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ecopetrol-my.sharepoint.com/personal/efrain_laverde_ecopetrol_com_co/Documents/2026/data/Dashboard-Proyecto-Obra/IWAKARI/"/>
    </mc:Choice>
  </mc:AlternateContent>
  <xr:revisionPtr revIDLastSave="160" documentId="13_ncr:1_{AC3EFFFD-9BA8-450A-AF1D-A3323625E88A}" xr6:coauthVersionLast="47" xr6:coauthVersionMax="47" xr10:uidLastSave="{B9A5F228-E845-48F8-A054-7611C83F6F9A}"/>
  <bookViews>
    <workbookView minimized="1" xWindow="-21855" yWindow="1200" windowWidth="21600" windowHeight="13560" activeTab="5" xr2:uid="{9D015ED8-7A83-4E5A-98E3-BD6346678710}"/>
    <workbookView xWindow="-28920" yWindow="-75" windowWidth="29040" windowHeight="15720" activeTab="5" xr2:uid="{F4D12BE7-8B47-4FCE-AD18-3C74BC753E01}"/>
  </bookViews>
  <sheets>
    <sheet name="Resumen" sheetId="9" r:id="rId1"/>
    <sheet name="C3" sheetId="10" r:id="rId2"/>
    <sheet name="Alcance Cimentaciones" sheetId="5" r:id="rId3"/>
    <sheet name="Curva &quot;S&quot; Avance Físico" sheetId="2" state="hidden" r:id="rId4"/>
    <sheet name="PDT ODS02 EARLY" sheetId="1" state="hidden" r:id="rId5"/>
    <sheet name="PDT ODS02 Proyectado" sheetId="12" r:id="rId6"/>
    <sheet name="PDT ODS02 LATE" sheetId="8" state="hidden" r:id="rId7"/>
    <sheet name="Cuadro Control" sheetId="7" state="hidden" r:id="rId8"/>
    <sheet name="Hoja1" sheetId="13" r:id="rId9"/>
    <sheet name="REAL" sheetId="11" state="hidden" r:id="rId10"/>
  </sheets>
  <definedNames>
    <definedName name="\0">#REF!</definedName>
    <definedName name="\A">#REF!</definedName>
    <definedName name="\B">#REF!</definedName>
    <definedName name="\c">#REF!</definedName>
    <definedName name="\D">#REF!</definedName>
    <definedName name="\f">#REF!</definedName>
    <definedName name="\g">#REF!</definedName>
    <definedName name="\k">#REF!</definedName>
    <definedName name="\n">#REF!</definedName>
    <definedName name="\P">#REF!</definedName>
    <definedName name="\Q">#REF!</definedName>
    <definedName name="\s">#REF!</definedName>
    <definedName name="\X">#REF!</definedName>
    <definedName name="\y">#REF!</definedName>
    <definedName name="\z">#REF!</definedName>
    <definedName name="_" hidden="1">#REF!</definedName>
    <definedName name="_.._The_Oaks">#REF!</definedName>
    <definedName name="_\A">#REF!</definedName>
    <definedName name="_\L">#REF!</definedName>
    <definedName name="_\P">#REF!</definedName>
    <definedName name="_\s">#REF!</definedName>
    <definedName name="_\w">#N/A</definedName>
    <definedName name="_\z">#REF!</definedName>
    <definedName name="__" hidden="1">#REF!</definedName>
    <definedName name="__\a">#REF!</definedName>
    <definedName name="__\b">#REF!</definedName>
    <definedName name="__\c">#REF!</definedName>
    <definedName name="__\m">#REF!</definedName>
    <definedName name="__\q">#REF!</definedName>
    <definedName name="__\w">#N/A</definedName>
    <definedName name="__\z">#REF!</definedName>
    <definedName name="___" hidden="1">#REF!</definedName>
    <definedName name="_________\a">#REF!</definedName>
    <definedName name="_________\b">#REF!</definedName>
    <definedName name="_________\c">#REF!</definedName>
    <definedName name="_________\m">#REF!</definedName>
    <definedName name="__________\z">#REF!</definedName>
    <definedName name="___________\q">#REF!</definedName>
    <definedName name="___________________\q">#REF!</definedName>
    <definedName name="__________________________________\a">#REF!</definedName>
    <definedName name="__________________________________\b">#REF!</definedName>
    <definedName name="_______________________________________\c">#REF!</definedName>
    <definedName name="_______________________________________\m">#REF!</definedName>
    <definedName name="_____________________________________________________________________________________________xl5" hidden="1">{"Actual Equipment",#N/A,FALSE,"BA D5"}</definedName>
    <definedName name="____________________________________________________________________________________________xl5" hidden="1">{"Actual Equipment",#N/A,FALSE,"BA D5"}</definedName>
    <definedName name="___________________________________________________________________________________________xl5" hidden="1">{"Actual Equipment",#N/A,FALSE,"BA D5"}</definedName>
    <definedName name="__________________________________________________________________________________________xl5" hidden="1">{"Actual Equipment",#N/A,FALSE,"BA D5"}</definedName>
    <definedName name="_________________________________________________________________________________________xl5" hidden="1">{"Actual Equipment",#N/A,FALSE,"BA D5"}</definedName>
    <definedName name="________________________________________________________________________________________xl5" hidden="1">{"Actual Equipment",#N/A,FALSE,"BA D5"}</definedName>
    <definedName name="_______________________________________________________________________________________xl5" hidden="1">{"Actual Equipment",#N/A,FALSE,"BA D5"}</definedName>
    <definedName name="______________________________________________________________________________________xl5" hidden="1">{"Actual Equipment",#N/A,FALSE,"BA D5"}</definedName>
    <definedName name="_____________________________________________________________________________________xl5" hidden="1">{"Actual Equipment",#N/A,FALSE,"BA D5"}</definedName>
    <definedName name="____________________________________________________________________________________xl5" hidden="1">{"Actual Equipment",#N/A,FALSE,"BA D5"}</definedName>
    <definedName name="___________________________________________________________________________________xl5" hidden="1">{"Actual Equipment",#N/A,FALSE,"BA D5"}</definedName>
    <definedName name="__________________________________________________________________________________xl5" hidden="1">{"Actual Equipment",#N/A,FALSE,"BA D5"}</definedName>
    <definedName name="_________________________________________________________________________________xl5" hidden="1">{"Actual Equipment",#N/A,FALSE,"BA D5"}</definedName>
    <definedName name="________________________________________________________________________________xl5" hidden="1">{"Actual Equipment",#N/A,FALSE,"BA D5"}</definedName>
    <definedName name="_______________________________________________________________________________xl5" hidden="1">{"Actual Equipment",#N/A,FALSE,"BA D5"}</definedName>
    <definedName name="______________________________________________________________________________xl5" hidden="1">{"Actual Equipment",#N/A,FALSE,"BA D5"}</definedName>
    <definedName name="_____________________________________________________________________________xl5" hidden="1">{"Actual Equipment",#N/A,FALSE,"BA D5"}</definedName>
    <definedName name="____________________________________________________________________________xl5" hidden="1">{"Actual Equipment",#N/A,FALSE,"BA D5"}</definedName>
    <definedName name="___________________________________________________________________________xl5" hidden="1">{"Actual Equipment",#N/A,FALSE,"BA D5"}</definedName>
    <definedName name="__________________________________________________________________________xl5" hidden="1">{"Actual Equipment",#N/A,FALSE,"BA D5"}</definedName>
    <definedName name="_________________________________________________________________________xl5" hidden="1">{"Actual Equipment",#N/A,FALSE,"BA D5"}</definedName>
    <definedName name="________________________________________________________________________xl5" hidden="1">{"Actual Equipment",#N/A,FALSE,"BA D5"}</definedName>
    <definedName name="_______________________________________________________________________xl5" hidden="1">{"Actual Equipment",#N/A,FALSE,"BA D5"}</definedName>
    <definedName name="______________________________________________________________________xl5" hidden="1">{"Actual Equipment",#N/A,FALSE,"BA D5"}</definedName>
    <definedName name="_____________________________________________________________________xl5" hidden="1">{"Actual Equipment",#N/A,FALSE,"BA D5"}</definedName>
    <definedName name="____________________________________________________________________xl5" hidden="1">{"Actual Equipment",#N/A,FALSE,"BA D5"}</definedName>
    <definedName name="___________________________________________________________________xl5" hidden="1">{"Actual Equipment",#N/A,FALSE,"BA D5"}</definedName>
    <definedName name="__________________________________________________________________xl5" hidden="1">{"Actual Equipment",#N/A,FALSE,"BA D5"}</definedName>
    <definedName name="_________________________________________________________________xl5" hidden="1">{"Actual Equipment",#N/A,FALSE,"BA D5"}</definedName>
    <definedName name="________________________________________________________________xl5" hidden="1">{"Actual Equipment",#N/A,FALSE,"BA D5"}</definedName>
    <definedName name="_______________________________________________________________xl5" hidden="1">{"Actual Equipment",#N/A,FALSE,"BA D5"}</definedName>
    <definedName name="______________________________________________________________xl5" hidden="1">{"Actual Equipment",#N/A,FALSE,"BA D5"}</definedName>
    <definedName name="_____________________________________________________________xl5" hidden="1">{"Actual Equipment",#N/A,FALSE,"BA D5"}</definedName>
    <definedName name="____________________________________________________________xl5" hidden="1">{"Actual Equipment",#N/A,FALSE,"BA D5"}</definedName>
    <definedName name="___________________________________________________________xl5" hidden="1">{"Actual Equipment",#N/A,FALSE,"BA D5"}</definedName>
    <definedName name="__________________________________________________________xl5" hidden="1">{"Actual Equipment",#N/A,FALSE,"BA D5"}</definedName>
    <definedName name="_________________________________________________________xl5" hidden="1">{"Actual Equipment",#N/A,FALSE,"BA D5"}</definedName>
    <definedName name="________________________________________________________xl5" hidden="1">{"Actual Equipment",#N/A,FALSE,"BA D5"}</definedName>
    <definedName name="_______________________________________________________xl5" hidden="1">{"Actual Equipment",#N/A,FALSE,"BA D5"}</definedName>
    <definedName name="______________________________________________________xl5" hidden="1">{"Actual Equipment",#N/A,FALSE,"BA D5"}</definedName>
    <definedName name="_____________________________________________________xl5" hidden="1">{"Actual Equipment",#N/A,FALSE,"BA D5"}</definedName>
    <definedName name="____________________________________________________xl5" hidden="1">{"Actual Equipment",#N/A,FALSE,"BA D5"}</definedName>
    <definedName name="___________________________________________________xl5" hidden="1">{"Actual Equipment",#N/A,FALSE,"BA D5"}</definedName>
    <definedName name="__________________________________________________xl5" hidden="1">{"Actual Equipment",#N/A,FALSE,"BA D5"}</definedName>
    <definedName name="_________________________________________________xl5" hidden="1">{"Actual Equipment",#N/A,FALSE,"BA D5"}</definedName>
    <definedName name="________________________________________________xl5" hidden="1">{"Actual Equipment",#N/A,FALSE,"BA D5"}</definedName>
    <definedName name="_______________________________________________xl5" hidden="1">{"Actual Equipment",#N/A,FALSE,"BA D5"}</definedName>
    <definedName name="______________________________________________xl5" hidden="1">{"Actual Equipment",#N/A,FALSE,"BA D5"}</definedName>
    <definedName name="_____________________________________________xl5" hidden="1">{"Actual Equipment",#N/A,FALSE,"BA D5"}</definedName>
    <definedName name="____________________________________________xl5" hidden="1">{"Actual Equipment",#N/A,FALSE,"BA D5"}</definedName>
    <definedName name="___________________________________________xl5" hidden="1">{"Actual Equipment",#N/A,FALSE,"BA D5"}</definedName>
    <definedName name="__________________________________________xl5" hidden="1">{"Actual Equipment",#N/A,FALSE,"BA D5"}</definedName>
    <definedName name="_________________________________________xl5" hidden="1">{"Actual Equipment",#N/A,FALSE,"BA D5"}</definedName>
    <definedName name="________________________________________xl5" hidden="1">{"Actual Equipment",#N/A,FALSE,"BA D5"}</definedName>
    <definedName name="_______________________________________xl5" hidden="1">{"Actual Equipment",#N/A,FALSE,"BA D5"}</definedName>
    <definedName name="______________________________________xl5" hidden="1">{"Actual Equipment",#N/A,FALSE,"BA D5"}</definedName>
    <definedName name="_____________________________________xl5" hidden="1">{"Actual Equipment",#N/A,FALSE,"BA D5"}</definedName>
    <definedName name="____________________________________xl5" hidden="1">{"Actual Equipment",#N/A,FALSE,"BA D5"}</definedName>
    <definedName name="___________________________________xl5" hidden="1">{"Actual Equipment",#N/A,FALSE,"BA D5"}</definedName>
    <definedName name="__________________________________xl5" hidden="1">{"Actual Equipment",#N/A,FALSE,"BA D5"}</definedName>
    <definedName name="_________________________________xl5" hidden="1">{"Actual Equipment",#N/A,FALSE,"BA D5"}</definedName>
    <definedName name="________________________________xl5" hidden="1">{"Actual Equipment",#N/A,FALSE,"BA D5"}</definedName>
    <definedName name="_______________________________r" hidden="1">{"ANAR",#N/A,FALSE,"Dist total";"MARGEN",#N/A,FALSE,"Dist total";"COMENTARIO",#N/A,FALSE,"Ficha CODICE";"CONSEJO",#N/A,FALSE,"Dist p0";"uno",#N/A,FALSE,"Dist total"}</definedName>
    <definedName name="_______________________________xl5" hidden="1">{"Actual Equipment",#N/A,FALSE,"BA D5"}</definedName>
    <definedName name="______________________________key3" hidden="1">#REF!</definedName>
    <definedName name="______________________________xl5" hidden="1">{"Actual Equipment",#N/A,FALSE,"BA D5"}</definedName>
    <definedName name="_____________________________key3" hidden="1">#REF!</definedName>
    <definedName name="_____________________________r" hidden="1">{"ANAR",#N/A,FALSE,"Dist total";"MARGEN",#N/A,FALSE,"Dist total";"COMENTARIO",#N/A,FALSE,"Ficha CODICE";"CONSEJO",#N/A,FALSE,"Dist p0";"uno",#N/A,FALSE,"Dist total"}</definedName>
    <definedName name="_____________________________xl5" hidden="1">{"Actual Equipment",#N/A,FALSE,"BA D5"}</definedName>
    <definedName name="____________________________v3" hidden="1">{"CONSEJO",#N/A,FALSE,"Dist p0";"CONSEJO",#N/A,FALSE,"Ficha CODICE"}</definedName>
    <definedName name="____________________________xl5" hidden="1">{"Actual Equipment",#N/A,FALSE,"BA D5"}</definedName>
    <definedName name="___________________________key2" hidden="1">#REF!</definedName>
    <definedName name="___________________________r" hidden="1">{"ANAR",#N/A,FALSE,"Dist total";"MARGEN",#N/A,FALSE,"Dist total";"COMENTARIO",#N/A,FALSE,"Ficha CODICE";"CONSEJO",#N/A,FALSE,"Dist p0";"uno",#N/A,FALSE,"Dist total"}</definedName>
    <definedName name="___________________________xl5" hidden="1">{"Actual Equipment",#N/A,FALSE,"BA D5"}</definedName>
    <definedName name="__________________________a1">#REF!</definedName>
    <definedName name="__________________________key2" hidden="1">#REF!</definedName>
    <definedName name="__________________________r" hidden="1">{"ANAR",#N/A,FALSE,"Dist total";"MARGEN",#N/A,FALSE,"Dist total";"COMENTARIO",#N/A,FALSE,"Ficha CODICE";"CONSEJO",#N/A,FALSE,"Dist p0";"uno",#N/A,FALSE,"Dist total"}</definedName>
    <definedName name="__________________________v3" hidden="1">{"CONSEJO",#N/A,FALSE,"Dist p0";"CONSEJO",#N/A,FALSE,"Ficha CODICE"}</definedName>
    <definedName name="__________________________xl5" hidden="1">{"Actual Equipment",#N/A,FALSE,"BA D5"}</definedName>
    <definedName name="_________________________a1">#REF!</definedName>
    <definedName name="_________________________r" hidden="1">{"ANAR",#N/A,FALSE,"Dist total";"MARGEN",#N/A,FALSE,"Dist total";"COMENTARIO",#N/A,FALSE,"Ficha CODICE";"CONSEJO",#N/A,FALSE,"Dist p0";"uno",#N/A,FALSE,"Dist total"}</definedName>
    <definedName name="_________________________xl5" hidden="1">{"Actual Equipment",#N/A,FALSE,"BA D5"}</definedName>
    <definedName name="________________________a1">#REF!</definedName>
    <definedName name="________________________r" hidden="1">{"ANAR",#N/A,FALSE,"Dist total";"MARGEN",#N/A,FALSE,"Dist total";"COMENTARIO",#N/A,FALSE,"Ficha CODICE";"CONSEJO",#N/A,FALSE,"Dist p0";"uno",#N/A,FALSE,"Dist total"}</definedName>
    <definedName name="________________________RET1">#REF!</definedName>
    <definedName name="________________________RET2">#REF!</definedName>
    <definedName name="________________________RET3">#REF!</definedName>
    <definedName name="________________________RET4">#REF!</definedName>
    <definedName name="________________________RET5">#REF!</definedName>
    <definedName name="________________________RET6">#REF!</definedName>
    <definedName name="________________________v3" hidden="1">{"CONSEJO",#N/A,FALSE,"Dist p0";"CONSEJO",#N/A,FALSE,"Ficha CODICE"}</definedName>
    <definedName name="________________________xl5" hidden="1">{"Actual Equipment",#N/A,FALSE,"BA D5"}</definedName>
    <definedName name="_______________________a1">#REF!</definedName>
    <definedName name="_______________________cp92000" hidden="1">{#N/A,#N/A,TRUE,"Caps1-5";#N/A,#N/A,TRUE,"Cap6";#N/A,#N/A,TRUE,"Caps7-8";#N/A,#N/A,TRUE,"Cap9-Resumo";#N/A,#N/A,TRUE,"Cap9-Det-2000";#N/A,#N/A,TRUE,"Cap9-Det-2001";#N/A,#N/A,TRUE,"Caps10-11"}</definedName>
    <definedName name="_______________________df2" hidden="1">{"CONSEJO",#N/A,FALSE,"Dist p0";"CONSEJO",#N/A,FALSE,"Ficha CODICE"}</definedName>
    <definedName name="_______________________r" hidden="1">{"ANAR",#N/A,FALSE,"Dist total";"MARGEN",#N/A,FALSE,"Dist total";"COMENTARIO",#N/A,FALSE,"Ficha CODICE";"CONSEJO",#N/A,FALSE,"Dist p0";"uno",#N/A,FALSE,"Dist total"}</definedName>
    <definedName name="_______________________RET1">#REF!</definedName>
    <definedName name="_______________________RET2">#REF!</definedName>
    <definedName name="_______________________RET3">#REF!</definedName>
    <definedName name="_______________________RET4">#REF!</definedName>
    <definedName name="_______________________RET5">#REF!</definedName>
    <definedName name="_______________________RET6">#REF!</definedName>
    <definedName name="_______________________xl5" hidden="1">{"Actual Equipment",#N/A,FALSE,"BA D5"}</definedName>
    <definedName name="______________________a1">#REF!</definedName>
    <definedName name="______________________i1">#REF!</definedName>
    <definedName name="______________________r" hidden="1">{"ANAR",#N/A,FALSE,"Dist total";"MARGEN",#N/A,FALSE,"Dist total";"COMENTARIO",#N/A,FALSE,"Ficha CODICE";"CONSEJO",#N/A,FALSE,"Dist p0";"uno",#N/A,FALSE,"Dist total"}</definedName>
    <definedName name="______________________RET1">#REF!</definedName>
    <definedName name="______________________RET2">#REF!</definedName>
    <definedName name="______________________RET3">#REF!</definedName>
    <definedName name="______________________RET4">#REF!</definedName>
    <definedName name="______________________RET5">#REF!</definedName>
    <definedName name="______________________RET6">#REF!</definedName>
    <definedName name="______________________v3" hidden="1">{"CONSEJO",#N/A,FALSE,"Dist p0";"CONSEJO",#N/A,FALSE,"Ficha CODICE"}</definedName>
    <definedName name="______________________xl5" hidden="1">{"Actual Equipment",#N/A,FALSE,"BA D5"}</definedName>
    <definedName name="_____________________a1">#REF!</definedName>
    <definedName name="_____________________A2" hidden="1">{#N/A,#N/A,FALSE,"Costos Productos 6A";#N/A,#N/A,FALSE,"Costo Unitario Total H-94-12"}</definedName>
    <definedName name="_____________________cp92000" hidden="1">{#N/A,#N/A,TRUE,"Caps1-5";#N/A,#N/A,TRUE,"Cap6";#N/A,#N/A,TRUE,"Caps7-8";#N/A,#N/A,TRUE,"Cap9-Resumo";#N/A,#N/A,TRUE,"Cap9-Det-2000";#N/A,#N/A,TRUE,"Cap9-Det-2001";#N/A,#N/A,TRUE,"Caps10-11"}</definedName>
    <definedName name="_____________________df2" hidden="1">{"CONSEJO",#N/A,FALSE,"Dist p0";"CONSEJO",#N/A,FALSE,"Ficha CODICE"}</definedName>
    <definedName name="_____________________f" hidden="1">{"EVA",#N/A,FALSE,"SMT2";#N/A,#N/A,FALSE,"Summary";#N/A,#N/A,FALSE,"Graphs";#N/A,#N/A,FALSE,"4 Panel"}</definedName>
    <definedName name="_____________________i1">#REF!</definedName>
    <definedName name="_____________________new1" hidden="1">{#N/A,#N/A,FALSE,"SMT1";#N/A,#N/A,FALSE,"SMT2";#N/A,#N/A,FALSE,"Summary";#N/A,#N/A,FALSE,"Graphs";#N/A,#N/A,FALSE,"4 Panel"}</definedName>
    <definedName name="_____________________new10" hidden="1">{#N/A,#N/A,FALSE,"SMT1";#N/A,#N/A,FALSE,"SMT2";#N/A,#N/A,FALSE,"Summary";#N/A,#N/A,FALSE,"Graphs";#N/A,#N/A,FALSE,"4 Panel"}</definedName>
    <definedName name="_____________________new2" hidden="1">{"EVA",#N/A,FALSE,"SMT2";#N/A,#N/A,FALSE,"Summary";#N/A,#N/A,FALSE,"Graphs";#N/A,#N/A,FALSE,"4 Panel"}</definedName>
    <definedName name="_____________________NEW3" hidden="1">{#N/A,#N/A,FALSE,"SMT1";#N/A,#N/A,FALSE,"SMT2";#N/A,#N/A,FALSE,"Summary";#N/A,#N/A,FALSE,"Graphs";#N/A,#N/A,FALSE,"4 Panel"}</definedName>
    <definedName name="_____________________NEW4" hidden="1">{#N/A,#N/A,FALSE,"Full";#N/A,#N/A,FALSE,"Half";#N/A,#N/A,FALSE,"Op Expenses";#N/A,#N/A,FALSE,"Cap Charge";#N/A,#N/A,FALSE,"Cost C";#N/A,#N/A,FALSE,"PP&amp;E";#N/A,#N/A,FALSE,"R&amp;D"}</definedName>
    <definedName name="_____________________no1" hidden="1">{#N/A,#N/A,FALSE,"SMT1";#N/A,#N/A,FALSE,"SMT2";#N/A,#N/A,FALSE,"Summary";#N/A,#N/A,FALSE,"Graphs";#N/A,#N/A,FALSE,"4 Panel"}</definedName>
    <definedName name="_____________________no10" hidden="1">{#N/A,#N/A,FALSE,"SMT1";#N/A,#N/A,FALSE,"SMT2";#N/A,#N/A,FALSE,"Summary";#N/A,#N/A,FALSE,"Graphs";#N/A,#N/A,FALSE,"4 Panel"}</definedName>
    <definedName name="_____________________no11" hidden="1">{#N/A,#N/A,FALSE,"Full";#N/A,#N/A,FALSE,"Half";#N/A,#N/A,FALSE,"Op Expenses";#N/A,#N/A,FALSE,"Cap Charge";#N/A,#N/A,FALSE,"Cost C";#N/A,#N/A,FALSE,"PP&amp;E";#N/A,#N/A,FALSE,"R&amp;D"}</definedName>
    <definedName name="_____________________no12" hidden="1">{#N/A,#N/A,FALSE,"SMT1";#N/A,#N/A,FALSE,"SMT2";#N/A,#N/A,FALSE,"Summary";#N/A,#N/A,FALSE,"Graphs";#N/A,#N/A,FALSE,"4 Panel"}</definedName>
    <definedName name="_____________________no13" hidden="1">{"EVA",#N/A,FALSE,"SMT2";#N/A,#N/A,FALSE,"Summary";#N/A,#N/A,FALSE,"Graphs";#N/A,#N/A,FALSE,"4 Panel"}</definedName>
    <definedName name="_____________________no14" hidden="1">{#N/A,#N/A,FALSE,"Full";#N/A,#N/A,FALSE,"Half";#N/A,#N/A,FALSE,"Op Expenses";#N/A,#N/A,FALSE,"Cap Charge";#N/A,#N/A,FALSE,"Cost C";#N/A,#N/A,FALSE,"PP&amp;E";#N/A,#N/A,FALSE,"R&amp;D"}</definedName>
    <definedName name="_____________________no2" hidden="1">{"EVA",#N/A,FALSE,"SMT2";#N/A,#N/A,FALSE,"Summary";#N/A,#N/A,FALSE,"Graphs";#N/A,#N/A,FALSE,"4 Panel"}</definedName>
    <definedName name="_____________________no3" hidden="1">{#N/A,#N/A,FALSE,"SMT1";#N/A,#N/A,FALSE,"SMT2";#N/A,#N/A,FALSE,"Summary";#N/A,#N/A,FALSE,"Graphs";#N/A,#N/A,FALSE,"4 Panel"}</definedName>
    <definedName name="_____________________no4" hidden="1">{#N/A,#N/A,FALSE,"SMT1";#N/A,#N/A,FALSE,"SMT2";#N/A,#N/A,FALSE,"Summary";#N/A,#N/A,FALSE,"Graphs";#N/A,#N/A,FALSE,"4 Panel"}</definedName>
    <definedName name="_____________________no5" hidden="1">{#N/A,#N/A,FALSE,"Full";#N/A,#N/A,FALSE,"Half";#N/A,#N/A,FALSE,"Op Expenses";#N/A,#N/A,FALSE,"Cap Charge";#N/A,#N/A,FALSE,"Cost C";#N/A,#N/A,FALSE,"PP&amp;E";#N/A,#N/A,FALSE,"R&amp;D"}</definedName>
    <definedName name="_____________________no6" hidden="1">{"EVA",#N/A,FALSE,"SMT2";#N/A,#N/A,FALSE,"Summary";#N/A,#N/A,FALSE,"Graphs";#N/A,#N/A,FALSE,"4 Panel"}</definedName>
    <definedName name="_____________________no7" hidden="1">{"EVA",#N/A,FALSE,"SMT2";#N/A,#N/A,FALSE,"Summary";#N/A,#N/A,FALSE,"Graphs";#N/A,#N/A,FALSE,"4 Panel"}</definedName>
    <definedName name="_____________________no8" hidden="1">{"EVA",#N/A,FALSE,"SMT2";#N/A,#N/A,FALSE,"Summary";#N/A,#N/A,FALSE,"Graphs";#N/A,#N/A,FALSE,"4 Panel"}</definedName>
    <definedName name="_____________________no9" hidden="1">{"EVA",#N/A,FALSE,"SMT2";#N/A,#N/A,FALSE,"Summary";#N/A,#N/A,FALSE,"Graphs";#N/A,#N/A,FALSE,"4 Panel"}</definedName>
    <definedName name="_____________________r" hidden="1">{"ANAR",#N/A,FALSE,"Dist total";"MARGEN",#N/A,FALSE,"Dist total";"COMENTARIO",#N/A,FALSE,"Ficha CODICE";"CONSEJO",#N/A,FALSE,"Dist p0";"uno",#N/A,FALSE,"Dist total"}</definedName>
    <definedName name="_____________________RET1">#REF!</definedName>
    <definedName name="_____________________RET2">#REF!</definedName>
    <definedName name="_____________________RET3">#REF!</definedName>
    <definedName name="_____________________RET4">#REF!</definedName>
    <definedName name="_____________________RET5">#REF!</definedName>
    <definedName name="_____________________RET6">#REF!</definedName>
    <definedName name="_____________________xl5" hidden="1">{"Actual Equipment",#N/A,FALSE,"BA D5"}</definedName>
    <definedName name="____________________a1">#REF!</definedName>
    <definedName name="____________________A2" hidden="1">{#N/A,#N/A,FALSE,"Costos Productos 6A";#N/A,#N/A,FALSE,"Costo Unitario Total H-94-12"}</definedName>
    <definedName name="____________________f" hidden="1">{"EVA",#N/A,FALSE,"SMT2";#N/A,#N/A,FALSE,"Summary";#N/A,#N/A,FALSE,"Graphs";#N/A,#N/A,FALSE,"4 Panel"}</definedName>
    <definedName name="____________________i1">#REF!</definedName>
    <definedName name="____________________new1" hidden="1">{#N/A,#N/A,FALSE,"SMT1";#N/A,#N/A,FALSE,"SMT2";#N/A,#N/A,FALSE,"Summary";#N/A,#N/A,FALSE,"Graphs";#N/A,#N/A,FALSE,"4 Panel"}</definedName>
    <definedName name="____________________new10" hidden="1">{#N/A,#N/A,FALSE,"SMT1";#N/A,#N/A,FALSE,"SMT2";#N/A,#N/A,FALSE,"Summary";#N/A,#N/A,FALSE,"Graphs";#N/A,#N/A,FALSE,"4 Panel"}</definedName>
    <definedName name="____________________new2" hidden="1">{"EVA",#N/A,FALSE,"SMT2";#N/A,#N/A,FALSE,"Summary";#N/A,#N/A,FALSE,"Graphs";#N/A,#N/A,FALSE,"4 Panel"}</definedName>
    <definedName name="____________________NEW3" hidden="1">{#N/A,#N/A,FALSE,"SMT1";#N/A,#N/A,FALSE,"SMT2";#N/A,#N/A,FALSE,"Summary";#N/A,#N/A,FALSE,"Graphs";#N/A,#N/A,FALSE,"4 Panel"}</definedName>
    <definedName name="____________________NEW4" hidden="1">{#N/A,#N/A,FALSE,"Full";#N/A,#N/A,FALSE,"Half";#N/A,#N/A,FALSE,"Op Expenses";#N/A,#N/A,FALSE,"Cap Charge";#N/A,#N/A,FALSE,"Cost C";#N/A,#N/A,FALSE,"PP&amp;E";#N/A,#N/A,FALSE,"R&amp;D"}</definedName>
    <definedName name="____________________no1" hidden="1">{#N/A,#N/A,FALSE,"SMT1";#N/A,#N/A,FALSE,"SMT2";#N/A,#N/A,FALSE,"Summary";#N/A,#N/A,FALSE,"Graphs";#N/A,#N/A,FALSE,"4 Panel"}</definedName>
    <definedName name="____________________no10" hidden="1">{#N/A,#N/A,FALSE,"SMT1";#N/A,#N/A,FALSE,"SMT2";#N/A,#N/A,FALSE,"Summary";#N/A,#N/A,FALSE,"Graphs";#N/A,#N/A,FALSE,"4 Panel"}</definedName>
    <definedName name="____________________no11" hidden="1">{#N/A,#N/A,FALSE,"Full";#N/A,#N/A,FALSE,"Half";#N/A,#N/A,FALSE,"Op Expenses";#N/A,#N/A,FALSE,"Cap Charge";#N/A,#N/A,FALSE,"Cost C";#N/A,#N/A,FALSE,"PP&amp;E";#N/A,#N/A,FALSE,"R&amp;D"}</definedName>
    <definedName name="____________________no12" hidden="1">{#N/A,#N/A,FALSE,"SMT1";#N/A,#N/A,FALSE,"SMT2";#N/A,#N/A,FALSE,"Summary";#N/A,#N/A,FALSE,"Graphs";#N/A,#N/A,FALSE,"4 Panel"}</definedName>
    <definedName name="____________________no13" hidden="1">{"EVA",#N/A,FALSE,"SMT2";#N/A,#N/A,FALSE,"Summary";#N/A,#N/A,FALSE,"Graphs";#N/A,#N/A,FALSE,"4 Panel"}</definedName>
    <definedName name="____________________no14" hidden="1">{#N/A,#N/A,FALSE,"Full";#N/A,#N/A,FALSE,"Half";#N/A,#N/A,FALSE,"Op Expenses";#N/A,#N/A,FALSE,"Cap Charge";#N/A,#N/A,FALSE,"Cost C";#N/A,#N/A,FALSE,"PP&amp;E";#N/A,#N/A,FALSE,"R&amp;D"}</definedName>
    <definedName name="____________________no2" hidden="1">{"EVA",#N/A,FALSE,"SMT2";#N/A,#N/A,FALSE,"Summary";#N/A,#N/A,FALSE,"Graphs";#N/A,#N/A,FALSE,"4 Panel"}</definedName>
    <definedName name="____________________no3" hidden="1">{#N/A,#N/A,FALSE,"SMT1";#N/A,#N/A,FALSE,"SMT2";#N/A,#N/A,FALSE,"Summary";#N/A,#N/A,FALSE,"Graphs";#N/A,#N/A,FALSE,"4 Panel"}</definedName>
    <definedName name="____________________no4" hidden="1">{#N/A,#N/A,FALSE,"SMT1";#N/A,#N/A,FALSE,"SMT2";#N/A,#N/A,FALSE,"Summary";#N/A,#N/A,FALSE,"Graphs";#N/A,#N/A,FALSE,"4 Panel"}</definedName>
    <definedName name="____________________no5" hidden="1">{#N/A,#N/A,FALSE,"Full";#N/A,#N/A,FALSE,"Half";#N/A,#N/A,FALSE,"Op Expenses";#N/A,#N/A,FALSE,"Cap Charge";#N/A,#N/A,FALSE,"Cost C";#N/A,#N/A,FALSE,"PP&amp;E";#N/A,#N/A,FALSE,"R&amp;D"}</definedName>
    <definedName name="____________________no6" hidden="1">{"EVA",#N/A,FALSE,"SMT2";#N/A,#N/A,FALSE,"Summary";#N/A,#N/A,FALSE,"Graphs";#N/A,#N/A,FALSE,"4 Panel"}</definedName>
    <definedName name="____________________no7" hidden="1">{"EVA",#N/A,FALSE,"SMT2";#N/A,#N/A,FALSE,"Summary";#N/A,#N/A,FALSE,"Graphs";#N/A,#N/A,FALSE,"4 Panel"}</definedName>
    <definedName name="____________________no8" hidden="1">{"EVA",#N/A,FALSE,"SMT2";#N/A,#N/A,FALSE,"Summary";#N/A,#N/A,FALSE,"Graphs";#N/A,#N/A,FALSE,"4 Panel"}</definedName>
    <definedName name="____________________no9" hidden="1">{"EVA",#N/A,FALSE,"SMT2";#N/A,#N/A,FALSE,"Summary";#N/A,#N/A,FALSE,"Graphs";#N/A,#N/A,FALSE,"4 Panel"}</definedName>
    <definedName name="____________________r" hidden="1">{"ANAR",#N/A,FALSE,"Dist total";"MARGEN",#N/A,FALSE,"Dist total";"COMENTARIO",#N/A,FALSE,"Ficha CODICE";"CONSEJO",#N/A,FALSE,"Dist p0";"uno",#N/A,FALSE,"Dist total"}</definedName>
    <definedName name="____________________RET1">#REF!</definedName>
    <definedName name="____________________RET2">#REF!</definedName>
    <definedName name="____________________RET3">#REF!</definedName>
    <definedName name="____________________RET4">#REF!</definedName>
    <definedName name="____________________RET5">#REF!</definedName>
    <definedName name="____________________RET6">#REF!</definedName>
    <definedName name="____________________v3" hidden="1">{"CONSEJO",#N/A,FALSE,"Dist p0";"CONSEJO",#N/A,FALSE,"Ficha CODICE"}</definedName>
    <definedName name="____________________xl5" hidden="1">{"Actual Equipment",#N/A,FALSE,"BA D5"}</definedName>
    <definedName name="___________________a1">#REF!</definedName>
    <definedName name="___________________A2" hidden="1">{#N/A,#N/A,FALSE,"Costos Productos 6A";#N/A,#N/A,FALSE,"Costo Unitario Total H-94-12"}</definedName>
    <definedName name="___________________cp92000" hidden="1">{#N/A,#N/A,TRUE,"Caps1-5";#N/A,#N/A,TRUE,"Cap6";#N/A,#N/A,TRUE,"Caps7-8";#N/A,#N/A,TRUE,"Cap9-Resumo";#N/A,#N/A,TRUE,"Cap9-Det-2000";#N/A,#N/A,TRUE,"Cap9-Det-2001";#N/A,#N/A,TRUE,"Caps10-11"}</definedName>
    <definedName name="___________________df2" hidden="1">{"CONSEJO",#N/A,FALSE,"Dist p0";"CONSEJO",#N/A,FALSE,"Ficha CODICE"}</definedName>
    <definedName name="___________________f" hidden="1">{"EVA",#N/A,FALSE,"SMT2";#N/A,#N/A,FALSE,"Summary";#N/A,#N/A,FALSE,"Graphs";#N/A,#N/A,FALSE,"4 Panel"}</definedName>
    <definedName name="___________________i1">#REF!</definedName>
    <definedName name="___________________new1" hidden="1">{#N/A,#N/A,FALSE,"SMT1";#N/A,#N/A,FALSE,"SMT2";#N/A,#N/A,FALSE,"Summary";#N/A,#N/A,FALSE,"Graphs";#N/A,#N/A,FALSE,"4 Panel"}</definedName>
    <definedName name="___________________new10" hidden="1">{#N/A,#N/A,FALSE,"SMT1";#N/A,#N/A,FALSE,"SMT2";#N/A,#N/A,FALSE,"Summary";#N/A,#N/A,FALSE,"Graphs";#N/A,#N/A,FALSE,"4 Panel"}</definedName>
    <definedName name="___________________new2" hidden="1">{"EVA",#N/A,FALSE,"SMT2";#N/A,#N/A,FALSE,"Summary";#N/A,#N/A,FALSE,"Graphs";#N/A,#N/A,FALSE,"4 Panel"}</definedName>
    <definedName name="___________________NEW3" hidden="1">{#N/A,#N/A,FALSE,"SMT1";#N/A,#N/A,FALSE,"SMT2";#N/A,#N/A,FALSE,"Summary";#N/A,#N/A,FALSE,"Graphs";#N/A,#N/A,FALSE,"4 Panel"}</definedName>
    <definedName name="___________________NEW4" hidden="1">{#N/A,#N/A,FALSE,"Full";#N/A,#N/A,FALSE,"Half";#N/A,#N/A,FALSE,"Op Expenses";#N/A,#N/A,FALSE,"Cap Charge";#N/A,#N/A,FALSE,"Cost C";#N/A,#N/A,FALSE,"PP&amp;E";#N/A,#N/A,FALSE,"R&amp;D"}</definedName>
    <definedName name="___________________no1" hidden="1">{#N/A,#N/A,FALSE,"SMT1";#N/A,#N/A,FALSE,"SMT2";#N/A,#N/A,FALSE,"Summary";#N/A,#N/A,FALSE,"Graphs";#N/A,#N/A,FALSE,"4 Panel"}</definedName>
    <definedName name="___________________no10" hidden="1">{#N/A,#N/A,FALSE,"SMT1";#N/A,#N/A,FALSE,"SMT2";#N/A,#N/A,FALSE,"Summary";#N/A,#N/A,FALSE,"Graphs";#N/A,#N/A,FALSE,"4 Panel"}</definedName>
    <definedName name="___________________no11" hidden="1">{#N/A,#N/A,FALSE,"Full";#N/A,#N/A,FALSE,"Half";#N/A,#N/A,FALSE,"Op Expenses";#N/A,#N/A,FALSE,"Cap Charge";#N/A,#N/A,FALSE,"Cost C";#N/A,#N/A,FALSE,"PP&amp;E";#N/A,#N/A,FALSE,"R&amp;D"}</definedName>
    <definedName name="___________________no12" hidden="1">{#N/A,#N/A,FALSE,"SMT1";#N/A,#N/A,FALSE,"SMT2";#N/A,#N/A,FALSE,"Summary";#N/A,#N/A,FALSE,"Graphs";#N/A,#N/A,FALSE,"4 Panel"}</definedName>
    <definedName name="___________________no13" hidden="1">{"EVA",#N/A,FALSE,"SMT2";#N/A,#N/A,FALSE,"Summary";#N/A,#N/A,FALSE,"Graphs";#N/A,#N/A,FALSE,"4 Panel"}</definedName>
    <definedName name="___________________no14" hidden="1">{#N/A,#N/A,FALSE,"Full";#N/A,#N/A,FALSE,"Half";#N/A,#N/A,FALSE,"Op Expenses";#N/A,#N/A,FALSE,"Cap Charge";#N/A,#N/A,FALSE,"Cost C";#N/A,#N/A,FALSE,"PP&amp;E";#N/A,#N/A,FALSE,"R&amp;D"}</definedName>
    <definedName name="___________________no2" hidden="1">{"EVA",#N/A,FALSE,"SMT2";#N/A,#N/A,FALSE,"Summary";#N/A,#N/A,FALSE,"Graphs";#N/A,#N/A,FALSE,"4 Panel"}</definedName>
    <definedName name="___________________no3" hidden="1">{#N/A,#N/A,FALSE,"SMT1";#N/A,#N/A,FALSE,"SMT2";#N/A,#N/A,FALSE,"Summary";#N/A,#N/A,FALSE,"Graphs";#N/A,#N/A,FALSE,"4 Panel"}</definedName>
    <definedName name="___________________no4" hidden="1">{#N/A,#N/A,FALSE,"SMT1";#N/A,#N/A,FALSE,"SMT2";#N/A,#N/A,FALSE,"Summary";#N/A,#N/A,FALSE,"Graphs";#N/A,#N/A,FALSE,"4 Panel"}</definedName>
    <definedName name="___________________no5" hidden="1">{#N/A,#N/A,FALSE,"Full";#N/A,#N/A,FALSE,"Half";#N/A,#N/A,FALSE,"Op Expenses";#N/A,#N/A,FALSE,"Cap Charge";#N/A,#N/A,FALSE,"Cost C";#N/A,#N/A,FALSE,"PP&amp;E";#N/A,#N/A,FALSE,"R&amp;D"}</definedName>
    <definedName name="___________________no6" hidden="1">{"EVA",#N/A,FALSE,"SMT2";#N/A,#N/A,FALSE,"Summary";#N/A,#N/A,FALSE,"Graphs";#N/A,#N/A,FALSE,"4 Panel"}</definedName>
    <definedName name="___________________no7" hidden="1">{"EVA",#N/A,FALSE,"SMT2";#N/A,#N/A,FALSE,"Summary";#N/A,#N/A,FALSE,"Graphs";#N/A,#N/A,FALSE,"4 Panel"}</definedName>
    <definedName name="___________________no8" hidden="1">{"EVA",#N/A,FALSE,"SMT2";#N/A,#N/A,FALSE,"Summary";#N/A,#N/A,FALSE,"Graphs";#N/A,#N/A,FALSE,"4 Panel"}</definedName>
    <definedName name="___________________no9" hidden="1">{"EVA",#N/A,FALSE,"SMT2";#N/A,#N/A,FALSE,"Summary";#N/A,#N/A,FALSE,"Graphs";#N/A,#N/A,FALSE,"4 Panel"}</definedName>
    <definedName name="___________________r" hidden="1">{"ANAR",#N/A,FALSE,"Dist total";"MARGEN",#N/A,FALSE,"Dist total";"COMENTARIO",#N/A,FALSE,"Ficha CODICE";"CONSEJO",#N/A,FALSE,"Dist p0";"uno",#N/A,FALSE,"Dist total"}</definedName>
    <definedName name="___________________RET1">#REF!</definedName>
    <definedName name="___________________RET2">#REF!</definedName>
    <definedName name="___________________RET3">#REF!</definedName>
    <definedName name="___________________RET4">#REF!</definedName>
    <definedName name="___________________RET5">#REF!</definedName>
    <definedName name="___________________RET6">#REF!</definedName>
    <definedName name="___________________xl5" hidden="1">{"Actual Equipment",#N/A,FALSE,"BA D5"}</definedName>
    <definedName name="__________________a1">#REF!</definedName>
    <definedName name="__________________f" hidden="1">{"EVA",#N/A,FALSE,"SMT2";#N/A,#N/A,FALSE,"Summary";#N/A,#N/A,FALSE,"Graphs";#N/A,#N/A,FALSE,"4 Panel"}</definedName>
    <definedName name="__________________i1">#REF!</definedName>
    <definedName name="__________________new1" hidden="1">{#N/A,#N/A,FALSE,"SMT1";#N/A,#N/A,FALSE,"SMT2";#N/A,#N/A,FALSE,"Summary";#N/A,#N/A,FALSE,"Graphs";#N/A,#N/A,FALSE,"4 Panel"}</definedName>
    <definedName name="__________________new10" hidden="1">{#N/A,#N/A,FALSE,"SMT1";#N/A,#N/A,FALSE,"SMT2";#N/A,#N/A,FALSE,"Summary";#N/A,#N/A,FALSE,"Graphs";#N/A,#N/A,FALSE,"4 Panel"}</definedName>
    <definedName name="__________________new2" hidden="1">{"EVA",#N/A,FALSE,"SMT2";#N/A,#N/A,FALSE,"Summary";#N/A,#N/A,FALSE,"Graphs";#N/A,#N/A,FALSE,"4 Panel"}</definedName>
    <definedName name="__________________NEW3" hidden="1">{#N/A,#N/A,FALSE,"SMT1";#N/A,#N/A,FALSE,"SMT2";#N/A,#N/A,FALSE,"Summary";#N/A,#N/A,FALSE,"Graphs";#N/A,#N/A,FALSE,"4 Panel"}</definedName>
    <definedName name="__________________NEW4" hidden="1">{#N/A,#N/A,FALSE,"Full";#N/A,#N/A,FALSE,"Half";#N/A,#N/A,FALSE,"Op Expenses";#N/A,#N/A,FALSE,"Cap Charge";#N/A,#N/A,FALSE,"Cost C";#N/A,#N/A,FALSE,"PP&amp;E";#N/A,#N/A,FALSE,"R&amp;D"}</definedName>
    <definedName name="__________________no1" hidden="1">{#N/A,#N/A,FALSE,"SMT1";#N/A,#N/A,FALSE,"SMT2";#N/A,#N/A,FALSE,"Summary";#N/A,#N/A,FALSE,"Graphs";#N/A,#N/A,FALSE,"4 Panel"}</definedName>
    <definedName name="__________________no10" hidden="1">{#N/A,#N/A,FALSE,"SMT1";#N/A,#N/A,FALSE,"SMT2";#N/A,#N/A,FALSE,"Summary";#N/A,#N/A,FALSE,"Graphs";#N/A,#N/A,FALSE,"4 Panel"}</definedName>
    <definedName name="__________________no11" hidden="1">{#N/A,#N/A,FALSE,"Full";#N/A,#N/A,FALSE,"Half";#N/A,#N/A,FALSE,"Op Expenses";#N/A,#N/A,FALSE,"Cap Charge";#N/A,#N/A,FALSE,"Cost C";#N/A,#N/A,FALSE,"PP&amp;E";#N/A,#N/A,FALSE,"R&amp;D"}</definedName>
    <definedName name="__________________no12" hidden="1">{#N/A,#N/A,FALSE,"SMT1";#N/A,#N/A,FALSE,"SMT2";#N/A,#N/A,FALSE,"Summary";#N/A,#N/A,FALSE,"Graphs";#N/A,#N/A,FALSE,"4 Panel"}</definedName>
    <definedName name="__________________no13" hidden="1">{"EVA",#N/A,FALSE,"SMT2";#N/A,#N/A,FALSE,"Summary";#N/A,#N/A,FALSE,"Graphs";#N/A,#N/A,FALSE,"4 Panel"}</definedName>
    <definedName name="__________________no14" hidden="1">{#N/A,#N/A,FALSE,"Full";#N/A,#N/A,FALSE,"Half";#N/A,#N/A,FALSE,"Op Expenses";#N/A,#N/A,FALSE,"Cap Charge";#N/A,#N/A,FALSE,"Cost C";#N/A,#N/A,FALSE,"PP&amp;E";#N/A,#N/A,FALSE,"R&amp;D"}</definedName>
    <definedName name="__________________no2" hidden="1">{"EVA",#N/A,FALSE,"SMT2";#N/A,#N/A,FALSE,"Summary";#N/A,#N/A,FALSE,"Graphs";#N/A,#N/A,FALSE,"4 Panel"}</definedName>
    <definedName name="__________________no3" hidden="1">{#N/A,#N/A,FALSE,"SMT1";#N/A,#N/A,FALSE,"SMT2";#N/A,#N/A,FALSE,"Summary";#N/A,#N/A,FALSE,"Graphs";#N/A,#N/A,FALSE,"4 Panel"}</definedName>
    <definedName name="__________________no4" hidden="1">{#N/A,#N/A,FALSE,"SMT1";#N/A,#N/A,FALSE,"SMT2";#N/A,#N/A,FALSE,"Summary";#N/A,#N/A,FALSE,"Graphs";#N/A,#N/A,FALSE,"4 Panel"}</definedName>
    <definedName name="__________________no5" hidden="1">{#N/A,#N/A,FALSE,"Full";#N/A,#N/A,FALSE,"Half";#N/A,#N/A,FALSE,"Op Expenses";#N/A,#N/A,FALSE,"Cap Charge";#N/A,#N/A,FALSE,"Cost C";#N/A,#N/A,FALSE,"PP&amp;E";#N/A,#N/A,FALSE,"R&amp;D"}</definedName>
    <definedName name="__________________no6" hidden="1">{"EVA",#N/A,FALSE,"SMT2";#N/A,#N/A,FALSE,"Summary";#N/A,#N/A,FALSE,"Graphs";#N/A,#N/A,FALSE,"4 Panel"}</definedName>
    <definedName name="__________________no7" hidden="1">{"EVA",#N/A,FALSE,"SMT2";#N/A,#N/A,FALSE,"Summary";#N/A,#N/A,FALSE,"Graphs";#N/A,#N/A,FALSE,"4 Panel"}</definedName>
    <definedName name="__________________no8" hidden="1">{"EVA",#N/A,FALSE,"SMT2";#N/A,#N/A,FALSE,"Summary";#N/A,#N/A,FALSE,"Graphs";#N/A,#N/A,FALSE,"4 Panel"}</definedName>
    <definedName name="__________________no9" hidden="1">{"EVA",#N/A,FALSE,"SMT2";#N/A,#N/A,FALSE,"Summary";#N/A,#N/A,FALSE,"Graphs";#N/A,#N/A,FALSE,"4 Panel"}</definedName>
    <definedName name="__________________r" hidden="1">{#N/A,#N/A,FALSE,"Full";#N/A,#N/A,FALSE,"Half";#N/A,#N/A,FALSE,"Op Expenses";#N/A,#N/A,FALSE,"Cap Charge";#N/A,#N/A,FALSE,"Cost C";#N/A,#N/A,FALSE,"PP&amp;E";#N/A,#N/A,FALSE,"R&amp;D"}</definedName>
    <definedName name="__________________v3" hidden="1">{"CONSEJO",#N/A,FALSE,"Dist p0";"CONSEJO",#N/A,FALSE,"Ficha CODICE"}</definedName>
    <definedName name="__________________xl5" hidden="1">{"Actual Equipment",#N/A,FALSE,"BA D5"}</definedName>
    <definedName name="_________________a1">#REF!</definedName>
    <definedName name="_________________A2" hidden="1">{#N/A,#N/A,FALSE,"Costos Productos 6A";#N/A,#N/A,FALSE,"Costo Unitario Total H-94-12"}</definedName>
    <definedName name="_________________Ant3" hidden="1">{"'banner (abr)'!$A$14:$G$22"}</definedName>
    <definedName name="_________________cp92000" hidden="1">{#N/A,#N/A,TRUE,"Caps1-5";#N/A,#N/A,TRUE,"Cap6";#N/A,#N/A,TRUE,"Caps7-8";#N/A,#N/A,TRUE,"Cap9-Resumo";#N/A,#N/A,TRUE,"Cap9-Det-2000";#N/A,#N/A,TRUE,"Cap9-Det-2001";#N/A,#N/A,TRUE,"Caps10-11"}</definedName>
    <definedName name="_________________df2" hidden="1">{"CONSEJO",#N/A,FALSE,"Dist p0";"CONSEJO",#N/A,FALSE,"Ficha CODICE"}</definedName>
    <definedName name="_________________f" hidden="1">{"EVA",#N/A,FALSE,"SMT2";#N/A,#N/A,FALSE,"Summary";#N/A,#N/A,FALSE,"Graphs";#N/A,#N/A,FALSE,"4 Panel"}</definedName>
    <definedName name="_________________i1">#REF!</definedName>
    <definedName name="_________________new1" hidden="1">{#N/A,#N/A,FALSE,"SMT1";#N/A,#N/A,FALSE,"SMT2";#N/A,#N/A,FALSE,"Summary";#N/A,#N/A,FALSE,"Graphs";#N/A,#N/A,FALSE,"4 Panel"}</definedName>
    <definedName name="_________________new10" hidden="1">{#N/A,#N/A,FALSE,"SMT1";#N/A,#N/A,FALSE,"SMT2";#N/A,#N/A,FALSE,"Summary";#N/A,#N/A,FALSE,"Graphs";#N/A,#N/A,FALSE,"4 Panel"}</definedName>
    <definedName name="_________________new2" hidden="1">{"EVA",#N/A,FALSE,"SMT2";#N/A,#N/A,FALSE,"Summary";#N/A,#N/A,FALSE,"Graphs";#N/A,#N/A,FALSE,"4 Panel"}</definedName>
    <definedName name="_________________NEW3" hidden="1">{#N/A,#N/A,FALSE,"SMT1";#N/A,#N/A,FALSE,"SMT2";#N/A,#N/A,FALSE,"Summary";#N/A,#N/A,FALSE,"Graphs";#N/A,#N/A,FALSE,"4 Panel"}</definedName>
    <definedName name="_________________NEW4" hidden="1">{#N/A,#N/A,FALSE,"Full";#N/A,#N/A,FALSE,"Half";#N/A,#N/A,FALSE,"Op Expenses";#N/A,#N/A,FALSE,"Cap Charge";#N/A,#N/A,FALSE,"Cost C";#N/A,#N/A,FALSE,"PP&amp;E";#N/A,#N/A,FALSE,"R&amp;D"}</definedName>
    <definedName name="_________________no1" hidden="1">{#N/A,#N/A,FALSE,"SMT1";#N/A,#N/A,FALSE,"SMT2";#N/A,#N/A,FALSE,"Summary";#N/A,#N/A,FALSE,"Graphs";#N/A,#N/A,FALSE,"4 Panel"}</definedName>
    <definedName name="_________________no10" hidden="1">{#N/A,#N/A,FALSE,"SMT1";#N/A,#N/A,FALSE,"SMT2";#N/A,#N/A,FALSE,"Summary";#N/A,#N/A,FALSE,"Graphs";#N/A,#N/A,FALSE,"4 Panel"}</definedName>
    <definedName name="_________________no11" hidden="1">{#N/A,#N/A,FALSE,"Full";#N/A,#N/A,FALSE,"Half";#N/A,#N/A,FALSE,"Op Expenses";#N/A,#N/A,FALSE,"Cap Charge";#N/A,#N/A,FALSE,"Cost C";#N/A,#N/A,FALSE,"PP&amp;E";#N/A,#N/A,FALSE,"R&amp;D"}</definedName>
    <definedName name="_________________no12" hidden="1">{#N/A,#N/A,FALSE,"SMT1";#N/A,#N/A,FALSE,"SMT2";#N/A,#N/A,FALSE,"Summary";#N/A,#N/A,FALSE,"Graphs";#N/A,#N/A,FALSE,"4 Panel"}</definedName>
    <definedName name="_________________no13" hidden="1">{"EVA",#N/A,FALSE,"SMT2";#N/A,#N/A,FALSE,"Summary";#N/A,#N/A,FALSE,"Graphs";#N/A,#N/A,FALSE,"4 Panel"}</definedName>
    <definedName name="_________________no14" hidden="1">{#N/A,#N/A,FALSE,"Full";#N/A,#N/A,FALSE,"Half";#N/A,#N/A,FALSE,"Op Expenses";#N/A,#N/A,FALSE,"Cap Charge";#N/A,#N/A,FALSE,"Cost C";#N/A,#N/A,FALSE,"PP&amp;E";#N/A,#N/A,FALSE,"R&amp;D"}</definedName>
    <definedName name="_________________no2" hidden="1">{"EVA",#N/A,FALSE,"SMT2";#N/A,#N/A,FALSE,"Summary";#N/A,#N/A,FALSE,"Graphs";#N/A,#N/A,FALSE,"4 Panel"}</definedName>
    <definedName name="_________________no3" hidden="1">{#N/A,#N/A,FALSE,"SMT1";#N/A,#N/A,FALSE,"SMT2";#N/A,#N/A,FALSE,"Summary";#N/A,#N/A,FALSE,"Graphs";#N/A,#N/A,FALSE,"4 Panel"}</definedName>
    <definedName name="_________________no4" hidden="1">{#N/A,#N/A,FALSE,"SMT1";#N/A,#N/A,FALSE,"SMT2";#N/A,#N/A,FALSE,"Summary";#N/A,#N/A,FALSE,"Graphs";#N/A,#N/A,FALSE,"4 Panel"}</definedName>
    <definedName name="_________________no5" hidden="1">{#N/A,#N/A,FALSE,"Full";#N/A,#N/A,FALSE,"Half";#N/A,#N/A,FALSE,"Op Expenses";#N/A,#N/A,FALSE,"Cap Charge";#N/A,#N/A,FALSE,"Cost C";#N/A,#N/A,FALSE,"PP&amp;E";#N/A,#N/A,FALSE,"R&amp;D"}</definedName>
    <definedName name="_________________no6" hidden="1">{"EVA",#N/A,FALSE,"SMT2";#N/A,#N/A,FALSE,"Summary";#N/A,#N/A,FALSE,"Graphs";#N/A,#N/A,FALSE,"4 Panel"}</definedName>
    <definedName name="_________________no7" hidden="1">{"EVA",#N/A,FALSE,"SMT2";#N/A,#N/A,FALSE,"Summary";#N/A,#N/A,FALSE,"Graphs";#N/A,#N/A,FALSE,"4 Panel"}</definedName>
    <definedName name="_________________no8" hidden="1">{"EVA",#N/A,FALSE,"SMT2";#N/A,#N/A,FALSE,"Summary";#N/A,#N/A,FALSE,"Graphs";#N/A,#N/A,FALSE,"4 Panel"}</definedName>
    <definedName name="_________________no9" hidden="1">{"EVA",#N/A,FALSE,"SMT2";#N/A,#N/A,FALSE,"Summary";#N/A,#N/A,FALSE,"Graphs";#N/A,#N/A,FALSE,"4 Panel"}</definedName>
    <definedName name="_________________r" hidden="1">{"ANAR",#N/A,FALSE,"Dist total";"MARGEN",#N/A,FALSE,"Dist total";"COMENTARIO",#N/A,FALSE,"Ficha CODICE";"CONSEJO",#N/A,FALSE,"Dist p0";"uno",#N/A,FALSE,"Dist total"}</definedName>
    <definedName name="_________________RET1">#REF!</definedName>
    <definedName name="_________________RET2">#REF!</definedName>
    <definedName name="_________________RET3">#REF!</definedName>
    <definedName name="_________________RET4">#REF!</definedName>
    <definedName name="_________________RET5">#REF!</definedName>
    <definedName name="_________________RET6">#REF!</definedName>
    <definedName name="_________________v3" hidden="1">{"CONSEJO",#N/A,FALSE,"Dist p0";"CONSEJO",#N/A,FALSE,"Ficha CODICE"}</definedName>
    <definedName name="_________________xl5" hidden="1">{"Actual Equipment",#N/A,FALSE,"BA D5"}</definedName>
    <definedName name="________________a1">#REF!</definedName>
    <definedName name="________________A2" hidden="1">{#N/A,#N/A,FALSE,"Costos Productos 6A";#N/A,#N/A,FALSE,"Costo Unitario Total H-94-12"}</definedName>
    <definedName name="________________Ant3" hidden="1">{"'banner (abr)'!$A$14:$G$22"}</definedName>
    <definedName name="________________f" hidden="1">{"vista 1",#N/A,FALSE,"CMP";"vista 2",#N/A,FALSE,"CMP"}</definedName>
    <definedName name="________________i1">#REF!</definedName>
    <definedName name="________________new1" hidden="1">{#N/A,#N/A,FALSE,"SMT1";#N/A,#N/A,FALSE,"SMT2";#N/A,#N/A,FALSE,"Summary";#N/A,#N/A,FALSE,"Graphs";#N/A,#N/A,FALSE,"4 Panel"}</definedName>
    <definedName name="________________new10" hidden="1">{#N/A,#N/A,FALSE,"SMT1";#N/A,#N/A,FALSE,"SMT2";#N/A,#N/A,FALSE,"Summary";#N/A,#N/A,FALSE,"Graphs";#N/A,#N/A,FALSE,"4 Panel"}</definedName>
    <definedName name="________________new2" hidden="1">{"EVA",#N/A,FALSE,"SMT2";#N/A,#N/A,FALSE,"Summary";#N/A,#N/A,FALSE,"Graphs";#N/A,#N/A,FALSE,"4 Panel"}</definedName>
    <definedName name="________________NEW3" hidden="1">{#N/A,#N/A,FALSE,"SMT1";#N/A,#N/A,FALSE,"SMT2";#N/A,#N/A,FALSE,"Summary";#N/A,#N/A,FALSE,"Graphs";#N/A,#N/A,FALSE,"4 Panel"}</definedName>
    <definedName name="________________NEW4" hidden="1">{#N/A,#N/A,FALSE,"Full";#N/A,#N/A,FALSE,"Half";#N/A,#N/A,FALSE,"Op Expenses";#N/A,#N/A,FALSE,"Cap Charge";#N/A,#N/A,FALSE,"Cost C";#N/A,#N/A,FALSE,"PP&amp;E";#N/A,#N/A,FALSE,"R&amp;D"}</definedName>
    <definedName name="________________no1" hidden="1">{#N/A,#N/A,FALSE,"SMT1";#N/A,#N/A,FALSE,"SMT2";#N/A,#N/A,FALSE,"Summary";#N/A,#N/A,FALSE,"Graphs";#N/A,#N/A,FALSE,"4 Panel"}</definedName>
    <definedName name="________________no10" hidden="1">{#N/A,#N/A,FALSE,"SMT1";#N/A,#N/A,FALSE,"SMT2";#N/A,#N/A,FALSE,"Summary";#N/A,#N/A,FALSE,"Graphs";#N/A,#N/A,FALSE,"4 Panel"}</definedName>
    <definedName name="________________no11" hidden="1">{#N/A,#N/A,FALSE,"Full";#N/A,#N/A,FALSE,"Half";#N/A,#N/A,FALSE,"Op Expenses";#N/A,#N/A,FALSE,"Cap Charge";#N/A,#N/A,FALSE,"Cost C";#N/A,#N/A,FALSE,"PP&amp;E";#N/A,#N/A,FALSE,"R&amp;D"}</definedName>
    <definedName name="________________no12" hidden="1">{#N/A,#N/A,FALSE,"SMT1";#N/A,#N/A,FALSE,"SMT2";#N/A,#N/A,FALSE,"Summary";#N/A,#N/A,FALSE,"Graphs";#N/A,#N/A,FALSE,"4 Panel"}</definedName>
    <definedName name="________________no13" hidden="1">{"EVA",#N/A,FALSE,"SMT2";#N/A,#N/A,FALSE,"Summary";#N/A,#N/A,FALSE,"Graphs";#N/A,#N/A,FALSE,"4 Panel"}</definedName>
    <definedName name="________________no14" hidden="1">{#N/A,#N/A,FALSE,"Full";#N/A,#N/A,FALSE,"Half";#N/A,#N/A,FALSE,"Op Expenses";#N/A,#N/A,FALSE,"Cap Charge";#N/A,#N/A,FALSE,"Cost C";#N/A,#N/A,FALSE,"PP&amp;E";#N/A,#N/A,FALSE,"R&amp;D"}</definedName>
    <definedName name="________________no2" hidden="1">{"EVA",#N/A,FALSE,"SMT2";#N/A,#N/A,FALSE,"Summary";#N/A,#N/A,FALSE,"Graphs";#N/A,#N/A,FALSE,"4 Panel"}</definedName>
    <definedName name="________________no3" hidden="1">{#N/A,#N/A,FALSE,"SMT1";#N/A,#N/A,FALSE,"SMT2";#N/A,#N/A,FALSE,"Summary";#N/A,#N/A,FALSE,"Graphs";#N/A,#N/A,FALSE,"4 Panel"}</definedName>
    <definedName name="________________no4" hidden="1">{#N/A,#N/A,FALSE,"SMT1";#N/A,#N/A,FALSE,"SMT2";#N/A,#N/A,FALSE,"Summary";#N/A,#N/A,FALSE,"Graphs";#N/A,#N/A,FALSE,"4 Panel"}</definedName>
    <definedName name="________________no5" hidden="1">{#N/A,#N/A,FALSE,"Full";#N/A,#N/A,FALSE,"Half";#N/A,#N/A,FALSE,"Op Expenses";#N/A,#N/A,FALSE,"Cap Charge";#N/A,#N/A,FALSE,"Cost C";#N/A,#N/A,FALSE,"PP&amp;E";#N/A,#N/A,FALSE,"R&amp;D"}</definedName>
    <definedName name="________________no6" hidden="1">{"EVA",#N/A,FALSE,"SMT2";#N/A,#N/A,FALSE,"Summary";#N/A,#N/A,FALSE,"Graphs";#N/A,#N/A,FALSE,"4 Panel"}</definedName>
    <definedName name="________________no7" hidden="1">{"EVA",#N/A,FALSE,"SMT2";#N/A,#N/A,FALSE,"Summary";#N/A,#N/A,FALSE,"Graphs";#N/A,#N/A,FALSE,"4 Panel"}</definedName>
    <definedName name="________________no8" hidden="1">{"EVA",#N/A,FALSE,"SMT2";#N/A,#N/A,FALSE,"Summary";#N/A,#N/A,FALSE,"Graphs";#N/A,#N/A,FALSE,"4 Panel"}</definedName>
    <definedName name="________________no9" hidden="1">{"EVA",#N/A,FALSE,"SMT2";#N/A,#N/A,FALSE,"Summary";#N/A,#N/A,FALSE,"Graphs";#N/A,#N/A,FALSE,"4 Panel"}</definedName>
    <definedName name="________________r" hidden="1">{"ANAR",#N/A,FALSE,"Dist total";"MARGEN",#N/A,FALSE,"Dist total";"COMENTARIO",#N/A,FALSE,"Ficha CODICE";"CONSEJO",#N/A,FALSE,"Dist p0";"uno",#N/A,FALSE,"Dist total"}</definedName>
    <definedName name="________________v3" hidden="1">{"CONSEJO",#N/A,FALSE,"Dist p0";"CONSEJO",#N/A,FALSE,"Ficha CODICE"}</definedName>
    <definedName name="________________xl5" hidden="1">{"Actual Equipment",#N/A,FALSE,"BA D5"}</definedName>
    <definedName name="_______________a1">#REF!</definedName>
    <definedName name="_______________A2" hidden="1">{#N/A,#N/A,FALSE,"Costos Productos 6A";#N/A,#N/A,FALSE,"Costo Unitario Total H-94-12"}</definedName>
    <definedName name="_______________AFC1">#REF!</definedName>
    <definedName name="_______________AFC3">#REF!</definedName>
    <definedName name="_______________AFC5">#REF!</definedName>
    <definedName name="_______________Ant3" hidden="1">{"'banner (abr)'!$A$14:$G$22"}</definedName>
    <definedName name="_______________BGC1">#REF!</definedName>
    <definedName name="_______________BGC3">#REF!</definedName>
    <definedName name="_______________BGC5">#REF!</definedName>
    <definedName name="_______________CAC1">#REF!</definedName>
    <definedName name="_______________CAC3">#REF!</definedName>
    <definedName name="_______________CAC5">#REF!</definedName>
    <definedName name="_______________cp92000" hidden="1">{#N/A,#N/A,TRUE,"Caps1-5";#N/A,#N/A,TRUE,"Cap6";#N/A,#N/A,TRUE,"Caps7-8";#N/A,#N/A,TRUE,"Cap9-Resumo";#N/A,#N/A,TRUE,"Cap9-Det-2000";#N/A,#N/A,TRUE,"Cap9-Det-2001";#N/A,#N/A,TRUE,"Caps10-11"}</definedName>
    <definedName name="_______________df2" hidden="1">{"CONSEJO",#N/A,FALSE,"Dist p0";"CONSEJO",#N/A,FALSE,"Ficha CODICE"}</definedName>
    <definedName name="_______________f" hidden="1">{"vista 1",#N/A,FALSE,"CMP";"vista 2",#N/A,FALSE,"CMP"}</definedName>
    <definedName name="_______________i1">#REF!</definedName>
    <definedName name="_______________new1" hidden="1">{#N/A,#N/A,FALSE,"SMT1";#N/A,#N/A,FALSE,"SMT2";#N/A,#N/A,FALSE,"Summary";#N/A,#N/A,FALSE,"Graphs";#N/A,#N/A,FALSE,"4 Panel"}</definedName>
    <definedName name="_______________new10" hidden="1">{#N/A,#N/A,FALSE,"SMT1";#N/A,#N/A,FALSE,"SMT2";#N/A,#N/A,FALSE,"Summary";#N/A,#N/A,FALSE,"Graphs";#N/A,#N/A,FALSE,"4 Panel"}</definedName>
    <definedName name="_______________new2" hidden="1">{"EVA",#N/A,FALSE,"SMT2";#N/A,#N/A,FALSE,"Summary";#N/A,#N/A,FALSE,"Graphs";#N/A,#N/A,FALSE,"4 Panel"}</definedName>
    <definedName name="_______________NEW3" hidden="1">{#N/A,#N/A,FALSE,"SMT1";#N/A,#N/A,FALSE,"SMT2";#N/A,#N/A,FALSE,"Summary";#N/A,#N/A,FALSE,"Graphs";#N/A,#N/A,FALSE,"4 Panel"}</definedName>
    <definedName name="_______________NEW4" hidden="1">{#N/A,#N/A,FALSE,"Full";#N/A,#N/A,FALSE,"Half";#N/A,#N/A,FALSE,"Op Expenses";#N/A,#N/A,FALSE,"Cap Charge";#N/A,#N/A,FALSE,"Cost C";#N/A,#N/A,FALSE,"PP&amp;E";#N/A,#N/A,FALSE,"R&amp;D"}</definedName>
    <definedName name="_______________no1" hidden="1">{#N/A,#N/A,FALSE,"SMT1";#N/A,#N/A,FALSE,"SMT2";#N/A,#N/A,FALSE,"Summary";#N/A,#N/A,FALSE,"Graphs";#N/A,#N/A,FALSE,"4 Panel"}</definedName>
    <definedName name="_______________no10" hidden="1">{#N/A,#N/A,FALSE,"SMT1";#N/A,#N/A,FALSE,"SMT2";#N/A,#N/A,FALSE,"Summary";#N/A,#N/A,FALSE,"Graphs";#N/A,#N/A,FALSE,"4 Panel"}</definedName>
    <definedName name="_______________no11" hidden="1">{#N/A,#N/A,FALSE,"Full";#N/A,#N/A,FALSE,"Half";#N/A,#N/A,FALSE,"Op Expenses";#N/A,#N/A,FALSE,"Cap Charge";#N/A,#N/A,FALSE,"Cost C";#N/A,#N/A,FALSE,"PP&amp;E";#N/A,#N/A,FALSE,"R&amp;D"}</definedName>
    <definedName name="_______________no12" hidden="1">{#N/A,#N/A,FALSE,"SMT1";#N/A,#N/A,FALSE,"SMT2";#N/A,#N/A,FALSE,"Summary";#N/A,#N/A,FALSE,"Graphs";#N/A,#N/A,FALSE,"4 Panel"}</definedName>
    <definedName name="_______________no13" hidden="1">{"EVA",#N/A,FALSE,"SMT2";#N/A,#N/A,FALSE,"Summary";#N/A,#N/A,FALSE,"Graphs";#N/A,#N/A,FALSE,"4 Panel"}</definedName>
    <definedName name="_______________no14" hidden="1">{#N/A,#N/A,FALSE,"Full";#N/A,#N/A,FALSE,"Half";#N/A,#N/A,FALSE,"Op Expenses";#N/A,#N/A,FALSE,"Cap Charge";#N/A,#N/A,FALSE,"Cost C";#N/A,#N/A,FALSE,"PP&amp;E";#N/A,#N/A,FALSE,"R&amp;D"}</definedName>
    <definedName name="_______________no2" hidden="1">{"EVA",#N/A,FALSE,"SMT2";#N/A,#N/A,FALSE,"Summary";#N/A,#N/A,FALSE,"Graphs";#N/A,#N/A,FALSE,"4 Panel"}</definedName>
    <definedName name="_______________no3" hidden="1">{#N/A,#N/A,FALSE,"SMT1";#N/A,#N/A,FALSE,"SMT2";#N/A,#N/A,FALSE,"Summary";#N/A,#N/A,FALSE,"Graphs";#N/A,#N/A,FALSE,"4 Panel"}</definedName>
    <definedName name="_______________no4" hidden="1">{#N/A,#N/A,FALSE,"SMT1";#N/A,#N/A,FALSE,"SMT2";#N/A,#N/A,FALSE,"Summary";#N/A,#N/A,FALSE,"Graphs";#N/A,#N/A,FALSE,"4 Panel"}</definedName>
    <definedName name="_______________no5" hidden="1">{#N/A,#N/A,FALSE,"Full";#N/A,#N/A,FALSE,"Half";#N/A,#N/A,FALSE,"Op Expenses";#N/A,#N/A,FALSE,"Cap Charge";#N/A,#N/A,FALSE,"Cost C";#N/A,#N/A,FALSE,"PP&amp;E";#N/A,#N/A,FALSE,"R&amp;D"}</definedName>
    <definedName name="_______________no6" hidden="1">{"EVA",#N/A,FALSE,"SMT2";#N/A,#N/A,FALSE,"Summary";#N/A,#N/A,FALSE,"Graphs";#N/A,#N/A,FALSE,"4 Panel"}</definedName>
    <definedName name="_______________no7" hidden="1">{"EVA",#N/A,FALSE,"SMT2";#N/A,#N/A,FALSE,"Summary";#N/A,#N/A,FALSE,"Graphs";#N/A,#N/A,FALSE,"4 Panel"}</definedName>
    <definedName name="_______________no8" hidden="1">{"EVA",#N/A,FALSE,"SMT2";#N/A,#N/A,FALSE,"Summary";#N/A,#N/A,FALSE,"Graphs";#N/A,#N/A,FALSE,"4 Panel"}</definedName>
    <definedName name="_______________no9" hidden="1">{"EVA",#N/A,FALSE,"SMT2";#N/A,#N/A,FALSE,"Summary";#N/A,#N/A,FALSE,"Graphs";#N/A,#N/A,FALSE,"4 Panel"}</definedName>
    <definedName name="_______________oa55">#REF!</definedName>
    <definedName name="_______________r" hidden="1">{"ANAR",#N/A,FALSE,"Dist total";"MARGEN",#N/A,FALSE,"Dist total";"COMENTARIO",#N/A,FALSE,"Ficha CODICE";"CONSEJO",#N/A,FALSE,"Dist p0";"uno",#N/A,FALSE,"Dist total"}</definedName>
    <definedName name="_______________RET1">#REF!</definedName>
    <definedName name="_______________RET2">#REF!</definedName>
    <definedName name="_______________RET3">#REF!</definedName>
    <definedName name="_______________RET4">#REF!</definedName>
    <definedName name="_______________RET5">#REF!</definedName>
    <definedName name="_______________RET6">#REF!</definedName>
    <definedName name="_______________SBC1">#REF!</definedName>
    <definedName name="_______________SBC3">#REF!</definedName>
    <definedName name="_______________SBC5">#REF!</definedName>
    <definedName name="_______________v3" hidden="1">{"CONSEJO",#N/A,FALSE,"Dist p0";"CONSEJO",#N/A,FALSE,"Ficha CODICE"}</definedName>
    <definedName name="_______________xl5" hidden="1">{"Actual Equipment",#N/A,FALSE,"BA D5"}</definedName>
    <definedName name="______________a1">#REF!</definedName>
    <definedName name="______________A2" hidden="1">{#N/A,#N/A,FALSE,"Costos Productos 6A";#N/A,#N/A,FALSE,"Costo Unitario Total H-94-12"}</definedName>
    <definedName name="______________AFC1">#REF!</definedName>
    <definedName name="______________AFC3">#REF!</definedName>
    <definedName name="______________AFC5">#REF!</definedName>
    <definedName name="______________Ant3" hidden="1">{"'banner (abr)'!$A$14:$G$22"}</definedName>
    <definedName name="______________BGC1">#REF!</definedName>
    <definedName name="______________BGC3">#REF!</definedName>
    <definedName name="______________BGC5">#REF!</definedName>
    <definedName name="______________CAC1">#REF!</definedName>
    <definedName name="______________CAC3">#REF!</definedName>
    <definedName name="______________CAC5">#REF!</definedName>
    <definedName name="______________f" hidden="1">{"vista 1",#N/A,FALSE,"CMP";"vista 2",#N/A,FALSE,"CMP"}</definedName>
    <definedName name="______________i1">#REF!</definedName>
    <definedName name="______________oa55">#REF!</definedName>
    <definedName name="______________r" hidden="1">{"ANAR",#N/A,FALSE,"Dist total";"MARGEN",#N/A,FALSE,"Dist total";"COMENTARIO",#N/A,FALSE,"Ficha CODICE";"CONSEJO",#N/A,FALSE,"Dist p0";"uno",#N/A,FALSE,"Dist total"}</definedName>
    <definedName name="______________RET1">#REF!</definedName>
    <definedName name="______________RET2">#REF!</definedName>
    <definedName name="______________RET3">#REF!</definedName>
    <definedName name="______________RET4">#REF!</definedName>
    <definedName name="______________RET5">#REF!</definedName>
    <definedName name="______________RET6">#REF!</definedName>
    <definedName name="______________SBC1">#REF!</definedName>
    <definedName name="______________SBC3">#REF!</definedName>
    <definedName name="______________SBC5">#REF!</definedName>
    <definedName name="______________v3" hidden="1">{"CONSEJO",#N/A,FALSE,"Dist p0";"CONSEJO",#N/A,FALSE,"Ficha CODICE"}</definedName>
    <definedName name="______________xl5" hidden="1">{"Actual Equipment",#N/A,FALSE,"BA D5"}</definedName>
    <definedName name="_____________a1">#REF!</definedName>
    <definedName name="_____________A2" hidden="1">{#N/A,#N/A,FALSE,"Costos Productos 6A";#N/A,#N/A,FALSE,"Costo Unitario Total H-94-12"}</definedName>
    <definedName name="_____________AFC1">#REF!</definedName>
    <definedName name="_____________AFC3">#REF!</definedName>
    <definedName name="_____________AFC5">#REF!</definedName>
    <definedName name="_____________Ant3" hidden="1">{"'banner (abr)'!$A$14:$G$22"}</definedName>
    <definedName name="_____________BGC1">#REF!</definedName>
    <definedName name="_____________BGC3">#REF!</definedName>
    <definedName name="_____________BGC5">#REF!</definedName>
    <definedName name="_____________CAC1">#REF!</definedName>
    <definedName name="_____________CAC3">#REF!</definedName>
    <definedName name="_____________CAC5">#REF!</definedName>
    <definedName name="_____________cp92000" hidden="1">{#N/A,#N/A,TRUE,"Caps1-5";#N/A,#N/A,TRUE,"Cap6";#N/A,#N/A,TRUE,"Caps7-8";#N/A,#N/A,TRUE,"Cap9-Resumo";#N/A,#N/A,TRUE,"Cap9-Det-2000";#N/A,#N/A,TRUE,"Cap9-Det-2001";#N/A,#N/A,TRUE,"Caps10-11"}</definedName>
    <definedName name="_____________df2" hidden="1">{"CONSEJO",#N/A,FALSE,"Dist p0";"CONSEJO",#N/A,FALSE,"Ficha CODICE"}</definedName>
    <definedName name="_____________f" hidden="1">{"vista 1",#N/A,FALSE,"CMP";"vista 2",#N/A,FALSE,"CMP"}</definedName>
    <definedName name="_____________i1">#REF!</definedName>
    <definedName name="_____________new1" hidden="1">{#N/A,#N/A,FALSE,"SMT1";#N/A,#N/A,FALSE,"SMT2";#N/A,#N/A,FALSE,"Summary";#N/A,#N/A,FALSE,"Graphs";#N/A,#N/A,FALSE,"4 Panel"}</definedName>
    <definedName name="_____________new10" hidden="1">{#N/A,#N/A,FALSE,"SMT1";#N/A,#N/A,FALSE,"SMT2";#N/A,#N/A,FALSE,"Summary";#N/A,#N/A,FALSE,"Graphs";#N/A,#N/A,FALSE,"4 Panel"}</definedName>
    <definedName name="_____________new2" hidden="1">{"EVA",#N/A,FALSE,"SMT2";#N/A,#N/A,FALSE,"Summary";#N/A,#N/A,FALSE,"Graphs";#N/A,#N/A,FALSE,"4 Panel"}</definedName>
    <definedName name="_____________NEW3" hidden="1">{#N/A,#N/A,FALSE,"SMT1";#N/A,#N/A,FALSE,"SMT2";#N/A,#N/A,FALSE,"Summary";#N/A,#N/A,FALSE,"Graphs";#N/A,#N/A,FALSE,"4 Panel"}</definedName>
    <definedName name="_____________NEW4" hidden="1">{#N/A,#N/A,FALSE,"Full";#N/A,#N/A,FALSE,"Half";#N/A,#N/A,FALSE,"Op Expenses";#N/A,#N/A,FALSE,"Cap Charge";#N/A,#N/A,FALSE,"Cost C";#N/A,#N/A,FALSE,"PP&amp;E";#N/A,#N/A,FALSE,"R&amp;D"}</definedName>
    <definedName name="_____________no1" hidden="1">{#N/A,#N/A,FALSE,"SMT1";#N/A,#N/A,FALSE,"SMT2";#N/A,#N/A,FALSE,"Summary";#N/A,#N/A,FALSE,"Graphs";#N/A,#N/A,FALSE,"4 Panel"}</definedName>
    <definedName name="_____________no10" hidden="1">{#N/A,#N/A,FALSE,"SMT1";#N/A,#N/A,FALSE,"SMT2";#N/A,#N/A,FALSE,"Summary";#N/A,#N/A,FALSE,"Graphs";#N/A,#N/A,FALSE,"4 Panel"}</definedName>
    <definedName name="_____________no11" hidden="1">{#N/A,#N/A,FALSE,"Full";#N/A,#N/A,FALSE,"Half";#N/A,#N/A,FALSE,"Op Expenses";#N/A,#N/A,FALSE,"Cap Charge";#N/A,#N/A,FALSE,"Cost C";#N/A,#N/A,FALSE,"PP&amp;E";#N/A,#N/A,FALSE,"R&amp;D"}</definedName>
    <definedName name="_____________no12" hidden="1">{#N/A,#N/A,FALSE,"SMT1";#N/A,#N/A,FALSE,"SMT2";#N/A,#N/A,FALSE,"Summary";#N/A,#N/A,FALSE,"Graphs";#N/A,#N/A,FALSE,"4 Panel"}</definedName>
    <definedName name="_____________no13" hidden="1">{"EVA",#N/A,FALSE,"SMT2";#N/A,#N/A,FALSE,"Summary";#N/A,#N/A,FALSE,"Graphs";#N/A,#N/A,FALSE,"4 Panel"}</definedName>
    <definedName name="_____________no14" hidden="1">{#N/A,#N/A,FALSE,"Full";#N/A,#N/A,FALSE,"Half";#N/A,#N/A,FALSE,"Op Expenses";#N/A,#N/A,FALSE,"Cap Charge";#N/A,#N/A,FALSE,"Cost C";#N/A,#N/A,FALSE,"PP&amp;E";#N/A,#N/A,FALSE,"R&amp;D"}</definedName>
    <definedName name="_____________no2" hidden="1">{"EVA",#N/A,FALSE,"SMT2";#N/A,#N/A,FALSE,"Summary";#N/A,#N/A,FALSE,"Graphs";#N/A,#N/A,FALSE,"4 Panel"}</definedName>
    <definedName name="_____________no3" hidden="1">{#N/A,#N/A,FALSE,"SMT1";#N/A,#N/A,FALSE,"SMT2";#N/A,#N/A,FALSE,"Summary";#N/A,#N/A,FALSE,"Graphs";#N/A,#N/A,FALSE,"4 Panel"}</definedName>
    <definedName name="_____________no4" hidden="1">{#N/A,#N/A,FALSE,"SMT1";#N/A,#N/A,FALSE,"SMT2";#N/A,#N/A,FALSE,"Summary";#N/A,#N/A,FALSE,"Graphs";#N/A,#N/A,FALSE,"4 Panel"}</definedName>
    <definedName name="_____________no5" hidden="1">{#N/A,#N/A,FALSE,"Full";#N/A,#N/A,FALSE,"Half";#N/A,#N/A,FALSE,"Op Expenses";#N/A,#N/A,FALSE,"Cap Charge";#N/A,#N/A,FALSE,"Cost C";#N/A,#N/A,FALSE,"PP&amp;E";#N/A,#N/A,FALSE,"R&amp;D"}</definedName>
    <definedName name="_____________no6" hidden="1">{"EVA",#N/A,FALSE,"SMT2";#N/A,#N/A,FALSE,"Summary";#N/A,#N/A,FALSE,"Graphs";#N/A,#N/A,FALSE,"4 Panel"}</definedName>
    <definedName name="_____________no7" hidden="1">{"EVA",#N/A,FALSE,"SMT2";#N/A,#N/A,FALSE,"Summary";#N/A,#N/A,FALSE,"Graphs";#N/A,#N/A,FALSE,"4 Panel"}</definedName>
    <definedName name="_____________no8" hidden="1">{"EVA",#N/A,FALSE,"SMT2";#N/A,#N/A,FALSE,"Summary";#N/A,#N/A,FALSE,"Graphs";#N/A,#N/A,FALSE,"4 Panel"}</definedName>
    <definedName name="_____________no9" hidden="1">{"EVA",#N/A,FALSE,"SMT2";#N/A,#N/A,FALSE,"Summary";#N/A,#N/A,FALSE,"Graphs";#N/A,#N/A,FALSE,"4 Panel"}</definedName>
    <definedName name="_____________oa55">#REF!</definedName>
    <definedName name="_____________r" hidden="1">{"ANAR",#N/A,FALSE,"Dist total";"MARGEN",#N/A,FALSE,"Dist total";"COMENTARIO",#N/A,FALSE,"Ficha CODICE";"CONSEJO",#N/A,FALSE,"Dist p0";"uno",#N/A,FALSE,"Dist total"}</definedName>
    <definedName name="_____________RET1">#REF!</definedName>
    <definedName name="_____________RET2">#REF!</definedName>
    <definedName name="_____________RET3">#REF!</definedName>
    <definedName name="_____________RET4">#REF!</definedName>
    <definedName name="_____________RET5">#REF!</definedName>
    <definedName name="_____________RET6">#REF!</definedName>
    <definedName name="_____________SBC1">#REF!</definedName>
    <definedName name="_____________SBC3">#REF!</definedName>
    <definedName name="_____________SBC5">#REF!</definedName>
    <definedName name="_____________v3" hidden="1">{"CONSEJO",#N/A,FALSE,"Dist p0";"CONSEJO",#N/A,FALSE,"Ficha CODICE"}</definedName>
    <definedName name="_____________xl5" hidden="1">{"Actual Equipment",#N/A,FALSE,"BA D5"}</definedName>
    <definedName name="____________a1">#REF!</definedName>
    <definedName name="____________A2" hidden="1">{#N/A,#N/A,FALSE,"Costos Productos 6A";#N/A,#N/A,FALSE,"Costo Unitario Total H-94-12"}</definedName>
    <definedName name="____________AFC1">#REF!</definedName>
    <definedName name="____________AFC3">#REF!</definedName>
    <definedName name="____________AFC5">#REF!</definedName>
    <definedName name="____________BGC1">#REF!</definedName>
    <definedName name="____________BGC3">#REF!</definedName>
    <definedName name="____________BGC5">#REF!</definedName>
    <definedName name="____________CAC1">#REF!</definedName>
    <definedName name="____________CAC3">#REF!</definedName>
    <definedName name="____________CAC5">#REF!</definedName>
    <definedName name="____________f" hidden="1">{"vista 1",#N/A,FALSE,"CMP";"vista 2",#N/A,FALSE,"CMP"}</definedName>
    <definedName name="____________i1">#REF!</definedName>
    <definedName name="____________new1" hidden="1">{#N/A,#N/A,FALSE,"SMT1";#N/A,#N/A,FALSE,"SMT2";#N/A,#N/A,FALSE,"Summary";#N/A,#N/A,FALSE,"Graphs";#N/A,#N/A,FALSE,"4 Panel"}</definedName>
    <definedName name="____________new10" hidden="1">{#N/A,#N/A,FALSE,"SMT1";#N/A,#N/A,FALSE,"SMT2";#N/A,#N/A,FALSE,"Summary";#N/A,#N/A,FALSE,"Graphs";#N/A,#N/A,FALSE,"4 Panel"}</definedName>
    <definedName name="____________new2" hidden="1">{"EVA",#N/A,FALSE,"SMT2";#N/A,#N/A,FALSE,"Summary";#N/A,#N/A,FALSE,"Graphs";#N/A,#N/A,FALSE,"4 Panel"}</definedName>
    <definedName name="____________NEW3" hidden="1">{#N/A,#N/A,FALSE,"SMT1";#N/A,#N/A,FALSE,"SMT2";#N/A,#N/A,FALSE,"Summary";#N/A,#N/A,FALSE,"Graphs";#N/A,#N/A,FALSE,"4 Panel"}</definedName>
    <definedName name="____________NEW4" hidden="1">{#N/A,#N/A,FALSE,"Full";#N/A,#N/A,FALSE,"Half";#N/A,#N/A,FALSE,"Op Expenses";#N/A,#N/A,FALSE,"Cap Charge";#N/A,#N/A,FALSE,"Cost C";#N/A,#N/A,FALSE,"PP&amp;E";#N/A,#N/A,FALSE,"R&amp;D"}</definedName>
    <definedName name="____________no1" hidden="1">{#N/A,#N/A,FALSE,"SMT1";#N/A,#N/A,FALSE,"SMT2";#N/A,#N/A,FALSE,"Summary";#N/A,#N/A,FALSE,"Graphs";#N/A,#N/A,FALSE,"4 Panel"}</definedName>
    <definedName name="____________no10" hidden="1">{#N/A,#N/A,FALSE,"SMT1";#N/A,#N/A,FALSE,"SMT2";#N/A,#N/A,FALSE,"Summary";#N/A,#N/A,FALSE,"Graphs";#N/A,#N/A,FALSE,"4 Panel"}</definedName>
    <definedName name="____________no11" hidden="1">{#N/A,#N/A,FALSE,"Full";#N/A,#N/A,FALSE,"Half";#N/A,#N/A,FALSE,"Op Expenses";#N/A,#N/A,FALSE,"Cap Charge";#N/A,#N/A,FALSE,"Cost C";#N/A,#N/A,FALSE,"PP&amp;E";#N/A,#N/A,FALSE,"R&amp;D"}</definedName>
    <definedName name="____________no12" hidden="1">{#N/A,#N/A,FALSE,"SMT1";#N/A,#N/A,FALSE,"SMT2";#N/A,#N/A,FALSE,"Summary";#N/A,#N/A,FALSE,"Graphs";#N/A,#N/A,FALSE,"4 Panel"}</definedName>
    <definedName name="____________no13" hidden="1">{"EVA",#N/A,FALSE,"SMT2";#N/A,#N/A,FALSE,"Summary";#N/A,#N/A,FALSE,"Graphs";#N/A,#N/A,FALSE,"4 Panel"}</definedName>
    <definedName name="____________no14" hidden="1">{#N/A,#N/A,FALSE,"Full";#N/A,#N/A,FALSE,"Half";#N/A,#N/A,FALSE,"Op Expenses";#N/A,#N/A,FALSE,"Cap Charge";#N/A,#N/A,FALSE,"Cost C";#N/A,#N/A,FALSE,"PP&amp;E";#N/A,#N/A,FALSE,"R&amp;D"}</definedName>
    <definedName name="____________no2" hidden="1">{"EVA",#N/A,FALSE,"SMT2";#N/A,#N/A,FALSE,"Summary";#N/A,#N/A,FALSE,"Graphs";#N/A,#N/A,FALSE,"4 Panel"}</definedName>
    <definedName name="____________no3" hidden="1">{#N/A,#N/A,FALSE,"SMT1";#N/A,#N/A,FALSE,"SMT2";#N/A,#N/A,FALSE,"Summary";#N/A,#N/A,FALSE,"Graphs";#N/A,#N/A,FALSE,"4 Panel"}</definedName>
    <definedName name="____________no4" hidden="1">{#N/A,#N/A,FALSE,"SMT1";#N/A,#N/A,FALSE,"SMT2";#N/A,#N/A,FALSE,"Summary";#N/A,#N/A,FALSE,"Graphs";#N/A,#N/A,FALSE,"4 Panel"}</definedName>
    <definedName name="____________no5" hidden="1">{#N/A,#N/A,FALSE,"Full";#N/A,#N/A,FALSE,"Half";#N/A,#N/A,FALSE,"Op Expenses";#N/A,#N/A,FALSE,"Cap Charge";#N/A,#N/A,FALSE,"Cost C";#N/A,#N/A,FALSE,"PP&amp;E";#N/A,#N/A,FALSE,"R&amp;D"}</definedName>
    <definedName name="____________no6" hidden="1">{"EVA",#N/A,FALSE,"SMT2";#N/A,#N/A,FALSE,"Summary";#N/A,#N/A,FALSE,"Graphs";#N/A,#N/A,FALSE,"4 Panel"}</definedName>
    <definedName name="____________no7" hidden="1">{"EVA",#N/A,FALSE,"SMT2";#N/A,#N/A,FALSE,"Summary";#N/A,#N/A,FALSE,"Graphs";#N/A,#N/A,FALSE,"4 Panel"}</definedName>
    <definedName name="____________no8" hidden="1">{"EVA",#N/A,FALSE,"SMT2";#N/A,#N/A,FALSE,"Summary";#N/A,#N/A,FALSE,"Graphs";#N/A,#N/A,FALSE,"4 Panel"}</definedName>
    <definedName name="____________no9" hidden="1">{"EVA",#N/A,FALSE,"SMT2";#N/A,#N/A,FALSE,"Summary";#N/A,#N/A,FALSE,"Graphs";#N/A,#N/A,FALSE,"4 Panel"}</definedName>
    <definedName name="____________oa55">#REF!</definedName>
    <definedName name="____________r" hidden="1">{"ANAR",#N/A,FALSE,"Dist total";"MARGEN",#N/A,FALSE,"Dist total";"COMENTARIO",#N/A,FALSE,"Ficha CODICE";"CONSEJO",#N/A,FALSE,"Dist p0";"uno",#N/A,FALSE,"Dist total"}</definedName>
    <definedName name="____________RET1">#REF!</definedName>
    <definedName name="____________RET2">#REF!</definedName>
    <definedName name="____________RET3">#REF!</definedName>
    <definedName name="____________RET4">#REF!</definedName>
    <definedName name="____________RET5">#REF!</definedName>
    <definedName name="____________RET6">#REF!</definedName>
    <definedName name="____________SBC1">#REF!</definedName>
    <definedName name="____________SBC3">#REF!</definedName>
    <definedName name="____________SBC5">#REF!</definedName>
    <definedName name="____________v3" hidden="1">{"CONSEJO",#N/A,FALSE,"Dist p0";"CONSEJO",#N/A,FALSE,"Ficha CODICE"}</definedName>
    <definedName name="____________xl5" hidden="1">{"Actual Equipment",#N/A,FALSE,"BA D5"}</definedName>
    <definedName name="___________a1">#REF!</definedName>
    <definedName name="___________A2" hidden="1">{#N/A,#N/A,FALSE,"Costos Productos 6A";#N/A,#N/A,FALSE,"Costo Unitario Total H-94-12"}</definedName>
    <definedName name="___________AFC1">#REF!</definedName>
    <definedName name="___________AFC3">#REF!</definedName>
    <definedName name="___________AFC5">#REF!</definedName>
    <definedName name="___________Ant3" hidden="1">{"'banner (abr)'!$A$14:$G$22"}</definedName>
    <definedName name="___________BGC1">#REF!</definedName>
    <definedName name="___________BGC3">#REF!</definedName>
    <definedName name="___________BGC5">#REF!</definedName>
    <definedName name="___________CAC1">#REF!</definedName>
    <definedName name="___________CAC3">#REF!</definedName>
    <definedName name="___________CAC5">#REF!</definedName>
    <definedName name="___________cp92000" hidden="1">{#N/A,#N/A,TRUE,"Caps1-5";#N/A,#N/A,TRUE,"Cap6";#N/A,#N/A,TRUE,"Caps7-8";#N/A,#N/A,TRUE,"Cap9-Resumo";#N/A,#N/A,TRUE,"Cap9-Det-2000";#N/A,#N/A,TRUE,"Cap9-Det-2001";#N/A,#N/A,TRUE,"Caps10-11"}</definedName>
    <definedName name="___________df2" hidden="1">{"CONSEJO",#N/A,FALSE,"Dist p0";"CONSEJO",#N/A,FALSE,"Ficha CODICE"}</definedName>
    <definedName name="___________f" hidden="1">{"vista 1",#N/A,FALSE,"CMP";"vista 2",#N/A,FALSE,"CMP"}</definedName>
    <definedName name="___________i1">#REF!</definedName>
    <definedName name="___________new1" hidden="1">{#N/A,#N/A,FALSE,"SMT1";#N/A,#N/A,FALSE,"SMT2";#N/A,#N/A,FALSE,"Summary";#N/A,#N/A,FALSE,"Graphs";#N/A,#N/A,FALSE,"4 Panel"}</definedName>
    <definedName name="___________new10" hidden="1">{#N/A,#N/A,FALSE,"SMT1";#N/A,#N/A,FALSE,"SMT2";#N/A,#N/A,FALSE,"Summary";#N/A,#N/A,FALSE,"Graphs";#N/A,#N/A,FALSE,"4 Panel"}</definedName>
    <definedName name="___________new2" hidden="1">{"EVA",#N/A,FALSE,"SMT2";#N/A,#N/A,FALSE,"Summary";#N/A,#N/A,FALSE,"Graphs";#N/A,#N/A,FALSE,"4 Panel"}</definedName>
    <definedName name="___________NEW3" hidden="1">{#N/A,#N/A,FALSE,"SMT1";#N/A,#N/A,FALSE,"SMT2";#N/A,#N/A,FALSE,"Summary";#N/A,#N/A,FALSE,"Graphs";#N/A,#N/A,FALSE,"4 Panel"}</definedName>
    <definedName name="___________NEW4" hidden="1">{#N/A,#N/A,FALSE,"Full";#N/A,#N/A,FALSE,"Half";#N/A,#N/A,FALSE,"Op Expenses";#N/A,#N/A,FALSE,"Cap Charge";#N/A,#N/A,FALSE,"Cost C";#N/A,#N/A,FALSE,"PP&amp;E";#N/A,#N/A,FALSE,"R&amp;D"}</definedName>
    <definedName name="___________no1" hidden="1">{#N/A,#N/A,FALSE,"SMT1";#N/A,#N/A,FALSE,"SMT2";#N/A,#N/A,FALSE,"Summary";#N/A,#N/A,FALSE,"Graphs";#N/A,#N/A,FALSE,"4 Panel"}</definedName>
    <definedName name="___________no10" hidden="1">{#N/A,#N/A,FALSE,"SMT1";#N/A,#N/A,FALSE,"SMT2";#N/A,#N/A,FALSE,"Summary";#N/A,#N/A,FALSE,"Graphs";#N/A,#N/A,FALSE,"4 Panel"}</definedName>
    <definedName name="___________no11" hidden="1">{#N/A,#N/A,FALSE,"Full";#N/A,#N/A,FALSE,"Half";#N/A,#N/A,FALSE,"Op Expenses";#N/A,#N/A,FALSE,"Cap Charge";#N/A,#N/A,FALSE,"Cost C";#N/A,#N/A,FALSE,"PP&amp;E";#N/A,#N/A,FALSE,"R&amp;D"}</definedName>
    <definedName name="___________no12" hidden="1">{#N/A,#N/A,FALSE,"SMT1";#N/A,#N/A,FALSE,"SMT2";#N/A,#N/A,FALSE,"Summary";#N/A,#N/A,FALSE,"Graphs";#N/A,#N/A,FALSE,"4 Panel"}</definedName>
    <definedName name="___________no13" hidden="1">{"EVA",#N/A,FALSE,"SMT2";#N/A,#N/A,FALSE,"Summary";#N/A,#N/A,FALSE,"Graphs";#N/A,#N/A,FALSE,"4 Panel"}</definedName>
    <definedName name="___________no14" hidden="1">{#N/A,#N/A,FALSE,"Full";#N/A,#N/A,FALSE,"Half";#N/A,#N/A,FALSE,"Op Expenses";#N/A,#N/A,FALSE,"Cap Charge";#N/A,#N/A,FALSE,"Cost C";#N/A,#N/A,FALSE,"PP&amp;E";#N/A,#N/A,FALSE,"R&amp;D"}</definedName>
    <definedName name="___________no2" hidden="1">{"EVA",#N/A,FALSE,"SMT2";#N/A,#N/A,FALSE,"Summary";#N/A,#N/A,FALSE,"Graphs";#N/A,#N/A,FALSE,"4 Panel"}</definedName>
    <definedName name="___________no3" hidden="1">{#N/A,#N/A,FALSE,"SMT1";#N/A,#N/A,FALSE,"SMT2";#N/A,#N/A,FALSE,"Summary";#N/A,#N/A,FALSE,"Graphs";#N/A,#N/A,FALSE,"4 Panel"}</definedName>
    <definedName name="___________no4" hidden="1">{#N/A,#N/A,FALSE,"SMT1";#N/A,#N/A,FALSE,"SMT2";#N/A,#N/A,FALSE,"Summary";#N/A,#N/A,FALSE,"Graphs";#N/A,#N/A,FALSE,"4 Panel"}</definedName>
    <definedName name="___________no5" hidden="1">{#N/A,#N/A,FALSE,"Full";#N/A,#N/A,FALSE,"Half";#N/A,#N/A,FALSE,"Op Expenses";#N/A,#N/A,FALSE,"Cap Charge";#N/A,#N/A,FALSE,"Cost C";#N/A,#N/A,FALSE,"PP&amp;E";#N/A,#N/A,FALSE,"R&amp;D"}</definedName>
    <definedName name="___________no6" hidden="1">{"EVA",#N/A,FALSE,"SMT2";#N/A,#N/A,FALSE,"Summary";#N/A,#N/A,FALSE,"Graphs";#N/A,#N/A,FALSE,"4 Panel"}</definedName>
    <definedName name="___________no7" hidden="1">{"EVA",#N/A,FALSE,"SMT2";#N/A,#N/A,FALSE,"Summary";#N/A,#N/A,FALSE,"Graphs";#N/A,#N/A,FALSE,"4 Panel"}</definedName>
    <definedName name="___________no8" hidden="1">{"EVA",#N/A,FALSE,"SMT2";#N/A,#N/A,FALSE,"Summary";#N/A,#N/A,FALSE,"Graphs";#N/A,#N/A,FALSE,"4 Panel"}</definedName>
    <definedName name="___________no9" hidden="1">{"EVA",#N/A,FALSE,"SMT2";#N/A,#N/A,FALSE,"Summary";#N/A,#N/A,FALSE,"Graphs";#N/A,#N/A,FALSE,"4 Panel"}</definedName>
    <definedName name="___________oa55">#REF!</definedName>
    <definedName name="___________r" hidden="1">{"ANAR",#N/A,FALSE,"Dist total";"MARGEN",#N/A,FALSE,"Dist total";"COMENTARIO",#N/A,FALSE,"Ficha CODICE";"CONSEJO",#N/A,FALSE,"Dist p0";"uno",#N/A,FALSE,"Dist total"}</definedName>
    <definedName name="___________RET1">#REF!</definedName>
    <definedName name="___________RET2">#REF!</definedName>
    <definedName name="___________RET3">#REF!</definedName>
    <definedName name="___________RET4">#REF!</definedName>
    <definedName name="___________RET5">#REF!</definedName>
    <definedName name="___________RET6">#REF!</definedName>
    <definedName name="___________SBC1">#REF!</definedName>
    <definedName name="___________SBC3">#REF!</definedName>
    <definedName name="___________SBC5">#REF!</definedName>
    <definedName name="___________v3" hidden="1">{"CONSEJO",#N/A,FALSE,"Dist p0";"CONSEJO",#N/A,FALSE,"Ficha CODICE"}</definedName>
    <definedName name="___________xl5" hidden="1">{"Actual Equipment",#N/A,FALSE,"BA D5"}</definedName>
    <definedName name="__________a1">#REF!</definedName>
    <definedName name="__________A2" hidden="1">{#N/A,#N/A,FALSE,"Costos Productos 6A";#N/A,#N/A,FALSE,"Costo Unitario Total H-94-12"}</definedName>
    <definedName name="__________AFC1">#REF!</definedName>
    <definedName name="__________AFC3">#REF!</definedName>
    <definedName name="__________AFC5">#REF!</definedName>
    <definedName name="__________BGC1">#REF!</definedName>
    <definedName name="__________BGC3">#REF!</definedName>
    <definedName name="__________BGC5">#REF!</definedName>
    <definedName name="__________CAC1">#REF!</definedName>
    <definedName name="__________CAC3">#REF!</definedName>
    <definedName name="__________CAC5">#REF!</definedName>
    <definedName name="__________f" hidden="1">{"vista 1",#N/A,FALSE,"CMP";"vista 2",#N/A,FALSE,"CMP"}</definedName>
    <definedName name="__________GW45" hidden="1">{"EVA",#N/A,FALSE,"SMT2";#N/A,#N/A,FALSE,"Summary";#N/A,#N/A,FALSE,"Graphs";#N/A,#N/A,FALSE,"4 Panel"}</definedName>
    <definedName name="__________i1">#REF!</definedName>
    <definedName name="__________key3" hidden="1">#REF!</definedName>
    <definedName name="__________new1" hidden="1">{#N/A,#N/A,FALSE,"SMT1";#N/A,#N/A,FALSE,"SMT2";#N/A,#N/A,FALSE,"Summary";#N/A,#N/A,FALSE,"Graphs";#N/A,#N/A,FALSE,"4 Panel"}</definedName>
    <definedName name="__________new10" hidden="1">{#N/A,#N/A,FALSE,"SMT1";#N/A,#N/A,FALSE,"SMT2";#N/A,#N/A,FALSE,"Summary";#N/A,#N/A,FALSE,"Graphs";#N/A,#N/A,FALSE,"4 Panel"}</definedName>
    <definedName name="__________new2" hidden="1">{"EVA",#N/A,FALSE,"SMT2";#N/A,#N/A,FALSE,"Summary";#N/A,#N/A,FALSE,"Graphs";#N/A,#N/A,FALSE,"4 Panel"}</definedName>
    <definedName name="__________NEW3" hidden="1">{#N/A,#N/A,FALSE,"SMT1";#N/A,#N/A,FALSE,"SMT2";#N/A,#N/A,FALSE,"Summary";#N/A,#N/A,FALSE,"Graphs";#N/A,#N/A,FALSE,"4 Panel"}</definedName>
    <definedName name="__________NEW4" hidden="1">{#N/A,#N/A,FALSE,"Full";#N/A,#N/A,FALSE,"Half";#N/A,#N/A,FALSE,"Op Expenses";#N/A,#N/A,FALSE,"Cap Charge";#N/A,#N/A,FALSE,"Cost C";#N/A,#N/A,FALSE,"PP&amp;E";#N/A,#N/A,FALSE,"R&amp;D"}</definedName>
    <definedName name="__________no1" hidden="1">{#N/A,#N/A,FALSE,"SMT1";#N/A,#N/A,FALSE,"SMT2";#N/A,#N/A,FALSE,"Summary";#N/A,#N/A,FALSE,"Graphs";#N/A,#N/A,FALSE,"4 Panel"}</definedName>
    <definedName name="__________no10" hidden="1">{#N/A,#N/A,FALSE,"SMT1";#N/A,#N/A,FALSE,"SMT2";#N/A,#N/A,FALSE,"Summary";#N/A,#N/A,FALSE,"Graphs";#N/A,#N/A,FALSE,"4 Panel"}</definedName>
    <definedName name="__________no11" hidden="1">{#N/A,#N/A,FALSE,"Full";#N/A,#N/A,FALSE,"Half";#N/A,#N/A,FALSE,"Op Expenses";#N/A,#N/A,FALSE,"Cap Charge";#N/A,#N/A,FALSE,"Cost C";#N/A,#N/A,FALSE,"PP&amp;E";#N/A,#N/A,FALSE,"R&amp;D"}</definedName>
    <definedName name="__________no12" hidden="1">{#N/A,#N/A,FALSE,"SMT1";#N/A,#N/A,FALSE,"SMT2";#N/A,#N/A,FALSE,"Summary";#N/A,#N/A,FALSE,"Graphs";#N/A,#N/A,FALSE,"4 Panel"}</definedName>
    <definedName name="__________no13" hidden="1">{"EVA",#N/A,FALSE,"SMT2";#N/A,#N/A,FALSE,"Summary";#N/A,#N/A,FALSE,"Graphs";#N/A,#N/A,FALSE,"4 Panel"}</definedName>
    <definedName name="__________no14" hidden="1">{#N/A,#N/A,FALSE,"Full";#N/A,#N/A,FALSE,"Half";#N/A,#N/A,FALSE,"Op Expenses";#N/A,#N/A,FALSE,"Cap Charge";#N/A,#N/A,FALSE,"Cost C";#N/A,#N/A,FALSE,"PP&amp;E";#N/A,#N/A,FALSE,"R&amp;D"}</definedName>
    <definedName name="__________no2" hidden="1">{"EVA",#N/A,FALSE,"SMT2";#N/A,#N/A,FALSE,"Summary";#N/A,#N/A,FALSE,"Graphs";#N/A,#N/A,FALSE,"4 Panel"}</definedName>
    <definedName name="__________no3" hidden="1">{#N/A,#N/A,FALSE,"SMT1";#N/A,#N/A,FALSE,"SMT2";#N/A,#N/A,FALSE,"Summary";#N/A,#N/A,FALSE,"Graphs";#N/A,#N/A,FALSE,"4 Panel"}</definedName>
    <definedName name="__________no4" hidden="1">{#N/A,#N/A,FALSE,"SMT1";#N/A,#N/A,FALSE,"SMT2";#N/A,#N/A,FALSE,"Summary";#N/A,#N/A,FALSE,"Graphs";#N/A,#N/A,FALSE,"4 Panel"}</definedName>
    <definedName name="__________no5" hidden="1">{#N/A,#N/A,FALSE,"Full";#N/A,#N/A,FALSE,"Half";#N/A,#N/A,FALSE,"Op Expenses";#N/A,#N/A,FALSE,"Cap Charge";#N/A,#N/A,FALSE,"Cost C";#N/A,#N/A,FALSE,"PP&amp;E";#N/A,#N/A,FALSE,"R&amp;D"}</definedName>
    <definedName name="__________no6" hidden="1">{"EVA",#N/A,FALSE,"SMT2";#N/A,#N/A,FALSE,"Summary";#N/A,#N/A,FALSE,"Graphs";#N/A,#N/A,FALSE,"4 Panel"}</definedName>
    <definedName name="__________no7" hidden="1">{"EVA",#N/A,FALSE,"SMT2";#N/A,#N/A,FALSE,"Summary";#N/A,#N/A,FALSE,"Graphs";#N/A,#N/A,FALSE,"4 Panel"}</definedName>
    <definedName name="__________no8" hidden="1">{"EVA",#N/A,FALSE,"SMT2";#N/A,#N/A,FALSE,"Summary";#N/A,#N/A,FALSE,"Graphs";#N/A,#N/A,FALSE,"4 Panel"}</definedName>
    <definedName name="__________no9" hidden="1">{"EVA",#N/A,FALSE,"SMT2";#N/A,#N/A,FALSE,"Summary";#N/A,#N/A,FALSE,"Graphs";#N/A,#N/A,FALSE,"4 Panel"}</definedName>
    <definedName name="__________oa55">#REF!</definedName>
    <definedName name="__________PJ50">#REF!</definedName>
    <definedName name="__________r"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_______RAM1">#REF!</definedName>
    <definedName name="__________SBC1">#REF!</definedName>
    <definedName name="__________SBC3">#REF!</definedName>
    <definedName name="__________SBC5">#REF!</definedName>
    <definedName name="__________v3" hidden="1">{"CONSEJO",#N/A,FALSE,"Dist p0";"CONSEJO",#N/A,FALSE,"Ficha CODICE"}</definedName>
    <definedName name="__________xl5" hidden="1">{"Actual Equipment",#N/A,FALSE,"BA D5"}</definedName>
    <definedName name="_________a1">#REF!</definedName>
    <definedName name="_________A2" hidden="1">{#N/A,#N/A,FALSE,"Costos Productos 6A";#N/A,#N/A,FALSE,"Costo Unitario Total H-94-12"}</definedName>
    <definedName name="_________AFC1">#REF!</definedName>
    <definedName name="_________AFC3">#REF!</definedName>
    <definedName name="_________AFC5">#REF!</definedName>
    <definedName name="_________Ant3" hidden="1">{"'banner (abr)'!$A$14:$G$22"}</definedName>
    <definedName name="_________BGC1">#REF!</definedName>
    <definedName name="_________BGC3">#REF!</definedName>
    <definedName name="_________BGC5">#REF!</definedName>
    <definedName name="_________CAC1">#REF!</definedName>
    <definedName name="_________CAC3">#REF!</definedName>
    <definedName name="_________CAC5">#REF!</definedName>
    <definedName name="_________cp92000" hidden="1">{#N/A,#N/A,TRUE,"Caps1-5";#N/A,#N/A,TRUE,"Cap6";#N/A,#N/A,TRUE,"Caps7-8";#N/A,#N/A,TRUE,"Cap9-Resumo";#N/A,#N/A,TRUE,"Cap9-Det-2000";#N/A,#N/A,TRUE,"Cap9-Det-2001";#N/A,#N/A,TRUE,"Caps10-11"}</definedName>
    <definedName name="_________df2" hidden="1">{"CONSEJO",#N/A,FALSE,"Dist p0";"CONSEJO",#N/A,FALSE,"Ficha CODICE"}</definedName>
    <definedName name="_________f" hidden="1">{"EVA",#N/A,FALSE,"SMT2";#N/A,#N/A,FALSE,"Summary";#N/A,#N/A,FALSE,"Graphs";#N/A,#N/A,FALSE,"4 Panel"}</definedName>
    <definedName name="_________i1">#REF!</definedName>
    <definedName name="_________key2" hidden="1">#REF!</definedName>
    <definedName name="_________key3" hidden="1">#REF!</definedName>
    <definedName name="_________MA2">#REF!</definedName>
    <definedName name="_________new1" hidden="1">{#N/A,#N/A,FALSE,"SMT1";#N/A,#N/A,FALSE,"SMT2";#N/A,#N/A,FALSE,"Summary";#N/A,#N/A,FALSE,"Graphs";#N/A,#N/A,FALSE,"4 Panel"}</definedName>
    <definedName name="_________new10" hidden="1">{#N/A,#N/A,FALSE,"SMT1";#N/A,#N/A,FALSE,"SMT2";#N/A,#N/A,FALSE,"Summary";#N/A,#N/A,FALSE,"Graphs";#N/A,#N/A,FALSE,"4 Panel"}</definedName>
    <definedName name="_________new2" hidden="1">{"EVA",#N/A,FALSE,"SMT2";#N/A,#N/A,FALSE,"Summary";#N/A,#N/A,FALSE,"Graphs";#N/A,#N/A,FALSE,"4 Panel"}</definedName>
    <definedName name="_________NEW3" hidden="1">{#N/A,#N/A,FALSE,"SMT1";#N/A,#N/A,FALSE,"SMT2";#N/A,#N/A,FALSE,"Summary";#N/A,#N/A,FALSE,"Graphs";#N/A,#N/A,FALSE,"4 Panel"}</definedName>
    <definedName name="_________NEW4" hidden="1">{#N/A,#N/A,FALSE,"Full";#N/A,#N/A,FALSE,"Half";#N/A,#N/A,FALSE,"Op Expenses";#N/A,#N/A,FALSE,"Cap Charge";#N/A,#N/A,FALSE,"Cost C";#N/A,#N/A,FALSE,"PP&amp;E";#N/A,#N/A,FALSE,"R&amp;D"}</definedName>
    <definedName name="_________no1" hidden="1">{#N/A,#N/A,FALSE,"SMT1";#N/A,#N/A,FALSE,"SMT2";#N/A,#N/A,FALSE,"Summary";#N/A,#N/A,FALSE,"Graphs";#N/A,#N/A,FALSE,"4 Panel"}</definedName>
    <definedName name="_________no10" hidden="1">{#N/A,#N/A,FALSE,"SMT1";#N/A,#N/A,FALSE,"SMT2";#N/A,#N/A,FALSE,"Summary";#N/A,#N/A,FALSE,"Graphs";#N/A,#N/A,FALSE,"4 Panel"}</definedName>
    <definedName name="_________no11" hidden="1">{#N/A,#N/A,FALSE,"Full";#N/A,#N/A,FALSE,"Half";#N/A,#N/A,FALSE,"Op Expenses";#N/A,#N/A,FALSE,"Cap Charge";#N/A,#N/A,FALSE,"Cost C";#N/A,#N/A,FALSE,"PP&amp;E";#N/A,#N/A,FALSE,"R&amp;D"}</definedName>
    <definedName name="_________no12" hidden="1">{#N/A,#N/A,FALSE,"SMT1";#N/A,#N/A,FALSE,"SMT2";#N/A,#N/A,FALSE,"Summary";#N/A,#N/A,FALSE,"Graphs";#N/A,#N/A,FALSE,"4 Panel"}</definedName>
    <definedName name="_________no13" hidden="1">{"EVA",#N/A,FALSE,"SMT2";#N/A,#N/A,FALSE,"Summary";#N/A,#N/A,FALSE,"Graphs";#N/A,#N/A,FALSE,"4 Panel"}</definedName>
    <definedName name="_________no14" hidden="1">{#N/A,#N/A,FALSE,"Full";#N/A,#N/A,FALSE,"Half";#N/A,#N/A,FALSE,"Op Expenses";#N/A,#N/A,FALSE,"Cap Charge";#N/A,#N/A,FALSE,"Cost C";#N/A,#N/A,FALSE,"PP&amp;E";#N/A,#N/A,FALSE,"R&amp;D"}</definedName>
    <definedName name="_________no2" hidden="1">{"EVA",#N/A,FALSE,"SMT2";#N/A,#N/A,FALSE,"Summary";#N/A,#N/A,FALSE,"Graphs";#N/A,#N/A,FALSE,"4 Panel"}</definedName>
    <definedName name="_________no3" hidden="1">{#N/A,#N/A,FALSE,"SMT1";#N/A,#N/A,FALSE,"SMT2";#N/A,#N/A,FALSE,"Summary";#N/A,#N/A,FALSE,"Graphs";#N/A,#N/A,FALSE,"4 Panel"}</definedName>
    <definedName name="_________no4" hidden="1">{#N/A,#N/A,FALSE,"SMT1";#N/A,#N/A,FALSE,"SMT2";#N/A,#N/A,FALSE,"Summary";#N/A,#N/A,FALSE,"Graphs";#N/A,#N/A,FALSE,"4 Panel"}</definedName>
    <definedName name="_________no5" hidden="1">{#N/A,#N/A,FALSE,"Full";#N/A,#N/A,FALSE,"Half";#N/A,#N/A,FALSE,"Op Expenses";#N/A,#N/A,FALSE,"Cap Charge";#N/A,#N/A,FALSE,"Cost C";#N/A,#N/A,FALSE,"PP&amp;E";#N/A,#N/A,FALSE,"R&amp;D"}</definedName>
    <definedName name="_________no6" hidden="1">{"EVA",#N/A,FALSE,"SMT2";#N/A,#N/A,FALSE,"Summary";#N/A,#N/A,FALSE,"Graphs";#N/A,#N/A,FALSE,"4 Panel"}</definedName>
    <definedName name="_________no7" hidden="1">{"EVA",#N/A,FALSE,"SMT2";#N/A,#N/A,FALSE,"Summary";#N/A,#N/A,FALSE,"Graphs";#N/A,#N/A,FALSE,"4 Panel"}</definedName>
    <definedName name="_________no8" hidden="1">{"EVA",#N/A,FALSE,"SMT2";#N/A,#N/A,FALSE,"Summary";#N/A,#N/A,FALSE,"Graphs";#N/A,#N/A,FALSE,"4 Panel"}</definedName>
    <definedName name="_________no9" hidden="1">{"EVA",#N/A,FALSE,"SMT2";#N/A,#N/A,FALSE,"Summary";#N/A,#N/A,FALSE,"Graphs";#N/A,#N/A,FALSE,"4 Panel"}</definedName>
    <definedName name="_________oa55">#REF!</definedName>
    <definedName name="_________PJ50">#REF!</definedName>
    <definedName name="_________r" hidden="1">{"ANAR",#N/A,FALSE,"Dist total";"MARGEN",#N/A,FALSE,"Dist total";"COMENTARIO",#N/A,FALSE,"Ficha CODICE";"CONSEJO",#N/A,FALSE,"Dist p0";"uno",#N/A,FALSE,"Dist total"}</definedName>
    <definedName name="_________RAM1">#REF!</definedName>
    <definedName name="_________RET1">#REF!</definedName>
    <definedName name="_________RET2">#REF!</definedName>
    <definedName name="_________RET3">#REF!</definedName>
    <definedName name="_________RET4">#REF!</definedName>
    <definedName name="_________RET5">#REF!</definedName>
    <definedName name="_________RET6">#REF!</definedName>
    <definedName name="_________SBC1">#REF!</definedName>
    <definedName name="_________SBC3">#REF!</definedName>
    <definedName name="_________SBC5">#REF!</definedName>
    <definedName name="_________v3" hidden="1">{"CONSEJO",#N/A,FALSE,"Dist p0";"CONSEJO",#N/A,FALSE,"Ficha CODICE"}</definedName>
    <definedName name="_________xl5" hidden="1">{"Actual Equipment",#N/A,FALSE,"BA D5"}</definedName>
    <definedName name="________a1">#REF!</definedName>
    <definedName name="________A2" hidden="1">{#N/A,#N/A,FALSE,"Costos Productos 6A";#N/A,#N/A,FALSE,"Costo Unitario Total H-94-12"}</definedName>
    <definedName name="________AFC1">#REF!</definedName>
    <definedName name="________AFC3">#REF!</definedName>
    <definedName name="________AFC5">#REF!</definedName>
    <definedName name="________Ant3" hidden="1">{"'banner (abr)'!$A$14:$G$22"}</definedName>
    <definedName name="________BGC1">#REF!</definedName>
    <definedName name="________BGC3">#REF!</definedName>
    <definedName name="________BGC5">#REF!</definedName>
    <definedName name="________CAC1">#REF!</definedName>
    <definedName name="________CAC3">#REF!</definedName>
    <definedName name="________CAC5">#REF!</definedName>
    <definedName name="________f" hidden="1">{"EVA",#N/A,FALSE,"SMT2";#N/A,#N/A,FALSE,"Summary";#N/A,#N/A,FALSE,"Graphs";#N/A,#N/A,FALSE,"4 Panel"}</definedName>
    <definedName name="________GW45" hidden="1">{"EVA",#N/A,FALSE,"SMT2";#N/A,#N/A,FALSE,"Summary";#N/A,#N/A,FALSE,"Graphs";#N/A,#N/A,FALSE,"4 Panel"}</definedName>
    <definedName name="________i1">#REF!</definedName>
    <definedName name="________key3" hidden="1">#REF!</definedName>
    <definedName name="________MA2">#REF!</definedName>
    <definedName name="________new1" hidden="1">{#N/A,#N/A,FALSE,"SMT1";#N/A,#N/A,FALSE,"SMT2";#N/A,#N/A,FALSE,"Summary";#N/A,#N/A,FALSE,"Graphs";#N/A,#N/A,FALSE,"4 Panel"}</definedName>
    <definedName name="________new10" hidden="1">{#N/A,#N/A,FALSE,"SMT1";#N/A,#N/A,FALSE,"SMT2";#N/A,#N/A,FALSE,"Summary";#N/A,#N/A,FALSE,"Graphs";#N/A,#N/A,FALSE,"4 Panel"}</definedName>
    <definedName name="________new2" hidden="1">{"EVA",#N/A,FALSE,"SMT2";#N/A,#N/A,FALSE,"Summary";#N/A,#N/A,FALSE,"Graphs";#N/A,#N/A,FALSE,"4 Panel"}</definedName>
    <definedName name="________NEW3" hidden="1">{#N/A,#N/A,FALSE,"SMT1";#N/A,#N/A,FALSE,"SMT2";#N/A,#N/A,FALSE,"Summary";#N/A,#N/A,FALSE,"Graphs";#N/A,#N/A,FALSE,"4 Panel"}</definedName>
    <definedName name="________NEW4" hidden="1">{#N/A,#N/A,FALSE,"Full";#N/A,#N/A,FALSE,"Half";#N/A,#N/A,FALSE,"Op Expenses";#N/A,#N/A,FALSE,"Cap Charge";#N/A,#N/A,FALSE,"Cost C";#N/A,#N/A,FALSE,"PP&amp;E";#N/A,#N/A,FALSE,"R&amp;D"}</definedName>
    <definedName name="________no1" hidden="1">{#N/A,#N/A,FALSE,"SMT1";#N/A,#N/A,FALSE,"SMT2";#N/A,#N/A,FALSE,"Summary";#N/A,#N/A,FALSE,"Graphs";#N/A,#N/A,FALSE,"4 Panel"}</definedName>
    <definedName name="________no10" hidden="1">{#N/A,#N/A,FALSE,"SMT1";#N/A,#N/A,FALSE,"SMT2";#N/A,#N/A,FALSE,"Summary";#N/A,#N/A,FALSE,"Graphs";#N/A,#N/A,FALSE,"4 Panel"}</definedName>
    <definedName name="________no11" hidden="1">{#N/A,#N/A,FALSE,"Full";#N/A,#N/A,FALSE,"Half";#N/A,#N/A,FALSE,"Op Expenses";#N/A,#N/A,FALSE,"Cap Charge";#N/A,#N/A,FALSE,"Cost C";#N/A,#N/A,FALSE,"PP&amp;E";#N/A,#N/A,FALSE,"R&amp;D"}</definedName>
    <definedName name="________no12" hidden="1">{#N/A,#N/A,FALSE,"SMT1";#N/A,#N/A,FALSE,"SMT2";#N/A,#N/A,FALSE,"Summary";#N/A,#N/A,FALSE,"Graphs";#N/A,#N/A,FALSE,"4 Panel"}</definedName>
    <definedName name="________no13" hidden="1">{"EVA",#N/A,FALSE,"SMT2";#N/A,#N/A,FALSE,"Summary";#N/A,#N/A,FALSE,"Graphs";#N/A,#N/A,FALSE,"4 Panel"}</definedName>
    <definedName name="________no14" hidden="1">{#N/A,#N/A,FALSE,"Full";#N/A,#N/A,FALSE,"Half";#N/A,#N/A,FALSE,"Op Expenses";#N/A,#N/A,FALSE,"Cap Charge";#N/A,#N/A,FALSE,"Cost C";#N/A,#N/A,FALSE,"PP&amp;E";#N/A,#N/A,FALSE,"R&amp;D"}</definedName>
    <definedName name="________no2" hidden="1">{"EVA",#N/A,FALSE,"SMT2";#N/A,#N/A,FALSE,"Summary";#N/A,#N/A,FALSE,"Graphs";#N/A,#N/A,FALSE,"4 Panel"}</definedName>
    <definedName name="________no3" hidden="1">{#N/A,#N/A,FALSE,"SMT1";#N/A,#N/A,FALSE,"SMT2";#N/A,#N/A,FALSE,"Summary";#N/A,#N/A,FALSE,"Graphs";#N/A,#N/A,FALSE,"4 Panel"}</definedName>
    <definedName name="________no4" hidden="1">{#N/A,#N/A,FALSE,"SMT1";#N/A,#N/A,FALSE,"SMT2";#N/A,#N/A,FALSE,"Summary";#N/A,#N/A,FALSE,"Graphs";#N/A,#N/A,FALSE,"4 Panel"}</definedName>
    <definedName name="________no5" hidden="1">{#N/A,#N/A,FALSE,"Full";#N/A,#N/A,FALSE,"Half";#N/A,#N/A,FALSE,"Op Expenses";#N/A,#N/A,FALSE,"Cap Charge";#N/A,#N/A,FALSE,"Cost C";#N/A,#N/A,FALSE,"PP&amp;E";#N/A,#N/A,FALSE,"R&amp;D"}</definedName>
    <definedName name="________no6" hidden="1">{"EVA",#N/A,FALSE,"SMT2";#N/A,#N/A,FALSE,"Summary";#N/A,#N/A,FALSE,"Graphs";#N/A,#N/A,FALSE,"4 Panel"}</definedName>
    <definedName name="________no7" hidden="1">{"EVA",#N/A,FALSE,"SMT2";#N/A,#N/A,FALSE,"Summary";#N/A,#N/A,FALSE,"Graphs";#N/A,#N/A,FALSE,"4 Panel"}</definedName>
    <definedName name="________no8" hidden="1">{"EVA",#N/A,FALSE,"SMT2";#N/A,#N/A,FALSE,"Summary";#N/A,#N/A,FALSE,"Graphs";#N/A,#N/A,FALSE,"4 Panel"}</definedName>
    <definedName name="________no9" hidden="1">{"EVA",#N/A,FALSE,"SMT2";#N/A,#N/A,FALSE,"Summary";#N/A,#N/A,FALSE,"Graphs";#N/A,#N/A,FALSE,"4 Panel"}</definedName>
    <definedName name="________oa55">#REF!</definedName>
    <definedName name="________PJ50">#REF!</definedName>
    <definedName name="________r" hidden="1">{"ANAR",#N/A,FALSE,"Dist total";"MARGEN",#N/A,FALSE,"Dist total";"COMENTARIO",#N/A,FALSE,"Ficha CODICE";"CONSEJO",#N/A,FALSE,"Dist p0";"uno",#N/A,FALSE,"Dist total"}</definedName>
    <definedName name="________RAM1">#REF!</definedName>
    <definedName name="________RET1">#REF!</definedName>
    <definedName name="________RET2">#REF!</definedName>
    <definedName name="________RET3">#REF!</definedName>
    <definedName name="________RET4">#REF!</definedName>
    <definedName name="________RET5">#REF!</definedName>
    <definedName name="________RET6">#REF!</definedName>
    <definedName name="________SBC1">#REF!</definedName>
    <definedName name="________SBC3">#REF!</definedName>
    <definedName name="________SBC5">#REF!</definedName>
    <definedName name="________v3" hidden="1">{"CONSEJO",#N/A,FALSE,"Dist p0";"CONSEJO",#N/A,FALSE,"Ficha CODICE"}</definedName>
    <definedName name="________xl5" hidden="1">{"Actual Equipment",#N/A,FALSE,"BA D5"}</definedName>
    <definedName name="_______a1">#REF!</definedName>
    <definedName name="_______A2" hidden="1">{#N/A,#N/A,FALSE,"Costos Productos 6A";#N/A,#N/A,FALSE,"Costo Unitario Total H-94-12"}</definedName>
    <definedName name="_______AFC1">#REF!</definedName>
    <definedName name="_______AFC3">#REF!</definedName>
    <definedName name="_______AFC5">#REF!</definedName>
    <definedName name="_______Ant3" hidden="1">{"'banner (abr)'!$A$14:$G$22"}</definedName>
    <definedName name="_______BGC1">#REF!</definedName>
    <definedName name="_______BGC3">#REF!</definedName>
    <definedName name="_______BGC5">#REF!</definedName>
    <definedName name="_______CAC1">#REF!</definedName>
    <definedName name="_______CAC3">#REF!</definedName>
    <definedName name="_______CAC5">#REF!</definedName>
    <definedName name="_______cp92000" hidden="1">{#N/A,#N/A,TRUE,"Caps1-5";#N/A,#N/A,TRUE,"Cap6";#N/A,#N/A,TRUE,"Caps7-8";#N/A,#N/A,TRUE,"Cap9-Resumo";#N/A,#N/A,TRUE,"Cap9-Det-2000";#N/A,#N/A,TRUE,"Cap9-Det-2001";#N/A,#N/A,TRUE,"Caps10-11"}</definedName>
    <definedName name="_______df2" hidden="1">{"CONSEJO",#N/A,FALSE,"Dist p0";"CONSEJO",#N/A,FALSE,"Ficha CODICE"}</definedName>
    <definedName name="_______f" hidden="1">{#N/A,#N/A,TRUE,"INGENIERIA";#N/A,#N/A,TRUE,"COMPRAS";#N/A,#N/A,TRUE,"DIRECCION";#N/A,#N/A,TRUE,"RESUMEN"}</definedName>
    <definedName name="_______FC" hidden="1">{"DETALLE_1996",#N/A,FALSE,"flujo";"DETALLE_1997",#N/A,FALSE,"flujo";"GASTOS_INCURRIDOS_1996",#N/A,FALSE,"flujo";"GASTOS_PROGRAMADOS_PARA_1997",#N/A,FALSE,"flujo";#N/A,#N/A,FALSE,"comparat";#N/A,#N/A,FALSE,"costos";#N/A,#N/A,FALSE,"proyctrol"}</definedName>
    <definedName name="_______FHE7" hidden="1">{#N/A,#N/A,FALSE,"masez (10)";#N/A,#N/A,FALSE,"masez (7)";#N/A,#N/A,FALSE,"masez (6)";#N/A,#N/A,FALSE,"masez (5)";#N/A,#N/A,FALSE,"masez (4)";#N/A,#N/A,FALSE,"masez (3)";#N/A,#N/A,FALSE,"masez (2)";#N/A,#N/A,FALSE,"GME";#N/A,#N/A,FALSE,"masez"}</definedName>
    <definedName name="_______i1">#REF!</definedName>
    <definedName name="_______jy5" hidden="1">{#N/A,#N/A,FALSE,"masez (10)";#N/A,#N/A,FALSE,"masez (7)";#N/A,#N/A,FALSE,"masez (6)";#N/A,#N/A,FALSE,"masez (5)";#N/A,#N/A,FALSE,"masez (4)";#N/A,#N/A,FALSE,"masez (3)";#N/A,#N/A,FALSE,"masez (2)";#N/A,#N/A,FALSE,"GME";#N/A,#N/A,FALSE,"masez"}</definedName>
    <definedName name="_______key2" hidden="1">#REF!</definedName>
    <definedName name="_______key3" hidden="1">#REF!</definedName>
    <definedName name="_______MA2">#REF!</definedName>
    <definedName name="_______new1" hidden="1">{#N/A,#N/A,FALSE,"SMT1";#N/A,#N/A,FALSE,"SMT2";#N/A,#N/A,FALSE,"Summary";#N/A,#N/A,FALSE,"Graphs";#N/A,#N/A,FALSE,"4 Panel"}</definedName>
    <definedName name="_______new10" hidden="1">{#N/A,#N/A,FALSE,"SMT1";#N/A,#N/A,FALSE,"SMT2";#N/A,#N/A,FALSE,"Summary";#N/A,#N/A,FALSE,"Graphs";#N/A,#N/A,FALSE,"4 Panel"}</definedName>
    <definedName name="_______new2" hidden="1">{"EVA",#N/A,FALSE,"SMT2";#N/A,#N/A,FALSE,"Summary";#N/A,#N/A,FALSE,"Graphs";#N/A,#N/A,FALSE,"4 Panel"}</definedName>
    <definedName name="_______NEW3" hidden="1">{#N/A,#N/A,FALSE,"SMT1";#N/A,#N/A,FALSE,"SMT2";#N/A,#N/A,FALSE,"Summary";#N/A,#N/A,FALSE,"Graphs";#N/A,#N/A,FALSE,"4 Panel"}</definedName>
    <definedName name="_______NEW4" hidden="1">{#N/A,#N/A,FALSE,"Full";#N/A,#N/A,FALSE,"Half";#N/A,#N/A,FALSE,"Op Expenses";#N/A,#N/A,FALSE,"Cap Charge";#N/A,#N/A,FALSE,"Cost C";#N/A,#N/A,FALSE,"PP&amp;E";#N/A,#N/A,FALSE,"R&amp;D"}</definedName>
    <definedName name="_______no1" hidden="1">{#N/A,#N/A,FALSE,"SMT1";#N/A,#N/A,FALSE,"SMT2";#N/A,#N/A,FALSE,"Summary";#N/A,#N/A,FALSE,"Graphs";#N/A,#N/A,FALSE,"4 Panel"}</definedName>
    <definedName name="_______no10" hidden="1">{#N/A,#N/A,FALSE,"SMT1";#N/A,#N/A,FALSE,"SMT2";#N/A,#N/A,FALSE,"Summary";#N/A,#N/A,FALSE,"Graphs";#N/A,#N/A,FALSE,"4 Panel"}</definedName>
    <definedName name="_______no11" hidden="1">{#N/A,#N/A,FALSE,"Full";#N/A,#N/A,FALSE,"Half";#N/A,#N/A,FALSE,"Op Expenses";#N/A,#N/A,FALSE,"Cap Charge";#N/A,#N/A,FALSE,"Cost C";#N/A,#N/A,FALSE,"PP&amp;E";#N/A,#N/A,FALSE,"R&amp;D"}</definedName>
    <definedName name="_______no12" hidden="1">{#N/A,#N/A,FALSE,"SMT1";#N/A,#N/A,FALSE,"SMT2";#N/A,#N/A,FALSE,"Summary";#N/A,#N/A,FALSE,"Graphs";#N/A,#N/A,FALSE,"4 Panel"}</definedName>
    <definedName name="_______no13" hidden="1">{"EVA",#N/A,FALSE,"SMT2";#N/A,#N/A,FALSE,"Summary";#N/A,#N/A,FALSE,"Graphs";#N/A,#N/A,FALSE,"4 Panel"}</definedName>
    <definedName name="_______no14" hidden="1">{#N/A,#N/A,FALSE,"Full";#N/A,#N/A,FALSE,"Half";#N/A,#N/A,FALSE,"Op Expenses";#N/A,#N/A,FALSE,"Cap Charge";#N/A,#N/A,FALSE,"Cost C";#N/A,#N/A,FALSE,"PP&amp;E";#N/A,#N/A,FALSE,"R&amp;D"}</definedName>
    <definedName name="_______no2" hidden="1">{"EVA",#N/A,FALSE,"SMT2";#N/A,#N/A,FALSE,"Summary";#N/A,#N/A,FALSE,"Graphs";#N/A,#N/A,FALSE,"4 Panel"}</definedName>
    <definedName name="_______no3" hidden="1">{#N/A,#N/A,FALSE,"SMT1";#N/A,#N/A,FALSE,"SMT2";#N/A,#N/A,FALSE,"Summary";#N/A,#N/A,FALSE,"Graphs";#N/A,#N/A,FALSE,"4 Panel"}</definedName>
    <definedName name="_______no4" hidden="1">{#N/A,#N/A,FALSE,"SMT1";#N/A,#N/A,FALSE,"SMT2";#N/A,#N/A,FALSE,"Summary";#N/A,#N/A,FALSE,"Graphs";#N/A,#N/A,FALSE,"4 Panel"}</definedName>
    <definedName name="_______no5" hidden="1">{#N/A,#N/A,FALSE,"Full";#N/A,#N/A,FALSE,"Half";#N/A,#N/A,FALSE,"Op Expenses";#N/A,#N/A,FALSE,"Cap Charge";#N/A,#N/A,FALSE,"Cost C";#N/A,#N/A,FALSE,"PP&amp;E";#N/A,#N/A,FALSE,"R&amp;D"}</definedName>
    <definedName name="_______no6" hidden="1">{"EVA",#N/A,FALSE,"SMT2";#N/A,#N/A,FALSE,"Summary";#N/A,#N/A,FALSE,"Graphs";#N/A,#N/A,FALSE,"4 Panel"}</definedName>
    <definedName name="_______no7" hidden="1">{"EVA",#N/A,FALSE,"SMT2";#N/A,#N/A,FALSE,"Summary";#N/A,#N/A,FALSE,"Graphs";#N/A,#N/A,FALSE,"4 Panel"}</definedName>
    <definedName name="_______no8" hidden="1">{"EVA",#N/A,FALSE,"SMT2";#N/A,#N/A,FALSE,"Summary";#N/A,#N/A,FALSE,"Graphs";#N/A,#N/A,FALSE,"4 Panel"}</definedName>
    <definedName name="_______no9" hidden="1">{"EVA",#N/A,FALSE,"SMT2";#N/A,#N/A,FALSE,"Summary";#N/A,#N/A,FALSE,"Graphs";#N/A,#N/A,FALSE,"4 Panel"}</definedName>
    <definedName name="_______oa55">#REF!</definedName>
    <definedName name="_______PJ50">#REF!</definedName>
    <definedName name="_______pr01">#REF!</definedName>
    <definedName name="_______pr02">#REF!</definedName>
    <definedName name="_______pr03">#REF!</definedName>
    <definedName name="_______pr04">#REF!</definedName>
    <definedName name="_______pr05">#REF!</definedName>
    <definedName name="_______pr06">#REF!</definedName>
    <definedName name="_______pr07">#REF!</definedName>
    <definedName name="_______pr08">#REF!</definedName>
    <definedName name="_______pr09">#REF!</definedName>
    <definedName name="_______pr10">#REF!</definedName>
    <definedName name="_______pr11">#REF!</definedName>
    <definedName name="_______pr12">#REF!</definedName>
    <definedName name="_______pr13">#REF!</definedName>
    <definedName name="_______pr14">#REF!</definedName>
    <definedName name="_______pr15">#REF!</definedName>
    <definedName name="_______pr16">#REF!</definedName>
    <definedName name="_______pr17">#REF!</definedName>
    <definedName name="_______pr18">#REF!</definedName>
    <definedName name="_______pr19">#REF!</definedName>
    <definedName name="_______pr20">#REF!</definedName>
    <definedName name="_______pr21">#REF!</definedName>
    <definedName name="_______pr22">#REF!</definedName>
    <definedName name="_______pr23">#REF!</definedName>
    <definedName name="_______pr24">#REF!</definedName>
    <definedName name="_______pr25">#REF!</definedName>
    <definedName name="_______pr26">#REF!</definedName>
    <definedName name="_______pr27">#REF!</definedName>
    <definedName name="_______pr28">#REF!</definedName>
    <definedName name="_______pr29">#REF!</definedName>
    <definedName name="_______pr30">#REF!</definedName>
    <definedName name="_______pr31">#REF!</definedName>
    <definedName name="_______pr32">#REF!</definedName>
    <definedName name="_______pr33">#REF!</definedName>
    <definedName name="_______pr34">#REF!</definedName>
    <definedName name="_______pr35">#REF!</definedName>
    <definedName name="_______pr36">#REF!</definedName>
    <definedName name="_______pr37">#REF!</definedName>
    <definedName name="_______pr38">#REF!</definedName>
    <definedName name="_______pr39">#REF!</definedName>
    <definedName name="_______pr40">#REF!</definedName>
    <definedName name="_______pr41">#REF!</definedName>
    <definedName name="_______pr42">#REF!</definedName>
    <definedName name="_______pr43">#REF!</definedName>
    <definedName name="_______pr44">#REF!</definedName>
    <definedName name="_______pr45">#REF!</definedName>
    <definedName name="_______pr46">#REF!</definedName>
    <definedName name="_______pr47">#REF!</definedName>
    <definedName name="_______pr48">#REF!</definedName>
    <definedName name="_______pr49">#REF!</definedName>
    <definedName name="_______pr50">#REF!</definedName>
    <definedName name="_______pr51">#REF!</definedName>
    <definedName name="_______pr52">#REF!</definedName>
    <definedName name="_______pr53">#REF!</definedName>
    <definedName name="_______pr54">#REF!</definedName>
    <definedName name="_______pr55">#REF!</definedName>
    <definedName name="_______pr56">#REF!</definedName>
    <definedName name="_______pr57">#REF!</definedName>
    <definedName name="_______pr58">#REF!</definedName>
    <definedName name="_______pr59">#REF!</definedName>
    <definedName name="_______pr60">#REF!</definedName>
    <definedName name="_______pr61">#REF!</definedName>
    <definedName name="_______pr62">#REF!</definedName>
    <definedName name="_______pr63">#REF!</definedName>
    <definedName name="_______pr64">#REF!</definedName>
    <definedName name="_______pr65">#REF!</definedName>
    <definedName name="_______pr66">#REF!</definedName>
    <definedName name="_______pr67">#REF!</definedName>
    <definedName name="_______pr68">#REF!</definedName>
    <definedName name="_______pr69">#REF!</definedName>
    <definedName name="_______pr70">#REF!</definedName>
    <definedName name="_______pr71">#REF!</definedName>
    <definedName name="_______pr72">#REF!</definedName>
    <definedName name="_______r" hidden="1">{"ANAR",#N/A,FALSE,"Dist total";"MARGEN",#N/A,FALSE,"Dist total";"COMENTARIO",#N/A,FALSE,"Ficha CODICE";"CONSEJO",#N/A,FALSE,"Dist p0";"uno",#N/A,FALSE,"Dist total"}</definedName>
    <definedName name="_______RAM1">#REF!</definedName>
    <definedName name="_______RET1">#REF!</definedName>
    <definedName name="_______RET2">#REF!</definedName>
    <definedName name="_______RET3">#REF!</definedName>
    <definedName name="_______RET4">#REF!</definedName>
    <definedName name="_______RET5">#REF!</definedName>
    <definedName name="_______RET6">#REF!</definedName>
    <definedName name="_______SBC1">#REF!</definedName>
    <definedName name="_______SBC3">#REF!</definedName>
    <definedName name="_______SBC5">#REF!</definedName>
    <definedName name="_______tyl2" hidden="1">{#N/A,#N/A,FALSE,"masez (10)";#N/A,#N/A,FALSE,"masez (7)";#N/A,#N/A,FALSE,"masez (6)";#N/A,#N/A,FALSE,"masez (5)";#N/A,#N/A,FALSE,"masez (4)";#N/A,#N/A,FALSE,"masez (3)";#N/A,#N/A,FALSE,"masez (2)";#N/A,#N/A,FALSE,"GME";#N/A,#N/A,FALSE,"masez"}</definedName>
    <definedName name="_______v3" hidden="1">{"CONSEJO",#N/A,FALSE,"Dist p0";"CONSEJO",#N/A,FALSE,"Ficha CODICE"}</definedName>
    <definedName name="_______VEX1" hidden="1">{#N/A,#N/A,FALSE,"Costos Contables CIB A 12 1994";#N/A,#N/A,FALSE,"Cuadre Contab. y C. OP"}</definedName>
    <definedName name="_______xl5" hidden="1">{"Actual Equipment",#N/A,FALSE,"BA D5"}</definedName>
    <definedName name="_______zx2" hidden="1">{#N/A,#N/A,FALSE,"masez (10)";#N/A,#N/A,FALSE,"masez (7)";#N/A,#N/A,FALSE,"masez (6)";#N/A,#N/A,FALSE,"masez (5)";#N/A,#N/A,FALSE,"masez (4)";#N/A,#N/A,FALSE,"masez (3)";#N/A,#N/A,FALSE,"masez (2)";#N/A,#N/A,FALSE,"GME";#N/A,#N/A,FALSE,"masez"}</definedName>
    <definedName name="______a1">#REF!</definedName>
    <definedName name="______A2" hidden="1">{#N/A,#N/A,FALSE,"Costos Productos 6A";#N/A,#N/A,FALSE,"Costo Unitario Total H-94-12"}</definedName>
    <definedName name="______AFC1">#REF!</definedName>
    <definedName name="______AFC3">#REF!</definedName>
    <definedName name="______AFC5">#REF!</definedName>
    <definedName name="______Ant3" hidden="1">{"'banner (abr)'!$A$14:$G$22"}</definedName>
    <definedName name="______BGC1">#REF!</definedName>
    <definedName name="______BGC3">#REF!</definedName>
    <definedName name="______BGC5">#REF!</definedName>
    <definedName name="______CAC1">#REF!</definedName>
    <definedName name="______CAC3">#REF!</definedName>
    <definedName name="______CAC5">#REF!</definedName>
    <definedName name="______dc2" hidden="1">{"myview",#N/A,FALSE,"96T6"}</definedName>
    <definedName name="______f" hidden="1">{"EVA",#N/A,FALSE,"SMT2";#N/A,#N/A,FALSE,"Summary";#N/A,#N/A,FALSE,"Graphs";#N/A,#N/A,FALSE,"4 Panel"}</definedName>
    <definedName name="______FC" hidden="1">{"DETALLE_1996",#N/A,FALSE,"flujo";"DETALLE_1997",#N/A,FALSE,"flujo";"GASTOS_INCURRIDOS_1996",#N/A,FALSE,"flujo";"GASTOS_PROGRAMADOS_PARA_1997",#N/A,FALSE,"flujo";#N/A,#N/A,FALSE,"comparat";#N/A,#N/A,FALSE,"costos";#N/A,#N/A,FALSE,"proyctrol"}</definedName>
    <definedName name="______FHE7" hidden="1">{#N/A,#N/A,FALSE,"masez (10)";#N/A,#N/A,FALSE,"masez (7)";#N/A,#N/A,FALSE,"masez (6)";#N/A,#N/A,FALSE,"masez (5)";#N/A,#N/A,FALSE,"masez (4)";#N/A,#N/A,FALSE,"masez (3)";#N/A,#N/A,FALSE,"masez (2)";#N/A,#N/A,FALSE,"GME";#N/A,#N/A,FALSE,"masez"}</definedName>
    <definedName name="______GW45" hidden="1">{"EVA",#N/A,FALSE,"SMT2";#N/A,#N/A,FALSE,"Summary";#N/A,#N/A,FALSE,"Graphs";#N/A,#N/A,FALSE,"4 Panel"}</definedName>
    <definedName name="______i1">#REF!</definedName>
    <definedName name="______INF1">#REF!</definedName>
    <definedName name="______jy5" hidden="1">{#N/A,#N/A,FALSE,"masez (10)";#N/A,#N/A,FALSE,"masez (7)";#N/A,#N/A,FALSE,"masez (6)";#N/A,#N/A,FALSE,"masez (5)";#N/A,#N/A,FALSE,"masez (4)";#N/A,#N/A,FALSE,"masez (3)";#N/A,#N/A,FALSE,"masez (2)";#N/A,#N/A,FALSE,"GME";#N/A,#N/A,FALSE,"masez"}</definedName>
    <definedName name="______key3" hidden="1">#REF!</definedName>
    <definedName name="______MA2">#REF!</definedName>
    <definedName name="______new1" hidden="1">{#N/A,#N/A,FALSE,"SMT1";#N/A,#N/A,FALSE,"SMT2";#N/A,#N/A,FALSE,"Summary";#N/A,#N/A,FALSE,"Graphs";#N/A,#N/A,FALSE,"4 Panel"}</definedName>
    <definedName name="______new10" hidden="1">{#N/A,#N/A,FALSE,"SMT1";#N/A,#N/A,FALSE,"SMT2";#N/A,#N/A,FALSE,"Summary";#N/A,#N/A,FALSE,"Graphs";#N/A,#N/A,FALSE,"4 Panel"}</definedName>
    <definedName name="______new2" hidden="1">{"EVA",#N/A,FALSE,"SMT2";#N/A,#N/A,FALSE,"Summary";#N/A,#N/A,FALSE,"Graphs";#N/A,#N/A,FALSE,"4 Panel"}</definedName>
    <definedName name="______NEW3" hidden="1">{#N/A,#N/A,FALSE,"SMT1";#N/A,#N/A,FALSE,"SMT2";#N/A,#N/A,FALSE,"Summary";#N/A,#N/A,FALSE,"Graphs";#N/A,#N/A,FALSE,"4 Panel"}</definedName>
    <definedName name="______NEW4" hidden="1">{#N/A,#N/A,FALSE,"Full";#N/A,#N/A,FALSE,"Half";#N/A,#N/A,FALSE,"Op Expenses";#N/A,#N/A,FALSE,"Cap Charge";#N/A,#N/A,FALSE,"Cost C";#N/A,#N/A,FALSE,"PP&amp;E";#N/A,#N/A,FALSE,"R&amp;D"}</definedName>
    <definedName name="______no1" hidden="1">{#N/A,#N/A,FALSE,"SMT1";#N/A,#N/A,FALSE,"SMT2";#N/A,#N/A,FALSE,"Summary";#N/A,#N/A,FALSE,"Graphs";#N/A,#N/A,FALSE,"4 Panel"}</definedName>
    <definedName name="______no10" hidden="1">{#N/A,#N/A,FALSE,"SMT1";#N/A,#N/A,FALSE,"SMT2";#N/A,#N/A,FALSE,"Summary";#N/A,#N/A,FALSE,"Graphs";#N/A,#N/A,FALSE,"4 Panel"}</definedName>
    <definedName name="______no11" hidden="1">{#N/A,#N/A,FALSE,"Full";#N/A,#N/A,FALSE,"Half";#N/A,#N/A,FALSE,"Op Expenses";#N/A,#N/A,FALSE,"Cap Charge";#N/A,#N/A,FALSE,"Cost C";#N/A,#N/A,FALSE,"PP&amp;E";#N/A,#N/A,FALSE,"R&amp;D"}</definedName>
    <definedName name="______no12" hidden="1">{#N/A,#N/A,FALSE,"SMT1";#N/A,#N/A,FALSE,"SMT2";#N/A,#N/A,FALSE,"Summary";#N/A,#N/A,FALSE,"Graphs";#N/A,#N/A,FALSE,"4 Panel"}</definedName>
    <definedName name="______no13" hidden="1">{"EVA",#N/A,FALSE,"SMT2";#N/A,#N/A,FALSE,"Summary";#N/A,#N/A,FALSE,"Graphs";#N/A,#N/A,FALSE,"4 Panel"}</definedName>
    <definedName name="______no14" hidden="1">{#N/A,#N/A,FALSE,"Full";#N/A,#N/A,FALSE,"Half";#N/A,#N/A,FALSE,"Op Expenses";#N/A,#N/A,FALSE,"Cap Charge";#N/A,#N/A,FALSE,"Cost C";#N/A,#N/A,FALSE,"PP&amp;E";#N/A,#N/A,FALSE,"R&amp;D"}</definedName>
    <definedName name="______no2" hidden="1">{"EVA",#N/A,FALSE,"SMT2";#N/A,#N/A,FALSE,"Summary";#N/A,#N/A,FALSE,"Graphs";#N/A,#N/A,FALSE,"4 Panel"}</definedName>
    <definedName name="______no3" hidden="1">{#N/A,#N/A,FALSE,"SMT1";#N/A,#N/A,FALSE,"SMT2";#N/A,#N/A,FALSE,"Summary";#N/A,#N/A,FALSE,"Graphs";#N/A,#N/A,FALSE,"4 Panel"}</definedName>
    <definedName name="______no4" hidden="1">{#N/A,#N/A,FALSE,"SMT1";#N/A,#N/A,FALSE,"SMT2";#N/A,#N/A,FALSE,"Summary";#N/A,#N/A,FALSE,"Graphs";#N/A,#N/A,FALSE,"4 Panel"}</definedName>
    <definedName name="______no5" hidden="1">{#N/A,#N/A,FALSE,"Full";#N/A,#N/A,FALSE,"Half";#N/A,#N/A,FALSE,"Op Expenses";#N/A,#N/A,FALSE,"Cap Charge";#N/A,#N/A,FALSE,"Cost C";#N/A,#N/A,FALSE,"PP&amp;E";#N/A,#N/A,FALSE,"R&amp;D"}</definedName>
    <definedName name="______no6" hidden="1">{"EVA",#N/A,FALSE,"SMT2";#N/A,#N/A,FALSE,"Summary";#N/A,#N/A,FALSE,"Graphs";#N/A,#N/A,FALSE,"4 Panel"}</definedName>
    <definedName name="______no7" hidden="1">{"EVA",#N/A,FALSE,"SMT2";#N/A,#N/A,FALSE,"Summary";#N/A,#N/A,FALSE,"Graphs";#N/A,#N/A,FALSE,"4 Panel"}</definedName>
    <definedName name="______no8" hidden="1">{"EVA",#N/A,FALSE,"SMT2";#N/A,#N/A,FALSE,"Summary";#N/A,#N/A,FALSE,"Graphs";#N/A,#N/A,FALSE,"4 Panel"}</definedName>
    <definedName name="______no9" hidden="1">{"EVA",#N/A,FALSE,"SMT2";#N/A,#N/A,FALSE,"Summary";#N/A,#N/A,FALSE,"Graphs";#N/A,#N/A,FALSE,"4 Panel"}</definedName>
    <definedName name="______oa55">#REF!</definedName>
    <definedName name="______PJ50">#REF!</definedName>
    <definedName name="______pr01">#REF!</definedName>
    <definedName name="______pr02">#REF!</definedName>
    <definedName name="______pr03">#REF!</definedName>
    <definedName name="______pr04">#REF!</definedName>
    <definedName name="______pr05">#REF!</definedName>
    <definedName name="______pr06">#REF!</definedName>
    <definedName name="______pr07">#REF!</definedName>
    <definedName name="______pr08">#REF!</definedName>
    <definedName name="______pr09">#REF!</definedName>
    <definedName name="______pr10">#REF!</definedName>
    <definedName name="______pr11">#REF!</definedName>
    <definedName name="______pr12">#REF!</definedName>
    <definedName name="______pr13">#REF!</definedName>
    <definedName name="______pr14">#REF!</definedName>
    <definedName name="______pr15">#REF!</definedName>
    <definedName name="______pr16">#REF!</definedName>
    <definedName name="______pr17">#REF!</definedName>
    <definedName name="______pr18">#REF!</definedName>
    <definedName name="______pr19">#REF!</definedName>
    <definedName name="______pr20">#REF!</definedName>
    <definedName name="______pr21">#REF!</definedName>
    <definedName name="______pr22">#REF!</definedName>
    <definedName name="______pr23">#REF!</definedName>
    <definedName name="______pr24">#REF!</definedName>
    <definedName name="______pr25">#REF!</definedName>
    <definedName name="______pr26">#REF!</definedName>
    <definedName name="______pr27">#REF!</definedName>
    <definedName name="______pr28">#REF!</definedName>
    <definedName name="______pr29">#REF!</definedName>
    <definedName name="______pr30">#REF!</definedName>
    <definedName name="______pr31">#REF!</definedName>
    <definedName name="______pr32">#REF!</definedName>
    <definedName name="______pr33">#REF!</definedName>
    <definedName name="______pr34">#REF!</definedName>
    <definedName name="______pr35">#REF!</definedName>
    <definedName name="______pr36">#REF!</definedName>
    <definedName name="______pr37">#REF!</definedName>
    <definedName name="______pr38">#REF!</definedName>
    <definedName name="______pr39">#REF!</definedName>
    <definedName name="______pr40">#REF!</definedName>
    <definedName name="______pr41">#REF!</definedName>
    <definedName name="______pr42">#REF!</definedName>
    <definedName name="______pr43">#REF!</definedName>
    <definedName name="______pr44">#REF!</definedName>
    <definedName name="______pr45">#REF!</definedName>
    <definedName name="______pr46">#REF!</definedName>
    <definedName name="______pr47">#REF!</definedName>
    <definedName name="______pr48">#REF!</definedName>
    <definedName name="______pr49">#REF!</definedName>
    <definedName name="______pr50">#REF!</definedName>
    <definedName name="______pr51">#REF!</definedName>
    <definedName name="______pr52">#REF!</definedName>
    <definedName name="______pr53">#REF!</definedName>
    <definedName name="______pr54">#REF!</definedName>
    <definedName name="______pr55">#REF!</definedName>
    <definedName name="______pr56">#REF!</definedName>
    <definedName name="______pr57">#REF!</definedName>
    <definedName name="______pr58">#REF!</definedName>
    <definedName name="______pr59">#REF!</definedName>
    <definedName name="______pr60">#REF!</definedName>
    <definedName name="______pr61">#REF!</definedName>
    <definedName name="______pr62">#REF!</definedName>
    <definedName name="______pr63">#REF!</definedName>
    <definedName name="______pr64">#REF!</definedName>
    <definedName name="______pr65">#REF!</definedName>
    <definedName name="______pr66">#REF!</definedName>
    <definedName name="______pr67">#REF!</definedName>
    <definedName name="______pr68">#REF!</definedName>
    <definedName name="______pr69">#REF!</definedName>
    <definedName name="______pr70">#REF!</definedName>
    <definedName name="______pr71">#REF!</definedName>
    <definedName name="______pr72">#REF!</definedName>
    <definedName name="______r" hidden="1">{#N/A,#N/A,FALSE,"Full";#N/A,#N/A,FALSE,"Half";#N/A,#N/A,FALSE,"Op Expenses";#N/A,#N/A,FALSE,"Cap Charge";#N/A,#N/A,FALSE,"Cost C";#N/A,#N/A,FALSE,"PP&amp;E";#N/A,#N/A,FALSE,"R&amp;D"}</definedName>
    <definedName name="______RAM1">#REF!</definedName>
    <definedName name="______RET1">#REF!</definedName>
    <definedName name="______RET2">#REF!</definedName>
    <definedName name="______RET3">#REF!</definedName>
    <definedName name="______RET4">#REF!</definedName>
    <definedName name="______RET5">#REF!</definedName>
    <definedName name="______RET6">#REF!</definedName>
    <definedName name="______SBC1">#REF!</definedName>
    <definedName name="______SBC3">#REF!</definedName>
    <definedName name="______SBC5">#REF!</definedName>
    <definedName name="______TBG3" hidden="1">{#N/A,#N/A,FALSE,"CIBHA05A";#N/A,#N/A,FALSE,"CIBHA05B"}</definedName>
    <definedName name="______tyl2" hidden="1">{#N/A,#N/A,FALSE,"masez (10)";#N/A,#N/A,FALSE,"masez (7)";#N/A,#N/A,FALSE,"masez (6)";#N/A,#N/A,FALSE,"masez (5)";#N/A,#N/A,FALSE,"masez (4)";#N/A,#N/A,FALSE,"masez (3)";#N/A,#N/A,FALSE,"masez (2)";#N/A,#N/A,FALSE,"GME";#N/A,#N/A,FALSE,"masez"}</definedName>
    <definedName name="______v3" hidden="1">{"CONSEJO",#N/A,FALSE,"Dist p0";"CONSEJO",#N/A,FALSE,"Ficha CODICE"}</definedName>
    <definedName name="______VEX1" hidden="1">{#N/A,#N/A,FALSE,"Costos Contables CIB A 12 1994";#N/A,#N/A,FALSE,"Cuadre Contab. y C. OP"}</definedName>
    <definedName name="______xl5" hidden="1">{"Actual Equipment",#N/A,FALSE,"BA D5"}</definedName>
    <definedName name="______zx2" hidden="1">{#N/A,#N/A,FALSE,"masez (10)";#N/A,#N/A,FALSE,"masez (7)";#N/A,#N/A,FALSE,"masez (6)";#N/A,#N/A,FALSE,"masez (5)";#N/A,#N/A,FALSE,"masez (4)";#N/A,#N/A,FALSE,"masez (3)";#N/A,#N/A,FALSE,"masez (2)";#N/A,#N/A,FALSE,"GME";#N/A,#N/A,FALSE,"masez"}</definedName>
    <definedName name="_____a1">#REF!</definedName>
    <definedName name="_____A2" hidden="1">{#N/A,#N/A,FALSE,"Costos Productos 6A";#N/A,#N/A,FALSE,"Costo Unitario Total H-94-12"}</definedName>
    <definedName name="_____AAS1" hidden="1">{#N/A,#N/A,TRUE,"INGENIERIA";#N/A,#N/A,TRUE,"COMPRAS";#N/A,#N/A,TRUE,"DIRECCION";#N/A,#N/A,TRUE,"RESUMEN"}</definedName>
    <definedName name="_____ABC1" hidden="1">{#N/A,#N/A,TRUE,"1842CWN0"}</definedName>
    <definedName name="_____abc2" hidden="1">{#N/A,#N/A,TRUE,"1842CWN0"}</definedName>
    <definedName name="_____AFC1">#REF!</definedName>
    <definedName name="_____AFC3">#REF!</definedName>
    <definedName name="_____AFC5">#REF!</definedName>
    <definedName name="_____Ant3" hidden="1">{"'banner (abr)'!$A$14:$G$22"}</definedName>
    <definedName name="_____BGC1">#REF!</definedName>
    <definedName name="_____BGC3">#REF!</definedName>
    <definedName name="_____BGC5">#REF!</definedName>
    <definedName name="_____CAC1">#REF!</definedName>
    <definedName name="_____CAC3">#REF!</definedName>
    <definedName name="_____CAC5">#REF!</definedName>
    <definedName name="_____COD906">#REF!</definedName>
    <definedName name="_____cp92000" hidden="1">{#N/A,#N/A,TRUE,"Caps1-5";#N/A,#N/A,TRUE,"Cap6";#N/A,#N/A,TRUE,"Caps7-8";#N/A,#N/A,TRUE,"Cap9-Resumo";#N/A,#N/A,TRUE,"Cap9-Det-2000";#N/A,#N/A,TRUE,"Cap9-Det-2001";#N/A,#N/A,TRUE,"Caps10-11"}</definedName>
    <definedName name="_____d4" hidden="1">{#N/A,#N/A,TRUE,"1842CWN0"}</definedName>
    <definedName name="_____d8" hidden="1">{#N/A,#N/A,TRUE,"1842CWN0"}</definedName>
    <definedName name="_____DEC93">#REF!</definedName>
    <definedName name="_____df2" hidden="1">{"CONSEJO",#N/A,FALSE,"Dist p0";"CONSEJO",#N/A,FALSE,"Ficha CODICE"}</definedName>
    <definedName name="_____df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_df9" hidden="1">{#N/A,#N/A,TRUE,"1842CWN0"}</definedName>
    <definedName name="_____EMP10">#REF!</definedName>
    <definedName name="_____EMP12">#REF!</definedName>
    <definedName name="_____EMP3">#REF!</definedName>
    <definedName name="_____EMP4">#REF!</definedName>
    <definedName name="_____EMP6">#REF!</definedName>
    <definedName name="_____EMP8">#REF!</definedName>
    <definedName name="_____ESP1">#REF!</definedName>
    <definedName name="_____ESP2">#REF!</definedName>
    <definedName name="_____ESP3">#REF!</definedName>
    <definedName name="_____ESP4">#REF!</definedName>
    <definedName name="_____f" hidden="1">{"EVA",#N/A,FALSE,"SMT2";#N/A,#N/A,FALSE,"Summary";#N/A,#N/A,FALSE,"Graphs";#N/A,#N/A,FALSE,"4 Panel"}</definedName>
    <definedName name="_____FC" hidden="1">{"DETALLE_1996",#N/A,FALSE,"flujo";"DETALLE_1997",#N/A,FALSE,"flujo";"GASTOS_INCURRIDOS_1996",#N/A,FALSE,"flujo";"GASTOS_PROGRAMADOS_PARA_1997",#N/A,FALSE,"flujo";#N/A,#N/A,FALSE,"comparat";#N/A,#N/A,FALSE,"costos";#N/A,#N/A,FALSE,"proyctrol"}</definedName>
    <definedName name="_____FHE7" hidden="1">{#N/A,#N/A,FALSE,"masez (10)";#N/A,#N/A,FALSE,"masez (7)";#N/A,#N/A,FALSE,"masez (6)";#N/A,#N/A,FALSE,"masez (5)";#N/A,#N/A,FALSE,"masez (4)";#N/A,#N/A,FALSE,"masez (3)";#N/A,#N/A,FALSE,"masez (2)";#N/A,#N/A,FALSE,"GME";#N/A,#N/A,FALSE,"masez"}</definedName>
    <definedName name="_____i1">#REF!</definedName>
    <definedName name="_____ipc2">#REF!</definedName>
    <definedName name="_____ipc3">#REF!</definedName>
    <definedName name="_____ipc4">#REF!</definedName>
    <definedName name="_____jy5" hidden="1">{#N/A,#N/A,FALSE,"masez (10)";#N/A,#N/A,FALSE,"masez (7)";#N/A,#N/A,FALSE,"masez (6)";#N/A,#N/A,FALSE,"masez (5)";#N/A,#N/A,FALSE,"masez (4)";#N/A,#N/A,FALSE,"masez (3)";#N/A,#N/A,FALSE,"masez (2)";#N/A,#N/A,FALSE,"GME";#N/A,#N/A,FALSE,"masez"}</definedName>
    <definedName name="_____key2" hidden="1">#REF!</definedName>
    <definedName name="_____key3" hidden="1">#REF!</definedName>
    <definedName name="_____lns72" hidden="1">{#N/A,#N/A,TRUE,"1842CWN0"}</definedName>
    <definedName name="_____MA2">#REF!</definedName>
    <definedName name="_____MOR15">#REF!</definedName>
    <definedName name="_____new1" hidden="1">{#N/A,#N/A,FALSE,"SMT1";#N/A,#N/A,FALSE,"SMT2";#N/A,#N/A,FALSE,"Summary";#N/A,#N/A,FALSE,"Graphs";#N/A,#N/A,FALSE,"4 Panel"}</definedName>
    <definedName name="_____new10" hidden="1">{#N/A,#N/A,FALSE,"SMT1";#N/A,#N/A,FALSE,"SMT2";#N/A,#N/A,FALSE,"Summary";#N/A,#N/A,FALSE,"Graphs";#N/A,#N/A,FALSE,"4 Panel"}</definedName>
    <definedName name="_____new2" hidden="1">{"EVA",#N/A,FALSE,"SMT2";#N/A,#N/A,FALSE,"Summary";#N/A,#N/A,FALSE,"Graphs";#N/A,#N/A,FALSE,"4 Panel"}</definedName>
    <definedName name="_____NEW3" hidden="1">{#N/A,#N/A,FALSE,"SMT1";#N/A,#N/A,FALSE,"SMT2";#N/A,#N/A,FALSE,"Summary";#N/A,#N/A,FALSE,"Graphs";#N/A,#N/A,FALSE,"4 Panel"}</definedName>
    <definedName name="_____NEW4" hidden="1">{#N/A,#N/A,FALSE,"Full";#N/A,#N/A,FALSE,"Half";#N/A,#N/A,FALSE,"Op Expenses";#N/A,#N/A,FALSE,"Cap Charge";#N/A,#N/A,FALSE,"Cost C";#N/A,#N/A,FALSE,"PP&amp;E";#N/A,#N/A,FALSE,"R&amp;D"}</definedName>
    <definedName name="_____no1" hidden="1">{#N/A,#N/A,FALSE,"SMT1";#N/A,#N/A,FALSE,"SMT2";#N/A,#N/A,FALSE,"Summary";#N/A,#N/A,FALSE,"Graphs";#N/A,#N/A,FALSE,"4 Panel"}</definedName>
    <definedName name="_____no10" hidden="1">{#N/A,#N/A,FALSE,"SMT1";#N/A,#N/A,FALSE,"SMT2";#N/A,#N/A,FALSE,"Summary";#N/A,#N/A,FALSE,"Graphs";#N/A,#N/A,FALSE,"4 Panel"}</definedName>
    <definedName name="_____no11" hidden="1">{#N/A,#N/A,FALSE,"Full";#N/A,#N/A,FALSE,"Half";#N/A,#N/A,FALSE,"Op Expenses";#N/A,#N/A,FALSE,"Cap Charge";#N/A,#N/A,FALSE,"Cost C";#N/A,#N/A,FALSE,"PP&amp;E";#N/A,#N/A,FALSE,"R&amp;D"}</definedName>
    <definedName name="_____no12" hidden="1">{#N/A,#N/A,FALSE,"SMT1";#N/A,#N/A,FALSE,"SMT2";#N/A,#N/A,FALSE,"Summary";#N/A,#N/A,FALSE,"Graphs";#N/A,#N/A,FALSE,"4 Panel"}</definedName>
    <definedName name="_____no13" hidden="1">{"EVA",#N/A,FALSE,"SMT2";#N/A,#N/A,FALSE,"Summary";#N/A,#N/A,FALSE,"Graphs";#N/A,#N/A,FALSE,"4 Panel"}</definedName>
    <definedName name="_____no14" hidden="1">{#N/A,#N/A,FALSE,"Full";#N/A,#N/A,FALSE,"Half";#N/A,#N/A,FALSE,"Op Expenses";#N/A,#N/A,FALSE,"Cap Charge";#N/A,#N/A,FALSE,"Cost C";#N/A,#N/A,FALSE,"PP&amp;E";#N/A,#N/A,FALSE,"R&amp;D"}</definedName>
    <definedName name="_____no2" hidden="1">{"EVA",#N/A,FALSE,"SMT2";#N/A,#N/A,FALSE,"Summary";#N/A,#N/A,FALSE,"Graphs";#N/A,#N/A,FALSE,"4 Panel"}</definedName>
    <definedName name="_____no3" hidden="1">{#N/A,#N/A,FALSE,"SMT1";#N/A,#N/A,FALSE,"SMT2";#N/A,#N/A,FALSE,"Summary";#N/A,#N/A,FALSE,"Graphs";#N/A,#N/A,FALSE,"4 Panel"}</definedName>
    <definedName name="_____no4" hidden="1">{#N/A,#N/A,FALSE,"SMT1";#N/A,#N/A,FALSE,"SMT2";#N/A,#N/A,FALSE,"Summary";#N/A,#N/A,FALSE,"Graphs";#N/A,#N/A,FALSE,"4 Panel"}</definedName>
    <definedName name="_____no5" hidden="1">{#N/A,#N/A,FALSE,"Full";#N/A,#N/A,FALSE,"Half";#N/A,#N/A,FALSE,"Op Expenses";#N/A,#N/A,FALSE,"Cap Charge";#N/A,#N/A,FALSE,"Cost C";#N/A,#N/A,FALSE,"PP&amp;E";#N/A,#N/A,FALSE,"R&amp;D"}</definedName>
    <definedName name="_____no6" hidden="1">{"EVA",#N/A,FALSE,"SMT2";#N/A,#N/A,FALSE,"Summary";#N/A,#N/A,FALSE,"Graphs";#N/A,#N/A,FALSE,"4 Panel"}</definedName>
    <definedName name="_____no7" hidden="1">{"EVA",#N/A,FALSE,"SMT2";#N/A,#N/A,FALSE,"Summary";#N/A,#N/A,FALSE,"Graphs";#N/A,#N/A,FALSE,"4 Panel"}</definedName>
    <definedName name="_____no8" hidden="1">{"EVA",#N/A,FALSE,"SMT2";#N/A,#N/A,FALSE,"Summary";#N/A,#N/A,FALSE,"Graphs";#N/A,#N/A,FALSE,"4 Panel"}</definedName>
    <definedName name="_____no9" hidden="1">{"EVA",#N/A,FALSE,"SMT2";#N/A,#N/A,FALSE,"Summary";#N/A,#N/A,FALSE,"Graphs";#N/A,#N/A,FALSE,"4 Panel"}</definedName>
    <definedName name="_____oa55">#REF!</definedName>
    <definedName name="_____PJ50">#REF!</definedName>
    <definedName name="_____pj51">#REF!</definedName>
    <definedName name="_____pr01">#REF!</definedName>
    <definedName name="_____pr02">#REF!</definedName>
    <definedName name="_____pr03">#REF!</definedName>
    <definedName name="_____pr04">#REF!</definedName>
    <definedName name="_____pr05">#REF!</definedName>
    <definedName name="_____pr06">#REF!</definedName>
    <definedName name="_____pr07">#REF!</definedName>
    <definedName name="_____pr08">#REF!</definedName>
    <definedName name="_____pr09">#REF!</definedName>
    <definedName name="_____pr10">#REF!</definedName>
    <definedName name="_____pr11">#REF!</definedName>
    <definedName name="_____pr12">#REF!</definedName>
    <definedName name="_____pr13">#REF!</definedName>
    <definedName name="_____pr14">#REF!</definedName>
    <definedName name="_____pr15">#REF!</definedName>
    <definedName name="_____pr16">#REF!</definedName>
    <definedName name="_____pr17">#REF!</definedName>
    <definedName name="_____pr18">#REF!</definedName>
    <definedName name="_____pr19">#REF!</definedName>
    <definedName name="_____pr20">#REF!</definedName>
    <definedName name="_____pr21">#REF!</definedName>
    <definedName name="_____pr22">#REF!</definedName>
    <definedName name="_____pr23">#REF!</definedName>
    <definedName name="_____pr24">#REF!</definedName>
    <definedName name="_____pr25">#REF!</definedName>
    <definedName name="_____pr26">#REF!</definedName>
    <definedName name="_____pr27">#REF!</definedName>
    <definedName name="_____pr28">#REF!</definedName>
    <definedName name="_____pr29">#REF!</definedName>
    <definedName name="_____pr30">#REF!</definedName>
    <definedName name="_____pr31">#REF!</definedName>
    <definedName name="_____pr32">#REF!</definedName>
    <definedName name="_____pr33">#REF!</definedName>
    <definedName name="_____pr34">#REF!</definedName>
    <definedName name="_____pr35">#REF!</definedName>
    <definedName name="_____pr36">#REF!</definedName>
    <definedName name="_____pr37">#REF!</definedName>
    <definedName name="_____pr38">#REF!</definedName>
    <definedName name="_____pr39">#REF!</definedName>
    <definedName name="_____pr40">#REF!</definedName>
    <definedName name="_____pr41">#REF!</definedName>
    <definedName name="_____pr42">#REF!</definedName>
    <definedName name="_____pr43">#REF!</definedName>
    <definedName name="_____pr44">#REF!</definedName>
    <definedName name="_____pr45">#REF!</definedName>
    <definedName name="_____pr46">#REF!</definedName>
    <definedName name="_____pr47">#REF!</definedName>
    <definedName name="_____pr48">#REF!</definedName>
    <definedName name="_____pr49">#REF!</definedName>
    <definedName name="_____pr50">#REF!</definedName>
    <definedName name="_____pr51">#REF!</definedName>
    <definedName name="_____pr52">#REF!</definedName>
    <definedName name="_____pr53">#REF!</definedName>
    <definedName name="_____pr54">#REF!</definedName>
    <definedName name="_____pr55">#REF!</definedName>
    <definedName name="_____pr56">#REF!</definedName>
    <definedName name="_____pr57">#REF!</definedName>
    <definedName name="_____pr58">#REF!</definedName>
    <definedName name="_____pr59">#REF!</definedName>
    <definedName name="_____pr60">#REF!</definedName>
    <definedName name="_____pr61">#REF!</definedName>
    <definedName name="_____pr62">#REF!</definedName>
    <definedName name="_____pr63">#REF!</definedName>
    <definedName name="_____pr64">#REF!</definedName>
    <definedName name="_____pr65">#REF!</definedName>
    <definedName name="_____pr66">#REF!</definedName>
    <definedName name="_____pr67">#REF!</definedName>
    <definedName name="_____pr68">#REF!</definedName>
    <definedName name="_____pr69">#REF!</definedName>
    <definedName name="_____pr70">#REF!</definedName>
    <definedName name="_____pr71">#REF!</definedName>
    <definedName name="_____pr72">#REF!</definedName>
    <definedName name="_____R" hidden="1">{#N/A,#N/A,FALSE,"T1N97";#N/A,#N/A,FALSE,"T2N97";#N/A,#N/A,FALSE,"T3N97(2)";#N/A,#N/A,FALSE,"T3AN97";#N/A,#N/A,FALSE,"T4N97(2)";#N/A,#N/A,FALSE,"T5N97";#N/A,#N/A,FALSE,"T6N967";#N/A,#N/A,FALSE,"T13N97";#N/A,#N/A,FALSE,"T7N97";#N/A,#N/A,FALSE,"T13AN97";#N/A,#N/A,FALSE,"T13N97G";#N/A,#N/A,FALSE,"T13BN97"}</definedName>
    <definedName name="_____RAM1">#REF!</definedName>
    <definedName name="_____RET1">#REF!</definedName>
    <definedName name="_____RET2">#REF!</definedName>
    <definedName name="_____RET3">#REF!</definedName>
    <definedName name="_____RET4">#REF!</definedName>
    <definedName name="_____RET5">#REF!</definedName>
    <definedName name="_____RET6">#REF!</definedName>
    <definedName name="_____SBC1">#REF!</definedName>
    <definedName name="_____SBC3">#REF!</definedName>
    <definedName name="_____SBC5">#REF!</definedName>
    <definedName name="_____skf45" hidden="1">{#N/A,#N/A,TRUE,"1842CWN0"}</definedName>
    <definedName name="_____sr51" hidden="1">{#N/A,#N/A,TRUE,"INGENIERIA";#N/A,#N/A,TRUE,"COMPRAS";#N/A,#N/A,TRUE,"DIRECCION";#N/A,#N/A,TRUE,"RESUMEN"}</definedName>
    <definedName name="_____TBG3" hidden="1">{#N/A,#N/A,FALSE,"CIBHA05A";#N/A,#N/A,FALSE,"CIBHA05B"}</definedName>
    <definedName name="_____TEE6">#REF!</definedName>
    <definedName name="_____tyl2" hidden="1">{#N/A,#N/A,FALSE,"masez (10)";#N/A,#N/A,FALSE,"masez (7)";#N/A,#N/A,FALSE,"masez (6)";#N/A,#N/A,FALSE,"masez (5)";#N/A,#N/A,FALSE,"masez (4)";#N/A,#N/A,FALSE,"masez (3)";#N/A,#N/A,FALSE,"masez (2)";#N/A,#N/A,FALSE,"GME";#N/A,#N/A,FALSE,"masez"}</definedName>
    <definedName name="_____v3" hidden="1">{"CONSEJO",#N/A,FALSE,"Dist p0";"CONSEJO",#N/A,FALSE,"Ficha CODICE"}</definedName>
    <definedName name="_____VEX1" hidden="1">{#N/A,#N/A,FALSE,"Costos Contables CIB A 12 1994";#N/A,#N/A,FALSE,"Cuadre Contab. y C. OP"}</definedName>
    <definedName name="_____wrn1" hidden="1">{#N/A,#N/A,TRUE,"Est. de Fact.";#N/A,#N/A,TRUE,"Capitulo 19";#N/A,#N/A,TRUE,"Proyecto P855"}</definedName>
    <definedName name="_____xl5" hidden="1">{"Actual Equipment",#N/A,FALSE,"BA D5"}</definedName>
    <definedName name="_____xs7" hidden="1">{#N/A,#N/A,TRUE,"INGENIERIA";#N/A,#N/A,TRUE,"COMPRAS";#N/A,#N/A,TRUE,"DIRECCION";#N/A,#N/A,TRUE,"RESUMEN"}</definedName>
    <definedName name="_____zx2" hidden="1">{#N/A,#N/A,FALSE,"masez (10)";#N/A,#N/A,FALSE,"masez (7)";#N/A,#N/A,FALSE,"masez (6)";#N/A,#N/A,FALSE,"masez (5)";#N/A,#N/A,FALSE,"masez (4)";#N/A,#N/A,FALSE,"masez (3)";#N/A,#N/A,FALSE,"masez (2)";#N/A,#N/A,FALSE,"GME";#N/A,#N/A,FALSE,"masez"}</definedName>
    <definedName name="____1__xl5" hidden="1">{"Actual Equipment",#N/A,FALSE,"BA D5"}</definedName>
    <definedName name="____a1">#REF!</definedName>
    <definedName name="____A2" hidden="1">{#N/A,#N/A,FALSE,"Costos Productos 6A";#N/A,#N/A,FALSE,"Costo Unitario Total H-94-12"}</definedName>
    <definedName name="____AAS1" hidden="1">{#N/A,#N/A,TRUE,"INGENIERIA";#N/A,#N/A,TRUE,"COMPRAS";#N/A,#N/A,TRUE,"DIRECCION";#N/A,#N/A,TRUE,"RESUMEN"}</definedName>
    <definedName name="____ABC1" hidden="1">{#N/A,#N/A,TRUE,"1842CWN0"}</definedName>
    <definedName name="____abc2" hidden="1">{#N/A,#N/A,TRUE,"1842CWN0"}</definedName>
    <definedName name="____AFC1">#REF!</definedName>
    <definedName name="____AFC3">#REF!</definedName>
    <definedName name="____AFC5">#REF!</definedName>
    <definedName name="____Ant3" hidden="1">{"'banner (abr)'!$A$14:$G$22"}</definedName>
    <definedName name="____APU221">#REF!</definedName>
    <definedName name="____APU465">#REF!</definedName>
    <definedName name="____BGC1">#REF!</definedName>
    <definedName name="____BGC3">#REF!</definedName>
    <definedName name="____BGC5">#REF!</definedName>
    <definedName name="____CAC1">#REF!</definedName>
    <definedName name="____CAC3">#REF!</definedName>
    <definedName name="____CAC5">#REF!</definedName>
    <definedName name="____COD906">#REF!</definedName>
    <definedName name="____d4" hidden="1">{#N/A,#N/A,TRUE,"1842CWN0"}</definedName>
    <definedName name="____d8" hidden="1">{#N/A,#N/A,TRUE,"1842CWN0"}</definedName>
    <definedName name="____dc2" hidden="1">{"myview",#N/A,FALSE,"96T6"}</definedName>
    <definedName name="____DEC93">#REF!</definedName>
    <definedName name="____df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_df9" hidden="1">{#N/A,#N/A,TRUE,"1842CWN0"}</definedName>
    <definedName name="____F" hidden="1">{"krl1",#N/A,FALSE,"kr";"krl2",#N/A,FALSE,"kr";"compara",#N/A,FALSE,"kr";"desconp1",#N/A,FALSE,"kr";"desconp12",#N/A,FALSE,"kr";"krnp1",#N/A,FALSE,"kr";"krnp2",#N/A,FALSE,"kr";"krp12avg",#N/A,FALSE,"kr";"krp1avg",#N/A,FALSE,"kr"}</definedName>
    <definedName name="____FC" hidden="1">{"DETALLE_1996",#N/A,FALSE,"flujo";"DETALLE_1997",#N/A,FALSE,"flujo";"GASTOS_INCURRIDOS_1996",#N/A,FALSE,"flujo";"GASTOS_PROGRAMADOS_PARA_1997",#N/A,FALSE,"flujo";#N/A,#N/A,FALSE,"comparat";#N/A,#N/A,FALSE,"costos";#N/A,#N/A,FALSE,"proyctrol"}</definedName>
    <definedName name="____FHE7" hidden="1">{#N/A,#N/A,FALSE,"masez (10)";#N/A,#N/A,FALSE,"masez (7)";#N/A,#N/A,FALSE,"masez (6)";#N/A,#N/A,FALSE,"masez (5)";#N/A,#N/A,FALSE,"masez (4)";#N/A,#N/A,FALSE,"masez (3)";#N/A,#N/A,FALSE,"masez (2)";#N/A,#N/A,FALSE,"GME";#N/A,#N/A,FALSE,"masez"}</definedName>
    <definedName name="____GW45" hidden="1">{"EVA",#N/A,FALSE,"SMT2";#N/A,#N/A,FALSE,"Summary";#N/A,#N/A,FALSE,"Graphs";#N/A,#N/A,FALSE,"4 Panel"}</definedName>
    <definedName name="____i1">#REF!</definedName>
    <definedName name="____jy5" hidden="1">{#N/A,#N/A,FALSE,"masez (10)";#N/A,#N/A,FALSE,"masez (7)";#N/A,#N/A,FALSE,"masez (6)";#N/A,#N/A,FALSE,"masez (5)";#N/A,#N/A,FALSE,"masez (4)";#N/A,#N/A,FALSE,"masez (3)";#N/A,#N/A,FALSE,"masez (2)";#N/A,#N/A,FALSE,"GME";#N/A,#N/A,FALSE,"masez"}</definedName>
    <definedName name="____key2" hidden="1">#REF!</definedName>
    <definedName name="____key3" hidden="1">#REF!</definedName>
    <definedName name="____lns72" hidden="1">{#N/A,#N/A,TRUE,"1842CWN0"}</definedName>
    <definedName name="____MA2">#REF!</definedName>
    <definedName name="____MOR15">#REF!</definedName>
    <definedName name="____new1" hidden="1">{#N/A,#N/A,FALSE,"SMT1";#N/A,#N/A,FALSE,"SMT2";#N/A,#N/A,FALSE,"Summary";#N/A,#N/A,FALSE,"Graphs";#N/A,#N/A,FALSE,"4 Panel"}</definedName>
    <definedName name="____new10" hidden="1">{#N/A,#N/A,FALSE,"SMT1";#N/A,#N/A,FALSE,"SMT2";#N/A,#N/A,FALSE,"Summary";#N/A,#N/A,FALSE,"Graphs";#N/A,#N/A,FALSE,"4 Panel"}</definedName>
    <definedName name="____new2" hidden="1">{"EVA",#N/A,FALSE,"SMT2";#N/A,#N/A,FALSE,"Summary";#N/A,#N/A,FALSE,"Graphs";#N/A,#N/A,FALSE,"4 Panel"}</definedName>
    <definedName name="____NEW3" hidden="1">{#N/A,#N/A,FALSE,"SMT1";#N/A,#N/A,FALSE,"SMT2";#N/A,#N/A,FALSE,"Summary";#N/A,#N/A,FALSE,"Graphs";#N/A,#N/A,FALSE,"4 Panel"}</definedName>
    <definedName name="____NEW4" hidden="1">{#N/A,#N/A,FALSE,"Full";#N/A,#N/A,FALSE,"Half";#N/A,#N/A,FALSE,"Op Expenses";#N/A,#N/A,FALSE,"Cap Charge";#N/A,#N/A,FALSE,"Cost C";#N/A,#N/A,FALSE,"PP&amp;E";#N/A,#N/A,FALSE,"R&amp;D"}</definedName>
    <definedName name="____no1" hidden="1">{#N/A,#N/A,FALSE,"SMT1";#N/A,#N/A,FALSE,"SMT2";#N/A,#N/A,FALSE,"Summary";#N/A,#N/A,FALSE,"Graphs";#N/A,#N/A,FALSE,"4 Panel"}</definedName>
    <definedName name="____no10" hidden="1">{#N/A,#N/A,FALSE,"SMT1";#N/A,#N/A,FALSE,"SMT2";#N/A,#N/A,FALSE,"Summary";#N/A,#N/A,FALSE,"Graphs";#N/A,#N/A,FALSE,"4 Panel"}</definedName>
    <definedName name="____no11" hidden="1">{#N/A,#N/A,FALSE,"Full";#N/A,#N/A,FALSE,"Half";#N/A,#N/A,FALSE,"Op Expenses";#N/A,#N/A,FALSE,"Cap Charge";#N/A,#N/A,FALSE,"Cost C";#N/A,#N/A,FALSE,"PP&amp;E";#N/A,#N/A,FALSE,"R&amp;D"}</definedName>
    <definedName name="____no12" hidden="1">{#N/A,#N/A,FALSE,"SMT1";#N/A,#N/A,FALSE,"SMT2";#N/A,#N/A,FALSE,"Summary";#N/A,#N/A,FALSE,"Graphs";#N/A,#N/A,FALSE,"4 Panel"}</definedName>
    <definedName name="____no13" hidden="1">{"EVA",#N/A,FALSE,"SMT2";#N/A,#N/A,FALSE,"Summary";#N/A,#N/A,FALSE,"Graphs";#N/A,#N/A,FALSE,"4 Panel"}</definedName>
    <definedName name="____no14" hidden="1">{#N/A,#N/A,FALSE,"Full";#N/A,#N/A,FALSE,"Half";#N/A,#N/A,FALSE,"Op Expenses";#N/A,#N/A,FALSE,"Cap Charge";#N/A,#N/A,FALSE,"Cost C";#N/A,#N/A,FALSE,"PP&amp;E";#N/A,#N/A,FALSE,"R&amp;D"}</definedName>
    <definedName name="____no2" hidden="1">{"EVA",#N/A,FALSE,"SMT2";#N/A,#N/A,FALSE,"Summary";#N/A,#N/A,FALSE,"Graphs";#N/A,#N/A,FALSE,"4 Panel"}</definedName>
    <definedName name="____no3" hidden="1">{#N/A,#N/A,FALSE,"SMT1";#N/A,#N/A,FALSE,"SMT2";#N/A,#N/A,FALSE,"Summary";#N/A,#N/A,FALSE,"Graphs";#N/A,#N/A,FALSE,"4 Panel"}</definedName>
    <definedName name="____no4" hidden="1">{#N/A,#N/A,FALSE,"SMT1";#N/A,#N/A,FALSE,"SMT2";#N/A,#N/A,FALSE,"Summary";#N/A,#N/A,FALSE,"Graphs";#N/A,#N/A,FALSE,"4 Panel"}</definedName>
    <definedName name="____no5" hidden="1">{#N/A,#N/A,FALSE,"Full";#N/A,#N/A,FALSE,"Half";#N/A,#N/A,FALSE,"Op Expenses";#N/A,#N/A,FALSE,"Cap Charge";#N/A,#N/A,FALSE,"Cost C";#N/A,#N/A,FALSE,"PP&amp;E";#N/A,#N/A,FALSE,"R&amp;D"}</definedName>
    <definedName name="____no6" hidden="1">{"EVA",#N/A,FALSE,"SMT2";#N/A,#N/A,FALSE,"Summary";#N/A,#N/A,FALSE,"Graphs";#N/A,#N/A,FALSE,"4 Panel"}</definedName>
    <definedName name="____no7" hidden="1">{"EVA",#N/A,FALSE,"SMT2";#N/A,#N/A,FALSE,"Summary";#N/A,#N/A,FALSE,"Graphs";#N/A,#N/A,FALSE,"4 Panel"}</definedName>
    <definedName name="____no8" hidden="1">{"EVA",#N/A,FALSE,"SMT2";#N/A,#N/A,FALSE,"Summary";#N/A,#N/A,FALSE,"Graphs";#N/A,#N/A,FALSE,"4 Panel"}</definedName>
    <definedName name="____no9" hidden="1">{"EVA",#N/A,FALSE,"SMT2";#N/A,#N/A,FALSE,"Summary";#N/A,#N/A,FALSE,"Graphs";#N/A,#N/A,FALSE,"4 Panel"}</definedName>
    <definedName name="____oa55">#REF!</definedName>
    <definedName name="____PJ50">#REF!</definedName>
    <definedName name="____pj51">#REF!</definedName>
    <definedName name="____pr01">#REF!</definedName>
    <definedName name="____pr02">#REF!</definedName>
    <definedName name="____pr03">#REF!</definedName>
    <definedName name="____pr04">#REF!</definedName>
    <definedName name="____pr05">#REF!</definedName>
    <definedName name="____pr06">#REF!</definedName>
    <definedName name="____pr07">#REF!</definedName>
    <definedName name="____pr08">#REF!</definedName>
    <definedName name="____pr09">#REF!</definedName>
    <definedName name="____pr10">#REF!</definedName>
    <definedName name="____pr11">#REF!</definedName>
    <definedName name="____pr12">#REF!</definedName>
    <definedName name="____pr13">#REF!</definedName>
    <definedName name="____pr14">#REF!</definedName>
    <definedName name="____pr15">#REF!</definedName>
    <definedName name="____pr16">#REF!</definedName>
    <definedName name="____pr17">#REF!</definedName>
    <definedName name="____pr18">#REF!</definedName>
    <definedName name="____pr19">#REF!</definedName>
    <definedName name="____pr20">#REF!</definedName>
    <definedName name="____pr21">#REF!</definedName>
    <definedName name="____pr22">#REF!</definedName>
    <definedName name="____pr23">#REF!</definedName>
    <definedName name="____pr24">#REF!</definedName>
    <definedName name="____pr25">#REF!</definedName>
    <definedName name="____pr26">#REF!</definedName>
    <definedName name="____pr27">#REF!</definedName>
    <definedName name="____pr28">#REF!</definedName>
    <definedName name="____pr29">#REF!</definedName>
    <definedName name="____pr30">#REF!</definedName>
    <definedName name="____pr31">#REF!</definedName>
    <definedName name="____pr32">#REF!</definedName>
    <definedName name="____pr33">#REF!</definedName>
    <definedName name="____pr34">#REF!</definedName>
    <definedName name="____pr35">#REF!</definedName>
    <definedName name="____pr36">#REF!</definedName>
    <definedName name="____pr37">#REF!</definedName>
    <definedName name="____pr38">#REF!</definedName>
    <definedName name="____pr39">#REF!</definedName>
    <definedName name="____pr40">#REF!</definedName>
    <definedName name="____pr41">#REF!</definedName>
    <definedName name="____pr42">#REF!</definedName>
    <definedName name="____pr43">#REF!</definedName>
    <definedName name="____pr44">#REF!</definedName>
    <definedName name="____pr45">#REF!</definedName>
    <definedName name="____pr46">#REF!</definedName>
    <definedName name="____pr47">#REF!</definedName>
    <definedName name="____pr48">#REF!</definedName>
    <definedName name="____pr49">#REF!</definedName>
    <definedName name="____pr50">#REF!</definedName>
    <definedName name="____pr51">#REF!</definedName>
    <definedName name="____pr52">#REF!</definedName>
    <definedName name="____pr53">#REF!</definedName>
    <definedName name="____pr54">#REF!</definedName>
    <definedName name="____pr55">#REF!</definedName>
    <definedName name="____pr56">#REF!</definedName>
    <definedName name="____pr57">#REF!</definedName>
    <definedName name="____pr58">#REF!</definedName>
    <definedName name="____pr59">#REF!</definedName>
    <definedName name="____pr60">#REF!</definedName>
    <definedName name="____pr61">#REF!</definedName>
    <definedName name="____pr62">#REF!</definedName>
    <definedName name="____pr63">#REF!</definedName>
    <definedName name="____pr64">#REF!</definedName>
    <definedName name="____pr65">#REF!</definedName>
    <definedName name="____pr66">#REF!</definedName>
    <definedName name="____pr67">#REF!</definedName>
    <definedName name="____pr68">#REF!</definedName>
    <definedName name="____pr69">#REF!</definedName>
    <definedName name="____pr70">#REF!</definedName>
    <definedName name="____pr71">#REF!</definedName>
    <definedName name="____pr72">#REF!</definedName>
    <definedName name="____QA1" hidden="1">#REF!</definedName>
    <definedName name="____R" hidden="1">{#N/A,#N/A,FALSE,"T1N97";#N/A,#N/A,FALSE,"T2N97";#N/A,#N/A,FALSE,"T3N97(2)";#N/A,#N/A,FALSE,"T3AN97";#N/A,#N/A,FALSE,"T4N97(2)";#N/A,#N/A,FALSE,"T5N97";#N/A,#N/A,FALSE,"T6N967";#N/A,#N/A,FALSE,"T13N97";#N/A,#N/A,FALSE,"T7N97";#N/A,#N/A,FALSE,"T13AN97";#N/A,#N/A,FALSE,"T13N97G";#N/A,#N/A,FALSE,"T13BN97"}</definedName>
    <definedName name="____RAM1">#REF!</definedName>
    <definedName name="____RET1">#REF!</definedName>
    <definedName name="____RET2">#REF!</definedName>
    <definedName name="____RET3">#REF!</definedName>
    <definedName name="____RET4">#REF!</definedName>
    <definedName name="____RET5">#REF!</definedName>
    <definedName name="____RET6">#REF!</definedName>
    <definedName name="____SBC1">#REF!</definedName>
    <definedName name="____SBC3">#REF!</definedName>
    <definedName name="____SBC5">#REF!</definedName>
    <definedName name="____skf45" hidden="1">{#N/A,#N/A,TRUE,"1842CWN0"}</definedName>
    <definedName name="____sr51" hidden="1">{#N/A,#N/A,TRUE,"INGENIERIA";#N/A,#N/A,TRUE,"COMPRAS";#N/A,#N/A,TRUE,"DIRECCION";#N/A,#N/A,TRUE,"RESUMEN"}</definedName>
    <definedName name="____TBG3" hidden="1">{#N/A,#N/A,FALSE,"CIBHA05A";#N/A,#N/A,FALSE,"CIBHA05B"}</definedName>
    <definedName name="____TEE6">#REF!</definedName>
    <definedName name="____tyl2" hidden="1">{#N/A,#N/A,FALSE,"masez (10)";#N/A,#N/A,FALSE,"masez (7)";#N/A,#N/A,FALSE,"masez (6)";#N/A,#N/A,FALSE,"masez (5)";#N/A,#N/A,FALSE,"masez (4)";#N/A,#N/A,FALSE,"masez (3)";#N/A,#N/A,FALSE,"masez (2)";#N/A,#N/A,FALSE,"GME";#N/A,#N/A,FALSE,"masez"}</definedName>
    <definedName name="____v3" hidden="1">{"CONSEJO",#N/A,FALSE,"Dist p0";"CONSEJO",#N/A,FALSE,"Ficha CODICE"}</definedName>
    <definedName name="____VEX1" hidden="1">{#N/A,#N/A,FALSE,"Costos Contables CIB A 12 1994";#N/A,#N/A,FALSE,"Cuadre Contab. y C. OP"}</definedName>
    <definedName name="____wrn1" hidden="1">{#N/A,#N/A,TRUE,"Est. de Fact.";#N/A,#N/A,TRUE,"Capitulo 19";#N/A,#N/A,TRUE,"Proyecto P855"}</definedName>
    <definedName name="____xl5" hidden="1">{"Actual Equipment",#N/A,FALSE,"BA D5"}</definedName>
    <definedName name="____xs7" hidden="1">{#N/A,#N/A,TRUE,"INGENIERIA";#N/A,#N/A,TRUE,"COMPRAS";#N/A,#N/A,TRUE,"DIRECCION";#N/A,#N/A,TRUE,"RESUMEN"}</definedName>
    <definedName name="____xz2">#REF!</definedName>
    <definedName name="____zx2" hidden="1">{#N/A,#N/A,FALSE,"masez (10)";#N/A,#N/A,FALSE,"masez (7)";#N/A,#N/A,FALSE,"masez (6)";#N/A,#N/A,FALSE,"masez (5)";#N/A,#N/A,FALSE,"masez (4)";#N/A,#N/A,FALSE,"masez (3)";#N/A,#N/A,FALSE,"masez (2)";#N/A,#N/A,FALSE,"GME";#N/A,#N/A,FALSE,"masez"}</definedName>
    <definedName name="___1__123Graph_A__200__BPF" hidden="1">#REF!</definedName>
    <definedName name="___1__xl5" hidden="1">{"Actual Equipment",#N/A,FALSE,"BA D5"}</definedName>
    <definedName name="___10__123Graph_C__200__D50" hidden="1">#REF!</definedName>
    <definedName name="___11__123Graph_CGRANULOMETRIA_1" hidden="1">#REF!</definedName>
    <definedName name="___12__123Graph_D__200__BPF" hidden="1">#REF!</definedName>
    <definedName name="___123graph_a" hidden="1">#REF!</definedName>
    <definedName name="___13__123Graph_D__200__D50" hidden="1">#REF!</definedName>
    <definedName name="___14__123Graph_E__200__BPF" hidden="1">#REF!</definedName>
    <definedName name="___15__123Graph_E__200__D50" hidden="1">#REF!</definedName>
    <definedName name="___16__123Graph_F__200__BPF" hidden="1">#REF!</definedName>
    <definedName name="___17__123Graph_F__200__D50" hidden="1">#REF!</definedName>
    <definedName name="___18__123Graph_X__200__BPF" hidden="1">#REF!</definedName>
    <definedName name="___19__123Graph_X__200__D50" hidden="1">#REF!</definedName>
    <definedName name="___2__123Graph_A__200__D50" hidden="1">#REF!</definedName>
    <definedName name="___20__123Graph_XEFICIENCIA_1" hidden="1">#REF!</definedName>
    <definedName name="___21__123Graph_XGRANULOMETRIA_1" hidden="1">#REF!</definedName>
    <definedName name="___3__123Graph_AEFICIENCIA_1" hidden="1">#REF!</definedName>
    <definedName name="___4__123Graph_AGRANULOMETRIA_1" hidden="1">#REF!</definedName>
    <definedName name="___5__123Graph_B__200__BPF" hidden="1">#REF!</definedName>
    <definedName name="___6__123Graph_B__200__D50" hidden="1">#REF!</definedName>
    <definedName name="___7__123Graph_BEFICIENCIA_1" hidden="1">#REF!</definedName>
    <definedName name="___8__123Graph_BGRANULOMETRIA_1" hidden="1">#REF!</definedName>
    <definedName name="___9__123Graph_C__200__BPF" hidden="1">#REF!</definedName>
    <definedName name="___A1">#N/A</definedName>
    <definedName name="___A17000">#REF!</definedName>
    <definedName name="___A2" hidden="1">{#N/A,#N/A,FALSE,"Costos Productos 6A";#N/A,#N/A,FALSE,"Costo Unitario Total H-94-12"}</definedName>
    <definedName name="___A20000">#REF!</definedName>
    <definedName name="___A30000">#REF!</definedName>
    <definedName name="___AAS1" hidden="1">{#N/A,#N/A,TRUE,"INGENIERIA";#N/A,#N/A,TRUE,"COMPRAS";#N/A,#N/A,TRUE,"DIRECCION";#N/A,#N/A,TRUE,"RESUMEN"}</definedName>
    <definedName name="___ABC1" hidden="1">{#N/A,#N/A,TRUE,"1842CWN0"}</definedName>
    <definedName name="___abc2" hidden="1">{#N/A,#N/A,TRUE,"1842CWN0"}</definedName>
    <definedName name="___AFC1">#REF!</definedName>
    <definedName name="___AFC3">#REF!</definedName>
    <definedName name="___AFC5">#REF!</definedName>
    <definedName name="___Ant3" hidden="1">{"'banner (abr)'!$A$14:$G$22"}</definedName>
    <definedName name="___BGC1">#REF!</definedName>
    <definedName name="___BGC3">#REF!</definedName>
    <definedName name="___BGC5">#REF!</definedName>
    <definedName name="___CAC1">#REF!</definedName>
    <definedName name="___CAC3">#REF!</definedName>
    <definedName name="___CAC5">#REF!</definedName>
    <definedName name="___cc1" hidden="1">{"DETALLE_1996",#N/A,FALSE,"flujo";"DETALLE_1997",#N/A,FALSE,"flujo";"GASTOS_INCURRIDOS_1996",#N/A,FALSE,"flujo";"GASTOS_PROGRAMADOS_PARA_1997",#N/A,FALSE,"flujo";#N/A,#N/A,FALSE,"comparat";#N/A,#N/A,FALSE,"costos";#N/A,#N/A,FALSE,"proyctrol"}</definedName>
    <definedName name="___COD906">#REF!</definedName>
    <definedName name="___cp92000" hidden="1">{#N/A,#N/A,TRUE,"Caps1-5";#N/A,#N/A,TRUE,"Cap6";#N/A,#N/A,TRUE,"Caps7-8";#N/A,#N/A,TRUE,"Cap9-Resumo";#N/A,#N/A,TRUE,"Cap9-Det-2000";#N/A,#N/A,TRUE,"Cap9-Det-2001";#N/A,#N/A,TRUE,"Caps10-11"}</definedName>
    <definedName name="___d4" hidden="1">{#N/A,#N/A,TRUE,"1842CWN0"}</definedName>
    <definedName name="___d8" hidden="1">{#N/A,#N/A,TRUE,"1842CWN0"}</definedName>
    <definedName name="___dc2" hidden="1">{"myview",#N/A,FALSE,"96T6"}</definedName>
    <definedName name="___DEC93">#REF!</definedName>
    <definedName name="___df2" hidden="1">{"CONSEJO",#N/A,FALSE,"Dist p0";"CONSEJO",#N/A,FALSE,"Ficha CODICE"}</definedName>
    <definedName name="___df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__df9" hidden="1">{#N/A,#N/A,TRUE,"1842CWN0"}</definedName>
    <definedName name="___ECA2" hidden="1">{"EVA",#N/A,FALSE,"SMT2";#N/A,#N/A,FALSE,"Summary";#N/A,#N/A,FALSE,"Graphs";#N/A,#N/A,FALSE,"4 Panel"}</definedName>
    <definedName name="___EMP10">#REF!</definedName>
    <definedName name="___EMP12">#REF!</definedName>
    <definedName name="___EMP3">#REF!</definedName>
    <definedName name="___EMP4">#REF!</definedName>
    <definedName name="___EMP6">#REF!</definedName>
    <definedName name="___EMP8">#REF!</definedName>
    <definedName name="___ESP1">#REF!</definedName>
    <definedName name="___ESP2">#REF!</definedName>
    <definedName name="___ESP3">#REF!</definedName>
    <definedName name="___ESP4">#REF!</definedName>
    <definedName name="___F" hidden="1">{"krl1",#N/A,FALSE,"kr";"krl2",#N/A,FALSE,"kr";"compara",#N/A,FALSE,"kr";"desconp1",#N/A,FALSE,"kr";"desconp12",#N/A,FALSE,"kr";"krnp1",#N/A,FALSE,"kr";"krnp2",#N/A,FALSE,"kr";"krp12avg",#N/A,FALSE,"kr";"krp1avg",#N/A,FALSE,"kr"}</definedName>
    <definedName name="___FC" hidden="1">{"DETALLE_1996",#N/A,FALSE,"flujo";"DETALLE_1997",#N/A,FALSE,"flujo";"GASTOS_INCURRIDOS_1996",#N/A,FALSE,"flujo";"GASTOS_PROGRAMADOS_PARA_1997",#N/A,FALSE,"flujo";#N/A,#N/A,FALSE,"comparat";#N/A,#N/A,FALSE,"costos";#N/A,#N/A,FALSE,"proyctrol"}</definedName>
    <definedName name="___FHE7" hidden="1">{#N/A,#N/A,FALSE,"masez (10)";#N/A,#N/A,FALSE,"masez (7)";#N/A,#N/A,FALSE,"masez (6)";#N/A,#N/A,FALSE,"masez (5)";#N/A,#N/A,FALSE,"masez (4)";#N/A,#N/A,FALSE,"masez (3)";#N/A,#N/A,FALSE,"masez (2)";#N/A,#N/A,FALSE,"GME";#N/A,#N/A,FALSE,"masez"}</definedName>
    <definedName name="___G1">#N/A</definedName>
    <definedName name="___i1">#REF!</definedName>
    <definedName name="___INF1">#REF!</definedName>
    <definedName name="___ipc2">#REF!</definedName>
    <definedName name="___IPC2002">#REF!</definedName>
    <definedName name="___ipc3">#REF!</definedName>
    <definedName name="___ipc4">#REF!</definedName>
    <definedName name="___ITME27" hidden="1">#REF!</definedName>
    <definedName name="___jy5" hidden="1">{#N/A,#N/A,FALSE,"masez (10)";#N/A,#N/A,FALSE,"masez (7)";#N/A,#N/A,FALSE,"masez (6)";#N/A,#N/A,FALSE,"masez (5)";#N/A,#N/A,FALSE,"masez (4)";#N/A,#N/A,FALSE,"masez (3)";#N/A,#N/A,FALSE,"masez (2)";#N/A,#N/A,FALSE,"GME";#N/A,#N/A,FALSE,"masez"}</definedName>
    <definedName name="___key2" hidden="1">#REF!</definedName>
    <definedName name="___key3" hidden="1">#REF!</definedName>
    <definedName name="___key31" hidden="1">#REF!</definedName>
    <definedName name="___lns72" hidden="1">{#N/A,#N/A,TRUE,"1842CWN0"}</definedName>
    <definedName name="___MA2">#REF!</definedName>
    <definedName name="___MOR15">#REF!</definedName>
    <definedName name="___new1" hidden="1">{#N/A,#N/A,FALSE,"SMT1";#N/A,#N/A,FALSE,"SMT2";#N/A,#N/A,FALSE,"Summary";#N/A,#N/A,FALSE,"Graphs";#N/A,#N/A,FALSE,"4 Panel"}</definedName>
    <definedName name="___new10" hidden="1">{#N/A,#N/A,FALSE,"SMT1";#N/A,#N/A,FALSE,"SMT2";#N/A,#N/A,FALSE,"Summary";#N/A,#N/A,FALSE,"Graphs";#N/A,#N/A,FALSE,"4 Panel"}</definedName>
    <definedName name="___new2" hidden="1">{"EVA",#N/A,FALSE,"SMT2";#N/A,#N/A,FALSE,"Summary";#N/A,#N/A,FALSE,"Graphs";#N/A,#N/A,FALSE,"4 Panel"}</definedName>
    <definedName name="___NEW3" hidden="1">{#N/A,#N/A,FALSE,"SMT1";#N/A,#N/A,FALSE,"SMT2";#N/A,#N/A,FALSE,"Summary";#N/A,#N/A,FALSE,"Graphs";#N/A,#N/A,FALSE,"4 Panel"}</definedName>
    <definedName name="___NEW4" hidden="1">{#N/A,#N/A,FALSE,"Full";#N/A,#N/A,FALSE,"Half";#N/A,#N/A,FALSE,"Op Expenses";#N/A,#N/A,FALSE,"Cap Charge";#N/A,#N/A,FALSE,"Cost C";#N/A,#N/A,FALSE,"PP&amp;E";#N/A,#N/A,FALSE,"R&amp;D"}</definedName>
    <definedName name="___no1" hidden="1">{#N/A,#N/A,FALSE,"SMT1";#N/A,#N/A,FALSE,"SMT2";#N/A,#N/A,FALSE,"Summary";#N/A,#N/A,FALSE,"Graphs";#N/A,#N/A,FALSE,"4 Panel"}</definedName>
    <definedName name="___no10" hidden="1">{#N/A,#N/A,FALSE,"SMT1";#N/A,#N/A,FALSE,"SMT2";#N/A,#N/A,FALSE,"Summary";#N/A,#N/A,FALSE,"Graphs";#N/A,#N/A,FALSE,"4 Panel"}</definedName>
    <definedName name="___no11" hidden="1">{#N/A,#N/A,FALSE,"Full";#N/A,#N/A,FALSE,"Half";#N/A,#N/A,FALSE,"Op Expenses";#N/A,#N/A,FALSE,"Cap Charge";#N/A,#N/A,FALSE,"Cost C";#N/A,#N/A,FALSE,"PP&amp;E";#N/A,#N/A,FALSE,"R&amp;D"}</definedName>
    <definedName name="___no12" hidden="1">{#N/A,#N/A,FALSE,"SMT1";#N/A,#N/A,FALSE,"SMT2";#N/A,#N/A,FALSE,"Summary";#N/A,#N/A,FALSE,"Graphs";#N/A,#N/A,FALSE,"4 Panel"}</definedName>
    <definedName name="___no13" hidden="1">{"EVA",#N/A,FALSE,"SMT2";#N/A,#N/A,FALSE,"Summary";#N/A,#N/A,FALSE,"Graphs";#N/A,#N/A,FALSE,"4 Panel"}</definedName>
    <definedName name="___no14" hidden="1">{#N/A,#N/A,FALSE,"Full";#N/A,#N/A,FALSE,"Half";#N/A,#N/A,FALSE,"Op Expenses";#N/A,#N/A,FALSE,"Cap Charge";#N/A,#N/A,FALSE,"Cost C";#N/A,#N/A,FALSE,"PP&amp;E";#N/A,#N/A,FALSE,"R&amp;D"}</definedName>
    <definedName name="___no2" hidden="1">{"EVA",#N/A,FALSE,"SMT2";#N/A,#N/A,FALSE,"Summary";#N/A,#N/A,FALSE,"Graphs";#N/A,#N/A,FALSE,"4 Panel"}</definedName>
    <definedName name="___no3" hidden="1">{#N/A,#N/A,FALSE,"SMT1";#N/A,#N/A,FALSE,"SMT2";#N/A,#N/A,FALSE,"Summary";#N/A,#N/A,FALSE,"Graphs";#N/A,#N/A,FALSE,"4 Panel"}</definedName>
    <definedName name="___no4" hidden="1">{#N/A,#N/A,FALSE,"SMT1";#N/A,#N/A,FALSE,"SMT2";#N/A,#N/A,FALSE,"Summary";#N/A,#N/A,FALSE,"Graphs";#N/A,#N/A,FALSE,"4 Panel"}</definedName>
    <definedName name="___no5" hidden="1">{#N/A,#N/A,FALSE,"Full";#N/A,#N/A,FALSE,"Half";#N/A,#N/A,FALSE,"Op Expenses";#N/A,#N/A,FALSE,"Cap Charge";#N/A,#N/A,FALSE,"Cost C";#N/A,#N/A,FALSE,"PP&amp;E";#N/A,#N/A,FALSE,"R&amp;D"}</definedName>
    <definedName name="___no6" hidden="1">{"EVA",#N/A,FALSE,"SMT2";#N/A,#N/A,FALSE,"Summary";#N/A,#N/A,FALSE,"Graphs";#N/A,#N/A,FALSE,"4 Panel"}</definedName>
    <definedName name="___no7" hidden="1">{"EVA",#N/A,FALSE,"SMT2";#N/A,#N/A,FALSE,"Summary";#N/A,#N/A,FALSE,"Graphs";#N/A,#N/A,FALSE,"4 Panel"}</definedName>
    <definedName name="___no8" hidden="1">{"EVA",#N/A,FALSE,"SMT2";#N/A,#N/A,FALSE,"Summary";#N/A,#N/A,FALSE,"Graphs";#N/A,#N/A,FALSE,"4 Panel"}</definedName>
    <definedName name="___no9" hidden="1">{"EVA",#N/A,FALSE,"SMT2";#N/A,#N/A,FALSE,"Summary";#N/A,#N/A,FALSE,"Graphs";#N/A,#N/A,FALSE,"4 Panel"}</definedName>
    <definedName name="___oa55">#REF!</definedName>
    <definedName name="___PJ50">#REF!</definedName>
    <definedName name="___pj51">#REF!</definedName>
    <definedName name="___QA1" hidden="1">#REF!</definedName>
    <definedName name="___r">#REF!</definedName>
    <definedName name="___RAM1">#REF!</definedName>
    <definedName name="___RET1">#REF!</definedName>
    <definedName name="___RET2">#REF!</definedName>
    <definedName name="___RET3">#REF!</definedName>
    <definedName name="___RET4">#REF!</definedName>
    <definedName name="___RET5">#REF!</definedName>
    <definedName name="___RET6">#REF!</definedName>
    <definedName name="___REV1" hidden="1">{"Graf_Carga Trab",#N/A,FALSE,"Grafi_Carga Trab";"Graf_Venta Flujo",#N/A,FALSE,"Grafi_Carga Trab"}</definedName>
    <definedName name="___REV11" hidden="1">{"Graf_Carga Trab",#N/A,FALSE,"Grafi_Carga Trab";"Graf_Venta Flujo",#N/A,FALSE,"Grafi_Carga Trab"}</definedName>
    <definedName name="___SBC1">#REF!</definedName>
    <definedName name="___SBC3">#REF!</definedName>
    <definedName name="___SBC5">#REF!</definedName>
    <definedName name="___skf45" hidden="1">{#N/A,#N/A,TRUE,"1842CWN0"}</definedName>
    <definedName name="___sr51" hidden="1">{#N/A,#N/A,TRUE,"INGENIERIA";#N/A,#N/A,TRUE,"COMPRAS";#N/A,#N/A,TRUE,"DIRECCION";#N/A,#N/A,TRUE,"RESUMEN"}</definedName>
    <definedName name="___TBG3" hidden="1">{#N/A,#N/A,FALSE,"CIBHA05A";#N/A,#N/A,FALSE,"CIBHA05B"}</definedName>
    <definedName name="___TEE6">#REF!</definedName>
    <definedName name="___tyl2" hidden="1">{#N/A,#N/A,FALSE,"masez (10)";#N/A,#N/A,FALSE,"masez (7)";#N/A,#N/A,FALSE,"masez (6)";#N/A,#N/A,FALSE,"masez (5)";#N/A,#N/A,FALSE,"masez (4)";#N/A,#N/A,FALSE,"masez (3)";#N/A,#N/A,FALSE,"masez (2)";#N/A,#N/A,FALSE,"GME";#N/A,#N/A,FALSE,"masez"}</definedName>
    <definedName name="___v1">#N/A</definedName>
    <definedName name="___v2">#N/A</definedName>
    <definedName name="___v3" hidden="1">{"CONSEJO",#N/A,FALSE,"Dist p0";"CONSEJO",#N/A,FALSE,"Ficha CODICE"}</definedName>
    <definedName name="___v4">#N/A</definedName>
    <definedName name="___v5">#N/A</definedName>
    <definedName name="___v6">#N/A</definedName>
    <definedName name="___v7" localSheetId="2">Scheduled_Payment+Extra_Payment</definedName>
    <definedName name="___v7" localSheetId="6">Scheduled_Payment+Extra_Payment</definedName>
    <definedName name="___v7" localSheetId="5">Scheduled_Payment+Extra_Payment</definedName>
    <definedName name="___v7" localSheetId="9">Scheduled_Payment+Extra_Payment</definedName>
    <definedName name="___v7">Scheduled_Payment+Extra_Payment</definedName>
    <definedName name="___v8">#N/A</definedName>
    <definedName name="___VEX1" hidden="1">{#N/A,#N/A,FALSE,"Costos Contables CIB A 12 1994";#N/A,#N/A,FALSE,"Cuadre Contab. y C. OP"}</definedName>
    <definedName name="___w1">#N/A</definedName>
    <definedName name="___w2">#N/A</definedName>
    <definedName name="___w3">#N/A</definedName>
    <definedName name="___w4">#N/A</definedName>
    <definedName name="___w5">#N/A</definedName>
    <definedName name="___w6" localSheetId="2">Scheduled_Payment+Extra_Payment</definedName>
    <definedName name="___w6" localSheetId="6">Scheduled_Payment+Extra_Payment</definedName>
    <definedName name="___w6" localSheetId="5">Scheduled_Payment+Extra_Payment</definedName>
    <definedName name="___w6" localSheetId="9">Scheduled_Payment+Extra_Payment</definedName>
    <definedName name="___w6">Scheduled_Payment+Extra_Payment</definedName>
    <definedName name="___w7">#N/A</definedName>
    <definedName name="___wrn1" hidden="1">{#N/A,#N/A,TRUE,"Est. de Fact.";#N/A,#N/A,TRUE,"Capitulo 19";#N/A,#N/A,TRUE,"Proyecto P855"}</definedName>
    <definedName name="___X1">#N/A</definedName>
    <definedName name="___X2">#N/A</definedName>
    <definedName name="___X3">#N/A</definedName>
    <definedName name="___X4">#N/A</definedName>
    <definedName name="___X5">#N/A</definedName>
    <definedName name="___X6" localSheetId="2">Scheduled_Payment+Extra_Payment</definedName>
    <definedName name="___X6" localSheetId="6">Scheduled_Payment+Extra_Payment</definedName>
    <definedName name="___X6" localSheetId="5">Scheduled_Payment+Extra_Payment</definedName>
    <definedName name="___X6" localSheetId="9">Scheduled_Payment+Extra_Payment</definedName>
    <definedName name="___X6">Scheduled_Payment+Extra_Payment</definedName>
    <definedName name="___X7">#N/A</definedName>
    <definedName name="___xl5" hidden="1">{"Actual Equipment",#N/A,FALSE,"BA D5"}</definedName>
    <definedName name="___xlcn.WorksheetConnection_Hoja2AE1" hidden="1">#REF!</definedName>
    <definedName name="___xlcn.WorksheetConnection_Hoja3AE1" hidden="1">#REF!</definedName>
    <definedName name="___xlcn.WorksheetConnection_Hoja3AE11" hidden="1">#REF!</definedName>
    <definedName name="___xlcn.WorksheetConnection_Hoja5AE1" hidden="1">#REF!</definedName>
    <definedName name="___xlcn.WorksheetConnection_OPERAI1" hidden="1">#REF!</definedName>
    <definedName name="___xlcn.WorksheetConnection_PACIFICAI1" hidden="1">#REF!</definedName>
    <definedName name="___xlcn.WorksheetConnection_PACIFICAI11" hidden="1">#REF!</definedName>
    <definedName name="___xlfn.BAHTTEXT" hidden="1">#NAME?</definedName>
    <definedName name="___xs7" hidden="1">{#N/A,#N/A,TRUE,"INGENIERIA";#N/A,#N/A,TRUE,"COMPRAS";#N/A,#N/A,TRUE,"DIRECCION";#N/A,#N/A,TRUE,"RESUMEN"}</definedName>
    <definedName name="___xz2">#REF!</definedName>
    <definedName name="___y1">#N/A</definedName>
    <definedName name="___y2">#N/A</definedName>
    <definedName name="___y3">#N/A</definedName>
    <definedName name="___y4">#N/A</definedName>
    <definedName name="___y5">#N/A</definedName>
    <definedName name="___y6" localSheetId="2">Scheduled_Payment+Extra_Payment</definedName>
    <definedName name="___y6" localSheetId="6">Scheduled_Payment+Extra_Payment</definedName>
    <definedName name="___y6" localSheetId="5">Scheduled_Payment+Extra_Payment</definedName>
    <definedName name="___y6" localSheetId="9">Scheduled_Payment+Extra_Payment</definedName>
    <definedName name="___y6">Scheduled_Payment+Extra_Payment</definedName>
    <definedName name="___y7">#N/A</definedName>
    <definedName name="___z1">#N/A</definedName>
    <definedName name="___z2">#N/A</definedName>
    <definedName name="___z4">#N/A</definedName>
    <definedName name="___z5">#N/A</definedName>
    <definedName name="___z6" localSheetId="2">Scheduled_Payment+Extra_Payment</definedName>
    <definedName name="___z6" localSheetId="6">Scheduled_Payment+Extra_Payment</definedName>
    <definedName name="___z6" localSheetId="5">Scheduled_Payment+Extra_Payment</definedName>
    <definedName name="___z6" localSheetId="9">Scheduled_Payment+Extra_Payment</definedName>
    <definedName name="___z6">Scheduled_Payment+Extra_Payment</definedName>
    <definedName name="___z7">#N/A</definedName>
    <definedName name="___zx2" hidden="1">{#N/A,#N/A,FALSE,"masez (10)";#N/A,#N/A,FALSE,"masez (7)";#N/A,#N/A,FALSE,"masez (6)";#N/A,#N/A,FALSE,"masez (5)";#N/A,#N/A,FALSE,"masez (4)";#N/A,#N/A,FALSE,"masez (3)";#N/A,#N/A,FALSE,"masez (2)";#N/A,#N/A,FALSE,"GME";#N/A,#N/A,FALSE,"masez"}</definedName>
    <definedName name="__1__123Graph_A__200__BPF" hidden="1">#REF!</definedName>
    <definedName name="__1__xl5" hidden="1">{"Actual Equipment",#N/A,FALSE,"BA D5"}</definedName>
    <definedName name="__10__123Graph_ACHART_1" hidden="1">#REF!</definedName>
    <definedName name="__10__123Graph_C__200__D50" hidden="1">#REF!</definedName>
    <definedName name="__11__123Graph_CGRANULOMETRIA_1" hidden="1">#REF!</definedName>
    <definedName name="__11_4_0__123Grap" hidden="1">#REF!</definedName>
    <definedName name="__12__123Graph_D__200__BPF" hidden="1">#REF!</definedName>
    <definedName name="__12_4_0__123Grap" hidden="1">#REF!</definedName>
    <definedName name="__123Graph_A" hidden="1">#REF!</definedName>
    <definedName name="__123Graph_AB" hidden="1">#REF!</definedName>
    <definedName name="__123Graph_Acaja" hidden="1">#REF!</definedName>
    <definedName name="__123Graph_ACart_AnticAdic" hidden="1">#REF!</definedName>
    <definedName name="__123Graph_ACF" hidden="1">#REF!</definedName>
    <definedName name="__123Graph_ACFCUM" hidden="1">#REF!</definedName>
    <definedName name="__123Graph_ACFINC"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OSTS" hidden="1">#REF!</definedName>
    <definedName name="__123Graph_ACurrent" hidden="1">#REF!</definedName>
    <definedName name="__123Graph_AFACTURAC" hidden="1">#REF!</definedName>
    <definedName name="__123Graph_AFRQACIRR" hidden="1">#REF!</definedName>
    <definedName name="__123Graph_AFRQACNPV" hidden="1">#REF!</definedName>
    <definedName name="__123Graph_AFRQACRES" hidden="1">#REF!</definedName>
    <definedName name="__123Graph_AGraph2" hidden="1">#REF!</definedName>
    <definedName name="__123Graph_AGRAPH3" hidden="1">#REF!</definedName>
    <definedName name="__123Graph_AGRAPH4" hidden="1">#REF!</definedName>
    <definedName name="__123Graph_AHSTGIRR" hidden="1">#REF!</definedName>
    <definedName name="__123Graph_AHSTGNPV" hidden="1">#REF!</definedName>
    <definedName name="__123Graph_AHSTGRES" hidden="1">#REF!</definedName>
    <definedName name="__123Graph_AIRR" hidden="1">#REF!</definedName>
    <definedName name="__123Graph_AJUN95" hidden="1">#REF!</definedName>
    <definedName name="__123Graph_AMAT95" hidden="1">#REF!</definedName>
    <definedName name="__123Graph_ANET" hidden="1">#REF!</definedName>
    <definedName name="__123Graph_ANONMAN" hidden="1">#REF!</definedName>
    <definedName name="__123Graph_ANPV" hidden="1">#REF!</definedName>
    <definedName name="__123Graph_APART2" hidden="1">#REF!</definedName>
    <definedName name="__123Graph_APARTI" hidden="1">#REF!</definedName>
    <definedName name="__123Graph_APROFILE" hidden="1">#REF!</definedName>
    <definedName name="__123Graph_AREVENUE" hidden="1">#REF!</definedName>
    <definedName name="__123Graph_ASE220" hidden="1">#REF!</definedName>
    <definedName name="__123Graph_ASE30" hidden="1">#REF!</definedName>
    <definedName name="__123Graph_ASISTEMAS" hidden="1">#REF!</definedName>
    <definedName name="__123Graph_AWINDOWS" hidden="1">#REF!</definedName>
    <definedName name="__123Graph_B" hidden="1">#REF!</definedName>
    <definedName name="__123Graph_Bcaja" hidden="1">#REF!</definedName>
    <definedName name="__123Graph_BCart_AnticAdic" hidden="1">#REF!</definedName>
    <definedName name="__123Graph_BCF" hidden="1">#REF!</definedName>
    <definedName name="__123Graph_BCFCUM"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4" hidden="1">#REF!</definedName>
    <definedName name="__123Graph_BCOSTS" hidden="1">#REF!</definedName>
    <definedName name="__123Graph_BCurrent" hidden="1">#REF!</definedName>
    <definedName name="__123Graph_BGDPTRKRTM" hidden="1">#REF!</definedName>
    <definedName name="__123Graph_BGráfico1" hidden="1">#REF!</definedName>
    <definedName name="__123Graph_BGráfico2" hidden="1">#REF!</definedName>
    <definedName name="__123Graph_BGráfico3" hidden="1">#REF!</definedName>
    <definedName name="__123Graph_BGráfico4" hidden="1">#REF!</definedName>
    <definedName name="__123Graph_BIRR" hidden="1">#REF!</definedName>
    <definedName name="__123Graph_BJUN95" hidden="1">#REF!</definedName>
    <definedName name="__123Graph_BMAT95" hidden="1">#REF!</definedName>
    <definedName name="__123Graph_BNET" hidden="1">#REF!</definedName>
    <definedName name="__123Graph_BNONMAN" hidden="1">#REF!</definedName>
    <definedName name="__123Graph_BPART2" hidden="1">#REF!</definedName>
    <definedName name="__123Graph_BPARTI" hidden="1">#REF!</definedName>
    <definedName name="__123Graph_BPERFORMANCE" hidden="1">#REF!</definedName>
    <definedName name="__123Graph_BREVENUE" hidden="1">#REF!</definedName>
    <definedName name="__123Graph_BSE220" hidden="1">#REF!</definedName>
    <definedName name="__123Graph_BSE30" hidden="1">#REF!</definedName>
    <definedName name="__123Graph_C" hidden="1">#REF!</definedName>
    <definedName name="__123Graph_Ccaja" hidden="1">#REF!</definedName>
    <definedName name="__123Graph_CCart_AnticAdic"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GM" hidden="1">#REF!</definedName>
    <definedName name="__123Graph_CINDICES" hidden="1">#REF!</definedName>
    <definedName name="__123Graph_CMAT95" hidden="1">#REF!</definedName>
    <definedName name="__123Graph_CNET" hidden="1">#REF!</definedName>
    <definedName name="__123Graph_CREV" hidden="1">#REF!</definedName>
    <definedName name="__123Graph_CREVENUE" hidden="1">#REF!</definedName>
    <definedName name="__123Graph_CSE220" hidden="1">#REF!</definedName>
    <definedName name="__123Graph_CSE30" hidden="1">#REF!</definedName>
    <definedName name="__123Graph_D" hidden="1">#REF!</definedName>
    <definedName name="__123Graph_Dcaja" hidden="1">#REF!</definedName>
    <definedName name="__123Graph_DCart_AnticAdic"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4" hidden="1">#REF!</definedName>
    <definedName name="__123Graph_DCurrent" hidden="1">#REF!</definedName>
    <definedName name="__123Graph_DGráfico1" hidden="1">#REF!</definedName>
    <definedName name="__123Graph_DGráfico2" hidden="1">#REF!</definedName>
    <definedName name="__123Graph_DGráfico3" hidden="1">#REF!</definedName>
    <definedName name="__123Graph_DGráfico4" hidden="1">#REF!</definedName>
    <definedName name="__123Graph_DNET" hidden="1">#REF!</definedName>
    <definedName name="__123Graph_DSE30" hidden="1">#REF!</definedName>
    <definedName name="__123Graph_E" hidden="1">#REF!</definedName>
    <definedName name="__123Graph_ECart_AnticAdic"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ESE30" hidden="1">#REF!</definedName>
    <definedName name="__123Graph_F"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4" hidden="1">#REF!</definedName>
    <definedName name="__123Graph_FCurrent" hidden="1">#REF!</definedName>
    <definedName name="__123Graph_FGráfico1" hidden="1">#REF!</definedName>
    <definedName name="__123Graph_FGráfico2" hidden="1">#REF!</definedName>
    <definedName name="__123Graph_FGráfico3" hidden="1">#REF!</definedName>
    <definedName name="__123Graph_FGráfico4" hidden="1">#REF!</definedName>
    <definedName name="__123Graph_FSE30" hidden="1">#REF!</definedName>
    <definedName name="__123Graph_LBL_A" hidden="1">#REF!</definedName>
    <definedName name="__123Graph_LBL_ACart_AnticAdic" hidden="1">#REF!</definedName>
    <definedName name="__123Graph_LBL_B" hidden="1">#REF!</definedName>
    <definedName name="__123Graph_LBL_C" hidden="1">#REF!</definedName>
    <definedName name="__123Graph_LBL_Ccaja"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LBL_DCart_AnticAdic" hidden="1">#REF!</definedName>
    <definedName name="__123Graph_X" hidden="1">#REF!</definedName>
    <definedName name="__123Graph_Xcaja" hidden="1">#REF!</definedName>
    <definedName name="__123Graph_XCF" hidden="1">#REF!</definedName>
    <definedName name="__123Graph_XCFCUM" hidden="1">#REF!</definedName>
    <definedName name="__123Graph_XCFINC"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CONT" hidden="1">#REF!</definedName>
    <definedName name="__123Graph_XCOST" hidden="1">#REF!</definedName>
    <definedName name="__123Graph_XCurrent" hidden="1">#REF!</definedName>
    <definedName name="__123Graph_XFRQACNPV" hidden="1">#REF!</definedName>
    <definedName name="__123Graph_XFRQACRES" hidden="1">#REF!</definedName>
    <definedName name="__123Graph_XGM" hidden="1">#REF!</definedName>
    <definedName name="__123Graph_XGRAPH3" hidden="1">#REF!</definedName>
    <definedName name="__123Graph_XIRR" hidden="1">#REF!</definedName>
    <definedName name="__123Graph_XNET" hidden="1">#REF!</definedName>
    <definedName name="__123Graph_XPART2" hidden="1">#REF!</definedName>
    <definedName name="__123Graph_XPARTI" hidden="1">#REF!</definedName>
    <definedName name="__123Graph_XPROFILE" hidden="1">#REF!</definedName>
    <definedName name="__123Graph_XREV" hidden="1">#REF!</definedName>
    <definedName name="__123Graph_XREVENUE" hidden="1">#REF!</definedName>
    <definedName name="__124" hidden="1">#REF!</definedName>
    <definedName name="__13__123Graph_D__200__D50" hidden="1">#REF!</definedName>
    <definedName name="__14__123Graph_E__200__BPF" hidden="1">#REF!</definedName>
    <definedName name="__15__123Graph_E__200__D50" hidden="1">#REF!</definedName>
    <definedName name="__151_____________________________________________________________________________________________________________________________123Graph_AGráfico_4A" hidden="1">#REF!</definedName>
    <definedName name="__152_____________________________________________________________________________________________________________________________123Graph_BGráfico_4A" hidden="1">#REF!</definedName>
    <definedName name="__153_____________________________________________________________________________________________________________________________123Graph_XGráfico_4A" hidden="1">#REF!</definedName>
    <definedName name="__154____________________________________________________________________________________________________________________________123Graph_AGráfico_4A" hidden="1">#REF!</definedName>
    <definedName name="__155____________________________________________________________________________________________________________________________123Graph_BGráfico_4A" hidden="1">#REF!</definedName>
    <definedName name="__156____________________________________________________________________________________________________________________________123Graph_XGráfico_4A" hidden="1">#REF!</definedName>
    <definedName name="__157___________________________________________________________________________________________________________________________123Graph_AGráfico_4A" hidden="1">#REF!</definedName>
    <definedName name="__158___________________________________________________________________________________________________________________________123Graph_BGráfico_4A" hidden="1">#REF!</definedName>
    <definedName name="__159___________________________________________________________________________________________________________________________123Graph_XGráfico_4A" hidden="1">#REF!</definedName>
    <definedName name="__16__123Graph_ACHART_15" hidden="1">#REF!</definedName>
    <definedName name="__16__123Graph_F__200__BPF" hidden="1">#REF!</definedName>
    <definedName name="__16_B_0__123Graph_XGráfico" hidden="1">#REF!</definedName>
    <definedName name="__160__________________________________________________________________________________________________________________________123Graph_AGráfico_4A" hidden="1">#REF!</definedName>
    <definedName name="__161__________________________________________________________________________________________________________________________123Graph_BGráfico_4A" hidden="1">#REF!</definedName>
    <definedName name="__162__________________________________________________________________________________________________________________________123Graph_XGráfico_4A" hidden="1">#REF!</definedName>
    <definedName name="__163_________________________________________________________________________________________________________________________123Graph_AGráfico_4A" hidden="1">#REF!</definedName>
    <definedName name="__164_________________________________________________________________________________________________________________________123Graph_BGráfico_4A" hidden="1">#REF!</definedName>
    <definedName name="__165_________________________________________________________________________________________________________________________123Graph_XGráfico_4A" hidden="1">#REF!</definedName>
    <definedName name="__166________________________________________________________________________________________________________________________123Graph_AGráfico_4A" hidden="1">#REF!</definedName>
    <definedName name="__167________________________________________________________________________________________________________________________123Graph_BGráfico_4A" hidden="1">#REF!</definedName>
    <definedName name="__168________________________________________________________________________________________________________________________123Graph_XGráfico_4A" hidden="1">#REF!</definedName>
    <definedName name="__169_______________________________________________________________________________________________________________________123Graph_AGráfico_4A" hidden="1">#REF!</definedName>
    <definedName name="__17__123Graph_F__200__D50" hidden="1">#REF!</definedName>
    <definedName name="__170_______________________________________________________________________________________________________________________123Graph_BGráfico_4A" hidden="1">#REF!</definedName>
    <definedName name="__171_______________________________________________________________________________________________________________________123Graph_XGráfico_4A" hidden="1">#REF!</definedName>
    <definedName name="__172______________________________________________________________________________________________________________________123Graph_AGráfico_4A" hidden="1">#REF!</definedName>
    <definedName name="__173______________________________________________________________________________________________________________________123Graph_BGráfico_4A" hidden="1">#REF!</definedName>
    <definedName name="__174______________________________________________________________________________________________________________________123Graph_XGráfico_4A" hidden="1">#REF!</definedName>
    <definedName name="__175_____________________________________________________________________________________________________________________123Graph_AGráfico_4A" hidden="1">#REF!</definedName>
    <definedName name="__176_____________________________________________________________________________________________________________________123Graph_BGráfico_4A" hidden="1">#REF!</definedName>
    <definedName name="__177_____________________________________________________________________________________________________________________123Graph_XGráfico_4A" hidden="1">#REF!</definedName>
    <definedName name="__178____________________________________________________________________________________________________________________123Graph_AGráfico_4A" hidden="1">#REF!</definedName>
    <definedName name="__179____________________________________________________________________________________________________________________123Graph_BGráfico_4A" hidden="1">#REF!</definedName>
    <definedName name="__18__123Graph_X__200__BPF" hidden="1">#REF!</definedName>
    <definedName name="__180____________________________________________________________________________________________________________________123Graph_XGráfico_4A" hidden="1">#REF!</definedName>
    <definedName name="__181___________________________________________________________________________________________________________________123Graph_AGráfico_4A" hidden="1">#REF!</definedName>
    <definedName name="__182___________________________________________________________________________________________________________________123Graph_BGráfico_4A" hidden="1">#REF!</definedName>
    <definedName name="__183___________________________________________________________________________________________________________________123Graph_XGráfico_4A" hidden="1">#REF!</definedName>
    <definedName name="__184__________________________________________________________________________________________________________________123Graph_AGráfico_4A" hidden="1">#REF!</definedName>
    <definedName name="__185__________________________________________________________________________________________________________________123Graph_BGráfico_4A" hidden="1">#REF!</definedName>
    <definedName name="__186__________________________________________________________________________________________________________________123Graph_XGráfico_4A" hidden="1">#REF!</definedName>
    <definedName name="__187_________________________________________________________________________________________________________________123Graph_AGráfico_4A" hidden="1">#REF!</definedName>
    <definedName name="__188_________________________________________________________________________________________________________________123Graph_BGráfico_4A" hidden="1">#REF!</definedName>
    <definedName name="__189_________________________________________________________________________________________________________________123Graph_XGráfico_4A" hidden="1">#REF!</definedName>
    <definedName name="__19__123Graph_X__200__D50" hidden="1">#REF!</definedName>
    <definedName name="__19_4_0__123Grap" hidden="1">#REF!</definedName>
    <definedName name="__190________________________________________________________________________________________________________________123Graph_AGráfico_4A" hidden="1">#REF!</definedName>
    <definedName name="__191________________________________________________________________________________________________________________123Graph_BGráfico_4A" hidden="1">#REF!</definedName>
    <definedName name="__192________________________________________________________________________________________________________________123Graph_XGráfico_4A" hidden="1">#REF!</definedName>
    <definedName name="__193_______________________________________________________________________________________________________________123Graph_AGráfico_4A" hidden="1">#REF!</definedName>
    <definedName name="__194_______________________________________________________________________________________________________________123Graph_BGráfico_4A" hidden="1">#REF!</definedName>
    <definedName name="__195_______________________________________________________________________________________________________________123Graph_XGráfico_4A" hidden="1">#REF!</definedName>
    <definedName name="__196______________________________________________________________________________________________________________123Graph_AGráfico_4A" hidden="1">#REF!</definedName>
    <definedName name="__197______________________________________________________________________________________________________________123Graph_BGráfico_4A" hidden="1">#REF!</definedName>
    <definedName name="__198______________________________________________________________________________________________________________123Graph_XGráfico_4A" hidden="1">#REF!</definedName>
    <definedName name="__199_____________________________________________________________________________________________________________123Graph_AGráfico_4A" hidden="1">#REF!</definedName>
    <definedName name="__2__123Graph_A__200__D50" hidden="1">#REF!</definedName>
    <definedName name="__20__123Graph_XEFICIENCIA_1" hidden="1">#REF!</definedName>
    <definedName name="__200_____________________________________________________________________________________________________________123Graph_BGráfico_4A" hidden="1">#REF!</definedName>
    <definedName name="__201_____________________________________________________________________________________________________________123Graph_XGráfico_4A" hidden="1">#REF!</definedName>
    <definedName name="__202____________________________________________________________________________________________________________123Graph_AGráfico_4A" hidden="1">#REF!</definedName>
    <definedName name="__203____________________________________________________________________________________________________________123Graph_BGráfico_4A" hidden="1">#REF!</definedName>
    <definedName name="__204____________________________________________________________________________________________________________123Graph_XGráfico_4A" hidden="1">#REF!</definedName>
    <definedName name="__205___________________________________________________________________________________________________________123Graph_AGráfico_4A" hidden="1">#REF!</definedName>
    <definedName name="__206___________________________________________________________________________________________________________123Graph_BGráfico_4A" hidden="1">#REF!</definedName>
    <definedName name="__207___________________________________________________________________________________________________________123Graph_XGráfico_4A" hidden="1">#REF!</definedName>
    <definedName name="__208__________________________________________________________________________________________________________123Graph_AGráfico_4A" hidden="1">#REF!</definedName>
    <definedName name="__209__________________________________________________________________________________________________________123Graph_BGráfico_4A" hidden="1">#REF!</definedName>
    <definedName name="__21__123Graph_XGRANULOMETRIA_1" hidden="1">#REF!</definedName>
    <definedName name="__210__________________________________________________________________________________________________________123Graph_XGráfico_4A" hidden="1">#REF!</definedName>
    <definedName name="__211_________________________________________________________________________________________________________123Graph_AGráfico_4A" hidden="1">#REF!</definedName>
    <definedName name="__212_________________________________________________________________________________________________________123Graph_BGráfico_4A" hidden="1">#REF!</definedName>
    <definedName name="__213_________________________________________________________________________________________________________123Graph_XGráfico_4A" hidden="1">#REF!</definedName>
    <definedName name="__214________________________________________________________________________________________________________123Graph_AGráfico_4A" hidden="1">#REF!</definedName>
    <definedName name="__215________________________________________________________________________________________________________123Graph_BGráfico_4A" hidden="1">#REF!</definedName>
    <definedName name="__216________________________________________________________________________________________________________123Graph_XGráfico_4A" hidden="1">#REF!</definedName>
    <definedName name="__217_______________________________________________________________________________________________________123Graph_AGráfico_4A" hidden="1">#REF!</definedName>
    <definedName name="__218_______________________________________________________________________________________________________123Graph_BGráfico_4A" hidden="1">#REF!</definedName>
    <definedName name="__219_______________________________________________________________________________________________________123Graph_XGráfico_4A" hidden="1">#REF!</definedName>
    <definedName name="__220______________________________________________________________________________________________________123Graph_AGráfico_4A" hidden="1">#REF!</definedName>
    <definedName name="__221______________________________________________________________________________________________________123Graph_BGráfico_4A" hidden="1">#REF!</definedName>
    <definedName name="__222______________________________________________________________________________________________________123Graph_XGráfico_4A" hidden="1">#REF!</definedName>
    <definedName name="__223_____________________________________________________________________________________________________123Graph_AGráfico_4A" hidden="1">#REF!</definedName>
    <definedName name="__224_____________________________________________________________________________________________________123Graph_BGráfico_4A" hidden="1">#REF!</definedName>
    <definedName name="__225_____________________________________________________________________________________________________123Graph_XGráfico_4A" hidden="1">#REF!</definedName>
    <definedName name="__226____________________________________________________________________________________________________123Graph_AGráfico_4A" hidden="1">#REF!</definedName>
    <definedName name="__227____________________________________________________________________________________________________123Graph_BGráfico_4A" hidden="1">#REF!</definedName>
    <definedName name="__228____________________________________________________________________________________________________123Graph_XGráfico_4A" hidden="1">#REF!</definedName>
    <definedName name="__229___________________________________________________________________________________________________123Graph_AGráfico_4A" hidden="1">#REF!</definedName>
    <definedName name="__230___________________________________________________________________________________________________123Graph_BGráfico_4A" hidden="1">#REF!</definedName>
    <definedName name="__231___________________________________________________________________________________________________123Graph_XGráfico_4A" hidden="1">#REF!</definedName>
    <definedName name="__232__________________________________________________________________________________________________123Graph_AGráfico_4A" hidden="1">#REF!</definedName>
    <definedName name="__233__________________________________________________________________________________________________123Graph_BGráfico_4A" hidden="1">#REF!</definedName>
    <definedName name="__234__________________________________________________________________________________________________123Graph_XGráfico_4A" hidden="1">#REF!</definedName>
    <definedName name="__235_________________________________________________________________________________________________123Graph_AGráfico_4A" hidden="1">#REF!</definedName>
    <definedName name="__236_________________________________________________________________________________________________123Graph_BGráfico_4A" hidden="1">#REF!</definedName>
    <definedName name="__237_________________________________________________________________________________________________123Graph_XGráfico_4A" hidden="1">#REF!</definedName>
    <definedName name="__238________________________________________________________________________________________________123Graph_AGráfico_4A" hidden="1">#REF!</definedName>
    <definedName name="__239________________________________________________________________________________________________123Graph_BGráfico_4A" hidden="1">#REF!</definedName>
    <definedName name="__240________________________________________________________________________________________________123Graph_XGráfico_4A" hidden="1">#REF!</definedName>
    <definedName name="__241_______________________________________________________________________________________________123Graph_AGráfico_4A" hidden="1">#REF!</definedName>
    <definedName name="__242_______________________________________________________________________________________________123Graph_BGráfico_4A" hidden="1">#REF!</definedName>
    <definedName name="__243_______________________________________________________________________________________________123Graph_XGráfico_4A" hidden="1">#REF!</definedName>
    <definedName name="__244______________________________________________________________________________________________123Graph_AGráfico_4A" hidden="1">#REF!</definedName>
    <definedName name="__245______________________________________________________________________________________________123Graph_BGráfico_4A" hidden="1">#REF!</definedName>
    <definedName name="__246______________________________________________________________________________________________123Graph_XGráfico_4A" hidden="1">#REF!</definedName>
    <definedName name="__247_____________________________________________________________________________________________123Graph_AGráfico_4A" hidden="1">#REF!</definedName>
    <definedName name="__248_____________________________________________________________________________________________123Graph_BGráfico_4A" hidden="1">#REF!</definedName>
    <definedName name="__249_____________________________________________________________________________________________123Graph_XGráfico_4A" hidden="1">#REF!</definedName>
    <definedName name="__250____________________________________________________________________________________________123Graph_AGráfico_4A" hidden="1">#REF!</definedName>
    <definedName name="__251____________________________________________________________________________________________123Graph_BGráfico_4A" hidden="1">#REF!</definedName>
    <definedName name="__252____________________________________________________________________________________________123Graph_XGráfico_4A" hidden="1">#REF!</definedName>
    <definedName name="__253___________________________________________________________________________________________123Graph_AGráfico_4A" hidden="1">#REF!</definedName>
    <definedName name="__254___________________________________________________________________________________________123Graph_BGráfico_4A" hidden="1">#REF!</definedName>
    <definedName name="__255___________________________________________________________________________________________123Graph_XGráfico_4A" hidden="1">#REF!</definedName>
    <definedName name="__256__________________________________________________________________________________________123Graph_AGráfico_4A" hidden="1">#REF!</definedName>
    <definedName name="__257__________________________________________________________________________________________123Graph_BGráfico_4A" hidden="1">#REF!</definedName>
    <definedName name="__258__________________________________________________________________________________________123Graph_XGráfico_4A" hidden="1">#REF!</definedName>
    <definedName name="__259_________________________________________________________________________________________123Graph_AGráfico_4A" hidden="1">#REF!</definedName>
    <definedName name="__260_________________________________________________________________________________________123Graph_BGráfico_4A" hidden="1">#REF!</definedName>
    <definedName name="__261_________________________________________________________________________________________123Graph_XGráfico_4A" hidden="1">#REF!</definedName>
    <definedName name="__262________________________________________________________________________________________123Graph_AGráfico_4A" hidden="1">#REF!</definedName>
    <definedName name="__263________________________________________________________________________________________123Graph_BGráfico_4A" hidden="1">#REF!</definedName>
    <definedName name="__264________________________________________________________________________________________123Graph_XGráfico_4A" hidden="1">#REF!</definedName>
    <definedName name="__265_______________________________________________________________________________________123Graph_AGráfico_4A" hidden="1">#REF!</definedName>
    <definedName name="__266_______________________________________________________________________________________123Graph_BGráfico_4A" hidden="1">#REF!</definedName>
    <definedName name="__267_______________________________________________________________________________________123Graph_XGráfico_4A" hidden="1">#REF!</definedName>
    <definedName name="__268______________________________________________________________________________________123Graph_AGráfico_4A" hidden="1">#REF!</definedName>
    <definedName name="__269______________________________________________________________________________________123Graph_BGráfico_4A" hidden="1">#REF!</definedName>
    <definedName name="__270______________________________________________________________________________________123Graph_XGráfico_4A" hidden="1">#REF!</definedName>
    <definedName name="__271_____________________________________________________________________________________123Graph_AGráfico_4A" hidden="1">#REF!</definedName>
    <definedName name="__272_____________________________________________________________________________________123Graph_BGráfico_4A" hidden="1">#REF!</definedName>
    <definedName name="__273_____________________________________________________________________________________123Graph_XGráfico_4A" hidden="1">#REF!</definedName>
    <definedName name="__274____________________________________________________________________________________123Graph_AGráfico_4A" hidden="1">#REF!</definedName>
    <definedName name="__275____________________________________________________________________________________123Graph_BGráfico_4A" hidden="1">#REF!</definedName>
    <definedName name="__276____________________________________________________________________________________123Graph_XGráfico_4A" hidden="1">#REF!</definedName>
    <definedName name="__277___________________________________________________________________________________123Graph_AGráfico_4A" hidden="1">#REF!</definedName>
    <definedName name="__278___________________________________________________________________________________123Graph_BGráfico_4A" hidden="1">#REF!</definedName>
    <definedName name="__279___________________________________________________________________________________123Graph_XGráfico_4A" hidden="1">#REF!</definedName>
    <definedName name="__280__________________________________________________________________________________123Graph_AGráfico_4A" hidden="1">#REF!</definedName>
    <definedName name="__281__________________________________________________________________________________123Graph_BGráfico_4A" hidden="1">#REF!</definedName>
    <definedName name="__282__________________________________________________________________________________123Graph_XGráfico_4A" hidden="1">#REF!</definedName>
    <definedName name="__283_________________________________________________________________________________123Graph_AGráfico_4A" hidden="1">#REF!</definedName>
    <definedName name="__284_________________________________________________________________________________123Graph_BGráfico_4A" hidden="1">#REF!</definedName>
    <definedName name="__285_________________________________________________________________________________123Graph_XGráfico_4A" hidden="1">#REF!</definedName>
    <definedName name="__286________________________________________________________________________________123Graph_AGráfico_4A" hidden="1">#REF!</definedName>
    <definedName name="__287________________________________________________________________________________123Graph_BGráfico_4A" hidden="1">#REF!</definedName>
    <definedName name="__288________________________________________________________________________________123Graph_XGráfico_4A" hidden="1">#REF!</definedName>
    <definedName name="__289_______________________________________________________________________________123Graph_AGráfico_4A" hidden="1">#REF!</definedName>
    <definedName name="__290_______________________________________________________________________________123Graph_BGráfico_4A" hidden="1">#REF!</definedName>
    <definedName name="__291_______________________________________________________________________________123Graph_XGráfico_4A" hidden="1">#REF!</definedName>
    <definedName name="__292______________________________________________________________________________123Graph_AGráfico_4A" hidden="1">#REF!</definedName>
    <definedName name="__293______________________________________________________________________________123Graph_BGráfico_4A" hidden="1">#REF!</definedName>
    <definedName name="__294______________________________________________________________________________123Graph_XGráfico_4A" hidden="1">#REF!</definedName>
    <definedName name="__295_____________________________________________________________________________123Graph_AGráfico_4A" hidden="1">#REF!</definedName>
    <definedName name="__296_____________________________________________________________________________123Graph_BGráfico_4A" hidden="1">#REF!</definedName>
    <definedName name="__297_____________________________________________________________________________123Graph_XGráfico_4A" hidden="1">#REF!</definedName>
    <definedName name="__298____________________________________________________________________________123Graph_AGráfico_4A" hidden="1">#REF!</definedName>
    <definedName name="__299____________________________________________________________________________123Graph_BGráfico_4A" hidden="1">#REF!</definedName>
    <definedName name="__3__123Graph_AEFICIENCIA_1" hidden="1">#REF!</definedName>
    <definedName name="__300____________________________________________________________________________123Graph_XGráfico_4A" hidden="1">#REF!</definedName>
    <definedName name="__301___________________________________________________________________________123Graph_AGráfico_4A" hidden="1">#REF!</definedName>
    <definedName name="__302___________________________________________________________________________123Graph_BGráfico_4A" hidden="1">#REF!</definedName>
    <definedName name="__303___________________________________________________________________________123Graph_XGráfico_4A" hidden="1">#REF!</definedName>
    <definedName name="__304__________________________________________________________________________123Graph_AGráfico_4A" hidden="1">#REF!</definedName>
    <definedName name="__305__________________________________________________________________________123Graph_BGráfico_4A" hidden="1">#REF!</definedName>
    <definedName name="__306__________________________________________________________________________123Graph_XGráfico_4A" hidden="1">#REF!</definedName>
    <definedName name="__307_________________________________________________________________________123Graph_AGráfico_4A" hidden="1">#REF!</definedName>
    <definedName name="__308_________________________________________________________________________123Graph_BGráfico_4A" hidden="1">#REF!</definedName>
    <definedName name="__309_________________________________________________________________________123Graph_XGráfico_4A" hidden="1">#REF!</definedName>
    <definedName name="__310________________________________________________________________________123Graph_AGráfico_4A" hidden="1">#REF!</definedName>
    <definedName name="__311________________________________________________________________________123Graph_BGráfico_4A" hidden="1">#REF!</definedName>
    <definedName name="__312________________________________________________________________________123Graph_XGráfico_4A" hidden="1">#REF!</definedName>
    <definedName name="__313_______________________________________________________________________123Graph_AGráfico_4A" hidden="1">#REF!</definedName>
    <definedName name="__314_______________________________________________________________________123Graph_BGráfico_4A" hidden="1">#REF!</definedName>
    <definedName name="__315_______________________________________________________________________123Graph_XGráfico_4A" hidden="1">#REF!</definedName>
    <definedName name="__316______________________________________________________________________123Graph_AGráfico_4A" hidden="1">#REF!</definedName>
    <definedName name="__317______________________________________________________________________123Graph_BGráfico_4A" hidden="1">#REF!</definedName>
    <definedName name="__318______________________________________________________________________123Graph_XGráfico_4A" hidden="1">#REF!</definedName>
    <definedName name="__319_____________________________________________________________________123Graph_AGráfico_4A" hidden="1">#REF!</definedName>
    <definedName name="__32__123Graph_BCHART_10" hidden="1">#REF!</definedName>
    <definedName name="__320_____________________________________________________________________123Graph_BGráfico_4A" hidden="1">#REF!</definedName>
    <definedName name="__321_____________________________________________________________________123Graph_XGráfico_4A" hidden="1">#REF!</definedName>
    <definedName name="__323____________________________________________________________________123Graph_AGráfico_4A" hidden="1">#REF!</definedName>
    <definedName name="__324____________________________________________________________________123Graph_BGráfico_4A" hidden="1">#REF!</definedName>
    <definedName name="__325____________________________________________________________________123Graph_XGráfico_4A" hidden="1">#REF!</definedName>
    <definedName name="__326____________________________________________________________________4_0__123Grap" hidden="1">#REF!</definedName>
    <definedName name="__331____________________________________________________________________B_0__123Graph_XGráfico" hidden="1">#REF!</definedName>
    <definedName name="__334___________________________________________________________________123Graph_AGráfico_4A" hidden="1">#REF!</definedName>
    <definedName name="__335___________________________________________________________________123Graph_BGráfico_4A" hidden="1">#REF!</definedName>
    <definedName name="__336___________________________________________________________________123Graph_XGráfico_4A" hidden="1">#REF!</definedName>
    <definedName name="__337___________________________________________________________________4_0__123Grap" hidden="1">#REF!</definedName>
    <definedName name="__342___________________________________________________________________B_0__123Graph_XGráfico" hidden="1">#REF!</definedName>
    <definedName name="__345__________________________________________________________________123Graph_AGráfico_4A" hidden="1">#REF!</definedName>
    <definedName name="__346__________________________________________________________________123Graph_BGráfico_4A" hidden="1">#REF!</definedName>
    <definedName name="__347__________________________________________________________________123Graph_XGráfico_4A" hidden="1">#REF!</definedName>
    <definedName name="__348__________________________________________________________________4_0__123Grap" hidden="1">#REF!</definedName>
    <definedName name="__353__________________________________________________________________B_0__123Graph_XGráfico" hidden="1">#REF!</definedName>
    <definedName name="__356_________________________________________________________________123Graph_AGráfico_4A" hidden="1">#REF!</definedName>
    <definedName name="__357_________________________________________________________________123Graph_BGráfico_4A" hidden="1">#REF!</definedName>
    <definedName name="__358_________________________________________________________________123Graph_XGráfico_4A" hidden="1">#REF!</definedName>
    <definedName name="__359_________________________________________________________________4_0__123Grap" hidden="1">#REF!</definedName>
    <definedName name="__364_________________________________________________________________B_0__123Graph_XGráfico" hidden="1">#REF!</definedName>
    <definedName name="__367________________________________________________________________123Graph_AGráfico_4A" hidden="1">#REF!</definedName>
    <definedName name="__368________________________________________________________________123Graph_BGráfico_4A" hidden="1">#REF!</definedName>
    <definedName name="__369________________________________________________________________123Graph_XGráfico_4A" hidden="1">#REF!</definedName>
    <definedName name="__370________________________________________________________________4_0__123Grap" hidden="1">#REF!</definedName>
    <definedName name="__375________________________________________________________________B_0__123Graph_XGráfico" hidden="1">#REF!</definedName>
    <definedName name="__378_______________________________________________________________123Graph_AGráfico_4A" hidden="1">#REF!</definedName>
    <definedName name="__379_______________________________________________________________123Graph_BGráfico_4A" hidden="1">#REF!</definedName>
    <definedName name="__380_______________________________________________________________123Graph_XGráfico_4A" hidden="1">#REF!</definedName>
    <definedName name="__381_______________________________________________________________4_0__123Grap" hidden="1">#REF!</definedName>
    <definedName name="__386_______________________________________________________________B_0__123Graph_XGráfico" hidden="1">#REF!</definedName>
    <definedName name="__389______________________________________________________________123Graph_AGráfico_4A" hidden="1">#REF!</definedName>
    <definedName name="__390______________________________________________________________123Graph_BGráfico_4A" hidden="1">#REF!</definedName>
    <definedName name="__391______________________________________________________________123Graph_XGráfico_4A" hidden="1">#REF!</definedName>
    <definedName name="__392______________________________________________________________4_0__123Grap" hidden="1">#REF!</definedName>
    <definedName name="__397______________________________________________________________B_0__123Graph_XGráfico" hidden="1">#REF!</definedName>
    <definedName name="__4___123Graph_AGráfico_4A" hidden="1">#REF!</definedName>
    <definedName name="__4__123Graph_ACHART_1" hidden="1">#REF!</definedName>
    <definedName name="__4__123Graph_AGRANULOMETRIA_1" hidden="1">#REF!</definedName>
    <definedName name="__400_____________________________________________________________123Graph_AGráfico_4A" hidden="1">#REF!</definedName>
    <definedName name="__401_____________________________________________________________123Graph_BGráfico_4A" hidden="1">#REF!</definedName>
    <definedName name="__402_____________________________________________________________123Graph_XGráfico_4A" hidden="1">#REF!</definedName>
    <definedName name="__403_____________________________________________________________4_0__123Grap" hidden="1">#REF!</definedName>
    <definedName name="__408_____________________________________________________________B_0__123Graph_XGráfico" hidden="1">#REF!</definedName>
    <definedName name="__411____________________________________________________________123Graph_AGráfico_4A" hidden="1">#REF!</definedName>
    <definedName name="__412____________________________________________________________123Graph_BGráfico_4A" hidden="1">#REF!</definedName>
    <definedName name="__413____________________________________________________________123Graph_XGráfico_4A" hidden="1">#REF!</definedName>
    <definedName name="__414____________________________________________________________4_0__123Grap" hidden="1">#REF!</definedName>
    <definedName name="__419____________________________________________________________B_0__123Graph_XGráfico" hidden="1">#REF!</definedName>
    <definedName name="__42__123Graph_BCHART_15" hidden="1">#REF!</definedName>
    <definedName name="__422___________________________________________________________123Graph_AGráfico_4A" hidden="1">#REF!</definedName>
    <definedName name="__423___________________________________________________________123Graph_BGráfico_4A" hidden="1">#REF!</definedName>
    <definedName name="__424___________________________________________________________123Graph_XGráfico_4A" hidden="1">#REF!</definedName>
    <definedName name="__425___________________________________________________________4_0__123Grap" hidden="1">#REF!</definedName>
    <definedName name="__430___________________________________________________________B_0__123Graph_XGráfico" hidden="1">#REF!</definedName>
    <definedName name="__433__________________________________________________________123Graph_AGráfico_4A" hidden="1">#REF!</definedName>
    <definedName name="__434__________________________________________________________123Graph_BGráfico_4A" hidden="1">#REF!</definedName>
    <definedName name="__435__________________________________________________________123Graph_XGráfico_4A" hidden="1">#REF!</definedName>
    <definedName name="__436__________________________________________________________4_0__123Grap" hidden="1">#REF!</definedName>
    <definedName name="__441__________________________________________________________B_0__123Graph_XGráfico" hidden="1">#REF!</definedName>
    <definedName name="__444_________________________________________________________123Graph_AGráfico_4A" hidden="1">#REF!</definedName>
    <definedName name="__445_________________________________________________________123Graph_BGráfico_4A" hidden="1">#REF!</definedName>
    <definedName name="__446_________________________________________________________123Graph_XGráfico_4A" hidden="1">#REF!</definedName>
    <definedName name="__447_________________________________________________________4_0__123Grap" hidden="1">#REF!</definedName>
    <definedName name="__452_________________________________________________________B_0__123Graph_XGráfico" hidden="1">#REF!</definedName>
    <definedName name="__455________________________________________________________123Graph_AGráfico_4A" hidden="1">#REF!</definedName>
    <definedName name="__456________________________________________________________123Graph_BGráfico_4A" hidden="1">#REF!</definedName>
    <definedName name="__457________________________________________________________123Graph_XGráfico_4A" hidden="1">#REF!</definedName>
    <definedName name="__458________________________________________________________4_0__123Grap" hidden="1">#REF!</definedName>
    <definedName name="__463________________________________________________________B_0__123Graph_XGráfico" hidden="1">#REF!</definedName>
    <definedName name="__466_______________________________________________________123Graph_AGráfico_4A" hidden="1">#REF!</definedName>
    <definedName name="__467_______________________________________________________123Graph_BGráfico_4A" hidden="1">#REF!</definedName>
    <definedName name="__468_______________________________________________________123Graph_XGráfico_4A" hidden="1">#REF!</definedName>
    <definedName name="__469_______________________________________________________4_0__123Grap" hidden="1">#REF!</definedName>
    <definedName name="__474_______________________________________________________B_0__123Graph_XGráfico" hidden="1">#REF!</definedName>
    <definedName name="__477______________________________________________________123Graph_AGráfico_4A" hidden="1">#REF!</definedName>
    <definedName name="__478______________________________________________________123Graph_BGráfico_4A" hidden="1">#REF!</definedName>
    <definedName name="__479______________________________________________________123Graph_XGráfico_4A" hidden="1">#REF!</definedName>
    <definedName name="__480______________________________________________________4_0__123Grap" hidden="1">#REF!</definedName>
    <definedName name="__485______________________________________________________B_0__123Graph_XGráfico" hidden="1">#REF!</definedName>
    <definedName name="__488_____________________________________________________123Graph_AGráfico_4A" hidden="1">#REF!</definedName>
    <definedName name="__489_____________________________________________________123Graph_BGráfico_4A" hidden="1">#REF!</definedName>
    <definedName name="__490_____________________________________________________123Graph_XGráfico_4A" hidden="1">#REF!</definedName>
    <definedName name="__491_____________________________________________________4_0__123Grap" hidden="1">#REF!</definedName>
    <definedName name="__496_____________________________________________________B_0__123Graph_XGráfico" hidden="1">#REF!</definedName>
    <definedName name="__499____________________________________________________123Graph_AGráfico_4A" hidden="1">#REF!</definedName>
    <definedName name="__5___123Graph_BGráfico_4A" hidden="1">#REF!</definedName>
    <definedName name="__5__123Graph_B__200__BPF" hidden="1">#REF!</definedName>
    <definedName name="__500____________________________________________________123Graph_BGráfico_4A" hidden="1">#REF!</definedName>
    <definedName name="__501____________________________________________________123Graph_XGráfico_4A" hidden="1">#REF!</definedName>
    <definedName name="__502____________________________________________________4_0__123Grap" hidden="1">#REF!</definedName>
    <definedName name="__507____________________________________________________B_0__123Graph_XGráfico" hidden="1">#REF!</definedName>
    <definedName name="__510___________________________________________________123Graph_AGráfico_4A" hidden="1">#REF!</definedName>
    <definedName name="__511___________________________________________________123Graph_BGráfico_4A" hidden="1">#REF!</definedName>
    <definedName name="__512___________________________________________________123Graph_XGráfico_4A" hidden="1">#REF!</definedName>
    <definedName name="__513___________________________________________________4_0__123Grap" hidden="1">#REF!</definedName>
    <definedName name="__518___________________________________________________B_0__123Graph_XGráfico" hidden="1">#REF!</definedName>
    <definedName name="__521__________________________________________________123Graph_AGráfico_4A" hidden="1">#REF!</definedName>
    <definedName name="__522__________________________________________________123Graph_BGráfico_4A" hidden="1">#REF!</definedName>
    <definedName name="__523__________________________________________________123Graph_XGráfico_4A" hidden="1">#REF!</definedName>
    <definedName name="__524__________________________________________________4_0__123Grap" hidden="1">#REF!</definedName>
    <definedName name="__529__________________________________________________B_0__123Graph_XGráfico" hidden="1">#REF!</definedName>
    <definedName name="__532_________________________________________________123Graph_AGráfico_4A" hidden="1">#REF!</definedName>
    <definedName name="__533_________________________________________________123Graph_BGráfico_4A" hidden="1">#REF!</definedName>
    <definedName name="__534_________________________________________________123Graph_XGráfico_4A" hidden="1">#REF!</definedName>
    <definedName name="__535_________________________________________________4_0__123Grap" hidden="1">#REF!</definedName>
    <definedName name="__540_________________________________________________B_0__123Graph_XGráfico" hidden="1">#REF!</definedName>
    <definedName name="__543________________________________________________123Graph_AGráfico_4A" hidden="1">#REF!</definedName>
    <definedName name="__544________________________________________________123Graph_BGráfico_4A" hidden="1">#REF!</definedName>
    <definedName name="__545________________________________________________123Graph_XGráfico_4A" hidden="1">#REF!</definedName>
    <definedName name="__546________________________________________________4_0__123Grap" hidden="1">#REF!</definedName>
    <definedName name="__551________________________________________________B_0__123Graph_XGráfico" hidden="1">#REF!</definedName>
    <definedName name="__554_______________________________________________123Graph_AGráfico_4A" hidden="1">#REF!</definedName>
    <definedName name="__555_______________________________________________123Graph_BGráfico_4A" hidden="1">#REF!</definedName>
    <definedName name="__556_______________________________________________123Graph_XGráfico_4A" hidden="1">#REF!</definedName>
    <definedName name="__557_______________________________________________4_0__123Grap" hidden="1">#REF!</definedName>
    <definedName name="__562_______________________________________________B_0__123Graph_XGráfico" hidden="1">#REF!</definedName>
    <definedName name="__565______________________________________________123Graph_AGráfico_4A" hidden="1">#REF!</definedName>
    <definedName name="__566______________________________________________123Graph_BGráfico_4A" hidden="1">#REF!</definedName>
    <definedName name="__567______________________________________________123Graph_XGráfico_4A" hidden="1">#REF!</definedName>
    <definedName name="__568______________________________________________4_0__123Grap" hidden="1">#REF!</definedName>
    <definedName name="__573______________________________________________B_0__123Graph_XGráfico" hidden="1">#REF!</definedName>
    <definedName name="__576_____________________________________________123Graph_AGráfico_4A" hidden="1">#REF!</definedName>
    <definedName name="__577_____________________________________________123Graph_BGráfico_4A" hidden="1">#REF!</definedName>
    <definedName name="__578_____________________________________________123Graph_XGráfico_4A" hidden="1">#REF!</definedName>
    <definedName name="__579_____________________________________________4_0__123Grap" hidden="1">#REF!</definedName>
    <definedName name="__584_____________________________________________B_0__123Graph_XGráfico" hidden="1">#REF!</definedName>
    <definedName name="__587____________________________________________123Graph_AGráfico_4A" hidden="1">#REF!</definedName>
    <definedName name="__588____________________________________________123Graph_BGráfico_4A" hidden="1">#REF!</definedName>
    <definedName name="__589____________________________________________123Graph_XGráfico_4A" hidden="1">#REF!</definedName>
    <definedName name="__590____________________________________________4_0__123Grap" hidden="1">#REF!</definedName>
    <definedName name="__595____________________________________________B_0__123Graph_XGráfico" hidden="1">#REF!</definedName>
    <definedName name="__598___________________________________________123Graph_AGráfico_4A" hidden="1">#REF!</definedName>
    <definedName name="__599___________________________________________123Graph_BGráfico_4A" hidden="1">#REF!</definedName>
    <definedName name="__6___123Graph_XGráfico_4A" hidden="1">#REF!</definedName>
    <definedName name="__6__123Graph_ACHART_10" hidden="1">#REF!</definedName>
    <definedName name="__6__123Graph_B__200__D50" hidden="1">#REF!</definedName>
    <definedName name="__6__123Graph_BGráfico_4A" hidden="1">#REF!</definedName>
    <definedName name="__600___________________________________________123Graph_XGráfico_4A" hidden="1">#REF!</definedName>
    <definedName name="__601___________________________________________4_0__123Grap" hidden="1">#REF!</definedName>
    <definedName name="__606___________________________________________B_0__123Graph_XGráfico" hidden="1">#REF!</definedName>
    <definedName name="__609__________________________________________123Graph_AGráfico_4A" hidden="1">#REF!</definedName>
    <definedName name="__610__________________________________________123Graph_BGráfico_4A" hidden="1">#REF!</definedName>
    <definedName name="__611__________________________________________123Graph_XGráfico_4A" hidden="1">#REF!</definedName>
    <definedName name="__612__________________________________________4_0__123Grap" hidden="1">#REF!</definedName>
    <definedName name="__617__________________________________________B_0__123Graph_XGráfico" hidden="1">#REF!</definedName>
    <definedName name="__620_________________________________________123Graph_AGráfico_4A" hidden="1">#REF!</definedName>
    <definedName name="__621_________________________________________123Graph_BGráfico_4A" hidden="1">#REF!</definedName>
    <definedName name="__622_________________________________________123Graph_XGráfico_4A" hidden="1">#REF!</definedName>
    <definedName name="__623_________________________________________4_0__123Grap" hidden="1">#REF!</definedName>
    <definedName name="__628_________________________________________B_0__123Graph_XGráfico" hidden="1">#REF!</definedName>
    <definedName name="__631________________________________________123Graph_AGráfico_4A" hidden="1">#REF!</definedName>
    <definedName name="__632________________________________________123Graph_BGráfico_4A" hidden="1">#REF!</definedName>
    <definedName name="__633________________________________________123Graph_XGráfico_4A" hidden="1">#REF!</definedName>
    <definedName name="__634________________________________________4_0__123Grap" hidden="1">#REF!</definedName>
    <definedName name="__639________________________________________B_0__123Graph_XGráfico" hidden="1">#REF!</definedName>
    <definedName name="__642_______________________________________123Graph_AGráfico_4A" hidden="1">#REF!</definedName>
    <definedName name="__643_______________________________________123Graph_BGráfico_4A" hidden="1">#REF!</definedName>
    <definedName name="__644_______________________________________123Graph_XGráfico_4A" hidden="1">#REF!</definedName>
    <definedName name="__645_______________________________________4_0__123Grap" hidden="1">#REF!</definedName>
    <definedName name="__650_______________________________________B_0__123Graph_XGráfico" hidden="1">#REF!</definedName>
    <definedName name="__653______________________________________123Graph_AGráfico_4A" hidden="1">#REF!</definedName>
    <definedName name="__654______________________________________123Graph_BGráfico_4A" hidden="1">#REF!</definedName>
    <definedName name="__655______________________________________123Graph_XGráfico_4A" hidden="1">#REF!</definedName>
    <definedName name="__656______________________________________4_0__123Grap" hidden="1">#REF!</definedName>
    <definedName name="__661______________________________________B_0__123Graph_XGráfico" hidden="1">#REF!</definedName>
    <definedName name="__664_____________________________________123Graph_AGráfico_4A" hidden="1">#REF!</definedName>
    <definedName name="__665_____________________________________123Graph_BGráfico_4A" hidden="1">#REF!</definedName>
    <definedName name="__666_____________________________________123Graph_XGráfico_4A" hidden="1">#REF!</definedName>
    <definedName name="__667_____________________________________4_0__123Grap" hidden="1">#REF!</definedName>
    <definedName name="__67__123Graph_CCHART_15" hidden="1">#REF!</definedName>
    <definedName name="__672_____________________________________B_0__123Graph_XGráfico" hidden="1">#REF!</definedName>
    <definedName name="__675____________________________________123Graph_AGráfico_4A" hidden="1">#REF!</definedName>
    <definedName name="__676____________________________________123Graph_BGráfico_4A" hidden="1">#REF!</definedName>
    <definedName name="__677____________________________________123Graph_XGráfico_4A" hidden="1">#REF!</definedName>
    <definedName name="__678____________________________________4_0__123Grap" hidden="1">#REF!</definedName>
    <definedName name="__683____________________________________B_0__123Graph_XGráfico" hidden="1">#REF!</definedName>
    <definedName name="__686___________________________________123Graph_AGráfico_4A" hidden="1">#REF!</definedName>
    <definedName name="__687___________________________________123Graph_BGráfico_4A" hidden="1">#REF!</definedName>
    <definedName name="__688___________________________________123Graph_XGráfico_4A" hidden="1">#REF!</definedName>
    <definedName name="__689___________________________________4_0__123Grap" hidden="1">#REF!</definedName>
    <definedName name="__694___________________________________B_0__123Graph_XGráfico" hidden="1">#REF!</definedName>
    <definedName name="__697__________________________________123Graph_AGráfico_4A" hidden="1">#REF!</definedName>
    <definedName name="__698__________________________________123Graph_BGráfico_4A" hidden="1">#REF!</definedName>
    <definedName name="__699__________________________________123Graph_XGráfico_4A" hidden="1">#REF!</definedName>
    <definedName name="__7__123Graph_AGráfico_4A" hidden="1">#REF!</definedName>
    <definedName name="__7__123Graph_BEFICIENCIA_1" hidden="1">#REF!</definedName>
    <definedName name="__700__________________________________4_0__123Grap" hidden="1">#REF!</definedName>
    <definedName name="__705__________________________________B_0__123Graph_XGráfico" hidden="1">#REF!</definedName>
    <definedName name="__708_________________________________123Graph_AGráfico_4A" hidden="1">#REF!</definedName>
    <definedName name="__709_________________________________123Graph_BGráfico_4A" hidden="1">#REF!</definedName>
    <definedName name="__710_________________________________123Graph_XGráfico_4A" hidden="1">#REF!</definedName>
    <definedName name="__711_________________________________4_0__123Grap" hidden="1">#REF!</definedName>
    <definedName name="__716_________________________________B_0__123Graph_XGráfico" hidden="1">#REF!</definedName>
    <definedName name="__719________________________________123Graph_AGráfico_4A" hidden="1">#REF!</definedName>
    <definedName name="__720________________________________123Graph_BGráfico_4A" hidden="1">#REF!</definedName>
    <definedName name="__721________________________________123Graph_XGráfico_4A" hidden="1">#REF!</definedName>
    <definedName name="__722________________________________4_0__123Grap" hidden="1">#REF!</definedName>
    <definedName name="__727________________________________B_0__123Graph_XGráfico" hidden="1">#REF!</definedName>
    <definedName name="__730_______________________________123Graph_AGráfico_4A" hidden="1">#REF!</definedName>
    <definedName name="__731_______________________________123Graph_BGráfico_4A" hidden="1">#REF!</definedName>
    <definedName name="__732_______________________________123Graph_XGráfico_4A" hidden="1">#REF!</definedName>
    <definedName name="__733_______________________________4_0__123Grap" hidden="1">#REF!</definedName>
    <definedName name="__738_______________________________B_0__123Graph_XGráfico" hidden="1">#REF!</definedName>
    <definedName name="__741______________________________123Graph_AGráfico_4A" hidden="1">#REF!</definedName>
    <definedName name="__742______________________________123Graph_BGráfico_4A" hidden="1">#REF!</definedName>
    <definedName name="__743______________________________123Graph_XGráfico_4A" hidden="1">#REF!</definedName>
    <definedName name="__744______________________________4_0__123Grap" hidden="1">#REF!</definedName>
    <definedName name="__749______________________________B_0__123Graph_XGráfico" hidden="1">#REF!</definedName>
    <definedName name="__752_____________________________4_0__123Grap" hidden="1">#REF!</definedName>
    <definedName name="__757_____________________________B_0__123Graph_XGráfico" hidden="1">#REF!</definedName>
    <definedName name="__760____________________________4_0__123Grap" hidden="1">#REF!</definedName>
    <definedName name="__765____________________________B_0__123Graph_XGráfico" hidden="1">#REF!</definedName>
    <definedName name="__768___________________________4_0__123Grap" hidden="1">#REF!</definedName>
    <definedName name="__773___________________________B_0__123Graph_XGráfico" hidden="1">#REF!</definedName>
    <definedName name="__776__________________________4_0__123Grap" hidden="1">#REF!</definedName>
    <definedName name="__781__________________________B_0__123Graph_XGráfico" hidden="1">#REF!</definedName>
    <definedName name="__784_________________________4_0__123Grap" hidden="1">#REF!</definedName>
    <definedName name="__789_________________________B_0__123Graph_XGráfico" hidden="1">#REF!</definedName>
    <definedName name="__792________________________4_0__123Grap" hidden="1">#REF!</definedName>
    <definedName name="__797________________________B_0__123Graph_XGráfico" hidden="1">#REF!</definedName>
    <definedName name="__8__123Graph_ACHART_11" hidden="1">#REF!</definedName>
    <definedName name="__8__123Graph_BGráfico_4A" hidden="1">#REF!</definedName>
    <definedName name="__8__123Graph_BGRANULOMETRIA_1" hidden="1">#REF!</definedName>
    <definedName name="__800_______________________4_0__123Grap" hidden="1">#REF!</definedName>
    <definedName name="__805_______________________B_0__123Graph_XGráfico" hidden="1">#REF!</definedName>
    <definedName name="__808______________________4_0__123Grap" hidden="1">#REF!</definedName>
    <definedName name="__813______________________B_0__123Graph_XGráfico" hidden="1">#REF!</definedName>
    <definedName name="__816_____________________4_0__123Grap" hidden="1">#REF!</definedName>
    <definedName name="__821_____________________B_0__123Graph_XGráfico" hidden="1">#REF!</definedName>
    <definedName name="__824____________________4_0__123Grap" hidden="1">#REF!</definedName>
    <definedName name="__829____________________B_0__123Graph_XGráfico" hidden="1">#REF!</definedName>
    <definedName name="__832___________________4_0__123Grap" hidden="1">#REF!</definedName>
    <definedName name="__837___________________B_0__123Graph_XGráfico" hidden="1">#REF!</definedName>
    <definedName name="__840__________________4_0__123Grap" hidden="1">#REF!</definedName>
    <definedName name="__845__________________B_0__123Graph_XGráfico" hidden="1">#REF!</definedName>
    <definedName name="__848_________________4_0__123Grap" hidden="1">#REF!</definedName>
    <definedName name="__853_________________B_0__123Graph_XGráfico" hidden="1">#REF!</definedName>
    <definedName name="__856________________4_0__123Grap" hidden="1">#REF!</definedName>
    <definedName name="__861________________B_0__123Graph_XGráfico" hidden="1">#REF!</definedName>
    <definedName name="__864_______________4_0__123Grap" hidden="1">#REF!</definedName>
    <definedName name="__869_______________B_0__123Graph_XGráfico" hidden="1">#REF!</definedName>
    <definedName name="__9__123Graph_C__200__BPF" hidden="1">#REF!</definedName>
    <definedName name="__9__123Graph_XGráfico_4A" hidden="1">#REF!</definedName>
    <definedName name="__a1" hidden="1">{"TAB1",#N/A,TRUE,"GENERAL";"TAB2",#N/A,TRUE,"GENERAL";"TAB3",#N/A,TRUE,"GENERAL";"TAB4",#N/A,TRUE,"GENERAL";"TAB5",#N/A,TRUE,"GENERAL"}</definedName>
    <definedName name="__A17000">#REF!</definedName>
    <definedName name="__A2" hidden="1">{#N/A,#N/A,FALSE,"Costos Productos 6A";#N/A,#N/A,FALSE,"Costo Unitario Total H-94-12"}</definedName>
    <definedName name="__A20000">#REF!</definedName>
    <definedName name="__a3" hidden="1">{"TAB1",#N/A,TRUE,"GENERAL";"TAB2",#N/A,TRUE,"GENERAL";"TAB3",#N/A,TRUE,"GENERAL";"TAB4",#N/A,TRUE,"GENERAL";"TAB5",#N/A,TRUE,"GENERAL"}</definedName>
    <definedName name="__A30000">#REF!</definedName>
    <definedName name="__a4" hidden="1">{"via1",#N/A,TRUE,"general";"via2",#N/A,TRUE,"general";"via3",#N/A,TRUE,"general"}</definedName>
    <definedName name="__a5" hidden="1">{"TAB1",#N/A,TRUE,"GENERAL";"TAB2",#N/A,TRUE,"GENERAL";"TAB3",#N/A,TRUE,"GENERAL";"TAB4",#N/A,TRUE,"GENERAL";"TAB5",#N/A,TRUE,"GENERAL"}</definedName>
    <definedName name="__a6" hidden="1">{"TAB1",#N/A,TRUE,"GENERAL";"TAB2",#N/A,TRUE,"GENERAL";"TAB3",#N/A,TRUE,"GENERAL";"TAB4",#N/A,TRUE,"GENERAL";"TAB5",#N/A,TRUE,"GENERAL"}</definedName>
    <definedName name="__A7" hidden="1">{#N/A,#N/A,FALSE,"KMC최종회의(7월) 자료"}</definedName>
    <definedName name="__A8" hidden="1">{#N/A,#N/A,FALSE,"KMC최종회의(7월) 자료"}</definedName>
    <definedName name="__A9" hidden="1">{#N/A,#N/A,FALSE,"KMC최종회의(7월) 자료"}</definedName>
    <definedName name="__AA4" hidden="1">{#N/A,#N/A,FALSE,"신규dep";#N/A,#N/A,FALSE,"신규dep-금형상각후";#N/A,#N/A,FALSE,"신규dep-연구비상각후";#N/A,#N/A,FALSE,"신규dep-기계,공구상각후"}</definedName>
    <definedName name="__AAS1" hidden="1">{#N/A,#N/A,TRUE,"INGENIERIA";#N/A,#N/A,TRUE,"COMPRAS";#N/A,#N/A,TRUE,"DIRECCION";#N/A,#N/A,TRUE,"RESUMEN"}</definedName>
    <definedName name="__ABC1" hidden="1">{#N/A,#N/A,TRUE,"1842CWN0"}</definedName>
    <definedName name="__ABC12" hidden="1">{"EVA",#N/A,FALSE,"SMT2";#N/A,#N/A,FALSE,"Summary";#N/A,#N/A,FALSE,"Graphs";#N/A,#N/A,FALSE,"4 Panel"}</definedName>
    <definedName name="__abc2" hidden="1">{#N/A,#N/A,TRUE,"1842CWN0"}</definedName>
    <definedName name="__AFC1">#REF!</definedName>
    <definedName name="__AFC3">#REF!</definedName>
    <definedName name="__AFC5">#REF!</definedName>
    <definedName name="__ANO1">#REF!</definedName>
    <definedName name="__ANO10">#REF!</definedName>
    <definedName name="__ANO11">#REF!</definedName>
    <definedName name="__ANO12">#REF!</definedName>
    <definedName name="__ANO13">#REF!</definedName>
    <definedName name="__ANO14">#REF!</definedName>
    <definedName name="__ANO15">#REF!</definedName>
    <definedName name="__ANO16">#REF!</definedName>
    <definedName name="__ANO17">#REF!</definedName>
    <definedName name="__ANO18">#REF!</definedName>
    <definedName name="__ANO19">#REF!</definedName>
    <definedName name="__ANO2">#REF!</definedName>
    <definedName name="__ANO20">#REF!</definedName>
    <definedName name="__ANO21">#REF!</definedName>
    <definedName name="__ANO22">#REF!</definedName>
    <definedName name="__ANO23">#REF!</definedName>
    <definedName name="__ANO24">#REF!</definedName>
    <definedName name="__ANO3">#REF!</definedName>
    <definedName name="__ANO4">#REF!</definedName>
    <definedName name="__ANO5">#REF!</definedName>
    <definedName name="__ANO6">#REF!</definedName>
    <definedName name="__ANO7">#REF!</definedName>
    <definedName name="__ANO8">#REF!</definedName>
    <definedName name="__ANO9">#REF!</definedName>
    <definedName name="__Ant3" hidden="1">{"'banner (abr)'!$A$14:$G$22"}</definedName>
    <definedName name="__API93">#REF!</definedName>
    <definedName name="__APU221">#REF!</definedName>
    <definedName name="__APU465">#REF!</definedName>
    <definedName name="__b2" hidden="1">{"TAB1",#N/A,TRUE,"GENERAL";"TAB2",#N/A,TRUE,"GENERAL";"TAB3",#N/A,TRUE,"GENERAL";"TAB4",#N/A,TRUE,"GENERAL";"TAB5",#N/A,TRUE,"GENERAL"}</definedName>
    <definedName name="__b3" hidden="1">{"TAB1",#N/A,TRUE,"GENERAL";"TAB2",#N/A,TRUE,"GENERAL";"TAB3",#N/A,TRUE,"GENERAL";"TAB4",#N/A,TRUE,"GENERAL";"TAB5",#N/A,TRUE,"GENERAL"}</definedName>
    <definedName name="__b4" hidden="1">{"TAB1",#N/A,TRUE,"GENERAL";"TAB2",#N/A,TRUE,"GENERAL";"TAB3",#N/A,TRUE,"GENERAL";"TAB4",#N/A,TRUE,"GENERAL";"TAB5",#N/A,TRUE,"GENERAL"}</definedName>
    <definedName name="__b5" hidden="1">{"TAB1",#N/A,TRUE,"GENERAL";"TAB2",#N/A,TRUE,"GENERAL";"TAB3",#N/A,TRUE,"GENERAL";"TAB4",#N/A,TRUE,"GENERAL";"TAB5",#N/A,TRUE,"GENERAL"}</definedName>
    <definedName name="__b6" hidden="1">{"TAB1",#N/A,TRUE,"GENERAL";"TAB2",#N/A,TRUE,"GENERAL";"TAB3",#N/A,TRUE,"GENERAL";"TAB4",#N/A,TRUE,"GENERAL";"TAB5",#N/A,TRUE,"GENERAL"}</definedName>
    <definedName name="__b7" hidden="1">{"via1",#N/A,TRUE,"general";"via2",#N/A,TRUE,"general";"via3",#N/A,TRUE,"general"}</definedName>
    <definedName name="__b8" hidden="1">{"via1",#N/A,TRUE,"general";"via2",#N/A,TRUE,"general";"via3",#N/A,TRUE,"general"}</definedName>
    <definedName name="__bb9" hidden="1">{"TAB1",#N/A,TRUE,"GENERAL";"TAB2",#N/A,TRUE,"GENERAL";"TAB3",#N/A,TRUE,"GENERAL";"TAB4",#N/A,TRUE,"GENERAL";"TAB5",#N/A,TRUE,"GENERAL"}</definedName>
    <definedName name="__bgb5" hidden="1">{"TAB1",#N/A,TRUE,"GENERAL";"TAB2",#N/A,TRUE,"GENERAL";"TAB3",#N/A,TRUE,"GENERAL";"TAB4",#N/A,TRUE,"GENERAL";"TAB5",#N/A,TRUE,"GENERAL"}</definedName>
    <definedName name="__BGC1">#REF!</definedName>
    <definedName name="__BGC3">#REF!</definedName>
    <definedName name="__BGC5">#REF!</definedName>
    <definedName name="__BRI10">#REF!</definedName>
    <definedName name="__BRI12">#REF!</definedName>
    <definedName name="__BRI3">#REF!</definedName>
    <definedName name="__BRI4">#REF!</definedName>
    <definedName name="__BRI6">#REF!</definedName>
    <definedName name="__BRI8">#REF!</definedName>
    <definedName name="__CAC1">#REF!</definedName>
    <definedName name="__CAC3">#REF!</definedName>
    <definedName name="__CAC5">#REF!</definedName>
    <definedName name="__cc1" hidden="1">{"DETALLE_1996",#N/A,FALSE,"flujo";"DETALLE_1997",#N/A,FALSE,"flujo";"GASTOS_INCURRIDOS_1996",#N/A,FALSE,"flujo";"GASTOS_PROGRAMADOS_PARA_1997",#N/A,FALSE,"flujo";#N/A,#N/A,FALSE,"comparat";#N/A,#N/A,FALSE,"costos";#N/A,#N/A,FALSE,"proyctrol"}</definedName>
    <definedName name="__CMU005" hidden="1">#REF!</definedName>
    <definedName name="__CMY07">#REF!</definedName>
    <definedName name="__CMY08">#REF!</definedName>
    <definedName name="__CMY09">#REF!</definedName>
    <definedName name="__CMY10">#REF!</definedName>
    <definedName name="__CMY11">#REF!</definedName>
    <definedName name="__CMY12">#REF!</definedName>
    <definedName name="__CMY13">#REF!</definedName>
    <definedName name="__CMY14">#REF!</definedName>
    <definedName name="__CMY15">#REF!</definedName>
    <definedName name="__CMY16">#REF!</definedName>
    <definedName name="__CMY17">#REF!</definedName>
    <definedName name="__CMY18">#REF!</definedName>
    <definedName name="__CMY19">#REF!</definedName>
    <definedName name="__CMY20">#REF!</definedName>
    <definedName name="__COD906">#REF!</definedName>
    <definedName name="__cp92000" hidden="1">{#N/A,#N/A,TRUE,"Caps1-5";#N/A,#N/A,TRUE,"Cap6";#N/A,#N/A,TRUE,"Caps7-8";#N/A,#N/A,TRUE,"Cap9-Resumo";#N/A,#N/A,TRUE,"Cap9-Det-2000";#N/A,#N/A,TRUE,"Cap9-Det-2001";#N/A,#N/A,TRUE,"Caps10-11"}</definedName>
    <definedName name="__dc2" hidden="1">{"myview",#N/A,FALSE,"96T6"}</definedName>
    <definedName name="__DEC93">#REF!</definedName>
    <definedName name="__df2" hidden="1">{"CONSEJO",#N/A,FALSE,"Dist p0";"CONSEJO",#N/A,FALSE,"Ficha CODICE"}</definedName>
    <definedName name="__dvr4" hidden="1">{#N/A,#N/A,FALSE,"SMT1";#N/A,#N/A,FALSE,"SMT2";#N/A,#N/A,FALSE,"Summary";#N/A,#N/A,FALSE,"Graphs";#N/A,#N/A,FALSE,"4 Panel"}</definedName>
    <definedName name="__E1" hidden="1">{#N/A,#N/A,FALSE,"KMC최종회의(7월) 자료"}</definedName>
    <definedName name="__E2" hidden="1">{#N/A,#N/A,FALSE,"KMC최종회의(7월) 자료"}</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CA2" hidden="1">{"EVA",#N/A,FALSE,"SMT2";#N/A,#N/A,FALSE,"Summary";#N/A,#N/A,FALSE,"Graphs";#N/A,#N/A,FALSE,"4 Panel"}</definedName>
    <definedName name="__EST1">#REF!</definedName>
    <definedName name="__EST10">#REF!</definedName>
    <definedName name="__EST11">#REF!</definedName>
    <definedName name="__EST12">#REF!</definedName>
    <definedName name="__EST13">#REF!</definedName>
    <definedName name="__EST14">#REF!</definedName>
    <definedName name="__EST15">#REF!</definedName>
    <definedName name="__EST16">#REF!</definedName>
    <definedName name="__EST17">#REF!</definedName>
    <definedName name="__EST18">#REF!</definedName>
    <definedName name="__EST19">#REF!</definedName>
    <definedName name="__EST2">#REF!</definedName>
    <definedName name="__EST3">#REF!</definedName>
    <definedName name="__EST4">#REF!</definedName>
    <definedName name="__EST5">#REF!</definedName>
    <definedName name="__EST6">#REF!</definedName>
    <definedName name="__EST7">#REF!</definedName>
    <definedName name="__EST8">#REF!</definedName>
    <definedName name="__EST9">#REF!</definedName>
    <definedName name="__EXC1">#REF!</definedName>
    <definedName name="__EXC10">#REF!</definedName>
    <definedName name="__EXC11">#REF!</definedName>
    <definedName name="__EXC12">#REF!</definedName>
    <definedName name="__EXC2">#REF!</definedName>
    <definedName name="__EXC3">#REF!</definedName>
    <definedName name="__EXC4">#REF!</definedName>
    <definedName name="__EXC5">#REF!</definedName>
    <definedName name="__EXC6">#REF!</definedName>
    <definedName name="__EXC7">#REF!</definedName>
    <definedName name="__EXC8">#REF!</definedName>
    <definedName name="__EXC9">#REF!</definedName>
    <definedName name="__F" hidden="1">{"krl1",#N/A,FALSE,"kr";"krl2",#N/A,FALSE,"kr";"compara",#N/A,FALSE,"kr";"desconp1",#N/A,FALSE,"kr";"desconp12",#N/A,FALSE,"kr";"krnp1",#N/A,FALSE,"kr";"krnp2",#N/A,FALSE,"kr";"krp12avg",#N/A,FALSE,"kr";"krp1avg",#N/A,FALSE,"kr"}</definedName>
    <definedName name="__F263k113">#REF!</definedName>
    <definedName name="__FC" hidden="1">{"DETALLE_1996",#N/A,FALSE,"flujo";"DETALLE_1997",#N/A,FALSE,"flujo";"GASTOS_INCURRIDOS_1996",#N/A,FALSE,"flujo";"GASTOS_PROGRAMADOS_PARA_1997",#N/A,FALSE,"flujo";#N/A,#N/A,FALSE,"comparat";#N/A,#N/A,FALSE,"costos";#N/A,#N/A,FALSE,"proyctrol"}</definedName>
    <definedName name="__FDS_HYPERLINK_TOGGLE_STATE__" hidden="1">"ON"</definedName>
    <definedName name="__FDS_UNIQUE_RANGE_ID_GENERATOR_COUNTER" hidden="1">79</definedName>
    <definedName name="__FHE7" hidden="1">{#N/A,#N/A,FALSE,"masez (10)";#N/A,#N/A,FALSE,"masez (7)";#N/A,#N/A,FALSE,"masez (6)";#N/A,#N/A,FALSE,"masez (5)";#N/A,#N/A,FALSE,"masez (4)";#N/A,#N/A,FALSE,"masez (3)";#N/A,#N/A,FALSE,"masez (2)";#N/A,#N/A,FALSE,"GME";#N/A,#N/A,FALSE,"masez"}</definedName>
    <definedName name="__G1">#N/A</definedName>
    <definedName name="__g2" hidden="1">{"TAB1",#N/A,TRUE,"GENERAL";"TAB2",#N/A,TRUE,"GENERAL";"TAB3",#N/A,TRUE,"GENERAL";"TAB4",#N/A,TRUE,"GENERAL";"TAB5",#N/A,TRUE,"GENERAL"}</definedName>
    <definedName name="__g3" hidden="1">{"via1",#N/A,TRUE,"general";"via2",#N/A,TRUE,"general";"via3",#N/A,TRUE,"general"}</definedName>
    <definedName name="__g4" hidden="1">{"via1",#N/A,TRUE,"general";"via2",#N/A,TRUE,"general";"via3",#N/A,TRUE,"general"}</definedName>
    <definedName name="__g5" hidden="1">{"via1",#N/A,TRUE,"general";"via2",#N/A,TRUE,"general";"via3",#N/A,TRUE,"general"}</definedName>
    <definedName name="__g6" hidden="1">{"via1",#N/A,TRUE,"general";"via2",#N/A,TRUE,"general";"via3",#N/A,TRUE,"general"}</definedName>
    <definedName name="__g7" hidden="1">{"TAB1",#N/A,TRUE,"GENERAL";"TAB2",#N/A,TRUE,"GENERAL";"TAB3",#N/A,TRUE,"GENERAL";"TAB4",#N/A,TRUE,"GENERAL";"TAB5",#N/A,TRUE,"GENERAL"}</definedName>
    <definedName name="__GAS11">#REF!</definedName>
    <definedName name="__GAS12">#REF!</definedName>
    <definedName name="__GAS13">#REF!</definedName>
    <definedName name="__GAS14">#REF!</definedName>
    <definedName name="__GAS15">#REF!</definedName>
    <definedName name="__GAS16">#REF!</definedName>
    <definedName name="__GAS17">#REF!</definedName>
    <definedName name="__GAS18">#REF!</definedName>
    <definedName name="__GAS19">#REF!</definedName>
    <definedName name="__GAS2">#REF!</definedName>
    <definedName name="__GAS20">#REF!</definedName>
    <definedName name="__GAS21">#REF!</definedName>
    <definedName name="__GAS22">#REF!</definedName>
    <definedName name="__GAS23">#REF!</definedName>
    <definedName name="__GAS24">#REF!</definedName>
    <definedName name="__GAS3">#REF!</definedName>
    <definedName name="__GAS4">#REF!</definedName>
    <definedName name="__GAS5">#REF!</definedName>
    <definedName name="__GAS6">#REF!</definedName>
    <definedName name="__GAS7">#REF!</definedName>
    <definedName name="__GAS8">#REF!</definedName>
    <definedName name="__GAS9">#REF!</definedName>
    <definedName name="__GR1" hidden="1">{"TAB1",#N/A,TRUE,"GENERAL";"TAB2",#N/A,TRUE,"GENERAL";"TAB3",#N/A,TRUE,"GENERAL";"TAB4",#N/A,TRUE,"GENERAL";"TAB5",#N/A,TRUE,"GENERAL"}</definedName>
    <definedName name="__gtr4" hidden="1">{"via1",#N/A,TRUE,"general";"via2",#N/A,TRUE,"general";"via3",#N/A,TRUE,"general"}</definedName>
    <definedName name="__GW45" hidden="1">{"EVA",#N/A,FALSE,"SMT2";#N/A,#N/A,FALSE,"Summary";#N/A,#N/A,FALSE,"Graphs";#N/A,#N/A,FALSE,"4 Panel"}</definedName>
    <definedName name="__h1" hidden="1">{"'표지'!$B$5"}</definedName>
    <definedName name="__h2" hidden="1">{"via1",#N/A,TRUE,"general";"via2",#N/A,TRUE,"general";"via3",#N/A,TRUE,"general"}</definedName>
    <definedName name="__h3" hidden="1">{"via1",#N/A,TRUE,"general";"via2",#N/A,TRUE,"general";"via3",#N/A,TRUE,"general"}</definedName>
    <definedName name="__h4" hidden="1">{"TAB1",#N/A,TRUE,"GENERAL";"TAB2",#N/A,TRUE,"GENERAL";"TAB3",#N/A,TRUE,"GENERAL";"TAB4",#N/A,TRUE,"GENERAL";"TAB5",#N/A,TRUE,"GENERAL"}</definedName>
    <definedName name="__h5" hidden="1">{"TAB1",#N/A,TRUE,"GENERAL";"TAB2",#N/A,TRUE,"GENERAL";"TAB3",#N/A,TRUE,"GENERAL";"TAB4",#N/A,TRUE,"GENERAL";"TAB5",#N/A,TRUE,"GENERAL"}</definedName>
    <definedName name="__h6" hidden="1">{"via1",#N/A,TRUE,"general";"via2",#N/A,TRUE,"general";"via3",#N/A,TRUE,"general"}</definedName>
    <definedName name="__h7" hidden="1">{"TAB1",#N/A,TRUE,"GENERAL";"TAB2",#N/A,TRUE,"GENERAL";"TAB3",#N/A,TRUE,"GENERAL";"TAB4",#N/A,TRUE,"GENERAL";"TAB5",#N/A,TRUE,"GENERAL"}</definedName>
    <definedName name="__h8" hidden="1">{"via1",#N/A,TRUE,"general";"via2",#N/A,TRUE,"general";"via3",#N/A,TRUE,"general"}</definedName>
    <definedName name="__hfh7" hidden="1">{"via1",#N/A,TRUE,"general";"via2",#N/A,TRUE,"general";"via3",#N/A,TRUE,"general"}</definedName>
    <definedName name="__hhg1" hidden="1">{#N/A,#N/A,TRUE,"1842CWN0"}</definedName>
    <definedName name="__htt1" hidden="1">{"'표지'!$B$5"}</definedName>
    <definedName name="__i1">#REF!</definedName>
    <definedName name="__i4" hidden="1">{"via1",#N/A,TRUE,"general";"via2",#N/A,TRUE,"general";"via3",#N/A,TRUE,"general"}</definedName>
    <definedName name="__i5" hidden="1">{"TAB1",#N/A,TRUE,"GENERAL";"TAB2",#N/A,TRUE,"GENERAL";"TAB3",#N/A,TRUE,"GENERAL";"TAB4",#N/A,TRUE,"GENERAL";"TAB5",#N/A,TRUE,"GENERAL"}</definedName>
    <definedName name="__i6" hidden="1">{"TAB1",#N/A,TRUE,"GENERAL";"TAB2",#N/A,TRUE,"GENERAL";"TAB3",#N/A,TRUE,"GENERAL";"TAB4",#N/A,TRUE,"GENERAL";"TAB5",#N/A,TRUE,"GENERAL"}</definedName>
    <definedName name="__i7" hidden="1">{"via1",#N/A,TRUE,"general";"via2",#N/A,TRUE,"general";"via3",#N/A,TRUE,"general"}</definedName>
    <definedName name="__i77" hidden="1">{"TAB1",#N/A,TRUE,"GENERAL";"TAB2",#N/A,TRUE,"GENERAL";"TAB3",#N/A,TRUE,"GENERAL";"TAB4",#N/A,TRUE,"GENERAL";"TAB5",#N/A,TRUE,"GENERAL"}</definedName>
    <definedName name="__i8" hidden="1">{"via1",#N/A,TRUE,"general";"via2",#N/A,TRUE,"general";"via3",#N/A,TRUE,"general"}</definedName>
    <definedName name="__i9" hidden="1">{"TAB1",#N/A,TRUE,"GENERAL";"TAB2",#N/A,TRUE,"GENERAL";"TAB3",#N/A,TRUE,"GENERAL";"TAB4",#N/A,TRUE,"GENERAL";"TAB5",#N/A,TRUE,"GENERAL"}</definedName>
    <definedName name="__IntlFixup" hidden="1">TRUE</definedName>
    <definedName name="__ipc1">#REF!</definedName>
    <definedName name="__IPC2002">#REF!</definedName>
    <definedName name="__jy5" hidden="1">{#N/A,#N/A,FALSE,"masez (10)";#N/A,#N/A,FALSE,"masez (7)";#N/A,#N/A,FALSE,"masez (6)";#N/A,#N/A,FALSE,"masez (5)";#N/A,#N/A,FALSE,"masez (4)";#N/A,#N/A,FALSE,"masez (3)";#N/A,#N/A,FALSE,"masez (2)";#N/A,#N/A,FALSE,"GME";#N/A,#N/A,FALSE,"masez"}</definedName>
    <definedName name="__k3" hidden="1">{"TAB1",#N/A,TRUE,"GENERAL";"TAB2",#N/A,TRUE,"GENERAL";"TAB3",#N/A,TRUE,"GENERAL";"TAB4",#N/A,TRUE,"GENERAL";"TAB5",#N/A,TRUE,"GENERAL"}</definedName>
    <definedName name="__k4" hidden="1">{"via1",#N/A,TRUE,"general";"via2",#N/A,TRUE,"general";"via3",#N/A,TRUE,"general"}</definedName>
    <definedName name="__k5" hidden="1">{"via1",#N/A,TRUE,"general";"via2",#N/A,TRUE,"general";"via3",#N/A,TRUE,"general"}</definedName>
    <definedName name="__k6" hidden="1">{"TAB1",#N/A,TRUE,"GENERAL";"TAB2",#N/A,TRUE,"GENERAL";"TAB3",#N/A,TRUE,"GENERAL";"TAB4",#N/A,TRUE,"GENERAL";"TAB5",#N/A,TRUE,"GENERAL"}</definedName>
    <definedName name="__k7" hidden="1">{"via1",#N/A,TRUE,"general";"via2",#N/A,TRUE,"general";"via3",#N/A,TRUE,"general"}</definedName>
    <definedName name="__k8" hidden="1">{"via1",#N/A,TRUE,"general";"via2",#N/A,TRUE,"general";"via3",#N/A,TRUE,"general"}</definedName>
    <definedName name="__k9" hidden="1">{"TAB1",#N/A,TRUE,"GENERAL";"TAB2",#N/A,TRUE,"GENERAL";"TAB3",#N/A,TRUE,"GENERAL";"TAB4",#N/A,TRUE,"GENERAL";"TAB5",#N/A,TRUE,"GENERAL"}</definedName>
    <definedName name="__key2" hidden="1">#REF!</definedName>
    <definedName name="__key21" hidden="1">#REF!</definedName>
    <definedName name="__key3" hidden="1">#REF!</definedName>
    <definedName name="__key31" hidden="1">#REF!</definedName>
    <definedName name="__kjk6" hidden="1">{"TAB1",#N/A,TRUE,"GENERAL";"TAB2",#N/A,TRUE,"GENERAL";"TAB3",#N/A,TRUE,"GENERAL";"TAB4",#N/A,TRUE,"GENERAL";"TAB5",#N/A,TRUE,"GENERAL"}</definedName>
    <definedName name="__LPS2" hidden="1">{#N/A,#N/A,FALSE,"단축1";#N/A,#N/A,FALSE,"단축2";#N/A,#N/A,FALSE,"단축3";#N/A,#N/A,FALSE,"장축";#N/A,#N/A,FALSE,"4WD"}</definedName>
    <definedName name="__m3" hidden="1">{"via1",#N/A,TRUE,"general";"via2",#N/A,TRUE,"general";"via3",#N/A,TRUE,"general"}</definedName>
    <definedName name="__m4" hidden="1">{"TAB1",#N/A,TRUE,"GENERAL";"TAB2",#N/A,TRUE,"GENERAL";"TAB3",#N/A,TRUE,"GENERAL";"TAB4",#N/A,TRUE,"GENERAL";"TAB5",#N/A,TRUE,"GENERAL"}</definedName>
    <definedName name="__m5" hidden="1">{"via1",#N/A,TRUE,"general";"via2",#N/A,TRUE,"general";"via3",#N/A,TRUE,"general"}</definedName>
    <definedName name="__m6" hidden="1">{"TAB1",#N/A,TRUE,"GENERAL";"TAB2",#N/A,TRUE,"GENERAL";"TAB3",#N/A,TRUE,"GENERAL";"TAB4",#N/A,TRUE,"GENERAL";"TAB5",#N/A,TRUE,"GENERAL"}</definedName>
    <definedName name="__m7" hidden="1">{"TAB1",#N/A,TRUE,"GENERAL";"TAB2",#N/A,TRUE,"GENERAL";"TAB3",#N/A,TRUE,"GENERAL";"TAB4",#N/A,TRUE,"GENERAL";"TAB5",#N/A,TRUE,"GENERAL"}</definedName>
    <definedName name="__m8" hidden="1">{"via1",#N/A,TRUE,"general";"via2",#N/A,TRUE,"general";"via3",#N/A,TRUE,"general"}</definedName>
    <definedName name="__m9" hidden="1">{"via1",#N/A,TRUE,"general";"via2",#N/A,TRUE,"general";"via3",#N/A,TRUE,"general"}</definedName>
    <definedName name="__MA2">#REF!</definedName>
    <definedName name="__MIP10" hidden="1">{#N/A,#N/A,FALSE,"단축1";#N/A,#N/A,FALSE,"단축2";#N/A,#N/A,FALSE,"단축3";#N/A,#N/A,FALSE,"장축";#N/A,#N/A,FALSE,"4WD"}</definedName>
    <definedName name="__MIP2" hidden="1">{#N/A,#N/A,FALSE,"단축1";#N/A,#N/A,FALSE,"단축2";#N/A,#N/A,FALSE,"단축3";#N/A,#N/A,FALSE,"장축";#N/A,#N/A,FALSE,"4WD"}</definedName>
    <definedName name="__mo1">#REF!</definedName>
    <definedName name="__MOR15">#REF!</definedName>
    <definedName name="__n3" hidden="1">{"TAB1",#N/A,TRUE,"GENERAL";"TAB2",#N/A,TRUE,"GENERAL";"TAB3",#N/A,TRUE,"GENERAL";"TAB4",#N/A,TRUE,"GENERAL";"TAB5",#N/A,TRUE,"GENERAL"}</definedName>
    <definedName name="__n4" hidden="1">{"via1",#N/A,TRUE,"general";"via2",#N/A,TRUE,"general";"via3",#N/A,TRUE,"general"}</definedName>
    <definedName name="__n5" hidden="1">{"TAB1",#N/A,TRUE,"GENERAL";"TAB2",#N/A,TRUE,"GENERAL";"TAB3",#N/A,TRUE,"GENERAL";"TAB4",#N/A,TRUE,"GENERAL";"TAB5",#N/A,TRUE,"GENERAL"}</definedName>
    <definedName name="__NA11" hidden="1">{#N/A,#N/A,FALSE,"단축1";#N/A,#N/A,FALSE,"단축2";#N/A,#N/A,FALSE,"단축3";#N/A,#N/A,FALSE,"장축";#N/A,#N/A,FALSE,"4WD"}</definedName>
    <definedName name="__new1" hidden="1">{#N/A,#N/A,FALSE,"SMT1";#N/A,#N/A,FALSE,"SMT2";#N/A,#N/A,FALSE,"Summary";#N/A,#N/A,FALSE,"Graphs";#N/A,#N/A,FALSE,"4 Panel"}</definedName>
    <definedName name="__new10" hidden="1">{#N/A,#N/A,FALSE,"SMT1";#N/A,#N/A,FALSE,"SMT2";#N/A,#N/A,FALSE,"Summary";#N/A,#N/A,FALSE,"Graphs";#N/A,#N/A,FALSE,"4 Panel"}</definedName>
    <definedName name="__new2" hidden="1">{"EVA",#N/A,FALSE,"SMT2";#N/A,#N/A,FALSE,"Summary";#N/A,#N/A,FALSE,"Graphs";#N/A,#N/A,FALSE,"4 Panel"}</definedName>
    <definedName name="__NEW3" hidden="1">{#N/A,#N/A,FALSE,"SMT1";#N/A,#N/A,FALSE,"SMT2";#N/A,#N/A,FALSE,"Summary";#N/A,#N/A,FALSE,"Graphs";#N/A,#N/A,FALSE,"4 Panel"}</definedName>
    <definedName name="__NEW4" hidden="1">{#N/A,#N/A,FALSE,"Full";#N/A,#N/A,FALSE,"Half";#N/A,#N/A,FALSE,"Op Expenses";#N/A,#N/A,FALSE,"Cap Charge";#N/A,#N/A,FALSE,"Cost C";#N/A,#N/A,FALSE,"PP&amp;E";#N/A,#N/A,FALSE,"R&amp;D"}</definedName>
    <definedName name="__no1" hidden="1">{#N/A,#N/A,FALSE,"SMT1";#N/A,#N/A,FALSE,"SMT2";#N/A,#N/A,FALSE,"Summary";#N/A,#N/A,FALSE,"Graphs";#N/A,#N/A,FALSE,"4 Panel"}</definedName>
    <definedName name="__no10" hidden="1">{#N/A,#N/A,FALSE,"SMT1";#N/A,#N/A,FALSE,"SMT2";#N/A,#N/A,FALSE,"Summary";#N/A,#N/A,FALSE,"Graphs";#N/A,#N/A,FALSE,"4 Panel"}</definedName>
    <definedName name="__no11" hidden="1">{#N/A,#N/A,FALSE,"Full";#N/A,#N/A,FALSE,"Half";#N/A,#N/A,FALSE,"Op Expenses";#N/A,#N/A,FALSE,"Cap Charge";#N/A,#N/A,FALSE,"Cost C";#N/A,#N/A,FALSE,"PP&amp;E";#N/A,#N/A,FALSE,"R&amp;D"}</definedName>
    <definedName name="__no12" hidden="1">{#N/A,#N/A,FALSE,"SMT1";#N/A,#N/A,FALSE,"SMT2";#N/A,#N/A,FALSE,"Summary";#N/A,#N/A,FALSE,"Graphs";#N/A,#N/A,FALSE,"4 Panel"}</definedName>
    <definedName name="__no13" hidden="1">{"EVA",#N/A,FALSE,"SMT2";#N/A,#N/A,FALSE,"Summary";#N/A,#N/A,FALSE,"Graphs";#N/A,#N/A,FALSE,"4 Panel"}</definedName>
    <definedName name="__no14" hidden="1">{#N/A,#N/A,FALSE,"Full";#N/A,#N/A,FALSE,"Half";#N/A,#N/A,FALSE,"Op Expenses";#N/A,#N/A,FALSE,"Cap Charge";#N/A,#N/A,FALSE,"Cost C";#N/A,#N/A,FALSE,"PP&amp;E";#N/A,#N/A,FALSE,"R&amp;D"}</definedName>
    <definedName name="__no2" hidden="1">{"EVA",#N/A,FALSE,"SMT2";#N/A,#N/A,FALSE,"Summary";#N/A,#N/A,FALSE,"Graphs";#N/A,#N/A,FALSE,"4 Panel"}</definedName>
    <definedName name="__no3" hidden="1">{#N/A,#N/A,FALSE,"SMT1";#N/A,#N/A,FALSE,"SMT2";#N/A,#N/A,FALSE,"Summary";#N/A,#N/A,FALSE,"Graphs";#N/A,#N/A,FALSE,"4 Panel"}</definedName>
    <definedName name="__no4" hidden="1">{#N/A,#N/A,FALSE,"SMT1";#N/A,#N/A,FALSE,"SMT2";#N/A,#N/A,FALSE,"Summary";#N/A,#N/A,FALSE,"Graphs";#N/A,#N/A,FALSE,"4 Panel"}</definedName>
    <definedName name="__no5" hidden="1">{#N/A,#N/A,FALSE,"Full";#N/A,#N/A,FALSE,"Half";#N/A,#N/A,FALSE,"Op Expenses";#N/A,#N/A,FALSE,"Cap Charge";#N/A,#N/A,FALSE,"Cost C";#N/A,#N/A,FALSE,"PP&amp;E";#N/A,#N/A,FALSE,"R&amp;D"}</definedName>
    <definedName name="__no6" hidden="1">{"EVA",#N/A,FALSE,"SMT2";#N/A,#N/A,FALSE,"Summary";#N/A,#N/A,FALSE,"Graphs";#N/A,#N/A,FALSE,"4 Panel"}</definedName>
    <definedName name="__no7" hidden="1">{"EVA",#N/A,FALSE,"SMT2";#N/A,#N/A,FALSE,"Summary";#N/A,#N/A,FALSE,"Graphs";#N/A,#N/A,FALSE,"4 Panel"}</definedName>
    <definedName name="__no8" hidden="1">{"EVA",#N/A,FALSE,"SMT2";#N/A,#N/A,FALSE,"Summary";#N/A,#N/A,FALSE,"Graphs";#N/A,#N/A,FALSE,"4 Panel"}</definedName>
    <definedName name="__no9" hidden="1">{"EVA",#N/A,FALSE,"SMT2";#N/A,#N/A,FALSE,"Summary";#N/A,#N/A,FALSE,"Graphs";#N/A,#N/A,FALSE,"4 Panel"}</definedName>
    <definedName name="__nyn7" hidden="1">{"via1",#N/A,TRUE,"general";"via2",#N/A,TRUE,"general";"via3",#N/A,TRUE,"general"}</definedName>
    <definedName name="__O11" hidden="1">{#N/A,#N/A,FALSE,"단축1";#N/A,#N/A,FALSE,"단축2";#N/A,#N/A,FALSE,"단축3";#N/A,#N/A,FALSE,"장축";#N/A,#N/A,FALSE,"4WD"}</definedName>
    <definedName name="__o4" hidden="1">{"via1",#N/A,TRUE,"general";"via2",#N/A,TRUE,"general";"via3",#N/A,TRUE,"general"}</definedName>
    <definedName name="__o5" hidden="1">{"TAB1",#N/A,TRUE,"GENERAL";"TAB2",#N/A,TRUE,"GENERAL";"TAB3",#N/A,TRUE,"GENERAL";"TAB4",#N/A,TRUE,"GENERAL";"TAB5",#N/A,TRUE,"GENERAL"}</definedName>
    <definedName name="__o6" hidden="1">{"TAB1",#N/A,TRUE,"GENERAL";"TAB2",#N/A,TRUE,"GENERAL";"TAB3",#N/A,TRUE,"GENERAL";"TAB4",#N/A,TRUE,"GENERAL";"TAB5",#N/A,TRUE,"GENERAL"}</definedName>
    <definedName name="__o7" hidden="1">{"TAB1",#N/A,TRUE,"GENERAL";"TAB2",#N/A,TRUE,"GENERAL";"TAB3",#N/A,TRUE,"GENERAL";"TAB4",#N/A,TRUE,"GENERAL";"TAB5",#N/A,TRUE,"GENERAL"}</definedName>
    <definedName name="__o8" hidden="1">{"via1",#N/A,TRUE,"general";"via2",#N/A,TRUE,"general";"via3",#N/A,TRUE,"general"}</definedName>
    <definedName name="__o9" hidden="1">{"TAB1",#N/A,TRUE,"GENERAL";"TAB2",#N/A,TRUE,"GENERAL";"TAB3",#N/A,TRUE,"GENERAL";"TAB4",#N/A,TRUE,"GENERAL";"TAB5",#N/A,TRUE,"GENERAL"}</definedName>
    <definedName name="__oa55">#REF!</definedName>
    <definedName name="__P2" hidden="1">{#N/A,#N/A,FALSE,"단축1";#N/A,#N/A,FALSE,"단축2";#N/A,#N/A,FALSE,"단축3";#N/A,#N/A,FALSE,"장축";#N/A,#N/A,FALSE,"4WD"}</definedName>
    <definedName name="__P3" hidden="1">{#N/A,#N/A,FALSE,"단축1";#N/A,#N/A,FALSE,"단축2";#N/A,#N/A,FALSE,"단축3";#N/A,#N/A,FALSE,"장축";#N/A,#N/A,FALSE,"4WD"}</definedName>
    <definedName name="__p6" hidden="1">{"via1",#N/A,TRUE,"general";"via2",#N/A,TRUE,"general";"via3",#N/A,TRUE,"general"}</definedName>
    <definedName name="__p7" hidden="1">{"via1",#N/A,TRUE,"general";"via2",#N/A,TRUE,"general";"via3",#N/A,TRUE,"general"}</definedName>
    <definedName name="__p8" hidden="1">{"TAB1",#N/A,TRUE,"GENERAL";"TAB2",#N/A,TRUE,"GENERAL";"TAB3",#N/A,TRUE,"GENERAL";"TAB4",#N/A,TRUE,"GENERAL";"TAB5",#N/A,TRUE,"GENERAL"}</definedName>
    <definedName name="__PJ50">#REF!</definedName>
    <definedName name="__pj51">#REF!</definedName>
    <definedName name="__Q1" hidden="1">{#N/A,#N/A,FALSE,"KMC최종회의(7월) 자료"}</definedName>
    <definedName name="__Q2" hidden="1">{#N/A,#N/A,FALSE,"KMC최종회의(7월) 자료"}</definedName>
    <definedName name="__Q3" hidden="1">{#N/A,#N/A,FALSE,"KMC최종회의(7월) 자료"}</definedName>
    <definedName name="__Q5" hidden="1">{#N/A,#N/A,FALSE,"KMC최종회의(7월) 자료"}</definedName>
    <definedName name="__q6" hidden="1">{#N/A,#N/A,FALSE,"신규dep";#N/A,#N/A,FALSE,"신규dep-금형상각후";#N/A,#N/A,FALSE,"신규dep-연구비상각후";#N/A,#N/A,FALSE,"신규dep-기계,공구상각후"}</definedName>
    <definedName name="__Q7" hidden="1">{#N/A,#N/A,FALSE,"KMC최종회의(7월) 자료"}</definedName>
    <definedName name="__Q8" hidden="1">{#N/A,#N/A,FALSE,"KMC최종회의(7월) 자료"}</definedName>
    <definedName name="__Q9" hidden="1">{#N/A,#N/A,FALSE,"KMC최종회의(7월) 자료"}</definedName>
    <definedName name="__QA1" hidden="1">#REF!</definedName>
    <definedName name="__r" hidden="1">{"TAB1",#N/A,TRUE,"GENERAL";"TAB2",#N/A,TRUE,"GENERAL";"TAB3",#N/A,TRUE,"GENERAL";"TAB4",#N/A,TRUE,"GENERAL";"TAB5",#N/A,TRUE,"GENERAL"}</definedName>
    <definedName name="__r4r" hidden="1">{"via1",#N/A,TRUE,"general";"via2",#N/A,TRUE,"general";"via3",#N/A,TRUE,"general"}</definedName>
    <definedName name="__RAM1">#REF!</definedName>
    <definedName name="__RET1">#REF!</definedName>
    <definedName name="__RET2">#REF!</definedName>
    <definedName name="__RET3">#REF!</definedName>
    <definedName name="__RET4">#REF!</definedName>
    <definedName name="__RET5">#REF!</definedName>
    <definedName name="__RET6">#REF!</definedName>
    <definedName name="__REV1" hidden="1">{"Graf_Carga Trab",#N/A,FALSE,"Grafi_Carga Trab";"Graf_Venta Flujo",#N/A,FALSE,"Grafi_Carga Trab"}</definedName>
    <definedName name="__REV11" hidden="1">{"Graf_Carga Trab",#N/A,FALSE,"Grafi_Carga Trab";"Graf_Venta Flujo",#N/A,FALSE,"Grafi_Carga Trab"}</definedName>
    <definedName name="__rtu6" hidden="1">{"via1",#N/A,TRUE,"general";"via2",#N/A,TRUE,"general";"via3",#N/A,TRUE,"general"}</definedName>
    <definedName name="__s1" hidden="1">{"via1",#N/A,TRUE,"general";"via2",#N/A,TRUE,"general";"via3",#N/A,TRUE,"general"}</definedName>
    <definedName name="__s2" hidden="1">{"TAB1",#N/A,TRUE,"GENERAL";"TAB2",#N/A,TRUE,"GENERAL";"TAB3",#N/A,TRUE,"GENERAL";"TAB4",#N/A,TRUE,"GENERAL";"TAB5",#N/A,TRUE,"GENERAL"}</definedName>
    <definedName name="__s3" hidden="1">{"TAB1",#N/A,TRUE,"GENERAL";"TAB2",#N/A,TRUE,"GENERAL";"TAB3",#N/A,TRUE,"GENERAL";"TAB4",#N/A,TRUE,"GENERAL";"TAB5",#N/A,TRUE,"GENERAL"}</definedName>
    <definedName name="__s4" hidden="1">{"via1",#N/A,TRUE,"general";"via2",#N/A,TRUE,"general";"via3",#N/A,TRUE,"general"}</definedName>
    <definedName name="__s5" hidden="1">{"via1",#N/A,TRUE,"general";"via2",#N/A,TRUE,"general";"via3",#N/A,TRUE,"general"}</definedName>
    <definedName name="__s6" hidden="1">{"TAB1",#N/A,TRUE,"GENERAL";"TAB2",#N/A,TRUE,"GENERAL";"TAB3",#N/A,TRUE,"GENERAL";"TAB4",#N/A,TRUE,"GENERAL";"TAB5",#N/A,TRUE,"GENERAL"}</definedName>
    <definedName name="__s7" hidden="1">{"via1",#N/A,TRUE,"general";"via2",#N/A,TRUE,"general";"via3",#N/A,TRUE,"general"}</definedName>
    <definedName name="__S8" hidden="1">{#N/A,#N/A,FALSE,"KMC최종회의(7월) 자료"}</definedName>
    <definedName name="__SBC1">#REF!</definedName>
    <definedName name="__SBC3">#REF!</definedName>
    <definedName name="__SBC5">#REF!</definedName>
    <definedName name="__T2" hidden="1">{#N/A,#N/A,FALSE,"단축1";#N/A,#N/A,FALSE,"단축2";#N/A,#N/A,FALSE,"단축3";#N/A,#N/A,FALSE,"장축";#N/A,#N/A,FALSE,"4WD"}</definedName>
    <definedName name="__t3" hidden="1">{"TAB1",#N/A,TRUE,"GENERAL";"TAB2",#N/A,TRUE,"GENERAL";"TAB3",#N/A,TRUE,"GENERAL";"TAB4",#N/A,TRUE,"GENERAL";"TAB5",#N/A,TRUE,"GENERAL"}</definedName>
    <definedName name="__t4" hidden="1">{"via1",#N/A,TRUE,"general";"via2",#N/A,TRUE,"general";"via3",#N/A,TRUE,"general"}</definedName>
    <definedName name="__t5" hidden="1">{"TAB1",#N/A,TRUE,"GENERAL";"TAB2",#N/A,TRUE,"GENERAL";"TAB3",#N/A,TRUE,"GENERAL";"TAB4",#N/A,TRUE,"GENERAL";"TAB5",#N/A,TRUE,"GENERAL"}</definedName>
    <definedName name="__t6" hidden="1">{"via1",#N/A,TRUE,"general";"via2",#N/A,TRUE,"general";"via3",#N/A,TRUE,"general"}</definedName>
    <definedName name="__t66" hidden="1">{"TAB1",#N/A,TRUE,"GENERAL";"TAB2",#N/A,TRUE,"GENERAL";"TAB3",#N/A,TRUE,"GENERAL";"TAB4",#N/A,TRUE,"GENERAL";"TAB5",#N/A,TRUE,"GENERAL"}</definedName>
    <definedName name="__t7" hidden="1">{"via1",#N/A,TRUE,"general";"via2",#N/A,TRUE,"general";"via3",#N/A,TRUE,"general"}</definedName>
    <definedName name="__t77" hidden="1">{"TAB1",#N/A,TRUE,"GENERAL";"TAB2",#N/A,TRUE,"GENERAL";"TAB3",#N/A,TRUE,"GENERAL";"TAB4",#N/A,TRUE,"GENERAL";"TAB5",#N/A,TRUE,"GENERAL"}</definedName>
    <definedName name="__t8" hidden="1">{"TAB1",#N/A,TRUE,"GENERAL";"TAB2",#N/A,TRUE,"GENERAL";"TAB3",#N/A,TRUE,"GENERAL";"TAB4",#N/A,TRUE,"GENERAL";"TAB5",#N/A,TRUE,"GENERAL"}</definedName>
    <definedName name="__t88" hidden="1">{"via1",#N/A,TRUE,"general";"via2",#N/A,TRUE,"general";"via3",#N/A,TRUE,"general"}</definedName>
    <definedName name="__t9" hidden="1">{"TAB1",#N/A,TRUE,"GENERAL";"TAB2",#N/A,TRUE,"GENERAL";"TAB3",#N/A,TRUE,"GENERAL";"TAB4",#N/A,TRUE,"GENERAL";"TAB5",#N/A,TRUE,"GENERAL"}</definedName>
    <definedName name="__t99" hidden="1">{"via1",#N/A,TRUE,"general";"via2",#N/A,TRUE,"general";"via3",#N/A,TRUE,"general"}</definedName>
    <definedName name="__tab1">#REF!</definedName>
    <definedName name="__tab2">#REF!</definedName>
    <definedName name="__tab3">#REF!</definedName>
    <definedName name="__TAB4">#REF!</definedName>
    <definedName name="__tb2" hidden="1">{#N/A,#N/A,FALSE,"단축1";#N/A,#N/A,FALSE,"단축2";#N/A,#N/A,FALSE,"단축3";#N/A,#N/A,FALSE,"장축";#N/A,#N/A,FALSE,"4WD"}</definedName>
    <definedName name="__TBG3" hidden="1">{#N/A,#N/A,FALSE,"CIBHA05A";#N/A,#N/A,FALSE,"CIBHA05B"}</definedName>
    <definedName name="__TEE10">#REF!</definedName>
    <definedName name="__TEE6">#REF!</definedName>
    <definedName name="__TOT1">#REF!</definedName>
    <definedName name="__TUB10">#REF!</definedName>
    <definedName name="__TUB12">#REF!</definedName>
    <definedName name="__TUB3">#REF!</definedName>
    <definedName name="__TUB6">#REF!</definedName>
    <definedName name="__TUB8">#REF!</definedName>
    <definedName name="__tyl2" hidden="1">{#N/A,#N/A,FALSE,"masez (10)";#N/A,#N/A,FALSE,"masez (7)";#N/A,#N/A,FALSE,"masez (6)";#N/A,#N/A,FALSE,"masez (5)";#N/A,#N/A,FALSE,"masez (4)";#N/A,#N/A,FALSE,"masez (3)";#N/A,#N/A,FALSE,"masez (2)";#N/A,#N/A,FALSE,"GME";#N/A,#N/A,FALSE,"masez"}</definedName>
    <definedName name="__u4" hidden="1">{"TAB1",#N/A,TRUE,"GENERAL";"TAB2",#N/A,TRUE,"GENERAL";"TAB3",#N/A,TRUE,"GENERAL";"TAB4",#N/A,TRUE,"GENERAL";"TAB5",#N/A,TRUE,"GENERAL"}</definedName>
    <definedName name="__u5" hidden="1">{"TAB1",#N/A,TRUE,"GENERAL";"TAB2",#N/A,TRUE,"GENERAL";"TAB3",#N/A,TRUE,"GENERAL";"TAB4",#N/A,TRUE,"GENERAL";"TAB5",#N/A,TRUE,"GENERAL"}</definedName>
    <definedName name="__u6" hidden="1">{"TAB1",#N/A,TRUE,"GENERAL";"TAB2",#N/A,TRUE,"GENERAL";"TAB3",#N/A,TRUE,"GENERAL";"TAB4",#N/A,TRUE,"GENERAL";"TAB5",#N/A,TRUE,"GENERAL"}</definedName>
    <definedName name="__u7" hidden="1">{"via1",#N/A,TRUE,"general";"via2",#N/A,TRUE,"general";"via3",#N/A,TRUE,"general"}</definedName>
    <definedName name="__u8" hidden="1">{"TAB1",#N/A,TRUE,"GENERAL";"TAB2",#N/A,TRUE,"GENERAL";"TAB3",#N/A,TRUE,"GENERAL";"TAB4",#N/A,TRUE,"GENERAL";"TAB5",#N/A,TRUE,"GENERAL"}</definedName>
    <definedName name="__u9" hidden="1">{"TAB1",#N/A,TRUE,"GENERAL";"TAB2",#N/A,TRUE,"GENERAL";"TAB3",#N/A,TRUE,"GENERAL";"TAB4",#N/A,TRUE,"GENERAL";"TAB5",#N/A,TRUE,"GENERAL"}</definedName>
    <definedName name="__UHO83" hidden="1">{#N/A,#N/A,TRUE,"T1"}</definedName>
    <definedName name="__ur7" hidden="1">{"TAB1",#N/A,TRUE,"GENERAL";"TAB2",#N/A,TRUE,"GENERAL";"TAB3",#N/A,TRUE,"GENERAL";"TAB4",#N/A,TRUE,"GENERAL";"TAB5",#N/A,TRUE,"GENERAL"}</definedName>
    <definedName name="__v1">#N/A</definedName>
    <definedName name="__v2" hidden="1">{"via1",#N/A,TRUE,"general";"via2",#N/A,TRUE,"general";"via3",#N/A,TRUE,"general"}</definedName>
    <definedName name="__v3" hidden="1">{"TAB1",#N/A,TRUE,"GENERAL";"TAB2",#N/A,TRUE,"GENERAL";"TAB3",#N/A,TRUE,"GENERAL";"TAB4",#N/A,TRUE,"GENERAL";"TAB5",#N/A,TRUE,"GENERAL"}</definedName>
    <definedName name="__v4" hidden="1">{"TAB1",#N/A,TRUE,"GENERAL";"TAB2",#N/A,TRUE,"GENERAL";"TAB3",#N/A,TRUE,"GENERAL";"TAB4",#N/A,TRUE,"GENERAL";"TAB5",#N/A,TRUE,"GENERAL"}</definedName>
    <definedName name="__v5" hidden="1">{"TAB1",#N/A,TRUE,"GENERAL";"TAB2",#N/A,TRUE,"GENERAL";"TAB3",#N/A,TRUE,"GENERAL";"TAB4",#N/A,TRUE,"GENERAL";"TAB5",#N/A,TRUE,"GENERAL"}</definedName>
    <definedName name="__v6" hidden="1">{"TAB1",#N/A,TRUE,"GENERAL";"TAB2",#N/A,TRUE,"GENERAL";"TAB3",#N/A,TRUE,"GENERAL";"TAB4",#N/A,TRUE,"GENERAL";"TAB5",#N/A,TRUE,"GENERAL"}</definedName>
    <definedName name="__v7" hidden="1">{"via1",#N/A,TRUE,"general";"via2",#N/A,TRUE,"general";"via3",#N/A,TRUE,"general"}</definedName>
    <definedName name="__v8" hidden="1">{"TAB1",#N/A,TRUE,"GENERAL";"TAB2",#N/A,TRUE,"GENERAL";"TAB3",#N/A,TRUE,"GENERAL";"TAB4",#N/A,TRUE,"GENERAL";"TAB5",#N/A,TRUE,"GENERAL"}</definedName>
    <definedName name="__v9" hidden="1">{"TAB1",#N/A,TRUE,"GENERAL";"TAB2",#N/A,TRUE,"GENERAL";"TAB3",#N/A,TRUE,"GENERAL";"TAB4",#N/A,TRUE,"GENERAL";"TAB5",#N/A,TRUE,"GENERAL"}</definedName>
    <definedName name="__VEX1" hidden="1">{#N/A,#N/A,FALSE,"Costos Contables CIB A 12 1994";#N/A,#N/A,FALSE,"Cuadre Contab. y C. OP"}</definedName>
    <definedName name="__vfv4" hidden="1">{"via1",#N/A,TRUE,"general";"via2",#N/A,TRUE,"general";"via3",#N/A,TRUE,"general"}</definedName>
    <definedName name="__w1">#N/A</definedName>
    <definedName name="__w2">#N/A</definedName>
    <definedName name="__w3">#N/A</definedName>
    <definedName name="__w4">#N/A</definedName>
    <definedName name="__w5">#N/A</definedName>
    <definedName name="__w6" localSheetId="2">Scheduled_Payment+Extra_Payment</definedName>
    <definedName name="__w6" localSheetId="6">Scheduled_Payment+Extra_Payment</definedName>
    <definedName name="__w6" localSheetId="5">Scheduled_Payment+Extra_Payment</definedName>
    <definedName name="__w6" localSheetId="9">Scheduled_Payment+Extra_Payment</definedName>
    <definedName name="__w6">Scheduled_Payment+Extra_Payment</definedName>
    <definedName name="__w7">#N/A</definedName>
    <definedName name="__W8" hidden="1">{#N/A,#N/A,FALSE,"KMC최종회의(7월) 자료"}</definedName>
    <definedName name="__W9" hidden="1">{#N/A,#N/A,FALSE,"KMC최종회의(7월) 자료"}</definedName>
    <definedName name="__WEL124">#REF!</definedName>
    <definedName name="__wrn1" hidden="1">{#N/A,#N/A,TRUE,"Est. de Fact.";#N/A,#N/A,TRUE,"Capitulo 19";#N/A,#N/A,TRUE,"Proyecto P855"}</definedName>
    <definedName name="__WRN2" hidden="1">{#N/A,#N/A,FALSE,"단축1";#N/A,#N/A,FALSE,"단축2";#N/A,#N/A,FALSE,"단축3";#N/A,#N/A,FALSE,"장축";#N/A,#N/A,FALSE,"4WD"}</definedName>
    <definedName name="__x1" hidden="1">{"TAB1",#N/A,TRUE,"GENERAL";"TAB2",#N/A,TRUE,"GENERAL";"TAB3",#N/A,TRUE,"GENERAL";"TAB4",#N/A,TRUE,"GENERAL";"TAB5",#N/A,TRUE,"GENERAL"}</definedName>
    <definedName name="__x2" hidden="1">{"via1",#N/A,TRUE,"general";"via2",#N/A,TRUE,"general";"via3",#N/A,TRUE,"general"}</definedName>
    <definedName name="__x3" hidden="1">{"via1",#N/A,TRUE,"general";"via2",#N/A,TRUE,"general";"via3",#N/A,TRUE,"general"}</definedName>
    <definedName name="__x4" hidden="1">{"via1",#N/A,TRUE,"general";"via2",#N/A,TRUE,"general";"via3",#N/A,TRUE,"general"}</definedName>
    <definedName name="__x5" hidden="1">{"TAB1",#N/A,TRUE,"GENERAL";"TAB2",#N/A,TRUE,"GENERAL";"TAB3",#N/A,TRUE,"GENERAL";"TAB4",#N/A,TRUE,"GENERAL";"TAB5",#N/A,TRUE,"GENERAL"}</definedName>
    <definedName name="__x6" hidden="1">{"TAB1",#N/A,TRUE,"GENERAL";"TAB2",#N/A,TRUE,"GENERAL";"TAB3",#N/A,TRUE,"GENERAL";"TAB4",#N/A,TRUE,"GENERAL";"TAB5",#N/A,TRUE,"GENERAL"}</definedName>
    <definedName name="__x7" hidden="1">{"TAB1",#N/A,TRUE,"GENERAL";"TAB2",#N/A,TRUE,"GENERAL";"TAB3",#N/A,TRUE,"GENERAL";"TAB4",#N/A,TRUE,"GENERAL";"TAB5",#N/A,TRUE,"GENERAL"}</definedName>
    <definedName name="__x8" hidden="1">{"via1",#N/A,TRUE,"general";"via2",#N/A,TRUE,"general";"via3",#N/A,TRUE,"general"}</definedName>
    <definedName name="__x9" hidden="1">{"TAB1",#N/A,TRUE,"GENERAL";"TAB2",#N/A,TRUE,"GENERAL";"TAB3",#N/A,TRUE,"GENERAL";"TAB4",#N/A,TRUE,"GENERAL";"TAB5",#N/A,TRUE,"GENERAL"}</definedName>
    <definedName name="__xl5" hidden="1">{"Actual Equipment",#N/A,FALSE,"BA D5"}</definedName>
    <definedName name="__xlcn.WorksheetConnection_Hoja2AE1" hidden="1">#REF!</definedName>
    <definedName name="__xlcn.WorksheetConnection_Hoja3AE1" hidden="1">#REF!</definedName>
    <definedName name="__xlcn.WorksheetConnection_Hoja3AE11" hidden="1">#REF!</definedName>
    <definedName name="__xlcn.WorksheetConnection_Hoja5AE1" hidden="1">#REF!</definedName>
    <definedName name="__xlcn.WorksheetConnection_OPERAI1" hidden="1">#REF!</definedName>
    <definedName name="__xlcn.WorksheetConnection_PACIFICAI1" hidden="1">#REF!</definedName>
    <definedName name="__xlcn.WorksheetConnection_PACIFICAI11" hidden="1">#REF!</definedName>
    <definedName name="__xlfn.BAHTTEXT" hidden="1">#NAME?</definedName>
    <definedName name="__xz2">#REF!</definedName>
    <definedName name="__y1">#N/A</definedName>
    <definedName name="__y2" hidden="1">{"TAB1",#N/A,TRUE,"GENERAL";"TAB2",#N/A,TRUE,"GENERAL";"TAB3",#N/A,TRUE,"GENERAL";"TAB4",#N/A,TRUE,"GENERAL";"TAB5",#N/A,TRUE,"GENERAL"}</definedName>
    <definedName name="__y3" hidden="1">{"via1",#N/A,TRUE,"general";"via2",#N/A,TRUE,"general";"via3",#N/A,TRUE,"general"}</definedName>
    <definedName name="__y4" hidden="1">{"via1",#N/A,TRUE,"general";"via2",#N/A,TRUE,"general";"via3",#N/A,TRUE,"general"}</definedName>
    <definedName name="__y5" hidden="1">{"TAB1",#N/A,TRUE,"GENERAL";"TAB2",#N/A,TRUE,"GENERAL";"TAB3",#N/A,TRUE,"GENERAL";"TAB4",#N/A,TRUE,"GENERAL";"TAB5",#N/A,TRUE,"GENERAL"}</definedName>
    <definedName name="__y6" hidden="1">{"via1",#N/A,TRUE,"general";"via2",#N/A,TRUE,"general";"via3",#N/A,TRUE,"general"}</definedName>
    <definedName name="__y7" hidden="1">{"via1",#N/A,TRUE,"general";"via2",#N/A,TRUE,"general";"via3",#N/A,TRUE,"general"}</definedName>
    <definedName name="__y8" hidden="1">{"via1",#N/A,TRUE,"general";"via2",#N/A,TRUE,"general";"via3",#N/A,TRUE,"general"}</definedName>
    <definedName name="__y9" hidden="1">{"TAB1",#N/A,TRUE,"GENERAL";"TAB2",#N/A,TRUE,"GENERAL";"TAB3",#N/A,TRUE,"GENERAL";"TAB4",#N/A,TRUE,"GENERAL";"TAB5",#N/A,TRUE,"GENERAL"}</definedName>
    <definedName name="__z1" hidden="1">{"TAB1",#N/A,TRUE,"GENERAL";"TAB2",#N/A,TRUE,"GENERAL";"TAB3",#N/A,TRUE,"GENERAL";"TAB4",#N/A,TRUE,"GENERAL";"TAB5",#N/A,TRUE,"GENERAL"}</definedName>
    <definedName name="__z2" hidden="1">{"via1",#N/A,TRUE,"general";"via2",#N/A,TRUE,"general";"via3",#N/A,TRUE,"general"}</definedName>
    <definedName name="__z3" hidden="1">{"via1",#N/A,TRUE,"general";"via2",#N/A,TRUE,"general";"via3",#N/A,TRUE,"general"}</definedName>
    <definedName name="__z4" hidden="1">{"TAB1",#N/A,TRUE,"GENERAL";"TAB2",#N/A,TRUE,"GENERAL";"TAB3",#N/A,TRUE,"GENERAL";"TAB4",#N/A,TRUE,"GENERAL";"TAB5",#N/A,TRUE,"GENERAL"}</definedName>
    <definedName name="__z5" hidden="1">{"via1",#N/A,TRUE,"general";"via2",#N/A,TRUE,"general";"via3",#N/A,TRUE,"general"}</definedName>
    <definedName name="__z6" hidden="1">{"TAB1",#N/A,TRUE,"GENERAL";"TAB2",#N/A,TRUE,"GENERAL";"TAB3",#N/A,TRUE,"GENERAL";"TAB4",#N/A,TRUE,"GENERAL";"TAB5",#N/A,TRUE,"GENERAL"}</definedName>
    <definedName name="__z7">#N/A</definedName>
    <definedName name="__Z8" hidden="1">{#N/A,#N/A,FALSE,"KMC최종회의(7월) 자료"}</definedName>
    <definedName name="__Z9" hidden="1">{#N/A,#N/A,FALSE,"KMC최종회의(7월) 자료"}</definedName>
    <definedName name="__zx2" hidden="1">{#N/A,#N/A,FALSE,"masez (10)";#N/A,#N/A,FALSE,"masez (7)";#N/A,#N/A,FALSE,"masez (6)";#N/A,#N/A,FALSE,"masez (5)";#N/A,#N/A,FALSE,"masez (4)";#N/A,#N/A,FALSE,"masez (3)";#N/A,#N/A,FALSE,"masez (2)";#N/A,#N/A,FALSE,"GME";#N/A,#N/A,FALSE,"masez"}</definedName>
    <definedName name="_02_DER_K13_000_–_K13_650">#REF!</definedName>
    <definedName name="_02_DER_K15_700_–_K16_100">#REF!</definedName>
    <definedName name="_03_K15_140_–_K20_540">#REF!</definedName>
    <definedName name="_04">#REF!</definedName>
    <definedName name="_05_DER_K35_250_–_K35_605.41">#REF!</definedName>
    <definedName name="_05_IZQ_K25_695_–_K35_327.62">#REF!</definedName>
    <definedName name="_05_IZQ_K35_420_–_K36_462.29">#REF!</definedName>
    <definedName name="_06_K41_785.67_–_K48_083.55">#REF!</definedName>
    <definedName name="_07_DER_K48_000_–_K49_563.19">#REF!</definedName>
    <definedName name="_07_IZQ_K49_320_–_K52_112.74">#REF!</definedName>
    <definedName name="_08_DER_K57_040_–_K61_476.50">#REF!</definedName>
    <definedName name="_08_IZQ_K52_300_–_K57_577.97">#REF!</definedName>
    <definedName name="_08_K24_723__A_K55_717.28">#REF!</definedName>
    <definedName name="_09_K61_520_A_K61_144">#REF!</definedName>
    <definedName name="_1">#REF!</definedName>
    <definedName name="_1____123Graph_A__200__BPF" hidden="1">#REF!</definedName>
    <definedName name="_1___123Graph_AGráfico_4A" hidden="1">#REF!</definedName>
    <definedName name="_1__123Graph_A__200__BPF" hidden="1">#REF!</definedName>
    <definedName name="_1__123Graph_ACart_Utilidad" hidden="1">#REF!</definedName>
    <definedName name="_1__123Graph_ACHART_1" hidden="1">#REF!</definedName>
    <definedName name="_1__123Graph_AChart_1A" hidden="1">#REF!</definedName>
    <definedName name="_1__123Graph_AGráfico_4A" hidden="1">#REF!</definedName>
    <definedName name="_1__123Graph_ASE60_1" hidden="1">#REF!</definedName>
    <definedName name="_1__123Graph_BEPS_CF" hidden="1">#REF!</definedName>
    <definedName name="_1__xl5" hidden="1">{"Actual Equipment",#N/A,FALSE,"BA D5"}</definedName>
    <definedName name="_10____123Graph_C__200__D50" hidden="1">#REF!</definedName>
    <definedName name="_10___0_0_F" hidden="1">#REF!</definedName>
    <definedName name="_10___123Graph_XGráfico_4A" hidden="1">#REF!</definedName>
    <definedName name="_10__123Graph_ACHART_1" hidden="1">#REF!</definedName>
    <definedName name="_10__123Graph_ACHART_12" hidden="1">#REF!</definedName>
    <definedName name="_10__123Graph_ACHART_13" hidden="1">#REF!</definedName>
    <definedName name="_10__123Graph_ACHART_14" hidden="1">#REF!</definedName>
    <definedName name="_10__123Graph_ACHART_15" hidden="1">#REF!</definedName>
    <definedName name="_10__123Graph_BCHART_1" hidden="1">#REF!</definedName>
    <definedName name="_10__123Graph_BCHART_5" hidden="1">#REF!</definedName>
    <definedName name="_10__123Graph_BSE60_2" hidden="1">#REF!</definedName>
    <definedName name="_10__123Graph_C__200__D50" hidden="1">#REF!</definedName>
    <definedName name="_10__123Graph_DSE60_2" hidden="1">#REF!</definedName>
    <definedName name="_10__123Graph_EChart_1A" hidden="1">#REF!</definedName>
    <definedName name="_10__123Graph_XCHART_2" hidden="1">#REF!</definedName>
    <definedName name="_10__123Graph_XGráfico_4A" hidden="1">#REF!</definedName>
    <definedName name="_10__xl5" hidden="1">{"Actual Equipment",#N/A,FALSE,"BA D5"}</definedName>
    <definedName name="_10_4____123Grap" hidden="1">#REF!</definedName>
    <definedName name="_10_B_0__123Graph_XGráfico" hidden="1">#REF!</definedName>
    <definedName name="_10_PR64_500_–_PR_69_541.49">#REF!</definedName>
    <definedName name="_101___________4_0__123Grap" hidden="1">#REF!</definedName>
    <definedName name="_101__123Graph_CCHART_9" hidden="1">#REF!</definedName>
    <definedName name="_103__123Graph_XCHART_10" hidden="1">#REF!</definedName>
    <definedName name="_105__123Graph_XCHART_11" hidden="1">#REF!</definedName>
    <definedName name="_106___________B_0__123Graph_XGráfico" hidden="1">#REF!</definedName>
    <definedName name="_106__123Graph_ACHART_16" hidden="1">#REF!</definedName>
    <definedName name="_107__123Graph_XCHART_12" hidden="1">#REF!</definedName>
    <definedName name="_109__________4_0__123Grap" hidden="1">#REF!</definedName>
    <definedName name="_109__123Graph_XCHART_13" hidden="1">#REF!</definedName>
    <definedName name="_10F" hidden="1">#REF!</definedName>
    <definedName name="_11" hidden="1">#REF!</definedName>
    <definedName name="_11____123Graph_CGRANULOMETRIA_1" hidden="1">#REF!</definedName>
    <definedName name="_11__123Graph_ACHART_10" hidden="1">#REF!</definedName>
    <definedName name="_11__123Graph_ACHART_13" hidden="1">#REF!</definedName>
    <definedName name="_11__123Graph_ACHART_14" hidden="1">#REF!</definedName>
    <definedName name="_11__123Graph_ACHART_15" hidden="1">#REF!</definedName>
    <definedName name="_11__123Graph_ACHART_16" hidden="1">#REF!</definedName>
    <definedName name="_11__123Graph_CGRANULOMETRIA_1" hidden="1">#REF!</definedName>
    <definedName name="_11__123Graph_DSE60_3" hidden="1">#REF!</definedName>
    <definedName name="_11__123Graph_XCHART_2" hidden="1">#REF!</definedName>
    <definedName name="_11__123Graph_XCHART_3" hidden="1">#REF!</definedName>
    <definedName name="_11_0__123Grap" hidden="1">#REF!</definedName>
    <definedName name="_11_0_0_F" hidden="1">#REF!</definedName>
    <definedName name="_11_4_0__123Grap" hidden="1">#REF!</definedName>
    <definedName name="_111__123Graph_XCHART_14" hidden="1">#REF!</definedName>
    <definedName name="_112__123Graph_CSE60_3" hidden="1">#REF!</definedName>
    <definedName name="_113__123Graph_BCHART_7" hidden="1">#REF!</definedName>
    <definedName name="_113__123Graph_XCHART_15" hidden="1">#REF!</definedName>
    <definedName name="_114__________B_0__123Graph_XGráfico" hidden="1">#REF!</definedName>
    <definedName name="_114_0_0_F" hidden="1">#REF!</definedName>
    <definedName name="_115__123Graph_BSE60_2" hidden="1">#REF!</definedName>
    <definedName name="_115__123Graph_XCHART_16" hidden="1">#REF!</definedName>
    <definedName name="_116__123Graph_XCHART_2" hidden="1">#REF!</definedName>
    <definedName name="_117_________4_0__123Grap" hidden="1">#REF!</definedName>
    <definedName name="_117__123Graph_BCHART_8" hidden="1">#REF!</definedName>
    <definedName name="_117__123Graph_XCHART_3" hidden="1">#REF!</definedName>
    <definedName name="_118__123Graph_XCHART_4" hidden="1">#REF!</definedName>
    <definedName name="_119__123Graph_ACHART_7" hidden="1">#REF!</definedName>
    <definedName name="_119__123Graph_XCHART_5" hidden="1">#REF!</definedName>
    <definedName name="_119_0_Dist_" hidden="1">#REF!</definedName>
    <definedName name="_11B____123Graph_XGráfico" hidden="1">#REF!</definedName>
    <definedName name="_11B_0__123Graph_XGráfico" hidden="1">#REF!</definedName>
    <definedName name="_12____123Graph_D__200__BPF" hidden="1">#REF!</definedName>
    <definedName name="_12___123Graph_AGráfico_4A" hidden="1">#REF!</definedName>
    <definedName name="_12___123Graph_BGráfico_4A" hidden="1">#REF!</definedName>
    <definedName name="_12__123Graph_ACHART_10" hidden="1">#REF!</definedName>
    <definedName name="_12__123Graph_ACHART_11" hidden="1">#REF!</definedName>
    <definedName name="_12__123Graph_ACHART_13" hidden="1">#REF!</definedName>
    <definedName name="_12__123Graph_ACHART_14" hidden="1">#REF!</definedName>
    <definedName name="_12__123Graph_ACHART_15" hidden="1">#REF!</definedName>
    <definedName name="_12__123Graph_ACHART_16" hidden="1">#REF!</definedName>
    <definedName name="_12__123Graph_ASE60_1" hidden="1">#REF!</definedName>
    <definedName name="_12__123Graph_ASE60_2" hidden="1">#REF!</definedName>
    <definedName name="_12__123Graph_BCHART_2" hidden="1">#REF!</definedName>
    <definedName name="_12__123Graph_BSE60_3" hidden="1">#REF!</definedName>
    <definedName name="_12__123Graph_D__200__BPF" hidden="1">#REF!</definedName>
    <definedName name="_12__123Graph_ESE60_2" hidden="1">#REF!</definedName>
    <definedName name="_12__123Graph_FChart_1A" hidden="1">#REF!</definedName>
    <definedName name="_12__123Graph_XCHART_3" hidden="1">#REF!</definedName>
    <definedName name="_12__123Graph_XCHART_4" hidden="1">#REF!</definedName>
    <definedName name="_12_0_0_F" hidden="1">#REF!</definedName>
    <definedName name="_12_0_Dist_" hidden="1">#REF!</definedName>
    <definedName name="_12_0_S" hidden="1">#REF!</definedName>
    <definedName name="_12_4____123Grap" hidden="1">#REF!</definedName>
    <definedName name="_12_4_0__123Grap" hidden="1">#REF!</definedName>
    <definedName name="_12_B_0__123Graph_XGráfico" hidden="1">#REF!</definedName>
    <definedName name="_120__123Graph_DSE60_2" hidden="1">#REF!</definedName>
    <definedName name="_121___0_0_F" hidden="1">#REF!</definedName>
    <definedName name="_121__123Graph_BCHART_9" hidden="1">#REF!</definedName>
    <definedName name="_121__123Graph_XCHART_8" hidden="1">#REF!</definedName>
    <definedName name="_122_________B_0__123Graph_XGráfico" hidden="1">#REF!</definedName>
    <definedName name="_123" hidden="1">#REF!</definedName>
    <definedName name="_123__123Graph_XCHART_9" hidden="1">#REF!</definedName>
    <definedName name="_1234" hidden="1">#REF!</definedName>
    <definedName name="_123gRAPH_a" hidden="1">#REF!</definedName>
    <definedName name="_123GRAPH_D" hidden="1">#REF!</definedName>
    <definedName name="_123graph_fee31" hidden="1">#REF!</definedName>
    <definedName name="_124Graph_DGráfico2" hidden="1">#REF!</definedName>
    <definedName name="_125________4_0__123Grap" hidden="1">#REF!</definedName>
    <definedName name="_126B____123Graph_XGráfico" hidden="1">#REF!</definedName>
    <definedName name="_128__123Graph_ACHART_8" hidden="1">#REF!</definedName>
    <definedName name="_128__123Graph_BCHART_7" hidden="1">#REF!</definedName>
    <definedName name="_128__123Graph_CCHART_10" hidden="1">#REF!</definedName>
    <definedName name="_129__123Graph_BCHART_8" hidden="1">#REF!</definedName>
    <definedName name="_12B_0__123Graph_XGráfico" hidden="1">#REF!</definedName>
    <definedName name="_13_________123Graph_AGráfico_4A" hidden="1">#REF!</definedName>
    <definedName name="_13____123Graph_D__200__D50" hidden="1">#REF!</definedName>
    <definedName name="_13__123Graph_ACHART_1" hidden="1">#REF!</definedName>
    <definedName name="_13__123Graph_ACHART_12" hidden="1">#REF!</definedName>
    <definedName name="_13__123Graph_ACHART_15" hidden="1">#REF!</definedName>
    <definedName name="_13__123Graph_ACHART_16" hidden="1">#REF!</definedName>
    <definedName name="_13__123Graph_ACHART_7" hidden="1">#REF!</definedName>
    <definedName name="_13__123Graph_D__200__D50" hidden="1">#REF!</definedName>
    <definedName name="_13__123Graph_ESE60_3" hidden="1">#REF!</definedName>
    <definedName name="_13__123Graph_XCHART_4" hidden="1">#REF!</definedName>
    <definedName name="_13__123Graph_XCHART_5" hidden="1">#REF!</definedName>
    <definedName name="_13_0_0_F" hidden="1">#REF!</definedName>
    <definedName name="_13_0_S" hidden="1">#REF!</definedName>
    <definedName name="_130________B_0__123Graph_XGráfico" hidden="1">#REF!</definedName>
    <definedName name="_130__123Graph_BCHART_9" hidden="1">#REF!</definedName>
    <definedName name="_130_0_0_F" hidden="1">#REF!</definedName>
    <definedName name="_132__123Graph_CCHART_11" hidden="1">#REF!</definedName>
    <definedName name="_132__123Graph_DSE60_3" hidden="1">#REF!</definedName>
    <definedName name="_133_______4_0__123Grap" hidden="1">#REF!</definedName>
    <definedName name="_133B_0__123Graph_XGráfico" hidden="1">#REF!</definedName>
    <definedName name="_136__123Graph_CCHART_12" hidden="1">#REF!</definedName>
    <definedName name="_137__123Graph_ACHART_9" hidden="1">#REF!</definedName>
    <definedName name="_138_______B_0__123Graph_XGráfico" hidden="1">#REF!</definedName>
    <definedName name="_138__123Graph_BSE60_3" hidden="1">#REF!</definedName>
    <definedName name="_13B____123Graph_XGráfico" hidden="1">#REF!</definedName>
    <definedName name="_14_________123Graph_BGráfico_4A" hidden="1">#REF!</definedName>
    <definedName name="_14____123Graph_E__200__BPF" hidden="1">#REF!</definedName>
    <definedName name="_14__123Graph_ACHART_11" hidden="1">#REF!</definedName>
    <definedName name="_14__123Graph_ACHART_13" hidden="1">#REF!</definedName>
    <definedName name="_14__123Graph_ACHART_14" hidden="1">#REF!</definedName>
    <definedName name="_14__123Graph_ACHART_16" hidden="1">#REF!</definedName>
    <definedName name="_14__123Graph_ACHART_8" hidden="1">#REF!</definedName>
    <definedName name="_14__123Graph_ASE60_1" hidden="1">#REF!</definedName>
    <definedName name="_14__123Graph_BCHART_3" hidden="1">#REF!</definedName>
    <definedName name="_14__123Graph_BSE60_2" hidden="1">#REF!</definedName>
    <definedName name="_14__123Graph_CSE60_2" hidden="1">#REF!</definedName>
    <definedName name="_14__123Graph_E__200__BPF" hidden="1">#REF!</definedName>
    <definedName name="_14__123Graph_FSE60_1" hidden="1">#REF!</definedName>
    <definedName name="_14__123Graph_XChart_1A" hidden="1">#REF!</definedName>
    <definedName name="_14__123Graph_XCHART_5" hidden="1">#REF!</definedName>
    <definedName name="_14__B_0__123Graph_XGráfico" hidden="1">#REF!</definedName>
    <definedName name="_14_4_0__123Grap" hidden="1">#REF!</definedName>
    <definedName name="_140__123Graph_CCHART_13" hidden="1">#REF!</definedName>
    <definedName name="_140__123Graph_DSE60_2" hidden="1">#REF!</definedName>
    <definedName name="_141______4_0__123Grap" hidden="1">#REF!</definedName>
    <definedName name="_142__123Graph_CCHART_10" hidden="1">#REF!</definedName>
    <definedName name="_143__0_0_F" hidden="1">#REF!</definedName>
    <definedName name="_143__123Graph_CCHART_11" hidden="1">#REF!</definedName>
    <definedName name="_144__123Graph_CCHART_12" hidden="1">#REF!</definedName>
    <definedName name="_144__123Graph_CCHART_14" hidden="1">#REF!</definedName>
    <definedName name="_144__123Graph_ESE60_2" hidden="1">#REF!</definedName>
    <definedName name="_146______B_0__123Graph_XGráfico" hidden="1">#REF!</definedName>
    <definedName name="_146__123Graph_CCHART_13" hidden="1">#REF!</definedName>
    <definedName name="_147__123Graph_CCHART_14" hidden="1">#REF!</definedName>
    <definedName name="_148__123Graph_AGráfico_4A" hidden="1">#REF!</definedName>
    <definedName name="_148__123Graph_CCHART_15" hidden="1">#REF!</definedName>
    <definedName name="_149__123Graph_BCHART_1" hidden="1">#REF!</definedName>
    <definedName name="_149__123Graph_BGráfico_4A" hidden="1">#REF!</definedName>
    <definedName name="_149__123Graph_CCHART_15" hidden="1">#REF!</definedName>
    <definedName name="_14B_0__123Graph_XGráfico" hidden="1">#REF!</definedName>
    <definedName name="_15_________123Graph_XGráfico_4A" hidden="1">#REF!</definedName>
    <definedName name="_15____123Graph_E__200__D50" hidden="1">#REF!</definedName>
    <definedName name="_15___123Graph_XGráfico_4A" hidden="1">#REF!</definedName>
    <definedName name="_15__123Graph_ACHART_1" hidden="1">#REF!</definedName>
    <definedName name="_15__123Graph_ACHART_14" hidden="1">#REF!</definedName>
    <definedName name="_15__123Graph_ACHART_9" hidden="1">#REF!</definedName>
    <definedName name="_15__123Graph_E__200__D50" hidden="1">#REF!</definedName>
    <definedName name="_15__123Graph_FSE60_2" hidden="1">#REF!</definedName>
    <definedName name="_15_4_0__123Grap" hidden="1">#REF!</definedName>
    <definedName name="_150__123Graph_CCHART_16" hidden="1">#REF!</definedName>
    <definedName name="_150__123Graph_XGráfico_4A" hidden="1">#REF!</definedName>
    <definedName name="_151_____________________________________________________________________________________________________________________________123Graph_AGráfico_4A" hidden="1">#REF!</definedName>
    <definedName name="_151__123Graph_CCHART_7" hidden="1">#REF!</definedName>
    <definedName name="_151_4____123Grap" hidden="1">#REF!</definedName>
    <definedName name="_152_____________________________________________________________________________________________________________________________123Graph_BGráfico_4A" hidden="1">#REF!</definedName>
    <definedName name="_152__123Graph_CCHART_16" hidden="1">#REF!</definedName>
    <definedName name="_152__123Graph_CCHART_8" hidden="1">#REF!</definedName>
    <definedName name="_153_____________________________________________________________________________________________________________________________123Graph_XGráfico_4A" hidden="1">#REF!</definedName>
    <definedName name="_153__123Graph_CCHART_9" hidden="1">#REF!</definedName>
    <definedName name="_153_0_0_F" hidden="1">#REF!</definedName>
    <definedName name="_154____________________________________________________________________________________________________________________________123Graph_AGráfico_4A" hidden="1">#REF!</definedName>
    <definedName name="_154__123Graph_DSE60_3" hidden="1">#REF!</definedName>
    <definedName name="_155____________________________________________________________________________________________________________________________123Graph_BGráfico_4A" hidden="1">#REF!</definedName>
    <definedName name="_155__123Graph_XCHART_10" hidden="1">#REF!</definedName>
    <definedName name="_156____________________________________________________________________________________________________________________________123Graph_XGráfico_4A" hidden="1">#REF!</definedName>
    <definedName name="_156__123Graph_CCHART_7" hidden="1">#REF!</definedName>
    <definedName name="_156__123Graph_ESE60_3" hidden="1">#REF!</definedName>
    <definedName name="_156__123Graph_XCHART_11" hidden="1">#REF!</definedName>
    <definedName name="_156B____123Graph_XGráfico" hidden="1">#REF!</definedName>
    <definedName name="_157___________________________________________________________________________________________________________________________123Graph_AGráfico_4A" hidden="1">#REF!</definedName>
    <definedName name="_157__123Graph_XCHART_12" hidden="1">#REF!</definedName>
    <definedName name="_158___________________________________________________________________________________________________________________________123Graph_BGráfico_4A" hidden="1">#REF!</definedName>
    <definedName name="_158__123Graph_BCHART_10" hidden="1">#REF!</definedName>
    <definedName name="_159___________________________________________________________________________________________________________________________123Graph_XGráfico_4A" hidden="1">#REF!</definedName>
    <definedName name="_159__123Graph_XCHART_13" hidden="1">#REF!</definedName>
    <definedName name="_16____123Graph_F__200__BPF" hidden="1">#REF!</definedName>
    <definedName name="_16___123Graph_BGráfico_4A" hidden="1">#REF!</definedName>
    <definedName name="_16__123Graph_ACHART_10" hidden="1">#REF!</definedName>
    <definedName name="_16__123Graph_ACHART_12" hidden="1">#REF!</definedName>
    <definedName name="_16__123Graph_ACHART_15" hidden="1">#REF!</definedName>
    <definedName name="_16__123Graph_ACHART_2" hidden="1">#REF!</definedName>
    <definedName name="_16__123Graph_ACHART_7" hidden="1">#REF!</definedName>
    <definedName name="_16__123Graph_BCHART_1" hidden="1">#REF!</definedName>
    <definedName name="_16__123Graph_BCHART_4" hidden="1">#REF!</definedName>
    <definedName name="_16__123Graph_CSE60_3" hidden="1">#REF!</definedName>
    <definedName name="_16__123Graph_F__200__BPF" hidden="1">#REF!</definedName>
    <definedName name="_16__123Graph_FSE60_3" hidden="1">#REF!</definedName>
    <definedName name="_16_B_0__123Graph_XGráfico" hidden="1">#REF!</definedName>
    <definedName name="_160__________________________________________________________________________________________________________________________123Graph_AGráfico_4A" hidden="1">#REF!</definedName>
    <definedName name="_160__123Graph_CCHART_8" hidden="1">#REF!</definedName>
    <definedName name="_160__123Graph_XCHART_14" hidden="1">#REF!</definedName>
    <definedName name="_161__________________________________________________________________________________________________________________________123Graph_BGráfico_4A" hidden="1">#REF!</definedName>
    <definedName name="_161__123Graph_CSE60_2" hidden="1">#REF!</definedName>
    <definedName name="_162__________________________________________________________________________________________________________________________123Graph_XGráfico_4A" hidden="1">#REF!</definedName>
    <definedName name="_162__123Graph_XCHART_15" hidden="1">#REF!</definedName>
    <definedName name="_163_________________________________________________________________________________________________________________________123Graph_AGráfico_4A" hidden="1">#REF!</definedName>
    <definedName name="_163__123Graph_XCHART_16" hidden="1">#REF!</definedName>
    <definedName name="_164_________________________________________________________________________________________________________________________123Graph_BGráfico_4A" hidden="1">#REF!</definedName>
    <definedName name="_164__123Graph_CCHART_9" hidden="1">#REF!</definedName>
    <definedName name="_164__123Graph_XCHART_2" hidden="1">#REF!</definedName>
    <definedName name="_165_________________________________________________________________________________________________________________________123Graph_XGráfico_4A" hidden="1">#REF!</definedName>
    <definedName name="_165__123Graph_XCHART_3" hidden="1">#REF!</definedName>
    <definedName name="_165_0_0_F" hidden="1">#REF!</definedName>
    <definedName name="_166________________________________________________________________________________________________________________________123Graph_AGráfico_4A" hidden="1">#REF!</definedName>
    <definedName name="_166__123Graph_XCHART_4" hidden="1">#REF!</definedName>
    <definedName name="_167________________________________________________________________________________________________________________________123Graph_BGráfico_4A" hidden="1">#REF!</definedName>
    <definedName name="_167__123Graph_BCHART_11" hidden="1">#REF!</definedName>
    <definedName name="_167__123Graph_XCHART_5" hidden="1">#REF!</definedName>
    <definedName name="_168________________________________________________________________________________________________________________________123Graph_XGráfico_4A" hidden="1">#REF!</definedName>
    <definedName name="_168__123Graph_ESE60_2" hidden="1">#REF!</definedName>
    <definedName name="_168__123Graph_FSE60_1" hidden="1">#REF!</definedName>
    <definedName name="_168__123Graph_XCHART_10" hidden="1">#REF!</definedName>
    <definedName name="_168__123Graph_XCHART_8" hidden="1">#REF!</definedName>
    <definedName name="_169_______________________________________________________________________________________________________________________123Graph_AGráfico_4A" hidden="1">#REF!</definedName>
    <definedName name="_169__123Graph_XCHART_9" hidden="1">#REF!</definedName>
    <definedName name="_16B_0__123Graph_XGráfico" hidden="1">#REF!</definedName>
    <definedName name="_17____123Graph_F__200__D50" hidden="1">#REF!</definedName>
    <definedName name="_17__123Graph_ACHART_10" hidden="1">#REF!</definedName>
    <definedName name="_17__123Graph_ACHART_11" hidden="1">#REF!</definedName>
    <definedName name="_17__123Graph_ACHART_16" hidden="1">#REF!</definedName>
    <definedName name="_17__123Graph_ACHART_7" hidden="1">#REF!</definedName>
    <definedName name="_17__123Graph_ACHART_8" hidden="1">#REF!</definedName>
    <definedName name="_17__123Graph_BCHART_10" hidden="1">#REF!</definedName>
    <definedName name="_17__123Graph_F__200__D50" hidden="1">#REF!</definedName>
    <definedName name="_17_4____123Grap" hidden="1">#REF!</definedName>
    <definedName name="_17_B_0__123Graph_XGráfico" hidden="1">#REF!</definedName>
    <definedName name="_170_______________________________________________________________________________________________________________________123Graph_BGráfico_4A" hidden="1">#REF!</definedName>
    <definedName name="_171_______________________________________________________________________________________________________________________123Graph_XGráfico_4A" hidden="1">#REF!</definedName>
    <definedName name="_172______________________________________________________________________________________________________________________123Graph_AGráfico_4A" hidden="1">#REF!</definedName>
    <definedName name="_172__123Graph_XCHART_11" hidden="1">#REF!</definedName>
    <definedName name="_173______________________________________________________________________________________________________________________123Graph_BGráfico_4A" hidden="1">#REF!</definedName>
    <definedName name="_174______________________________________________________________________________________________________________________123Graph_XGráfico_4A" hidden="1">#REF!</definedName>
    <definedName name="_174_0_0_F" hidden="1">#REF!</definedName>
    <definedName name="_175_____________________________________________________________________________________________________________________123Graph_AGráfico_4A" hidden="1">#REF!</definedName>
    <definedName name="_176_____________________________________________________________________________________________________________________123Graph_BGráfico_4A" hidden="1">#REF!</definedName>
    <definedName name="_176__123Graph_BCHART_12" hidden="1">#REF!</definedName>
    <definedName name="_176__123Graph_XCHART_12" hidden="1">#REF!</definedName>
    <definedName name="_177_____________________________________________________________________________________________________________________123Graph_XGráfico_4A" hidden="1">#REF!</definedName>
    <definedName name="_178____________________________________________________________________________________________________________________123Graph_AGráfico_4A" hidden="1">#REF!</definedName>
    <definedName name="_179____________________________________________________________________________________________________________________123Graph_BGráfico_4A" hidden="1">#REF!</definedName>
    <definedName name="_17B_0__123Graph_XGráfico" hidden="1">#REF!</definedName>
    <definedName name="_18____123Graph_X__200__BPF" hidden="1">#REF!</definedName>
    <definedName name="_18___123Graph_XGráfico_4A" hidden="1">#REF!</definedName>
    <definedName name="_18__123Graph_ACHART_12" hidden="1">#REF!</definedName>
    <definedName name="_18__123Graph_ACHART_13" hidden="1">#REF!</definedName>
    <definedName name="_18__123Graph_ACHART_16" hidden="1">#REF!</definedName>
    <definedName name="_18__123Graph_ACHART_3" hidden="1">#REF!</definedName>
    <definedName name="_18__123Graph_ACHART_7" hidden="1">#REF!</definedName>
    <definedName name="_18__123Graph_ACHART_8" hidden="1">#REF!</definedName>
    <definedName name="_18__123Graph_ACHART_9" hidden="1">#REF!</definedName>
    <definedName name="_18__123Graph_ASE60_3" hidden="1">#REF!</definedName>
    <definedName name="_18__123Graph_BCHART_11" hidden="1">#REF!</definedName>
    <definedName name="_18__123Graph_BCHART_5" hidden="1">#REF!</definedName>
    <definedName name="_18__123Graph_DSE60_1" hidden="1">#REF!</definedName>
    <definedName name="_18__123Graph_X__200__BPF" hidden="1">#REF!</definedName>
    <definedName name="_18__B____123Graph_XGráfico" hidden="1">#REF!</definedName>
    <definedName name="_18_0_0_F" hidden="1">#REF!</definedName>
    <definedName name="_18_4____123Grap" hidden="1">#REF!</definedName>
    <definedName name="_18_4_0__123Grap" hidden="1">#REF!</definedName>
    <definedName name="_180____________________________________________________________________________________________________________________123Graph_XGráfico_4A" hidden="1">#REF!</definedName>
    <definedName name="_180__123Graph_FSE60_2" hidden="1">#REF!</definedName>
    <definedName name="_180__123Graph_XCHART_13" hidden="1">#REF!</definedName>
    <definedName name="_181___________________________________________________________________________________________________________________123Graph_AGráfico_4A" hidden="1">#REF!</definedName>
    <definedName name="_182___________________________________________________________________________________________________________________123Graph_BGráfico_4A" hidden="1">#REF!</definedName>
    <definedName name="_182__123Graph_ESE60_3" hidden="1">#REF!</definedName>
    <definedName name="_183___________________________________________________________________________________________________________________123Graph_XGráfico_4A" hidden="1">#REF!</definedName>
    <definedName name="_184__________________________________________________________________________________________________________________123Graph_AGráfico_4A" hidden="1">#REF!</definedName>
    <definedName name="_184__123Graph_CSE60_3" hidden="1">#REF!</definedName>
    <definedName name="_184__123Graph_XCHART_14" hidden="1">#REF!</definedName>
    <definedName name="_185__________________________________________________________________________________________________________________123Graph_BGráfico_4A" hidden="1">#REF!</definedName>
    <definedName name="_185__123Graph_BCHART_13" hidden="1">#REF!</definedName>
    <definedName name="_186__________________________________________________________________________________________________________________123Graph_XGráfico_4A" hidden="1">#REF!</definedName>
    <definedName name="_187_________________________________________________________________________________________________________________123Graph_AGráfico_4A" hidden="1">#REF!</definedName>
    <definedName name="_188_________________________________________________________________________________________________________________123Graph_BGráfico_4A" hidden="1">#REF!</definedName>
    <definedName name="_188__123Graph_XCHART_15" hidden="1">#REF!</definedName>
    <definedName name="_189_________________________________________________________________________________________________________________123Graph_XGráfico_4A" hidden="1">#REF!</definedName>
    <definedName name="_189_0_0_F" hidden="1">#REF!</definedName>
    <definedName name="_18B____123Graph_XGráfico" hidden="1">#REF!</definedName>
    <definedName name="_18B_0__123Graph_XGráfico" hidden="1">#REF!</definedName>
    <definedName name="_19____123Graph_X__200__D50" hidden="1">#REF!</definedName>
    <definedName name="_19__123Graph_ACHART_13" hidden="1">#REF!</definedName>
    <definedName name="_19__123Graph_ACHART_8" hidden="1">#REF!</definedName>
    <definedName name="_19__123Graph_ACHART_9" hidden="1">#REF!</definedName>
    <definedName name="_19__123Graph_BCHART_12" hidden="1">#REF!</definedName>
    <definedName name="_19__123Graph_X__200__D50" hidden="1">#REF!</definedName>
    <definedName name="_19__123Graph_XCHART_2" hidden="1">#REF!</definedName>
    <definedName name="_19__B_0__123Graph_XGráfico" hidden="1">#REF!</definedName>
    <definedName name="_19_0_0_F" hidden="1">#REF!</definedName>
    <definedName name="_19_4_0__123Grap" hidden="1">#REF!</definedName>
    <definedName name="_190________________________________________________________________________________________________________________123Graph_AGráfico_4A" hidden="1">#REF!</definedName>
    <definedName name="_191________________________________________________________________________________________________________________123Graph_BGráfico_4A" hidden="1">#REF!</definedName>
    <definedName name="_192________________________________________________________________________________________________________________123Graph_XGráfico_4A" hidden="1">#REF!</definedName>
    <definedName name="_192__123Graph_FSE60_3" hidden="1">#REF!</definedName>
    <definedName name="_192__123Graph_XCHART_16" hidden="1">#REF!</definedName>
    <definedName name="_193_______________________________________________________________________________________________________________123Graph_AGráfico_4A" hidden="1">#REF!</definedName>
    <definedName name="_193__123Graph_XCHART_2" hidden="1">#REF!</definedName>
    <definedName name="_194_______________________________________________________________________________________________________________123Graph_BGráfico_4A" hidden="1">#REF!</definedName>
    <definedName name="_194__123Graph_BCHART_14" hidden="1">#REF!</definedName>
    <definedName name="_194__123Graph_XCHART_3" hidden="1">#REF!</definedName>
    <definedName name="_195_______________________________________________________________________________________________________________123Graph_XGráfico_4A" hidden="1">#REF!</definedName>
    <definedName name="_195__123Graph_XCHART_4" hidden="1">#REF!</definedName>
    <definedName name="_196______________________________________________________________________________________________________________123Graph_AGráfico_4A" hidden="1">#REF!</definedName>
    <definedName name="_196__123Graph_XCHART_5" hidden="1">#REF!</definedName>
    <definedName name="_197______________________________________________________________________________________________________________123Graph_BGráfico_4A" hidden="1">#REF!</definedName>
    <definedName name="_198______________________________________________________________________________________________________________123Graph_XGráfico_4A" hidden="1">#REF!</definedName>
    <definedName name="_199_____________________________________________________________________________________________________________123Graph_AGráfico_4A" hidden="1">#REF!</definedName>
    <definedName name="_19B_0__123Graph_XGráfico" hidden="1">#REF!</definedName>
    <definedName name="_2">#REF!</definedName>
    <definedName name="_2____123Graph_A__200__D50" hidden="1">#REF!</definedName>
    <definedName name="_2___123Graph_AGráfico_4A" hidden="1">#REF!</definedName>
    <definedName name="_2___123Graph_BGráfico_4A" hidden="1">#REF!</definedName>
    <definedName name="_2__123Graph_A__200__D50" hidden="1">#REF!</definedName>
    <definedName name="_2__123Graph_ACHART_10" hidden="1">#REF!</definedName>
    <definedName name="_2__123Graph_AChart_1A" hidden="1">#REF!</definedName>
    <definedName name="_2__123Graph_ACHART_2" hidden="1">#REF!</definedName>
    <definedName name="_2__123Graph_ACHART_3" hidden="1">#REF!</definedName>
    <definedName name="_2__123Graph_ASE60_1" hidden="1">#REF!</definedName>
    <definedName name="_2__123Graph_ASE60_2" hidden="1">#REF!</definedName>
    <definedName name="_2__123Graph_BCart_Utilidad" hidden="1">#REF!</definedName>
    <definedName name="_2__123Graph_BChart_1A" hidden="1">#REF!</definedName>
    <definedName name="_2__123Graph_BGráfico_4A" hidden="1">#REF!</definedName>
    <definedName name="_2__xl5" hidden="1">{"Actual Equipment",#N/A,FALSE,"BA D5"}</definedName>
    <definedName name="_2_0__123Grap" hidden="1">#REF!</definedName>
    <definedName name="_2_0_0_F" hidden="1">#REF!</definedName>
    <definedName name="_2_0_0_J" hidden="1">#REF!</definedName>
    <definedName name="_20_______123Graph_AGráfico_4A" hidden="1">#REF!</definedName>
    <definedName name="_20____123Graph_XEFICIENCIA_1" hidden="1">#REF!</definedName>
    <definedName name="_20___123Graph_XGráfico_4A" hidden="1">#REF!</definedName>
    <definedName name="_20__123Graph_ACHART_14" hidden="1">#REF!</definedName>
    <definedName name="_20__123Graph_ACHART_4" hidden="1">#REF!</definedName>
    <definedName name="_20__123Graph_ACHART_9" hidden="1">#REF!</definedName>
    <definedName name="_20__123Graph_BCHART_1" hidden="1">#REF!</definedName>
    <definedName name="_20__123Graph_BCHART_13" hidden="1">#REF!</definedName>
    <definedName name="_20__123Graph_CSE60_2" hidden="1">#REF!</definedName>
    <definedName name="_20__123Graph_DSE60_2" hidden="1">#REF!</definedName>
    <definedName name="_20__123Graph_XCHART_3" hidden="1">#REF!</definedName>
    <definedName name="_20__123Graph_XEFICIENCIA_1" hidden="1">#REF!</definedName>
    <definedName name="_20_0_0_F" hidden="1">#REF!</definedName>
    <definedName name="_20_4____123Grap" hidden="1">#REF!</definedName>
    <definedName name="_200_____________________________________________________________________________________________________________123Graph_BGráfico_4A" hidden="1">#REF!</definedName>
    <definedName name="_200__123Graph_XCHART_8" hidden="1">#REF!</definedName>
    <definedName name="_201_____________________________________________________________________________________________________________123Graph_XGráfico_4A" hidden="1">#REF!</definedName>
    <definedName name="_2010">#REF!</definedName>
    <definedName name="_202____________________________________________________________________________________________________________123Graph_AGráfico_4A" hidden="1">#REF!</definedName>
    <definedName name="_2020">#REF!</definedName>
    <definedName name="_203____________________________________________________________________________________________________________123Graph_BGráfico_4A" hidden="1">#REF!</definedName>
    <definedName name="_203__123Graph_BCHART_15" hidden="1">#REF!</definedName>
    <definedName name="_2030">#REF!</definedName>
    <definedName name="_204____________________________________________________________________________________________________________123Graph_XGráfico_4A" hidden="1">#REF!</definedName>
    <definedName name="_204__123Graph_XCHART_9" hidden="1">#REF!</definedName>
    <definedName name="_2040">#REF!</definedName>
    <definedName name="_205___________________________________________________________________________________________________________123Graph_AGráfico_4A" hidden="1">#REF!</definedName>
    <definedName name="_2050">#REF!</definedName>
    <definedName name="_206___________________________________________________________________________________________________________123Graph_BGráfico_4A" hidden="1">#REF!</definedName>
    <definedName name="_2060">#REF!</definedName>
    <definedName name="_207___________________________________________________________________________________________________________123Graph_XGráfico_4A" hidden="1">#REF!</definedName>
    <definedName name="_207__123Graph_DSE60_1" hidden="1">#REF!</definedName>
    <definedName name="_208__________________________________________________________________________________________________________123Graph_AGráfico_4A" hidden="1">#REF!</definedName>
    <definedName name="_209__________________________________________________________________________________________________________123Graph_BGráfico_4A" hidden="1">#REF!</definedName>
    <definedName name="_21_______123Graph_BGráfico_4A" hidden="1">#REF!</definedName>
    <definedName name="_21____123Graph_XGRANULOMETRIA_1" hidden="1">#REF!</definedName>
    <definedName name="_21___123Graph_AGráfico_4A" hidden="1">#REF!</definedName>
    <definedName name="_21__123Graph_ACHART_11" hidden="1">#REF!</definedName>
    <definedName name="_21__123Graph_ACHART_15" hidden="1">#REF!</definedName>
    <definedName name="_21__123Graph_BCHART_1" hidden="1">#REF!</definedName>
    <definedName name="_21__123Graph_BCHART_10" hidden="1">#REF!</definedName>
    <definedName name="_21__123Graph_BCHART_14" hidden="1">#REF!</definedName>
    <definedName name="_21__123Graph_XCHART_4" hidden="1">#REF!</definedName>
    <definedName name="_21__123Graph_XGRANULOMETRIA_1" hidden="1">#REF!</definedName>
    <definedName name="_21_0_0_F" hidden="1">#REF!</definedName>
    <definedName name="_21_4_0__123Grap" hidden="1">#REF!</definedName>
    <definedName name="_210__________________________________________________________________________________________________________123Graph_XGráfico_4A" hidden="1">#REF!</definedName>
    <definedName name="_210__123Graph_FSE60_2" hidden="1">#REF!</definedName>
    <definedName name="_211_________________________________________________________________________________________________________123Graph_AGráfico_4A" hidden="1">#REF!</definedName>
    <definedName name="_212_________________________________________________________________________________________________________123Graph_BGráfico_4A" hidden="1">#REF!</definedName>
    <definedName name="_212__123Graph_BCHART_16" hidden="1">#REF!</definedName>
    <definedName name="_213_________________________________________________________________________________________________________123Graph_XGráfico_4A" hidden="1">#REF!</definedName>
    <definedName name="_214________________________________________________________________________________________________________123Graph_AGráfico_4A" hidden="1">#REF!</definedName>
    <definedName name="_215________________________________________________________________________________________________________123Graph_BGráfico_4A" hidden="1">#REF!</definedName>
    <definedName name="_216________________________________________________________________________________________________________123Graph_XGráfico_4A" hidden="1">#REF!</definedName>
    <definedName name="_217_______________________________________________________________________________________________________123Graph_AGráfico_4A" hidden="1">#REF!</definedName>
    <definedName name="_218_______________________________________________________________________________________________________123Graph_BGráfico_4A" hidden="1">#REF!</definedName>
    <definedName name="_219_______________________________________________________________________________________________________123Graph_XGráfico_4A" hidden="1">#REF!</definedName>
    <definedName name="_22_______123Graph_XGráfico_4A" hidden="1">#REF!</definedName>
    <definedName name="_22___123Graph_A__200__BPF" hidden="1">#REF!</definedName>
    <definedName name="_22__123Graph_ACHART_15" hidden="1">#REF!</definedName>
    <definedName name="_22__123Graph_ACHART_16" hidden="1">#REF!</definedName>
    <definedName name="_22__123Graph_ACHART_5" hidden="1">#REF!</definedName>
    <definedName name="_22__123Graph_BCHART_1" hidden="1">#REF!</definedName>
    <definedName name="_22__123Graph_BCHART_10" hidden="1">#REF!</definedName>
    <definedName name="_22__123Graph_BCHART_11" hidden="1">#REF!</definedName>
    <definedName name="_22__123Graph_BCHART_15" hidden="1">#REF!</definedName>
    <definedName name="_22__123Graph_DSE60_3" hidden="1">#REF!</definedName>
    <definedName name="_22__123Graph_XCHART_5" hidden="1">#REF!</definedName>
    <definedName name="_22_0_0_F" hidden="1">#REF!</definedName>
    <definedName name="_220______________________________________________________________________________________________________123Graph_AGráfico_4A" hidden="1">#REF!</definedName>
    <definedName name="_221______________________________________________________________________________________________________123Graph_BGráfico_4A" hidden="1">#REF!</definedName>
    <definedName name="_222______________________________________________________________________________________________________123Graph_XGráfico_4A" hidden="1">#REF!</definedName>
    <definedName name="_2222" hidden="1">#REF!</definedName>
    <definedName name="_223_____________________________________________________________________________________________________123Graph_AGráfico_4A" hidden="1">#REF!</definedName>
    <definedName name="_224_____________________________________________________________________________________________________123Graph_BGráfico_4A" hidden="1">#REF!</definedName>
    <definedName name="_224__123Graph_FSE60_3" hidden="1">#REF!</definedName>
    <definedName name="_225_____________________________________________________________________________________________________123Graph_XGráfico_4A" hidden="1">#REF!</definedName>
    <definedName name="_225__123Graph_BCHART_7" hidden="1">#REF!</definedName>
    <definedName name="_226____________________________________________________________________________________________________123Graph_AGráfico_4A" hidden="1">#REF!</definedName>
    <definedName name="_227____________________________________________________________________________________________________123Graph_BGráfico_4A" hidden="1">#REF!</definedName>
    <definedName name="_228____________________________________________________________________________________________________123Graph_XGráfico_4A" hidden="1">#REF!</definedName>
    <definedName name="_229___________________________________________________________________________________________________123Graph_AGráfico_4A" hidden="1">#REF!</definedName>
    <definedName name="_22B____123Graph_XGráfico" hidden="1">#REF!</definedName>
    <definedName name="_22B_0__123Graph_XGráfico" hidden="1">#REF!</definedName>
    <definedName name="_23_______4_0__123Grap" hidden="1">#REF!</definedName>
    <definedName name="_23___123Graph_A__200__D50" hidden="1">#REF!</definedName>
    <definedName name="_23__123Graph_ACHART_7" hidden="1">#REF!</definedName>
    <definedName name="_23__123Graph_ASE60_1" hidden="1">#REF!</definedName>
    <definedName name="_23__123Graph_BCHART_10" hidden="1">#REF!</definedName>
    <definedName name="_23__123Graph_BCHART_11" hidden="1">#REF!</definedName>
    <definedName name="_23__123Graph_BCHART_12" hidden="1">#REF!</definedName>
    <definedName name="_23__123Graph_BCHART_16" hidden="1">#REF!</definedName>
    <definedName name="_230___________________________________________________________________________________________________123Graph_BGráfico_4A" hidden="1">#REF!</definedName>
    <definedName name="_230__123Graph_DSE60_2" hidden="1">#REF!</definedName>
    <definedName name="_231___________________________________________________________________________________________________123Graph_XGráfico_4A" hidden="1">#REF!</definedName>
    <definedName name="_232__________________________________________________________________________________________________123Graph_AGráfico_4A" hidden="1">#REF!</definedName>
    <definedName name="_233__________________________________________________________________________________________________123Graph_BGráfico_4A" hidden="1">#REF!</definedName>
    <definedName name="_234__________________________________________________________________________________________________123Graph_XGráfico_4A" hidden="1">#REF!</definedName>
    <definedName name="_234__123Graph_BCHART_8" hidden="1">#REF!</definedName>
    <definedName name="_235_________________________________________________________________________________________________123Graph_AGráfico_4A" hidden="1">#REF!</definedName>
    <definedName name="_236_________________________________________________________________________________________________123Graph_BGráfico_4A" hidden="1">#REF!</definedName>
    <definedName name="_237_________________________________________________________________________________________________123Graph_XGráfico_4A" hidden="1">#REF!</definedName>
    <definedName name="_238________________________________________________________________________________________________123Graph_AGráfico_4A" hidden="1">#REF!</definedName>
    <definedName name="_239________________________________________________________________________________________________123Graph_BGráfico_4A" hidden="1">#REF!</definedName>
    <definedName name="_23B_0__123Graph_XGráfico" hidden="1">#REF!</definedName>
    <definedName name="_24___123Graph_AEFICIENCIA_1" hidden="1">#REF!</definedName>
    <definedName name="_24__123Graph_ACHART_16" hidden="1">#REF!</definedName>
    <definedName name="_24__123Graph_ACHART_7" hidden="1">#REF!</definedName>
    <definedName name="_24__123Graph_ACHART_8" hidden="1">#REF!</definedName>
    <definedName name="_24__123Graph_AGráfico_4A" hidden="1">#REF!</definedName>
    <definedName name="_24__123Graph_BCHART_11" hidden="1">#REF!</definedName>
    <definedName name="_24__123Graph_BCHART_12" hidden="1">#REF!</definedName>
    <definedName name="_24__123Graph_BCHART_13" hidden="1">#REF!</definedName>
    <definedName name="_24__123Graph_BSE60_1" hidden="1">#REF!</definedName>
    <definedName name="_24__123Graph_ESE60_2" hidden="1">#REF!</definedName>
    <definedName name="_24_4_0__123Grap" hidden="1">#REF!</definedName>
    <definedName name="_24_B_0__123Graph_XGráfico" hidden="1">#REF!</definedName>
    <definedName name="_240________________________________________________________________________________________________123Graph_XGráfico_4A" hidden="1">#REF!</definedName>
    <definedName name="_241_______________________________________________________________________________________________123Graph_AGráfico_4A" hidden="1">#REF!</definedName>
    <definedName name="_242_______________________________________________________________________________________________123Graph_BGráfico_4A" hidden="1">#REF!</definedName>
    <definedName name="_243_______________________________________________________________________________________________123Graph_XGráfico_4A" hidden="1">#REF!</definedName>
    <definedName name="_243__123Graph_BCHART_9" hidden="1">#REF!</definedName>
    <definedName name="_244______________________________________________________________________________________________123Graph_AGráfico_4A" hidden="1">#REF!</definedName>
    <definedName name="_245______________________________________________________________________________________________123Graph_BGráfico_4A" hidden="1">#REF!</definedName>
    <definedName name="_246______________________________________________________________________________________________123Graph_XGráfico_4A" hidden="1">#REF!</definedName>
    <definedName name="_247_____________________________________________________________________________________________123Graph_AGráfico_4A" hidden="1">#REF!</definedName>
    <definedName name="_248_____________________________________________________________________________________________123Graph_BGráfico_4A" hidden="1">#REF!</definedName>
    <definedName name="_249_____________________________________________________________________________________________123Graph_XGráfico_4A" hidden="1">#REF!</definedName>
    <definedName name="_24B_0__123Graph_XGráfico" hidden="1">#REF!</definedName>
    <definedName name="_25___123Graph_AGRANULOMETRIA_1" hidden="1">#REF!</definedName>
    <definedName name="_25__123Graph_ACHART_12" hidden="1">#REF!</definedName>
    <definedName name="_25__123Graph_ACHART_9" hidden="1">#REF!</definedName>
    <definedName name="_25__123Graph_BCHART_12" hidden="1">#REF!</definedName>
    <definedName name="_25__123Graph_BCHART_13" hidden="1">#REF!</definedName>
    <definedName name="_25__123Graph_BCHART_14" hidden="1">#REF!</definedName>
    <definedName name="_250____________________________________________________________________________________________123Graph_AGráfico_4A" hidden="1">#REF!</definedName>
    <definedName name="_251____________________________________________________________________________________________123Graph_BGráfico_4A" hidden="1">#REF!</definedName>
    <definedName name="_252____________________________________________________________________________________________123Graph_XGráfico_4A" hidden="1">#REF!</definedName>
    <definedName name="_253___________________________________________________________________________________________123Graph_AGráfico_4A" hidden="1">#REF!</definedName>
    <definedName name="_253__123Graph_DSE60_3" hidden="1">#REF!</definedName>
    <definedName name="_254___________________________________________________________________________________________123Graph_BGráfico_4A" hidden="1">#REF!</definedName>
    <definedName name="_255___________________________________________________________________________________________123Graph_XGráfico_4A" hidden="1">#REF!</definedName>
    <definedName name="_256__________________________________________________________________________________________123Graph_AGráfico_4A" hidden="1">#REF!</definedName>
    <definedName name="_257__________________________________________________________________________________________123Graph_BGráfico_4A" hidden="1">#REF!</definedName>
    <definedName name="_258__________________________________________________________________________________________123Graph_XGráfico_4A" hidden="1">#REF!</definedName>
    <definedName name="_259_________________________________________________________________________________________123Graph_AGráfico_4A" hidden="1">#REF!</definedName>
    <definedName name="_25B____123Graph_XGráfico" hidden="1">#REF!</definedName>
    <definedName name="_26___123Graph_B__200__BPF" hidden="1">#REF!</definedName>
    <definedName name="_26__123Graph_ACHART_8" hidden="1">#REF!</definedName>
    <definedName name="_26__123Graph_BCHART_13" hidden="1">#REF!</definedName>
    <definedName name="_26__123Graph_BCHART_14" hidden="1">#REF!</definedName>
    <definedName name="_26__123Graph_BCHART_15" hidden="1">#REF!</definedName>
    <definedName name="_26__123Graph_DSE60_1" hidden="1">#REF!</definedName>
    <definedName name="_26__123Graph_ESE60_3" hidden="1">#REF!</definedName>
    <definedName name="_26_0_0_F" hidden="1">#REF!</definedName>
    <definedName name="_260_________________________________________________________________________________________123Graph_BGráfico_4A" hidden="1">#REF!</definedName>
    <definedName name="_261_________________________________________________________________________________________123Graph_XGráfico_4A" hidden="1">#REF!</definedName>
    <definedName name="_262________________________________________________________________________________________123Graph_AGráfico_4A" hidden="1">#REF!</definedName>
    <definedName name="_263________________________________________________________________________________________123Graph_BGráfico_4A" hidden="1">#REF!</definedName>
    <definedName name="_263__123Graph_CCHART_10" hidden="1">#REF!</definedName>
    <definedName name="_264________________________________________________________________________________________123Graph_XGráfico_4A" hidden="1">#REF!</definedName>
    <definedName name="_265_______________________________________________________________________________________123Graph_AGráfico_4A" hidden="1">#REF!</definedName>
    <definedName name="_266_______________________________________________________________________________________123Graph_BGráfico_4A" hidden="1">#REF!</definedName>
    <definedName name="_267_______________________________________________________________________________________123Graph_XGráfico_4A" hidden="1">#REF!</definedName>
    <definedName name="_268______________________________________________________________________________________123Graph_AGráfico_4A" hidden="1">#REF!</definedName>
    <definedName name="_269______________________________________________________________________________________123Graph_BGráfico_4A" hidden="1">#REF!</definedName>
    <definedName name="_26B_0__123Graph_XGráfico" hidden="1">#REF!</definedName>
    <definedName name="_27___123Graph_B__200__D50" hidden="1">#REF!</definedName>
    <definedName name="_27__123Graph_ACHART_7" hidden="1">#REF!</definedName>
    <definedName name="_27__123Graph_AGráfico_4A" hidden="1">#REF!</definedName>
    <definedName name="_27__123Graph_BCHART_14" hidden="1">#REF!</definedName>
    <definedName name="_27__123Graph_BCHART_15" hidden="1">#REF!</definedName>
    <definedName name="_27__123Graph_BCHART_16" hidden="1">#REF!</definedName>
    <definedName name="_27_B____123Graph_XGráfico" hidden="1">#REF!</definedName>
    <definedName name="_270______________________________________________________________________________________123Graph_XGráfico_4A" hidden="1">#REF!</definedName>
    <definedName name="_271_____________________________________________________________________________________123Graph_AGráfico_4A" hidden="1">#REF!</definedName>
    <definedName name="_272_____________________________________________________________________________________123Graph_BGráfico_4A" hidden="1">#REF!</definedName>
    <definedName name="_272__123Graph_CCHART_11" hidden="1">#REF!</definedName>
    <definedName name="_273_____________________________________________________________________________________123Graph_XGráfico_4A" hidden="1">#REF!</definedName>
    <definedName name="_274____________________________________________________________________________________123Graph_AGráfico_4A" hidden="1">#REF!</definedName>
    <definedName name="_275____________________________________________________________________________________123Graph_BGráfico_4A" hidden="1">#REF!</definedName>
    <definedName name="_276____________________________________________________________________________________123Graph_XGráfico_4A" hidden="1">#REF!</definedName>
    <definedName name="_276__123Graph_ESE60_2" hidden="1">#REF!</definedName>
    <definedName name="_277___________________________________________________________________________________123Graph_AGráfico_4A" hidden="1">#REF!</definedName>
    <definedName name="_278___________________________________________________________________________________123Graph_BGráfico_4A" hidden="1">#REF!</definedName>
    <definedName name="_279___________________________________________________________________________________123Graph_XGráfico_4A" hidden="1">#REF!</definedName>
    <definedName name="_27B_0__123Graph_XGráfico" hidden="1">#REF!</definedName>
    <definedName name="_28_____________________________123Graph_AGráfico_4A" hidden="1">#REF!</definedName>
    <definedName name="_28_______B_0__123Graph_XGráfico" hidden="1">#REF!</definedName>
    <definedName name="_28___123Graph_BEFICIENCIA_1" hidden="1">#REF!</definedName>
    <definedName name="_28___123Graph_BGráfico_4A" hidden="1">#REF!</definedName>
    <definedName name="_28__123Graph_ACHART_8" hidden="1">#REF!</definedName>
    <definedName name="_28__123Graph_ACHART_9" hidden="1">#REF!</definedName>
    <definedName name="_28__123Graph_AGráfico_4A" hidden="1">#REF!</definedName>
    <definedName name="_28__123Graph_ASE60_2" hidden="1">#REF!</definedName>
    <definedName name="_28__123Graph_BCHART_1" hidden="1">#REF!</definedName>
    <definedName name="_28__123Graph_BCHART_15" hidden="1">#REF!</definedName>
    <definedName name="_28__123Graph_BCHART_16" hidden="1">#REF!</definedName>
    <definedName name="_28__123Graph_BCHART_7" hidden="1">#REF!</definedName>
    <definedName name="_28__123Graph_FSE60_1" hidden="1">#REF!</definedName>
    <definedName name="_28_4__123GRA" hidden="1">#REF!</definedName>
    <definedName name="_28_4_0__123Grap" hidden="1">#REF!</definedName>
    <definedName name="_28_B_0__123Graph_XGráfico" hidden="1">#REF!</definedName>
    <definedName name="_280__________________________________________________________________________________123Graph_AGráfico_4A" hidden="1">#REF!</definedName>
    <definedName name="_281__________________________________________________________________________________123Graph_BGráfico_4A" hidden="1">#REF!</definedName>
    <definedName name="_281__123Graph_CCHART_12" hidden="1">#REF!</definedName>
    <definedName name="_282__________________________________________________________________________________123Graph_XGráfico_4A" hidden="1">#REF!</definedName>
    <definedName name="_283_________________________________________________________________________________123Graph_AGráfico_4A" hidden="1">#REF!</definedName>
    <definedName name="_284_________________________________________________________________________________123Graph_BGráfico_4A" hidden="1">#REF!</definedName>
    <definedName name="_285_________________________________________________________________________________123Graph_XGráfico_4A" hidden="1">#REF!</definedName>
    <definedName name="_286________________________________________________________________________________123Graph_AGráfico_4A" hidden="1">#REF!</definedName>
    <definedName name="_287________________________________________________________________________________123Graph_BGráfico_4A" hidden="1">#REF!</definedName>
    <definedName name="_288________________________________________________________________________________123Graph_XGráfico_4A" hidden="1">#REF!</definedName>
    <definedName name="_289_______________________________________________________________________________123Graph_AGráfico_4A" hidden="1">#REF!</definedName>
    <definedName name="_28B____123Graph_XGráfico" hidden="1">#REF!</definedName>
    <definedName name="_29_____________________________123Graph_BGráfico_4A" hidden="1">#REF!</definedName>
    <definedName name="_29___123Graph_BGRANULOMETRIA_1" hidden="1">#REF!</definedName>
    <definedName name="_29__123Graph_ACHART_13" hidden="1">#REF!</definedName>
    <definedName name="_29__123Graph_ACHART_9" hidden="1">#REF!</definedName>
    <definedName name="_29__123Graph_BCHART_10" hidden="1">#REF!</definedName>
    <definedName name="_29__123Graph_BCHART_16" hidden="1">#REF!</definedName>
    <definedName name="_29__123Graph_BCHART_8" hidden="1">#REF!</definedName>
    <definedName name="_290_______________________________________________________________________________123Graph_BGráfico_4A" hidden="1">#REF!</definedName>
    <definedName name="_290__123Graph_CCHART_13" hidden="1">#REF!</definedName>
    <definedName name="_291_______________________________________________________________________________123Graph_XGráfico_4A" hidden="1">#REF!</definedName>
    <definedName name="_292______________________________________________________________________________123Graph_AGráfico_4A" hidden="1">#REF!</definedName>
    <definedName name="_293______________________________________________________________________________123Graph_BGráfico_4A" hidden="1">#REF!</definedName>
    <definedName name="_294______________________________________________________________________________123Graph_XGráfico_4A" hidden="1">#REF!</definedName>
    <definedName name="_295_____________________________________________________________________________123Graph_AGráfico_4A" hidden="1">#REF!</definedName>
    <definedName name="_296_____________________________________________________________________________123Graph_BGráfico_4A" hidden="1">#REF!</definedName>
    <definedName name="_297_____________________________________________________________________________123Graph_XGráfico_4A" hidden="1">#REF!</definedName>
    <definedName name="_298____________________________________________________________________________123Graph_AGráfico_4A" hidden="1">#REF!</definedName>
    <definedName name="_299____________________________________________________________________________123Graph_BGráfico_4A" hidden="1">#REF!</definedName>
    <definedName name="_299__123Graph_CCHART_14" hidden="1">#REF!</definedName>
    <definedName name="_299__123Graph_ESE60_3" hidden="1">#REF!</definedName>
    <definedName name="_29B_0__123Graph_XGráfico" hidden="1">#REF!</definedName>
    <definedName name="_3" hidden="1">#REF!</definedName>
    <definedName name="_3____123Graph_AEFICIENCIA_1" hidden="1">#REF!</definedName>
    <definedName name="_3___123Graph_AGráfico_4A" hidden="1">#REF!</definedName>
    <definedName name="_3___123Graph_XGráfico_4A" hidden="1">#REF!</definedName>
    <definedName name="_3__123Graph_ACHART_11" hidden="1">#REF!</definedName>
    <definedName name="_3__123Graph_ACHART_2" hidden="1">#REF!</definedName>
    <definedName name="_3__123Graph_ACHART_3" hidden="1">#REF!</definedName>
    <definedName name="_3__123Graph_ACHART_4" hidden="1">#REF!</definedName>
    <definedName name="_3__123Graph_AEFICIENCIA_1" hidden="1">#REF!</definedName>
    <definedName name="_3__123Graph_AGráfico_4A" hidden="1">#REF!</definedName>
    <definedName name="_3__123Graph_ASE60_1" hidden="1">#REF!</definedName>
    <definedName name="_3__123Graph_ASE60_3" hidden="1">#REF!</definedName>
    <definedName name="_3__123Graph_CCart_Utilidad" hidden="1">#REF!</definedName>
    <definedName name="_3__123Graph_CChart_1A" hidden="1">#REF!</definedName>
    <definedName name="_3__123Graph_XGráfico_4A" hidden="1">#REF!</definedName>
    <definedName name="_3__xl5" hidden="1">{"Actual Equipment",#N/A,FALSE,"BA D5"}</definedName>
    <definedName name="_3_0__123Graph_A" hidden="1">#REF!</definedName>
    <definedName name="_3_0_0_F" hidden="1">#REF!</definedName>
    <definedName name="_3_123G_C_4" hidden="1">#REF!</definedName>
    <definedName name="_30_____________________________123Graph_XGráfico_4A" hidden="1">#REF!</definedName>
    <definedName name="_30___123Graph_C__200__BPF" hidden="1">#REF!</definedName>
    <definedName name="_30__123Graph_ACHART_7" hidden="1">#REF!</definedName>
    <definedName name="_30__123Graph_BCHART_1" hidden="1">#REF!</definedName>
    <definedName name="_30__123Graph_BCHART_11" hidden="1">#REF!</definedName>
    <definedName name="_30__123Graph_BCHART_9" hidden="1">#REF!</definedName>
    <definedName name="_30__123Graph_BSE60_2" hidden="1">#REF!</definedName>
    <definedName name="_30__123Graph_FSE60_2" hidden="1">#REF!</definedName>
    <definedName name="_30_B_0__123Graph_XGráfico" hidden="1">#REF!</definedName>
    <definedName name="_300____________________________________________________________________________123Graph_XGráfico_4A" hidden="1">#REF!</definedName>
    <definedName name="_301___________________________________________________________________________123Graph_AGráfico_4A" hidden="1">#REF!</definedName>
    <definedName name="_302___________________________________________________________________________123Graph_BGráfico_4A" hidden="1">#REF!</definedName>
    <definedName name="_303___________________________________________________________________________123Graph_XGráfico_4A" hidden="1">#REF!</definedName>
    <definedName name="_304__________________________________________________________________________123Graph_AGráfico_4A" hidden="1">#REF!</definedName>
    <definedName name="_305__________________________________________________________________________123Graph_BGráfico_4A" hidden="1">#REF!</definedName>
    <definedName name="_306__________________________________________________________________________123Graph_XGráfico_4A" hidden="1">#REF!</definedName>
    <definedName name="_307_________________________________________________________________________123Graph_AGráfico_4A" hidden="1">#REF!</definedName>
    <definedName name="_308_________________________________________________________________________123Graph_BGráfico_4A" hidden="1">#REF!</definedName>
    <definedName name="_308__123Graph_CCHART_15" hidden="1">#REF!</definedName>
    <definedName name="_309_________________________________________________________________________123Graph_XGráfico_4A" hidden="1">#REF!</definedName>
    <definedName name="_30B____123Graph_XGráfico" hidden="1">#REF!</definedName>
    <definedName name="_31____________________________123Graph_AGráfico_4A" hidden="1">#REF!</definedName>
    <definedName name="_31___123Graph_C__200__D50" hidden="1">#REF!</definedName>
    <definedName name="_31__123Graph_ACHART_8" hidden="1">#REF!</definedName>
    <definedName name="_31__123Graph_BCHART_1" hidden="1">#REF!</definedName>
    <definedName name="_31__123Graph_BCHART_12" hidden="1">#REF!</definedName>
    <definedName name="_31__123Graph_CCHART_10" hidden="1">#REF!</definedName>
    <definedName name="_31__123Graph_FSE60_3" hidden="1">#REF!</definedName>
    <definedName name="_310________________________________________________________________________123Graph_AGráfico_4A" hidden="1">#REF!</definedName>
    <definedName name="_311________________________________________________________________________123Graph_BGráfico_4A" hidden="1">#REF!</definedName>
    <definedName name="_312________________________________________________________________________123Graph_XGráfico_4A" hidden="1">#REF!</definedName>
    <definedName name="_313_______________________________________________________________________123Graph_AGráfico_4A" hidden="1">#REF!</definedName>
    <definedName name="_314_______________________________________________________________________123Graph_BGráfico_4A" hidden="1">#REF!</definedName>
    <definedName name="_315_______________________________________________________________________123Graph_XGráfico_4A" hidden="1">#REF!</definedName>
    <definedName name="_316______________________________________________________________________123Graph_AGráfico_4A" hidden="1">#REF!</definedName>
    <definedName name="_317______________________________________________________________________123Graph_BGráfico_4A" hidden="1">#REF!</definedName>
    <definedName name="_317__123Graph_CCHART_16" hidden="1">#REF!</definedName>
    <definedName name="_318______________________________________________________________________123Graph_XGráfico_4A" hidden="1">#REF!</definedName>
    <definedName name="_319_____________________________________________________________________123Graph_AGráfico_4A" hidden="1">#REF!</definedName>
    <definedName name="_31B_0__123Graph_XGráfico" hidden="1">#REF!</definedName>
    <definedName name="_32____________________________123Graph_BGráfico_4A" hidden="1">#REF!</definedName>
    <definedName name="_32___123Graph_CGRANULOMETRIA_1" hidden="1">#REF!</definedName>
    <definedName name="_32__123Graph_ACHART_9" hidden="1">#REF!</definedName>
    <definedName name="_32__123Graph_BCHART_10" hidden="1">#REF!</definedName>
    <definedName name="_32__123Graph_BCHART_13" hidden="1">#REF!</definedName>
    <definedName name="_32__123Graph_BCHART_7" hidden="1">#REF!</definedName>
    <definedName name="_32__123Graph_BGráfico_4A" hidden="1">#REF!</definedName>
    <definedName name="_32__123Graph_CCHART_11" hidden="1">#REF!</definedName>
    <definedName name="_32__123Graph_DSE60_3" hidden="1">#REF!</definedName>
    <definedName name="_32__123Graph_FSE60_3" hidden="1">#REF!</definedName>
    <definedName name="_320_____________________________________________________________________123Graph_BGráfico_4A" hidden="1">#REF!</definedName>
    <definedName name="_321_____________________________________________________________________123Graph_XGráfico_4A" hidden="1">#REF!</definedName>
    <definedName name="_322__123Graph_FSE60_1" hidden="1">#REF!</definedName>
    <definedName name="_323____________________________________________________________________123Graph_AGráfico_4A" hidden="1">#REF!</definedName>
    <definedName name="_324____________________________________________________________________123Graph_BGráfico_4A" hidden="1">#REF!</definedName>
    <definedName name="_325____________________________________________________________________123Graph_XGráfico_4A" hidden="1">#REF!</definedName>
    <definedName name="_326____________________________________________________________________4_0__123Grap" hidden="1">#REF!</definedName>
    <definedName name="_326__123Graph_CCHART_7" hidden="1">#REF!</definedName>
    <definedName name="_33____________________________123Graph_XGráfico_4A" hidden="1">#REF!</definedName>
    <definedName name="_33___123Graph_D__200__BPF" hidden="1">#REF!</definedName>
    <definedName name="_33__123Graph_ACHART_14" hidden="1">#REF!</definedName>
    <definedName name="_33__123Graph_BCHART_11" hidden="1">#REF!</definedName>
    <definedName name="_33__123Graph_BCHART_14" hidden="1">#REF!</definedName>
    <definedName name="_33__123Graph_BCHART_7" hidden="1">#REF!</definedName>
    <definedName name="_33__123Graph_BCHART_8" hidden="1">#REF!</definedName>
    <definedName name="_33__123Graph_CCHART_12" hidden="1">#REF!</definedName>
    <definedName name="_331____________________________________________________________________B_0__123Graph_XGráfico" hidden="1">#REF!</definedName>
    <definedName name="_334___________________________________________________________________123Graph_AGráfico_4A" hidden="1">#REF!</definedName>
    <definedName name="_335___________________________________________________________________123Graph_BGráfico_4A" hidden="1">#REF!</definedName>
    <definedName name="_335__123Graph_CCHART_8" hidden="1">#REF!</definedName>
    <definedName name="_336___________________________________________________________________123Graph_XGráfico_4A" hidden="1">#REF!</definedName>
    <definedName name="_337___________________________________________________________________4_0__123Grap" hidden="1">#REF!</definedName>
    <definedName name="_34___________________________123Graph_AGráfico_4A" hidden="1">#REF!</definedName>
    <definedName name="_34___123Graph_D__200__D50" hidden="1">#REF!</definedName>
    <definedName name="_34__123Graph_BCHART_11" hidden="1">#REF!</definedName>
    <definedName name="_34__123Graph_BCHART_12" hidden="1">#REF!</definedName>
    <definedName name="_34__123Graph_BCHART_15" hidden="1">#REF!</definedName>
    <definedName name="_34__123Graph_BCHART_7" hidden="1">#REF!</definedName>
    <definedName name="_34__123Graph_BCHART_8" hidden="1">#REF!</definedName>
    <definedName name="_34__123Graph_BCHART_9" hidden="1">#REF!</definedName>
    <definedName name="_34__123Graph_CCHART_13" hidden="1">#REF!</definedName>
    <definedName name="_342___________________________________________________________________B_0__123Graph_XGráfico" hidden="1">#REF!</definedName>
    <definedName name="_344__123Graph_CCHART_9" hidden="1">#REF!</definedName>
    <definedName name="_345__________________________________________________________________123Graph_AGráfico_4A" hidden="1">#REF!</definedName>
    <definedName name="_345__123Graph_FSE60_2" hidden="1">#REF!</definedName>
    <definedName name="_346__________________________________________________________________123Graph_BGráfico_4A" hidden="1">#REF!</definedName>
    <definedName name="_347__________________________________________________________________123Graph_XGráfico_4A" hidden="1">#REF!</definedName>
    <definedName name="_348__________________________________________________________________4_0__123Grap" hidden="1">#REF!</definedName>
    <definedName name="_35___________________________123Graph_BGráfico_4A" hidden="1">#REF!</definedName>
    <definedName name="_35___123Graph_E__200__BPF" hidden="1">#REF!</definedName>
    <definedName name="_35___123Graph_XGráfico_4A" hidden="1">#REF!</definedName>
    <definedName name="_35__123Graph_BCHART_13" hidden="1">#REF!</definedName>
    <definedName name="_35__123Graph_BCHART_16" hidden="1">#REF!</definedName>
    <definedName name="_35__123Graph_BCHART_8" hidden="1">#REF!</definedName>
    <definedName name="_35__123Graph_BCHART_9" hidden="1">#REF!</definedName>
    <definedName name="_35__123Graph_BGráfico_4A" hidden="1">#REF!</definedName>
    <definedName name="_35__123Graph_CCHART_14" hidden="1">#REF!</definedName>
    <definedName name="_35_0_0_F" hidden="1">#REF!</definedName>
    <definedName name="_353__________________________________________________________________B_0__123Graph_XGráfico" hidden="1">#REF!</definedName>
    <definedName name="_353__123Graph_XCHART_10" hidden="1">#REF!</definedName>
    <definedName name="_356_________________________________________________________________123Graph_AGráfico_4A" hidden="1">#REF!</definedName>
    <definedName name="_357_________________________________________________________________123Graph_BGráfico_4A" hidden="1">#REF!</definedName>
    <definedName name="_358_________________________________________________________________123Graph_XGráfico_4A" hidden="1">#REF!</definedName>
    <definedName name="_359_________________________________________________________________4_0__123Grap" hidden="1">#REF!</definedName>
    <definedName name="_36___________________________123Graph_XGráfico_4A" hidden="1">#REF!</definedName>
    <definedName name="_36___123Graph_E__200__D50" hidden="1">#REF!</definedName>
    <definedName name="_36__123Graph_BCHART_1" hidden="1">#REF!</definedName>
    <definedName name="_36__123Graph_BCHART_12" hidden="1">#REF!</definedName>
    <definedName name="_36__123Graph_BCHART_14" hidden="1">#REF!</definedName>
    <definedName name="_36__123Graph_BCHART_9" hidden="1">#REF!</definedName>
    <definedName name="_36__123Graph_BSE60_3" hidden="1">#REF!</definedName>
    <definedName name="_36__123Graph_CCHART_10" hidden="1">#REF!</definedName>
    <definedName name="_36__123Graph_CCHART_15" hidden="1">#REF!</definedName>
    <definedName name="_36_B_0__123Graph_XGráfico" hidden="1">#REF!</definedName>
    <definedName name="_36_B_0_234G_X" hidden="1">#REF!</definedName>
    <definedName name="_362__123Graph_XCHART_11" hidden="1">#REF!</definedName>
    <definedName name="_364_________________________________________________________________B_0__123Graph_XGráfico" hidden="1">#REF!</definedName>
    <definedName name="_365__123Graph_FSE60_3" hidden="1">#REF!</definedName>
    <definedName name="_367________________________________________________________________123Graph_AGráfico_4A" hidden="1">#REF!</definedName>
    <definedName name="_368________________________________________________________________123Graph_BGráfico_4A" hidden="1">#REF!</definedName>
    <definedName name="_369________________________________________________________________123Graph_XGráfico_4A" hidden="1">#REF!</definedName>
    <definedName name="_37__________________________123Graph_AGráfico_4A" hidden="1">#REF!</definedName>
    <definedName name="_37___123Graph_F__200__BPF" hidden="1">#REF!</definedName>
    <definedName name="_37__123Graph_ACHART_15" hidden="1">#REF!</definedName>
    <definedName name="_37__123Graph_BCHART_10" hidden="1">#REF!</definedName>
    <definedName name="_37__123Graph_BCHART_15" hidden="1">#REF!</definedName>
    <definedName name="_37__123Graph_BCHART_2" hidden="1">#REF!</definedName>
    <definedName name="_37__123Graph_CCHART_10" hidden="1">#REF!</definedName>
    <definedName name="_37__123Graph_CCHART_11" hidden="1">#REF!</definedName>
    <definedName name="_37__123Graph_CCHART_16" hidden="1">#REF!</definedName>
    <definedName name="_37_123Grap" hidden="1">#REF!</definedName>
    <definedName name="_370________________________________________________________________4_0__123Grap" hidden="1">#REF!</definedName>
    <definedName name="_371__123Graph_XCHART_12" hidden="1">#REF!</definedName>
    <definedName name="_375________________________________________________________________B_0__123Graph_XGráfico" hidden="1">#REF!</definedName>
    <definedName name="_378_______________________________________________________________123Graph_AGráfico_4A" hidden="1">#REF!</definedName>
    <definedName name="_379_______________________________________________________________123Graph_BGráfico_4A" hidden="1">#REF!</definedName>
    <definedName name="_38__________________________123Graph_BGráfico_4A" hidden="1">#REF!</definedName>
    <definedName name="_38___123Graph_F__200__D50" hidden="1">#REF!</definedName>
    <definedName name="_38__123Graph_ACHART_7" hidden="1">#REF!</definedName>
    <definedName name="_38__123Graph_BCHART_11" hidden="1">#REF!</definedName>
    <definedName name="_38__123Graph_BCHART_13" hidden="1">#REF!</definedName>
    <definedName name="_38__123Graph_BCHART_16" hidden="1">#REF!</definedName>
    <definedName name="_38__123Graph_CCHART_10" hidden="1">#REF!</definedName>
    <definedName name="_38__123Graph_CCHART_11" hidden="1">#REF!</definedName>
    <definedName name="_38__123Graph_CCHART_12" hidden="1">#REF!</definedName>
    <definedName name="_38__123Graph_CCHART_7" hidden="1">#REF!</definedName>
    <definedName name="_380_______________________________________________________________123Graph_XGráfico_4A" hidden="1">#REF!</definedName>
    <definedName name="_380__123Graph_XCHART_13" hidden="1">#REF!</definedName>
    <definedName name="_381_______________________________________________________________4_0__123Grap" hidden="1">#REF!</definedName>
    <definedName name="_386_______________________________________________________________B_0__123Graph_XGráfico" hidden="1">#REF!</definedName>
    <definedName name="_389______________________________________________________________123Graph_AGráfico_4A" hidden="1">#REF!</definedName>
    <definedName name="_389__123Graph_XCHART_14" hidden="1">#REF!</definedName>
    <definedName name="_39__________________________123Graph_XGráfico_4A" hidden="1">#REF!</definedName>
    <definedName name="_39___123Graph_X__200__BPF" hidden="1">#REF!</definedName>
    <definedName name="_39__123Graph_ACHART_1" hidden="1">#REF!</definedName>
    <definedName name="_39__123Graph_BCHART_12" hidden="1">#REF!</definedName>
    <definedName name="_39__123Graph_BCHART_3" hidden="1">#REF!</definedName>
    <definedName name="_39__123Graph_CCHART_11" hidden="1">#REF!</definedName>
    <definedName name="_39__123Graph_CCHART_12" hidden="1">#REF!</definedName>
    <definedName name="_39__123Graph_CCHART_13" hidden="1">#REF!</definedName>
    <definedName name="_39__123Graph_CCHART_8" hidden="1">#REF!</definedName>
    <definedName name="_390______________________________________________________________123Graph_BGráfico_4A" hidden="1">#REF!</definedName>
    <definedName name="_391______________________________________________________________123Graph_XGráfico_4A" hidden="1">#REF!</definedName>
    <definedName name="_392______________________________________________________________4_0__123Grap" hidden="1">#REF!</definedName>
    <definedName name="_397______________________________________________________________B_0__123Graph_XGráfico" hidden="1">#REF!</definedName>
    <definedName name="_398__123Graph_XCHART_15" hidden="1">#REF!</definedName>
    <definedName name="_3Años">#REF!</definedName>
    <definedName name="_3S" hidden="1">#REF!</definedName>
    <definedName name="_3S2" hidden="1">#REF!</definedName>
    <definedName name="_4" hidden="1">#REF!</definedName>
    <definedName name="_4____123Graph_AGráfico_4A" hidden="1">#REF!</definedName>
    <definedName name="_4____123Graph_AGRANULOMETRIA_1" hidden="1">#REF!</definedName>
    <definedName name="_4___123Graph_AGráfico_4A" hidden="1">#REF!</definedName>
    <definedName name="_4___123Graph_BGráfico_4A" hidden="1">#REF!</definedName>
    <definedName name="_4__123Graph_ACHART_1" hidden="1">#REF!</definedName>
    <definedName name="_4__123Graph_ACHART_12" hidden="1">#REF!</definedName>
    <definedName name="_4__123Graph_ACHART_4" hidden="1">#REF!</definedName>
    <definedName name="_4__123Graph_ACHART_5" hidden="1">#REF!</definedName>
    <definedName name="_4__123Graph_AGráfico_4A" hidden="1">#REF!</definedName>
    <definedName name="_4__123Graph_AGRANULOMETRIA_1" hidden="1">#REF!</definedName>
    <definedName name="_4__123Graph_ASE60_2" hidden="1">#REF!</definedName>
    <definedName name="_4__123Graph_BChart_1A" hidden="1">#REF!</definedName>
    <definedName name="_4__123Graph_BGráfico_4A" hidden="1">#REF!</definedName>
    <definedName name="_4__123Graph_BSE60_1" hidden="1">#REF!</definedName>
    <definedName name="_4__123Graph_DChart_1A" hidden="1">#REF!</definedName>
    <definedName name="_4__123Graph_LBL_ACart_Utilidad" hidden="1">#REF!</definedName>
    <definedName name="_4__xl5" hidden="1">{"Actual Equipment",#N/A,FALSE,"BA D5"}</definedName>
    <definedName name="_4_0__123Graph_BEPS" hidden="1">#REF!</definedName>
    <definedName name="_4_0_0_F" hidden="1">#REF!</definedName>
    <definedName name="_4_0_S" hidden="1">#REF!</definedName>
    <definedName name="_4_4____123Grap" hidden="1">#REF!</definedName>
    <definedName name="_4_4_0__123Grap" hidden="1">#REF!</definedName>
    <definedName name="_4_4_GRA_4" hidden="1">#REF!</definedName>
    <definedName name="_4_5" hidden="1">#REF!</definedName>
    <definedName name="_40_________________________123Graph_AGráfico_4A" hidden="1">#REF!</definedName>
    <definedName name="_40___123Graph_X__200__D50" hidden="1">#REF!</definedName>
    <definedName name="_40__123Graph_ACHART_10" hidden="1">#REF!</definedName>
    <definedName name="_40__123Graph_ACHART_8" hidden="1">#REF!</definedName>
    <definedName name="_40__123Graph_BCHART_13" hidden="1">#REF!</definedName>
    <definedName name="_40__123Graph_BCHART_14" hidden="1">#REF!</definedName>
    <definedName name="_40__123Graph_CCHART_12" hidden="1">#REF!</definedName>
    <definedName name="_40__123Graph_CCHART_13" hidden="1">#REF!</definedName>
    <definedName name="_40__123Graph_CCHART_14" hidden="1">#REF!</definedName>
    <definedName name="_40__123Graph_CCHART_9" hidden="1">#REF!</definedName>
    <definedName name="_40__123Graph_XGráfico_4A" hidden="1">#REF!</definedName>
    <definedName name="_400_____________________________________________________________123Graph_AGráfico_4A" hidden="1">#REF!</definedName>
    <definedName name="_401_____________________________________________________________123Graph_BGráfico_4A" hidden="1">#REF!</definedName>
    <definedName name="_402_____________________________________________________________123Graph_XGráfico_4A" hidden="1">#REF!</definedName>
    <definedName name="_403_____________________________________________________________4_0__123Grap" hidden="1">#REF!</definedName>
    <definedName name="_407__123Graph_XCHART_16" hidden="1">#REF!</definedName>
    <definedName name="_408_____________________________________________________________B_0__123Graph_XGráfico" hidden="1">#REF!</definedName>
    <definedName name="_408__123Graph_XCHART_2" hidden="1">#REF!</definedName>
    <definedName name="_409__123Graph_XCHART_3" hidden="1">#REF!</definedName>
    <definedName name="_41_________________________123Graph_BGráfico_4A" hidden="1">#REF!</definedName>
    <definedName name="_41___123Graph_XEFICIENCIA_1" hidden="1">#REF!</definedName>
    <definedName name="_41__123Graph_ACHART_11" hidden="1">#REF!</definedName>
    <definedName name="_41__123Graph_ACHART_16" hidden="1">#REF!</definedName>
    <definedName name="_41__123Graph_BCHART_14" hidden="1">#REF!</definedName>
    <definedName name="_41__123Graph_BCHART_4" hidden="1">#REF!</definedName>
    <definedName name="_41__123Graph_CCHART_13" hidden="1">#REF!</definedName>
    <definedName name="_41__123Graph_CCHART_14" hidden="1">#REF!</definedName>
    <definedName name="_41__123Graph_CCHART_15" hidden="1">#REF!</definedName>
    <definedName name="_41__123Graph_XCHART_10" hidden="1">#REF!</definedName>
    <definedName name="_410__123Graph_XCHART_4" hidden="1">#REF!</definedName>
    <definedName name="_411____________________________________________________________123Graph_AGráfico_4A" hidden="1">#REF!</definedName>
    <definedName name="_411__123Graph_XCHART_5" hidden="1">#REF!</definedName>
    <definedName name="_412____________________________________________________________123Graph_BGráfico_4A" hidden="1">#REF!</definedName>
    <definedName name="_413____________________________________________________________123Graph_XGráfico_4A" hidden="1">#REF!</definedName>
    <definedName name="_414____________________________________________________________4_0__123Grap" hidden="1">#REF!</definedName>
    <definedName name="_419____________________________________________________________B_0__123Graph_XGráfico" hidden="1">#REF!</definedName>
    <definedName name="_419_0_0_F" hidden="1">#REF!</definedName>
    <definedName name="_42_________________________123Graph_XGráfico_4A" hidden="1">#REF!</definedName>
    <definedName name="_42___123Graph_XGRANULOMETRIA_1" hidden="1">#REF!</definedName>
    <definedName name="_42__123Graph_ACHART_12" hidden="1">#REF!</definedName>
    <definedName name="_42__123Graph_ACHART_9" hidden="1">#REF!</definedName>
    <definedName name="_42__123Graph_ASE60_3" hidden="1">#REF!</definedName>
    <definedName name="_42__123Graph_BCHART_15" hidden="1">#REF!</definedName>
    <definedName name="_42__123Graph_CCHART_14" hidden="1">#REF!</definedName>
    <definedName name="_42__123Graph_CCHART_15" hidden="1">#REF!</definedName>
    <definedName name="_42__123Graph_CCHART_16" hidden="1">#REF!</definedName>
    <definedName name="_42__123Graph_CSE60_2" hidden="1">#REF!</definedName>
    <definedName name="_42__123Graph_XCHART_11" hidden="1">#REF!</definedName>
    <definedName name="_42__123Graph_XGráfico_4A" hidden="1">#REF!</definedName>
    <definedName name="_420__123Graph_XCHART_8" hidden="1">#REF!</definedName>
    <definedName name="_422___________________________________________________________123Graph_AGráfico_4A" hidden="1">#REF!</definedName>
    <definedName name="_423___________________________________________________________123Graph_BGráfico_4A" hidden="1">#REF!</definedName>
    <definedName name="_424___________________________________________________________123Graph_XGráfico_4A" hidden="1">#REF!</definedName>
    <definedName name="_425___________________________________________________________4_0__123Grap" hidden="1">#REF!</definedName>
    <definedName name="_429__123Graph_XCHART_9" hidden="1">#REF!</definedName>
    <definedName name="_43________________________123Graph_AGráfico_4A" hidden="1">#REF!</definedName>
    <definedName name="_43__123Graph_A__200__BPF" hidden="1">#REF!</definedName>
    <definedName name="_43__123Graph_ACHART_1" hidden="1">#REF!</definedName>
    <definedName name="_43__123Graph_ACHART_13" hidden="1">#REF!</definedName>
    <definedName name="_43__123Graph_BCHART_16" hidden="1">#REF!</definedName>
    <definedName name="_43__123Graph_BCHART_5" hidden="1">#REF!</definedName>
    <definedName name="_43__123Graph_BCHART_7" hidden="1">#REF!</definedName>
    <definedName name="_43__123Graph_CCHART_15" hidden="1">#REF!</definedName>
    <definedName name="_43__123Graph_CCHART_16" hidden="1">#REF!</definedName>
    <definedName name="_43__123Graph_CCHART_7" hidden="1">#REF!</definedName>
    <definedName name="_43__123Graph_XCHART_12" hidden="1">#REF!</definedName>
    <definedName name="_43_0_0_F" hidden="1">#REF!</definedName>
    <definedName name="_430___________________________________________________________B_0__123Graph_XGráfico" hidden="1">#REF!</definedName>
    <definedName name="_433__________________________________________________________123Graph_AGráfico_4A" hidden="1">#REF!</definedName>
    <definedName name="_434__________________________________________________________123Graph_BGráfico_4A" hidden="1">#REF!</definedName>
    <definedName name="_435__________________________________________________________123Graph_XGráfico_4A" hidden="1">#REF!</definedName>
    <definedName name="_436__________________________________________________________4_0__123Grap" hidden="1">#REF!</definedName>
    <definedName name="_44________________________123Graph_BGráfico_4A" hidden="1">#REF!</definedName>
    <definedName name="_44__123Graph_A__200__D50" hidden="1">#REF!</definedName>
    <definedName name="_44__123Graph_ACHART_14" hidden="1">#REF!</definedName>
    <definedName name="_44__123Graph_BCHART_16" hidden="1">#REF!</definedName>
    <definedName name="_44__123Graph_BCHART_7" hidden="1">#REF!</definedName>
    <definedName name="_44__123Graph_BCHART_8" hidden="1">#REF!</definedName>
    <definedName name="_44__123Graph_CCHART_16" hidden="1">#REF!</definedName>
    <definedName name="_44__123Graph_CCHART_7" hidden="1">#REF!</definedName>
    <definedName name="_44__123Graph_CCHART_8" hidden="1">#REF!</definedName>
    <definedName name="_44__123Graph_XCHART_13" hidden="1">#REF!</definedName>
    <definedName name="_441__________________________________________________________B_0__123Graph_XGráfico" hidden="1">#REF!</definedName>
    <definedName name="_444_________________________________________________________123Graph_AGráfico_4A" hidden="1">#REF!</definedName>
    <definedName name="_445_________________________________________________________123Graph_BGráfico_4A" hidden="1">#REF!</definedName>
    <definedName name="_446_________________________________________________________123Graph_XGráfico_4A" hidden="1">#REF!</definedName>
    <definedName name="_447_________________________________________________________4_0__123Grap" hidden="1">#REF!</definedName>
    <definedName name="_45________________________123Graph_XGráfico_4A" hidden="1">#REF!</definedName>
    <definedName name="_45__123Graph_AEFICIENCIA_1" hidden="1">#REF!</definedName>
    <definedName name="_45__123Graph_BCHART_8" hidden="1">#REF!</definedName>
    <definedName name="_45__123Graph_BCHART_9" hidden="1">#REF!</definedName>
    <definedName name="_45__123Graph_CCHART_7" hidden="1">#REF!</definedName>
    <definedName name="_45__123Graph_CCHART_8" hidden="1">#REF!</definedName>
    <definedName name="_45__123Graph_CCHART_9" hidden="1">#REF!</definedName>
    <definedName name="_45__123Graph_XCHART_14" hidden="1">#REF!</definedName>
    <definedName name="_45_0_0_F" hidden="1">#REF!</definedName>
    <definedName name="_451_0_0_F" hidden="1">#REF!</definedName>
    <definedName name="_452_________________________________________________________B_0__123Graph_XGráfico" hidden="1">#REF!</definedName>
    <definedName name="_455________________________________________________________123Graph_AGráfico_4A" hidden="1">#REF!</definedName>
    <definedName name="_456" hidden="1">#REF!</definedName>
    <definedName name="_456________________________________________________________123Graph_BGráfico_4A" hidden="1">#REF!</definedName>
    <definedName name="_457________________________________________________________123Graph_XGráfico_4A" hidden="1">#REF!</definedName>
    <definedName name="_458________________________________________________________4_0__123Grap" hidden="1">#REF!</definedName>
    <definedName name="_46_______________________123Graph_AGráfico_4A" hidden="1">#REF!</definedName>
    <definedName name="_46__123Graph_ACHART_15" hidden="1">#REF!</definedName>
    <definedName name="_46__123Graph_AGRANULOMETRIA_1" hidden="1">#REF!</definedName>
    <definedName name="_46__123Graph_ASE60_2" hidden="1">#REF!</definedName>
    <definedName name="_46__123Graph_BCHART_1" hidden="1">#REF!</definedName>
    <definedName name="_46__123Graph_BCHART_9" hidden="1">#REF!</definedName>
    <definedName name="_46__123Graph_CCHART_8" hidden="1">#REF!</definedName>
    <definedName name="_46__123Graph_CCHART_9" hidden="1">#REF!</definedName>
    <definedName name="_46__123Graph_XCHART_10" hidden="1">#REF!</definedName>
    <definedName name="_46__123Graph_XCHART_15" hidden="1">#REF!</definedName>
    <definedName name="_463________________________________________________________B_0__123Graph_XGráfico" hidden="1">#REF!</definedName>
    <definedName name="_466_______________________________________________________123Graph_AGráfico_4A" hidden="1">#REF!</definedName>
    <definedName name="_467_______________________________________________________123Graph_BGráfico_4A" hidden="1">#REF!</definedName>
    <definedName name="_468_______________________________________________________123Graph_XGráfico_4A" hidden="1">#REF!</definedName>
    <definedName name="_469_______________________________________________________4_0__123Grap" hidden="1">#REF!</definedName>
    <definedName name="_47_______________________123Graph_BGráfico_4A" hidden="1">#REF!</definedName>
    <definedName name="_47__123Graph_ACHART_16" hidden="1">#REF!</definedName>
    <definedName name="_47__123Graph_B__200__BPF" hidden="1">#REF!</definedName>
    <definedName name="_47__123Graph_CCHART_10" hidden="1">#REF!</definedName>
    <definedName name="_47__123Graph_CCHART_9" hidden="1">#REF!</definedName>
    <definedName name="_47__123Graph_XCHART_10" hidden="1">#REF!</definedName>
    <definedName name="_47__123Graph_XCHART_11" hidden="1">#REF!</definedName>
    <definedName name="_47__123Graph_XCHART_16" hidden="1">#REF!</definedName>
    <definedName name="_474_______________________________________________________B_0__123Graph_XGráfico" hidden="1">#REF!</definedName>
    <definedName name="_477______________________________________________________123Graph_AGráfico_4A" hidden="1">#REF!</definedName>
    <definedName name="_478______________________________________________________123Graph_BGráfico_4A" hidden="1">#REF!</definedName>
    <definedName name="_479______________________________________________________123Graph_XGráfico_4A" hidden="1">#REF!</definedName>
    <definedName name="_48_______________________123Graph_XGráfico_4A" hidden="1">#REF!</definedName>
    <definedName name="_48_____123Graph_AGráfico_4A" hidden="1">#REF!</definedName>
    <definedName name="_48__123Graph_B__200__D50" hidden="1">#REF!</definedName>
    <definedName name="_48__123Graph_BCHART_10" hidden="1">#REF!</definedName>
    <definedName name="_48__123Graph_BGráfico_4A" hidden="1">#REF!</definedName>
    <definedName name="_48__123Graph_BSE60_1" hidden="1">#REF!</definedName>
    <definedName name="_48__123Graph_CCHART_11" hidden="1">#REF!</definedName>
    <definedName name="_48__123Graph_CSE60_3" hidden="1">#REF!</definedName>
    <definedName name="_48__123Graph_XCHART_10" hidden="1">#REF!</definedName>
    <definedName name="_48__123Graph_XCHART_11" hidden="1">#REF!</definedName>
    <definedName name="_48__123Graph_XCHART_12" hidden="1">#REF!</definedName>
    <definedName name="_48__123Graph_XCHART_2" hidden="1">#REF!</definedName>
    <definedName name="_48_4____123Grap" hidden="1">#REF!</definedName>
    <definedName name="_48_B_0__123Graph_XGráfico" hidden="1">#REF!</definedName>
    <definedName name="_480______________________________________________________4_0__123Grap" hidden="1">#REF!</definedName>
    <definedName name="_485______________________________________________________B_0__123Graph_XGráfico" hidden="1">#REF!</definedName>
    <definedName name="_488_____________________________________________________123Graph_AGráfico_4A" hidden="1">#REF!</definedName>
    <definedName name="_489_____________________________________________________123Graph_BGráfico_4A" hidden="1">#REF!</definedName>
    <definedName name="_49______________________123Graph_AGráfico_4A" hidden="1">#REF!</definedName>
    <definedName name="_49_____123Graph_BGráfico_4A" hidden="1">#REF!</definedName>
    <definedName name="_49__123Graph_BEFICIENCIA_1" hidden="1">#REF!</definedName>
    <definedName name="_49__123Graph_CCHART_10" hidden="1">#REF!</definedName>
    <definedName name="_49__123Graph_CCHART_12" hidden="1">#REF!</definedName>
    <definedName name="_49__123Graph_XCHART_11" hidden="1">#REF!</definedName>
    <definedName name="_49__123Graph_XCHART_12" hidden="1">#REF!</definedName>
    <definedName name="_49__123Graph_XCHART_13" hidden="1">#REF!</definedName>
    <definedName name="_49__123Graph_XCHART_3" hidden="1">#REF!</definedName>
    <definedName name="_49_4_0__123Grap" hidden="1">#REF!</definedName>
    <definedName name="_490_____________________________________________________123Graph_XGráfico_4A" hidden="1">#REF!</definedName>
    <definedName name="_491_____________________________________________________4_0__123Grap" hidden="1">#REF!</definedName>
    <definedName name="_496_____________________________________________________B_0__123Graph_XGráfico" hidden="1">#REF!</definedName>
    <definedName name="_499____________________________________________________123Graph_AGráfico_4A" hidden="1">#REF!</definedName>
    <definedName name="_5" hidden="1">#REF!</definedName>
    <definedName name="_5____123Graph_B__200__BPF" hidden="1">#REF!</definedName>
    <definedName name="_5____123Graph_BGráfico_4A" hidden="1">#REF!</definedName>
    <definedName name="_5___123Graph_AGráfico_4A" hidden="1">#REF!</definedName>
    <definedName name="_5___123Graph_BGráfico_4A" hidden="1">#REF!</definedName>
    <definedName name="_5___123Graph_XGráfico_4A" hidden="1">#REF!</definedName>
    <definedName name="_5__123Graph_ACHART_1" hidden="1">#REF!</definedName>
    <definedName name="_5__123Graph_ACHART_10" hidden="1">#REF!</definedName>
    <definedName name="_5__123Graph_ACHART_13" hidden="1">#REF!</definedName>
    <definedName name="_5__123Graph_ACHART_3" hidden="1">#REF!</definedName>
    <definedName name="_5__123Graph_ACHART_5" hidden="1">#REF!</definedName>
    <definedName name="_5__123Graph_AGráfico_4A" hidden="1">#REF!</definedName>
    <definedName name="_5__123Graph_B__200__BPF" hidden="1">#REF!</definedName>
    <definedName name="_5__123Graph_BCHART_1" hidden="1">#REF!</definedName>
    <definedName name="_5__123Graph_BGráfico_4A" hidden="1">#REF!</definedName>
    <definedName name="_5__123Graph_BSE60_2" hidden="1">#REF!</definedName>
    <definedName name="_5__123Graph_EChart_1A" hidden="1">#REF!</definedName>
    <definedName name="_5__123Graph_LBL_BCart_Utilidad" hidden="1">#REF!</definedName>
    <definedName name="_5__123Graph_XGráfico_4A" hidden="1">#REF!</definedName>
    <definedName name="_5_0_0_F" hidden="1">#REF!</definedName>
    <definedName name="_5_123Grap" hidden="1">#REF!</definedName>
    <definedName name="_5_4_0__123Grap" hidden="1">#REF!</definedName>
    <definedName name="_5_555" hidden="1">#REF!</definedName>
    <definedName name="_50______________________123Graph_BGráfico_4A" hidden="1">#REF!</definedName>
    <definedName name="_50_____123Graph_XGráfico_4A" hidden="1">#REF!</definedName>
    <definedName name="_50__123Graph_BCHART_11" hidden="1">#REF!</definedName>
    <definedName name="_50__123Graph_BCHART_7" hidden="1">#REF!</definedName>
    <definedName name="_50__123Graph_BGRANULOMETRIA_1" hidden="1">#REF!</definedName>
    <definedName name="_50__123Graph_CCHART_11" hidden="1">#REF!</definedName>
    <definedName name="_50__123Graph_CCHART_13" hidden="1">#REF!</definedName>
    <definedName name="_50__123Graph_XCHART_12" hidden="1">#REF!</definedName>
    <definedName name="_50__123Graph_XCHART_13" hidden="1">#REF!</definedName>
    <definedName name="_50__123Graph_XCHART_14" hidden="1">#REF!</definedName>
    <definedName name="_50__123Graph_XCHART_4" hidden="1">#REF!</definedName>
    <definedName name="_500____________________________________________________123Graph_BGráfico_4A" hidden="1">#REF!</definedName>
    <definedName name="_501____________________________________________________123Graph_XGráfico_4A" hidden="1">#REF!</definedName>
    <definedName name="_502____________________________________________________4_0__123Grap" hidden="1">#REF!</definedName>
    <definedName name="_507____________________________________________________B_0__123Graph_XGráfico" hidden="1">#REF!</definedName>
    <definedName name="_51______________________123Graph_XGráfico_4A" hidden="1">#REF!</definedName>
    <definedName name="_51_____4_0__123Grap" hidden="1">#REF!</definedName>
    <definedName name="_51__123Graph_C__200__BPF" hidden="1">#REF!</definedName>
    <definedName name="_51__123Graph_CCHART_12" hidden="1">#REF!</definedName>
    <definedName name="_51__123Graph_CCHART_14" hidden="1">#REF!</definedName>
    <definedName name="_51__123Graph_XCHART_13" hidden="1">#REF!</definedName>
    <definedName name="_51__123Graph_XCHART_14" hidden="1">#REF!</definedName>
    <definedName name="_51__123Graph_XCHART_15" hidden="1">#REF!</definedName>
    <definedName name="_51__123Graph_XCHART_5" hidden="1">#REF!</definedName>
    <definedName name="_510___________________________________________________123Graph_AGráfico_4A" hidden="1">#REF!</definedName>
    <definedName name="_511___________________________________________________123Graph_BGráfico_4A" hidden="1">#REF!</definedName>
    <definedName name="_512___________________________________________________123Graph_XGráfico_4A" hidden="1">#REF!</definedName>
    <definedName name="_513___________________________________________________4_0__123Grap" hidden="1">#REF!</definedName>
    <definedName name="_518___________________________________________________B_0__123Graph_XGráfico" hidden="1">#REF!</definedName>
    <definedName name="_51Dist_" hidden="1">#REF!</definedName>
    <definedName name="_52_____________________123Graph_AGráfico_4A" hidden="1">#REF!</definedName>
    <definedName name="_52__123Graph_ACHART_10" hidden="1">#REF!</definedName>
    <definedName name="_52__123Graph_BCHART_12" hidden="1">#REF!</definedName>
    <definedName name="_52__123Graph_BCHART_8" hidden="1">#REF!</definedName>
    <definedName name="_52__123Graph_C__200__D50" hidden="1">#REF!</definedName>
    <definedName name="_52__123Graph_CCHART_13" hidden="1">#REF!</definedName>
    <definedName name="_52__123Graph_CCHART_15" hidden="1">#REF!</definedName>
    <definedName name="_52__123Graph_XCHART_14" hidden="1">#REF!</definedName>
    <definedName name="_52__123Graph_XCHART_15" hidden="1">#REF!</definedName>
    <definedName name="_52__123Graph_XCHART_16" hidden="1">#REF!</definedName>
    <definedName name="_52__123Graph_XCHART_8" hidden="1">#REF!</definedName>
    <definedName name="_521__________________________________________________123Graph_AGráfico_4A" hidden="1">#REF!</definedName>
    <definedName name="_522__________________________________________________123Graph_BGráfico_4A" hidden="1">#REF!</definedName>
    <definedName name="_523__________________________________________________123Graph_XGráfico_4A" hidden="1">#REF!</definedName>
    <definedName name="_524__________________________________________________4_0__123Grap" hidden="1">#REF!</definedName>
    <definedName name="_529__________________________________________________B_0__123Graph_XGráfico" hidden="1">#REF!</definedName>
    <definedName name="_53_____________________123Graph_BGráfico_4A" hidden="1">#REF!</definedName>
    <definedName name="_53__123Graph_CCHART_14" hidden="1">#REF!</definedName>
    <definedName name="_53__123Graph_CCHART_16" hidden="1">#REF!</definedName>
    <definedName name="_53__123Graph_CGRANULOMETRIA_1" hidden="1">#REF!</definedName>
    <definedName name="_53__123Graph_XCHART_15" hidden="1">#REF!</definedName>
    <definedName name="_53__123Graph_XCHART_16" hidden="1">#REF!</definedName>
    <definedName name="_53__123Graph_XCHART_2" hidden="1">#REF!</definedName>
    <definedName name="_53__123Graph_XCHART_9" hidden="1">#REF!</definedName>
    <definedName name="_532_________________________________________________123Graph_AGráfico_4A" hidden="1">#REF!</definedName>
    <definedName name="_533_________________________________________________123Graph_BGráfico_4A" hidden="1">#REF!</definedName>
    <definedName name="_534_________________________________________________123Graph_XGráfico_4A" hidden="1">#REF!</definedName>
    <definedName name="_535_________________________________________________4_0__123Grap" hidden="1">#REF!</definedName>
    <definedName name="_54_____________________123Graph_XGráfico_4A" hidden="1">#REF!</definedName>
    <definedName name="_54__123Graph_BCHART_13" hidden="1">#REF!</definedName>
    <definedName name="_54__123Graph_BCHART_9" hidden="1">#REF!</definedName>
    <definedName name="_54__123Graph_CCHART_15" hidden="1">#REF!</definedName>
    <definedName name="_54__123Graph_CCHART_7" hidden="1">#REF!</definedName>
    <definedName name="_54__123Graph_D__200__BPF" hidden="1">#REF!</definedName>
    <definedName name="_54__123Graph_DSE60_1" hidden="1">#REF!</definedName>
    <definedName name="_54__123Graph_XCHART_16" hidden="1">#REF!</definedName>
    <definedName name="_54__123Graph_XCHART_2" hidden="1">#REF!</definedName>
    <definedName name="_54__123Graph_XCHART_3" hidden="1">#REF!</definedName>
    <definedName name="_54_0_0_F" hidden="1">#REF!</definedName>
    <definedName name="_540_________________________________________________B_0__123Graph_XGráfico" hidden="1">#REF!</definedName>
    <definedName name="_543________________________________________________123Graph_AGráfico_4A" hidden="1">#REF!</definedName>
    <definedName name="_544________________________________________________123Graph_BGráfico_4A" hidden="1">#REF!</definedName>
    <definedName name="_545________________________________________________123Graph_XGráfico_4A" hidden="1">#REF!</definedName>
    <definedName name="_546________________________________________________4_0__123Grap" hidden="1">#REF!</definedName>
    <definedName name="_55____________________123Graph_AGráfico_4A" hidden="1">#REF!</definedName>
    <definedName name="_55______0_0_F" hidden="1">#REF!</definedName>
    <definedName name="_55__123Graph_CCHART_16" hidden="1">#REF!</definedName>
    <definedName name="_55__123Graph_CCHART_8" hidden="1">#REF!</definedName>
    <definedName name="_55__123Graph_D__200__D50" hidden="1">#REF!</definedName>
    <definedName name="_55__123Graph_XCHART_2" hidden="1">#REF!</definedName>
    <definedName name="_55__123Graph_XCHART_3" hidden="1">#REF!</definedName>
    <definedName name="_55__123Graph_XCHART_4" hidden="1">#REF!</definedName>
    <definedName name="_551________________________________________________B_0__123Graph_XGráfico" hidden="1">#REF!</definedName>
    <definedName name="_554_______________________________________________123Graph_AGráfico_4A" hidden="1">#REF!</definedName>
    <definedName name="_555_______________________________________________123Graph_BGráfico_4A" hidden="1">#REF!</definedName>
    <definedName name="_556_______________________________________________123Graph_XGráfico_4A" hidden="1">#REF!</definedName>
    <definedName name="_557_______________________________________________4_0__123Grap" hidden="1">#REF!</definedName>
    <definedName name="_56____________________123Graph_BGráfico_4A" hidden="1">#REF!</definedName>
    <definedName name="_56_____B_0__123Graph_XGráfico" hidden="1">#REF!</definedName>
    <definedName name="_56__123Graph_BCHART_14" hidden="1">#REF!</definedName>
    <definedName name="_56__123Graph_BCHART_7" hidden="1">#REF!</definedName>
    <definedName name="_56__123Graph_CCHART_7" hidden="1">#REF!</definedName>
    <definedName name="_56__123Graph_CCHART_9" hidden="1">#REF!</definedName>
    <definedName name="_56__123Graph_E__200__BPF" hidden="1">#REF!</definedName>
    <definedName name="_56__123Graph_XCHART_3" hidden="1">#REF!</definedName>
    <definedName name="_56__123Graph_XCHART_4" hidden="1">#REF!</definedName>
    <definedName name="_56__123Graph_XCHART_5" hidden="1">#REF!</definedName>
    <definedName name="_56_4____123Grap" hidden="1">#REF!</definedName>
    <definedName name="_562_______________________________________________B_0__123Graph_XGráfico" hidden="1">#REF!</definedName>
    <definedName name="_565______________________________________________123Graph_AGráfico_4A" hidden="1">#REF!</definedName>
    <definedName name="_566______________________________________________123Graph_BGráfico_4A" hidden="1">#REF!</definedName>
    <definedName name="_567______________________________________________123Graph_XGráfico_4A" hidden="1">#REF!</definedName>
    <definedName name="_568______________________________________________4_0__123Grap" hidden="1">#REF!</definedName>
    <definedName name="_57____________________123Graph_XGráfico_4A" hidden="1">#REF!</definedName>
    <definedName name="_57__123Graph_ACHART_7" hidden="1">#REF!</definedName>
    <definedName name="_57__123Graph_BCHART_8" hidden="1">#REF!</definedName>
    <definedName name="_57__123Graph_CCHART_10" hidden="1">#REF!</definedName>
    <definedName name="_57__123Graph_CCHART_8" hidden="1">#REF!</definedName>
    <definedName name="_57__123Graph_E__200__D50" hidden="1">#REF!</definedName>
    <definedName name="_57__123Graph_XCHART_10" hidden="1">#REF!</definedName>
    <definedName name="_57__123Graph_XCHART_4" hidden="1">#REF!</definedName>
    <definedName name="_57__123Graph_XCHART_5" hidden="1">#REF!</definedName>
    <definedName name="_57__123Graph_XCHART_8" hidden="1">#REF!</definedName>
    <definedName name="_573______________________________________________B_0__123Graph_XGráfico" hidden="1">#REF!</definedName>
    <definedName name="_576_____________________________________________123Graph_AGráfico_4A" hidden="1">#REF!</definedName>
    <definedName name="_577_____________________________________________123Graph_BGráfico_4A" hidden="1">#REF!</definedName>
    <definedName name="_578_____________________________________________123Graph_XGráfico_4A" hidden="1">#REF!</definedName>
    <definedName name="_579_____________________________________________4_0__123Grap" hidden="1">#REF!</definedName>
    <definedName name="_58___________________123Graph_AGráfico_4A" hidden="1">#REF!</definedName>
    <definedName name="_58__123Graph_BCHART_15" hidden="1">#REF!</definedName>
    <definedName name="_58__123Graph_BCHART_9" hidden="1">#REF!</definedName>
    <definedName name="_58__123Graph_CCHART_9" hidden="1">#REF!</definedName>
    <definedName name="_58__123Graph_F__200__BPF" hidden="1">#REF!</definedName>
    <definedName name="_58__123Graph_XCHART_11" hidden="1">#REF!</definedName>
    <definedName name="_58__123Graph_XCHART_5" hidden="1">#REF!</definedName>
    <definedName name="_58__123Graph_XCHART_8" hidden="1">#REF!</definedName>
    <definedName name="_58__123Graph_XCHART_9" hidden="1">#REF!</definedName>
    <definedName name="_584_____________________________________________B_0__123Graph_XGráfico" hidden="1">#REF!</definedName>
    <definedName name="_587____________________________________________123Graph_AGráfico_4A" hidden="1">#REF!</definedName>
    <definedName name="_588____________________________________________123Graph_BGráfico_4A" hidden="1">#REF!</definedName>
    <definedName name="_589____________________________________________123Graph_XGráfico_4A" hidden="1">#REF!</definedName>
    <definedName name="_59___________________123Graph_BGráfico_4A" hidden="1">#REF!</definedName>
    <definedName name="_59__123Graph_CCHART_11" hidden="1">#REF!</definedName>
    <definedName name="_59__123Graph_F__200__D50" hidden="1">#REF!</definedName>
    <definedName name="_59__123Graph_XCHART_10" hidden="1">#REF!</definedName>
    <definedName name="_59__123Graph_XCHART_12" hidden="1">#REF!</definedName>
    <definedName name="_59__123Graph_XCHART_8" hidden="1">#REF!</definedName>
    <definedName name="_59__123Graph_XCHART_9" hidden="1">#REF!</definedName>
    <definedName name="_590____________________________________________4_0__123Grap" hidden="1">#REF!</definedName>
    <definedName name="_595____________________________________________B_0__123Graph_XGráfico" hidden="1">#REF!</definedName>
    <definedName name="_598___________________________________________123Graph_AGráfico_4A" hidden="1">#REF!</definedName>
    <definedName name="_599___________________________________________123Graph_BGráfico_4A" hidden="1">#REF!</definedName>
    <definedName name="_59F" hidden="1">#REF!</definedName>
    <definedName name="_5B_0__123Graph_XGráfico" hidden="1">#REF!</definedName>
    <definedName name="_5wert" hidden="1">#REF!</definedName>
    <definedName name="_6" hidden="1">#REF!</definedName>
    <definedName name="_6____123Graph_B__200__D50" hidden="1">#REF!</definedName>
    <definedName name="_6____123Graph_XGráfico_4A" hidden="1">#REF!</definedName>
    <definedName name="_6___123Graph_AGráfico_4A" hidden="1">#REF!</definedName>
    <definedName name="_6___123Graph_BGráfico_4A" hidden="1">#REF!</definedName>
    <definedName name="_6___123Graph_XGráfico_4A" hidden="1">#REF!</definedName>
    <definedName name="_6__123Graph_ACHART_1" hidden="1">#REF!</definedName>
    <definedName name="_6__123Graph_ACHART_10" hidden="1">#REF!</definedName>
    <definedName name="_6__123Graph_ACHART_11" hidden="1">#REF!</definedName>
    <definedName name="_6__123Graph_ACHART_14" hidden="1">#REF!</definedName>
    <definedName name="_6__123Graph_AGráfico_4A" hidden="1">#REF!</definedName>
    <definedName name="_6__123Graph_ASE60_1" hidden="1">#REF!</definedName>
    <definedName name="_6__123Graph_ASE60_3" hidden="1">#REF!</definedName>
    <definedName name="_6__123Graph_B__200__D50" hidden="1">#REF!</definedName>
    <definedName name="_6__123Graph_BCHART_1" hidden="1">#REF!</definedName>
    <definedName name="_6__123Graph_BCHART_2" hidden="1">#REF!</definedName>
    <definedName name="_6__123Graph_BGráfico_4A" hidden="1">#REF!</definedName>
    <definedName name="_6__123Graph_BSE60_3" hidden="1">#REF!</definedName>
    <definedName name="_6__123Graph_CChart_1A" hidden="1">#REF!</definedName>
    <definedName name="_6__123Graph_FChart_1A" hidden="1">#REF!</definedName>
    <definedName name="_6__123Graph_LBL_CCart_Utilidad" hidden="1">#REF!</definedName>
    <definedName name="_6__123Graph_XGráfico_4A" hidden="1">#REF!</definedName>
    <definedName name="_6_0_0_F" hidden="1">#REF!</definedName>
    <definedName name="_6_4____123Grap" hidden="1">#REF!</definedName>
    <definedName name="_6_4_0__123Grap" hidden="1">#REF!</definedName>
    <definedName name="_60___________________123Graph_XGráfico_4A" hidden="1">#REF!</definedName>
    <definedName name="_60__123Graph_BCHART_16" hidden="1">#REF!</definedName>
    <definedName name="_60__123Graph_BSE60_2" hidden="1">#REF!</definedName>
    <definedName name="_60__123Graph_DSE60_2" hidden="1">#REF!</definedName>
    <definedName name="_60__123Graph_X__200__BPF" hidden="1">#REF!</definedName>
    <definedName name="_60__123Graph_XCHART_11" hidden="1">#REF!</definedName>
    <definedName name="_60__123Graph_XCHART_13" hidden="1">#REF!</definedName>
    <definedName name="_60__123Graph_XCHART_9" hidden="1">#REF!</definedName>
    <definedName name="_60_0_0_F" hidden="1">#REF!</definedName>
    <definedName name="_600___________________________________________123Graph_XGráfico_4A" hidden="1">#REF!</definedName>
    <definedName name="_601___________________________________________4_0__123Grap" hidden="1">#REF!</definedName>
    <definedName name="_606___________________________________________B_0__123Graph_XGráfico" hidden="1">#REF!</definedName>
    <definedName name="_609__________________________________________123Graph_AGráfico_4A" hidden="1">#REF!</definedName>
    <definedName name="_61__________________123Graph_AGráfico_4A" hidden="1">#REF!</definedName>
    <definedName name="_61__123Graph_ACHART_11" hidden="1">#REF!</definedName>
    <definedName name="_61__123Graph_ACHART_8" hidden="1">#REF!</definedName>
    <definedName name="_61__123Graph_CCHART_12" hidden="1">#REF!</definedName>
    <definedName name="_61__123Graph_X__200__D50" hidden="1">#REF!</definedName>
    <definedName name="_61__123Graph_XCHART_12" hidden="1">#REF!</definedName>
    <definedName name="_61__123Graph_XCHART_14" hidden="1">#REF!</definedName>
    <definedName name="_61_0_0_F" hidden="1">#REF!</definedName>
    <definedName name="_610__________________________________________123Graph_BGráfico_4A" hidden="1">#REF!</definedName>
    <definedName name="_611__________________________________________123Graph_XGráfico_4A" hidden="1">#REF!</definedName>
    <definedName name="_612__________________________________________4_0__123Grap" hidden="1">#REF!</definedName>
    <definedName name="_617__________________________________________B_0__123Graph_XGráfico" hidden="1">#REF!</definedName>
    <definedName name="_62__________________123Graph_BGráfico_4A" hidden="1">#REF!</definedName>
    <definedName name="_62__123Graph_CCHART_10" hidden="1">#REF!</definedName>
    <definedName name="_62__123Graph_XCHART_13" hidden="1">#REF!</definedName>
    <definedName name="_62__123Graph_XCHART_15" hidden="1">#REF!</definedName>
    <definedName name="_62__123Graph_XEFICIENCIA_1" hidden="1">#REF!</definedName>
    <definedName name="_620_________________________________________123Graph_AGráfico_4A" hidden="1">#REF!</definedName>
    <definedName name="_621_________________________________________123Graph_BGráfico_4A" hidden="1">#REF!</definedName>
    <definedName name="_622_________________________________________123Graph_XGráfico_4A" hidden="1">#REF!</definedName>
    <definedName name="_623_________________________________________4_0__123Grap" hidden="1">#REF!</definedName>
    <definedName name="_628_________________________________________B_0__123Graph_XGráfico" hidden="1">#REF!</definedName>
    <definedName name="_63__________________123Graph_XGráfico_4A" hidden="1">#REF!</definedName>
    <definedName name="_63__123Graph_CCHART_11" hidden="1">#REF!</definedName>
    <definedName name="_63__123Graph_CCHART_13" hidden="1">#REF!</definedName>
    <definedName name="_63__123Graph_XCHART_14" hidden="1">#REF!</definedName>
    <definedName name="_63__123Graph_XCHART_16" hidden="1">#REF!</definedName>
    <definedName name="_63__123Graph_XGRANULOMETRIA_1" hidden="1">#REF!</definedName>
    <definedName name="_63_4_0__123Grap" hidden="1">#REF!</definedName>
    <definedName name="_631________________________________________123Graph_AGráfico_4A" hidden="1">#REF!</definedName>
    <definedName name="_632________________________________________123Graph_BGráfico_4A" hidden="1">#REF!</definedName>
    <definedName name="_633________________________________________123Graph_XGráfico_4A" hidden="1">#REF!</definedName>
    <definedName name="_634________________________________________4_0__123Grap" hidden="1">#REF!</definedName>
    <definedName name="_639________________________________________B_0__123Graph_XGráfico" hidden="1">#REF!</definedName>
    <definedName name="_64_________________123Graph_AGráfico_4A" hidden="1">#REF!</definedName>
    <definedName name="_64__123Graph_CCHART_12" hidden="1">#REF!</definedName>
    <definedName name="_64__123Graph_XCHART_15" hidden="1">#REF!</definedName>
    <definedName name="_64__123Graph_XCHART_2" hidden="1">#REF!</definedName>
    <definedName name="_642_______________________________________123Graph_AGráfico_4A" hidden="1">#REF!</definedName>
    <definedName name="_643_______________________________________123Graph_BGráfico_4A" hidden="1">#REF!</definedName>
    <definedName name="_644_______________________________________123Graph_XGráfico_4A" hidden="1">#REF!</definedName>
    <definedName name="_645_______________________________________4_0__123Grap" hidden="1">#REF!</definedName>
    <definedName name="_65_________________123Graph_BGráfico_4A" hidden="1">#REF!</definedName>
    <definedName name="_65__123Graph_ACHART_9" hidden="1">#REF!</definedName>
    <definedName name="_65__123Graph_CCHART_13" hidden="1">#REF!</definedName>
    <definedName name="_65__123Graph_CCHART_14" hidden="1">#REF!</definedName>
    <definedName name="_65__123Graph_XCHART_16" hidden="1">#REF!</definedName>
    <definedName name="_65__123Graph_XCHART_3" hidden="1">#REF!</definedName>
    <definedName name="_650_______________________________________B_0__123Graph_XGráfico" hidden="1">#REF!</definedName>
    <definedName name="_653______________________________________123Graph_AGráfico_4A" hidden="1">#REF!</definedName>
    <definedName name="_654______________________________________123Graph_BGráfico_4A" hidden="1">#REF!</definedName>
    <definedName name="_655______________________________________123Graph_XGráfico_4A" hidden="1">#REF!</definedName>
    <definedName name="_656______________________________________4_0__123Grap" hidden="1">#REF!</definedName>
    <definedName name="_66_________________123Graph_XGráfico_4A" hidden="1">#REF!</definedName>
    <definedName name="_66__123Graph_CCHART_14" hidden="1">#REF!</definedName>
    <definedName name="_66__123Graph_DSE60_3" hidden="1">#REF!</definedName>
    <definedName name="_66__123Graph_XCHART_2" hidden="1">#REF!</definedName>
    <definedName name="_66__123Graph_XCHART_4" hidden="1">#REF!</definedName>
    <definedName name="_661______________________________________B_0__123Graph_XGráfico" hidden="1">#REF!</definedName>
    <definedName name="_664_____________________________________123Graph_AGráfico_4A" hidden="1">#REF!</definedName>
    <definedName name="_665_____________________________________123Graph_BGráfico_4A" hidden="1">#REF!</definedName>
    <definedName name="_666_____________________________________123Graph_XGráfico_4A" hidden="1">#REF!</definedName>
    <definedName name="_66666" hidden="1">#REF!</definedName>
    <definedName name="_667" hidden="1">#REF!</definedName>
    <definedName name="_667_____________________________________4_0__123Grap" hidden="1">#REF!</definedName>
    <definedName name="_67________________123Graph_AGráfico_4A" hidden="1">#REF!</definedName>
    <definedName name="_67__123Graph_CCHART_15" hidden="1">#REF!</definedName>
    <definedName name="_67__123Graph_XCHART_3" hidden="1">#REF!</definedName>
    <definedName name="_67__123Graph_XCHART_5" hidden="1">#REF!</definedName>
    <definedName name="_672_____________________________________B_0__123Graph_XGráfico" hidden="1">#REF!</definedName>
    <definedName name="_675____________________________________123Graph_AGráfico_4A" hidden="1">#REF!</definedName>
    <definedName name="_676____________________________________123Graph_BGráfico_4A" hidden="1">#REF!</definedName>
    <definedName name="_677____________________________________123Graph_XGráfico_4A" hidden="1">#REF!</definedName>
    <definedName name="_678____________________________________4_0__123Grap" hidden="1">#REF!</definedName>
    <definedName name="_68________________123Graph_BGráfico_4A" hidden="1">#REF!</definedName>
    <definedName name="_68__123Graph_CCHART_16" hidden="1">#REF!</definedName>
    <definedName name="_68__123Graph_XCHART_4" hidden="1">#REF!</definedName>
    <definedName name="_68__123Graph_XCHART_8" hidden="1">#REF!</definedName>
    <definedName name="_683____________________________________B_0__123Graph_XGráfico" hidden="1">#REF!</definedName>
    <definedName name="_686___________________________________123Graph_AGráfico_4A" hidden="1">#REF!</definedName>
    <definedName name="_687___________________________________123Graph_BGráfico_4A" hidden="1">#REF!</definedName>
    <definedName name="_688___________________________________123Graph_XGráfico_4A" hidden="1">#REF!</definedName>
    <definedName name="_689___________________________________4_0__123Grap" hidden="1">#REF!</definedName>
    <definedName name="_69________________123Graph_XGráfico_4A" hidden="1">#REF!</definedName>
    <definedName name="_69__123Graph_ASE60_3" hidden="1">#REF!</definedName>
    <definedName name="_69__123Graph_BCHART_1" hidden="1">#REF!</definedName>
    <definedName name="_69__123Graph_CCHART_16" hidden="1">#REF!</definedName>
    <definedName name="_69__123Graph_CCHART_7" hidden="1">#REF!</definedName>
    <definedName name="_69__123Graph_XCHART_5" hidden="1">#REF!</definedName>
    <definedName name="_69__123Graph_XCHART_9" hidden="1">#REF!</definedName>
    <definedName name="_694___________________________________B_0__123Graph_XGráfico" hidden="1">#REF!</definedName>
    <definedName name="_697__________________________________123Graph_AGráfico_4A" hidden="1">#REF!</definedName>
    <definedName name="_698__________________________________123Graph_BGráfico_4A" hidden="1">#REF!</definedName>
    <definedName name="_699__________________________________123Graph_XGráfico_4A" hidden="1">#REF!</definedName>
    <definedName name="_6B_0__123Graph_XGráfico" hidden="1">#REF!</definedName>
    <definedName name="_7______0_0_F" hidden="1">#REF!</definedName>
    <definedName name="_7____123Graph_BEFICIENCIA_1" hidden="1">#REF!</definedName>
    <definedName name="_7___123Graph_XGráfico_4A" hidden="1">#REF!</definedName>
    <definedName name="_7__123Graph_ACHART_1" hidden="1">#REF!</definedName>
    <definedName name="_7__123Graph_ACHART_10" hidden="1">#REF!</definedName>
    <definedName name="_7__123Graph_ACHART_11" hidden="1">#REF!</definedName>
    <definedName name="_7__123Graph_ACHART_12" hidden="1">#REF!</definedName>
    <definedName name="_7__123Graph_ACHART_15" hidden="1">#REF!</definedName>
    <definedName name="_7__123Graph_ACHART_4" hidden="1">#REF!</definedName>
    <definedName name="_7__123Graph_AGráfico_4A" hidden="1">#REF!</definedName>
    <definedName name="_7__123Graph_BCHART_2" hidden="1">#REF!</definedName>
    <definedName name="_7__123Graph_BCHART_3" hidden="1">#REF!</definedName>
    <definedName name="_7__123Graph_BEFICIENCIA_1" hidden="1">#REF!</definedName>
    <definedName name="_7__123Graph_BGráfico_4A" hidden="1">#REF!</definedName>
    <definedName name="_7__123Graph_CSE60_2" hidden="1">#REF!</definedName>
    <definedName name="_7__123Graph_XCart_Utilidad" hidden="1">#REF!</definedName>
    <definedName name="_7__123Graph_XChart_1A" hidden="1">#REF!</definedName>
    <definedName name="_7__123Graph_XGráfico_4A" hidden="1">#REF!</definedName>
    <definedName name="_7__xl5" hidden="1">{"Actual Equipment",#N/A,FALSE,"BA D5"}</definedName>
    <definedName name="_7_0_0_F" hidden="1">#REF!</definedName>
    <definedName name="_7_4_0__123Grap" hidden="1">#REF!</definedName>
    <definedName name="_70_______________123Graph_AGráfico_4A" hidden="1">#REF!</definedName>
    <definedName name="_70__123Graph_ACHART_12" hidden="1">#REF!</definedName>
    <definedName name="_70__123Graph_BSE60_2" hidden="1">#REF!</definedName>
    <definedName name="_70__123Graph_CCHART_8" hidden="1">#REF!</definedName>
    <definedName name="_70__123Graph_XCHART_8" hidden="1">#REF!</definedName>
    <definedName name="_700__________________________________4_0__123Grap" hidden="1">#REF!</definedName>
    <definedName name="_7000">#REF!</definedName>
    <definedName name="_7001">#REF!</definedName>
    <definedName name="_7002">#REF!</definedName>
    <definedName name="_7003">#REF!</definedName>
    <definedName name="_705__________________________________B_0__123Graph_XGráfico" hidden="1">#REF!</definedName>
    <definedName name="_708_________________________________123Graph_AGráfico_4A" hidden="1">#REF!</definedName>
    <definedName name="_709_________________________________123Graph_BGráfico_4A" hidden="1">#REF!</definedName>
    <definedName name="_71_______________123Graph_BGráfico_4A" hidden="1">#REF!</definedName>
    <definedName name="_71__123Graph_CCHART_7" hidden="1">#REF!</definedName>
    <definedName name="_71__123Graph_CCHART_9" hidden="1">#REF!</definedName>
    <definedName name="_71__123Graph_XCHART_9" hidden="1">#REF!</definedName>
    <definedName name="_710_________________________________123Graph_XGráfico_4A" hidden="1">#REF!</definedName>
    <definedName name="_711_________________________________4_0__123Grap" hidden="1">#REF!</definedName>
    <definedName name="_716_________________________________B_0__123Graph_XGráfico" hidden="1">#REF!</definedName>
    <definedName name="_719________________________________123Graph_AGráfico_4A" hidden="1">#REF!</definedName>
    <definedName name="_72_______________123Graph_XGráfico_4A" hidden="1">#REF!</definedName>
    <definedName name="_72__123Graph_BSE60_3" hidden="1">#REF!</definedName>
    <definedName name="_72__123Graph_ESE60_2" hidden="1">#REF!</definedName>
    <definedName name="_72__123Graph_XCHART_10" hidden="1">#REF!</definedName>
    <definedName name="_72_0_0_F" hidden="1">#REF!</definedName>
    <definedName name="_720________________________________123Graph_BGráfico_4A" hidden="1">#REF!</definedName>
    <definedName name="_721________________________________123Graph_XGráfico_4A" hidden="1">#REF!</definedName>
    <definedName name="_722________________________________4_0__123Grap" hidden="1">#REF!</definedName>
    <definedName name="_727________________________________B_0__123Graph_XGráfico" hidden="1">#REF!</definedName>
    <definedName name="_73__123Graph_BCHART_10" hidden="1">#REF!</definedName>
    <definedName name="_73__123Graph_CCHART_8" hidden="1">#REF!</definedName>
    <definedName name="_73__123Graph_XCHART_11" hidden="1">#REF!</definedName>
    <definedName name="_73__123Graph_XGráfico_4A" hidden="1">#REF!</definedName>
    <definedName name="_730_______________________________123Graph_AGráfico_4A" hidden="1">#REF!</definedName>
    <definedName name="_731_______________________________123Graph_BGráfico_4A" hidden="1">#REF!</definedName>
    <definedName name="_732_______________________________123Graph_XGráfico_4A" hidden="1">#REF!</definedName>
    <definedName name="_733_______________________________4_0__123Grap" hidden="1">#REF!</definedName>
    <definedName name="_738_______________________________B_0__123Graph_XGráfico" hidden="1">#REF!</definedName>
    <definedName name="_74______________123Graph_AGráfico_4A" hidden="1">#REF!</definedName>
    <definedName name="_74__123Graph_BCHART_7" hidden="1">#REF!</definedName>
    <definedName name="_74__123Graph_XCHART_12" hidden="1">#REF!</definedName>
    <definedName name="_741______________________________123Graph_AGráfico_4A" hidden="1">#REF!</definedName>
    <definedName name="_742______________________________123Graph_BGráfico_4A" hidden="1">#REF!</definedName>
    <definedName name="_743______________________________123Graph_XGráfico_4A" hidden="1">#REF!</definedName>
    <definedName name="_744______________________________4_0__123Grap" hidden="1">#REF!</definedName>
    <definedName name="_749______________________________B_0__123Graph_XGráfico" hidden="1">#REF!</definedName>
    <definedName name="_75______________123Graph_BGráfico_4A" hidden="1">#REF!</definedName>
    <definedName name="_75__123Graph_CCHART_9" hidden="1">#REF!</definedName>
    <definedName name="_75__123Graph_XCHART_13" hidden="1">#REF!</definedName>
    <definedName name="_75_0_0_F" hidden="1">#REF!</definedName>
    <definedName name="_752_____________________________4_0__123Grap" hidden="1">#REF!</definedName>
    <definedName name="_757_____________________________B_0__123Graph_XGráfico" hidden="1">#REF!</definedName>
    <definedName name="_76______________123Graph_XGráfico_4A" hidden="1">#REF!</definedName>
    <definedName name="_76___4_0__123Grap" hidden="1">#REF!</definedName>
    <definedName name="_76__123Graph_ACHART_7" hidden="1">#REF!</definedName>
    <definedName name="_76__123Graph_BCHART_8" hidden="1">#REF!</definedName>
    <definedName name="_76__123Graph_XCHART_14" hidden="1">#REF!</definedName>
    <definedName name="_760____________________________4_0__123Grap" hidden="1">#REF!</definedName>
    <definedName name="_765____________________________B_0__123Graph_XGráfico" hidden="1">#REF!</definedName>
    <definedName name="_768___________________________4_0__123Grap" hidden="1">#REF!</definedName>
    <definedName name="_77______________4_0__123Grap" hidden="1">#REF!</definedName>
    <definedName name="_77_____0_0_F" hidden="1">#REF!</definedName>
    <definedName name="_77__123Graph_ACHART_8" hidden="1">#REF!</definedName>
    <definedName name="_77__123Graph_BCHART_11" hidden="1">#REF!</definedName>
    <definedName name="_77__123Graph_XCHART_10" hidden="1">#REF!</definedName>
    <definedName name="_77__123Graph_XCHART_15" hidden="1">#REF!</definedName>
    <definedName name="_77_0_S" hidden="1">#REF!</definedName>
    <definedName name="_77_4_0__123Grap" hidden="1">#REF!</definedName>
    <definedName name="_773___________________________B_0__123Graph_XGráfico" hidden="1">#REF!</definedName>
    <definedName name="_776__________________________4_0__123Grap" hidden="1">#REF!</definedName>
    <definedName name="_777" hidden="1">#REF!</definedName>
    <definedName name="_78__123Graph_ACHART_9" hidden="1">#REF!</definedName>
    <definedName name="_78__123Graph_BCHART_9" hidden="1">#REF!</definedName>
    <definedName name="_78__123Graph_ESE60_3" hidden="1">#REF!</definedName>
    <definedName name="_78__123Graph_XCHART_16" hidden="1">#REF!</definedName>
    <definedName name="_78_0_S" hidden="1">#REF!</definedName>
    <definedName name="_781__________________________B_0__123Graph_XGráfico" hidden="1">#REF!</definedName>
    <definedName name="_784_________________________4_0__123Grap" hidden="1">#REF!</definedName>
    <definedName name="_789_________________________B_0__123Graph_XGráfico" hidden="1">#REF!</definedName>
    <definedName name="_79__123Graph_ACHART_13" hidden="1">#REF!</definedName>
    <definedName name="_79__123Graph_XCHART_11" hidden="1">#REF!</definedName>
    <definedName name="_79__123Graph_XCHART_2" hidden="1">#REF!</definedName>
    <definedName name="_792________________________4_0__123Grap" hidden="1">#REF!</definedName>
    <definedName name="_797________________________B_0__123Graph_XGráfico" hidden="1">#REF!</definedName>
    <definedName name="_7B_0__123Graph_XGráfico" hidden="1">#REF!</definedName>
    <definedName name="_8_____0_0_F" hidden="1">#REF!</definedName>
    <definedName name="_8____123Graph_BGRANULOMETRIA_1" hidden="1">#REF!</definedName>
    <definedName name="_8___123Graph_BGráfico_4A" hidden="1">#REF!</definedName>
    <definedName name="_8__123Graph_ACHART_10" hidden="1">#REF!</definedName>
    <definedName name="_8__123Graph_ACHART_11" hidden="1">#REF!</definedName>
    <definedName name="_8__123Graph_ACHART_12" hidden="1">#REF!</definedName>
    <definedName name="_8__123Graph_ACHART_13" hidden="1">#REF!</definedName>
    <definedName name="_8__123Graph_ACHART_16" hidden="1">#REF!</definedName>
    <definedName name="_8__123Graph_AGráfico_4A" hidden="1">#REF!</definedName>
    <definedName name="_8__123Graph_BCHART_3" hidden="1">#REF!</definedName>
    <definedName name="_8__123Graph_BCHART_4" hidden="1">#REF!</definedName>
    <definedName name="_8__123Graph_BGráfico_4A" hidden="1">#REF!</definedName>
    <definedName name="_8__123Graph_BGRANULOMETRIA_1" hidden="1">#REF!</definedName>
    <definedName name="_8__123Graph_BSE60_1" hidden="1">#REF!</definedName>
    <definedName name="_8__123Graph_CSE60_3" hidden="1">#REF!</definedName>
    <definedName name="_8__123Graph_DChart_1A" hidden="1">#REF!</definedName>
    <definedName name="_8__123Graph_XGráfico_4A" hidden="1">#REF!</definedName>
    <definedName name="_8__4____123Grap" hidden="1">#REF!</definedName>
    <definedName name="_8_0_0_F" hidden="1">#REF!</definedName>
    <definedName name="_8_4____123Grap" hidden="1">#REF!</definedName>
    <definedName name="_8_4_0__123Grap" hidden="1">#REF!</definedName>
    <definedName name="_8_B_0__123Graph_XGráfico" hidden="1">#REF!</definedName>
    <definedName name="_80__123Graph_XCHART_3" hidden="1">#REF!</definedName>
    <definedName name="_800_______________________4_0__123Grap" hidden="1">#REF!</definedName>
    <definedName name="_805_______________________B_0__123Graph_XGráfico" hidden="1">#REF!</definedName>
    <definedName name="_808______________________4_0__123Grap" hidden="1">#REF!</definedName>
    <definedName name="_81___B_0__123Graph_XGráfico" hidden="1">#REF!</definedName>
    <definedName name="_81__123Graph_BCHART_12" hidden="1">#REF!</definedName>
    <definedName name="_81__123Graph_XCHART_12" hidden="1">#REF!</definedName>
    <definedName name="_81__123Graph_XCHART_4" hidden="1">#REF!</definedName>
    <definedName name="_813______________________B_0__123Graph_XGráfico" hidden="1">#REF!</definedName>
    <definedName name="_816_____________________4_0__123Grap" hidden="1">#REF!</definedName>
    <definedName name="_82______________B_0__123Graph_XGráfico" hidden="1">#REF!</definedName>
    <definedName name="_82__123Graph_XCHART_5" hidden="1">#REF!</definedName>
    <definedName name="_82_0_0_F" hidden="1">#REF!</definedName>
    <definedName name="_821_____________________B_0__123Graph_XGráfico" hidden="1">#REF!</definedName>
    <definedName name="_824____________________4_0__123Grap" hidden="1">#REF!</definedName>
    <definedName name="_829____________________B_0__123Graph_XGráfico" hidden="1">#REF!</definedName>
    <definedName name="_83__123Graph_CCHART_10" hidden="1">#REF!</definedName>
    <definedName name="_83__123Graph_XCHART_13" hidden="1">#REF!</definedName>
    <definedName name="_83__123Graph_XCHART_8" hidden="1">#REF!</definedName>
    <definedName name="_832___________________4_0__123Grap" hidden="1">#REF!</definedName>
    <definedName name="_837___________________B_0__123Graph_XGráfico" hidden="1">#REF!</definedName>
    <definedName name="_84__123Graph_BSE60_3" hidden="1">#REF!</definedName>
    <definedName name="_84__123Graph_CSE60_2" hidden="1">#REF!</definedName>
    <definedName name="_84__123Graph_FSE60_1" hidden="1">#REF!</definedName>
    <definedName name="_84__123Graph_XCHART_9" hidden="1">#REF!</definedName>
    <definedName name="_84_B_0__123Graph_XGráfico" hidden="1">#REF!</definedName>
    <definedName name="_840__________________4_0__123Grap" hidden="1">#REF!</definedName>
    <definedName name="_845__________________B_0__123Graph_XGráfico" hidden="1">#REF!</definedName>
    <definedName name="_848_________________4_0__123Grap" hidden="1">#REF!</definedName>
    <definedName name="_85_____________4_0__123Grap" hidden="1">#REF!</definedName>
    <definedName name="_85__123Graph_BCHART_13" hidden="1">#REF!</definedName>
    <definedName name="_85__123Graph_CCHART_11" hidden="1">#REF!</definedName>
    <definedName name="_85__123Graph_XCHART_14" hidden="1">#REF!</definedName>
    <definedName name="_853_________________B_0__123Graph_XGráfico" hidden="1">#REF!</definedName>
    <definedName name="_856________________4_0__123Grap" hidden="1">#REF!</definedName>
    <definedName name="_861________________B_0__123Graph_XGráfico" hidden="1">#REF!</definedName>
    <definedName name="_864_______________4_0__123Grap" hidden="1">#REF!</definedName>
    <definedName name="_869_______________B_0__123Graph_XGráfico" hidden="1">#REF!</definedName>
    <definedName name="_87__123Graph_CCHART_12" hidden="1">#REF!</definedName>
    <definedName name="_87__123Graph_XCHART_15" hidden="1">#REF!</definedName>
    <definedName name="_87B_0__123Graph_XGráfico" hidden="1">#REF!</definedName>
    <definedName name="_88__123Graph_ACHART_14" hidden="1">#REF!</definedName>
    <definedName name="_88B____123Graph_XGráfico" hidden="1">#REF!</definedName>
    <definedName name="_89__123Graph_BCHART_1" hidden="1">#REF!</definedName>
    <definedName name="_89__123Graph_BCHART_14" hidden="1">#REF!</definedName>
    <definedName name="_89__123Graph_CCHART_13" hidden="1">#REF!</definedName>
    <definedName name="_89__123Graph_XCHART_16" hidden="1">#REF!</definedName>
    <definedName name="_9____0_0_F" hidden="1">#REF!</definedName>
    <definedName name="_9____123Graph_C__200__BPF" hidden="1">#REF!</definedName>
    <definedName name="_9___123Graph_AGráfico_4A" hidden="1">#REF!</definedName>
    <definedName name="_9__123Graph_ACHART_11" hidden="1">#REF!</definedName>
    <definedName name="_9__123Graph_ACHART_12" hidden="1">#REF!</definedName>
    <definedName name="_9__123Graph_ACHART_13" hidden="1">#REF!</definedName>
    <definedName name="_9__123Graph_ACHART_14" hidden="1">#REF!</definedName>
    <definedName name="_9__123Graph_ACHART_5" hidden="1">#REF!</definedName>
    <definedName name="_9__123Graph_BCHART_4" hidden="1">#REF!</definedName>
    <definedName name="_9__123Graph_BCHART_5" hidden="1">#REF!</definedName>
    <definedName name="_9__123Graph_BGráfico_4A" hidden="1">#REF!</definedName>
    <definedName name="_9__123Graph_C__200__BPF" hidden="1">#REF!</definedName>
    <definedName name="_9__123Graph_DSE60_1" hidden="1">#REF!</definedName>
    <definedName name="_9__123Graph_XGráfico_4A" hidden="1">#REF!</definedName>
    <definedName name="_9__4_0__123Grap" hidden="1">#REF!</definedName>
    <definedName name="_9_0_0_F" hidden="1">#REF!</definedName>
    <definedName name="_9_4____123Grap" hidden="1">#REF!</definedName>
    <definedName name="_9_4_0__123Grap" hidden="1">#REF!</definedName>
    <definedName name="_90_____________B_0__123Graph_XGráfico" hidden="1">#REF!</definedName>
    <definedName name="_90__123Graph_FSE60_2" hidden="1">#REF!</definedName>
    <definedName name="_90__123Graph_XCHART_2" hidden="1">#REF!</definedName>
    <definedName name="_90_0__123Grap" hidden="1">#REF!</definedName>
    <definedName name="_91__123Graph_BCHART_10" hidden="1">#REF!</definedName>
    <definedName name="_91__123Graph_CCHART_14" hidden="1">#REF!</definedName>
    <definedName name="_91__123Graph_XCHART_3" hidden="1">#REF!</definedName>
    <definedName name="_92__123Graph_BCHART_11" hidden="1">#REF!</definedName>
    <definedName name="_92__123Graph_BSE60_1" hidden="1">#REF!</definedName>
    <definedName name="_92__123Graph_XCHART_4" hidden="1">#REF!</definedName>
    <definedName name="_93____________4_0__123Grap" hidden="1">#REF!</definedName>
    <definedName name="_93__123Graph_BCHART_12" hidden="1">#REF!</definedName>
    <definedName name="_93__123Graph_BCHART_15" hidden="1">#REF!</definedName>
    <definedName name="_93__123Graph_CCHART_15" hidden="1">#REF!</definedName>
    <definedName name="_93__123Graph_XCHART_5" hidden="1">#REF!</definedName>
    <definedName name="_95__123Graph_BCHART_13" hidden="1">#REF!</definedName>
    <definedName name="_95__123Graph_CCHART_16" hidden="1">#REF!</definedName>
    <definedName name="_95__123Graph_XCHART_8" hidden="1">#REF!</definedName>
    <definedName name="_96__123Graph_BCHART_14" hidden="1">#REF!</definedName>
    <definedName name="_96__123Graph_CSE60_3" hidden="1">#REF!</definedName>
    <definedName name="_96__123Graph_FSE60_3" hidden="1">#REF!</definedName>
    <definedName name="_97__123Graph_ACHART_15" hidden="1">#REF!</definedName>
    <definedName name="_97__123Graph_BCHART_16" hidden="1">#REF!</definedName>
    <definedName name="_97__123Graph_CCHART_7" hidden="1">#REF!</definedName>
    <definedName name="_97__123Graph_XCHART_9" hidden="1">#REF!</definedName>
    <definedName name="_98____________B_0__123Graph_XGráfico" hidden="1">#REF!</definedName>
    <definedName name="_98__123Graph_BCHART_15" hidden="1">#REF!</definedName>
    <definedName name="_98__123Graph_CSE60_2" hidden="1">#REF!</definedName>
    <definedName name="_99____0_0_F" hidden="1">#REF!</definedName>
    <definedName name="_99__123Graph_BCHART_16" hidden="1">#REF!</definedName>
    <definedName name="_99__123Graph_CCHART_8" hidden="1">#REF!</definedName>
    <definedName name="_9B____123Graph_XGráfico" hidden="1">#REF!</definedName>
    <definedName name="_9Dist_" hidden="1">#REF!</definedName>
    <definedName name="_a">#REF!</definedName>
    <definedName name="_a1" hidden="1">{"TAB1",#N/A,TRUE,"GENERAL";"TAB2",#N/A,TRUE,"GENERAL";"TAB3",#N/A,TRUE,"GENERAL";"TAB4",#N/A,TRUE,"GENERAL";"TAB5",#N/A,TRUE,"GENERAL"}</definedName>
    <definedName name="_A17000">#REF!</definedName>
    <definedName name="_A2" hidden="1">{#N/A,#N/A,FALSE,"Costos Productos 6A";#N/A,#N/A,FALSE,"Costo Unitario Total H-94-12"}</definedName>
    <definedName name="_A20000">#REF!</definedName>
    <definedName name="_a3" hidden="1">{"TAB1",#N/A,TRUE,"GENERAL";"TAB2",#N/A,TRUE,"GENERAL";"TAB3",#N/A,TRUE,"GENERAL";"TAB4",#N/A,TRUE,"GENERAL";"TAB5",#N/A,TRUE,"GENERAL"}</definedName>
    <definedName name="_A30000">#REF!</definedName>
    <definedName name="_a4" hidden="1">{"via1",#N/A,TRUE,"general";"via2",#N/A,TRUE,"general";"via3",#N/A,TRUE,"general"}</definedName>
    <definedName name="_a5" hidden="1">{"TAB1",#N/A,TRUE,"GENERAL";"TAB2",#N/A,TRUE,"GENERAL";"TAB3",#N/A,TRUE,"GENERAL";"TAB4",#N/A,TRUE,"GENERAL";"TAB5",#N/A,TRUE,"GENERAL"}</definedName>
    <definedName name="_a6" hidden="1">{"TAB1",#N/A,TRUE,"GENERAL";"TAB2",#N/A,TRUE,"GENERAL";"TAB3",#N/A,TRUE,"GENERAL";"TAB4",#N/A,TRUE,"GENERAL";"TAB5",#N/A,TRUE,"GENERAL"}</definedName>
    <definedName name="_aa1" hidden="1">{#N/A,#N/A,FALSE,"Costos Productos 6A";#N/A,#N/A,FALSE,"Costo Unitario Total H-94-12"}</definedName>
    <definedName name="_aaa1" hidden="1">{#N/A,#N/A,FALSE,"Costos Productos 6A";#N/A,#N/A,FALSE,"Costo Unitario Total H-94-12"}</definedName>
    <definedName name="_AAS1" hidden="1">{#N/A,#N/A,TRUE,"INGENIERIA";#N/A,#N/A,TRUE,"COMPRAS";#N/A,#N/A,TRUE,"DIRECCION";#N/A,#N/A,TRUE,"RESUMEN"}</definedName>
    <definedName name="_ABC1" hidden="1">{#N/A,#N/A,TRUE,"1842CWN0"}</definedName>
    <definedName name="_abc2" hidden="1">{#N/A,#N/A,TRUE,"1842CWN0"}</definedName>
    <definedName name="_ACCURACY">#REF!</definedName>
    <definedName name="_act_air_sp">#REF!</definedName>
    <definedName name="_act_fail">#REF!</definedName>
    <definedName name="_act_mfr">#REF!</definedName>
    <definedName name="_act_model">#REF!</definedName>
    <definedName name="_act_mwap">#REF!</definedName>
    <definedName name="_act_orient">#REF!</definedName>
    <definedName name="_act_pts">#REF!</definedName>
    <definedName name="_act_size">#REF!</definedName>
    <definedName name="_act_type">#REF!</definedName>
    <definedName name="_ACTIVPASIV">#REF!</definedName>
    <definedName name="_ADJ_RNGE">#REF!</definedName>
    <definedName name="_AFC1">#REF!</definedName>
    <definedName name="_AFC3">#REF!</definedName>
    <definedName name="_AFC5">#REF!</definedName>
    <definedName name="_air_gauge">#REF!</definedName>
    <definedName name="_air_mfr">#REF!</definedName>
    <definedName name="_air_model">#REF!</definedName>
    <definedName name="_airfailvlv">#REF!</definedName>
    <definedName name="_AL_BPRESS">#REF!</definedName>
    <definedName name="_ALLOWED_DP">#REF!</definedName>
    <definedName name="_AMB_TEMP">#REF!</definedName>
    <definedName name="_ANO10">#REF!</definedName>
    <definedName name="_ANO11">#REF!</definedName>
    <definedName name="_ANO12">#REF!</definedName>
    <definedName name="_ANO13">#REF!</definedName>
    <definedName name="_ANO14">#REF!</definedName>
    <definedName name="_ANO15">#REF!</definedName>
    <definedName name="_ANO16">#REF!</definedName>
    <definedName name="_ANO17">#REF!</definedName>
    <definedName name="_ANO18">#REF!</definedName>
    <definedName name="_ANO19">#REF!</definedName>
    <definedName name="_ANO2">#REF!</definedName>
    <definedName name="_ANO20">#REF!</definedName>
    <definedName name="_ANO21">#REF!</definedName>
    <definedName name="_ANO22">#REF!</definedName>
    <definedName name="_ANO23">#REF!</definedName>
    <definedName name="_ANO24">#REF!</definedName>
    <definedName name="_ANO3">#REF!</definedName>
    <definedName name="_ANO4">#REF!</definedName>
    <definedName name="_ANO5">#REF!</definedName>
    <definedName name="_ANO6">#REF!</definedName>
    <definedName name="_ANO7">#REF!</definedName>
    <definedName name="_ANO8">#REF!</definedName>
    <definedName name="_ANO9">#REF!</definedName>
    <definedName name="_ansi_class">#REF!</definedName>
    <definedName name="_Ant3" hidden="1">{"'banner (abr)'!$A$14:$G$22"}</definedName>
    <definedName name="_API93">#REF!</definedName>
    <definedName name="_APU221">#REF!</definedName>
    <definedName name="_APU465">#REF!</definedName>
    <definedName name="_AREACLASS">#REF!</definedName>
    <definedName name="_asdfasd" hidden="1">#REF!</definedName>
    <definedName name="_Atp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anualCount" hidden="1">4</definedName>
    <definedName name="_AtRisk_SimSetting_MultipleCPUMode" hidden="1">2</definedName>
    <definedName name="_AtRisk_SimSetting_MultipleCPUModeV8" hidden="1">2</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28</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TO_RESET">#REF!</definedName>
    <definedName name="_B">#REF!</definedName>
    <definedName name="_b2" hidden="1">{"TAB1",#N/A,TRUE,"GENERAL";"TAB2",#N/A,TRUE,"GENERAL";"TAB3",#N/A,TRUE,"GENERAL";"TAB4",#N/A,TRUE,"GENERAL";"TAB5",#N/A,TRUE,"GENERAL"}</definedName>
    <definedName name="_b3" hidden="1">{"TAB1",#N/A,TRUE,"GENERAL";"TAB2",#N/A,TRUE,"GENERAL";"TAB3",#N/A,TRUE,"GENERAL";"TAB4",#N/A,TRUE,"GENERAL";"TAB5",#N/A,TRUE,"GENERAL"}</definedName>
    <definedName name="_b4" hidden="1">{"TAB1",#N/A,TRUE,"GENERAL";"TAB2",#N/A,TRUE,"GENERAL";"TAB3",#N/A,TRUE,"GENERAL";"TAB4",#N/A,TRUE,"GENERAL";"TAB5",#N/A,TRUE,"GENERAL"}</definedName>
    <definedName name="_b5" hidden="1">{"TAB1",#N/A,TRUE,"GENERAL";"TAB2",#N/A,TRUE,"GENERAL";"TAB3",#N/A,TRUE,"GENERAL";"TAB4",#N/A,TRUE,"GENERAL";"TAB5",#N/A,TRUE,"GENERAL"}</definedName>
    <definedName name="_b6" hidden="1">{"TAB1",#N/A,TRUE,"GENERAL";"TAB2",#N/A,TRUE,"GENERAL";"TAB3",#N/A,TRUE,"GENERAL";"TAB4",#N/A,TRUE,"GENERAL";"TAB5",#N/A,TRUE,"GENERAL"}</definedName>
    <definedName name="_b7" hidden="1">{"via1",#N/A,TRUE,"general";"via2",#N/A,TRUE,"general";"via3",#N/A,TRUE,"general"}</definedName>
    <definedName name="_b8" hidden="1">{"via1",#N/A,TRUE,"general";"via2",#N/A,TRUE,"general";"via3",#N/A,TRUE,"general"}</definedName>
    <definedName name="_BACK_PRESS">#REF!</definedName>
    <definedName name="_BAK_PRES">#REF!</definedName>
    <definedName name="_balanced">#REF!</definedName>
    <definedName name="_BAS_SELECT">#REF!</definedName>
    <definedName name="_Base_datos_a_filtrar" hidden="1">#REF!</definedName>
    <definedName name="_bb9" hidden="1">{"TAB1",#N/A,TRUE,"GENERAL";"TAB2",#N/A,TRUE,"GENERAL";"TAB3",#N/A,TRUE,"GENERAL";"TAB4",#N/A,TRUE,"GENERAL";"TAB5",#N/A,TRUE,"GENERAL"}</definedName>
    <definedName name="_BCKFLO_PRE">#REF!</definedName>
    <definedName name="_BDR1">#REF!</definedName>
    <definedName name="_BELL_MATL">#REF!</definedName>
    <definedName name="_bench_rnge">#REF!</definedName>
    <definedName name="_bgb5" hidden="1">{"TAB1",#N/A,TRUE,"GENERAL";"TAB2",#N/A,TRUE,"GENERAL";"TAB3",#N/A,TRUE,"GENERAL";"TAB4",#N/A,TRUE,"GENERAL";"TAB5",#N/A,TRUE,"GENERAL"}</definedName>
    <definedName name="_BGC1">#REF!</definedName>
    <definedName name="_BGC3">#REF!</definedName>
    <definedName name="_BGC5">#REF!</definedName>
    <definedName name="_BI_DIR_MSR">#REF!</definedName>
    <definedName name="_BLOWDNREQ">#REF!</definedName>
    <definedName name="_BLOWDNVAL">#REF!</definedName>
    <definedName name="_bob1"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_bob2"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_BODY_MATL">#REF!</definedName>
    <definedName name="_BOGOTA" hidden="1">#REF!</definedName>
    <definedName name="_bonet_type">#REF!</definedName>
    <definedName name="_BONT_TYPE">#REF!</definedName>
    <definedName name="_boq1">#REF!</definedName>
    <definedName name="_boq19">#REF!</definedName>
    <definedName name="_boq20">#REF!</definedName>
    <definedName name="_boq21">#REF!</definedName>
    <definedName name="_boq22">#REF!</definedName>
    <definedName name="_boq23">#REF!</definedName>
    <definedName name="_boq24">#REF!</definedName>
    <definedName name="_boq25">#REF!</definedName>
    <definedName name="_boq26">#REF!</definedName>
    <definedName name="_boq27">#REF!</definedName>
    <definedName name="_boq28">#REF!</definedName>
    <definedName name="_boq29">#REF!</definedName>
    <definedName name="_boq30">#REF!</definedName>
    <definedName name="_boq31">#REF!</definedName>
    <definedName name="_boq32">#REF!</definedName>
    <definedName name="_boq33">#REF!</definedName>
    <definedName name="_boq34">#REF!</definedName>
    <definedName name="_boq35">#REF!</definedName>
    <definedName name="_boq36">#REF!</definedName>
    <definedName name="_boq37">#REF!</definedName>
    <definedName name="_boq38">#REF!</definedName>
    <definedName name="_BORE">#REF!</definedName>
    <definedName name="_BRI10">#REF!</definedName>
    <definedName name="_BRI12">#REF!</definedName>
    <definedName name="_BRI3">#REF!</definedName>
    <definedName name="_BRI4">#REF!</definedName>
    <definedName name="_BRI6">#REF!</definedName>
    <definedName name="_BRI8">#REF!</definedName>
    <definedName name="_C" hidden="1">{#N/A,#N/A,TRUE,"1842CWN0"}</definedName>
    <definedName name="_C001">#REF!</definedName>
    <definedName name="_C050">#REF!</definedName>
    <definedName name="_C100">#REF!</definedName>
    <definedName name="_C150">#REF!</definedName>
    <definedName name="_CAC1">#REF!</definedName>
    <definedName name="_CAC3">#REF!</definedName>
    <definedName name="_CAC5">#REF!</definedName>
    <definedName name="_CALC_REF">#REF!</definedName>
    <definedName name="_CALI_RNGE">#REF!</definedName>
    <definedName name="_CAP">#REF!</definedName>
    <definedName name="_CAP1">#REF!</definedName>
    <definedName name="_CAP10">#REF!</definedName>
    <definedName name="_CAP11">#REF!</definedName>
    <definedName name="_CAP12">#REF!</definedName>
    <definedName name="_CAP13">#REF!</definedName>
    <definedName name="_CAP2">#REF!</definedName>
    <definedName name="_CAP3">#REF!</definedName>
    <definedName name="_CAP30">#REF!</definedName>
    <definedName name="_CAP4">#REF!</definedName>
    <definedName name="_CAP5">#REF!</definedName>
    <definedName name="_CAP6">#REF!</definedName>
    <definedName name="_CAP7">#REF!</definedName>
    <definedName name="_CAP8">#REF!</definedName>
    <definedName name="_CAP9">#REF!</definedName>
    <definedName name="_CAS_MATRL">#REF!</definedName>
    <definedName name="_cc1" hidden="1">{"DETALLE_1996",#N/A,FALSE,"flujo";"DETALLE_1997",#N/A,FALSE,"flujo";"GASTOS_INCURRIDOS_1996",#N/A,FALSE,"flujo";"GASTOS_PROGRAMADOS_PARA_1997",#N/A,FALSE,"flujo";#N/A,#N/A,FALSE,"comparat";#N/A,#N/A,FALSE,"costos";#N/A,#N/A,FALSE,"proyctrol"}</definedName>
    <definedName name="_ccc1" hidden="1">{#N/A,#N/A,FALSE,"Solids &amp; Flow"}</definedName>
    <definedName name="_CCT1">#REF!</definedName>
    <definedName name="_CCT2">#REF!</definedName>
    <definedName name="_CCT3">#REF!</definedName>
    <definedName name="_CCT4">#REF!</definedName>
    <definedName name="_CCT5">#REF!</definedName>
    <definedName name="_CCT6">#REF!</definedName>
    <definedName name="_cey" hidden="1">#REF!</definedName>
    <definedName name="_CLD_SET_PR">#REF!</definedName>
    <definedName name="_CLD_SET_PR1">#REF!</definedName>
    <definedName name="_CMU005" hidden="1">#REF!</definedName>
    <definedName name="_CMY07">#REF!</definedName>
    <definedName name="_CMY08">#REF!</definedName>
    <definedName name="_CMY09">#REF!</definedName>
    <definedName name="_CMY10">#REF!</definedName>
    <definedName name="_CMY11">#REF!</definedName>
    <definedName name="_CMY12">#REF!</definedName>
    <definedName name="_CMY13">#REF!</definedName>
    <definedName name="_CMY14">#REF!</definedName>
    <definedName name="_CMY15">#REF!</definedName>
    <definedName name="_CMY16">#REF!</definedName>
    <definedName name="_CMY17">#REF!</definedName>
    <definedName name="_CMY18">#REF!</definedName>
    <definedName name="_CMY19">#REF!</definedName>
    <definedName name="_CMY20">#REF!</definedName>
    <definedName name="_COD906">#REF!</definedName>
    <definedName name="_COMP_FACT">#REF!</definedName>
    <definedName name="_CON1" hidden="1">{#N/A,#N/A,FALSE,"T1C97";#N/A,#N/A,FALSE,"T2C97";#N/A,#N/A,FALSE,"T3AC97";#N/A,#N/A,FALSE,"T4C97";#N/A,#N/A,FALSE,"T5C97";#N/A,#N/A,FALSE,"T6C97";#N/A,#N/A,FALSE,"T3C97";#N/A,#N/A,FALSE,"T7C97";#N/A,#N/A,FALSE,"T8C97";#N/A,#N/A,FALSE,"T9C97";#N/A,#N/A,FALSE,"T13C97"}</definedName>
    <definedName name="_CON11" hidden="1">{#N/A,#N/A,FALSE,"T1C97";#N/A,#N/A,FALSE,"T2C97";#N/A,#N/A,FALSE,"T3AC97";#N/A,#N/A,FALSE,"T4C97";#N/A,#N/A,FALSE,"T5C97";#N/A,#N/A,FALSE,"T6C97";#N/A,#N/A,FALSE,"T3C97";#N/A,#N/A,FALSE,"T7C97";#N/A,#N/A,FALSE,"T8C97";#N/A,#N/A,FALSE,"T9C97";#N/A,#N/A,FALSE,"T13C97"}</definedName>
    <definedName name="_cont_rate">#REF!</definedName>
    <definedName name="_contacts">#REF!</definedName>
    <definedName name="_cort" hidden="1">#REF!</definedName>
    <definedName name="_cp92000" hidden="1">{#N/A,#N/A,TRUE,"Caps1-5";#N/A,#N/A,TRUE,"Cap6";#N/A,#N/A,TRUE,"Caps7-8";#N/A,#N/A,TRUE,"Cap9-Resumo";#N/A,#N/A,TRUE,"Cap9-Det-2000";#N/A,#N/A,TRUE,"Cap9-Det-2001";#N/A,#N/A,TRUE,"Caps10-11"}</definedName>
    <definedName name="_cri_p_unit">#REF!</definedName>
    <definedName name="_crit_press">#REF!</definedName>
    <definedName name="_d4" hidden="1">{#N/A,#N/A,TRUE,"1842CWN0"}</definedName>
    <definedName name="_d8" hidden="1">{#N/A,#N/A,TRUE,"1842CWN0"}</definedName>
    <definedName name="_DAT1">#REF!</definedName>
    <definedName name="_DAT10">#REF!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93">#REF!</definedName>
    <definedName name="_DES_CODE">#REF!</definedName>
    <definedName name="_df2" hidden="1">{"CONSEJO",#N/A,FALSE,"Dist p0";"CONSEJO",#N/A,FALSE,"Ficha CODICE"}</definedName>
    <definedName name="_df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9" hidden="1">{#N/A,#N/A,TRUE,"1842CWN0"}</definedName>
    <definedName name="_DIAL_COLOR">#REF!</definedName>
    <definedName name="_dial_dia">#REF!</definedName>
    <definedName name="_DIAL_RANGE">#REF!</definedName>
    <definedName name="_DIAPH_MATL">#REF!</definedName>
    <definedName name="_Dist_Bin" hidden="1">#REF!</definedName>
    <definedName name="_Dist_Values" hidden="1">#REF!</definedName>
    <definedName name="_DOC_NAME">#REF!</definedName>
    <definedName name="_DP_OVERNG">#REF!</definedName>
    <definedName name="_DSC_MATL">#REF!</definedName>
    <definedName name="_dvr4" hidden="1">{#N/A,#N/A,FALSE,"SMT1";#N/A,#N/A,FALSE,"SMT2";#N/A,#N/A,FALSE,"Summary";#N/A,#N/A,FALSE,"Graphs";#N/A,#N/A,FALSE,"4 Panel"}</definedName>
    <definedName name="_ECA2" hidden="1">{"EVA",#N/A,FALSE,"SMT2";#N/A,#N/A,FALSE,"Summary";#N/A,#N/A,FALSE,"Graphs";#N/A,#N/A,FALSE,"4 Panel"}</definedName>
    <definedName name="_eff_area">#REF!</definedName>
    <definedName name="_ELEC_APPR">#REF!</definedName>
    <definedName name="_ELEC_APR">#REF!</definedName>
    <definedName name="_EMP10">#REF!</definedName>
    <definedName name="_EMP12">#REF!</definedName>
    <definedName name="_EMP3">#REF!</definedName>
    <definedName name="_EMP4">#REF!</definedName>
    <definedName name="_EMP6">#REF!</definedName>
    <definedName name="_EMP8">#REF!</definedName>
    <definedName name="_END_CONN">#REF!</definedName>
    <definedName name="_endextmatl">#REF!</definedName>
    <definedName name="_ESP1">#REF!</definedName>
    <definedName name="_ESP2">#REF!</definedName>
    <definedName name="_ESP3">#REF!</definedName>
    <definedName name="_ESP4">#REF!</definedName>
    <definedName name="_EST1">#REF!</definedName>
    <definedName name="_EST10">#REF!</definedName>
    <definedName name="_EST11">#REF!</definedName>
    <definedName name="_EST12">#REF!</definedName>
    <definedName name="_EST13">#REF!</definedName>
    <definedName name="_EST14">#REF!</definedName>
    <definedName name="_EST15">#REF!</definedName>
    <definedName name="_EST16">#REF!</definedName>
    <definedName name="_EST17">#REF!</definedName>
    <definedName name="_EST18">#REF!</definedName>
    <definedName name="_EST19">#REF!</definedName>
    <definedName name="_EST2">#REF!</definedName>
    <definedName name="_EST3">#REF!</definedName>
    <definedName name="_EST4">#REF!</definedName>
    <definedName name="_EST5">#REF!</definedName>
    <definedName name="_EST6">#REF!</definedName>
    <definedName name="_EST7">#REF!</definedName>
    <definedName name="_EST8">#REF!</definedName>
    <definedName name="_EST9">#REF!</definedName>
    <definedName name="_EXC1">#REF!</definedName>
    <definedName name="_EXC10">#REF!</definedName>
    <definedName name="_EXC11">#REF!</definedName>
    <definedName name="_EXC12">#REF!</definedName>
    <definedName name="_EXC2">#REF!</definedName>
    <definedName name="_EXC3">#REF!</definedName>
    <definedName name="_EXC4">#REF!</definedName>
    <definedName name="_EXC5">#REF!</definedName>
    <definedName name="_EXC6">#REF!</definedName>
    <definedName name="_EXC7">#REF!</definedName>
    <definedName name="_EXC8">#REF!</definedName>
    <definedName name="_EXC9">#REF!</definedName>
    <definedName name="_EXT_CABLE">#REF!</definedName>
    <definedName name="_F" hidden="1">{"krl1",#N/A,FALSE,"kr";"krl2",#N/A,FALSE,"kr";"compara",#N/A,FALSE,"kr";"desconp1",#N/A,FALSE,"kr";"desconp12",#N/A,FALSE,"kr";"krnp1",#N/A,FALSE,"kr";"krnp2",#N/A,FALSE,"kr";"krp12avg",#N/A,FALSE,"kr";"krp1avg",#N/A,FALSE,"kr"}</definedName>
    <definedName name="_F263k113">#REF!</definedName>
    <definedName name="_f2f_dim">#REF!</definedName>
    <definedName name="_FAIL_ACT">#REF!</definedName>
    <definedName name="_FC" hidden="1">{"DETALLE_1996",#N/A,FALSE,"flujo";"DETALLE_1997",#N/A,FALSE,"flujo";"GASTOS_INCURRIDOS_1996",#N/A,FALSE,"flujo";"GASTOS_PROGRAMADOS_PARA_1997",#N/A,FALSE,"flujo";#N/A,#N/A,FALSE,"comparat";#N/A,#N/A,FALSE,"costos";#N/A,#N/A,FALSE,"proyctrol"}</definedName>
    <definedName name="_FHE7" hidden="1">{#N/A,#N/A,FALSE,"masez (10)";#N/A,#N/A,FALSE,"masez (7)";#N/A,#N/A,FALSE,"masez (6)";#N/A,#N/A,FALSE,"masez (5)";#N/A,#N/A,FALSE,"masez (4)";#N/A,#N/A,FALSE,"masez (3)";#N/A,#N/A,FALSE,"masez (2)";#N/A,#N/A,FALSE,"GME";#N/A,#N/A,FALSE,"masez"}</definedName>
    <definedName name="_Fil" hidden="1">#REF!</definedName>
    <definedName name="_Fill" hidden="1">#REF!</definedName>
    <definedName name="_FILL." hidden="1">#REF!</definedName>
    <definedName name="_FILTER">#REF!</definedName>
    <definedName name="_xlnm._FilterDatabase" localSheetId="2" hidden="1">'Alcance Cimentaciones'!$A$5:$I$271</definedName>
    <definedName name="_xlnm._FilterDatabase" localSheetId="7" hidden="1">'Cuadro Control'!$B$4:$BV$1938</definedName>
    <definedName name="_xlnm._FilterDatabase" localSheetId="8" hidden="1">Hoja1!$A$1:$A$42</definedName>
    <definedName name="_xlnm._FilterDatabase" localSheetId="4" hidden="1">'PDT ODS02 EARLY'!$B$7:$BO$703</definedName>
    <definedName name="_xlnm._FilterDatabase" localSheetId="6" hidden="1">'PDT ODS02 LATE'!$B$7:$BO$703</definedName>
    <definedName name="_xlnm._FilterDatabase" localSheetId="5" hidden="1">'PDT ODS02 Proyectado'!$B$7:$BQ$703</definedName>
    <definedName name="_xlnm._FilterDatabase" localSheetId="9" hidden="1">REAL!$B$7:$BO$703</definedName>
    <definedName name="_xlnm._FilterDatabase" hidden="1">#REF!</definedName>
    <definedName name="_filtreg">#REF!</definedName>
    <definedName name="_flg_finish">#REF!</definedName>
    <definedName name="_FLG_RATING">#REF!</definedName>
    <definedName name="_FLG_TYPE">#REF!</definedName>
    <definedName name="_FLO_CERT">#REF!</definedName>
    <definedName name="_flow_dir">#REF!</definedName>
    <definedName name="_flow_max">#REF!</definedName>
    <definedName name="_flow_min">#REF!</definedName>
    <definedName name="_flow_norm">#REF!</definedName>
    <definedName name="_flow_unit">#REF!</definedName>
    <definedName name="_FLOWING">#REF!</definedName>
    <definedName name="_fluid">#REF!</definedName>
    <definedName name="_FLUIDSTATE">#REF!</definedName>
    <definedName name="_FORM">#REF!</definedName>
    <definedName name="_full" hidden="1">#REF!</definedName>
    <definedName name="_FULL_TRAVL">#REF!</definedName>
    <definedName name="_function">#REF!</definedName>
    <definedName name="_G1">#N/A</definedName>
    <definedName name="_g2" hidden="1">{"TAB1",#N/A,TRUE,"GENERAL";"TAB2",#N/A,TRUE,"GENERAL";"TAB3",#N/A,TRUE,"GENERAL";"TAB4",#N/A,TRUE,"GENERAL";"TAB5",#N/A,TRUE,"GENERAL"}</definedName>
    <definedName name="_g3" hidden="1">{"via1",#N/A,TRUE,"general";"via2",#N/A,TRUE,"general";"via3",#N/A,TRUE,"general"}</definedName>
    <definedName name="_g4" hidden="1">{"via1",#N/A,TRUE,"general";"via2",#N/A,TRUE,"general";"via3",#N/A,TRUE,"general"}</definedName>
    <definedName name="_g5" hidden="1">{"via1",#N/A,TRUE,"general";"via2",#N/A,TRUE,"general";"via3",#N/A,TRUE,"general"}</definedName>
    <definedName name="_g6" hidden="1">{"via1",#N/A,TRUE,"general";"via2",#N/A,TRUE,"general";"via3",#N/A,TRUE,"general"}</definedName>
    <definedName name="_g7" hidden="1">{"TAB1",#N/A,TRUE,"GENERAL";"TAB2",#N/A,TRUE,"GENERAL";"TAB3",#N/A,TRUE,"GENERAL";"TAB4",#N/A,TRUE,"GENERAL";"TAB5",#N/A,TRUE,"GENERAL"}</definedName>
    <definedName name="_GAS12">#REF!</definedName>
    <definedName name="_GAS13">#REF!</definedName>
    <definedName name="_GAS14">#REF!</definedName>
    <definedName name="_GAS15">#REF!</definedName>
    <definedName name="_GAS16">#REF!</definedName>
    <definedName name="_GAS17">#REF!</definedName>
    <definedName name="_GAS18">#REF!</definedName>
    <definedName name="_GAS19">#REF!</definedName>
    <definedName name="_GAS2">#REF!</definedName>
    <definedName name="_GAS20">#REF!</definedName>
    <definedName name="_GAS21">#REF!</definedName>
    <definedName name="_GAS22">#REF!</definedName>
    <definedName name="_GAS23">#REF!</definedName>
    <definedName name="_GAS24">#REF!</definedName>
    <definedName name="_GAS3">#REF!</definedName>
    <definedName name="_GAS4">#REF!</definedName>
    <definedName name="_GAS5">#REF!</definedName>
    <definedName name="_GAS6">#REF!</definedName>
    <definedName name="_GAS7">#REF!</definedName>
    <definedName name="_GAS8">#REF!</definedName>
    <definedName name="_GAS9">#REF!</definedName>
    <definedName name="_GIDE_MATL">#REF!</definedName>
    <definedName name="_GR1" hidden="1">{"TAB1",#N/A,TRUE,"GENERAL";"TAB2",#N/A,TRUE,"GENERAL";"TAB3",#N/A,TRUE,"GENERAL";"TAB4",#N/A,TRUE,"GENERAL";"TAB5",#N/A,TRUE,"GENERAL"}</definedName>
    <definedName name="_gtr4" hidden="1">{"via1",#N/A,TRUE,"general";"via2",#N/A,TRUE,"general";"via3",#N/A,TRUE,"general"}</definedName>
    <definedName name="_guide_matl">#REF!</definedName>
    <definedName name="_h2" hidden="1">{"via1",#N/A,TRUE,"general";"via2",#N/A,TRUE,"general";"via3",#N/A,TRUE,"general"}</definedName>
    <definedName name="_h3" hidden="1">{"via1",#N/A,TRUE,"general";"via2",#N/A,TRUE,"general";"via3",#N/A,TRUE,"general"}</definedName>
    <definedName name="_h4" hidden="1">{"TAB1",#N/A,TRUE,"GENERAL";"TAB2",#N/A,TRUE,"GENERAL";"TAB3",#N/A,TRUE,"GENERAL";"TAB4",#N/A,TRUE,"GENERAL";"TAB5",#N/A,TRUE,"GENERAL"}</definedName>
    <definedName name="_h5" hidden="1">{"TAB1",#N/A,TRUE,"GENERAL";"TAB2",#N/A,TRUE,"GENERAL";"TAB3",#N/A,TRUE,"GENERAL";"TAB4",#N/A,TRUE,"GENERAL";"TAB5",#N/A,TRUE,"GENERAL"}</definedName>
    <definedName name="_h6" hidden="1">{"via1",#N/A,TRUE,"general";"via2",#N/A,TRUE,"general";"via3",#N/A,TRUE,"general"}</definedName>
    <definedName name="_h7" hidden="1">{"TAB1",#N/A,TRUE,"GENERAL";"TAB2",#N/A,TRUE,"GENERAL";"TAB3",#N/A,TRUE,"GENERAL";"TAB4",#N/A,TRUE,"GENERAL";"TAB5",#N/A,TRUE,"GENERAL"}</definedName>
    <definedName name="_h8" hidden="1">{"via1",#N/A,TRUE,"general";"via2",#N/A,TRUE,"general";"via3",#N/A,TRUE,"general"}</definedName>
    <definedName name="_handwheel">#REF!</definedName>
    <definedName name="_hfh7" hidden="1">{"via1",#N/A,TRUE,"general";"via2",#N/A,TRUE,"general";"via3",#N/A,TRUE,"general"}</definedName>
    <definedName name="_hhg1" hidden="1">{#N/A,#N/A,TRUE,"1842CWN0"}</definedName>
    <definedName name="_HJK1" hidden="1">{#N/A,#N/A,FALSE,"PERSONAL"}</definedName>
    <definedName name="_HOMOGENITY">#REF!</definedName>
    <definedName name="_i1">#REF!</definedName>
    <definedName name="_i4" hidden="1">{"via1",#N/A,TRUE,"general";"via2",#N/A,TRUE,"general";"via3",#N/A,TRUE,"general"}</definedName>
    <definedName name="_i5" hidden="1">{"TAB1",#N/A,TRUE,"GENERAL";"TAB2",#N/A,TRUE,"GENERAL";"TAB3",#N/A,TRUE,"GENERAL";"TAB4",#N/A,TRUE,"GENERAL";"TAB5",#N/A,TRUE,"GENERAL"}</definedName>
    <definedName name="_i6" hidden="1">{"TAB1",#N/A,TRUE,"GENERAL";"TAB2",#N/A,TRUE,"GENERAL";"TAB3",#N/A,TRUE,"GENERAL";"TAB4",#N/A,TRUE,"GENERAL";"TAB5",#N/A,TRUE,"GENERAL"}</definedName>
    <definedName name="_i7" hidden="1">{"via1",#N/A,TRUE,"general";"via2",#N/A,TRUE,"general";"via3",#N/A,TRUE,"general"}</definedName>
    <definedName name="_i77" hidden="1">{"TAB1",#N/A,TRUE,"GENERAL";"TAB2",#N/A,TRUE,"GENERAL";"TAB3",#N/A,TRUE,"GENERAL";"TAB4",#N/A,TRUE,"GENERAL";"TAB5",#N/A,TRUE,"GENERAL"}</definedName>
    <definedName name="_i8" hidden="1">{"via1",#N/A,TRUE,"general";"via2",#N/A,TRUE,"general";"via3",#N/A,TRUE,"general"}</definedName>
    <definedName name="_i9" hidden="1">{"TAB1",#N/A,TRUE,"GENERAL";"TAB2",#N/A,TRUE,"GENERAL";"TAB3",#N/A,TRUE,"GENERAL";"TAB4",#N/A,TRUE,"GENERAL";"TAB5",#N/A,TRUE,"GENERAL"}</definedName>
    <definedName name="_IMP1013">#REF!</definedName>
    <definedName name="_imp111">#REF!</definedName>
    <definedName name="_imp1110">#REF!</definedName>
    <definedName name="_IMP1111">#REF!</definedName>
    <definedName name="_IMP1112">#REF!</definedName>
    <definedName name="_IMP1113">#REF!</definedName>
    <definedName name="_IMP1114">#REF!</definedName>
    <definedName name="_IMP1115">#REF!</definedName>
    <definedName name="_IMP1116">#REF!</definedName>
    <definedName name="_imp112">#REF!</definedName>
    <definedName name="_imp113">#REF!</definedName>
    <definedName name="_IMP1132">#REF!</definedName>
    <definedName name="_IMP1133">#REF!</definedName>
    <definedName name="_imp114">#REF!</definedName>
    <definedName name="_IMP115">#REF!</definedName>
    <definedName name="_IMP116">#REF!</definedName>
    <definedName name="_imp117">#REF!</definedName>
    <definedName name="_imp118">#REF!</definedName>
    <definedName name="_imp119">#REF!</definedName>
    <definedName name="_imp84">#REF!</definedName>
    <definedName name="_IN_CON_SIZ">#REF!</definedName>
    <definedName name="_in_conn">#REF!</definedName>
    <definedName name="_in_diam">#REF!</definedName>
    <definedName name="_IN_P_MAX">#REF!</definedName>
    <definedName name="_IN_P_MIN">#REF!</definedName>
    <definedName name="_IN_P_NORM">#REF!</definedName>
    <definedName name="_in_p_shut">#REF!</definedName>
    <definedName name="_IN_P_UNIT">#REF!</definedName>
    <definedName name="_INDICATOR">#REF!</definedName>
    <definedName name="_INF1">#REF!</definedName>
    <definedName name="_inst_type">#REF!</definedName>
    <definedName name="_INSTALL">#REF!</definedName>
    <definedName name="_Inversiones20101" hidden="1">#REF!</definedName>
    <definedName name="_ip_dir_rev">#REF!</definedName>
    <definedName name="_ip_in_sig">#REF!</definedName>
    <definedName name="_ip_model">#REF!</definedName>
    <definedName name="_ipc1">#REF!</definedName>
    <definedName name="_ipc2">#REF!</definedName>
    <definedName name="_IPC2002">#REF!</definedName>
    <definedName name="_ipc3">#REF!</definedName>
    <definedName name="_ipc4">#REF!</definedName>
    <definedName name="_IPC5">#REF!</definedName>
    <definedName name="_IPC6">#REF!</definedName>
    <definedName name="_j1" hidden="1">{#N/A,#N/A,FALSE,"E-1";#N/A,#N/A,FALSE,"E-2";#N/A,#N/A,FALSE,"F-1";#N/A,#N/A,FALSE,"F-2";#N/A,#N/A,FALSE,"F-3";#N/A,#N/A,FALSE,"F-4";#N/A,#N/A,FALSE,"F-5";#N/A,#N/A,FALSE,"F-6";#N/A,#N/A,FALSE,"Matrix"}</definedName>
    <definedName name="_jy5" hidden="1">{#N/A,#N/A,FALSE,"masez (10)";#N/A,#N/A,FALSE,"masez (7)";#N/A,#N/A,FALSE,"masez (6)";#N/A,#N/A,FALSE,"masez (5)";#N/A,#N/A,FALSE,"masez (4)";#N/A,#N/A,FALSE,"masez (3)";#N/A,#N/A,FALSE,"masez (2)";#N/A,#N/A,FALSE,"GME";#N/A,#N/A,FALSE,"masez"}</definedName>
    <definedName name="_k1" hidden="1">#REF!</definedName>
    <definedName name="_k3" hidden="1">{"TAB1",#N/A,TRUE,"GENERAL";"TAB2",#N/A,TRUE,"GENERAL";"TAB3",#N/A,TRUE,"GENERAL";"TAB4",#N/A,TRUE,"GENERAL";"TAB5",#N/A,TRUE,"GENERAL"}</definedName>
    <definedName name="_k4" hidden="1">{"via1",#N/A,TRUE,"general";"via2",#N/A,TRUE,"general";"via3",#N/A,TRUE,"general"}</definedName>
    <definedName name="_k5" hidden="1">{"via1",#N/A,TRUE,"general";"via2",#N/A,TRUE,"general";"via3",#N/A,TRUE,"general"}</definedName>
    <definedName name="_k6" hidden="1">{"TAB1",#N/A,TRUE,"GENERAL";"TAB2",#N/A,TRUE,"GENERAL";"TAB3",#N/A,TRUE,"GENERAL";"TAB4",#N/A,TRUE,"GENERAL";"TAB5",#N/A,TRUE,"GENERAL"}</definedName>
    <definedName name="_k7" hidden="1">{"via1",#N/A,TRUE,"general";"via2",#N/A,TRUE,"general";"via3",#N/A,TRUE,"general"}</definedName>
    <definedName name="_k8" hidden="1">{"via1",#N/A,TRUE,"general";"via2",#N/A,TRUE,"general";"via3",#N/A,TRUE,"general"}</definedName>
    <definedName name="_k9" hidden="1">{"TAB1",#N/A,TRUE,"GENERAL";"TAB2",#N/A,TRUE,"GENERAL";"TAB3",#N/A,TRUE,"GENERAL";"TAB4",#N/A,TRUE,"GENERAL";"TAB5",#N/A,TRUE,"GENERAL"}</definedName>
    <definedName name="_Key1" hidden="1">#REF!</definedName>
    <definedName name="_Key11" hidden="1">#REF!</definedName>
    <definedName name="_KEY2" hidden="1">#REF!</definedName>
    <definedName name="_Key21" hidden="1">#REF!</definedName>
    <definedName name="_key3" hidden="1">#REF!</definedName>
    <definedName name="_key31" hidden="1">#REF!</definedName>
    <definedName name="_key4" hidden="1">#REF!</definedName>
    <definedName name="_keyy1" hidden="1">#REF!</definedName>
    <definedName name="_KJASJDKq">#REF!</definedName>
    <definedName name="_kjk6" hidden="1">{"TAB1",#N/A,TRUE,"GENERAL";"TAB2",#N/A,TRUE,"GENERAL";"TAB3",#N/A,TRUE,"GENERAL";"TAB4",#N/A,TRUE,"GENERAL";"TAB5",#N/A,TRUE,"GENERAL"}</definedName>
    <definedName name="_LEVER">#REF!</definedName>
    <definedName name="_LINE_EQ_NO">#REF!</definedName>
    <definedName name="_liner_matl">#REF!</definedName>
    <definedName name="_lns72" hidden="1">{#N/A,#N/A,TRUE,"1842CWN0"}</definedName>
    <definedName name="_Logo_Civil_COA_Sumry">"Object 10"</definedName>
    <definedName name="_Logo_Civil_Item_Dets">"Object 131"</definedName>
    <definedName name="_Logo_Civil_Item_Sumry">"Object 53"</definedName>
    <definedName name="_Lub1">#REF!</definedName>
    <definedName name="_Lub2">#REF!</definedName>
    <definedName name="_Lub3">#REF!</definedName>
    <definedName name="_Lub4">#REF!</definedName>
    <definedName name="_Lub5">#REF!</definedName>
    <definedName name="_Lub6">#REF!</definedName>
    <definedName name="_lube">#REF!</definedName>
    <definedName name="_lube_iso">#REF!</definedName>
    <definedName name="_m3" hidden="1">{"via1",#N/A,TRUE,"general";"via2",#N/A,TRUE,"general";"via3",#N/A,TRUE,"general"}</definedName>
    <definedName name="_m4" hidden="1">{"TAB1",#N/A,TRUE,"GENERAL";"TAB2",#N/A,TRUE,"GENERAL";"TAB3",#N/A,TRUE,"GENERAL";"TAB4",#N/A,TRUE,"GENERAL";"TAB5",#N/A,TRUE,"GENERAL"}</definedName>
    <definedName name="_m5" hidden="1">{"via1",#N/A,TRUE,"general";"via2",#N/A,TRUE,"general";"via3",#N/A,TRUE,"general"}</definedName>
    <definedName name="_m6" hidden="1">{"TAB1",#N/A,TRUE,"GENERAL";"TAB2",#N/A,TRUE,"GENERAL";"TAB3",#N/A,TRUE,"GENERAL";"TAB4",#N/A,TRUE,"GENERAL";"TAB5",#N/A,TRUE,"GENERAL"}</definedName>
    <definedName name="_m7" hidden="1">{"TAB1",#N/A,TRUE,"GENERAL";"TAB2",#N/A,TRUE,"GENERAL";"TAB3",#N/A,TRUE,"GENERAL";"TAB4",#N/A,TRUE,"GENERAL";"TAB5",#N/A,TRUE,"GENERAL"}</definedName>
    <definedName name="_m8" hidden="1">{"via1",#N/A,TRUE,"general";"via2",#N/A,TRUE,"general";"via3",#N/A,TRUE,"general"}</definedName>
    <definedName name="_m9" hidden="1">{"via1",#N/A,TRUE,"general";"via2",#N/A,TRUE,"general";"via3",#N/A,TRUE,"general"}</definedName>
    <definedName name="_MA2">#REF!</definedName>
    <definedName name="_MANUFACTR">#REF!</definedName>
    <definedName name="_MAWP">#REF!</definedName>
    <definedName name="_max_avair">#REF!</definedName>
    <definedName name="_MAX_OP_P">#REF!</definedName>
    <definedName name="_MCC3" hidden="1">{#N/A,#N/A,FALSE,"CCTV"}</definedName>
    <definedName name="_MCEP">#REF!</definedName>
    <definedName name="_min_avair">#REF!</definedName>
    <definedName name="_min_req_p">#REF!</definedName>
    <definedName name="_mm2" hidden="1">{#N/A,#N/A,FALSE,"summary";#N/A,#N/A,FALSE,"SumGraph"}</definedName>
    <definedName name="_mo1">#REF!</definedName>
    <definedName name="_MODC">#REF!</definedName>
    <definedName name="_MODEL">#REF!</definedName>
    <definedName name="_MODULATE">#REF!</definedName>
    <definedName name="_MOR15">#REF!</definedName>
    <definedName name="_MOTORDATA">#REF!</definedName>
    <definedName name="_MOUNTING">#REF!</definedName>
    <definedName name="_MRG2" hidden="1">{"INCOME",#N/A,FALSE,"ProNet";"VALUE",#N/A,FALSE,"ProNet"}</definedName>
    <definedName name="_MS275" hidden="1">{#N/A,#N/A,FALSE,"TABLE"}</definedName>
    <definedName name="_mth1">#REF!</definedName>
    <definedName name="_n3" hidden="1">{"TAB1",#N/A,TRUE,"GENERAL";"TAB2",#N/A,TRUE,"GENERAL";"TAB3",#N/A,TRUE,"GENERAL";"TAB4",#N/A,TRUE,"GENERAL";"TAB5",#N/A,TRUE,"GENERAL"}</definedName>
    <definedName name="_n4" hidden="1">{"via1",#N/A,TRUE,"general";"via2",#N/A,TRUE,"general";"via3",#N/A,TRUE,"general"}</definedName>
    <definedName name="_n5" hidden="1">{"TAB1",#N/A,TRUE,"GENERAL";"TAB2",#N/A,TRUE,"GENERAL";"TAB3",#N/A,TRUE,"GENERAL";"TAB4",#N/A,TRUE,"GENERAL";"TAB5",#N/A,TRUE,"GENERAL"}</definedName>
    <definedName name="_New1" hidden="1">{#N/A,#N/A,FALSE,"QsumREG";#N/A,#N/A,FALSE,"Reg";#N/A,#N/A,FALSE,"QsumPSL";#N/A,#N/A,FALSE,"PSL";#N/A,#N/A,FALSE,"fcstsum";#N/A,#N/A,FALSE,"cntsprt"}</definedName>
    <definedName name="_new10" hidden="1">{#N/A,#N/A,FALSE,"SMT1";#N/A,#N/A,FALSE,"SMT2";#N/A,#N/A,FALSE,"Summary";#N/A,#N/A,FALSE,"Graphs";#N/A,#N/A,FALSE,"4 Panel"}</definedName>
    <definedName name="_new2" hidden="1">{"EVA",#N/A,FALSE,"SMT2";#N/A,#N/A,FALSE,"Summary";#N/A,#N/A,FALSE,"Graphs";#N/A,#N/A,FALSE,"4 Panel"}</definedName>
    <definedName name="_NEW3" hidden="1">{#N/A,#N/A,FALSE,"SMT1";#N/A,#N/A,FALSE,"SMT2";#N/A,#N/A,FALSE,"Summary";#N/A,#N/A,FALSE,"Graphs";#N/A,#N/A,FALSE,"4 Panel"}</definedName>
    <definedName name="_NEW4" hidden="1">{#N/A,#N/A,FALSE,"Full";#N/A,#N/A,FALSE,"Half";#N/A,#N/A,FALSE,"Op Expenses";#N/A,#N/A,FALSE,"Cap Charge";#N/A,#N/A,FALSE,"Cost C";#N/A,#N/A,FALSE,"PP&amp;E";#N/A,#N/A,FALSE,"R&amp;D"}</definedName>
    <definedName name="_no1" hidden="1">{#N/A,#N/A,FALSE,"SMT1";#N/A,#N/A,FALSE,"SMT2";#N/A,#N/A,FALSE,"Summary";#N/A,#N/A,FALSE,"Graphs";#N/A,#N/A,FALSE,"4 Panel"}</definedName>
    <definedName name="_no10" hidden="1">{#N/A,#N/A,FALSE,"SMT1";#N/A,#N/A,FALSE,"SMT2";#N/A,#N/A,FALSE,"Summary";#N/A,#N/A,FALSE,"Graphs";#N/A,#N/A,FALSE,"4 Panel"}</definedName>
    <definedName name="_no11" hidden="1">{#N/A,#N/A,FALSE,"Full";#N/A,#N/A,FALSE,"Half";#N/A,#N/A,FALSE,"Op Expenses";#N/A,#N/A,FALSE,"Cap Charge";#N/A,#N/A,FALSE,"Cost C";#N/A,#N/A,FALSE,"PP&amp;E";#N/A,#N/A,FALSE,"R&amp;D"}</definedName>
    <definedName name="_no12" hidden="1">{#N/A,#N/A,FALSE,"SMT1";#N/A,#N/A,FALSE,"SMT2";#N/A,#N/A,FALSE,"Summary";#N/A,#N/A,FALSE,"Graphs";#N/A,#N/A,FALSE,"4 Panel"}</definedName>
    <definedName name="_no13" hidden="1">{"EVA",#N/A,FALSE,"SMT2";#N/A,#N/A,FALSE,"Summary";#N/A,#N/A,FALSE,"Graphs";#N/A,#N/A,FALSE,"4 Panel"}</definedName>
    <definedName name="_no14" hidden="1">{#N/A,#N/A,FALSE,"Full";#N/A,#N/A,FALSE,"Half";#N/A,#N/A,FALSE,"Op Expenses";#N/A,#N/A,FALSE,"Cap Charge";#N/A,#N/A,FALSE,"Cost C";#N/A,#N/A,FALSE,"PP&amp;E";#N/A,#N/A,FALSE,"R&amp;D"}</definedName>
    <definedName name="_no2" hidden="1">{"EVA",#N/A,FALSE,"SMT2";#N/A,#N/A,FALSE,"Summary";#N/A,#N/A,FALSE,"Graphs";#N/A,#N/A,FALSE,"4 Panel"}</definedName>
    <definedName name="_no3" hidden="1">{#N/A,#N/A,FALSE,"SMT1";#N/A,#N/A,FALSE,"SMT2";#N/A,#N/A,FALSE,"Summary";#N/A,#N/A,FALSE,"Graphs";#N/A,#N/A,FALSE,"4 Panel"}</definedName>
    <definedName name="_no4" hidden="1">{#N/A,#N/A,FALSE,"SMT1";#N/A,#N/A,FALSE,"SMT2";#N/A,#N/A,FALSE,"Summary";#N/A,#N/A,FALSE,"Graphs";#N/A,#N/A,FALSE,"4 Panel"}</definedName>
    <definedName name="_no5" hidden="1">{#N/A,#N/A,FALSE,"Full";#N/A,#N/A,FALSE,"Half";#N/A,#N/A,FALSE,"Op Expenses";#N/A,#N/A,FALSE,"Cap Charge";#N/A,#N/A,FALSE,"Cost C";#N/A,#N/A,FALSE,"PP&amp;E";#N/A,#N/A,FALSE,"R&amp;D"}</definedName>
    <definedName name="_no6" hidden="1">{"EVA",#N/A,FALSE,"SMT2";#N/A,#N/A,FALSE,"Summary";#N/A,#N/A,FALSE,"Graphs";#N/A,#N/A,FALSE,"4 Panel"}</definedName>
    <definedName name="_no7" hidden="1">{"EVA",#N/A,FALSE,"SMT2";#N/A,#N/A,FALSE,"Summary";#N/A,#N/A,FALSE,"Graphs";#N/A,#N/A,FALSE,"4 Panel"}</definedName>
    <definedName name="_no8" hidden="1">{"EVA",#N/A,FALSE,"SMT2";#N/A,#N/A,FALSE,"Summary";#N/A,#N/A,FALSE,"Graphs";#N/A,#N/A,FALSE,"4 Panel"}</definedName>
    <definedName name="_no9" hidden="1">{"EVA",#N/A,FALSE,"SMT2";#N/A,#N/A,FALSE,"Summary";#N/A,#N/A,FALSE,"Graphs";#N/A,#N/A,FALSE,"4 Panel"}</definedName>
    <definedName name="_NOTE1">#REF!</definedName>
    <definedName name="_NOTE2">#REF!</definedName>
    <definedName name="_NOTE3">#REF!</definedName>
    <definedName name="_NOTE4">#REF!</definedName>
    <definedName name="_NOZZLE">#REF!</definedName>
    <definedName name="_NUM_DIGITS">#REF!</definedName>
    <definedName name="_nyn7" hidden="1">{"via1",#N/A,TRUE,"general";"via2",#N/A,TRUE,"general";"via3",#N/A,TRUE,"general"}</definedName>
    <definedName name="_o4" hidden="1">{"via1",#N/A,TRUE,"general";"via2",#N/A,TRUE,"general";"via3",#N/A,TRUE,"general"}</definedName>
    <definedName name="_o5" hidden="1">{"TAB1",#N/A,TRUE,"GENERAL";"TAB2",#N/A,TRUE,"GENERAL";"TAB3",#N/A,TRUE,"GENERAL";"TAB4",#N/A,TRUE,"GENERAL";"TAB5",#N/A,TRUE,"GENERAL"}</definedName>
    <definedName name="_o6" hidden="1">{"TAB1",#N/A,TRUE,"GENERAL";"TAB2",#N/A,TRUE,"GENERAL";"TAB3",#N/A,TRUE,"GENERAL";"TAB4",#N/A,TRUE,"GENERAL";"TAB5",#N/A,TRUE,"GENERAL"}</definedName>
    <definedName name="_o7" hidden="1">{"TAB1",#N/A,TRUE,"GENERAL";"TAB2",#N/A,TRUE,"GENERAL";"TAB3",#N/A,TRUE,"GENERAL";"TAB4",#N/A,TRUE,"GENERAL";"TAB5",#N/A,TRUE,"GENERAL"}</definedName>
    <definedName name="_o8" hidden="1">{"via1",#N/A,TRUE,"general";"via2",#N/A,TRUE,"general";"via3",#N/A,TRUE,"general"}</definedName>
    <definedName name="_o9" hidden="1">{"TAB1",#N/A,TRUE,"GENERAL";"TAB2",#N/A,TRUE,"GENERAL";"TAB3",#N/A,TRUE,"GENERAL";"TAB4",#N/A,TRUE,"GENERAL";"TAB5",#N/A,TRUE,"GENERAL"}</definedName>
    <definedName name="_oa55">#REF!</definedName>
    <definedName name="_OCE">#REF!</definedName>
    <definedName name="_ODC">#REF!</definedName>
    <definedName name="_ODC1">#REF!</definedName>
    <definedName name="_OF_SHEET">#REF!</definedName>
    <definedName name="_OP_SG">#REF!</definedName>
    <definedName name="_Order1" hidden="1">255</definedName>
    <definedName name="_Order2" hidden="1">255</definedName>
    <definedName name="_ORIF_CALC">#REF!</definedName>
    <definedName name="_ORIF_DESIG">#REF!</definedName>
    <definedName name="_ORIF_SEL">#REF!</definedName>
    <definedName name="_OUT_CON_SZ">#REF!</definedName>
    <definedName name="_out_conn">#REF!</definedName>
    <definedName name="_out_p_max">#REF!</definedName>
    <definedName name="_out_p_min">#REF!</definedName>
    <definedName name="_out_p_norm">#REF!</definedName>
    <definedName name="_out_p_unit">#REF!</definedName>
    <definedName name="_P_ORDER">#REF!</definedName>
    <definedName name="_p6" hidden="1">{"via1",#N/A,TRUE,"general";"via2",#N/A,TRUE,"general";"via3",#N/A,TRUE,"general"}</definedName>
    <definedName name="_p7" hidden="1">{"via1",#N/A,TRUE,"general";"via2",#N/A,TRUE,"general";"via3",#N/A,TRUE,"general"}</definedName>
    <definedName name="_p8" hidden="1">{"TAB1",#N/A,TRUE,"GENERAL";"TAB2",#N/A,TRUE,"GENERAL";"TAB3",#N/A,TRUE,"GENERAL";"TAB4",#N/A,TRUE,"GENERAL";"TAB5",#N/A,TRUE,"GENERAL"}</definedName>
    <definedName name="_pack_matl">#REF!</definedName>
    <definedName name="_pack_type">#REF!</definedName>
    <definedName name="_Parse_In" hidden="1">#REF!</definedName>
    <definedName name="_Parse_Out" hidden="1">#REF!</definedName>
    <definedName name="_PG1">#REF!</definedName>
    <definedName name="_PID_NO">#REF!</definedName>
    <definedName name="_pill" hidden="1">#REF!</definedName>
    <definedName name="_PILOT_SPRG">#REF!</definedName>
    <definedName name="_pipe_ansi">#REF!</definedName>
    <definedName name="_pipe_in">#REF!</definedName>
    <definedName name="_pipe_insu">#REF!</definedName>
    <definedName name="_pipe_matl">#REF!</definedName>
    <definedName name="_pipe_out">#REF!</definedName>
    <definedName name="_PJ50">#REF!</definedName>
    <definedName name="_pj51">#REF!</definedName>
    <definedName name="_pneu_out">#REF!</definedName>
    <definedName name="_pneu_rnge">#REF!</definedName>
    <definedName name="_port_size">#REF!</definedName>
    <definedName name="_pos_boost">#REF!</definedName>
    <definedName name="_pos_bypass">#REF!</definedName>
    <definedName name="_pos_comm">#REF!</definedName>
    <definedName name="_pos_gauges">#REF!</definedName>
    <definedName name="_pos_in_sig">#REF!</definedName>
    <definedName name="_pos_incsig">#REF!</definedName>
    <definedName name="_pos_mfr">#REF!</definedName>
    <definedName name="_pos_model">#REF!</definedName>
    <definedName name="_pos_port">#REF!</definedName>
    <definedName name="_pos_smart">#REF!</definedName>
    <definedName name="_pos_type">#REF!</definedName>
    <definedName name="_poscamchar">#REF!</definedName>
    <definedName name="_POWER_SPLY">#REF!</definedName>
    <definedName name="_PRE1">#REF!</definedName>
    <definedName name="_projectdescript">#REF!</definedName>
    <definedName name="_PUE2" hidden="1">{#N/A,#N/A,FALSE,"PERSONAL"}</definedName>
    <definedName name="_pue3" hidden="1">{#N/A,#N/A,FALSE,"PERSONAL"}</definedName>
    <definedName name="_PUE4" hidden="1">{#N/A,#N/A,FALSE,"PERSONAL"}</definedName>
    <definedName name="_PUE5" hidden="1">{#N/A,#N/A,FALSE,"PERSONAL"}</definedName>
    <definedName name="_PUE6" hidden="1">{#N/A,#N/A,FALSE,"PERSONAL"}</definedName>
    <definedName name="_PUE7" hidden="1">{#N/A,#N/A,FALSE,"PERSONAL"}</definedName>
    <definedName name="_QA1" hidden="1">#REF!</definedName>
    <definedName name="_QTY1">#N/A</definedName>
    <definedName name="_r" hidden="1">{#N/A,#N/A,FALSE,"Full";#N/A,#N/A,FALSE,"Half";#N/A,#N/A,FALSE,"Op Expenses";#N/A,#N/A,FALSE,"Cap Charge";#N/A,#N/A,FALSE,"Cost C";#N/A,#N/A,FALSE,"PP&amp;E";#N/A,#N/A,FALSE,"R&amp;D"}</definedName>
    <definedName name="_r4r" hidden="1">{"via1",#N/A,TRUE,"general";"via2",#N/A,TRUE,"general";"via3",#N/A,TRUE,"general"}</definedName>
    <definedName name="_RAM1">#REF!</definedName>
    <definedName name="_RAN1">#REF!</definedName>
    <definedName name="_rate_press">#REF!</definedName>
    <definedName name="_rate_temp">#REF!</definedName>
    <definedName name="_rate_trvel">#REF!</definedName>
    <definedName name="_rated_cv">#REF!</definedName>
    <definedName name="_rated_fl">#REF!</definedName>
    <definedName name="_rated_xt">#REF!</definedName>
    <definedName name="_RATMAXPRES">#REF!</definedName>
    <definedName name="_RATMAXTEMP">#REF!</definedName>
    <definedName name="_RD_COMB">#REF!</definedName>
    <definedName name="_Regression_Int" hidden="1">1</definedName>
    <definedName name="_Regression_Out" hidden="1">#REF!</definedName>
    <definedName name="_Regression_X" hidden="1">#REF!</definedName>
    <definedName name="_REGRESSION_XNJA" hidden="1">#REF!</definedName>
    <definedName name="_Regression_Y" hidden="1">#REF!</definedName>
    <definedName name="_REL_TEMP">#REF!</definedName>
    <definedName name="_rep" hidden="1">#REF!</definedName>
    <definedName name="_REPEATRATE">#REF!</definedName>
    <definedName name="_REQ_CAP">#REF!</definedName>
    <definedName name="_REQ_NO">#REF!</definedName>
    <definedName name="_reqcv_max">#REF!</definedName>
    <definedName name="_reqcv_min">#REF!</definedName>
    <definedName name="_reqcv_norm">#REF!</definedName>
    <definedName name="_RESIL_MATL">#REF!</definedName>
    <definedName name="_REV1">#REF!</definedName>
    <definedName name="_REV11" hidden="1">{"Graf_Carga Trab",#N/A,FALSE,"Grafi_Carga Trab";"Graf_Venta Flujo",#N/A,FALSE,"Grafi_Carga Trab"}</definedName>
    <definedName name="_RING_MATL">#REF!</definedName>
    <definedName name="_rtu6" hidden="1">{"via1",#N/A,TRUE,"general";"via2",#N/A,TRUE,"general";"via3",#N/A,TRUE,"general"}</definedName>
    <definedName name="_RV_COMB">#REF!</definedName>
    <definedName name="_s1" hidden="1">{"via1",#N/A,TRUE,"general";"via2",#N/A,TRUE,"general";"via3",#N/A,TRUE,"general"}</definedName>
    <definedName name="_s2" hidden="1">{"TAB1",#N/A,TRUE,"GENERAL";"TAB2",#N/A,TRUE,"GENERAL";"TAB3",#N/A,TRUE,"GENERAL";"TAB4",#N/A,TRUE,"GENERAL";"TAB5",#N/A,TRUE,"GENERAL"}</definedName>
    <definedName name="_s3" hidden="1">{"TAB1",#N/A,TRUE,"GENERAL";"TAB2",#N/A,TRUE,"GENERAL";"TAB3",#N/A,TRUE,"GENERAL";"TAB4",#N/A,TRUE,"GENERAL";"TAB5",#N/A,TRUE,"GENERAL"}</definedName>
    <definedName name="_s4" hidden="1">{"via1",#N/A,TRUE,"general";"via2",#N/A,TRUE,"general";"via3",#N/A,TRUE,"general"}</definedName>
    <definedName name="_s5" hidden="1">{"via1",#N/A,TRUE,"general";"via2",#N/A,TRUE,"general";"via3",#N/A,TRUE,"general"}</definedName>
    <definedName name="_s6" hidden="1">{"TAB1",#N/A,TRUE,"GENERAL";"TAB2",#N/A,TRUE,"GENERAL";"TAB3",#N/A,TRUE,"GENERAL";"TAB4",#N/A,TRUE,"GENERAL";"TAB5",#N/A,TRUE,"GENERAL"}</definedName>
    <definedName name="_s7" hidden="1">{"via1",#N/A,TRUE,"general";"via2",#N/A,TRUE,"general";"via3",#N/A,TRUE,"general"}</definedName>
    <definedName name="_SAFETYCRIT">#REF!</definedName>
    <definedName name="_SBC1">#REF!</definedName>
    <definedName name="_SBC3">#REF!</definedName>
    <definedName name="_SBC5">#REF!</definedName>
    <definedName name="_SCAL_COL">#REF!</definedName>
    <definedName name="_SCAL_LEN">#REF!</definedName>
    <definedName name="_SCAL_RANGE">#REF!</definedName>
    <definedName name="_sch_in">#REF!</definedName>
    <definedName name="_sch_out">#REF!</definedName>
    <definedName name="_SEAT_MATL">#REF!</definedName>
    <definedName name="_SENSR_FAB">#REF!</definedName>
    <definedName name="_SENSR_MATL">#REF!</definedName>
    <definedName name="_SENSR_NUMS">#REF!</definedName>
    <definedName name="_SENSR_RNGE">#REF!</definedName>
    <definedName name="_serial_num">#REF!</definedName>
    <definedName name="_SERVICE">#REF!</definedName>
    <definedName name="_SET_PRES">#REF!</definedName>
    <definedName name="_setpress">#REF!</definedName>
    <definedName name="_sg_mw_max">#REF!</definedName>
    <definedName name="_sg_mw_min">#REF!</definedName>
    <definedName name="_sg_mw_norm">#REF!</definedName>
    <definedName name="_SG_RELIF">#REF!</definedName>
    <definedName name="_SHEET_NO">#REF!</definedName>
    <definedName name="_SIG1_TYPE">#REF!</definedName>
    <definedName name="_SIGCBL_LEN">#REF!</definedName>
    <definedName name="_skf45" hidden="1">{#N/A,#N/A,TRUE,"1842CWN0"}</definedName>
    <definedName name="_SOLIDS">#REF!</definedName>
    <definedName name="_SOR1">#REF!</definedName>
    <definedName name="_SOR2">#REF!</definedName>
    <definedName name="_Sort" hidden="1">#REF!</definedName>
    <definedName name="_Sort1" hidden="1">#REF!</definedName>
    <definedName name="_sort2" hidden="1">#REF!</definedName>
    <definedName name="_SortNJA" hidden="1">#REF!</definedName>
    <definedName name="_sound_max">#REF!</definedName>
    <definedName name="_sound_min">#REF!</definedName>
    <definedName name="_sound_norm">#REF!</definedName>
    <definedName name="_SP_HEAT">#REF!</definedName>
    <definedName name="_SPRG_MATL">#REF!</definedName>
    <definedName name="_SR_NUMBER">#REF!</definedName>
    <definedName name="_sr51" hidden="1">{#N/A,#N/A,TRUE,"INGENIERIA";#N/A,#N/A,TRUE,"COMPRAS";#N/A,#N/A,TRUE,"DIRECCION";#N/A,#N/A,TRUE,"RESUMEN"}</definedName>
    <definedName name="_ss3" hidden="1">{#N/A,#N/A,FALSE,"Costos Productos 6A";#N/A,#N/A,FALSE,"Costo Unitario Total H-94-12"}</definedName>
    <definedName name="_sss1" hidden="1">{#N/A,#N/A,FALSE,"Solids Only"}</definedName>
    <definedName name="_stem_dia">#REF!</definedName>
    <definedName name="_STEM_LEN">#REF!</definedName>
    <definedName name="_stem_matl">#REF!</definedName>
    <definedName name="_STEM_THRD">#REF!</definedName>
    <definedName name="_STYLE">#REF!</definedName>
    <definedName name="_sw_mfr">#REF!</definedName>
    <definedName name="_sw_model">#REF!</definedName>
    <definedName name="_sw_quant">#REF!</definedName>
    <definedName name="_sw_type">#REF!</definedName>
    <definedName name="_SW1_SP">#REF!</definedName>
    <definedName name="_swtag_no">#REF!</definedName>
    <definedName name="_T" hidden="1">#REF!</definedName>
    <definedName name="_t3" hidden="1">{"TAB1",#N/A,TRUE,"GENERAL";"TAB2",#N/A,TRUE,"GENERAL";"TAB3",#N/A,TRUE,"GENERAL";"TAB4",#N/A,TRUE,"GENERAL";"TAB5",#N/A,TRUE,"GENERAL"}</definedName>
    <definedName name="_t4" hidden="1">{"via1",#N/A,TRUE,"general";"via2",#N/A,TRUE,"general";"via3",#N/A,TRUE,"general"}</definedName>
    <definedName name="_t5" hidden="1">{"TAB1",#N/A,TRUE,"GENERAL";"TAB2",#N/A,TRUE,"GENERAL";"TAB3",#N/A,TRUE,"GENERAL";"TAB4",#N/A,TRUE,"GENERAL";"TAB5",#N/A,TRUE,"GENERAL"}</definedName>
    <definedName name="_t6" hidden="1">{"via1",#N/A,TRUE,"general";"via2",#N/A,TRUE,"general";"via3",#N/A,TRUE,"general"}</definedName>
    <definedName name="_t66" hidden="1">{"TAB1",#N/A,TRUE,"GENERAL";"TAB2",#N/A,TRUE,"GENERAL";"TAB3",#N/A,TRUE,"GENERAL";"TAB4",#N/A,TRUE,"GENERAL";"TAB5",#N/A,TRUE,"GENERAL"}</definedName>
    <definedName name="_t7" hidden="1">{"via1",#N/A,TRUE,"general";"via2",#N/A,TRUE,"general";"via3",#N/A,TRUE,"general"}</definedName>
    <definedName name="_t77" hidden="1">{"TAB1",#N/A,TRUE,"GENERAL";"TAB2",#N/A,TRUE,"GENERAL";"TAB3",#N/A,TRUE,"GENERAL";"TAB4",#N/A,TRUE,"GENERAL";"TAB5",#N/A,TRUE,"GENERAL"}</definedName>
    <definedName name="_t8" hidden="1">{"TAB1",#N/A,TRUE,"GENERAL";"TAB2",#N/A,TRUE,"GENERAL";"TAB3",#N/A,TRUE,"GENERAL";"TAB4",#N/A,TRUE,"GENERAL";"TAB5",#N/A,TRUE,"GENERAL"}</definedName>
    <definedName name="_t88" hidden="1">{"via1",#N/A,TRUE,"general";"via2",#N/A,TRUE,"general";"via3",#N/A,TRUE,"general"}</definedName>
    <definedName name="_t9" hidden="1">{"TAB1",#N/A,TRUE,"GENERAL";"TAB2",#N/A,TRUE,"GENERAL";"TAB3",#N/A,TRUE,"GENERAL";"TAB4",#N/A,TRUE,"GENERAL";"TAB5",#N/A,TRUE,"GENERAL"}</definedName>
    <definedName name="_t99" hidden="1">{"via1",#N/A,TRUE,"general";"via2",#N/A,TRUE,"general";"via3",#N/A,TRUE,"general"}</definedName>
    <definedName name="_tab1">#REF!</definedName>
    <definedName name="_tab2">#REF!</definedName>
    <definedName name="_tab3">#REF!</definedName>
    <definedName name="_TAB4">#REF!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G_NO">#REF!</definedName>
    <definedName name="_TBG3" hidden="1">{#N/A,#N/A,FALSE,"CIBHA05A";#N/A,#N/A,FALSE,"CIBHA05B"}</definedName>
    <definedName name="_TEE10">#REF!</definedName>
    <definedName name="_TEE6">#REF!</definedName>
    <definedName name="_TEMP_COMP">#REF!</definedName>
    <definedName name="_TEMP_MAT">#REF!</definedName>
    <definedName name="_TEMP_MAX">#REF!</definedName>
    <definedName name="_TEMP_MIN">#REF!</definedName>
    <definedName name="_TEMP_NORM">#REF!</definedName>
    <definedName name="_TEMP_STEM">#REF!</definedName>
    <definedName name="_TEMP_UNIT">#REF!</definedName>
    <definedName name="_test_hydro">#REF!</definedName>
    <definedName name="_test_leak">#REF!</definedName>
    <definedName name="_TOT_BAK_PRE">#REF!</definedName>
    <definedName name="_TOTAL_UNIT">#REF!</definedName>
    <definedName name="_TRAVERNUMS">#REF!</definedName>
    <definedName name="_trim_char">#REF!</definedName>
    <definedName name="_trim_matl">#REF!</definedName>
    <definedName name="_trim_size">#REF!</definedName>
    <definedName name="_trim_type">#REF!</definedName>
    <definedName name="_trvel_max">#REF!</definedName>
    <definedName name="_trvel_min">#REF!</definedName>
    <definedName name="_trvel_norm">#REF!</definedName>
    <definedName name="_TUB10">#REF!</definedName>
    <definedName name="_TUB12">#REF!</definedName>
    <definedName name="_TUB3">#REF!</definedName>
    <definedName name="_TUB6">#REF!</definedName>
    <definedName name="_TUB8">#REF!</definedName>
    <definedName name="_tyl2" hidden="1">{#N/A,#N/A,FALSE,"masez (10)";#N/A,#N/A,FALSE,"masez (7)";#N/A,#N/A,FALSE,"masez (6)";#N/A,#N/A,FALSE,"masez (5)";#N/A,#N/A,FALSE,"masez (4)";#N/A,#N/A,FALSE,"masez (3)";#N/A,#N/A,FALSE,"masez (2)";#N/A,#N/A,FALSE,"GME";#N/A,#N/A,FALSE,"masez"}</definedName>
    <definedName name="_u4" hidden="1">{"TAB1",#N/A,TRUE,"GENERAL";"TAB2",#N/A,TRUE,"GENERAL";"TAB3",#N/A,TRUE,"GENERAL";"TAB4",#N/A,TRUE,"GENERAL";"TAB5",#N/A,TRUE,"GENERAL"}</definedName>
    <definedName name="_u5" hidden="1">{"TAB1",#N/A,TRUE,"GENERAL";"TAB2",#N/A,TRUE,"GENERAL";"TAB3",#N/A,TRUE,"GENERAL";"TAB4",#N/A,TRUE,"GENERAL";"TAB5",#N/A,TRUE,"GENERAL"}</definedName>
    <definedName name="_u6" hidden="1">{"TAB1",#N/A,TRUE,"GENERAL";"TAB2",#N/A,TRUE,"GENERAL";"TAB3",#N/A,TRUE,"GENERAL";"TAB4",#N/A,TRUE,"GENERAL";"TAB5",#N/A,TRUE,"GENERAL"}</definedName>
    <definedName name="_u7" hidden="1">{"via1",#N/A,TRUE,"general";"via2",#N/A,TRUE,"general";"via3",#N/A,TRUE,"general"}</definedName>
    <definedName name="_u8" hidden="1">{"TAB1",#N/A,TRUE,"GENERAL";"TAB2",#N/A,TRUE,"GENERAL";"TAB3",#N/A,TRUE,"GENERAL";"TAB4",#N/A,TRUE,"GENERAL";"TAB5",#N/A,TRUE,"GENERAL"}</definedName>
    <definedName name="_u9" hidden="1">{"TAB1",#N/A,TRUE,"GENERAL";"TAB2",#N/A,TRUE,"GENERAL";"TAB3",#N/A,TRUE,"GENERAL";"TAB4",#N/A,TRUE,"GENERAL";"TAB5",#N/A,TRUE,"GENERAL"}</definedName>
    <definedName name="_U92016">#REF!</definedName>
    <definedName name="_U92017">#REF!</definedName>
    <definedName name="_U92018">#REF!</definedName>
    <definedName name="_UNIT">#REF!</definedName>
    <definedName name="_unj1" hidden="1">#REF!</definedName>
    <definedName name="_ur7" hidden="1">{"TAB1",#N/A,TRUE,"GENERAL";"TAB2",#N/A,TRUE,"GENERAL";"TAB3",#N/A,TRUE,"GENERAL";"TAB4",#N/A,TRUE,"GENERAL";"TAB5",#N/A,TRUE,"GENERAL"}</definedName>
    <definedName name="_USER1">#REF!</definedName>
    <definedName name="_USER2">#REF!</definedName>
    <definedName name="_USER3">#REF!</definedName>
    <definedName name="_USER4">#REF!</definedName>
    <definedName name="_USER5">#REF!</definedName>
    <definedName name="_USER6">#REF!</definedName>
    <definedName name="_v1">#N/A</definedName>
    <definedName name="_v2" hidden="1">{"via1",#N/A,TRUE,"general";"via2",#N/A,TRUE,"general";"via3",#N/A,TRUE,"general"}</definedName>
    <definedName name="_v3" hidden="1">{"TAB1",#N/A,TRUE,"GENERAL";"TAB2",#N/A,TRUE,"GENERAL";"TAB3",#N/A,TRUE,"GENERAL";"TAB4",#N/A,TRUE,"GENERAL";"TAB5",#N/A,TRUE,"GENERAL"}</definedName>
    <definedName name="_v4" hidden="1">{"TAB1",#N/A,TRUE,"GENERAL";"TAB2",#N/A,TRUE,"GENERAL";"TAB3",#N/A,TRUE,"GENERAL";"TAB4",#N/A,TRUE,"GENERAL";"TAB5",#N/A,TRUE,"GENERAL"}</definedName>
    <definedName name="_v5" hidden="1">{"TAB1",#N/A,TRUE,"GENERAL";"TAB2",#N/A,TRUE,"GENERAL";"TAB3",#N/A,TRUE,"GENERAL";"TAB4",#N/A,TRUE,"GENERAL";"TAB5",#N/A,TRUE,"GENERAL"}</definedName>
    <definedName name="_v6" hidden="1">{"TAB1",#N/A,TRUE,"GENERAL";"TAB2",#N/A,TRUE,"GENERAL";"TAB3",#N/A,TRUE,"GENERAL";"TAB4",#N/A,TRUE,"GENERAL";"TAB5",#N/A,TRUE,"GENERAL"}</definedName>
    <definedName name="_v7" hidden="1">{"via1",#N/A,TRUE,"general";"via2",#N/A,TRUE,"general";"via3",#N/A,TRUE,"general"}</definedName>
    <definedName name="_v8" hidden="1">{"TAB1",#N/A,TRUE,"GENERAL";"TAB2",#N/A,TRUE,"GENERAL";"TAB3",#N/A,TRUE,"GENERAL";"TAB4",#N/A,TRUE,"GENERAL";"TAB5",#N/A,TRUE,"GENERAL"}</definedName>
    <definedName name="_v9" hidden="1">{"TAB1",#N/A,TRUE,"GENERAL";"TAB2",#N/A,TRUE,"GENERAL";"TAB3",#N/A,TRUE,"GENERAL";"TAB4",#N/A,TRUE,"GENERAL";"TAB5",#N/A,TRUE,"GENERAL"}</definedName>
    <definedName name="_valve_type">#REF!</definedName>
    <definedName name="_VEL_MAX">#REF!</definedName>
    <definedName name="_VEL_MIN">#REF!</definedName>
    <definedName name="_VEL_NORM">#REF!</definedName>
    <definedName name="_VEL_UNIT">#REF!</definedName>
    <definedName name="_VEX1" hidden="1">{#N/A,#N/A,FALSE,"Costos Contables CIB A 12 1994";#N/A,#N/A,FALSE,"Cuadre Contab. y C. OP"}</definedName>
    <definedName name="_vfv4" hidden="1">{"via1",#N/A,TRUE,"general";"via2",#N/A,TRUE,"general";"via3",#N/A,TRUE,"general"}</definedName>
    <definedName name="_visc_max">#REF!</definedName>
    <definedName name="_visc_min">#REF!</definedName>
    <definedName name="_visc_norm">#REF!</definedName>
    <definedName name="_visc_unit">#REF!</definedName>
    <definedName name="_VISCOSITY">#REF!</definedName>
    <definedName name="_vlv_size">#REF!</definedName>
    <definedName name="_vpr_p_max">#REF!</definedName>
    <definedName name="_vpr_p_min">#REF!</definedName>
    <definedName name="_vpr_p_norm">#REF!</definedName>
    <definedName name="_vpr_p_unit">#REF!</definedName>
    <definedName name="_w1">#N/A</definedName>
    <definedName name="_w2">#N/A</definedName>
    <definedName name="_w3">#N/A</definedName>
    <definedName name="_w4">#N/A</definedName>
    <definedName name="_w5">#N/A</definedName>
    <definedName name="_w6" localSheetId="2">Scheduled_Payment+Extra_Payment</definedName>
    <definedName name="_w6" localSheetId="6">Scheduled_Payment+Extra_Payment</definedName>
    <definedName name="_w6" localSheetId="5">Scheduled_Payment+Extra_Payment</definedName>
    <definedName name="_w6" localSheetId="9">Scheduled_Payment+Extra_Payment</definedName>
    <definedName name="_w6">Scheduled_Payment+Extra_Payment</definedName>
    <definedName name="_w7">#N/A</definedName>
    <definedName name="_WEL_MO_NO">#REF!</definedName>
    <definedName name="_WEL124">#REF!</definedName>
    <definedName name="_WELL">#REF!</definedName>
    <definedName name="_WELL_CON">#REF!</definedName>
    <definedName name="_WELL_LENT">#REF!</definedName>
    <definedName name="_WELL_LENU">#REF!</definedName>
    <definedName name="_WELL_MANU">#REF!</definedName>
    <definedName name="_WELL_MATL">#REF!</definedName>
    <definedName name="_WIN_MATRL">#REF!</definedName>
    <definedName name="_wrn1" hidden="1">{#N/A,#N/A,TRUE,"Est. de Fact.";#N/A,#N/A,TRUE,"Capitulo 19";#N/A,#N/A,TRUE,"Proyecto P855"}</definedName>
    <definedName name="_x1" hidden="1">{"TAB1",#N/A,TRUE,"GENERAL";"TAB2",#N/A,TRUE,"GENERAL";"TAB3",#N/A,TRUE,"GENERAL";"TAB4",#N/A,TRUE,"GENERAL";"TAB5",#N/A,TRUE,"GENERAL"}</definedName>
    <definedName name="_X10" hidden="1">{#N/A,#N/A,FALSE,"Costos Productos 6A";#N/A,#N/A,FALSE,"Costo Unitario Total H-94-12"}</definedName>
    <definedName name="_X11" hidden="1">{#N/A,#N/A,FALSE,"Costos Productos 6A";#N/A,#N/A,FALSE,"Costo Unitario Total H-94-12"}</definedName>
    <definedName name="_X12" hidden="1">{#N/A,#N/A,FALSE,"Costos Productos 6A";#N/A,#N/A,FALSE,"Costo Unitario Total H-94-12"}</definedName>
    <definedName name="_X13" hidden="1">{#N/A,#N/A,FALSE,"Costos Productos 6A";#N/A,#N/A,FALSE,"Costo Unitario Total H-94-12"}</definedName>
    <definedName name="_X14" hidden="1">{#N/A,#N/A,FALSE,"Costos Productos 6A";#N/A,#N/A,FALSE,"Costo Unitario Total H-94-12"}</definedName>
    <definedName name="_X15" hidden="1">{#N/A,#N/A,FALSE,"VOL695";#N/A,#N/A,FALSE,"anexo1";#N/A,#N/A,FALSE,"anexo2";#N/A,#N/A,FALSE,"anexo3";#N/A,#N/A,FALSE,"anexo4";#N/A,#N/A,FALSE,"anexo5a";#N/A,#N/A,FALSE,"anexo5b";#N/A,#N/A,FALSE,"anexo6a";#N/A,#N/A,FALSE,"anexo6a";#N/A,#N/A,FALSE,"anexo6c";#N/A,#N/A,FALSE,"anexo7a";#N/A,#N/A,FALSE,"anexo7b";#N/A,#N/A,FALSE,"anexo7c"}</definedName>
    <definedName name="_X16" hidden="1">{#N/A,#N/A,FALSE,"Costos Productos 6A";#N/A,#N/A,FALSE,"Costo Unitario Total H-94-12"}</definedName>
    <definedName name="_X17" hidden="1">{#N/A,#N/A,FALSE,"CIBHA05A";#N/A,#N/A,FALSE,"CIBHA05B"}</definedName>
    <definedName name="_X18" hidden="1">{#N/A,#N/A,FALSE,"CIBHA05A";#N/A,#N/A,FALSE,"CIBHA05B"}</definedName>
    <definedName name="_X19" hidden="1">{#N/A,#N/A,FALSE,"Costos Productos 6A";#N/A,#N/A,FALSE,"Costo Unitario Total H-94-12"}</definedName>
    <definedName name="_x2" hidden="1">{"via1",#N/A,TRUE,"general";"via2",#N/A,TRUE,"general";"via3",#N/A,TRUE,"general"}</definedName>
    <definedName name="_X20" hidden="1">{#N/A,#N/A,FALSE,"Costos Productos 6A";#N/A,#N/A,FALSE,"Costo Unitario Total H-94-12"}</definedName>
    <definedName name="_X21" hidden="1">{#N/A,#N/A,FALSE,"Costos Productos 6A";#N/A,#N/A,FALSE,"Costo Unitario Total H-94-12"}</definedName>
    <definedName name="_X22" hidden="1">{#N/A,#N/A,FALSE,"CIBHA05A";#N/A,#N/A,FALSE,"CIBHA05B"}</definedName>
    <definedName name="_X23" hidden="1">{#N/A,#N/A,FALSE,"Costos Productos 6A";#N/A,#N/A,FALSE,"Costo Unitario Total H-94-12"}</definedName>
    <definedName name="_X24" hidden="1">{#N/A,#N/A,FALSE,"DITCAR";#N/A,#N/A,FALSE,"a1";#N/A,#N/A,FALSE,"a2";#N/A,#N/A,FALSE,"a3";#N/A,#N/A,FALSE,"a4";#N/A,#N/A,FALSE,"a4a";#N/A,#N/A,FALSE,"a4B";#N/A,#N/A,FALSE,"a4C";#N/A,#N/A,FALSE,"A5a ";#N/A,#N/A,FALSE,"A5b";#N/A,#N/A,FALSE,"A6A";#N/A,#N/A,FALSE,"A6B";#N/A,#N/A,FALSE,"A6C";#N/A,#N/A,FALSE,"04PG12NB"}</definedName>
    <definedName name="_X25" hidden="1">{#N/A,#N/A,FALSE,"CIBHA05A";#N/A,#N/A,FALSE,"CIBHA05B"}</definedName>
    <definedName name="_X26" hidden="1">{#N/A,#N/A,FALSE,"Costos Productos 6A";#N/A,#N/A,FALSE,"Costo Unitario Total H-94-12"}</definedName>
    <definedName name="_X27" hidden="1">{#N/A,#N/A,FALSE,"Costos Productos 6A";#N/A,#N/A,FALSE,"Costo Unitario Total H-94-12"}</definedName>
    <definedName name="_X28" hidden="1">{#N/A,#N/A,FALSE,"CIBHA05A";#N/A,#N/A,FALSE,"CIBHA05B"}</definedName>
    <definedName name="_X29" hidden="1">{#N/A,#N/A,FALSE,"Costos Productos 6A";#N/A,#N/A,FALSE,"Costo Unitario Total H-94-12"}</definedName>
    <definedName name="_x3" hidden="1">{"via1",#N/A,TRUE,"general";"via2",#N/A,TRUE,"general";"via3",#N/A,TRUE,"general"}</definedName>
    <definedName name="_X30" hidden="1">{#N/A,#N/A,FALSE,"VOL695";#N/A,#N/A,FALSE,"anexo1";#N/A,#N/A,FALSE,"anexo2";#N/A,#N/A,FALSE,"anexo3";#N/A,#N/A,FALSE,"anexo4";#N/A,#N/A,FALSE,"anexo5a";#N/A,#N/A,FALSE,"anexo5b";#N/A,#N/A,FALSE,"anexo6a";#N/A,#N/A,FALSE,"anexo6a";#N/A,#N/A,FALSE,"anexo6c";#N/A,#N/A,FALSE,"anexo7a";#N/A,#N/A,FALSE,"anexo7b";#N/A,#N/A,FALSE,"anexo7c"}</definedName>
    <definedName name="_X31" hidden="1">{#N/A,#N/A,FALSE,"Costos Productos 6A";#N/A,#N/A,FALSE,"Costo Unitario Total H-94-12"}</definedName>
    <definedName name="_X32" hidden="1">{#N/A,#N/A,FALSE,"Costos Productos 6A";#N/A,#N/A,FALSE,"Costo Unitario Total H-94-12"}</definedName>
    <definedName name="_X33" hidden="1">{#N/A,#N/A,FALSE,"Costos Productos 6A";#N/A,#N/A,FALSE,"Costo Unitario Total H-94-12"}</definedName>
    <definedName name="_X34" hidden="1">{#N/A,#N/A,FALSE,"CIBHA05A";#N/A,#N/A,FALSE,"CIBHA05B"}</definedName>
    <definedName name="_X35" hidden="1">{#N/A,#N/A,FALSE,"Costos Productos 6A";#N/A,#N/A,FALSE,"Costo Unitario Total H-94-12"}</definedName>
    <definedName name="_X36" hidden="1">{#N/A,#N/A,FALSE,"VOL695";#N/A,#N/A,FALSE,"anexo1";#N/A,#N/A,FALSE,"anexo2";#N/A,#N/A,FALSE,"anexo3";#N/A,#N/A,FALSE,"anexo4";#N/A,#N/A,FALSE,"anexo5a";#N/A,#N/A,FALSE,"anexo5b";#N/A,#N/A,FALSE,"anexo6a";#N/A,#N/A,FALSE,"anexo6a";#N/A,#N/A,FALSE,"anexo6c";#N/A,#N/A,FALSE,"anexo7a";#N/A,#N/A,FALSE,"anexo7b";#N/A,#N/A,FALSE,"anexo7c"}</definedName>
    <definedName name="_X37" hidden="1">{#N/A,#N/A,FALSE,"Costos Productos 6A";#N/A,#N/A,FALSE,"Costo Unitario Total H-94-12"}</definedName>
    <definedName name="_X38" hidden="1">{#N/A,#N/A,FALSE,"Costos Productos 6A";#N/A,#N/A,FALSE,"Costo Unitario Total H-94-12"}</definedName>
    <definedName name="_X39" hidden="1">{#N/A,#N/A,FALSE,"Costos Productos 6A";#N/A,#N/A,FALSE,"Costo Unitario Total H-94-12"}</definedName>
    <definedName name="_x4" hidden="1">{"via1",#N/A,TRUE,"general";"via2",#N/A,TRUE,"general";"via3",#N/A,TRUE,"general"}</definedName>
    <definedName name="_X40" hidden="1">{#N/A,#N/A,FALSE,"Costos Productos 6A";#N/A,#N/A,FALSE,"Costo Unitario Total H-94-12"}</definedName>
    <definedName name="_X41" hidden="1">{#N/A,#N/A,FALSE,"Costos Productos 6A";#N/A,#N/A,FALSE,"Costo Unitario Total H-94-12"}</definedName>
    <definedName name="_X42" hidden="1">{#N/A,#N/A,FALSE,"Costos Productos 6A";#N/A,#N/A,FALSE,"Costo Unitario Total H-94-12"}</definedName>
    <definedName name="_X43" hidden="1">{#N/A,#N/A,FALSE,"VOL695";#N/A,#N/A,FALSE,"anexo1";#N/A,#N/A,FALSE,"anexo2";#N/A,#N/A,FALSE,"anexo3";#N/A,#N/A,FALSE,"anexo4";#N/A,#N/A,FALSE,"anexo5a";#N/A,#N/A,FALSE,"anexo5b";#N/A,#N/A,FALSE,"anexo6a";#N/A,#N/A,FALSE,"anexo6a";#N/A,#N/A,FALSE,"anexo6c";#N/A,#N/A,FALSE,"anexo7a";#N/A,#N/A,FALSE,"anexo7b";#N/A,#N/A,FALSE,"anexo7c"}</definedName>
    <definedName name="_X44" hidden="1">{#N/A,#N/A,FALSE,"CIBHA05A";#N/A,#N/A,FALSE,"CIBHA05B"}</definedName>
    <definedName name="_X45" hidden="1">{#N/A,#N/A,FALSE,"CIBHA05A";#N/A,#N/A,FALSE,"CIBHA05B"}</definedName>
    <definedName name="_X46" hidden="1">{#N/A,#N/A,FALSE,"VOL695";#N/A,#N/A,FALSE,"anexo1";#N/A,#N/A,FALSE,"anexo2";#N/A,#N/A,FALSE,"anexo3";#N/A,#N/A,FALSE,"anexo4";#N/A,#N/A,FALSE,"anexo5a";#N/A,#N/A,FALSE,"anexo5b";#N/A,#N/A,FALSE,"anexo6a";#N/A,#N/A,FALSE,"anexo6a";#N/A,#N/A,FALSE,"anexo6c";#N/A,#N/A,FALSE,"anexo7a";#N/A,#N/A,FALSE,"anexo7b";#N/A,#N/A,FALSE,"anexo7c"}</definedName>
    <definedName name="_X47" hidden="1">{#N/A,#N/A,FALSE,"Costos Productos 6A";#N/A,#N/A,FALSE,"Costo Unitario Total H-94-12"}</definedName>
    <definedName name="_X48" hidden="1">{#N/A,#N/A,FALSE,"Costos Contables CIB A 12 1994";#N/A,#N/A,FALSE,"Cuadre Contab. y C. OP"}</definedName>
    <definedName name="_X49" hidden="1">{#N/A,#N/A,FALSE,"CIBHA05A";#N/A,#N/A,FALSE,"CIBHA05B"}</definedName>
    <definedName name="_x5" hidden="1">{"TAB1",#N/A,TRUE,"GENERAL";"TAB2",#N/A,TRUE,"GENERAL";"TAB3",#N/A,TRUE,"GENERAL";"TAB4",#N/A,TRUE,"GENERAL";"TAB5",#N/A,TRUE,"GENERAL"}</definedName>
    <definedName name="_X50" hidden="1">{#N/A,#N/A,FALSE,"Costos Productos 6A";#N/A,#N/A,FALSE,"Costo Unitario Total H-94-12"}</definedName>
    <definedName name="_X51" hidden="1">{#N/A,#N/A,FALSE,"a1";#N/A,#N/A,FALSE,"a2";#N/A,#N/A,FALSE,"a3";#N/A,#N/A,FALSE,"a4a";#N/A,#N/A,FALSE,"a4B";#N/A,#N/A,FALSE,"a4C";#N/A,#N/A,FALSE,"a4D";#N/A,#N/A,FALSE,"A5a ";#N/A,#N/A,FALSE,"A5b";#N/A,#N/A,FALSE,"A6A";#N/A,#N/A,FALSE,"A6B";#N/A,#N/A,FALSE,"A6C";#N/A,#N/A,FALSE,"A6D";#N/A,#N/A,FALSE,"INV"}</definedName>
    <definedName name="_X52" hidden="1">{#N/A,#N/A,FALSE,"VOL695";#N/A,#N/A,FALSE,"anexo1";#N/A,#N/A,FALSE,"anexo2";#N/A,#N/A,FALSE,"anexo3";#N/A,#N/A,FALSE,"anexo4";#N/A,#N/A,FALSE,"anexo5a";#N/A,#N/A,FALSE,"anexo5b";#N/A,#N/A,FALSE,"anexo6a";#N/A,#N/A,FALSE,"anexo6a";#N/A,#N/A,FALSE,"anexo6c";#N/A,#N/A,FALSE,"anexo7a";#N/A,#N/A,FALSE,"anexo7b";#N/A,#N/A,FALSE,"anexo7c"}</definedName>
    <definedName name="_X53" hidden="1">{#N/A,#N/A,FALSE,"VOL695";#N/A,#N/A,FALSE,"anexo1";#N/A,#N/A,FALSE,"anexo2";#N/A,#N/A,FALSE,"anexo3";#N/A,#N/A,FALSE,"anexo4";#N/A,#N/A,FALSE,"anexo5a";#N/A,#N/A,FALSE,"anexo5b";#N/A,#N/A,FALSE,"anexo6a";#N/A,#N/A,FALSE,"anexo6a";#N/A,#N/A,FALSE,"anexo6c";#N/A,#N/A,FALSE,"anexo7a";#N/A,#N/A,FALSE,"anexo7b";#N/A,#N/A,FALSE,"anexo7c"}</definedName>
    <definedName name="_X54" hidden="1">{#N/A,#N/A,FALSE,"CIBHA05A";#N/A,#N/A,FALSE,"CIBHA05B"}</definedName>
    <definedName name="_X55" hidden="1">{#N/A,#N/A,FALSE,"CIBHA05A";#N/A,#N/A,FALSE,"CIBHA05B"}</definedName>
    <definedName name="_X56" hidden="1">{#N/A,#N/A,FALSE,"VOL695";#N/A,#N/A,FALSE,"anexo1";#N/A,#N/A,FALSE,"anexo2";#N/A,#N/A,FALSE,"anexo3";#N/A,#N/A,FALSE,"anexo4";#N/A,#N/A,FALSE,"anexo5a";#N/A,#N/A,FALSE,"anexo5b";#N/A,#N/A,FALSE,"anexo6a";#N/A,#N/A,FALSE,"anexo6a";#N/A,#N/A,FALSE,"anexo6c";#N/A,#N/A,FALSE,"anexo7a";#N/A,#N/A,FALSE,"anexo7b";#N/A,#N/A,FALSE,"anexo7c"}</definedName>
    <definedName name="_X57" hidden="1">{#N/A,#N/A,FALSE,"Costos Productos 6A";#N/A,#N/A,FALSE,"Costo Unitario Total H-94-12"}</definedName>
    <definedName name="_X58" hidden="1">{#N/A,#N/A,FALSE,"Costos Productos 6A";#N/A,#N/A,FALSE,"Costo Unitario Total H-94-12"}</definedName>
    <definedName name="_X59" hidden="1">{#N/A,#N/A,FALSE,"Costos Productos 6A";#N/A,#N/A,FALSE,"Costo Unitario Total H-94-12"}</definedName>
    <definedName name="_x6" hidden="1">{"TAB1",#N/A,TRUE,"GENERAL";"TAB2",#N/A,TRUE,"GENERAL";"TAB3",#N/A,TRUE,"GENERAL";"TAB4",#N/A,TRUE,"GENERAL";"TAB5",#N/A,TRUE,"GENERAL"}</definedName>
    <definedName name="_x7" hidden="1">{"TAB1",#N/A,TRUE,"GENERAL";"TAB2",#N/A,TRUE,"GENERAL";"TAB3",#N/A,TRUE,"GENERAL";"TAB4",#N/A,TRUE,"GENERAL";"TAB5",#N/A,TRUE,"GENERAL"}</definedName>
    <definedName name="_x8" hidden="1">{"via1",#N/A,TRUE,"general";"via2",#N/A,TRUE,"general";"via3",#N/A,TRUE,"general"}</definedName>
    <definedName name="_x9" hidden="1">{"TAB1",#N/A,TRUE,"GENERAL";"TAB2",#N/A,TRUE,"GENERAL";"TAB3",#N/A,TRUE,"GENERAL";"TAB4",#N/A,TRUE,"GENERAL";"TAB5",#N/A,TRUE,"GENERAL"}</definedName>
    <definedName name="_XC30" hidden="1">{"Actual Equipment",#N/A,FALSE,"BA D5"}</definedName>
    <definedName name="_XCASE_MATL">#REF!</definedName>
    <definedName name="_xl5" hidden="1">{"Actual Equipment",#N/A,FALSE,"BA D5"}</definedName>
    <definedName name="_xlcn.WorksheetConnection_Hoja2AE1" hidden="1">#REF!</definedName>
    <definedName name="_xlcn.WorksheetConnection_Hoja3AE1" hidden="1">#REF!</definedName>
    <definedName name="_xlcn.WorksheetConnection_Hoja3AE11" hidden="1">#REF!</definedName>
    <definedName name="_xlcn.WorksheetConnection_Hoja5AE1" hidden="1">#REF!</definedName>
    <definedName name="_xlcn.WorksheetConnection_OPERAI1" hidden="1">#REF!</definedName>
    <definedName name="_xlcn.WorksheetConnection_PACIFICAI1" hidden="1">#REF!</definedName>
    <definedName name="_xlcn.WorksheetConnection_PACIFICAI11" hidden="1">#REF!</definedName>
    <definedName name="_XMTR_COMM">#REF!</definedName>
    <definedName name="_XMTR_LOC">#REF!</definedName>
    <definedName name="_XMTR_MODEL">#REF!</definedName>
    <definedName name="_XMTR_OUT">#REF!</definedName>
    <definedName name="_XMTR_RATE">#REF!</definedName>
    <definedName name="_XMTR_SMART">#REF!</definedName>
    <definedName name="_xs7" hidden="1">{#N/A,#N/A,TRUE,"INGENIERIA";#N/A,#N/A,TRUE,"COMPRAS";#N/A,#N/A,TRUE,"DIRECCION";#N/A,#N/A,TRUE,"RESUMEN"}</definedName>
    <definedName name="_xz2">#REF!</definedName>
    <definedName name="_y1">#N/A</definedName>
    <definedName name="_y2" hidden="1">{"TAB1",#N/A,TRUE,"GENERAL";"TAB2",#N/A,TRUE,"GENERAL";"TAB3",#N/A,TRUE,"GENERAL";"TAB4",#N/A,TRUE,"GENERAL";"TAB5",#N/A,TRUE,"GENERAL"}</definedName>
    <definedName name="_y3" hidden="1">{"via1",#N/A,TRUE,"general";"via2",#N/A,TRUE,"general";"via3",#N/A,TRUE,"general"}</definedName>
    <definedName name="_y4" hidden="1">{"via1",#N/A,TRUE,"general";"via2",#N/A,TRUE,"general";"via3",#N/A,TRUE,"general"}</definedName>
    <definedName name="_y5" hidden="1">{"TAB1",#N/A,TRUE,"GENERAL";"TAB2",#N/A,TRUE,"GENERAL";"TAB3",#N/A,TRUE,"GENERAL";"TAB4",#N/A,TRUE,"GENERAL";"TAB5",#N/A,TRUE,"GENERAL"}</definedName>
    <definedName name="_y6" hidden="1">{"via1",#N/A,TRUE,"general";"via2",#N/A,TRUE,"general";"via3",#N/A,TRUE,"general"}</definedName>
    <definedName name="_y7" hidden="1">{"via1",#N/A,TRUE,"general";"via2",#N/A,TRUE,"general";"via3",#N/A,TRUE,"general"}</definedName>
    <definedName name="_y8" hidden="1">{"via1",#N/A,TRUE,"general";"via2",#N/A,TRUE,"general";"via3",#N/A,TRUE,"general"}</definedName>
    <definedName name="_y9" hidden="1">{"TAB1",#N/A,TRUE,"GENERAL";"TAB2",#N/A,TRUE,"GENERAL";"TAB3",#N/A,TRUE,"GENERAL";"TAB4",#N/A,TRUE,"GENERAL";"TAB5",#N/A,TRUE,"GENERAL"}</definedName>
    <definedName name="_z_max">#REF!</definedName>
    <definedName name="_z_min">#REF!</definedName>
    <definedName name="_z_norm">#REF!</definedName>
    <definedName name="_z1" hidden="1">{"TAB1",#N/A,TRUE,"GENERAL";"TAB2",#N/A,TRUE,"GENERAL";"TAB3",#N/A,TRUE,"GENERAL";"TAB4",#N/A,TRUE,"GENERAL";"TAB5",#N/A,TRUE,"GENERAL"}</definedName>
    <definedName name="_z2" hidden="1">{"via1",#N/A,TRUE,"general";"via2",#N/A,TRUE,"general";"via3",#N/A,TRUE,"general"}</definedName>
    <definedName name="_z3" hidden="1">{"via1",#N/A,TRUE,"general";"via2",#N/A,TRUE,"general";"via3",#N/A,TRUE,"general"}</definedName>
    <definedName name="_z4" hidden="1">{"TAB1",#N/A,TRUE,"GENERAL";"TAB2",#N/A,TRUE,"GENERAL";"TAB3",#N/A,TRUE,"GENERAL";"TAB4",#N/A,TRUE,"GENERAL";"TAB5",#N/A,TRUE,"GENERAL"}</definedName>
    <definedName name="_z5" hidden="1">{"via1",#N/A,TRUE,"general";"via2",#N/A,TRUE,"general";"via3",#N/A,TRUE,"general"}</definedName>
    <definedName name="_z6" hidden="1">{"TAB1",#N/A,TRUE,"GENERAL";"TAB2",#N/A,TRUE,"GENERAL";"TAB3",#N/A,TRUE,"GENERAL";"TAB4",#N/A,TRUE,"GENERAL";"TAB5",#N/A,TRUE,"GENERAL"}</definedName>
    <definedName name="_z7">#N/A</definedName>
    <definedName name="_zx2" hidden="1">{#N/A,#N/A,FALSE,"masez (10)";#N/A,#N/A,FALSE,"masez (7)";#N/A,#N/A,FALSE,"masez (6)";#N/A,#N/A,FALSE,"masez (5)";#N/A,#N/A,FALSE,"masez (4)";#N/A,#N/A,FALSE,"masez (3)";#N/A,#N/A,FALSE,"masez (2)";#N/A,#N/A,FALSE,"GME";#N/A,#N/A,FALSE,"masez"}</definedName>
    <definedName name="¡">#REF!</definedName>
    <definedName name="´cAE°eE¹" hidden="1">#REF!</definedName>
    <definedName name="´MQTEH´M" hidden="1">#REF!</definedName>
    <definedName name="￠￥cAE¡ÆeEⓒo" hidden="1">#REF!</definedName>
    <definedName name="a" hidden="1">{#N/A,#N/A,FALSE,"Costos Productos 6A";#N/A,#N/A,FALSE,"Costo Unitario Total H-94-12"}</definedName>
    <definedName name="A.COMB">#REF!</definedName>
    <definedName name="A.COMB1">#REF!</definedName>
    <definedName name="A.CONV1">#REF!</definedName>
    <definedName name="A.CONV2">#REF!</definedName>
    <definedName name="A.CONV4">#REF!</definedName>
    <definedName name="A.F.P">#REF!</definedName>
    <definedName name="A.I.U">#REF!</definedName>
    <definedName name="A.IPC1">#REF!</definedName>
    <definedName name="A.R.P">#REF!</definedName>
    <definedName name="A.SMML">#REF!</definedName>
    <definedName name="A_A">#REF!</definedName>
    <definedName name="A_impresión_IM">#REF!</definedName>
    <definedName name="A02M310" hidden="1">{"DETALLE_1996",#N/A,FALSE,"flujo";"DETALLE_1997",#N/A,FALSE,"flujo";"GASTOS_INCURRIDOS_1996",#N/A,FALSE,"flujo";"GASTOS_PROGRAMADOS_PARA_1997",#N/A,FALSE,"flujo";#N/A,#N/A,FALSE,"comparat";#N/A,#N/A,FALSE,"costos";#N/A,#N/A,FALSE,"proyctrol"}</definedName>
    <definedName name="A1_00근거" hidden="1">{#N/A,#N/A,FALSE,"단축1";#N/A,#N/A,FALSE,"단축2";#N/A,#N/A,FALSE,"단축3";#N/A,#N/A,FALSE,"장축";#N/A,#N/A,FALSE,"4WD"}</definedName>
    <definedName name="a2a" hidden="1">{"TAB1",#N/A,TRUE,"GENERAL";"TAB2",#N/A,TRUE,"GENERAL";"TAB3",#N/A,TRUE,"GENERAL";"TAB4",#N/A,TRUE,"GENERAL";"TAB5",#N/A,TRUE,"GENERAL"}</definedName>
    <definedName name="a6d" hidden="1">{#N/A,#N/A,FALSE,"DITCAR";#N/A,#N/A,FALSE,"a1";#N/A,#N/A,FALSE,"a2";#N/A,#N/A,FALSE,"a3";#N/A,#N/A,FALSE,"a4";#N/A,#N/A,FALSE,"a4a";#N/A,#N/A,FALSE,"a4B";#N/A,#N/A,FALSE,"a4C";#N/A,#N/A,FALSE,"A5a ";#N/A,#N/A,FALSE,"A5b";#N/A,#N/A,FALSE,"A6A";#N/A,#N/A,FALSE,"A6B";#N/A,#N/A,FALSE,"A6C";#N/A,#N/A,FALSE,"04PG12NB"}</definedName>
    <definedName name="a6d_1" hidden="1">{#N/A,#N/A,FALSE,"DITCAR";#N/A,#N/A,FALSE,"a1";#N/A,#N/A,FALSE,"a2";#N/A,#N/A,FALSE,"a3";#N/A,#N/A,FALSE,"a4";#N/A,#N/A,FALSE,"a4a";#N/A,#N/A,FALSE,"a4B";#N/A,#N/A,FALSE,"a4C";#N/A,#N/A,FALSE,"A5a ";#N/A,#N/A,FALSE,"A5b";#N/A,#N/A,FALSE,"A6A";#N/A,#N/A,FALSE,"A6B";#N/A,#N/A,FALSE,"A6C";#N/A,#N/A,FALSE,"04PG12NB"}</definedName>
    <definedName name="a6d1" hidden="1">{#N/A,#N/A,FALSE,"DITCAR";#N/A,#N/A,FALSE,"a1";#N/A,#N/A,FALSE,"a2";#N/A,#N/A,FALSE,"a3";#N/A,#N/A,FALSE,"a4";#N/A,#N/A,FALSE,"a4a";#N/A,#N/A,FALSE,"a4B";#N/A,#N/A,FALSE,"a4C";#N/A,#N/A,FALSE,"A5a ";#N/A,#N/A,FALSE,"A5b";#N/A,#N/A,FALSE,"A6A";#N/A,#N/A,FALSE,"A6B";#N/A,#N/A,FALSE,"A6C";#N/A,#N/A,FALSE,"04PG12NB"}</definedName>
    <definedName name="a6da" hidden="1">{#N/A,#N/A,FALSE,"DITCAR";#N/A,#N/A,FALSE,"a1";#N/A,#N/A,FALSE,"a2";#N/A,#N/A,FALSE,"a3";#N/A,#N/A,FALSE,"a4";#N/A,#N/A,FALSE,"a4a";#N/A,#N/A,FALSE,"a4B";#N/A,#N/A,FALSE,"a4C";#N/A,#N/A,FALSE,"A5a ";#N/A,#N/A,FALSE,"A5b";#N/A,#N/A,FALSE,"A6A";#N/A,#N/A,FALSE,"A6B";#N/A,#N/A,FALSE,"A6C";#N/A,#N/A,FALSE,"04PG12NB"}</definedName>
    <definedName name="A6E" hidden="1">{#N/A,#N/A,FALSE,"DITCAR";#N/A,#N/A,FALSE,"a1";#N/A,#N/A,FALSE,"a2";#N/A,#N/A,FALSE,"a3";#N/A,#N/A,FALSE,"a4";#N/A,#N/A,FALSE,"a4a";#N/A,#N/A,FALSE,"a4B";#N/A,#N/A,FALSE,"a4C";#N/A,#N/A,FALSE,"A5a ";#N/A,#N/A,FALSE,"A5b";#N/A,#N/A,FALSE,"A6A";#N/A,#N/A,FALSE,"A6B";#N/A,#N/A,FALSE,"A6C";#N/A,#N/A,FALSE,"04PG12NB"}</definedName>
    <definedName name="a7d" hidden="1">{#N/A,#N/A,FALSE,"DITCAR";#N/A,#N/A,FALSE,"a1";#N/A,#N/A,FALSE,"a2";#N/A,#N/A,FALSE,"a3";#N/A,#N/A,FALSE,"a4";#N/A,#N/A,FALSE,"a4a";#N/A,#N/A,FALSE,"a4B";#N/A,#N/A,FALSE,"a4C";#N/A,#N/A,FALSE,"A5a ";#N/A,#N/A,FALSE,"A5b";#N/A,#N/A,FALSE,"A6A";#N/A,#N/A,FALSE,"A6B";#N/A,#N/A,FALSE,"A6C";#N/A,#N/A,FALSE,"04PG12NB"}</definedName>
    <definedName name="a7d_1" hidden="1">{#N/A,#N/A,FALSE,"DITCAR";#N/A,#N/A,FALSE,"a1";#N/A,#N/A,FALSE,"a2";#N/A,#N/A,FALSE,"a3";#N/A,#N/A,FALSE,"a4";#N/A,#N/A,FALSE,"a4a";#N/A,#N/A,FALSE,"a4B";#N/A,#N/A,FALSE,"a4C";#N/A,#N/A,FALSE,"A5a ";#N/A,#N/A,FALSE,"A5b";#N/A,#N/A,FALSE,"A6A";#N/A,#N/A,FALSE,"A6B";#N/A,#N/A,FALSE,"A6C";#N/A,#N/A,FALSE,"04PG12NB"}</definedName>
    <definedName name="AA" hidden="1">{#N/A,#N/A,TRUE,"INGENIERIA";#N/A,#N/A,TRUE,"COMPRAS";#N/A,#N/A,TRUE,"DIRECCION";#N/A,#N/A,TRUE,"RESUMEN"}</definedName>
    <definedName name="AA.CONV1">#REF!</definedName>
    <definedName name="aaa" hidden="1">{#N/A,#N/A,FALSE,"Costos Productos 6A";#N/A,#N/A,FALSE,"Costo Unitario Total H-94-12"}</definedName>
    <definedName name="AAA_1" hidden="1">{#N/A,#N/A,FALSE,"a1";#N/A,#N/A,FALSE,"a2";#N/A,#N/A,FALSE,"a3";#N/A,#N/A,FALSE,"a4a";#N/A,#N/A,FALSE,"a4B";#N/A,#N/A,FALSE,"a4C";#N/A,#N/A,FALSE,"a4D";#N/A,#N/A,FALSE,"A5a ";#N/A,#N/A,FALSE,"A5b";#N/A,#N/A,FALSE,"A6A";#N/A,#N/A,FALSE,"A6B";#N/A,#N/A,FALSE,"A6C";#N/A,#N/A,FALSE,"A6D";#N/A,#N/A,FALSE,"INV"}</definedName>
    <definedName name="aaaa">#REF!</definedName>
    <definedName name="AAAAA">#REF!</definedName>
    <definedName name="aaaaa_1" hidden="1">{#N/A,#N/A,FALSE,"DITCAR";#N/A,#N/A,FALSE,"a1";#N/A,#N/A,FALSE,"a2";#N/A,#N/A,FALSE,"a3";#N/A,#N/A,FALSE,"a4";#N/A,#N/A,FALSE,"a4a";#N/A,#N/A,FALSE,"a4B";#N/A,#N/A,FALSE,"a4C";#N/A,#N/A,FALSE,"A5a ";#N/A,#N/A,FALSE,"A5b";#N/A,#N/A,FALSE,"A6A";#N/A,#N/A,FALSE,"A6B";#N/A,#N/A,FALSE,"A6C";#N/A,#N/A,FALSE,"04PG12NB"}</definedName>
    <definedName name="aaaaaa" hidden="1">#REF!</definedName>
    <definedName name="aaaaaaa" hidden="1">{#N/A,#N/A,FALSE,"type1";#N/A,#N/A,FALSE,"지지력";#N/A,#N/A,FALSE,"PILE계산";#N/A,#N/A,FALSE,"PILE ";#N/A,#N/A,FALSE,"철근량";#N/A,#N/A,FALSE,"균열검토";#N/A,#N/A,FALSE,"날개벽";#N/A,#N/A,FALSE,"주철근조립도";#N/A,#N/A,FALSE,"교좌"}</definedName>
    <definedName name="aaaaaaaa">#REF!</definedName>
    <definedName name="AAAAAAAAA" hidden="1">{"CONSEJO",#N/A,FALSE,"Dist p0";"CONSEJO",#N/A,FALSE,"Ficha CODICE"}</definedName>
    <definedName name="aaaaaaaaaaaa" hidden="1">#REF!</definedName>
    <definedName name="aaaaaaaaaaaw">#REF!</definedName>
    <definedName name="aaaaas" hidden="1">{"TAB1",#N/A,TRUE,"GENERAL";"TAB2",#N/A,TRUE,"GENERAL";"TAB3",#N/A,TRUE,"GENERAL";"TAB4",#N/A,TRUE,"GENERAL";"TAB5",#N/A,TRUE,"GENERAL"}</definedName>
    <definedName name="aaaas" hidden="1">#REF!</definedName>
    <definedName name="AAASS" hidden="1">{#N/A,#N/A,FALSE,"단축1";#N/A,#N/A,FALSE,"단축2";#N/A,#N/A,FALSE,"단축3";#N/A,#N/A,FALSE,"장축";#N/A,#N/A,FALSE,"4WD"}</definedName>
    <definedName name="AAC">#REF!</definedName>
    <definedName name="aaewe" hidden="1">{#N/A,#N/A,FALSE,"Solids Only"}</definedName>
    <definedName name="aaif" hidden="1">{#N/A,#N/A,FALSE,"단축1";#N/A,#N/A,FALSE,"단축2";#N/A,#N/A,FALSE,"단축3";#N/A,#N/A,FALSE,"장축";#N/A,#N/A,FALSE,"4WD"}</definedName>
    <definedName name="AAS" hidden="1">{#N/A,#N/A,TRUE,"INGENIERIA";#N/A,#N/A,TRUE,"COMPRAS";#N/A,#N/A,TRUE,"DIRECCION";#N/A,#N/A,TRUE,"RESUMEN"}</definedName>
    <definedName name="AASF" hidden="1">#REF!</definedName>
    <definedName name="AASSFF" hidden="1">#REF!</definedName>
    <definedName name="ab" hidden="1">{#N/A,#N/A,FALSE,"Costos Productos 6A";#N/A,#N/A,FALSE,"Costo Unitario Total H-94-12"}</definedName>
    <definedName name="abb" hidden="1">{#N/A,#N/A,FALSE,"TABLE"}</definedName>
    <definedName name="abc" hidden="1">{#N/A,#N/A,TRUE,"1842CWN0"}</definedName>
    <definedName name="ABCD" hidden="1">#REF!</definedName>
    <definedName name="ABCDE" hidden="1">#REF!</definedName>
    <definedName name="ABCDER" hidden="1">{"EVA",#N/A,FALSE,"SMT2";#N/A,#N/A,FALSE,"Summary";#N/A,#N/A,FALSE,"Graphs";#N/A,#N/A,FALSE,"4 Panel"}</definedName>
    <definedName name="ABDCCC" hidden="1">{#N/A,#N/A,FALSE,"VOL695";#N/A,#N/A,FALSE,"anexo1";#N/A,#N/A,FALSE,"anexo2";#N/A,#N/A,FALSE,"anexo3";#N/A,#N/A,FALSE,"anexo4";#N/A,#N/A,FALSE,"anexo5a";#N/A,#N/A,FALSE,"anexo5b";#N/A,#N/A,FALSE,"anexo6a";#N/A,#N/A,FALSE,"anexo6a";#N/A,#N/A,FALSE,"anexo6c";#N/A,#N/A,FALSE,"anexo7a";#N/A,#N/A,FALSE,"anexo7b";#N/A,#N/A,FALSE,"anexo7c"}</definedName>
    <definedName name="ABDD" hidden="1">{#N/A,#N/A,FALSE,"단축1";#N/A,#N/A,FALSE,"단축2";#N/A,#N/A,FALSE,"단축3";#N/A,#N/A,FALSE,"장축";#N/A,#N/A,FALSE,"4WD"}</definedName>
    <definedName name="ABG">#REF!</definedName>
    <definedName name="aBMGDSDLM" hidden="1">#REF!</definedName>
    <definedName name="abr" hidden="1">#REF!</definedName>
    <definedName name="abr_20">#REF!</definedName>
    <definedName name="abr_21">#REF!</definedName>
    <definedName name="ABRIL">#REF!</definedName>
    <definedName name="absc">#REF!</definedName>
    <definedName name="absc_">#REF!</definedName>
    <definedName name="absc_1">#REF!</definedName>
    <definedName name="absc1">#REF!</definedName>
    <definedName name="AC">#N/A</definedName>
    <definedName name="ACCESORIO_CODO">#REF!</definedName>
    <definedName name="Access_Button" hidden="1">"Maestro_Equipo_Lista"</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"A:\SAIN.mdb"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ERO_1_2">#REF!</definedName>
    <definedName name="ACERO_1_4">#REF!</definedName>
    <definedName name="acero_3">#REF!</definedName>
    <definedName name="ACERO_3_8">#REF!</definedName>
    <definedName name="acero_4">#REF!</definedName>
    <definedName name="ACERO_5_8">#REF!</definedName>
    <definedName name="ACONDICIONADOR_PARA_SILLA_Y">#REF!</definedName>
    <definedName name="ACPM">#REF!</definedName>
    <definedName name="acs" hidden="1">#REF!</definedName>
    <definedName name="acsr2">#REF!</definedName>
    <definedName name="ACSR2222">#REF!</definedName>
    <definedName name="ACT">#REF!</definedName>
    <definedName name="ACTA">#REF!</definedName>
    <definedName name="Action">#REF!</definedName>
    <definedName name="ACTIVAS">#REF!</definedName>
    <definedName name="Actividad">#REF!</definedName>
    <definedName name="actividadesmmto">#REF!</definedName>
    <definedName name="actividadesmtto">#REF!</definedName>
    <definedName name="ACTIVITY">#REF!</definedName>
    <definedName name="Actos_inseguros">#REF!</definedName>
    <definedName name="actual_rate">#REF!</definedName>
    <definedName name="ActualizaPrecios">#REF!</definedName>
    <definedName name="ACUM_TB">#REF!</definedName>
    <definedName name="ACUMULADO">#REF!</definedName>
    <definedName name="AcumularBalance">#REF!</definedName>
    <definedName name="ACwvu.normal." hidden="1">#REF!</definedName>
    <definedName name="ACwvu.short." hidden="1">#REF!</definedName>
    <definedName name="ACwvu.STANDARD." hidden="1">#REF!</definedName>
    <definedName name="ACwvu.TAB1." hidden="1">#REF!</definedName>
    <definedName name="ACwvu.TAB10." hidden="1">#REF!</definedName>
    <definedName name="ACwvu.TAB2." hidden="1">#REF!</definedName>
    <definedName name="ACwvu.TAB3." hidden="1">#REF!</definedName>
    <definedName name="ACwvu.TAB4." hidden="1">#REF!</definedName>
    <definedName name="ACwvu.TAB5." hidden="1">#REF!</definedName>
    <definedName name="ACwvu.week3." hidden="1">#REF!</definedName>
    <definedName name="ACwvu.week3short." hidden="1">#REF!</definedName>
    <definedName name="ad" hidden="1">{"CHART",#N/A,FALSE,"Arch Communications"}</definedName>
    <definedName name="ada" hidden="1">{#N/A,#N/A,FALSE,"이태원철근"}</definedName>
    <definedName name="adas" hidden="1">{#N/A,#N/A,FALSE,"masez (10)";#N/A,#N/A,FALSE,"masez (7)";#N/A,#N/A,FALSE,"masez (6)";#N/A,#N/A,FALSE,"masez (5)";#N/A,#N/A,FALSE,"masez (4)";#N/A,#N/A,FALSE,"masez (3)";#N/A,#N/A,FALSE,"masez (2)";#N/A,#N/A,FALSE,"GME";#N/A,#N/A,FALSE,"masez"}</definedName>
    <definedName name="adASD" hidden="1">{"'banner (abr)'!$A$14:$G$22"}</definedName>
    <definedName name="adasfd" hidden="1">{"'banner (abr)'!$A$14:$G$22"}</definedName>
    <definedName name="adds" hidden="1">{#N/A,#N/A,FALSE,"TEC-01";#N/A,#N/A,FALSE,"TEC - 02";#N/A,#N/A,FALSE,"TEC - 03";#N/A,#N/A,FALSE,"TEC - 04";#N/A,#N/A,FALSE,"TEC-07";#N/A,#N/A,FALSE,"TEC-08";#N/A,#N/A,FALSE,"TEC - 09A";#N/A,#N/A,FALSE,"TEC - 09B";#N/A,#N/A,FALSE,"TEC - 09C";#N/A,#N/A,FALSE,"TEC - 10";#N/A,#N/A,FALSE,"TEC-11"}</definedName>
    <definedName name="adf"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ADFGSDB" hidden="1">{"via1",#N/A,TRUE,"general";"via2",#N/A,TRUE,"general";"via3",#N/A,TRUE,"general"}</definedName>
    <definedName name="ADHESIVO_PARA_SILLA_Y">#REF!</definedName>
    <definedName name="ADI">#REF!</definedName>
    <definedName name="ADIFLEX">#REF!</definedName>
    <definedName name="ADJH" hidden="1">#REF!</definedName>
    <definedName name="Adm">#REF!</definedName>
    <definedName name="ADMIN">#N/A</definedName>
    <definedName name="Admin_Caño_Lim">#REF!</definedName>
    <definedName name="Admin_Cov_Car">#REF!</definedName>
    <definedName name="Admin_Occ">#REF!</definedName>
    <definedName name="Admin_Ori_Cen_Llan">#REF!</definedName>
    <definedName name="ADMINISTRACION">#REF!</definedName>
    <definedName name="administrador">#REF!</definedName>
    <definedName name="ADMINISTRADOR_VIAL__ARMANDO_SANCHEZ_SANCHEZ">#REF!</definedName>
    <definedName name="admon_rango">#REF!</definedName>
    <definedName name="ADMONBING">#REF!</definedName>
    <definedName name="adoc1">#REF!</definedName>
    <definedName name="ADOC125">#REF!</definedName>
    <definedName name="adoq">#REF!</definedName>
    <definedName name="ADOQUIN_DE_CONCRETO">#REF!</definedName>
    <definedName name="ads">#REF!</definedName>
    <definedName name="ADSAD" hidden="1">{"TAB1",#N/A,TRUE,"GENERAL";"TAB2",#N/A,TRUE,"GENERAL";"TAB3",#N/A,TRUE,"GENERAL";"TAB4",#N/A,TRUE,"GENERAL";"TAB5",#N/A,TRUE,"GENERAL"}</definedName>
    <definedName name="ADSD" hidden="1">{#N/A,#N/A,FALSE,"Costos Productos 6A";#N/A,#N/A,FALSE,"Costo Unitario Total H-94-12"}</definedName>
    <definedName name="adsda" hidden="1">{#N/A,#N/A,FALSE,"masez (10)";#N/A,#N/A,FALSE,"masez (7)";#N/A,#N/A,FALSE,"masez (6)";#N/A,#N/A,FALSE,"masez (5)";#N/A,#N/A,FALSE,"masez (4)";#N/A,#N/A,FALSE,"masez (3)";#N/A,#N/A,FALSE,"masez (2)";#N/A,#N/A,FALSE,"GME";#N/A,#N/A,FALSE,"masez"}</definedName>
    <definedName name="ADSDF" hidden="1">{#N/A,#N/A,TRUE,"Y생산";#N/A,#N/A,TRUE,"Y판매";#N/A,#N/A,TRUE,"Y총물량";#N/A,#N/A,TRUE,"Y능력";#N/A,#N/A,TRUE,"YKD"}</definedName>
    <definedName name="adsfx" hidden="1">#REF!</definedName>
    <definedName name="ADSS" hidden="1">{#N/A,#N/A,FALSE,"단축1";#N/A,#N/A,FALSE,"단축2";#N/A,#N/A,FALSE,"단축3";#N/A,#N/A,FALSE,"장축";#N/A,#N/A,FALSE,"4WD"}</definedName>
    <definedName name="AE">#REF!</definedName>
    <definedName name="aec" hidden="1">{#N/A,#N/A,FALSE,"summary";#N/A,#N/A,FALSE,"SumGraph"}</definedName>
    <definedName name="aefa" hidden="1">{"via1",#N/A,TRUE,"general";"via2",#N/A,TRUE,"general";"via3",#N/A,TRUE,"general"}</definedName>
    <definedName name="aes" hidden="1">{"CONSEJO",#N/A,FALSE,"Dist p0";"CONSEJO",#N/A,FALSE,"Ficha CODICE"}</definedName>
    <definedName name="af" hidden="1">{#N/A,#N/A,FALSE,"이태원철근"}</definedName>
    <definedName name="afbdfbfb" hidden="1">#REF!</definedName>
    <definedName name="afdasgh" hidden="1">{#N/A,#N/A,FALSE,"CCTV"}</definedName>
    <definedName name="afdsfdg" hidden="1">{#N/A,#N/A,FALSE,"CCTV"}</definedName>
    <definedName name="afdsw" hidden="1">{"TAB1",#N/A,TRUE,"GENERAL";"TAB2",#N/A,TRUE,"GENERAL";"TAB3",#N/A,TRUE,"GENERAL";"TAB4",#N/A,TRUE,"GENERAL";"TAB5",#N/A,TRUE,"GENERAL"}</definedName>
    <definedName name="AFF">#REF!</definedName>
    <definedName name="afffgff" hidden="1">{#N/A,#N/A,FALSE,"CCTV"}</definedName>
    <definedName name="AffordabilityandFeasibility">#REF!</definedName>
    <definedName name="AFR">#REF!</definedName>
    <definedName name="AG">#REF!</definedName>
    <definedName name="agdsgg" hidden="1">{"via1",#N/A,TRUE,"general";"via2",#N/A,TRUE,"general";"via3",#N/A,TRUE,"general"}</definedName>
    <definedName name="Agente_accidente">#REF!</definedName>
    <definedName name="ago_20">#REF!</definedName>
    <definedName name="ago_21">#REF!</definedName>
    <definedName name="AGOSTO">#REF!</definedName>
    <definedName name="agp" hidden="1">{"'banner (abr)'!$A$14:$G$22"}</definedName>
    <definedName name="AGUA">#REF!</definedName>
    <definedName name="Agua_Fecha">#REF!</definedName>
    <definedName name="ah" hidden="1">{#N/A,#N/A,FALSE,"이태원철근"}</definedName>
    <definedName name="aheh" hidden="1">{#N/A,#N/A,FALSE,"이태원철근"}</definedName>
    <definedName name="AHI">#REF!</definedName>
    <definedName name="AHJANADSMNFIOE" hidden="1">#REF!</definedName>
    <definedName name="ai" hidden="1">{#N/A,#N/A,FALSE,"이태원철근"}</definedName>
    <definedName name="AIRCON" hidden="1">{#N/A,#N/A,FALSE,"단축1";#N/A,#N/A,FALSE,"단축2";#N/A,#N/A,FALSE,"단축3";#N/A,#N/A,FALSE,"장축";#N/A,#N/A,FALSE,"4WD"}</definedName>
    <definedName name="AIU">#REF!</definedName>
    <definedName name="aiu_mat">#REF!</definedName>
    <definedName name="AIU_Referencia">#REF!</definedName>
    <definedName name="aj" hidden="1">{#N/A,#N/A,FALSE,"이태원철근"}</definedName>
    <definedName name="AjustDelAIU">#REF!</definedName>
    <definedName name="Ajusteinf" hidden="1">{#N/A,#N/A,FALSE,"Costos Productos 6A";#N/A,#N/A,FALSE,"Costo Unitario Total H-94-12"}</definedName>
    <definedName name="Ajusteinf_1" hidden="1">{#N/A,#N/A,FALSE,"Costos Productos 6A";#N/A,#N/A,FALSE,"Costo Unitario Total H-94-12"}</definedName>
    <definedName name="ajusteinf1" hidden="1">{#N/A,#N/A,FALSE,"Costos Productos 6A";#N/A,#N/A,FALSE,"Costo Unitario Total H-94-12"}</definedName>
    <definedName name="AJUSTPTO" hidden="1">{#N/A,#N/A,FALSE,"Costos Productos 6A";#N/A,#N/A,FALSE,"Costo Unitario Total H-94-12"}</definedName>
    <definedName name="ak" hidden="1">{#N/A,#N/A,FALSE,"이태원철근"}</definedName>
    <definedName name="akfkd" hidden="1">{#N/A,#N/A,TRUE,"1842CWN0"}</definedName>
    <definedName name="AKLSPOAEIW" hidden="1">{#N/A,#N/A,FALSE,"TABLE"}</definedName>
    <definedName name="al" hidden="1">{#N/A,#N/A,FALSE,"이태원철근"}</definedName>
    <definedName name="ALAMBRE_GALVANIZADO">#REF!</definedName>
    <definedName name="alc">#REF!</definedName>
    <definedName name="ALCANCE4">#REF!</definedName>
    <definedName name="ALCANCE5">#REF!</definedName>
    <definedName name="ALCANPRO">#REF!</definedName>
    <definedName name="Alcohol_gasolina">#REF!</definedName>
    <definedName name="alcVE">#REF!</definedName>
    <definedName name="AlcVN">#REF!</definedName>
    <definedName name="alda">#REF!</definedName>
    <definedName name="ale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i" hidden="1">#REF!</definedName>
    <definedName name="All_Divisions" hidden="1">#REF!</definedName>
    <definedName name="allo">#REF!</definedName>
    <definedName name="ALP_Data">#REF!</definedName>
    <definedName name="ALP_Parameters">#REF!</definedName>
    <definedName name="Alt.2" hidden="1">{#N/A,#N/A,FALSE,"masez (10)";#N/A,#N/A,FALSE,"masez (7)";#N/A,#N/A,FALSE,"masez (6)";#N/A,#N/A,FALSE,"masez (5)";#N/A,#N/A,FALSE,"masez (4)";#N/A,#N/A,FALSE,"masez (3)";#N/A,#N/A,FALSE,"masez (2)";#N/A,#N/A,FALSE,"GME";#N/A,#N/A,FALSE,"masez"}</definedName>
    <definedName name="altern" hidden="1">{"AURES1",#N/A,FALSE,"GENERAL";"AURES2",#N/A,FALSE,"GENERAL";"AURES3",#N/A,FALSE,"GENERAL";"AURES4",#N/A,FALSE,"GENERAL";"AURES5",#N/A,FALSE,"GENERAL";"AURES6",#N/A,FALSE,"GENERAL";"AURES7",#N/A,FALSE,"GENERAL"}</definedName>
    <definedName name="aLTERNATIVA" hidden="1">#REF!</definedName>
    <definedName name="Alternatives">#REF!</definedName>
    <definedName name="AM">#REF!</definedName>
    <definedName name="AMB">#REF!</definedName>
    <definedName name="AMO">#REF!</definedName>
    <definedName name="amor" hidden="1">{"MO(BASE)",#N/A,FALSE,"MO(BASE)";"MO(BASE)1",#N/A,FALSE,"MO(BASE)";"MO(BASE)2",#N/A,FALSE,"MO(BASE)"}</definedName>
    <definedName name="AMORTABLE">#REF!</definedName>
    <definedName name="AMORTABLE2">#REF!</definedName>
    <definedName name="an" hidden="1">{#N/A,#N/A,FALSE,"CIBHA05A";#N/A,#N/A,FALSE,"CIBHA05B"}</definedName>
    <definedName name="ANALBSW">#REF!</definedName>
    <definedName name="ANALIS" hidden="1">{"ANAR",#N/A,FALSE,"Dist total";"MARGEN",#N/A,FALSE,"Dist total";"COMENTARIO",#N/A,FALSE,"Ficha CODICE";"CONSEJO",#N/A,FALSE,"Dist p0";"uno",#N/A,FALSE,"Dist total"}</definedName>
    <definedName name="Analyst" hidden="1">#REF!</definedName>
    <definedName name="analyzer_flg_001">#REF!</definedName>
    <definedName name="ANE">#REF!</definedName>
    <definedName name="ANEXO1" hidden="1">{#N/A,#N/A,FALSE,"Costos Contables CIB A 12 1994";#N/A,#N/A,FALSE,"Cuadre Contab. y C. OP"}</definedName>
    <definedName name="anscount" hidden="1">1</definedName>
    <definedName name="ANTE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NA3" hidden="1">{"'banner (abr)'!$A$14:$G$22"}</definedName>
    <definedName name="ANTES">#REF!</definedName>
    <definedName name="Antic">#REF!</definedName>
    <definedName name="ANTICIPO">#REF!</definedName>
    <definedName name="ANTIGUA">#REF!</definedName>
    <definedName name="antii">#REF!</definedName>
    <definedName name="anual" hidden="1">{#N/A,#N/A,FALSE,"Costos Productos 6A";#N/A,#N/A,FALSE,"Costo Unitario Total H-94-12"}</definedName>
    <definedName name="anunciostext2" hidden="1">{"'banner (abr)'!$A$14:$G$22"}</definedName>
    <definedName name="AÑO">#REF!</definedName>
    <definedName name="AP">#REF!</definedName>
    <definedName name="apendice8" hidden="1">{#N/A,#N/A,FALSE,"Hoja1";#N/A,#N/A,FALSE,"Hoja2"}</definedName>
    <definedName name="APERTURA">#REF!</definedName>
    <definedName name="APL">#REF!</definedName>
    <definedName name="APP_NO">#REF!</definedName>
    <definedName name="APP_YES">#REF!</definedName>
    <definedName name="Apu">#REF!</definedName>
    <definedName name="APU.">#REF!</definedName>
    <definedName name="APU_1">#REF!</definedName>
    <definedName name="APU_2">#REF!</definedName>
    <definedName name="apu_civil">OFFSET(#REF!,,,COUNTA(#REF!)-1,7)</definedName>
    <definedName name="APU_ESCUELAS">#N/A</definedName>
    <definedName name="APU_MASATA_2018">#N/A</definedName>
    <definedName name="APU221.1">#REF!</definedName>
    <definedName name="APU221.2">#REF!</definedName>
    <definedName name="APUS">OFFSET(#REF!,,,COUNTA(#REF!)-1,8)</definedName>
    <definedName name="apusup">#REF!</definedName>
    <definedName name="aq" hidden="1">{#N/A,#N/A,FALSE,"이태원철근"}</definedName>
    <definedName name="aqaq" hidden="1">{"TAB1",#N/A,TRUE,"GENERAL";"TAB2",#N/A,TRUE,"GENERAL";"TAB3",#N/A,TRUE,"GENERAL";"TAB4",#N/A,TRUE,"GENERAL";"TAB5",#N/A,TRUE,"GENERAL"}</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{#N/A,#N/A,FALSE,"이태원철근"}</definedName>
    <definedName name="arauca">#N/A</definedName>
    <definedName name="ARBOL">#REF!</definedName>
    <definedName name="ArchitecturalRequirements">#REF!</definedName>
    <definedName name="AREA">#REF!</definedName>
    <definedName name="_xlnm.Extract">#REF!</definedName>
    <definedName name="_xlnm.Print_Area" localSheetId="0">Resumen!$A$1:$N$253</definedName>
    <definedName name="_xlnm.Print_Area">#N/A</definedName>
    <definedName name="area_id_001">#REF!</definedName>
    <definedName name="AREA3">#REF!</definedName>
    <definedName name="AREA3X">#REF!</definedName>
    <definedName name="Area6">#REF!</definedName>
    <definedName name="AreaEightThreeZero">#REF!</definedName>
    <definedName name="AreaFiveOneZero">#REF!</definedName>
    <definedName name="AreaFiveSevenZero">#REF!</definedName>
    <definedName name="AreaFiveTwoZero">#REF!</definedName>
    <definedName name="AreaFourFourZero">#REF!</definedName>
    <definedName name="AreaFourOneZero">#REF!</definedName>
    <definedName name="AreaFourTwoZero">#REF!</definedName>
    <definedName name="AreaNineEightFour">#REF!</definedName>
    <definedName name="AreaNineEightTwo">#REF!</definedName>
    <definedName name="AreaNineEightZero">#REF!</definedName>
    <definedName name="AreaNineFourZero">#REF!</definedName>
    <definedName name="AreaNineNineZero">#REF!</definedName>
    <definedName name="AreaNineSixZero">#REF!</definedName>
    <definedName name="AreaNineThreeZero">#REF!</definedName>
    <definedName name="AreaNineTwoZero">#REF!</definedName>
    <definedName name="AreaOneOneZero">#REF!</definedName>
    <definedName name="AreaOneThreeZero">#REF!</definedName>
    <definedName name="AreaOneTwoZero">#REF!</definedName>
    <definedName name="AREAPRIVADA">#REF!</definedName>
    <definedName name="AreaSevenFiveZero">#REF!</definedName>
    <definedName name="AreaSevenFourZero">#REF!</definedName>
    <definedName name="AreaThreeFiveFive">#REF!</definedName>
    <definedName name="AreaThreeFiveFour">#REF!</definedName>
    <definedName name="AreaThreeFiveOne">#REF!</definedName>
    <definedName name="AreaThreeFiveSeven">#REF!</definedName>
    <definedName name="AreaThreeFiveSix">#REF!</definedName>
    <definedName name="AreaThreeFiveThree">#REF!</definedName>
    <definedName name="AreaThreeFiveTwo">#REF!</definedName>
    <definedName name="AreaThreeNineZero">#REF!</definedName>
    <definedName name="AreaThreeSevenFive">#REF!</definedName>
    <definedName name="AreaThreeSevenFour">#REF!</definedName>
    <definedName name="AreaThreeSevenOne">#REF!</definedName>
    <definedName name="AreaThreeSevenThree">#REF!</definedName>
    <definedName name="AreaThreeThreeFive">#REF!</definedName>
    <definedName name="AreaThreeThreeFour">#REF!</definedName>
    <definedName name="AreaThreeThreeOne">#REF!</definedName>
    <definedName name="AreaThreeThreeSix">#REF!</definedName>
    <definedName name="AreaThreeThreeThree">#REF!</definedName>
    <definedName name="AreaThreeThreeTwo">#REF!</definedName>
    <definedName name="AreaThreeTwoOne">#REF!</definedName>
    <definedName name="AreaThreeTwoTwo">#REF!</definedName>
    <definedName name="AreaTitles">#REF!</definedName>
    <definedName name="AreaTwoEightZero">#REF!</definedName>
    <definedName name="AreaTwoFiveZero">#REF!</definedName>
    <definedName name="AreaTwoFourZero">#REF!</definedName>
    <definedName name="AreaTwoOneZero">#REF!</definedName>
    <definedName name="AreaTwoThreeZero">#REF!</definedName>
    <definedName name="AreaTwoTwoZero">#REF!</definedName>
    <definedName name="ARENA_BLANCA">#REF!</definedName>
    <definedName name="arer" hidden="1">{#N/A,#N/A,FALSE,"Solids Only"}</definedName>
    <definedName name="ARP_Data">#REF!</definedName>
    <definedName name="ARP_Parameters">#REF!</definedName>
    <definedName name="ARPASEVAN" hidden="1">{#N/A,#N/A,FALSE,"CCTV"}</definedName>
    <definedName name="as" hidden="1">{#N/A,#N/A,FALSE,"orthoflow";#N/A,#N/A,FALSE,"Miscelaneos";#N/A,#N/A,FALSE,"Instrumentacio";#N/A,#N/A,FALSE,"Electrico";#N/A,#N/A,FALSE,"Valv. Seguridad"}</definedName>
    <definedName name="AS2DocOpenMode" hidden="1">"AS2DocumentEdit"</definedName>
    <definedName name="AS2ReportLS" hidden="1">1</definedName>
    <definedName name="AS2SyncStepLS" hidden="1">0</definedName>
    <definedName name="AS2VersionLS" hidden="1">300</definedName>
    <definedName name="as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d" hidden="1">{#N/A,#N/A,FALSE,"Solids &amp; Flow"}</definedName>
    <definedName name="asas" hidden="1">{#N/A,#N/A,FALSE,"Costos Productos 6A";#N/A,#N/A,FALSE,"Costo Unitario Total H-94-12"}</definedName>
    <definedName name="asasas" hidden="1">{"Sin detalle",#N/A,FALSE,"Flujo (redondeado)"}</definedName>
    <definedName name="ASASDA" hidden="1">{"cprgas",#N/A,FALSE,"CPR_E";"cprwat",#N/A,FALSE,"CPR_E";"oilcpr",#N/A,FALSE,"CPR_E";"norwat",#N/A,FALSE,"CPR_E";"norgas",#N/A,FALSE,"CPR_E";"noroil",#N/A,FALSE,"CPR_E";"surwat",#N/A,FALSE,"CPR_E";"surgas",#N/A,FALSE,"CPR_E";"suroil",#N/A,FALSE,"CPR_E";"puriwat",#N/A,FALSE,"CPR_E";"purigas",#N/A,FALSE,"CPR_E";"purioil",#N/A,FALSE,"CPR_E"}</definedName>
    <definedName name="asasdasd">#N/A</definedName>
    <definedName name="ASB">#REF!</definedName>
    <definedName name="asc" hidden="1">#REF!</definedName>
    <definedName name="ASD" hidden="1">{"via1",#N/A,TRUE,"general";"via2",#N/A,TRUE,"general";"via3",#N/A,TRUE,"general"}</definedName>
    <definedName name="ASDA" hidden="1">{#N/A,#N/A,FALSE,"CIBHA05A";#N/A,#N/A,FALSE,"CIBHA05B"}</definedName>
    <definedName name="asdaf" hidden="1">{"uno",#N/A,FALSE,"Dist total";"COMENTARIO",#N/A,FALSE,"Ficha CODICE"}</definedName>
    <definedName name="asdasas" hidden="1">{#N/A,#N/A,FALSE,"Solids Only"}</definedName>
    <definedName name="ASDASD" hidden="1">{#N/A,#N/A,FALSE,"Costos Productos 6A";#N/A,#N/A,FALSE,"Costo Unitario Total H-94-12"}</definedName>
    <definedName name="asdasdas" hidden="1">{#N/A,#N/A,FALSE,"Solids Only"}</definedName>
    <definedName name="ASDASDSD" hidden="1">{#N/A,#N/A,FALSE,"Solids Only"}</definedName>
    <definedName name="asdd" hidden="1">#REF!</definedName>
    <definedName name="asdf" hidden="1">{"via1",#N/A,TRUE,"general";"via2",#N/A,TRUE,"general";"via3",#N/A,TRUE,"general"}</definedName>
    <definedName name="asdfa" hidden="1">{"via1",#N/A,TRUE,"general";"via2",#N/A,TRUE,"general";"via3",#N/A,TRUE,"general"}</definedName>
    <definedName name="asdfasdfsadf" hidden="1">#REF!</definedName>
    <definedName name="asdfasfasf" hidden="1">#REF!</definedName>
    <definedName name="asdfde" hidden="1">{"myview",#N/A,FALSE,"96T6"}</definedName>
    <definedName name="asdga" hidden="1">{#N/A,#N/A,FALSE,"이태원철근"}</definedName>
    <definedName name="ASDL" hidden="1">{#N/A,#N/A,FALSE,"단축1";#N/A,#N/A,FALSE,"단축2";#N/A,#N/A,FALSE,"단축3";#N/A,#N/A,FALSE,"장축";#N/A,#N/A,FALSE,"4WD"}</definedName>
    <definedName name="asdrgy" hidden="1">{"'banner (abr)'!$A$14:$G$22"}</definedName>
    <definedName name="ASDSA" hidden="1">#REF!</definedName>
    <definedName name="ASDSAD" hidden="1">{#N/A,#N/A,FALSE,"단축1";#N/A,#N/A,FALSE,"단축2";#N/A,#N/A,FALSE,"단축3";#N/A,#N/A,FALSE,"장축";#N/A,#N/A,FALSE,"4WD"}</definedName>
    <definedName name="asdvasdvvvvv" hidden="1">{"PYGP",#N/A,TRUE,"PandL";"BALANCEP",#N/A,TRUE,"BS";"Estado Cash Flow",#N/A,TRUE,"CFlow";"debt",#N/A,TRUE,"Debt";"worcap",#N/A,TRUE,"WorCap";"Analisis Impuestos",#N/A,TRUE,"Tax"}</definedName>
    <definedName name="asea"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qweqwe" hidden="1">{#N/A,#N/A,FALSE,"Solids &amp; Flow"}</definedName>
    <definedName name="aserer" hidden="1">{#N/A,#N/A,FALSE,"Solids Only"}</definedName>
    <definedName name="Asesoria">#REF!</definedName>
    <definedName name="asf" hidden="1">{#N/A,#N/A,FALSE,"DMC schedule";#N/A,#N/A,FALSE,"DMC_THC Revenue";#N/A,#N/A,FALSE,"Personnel plan";#N/A,#N/A,FALSE,"Capex HW+SW";#N/A,#N/A,FALSE,"P&amp;L"}</definedName>
    <definedName name="ASFALTO">#REF!</definedName>
    <definedName name="asfasd" hidden="1">{"via1",#N/A,TRUE,"general";"via2",#N/A,TRUE,"general";"via3",#N/A,TRUE,"general"}</definedName>
    <definedName name="asfasdl" hidden="1">{"via1",#N/A,TRUE,"general";"via2",#N/A,TRUE,"general";"via3",#N/A,TRUE,"general"}</definedName>
    <definedName name="asfdfe" hidden="1">{#N/A,#N/A,TRUE,"INGENIERIA";#N/A,#N/A,TRUE,"COMPRAS";#N/A,#N/A,TRUE,"DIRECCION";#N/A,#N/A,TRUE,"RESUMEN"}</definedName>
    <definedName name="asff" hidden="1">{"TAB1",#N/A,TRUE,"GENERAL";"TAB2",#N/A,TRUE,"GENERAL";"TAB3",#N/A,TRUE,"GENERAL";"TAB4",#N/A,TRUE,"GENERAL";"TAB5",#N/A,TRUE,"GENERAL"}</definedName>
    <definedName name="asfff" hidden="1">#REF!</definedName>
    <definedName name="asfghjoi" hidden="1">{"via1",#N/A,TRUE,"general";"via2",#N/A,TRUE,"general";"via3",#N/A,TRUE,"general"}</definedName>
    <definedName name="asfgsdghserh">#REF!</definedName>
    <definedName name="asfwewr" hidden="1">{#N/A,#N/A,FALSE,"Solids Only"}</definedName>
    <definedName name="ASGFA" hidden="1">#REF!</definedName>
    <definedName name="Asis_Fecha">#REF!</definedName>
    <definedName name="ASISTENCIA_TECNICA">#REF!</definedName>
    <definedName name="ASKDHSD" hidden="1">{#N/A,#N/A,FALSE,"Costos Productos 6A";#N/A,#N/A,FALSE,"Costo Unitario Total H-94-12"}</definedName>
    <definedName name="asojkdr" hidden="1">{"TAB1",#N/A,TRUE,"GENERAL";"TAB2",#N/A,TRUE,"GENERAL";"TAB3",#N/A,TRUE,"GENERAL";"TAB4",#N/A,TRUE,"GENERAL";"TAB5",#N/A,TRUE,"GENERAL"}</definedName>
    <definedName name="ASP">#REF!</definedName>
    <definedName name="ASP_NUEVO">#REF!</definedName>
    <definedName name="ass" hidden="1">#REF!</definedName>
    <definedName name="Assignment_Trip_Condition">#REF!</definedName>
    <definedName name="ASSY" hidden="1">{#N/A,#N/A,FALSE,"단축1";#N/A,#N/A,FALSE,"단축2";#N/A,#N/A,FALSE,"단축3";#N/A,#N/A,FALSE,"장축";#N/A,#N/A,FALSE,"4WD"}</definedName>
    <definedName name="asxdg" hidden="1">{#N/A,#N/A,TRUE,"Y생산";#N/A,#N/A,TRUE,"Y판매";#N/A,#N/A,TRUE,"Y총물량";#N/A,#N/A,TRUE,"Y능력";#N/A,#N/A,TRUE,"YKD"}</definedName>
    <definedName name="AT">#REF!</definedName>
    <definedName name="ATR">#REF!</definedName>
    <definedName name="AUD">#REF!</definedName>
    <definedName name="AUM">#REF!</definedName>
    <definedName name="autobuses" hidden="1">{"'banner (abr)'!$A$14:$G$22"}</definedName>
    <definedName name="AUX">#REF!</definedName>
    <definedName name="AuxAlim">#REF!</definedName>
    <definedName name="AuxCom">#REF!</definedName>
    <definedName name="AuxDot">#REF!</definedName>
    <definedName name="AuxHab">#REF!</definedName>
    <definedName name="av" hidden="1">#REF!</definedName>
    <definedName name="avc" hidden="1">{#N/A,#N/A,FALSE,"Total_OC015";#N/A,#N/A,FALSE,"ADMIN";#N/A,#N/A,FALSE,"PROCES";#N/A,#N/A,FALSE,"mecan";#N/A,#N/A,FALSE,"civil";#N/A,#N/A,FALSE,"CAÑER";#N/A,#N/A,FALSE,"ELEC";#N/A,#N/A,FALSE,"INSTR"}</definedName>
    <definedName name="AWD" hidden="1">{#N/A,#N/A,FALSE,"PERSONAL"}</definedName>
    <definedName name="AX">#REF!</definedName>
    <definedName name="axyzqerojhvdakjdvasdas" hidden="1">{"via1",#N/A,TRUE,"general";"via2",#N/A,TRUE,"general";"via3",#N/A,TRUE,"general"}</definedName>
    <definedName name="AY">#REF!</definedName>
    <definedName name="AYU">#N/A</definedName>
    <definedName name="AYU_FBC">#N/A</definedName>
    <definedName name="Ayudante">#REF!</definedName>
    <definedName name="azaz" hidden="1">{"TAB1",#N/A,TRUE,"GENERAL";"TAB2",#N/A,TRUE,"GENERAL";"TAB3",#N/A,TRUE,"GENERAL";"TAB4",#N/A,TRUE,"GENERAL";"TAB5",#N/A,TRUE,"GENERAL"}</definedName>
    <definedName name="AZAZAZ" hidden="1">{"Sin detalle",#N/A,FALSE,"Flujo (redondeado)"}</definedName>
    <definedName name="B">#REF!</definedName>
    <definedName name="B_impresión_IM">#REF!</definedName>
    <definedName name="B3송" hidden="1">#REF!</definedName>
    <definedName name="B4450.">#N/A</definedName>
    <definedName name="BAC" hidden="1">{#N/A,#N/A,FALSE,"TABLE"}</definedName>
    <definedName name="backup_link_master_001">#REF!</definedName>
    <definedName name="BAL" hidden="1">{"CONSEJO",#N/A,FALSE,"Dist p0";"CONSEJO",#N/A,FALSE,"Ficha CODICE"}</definedName>
    <definedName name="Balance">#REF!</definedName>
    <definedName name="BAM" hidden="1">{#N/A,#N/A,FALSE,"Hoja1";#N/A,#N/A,FALSE,"Hoja2"}</definedName>
    <definedName name="BAMB" hidden="1">{#N/A,#N/A,FALSE,"Hoja1";#N/A,#N/A,FALSE,"Hoja2"}</definedName>
    <definedName name="BANADIA">#REF!</definedName>
    <definedName name="BARCAZA">#N/A</definedName>
    <definedName name="BARGE">#N/A</definedName>
    <definedName name="BARRA">#REF!</definedName>
    <definedName name="Barrancabermeja">#REF!</definedName>
    <definedName name="BARRAS">#REF!</definedName>
    <definedName name="base">#REF!</definedName>
    <definedName name="base_act">#REF!</definedName>
    <definedName name="base_admon">#REF!</definedName>
    <definedName name="BASE_DATOS">#REF!</definedName>
    <definedName name="Base_Equipos">OFFSET(#REF!,0,0,COUNTA(#REF!),COUNTA(#REF!))</definedName>
    <definedName name="Base_Horas">OFFSET(#REF!,0,0,COUNTA(#REF!),COUNTA(#REF!))</definedName>
    <definedName name="Base_OTs">OFFSET(#REF!,0,0,COUNTA(#REF!),COUNTA(#REF!))</definedName>
    <definedName name="BASE_STAFF">#REF!</definedName>
    <definedName name="BASE_TUMACO">#REF!</definedName>
    <definedName name="base_VaR">#REF!</definedName>
    <definedName name="BASEDATOS">#REF!</definedName>
    <definedName name="_xlnm.Database">#REF!</definedName>
    <definedName name="basenombres">OFFSET(#REF!,0,0,COUNTA(#REF!),9)</definedName>
    <definedName name="BaseP10">#REF!</definedName>
    <definedName name="BaseP50">#REF!</definedName>
    <definedName name="BaseP90">#REF!</definedName>
    <definedName name="Bases">#REF!</definedName>
    <definedName name="BB" hidden="1">{#N/A,#N/A,FALSE,"CIBHA05A";#N/A,#N/A,FALSE,"CIBHA05B"}</definedName>
    <definedName name="bbb" hidden="1">{#N/A,#N/A,FALSE,"Costos Productos 6A";#N/A,#N/A,FALSE,"Costo Unitario Total H-94-12"}</definedName>
    <definedName name="BBB_1" hidden="1">{#N/A,#N/A,FALSE,"Costos Productos 6A";#N/A,#N/A,FALSE,"Costo Unitario Total H-94-12"}</definedName>
    <definedName name="bbbb" hidden="1">{#N/A,#N/A,FALSE,"Costos Productos 6A";#N/A,#N/A,FALSE,"Costo Unitario Total H-94-12"}</definedName>
    <definedName name="BBBBB" hidden="1">{#N/A,#N/A,FALSE,"TABLE"}</definedName>
    <definedName name="bbbbbb" hidden="1">{#N/A,#N/A,FALSE,"Upía";#N/A,#N/A,FALSE,"CPR Espinal";#N/A,#N/A,FALSE,"Magangué"}</definedName>
    <definedName name="BBBBBBB" hidden="1">{"CONSEJO",#N/A,FALSE,"Dist p0";"CONSEJO",#N/A,FALSE,"Ficha CODICE"}</definedName>
    <definedName name="bbbbbbbbbb" hidden="1">{#N/A,#N/A,FALSE,"Solids &amp; Flow"}</definedName>
    <definedName name="BBBBBBBBBBBBBBBBBBBBBBBBBBBBBBBB">#REF!</definedName>
    <definedName name="bbbbbh" hidden="1">{"TAB1",#N/A,TRUE,"GENERAL";"TAB2",#N/A,TRUE,"GENERAL";"TAB3",#N/A,TRUE,"GENERAL";"TAB4",#N/A,TRUE,"GENERAL";"TAB5",#N/A,TRUE,"GENERAL"}</definedName>
    <definedName name="bbc" hidden="1">{#N/A,#N/A,TRUE,"1842CWN0"}</definedName>
    <definedName name="bbd" hidden="1">{"TAB1",#N/A,TRUE,"GENERAL";"TAB2",#N/A,TRUE,"GENERAL";"TAB3",#N/A,TRUE,"GENERAL";"TAB4",#N/A,TRUE,"GENERAL";"TAB5",#N/A,TRUE,"GENERAL"}</definedName>
    <definedName name="BC" hidden="1">{#N/A,#N/A,FALSE,"이태원철근"}</definedName>
    <definedName name="BCXBDFG" hidden="1">{"TAB1",#N/A,TRUE,"GENERAL";"TAB2",#N/A,TRUE,"GENERAL";"TAB3",#N/A,TRUE,"GENERAL";"TAB4",#N/A,TRUE,"GENERAL";"TAB5",#N/A,TRUE,"GENERAL"}</definedName>
    <definedName name="BD">#REF!</definedName>
    <definedName name="BDD">#REF!</definedName>
    <definedName name="BDFB" hidden="1">{"via1",#N/A,TRUE,"general";"via2",#N/A,TRUE,"general";"via3",#N/A,TRUE,"general"}</definedName>
    <definedName name="BDFGDG" hidden="1">{"TAB1",#N/A,TRUE,"GENERAL";"TAB2",#N/A,TRUE,"GENERAL";"TAB3",#N/A,TRUE,"GENERAL";"TAB4",#N/A,TRUE,"GENERAL";"TAB5",#N/A,TRUE,"GENERAL"}</definedName>
    <definedName name="be" hidden="1">{"TAB1",#N/A,TRUE,"GENERAL";"TAB2",#N/A,TRUE,"GENERAL";"TAB3",#N/A,TRUE,"GENERAL";"TAB4",#N/A,TRUE,"GENERAL";"TAB5",#N/A,TRUE,"GENERAL"}</definedName>
    <definedName name="Beg_Bal">#REF!</definedName>
    <definedName name="BELL" hidden="1">{#N/A,#N/A,TRUE,"Basic";#N/A,#N/A,TRUE,"EXT-TABLE";#N/A,#N/A,TRUE,"STEEL";#N/A,#N/A,TRUE,"INT-Table";#N/A,#N/A,TRUE,"STEEL";#N/A,#N/A,TRUE,"Door"}</definedName>
    <definedName name="bfbfdhfdhdfgh" hidden="1">{#N/A,#N/A,FALSE,"CCTV"}</definedName>
    <definedName name="bfdgh" hidden="1">{#N/A,#N/A,FALSE,"PERSONAL"}</definedName>
    <definedName name="bfnfv" hidden="1">{"TAB1",#N/A,TRUE,"GENERAL";"TAB2",#N/A,TRUE,"GENERAL";"TAB3",#N/A,TRUE,"GENERAL";"TAB4",#N/A,TRUE,"GENERAL";"TAB5",#N/A,TRUE,"GENERAL"}</definedName>
    <definedName name="BG" hidden="1">#REF!</definedName>
    <definedName name="BG_Del" hidden="1">15</definedName>
    <definedName name="BG_Ins" hidden="1">4</definedName>
    <definedName name="BG_Mod" hidden="1">6</definedName>
    <definedName name="bgb" hidden="1">{"TAB1",#N/A,TRUE,"GENERAL";"TAB2",#N/A,TRUE,"GENERAL";"TAB3",#N/A,TRUE,"GENERAL";"TAB4",#N/A,TRUE,"GENERAL";"TAB5",#N/A,TRUE,"GENERAL"}</definedName>
    <definedName name="BGDGFRT" hidden="1">{"via1",#N/A,TRUE,"general";"via2",#N/A,TRUE,"general";"via3",#N/A,TRUE,"general"}</definedName>
    <definedName name="BGFBFH" hidden="1">{"via1",#N/A,TRUE,"general";"via2",#N/A,TRUE,"general";"via3",#N/A,TRUE,"general"}</definedName>
    <definedName name="bghh"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vfcdx" hidden="1">{"via1",#N/A,TRUE,"general";"via2",#N/A,TRUE,"general";"via3",#N/A,TRUE,"general"}</definedName>
    <definedName name="bhd"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H" hidden="1">#REF!</definedName>
    <definedName name="BI" hidden="1">{#N/A,#N/A,FALSE,"이태원철근"}</definedName>
    <definedName name="Bilans" hidden="1">{#N/A,#N/A,FALSE,"F-01";#N/A,#N/A,FALSE,"F-01";#N/A,#N/A,FALSE,"F-01"}</definedName>
    <definedName name="BILANS30.07.2002" hidden="1">{#N/A,#N/A,FALSE,"F-01";#N/A,#N/A,FALSE,"F-01";#N/A,#N/A,FALSE,"F-01"}</definedName>
    <definedName name="BIll2">#REF!</definedName>
    <definedName name="bimestre">#REF!</definedName>
    <definedName name="bing">#REF!</definedName>
    <definedName name="BISEL">#REF!</definedName>
    <definedName name="blackberry2" hidden="1">{"'banner (abr)'!$A$14:$G$22"}</definedName>
    <definedName name="BLADIMIR">#REF!</definedName>
    <definedName name="BLANK">#REF!</definedName>
    <definedName name="BLF" hidden="1">#REF!</definedName>
    <definedName name="BLPH1" hidden="1">#REF!</definedName>
    <definedName name="BLPH15" hidden="1">#REF!</definedName>
    <definedName name="BLPH16" hidden="1">#REF!</definedName>
    <definedName name="BLPH29"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0" hidden="1">#REF!</definedName>
    <definedName name="BM" hidden="1">{#N/A,#N/A,FALSE,"CCTV"}</definedName>
    <definedName name="BMMBN" hidden="1">#REF!</definedName>
    <definedName name="BN" hidden="1">{#N/A,#N/A,FALSE,"VOL695";#N/A,#N/A,FALSE,"anexo1";#N/A,#N/A,FALSE,"anexo2";#N/A,#N/A,FALSE,"anexo3";#N/A,#N/A,FALSE,"anexo4";#N/A,#N/A,FALSE,"anexo5a";#N/A,#N/A,FALSE,"anexo5b";#N/A,#N/A,FALSE,"anexo6a";#N/A,#N/A,FALSE,"anexo6a";#N/A,#N/A,FALSE,"anexo6c";#N/A,#N/A,FALSE,"anexo7a";#N/A,#N/A,FALSE,"anexo7b";#N/A,#N/A,FALSE,"anexo7c"}</definedName>
    <definedName name="BN_1" hidden="1">{#N/A,#N/A,FALSE,"VOL695";#N/A,#N/A,FALSE,"anexo1";#N/A,#N/A,FALSE,"anexo2";#N/A,#N/A,FALSE,"anexo3";#N/A,#N/A,FALSE,"anexo4";#N/A,#N/A,FALSE,"anexo5a";#N/A,#N/A,FALSE,"anexo5b";#N/A,#N/A,FALSE,"anexo6a";#N/A,#N/A,FALSE,"anexo6a";#N/A,#N/A,FALSE,"anexo6c";#N/A,#N/A,FALSE,"anexo7a";#N/A,#N/A,FALSE,"anexo7b";#N/A,#N/A,FALSE,"anexo7c"}</definedName>
    <definedName name="BNM" hidden="1">{#N/A,#N/A,FALSE,"Solids &amp; Flow"}</definedName>
    <definedName name="BNMDFGBAB" hidden="1">#REF!</definedName>
    <definedName name="bnmjh" hidden="1">{#N/A,#N/A,FALSE,"Solids &amp; Flow"}</definedName>
    <definedName name="bnmk" hidden="1">{#N/A,#N/A,FALSE,"단축1";#N/A,#N/A,FALSE,"단축2";#N/A,#N/A,FALSE,"단축3";#N/A,#N/A,FALSE,"장축";#N/A,#N/A,FALSE,"4WD"}</definedName>
    <definedName name="bob"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boet">#REF!</definedName>
    <definedName name="BOGOTA">#REF!</definedName>
    <definedName name="BORDER1">#REF!</definedName>
    <definedName name="BORRA2">#REF!,#REF!,#REF!,#REF!,#REF!,#REF!,#REF!</definedName>
    <definedName name="BORRA3">#REF!,#REF!,#REF!,#REF!,#REF!,#REF!,#REF!,#REF!,#REF!,#REF!,#REF!</definedName>
    <definedName name="BORRAR">#REF!,#REF!,#REF!,#REF!,#REF!,#REF!,#REF!,#REF!,#REF!</definedName>
    <definedName name="borrar2">#REF!,#REF!,#REF!,#REF!,#REF!,#REF!,#REF!,#REF!,#REF!,#REF!,#REF!,#REF!,#REF!,#REF!,#REF!,#REF!,#REF!,#REF!,#REF!</definedName>
    <definedName name="BORRARO">#REF!,#REF!,#REF!,#REF!,#REF!,#REF!,#REF!,#REF!,#REF!,#REF!,#REF!,#REF!,#REF!,#REF!,#REF!,#REF!,#REF!,#REF!,#REF!,#REF!,#REF!</definedName>
    <definedName name="BORSHE">#REF!</definedName>
    <definedName name="BORSUM">#REF!</definedName>
    <definedName name="BOTA">#N/A</definedName>
    <definedName name="BOTA_DEP">#N/A</definedName>
    <definedName name="BOX__" hidden="1">#REF!</definedName>
    <definedName name="BQ">#REF!</definedName>
    <definedName name="br" hidden="1">{"TAB1",#N/A,TRUE,"GENERAL";"TAB2",#N/A,TRUE,"GENERAL";"TAB3",#N/A,TRUE,"GENERAL";"TAB4",#N/A,TRUE,"GENERAL";"TAB5",#N/A,TRUE,"GENERAL"}</definedName>
    <definedName name="BRAGA">#N/A</definedName>
    <definedName name="BRAGA_DEP">#N/A</definedName>
    <definedName name="BRBRBR" hidden="1">{#N/A,#N/A,FALSE,"TABLE"}</definedName>
    <definedName name="BRIC12">#REF!</definedName>
    <definedName name="brt" hidden="1">{"EVA",#N/A,FALSE,"SMT2";#N/A,#N/A,FALSE,"Summary";#N/A,#N/A,FALSE,"Graphs";#N/A,#N/A,FALSE,"4 Panel"}</definedName>
    <definedName name="brys" hidden="1">#REF!</definedName>
    <definedName name="BS_Data_Col" hidden="1">#REF!</definedName>
    <definedName name="bsb" hidden="1">{"via1",#N/A,TRUE,"general";"via2",#N/A,TRUE,"general";"via3",#N/A,TRUE,"general"}</definedName>
    <definedName name="BSG_01">#REF!</definedName>
    <definedName name="BSpb" hidden="1">#REF!</definedName>
    <definedName name="bspoi" hidden="1">{"TAB1",#N/A,TRUE,"GENERAL";"TAB2",#N/A,TRUE,"GENERAL";"TAB3",#N/A,TRUE,"GENERAL";"TAB4",#N/A,TRUE,"GENERAL";"TAB5",#N/A,TRUE,"GENERAL"}</definedName>
    <definedName name="bt" hidden="1">{"via1",#N/A,TRUE,"general";"via2",#N/A,TRUE,"general";"via3",#N/A,TRUE,"general"}</definedName>
    <definedName name="BTYJHTR" hidden="1">{"TAB1",#N/A,TRUE,"GENERAL";"TAB2",#N/A,TRUE,"GENERAL";"TAB3",#N/A,TRUE,"GENERAL";"TAB4",#N/A,TRUE,"GENERAL";"TAB5",#N/A,TRUE,"GENERAL"}</definedName>
    <definedName name="BU">#REF!</definedName>
    <definedName name="BUD_E">#REF!</definedName>
    <definedName name="Buenaventura">#REF!</definedName>
    <definedName name="BuiltIn_Print_Area">#REF!</definedName>
    <definedName name="BuiltIn_Print_Area___0">#REF!</definedName>
    <definedName name="BuiltIn_Print_Area___0___0">#REF!</definedName>
    <definedName name="BuiltIn_Print_Area___0___0___0">#REF!</definedName>
    <definedName name="BuiltIn_Print_Area___1">#REF!</definedName>
    <definedName name="BuiltIn_Print_Area___2">#REF!</definedName>
    <definedName name="BuiltIn_Print_Area___3">#REF!</definedName>
    <definedName name="BuiltIn_Print_Area___4">#REF!</definedName>
    <definedName name="BuiltIn_Print_Area___5">#REF!</definedName>
    <definedName name="BuiltIn_Print_Area___6">#REF!</definedName>
    <definedName name="BuiltIn_Print_Area___7">#REF!</definedName>
    <definedName name="BuiltIn_Print_Area___8">#REF!</definedName>
    <definedName name="BuiltIn_Print_Area___9">#REF!</definedName>
    <definedName name="BuiltIn_Print_Titles">NA()</definedName>
    <definedName name="BuiltIn_Print_Titles___0">#REF!</definedName>
    <definedName name="BuiltIn_Print_Titles___0___0">#REF!</definedName>
    <definedName name="BUSH">#REF!</definedName>
    <definedName name="business">#REF!</definedName>
    <definedName name="Button_1">"LIBRO99_Sheet6_List"</definedName>
    <definedName name="BUZOS">#N/A</definedName>
    <definedName name="BV" hidden="1">#REF!</definedName>
    <definedName name="bvbc" hidden="1">{"TAB1",#N/A,TRUE,"GENERAL";"TAB2",#N/A,TRUE,"GENERAL";"TAB3",#N/A,TRUE,"GENERAL";"TAB4",#N/A,TRUE,"GENERAL";"TAB5",#N/A,TRUE,"GENERAL"}</definedName>
    <definedName name="BVC" hidden="1">{#N/A,#N/A,FALSE,"TABLE"}</definedName>
    <definedName name="bvcb" hidden="1">{"via1",#N/A,TRUE,"general";"via2",#N/A,TRUE,"general";"via3",#N/A,TRUE,"general"}</definedName>
    <definedName name="bvn" hidden="1">{"via1",#N/A,TRUE,"general";"via2",#N/A,TRUE,"general";"via3",#N/A,TRUE,"general"}</definedName>
    <definedName name="bvnbf" hidden="1">{"'banner (abr)'!$A$14:$G$22"}</definedName>
    <definedName name="bvnvb" hidden="1">{#N/A,#N/A,FALSE,"Solids &amp; Flow"}</definedName>
    <definedName name="bvsdbnsrhgvbehbnjsrt" hidden="1">{#N/A,#N/A,FALSE,"Costos Productos 6A";#N/A,#N/A,FALSE,"Costo Unitario Total H-94-12"}</definedName>
    <definedName name="BWP">#REF!</definedName>
    <definedName name="by" hidden="1">{"via1",#N/A,TRUE,"general";"via2",#N/A,TRUE,"general";"via3",#N/A,TRUE,"general"}</definedName>
    <definedName name="C.ALIMENTACION">#N/A</definedName>
    <definedName name="C.ALOJAMIENTO">#N/A</definedName>
    <definedName name="C.C.F">#REF!</definedName>
    <definedName name="C.MISCELANEOS">#N/A</definedName>
    <definedName name="C.TRANSPORTES">#N/A</definedName>
    <definedName name="C?_1">#REF!</definedName>
    <definedName name="C?_2">#REF!</definedName>
    <definedName name="C?_3">#REF!</definedName>
    <definedName name="C?_4">#REF!</definedName>
    <definedName name="C?_5">#REF!</definedName>
    <definedName name="C?_6">#REF!</definedName>
    <definedName name="C?_7">#REF!</definedName>
    <definedName name="C?_8">#REF!</definedName>
    <definedName name="C?_9">#REF!</definedName>
    <definedName name="C_">#REF!</definedName>
    <definedName name="C_Client">#REF!</definedName>
    <definedName name="C_CurrentRev">#REF!</definedName>
    <definedName name="C_DataSheetNumber">#REF!</definedName>
    <definedName name="C_EquipManufacturer">#REF!</definedName>
    <definedName name="C_EquipmentNumber">#REF!</definedName>
    <definedName name="C_EquipmentService">#REF!</definedName>
    <definedName name="C_EstimateCase">#REF!</definedName>
    <definedName name="C_JobNumber">#REF!</definedName>
    <definedName name="C_MRNumber">#REF!</definedName>
    <definedName name="c_page_count_001">#REF!</definedName>
    <definedName name="c_page_num_001">#REF!</definedName>
    <definedName name="C_PageNo_01">#REF!</definedName>
    <definedName name="C_PageNo_02">#REF!</definedName>
    <definedName name="C_PageNo_03">#REF!</definedName>
    <definedName name="C_PageNo_04">#REF!</definedName>
    <definedName name="C_PageNo_05">#REF!</definedName>
    <definedName name="C_PageNo_06">#REF!</definedName>
    <definedName name="C_PageNo_07">#REF!</definedName>
    <definedName name="C_PageNo_08">#REF!</definedName>
    <definedName name="C_PageNo_09">#REF!</definedName>
    <definedName name="C_PageNo_10">#REF!</definedName>
    <definedName name="C_PageNo_11">#REF!</definedName>
    <definedName name="C_PageNo_12">#REF!</definedName>
    <definedName name="C_PageNo_13">#REF!</definedName>
    <definedName name="C_PageNo_Total">#REF!</definedName>
    <definedName name="C_Plant">#REF!</definedName>
    <definedName name="C_PROGRAMAS_SEMANA_PROXIMA_CRUDO">#REF!</definedName>
    <definedName name="C_ProjectLocation">#REF!</definedName>
    <definedName name="C_ProjectTitle">#REF!</definedName>
    <definedName name="C_Rev_01">#REF!</definedName>
    <definedName name="C_Rev_02">#REF!</definedName>
    <definedName name="C_Rev_03">#REF!</definedName>
    <definedName name="C_Rev_04">#REF!</definedName>
    <definedName name="C_Rev_05">#REF!</definedName>
    <definedName name="C_SerialNo">#REF!</definedName>
    <definedName name="C001.">#REF!</definedName>
    <definedName name="C050.">#REF!</definedName>
    <definedName name="C100.">#REF!</definedName>
    <definedName name="C150.">#REF!</definedName>
    <definedName name="CA" hidden="1">#REF!</definedName>
    <definedName name="CABCELAR" hidden="1">{#N/A,#N/A,FALSE,"Costos Productos 6A";#N/A,#N/A,FALSE,"Costo Unitario Total H-94-12"}</definedName>
    <definedName name="cable">#REF!</definedName>
    <definedName name="Cable_type">#REF!</definedName>
    <definedName name="CABLECU">#REF!</definedName>
    <definedName name="CABLES">#REF!</definedName>
    <definedName name="CAC" hidden="1">{"krl1",#N/A,FALSE,"kr";"krl2",#N/A,FALSE,"kr";"compara",#N/A,FALSE,"kr";"desconp1",#N/A,FALSE,"kr";"desconp12",#N/A,FALSE,"kr";"krnp1",#N/A,FALSE,"kr";"krnp2",#N/A,FALSE,"kr";"krp12avg",#N/A,FALSE,"kr";"krp1avg",#N/A,FALSE,"kr"}</definedName>
    <definedName name="caca">#REF!</definedName>
    <definedName name="CAD">#REF!</definedName>
    <definedName name="CADDRequirements">#REF!</definedName>
    <definedName name="CADS_Check">#REF!</definedName>
    <definedName name="CAE해석" hidden="1">{#N/A,#N/A,FALSE,"단축1";#N/A,#N/A,FALSE,"단축2";#N/A,#N/A,FALSE,"단축3";#N/A,#N/A,FALSE,"장축";#N/A,#N/A,FALSE,"4WD"}</definedName>
    <definedName name="CAJA1">#REF!</definedName>
    <definedName name="CAJA10">#REF!</definedName>
    <definedName name="CAJA11">#REF!</definedName>
    <definedName name="CAJA12">#REF!</definedName>
    <definedName name="CAJA13">#REF!</definedName>
    <definedName name="CAJA14">#REF!</definedName>
    <definedName name="CAJA15">#REF!</definedName>
    <definedName name="CAJA16">#REF!</definedName>
    <definedName name="CAJA17">#REF!</definedName>
    <definedName name="CAJA18">#REF!</definedName>
    <definedName name="CAJA19">#REF!</definedName>
    <definedName name="CAJA2">#REF!</definedName>
    <definedName name="CAJA20">#REF!</definedName>
    <definedName name="CAJA21">#REF!</definedName>
    <definedName name="CAJA22">#REF!</definedName>
    <definedName name="CAJA23">#REF!</definedName>
    <definedName name="CAJA24">#REF!</definedName>
    <definedName name="CAJA3">#REF!</definedName>
    <definedName name="CAJA4">#REF!</definedName>
    <definedName name="CAJA5">#REF!</definedName>
    <definedName name="CAJA6">#REF!</definedName>
    <definedName name="CAJA7">#REF!</definedName>
    <definedName name="CAJA8">#REF!</definedName>
    <definedName name="CAJA9">#REF!</definedName>
    <definedName name="cal" hidden="1">#REF!</definedName>
    <definedName name="calc_program_note_001">#REF!</definedName>
    <definedName name="calc_user_note_001">#REF!</definedName>
    <definedName name="calcumes">#REF!</definedName>
    <definedName name="cali" hidden="1">#REF!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idad" hidden="1">{"CONSEJO",#N/A,FALSE,"Dist p0";"CONSEJO",#N/A,FALSE,"Ficha CODICE"}</definedName>
    <definedName name="CALIDAD3" hidden="1">{#N/A,#N/A,FALSE,"Costos Productos 6A";#N/A,#N/A,FALSE,"Costo Unitario Total H-94-12"}</definedName>
    <definedName name="call" hidden="1">{#N/A,#N/A,FALSE,"3mthsum.xls";#N/A,#N/A,FALSE,"fcstmth1.xls";#N/A,#N/A,FALSE,"fcstmth2.xls";#N/A,#N/A,FALSE,"fcstmth3.xls";#N/A,#N/A,FALSE,"cntsprt.xls";#N/A,#N/A,FALSE,"fldind.xls";#N/A,#N/A,FALSE,"epo.xls";#N/A,#N/A,FALSE,"tech.xls";#N/A,#N/A,FALSE,"train.xls";#N/A,#N/A,FALSE,"realest.xls";#N/A,#N/A,FALSE,"cfs.xls"}</definedName>
    <definedName name="callib_setting_id_001">#REF!</definedName>
    <definedName name="CALRGELEC" localSheetId="6">CALCULO #REF!</definedName>
    <definedName name="CALRGELEC" localSheetId="5">CALCULO #REF!</definedName>
    <definedName name="CALRGELEC" localSheetId="9">CALCULO #REF!</definedName>
    <definedName name="CALRGELEC">CALCULO #REF!</definedName>
    <definedName name="Camilo" hidden="1">#REF!</definedName>
    <definedName name="CANT">#REF!</definedName>
    <definedName name="CANT_IT_1">#REF!</definedName>
    <definedName name="CANT_IT_10">#REF!</definedName>
    <definedName name="CANT_IT_11">#REF!</definedName>
    <definedName name="CANT_IT_12">#REF!</definedName>
    <definedName name="CANT_IT_13">#REF!</definedName>
    <definedName name="CANT_IT_14">#REF!</definedName>
    <definedName name="CANT_IT_15">#REF!</definedName>
    <definedName name="CANT_IT_16">#REF!</definedName>
    <definedName name="CANT_IT_17">#REF!</definedName>
    <definedName name="CANT_IT_18">#REF!</definedName>
    <definedName name="CANT_IT_19">#REF!</definedName>
    <definedName name="CANT_IT_2">#REF!</definedName>
    <definedName name="CANT_IT_20">#REF!</definedName>
    <definedName name="CANT_IT_21">#REF!</definedName>
    <definedName name="CANT_IT_3">#REF!</definedName>
    <definedName name="CANT_IT_4">#REF!</definedName>
    <definedName name="CANT_IT_5">#REF!</definedName>
    <definedName name="CANT_IT_6">#REF!</definedName>
    <definedName name="CANT_IT_7">#REF!</definedName>
    <definedName name="CANT_IT_8">#REF!</definedName>
    <definedName name="CANT_IT_9">#REF!</definedName>
    <definedName name="Canteras">#REF!</definedName>
    <definedName name="Cantidades">#REF!</definedName>
    <definedName name="Cantidades2daFase">#REF!</definedName>
    <definedName name="capacitance_001">#REF!</definedName>
    <definedName name="capacitance_uom_001">#REF!</definedName>
    <definedName name="Capacities">#REF!</definedName>
    <definedName name="Capataz">#REF!</definedName>
    <definedName name="Capitalpb" hidden="1">#REF!</definedName>
    <definedName name="CapitalStructure" hidden="1">#REF!</definedName>
    <definedName name="CAPITULOS">#REF!</definedName>
    <definedName name="Caracter_efecto">#REF!</definedName>
    <definedName name="CARATS">#REF!</definedName>
    <definedName name="cargo">#REF!</definedName>
    <definedName name="cargo_adm">#REF!</definedName>
    <definedName name="cargo_admon">#REF!</definedName>
    <definedName name="cargos">#REF!</definedName>
    <definedName name="CARL" hidden="1">{#N/A,#N/A,FALSE,"CCTV"}</definedName>
    <definedName name="CARL1" hidden="1">{#N/A,#N/A,FALSE,"CCTV"}</definedName>
    <definedName name="CARL2" hidden="1">{#N/A,#N/A,FALSE,"CCTV"}</definedName>
    <definedName name="carlitron" hidden="1">{"CONSEJO",#N/A,FALSE,"Dist p0";"CONSEJO",#N/A,FALSE,"Ficha CODICE"}</definedName>
    <definedName name="CARLOSA" hidden="1">{#N/A,#N/A,FALSE,"Hoja1";#N/A,#N/A,FALSE,"Hoja2"}</definedName>
    <definedName name="CARLOSC" hidden="1">{"krl1",#N/A,FALSE,"kr";"krl2",#N/A,FALSE,"kr";"compara",#N/A,FALSE,"kr";"desconp1",#N/A,FALSE,"kr";"desconp12",#N/A,FALSE,"kr";"krnp1",#N/A,FALSE,"kr";"krnp2",#N/A,FALSE,"kr";"krp12avg",#N/A,FALSE,"kr";"krp1avg",#N/A,FALSE,"kr"}</definedName>
    <definedName name="CARLOSM" hidden="1">{#N/A,#N/A,FALSE,"Hoja1";#N/A,#N/A,FALSE,"Hoja2"}</definedName>
    <definedName name="caro" hidden="1">#REF!</definedName>
    <definedName name="CARRIER" hidden="1">{#N/A,#N/A,FALSE,"단축1";#N/A,#N/A,FALSE,"단축2";#N/A,#N/A,FALSE,"단축3";#N/A,#N/A,FALSE,"장축";#N/A,#N/A,FALSE,"4WD"}</definedName>
    <definedName name="CARSFA" hidden="1">{#N/A,#N/A,FALSE,"Hoja1";#N/A,#N/A,FALSE,"Hoja2"}</definedName>
    <definedName name="CART" hidden="1">{#N/A,#N/A,FALSE,"DMC schedule";#N/A,#N/A,FALSE,"DMC_THC Revenue";#N/A,#N/A,FALSE,"Personnel plan";#N/A,#N/A,FALSE,"Capex HW+SW";#N/A,#N/A,FALSE,"P&amp;L"}</definedName>
    <definedName name="carta" hidden="1">{"DETALLE_1996",#N/A,FALSE,"flujo";"DETALLE_1997",#N/A,FALSE,"flujo";"GASTOS_INCURRIDOS_1996",#N/A,FALSE,"flujo";"GASTOS_PROGRAMADOS_PARA_1997",#N/A,FALSE,"flujo";#N/A,#N/A,FALSE,"comparat";#N/A,#N/A,FALSE,"costos";#N/A,#N/A,FALSE,"proyctrol"}</definedName>
    <definedName name="CARTA5" hidden="1">{"DETALLE_1996",#N/A,FALSE,"flujo";"DETALLE_1997",#N/A,FALSE,"flujo";"GASTOS_INCURRIDOS_1996",#N/A,FALSE,"flujo";"GASTOS_PROGRAMADOS_PARA_1997",#N/A,FALSE,"flujo";#N/A,#N/A,FALSE,"comparat";#N/A,#N/A,FALSE,"costos";#N/A,#N/A,FALSE,"proyctrol"}</definedName>
    <definedName name="CARTAS" hidden="1">{"DETALLE_1996",#N/A,FALSE,"flujo";"DETALLE_1997",#N/A,FALSE,"flujo";"GASTOS_INCURRIDOS_1996",#N/A,FALSE,"flujo";"GASTOS_PROGRAMADOS_PARA_1997",#N/A,FALSE,"flujo";#N/A,#N/A,FALSE,"comparat";#N/A,#N/A,FALSE,"costos";#N/A,#N/A,FALSE,"proyctrol"}</definedName>
    <definedName name="cas" hidden="1">{"ANAR",#N/A,FALSE,"Dist total";"MARGEN",#N/A,FALSE,"Dist total";"COMENTARIO",#N/A,FALSE,"Ficha CODICE";"CONSEJO",#N/A,FALSE,"Dist p0";"uno",#N/A,FALSE,"Dist total"}</definedName>
    <definedName name="casa1" hidden="1">{#N/A,#N/A,FALSE,"masez (10)";#N/A,#N/A,FALSE,"masez (7)";#N/A,#N/A,FALSE,"masez (6)";#N/A,#N/A,FALSE,"masez (5)";#N/A,#N/A,FALSE,"masez (4)";#N/A,#N/A,FALSE,"masez (3)";#N/A,#N/A,FALSE,"masez (2)";#N/A,#N/A,FALSE,"GME";#N/A,#N/A,FALSE,"masez"}</definedName>
    <definedName name="CASCASCACAA">#REF!</definedName>
    <definedName name="CASCO">#N/A</definedName>
    <definedName name="CASCO_DEP">#N/A</definedName>
    <definedName name="CASE" hidden="1">{#N/A,#N/A,FALSE,"단축1";#N/A,#N/A,FALSE,"단축2";#N/A,#N/A,FALSE,"단축3";#N/A,#N/A,FALSE,"장축";#N/A,#N/A,FALSE,"4WD"}</definedName>
    <definedName name="case_id_001">#REF!</definedName>
    <definedName name="cash" hidden="1">{#N/A,#N/A,FALSE,"Ppto. Inv. por Proyectos";#N/A,#N/A,FALSE,"Ppto. Gastos por Asociación";#N/A,#N/A,FALSE,"Cravo Norte";#N/A,#N/A,FALSE,"Upía";#N/A,#N/A,FALSE,"CPR Espinal";#N/A,#N/A,FALSE,"Magangué";#N/A,#N/A,FALSE,"Casanare";#N/A,#N/A,FALSE,"Estero";#N/A,#N/A,FALSE,"Garcero";#N/A,#N/A,FALSE,"Orocué";#N/A,#N/A,FALSE,"Corocora";#N/A,#N/A,FALSE,"CPR Santana";#N/A,#N/A,FALSE,"Consolidado"}</definedName>
    <definedName name="CASH_PRINT">#REF!</definedName>
    <definedName name="Cashpb" hidden="1">#REF!</definedName>
    <definedName name="CASIMENA">#REF!</definedName>
    <definedName name="caso2" hidden="1">#REF!</definedName>
    <definedName name="casosWTI">#REF!</definedName>
    <definedName name="CASTOR">#REF!</definedName>
    <definedName name="CAT">#REF!</definedName>
    <definedName name="CAT_A">#N/A</definedName>
    <definedName name="CAT_B">#N/A</definedName>
    <definedName name="CATALL">#REF!</definedName>
    <definedName name="CATALL2">#REF!</definedName>
    <definedName name="CATEG">#N/A</definedName>
    <definedName name="CATEGORIA">#REF!</definedName>
    <definedName name="Categoría_INV">#REF!</definedName>
    <definedName name="CATEGORIAS">#REF!</definedName>
    <definedName name="Category">#REF!</definedName>
    <definedName name="CategoryArea">#REF!,#REF!,#REF!,#REF!,#REF!</definedName>
    <definedName name="CATL1" hidden="1">{"CONSEJO",#N/A,FALSE,"Dist p0";"CONSEJO",#N/A,FALSE,"Ficha CODICE"}</definedName>
    <definedName name="CAUCHO_PARA_SILLA_Y_160x110">#REF!</definedName>
    <definedName name="CAUCHO_PARA_SILLA_Y_200x110">#REF!</definedName>
    <definedName name="CAUCHO_PARA_SILLA_Y_250x110">#REF!</definedName>
    <definedName name="CAUCHO_PARA_SILLA_Y_250x160">#REF!</definedName>
    <definedName name="CAUCHO_PARA_SILLA_Y_315x110">#REF!</definedName>
    <definedName name="causa">#REF!</definedName>
    <definedName name="CAUSACION">OFFSET(#REF!,#REF!,0,#REF!,1)</definedName>
    <definedName name="CAUSACIONPROGRAMADA">OFFSET(#REF!,#REF!,0,#REF!,1)</definedName>
    <definedName name="CAUSACIONREAL">OFFSET(#REF!,#REF!,0,#REF!,1)</definedName>
    <definedName name="CB">#REF!</definedName>
    <definedName name="cb_data">#REF!</definedName>
    <definedName name="cbk" hidden="1">{"'표지'!$B$5"}</definedName>
    <definedName name="CBWorkbookPriority" hidden="1">-1385358669</definedName>
    <definedName name="CBWorkbookPriority_1" hidden="1">-1385358669</definedName>
    <definedName name="CC" hidden="1">{#N/A,#N/A,TRUE,"Budget";#N/A,#N/A,TRUE,"Balance Sheet";#N/A,#N/A,TRUE,"Cash Flow"}</definedName>
    <definedName name="CC5091_EE3270">#REF!</definedName>
    <definedName name="CC5091_EE3270_03">#REF!</definedName>
    <definedName name="CC5092_3890">#REF!</definedName>
    <definedName name="CC5092_EE3270">#REF!</definedName>
    <definedName name="CC5092_EE3390">#REF!</definedName>
    <definedName name="CC5092_EE3890">#REF!</definedName>
    <definedName name="CC5093_EE3270">#REF!</definedName>
    <definedName name="CC5094_EE2210">#REF!</definedName>
    <definedName name="CC5094_EE3270">#REF!</definedName>
    <definedName name="CC5094_EE3890">#REF!</definedName>
    <definedName name="CC5095_EE2420">#REF!</definedName>
    <definedName name="CC5095_EE3890">#REF!</definedName>
    <definedName name="CC5098_EE2030">#REF!</definedName>
    <definedName name="CC5098_EE2210">#REF!</definedName>
    <definedName name="CC5098_EE3270">#REF!</definedName>
    <definedName name="CC5098_EE3890">#REF!</definedName>
    <definedName name="CCC" hidden="1">{#N/A,#N/A,FALSE,"Costos Productos 6A";#N/A,#N/A,FALSE,"Costo Unitario Total H-94-12"}</definedName>
    <definedName name="cccc" hidden="1">#REF!</definedName>
    <definedName name="CCCCC" hidden="1">{"krl1",#N/A,FALSE,"kr";"krl2",#N/A,FALSE,"kr";"compara",#N/A,FALSE,"kr";"desconp1",#N/A,FALSE,"kr";"desconp12",#N/A,FALSE,"kr";"krnp1",#N/A,FALSE,"kr";"krnp2",#N/A,FALSE,"kr";"krp12avg",#N/A,FALSE,"kr";"krp1avg",#N/A,FALSE,"kr"}</definedName>
    <definedName name="CCCCCC">#REF!</definedName>
    <definedName name="ccccccccccccccc" hidden="1">{#N/A,#N/A,FALSE,"Costos Productos 6A";#N/A,#N/A,FALSE,"Costo Unitario Total H-94-12"}</definedName>
    <definedName name="cccddd" hidden="1">{#N/A,#N/A,FALSE,"단축1";#N/A,#N/A,FALSE,"단축2";#N/A,#N/A,FALSE,"단축3";#N/A,#N/A,FALSE,"장축";#N/A,#N/A,FALSE,"4WD"}</definedName>
    <definedName name="ccto210">#REF!</definedName>
    <definedName name="cd">#REF!</definedName>
    <definedName name="CD_1">#REF!</definedName>
    <definedName name="CD_10">#REF!</definedName>
    <definedName name="CD_2">#REF!</definedName>
    <definedName name="CD_3">#REF!</definedName>
    <definedName name="CD_4">#REF!</definedName>
    <definedName name="CD_5">#REF!</definedName>
    <definedName name="CD_6">#REF!</definedName>
    <definedName name="CD_7">#REF!</definedName>
    <definedName name="CD_8">#REF!</definedName>
    <definedName name="CD_9">#REF!</definedName>
    <definedName name="cdcdc" hidden="1">{"via1",#N/A,TRUE,"general";"via2",#N/A,TRUE,"general";"via3",#N/A,TRUE,"general"}</definedName>
    <definedName name="CDctrl">#REF!</definedName>
    <definedName name="cdfgrtfd" hidden="1">#REF!</definedName>
    <definedName name="CDIRECTO">#REF!</definedName>
    <definedName name="cdjklsldjls" hidden="1">#REF!</definedName>
    <definedName name="cds" hidden="1">{#N/A,#N/A,FALSE,"sumi ";#N/A,#N/A,FALSE,"RESUMEN"}</definedName>
    <definedName name="CEDULAS">#REF!</definedName>
    <definedName name="ceerf" hidden="1">{"TAB1",#N/A,TRUE,"GENERAL";"TAB2",#N/A,TRUE,"GENERAL";"TAB3",#N/A,TRUE,"GENERAL";"TAB4",#N/A,TRUE,"GENERAL";"TAB5",#N/A,TRUE,"GENERAL"}</definedName>
    <definedName name="CELDA_FASE">#REF!</definedName>
    <definedName name="celi" hidden="1">#REF!</definedName>
    <definedName name="cell_001">#REF!</definedName>
    <definedName name="CEMENTO">#REF!</definedName>
    <definedName name="CENT_MOV">#N/A</definedName>
    <definedName name="CENTO">#REF!</definedName>
    <definedName name="CENTRIF">#N/A</definedName>
    <definedName name="centro">#REF!</definedName>
    <definedName name="CENTROS_COSTOS_UNO">#REF!</definedName>
    <definedName name="CESAR" hidden="1">{#N/A,#N/A,FALSE,"Costos Productos 6A";#N/A,#N/A,FALSE,"Costo Unitario Total H-94-12"}</definedName>
    <definedName name="CFD" hidden="1">{#N/A,#N/A,FALSE,"Cravo Norte";#N/A,#N/A,FALSE,"Upía";#N/A,#N/A,FALSE,"CPR Espinal";#N/A,#N/A,FALSE,"Magangué";#N/A,#N/A,FALSE,"Casanare";#N/A,#N/A,FALSE,"Estero";#N/A,#N/A,FALSE,"Garcero";#N/A,#N/A,FALSE,"Orocué";#N/A,#N/A,FALSE,"Corocora";#N/A,#N/A,FALSE,"CPR Santana"}</definedName>
    <definedName name="ch_cv_valve_type_001">#REF!</definedName>
    <definedName name="ch_fm_bleed_hole_diam_uid_001">#REF!</definedName>
    <definedName name="ch_fm_meter_type_001">#REF!</definedName>
    <definedName name="ch_fm_orif_diam_uid_001">#REF!</definedName>
    <definedName name="ch_pd_calc_code_001">#REF!</definedName>
    <definedName name="ch_pd_failure_action_001">#REF!</definedName>
    <definedName name="ch_pd_fluid_phase_001">#REF!</definedName>
    <definedName name="ch_pd_seat_leak_001">#REF!</definedName>
    <definedName name="ch_rv_calc_standard_001">#REF!</definedName>
    <definedName name="ch_spec_udf_c02_001">#REF!</definedName>
    <definedName name="ch_spec_udf_c03_001">#REF!</definedName>
    <definedName name="ch_spec_udf_c11_001">#REF!</definedName>
    <definedName name="ch_spec_udf_c12_001">#REF!</definedName>
    <definedName name="ch_spec_udf_c29_001">#REF!</definedName>
    <definedName name="ch_spec_udf_c41_001">#REF!</definedName>
    <definedName name="ch_spec_udf_c53_001">#REF!</definedName>
    <definedName name="ch_spec_udf_c73_001">#REF!</definedName>
    <definedName name="ch_spec_udf_c86_001">#REF!</definedName>
    <definedName name="ch_spec_udf_c87_001">#REF!</definedName>
    <definedName name="CHACA" hidden="1">#REF!</definedName>
    <definedName name="CHAL">#N/A</definedName>
    <definedName name="CHAL_DEP">#N/A</definedName>
    <definedName name="chancay" hidden="1">{#N/A,#N/A,FALSE,"COMERCIAL";#N/A,#N/A,FALSE,"inversiones";#N/A,#N/A,FALSE,"pro5";#N/A,#N/A,FALSE,"mor -irre mes";#N/A,#N/A,FALSE,"irregulare"}</definedName>
    <definedName name="Change_in_Cash" hidden="1">#REF!</definedName>
    <definedName name="chart2">#REF!</definedName>
    <definedName name="chart3">#REF!</definedName>
    <definedName name="Check_to_Cash" hidden="1">#REF!</definedName>
    <definedName name="CHF">#REF!</definedName>
    <definedName name="chg_date_001">#REF!</definedName>
    <definedName name="chg_num_001">#REF!</definedName>
    <definedName name="chg_status_001">#REF!</definedName>
    <definedName name="CHK_PU">#REF!</definedName>
    <definedName name="chl" hidden="1">{#N/A,#N/A,TRUE,"Basic";#N/A,#N/A,TRUE,"EXT-TABLE";#N/A,#N/A,TRUE,"STEEL";#N/A,#N/A,TRUE,"INT-Table";#N/A,#N/A,TRUE,"STEEL";#N/A,#N/A,TRUE,"Door"}</definedName>
    <definedName name="chopa" hidden="1">{#N/A,#N/A,FALSE,"Costos Productos 6A";#N/A,#N/A,FALSE,"Costo Unitario Total H-94-12"}</definedName>
    <definedName name="christine" hidden="1">{#N/A,#N/A,FALSE,"3";#N/A,#N/A,FALSE,"5";#N/A,#N/A,FALSE,"6";#N/A,#N/A,FALSE,"8";#N/A,#N/A,FALSE,"10";#N/A,#N/A,FALSE,"13";#N/A,#N/A,FALSE,"14";#N/A,#N/A,FALSE,"15";#N/A,#N/A,FALSE,"16"}</definedName>
    <definedName name="CHSFH" hidden="1">{#N/A,#N/A,FALSE,"masez (10)";#N/A,#N/A,FALSE,"masez (7)";#N/A,#N/A,FALSE,"masez (6)";#N/A,#N/A,FALSE,"masez (5)";#N/A,#N/A,FALSE,"masez (4)";#N/A,#N/A,FALSE,"masez (3)";#N/A,#N/A,FALSE,"masez (2)";#N/A,#N/A,FALSE,"GME";#N/A,#N/A,FALSE,"masez"}</definedName>
    <definedName name="CHT_CASHFLOW">"Chart 5"</definedName>
    <definedName name="ci" hidden="1">{#N/A,#N/A,TRUE,"INGENIERIA";#N/A,#N/A,TRUE,"COMPRAS";#N/A,#N/A,TRUE,"DIRECCION";#N/A,#N/A,TRUE,"RESUMEN"}</definedName>
    <definedName name="CIERRE03INTERACTIVA" hidden="1">{"PYGP",#N/A,TRUE,"PandL";"BALANCEP",#N/A,TRUE,"BS";"Estado Cash Flow",#N/A,TRUE,"CFlow";"debt",#N/A,TRUE,"Debt";"worcap",#N/A,TRUE,"WorCap";"Analisis Impuestos",#N/A,TRUE,"Tax"}</definedName>
    <definedName name="cine" hidden="1">{"'banner (abr)'!$A$14:$G$22"}</definedName>
    <definedName name="cine2" hidden="1">{"'banner (abr)'!$A$14:$G$22"}</definedName>
    <definedName name="cinema4" hidden="1">{"'banner (abr)'!$A$14:$G$22"}</definedName>
    <definedName name="CIP">#REF!</definedName>
    <definedName name="CIQWBGuid" hidden="1">"c7a8f0ca-61cc-43f0-bd64-d0d7f530ff24"</definedName>
    <definedName name="circuit_001">#REF!</definedName>
    <definedName name="circuit_id_001">#REF!</definedName>
    <definedName name="Circuito" hidden="1">{"'banner (abr)'!$A$14:$G$22"}</definedName>
    <definedName name="CIRCUITOS">#REF!</definedName>
    <definedName name="CIUDADES2">#REF!</definedName>
    <definedName name="civ" hidden="1">{#N/A,#N/A,TRUE,"1842CWN0"}</definedName>
    <definedName name="CIVIL" hidden="1">#REF!</definedName>
    <definedName name="civilb" hidden="1">{#N/A,#N/A,FALSE,"DITCAR";#N/A,#N/A,FALSE,"a1";#N/A,#N/A,FALSE,"a2";#N/A,#N/A,FALSE,"a3";#N/A,#N/A,FALSE,"a4";#N/A,#N/A,FALSE,"a4a";#N/A,#N/A,FALSE,"a4B";#N/A,#N/A,FALSE,"a4C";#N/A,#N/A,FALSE,"A5a ";#N/A,#N/A,FALSE,"A5b";#N/A,#N/A,FALSE,"A6A";#N/A,#N/A,FALSE,"A6B";#N/A,#N/A,FALSE,"A6C";#N/A,#N/A,FALSE,"04PG12NB"}</definedName>
    <definedName name="CivilRequirements">#REF!</definedName>
    <definedName name="cjsa" hidden="1">#REF!</definedName>
    <definedName name="clas">#REF!</definedName>
    <definedName name="clase">#REF!</definedName>
    <definedName name="Clase_accidente">#REF!</definedName>
    <definedName name="CLASEA1">#REF!</definedName>
    <definedName name="CLASED1">#REF!</definedName>
    <definedName name="CLASIFICACION">#REF!</definedName>
    <definedName name="CLASIFICACION_2">#REF!</definedName>
    <definedName name="CLASIFICACION_3">#REF!</definedName>
    <definedName name="Client_Name">#REF!</definedName>
    <definedName name="clientes">#REF!</definedName>
    <definedName name="cmdSTATUS">"Button 43"</definedName>
    <definedName name="cmf">#REF!</definedName>
    <definedName name="cmpnt_certif_id_001">#REF!</definedName>
    <definedName name="cmpnt_critical_id_001">#REF!</definedName>
    <definedName name="cmpnt_find_rem_001">#REF!</definedName>
    <definedName name="cmpnt_func_type_id_001">#REF!</definedName>
    <definedName name="cmpnt_id_001">#REF!</definedName>
    <definedName name="cmpnt_is_circuite_type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#N/A</definedName>
    <definedName name="CO">#REF!</definedName>
    <definedName name="COASIN" hidden="1">{#N/A,#N/A,FALSE,"Graficos"}</definedName>
    <definedName name="cod">#REF!</definedName>
    <definedName name="COD.">#REF!</definedName>
    <definedName name="CodActEco">#REF!</definedName>
    <definedName name="Code" hidden="1">#REF!</definedName>
    <definedName name="codigo">#REF!,#REF!</definedName>
    <definedName name="CODIGO_OPERADOR">#REF!</definedName>
    <definedName name="CODIGO_OPERADORES">#REF!</definedName>
    <definedName name="Codigos">#REF!</definedName>
    <definedName name="CODO_PVC_4">#REF!</definedName>
    <definedName name="CODO_PVC_6">#REF!</definedName>
    <definedName name="CODO_SANITARIO_PVC_45x110">#REF!</definedName>
    <definedName name="CODO_SANITARIO_PVC_45x160">#REF!</definedName>
    <definedName name="CODO10">#REF!</definedName>
    <definedName name="CODO12">#REF!</definedName>
    <definedName name="CODO6">#REF!</definedName>
    <definedName name="CODO8">#REF!</definedName>
    <definedName name="CODO9012">#REF!</definedName>
    <definedName name="col" hidden="1">{#N/A,#N/A,FALSE,"DMC schedule";#N/A,#N/A,FALSE,"DMC_THC Revenue";#N/A,#N/A,FALSE,"Personnel plan";#N/A,#N/A,FALSE,"Capex HW+SW";#N/A,#N/A,FALSE,"P&amp;L"}</definedName>
    <definedName name="Col_CPI_DTF">#REF!</definedName>
    <definedName name="Col_CPI_Start">#REF!</definedName>
    <definedName name="Col_CPI_VPIP">#REF!</definedName>
    <definedName name="COL_VALORACUMULADO">#REF!</definedName>
    <definedName name="COL_VALORPERIODO">#REF!</definedName>
    <definedName name="colcibpql_">#REF!</definedName>
    <definedName name="colcibpqs_">#REF!</definedName>
    <definedName name="collec" hidden="1">{#N/A,#N/A,FALSE,"DMC schedule";#N/A,#N/A,FALSE,"DMC_THC Revenue";#N/A,#N/A,FALSE,"Personnel plan";#N/A,#N/A,FALSE,"Capex HW+SW";#N/A,#N/A,FALSE,"P&amp;L"}</definedName>
    <definedName name="com">#REF!</definedName>
    <definedName name="comb1">#REF!</definedName>
    <definedName name="comb2">#REF!</definedName>
    <definedName name="comb3">#REF!</definedName>
    <definedName name="comb4">#REF!</definedName>
    <definedName name="Combinas" hidden="1">{"'banner (abr)'!$A$14:$G$22"}</definedName>
    <definedName name="CombLiqProps">#REF!</definedName>
    <definedName name="COMISION10">#REF!</definedName>
    <definedName name="COMISION7">#REF!</definedName>
    <definedName name="COMISIONES10">#REF!</definedName>
    <definedName name="COMISIONES7">#REF!</definedName>
    <definedName name="COMISIONHORAST">#REF!</definedName>
    <definedName name="COMISIONHT">#REF!</definedName>
    <definedName name="comm">#REF!</definedName>
    <definedName name="CommisioningMU">#REF!</definedName>
    <definedName name="COMMIT">#REF!</definedName>
    <definedName name="Comp">#REF!</definedName>
    <definedName name="COMP.OCT8" hidden="1">{#N/A,#N/A,FALSE,"a1";#N/A,#N/A,FALSE,"a2";#N/A,#N/A,FALSE,"a3";#N/A,#N/A,FALSE,"a4a";#N/A,#N/A,FALSE,"a4B";#N/A,#N/A,FALSE,"a4C";#N/A,#N/A,FALSE,"a4D";#N/A,#N/A,FALSE,"A5a ";#N/A,#N/A,FALSE,"A5b";#N/A,#N/A,FALSE,"A6A";#N/A,#N/A,FALSE,"A6B";#N/A,#N/A,FALSE,"A6C";#N/A,#N/A,FALSE,"A6D";#N/A,#N/A,FALSE,"INV"}</definedName>
    <definedName name="comp_fire_case_001">#REF!</definedName>
    <definedName name="comp_flow_uom_001">#REF!</definedName>
    <definedName name="comp_pd_const_back_pres_001">#REF!</definedName>
    <definedName name="comp_pd_max_discharge_001">#REF!</definedName>
    <definedName name="comp_pd_press_uid_001">#REF!</definedName>
    <definedName name="comp_pd_temp_uid_001">#REF!</definedName>
    <definedName name="comp_pd_vap_press_uid_001">#REF!</definedName>
    <definedName name="comp_pd_var_back_pres_001">#REF!</definedName>
    <definedName name="comp_press_des_uom_001">#REF!</definedName>
    <definedName name="comp_press_uom_001">#REF!</definedName>
    <definedName name="comp_press_uom_1_001">#REF!</definedName>
    <definedName name="comp_rv_area_uom_001">#REF!</definedName>
    <definedName name="COMPA" hidden="1">{#N/A,#N/A,FALSE,"T1C97";#N/A,#N/A,FALSE,"T2C97";#N/A,#N/A,FALSE,"T3AC97";#N/A,#N/A,FALSE,"T4C97";#N/A,#N/A,FALSE,"T5C97";#N/A,#N/A,FALSE,"T6C97";#N/A,#N/A,FALSE,"T3C97";#N/A,#N/A,FALSE,"T7C97";#N/A,#N/A,FALSE,"T8C97";#N/A,#N/A,FALSE,"T9C97";#N/A,#N/A,FALSE,"T13C97"}</definedName>
    <definedName name="COMPAR" hidden="1">{#N/A,#N/A,FALSE,"T1C97";#N/A,#N/A,FALSE,"T2C97";#N/A,#N/A,FALSE,"T3AC97";#N/A,#N/A,FALSE,"T4C97";#N/A,#N/A,FALSE,"T5C97";#N/A,#N/A,FALSE,"T6C97";#N/A,#N/A,FALSE,"T3C97";#N/A,#N/A,FALSE,"T7C97";#N/A,#N/A,FALSE,"T8C97";#N/A,#N/A,FALSE,"T9C97";#N/A,#N/A,FALSE,"T13C97"}</definedName>
    <definedName name="COMPARA" hidden="1">{#N/A,#N/A,FALSE,"T1C97";#N/A,#N/A,FALSE,"T2C97";#N/A,#N/A,FALSE,"T3AC97";#N/A,#N/A,FALSE,"T4C97";#N/A,#N/A,FALSE,"T5C97";#N/A,#N/A,FALSE,"T6C97";#N/A,#N/A,FALSE,"T3C97";#N/A,#N/A,FALSE,"T7C97";#N/A,#N/A,FALSE,"T8C97";#N/A,#N/A,FALSE,"T9C97";#N/A,#N/A,FALSE,"T13C97"}</definedName>
    <definedName name="COMPARATIVO">!#REF!</definedName>
    <definedName name="COMPAS" hidden="1">{#N/A,#N/A,FALSE,"T1C97";#N/A,#N/A,FALSE,"T2C97";#N/A,#N/A,FALSE,"T3AC97";#N/A,#N/A,FALSE,"T4C97";#N/A,#N/A,FALSE,"T5C97";#N/A,#N/A,FALSE,"T6C97";#N/A,#N/A,FALSE,"T3C97";#N/A,#N/A,FALSE,"T7C97";#N/A,#N/A,FALSE,"T8C97";#N/A,#N/A,FALSE,"T9C97";#N/A,#N/A,FALSE,"T13C97"}</definedName>
    <definedName name="complejidad">#REF!</definedName>
    <definedName name="COMPROBANTE_DE_PAGO">#REF!</definedName>
    <definedName name="Comprometido">#REF!</definedName>
    <definedName name="COMPROMISOS" hidden="1">{#N/A,#N/A,FALSE,"VOL695";#N/A,#N/A,FALSE,"anexo1";#N/A,#N/A,FALSE,"anexo2";#N/A,#N/A,FALSE,"anexo3";#N/A,#N/A,FALSE,"anexo4";#N/A,#N/A,FALSE,"anexo5a";#N/A,#N/A,FALSE,"anexo5b";#N/A,#N/A,FALSE,"anexo6a";#N/A,#N/A,FALSE,"anexo6a";#N/A,#N/A,FALSE,"anexo6c";#N/A,#N/A,FALSE,"anexo7a";#N/A,#N/A,FALSE,"anexo7b";#N/A,#N/A,FALSE,"anexo7c"}</definedName>
    <definedName name="CompSocial">#REF!</definedName>
    <definedName name="CompTecnica">#REF!</definedName>
    <definedName name="COMPUERTA">#REF!</definedName>
    <definedName name="compute_1_001">#REF!</definedName>
    <definedName name="COMTOP">#REF!</definedName>
    <definedName name="COMUNIC">#REF!</definedName>
    <definedName name="con">#REF!</definedName>
    <definedName name="CONA" hidden="1">{#N/A,#N/A,FALSE,"T1C97";#N/A,#N/A,FALSE,"T2C97";#N/A,#N/A,FALSE,"T3AC97";#N/A,#N/A,FALSE,"T4C97";#N/A,#N/A,FALSE,"T5C97";#N/A,#N/A,FALSE,"T6C97";#N/A,#N/A,FALSE,"T3C97";#N/A,#N/A,FALSE,"T7C97";#N/A,#N/A,FALSE,"T8C97";#N/A,#N/A,FALSE,"T9C97";#N/A,#N/A,FALSE,"T13C97"}</definedName>
    <definedName name="Concepto">#REF!</definedName>
    <definedName name="CONCIC" hidden="1">{#N/A,#N/A,FALSE,"DMC schedule";#N/A,#N/A,FALSE,"DMC_THC Revenue";#N/A,#N/A,FALSE,"Personnel plan";#N/A,#N/A,FALSE,"Capex HW+SW";#N/A,#N/A,FALSE,"P&amp;L"}</definedName>
    <definedName name="cond_admon">#REF!</definedName>
    <definedName name="CONDEN11">#REF!</definedName>
    <definedName name="CONDEN12">#REF!</definedName>
    <definedName name="CONDEN13">#REF!</definedName>
    <definedName name="CONDEN14">#REF!</definedName>
    <definedName name="CONDEN15">#REF!</definedName>
    <definedName name="CONDEN16">#REF!</definedName>
    <definedName name="CONDEN17">#REF!</definedName>
    <definedName name="CONDEN18">#REF!</definedName>
    <definedName name="CONDEN19">#REF!</definedName>
    <definedName name="CONDEN2">#REF!</definedName>
    <definedName name="CONDEN20">#REF!</definedName>
    <definedName name="CONDEN21">#REF!</definedName>
    <definedName name="CONDEN22">#REF!</definedName>
    <definedName name="CONDEN23">#REF!</definedName>
    <definedName name="CONDEN24">#REF!</definedName>
    <definedName name="CONDEN3">#REF!</definedName>
    <definedName name="CONDEN4">#REF!</definedName>
    <definedName name="CONDEN5">#REF!</definedName>
    <definedName name="CONDEN6">#REF!</definedName>
    <definedName name="CONDEN7">#REF!</definedName>
    <definedName name="CONDEN8">#REF!</definedName>
    <definedName name="CONDEN9">#REF!</definedName>
    <definedName name="CONDICION">#REF!</definedName>
    <definedName name="Condiciones_inseguras">#REF!</definedName>
    <definedName name="Conductor_weight">#REF!</definedName>
    <definedName name="conequ">#REF!</definedName>
    <definedName name="CONFORMA">#REF!</definedName>
    <definedName name="CONMANIFOLD">#REF!</definedName>
    <definedName name="Connected_kVA">#REF!</definedName>
    <definedName name="conpaq">#REF!</definedName>
    <definedName name="CONSECUT2">#REF!</definedName>
    <definedName name="CONSECUT3">#REF!</definedName>
    <definedName name="ConseqCat">0</definedName>
    <definedName name="ConseqForMitRisk">3</definedName>
    <definedName name="ConsMaestro" hidden="1">#REF!</definedName>
    <definedName name="CONSO" hidden="1">{"MO(BASE)",#N/A,FALSE,"MO(BASE)";"MO(BASE)1",#N/A,FALSE,"MO(BASE)";"MO(BASE)2",#N/A,FALSE,"MO(BASE)"}</definedName>
    <definedName name="CONSOLIDADO" hidden="1">{#N/A,#N/A,FALSE,"T1C97";#N/A,#N/A,FALSE,"T2C97";#N/A,#N/A,FALSE,"T3AC97";#N/A,#N/A,FALSE,"T4C97";#N/A,#N/A,FALSE,"T5C97";#N/A,#N/A,FALSE,"T6C97";#N/A,#N/A,FALSE,"T3C97";#N/A,#N/A,FALSE,"T7C97";#N/A,#N/A,FALSE,"T8C97";#N/A,#N/A,FALSE,"T9C97";#N/A,#N/A,FALSE,"T13C97"}</definedName>
    <definedName name="ConsolidadoApus">OFFSET(#REF!,,,COUNTA(#REF!),6)</definedName>
    <definedName name="ConstCost">#REF!</definedName>
    <definedName name="constru">#REF!</definedName>
    <definedName name="CONSTRUCCION" hidden="1">{#N/A,#N/A,FALSE,"masez (10)";#N/A,#N/A,FALSE,"masez (7)";#N/A,#N/A,FALSE,"masez (6)";#N/A,#N/A,FALSE,"masez (5)";#N/A,#N/A,FALSE,"masez (4)";#N/A,#N/A,FALSE,"masez (3)";#N/A,#N/A,FALSE,"masez (2)";#N/A,#N/A,FALSE,"GME";#N/A,#N/A,FALSE,"masez"}</definedName>
    <definedName name="Constructability">#REF!</definedName>
    <definedName name="consulta">#REF!</definedName>
    <definedName name="consulta_mes">#N/A</definedName>
    <definedName name="consulta_mes2">#N/A</definedName>
    <definedName name="Consultor">#REF!</definedName>
    <definedName name="consum" hidden="1">{"'Sheet2'!$A$3:$B$17"}</definedName>
    <definedName name="CONSUMIBLES">#REF!</definedName>
    <definedName name="consumos">#REF!</definedName>
    <definedName name="CONT" hidden="1">{#N/A,#N/A,FALSE,"VOL695";#N/A,#N/A,FALSE,"anexo1";#N/A,#N/A,FALSE,"anexo2";#N/A,#N/A,FALSE,"anexo3";#N/A,#N/A,FALSE,"anexo4";#N/A,#N/A,FALSE,"anexo5a";#N/A,#N/A,FALSE,"anexo5b";#N/A,#N/A,FALSE,"anexo6a";#N/A,#N/A,FALSE,"anexo6a";#N/A,#N/A,FALSE,"anexo6c";#N/A,#N/A,FALSE,"anexo7a";#N/A,#N/A,FALSE,"anexo7b";#N/A,#N/A,FALSE,"anexo7c"}</definedName>
    <definedName name="cont_admon">#REF!</definedName>
    <definedName name="cont_admon_suc">#REF!</definedName>
    <definedName name="CONT1">#REF!</definedName>
    <definedName name="CONT2">#REF!</definedName>
    <definedName name="CONT3">#REF!</definedName>
    <definedName name="CONT4">#REF!</definedName>
    <definedName name="CONT5">#REF!</definedName>
    <definedName name="CONT6">#REF!</definedName>
    <definedName name="CONT7">#REF!</definedName>
    <definedName name="CONT8">#REF!</definedName>
    <definedName name="CONT9">#REF!</definedName>
    <definedName name="CONTABLE" hidden="1">{#N/A,#N/A,FALSE,"CIBHA05A";#N/A,#N/A,FALSE,"CIBHA05B"}</definedName>
    <definedName name="CONTABLES" hidden="1">{#N/A,#N/A,FALSE,"Costos Productos 6A";#N/A,#N/A,FALSE,"Costo Unitario Total H-94-12"}</definedName>
    <definedName name="contactor_size">#REF!</definedName>
    <definedName name="CONTI" hidden="1">{#N/A,#N/A,FALSE,"VOL695";#N/A,#N/A,FALSE,"anexo1";#N/A,#N/A,FALSE,"anexo2";#N/A,#N/A,FALSE,"anexo3";#N/A,#N/A,FALSE,"anexo4";#N/A,#N/A,FALSE,"anexo5a";#N/A,#N/A,FALSE,"anexo5b";#N/A,#N/A,FALSE,"anexo6a";#N/A,#N/A,FALSE,"anexo6a";#N/A,#N/A,FALSE,"anexo6c";#N/A,#N/A,FALSE,"anexo7a";#N/A,#N/A,FALSE,"anexo7b";#N/A,#N/A,FALSE,"anexo7c"}</definedName>
    <definedName name="ContractFormat">#REF!</definedName>
    <definedName name="ContractFormat1">#REF!</definedName>
    <definedName name="Contratante">#REF!</definedName>
    <definedName name="CONTRATISTA">#REF!</definedName>
    <definedName name="Contrato">#REF!</definedName>
    <definedName name="CONTRATOS">#REF!</definedName>
    <definedName name="CONTRIBU">#REF!</definedName>
    <definedName name="CONTROL">#REF!</definedName>
    <definedName name="CONTROL_LAKE">#N/A</definedName>
    <definedName name="ControlPhilosophy">#REF!</definedName>
    <definedName name="ConTub">#REF!</definedName>
    <definedName name="CONV">#N/A</definedName>
    <definedName name="CONV1">#REF!</definedName>
    <definedName name="conv2">#REF!</definedName>
    <definedName name="conv3">#REF!</definedName>
    <definedName name="conv4">#REF!</definedName>
    <definedName name="CONVEN">#REF!</definedName>
    <definedName name="COPI" hidden="1">#REF!</definedName>
    <definedName name="copia" hidden="1">{"CONSEJO",#N/A,FALSE,"Dist p0";"CONSEJO",#N/A,FALSE,"Ficha CODICE"}</definedName>
    <definedName name="COPIA_COE">#REF!</definedName>
    <definedName name="COPY" hidden="1">{#N/A,#N/A,FALSE,"단축1";#N/A,#N/A,FALSE,"단축2";#N/A,#N/A,FALSE,"단축3";#N/A,#N/A,FALSE,"장축";#N/A,#N/A,FALSE,"4WD"}</definedName>
    <definedName name="COPY1" hidden="1">{#N/A,#N/A,FALSE,"단축1";#N/A,#N/A,FALSE,"단축2";#N/A,#N/A,FALSE,"단축3";#N/A,#N/A,FALSE,"장축";#N/A,#N/A,FALSE,"4WD"}</definedName>
    <definedName name="CORCEL">#REF!</definedName>
    <definedName name="CORCEL_NE">#REF!</definedName>
    <definedName name="corte" hidden="1">{#N/A,#N/A,FALSE,"COMERCIAL";#N/A,#N/A,FALSE,"inversiones";#N/A,#N/A,FALSE,"pro5";#N/A,#N/A,FALSE,"mor -irre mes";#N/A,#N/A,FALSE,"irregulare"}</definedName>
    <definedName name="CORTE_Y_SELLO_DE_JUNTAS">#REF!</definedName>
    <definedName name="cosots" hidden="1">{"Graf_Carga Trab",#N/A,FALSE,"Grafi_Carga Trab";"Graf_Venta Flujo",#N/A,FALSE,"Grafi_Carga Trab"}</definedName>
    <definedName name="cost" hidden="1">{#N/A,#N/A,TRUE,"Basic";#N/A,#N/A,TRUE,"EXT-TABLE";#N/A,#N/A,TRUE,"STEEL";#N/A,#N/A,TRUE,"INT-Table";#N/A,#N/A,TRUE,"STEEL";#N/A,#N/A,TRUE,"Door"}</definedName>
    <definedName name="cost04" hidden="1">{#N/A,#N/A,FALSE,"Costos Productos 6A";#N/A,#N/A,FALSE,"Costo Unitario Total H-94-12"}</definedName>
    <definedName name="COST2" hidden="1">{#N/A,#N/A,TRUE,"Basic";#N/A,#N/A,TRUE,"EXT-TABLE";#N/A,#N/A,TRUE,"STEEL";#N/A,#N/A,TRUE,"INT-Table";#N/A,#N/A,TRUE,"STEEL";#N/A,#N/A,TRUE,"Door"}</definedName>
    <definedName name="COSTCONTAB" hidden="1">{#N/A,#N/A,FALSE,"Costos Productos 6A";#N/A,#N/A,FALSE,"Costo Unitario Total H-94-12"}</definedName>
    <definedName name="costivo" hidden="1">{#N/A,#N/A,FALSE,"Costos Productos 6A";#N/A,#N/A,FALSE,"Costo Unitario Total H-94-12"}</definedName>
    <definedName name="costivos" hidden="1">{#N/A,#N/A,FALSE,"Costos Productos 6A";#N/A,#N/A,FALSE,"Costo Unitario Total H-94-12"}</definedName>
    <definedName name="COSTO_ACPM">#REF!</definedName>
    <definedName name="Costo_Contrato">#REF!</definedName>
    <definedName name="Costo_Directo">#REF!</definedName>
    <definedName name="COSTO_DIRECTO_Z1">#REF!</definedName>
    <definedName name="COSTO_HORAS">#REF!</definedName>
    <definedName name="CostoBKmHist" hidden="1">{"EVA",#N/A,FALSE,"SMT2";#N/A,#N/A,FALSE,"Summary";#N/A,#N/A,FALSE,"Graphs";#N/A,#N/A,FALSE,"4 Panel"}</definedName>
    <definedName name="costoperativos" hidden="1">{#N/A,#N/A,FALSE,"Costos Productos 6A";#N/A,#N/A,FALSE,"Costo Unitario Total H-94-12"}</definedName>
    <definedName name="costos" hidden="1">{#N/A,#N/A,FALSE,"VOL695";#N/A,#N/A,FALSE,"anexo1";#N/A,#N/A,FALSE,"anexo2";#N/A,#N/A,FALSE,"anexo3";#N/A,#N/A,FALSE,"anexo4";#N/A,#N/A,FALSE,"anexo5a";#N/A,#N/A,FALSE,"anexo5b";#N/A,#N/A,FALSE,"anexo6a";#N/A,#N/A,FALSE,"anexo6a";#N/A,#N/A,FALSE,"anexo6c";#N/A,#N/A,FALSE,"anexo7a";#N/A,#N/A,FALSE,"anexo7b";#N/A,#N/A,FALSE,"anexo7c"}</definedName>
    <definedName name="COSTOS_H_T">#REF!</definedName>
    <definedName name="costos04" hidden="1">{#N/A,#N/A,FALSE,"Costos Productos 6A";#N/A,#N/A,FALSE,"Costo Unitario Total H-94-12"}</definedName>
    <definedName name="Costos1" hidden="1">{#N/A,#N/A,FALSE,"Full";#N/A,#N/A,FALSE,"Half";#N/A,#N/A,FALSE,"Op Expenses";#N/A,#N/A,FALSE,"Cap Charge";#N/A,#N/A,FALSE,"Cost C";#N/A,#N/A,FALSE,"PP&amp;E";#N/A,#N/A,FALSE,"R&amp;D"}</definedName>
    <definedName name="costos2" hidden="1">{"DETALLE_1996",#N/A,FALSE,"flujo";"DETALLE_1997",#N/A,FALSE,"flujo";"GASTOS_INCURRIDOS_1996",#N/A,FALSE,"flujo";"GASTOS_PROGRAMADOS_PARA_1997",#N/A,FALSE,"flujo";#N/A,#N/A,FALSE,"comparat";#N/A,#N/A,FALSE,"costos";#N/A,#N/A,FALSE,"proyctrol"}</definedName>
    <definedName name="cpf" hidden="1">{#N/A,#N/A,TRUE,"Basic";#N/A,#N/A,TRUE,"EXT-TABLE";#N/A,#N/A,TRUE,"STEEL";#N/A,#N/A,TRUE,"INT-Table";#N/A,#N/A,TRUE,"STEEL";#N/A,#N/A,TRUE,"Door"}</definedName>
    <definedName name="CPT">#N/A</definedName>
    <definedName name="CPT_MOV">#N/A</definedName>
    <definedName name="CRDIMP">#REF!</definedName>
    <definedName name="crit" hidden="1">#REF!</definedName>
    <definedName name="CRIT1">#REF!</definedName>
    <definedName name="CRIT2">#REF!</definedName>
    <definedName name="Criteria_MI">#REF!</definedName>
    <definedName name="CRITERIO">#REF!</definedName>
    <definedName name="CRITERIO_2">#REF!</definedName>
    <definedName name="_xlnm.Criteria">#REF!</definedName>
    <definedName name="Criterios_IM">#REF!</definedName>
    <definedName name="Criterios1">#REF!</definedName>
    <definedName name="Criticos">#REF!</definedName>
    <definedName name="Cross_section">#REF!</definedName>
    <definedName name="CRT">#REF!</definedName>
    <definedName name="CRUDO1">#REF!</definedName>
    <definedName name="CRUDO10">#REF!</definedName>
    <definedName name="CRUDO11">#REF!</definedName>
    <definedName name="CRUDO12">#REF!</definedName>
    <definedName name="CRUDO13">#REF!</definedName>
    <definedName name="CRUDO14">#REF!</definedName>
    <definedName name="CRUDO15">#REF!</definedName>
    <definedName name="CRUDO16">#REF!</definedName>
    <definedName name="CRUDO17">#REF!</definedName>
    <definedName name="CRUDO18">#REF!</definedName>
    <definedName name="CRUDO19">#REF!</definedName>
    <definedName name="CRUDO2">#REF!</definedName>
    <definedName name="CRUDO20">#REF!</definedName>
    <definedName name="CRUDO21">#REF!</definedName>
    <definedName name="CRUDO22">#REF!</definedName>
    <definedName name="CRUDO23">#REF!</definedName>
    <definedName name="CRUDO24">#REF!</definedName>
    <definedName name="CRUDO3">#REF!</definedName>
    <definedName name="CRUDO4">#REF!</definedName>
    <definedName name="CRUDO5">#REF!</definedName>
    <definedName name="CRUDO6">#REF!</definedName>
    <definedName name="CRUDO7">#REF!</definedName>
    <definedName name="CRUDO8">#REF!</definedName>
    <definedName name="CRUDO9">#REF!</definedName>
    <definedName name="CRUDOS" hidden="1">{#N/A,#N/A,FALSE,"CIBHA05A";#N/A,#N/A,FALSE,"CIBHA05B"}</definedName>
    <definedName name="cs">#REF!</definedName>
    <definedName name="ctos">#REF!</definedName>
    <definedName name="CTR">#REF!</definedName>
    <definedName name="CTRPAG">#REF!</definedName>
    <definedName name="CUA18A" hidden="1">{"trimestre",#N/A,FALSE,"TRIMESTRE";"empresa",#N/A,FALSE,"xEMPRESA";"eaab",#N/A,FALSE,"EAAB";"epma",#N/A,FALSE,"EPMA";"emca",#N/A,FALSE,"EMCA"}</definedName>
    <definedName name="cuad1">#REF!</definedName>
    <definedName name="cuad2">#REF!</definedName>
    <definedName name="cuad3">#REF!</definedName>
    <definedName name="cuad4">#REF!</definedName>
    <definedName name="CUAD5">#REF!</definedName>
    <definedName name="cuado">#REF!</definedName>
    <definedName name="CUADRILLA_011">#REF!</definedName>
    <definedName name="CUADRILLA_014">#REF!</definedName>
    <definedName name="CUADRILLA_102">#REF!</definedName>
    <definedName name="CUADRILLA_104">#REF!</definedName>
    <definedName name="CUADRILLA_112">#REF!</definedName>
    <definedName name="CUADRILLA_114">#REF!</definedName>
    <definedName name="CUADRILLA_1212">#REF!</definedName>
    <definedName name="CUADRO10">#REF!</definedName>
    <definedName name="CUADRO11">#REF!</definedName>
    <definedName name="CUADRO12">#REF!</definedName>
    <definedName name="CUADRO13">#REF!</definedName>
    <definedName name="CUADRO14">#REF!</definedName>
    <definedName name="CUADRO15">#REF!</definedName>
    <definedName name="CUADRO16">#REF!</definedName>
    <definedName name="CUADRO17">#REF!</definedName>
    <definedName name="CUADRO18">#REF!</definedName>
    <definedName name="CUADRO19">#REF!</definedName>
    <definedName name="CUADRO20">#REF!</definedName>
    <definedName name="CUADRO8">#REF!</definedName>
    <definedName name="CUADRO9">#REF!</definedName>
    <definedName name="CuadroCliente">#REF!</definedName>
    <definedName name="cuaII3A">#REF!</definedName>
    <definedName name="cuaII3B">#REF!</definedName>
    <definedName name="cuaII3C">#REF!</definedName>
    <definedName name="cuaII4A">#REF!</definedName>
    <definedName name="cuaII4B">#REF!</definedName>
    <definedName name="cuaII4C">#REF!</definedName>
    <definedName name="cuaII5A">#REF!</definedName>
    <definedName name="cuaII5B">#REF!</definedName>
    <definedName name="cuaII5C">#REF!</definedName>
    <definedName name="CUAL"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cualquiera" hidden="1">{"uno",#N/A,FALSE,"Dist total";"COMENTARIO",#N/A,FALSE,"Ficha CODICE"}</definedName>
    <definedName name="cub" hidden="1">{#N/A,#N/A,FALSE,"RESUMEN";#N/A,#N/A,FALSE,"GG-GI";#N/A,#N/A,FALSE,"AMB";#N/A,#N/A,FALSE,"EyR";#N/A,#N/A,FALSE,"UCP";#N/A,#N/A,FALSE,"IND";#N/A,#N/A,FALSE,"LR";#N/A,#N/A,FALSE,"PRV";#N/A,#N/A,FALSE,"TÚNELES";#N/A,#N/A,FALSE,"IDT";#N/A,#N/A,FALSE,"ING"}</definedName>
    <definedName name="CUBS">#REF!</definedName>
    <definedName name="CUCU" hidden="1">{#N/A,#N/A,FALSE,"Hoja1";#N/A,#N/A,FALSE,"Hoja2"}</definedName>
    <definedName name="cuects">#REF!</definedName>
    <definedName name="cuenta" hidden="1">{"CONSEJO",#N/A,FALSE,"Dist p0";"CONSEJO",#N/A,FALSE,"Ficha CODICE"}</definedName>
    <definedName name="CUENTA_MAYOR">#REF!</definedName>
    <definedName name="cump_Fecha">#REF!</definedName>
    <definedName name="CUNET" hidden="1">{"via1",#N/A,TRUE,"general";"via2",#N/A,TRUE,"general";"via3",#N/A,TRUE,"general"}</definedName>
    <definedName name="cunVE">#REF!</definedName>
    <definedName name="cunVN">#REF!</definedName>
    <definedName name="CUR_COST">#REF!</definedName>
    <definedName name="CUR_DATES">#REF!</definedName>
    <definedName name="CUR_DEBTOR">#REF!</definedName>
    <definedName name="CUR_FCST">#REF!</definedName>
    <definedName name="CUR_MHR">#REF!</definedName>
    <definedName name="CUR_OVERDUE">#REF!</definedName>
    <definedName name="CUR_RISK">#REF!</definedName>
    <definedName name="CUR_TIC">#REF!</definedName>
    <definedName name="curr_est">#REF!</definedName>
    <definedName name="currDates">#REF!</definedName>
    <definedName name="Currencies">#REF!</definedName>
    <definedName name="Currency">#REF!</definedName>
    <definedName name="CurrentData">#REF!</definedName>
    <definedName name="currMoData">#REF!</definedName>
    <definedName name="currUnrRev">#REF!</definedName>
    <definedName name="curva" hidden="1">{#N/A,#N/A,FALSE,"Hoja1";#N/A,#N/A,FALSE,"Hoja2"}</definedName>
    <definedName name="curva1" hidden="1">{#N/A,#N/A,FALSE,"Hoja1";#N/A,#N/A,FALSE,"Hoja2"}</definedName>
    <definedName name="curve" hidden="1">#N/A</definedName>
    <definedName name="cusum1" hidden="1">{"'Sheet2'!$A$3:$B$17"}</definedName>
    <definedName name="cv">#REF!</definedName>
    <definedName name="cv_05073" hidden="1">#REF!</definedName>
    <definedName name="cv_51">#REF!</definedName>
    <definedName name="CVB" hidden="1">{#N/A,#N/A,FALSE,"Solids Only"}</definedName>
    <definedName name="cvbcfbv" hidden="1">{#N/A,#N/A,FALSE,"Solids &amp; Flow"}</definedName>
    <definedName name="cvbcvbf" hidden="1">{#N/A,#N/A,TRUE,"INGENIERIA";#N/A,#N/A,TRUE,"COMPRAS";#N/A,#N/A,TRUE,"DIRECCION";#N/A,#N/A,TRUE,"RESUMEN"}</definedName>
    <definedName name="cvdlfbelbfvxl" hidden="1">{"CONSEJO",#N/A,FALSE,"Dist p0";"CONSEJO",#N/A,FALSE,"Ficha CODICE"}</definedName>
    <definedName name="cvfvd" hidden="1">{"via1",#N/A,TRUE,"general";"via2",#N/A,TRUE,"general";"via3",#N/A,TRUE,"general"}</definedName>
    <definedName name="cvgn" hidden="1">#REF!</definedName>
    <definedName name="cvn" hidden="1">{"TAB1",#N/A,TRUE,"GENERAL";"TAB2",#N/A,TRUE,"GENERAL";"TAB3",#N/A,TRUE,"GENERAL";"TAB4",#N/A,TRUE,"GENERAL";"TAB5",#N/A,TRUE,"GENERAL"}</definedName>
    <definedName name="CVXC" hidden="1">{"via1",#N/A,TRUE,"general";"via2",#N/A,TRUE,"general";"via3",#N/A,TRUE,"general"}</definedName>
    <definedName name="Cwvu.COMPRIMIDA." hidden="1">#REF!,#REF!</definedName>
    <definedName name="Cwvu.oil." hidden="1">#REF!,#REF!,#REF!,#REF!,#REF!,#REF!,#REF!,#REF!,#REF!,#REF!,#REF!,#REF!,#REF!,#REF!,#REF!</definedName>
    <definedName name="Cwvu.oilgasagua." hidden="1">#REF!,#REF!,#REF!,#REF!,#REF!,#REF!,#REF!,#REF!,#REF!,#REF!,#REF!,#REF!,#REF!,#REF!,#REF!,#REF!,#REF!,#REF!</definedName>
    <definedName name="Cwvu.RCEIBAS1." hidden="1">#REF!,#REF!,#REF!,#REF!,#REF!,#REF!,#REF!,#REF!,#REF!,#REF!,#REF!,#REF!,#REF!,#REF!,#REF!</definedName>
    <definedName name="Cwvu.STANDARD." hidden="1">#REF!,#REF!,#REF!</definedName>
    <definedName name="Cwvu.week3." hidden="1">#REF!</definedName>
    <definedName name="CxC">#N/A</definedName>
    <definedName name="CXV" hidden="1">{#N/A,#N/A,FALSE,"Solids &amp; Flow"}</definedName>
    <definedName name="cxxxx" hidden="1">{#N/A,#N/A,FALSE,"Full";#N/A,#N/A,FALSE,"Half";#N/A,#N/A,FALSE,"Op Expenses";#N/A,#N/A,FALSE,"Cap Charge";#N/A,#N/A,FALSE,"Cost C";#N/A,#N/A,FALSE,"PP&amp;E";#N/A,#N/A,FALSE,"R&amp;D"}</definedName>
    <definedName name="CZ" hidden="1">{#N/A,#N/A,FALSE,"TABLE"}</definedName>
    <definedName name="D" hidden="1">{#N/A,#N/A,TRUE,"Budget";#N/A,#N/A,TRUE,"Balance Sheet";#N/A,#N/A,TRUE,"Cash Flow"}</definedName>
    <definedName name="D.ALIMENTACION">#N/A</definedName>
    <definedName name="D.ALOJAMIENTO">#N/A</definedName>
    <definedName name="D.MISCELANEOS">#N/A</definedName>
    <definedName name="D.TRANSPORTES">#N/A</definedName>
    <definedName name="d_dddw_browse_fluid_stat__code_desc">#REF!</definedName>
    <definedName name="d_dddw_browse_fluid_stat__fld_id">#REF!</definedName>
    <definedName name="d_dddw_calib_uom__uom_code">#REF!</definedName>
    <definedName name="d_dddw_pd_area_uom__uom_code">#REF!</definedName>
    <definedName name="d_dddw_pd_dens_uom__uom_code">#REF!</definedName>
    <definedName name="d_dddw_pd_pressure_uom__uom_code">#REF!</definedName>
    <definedName name="d_dddw_pipe_orif_material__pipe_mat_name">#REF!</definedName>
    <definedName name="d_dddw_spec_cmpnt_mfr__cmpnt_mfr_id">#REF!</definedName>
    <definedName name="d_dddw_spec_cmpnt_mfr__cmpnt_mfr_name">#REF!</definedName>
    <definedName name="d_dddw_spec_cmpnt_mod__cmpnt_mod_id">#REF!</definedName>
    <definedName name="d_dddw_spec_cmpnt_mod__cmpnt_mod_name">#REF!</definedName>
    <definedName name="d_dddw_spec_line_num__line_num">#REF!</definedName>
    <definedName name="d_ex_sub_plus_name__sub_s">#REF!</definedName>
    <definedName name="D_Mitbewerb_Enwicklung" hidden="1">{"Q3 MARKET",#N/A,TRUE,"Q3";"Q3 MEMBER",#N/A,TRUE,"Q3"}</definedName>
    <definedName name="d_percápita">#REF!</definedName>
    <definedName name="dad" hidden="1">{#N/A,#N/A,FALSE,"Total_OC015";#N/A,#N/A,FALSE,"ADMIN";#N/A,#N/A,FALSE,"PROCES";#N/A,#N/A,FALSE,"mecan";#N/A,#N/A,FALSE,"civil";#N/A,#N/A,FALSE,"CAÑER";#N/A,#N/A,FALSE,"ELEC";#N/A,#N/A,FALSE,"INSTR"}</definedName>
    <definedName name="DADADAD" hidden="1">{#N/A,#N/A,TRUE,"CODIGO DEPENDENCIA"}</definedName>
    <definedName name="DALI" hidden="1">{"EVA",#N/A,FALSE,"SMT2";#N/A,#N/A,FALSE,"Summary";#N/A,#N/A,FALSE,"Graphs";#N/A,#N/A,FALSE,"4 Panel"}</definedName>
    <definedName name="dani" hidden="1">#REF!</definedName>
    <definedName name="danie" hidden="1">#REF!</definedName>
    <definedName name="dario">#REF!</definedName>
    <definedName name="das" hidden="1">{"ANAR",#N/A,FALSE,"Dist total";"MARGEN",#N/A,FALSE,"Dist total";"COMENTARIO",#N/A,FALSE,"Ficha CODICE";"CONSEJO",#N/A,FALSE,"Dist p0";"uno",#N/A,FALSE,"Dist total"}</definedName>
    <definedName name="DASD" hidden="1">{#N/A,#N/A,FALSE,"Costos Productos 6A";#N/A,#N/A,FALSE,"Costo Unitario Total H-94-12"}</definedName>
    <definedName name="DAT">#REF!</definedName>
    <definedName name="Data">#REF!</definedName>
    <definedName name="DATA_CUMULATIVE">#REF!</definedName>
    <definedName name="data1" hidden="1">#REF!</definedName>
    <definedName name="data2" hidden="1">#REF!</definedName>
    <definedName name="Data2003" hidden="1">{"Q3 MARKET",#N/A,TRUE,"Q3";"Q3 MEMBER",#N/A,TRUE,"Q3"}</definedName>
    <definedName name="data3" hidden="1">#REF!</definedName>
    <definedName name="databa">#REF!</definedName>
    <definedName name="Database">#REF!</definedName>
    <definedName name="Database_MI">#REF!</definedName>
    <definedName name="Database1">#REF!</definedName>
    <definedName name="Database2">#REF!</definedName>
    <definedName name="Database3">#REF!</definedName>
    <definedName name="Database4">#REF!</definedName>
    <definedName name="DataDate">#REF!</definedName>
    <definedName name="DataReal_COSTOS">#REF!</definedName>
    <definedName name="Date">#REF!</definedName>
    <definedName name="Datos">#REF!</definedName>
    <definedName name="Datos_aroma">#N/A</definedName>
    <definedName name="Datos_COSTOS">#REF!</definedName>
    <definedName name="DATOS_DIARIO">#REF!</definedName>
    <definedName name="Datos3">#REF!</definedName>
    <definedName name="Datos4">#REF!</definedName>
    <definedName name="DATOSB">#REF!</definedName>
    <definedName name="dbfdfbi" hidden="1">{"TAB1",#N/A,TRUE,"GENERAL";"TAB2",#N/A,TRUE,"GENERAL";"TAB3",#N/A,TRUE,"GENERAL";"TAB4",#N/A,TRUE,"GENERAL";"TAB5",#N/A,TRUE,"GENERAL"}</definedName>
    <definedName name="dc">#REF!</definedName>
    <definedName name="Dcm_2">#REF!</definedName>
    <definedName name="Dcorriente1">#REF!</definedName>
    <definedName name="dcs_range_max_001">#REF!</definedName>
    <definedName name="dcs_range_min_001">#REF!</definedName>
    <definedName name="dcs_range_uflg_001">#REF!</definedName>
    <definedName name="dcs_range_uom_001">#REF!</definedName>
    <definedName name="DCSDCTV" hidden="1">{"via1",#N/A,TRUE,"general";"via2",#N/A,TRUE,"general";"via3",#N/A,TRUE,"general"}</definedName>
    <definedName name="dd" hidden="1">{#N/A,#N/A,TRUE,"INGENIERIA";#N/A,#N/A,TRUE,"COMPRAS";#N/A,#N/A,TRUE,"DIRECCION";#N/A,#N/A,TRUE,"RESUMEN"}</definedName>
    <definedName name="DD_1">#REF!</definedName>
    <definedName name="DD_10">#REF!</definedName>
    <definedName name="DD_2">#REF!</definedName>
    <definedName name="DD_3">#REF!</definedName>
    <definedName name="DD_4">#REF!</definedName>
    <definedName name="DD_5">#REF!</definedName>
    <definedName name="DD_6">#REF!</definedName>
    <definedName name="DD_7">#REF!</definedName>
    <definedName name="DD_8">#REF!</definedName>
    <definedName name="DD_9">#REF!</definedName>
    <definedName name="DDD">#REF!</definedName>
    <definedName name="DDDD" hidden="1">{#N/A,#N/A,FALSE,"Costos Productos 6A";#N/A,#N/A,FALSE,"Costo Unitario Total H-94-12"}</definedName>
    <definedName name="ddddd" hidden="1">{#N/A,#N/A,FALSE,"PERSONAL"}</definedName>
    <definedName name="dddddd" hidden="1">{#N/A,#N/A,FALSE,"masez (10)";#N/A,#N/A,FALSE,"masez (7)";#N/A,#N/A,FALSE,"masez (6)";#N/A,#N/A,FALSE,"masez (5)";#N/A,#N/A,FALSE,"masez (4)";#N/A,#N/A,FALSE,"masez (3)";#N/A,#N/A,FALSE,"masez (2)";#N/A,#N/A,FALSE,"GME";#N/A,#N/A,FALSE,"masez"}</definedName>
    <definedName name="DDDDDDD" hidden="1">{#N/A,#N/A,FALSE,"orthoflow";#N/A,#N/A,FALSE,"Miscelaneos";#N/A,#N/A,FALSE,"Instrumentacio";#N/A,#N/A,FALSE,"Electrico";#N/A,#N/A,FALSE,"Valv. Seguridad"}</definedName>
    <definedName name="DDDDDDDDD"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d" hidden="1">{"ANAR",#N/A,FALSE,"Dist total";"MARGEN",#N/A,FALSE,"Dist total";"COMENTARIO",#N/A,FALSE,"Ficha CODICE";"CONSEJO",#N/A,FALSE,"Dist p0";"uno",#N/A,FALSE,"Dist total"}</definedName>
    <definedName name="dddddddddddddd" hidden="1">{#N/A,#N/A,TRUE,"Basic";#N/A,#N/A,TRUE,"EXT-TABLE";#N/A,#N/A,TRUE,"STEEL";#N/A,#N/A,TRUE,"INT-Table";#N/A,#N/A,TRUE,"STEEL";#N/A,#N/A,TRUE,"Door"}</definedName>
    <definedName name="dddddf" hidden="1">{#N/A,#N/A,FALSE,"단축1";#N/A,#N/A,FALSE,"단축2";#N/A,#N/A,FALSE,"단축3";#N/A,#N/A,FALSE,"장축";#N/A,#N/A,FALSE,"4WD"}</definedName>
    <definedName name="ddddt" hidden="1">{"via1",#N/A,TRUE,"general";"via2",#N/A,TRUE,"general";"via3",#N/A,TRUE,"general"}</definedName>
    <definedName name="DDE" hidden="1">{#N/A,#N/A,TRUE,"1842CWN0"}</definedName>
    <definedName name="ddee">#REF!</definedName>
    <definedName name="ddewdw" hidden="1">{"TAB1",#N/A,TRUE,"GENERAL";"TAB2",#N/A,TRUE,"GENERAL";"TAB3",#N/A,TRUE,"GENERAL";"TAB4",#N/A,TRUE,"GENERAL";"TAB5",#N/A,TRUE,"GENERAL"}</definedName>
    <definedName name="ddf" hidden="1">{#N/A,#N/A,TRUE,"INGENIERIA";#N/A,#N/A,TRUE,"COMPRAS";#N/A,#N/A,TRUE,"DIRECCION";#N/A,#N/A,TRUE,"RESUMEN"}</definedName>
    <definedName name="DDFD" hidden="1">{#N/A,#N/A,FALSE,"CCTV"}</definedName>
    <definedName name="ddfdh" hidden="1">{"TAB1",#N/A,TRUE,"GENERAL";"TAB2",#N/A,TRUE,"GENERAL";"TAB3",#N/A,TRUE,"GENERAL";"TAB4",#N/A,TRUE,"GENERAL";"TAB5",#N/A,TRUE,"GENERAL"}</definedName>
    <definedName name="DDGSDP" hidden="1">{"TAB1",#N/A,TRUE,"GENERAL";"TAB2",#N/A,TRUE,"GENERAL";"TAB3",#N/A,TRUE,"GENERAL";"TAB4",#N/A,TRUE,"GENERAL";"TAB5",#N/A,TRUE,"GENERAL"}</definedName>
    <definedName name="DDSA" hidden="1">#REF!</definedName>
    <definedName name="DDVFDV" hidden="1">{#N/A,#N/A,FALSE,"Costos Productos 6A";#N/A,#N/A,FALSE,"Costo Unitario Total H-94-12"}</definedName>
    <definedName name="ddvom" hidden="1">{#N/A,#N/A,TRUE,"1842CWN0"}</definedName>
    <definedName name="Dealpb" hidden="1">#REF!</definedName>
    <definedName name="DEBE_AUT_ADMON">#REF!</definedName>
    <definedName name="debe_autorizar">#REF!</definedName>
    <definedName name="DECIS1">#REF!</definedName>
    <definedName name="Decision">#REF!</definedName>
    <definedName name="deded" hidden="1">{"TAB1",#N/A,TRUE,"GENERAL";"TAB2",#N/A,TRUE,"GENERAL";"TAB3",#N/A,TRUE,"GENERAL";"TAB4",#N/A,TRUE,"GENERAL";"TAB5",#N/A,TRUE,"GENERAL"}</definedName>
    <definedName name="dedqe" hidden="1">{#N/A,#N/A,FALSE,"Casanare";#N/A,#N/A,FALSE,"Estero";#N/A,#N/A,FALSE,"Garcero";#N/A,#N/A,FALSE,"Orocué";#N/A,#N/A,FALSE,"Corocora"}</definedName>
    <definedName name="DEF" hidden="1">{#N/A,#N/A,FALSE,"TABLE"}</definedName>
    <definedName name="defd" hidden="1">{"via1",#N/A,TRUE,"general";"via2",#N/A,TRUE,"general";"via3",#N/A,TRUE,"general"}</definedName>
    <definedName name="Defest">#REF!</definedName>
    <definedName name="DEFLEXION_GG">TRUNC(ABS(#REF!))</definedName>
    <definedName name="DEFLEXION_ID">IF(#REF!&lt;0,"I","D")</definedName>
    <definedName name="DEFLEXION_MM">TRUNC(60*(ABS(#REF!)-DEFLEXION_GG))</definedName>
    <definedName name="DEFLEXION_SS">ROUND(3600*(ABS(#REF!)-DEFLEXION_GG-DEFLEXION_MM/60),0)</definedName>
    <definedName name="DEGB" hidden="1">{#N/A,#N/A,FALSE,"TABLE"}</definedName>
    <definedName name="DeliverablesDefined">#REF!</definedName>
    <definedName name="DEM">#REF!</definedName>
    <definedName name="DEMANDAS">#REF!</definedName>
    <definedName name="demanto">#REF!</definedName>
    <definedName name="demanto_51">#REF!</definedName>
    <definedName name="DensC7A">0.8719</definedName>
    <definedName name="DensC8A">0.8731</definedName>
    <definedName name="DensC9A">0.89</definedName>
    <definedName name="DEPARTAMENTO">#REF!</definedName>
    <definedName name="Department">#REF!</definedName>
    <definedName name="DEPENDEN">#REF!</definedName>
    <definedName name="DepreciationPB" hidden="1">#REF!</definedName>
    <definedName name="DEPTO">#REF!</definedName>
    <definedName name="DER">#REF!</definedName>
    <definedName name="DES">#REF!</definedName>
    <definedName name="desarrolladas">#REF!,#REF!,#REF!,#REF!</definedName>
    <definedName name="DESARROLLOSRIODELMEDIO" hidden="1">{#N/A,#N/A,FALSE,"summary";#N/A,#N/A,FALSE,"SumGraph"}</definedName>
    <definedName name="DESCRIÇÃO">#REF!</definedName>
    <definedName name="Descrip">#REF!</definedName>
    <definedName name="DESCRIPCION">#REF!</definedName>
    <definedName name="DESCRIPCION_PLAN_CALIDAD">#REF!</definedName>
    <definedName name="DESCRIPCION_REVISIONES">#REF!</definedName>
    <definedName name="DESCRIPCION_SDRL_ESPANOL">#REF!</definedName>
    <definedName name="DESCRIPTION_SDLR_ENGLISH">#REF!</definedName>
    <definedName name="DESCUENTOS">#REF!</definedName>
    <definedName name="DESECHO">#N/A</definedName>
    <definedName name="DesignMU">#REF!</definedName>
    <definedName name="DEST_ART">#REF!</definedName>
    <definedName name="DESTCOD">#REF!</definedName>
    <definedName name="DESTFG">#REF!</definedName>
    <definedName name="DESTQTY">#REF!</definedName>
    <definedName name="DETALLE" hidden="1">{#N/A,#N/A,FALSE,"3";#N/A,#N/A,FALSE,"5";#N/A,#N/A,FALSE,"6";#N/A,#N/A,FALSE,"8";#N/A,#N/A,FALSE,"10";#N/A,#N/A,FALSE,"13";#N/A,#N/A,FALSE,"14";#N/A,#N/A,FALSE,"15";#N/A,#N/A,FALSE,"16"}</definedName>
    <definedName name="DETALLES" hidden="1">#REF!</definedName>
    <definedName name="DEUDA" hidden="1">{"ANAR",#N/A,FALSE,"Dist total";"MARGEN",#N/A,FALSE,"Dist total";"COMENTARIO",#N/A,FALSE,"Ficha CODICE";"CONSEJO",#N/A,FALSE,"Dist p0";"uno",#N/A,FALSE,"Dist total"}</definedName>
    <definedName name="Development">#REF!</definedName>
    <definedName name="DEVENGADO">#REF!</definedName>
    <definedName name="df" hidden="1">{#N/A,#N/A,FALSE,"Estatico";#N/A,#N/A,FALSE,"Tuberia";#N/A,#N/A,FALSE,"Instrumentación";#N/A,#N/A,FALSE,"Mecanica";#N/A,#N/A,FALSE,"Electrico";#N/A,#N/A,FALSE,"Ofic.Civiles"}</definedName>
    <definedName name="dfa" hidden="1">{"TAB1",#N/A,TRUE,"GENERAL";"TAB2",#N/A,TRUE,"GENERAL";"TAB3",#N/A,TRUE,"GENERAL";"TAB4",#N/A,TRUE,"GENERAL";"TAB5",#N/A,TRUE,"GENERAL"}</definedName>
    <definedName name="dfasd" hidden="1">{"TAB1",#N/A,TRUE,"GENERAL";"TAB2",#N/A,TRUE,"GENERAL";"TAB3",#N/A,TRUE,"GENERAL";"TAB4",#N/A,TRUE,"GENERAL";"TAB5",#N/A,TRUE,"GENERAL"}</definedName>
    <definedName name="DFBNJ" hidden="1">{"via1",#N/A,TRUE,"general";"via2",#N/A,TRUE,"general";"via3",#N/A,TRUE,"general"}</definedName>
    <definedName name="dfd" hidden="1">{"krl1",#N/A,FALSE,"kr";"krl2",#N/A,FALSE,"kr";"compara",#N/A,FALSE,"kr";"desconp1",#N/A,FALSE,"kr";"desconp12",#N/A,FALSE,"kr";"krnp1",#N/A,FALSE,"kr";"krnp2",#N/A,FALSE,"kr";"krp12avg",#N/A,FALSE,"kr";"krp1avg",#N/A,FALSE,"kr"}</definedName>
    <definedName name="DFDE" hidden="1">{#N/A,#N/A,TRUE,"1842CWN0"}</definedName>
    <definedName name="DFDF" hidden="1">{#N/A,#N/A,FALSE,"CIBHA05A";#N/A,#N/A,FALSE,"CIBHA05B"}</definedName>
    <definedName name="DFDFD" hidden="1">{#N/A,#N/A,FALSE,"PERSONAL"}</definedName>
    <definedName name="DFDFDFDFD" hidden="1">{#N/A,#N/A,FALSE,"PERSONAL"}</definedName>
    <definedName name="dfds" hidden="1">{"TAB1",#N/A,TRUE,"GENERAL";"TAB2",#N/A,TRUE,"GENERAL";"TAB3",#N/A,TRUE,"GENERAL";"TAB4",#N/A,TRUE,"GENERAL";"TAB5",#N/A,TRUE,"GENERAL"}</definedName>
    <definedName name="dfdsfi" hidden="1">{"via1",#N/A,TRUE,"general";"via2",#N/A,TRUE,"general";"via3",#N/A,TRUE,"general"}</definedName>
    <definedName name="DFEET" hidden="1">{#N/A,#N/A,TRUE,"INGENIERIA";#N/A,#N/A,TRUE,"COMPRAS";#N/A,#N/A,TRUE,"DIRECCION";#N/A,#N/A,TRUE,"RESUMEN"}</definedName>
    <definedName name="DFF" hidden="1">{#N/A,#N/A,FALSE,"단축1";#N/A,#N/A,FALSE,"단축2";#N/A,#N/A,FALSE,"단축3";#N/A,#N/A,FALSE,"장축";#N/A,#N/A,FALSE,"4WD"}</definedName>
    <definedName name="DFFDF" hidden="1">{#N/A,#N/A,FALSE,"SOACHA"}</definedName>
    <definedName name="dffff" hidden="1">{#N/A,#N/A,FALSE,"Cravo Norte"}</definedName>
    <definedName name="dffffe" hidden="1">{"TAB1",#N/A,TRUE,"GENERAL";"TAB2",#N/A,TRUE,"GENERAL";"TAB3",#N/A,TRUE,"GENERAL";"TAB4",#N/A,TRUE,"GENERAL";"TAB5",#N/A,TRUE,"GENERAL"}</definedName>
    <definedName name="dfg" hidden="1">{#N/A,#N/A,TRUE,"Budget";#N/A,#N/A,TRUE,"Balance Sheet";#N/A,#N/A,TRUE,"Cash Flow"}</definedName>
    <definedName name="DFGBHJ" hidden="1">{"via1",#N/A,TRUE,"general";"via2",#N/A,TRUE,"general";"via3",#N/A,TRUE,"general"}</definedName>
    <definedName name="DFGDFG" hidden="1">{"via1",#N/A,TRUE,"general";"via2",#N/A,TRUE,"general";"via3",#N/A,TRUE,"general"}</definedName>
    <definedName name="dfgdfgdfg" hidden="1">{#N/A,#N/A,FALSE,"Cost Report";#N/A,#N/A,FALSE,"Qtly Summ.";#N/A,#N/A,FALSE,"Mar  Qtr";#N/A,#N/A,FALSE,"Report Summary"}</definedName>
    <definedName name="DFGDYYB" hidden="1">{"TAB1",#N/A,TRUE,"GENERAL";"TAB2",#N/A,TRUE,"GENERAL";"TAB3",#N/A,TRUE,"GENERAL";"TAB4",#N/A,TRUE,"GENERAL";"TAB5",#N/A,TRUE,"GENERAL"}</definedName>
    <definedName name="dfger" hidden="1">{#N/A,#N/A,FALSE,"Solids Only"}</definedName>
    <definedName name="dfgf" hidden="1">{"via1",#N/A,TRUE,"general";"via2",#N/A,TRUE,"general";"via3",#N/A,TRUE,"general"}</definedName>
    <definedName name="DFGFBOP" hidden="1">{"TAB1",#N/A,TRUE,"GENERAL";"TAB2",#N/A,TRUE,"GENERAL";"TAB3",#N/A,TRUE,"GENERAL";"TAB4",#N/A,TRUE,"GENERAL";"TAB5",#N/A,TRUE,"GENERAL"}</definedName>
    <definedName name="DFGFDG" hidden="1">{"TAB1",#N/A,TRUE,"GENERAL";"TAB2",#N/A,TRUE,"GENERAL";"TAB3",#N/A,TRUE,"GENERAL";"TAB4",#N/A,TRUE,"GENERAL";"TAB5",#N/A,TRUE,"GENERAL"}</definedName>
    <definedName name="DFGH" hidden="1">{"'banner (abr)'!$A$14:$G$22"}</definedName>
    <definedName name="dfgsdgf">#REF!</definedName>
    <definedName name="DFGV" hidden="1">{"TAB1",#N/A,TRUE,"GENERAL";"TAB2",#N/A,TRUE,"GENERAL";"TAB3",#N/A,TRUE,"GENERAL";"TAB4",#N/A,TRUE,"GENERAL";"TAB5",#N/A,TRUE,"GENERAL"}</definedName>
    <definedName name="dfgypuj" hidden="1">{"TAB1",#N/A,TRUE,"GENERAL";"TAB2",#N/A,TRUE,"GENERAL";"TAB3",#N/A,TRUE,"GENERAL";"TAB4",#N/A,TRUE,"GENERAL";"TAB5",#N/A,TRUE,"GENERAL"}</definedName>
    <definedName name="dfh" hidden="1">{"TAB1",#N/A,TRUE,"GENERAL";"TAB2",#N/A,TRUE,"GENERAL";"TAB3",#N/A,TRUE,"GENERAL";"TAB4",#N/A,TRUE,"GENERAL";"TAB5",#N/A,TRUE,"GENERAL"}</definedName>
    <definedName name="DFHDHGD" hidden="1">{#N/A,#N/A,FALSE,"Costos Productos 6A";#N/A,#N/A,FALSE,"Costo Unitario Total H-94-12"}</definedName>
    <definedName name="dfhdhgd1" hidden="1">{#N/A,#N/A,FALSE,"Costos Productos 6A";#N/A,#N/A,FALSE,"Costo Unitario Total H-94-12"}</definedName>
    <definedName name="dfhdr" hidden="1">{"via1",#N/A,TRUE,"general";"via2",#N/A,TRUE,"general";"via3",#N/A,TRUE,"general"}</definedName>
    <definedName name="dfhgdfh" hidden="1">{"'banner (abr)'!$A$14:$G$22"}</definedName>
    <definedName name="dfhgh" hidden="1">{"via1",#N/A,TRUE,"general";"via2",#N/A,TRUE,"general";"via3",#N/A,TRUE,"general"}</definedName>
    <definedName name="dfj" hidden="1">{"via1",#N/A,TRUE,"general";"via2",#N/A,TRUE,"general";"via3",#N/A,TRUE,"general"}</definedName>
    <definedName name="dfjdf" hidden="1">{"'banner (abr)'!$A$14:$G$22"}</definedName>
    <definedName name="dfjhhdsj" hidden="1">{"Crudos",#N/A,FALSE,"Gral";"Fondos",#N/A,FALSE,"Gral";"Petroq",#N/A,FALSE,"Gral";"CoBe",#N/A,FALSE,"C&amp;B";"Parti",#N/A,FALSE,"Res";"Resum",#N/A,FALSE,"Res";"MaTot",#N/A,FALSE,"Mat";"Sumi",#N/A,FALSE,"Sum";"ServT",#N/A,FALSE,"Serv"}</definedName>
    <definedName name="dfr" hidden="1">{#N/A,#N/A,FALSE,"PERSONAL"}</definedName>
    <definedName name="DFRFRF" hidden="1">{"via1",#N/A,TRUE,"general";"via2",#N/A,TRUE,"general";"via3",#N/A,TRUE,"general"}</definedName>
    <definedName name="dfsadf" hidden="1">{#N/A,#N/A,FALSE,"Solids Only"}</definedName>
    <definedName name="DFSARWE" hidden="1">{#N/A,#N/A,FALSE,"TABLE"}</definedName>
    <definedName name="DFVUI" hidden="1">{"via1",#N/A,TRUE,"general";"via2",#N/A,TRUE,"general";"via3",#N/A,TRUE,"general"}</definedName>
    <definedName name="dg" hidden="1">{"via1",#N/A,TRUE,"general";"via2",#N/A,TRUE,"general";"via3",#N/A,TRUE,"general"}</definedName>
    <definedName name="dgagd" hidden="1">{#N/A,#N/A,TRUE,"Basic";#N/A,#N/A,TRUE,"EXT-TABLE";#N/A,#N/A,TRUE,"STEEL";#N/A,#N/A,TRUE,"INT-Table";#N/A,#N/A,TRUE,"STEEL";#N/A,#N/A,TRUE,"Door"}</definedName>
    <definedName name="dgasd" hidden="1">{#N/A,#N/A,TRUE,"1842CWN0"}</definedName>
    <definedName name="dgasg" hidden="1">{#N/A,#N/A,TRUE,"INGENIERIA";#N/A,#N/A,TRUE,"COMPRAS";#N/A,#N/A,TRUE,"DIRECCION";#N/A,#N/A,TRUE,"RESUMEN"}</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gdhdh" hidden="1">#REF!</definedName>
    <definedName name="dgdgr" hidden="1">{"via1",#N/A,TRUE,"general";"via2",#N/A,TRUE,"general";"via3",#N/A,TRUE,"general"}</definedName>
    <definedName name="dgf" hidden="1">{#N/A,#N/A,FALSE,"orthoflow";#N/A,#N/A,FALSE,"Miscelaneos";#N/A,#N/A,FALSE,"Instrumentacio";#N/A,#N/A,FALSE,"Electrico";#N/A,#N/A,FALSE,"Valv. Seguridad"}</definedName>
    <definedName name="dgfd" hidden="1">{"TAB1",#N/A,TRUE,"GENERAL";"TAB2",#N/A,TRUE,"GENERAL";"TAB3",#N/A,TRUE,"GENERAL";"TAB4",#N/A,TRUE,"GENERAL";"TAB5",#N/A,TRUE,"GENERAL"}</definedName>
    <definedName name="DGFDFVSDF" hidden="1">{"via1",#N/A,TRUE,"general";"via2",#N/A,TRUE,"general";"via3",#N/A,TRUE,"general"}</definedName>
    <definedName name="dgfdg" hidden="1">{"via1",#N/A,TRUE,"general";"via2",#N/A,TRUE,"general";"via3",#N/A,TRUE,"general"}</definedName>
    <definedName name="DGFEE" hidden="1">{#N/A,#N/A,TRUE,"1842CWN0"}</definedName>
    <definedName name="DGFG" hidden="1">{"via1",#N/A,TRUE,"general";"via2",#N/A,TRUE,"general";"via3",#N/A,TRUE,"general"}</definedName>
    <definedName name="DGFGGHF" hidden="1">{#N/A,#N/A,TRUE,"INGENIERIA";#N/A,#N/A,TRUE,"COMPRAS";#N/A,#N/A,TRUE,"DIRECCION";#N/A,#N/A,TRUE,"RESUMEN"}</definedName>
    <definedName name="dgfgjgj" hidden="1">{#N/A,#N/A,FALSE,"CCTV"}</definedName>
    <definedName name="DGFR" hidden="1">{#N/A,#N/A,TRUE,"1842CWN0"}</definedName>
    <definedName name="dgfsado" hidden="1">{"TAB1",#N/A,TRUE,"GENERAL";"TAB2",#N/A,TRUE,"GENERAL";"TAB3",#N/A,TRUE,"GENERAL";"TAB4",#N/A,TRUE,"GENERAL";"TAB5",#N/A,TRUE,"GENERAL"}</definedName>
    <definedName name="DGGGHHJT" hidden="1">{#N/A,#N/A,TRUE,"INGENIERIA";#N/A,#N/A,TRUE,"COMPRAS";#N/A,#N/A,TRUE,"DIRECCION";#N/A,#N/A,TRUE,"RESUMEN"}</definedName>
    <definedName name="dghd" hidden="1">#REF!</definedName>
    <definedName name="dgrdeb" hidden="1">{"TAB1",#N/A,TRUE,"GENERAL";"TAB2",#N/A,TRUE,"GENERAL";"TAB3",#N/A,TRUE,"GENERAL";"TAB4",#N/A,TRUE,"GENERAL";"TAB5",#N/A,TRUE,"GENERAL"}</definedName>
    <definedName name="dgreg" hidden="1">{"via1",#N/A,TRUE,"general";"via2",#N/A,TRUE,"general";"via3",#N/A,TRUE,"general"}</definedName>
    <definedName name="DGRR" hidden="1">{#N/A,#N/A,TRUE,"INGENIERIA";#N/A,#N/A,TRUE,"COMPRAS";#N/A,#N/A,TRUE,"DIRECCION";#N/A,#N/A,TRUE,"RESUMEN"}</definedName>
    <definedName name="dgsdggh">#REF!</definedName>
    <definedName name="DH" hidden="1">{"via1",#N/A,TRUE,"general";"via2",#N/A,TRUE,"general";"via3",#N/A,TRUE,"general"}</definedName>
    <definedName name="dhdh" hidden="1">{"'표지'!$B$5"}</definedName>
    <definedName name="dhdth" hidden="1">{"TAB1",#N/A,TRUE,"GENERAL";"TAB2",#N/A,TRUE,"GENERAL";"TAB3",#N/A,TRUE,"GENERAL";"TAB4",#N/A,TRUE,"GENERAL";"TAB5",#N/A,TRUE,"GENERAL"}</definedName>
    <definedName name="dhgh" hidden="1">{"via1",#N/A,TRUE,"general";"via2",#N/A,TRUE,"general";"via3",#N/A,TRUE,"general"}</definedName>
    <definedName name="DHHHGGF" hidden="1">{#N/A,#N/A,FALSE,"Costos Productos 6A";#N/A,#N/A,FALSE,"Costo Unitario Total H-94-12"}</definedName>
    <definedName name="dhhhggf1" hidden="1">{#N/A,#N/A,FALSE,"Costos Productos 6A";#N/A,#N/A,FALSE,"Costo Unitario Total H-94-12"}</definedName>
    <definedName name="dhjdb53" hidden="1">{#N/A,#N/A,TRUE,"1842CWN0"}</definedName>
    <definedName name="DHTOTAL">#REF!</definedName>
    <definedName name="DIA">#REF!</definedName>
    <definedName name="Dia_gas_fase_1">#REF!</definedName>
    <definedName name="dia16ex">#REF!</definedName>
    <definedName name="dia24ex">#REF!</definedName>
    <definedName name="dia24nue">#REF!</definedName>
    <definedName name="dia25ex">#REF!</definedName>
    <definedName name="dia26ex">#REF!</definedName>
    <definedName name="dia36ex">#REF!</definedName>
    <definedName name="dia36nue">#REF!</definedName>
    <definedName name="dia37ex">#REF!</definedName>
    <definedName name="Diametro">#REF!</definedName>
    <definedName name="DIAMETROS">#REF!</definedName>
    <definedName name="DIANA" hidden="1">{"COSOPE98",#N/A,FALSE,"COSOPE98";"COSOPE97",#N/A,FALSE,"COSOPE97";"GASECP98",#N/A,FALSE,"GASECP98";"GAS10098",#N/A,FALSE,"GAS10098";"GASECP97",#N/A,FALSE,"GASECP97";"GAS10097",#N/A,FALSE,"GAS10097";"INVECP98",#N/A,FALSE,"INVECP98";"INV10098",#N/A,FALSE,"INV10098";"INVECP97",#N/A,FALSE,"INVECP97";"INV10097",#N/A,FALSE,"INV10097"}</definedName>
    <definedName name="DIARIO">#REF!</definedName>
    <definedName name="Dic">#REF!</definedName>
    <definedName name="dic_19">#REF!</definedName>
    <definedName name="dic_20">#REF!</definedName>
    <definedName name="dic_21">#REF!</definedName>
    <definedName name="DIGN" hidden="1">{#N/A,#N/A,TRUE,"Basic";#N/A,#N/A,TRUE,"EXT-TABLE";#N/A,#N/A,TRUE,"STEEL";#N/A,#N/A,TRUE,"INT-Table";#N/A,#N/A,TRUE,"STEEL";#N/A,#N/A,TRUE,"Door"}</definedName>
    <definedName name="DIR">#REF!</definedName>
    <definedName name="direccion" hidden="1">{#N/A,#N/A,FALSE,"SOACHA"}</definedName>
    <definedName name="Direct">#REF!</definedName>
    <definedName name="DIS_CAMPO">#REF!</definedName>
    <definedName name="disc">#REF!</definedName>
    <definedName name="Disciplina">#REF!</definedName>
    <definedName name="Discipline">#REF!</definedName>
    <definedName name="DiscLookup">#REF!</definedName>
    <definedName name="Discount" hidden="1">#REF!</definedName>
    <definedName name="Dismantling">#REF!</definedName>
    <definedName name="Disp_Fecha">#REF!</definedName>
    <definedName name="Dispersion">#REF!</definedName>
    <definedName name="display_area_2" hidden="1">#REF!</definedName>
    <definedName name="DISTANCIA_ARENA">#REF!</definedName>
    <definedName name="DISTANCIA_CEMENTO">#REF!</definedName>
    <definedName name="DISTANCIA_TRITURADO">#REF!</definedName>
    <definedName name="DistributionMatrix">#REF!</definedName>
    <definedName name="Div_Inc_pb" hidden="1">#REF!</definedName>
    <definedName name="DivApb" hidden="1">#REF!</definedName>
    <definedName name="DivBpb" hidden="1">#REF!</definedName>
    <definedName name="DivCpb" hidden="1">#REF!</definedName>
    <definedName name="DivDpb" hidden="1">#REF!</definedName>
    <definedName name="DivEpb" hidden="1">#REF!</definedName>
    <definedName name="DJ" hidden="1">{#N/A,#N/A,FALSE,"단축1";#N/A,#N/A,FALSE,"단축2";#N/A,#N/A,FALSE,"단축3";#N/A,#N/A,FALSE,"장축";#N/A,#N/A,FALSE,"4WD"}</definedName>
    <definedName name="djdbsc" hidden="1">{#N/A,#N/A,TRUE,"1842CWN0"}</definedName>
    <definedName name="djdytj" hidden="1">{"TAB1",#N/A,TRUE,"GENERAL";"TAB2",#N/A,TRUE,"GENERAL";"TAB3",#N/A,TRUE,"GENERAL";"TAB4",#N/A,TRUE,"GENERAL";"TAB5",#N/A,TRUE,"GENERAL"}</definedName>
    <definedName name="DJGFIWET" hidden="1">{#N/A,#N/A,FALSE,"TABLE"}</definedName>
    <definedName name="djkdhbdv" hidden="1">{#N/A,#N/A,TRUE,"1842CWN0"}</definedName>
    <definedName name="dkdk"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LFJKDS" hidden="1">{#N/A,#N/A,TRUE,"Basic";#N/A,#N/A,TRUE,"EXT-TABLE";#N/A,#N/A,TRUE,"STEEL";#N/A,#N/A,TRUE,"INT-Table";#N/A,#N/A,TRUE,"STEEL";#N/A,#N/A,TRUE,"Door"}</definedName>
    <definedName name="dkf" hidden="1">{#N/A,#N/A,FALSE,"단축1";#N/A,#N/A,FALSE,"단축2";#N/A,#N/A,FALSE,"단축3";#N/A,#N/A,FALSE,"장축";#N/A,#N/A,FALSE,"4WD"}</definedName>
    <definedName name="DKJFKSE" hidden="1">{#N/A,#N/A,FALSE,"TABLE"}</definedName>
    <definedName name="DLAKL" hidden="1">{#N/A,#N/A,TRUE,"Y생산";#N/A,#N/A,TRUE,"Y판매";#N/A,#N/A,TRUE,"Y총물량";#N/A,#N/A,TRUE,"Y능력";#N/A,#N/A,TRUE,"YKD"}</definedName>
    <definedName name="DLATL" hidden="1">{#N/A,#N/A,FALSE,"단축1";#N/A,#N/A,FALSE,"단축2";#N/A,#N/A,FALSE,"단축3";#N/A,#N/A,FALSE,"장축";#N/A,#N/A,FALSE,"4WD"}</definedName>
    <definedName name="dldjdb" hidden="1">{#N/A,#N/A,TRUE,"INGENIERIA";#N/A,#N/A,TRUE,"COMPRAS";#N/A,#N/A,TRUE,"DIRECCION";#N/A,#N/A,TRUE,"RESUMEN"}</definedName>
    <definedName name="DLDL" hidden="1">{#N/A,#N/A,FALSE,"단축1";#N/A,#N/A,FALSE,"단축2";#N/A,#N/A,FALSE,"단축3";#N/A,#N/A,FALSE,"장축";#N/A,#N/A,FALSE,"4WD"}</definedName>
    <definedName name="Dlluvia">#REF!</definedName>
    <definedName name="DME_BeforeCloseCompleted" hidden="1">"False"</definedName>
    <definedName name="DME_Dirty" hidden="1">"False"</definedName>
    <definedName name="DME_LocalFile" hidden="1">"True"</definedName>
    <definedName name="do">#REF!</definedName>
    <definedName name="Documento">#REF!</definedName>
    <definedName name="DOL">#REF!</definedName>
    <definedName name="DOLAR">#N/A</definedName>
    <definedName name="DÓLAR">2400</definedName>
    <definedName name="Dolares" hidden="1">#REF!</definedName>
    <definedName name="DOLLAR">#REF!</definedName>
    <definedName name="dos" hidden="1">#REF!</definedName>
    <definedName name="DOSSIER_CODE">#REF!</definedName>
    <definedName name="Down_Payment">#REF!</definedName>
    <definedName name="Download">#REF!</definedName>
    <definedName name="Downloads">#REF!</definedName>
    <definedName name="Dp">#REF!</definedName>
    <definedName name="DpFKDL" hidden="1">{#N/A,#N/A,FALSE,"이태원철근"}</definedName>
    <definedName name="Dptos">#REF!</definedName>
    <definedName name="dqedqef" hidden="1">{#N/A,#N/A,FALSE,"Upía";#N/A,#N/A,FALSE,"CPR Espinal";#N/A,#N/A,FALSE,"Magangué"}</definedName>
    <definedName name="DR" hidden="1">#REF!</definedName>
    <definedName name="DrawingTitles">#REF!</definedName>
    <definedName name="DrawTitle">#REF!</definedName>
    <definedName name="DRFDGH" hidden="1">{#N/A,#N/A,FALSE,"단축1";#N/A,#N/A,FALSE,"단축2";#N/A,#N/A,FALSE,"단축3";#N/A,#N/A,FALSE,"장축";#N/A,#N/A,FALSE,"4WD"}</definedName>
    <definedName name="DRIVEABILITY" hidden="1">{#N/A,#N/A,FALSE,"단축1";#N/A,#N/A,FALSE,"단축2";#N/A,#N/A,FALSE,"단축3";#N/A,#N/A,FALSE,"장축";#N/A,#N/A,FALSE,"4WD"}</definedName>
    <definedName name="DROCARACAS" hidden="1">{#N/A,#N/A,TRUE,"T1"}</definedName>
    <definedName name="dry" hidden="1">{"via1",#N/A,TRUE,"general";"via2",#N/A,TRUE,"general";"via3",#N/A,TRUE,"general"}</definedName>
    <definedName name="dry_weight_001">#REF!</definedName>
    <definedName name="DRYDOCK_D1015">#N/A</definedName>
    <definedName name="ds" hidden="1">{#N/A,#N/A,FALSE,"Cravo Norte"}</definedName>
    <definedName name="DSAD" hidden="1">{"via1",#N/A,TRUE,"general";"via2",#N/A,TRUE,"general";"via3",#N/A,TRUE,"general"}</definedName>
    <definedName name="dsadfp" hidden="1">{"TAB1",#N/A,TRUE,"GENERAL";"TAB2",#N/A,TRUE,"GENERAL";"TAB3",#N/A,TRUE,"GENERAL";"TAB4",#N/A,TRUE,"GENERAL";"TAB5",#N/A,TRUE,"GENERAL"}</definedName>
    <definedName name="DSAF" hidden="1">{"'banner (abr)'!$A$14:$G$22"}</definedName>
    <definedName name="DSCDD" hidden="1">#REF!</definedName>
    <definedName name="DSD" hidden="1">{"via1",#N/A,TRUE,"general";"via2",#N/A,TRUE,"general";"via3",#N/A,TRUE,"general"}</definedName>
    <definedName name="dsdads4" hidden="1">{"TAB1",#N/A,TRUE,"GENERAL";"TAB2",#N/A,TRUE,"GENERAL";"TAB3",#N/A,TRUE,"GENERAL";"TAB4",#N/A,TRUE,"GENERAL";"TAB5",#N/A,TRUE,"GENERAL"}</definedName>
    <definedName name="DSDS" hidden="1">{#N/A,#N/A,FALSE,"PERSONAL"}</definedName>
    <definedName name="DSDSD" hidden="1">{#N/A,#N/A,FALSE,"PERSONAL"}</definedName>
    <definedName name="DSDSDS" hidden="1">{#N/A,#N/A,FALSE,"PERSONAL"}</definedName>
    <definedName name="DSDSDSD" hidden="1">{#N/A,#N/A,FALSE,"PERSONAL"}</definedName>
    <definedName name="dsf" hidden="1">{#N/A,#N/A,FALSE,"Ppto. Inv. por Proyectos";#N/A,#N/A,FALSE,"Ppto. Gastos por Asociación"}</definedName>
    <definedName name="DSFA" hidden="1">{#N/A,#N/A,FALSE,"PERSONAL"}</definedName>
    <definedName name="DSFCVTY" hidden="1">{"TAB1",#N/A,TRUE,"GENERAL";"TAB2",#N/A,TRUE,"GENERAL";"TAB3",#N/A,TRUE,"GENERAL";"TAB4",#N/A,TRUE,"GENERAL";"TAB5",#N/A,TRUE,"GENERAL"}</definedName>
    <definedName name="dsfg" hidden="1">{"via1",#N/A,TRUE,"general";"via2",#N/A,TRUE,"general";"via3",#N/A,TRUE,"general"}</definedName>
    <definedName name="dsfhgfdh" hidden="1">{"TAB1",#N/A,TRUE,"GENERAL";"TAB2",#N/A,TRUE,"GENERAL";"TAB3",#N/A,TRUE,"GENERAL";"TAB4",#N/A,TRUE,"GENERAL";"TAB5",#N/A,TRUE,"GENERAL"}</definedName>
    <definedName name="dsfsdf" hidden="1">{"via1",#N/A,TRUE,"general";"via2",#N/A,TRUE,"general";"via3",#N/A,TRUE,"general"}</definedName>
    <definedName name="DSFSDFCXV" hidden="1">{"TAB1",#N/A,TRUE,"GENERAL";"TAB2",#N/A,TRUE,"GENERAL";"TAB3",#N/A,TRUE,"GENERAL";"TAB4",#N/A,TRUE,"GENERAL";"TAB5",#N/A,TRUE,"GENERAL"}</definedName>
    <definedName name="dsfsvm" hidden="1">{"TAB1",#N/A,TRUE,"GENERAL";"TAB2",#N/A,TRUE,"GENERAL";"TAB3",#N/A,TRUE,"GENERAL";"TAB4",#N/A,TRUE,"GENERAL";"TAB5",#N/A,TRUE,"GENERAL"}</definedName>
    <definedName name="dsftbv" hidden="1">{"via1",#N/A,TRUE,"general";"via2",#N/A,TRUE,"general";"via3",#N/A,TRUE,"general"}</definedName>
    <definedName name="DSJFOWEU8923" hidden="1">{#N/A,#N/A,FALSE,"TABLE"}</definedName>
    <definedName name="dso" hidden="1">{#N/A,#N/A,FALSE,"DMC schedule";#N/A,#N/A,FALSE,"DMC_THC Revenue";#N/A,#N/A,FALSE,"Personnel plan";#N/A,#N/A,FALSE,"Capex HW+SW";#N/A,#N/A,FALSE,"P&amp;L"}</definedName>
    <definedName name="DSRA_Check">#REF!</definedName>
    <definedName name="DSS" hidden="1">#REF!</definedName>
    <definedName name="dssdf" hidden="1">{#N/A,#N/A,FALSE,"PERSONAL"}</definedName>
    <definedName name="dt_i_m">#REF!,#REF!</definedName>
    <definedName name="dtrhj" hidden="1">{"via1",#N/A,TRUE,"general";"via2",#N/A,TRUE,"general";"via3",#N/A,TRUE,"general"}</definedName>
    <definedName name="DUR">#REF!</definedName>
    <definedName name="DURACIONCONTRATO">#REF!</definedName>
    <definedName name="Dv">#REF!</definedName>
    <definedName name="dvklsbn" hidden="1">{#N/A,#N/A,TRUE,"INGENIERIA";#N/A,#N/A,TRUE,"COMPRAS";#N/A,#N/A,TRUE,"DIRECCION";#N/A,#N/A,TRUE,"RESUMEN"}</definedName>
    <definedName name="dw_uom_dn__uom_code">#REF!</definedName>
    <definedName name="dw_uom_fl__uom_code">#REF!</definedName>
    <definedName name="dw_uom_ln__uom_code">#REF!</definedName>
    <definedName name="dw_uom_pr__uom_code">#REF!</definedName>
    <definedName name="dw_uom_tm__uom_code">#REF!</definedName>
    <definedName name="dw_uom_vs__uom_code">#REF!</definedName>
    <definedName name="dwg_id_001">#REF!</definedName>
    <definedName name="dwg_name">#REF!</definedName>
    <definedName name="dwg_name_001">#REF!</definedName>
    <definedName name="dwg_schematic_id_001">#REF!</definedName>
    <definedName name="DWPRICE" hidden="1">#REF!</definedName>
    <definedName name="dwv" hidden="1">{#N/A,#N/A,TRUE,"Basic";#N/A,#N/A,TRUE,"EXT-TABLE";#N/A,#N/A,TRUE,"STEEL";#N/A,#N/A,TRUE,"INT-Table";#N/A,#N/A,TRUE,"STEEL";#N/A,#N/A,TRUE,"Door"}</definedName>
    <definedName name="dxfgg" hidden="1">{"via1",#N/A,TRUE,"general";"via2",#N/A,TRUE,"general";"via3",#N/A,TRUE,"general"}</definedName>
    <definedName name="dyhu" hidden="1">{"'banner (abr)'!$A$14:$G$22"}</definedName>
    <definedName name="dyu5yrt" hidden="1">#REF!</definedName>
    <definedName name="DZ.Main" hidden="1">#REF!</definedName>
    <definedName name="E" hidden="1">{"krl1",#N/A,FALSE,"kr";"krl2",#N/A,FALSE,"kr";"compara",#N/A,FALSE,"kr";"desconp1",#N/A,FALSE,"kr";"desconp12",#N/A,FALSE,"kr";"krnp1",#N/A,FALSE,"kr";"krnp2",#N/A,FALSE,"kr";"krp12avg",#N/A,FALSE,"kr";"krp1avg",#N/A,FALSE,"kr"}</definedName>
    <definedName name="E.ALIMENTACION">#N/A</definedName>
    <definedName name="E.ALOJAMIENTO">#N/A</definedName>
    <definedName name="E.MISCELANEOS">#N/A</definedName>
    <definedName name="E.P.S">#REF!</definedName>
    <definedName name="E.TRANSPORTES">#N/A</definedName>
    <definedName name="E_03">#REF!</definedName>
    <definedName name="E_d">#N/A</definedName>
    <definedName name="e3e33" hidden="1">{"via1",#N/A,TRUE,"general";"via2",#N/A,TRUE,"general";"via3",#N/A,TRUE,"general"}</definedName>
    <definedName name="EADAF" hidden="1">{#N/A,#N/A,FALSE,"단축1";#N/A,#N/A,FALSE,"단축2";#N/A,#N/A,FALSE,"단축3";#N/A,#N/A,FALSE,"장축";#N/A,#N/A,FALSE,"4WD"}</definedName>
    <definedName name="eb">#REF!</definedName>
    <definedName name="ec">#REF!</definedName>
    <definedName name="ECO"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uadro" hidden="1">{#N/A,#N/A,FALSE,"DMC schedule";#N/A,#N/A,FALSE,"DMC_THC Revenue";#N/A,#N/A,FALSE,"Personnel plan";#N/A,#N/A,FALSE,"Capex HW+SW";#N/A,#N/A,FALSE,"P&amp;L"}</definedName>
    <definedName name="ED" hidden="1">{#N/A,#N/A,FALSE,"CCTV"}</definedName>
    <definedName name="EDC" hidden="1">{#N/A,#N/A,FALSE,"Solids &amp; Flow"}</definedName>
    <definedName name="edeccsb">#REF!</definedName>
    <definedName name="EDEDWSWQA" hidden="1">{"TAB1",#N/A,TRUE,"GENERAL";"TAB2",#N/A,TRUE,"GENERAL";"TAB3",#N/A,TRUE,"GENERAL";"TAB4",#N/A,TRUE,"GENERAL";"TAB5",#N/A,TRUE,"GENERAL"}</definedName>
    <definedName name="edg" hidden="1">#REF!</definedName>
    <definedName name="edgfhmn" hidden="1">{"via1",#N/A,TRUE,"general";"via2",#N/A,TRUE,"general";"via3",#N/A,TRUE,"general"}</definedName>
    <definedName name="EDIFICIO_TIPO_A">#REF!</definedName>
    <definedName name="edq" hidden="1">{#N/A,#N/A,FALSE,"Solids Only"}</definedName>
    <definedName name="edr" hidden="1">{"DETALLE_1996",#N/A,FALSE,"flujo";"DETALLE_1997",#N/A,FALSE,"flujo";"GASTOS_INCURRIDOS_1996",#N/A,FALSE,"flujo";"GASTOS_PROGRAMADOS_PARA_1997",#N/A,FALSE,"flujo";#N/A,#N/A,FALSE,"comparat";#N/A,#N/A,FALSE,"costos";#N/A,#N/A,FALSE,"proyctrol"}</definedName>
    <definedName name="EE" hidden="1">{#N/A,#N/A,FALSE,"Costos Productos 6A";#N/A,#N/A,FALSE,"Costo Unitario Total H-94-12"}</definedName>
    <definedName name="eea" hidden="1">{#N/A,#N/A,FALSE,"masez (10)";#N/A,#N/A,FALSE,"masez (7)";#N/A,#N/A,FALSE,"masez (6)";#N/A,#N/A,FALSE,"masez (5)";#N/A,#N/A,FALSE,"masez (4)";#N/A,#N/A,FALSE,"masez (3)";#N/A,#N/A,FALSE,"masez (2)";#N/A,#N/A,FALSE,"GME";#N/A,#N/A,FALSE,"masez"}</definedName>
    <definedName name="eee" hidden="1">{#N/A,#N/A,FALSE,"DITCAR";#N/A,#N/A,FALSE,"a1";#N/A,#N/A,FALSE,"a2";#N/A,#N/A,FALSE,"a3";#N/A,#N/A,FALSE,"a4";#N/A,#N/A,FALSE,"a4a";#N/A,#N/A,FALSE,"a4B";#N/A,#N/A,FALSE,"a4C";#N/A,#N/A,FALSE,"A5a ";#N/A,#N/A,FALSE,"A5b";#N/A,#N/A,FALSE,"A6A";#N/A,#N/A,FALSE,"A6B";#N/A,#N/A,FALSE,"A6C";#N/A,#N/A,FALSE,"04PG12NB"}</definedName>
    <definedName name="eee_1" hidden="1">{#N/A,#N/A,FALSE,"DITCAR";#N/A,#N/A,FALSE,"a1";#N/A,#N/A,FALSE,"a2";#N/A,#N/A,FALSE,"a3";#N/A,#N/A,FALSE,"a4";#N/A,#N/A,FALSE,"a4a";#N/A,#N/A,FALSE,"a4B";#N/A,#N/A,FALSE,"a4C";#N/A,#N/A,FALSE,"A5a ";#N/A,#N/A,FALSE,"A5b";#N/A,#N/A,FALSE,"A6A";#N/A,#N/A,FALSE,"A6B";#N/A,#N/A,FALSE,"A6C";#N/A,#N/A,FALSE,"04PG12NB"}</definedName>
    <definedName name="eeedfr" hidden="1">{"TAB1",#N/A,TRUE,"GENERAL";"TAB2",#N/A,TRUE,"GENERAL";"TAB3",#N/A,TRUE,"GENERAL";"TAB4",#N/A,TRUE,"GENERAL";"TAB5",#N/A,TRUE,"GENERAL"}</definedName>
    <definedName name="eeee" hidden="1">{#N/A,#N/A,FALSE,"masez (10)";#N/A,#N/A,FALSE,"masez (7)";#N/A,#N/A,FALSE,"masez (6)";#N/A,#N/A,FALSE,"masez (5)";#N/A,#N/A,FALSE,"masez (4)";#N/A,#N/A,FALSE,"masez (3)";#N/A,#N/A,FALSE,"masez (2)";#N/A,#N/A,FALSE,"GME";#N/A,#N/A,FALSE,"masez"}</definedName>
    <definedName name="eeeee" hidden="1">{#N/A,#N/A,FALSE,"Full";#N/A,#N/A,FALSE,"Half";#N/A,#N/A,FALSE,"Op Expenses";#N/A,#N/A,FALSE,"Cap Charge";#N/A,#N/A,FALSE,"Cost C";#N/A,#N/A,FALSE,"PP&amp;E";#N/A,#N/A,FALSE,"R&amp;D"}</definedName>
    <definedName name="eeeeeee" hidden="1">{#N/A,#N/A,FALSE,"VOL695";#N/A,#N/A,FALSE,"anexo1";#N/A,#N/A,FALSE,"anexo2";#N/A,#N/A,FALSE,"anexo3";#N/A,#N/A,FALSE,"anexo4";#N/A,#N/A,FALSE,"anexo5a";#N/A,#N/A,FALSE,"anexo5b";#N/A,#N/A,FALSE,"anexo6a";#N/A,#N/A,FALSE,"anexo6a";#N/A,#N/A,FALSE,"anexo6c";#N/A,#N/A,FALSE,"anexo7a";#N/A,#N/A,FALSE,"anexo7b";#N/A,#N/A,FALSE,"anexo7c"}</definedName>
    <definedName name="eeeeer" hidden="1">{"TAB1",#N/A,TRUE,"GENERAL";"TAB2",#N/A,TRUE,"GENERAL";"TAB3",#N/A,TRUE,"GENERAL";"TAB4",#N/A,TRUE,"GENERAL";"TAB5",#N/A,TRUE,"GENERAL"}</definedName>
    <definedName name="eeerfd" hidden="1">{"via1",#N/A,TRUE,"general";"via2",#N/A,TRUE,"general";"via3",#N/A,TRUE,"general"}</definedName>
    <definedName name="eeert" hidden="1">{"CONSEJO",#N/A,FALSE,"Dist p0";"CONSEJO",#N/A,FALSE,"Ficha CODICE"}</definedName>
    <definedName name="eefaseIINCDIES" hidden="1">{#N/A,#N/A,FALSE,"DITCAR";#N/A,#N/A,FALSE,"a1";#N/A,#N/A,FALSE,"a2";#N/A,#N/A,FALSE,"a3";#N/A,#N/A,FALSE,"a4";#N/A,#N/A,FALSE,"a4a";#N/A,#N/A,FALSE,"a4B";#N/A,#N/A,FALSE,"a4C";#N/A,#N/A,FALSE,"A5a ";#N/A,#N/A,FALSE,"A5b";#N/A,#N/A,FALSE,"A6A";#N/A,#N/A,FALSE,"A6B";#N/A,#N/A,FALSE,"A6C";#N/A,#N/A,FALSE,"04PG12NB"}</definedName>
    <definedName name="eefaseIINCDIES_1" hidden="1">{#N/A,#N/A,FALSE,"DITCAR";#N/A,#N/A,FALSE,"a1";#N/A,#N/A,FALSE,"a2";#N/A,#N/A,FALSE,"a3";#N/A,#N/A,FALSE,"a4";#N/A,#N/A,FALSE,"a4a";#N/A,#N/A,FALSE,"a4B";#N/A,#N/A,FALSE,"a4C";#N/A,#N/A,FALSE,"A5a ";#N/A,#N/A,FALSE,"A5b";#N/A,#N/A,FALSE,"A6A";#N/A,#N/A,FALSE,"A6B";#N/A,#N/A,FALSE,"A6C";#N/A,#N/A,FALSE,"04PG12NB"}</definedName>
    <definedName name="EEPP">#REF!</definedName>
    <definedName name="ees" hidden="1">{#N/A,#N/A,FALSE,"masez (10)";#N/A,#N/A,FALSE,"masez (7)";#N/A,#N/A,FALSE,"masez (6)";#N/A,#N/A,FALSE,"masez (5)";#N/A,#N/A,FALSE,"masez (4)";#N/A,#N/A,FALSE,"masez (3)";#N/A,#N/A,FALSE,"masez (2)";#N/A,#N/A,FALSE,"GME";#N/A,#N/A,FALSE,"masez"}</definedName>
    <definedName name="eeww" hidden="1">{"uno",#N/A,FALSE,"Dist total";"COMENTARIO",#N/A,FALSE,"Ficha CODICE"}</definedName>
    <definedName name="efef" hidden="1">{"TAB1",#N/A,TRUE,"GENERAL";"TAB2",#N/A,TRUE,"GENERAL";"TAB3",#N/A,TRUE,"GENERAL";"TAB4",#N/A,TRUE,"GENERAL";"TAB5",#N/A,TRUE,"GENERAL"}</definedName>
    <definedName name="efer" hidden="1">{"via1",#N/A,TRUE,"general";"via2",#N/A,TRUE,"general";"via3",#N/A,TRUE,"general"}</definedName>
    <definedName name="EFFASEI_INC_DIESEL2" hidden="1">{#N/A,#N/A,FALSE,"DITCAR";#N/A,#N/A,FALSE,"a1";#N/A,#N/A,FALSE,"a2";#N/A,#N/A,FALSE,"a3";#N/A,#N/A,FALSE,"a4";#N/A,#N/A,FALSE,"a4a";#N/A,#N/A,FALSE,"a4B";#N/A,#N/A,FALSE,"a4C";#N/A,#N/A,FALSE,"A5a ";#N/A,#N/A,FALSE,"A5b";#N/A,#N/A,FALSE,"A6A";#N/A,#N/A,FALSE,"A6B";#N/A,#N/A,FALSE,"A6C";#N/A,#N/A,FALSE,"04PG12NB"}</definedName>
    <definedName name="EFFASEI_INC_DIESEL2_1" hidden="1">{#N/A,#N/A,FALSE,"DITCAR";#N/A,#N/A,FALSE,"a1";#N/A,#N/A,FALSE,"a2";#N/A,#N/A,FALSE,"a3";#N/A,#N/A,FALSE,"a4";#N/A,#N/A,FALSE,"a4a";#N/A,#N/A,FALSE,"a4B";#N/A,#N/A,FALSE,"a4C";#N/A,#N/A,FALSE,"A5a ";#N/A,#N/A,FALSE,"A5b";#N/A,#N/A,FALSE,"A6A";#N/A,#N/A,FALSE,"A6B";#N/A,#N/A,FALSE,"A6C";#N/A,#N/A,FALSE,"04PG12NB"}</definedName>
    <definedName name="Efi_Fecha">#REF!</definedName>
    <definedName name="EFINVER">#REF!</definedName>
    <definedName name="efwerf" hidden="1">{#N/A,#N/A,FALSE,"Graficos"}</definedName>
    <definedName name="efy" hidden="1">{"DETALLE_1996",#N/A,FALSE,"flujo";"DETALLE_1997",#N/A,FALSE,"flujo";"GASTOS_INCURRIDOS_1996",#N/A,FALSE,"flujo";"GASTOS_PROGRAMADOS_PARA_1997",#N/A,FALSE,"flujo";#N/A,#N/A,FALSE,"comparat";#N/A,#N/A,FALSE,"costos";#N/A,#N/A,FALSE,"proyctrol"}</definedName>
    <definedName name="EF제동" hidden="1">{#N/A,#N/A,FALSE,"단축1";#N/A,#N/A,FALSE,"단축2";#N/A,#N/A,FALSE,"단축3";#N/A,#N/A,FALSE,"장축";#N/A,#N/A,FALSE,"4WD"}</definedName>
    <definedName name="egeg" hidden="1">{"TAB1",#N/A,TRUE,"GENERAL";"TAB2",#N/A,TRUE,"GENERAL";"TAB3",#N/A,TRUE,"GENERAL";"TAB4",#N/A,TRUE,"GENERAL";"TAB5",#N/A,TRUE,"GENERAL"}</definedName>
    <definedName name="egtrgthrt" hidden="1">{"TAB1",#N/A,TRUE,"GENERAL";"TAB2",#N/A,TRUE,"GENERAL";"TAB3",#N/A,TRUE,"GENERAL";"TAB4",#N/A,TRUE,"GENERAL";"TAB5",#N/A,TRUE,"GENERAL"}</definedName>
    <definedName name="EIHD">#N/A</definedName>
    <definedName name="ejbd84" hidden="1">{#N/A,#N/A,TRUE,"1842CWN0"}</definedName>
    <definedName name="EJCUT">#REF!</definedName>
    <definedName name="Ejecutivo">#REF!</definedName>
    <definedName name="ekc" hidden="1">{#N/A,#N/A,TRUE,"INGENIERIA";#N/A,#N/A,TRUE,"COMPRAS";#N/A,#N/A,TRUE,"DIRECCION";#N/A,#N/A,TRUE,"RESUMEN"}</definedName>
    <definedName name="Elec" hidden="1">{#N/A,#N/A,TRUE,"0001";#N/A,#N/A,TRUE,"0002";#N/A,#N/A,TRUE,"0003";#N/A,#N/A,TRUE,"0004";#N/A,#N/A,TRUE,"0005";#N/A,#N/A,TRUE,"0006";#N/A,#N/A,TRUE,"0007";#N/A,#N/A,TRUE,"0008";#N/A,#N/A,TRUE,"0009";#N/A,#N/A,TRUE,"0010"}</definedName>
    <definedName name="ELEC_FBC">#N/A</definedName>
    <definedName name="elect_equip_id_001">#REF!</definedName>
    <definedName name="elect_load_equip_id_001">#REF!</definedName>
    <definedName name="ElectricalAreaClassifications">#REF!</definedName>
    <definedName name="ElectricalGroup">#REF!</definedName>
    <definedName name="ElectricLineDiagrams">#REF!</definedName>
    <definedName name="ElectricoPV2" hidden="1">{"via1",#N/A,TRUE,"general";"via2",#N/A,TRUE,"general";"via3",#N/A,TRUE,"general"}</definedName>
    <definedName name="Electricos" hidden="1">{"AURES1",#N/A,FALSE,"GENERAL";"AURES2",#N/A,FALSE,"GENERAL";"AURES3",#N/A,FALSE,"GENERAL";"AURES4",#N/A,FALSE,"GENERAL";"AURES5",#N/A,FALSE,"GENERAL";"AURES6",#N/A,FALSE,"GENERAL";"AURES7",#N/A,FALSE,"GENERAL"}</definedName>
    <definedName name="Electronic_Handover_Format">#REF!</definedName>
    <definedName name="elementos">#REF!</definedName>
    <definedName name="elementoshse">#REF!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M">#REF!</definedName>
    <definedName name="emanto">#REF!</definedName>
    <definedName name="emanto_51">#REF!</definedName>
    <definedName name="emc" hidden="1">#REF!</definedName>
    <definedName name="emca" hidden="1">#REF!</definedName>
    <definedName name="EMM" hidden="1">{#N/A,#N/A,TRUE,"Cover";#N/A,#N/A,TRUE,"Content";"Orders EMM",#N/A,TRUE,"Order Sales";"project EMM",#N/A,TRUE,"Project Control";"Cash EMM",#N/A,TRUE,"Cash Control";"KPI EMM",#N/A,TRUE,"KPI-EMM";"Empl EMM",#N/A,TRUE,"Employees"}</definedName>
    <definedName name="EMPLEADO">#REF!</definedName>
    <definedName name="EMPLEADOS">#REF!</definedName>
    <definedName name="Employee_Class">#REF!</definedName>
    <definedName name="Employee_Name">#REF!</definedName>
    <definedName name="EmployeeList">#REF!</definedName>
    <definedName name="EMPRESA">#REF!</definedName>
    <definedName name="End_Bal">#REF!</definedName>
    <definedName name="Endesaa" hidden="1">{#N/A,#N/A,FALSE,"COMERCIAL";#N/A,#N/A,FALSE,"inversiones";#N/A,#N/A,FALSE,"pro5";#N/A,#N/A,FALSE,"mor -irre mes";#N/A,#N/A,FALSE,"irregulare"}</definedName>
    <definedName name="ene">#REF!</definedName>
    <definedName name="ene_20">#REF!</definedName>
    <definedName name="ene_21">#REF!</definedName>
    <definedName name="ENERO" hidden="1">{#N/A,#N/A,FALSE,"DMC schedule";#N/A,#N/A,FALSE,"DMC_THC Revenue";#N/A,#N/A,FALSE,"Personnel plan";#N/A,#N/A,FALSE,"Capex HW+SW";#N/A,#N/A,FALSE,"P&amp;L"}</definedName>
    <definedName name="eng_proj_id_001">#REF!</definedName>
    <definedName name="eng_ref_id_001">#REF!</definedName>
    <definedName name="EngineeringPlan">#REF!</definedName>
    <definedName name="Ensayo" hidden="1">{"AURES1",#N/A,TRUE,"GENERAL";"AURES2",#N/A,TRUE,"GENERAL";"AURES3",#N/A,TRUE,"GENERAL";"AURES4",#N/A,TRUE,"GENERAL";"AURES5",#N/A,TRUE,"GENERAL";"AURES6",#N/A,TRUE,"GENERAL";"AURES7",#N/A,TRUE,"GENERAL"}</definedName>
    <definedName name="ENT">#REF!</definedName>
    <definedName name="ENTREGABLE">#REF!</definedName>
    <definedName name="environ">#REF!</definedName>
    <definedName name="EnvironAssmnt">#REF!</definedName>
    <definedName name="eo">#REF!</definedName>
    <definedName name="EOGH" hidden="1">{#N/A,#N/A,FALSE,"단축1";#N/A,#N/A,FALSE,"단축2";#N/A,#N/A,FALSE,"단축3";#N/A,#N/A,FALSE,"장축";#N/A,#N/A,FALSE,"4WD"}</definedName>
    <definedName name="EPSs">#REF!</definedName>
    <definedName name="EQ">#N/A</definedName>
    <definedName name="EQ_OBRA">#N/A</definedName>
    <definedName name="EQEQEQW">#REF!</definedName>
    <definedName name="EQTH" hidden="1">#REF!</definedName>
    <definedName name="equ" hidden="1">{#N/A,#N/A,TRUE,"Est. de Fact.";#N/A,#N/A,TRUE,"Capitulo 19";#N/A,#N/A,TRUE,"Proyecto P855"}</definedName>
    <definedName name="EQUI">#REF!</definedName>
    <definedName name="EQUIOF">#REF!</definedName>
    <definedName name="equip_id_001">#REF!</definedName>
    <definedName name="EquipmentList">#REF!</definedName>
    <definedName name="EquipmentLocationDrawings">#REF!</definedName>
    <definedName name="EquipmentMU">#REF!</definedName>
    <definedName name="EquipmentStatus">#REF!</definedName>
    <definedName name="EquipmentUtilityRequirements">#REF!</definedName>
    <definedName name="equipo">#REF!</definedName>
    <definedName name="EQUIPO_2">#REF!</definedName>
    <definedName name="EquipoActivi">#REF!,#REF!</definedName>
    <definedName name="EQUIPOS">#REF!</definedName>
    <definedName name="Equipos_Herramientas">#REF!</definedName>
    <definedName name="EQUIPOS_TANQUEO">#REF!</definedName>
    <definedName name="EQUPOSAVALUOS">#REF!</definedName>
    <definedName name="equu" hidden="1">{#N/A,#N/A,FALSE,"minas";#N/A,#N/A,FALSE,"Total_OC015";#N/A,#N/A,FALSE,"ADMIN";#N/A,#N/A,FALSE,"PROCES";#N/A,#N/A,FALSE,"civil";#N/A,#N/A,FALSE,"CAÑER";#N/A,#N/A,FALSE,"ELEC";#N/A,#N/A,FALSE,"INSTR";#N/A,#N/A,FALSE,"PDS";#N/A,#N/A,FALSE,"mecan"}</definedName>
    <definedName name="eqw" hidden="1">{"via1",#N/A,TRUE,"general";"via2",#N/A,TRUE,"general";"via3",#N/A,TRUE,"general"}</definedName>
    <definedName name="eqwe" hidden="1">{#N/A,#N/A,FALSE,"Solids Only"}</definedName>
    <definedName name="er" hidden="1">#REF!</definedName>
    <definedName name="erd" hidden="1">{#N/A,#N/A,FALSE,"IC_Global";#N/A,#N/A,FALSE,"IC_Global (98-f)";#N/A,#N/A,FALSE,"Inc";#N/A,#N/A,FALSE,"CAMBIOS (2)";#N/A,#N/A,FALSE,"EXPL Inc.";#N/A,#N/A,FALSE,"HITOS98";#N/A,#N/A,FALSE,"CURVA ""S"" GLOBAL ";#N/A,#N/A,FALSE,"CURVA ""S"" 1998 "}</definedName>
    <definedName name="ere" hidden="1">{#N/A,#N/A,FALSE,"Estatico";#N/A,#N/A,FALSE,"Tuberia";#N/A,#N/A,FALSE,"Instrumentación";#N/A,#N/A,FALSE,"Mecanica";#N/A,#N/A,FALSE,"Electrico";#N/A,#N/A,FALSE,"Ofic.Civiles"}</definedName>
    <definedName name="ERE_ART">#REF!</definedName>
    <definedName name="ererere">#REF!</definedName>
    <definedName name="ererrreer" hidden="1">{#N/A,#N/A,FALSE,"PERSONAL"}</definedName>
    <definedName name="erfg" hidden="1">{#N/A,#N/A,FALSE,"Hoja1";#N/A,#N/A,FALSE,"Hoja2"}</definedName>
    <definedName name="erg" hidden="1">{"TAB1",#N/A,TRUE,"GENERAL";"TAB2",#N/A,TRUE,"GENERAL";"TAB3",#N/A,TRUE,"GENERAL";"TAB4",#N/A,TRUE,"GENERAL";"TAB5",#N/A,TRUE,"GENERAL"}</definedName>
    <definedName name="erger" hidden="1">{"via1",#N/A,TRUE,"general";"via2",#N/A,TRUE,"general";"via3",#N/A,TRUE,"general"}</definedName>
    <definedName name="ergerg" hidden="1">{"via1",#N/A,TRUE,"general";"via2",#N/A,TRUE,"general";"via3",#N/A,TRUE,"general"}</definedName>
    <definedName name="ergfegr" hidden="1">{"via1",#N/A,TRUE,"general";"via2",#N/A,TRUE,"general";"via3",#N/A,TRUE,"general"}</definedName>
    <definedName name="ergge" hidden="1">{"TAB1",#N/A,TRUE,"GENERAL";"TAB2",#N/A,TRUE,"GENERAL";"TAB3",#N/A,TRUE,"GENERAL";"TAB4",#N/A,TRUE,"GENERAL";"TAB5",#N/A,TRUE,"GENERAL"}</definedName>
    <definedName name="erggewg" hidden="1">{"via1",#N/A,TRUE,"general";"via2",#N/A,TRUE,"general";"via3",#N/A,TRUE,"general"}</definedName>
    <definedName name="ergreg" hidden="1">{"TAB1",#N/A,TRUE,"GENERAL";"TAB2",#N/A,TRUE,"GENERAL";"TAB3",#N/A,TRUE,"GENERAL";"TAB4",#N/A,TRUE,"GENERAL";"TAB5",#N/A,TRUE,"GENERAL"}</definedName>
    <definedName name="ergregerg" hidden="1">{"via1",#N/A,TRUE,"general";"via2",#N/A,TRUE,"general";"via3",#N/A,TRUE,"general"}</definedName>
    <definedName name="ergrg" hidden="1">{"TAB1",#N/A,TRUE,"GENERAL";"TAB2",#N/A,TRUE,"GENERAL";"TAB3",#N/A,TRUE,"GENERAL";"TAB4",#N/A,TRUE,"GENERAL";"TAB5",#N/A,TRUE,"GENERAL"}</definedName>
    <definedName name="ergweg" hidden="1">{"TAB1",#N/A,TRUE,"GENERAL";"TAB2",#N/A,TRUE,"GENERAL";"TAB3",#N/A,TRUE,"GENERAL";"TAB4",#N/A,TRUE,"GENERAL";"TAB5",#N/A,TRUE,"GENERAL"}</definedName>
    <definedName name="ergwreg" hidden="1">{"via1",#N/A,TRUE,"general";"via2",#N/A,TRUE,"general";"via3",#N/A,TRUE,"general"}</definedName>
    <definedName name="erheyh" hidden="1">{"TAB1",#N/A,TRUE,"GENERAL";"TAB2",#N/A,TRUE,"GENERAL";"TAB3",#N/A,TRUE,"GENERAL";"TAB4",#N/A,TRUE,"GENERAL";"TAB5",#N/A,TRUE,"GENERAL"}</definedName>
    <definedName name="eririutriuthd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r" hidden="1">{"TAB1",#N/A,TRUE,"GENERAL";"TAB2",#N/A,TRUE,"GENERAL";"TAB3",#N/A,TRUE,"GENERAL";"TAB4",#N/A,TRUE,"GENERAL";"TAB5",#N/A,TRUE,"GENERAL"}</definedName>
    <definedName name="ERRE" hidden="1">{#N/A,#N/A,FALSE,"단축1";#N/A,#N/A,FALSE,"단축2";#N/A,#N/A,FALSE,"단축3";#N/A,#N/A,FALSE,"장축";#N/A,#N/A,FALSE,"4WD"}</definedName>
    <definedName name="ERROR">#REF!</definedName>
    <definedName name="ERROR1">#REF!</definedName>
    <definedName name="ERROR2">#REF!</definedName>
    <definedName name="ERROR3">#REF!</definedName>
    <definedName name="ERROR5">#REF!</definedName>
    <definedName name="ert" hidden="1">{"via1",#N/A,TRUE,"general";"via2",#N/A,TRUE,"general";"via3",#N/A,TRUE,"general"}</definedName>
    <definedName name="erte" hidden="1">{"via1",#N/A,TRUE,"general";"via2",#N/A,TRUE,"general";"via3",#N/A,TRUE,"general"}</definedName>
    <definedName name="erter" hidden="1">{"TAB1",#N/A,TRUE,"GENERAL";"TAB2",#N/A,TRUE,"GENERAL";"TAB3",#N/A,TRUE,"GENERAL";"TAB4",#N/A,TRUE,"GENERAL";"TAB5",#N/A,TRUE,"GENERAL"}</definedName>
    <definedName name="ertert" hidden="1">{"via1",#N/A,TRUE,"general";"via2",#N/A,TRUE,"general";"via3",#N/A,TRUE,"general"}</definedName>
    <definedName name="ertgyhik" hidden="1">{"TAB1",#N/A,TRUE,"GENERAL";"TAB2",#N/A,TRUE,"GENERAL";"TAB3",#N/A,TRUE,"GENERAL";"TAB4",#N/A,TRUE,"GENERAL";"TAB5",#N/A,TRUE,"GENERAL"}</definedName>
    <definedName name="ertreb" hidden="1">{"via1",#N/A,TRUE,"general";"via2",#N/A,TRUE,"general";"via3",#N/A,TRUE,"general"}</definedName>
    <definedName name="ertret" hidden="1">{"TAB1",#N/A,TRUE,"GENERAL";"TAB2",#N/A,TRUE,"GENERAL";"TAB3",#N/A,TRUE,"GENERAL";"TAB4",#N/A,TRUE,"GENERAL";"TAB5",#N/A,TRUE,"GENERAL"}</definedName>
    <definedName name="erttret" hidden="1">{"via1",#N/A,TRUE,"general";"via2",#N/A,TRUE,"general";"via3",#N/A,TRUE,"general"}</definedName>
    <definedName name="ertuiy" hidden="1">{"via1",#N/A,TRUE,"general";"via2",#N/A,TRUE,"general";"via3",#N/A,TRUE,"general"}</definedName>
    <definedName name="ertwert" hidden="1">{"TAB1",#N/A,TRUE,"GENERAL";"TAB2",#N/A,TRUE,"GENERAL";"TAB3",#N/A,TRUE,"GENERAL";"TAB4",#N/A,TRUE,"GENERAL";"TAB5",#N/A,TRUE,"GENERAL"}</definedName>
    <definedName name="ERTYYUU" hidden="1">#REF!</definedName>
    <definedName name="eru" hidden="1">{"TAB1",#N/A,TRUE,"GENERAL";"TAB2",#N/A,TRUE,"GENERAL";"TAB3",#N/A,TRUE,"GENERAL";"TAB4",#N/A,TRUE,"GENERAL";"TAB5",#N/A,TRUE,"GENERAL"}</definedName>
    <definedName name="ERV" hidden="1">{"via1",#N/A,TRUE,"general";"via2",#N/A,TRUE,"general";"via3",#N/A,TRUE,"general"}</definedName>
    <definedName name="erware" hidden="1">{"via1",#N/A,TRUE,"general";"via2",#N/A,TRUE,"general";"via3",#N/A,TRUE,"general"}</definedName>
    <definedName name="ERWER" hidden="1">{"via1",#N/A,TRUE,"general";"via2",#N/A,TRUE,"general";"via3",#N/A,TRUE,"general"}</definedName>
    <definedName name="erwertd" hidden="1">{"TAB1",#N/A,TRUE,"GENERAL";"TAB2",#N/A,TRUE,"GENERAL";"TAB3",#N/A,TRUE,"GENERAL";"TAB4",#N/A,TRUE,"GENERAL";"TAB5",#N/A,TRUE,"GENERAL"}</definedName>
    <definedName name="erwr" hidden="1">{"TAB1",#N/A,TRUE,"GENERAL";"TAB2",#N/A,TRUE,"GENERAL";"TAB3",#N/A,TRUE,"GENERAL";"TAB4",#N/A,TRUE,"GENERAL";"TAB5",#N/A,TRUE,"GENERAL"}</definedName>
    <definedName name="ERWRL" hidden="1">{"via1",#N/A,TRUE,"general";"via2",#N/A,TRUE,"general";"via3",#N/A,TRUE,"general"}</definedName>
    <definedName name="ery" hidden="1">{"via1",#N/A,TRUE,"general";"via2",#N/A,TRUE,"general";"via3",#N/A,TRUE,"general"}</definedName>
    <definedName name="eryhd" hidden="1">{"via1",#N/A,TRUE,"general";"via2",#N/A,TRUE,"general";"via3",#N/A,TRUE,"general"}</definedName>
    <definedName name="eryhdf" hidden="1">{"TAB1",#N/A,TRUE,"GENERAL";"TAB2",#N/A,TRUE,"GENERAL";"TAB3",#N/A,TRUE,"GENERAL";"TAB4",#N/A,TRUE,"GENERAL";"TAB5",#N/A,TRUE,"GENERAL"}</definedName>
    <definedName name="eryhk" hidden="1">{"TAB1",#N/A,TRUE,"GENERAL";"TAB2",#N/A,TRUE,"GENERAL";"TAB3",#N/A,TRUE,"GENERAL";"TAB4",#N/A,TRUE,"GENERAL";"TAB5",#N/A,TRUE,"GENERAL"}</definedName>
    <definedName name="eryhrf" hidden="1">{"TAB1",#N/A,TRUE,"GENERAL";"TAB2",#N/A,TRUE,"GENERAL";"TAB3",#N/A,TRUE,"GENERAL";"TAB4",#N/A,TRUE,"GENERAL";"TAB5",#N/A,TRUE,"GENERAL"}</definedName>
    <definedName name="eryre" hidden="1">{"TAB1",#N/A,TRUE,"GENERAL";"TAB2",#N/A,TRUE,"GENERAL";"TAB3",#N/A,TRUE,"GENERAL";"TAB4",#N/A,TRUE,"GENERAL";"TAB5",#N/A,TRUE,"GENERAL"}</definedName>
    <definedName name="erytd" hidden="1">{"via1",#N/A,TRUE,"general";"via2",#N/A,TRUE,"general";"via3",#N/A,TRUE,"general"}</definedName>
    <definedName name="eryty" hidden="1">{"via1",#N/A,TRUE,"general";"via2",#N/A,TRUE,"general";"via3",#N/A,TRUE,"general"}</definedName>
    <definedName name="eryy" hidden="1">{"via1",#N/A,TRUE,"general";"via2",#N/A,TRUE,"general";"via3",#N/A,TRUE,"general"}</definedName>
    <definedName name="es">#REF!</definedName>
    <definedName name="esc">#REF!</definedName>
    <definedName name="ESE" hidden="1">{#N/A,#N/A,FALSE,"TABLE"}</definedName>
    <definedName name="ESPECIALIDAD">#REF!</definedName>
    <definedName name="ESPECIALIDAD_2">#REF!</definedName>
    <definedName name="ESPECIALIDADES">#REF!</definedName>
    <definedName name="ESPECIALIDADES_1">#REF!</definedName>
    <definedName name="ESPECIALIDADES_3">#REF!</definedName>
    <definedName name="Especialista" hidden="1">{#N/A,#N/A,FALSE,"Costos Productos 6A";#N/A,#N/A,FALSE,"Costo Unitario Total H-94-12"}</definedName>
    <definedName name="ESPECIFICACION">#REF!</definedName>
    <definedName name="Especificación">#REF!</definedName>
    <definedName name="ESPOP">#REF!</definedName>
    <definedName name="ESTADO">#REF!</definedName>
    <definedName name="ESTADO_CIVIL">#REF!</definedName>
    <definedName name="ESTADO_EN_EL_SISTEMA">#REF!</definedName>
    <definedName name="ESTADOS">#REF!</definedName>
    <definedName name="Estimate_Factor">1</definedName>
    <definedName name="EstimateBasis">#REF!</definedName>
    <definedName name="ESTOLON">#REF!</definedName>
    <definedName name="ESTRAE">#REF!</definedName>
    <definedName name="Estrategia_de_contratación">#REF!</definedName>
    <definedName name="ESTRUCT">#REF!</definedName>
    <definedName name="ESTRUCTURA" hidden="1">{#N/A,#N/A,TRUE,"INGENIERIA";#N/A,#N/A,TRUE,"COMPRAS";#N/A,#N/A,TRUE,"DIRECCION";#N/A,#N/A,TRUE,"RESUMEN"}</definedName>
    <definedName name="ETE" hidden="1">{#N/A,#N/A,FALSE,"TABLE"}</definedName>
    <definedName name="etertgg" hidden="1">{"via1",#N/A,TRUE,"general";"via2",#N/A,TRUE,"general";"via3",#N/A,TRUE,"general"}</definedName>
    <definedName name="etertt" hidden="1">{#N/A,#N/A,TRUE,"1842CWN0"}</definedName>
    <definedName name="etewt" hidden="1">{"TAB1",#N/A,TRUE,"GENERAL";"TAB2",#N/A,TRUE,"GENERAL";"TAB3",#N/A,TRUE,"GENERAL";"TAB4",#N/A,TRUE,"GENERAL";"TAB5",#N/A,TRUE,"GENERAL"}</definedName>
    <definedName name="etgb" hidden="1">#REF!</definedName>
    <definedName name="etp" hidden="1">{#N/A,#N/A,FALSE,"TEC-01";#N/A,#N/A,FALSE,"TEC - 02";#N/A,#N/A,FALSE,"TEC - 03";#N/A,#N/A,FALSE,"TEC - 04";#N/A,#N/A,FALSE,"TEC-07";#N/A,#N/A,FALSE,"TEC-08";#N/A,#N/A,FALSE,"TEC - 09A";#N/A,#N/A,FALSE,"TEC - 09B";#N/A,#N/A,FALSE,"TEC - 09C";#N/A,#N/A,FALSE,"TEC - 10";#N/A,#N/A,FALSE,"TEC-11"}</definedName>
    <definedName name="ETQHMEQTHM" hidden="1">#REF!</definedName>
    <definedName name="etu" hidden="1">{"via1",#N/A,TRUE,"general";"via2",#N/A,TRUE,"general";"via3",#N/A,TRUE,"general"}</definedName>
    <definedName name="etueh" hidden="1">{"via1",#N/A,TRUE,"general";"via2",#N/A,TRUE,"general";"via3",#N/A,TRUE,"general"}</definedName>
    <definedName name="etyty" hidden="1">{"via1",#N/A,TRUE,"general";"via2",#N/A,TRUE,"general";"via3",#N/A,TRUE,"general"}</definedName>
    <definedName name="etyu" hidden="1">{"TAB1",#N/A,TRUE,"GENERAL";"TAB2",#N/A,TRUE,"GENERAL";"TAB3",#N/A,TRUE,"GENERAL";"TAB4",#N/A,TRUE,"GENERAL";"TAB5",#N/A,TRUE,"GENERAL"}</definedName>
    <definedName name="eu" hidden="1">{"via1",#N/A,TRUE,"general";"via2",#N/A,TRUE,"general";"via3",#N/A,TRUE,"general"}</definedName>
    <definedName name="EUR">#REF!</definedName>
    <definedName name="euro">#REF!</definedName>
    <definedName name="EURSELL">#REF!</definedName>
    <definedName name="eut" hidden="1">{"via1",#N/A,TRUE,"general";"via2",#N/A,TRUE,"general";"via3",#N/A,TRUE,"general"}</definedName>
    <definedName name="euyt" hidden="1">{"TAB1",#N/A,TRUE,"GENERAL";"TAB2",#N/A,TRUE,"GENERAL";"TAB3",#N/A,TRUE,"GENERAL";"TAB4",#N/A,TRUE,"GENERAL";"TAB5",#N/A,TRUE,"GENERAL"}</definedName>
    <definedName name="ev.Calculation" hidden="1">-4135</definedName>
    <definedName name="ev.Initialized" hidden="1">FALSE</definedName>
    <definedName name="EV__LASTREFTIME__" hidden="1">38555.5292708333</definedName>
    <definedName name="EWE" hidden="1">{#N/A,#N/A,FALSE,"PERSONAL"}</definedName>
    <definedName name="ewegt" hidden="1">{"TAB1",#N/A,TRUE,"GENERAL";"TAB2",#N/A,TRUE,"GENERAL";"TAB3",#N/A,TRUE,"GENERAL";"TAB4",#N/A,TRUE,"GENERAL";"TAB5",#N/A,TRUE,"GENERAL"}</definedName>
    <definedName name="EWERE" hidden="1">{#N/A,#N/A,FALSE,"PERSONAL"}</definedName>
    <definedName name="EWEWE" hidden="1">{#N/A,#N/A,FALSE,"PERSONAL"}</definedName>
    <definedName name="EWEWEWE" hidden="1">{#N/A,#N/A,FALSE,"PERSONAL"}</definedName>
    <definedName name="ewfewfg" hidden="1">{"TAB1",#N/A,TRUE,"GENERAL";"TAB2",#N/A,TRUE,"GENERAL";"TAB3",#N/A,TRUE,"GENERAL";"TAB4",#N/A,TRUE,"GENERAL";"TAB5",#N/A,TRUE,"GENERAL"}</definedName>
    <definedName name="ewre" hidden="1">{"TAB1",#N/A,TRUE,"GENERAL";"TAB2",#N/A,TRUE,"GENERAL";"TAB3",#N/A,TRUE,"GENERAL";"TAB4",#N/A,TRUE,"GENERAL";"TAB5",#N/A,TRUE,"GENERAL"}</definedName>
    <definedName name="ewrewf" hidden="1">{"TAB1",#N/A,TRUE,"GENERAL";"TAB2",#N/A,TRUE,"GENERAL";"TAB3",#N/A,TRUE,"GENERAL";"TAB4",#N/A,TRUE,"GENERAL";"TAB5",#N/A,TRUE,"GENERAL"}</definedName>
    <definedName name="ewrr" hidden="1">{"TAB1",#N/A,TRUE,"GENERAL";"TAB2",#N/A,TRUE,"GENERAL";"TAB3",#N/A,TRUE,"GENERAL";"TAB4",#N/A,TRUE,"GENERAL";"TAB5",#N/A,TRUE,"GENERAL"}</definedName>
    <definedName name="ewrt" hidden="1">{"TAB1",#N/A,TRUE,"GENERAL";"TAB2",#N/A,TRUE,"GENERAL";"TAB3",#N/A,TRUE,"GENERAL";"TAB4",#N/A,TRUE,"GENERAL";"TAB5",#N/A,TRUE,"GENERAL"}</definedName>
    <definedName name="ewrterert" hidden="1">{#N/A,#N/A,FALSE,"Solids Only"}</definedName>
    <definedName name="ewrwer" hidden="1">{"TAB1",#N/A,TRUE,"GENERAL";"TAB2",#N/A,TRUE,"GENERAL";"TAB3",#N/A,TRUE,"GENERAL";"TAB4",#N/A,TRUE,"GENERAL";"TAB5",#N/A,TRUE,"GENERAL"}</definedName>
    <definedName name="EWTWET" hidden="1">{#N/A,#N/A,FALSE,"TABLE"}</definedName>
    <definedName name="EWW" hidden="1">{#N/A,#N/A,FALSE,"a1";#N/A,#N/A,FALSE,"a2";#N/A,#N/A,FALSE,"a3";#N/A,#N/A,FALSE,"a4a";#N/A,#N/A,FALSE,"a4B";#N/A,#N/A,FALSE,"a4C";#N/A,#N/A,FALSE,"a4D";#N/A,#N/A,FALSE,"A5a ";#N/A,#N/A,FALSE,"A5b";#N/A,#N/A,FALSE,"A6A";#N/A,#N/A,FALSE,"A6B";#N/A,#N/A,FALSE,"A6C";#N/A,#N/A,FALSE,"A6D";#N/A,#N/A,FALSE,"INV"}</definedName>
    <definedName name="EWW_1" hidden="1">{#N/A,#N/A,FALSE,"a1";#N/A,#N/A,FALSE,"a2";#N/A,#N/A,FALSE,"a3";#N/A,#N/A,FALSE,"a4a";#N/A,#N/A,FALSE,"a4B";#N/A,#N/A,FALSE,"a4C";#N/A,#N/A,FALSE,"a4D";#N/A,#N/A,FALSE,"A5a ";#N/A,#N/A,FALSE,"A5b";#N/A,#N/A,FALSE,"A6A";#N/A,#N/A,FALSE,"A6B";#N/A,#N/A,FALSE,"A6C";#N/A,#N/A,FALSE,"A6D";#N/A,#N/A,FALSE,"INV"}</definedName>
    <definedName name="Ex">#REF!</definedName>
    <definedName name="EX_1" hidden="1">#REF!</definedName>
    <definedName name="EXAMENES">#REF!</definedName>
    <definedName name="EXC">#REF!</definedName>
    <definedName name="exCEL">#REF!</definedName>
    <definedName name="exCEL_51">#REF!</definedName>
    <definedName name="Excel_BuiltIn_Print_Area_3">#REF!</definedName>
    <definedName name="Excel_BuiltIn_Print_Area_3_51">#REF!</definedName>
    <definedName name="Excel_BuiltIn_Print_Area_3_X">#REF!</definedName>
    <definedName name="Excel_BuiltIn_Print_Area_3_X_51">#REF!</definedName>
    <definedName name="Excel_BuiltIn_Print_Area_4">#REF!</definedName>
    <definedName name="Excel_BuiltIn_Print_Titles_10">#REF!,#REF!</definedName>
    <definedName name="Excel_BuiltIn_Print_Titles_10_51">#REF!</definedName>
    <definedName name="Excel_BuiltIn_Print_Titles_11">#REF!,#REF!</definedName>
    <definedName name="Excel_BuiltIn_Print_Titles_11_51">#REF!</definedName>
    <definedName name="Excel_BuiltIn_Print_Titles_12">#REF!</definedName>
    <definedName name="Excel_BuiltIn_Print_Titles_12_51">#REF!</definedName>
    <definedName name="Excel_BuiltIn_Print_Titles_13">#REF!,#REF!</definedName>
    <definedName name="Excel_BuiltIn_Print_Titles_13_51">#REF!</definedName>
    <definedName name="Excel_BuiltIn_Print_Titles_14">#REF!,#REF!</definedName>
    <definedName name="Excel_BuiltIn_Print_Titles_14_51">#REF!</definedName>
    <definedName name="Excel_BuiltIn_Print_Titles_15">#REF!,#REF!</definedName>
    <definedName name="Excel_BuiltIn_Print_Titles_15_51">#REF!</definedName>
    <definedName name="Excel_BuiltIn_Print_Titles_16">#REF!,#REF!</definedName>
    <definedName name="Excel_BuiltIn_Print_Titles_16_51">#REF!</definedName>
    <definedName name="Excel_BuiltIn_Print_Titles_17">#REF!,#REF!</definedName>
    <definedName name="Excel_BuiltIn_Print_Titles_17_51">#REF!</definedName>
    <definedName name="Excel_BuiltIn_Print_Titles_18">#REF!,#REF!</definedName>
    <definedName name="Excel_BuiltIn_Print_Titles_18_51">#REF!</definedName>
    <definedName name="Excel_BuiltIn_Print_Titles_19">#REF!,#REF!</definedName>
    <definedName name="Excel_BuiltIn_Print_Titles_19_51">#REF!</definedName>
    <definedName name="Excel_BuiltIn_Print_Titles_2">#REF!</definedName>
    <definedName name="Excel_BuiltIn_Print_Titles_20">#REF!,#REF!</definedName>
    <definedName name="Excel_BuiltIn_Print_Titles_20_51">#REF!</definedName>
    <definedName name="Excel_BuiltIn_Print_Titles_21">#REF!</definedName>
    <definedName name="Excel_BuiltIn_Print_Titles_21_51">#REF!</definedName>
    <definedName name="Excel_BuiltIn_Print_Titles_23">#REF!</definedName>
    <definedName name="Excel_BuiltIn_Print_Titles_23_51">#REF!</definedName>
    <definedName name="Excel_BuiltIn_Print_Titles_3">#REF!</definedName>
    <definedName name="Excel_BuiltIn_Print_Titles_3_51">#REF!</definedName>
    <definedName name="Excel_BuiltIn_Print_Titles_5">#REF!</definedName>
    <definedName name="Excel_BuiltIn_Print_Titles_5_51">#REF!</definedName>
    <definedName name="Excel_BuiltIn_Print_Titles_5_XX">#REF!</definedName>
    <definedName name="Excel_BuiltIn_Print_Titles_5_XX_51">#REF!</definedName>
    <definedName name="Excel_BuiltIn_Print_Titles_6">#REF!,#REF!</definedName>
    <definedName name="Excel_BuiltIn_Print_Titles_6_51">#REF!</definedName>
    <definedName name="Excel_BuiltIn_Print_Titles_7">#REF!,#REF!</definedName>
    <definedName name="Excel_BuiltIn_Print_Titles_7_51">#REF!</definedName>
    <definedName name="Excel_BuiltIn_Print_Titles_8">#REF!,#REF!</definedName>
    <definedName name="Excel_BuiltIn_Print_Titles_8_51">#REF!</definedName>
    <definedName name="Excel_BuiltIn_Print_Titles_9">#REF!,#REF!</definedName>
    <definedName name="Excel_BuiltIn_Print_Titles_9_51">#REF!</definedName>
    <definedName name="Exch_Rate">#REF!</definedName>
    <definedName name="Exch_Rate1">#REF!</definedName>
    <definedName name="exec">#REF!</definedName>
    <definedName name="Executivepb" hidden="1">#REF!</definedName>
    <definedName name="exis" hidden="1">#REF!</definedName>
    <definedName name="exit" hidden="1">{#N/A,#N/A,FALSE,"FactSheet";#N/A,#N/A,FALSE,"Goals";#N/A,#N/A,FALSE,"IncCash";#N/A,#N/A,FALSE,"Production";#N/A,#N/A,FALSE,"Reserves";#N/A,#N/A,FALSE,"Inventory";#N/A,#N/A,FALSE,"HES"}</definedName>
    <definedName name="exit1" hidden="1">{#N/A,#N/A,FALSE,"FactSheet";#N/A,#N/A,FALSE,"Goals";#N/A,#N/A,FALSE,"IncCash";#N/A,#N/A,FALSE,"Production";#N/A,#N/A,FALSE,"Reserves";#N/A,#N/A,FALSE,"Inventory";#N/A,#N/A,FALSE,"HES"}</definedName>
    <definedName name="EXPCONFIS" hidden="1">{#N/A,#N/A,FALSE,"DITCAR";#N/A,#N/A,FALSE,"a1";#N/A,#N/A,FALSE,"a2";#N/A,#N/A,FALSE,"a3";#N/A,#N/A,FALSE,"a4";#N/A,#N/A,FALSE,"a4a";#N/A,#N/A,FALSE,"a4B";#N/A,#N/A,FALSE,"a4C";#N/A,#N/A,FALSE,"A5a ";#N/A,#N/A,FALSE,"A5b";#N/A,#N/A,FALSE,"A6A";#N/A,#N/A,FALSE,"A6B";#N/A,#N/A,FALSE,"A6C";#N/A,#N/A,FALSE,"04PG12NB"}</definedName>
    <definedName name="ExpeditingLevel">#REF!</definedName>
    <definedName name="EXPFIS" hidden="1">{"DETALLE_1996",#N/A,FALSE,"flujo";"DETALLE_1997",#N/A,FALSE,"flujo";"GASTOS_INCURRIDOS_1996",#N/A,FALSE,"flujo";"GASTOS_PROGRAMADOS_PARA_1997",#N/A,FALSE,"flujo";#N/A,#N/A,FALSE,"comparat";#N/A,#N/A,FALSE,"costos";#N/A,#N/A,FALSE,"proyctrol"}</definedName>
    <definedName name="expo" hidden="1">{"'banner (abr)'!$A$14:$G$22"}</definedName>
    <definedName name="EXPORT_FILE_TOTAL">#REF!</definedName>
    <definedName name="EXPOSURE_YES_NO">#REF!</definedName>
    <definedName name="ext" hidden="1">{"'banner (abr)'!$A$14:$G$22"}</definedName>
    <definedName name="Exterior" hidden="1">{"'banner (abr)'!$A$14:$G$22"}</definedName>
    <definedName name="exterior100" hidden="1">{"'banner (abr)'!$A$14:$G$22"}</definedName>
    <definedName name="exterior2" hidden="1">{"'banner (abr)'!$A$14:$G$22"}</definedName>
    <definedName name="exterior3" hidden="1">{"'banner (abr)'!$A$14:$G$22"}</definedName>
    <definedName name="exterior4ç" hidden="1">{"'banner (abr)'!$A$14:$G$22"}</definedName>
    <definedName name="exteriorre" hidden="1">{"'banner (abr)'!$A$14:$G$22"}</definedName>
    <definedName name="external">#REF!</definedName>
    <definedName name="Extra_Pay">#REF!</definedName>
    <definedName name="eyeyey" hidden="1">#REF!</definedName>
    <definedName name="eyteyt" hidden="1">{#N/A,#N/A,FALSE,"CCTV"}</definedName>
    <definedName name="F.M_Caño_Lim">#REF!</definedName>
    <definedName name="F.M_Cov_Car">#REF!</definedName>
    <definedName name="F.M_Occ">#REF!</definedName>
    <definedName name="F.M_Ori_Cen_Llan">#REF!</definedName>
    <definedName name="FA" hidden="1">{#N/A,#N/A,FALSE,"VOL695";#N/A,#N/A,FALSE,"anexo1";#N/A,#N/A,FALSE,"anexo2";#N/A,#N/A,FALSE,"anexo3";#N/A,#N/A,FALSE,"anexo4";#N/A,#N/A,FALSE,"anexo5a";#N/A,#N/A,FALSE,"anexo5b";#N/A,#N/A,FALSE,"anexo6a";#N/A,#N/A,FALSE,"anexo6a";#N/A,#N/A,FALSE,"anexo6c";#N/A,#N/A,FALSE,"anexo7a";#N/A,#N/A,FALSE,"anexo7b";#N/A,#N/A,FALSE,"anexo7c"}</definedName>
    <definedName name="fabio">#REF!</definedName>
    <definedName name="FAC" hidden="1">#REF!</definedName>
    <definedName name="FAC_PRU">#REF!</definedName>
    <definedName name="Facility">#REF!</definedName>
    <definedName name="FactComp">1</definedName>
    <definedName name="FACTOR_01">#REF!</definedName>
    <definedName name="FACTOR_DIS">#REF!</definedName>
    <definedName name="FACTOR_ENVEJ">#REF!</definedName>
    <definedName name="Factores_personales">#REF!</definedName>
    <definedName name="Factores_trabajo">#REF!</definedName>
    <definedName name="Factors">#REF!</definedName>
    <definedName name="Factpb" hidden="1">#REF!</definedName>
    <definedName name="Factpb2" hidden="1">#REF!</definedName>
    <definedName name="FACY" hidden="1">{#N/A,#N/A,FALSE,"masez (10)";#N/A,#N/A,FALSE,"masez (7)";#N/A,#N/A,FALSE,"masez (6)";#N/A,#N/A,FALSE,"masez (5)";#N/A,#N/A,FALSE,"masez (4)";#N/A,#N/A,FALSE,"masez (3)";#N/A,#N/A,FALSE,"masez (2)";#N/A,#N/A,FALSE,"GME";#N/A,#N/A,FALSE,"masez"}</definedName>
    <definedName name="fadsfasfas" hidden="1">{"Concep",#N/A,FALSE,"Exp";"Introd",#N/A,FALSE,"Exp";"Libro",#N/A,FALSE,"Exp";"CoBe",#N/A,FALSE,"C&amp;B";"Ptas",#N/A,FALSE,"Ptas";"EqT",#N/A,FALSE,"Eq";"EqU",#N/A,FALSE,"Eq";"VrE",#N/A,FALSE,"Eq";"NPer",#N/A,FALSE,"Per";"VrPer",#N/A,FALSE,"Per";"MaEq",#N/A,FALSE,"Mat";"MaEsp",#N/A,FALSE,"Mat";"MaEvR",#N/A,FALSE,"Mat";"MaRut",#N/A,FALSE,"Mat";"MaTot",#N/A,FALSE,"Mat";"Sumi",#N/A,FALSE,"Sum";"LavTra",#N/A,FALSE,"Bien";"ServEsp",#N/A,FALSE,"Serv";"ServGral",#N/A,FALSE,"Serv";"ServRuE",#N/A,FALSE,"Serv";"ServRuG",#N/A,FALSE,"Serv";"ServT",#N/A,FALSE,"Serv";"TraR",#N/A,FALSE,"WEq";"EqEsp",#N/A,FALSE,"WEsp";"EqEspT",#N/A,FALSE,"WEsp";"WEsp",#N/A,FALSE,"WEsp";"WRut",#N/A,FALSE,"WRut";"CompUI",#N/A,FALSE,"Comp";"EjPre",#N/A,FALSE,"Comp";"Crudos",#N/A,FALSE,"Gral";"Fondos",#N/A,FALSE,"Gral";"Petroq",#N/A,FALSE,"Gral";"Parti",#N/A,FALSE,"Res";"Resum",#N/A,FALSE,"Res";"ComPre",#N/A,FALSE,"9596";"GsI",#N/A,FALSE,"Salar";"GsII",#N/A,FALSE,"Salar";"GsIII",#N/A,FALSE,"Salar";"GsIV",#N/A,FALSE,"Salar";"Salar",#N/A,FALSE,"Salar";"Aseo",#N/A,FALSE,"As&amp;Tr";"Transp",#N/A,FALSE,"As&amp;Tr";"VrAsU",#N/A,FALSE,"As&amp;Tr";"PapVrT",#N/A,FALSE,"Papel";"PapVrU",#N/A,FALSE,"Papel";"Adq",#N/A,FALSE,"Ropa";"lav",#N/A,FALSE,"Ropa";"SegT",#N/A,FALSE,"Seg"}</definedName>
    <definedName name="FAL" hidden="1">{#N/A,#N/A,FALSE,"Hoja1";#N/A,#N/A,FALSE,"Hoja2"}</definedName>
    <definedName name="falat" hidden="1">{"'banner (abr)'!$A$14:$G$22"}</definedName>
    <definedName name="falb" hidden="1">{#N/A,#N/A,FALSE,"Hoja1";#N/A,#N/A,FALSE,"Hoja2"}</definedName>
    <definedName name="falsey" hidden="1">{"'banner (abr)'!$A$14:$G$22"}</definedName>
    <definedName name="FAN견적의뢰" hidden="1">{#N/A,#N/A,FALSE,"기안지";#N/A,#N/A,FALSE,"통신지"}</definedName>
    <definedName name="FAPR">#REF!</definedName>
    <definedName name="FASES">#REF!</definedName>
    <definedName name="fasfsdfsdfasdfsdfsd" hidden="1">{#N/A,#N/A,TRUE,"Basic";#N/A,#N/A,TRUE,"EXT-TABLE";#N/A,#N/A,TRUE,"STEEL";#N/A,#N/A,TRUE,"INT-Table";#N/A,#N/A,TRUE,"STEEL";#N/A,#N/A,TRUE,"Door"}</definedName>
    <definedName name="fb_dc_cur_001">#REF!</definedName>
    <definedName name="fb_dev_address_001">#REF!</definedName>
    <definedName name="fb_dev_id_001">#REF!</definedName>
    <definedName name="fb_max_volt_001">#REF!</definedName>
    <definedName name="fb_min_transmit_level_001">#REF!</definedName>
    <definedName name="fb_min_volt_001">#REF!</definedName>
    <definedName name="fb_standard_001">#REF!</definedName>
    <definedName name="fb_tag_no_001">#REF!</definedName>
    <definedName name="fbqmf" hidden="1">#REF!</definedName>
    <definedName name="FC." hidden="1">{#N/A,#N/A,FALSE,"단축1";#N/A,#N/A,FALSE,"단축2";#N/A,#N/A,FALSE,"단축3";#N/A,#N/A,FALSE,"장축";#N/A,#N/A,FALSE,"4WD"}</definedName>
    <definedName name="FC_COPIA" hidden="1">{"'Sheet1'!$A$1:$G$85"}</definedName>
    <definedName name="FCAT_MOV">#N/A</definedName>
    <definedName name="FCLINE2" hidden="1">{#N/A,#N/A,FALSE,"단축1";#N/A,#N/A,FALSE,"단축2";#N/A,#N/A,FALSE,"단축3";#N/A,#N/A,FALSE,"장축";#N/A,#N/A,FALSE,"4WD"}</definedName>
    <definedName name="FCode" hidden="1">#REF!</definedName>
    <definedName name="FCTCY">#REF!</definedName>
    <definedName name="fd">#REF!</definedName>
    <definedName name="fda" hidden="1">{"TAB1",#N/A,TRUE,"GENERAL";"TAB2",#N/A,TRUE,"GENERAL";"TAB3",#N/A,TRUE,"GENERAL";"TAB4",#N/A,TRUE,"GENERAL";"TAB5",#N/A,TRUE,"GENERAL"}</definedName>
    <definedName name="FDABML" hidden="1">#REF!</definedName>
    <definedName name="fdadsfa" hidden="1">{"PRES REHAB ARM-PER POR ITEMS  KM A KM",#N/A,TRUE,"Rehabilitacion Arm-Per"}</definedName>
    <definedName name="fdadsfa_1" hidden="1">{"PRES REHAB ARM-PER POR ITEMS  KM A KM",#N/A,TRUE,"Rehabilitacion Arm-Per"}</definedName>
    <definedName name="fdadsfa_1_1" hidden="1">{"PRES REHAB ARM-PER POR ITEMS  KM A KM",#N/A,TRUE,"Rehabilitacion Arm-Per"}</definedName>
    <definedName name="fdas" hidden="1">{"uno",#N/A,FALSE,"Dist total";"COMENTARIO",#N/A,FALSE,"Ficha CODICE"}</definedName>
    <definedName name="fdbjp" hidden="1">{"TAB1",#N/A,TRUE,"GENERAL";"TAB2",#N/A,TRUE,"GENERAL";"TAB3",#N/A,TRUE,"GENERAL";"TAB4",#N/A,TRUE,"GENERAL";"TAB5",#N/A,TRUE,"GENERAL"}</definedName>
    <definedName name="fddfhdfhdgh" hidden="1">{#N/A,#N/A,FALSE,"CCTV"}</definedName>
    <definedName name="fdf" hidden="1">{"TAB1",#N/A,TRUE,"GENERAL";"TAB2",#N/A,TRUE,"GENERAL";"TAB3",#N/A,TRUE,"GENERAL";"TAB4",#N/A,TRUE,"GENERAL";"TAB5",#N/A,TRUE,"GENERAL"}</definedName>
    <definedName name="FDFD" hidden="1">{#N/A,#N/A,FALSE,"PERSONAL"}</definedName>
    <definedName name="FDFDF" hidden="1">{#N/A,#N/A,FALSE,"CCTV"}</definedName>
    <definedName name="FDFDFD" hidden="1">{#N/A,#N/A,FALSE,"PERSONAL"}</definedName>
    <definedName name="FDFDFDFD" hidden="1">{#N/A,#N/A,FALSE,"PERSONAL"}</definedName>
    <definedName name="FDFDFDFDFDFDFDFDFDFDF" hidden="1">{#N/A,#N/A,FALSE,"PERSONAL"}</definedName>
    <definedName name="fdfjgd"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g" hidden="1">{"via1",#N/A,TRUE,"general";"via2",#N/A,TRUE,"general";"via3",#N/A,TRUE,"general"}</definedName>
    <definedName name="FDGD" hidden="1">{"TAB1",#N/A,TRUE,"GENERAL";"TAB2",#N/A,TRUE,"GENERAL";"TAB3",#N/A,TRUE,"GENERAL";"TAB4",#N/A,TRUE,"GENERAL";"TAB5",#N/A,TRUE,"GENERAL"}</definedName>
    <definedName name="FDGFDBBP" hidden="1">{"TAB1",#N/A,TRUE,"GENERAL";"TAB2",#N/A,TRUE,"GENERAL";"TAB3",#N/A,TRUE,"GENERAL";"TAB4",#N/A,TRUE,"GENERAL";"TAB5",#N/A,TRUE,"GENERAL"}</definedName>
    <definedName name="fdh" hidden="1">{"TAB1",#N/A,TRUE,"GENERAL";"TAB2",#N/A,TRUE,"GENERAL";"TAB3",#N/A,TRUE,"GENERAL";"TAB4",#N/A,TRUE,"GENERAL";"TAB5",#N/A,TRUE,"GENERAL"}</definedName>
    <definedName name="fdhg" hidden="1">{#N/A,#N/A,FALSE,"이태원철근"}</definedName>
    <definedName name="fdkjkj" hidden="1">{#N/A,#N/A,FALSE,"단축1";#N/A,#N/A,FALSE,"단축2";#N/A,#N/A,FALSE,"단축3";#N/A,#N/A,FALSE,"장축";#N/A,#N/A,FALSE,"4WD"}</definedName>
    <definedName name="fd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dsa" hidden="1">{#N/A,#N/A,FALSE,"단축1";#N/A,#N/A,FALSE,"단축2";#N/A,#N/A,FALSE,"단축3";#N/A,#N/A,FALSE,"장축";#N/A,#N/A,FALSE,"4WD"}</definedName>
    <definedName name="fdsf" hidden="1">{"TAB1",#N/A,TRUE,"GENERAL";"TAB2",#N/A,TRUE,"GENERAL";"TAB3",#N/A,TRUE,"GENERAL";"TAB4",#N/A,TRUE,"GENERAL";"TAB5",#N/A,TRUE,"GENERAL"}</definedName>
    <definedName name="fdsfds" hidden="1">{"TAB1",#N/A,TRUE,"GENERAL";"TAB2",#N/A,TRUE,"GENERAL";"TAB3",#N/A,TRUE,"GENERAL";"TAB4",#N/A,TRUE,"GENERAL";"TAB5",#N/A,TRUE,"GENERAL"}</definedName>
    <definedName name="fdsfdsf" hidden="1">{"via1",#N/A,TRUE,"general";"via2",#N/A,TRUE,"general";"via3",#N/A,TRUE,"general"}</definedName>
    <definedName name="fdsfsdfdsfsd" hidden="1">{"DETALLE_1996",#N/A,FALSE,"flujo";"DETALLE_1997",#N/A,FALSE,"flujo";"GASTOS_INCURRIDOS_1996",#N/A,FALSE,"flujo";"GASTOS_PROGRAMADOS_PARA_1997",#N/A,FALSE,"flujo";#N/A,#N/A,FALSE,"comparat";#N/A,#N/A,FALSE,"costos";#N/A,#N/A,FALSE,"proyctrol"}</definedName>
    <definedName name="FDSFSDS" hidden="1">{#N/A,#N/A,FALSE,"PERSONAL"}</definedName>
    <definedName name="fdsgfds" hidden="1">{"via1",#N/A,TRUE,"general";"via2",#N/A,TRUE,"general";"via3",#N/A,TRUE,"general"}</definedName>
    <definedName name="fdsgsdfu" hidden="1">{"TAB1",#N/A,TRUE,"GENERAL";"TAB2",#N/A,TRUE,"GENERAL";"TAB3",#N/A,TRUE,"GENERAL";"TAB4",#N/A,TRUE,"GENERAL";"TAB5",#N/A,TRUE,"GENERAL"}</definedName>
    <definedName name="fdshfg" hidden="1">{#N/A,#N/A,FALSE,"masez (10)";#N/A,#N/A,FALSE,"masez (7)";#N/A,#N/A,FALSE,"masez (6)";#N/A,#N/A,FALSE,"masez (5)";#N/A,#N/A,FALSE,"masez (4)";#N/A,#N/A,FALSE,"masez (3)";#N/A,#N/A,FALSE,"masez (2)";#N/A,#N/A,FALSE,"GME";#N/A,#N/A,FALSE,"masez"}</definedName>
    <definedName name="FDSIO" hidden="1">{"TAB1",#N/A,TRUE,"GENERAL";"TAB2",#N/A,TRUE,"GENERAL";"TAB3",#N/A,TRUE,"GENERAL";"TAB4",#N/A,TRUE,"GENERAL";"TAB5",#N/A,TRUE,"GENERAL"}</definedName>
    <definedName name="fe_isize_anbsensor_001">#REF!</definedName>
    <definedName name="fe_isize_anbtype_001">#REF!</definedName>
    <definedName name="fe_isize_calctype_indx_001">#REF!</definedName>
    <definedName name="fe_isize_decplaces_001">#REF!</definedName>
    <definedName name="fe_isize_drainvent_indx_001">#REF!</definedName>
    <definedName name="fe_isize_elemmtl_indx_001">#REF!</definedName>
    <definedName name="fe_isize_ifoasize_001">#REF!</definedName>
    <definedName name="fe_isize_ifoatype_001">#REF!</definedName>
    <definedName name="fe_isize_instrtype_indx_001">#REF!</definedName>
    <definedName name="fe_isize_pipemtl_indx_001">#REF!</definedName>
    <definedName name="fe_isize_standard_indx_001">#REF!</definedName>
    <definedName name="fe_isize_wedgehdr_001">#REF!</definedName>
    <definedName name="fe_isize_wedgemodel_001">#REF!</definedName>
    <definedName name="fe_isize_wedgesize_001">#REF!</definedName>
    <definedName name="Feb">#REF!</definedName>
    <definedName name="feb_20">#REF!</definedName>
    <definedName name="feb_21">#REF!</definedName>
    <definedName name="FEBRERO">#REF!</definedName>
    <definedName name="FEC_VALUA">#REF!</definedName>
    <definedName name="Fecha">#REF!</definedName>
    <definedName name="FECHA.R1">#REF!</definedName>
    <definedName name="FECHA.R2">#REF!</definedName>
    <definedName name="FECHA.R3">#REF!</definedName>
    <definedName name="FECHA.R4">#REF!</definedName>
    <definedName name="FECHA.SMML">#REF!</definedName>
    <definedName name="Fecha_Equipo">OFFSET(#REF!,0,0,COUNTA(#REF!),1)</definedName>
    <definedName name="FECHA_INICIO_PROJECT">#REF!</definedName>
    <definedName name="Fecha_Movimiento">OFFSET(#REF!,0,0,COUNTA(#REF!),1)</definedName>
    <definedName name="FECHAS_C" comment="Sirve para traer el valor del CPTP entre un rango de fechas">#REF!</definedName>
    <definedName name="FECHAS_F">#REF!</definedName>
    <definedName name="FECHAS_HH">#REF!</definedName>
    <definedName name="FECINIPR">#REF!</definedName>
    <definedName name="FECTERPR">#REF!</definedName>
    <definedName name="FEEE" hidden="1">{#N/A,#N/A,FALSE,"PERSONAL"}</definedName>
    <definedName name="Fees">SUM(#REF!)</definedName>
    <definedName name="FEL" hidden="1">{#N/A,#N/A,FALSE,"Hoja1";#N/A,#N/A,FALSE,"Hoja2"}</definedName>
    <definedName name="felb" hidden="1">{#N/A,#N/A,FALSE,"Hoja1";#N/A,#N/A,FALSE,"Hoja2"}</definedName>
    <definedName name="felipe" hidden="1">{"CI+GG(BASE)",#N/A,FALSE,"CI+GG(BASE)";"GG",#N/A,FALSE,"CI+GG(BASE)";"CI",#N/A,FALSE,"CI+GG(BASE)"}</definedName>
    <definedName name="ferf" hidden="1">{#N/A,#N/A,FALSE,"orthoflow";#N/A,#N/A,FALSE,"Miscelaneos";#N/A,#N/A,FALSE,"Instrumentacio";#N/A,#N/A,FALSE,"Electrico";#N/A,#N/A,FALSE,"Valv. Seguridad"}</definedName>
    <definedName name="ferfer" hidden="1">{"via1",#N/A,TRUE,"general";"via2",#N/A,TRUE,"general";"via3",#N/A,TRUE,"general"}</definedName>
    <definedName name="Fernando" hidden="1">{"cuadro1",#N/A,FALSE,"Cam buz camión Opción 1";"cuadro2",#N/A,FALSE,"Cam buz camión Opción 1";"cuadro3",#N/A,FALSE,"Cam buz camión Opción 1";"cuadro4",#N/A,FALSE,"Cam buz camión Opción 1";"cuadro5",#N/A,FALSE,"Cam buz camión Opción 1"}</definedName>
    <definedName name="fess" hidden="1">#REF!</definedName>
    <definedName name="festivos">#REF!</definedName>
    <definedName name="FF">#REF!</definedName>
    <definedName name="FFAAFA" hidden="1">{#N/A,#N/A,FALSE,"Upía";#N/A,#N/A,FALSE,"CPR Espinal";#N/A,#N/A,FALSE,"Magangué"}</definedName>
    <definedName name="FFAF.EXE" hidden="1">{#N/A,#N/A,FALSE,"Casanare";#N/A,#N/A,FALSE,"Estero";#N/A,#N/A,FALSE,"Garcero";#N/A,#N/A,FALSE,"Orocué";#N/A,#N/A,FALSE,"Corocora"}</definedName>
    <definedName name="FFALD">#REF!</definedName>
    <definedName name="fff" hidden="1">{"via1",#N/A,TRUE,"general";"via2",#N/A,TRUE,"general";"via3",#N/A,TRUE,"general"}</definedName>
    <definedName name="FFFF" hidden="1">{#N/A,#N/A,FALSE,"VOL695";#N/A,#N/A,FALSE,"anexo1";#N/A,#N/A,FALSE,"anexo2";#N/A,#N/A,FALSE,"anexo3";#N/A,#N/A,FALSE,"anexo4";#N/A,#N/A,FALSE,"anexo5a";#N/A,#N/A,FALSE,"anexo5b";#N/A,#N/A,FALSE,"anexo6a";#N/A,#N/A,FALSE,"anexo6a";#N/A,#N/A,FALSE,"anexo6c";#N/A,#N/A,FALSE,"anexo7a";#N/A,#N/A,FALSE,"anexo7b";#N/A,#N/A,FALSE,"anexo7c"}</definedName>
    <definedName name="ffffd" hidden="1">{"via1",#N/A,TRUE,"general";"via2",#N/A,TRUE,"general";"via3",#N/A,TRUE,"general"}</definedName>
    <definedName name="fffff" hidden="1">{#N/A,#N/A,TRUE,"Basic";#N/A,#N/A,TRUE,"EXT-TABLE";#N/A,#N/A,TRUE,"STEEL";#N/A,#N/A,TRUE,"INT-Table";#N/A,#N/A,TRUE,"STEEL";#N/A,#N/A,TRUE,"Door"}</definedName>
    <definedName name="ffffff" hidden="1">{#N/A,#N/A,FALSE,"CCTV"}</definedName>
    <definedName name="fffffff" hidden="1">{#N/A,#N/A,FALSE,"PERSONAL"}</definedName>
    <definedName name="ffffffff" hidden="1">{"CONSEJO",#N/A,FALSE,"Dist p0";"CONSEJO",#N/A,FALSE,"Ficha CODICE"}</definedName>
    <definedName name="fffffffff" hidden="1">{"CONSEJO",#N/A,FALSE,"Dist p0";"CONSEJO",#N/A,FALSE,"Ficha CODICE"}</definedName>
    <definedName name="ffffffffff" hidden="1">{#N/A,#N/A,FALSE,"Solids Only"}</definedName>
    <definedName name="fffffft" hidden="1">{"TAB1",#N/A,TRUE,"GENERAL";"TAB2",#N/A,TRUE,"GENERAL";"TAB3",#N/A,TRUE,"GENERAL";"TAB4",#N/A,TRUE,"GENERAL";"TAB5",#N/A,TRUE,"GENERAL"}</definedName>
    <definedName name="fffffik" hidden="1">{"TAB1",#N/A,TRUE,"GENERAL";"TAB2",#N/A,TRUE,"GENERAL";"TAB3",#N/A,TRUE,"GENERAL";"TAB4",#N/A,TRUE,"GENERAL";"TAB5",#N/A,TRUE,"GENERAL"}</definedName>
    <definedName name="fffffj" hidden="1">{"TAB1",#N/A,TRUE,"GENERAL";"TAB2",#N/A,TRUE,"GENERAL";"TAB3",#N/A,TRUE,"GENERAL";"TAB4",#N/A,TRUE,"GENERAL";"TAB5",#N/A,TRUE,"GENERAL"}</definedName>
    <definedName name="ffffrd" hidden="1">{"via1",#N/A,TRUE,"general";"via2",#N/A,TRUE,"general";"via3",#N/A,TRUE,"general"}</definedName>
    <definedName name="ffffy" hidden="1">{"TAB1",#N/A,TRUE,"GENERAL";"TAB2",#N/A,TRUE,"GENERAL";"TAB3",#N/A,TRUE,"GENERAL";"TAB4",#N/A,TRUE,"GENERAL";"TAB5",#N/A,TRUE,"GENERAL"}</definedName>
    <definedName name="fffgfg" hidden="1">{#N/A,#N/A,FALSE,"단축1";#N/A,#N/A,FALSE,"단축2";#N/A,#N/A,FALSE,"단축3";#N/A,#N/A,FALSE,"장축";#N/A,#N/A,FALSE,"4WD"}</definedName>
    <definedName name="fffggg" hidden="1">{#N/A,#N/A,FALSE,"PERSONAL"}</definedName>
    <definedName name="fffrfr" hidden="1">{"TAB1",#N/A,TRUE,"GENERAL";"TAB2",#N/A,TRUE,"GENERAL";"TAB3",#N/A,TRUE,"GENERAL";"TAB4",#N/A,TRUE,"GENERAL";"TAB5",#N/A,TRUE,"GENERAL"}</definedName>
    <definedName name="fffs" hidden="1">{"TAB1",#N/A,TRUE,"GENERAL";"TAB2",#N/A,TRUE,"GENERAL";"TAB3",#N/A,TRUE,"GENERAL";"TAB4",#N/A,TRUE,"GENERAL";"TAB5",#N/A,TRUE,"GENERAL"}</definedName>
    <definedName name="ffgfgf" hidden="1">{"'banner (abr)'!$A$14:$G$22"}</definedName>
    <definedName name="ffgh" hidden="1">{#N/A,#N/A,TRUE,"1842CWN0"}</definedName>
    <definedName name="FFI">#REF!</definedName>
    <definedName name="ffnkl" hidden="1">{#N/A,#N/A,TRUE,"INGENIERIA";#N/A,#N/A,TRUE,"COMPRAS";#N/A,#N/A,TRUE,"DIRECCION";#N/A,#N/A,TRUE,"RESUMEN"}</definedName>
    <definedName name="fg" hidden="1">{#N/A,#N/A,TRUE,"Budget";#N/A,#N/A,TRUE,"Balance Sheet";#N/A,#N/A,TRUE,"Cash Flow"}</definedName>
    <definedName name="fgbas" hidden="1">{#N/A,#N/A,TRUE,"INGENIERIA";#N/A,#N/A,TRUE,"COMPRAS";#N/A,#N/A,TRUE,"DIRECCION";#N/A,#N/A,TRUE,"RESUMEN"}</definedName>
    <definedName name="fgch" hidden="1">{#N/A,#N/A,FALSE,"masez (10)";#N/A,#N/A,FALSE,"masez (7)";#N/A,#N/A,FALSE,"masez (6)";#N/A,#N/A,FALSE,"masez (5)";#N/A,#N/A,FALSE,"masez (4)";#N/A,#N/A,FALSE,"masez (3)";#N/A,#N/A,FALSE,"masez (2)";#N/A,#N/A,FALSE,"GME";#N/A,#N/A,FALSE,"masez"}</definedName>
    <definedName name="fgdfg" hidden="1">{"TAB1",#N/A,TRUE,"GENERAL";"TAB2",#N/A,TRUE,"GENERAL";"TAB3",#N/A,TRUE,"GENERAL";"TAB4",#N/A,TRUE,"GENERAL";"TAB5",#N/A,TRUE,"GENERAL"}</definedName>
    <definedName name="fgdfsgr" hidden="1">{"via1",#N/A,TRUE,"general";"via2",#N/A,TRUE,"general";"via3",#N/A,TRUE,"general"}</definedName>
    <definedName name="fgdsfg" hidden="1">{"TAB1",#N/A,TRUE,"GENERAL";"TAB2",#N/A,TRUE,"GENERAL";"TAB3",#N/A,TRUE,"GENERAL";"TAB4",#N/A,TRUE,"GENERAL";"TAB5",#N/A,TRUE,"GENERAL"}</definedName>
    <definedName name="FGF" hidden="1">{#N/A,#N/A,FALSE,"DITCAR";#N/A,#N/A,FALSE,"a1";#N/A,#N/A,FALSE,"a2";#N/A,#N/A,FALSE,"a3";#N/A,#N/A,FALSE,"a4";#N/A,#N/A,FALSE,"a4a";#N/A,#N/A,FALSE,"a4B";#N/A,#N/A,FALSE,"a4C";#N/A,#N/A,FALSE,"A5a ";#N/A,#N/A,FALSE,"A5b";#N/A,#N/A,FALSE,"A6A";#N/A,#N/A,FALSE,"A6B";#N/A,#N/A,FALSE,"A6C";#N/A,#N/A,FALSE,"04PG12NB"}</definedName>
    <definedName name="fgfdgrtet" hidden="1">{#N/A,#N/A,FALSE,"Solids &amp; Flow"}</definedName>
    <definedName name="FGFDH" hidden="1">{"via1",#N/A,TRUE,"general";"via2",#N/A,TRUE,"general";"via3",#N/A,TRUE,"general"}</definedName>
    <definedName name="fgfg"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fgfgfg" hidden="1">{#N/A,#N/A,FALSE,"Solids Only"}</definedName>
    <definedName name="fgfgg" hidden="1">#REF!</definedName>
    <definedName name="fgghhj" hidden="1">{"via1",#N/A,TRUE,"general";"via2",#N/A,TRUE,"general";"via3",#N/A,TRUE,"general"}</definedName>
    <definedName name="fgh">#REF!</definedName>
    <definedName name="FGHFBC" hidden="1">{"via1",#N/A,TRUE,"general";"via2",#N/A,TRUE,"general";"via3",#N/A,TRUE,"general"}</definedName>
    <definedName name="fghfg" hidden="1">{"TAB1",#N/A,TRUE,"GENERAL";"TAB2",#N/A,TRUE,"GENERAL";"TAB3",#N/A,TRUE,"GENERAL";"TAB4",#N/A,TRUE,"GENERAL";"TAB5",#N/A,TRUE,"GENERAL"}</definedName>
    <definedName name="fghfgh" hidden="1">{"via1",#N/A,TRUE,"general";"via2",#N/A,TRUE,"general";"via3",#N/A,TRUE,"general"}</definedName>
    <definedName name="FGHFW" hidden="1">{"via1",#N/A,TRUE,"general";"via2",#N/A,TRUE,"general";"via3",#N/A,TRUE,"general"}</definedName>
    <definedName name="FGHG" hidden="1">{#N/A,#N/A,FALSE,"Solids &amp; Flow"}</definedName>
    <definedName name="fghhh" hidden="1">{"TAB1",#N/A,TRUE,"GENERAL";"TAB2",#N/A,TRUE,"GENERAL";"TAB3",#N/A,TRUE,"GENERAL";"TAB4",#N/A,TRUE,"GENERAL";"TAB5",#N/A,TRUE,"GENERAL"}</definedName>
    <definedName name="fghj" hidden="1">{#N/A,#N/A,FALSE,"PERSONAL"}</definedName>
    <definedName name="fghjtyujtyu" hidden="1">{#N/A,#N/A,FALSE,"Solids &amp; Flow"}</definedName>
    <definedName name="fghsfgh" hidden="1">{"via1",#N/A,TRUE,"general";"via2",#N/A,TRUE,"general";"via3",#N/A,TRUE,"general"}</definedName>
    <definedName name="fght" hidden="1">{"TAB1",#N/A,TRUE,"GENERAL";"TAB2",#N/A,TRUE,"GENERAL";"TAB3",#N/A,TRUE,"GENERAL";"TAB4",#N/A,TRUE,"GENERAL";"TAB5",#N/A,TRUE,"GENERAL"}</definedName>
    <definedName name="fgjgryi" hidden="1">{"TAB1",#N/A,TRUE,"GENERAL";"TAB2",#N/A,TRUE,"GENERAL";"TAB3",#N/A,TRUE,"GENERAL";"TAB4",#N/A,TRUE,"GENERAL";"TAB5",#N/A,TRUE,"GENERAL"}</definedName>
    <definedName name="fgjk" hidden="1">{#N/A,#N/A,TRUE,"INGENIERIA";#N/A,#N/A,TRUE,"COMPRAS";#N/A,#N/A,TRUE,"DIRECCION";#N/A,#N/A,TRUE,"RESUMEN"}</definedName>
    <definedName name="fgr" hidden="1">{#N/A,#N/A,FALSE,"Total_OC015";#N/A,#N/A,FALSE,"ADMIN";#N/A,#N/A,FALSE,"PROCES";#N/A,#N/A,FALSE,"mecan";#N/A,#N/A,FALSE,"civil";#N/A,#N/A,FALSE,"CAÑER";#N/A,#N/A,FALSE,"ELEC";#N/A,#N/A,FALSE,"INSTR"}</definedName>
    <definedName name="fgrf"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grf_1"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grf_2"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gs" hidden="1">{#N/A,#N/A,TRUE,"1842CWN0"}</definedName>
    <definedName name="fgwegert" hidden="1">{#N/A,#N/A,FALSE,"Solids Only"}</definedName>
    <definedName name="fhf" hidden="1">{#N/A,#N/A,TRUE,"1842CWN0"}</definedName>
    <definedName name="fhfg" hidden="1">{"TAB1",#N/A,TRUE,"GENERAL";"TAB2",#N/A,TRUE,"GENERAL";"TAB3",#N/A,TRUE,"GENERAL";"TAB4",#N/A,TRUE,"GENERAL";"TAB5",#N/A,TRUE,"GENERAL"}</definedName>
    <definedName name="fhfgh" hidden="1">{"via1",#N/A,TRUE,"general";"via2",#N/A,TRUE,"general";"via3",#N/A,TRUE,"general"}</definedName>
    <definedName name="FHFH" hidden="1">{#N/A,#N/A,FALSE,"TABLE"}</definedName>
    <definedName name="fhg" hidden="1">{#N/A,#N/A,TRUE,"1842CWN0"}</definedName>
    <definedName name="fhgg" hidden="1">{#N/A,#N/A,TRUE,"1842CWN0"}</definedName>
    <definedName name="fhgh" hidden="1">{"via1",#N/A,TRUE,"general";"via2",#N/A,TRUE,"general";"via3",#N/A,TRUE,"general"}</definedName>
    <definedName name="fhgjfghfghgf" hidden="1">{#N/A,#N/A,FALSE,"CCTV"}</definedName>
    <definedName name="FHGLMNFB" hidden="1">#REF!</definedName>
    <definedName name="fhpltyunh" hidden="1">{"via1",#N/A,TRUE,"general";"via2",#N/A,TRUE,"general";"via3",#N/A,TRUE,"general"}</definedName>
    <definedName name="FHSFJKSG" hidden="1">{#N/A,#N/A,FALSE,"RESUMEN";#N/A,#N/A,FALSE,"GG-GI";#N/A,#N/A,FALSE,"AMB";#N/A,#N/A,FALSE,"EyR";#N/A,#N/A,FALSE,"UCP";#N/A,#N/A,FALSE,"IND";#N/A,#N/A,FALSE,"LR";#N/A,#N/A,FALSE,"PRV";#N/A,#N/A,FALSE,"TÚNELES";#N/A,#N/A,FALSE,"IDT";#N/A,#N/A,FALSE,"ING"}</definedName>
    <definedName name="fieldbus_device_rev_001">#REF!</definedName>
    <definedName name="fifty">#REF!</definedName>
    <definedName name="FIL">#REF!</definedName>
    <definedName name="FILB1">#REF!</definedName>
    <definedName name="FILB2">#REF!</definedName>
    <definedName name="FILB3">#REF!</definedName>
    <definedName name="FILC1">#REF!</definedName>
    <definedName name="FILC2">#REF!</definedName>
    <definedName name="FILCAR">#REF!</definedName>
    <definedName name="FILCO">#REF!</definedName>
    <definedName name="FILEX">#REF!</definedName>
    <definedName name="Fill" hidden="1">#REF!</definedName>
    <definedName name="fill1" hidden="1">#REF!</definedName>
    <definedName name="FILMO">#REF!</definedName>
    <definedName name="FILSOL">#REF!</definedName>
    <definedName name="FILV">#REF!</definedName>
    <definedName name="FILVOL">#REF!</definedName>
    <definedName name="FIN_PROJECT">#REF!</definedName>
    <definedName name="FINAL" hidden="1">{#N/A,#N/A,FALSE,"TABLE"}</definedName>
    <definedName name="Financialpb" hidden="1">#REF!</definedName>
    <definedName name="Financialpb2" hidden="1">#REF!</definedName>
    <definedName name="fine">#REF!</definedName>
    <definedName name="FIO" hidden="1">#REF!</definedName>
    <definedName name="FireProtection">#REF!</definedName>
    <definedName name="five">#REF!</definedName>
    <definedName name="FiveA">#REF!</definedName>
    <definedName name="FiveB">#REF!</definedName>
    <definedName name="FiveC">#REF!</definedName>
    <definedName name="FiveD">#REF!</definedName>
    <definedName name="FiveE">#REF!</definedName>
    <definedName name="FiveF">#REF!</definedName>
    <definedName name="FiveG">#REF!</definedName>
    <definedName name="FiveH">#REF!</definedName>
    <definedName name="FiveI">#REF!</definedName>
    <definedName name="FiveJ">#REF!</definedName>
    <definedName name="FiveK">#REF!</definedName>
    <definedName name="FiveL">#REF!</definedName>
    <definedName name="FiveM">#REF!</definedName>
    <definedName name="FJD" hidden="1">{#N/A,#N/A,FALSE,"단축1";#N/A,#N/A,FALSE,"단축2";#N/A,#N/A,FALSE,"단축3";#N/A,#N/A,FALSE,"장축";#N/A,#N/A,FALSE,"4WD"}</definedName>
    <definedName name="fjdkdk" hidden="1">{#N/A,#N/A,TRUE,"INGENIERIA";#N/A,#N/A,TRUE,"COMPRAS";#N/A,#N/A,TRUE,"DIRECCION";#N/A,#N/A,TRUE,"RESUMEN"}</definedName>
    <definedName name="FJFJ" hidden="1">{#N/A,#N/A,FALSE,"단축1";#N/A,#N/A,FALSE,"단축2";#N/A,#N/A,FALSE,"단축3";#N/A,#N/A,FALSE,"장축";#N/A,#N/A,FALSE,"4WD"}</definedName>
    <definedName name="FJKLSJ" hidden="1">{#N/A,#N/A,FALSE,"TABLE"}</definedName>
    <definedName name="fkfk" hidden="1">{"'5'!$A$1:$BB$147"}</definedName>
    <definedName name="FKJLSDJFK" hidden="1">{#N/A,#N/A,FALSE,"TABLE"}</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ANGE">#N/A</definedName>
    <definedName name="flhg" hidden="1">{#N/A,#N/A,TRUE,"1842CWN0"}</definedName>
    <definedName name="fli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ow">#REF!</definedName>
    <definedName name="flow_flag_001">#REF!</definedName>
    <definedName name="flp" hidden="1">#REF!</definedName>
    <definedName name="fluid_id_001">#REF!</definedName>
    <definedName name="FLUJO1">#REF!</definedName>
    <definedName name="FLUJOB">#REF!</definedName>
    <definedName name="Flujos" hidden="1">{#N/A,#N/A,FALSE,"Graficos"}</definedName>
    <definedName name="Fluviales_Cartagena">#REF!</definedName>
    <definedName name="fm">#REF!</definedName>
    <definedName name="fm_amb_temp_001">#REF!</definedName>
    <definedName name="fm_amb_temp_uid_001">#REF!</definedName>
    <definedName name="fm_ann_coef_001">#REF!</definedName>
    <definedName name="fm_ann_exp_fac_001">#REF!</definedName>
    <definedName name="fm_ann_flow_coeff_001">#REF!</definedName>
    <definedName name="fm_ann_reyn_corr_fac_001">#REF!</definedName>
    <definedName name="fm_ann_unit_conv_001">#REF!</definedName>
    <definedName name="fm_beta">#REF!</definedName>
    <definedName name="fm_beta_001">#REF!</definedName>
    <definedName name="fm_beta_lim_001">#REF!</definedName>
    <definedName name="fm_bleed_hole_diam">#REF!</definedName>
    <definedName name="fm_bleed_hole_diam_001">#REF!</definedName>
    <definedName name="fm_bleed_hole_diam_uid_001">#REF!</definedName>
    <definedName name="fm_calc_type_001">#REF!</definedName>
    <definedName name="fm_calculate_gas_exp_fac_001">#REF!</definedName>
    <definedName name="fm_crit_001">#REF!</definedName>
    <definedName name="fm_crit_press_ratio_001">#REF!</definedName>
    <definedName name="fm_critical_flow_001">#REF!</definedName>
    <definedName name="fm_delta_001">#REF!</definedName>
    <definedName name="fm_diff_press_tr">#REF!</definedName>
    <definedName name="fm_diff_press_tr_001">#REF!</definedName>
    <definedName name="fm_diff_press_tr_uid_001">#REF!</definedName>
    <definedName name="fm_disch_coef_001">#REF!</definedName>
    <definedName name="fm_disch_coef_calc_001">#REF!</definedName>
    <definedName name="fm_downstream_len_1st_fit1_001">#REF!</definedName>
    <definedName name="fm_flow_max_001">#REF!</definedName>
    <definedName name="fm_flow_uflg_001">#REF!</definedName>
    <definedName name="fm_flow_uid_001">#REF!</definedName>
    <definedName name="fm_gas_exp_fac_001">#REF!</definedName>
    <definedName name="fm_meter_type_001">#REF!</definedName>
    <definedName name="fm_oper_flow_001">#REF!</definedName>
    <definedName name="fm_orif_diam">#REF!</definedName>
    <definedName name="fm_orif_diam_001">#REF!</definedName>
    <definedName name="fm_orif_diam_uid_001">#REF!</definedName>
    <definedName name="fm_orif_lim_001">#REF!</definedName>
    <definedName name="fm_orif_lin_exp_coef_001">#REF!</definedName>
    <definedName name="fm_orif_lin_exp_uid_001">#REF!</definedName>
    <definedName name="fm_orif_mat_001">#REF!</definedName>
    <definedName name="fm_orif_mat_id_001">#REF!</definedName>
    <definedName name="fm_pipe_lim_001">#REF!</definedName>
    <definedName name="fm_pipe_lin_exp_coef_001">#REF!</definedName>
    <definedName name="fm_pipe_lin_exp_uid_001">#REF!</definedName>
    <definedName name="fm_pipe_mat_001">#REF!</definedName>
    <definedName name="fm_press_loss_001">#REF!</definedName>
    <definedName name="fm_press_loss_max_001">#REF!</definedName>
    <definedName name="fm_press_loss_max_15_001">#REF!</definedName>
    <definedName name="fm_press_loss_nor_001">#REF!</definedName>
    <definedName name="fm_press_loss_nor_15_001">#REF!</definedName>
    <definedName name="fm_press_loss_uid_001">#REF!</definedName>
    <definedName name="fm_rad_quart_001">#REF!</definedName>
    <definedName name="fm_radius_001">#REF!</definedName>
    <definedName name="fm_radius_uid_001">#REF!</definedName>
    <definedName name="fm_rect_height_001">#REF!</definedName>
    <definedName name="fm_rect_uid_001">#REF!</definedName>
    <definedName name="fm_rect_width_001">#REF!</definedName>
    <definedName name="fm_reyn">#REF!</definedName>
    <definedName name="fm_reyn_001">#REF!</definedName>
    <definedName name="fm_reyn_lim_001">#REF!</definedName>
    <definedName name="fm_seg_height_001">#REF!</definedName>
    <definedName name="fm_seg_radius_001">#REF!</definedName>
    <definedName name="fm_seg_uid_001">#REF!</definedName>
    <definedName name="fm_steam_fac_001">#REF!</definedName>
    <definedName name="fm_steam_prcnt_001">#REF!</definedName>
    <definedName name="fm_sub_meter_type_001">#REF!</definedName>
    <definedName name="fm_true_flow_max_001">#REF!</definedName>
    <definedName name="fm_upstream_len_1st_fit1_001">#REF!</definedName>
    <definedName name="fm_upstream_len_1st_fit11_001">#REF!</definedName>
    <definedName name="fm_upstream_len_2nd_fit1_001">#REF!</definedName>
    <definedName name="fm_upstream_len_2nd_fit11_001">#REF!</definedName>
    <definedName name="fmblbmbmfba" hidden="1">#REF!</definedName>
    <definedName name="FMI">#REF!</definedName>
    <definedName name="fnic">#REF!</definedName>
    <definedName name="FO">#REF!</definedName>
    <definedName name="FO_MES">#REF!</definedName>
    <definedName name="FOABS_">#REF!</definedName>
    <definedName name="FOB가" hidden="1">{#N/A,#N/A,FALSE,"단축1";#N/A,#N/A,FALSE,"단축2";#N/A,#N/A,FALSE,"단축3";#N/A,#N/A,FALSE,"장축";#N/A,#N/A,FALSE,"4WD"}</definedName>
    <definedName name="FOR" hidden="1">{#N/A,#N/A,FALSE,"CCTV"}</definedName>
    <definedName name="FOR_APPROVAL">#REF!</definedName>
    <definedName name="FORDESCR">#REF!</definedName>
    <definedName name="forero">#N/A</definedName>
    <definedName name="FORM_C3">#REF!</definedName>
    <definedName name="forma96100" hidden="1">{#N/A,#N/A,FALSE,"CIBHA05A";#N/A,#N/A,FALSE,"CIBHA05B"}</definedName>
    <definedName name="fORMA9698" hidden="1">{#N/A,#N/A,FALSE,"CIBHA05A";#N/A,#N/A,FALSE,"CIBHA05B"}</definedName>
    <definedName name="fORMA9698_1" hidden="1">{#N/A,#N/A,FALSE,"CIBHA05A";#N/A,#N/A,FALSE,"CIBHA05B"}</definedName>
    <definedName name="forma96981" hidden="1">{#N/A,#N/A,FALSE,"CIBHA05A";#N/A,#N/A,FALSE,"CIBHA05B"}</definedName>
    <definedName name="forma9699" hidden="1">{#N/A,#N/A,FALSE,"CIBHA05A";#N/A,#N/A,FALSE,"CIBHA05B"}</definedName>
    <definedName name="FORMALETA">#REF!</definedName>
    <definedName name="Format">#REF!</definedName>
    <definedName name="Formato" hidden="1">{"Sin detalle",#N/A,FALSE,"Flujo (redondeado)";"Detallado",#N/A,FALSE,"Flujo (redondeado)"}</definedName>
    <definedName name="FORMAUNIT" hidden="1">{#N/A,#N/A,FALSE,"Costos Productos 6A";#N/A,#N/A,FALSE,"Costo Unitario Total H-94-12"}</definedName>
    <definedName name="FORMAUNIT_1" hidden="1">{#N/A,#N/A,FALSE,"Costos Productos 6A";#N/A,#N/A,FALSE,"Costo Unitario Total H-94-12"}</definedName>
    <definedName name="FORMOLT">#REF!</definedName>
    <definedName name="FORMULARIO" hidden="1">#REF!</definedName>
    <definedName name="FORSHE">#REF!</definedName>
    <definedName name="FORUNMIS">#REF!</definedName>
    <definedName name="FOTOGRAFIA1">#REF!</definedName>
    <definedName name="FOTOGRAFIA2">#REF!</definedName>
    <definedName name="FOTOGRAFIA3">#REF!</definedName>
    <definedName name="FOTOGRAFIA4">#REF!</definedName>
    <definedName name="Fotos" hidden="1">{#N/A,#N/A,FALSE,"Hoja1";#N/A,#N/A,FALSE,"Hoja2"}</definedName>
    <definedName name="FourA">#REF!</definedName>
    <definedName name="FourB">#REF!</definedName>
    <definedName name="FourC">#REF!</definedName>
    <definedName name="FourD">#REF!</definedName>
    <definedName name="FourE">#REF!</definedName>
    <definedName name="FourF">#REF!</definedName>
    <definedName name="FourG">#REF!</definedName>
    <definedName name="FourH">#REF!</definedName>
    <definedName name="FourI">#REF!</definedName>
    <definedName name="FourJ">#REF!</definedName>
    <definedName name="FourK">#REF!</definedName>
    <definedName name="FourL">#REF!</definedName>
    <definedName name="Fourm">#REF!</definedName>
    <definedName name="fovo" hidden="1">#REF!</definedName>
    <definedName name="FO투입시UPH조정" hidden="1">{#N/A,#N/A,FALSE,"단축1";#N/A,#N/A,FALSE,"단축2";#N/A,#N/A,FALSE,"단축3";#N/A,#N/A,FALSE,"장축";#N/A,#N/A,FALSE,"4WD"}</definedName>
    <definedName name="FP">#REF!</definedName>
    <definedName name="fple" hidden="1">{#N/A,#N/A,TRUE,"INGENIERIA";#N/A,#N/A,TRUE,"COMPRAS";#N/A,#N/A,TRUE,"DIRECCION";#N/A,#N/A,TRUE,"RESUMEN"}</definedName>
    <definedName name="FPMAS2">#REF!</definedName>
    <definedName name="FR">#N/A</definedName>
    <definedName name="FRACCAT">#N/A</definedName>
    <definedName name="FRACTANK">#N/A</definedName>
    <definedName name="FRACTANK_MOV">#N/A</definedName>
    <definedName name="FRAGUA">#N/A</definedName>
    <definedName name="frbgsd" hidden="1">{"TAB1",#N/A,TRUE,"GENERAL";"TAB2",#N/A,TRUE,"GENERAL";"TAB3",#N/A,TRUE,"GENERAL";"TAB4",#N/A,TRUE,"GENERAL";"TAB5",#N/A,TRUE,"GENERAL"}</definedName>
    <definedName name="FRDEASASa" hidden="1">{"DETALLE_1996",#N/A,FALSE,"flujo";"DETALLE_1997",#N/A,FALSE,"flujo";"GASTOS_INCURRIDOS_1996",#N/A,FALSE,"flujo";"GASTOS_PROGRAMADOS_PARA_1997",#N/A,FALSE,"flujo";#N/A,#N/A,FALSE,"comparat";#N/A,#N/A,FALSE,"costos";#N/A,#N/A,FALSE,"proyctrol"}</definedName>
    <definedName name="frefr" hidden="1">{"via1",#N/A,TRUE,"general";"via2",#N/A,TRUE,"general";"via3",#N/A,TRUE,"general"}</definedName>
    <definedName name="frequency_id_001">#REF!</definedName>
    <definedName name="FRF">#REF!</definedName>
    <definedName name="frfa" hidden="1">{"via1",#N/A,TRUE,"general";"via2",#N/A,TRUE,"general";"via3",#N/A,TRUE,"general"}</definedName>
    <definedName name="frfr" hidden="1">{"TAB1",#N/A,TRUE,"GENERAL";"TAB2",#N/A,TRUE,"GENERAL";"TAB3",#N/A,TRUE,"GENERAL";"TAB4",#N/A,TRUE,"GENERAL";"TAB5",#N/A,TRUE,"GENERAL"}</definedName>
    <definedName name="friendsgocamping">#REF!</definedName>
    <definedName name="fs" hidden="1">#REF!</definedName>
    <definedName name="fsd"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fsda" hidden="1">{#N/A,#N/A,TRUE,"Basic";#N/A,#N/A,TRUE,"EXT-TABLE";#N/A,#N/A,TRUE,"STEEL";#N/A,#N/A,TRUE,"INT-Table";#N/A,#N/A,TRUE,"STEEL";#N/A,#N/A,TRUE,"Door"}</definedName>
    <definedName name="FSF" hidden="1">{#N/A,#N/A,FALSE,"masez (10)";#N/A,#N/A,FALSE,"masez (7)";#N/A,#N/A,FALSE,"masez (6)";#N/A,#N/A,FALSE,"masez (5)";#N/A,#N/A,FALSE,"masez (4)";#N/A,#N/A,FALSE,"masez (3)";#N/A,#N/A,FALSE,"masez (2)";#N/A,#N/A,FALSE,"GME";#N/A,#N/A,FALSE,"masez"}</definedName>
    <definedName name="fsfs" hidden="1">{#N/A,#N/A,FALSE,"masez (10)";#N/A,#N/A,FALSE,"masez (7)";#N/A,#N/A,FALSE,"masez (6)";#N/A,#N/A,FALSE,"masez (5)";#N/A,#N/A,FALSE,"masez (4)";#N/A,#N/A,FALSE,"masez (3)";#N/A,#N/A,FALSE,"masez (2)";#N/A,#N/A,FALSE,"GME";#N/A,#N/A,FALSE,"masez"}</definedName>
    <definedName name="FSOP">#REF!</definedName>
    <definedName name="FTO_EXPORTQQ">#REF!</definedName>
    <definedName name="FTPT">#REF!</definedName>
    <definedName name="Fuel_Units">#REF!</definedName>
    <definedName name="full_load_current_001">#REF!</definedName>
    <definedName name="Full_Print">#REF!</definedName>
    <definedName name="full_weight_001">#REF!</definedName>
    <definedName name="FutureExpansion">#REF!</definedName>
    <definedName name="FUYU" hidden="1">{#N/A,#N/A,FALSE,"단축1";#N/A,#N/A,FALSE,"단축2";#N/A,#N/A,FALSE,"단축3";#N/A,#N/A,FALSE,"장축";#N/A,#N/A,FALSE,"4WD"}</definedName>
    <definedName name="fvgh" hidden="1">{#N/A,#N/A,TRUE,"INGENIERIA";#N/A,#N/A,TRUE,"COMPRAS";#N/A,#N/A,TRUE,"DIRECCION";#N/A,#N/A,TRUE,"RESUMEN"}</definedName>
    <definedName name="fvghh" hidden="1">{#N/A,#N/A,TRUE,"1842CWN0"}</definedName>
    <definedName name="fvrj" hidden="1">{#N/A,#N/A,TRUE,"1842CWN0"}</definedName>
    <definedName name="fwff" hidden="1">{"via1",#N/A,TRUE,"general";"via2",#N/A,TRUE,"general";"via3",#N/A,TRUE,"general"}</definedName>
    <definedName name="fwwe" hidden="1">{"via1",#N/A,TRUE,"general";"via2",#N/A,TRUE,"general";"via3",#N/A,TRUE,"general"}</definedName>
    <definedName name="fyhtryr" hidden="1">{"'banner (abr)'!$A$14:$G$22"}</definedName>
    <definedName name="fzddgffdg" hidden="1">{#N/A,#N/A,FALSE,"Costos Contables CIB A 12 1994";#N/A,#N/A,FALSE,"Cuadre Contab. y C. OP"}</definedName>
    <definedName name="G" hidden="1">{"krl1",#N/A,FALSE,"kr";"krl2",#N/A,FALSE,"kr";"compara",#N/A,FALSE,"kr";"desconp1",#N/A,FALSE,"kr";"desconp12",#N/A,FALSE,"kr";"krnp1",#N/A,FALSE,"kr";"krnp2",#N/A,FALSE,"kr";"krp12avg",#N/A,FALSE,"kr";"krp1avg",#N/A,FALSE,"kr"}</definedName>
    <definedName name="ga">#REF!</definedName>
    <definedName name="gaag" hidden="1">{#N/A,#N/A,FALSE,"단축1";#N/A,#N/A,FALSE,"단축2";#N/A,#N/A,FALSE,"단축3";#N/A,#N/A,FALSE,"장축";#N/A,#N/A,FALSE,"4WD"}</definedName>
    <definedName name="GAB_TAN">#N/A</definedName>
    <definedName name="GAG">#REF!</definedName>
    <definedName name="GAJ">#REF!</definedName>
    <definedName name="GAMBIENT">#REF!</definedName>
    <definedName name="Gantt_2" hidden="1">{#N/A,#N/A,FALSE,"Total_OC015";#N/A,#N/A,FALSE,"ADMIN";#N/A,#N/A,FALSE,"PROCES";#N/A,#N/A,FALSE,"mecan";#N/A,#N/A,FALSE,"civil";#N/A,#N/A,FALSE,"CAÑER";#N/A,#N/A,FALSE,"ELEC";#N/A,#N/A,FALSE,"INSTR"}</definedName>
    <definedName name="GAS">#REF!</definedName>
    <definedName name="Gas_1" hidden="1">{"'TABLA 4.3'!$A$1:$O$41"}</definedName>
    <definedName name="GAS_UNT">#N/A</definedName>
    <definedName name="gasdad" hidden="1">{"PYGP",#N/A,TRUE,"PandL";"BALANCEP",#N/A,TRUE,"BS";"Estado Cash Flow",#N/A,TRUE,"CFlow";"debt",#N/A,TRUE,"Debt";"worcap",#N/A,TRUE,"WorCap";"Analisis Impuestos",#N/A,TRUE,"Tax"}</definedName>
    <definedName name="GASTO_ADM">#N/A</definedName>
    <definedName name="Gastón" hidden="1">{"CI+GG(BASE)",#N/A,FALSE,"CI+GG(BASE)";"GG",#N/A,FALSE,"CI+GG(BASE)";"CI",#N/A,FALSE,"CI+GG(BASE)"}</definedName>
    <definedName name="gastos_contrato">#REF!</definedName>
    <definedName name="gato" hidden="1">{#N/A,#N/A,FALSE,"masez (10)";#N/A,#N/A,FALSE,"masez (7)";#N/A,#N/A,FALSE,"masez (6)";#N/A,#N/A,FALSE,"masez (5)";#N/A,#N/A,FALSE,"masez (4)";#N/A,#N/A,FALSE,"masez (3)";#N/A,#N/A,FALSE,"masez (2)";#N/A,#N/A,FALSE,"GME";#N/A,#N/A,FALSE,"masez"}</definedName>
    <definedName name="gba" hidden="1">{#N/A,#N/A,FALSE,"orthoflow";#N/A,#N/A,FALSE,"Miscelaneos";#N/A,#N/A,FALSE,"Instrumentacio";#N/A,#N/A,FALSE,"Electrico";#N/A,#N/A,FALSE,"Valv. Seguridad"}</definedName>
    <definedName name="gbac" hidden="1">{#N/A,#N/A,FALSE,"Estatico";#N/A,#N/A,FALSE,"Tuberia";#N/A,#N/A,FALSE,"Instrumentación";#N/A,#N/A,FALSE,"Mecanica";#N/A,#N/A,FALSE,"Electrico";#N/A,#N/A,FALSE,"Ofic.Civiles"}</definedName>
    <definedName name="gbbfghghj" hidden="1">{"TAB1",#N/A,TRUE,"GENERAL";"TAB2",#N/A,TRUE,"GENERAL";"TAB3",#N/A,TRUE,"GENERAL";"TAB4",#N/A,TRUE,"GENERAL";"TAB5",#N/A,TRUE,"GENERAL"}</definedName>
    <definedName name="GBP">#REF!</definedName>
    <definedName name="gc" hidden="1">{#N/A,#N/A,FALSE,"SOACHA"}</definedName>
    <definedName name="gddfgdfgdf">#REF!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MNA" hidden="1">#REF!</definedName>
    <definedName name="gdt" hidden="1">{"TAB1",#N/A,TRUE,"GENERAL";"TAB2",#N/A,TRUE,"GENERAL";"TAB3",#N/A,TRUE,"GENERAL";"TAB4",#N/A,TRUE,"GENERAL";"TAB5",#N/A,TRUE,"GENERAL"}</definedName>
    <definedName name="geddjy" hidden="1">#REF!</definedName>
    <definedName name="gef" hidden="1">#REF!</definedName>
    <definedName name="geg" hidden="1">{"via1",#N/A,TRUE,"general";"via2",#N/A,TRUE,"general";"via3",#N/A,TRUE,"general"}</definedName>
    <definedName name="GENERAL">#REF!</definedName>
    <definedName name="GENERO">#REF!</definedName>
    <definedName name="GER">#REF!</definedName>
    <definedName name="GERENCIAL" hidden="1">{#N/A,#N/A,FALSE,"DMC schedule";#N/A,#N/A,FALSE,"DMC_THC Revenue";#N/A,#N/A,FALSE,"Personnel plan";#N/A,#N/A,FALSE,"Capex HW+SW";#N/A,#N/A,FALSE,"P&amp;L"}</definedName>
    <definedName name="GERENCIAS">#REF!</definedName>
    <definedName name="Gerente">#REF!</definedName>
    <definedName name="gerf" hidden="1">#REF!</definedName>
    <definedName name="gerg" hidden="1">{"TAB1",#N/A,TRUE,"GENERAL";"TAB2",#N/A,TRUE,"GENERAL";"TAB3",#N/A,TRUE,"GENERAL";"TAB4",#N/A,TRUE,"GENERAL";"TAB5",#N/A,TRUE,"GENERAL"}</definedName>
    <definedName name="gerg54" hidden="1">{"via1",#N/A,TRUE,"general";"via2",#N/A,TRUE,"general";"via3",#N/A,TRUE,"general"}</definedName>
    <definedName name="gerger" hidden="1">#REF!</definedName>
    <definedName name="gergew" hidden="1">{"TAB1",#N/A,TRUE,"GENERAL";"TAB2",#N/A,TRUE,"GENERAL";"TAB3",#N/A,TRUE,"GENERAL";"TAB4",#N/A,TRUE,"GENERAL";"TAB5",#N/A,TRUE,"GENERAL"}</definedName>
    <definedName name="gergw" hidden="1">{"TAB1",#N/A,TRUE,"GENERAL";"TAB2",#N/A,TRUE,"GENERAL";"TAB3",#N/A,TRUE,"GENERAL";"TAB4",#N/A,TRUE,"GENERAL";"TAB5",#N/A,TRUE,"GENERAL"}</definedName>
    <definedName name="GERMAN" hidden="1">{"COSOPE98",#N/A,FALSE,"COSOPE98";"COSOPE97",#N/A,FALSE,"COSOPE97";"GASECP98",#N/A,FALSE,"GASECP98";"GAS10098",#N/A,FALSE,"GAS10098";"GASECP97",#N/A,FALSE,"GASECP97";"GAS10097",#N/A,FALSE,"GAS10097";"INVECP98",#N/A,FALSE,"INVECP98";"INV10098",#N/A,FALSE,"INV10098";"INVECP97",#N/A,FALSE,"INVECP97";"INV10097",#N/A,FALSE,"INV10097"}</definedName>
    <definedName name="GERMAN1" hidden="1">{"COSOPE98",#N/A,FALSE,"COSOPE98";"COSOPE97",#N/A,FALSE,"COSOPE97";"GASECP98",#N/A,FALSE,"GASECP98";"GAS10098",#N/A,FALSE,"GAS10098";"GASECP97",#N/A,FALSE,"GASECP97";"GAS10097",#N/A,FALSE,"GAS10097";"INVECP98",#N/A,FALSE,"INVECP98";"INV10098",#N/A,FALSE,"INV10098";"INVECP97",#N/A,FALSE,"INVECP97";"INV10097",#N/A,FALSE,"INV10097"}</definedName>
    <definedName name="GEST">#REF!</definedName>
    <definedName name="GESTION">#REF!</definedName>
    <definedName name="GESTION_1">#REF!</definedName>
    <definedName name="GESTIONES">#REF!</definedName>
    <definedName name="GF" hidden="1">{#N/A,#N/A,FALSE,"PERSONAL"}</definedName>
    <definedName name="GFASLKF">#REF!</definedName>
    <definedName name="gfd">#REF!</definedName>
    <definedName name="gfdf" hidden="1">{#N/A,#N/A,FALSE,"Estatico";#N/A,#N/A,FALSE,"Tuberia";#N/A,#N/A,FALSE,"Instrumentación";#N/A,#N/A,FALSE,"Mecanica";#N/A,#N/A,FALSE,"Electrico";#N/A,#N/A,FALSE,"Ofic.Civiles"}</definedName>
    <definedName name="gfdg" hidden="1">{"via1",#N/A,TRUE,"general";"via2",#N/A,TRUE,"general";"via3",#N/A,TRUE,"general"}</definedName>
    <definedName name="GFDS" hidden="1">{#N/A,#N/A,FALSE,"단축1";#N/A,#N/A,FALSE,"단축2";#N/A,#N/A,FALSE,"단축3";#N/A,#N/A,FALSE,"장축";#N/A,#N/A,FALSE,"4WD"}</definedName>
    <definedName name="gffgfhhf" hidden="1">{#N/A,#N/A,TRUE,"INGENIERIA";#N/A,#N/A,TRUE,"COMPRAS";#N/A,#N/A,TRUE,"DIRECCION";#N/A,#N/A,TRUE,"RESUMEN"}</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GG" hidden="1">{"Control_Consolidado",#N/A,FALSE,"Cons.";"Control_Tunel",#N/A,FALSE,"Cons.";"Control_Melip",#N/A,FALSE,"Cons.";"Control_Gualleco",#N/A,FALSE,"Cons.";"Control_Sara L",#N/A,FALSE,"Cons.";"Control_Quellon",#N/A,FALSE,"Cons.";"Control_Biolix",#N/A,FALSE,"Cons.";"Control_Oficina",#N/A,FALSE,"Cons.";"Control_Consorcio",#N/A,FALSE,"Cons."}</definedName>
    <definedName name="gfgfgr" hidden="1">{"via1",#N/A,TRUE,"general";"via2",#N/A,TRUE,"general";"via3",#N/A,TRUE,"general"}</definedName>
    <definedName name="GFGGF" hidden="1">{#N/A,#N/A,FALSE,"단축1";#N/A,#N/A,FALSE,"단축2";#N/A,#N/A,FALSE,"단축3";#N/A,#N/A,FALSE,"장축";#N/A,#N/A,FALSE,"4WD"}</definedName>
    <definedName name="gfgyt" hidden="1">{"'5'!$A$1:$BB$147"}</definedName>
    <definedName name="gfhf" hidden="1">{"via1",#N/A,TRUE,"general";"via2",#N/A,TRUE,"general";"via3",#N/A,TRUE,"general"}</definedName>
    <definedName name="gfhfdh" hidden="1">{"TAB1",#N/A,TRUE,"GENERAL";"TAB2",#N/A,TRUE,"GENERAL";"TAB3",#N/A,TRUE,"GENERAL";"TAB4",#N/A,TRUE,"GENERAL";"TAB5",#N/A,TRUE,"GENERAL"}</definedName>
    <definedName name="gfhgfh" hidden="1">{"TAB1",#N/A,TRUE,"GENERAL";"TAB2",#N/A,TRUE,"GENERAL";"TAB3",#N/A,TRUE,"GENERAL";"TAB4",#N/A,TRUE,"GENERAL";"TAB5",#N/A,TRUE,"GENERAL"}</definedName>
    <definedName name="gfjgfh" hidden="1">{#N/A,#N/A,FALSE,"CCTV"}</definedName>
    <definedName name="gfjgfhfg" hidden="1">{#N/A,#N/A,FALSE,"CCTV"}</definedName>
    <definedName name="gfjhfdgj" hidden="1">{#N/A,#N/A,TRUE,"1842CWN0"}</definedName>
    <definedName name="GFJHGJ" hidden="1">{"TAB1",#N/A,TRUE,"GENERAL";"TAB2",#N/A,TRUE,"GENERAL";"TAB3",#N/A,TRUE,"GENERAL";"TAB4",#N/A,TRUE,"GENERAL";"TAB5",#N/A,TRUE,"GENERAL"}</definedName>
    <definedName name="gfjjh" hidden="1">{"via1",#N/A,TRUE,"general";"via2",#N/A,TRUE,"general";"via3",#N/A,TRUE,"general"}</definedName>
    <definedName name="gfrdxc"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gfsfg" hidden="1">{#N/A,#N/A,FALSE,"이태원철근"}</definedName>
    <definedName name="gfutyj6" hidden="1">{"via1",#N/A,TRUE,"general";"via2",#N/A,TRUE,"general";"via3",#N/A,TRUE,"general"}</definedName>
    <definedName name="GG" hidden="1">{#N/A,#N/A,FALSE,"Upía";#N/A,#N/A,FALSE,"CPR Espinal";#N/A,#N/A,FALSE,"Magangué"}</definedName>
    <definedName name="ggdr" hidden="1">{"via1",#N/A,TRUE,"general";"via2",#N/A,TRUE,"general";"via3",#N/A,TRUE,"general"}</definedName>
    <definedName name="ggerg" hidden="1">{"TAB1",#N/A,TRUE,"GENERAL";"TAB2",#N/A,TRUE,"GENERAL";"TAB3",#N/A,TRUE,"GENERAL";"TAB4",#N/A,TRUE,"GENERAL";"TAB5",#N/A,TRUE,"GENERAL"}</definedName>
    <definedName name="ggg">#REF!</definedName>
    <definedName name="gggb" hidden="1">{"TAB1",#N/A,TRUE,"GENERAL";"TAB2",#N/A,TRUE,"GENERAL";"TAB3",#N/A,TRUE,"GENERAL";"TAB4",#N/A,TRUE,"GENERAL";"TAB5",#N/A,TRUE,"GENERAL"}</definedName>
    <definedName name="gggg" hidden="1">{"via1",#N/A,TRUE,"general";"via2",#N/A,TRUE,"general";"via3",#N/A,TRUE,"general"}</definedName>
    <definedName name="ggggd" hidden="1">{"TAB1",#N/A,TRUE,"GENERAL";"TAB2",#N/A,TRUE,"GENERAL";"TAB3",#N/A,TRUE,"GENERAL";"TAB4",#N/A,TRUE,"GENERAL";"TAB5",#N/A,TRUE,"GENERAL"}</definedName>
    <definedName name="gggggggggg" hidden="1">{"ANAR",#N/A,FALSE,"Dist total";"MARGEN",#N/A,FALSE,"Dist total";"COMENTARIO",#N/A,FALSE,"Ficha CODICE";"CONSEJO",#N/A,FALSE,"Dist p0";"uno",#N/A,FALSE,"Dist total"}</definedName>
    <definedName name="gggggggggggbbbbbbbbbbbbbb" hidden="1">#REF!</definedName>
    <definedName name="gggggggggggggggg">#REF!</definedName>
    <definedName name="gggggt" hidden="1">{"via1",#N/A,TRUE,"general";"via2",#N/A,TRUE,"general";"via3",#N/A,TRUE,"general"}</definedName>
    <definedName name="gggghn" hidden="1">{"TAB1",#N/A,TRUE,"GENERAL";"TAB2",#N/A,TRUE,"GENERAL";"TAB3",#N/A,TRUE,"GENERAL";"TAB4",#N/A,TRUE,"GENERAL";"TAB5",#N/A,TRUE,"GENERAL"}</definedName>
    <definedName name="ggggs" hidden="1">{"CONSEJO",#N/A,FALSE,"Dist p0";"CONSEJO",#N/A,FALSE,"Ficha CODICE"}</definedName>
    <definedName name="ggggt" hidden="1">{"TAB1",#N/A,TRUE,"GENERAL";"TAB2",#N/A,TRUE,"GENERAL";"TAB3",#N/A,TRUE,"GENERAL";"TAB4",#N/A,TRUE,"GENERAL";"TAB5",#N/A,TRUE,"GENERAL"}</definedName>
    <definedName name="ggggy" hidden="1">{"TAB1",#N/A,TRUE,"GENERAL";"TAB2",#N/A,TRUE,"GENERAL";"TAB3",#N/A,TRUE,"GENERAL";"TAB4",#N/A,TRUE,"GENERAL";"TAB5",#N/A,TRUE,"GENERAL"}</definedName>
    <definedName name="gggh" hidden="1">#REF!</definedName>
    <definedName name="gggtgd" hidden="1">{"via1",#N/A,TRUE,"general";"via2",#N/A,TRUE,"general";"via3",#N/A,TRUE,"general"}</definedName>
    <definedName name="ggh"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jgjkg" hidden="1">{#N/A,#N/A,TRUE,"1842CWN0"}</definedName>
    <definedName name="ggtgt" hidden="1">{"via1",#N/A,TRUE,"general";"via2",#N/A,TRUE,"general";"via3",#N/A,TRUE,"general"}</definedName>
    <definedName name="gh">#REF!</definedName>
    <definedName name="ghdfgh" hidden="1">{#N/A,#N/A,TRUE,"INGENIERIA";#N/A,#N/A,TRUE,"COMPRAS";#N/A,#N/A,TRUE,"DIRECCION";#N/A,#N/A,TRUE,"RESUMEN"}</definedName>
    <definedName name="ghdghdg" hidden="1">{#N/A,#N/A,FALSE,"이태원철근"}</definedName>
    <definedName name="ghdghuy" hidden="1">{"via1",#N/A,TRUE,"general";"via2",#N/A,TRUE,"general";"via3",#N/A,TRUE,"general"}</definedName>
    <definedName name="GHDP" hidden="1">{"via1",#N/A,TRUE,"general";"via2",#N/A,TRUE,"general";"via3",#N/A,TRUE,"general"}</definedName>
    <definedName name="ghf">#REF!</definedName>
    <definedName name="ghfg" hidden="1">{"via1",#N/A,TRUE,"general";"via2",#N/A,TRUE,"general";"via3",#N/A,TRUE,"general"}</definedName>
    <definedName name="ghfgh" hidden="1">{#N/A,#N/A,TRUE,"INGENIERIA";#N/A,#N/A,TRUE,"COMPRAS";#N/A,#N/A,TRUE,"DIRECCION";#N/A,#N/A,TRUE,"RESUMEN"}</definedName>
    <definedName name="GHG" hidden="1">{"'5'!$A$1:$BB$147"}</definedName>
    <definedName name="ghgdhgh" hidden="1">{#N/A,#N/A,FALSE,"Solids &amp; Flow"}</definedName>
    <definedName name="GHGHJBJH">#REF!</definedName>
    <definedName name="ghgijuu" hidden="1">{#N/A,#N/A,FALSE,"COVER";#N/A,#N/A,FALSE,"RECAP";#N/A,#N/A,FALSE,"SANTA BARBARA NONMANUAL";#N/A,#N/A,FALSE,"CEQUIP";#N/A,#N/A,FALSE,"WRATE";#N/A,#N/A,FALSE,"INDIRECT";#N/A,#N/A,FALSE,"TRAIN";#N/A,#N/A,FALSE,"MANLOADED SCHEDULE"}</definedName>
    <definedName name="GHI" hidden="1">{#N/A,#N/A,FALSE,"TABLE"}</definedName>
    <definedName name="GHJ" hidden="1">{#N/A,#N/A,FALSE,"Solids &amp; Flow"}</definedName>
    <definedName name="ghjghj" hidden="1">{"TAB1",#N/A,TRUE,"GENERAL";"TAB2",#N/A,TRUE,"GENERAL";"TAB3",#N/A,TRUE,"GENERAL";"TAB4",#N/A,TRUE,"GENERAL";"TAB5",#N/A,TRUE,"GENERAL"}</definedName>
    <definedName name="ghjtf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yutr" hidden="1">{#N/A,#N/A,FALSE,"Solids Only"}</definedName>
    <definedName name="GHKJHK" hidden="1">{"TAB1",#N/A,TRUE,"GENERAL";"TAB2",#N/A,TRUE,"GENERAL";"TAB3",#N/A,TRUE,"GENERAL";"TAB4",#N/A,TRUE,"GENERAL";"TAB5",#N/A,TRUE,"GENERAL"}</definedName>
    <definedName name="GHKJHKJHKJHJK" hidden="1">{"'5'!$A$1:$BB$147"}</definedName>
    <definedName name="ghnbbfr" hidden="1">{#N/A,#N/A,TRUE,"1842CWN0"}</definedName>
    <definedName name="ghyuiyu" hidden="1">{#N/A,#N/A,FALSE,"Solids Only"}</definedName>
    <definedName name="GI">MATCH(0.01,End_Bal,-1)+1</definedName>
    <definedName name="gifbfbv" hidden="1">{#N/A,#N/A,TRUE,"INGENIERIA";#N/A,#N/A,TRUE,"COMPRAS";#N/A,#N/A,TRUE,"DIRECCION";#N/A,#N/A,TRUE,"RESUMEN"}</definedName>
    <definedName name="gigi" hidden="1">{#N/A,#N/A,FALSE,"summary";#N/A,#N/A,FALSE,"SumGraph"}</definedName>
    <definedName name="GJ">#N/A</definedName>
    <definedName name="GJHVCB" hidden="1">{"TAB1",#N/A,TRUE,"GENERAL";"TAB2",#N/A,TRUE,"GENERAL";"TAB3",#N/A,TRUE,"GENERAL";"TAB4",#N/A,TRUE,"GENERAL";"TAB5",#N/A,TRUE,"GENERAL"}</definedName>
    <definedName name="GJLHÑÑGHK" hidden="1">{#N/A,#N/A,FALSE,"masez (10)";#N/A,#N/A,FALSE,"masez (7)";#N/A,#N/A,FALSE,"masez (6)";#N/A,#N/A,FALSE,"masez (5)";#N/A,#N/A,FALSE,"masez (4)";#N/A,#N/A,FALSE,"masez (3)";#N/A,#N/A,FALSE,"masez (2)";#N/A,#N/A,FALSE,"GME";#N/A,#N/A,FALSE,"masez"}</definedName>
    <definedName name="gk" hidden="1">{"via1",#N/A,TRUE,"general";"via2",#N/A,TRUE,"general";"via3",#N/A,TRUE,"general"}</definedName>
    <definedName name="GKFGK" hidden="1">{"'5'!$A$1:$BB$147"}</definedName>
    <definedName name="GKJDGDIJZ">"Imagen 3"</definedName>
    <definedName name="GL" localSheetId="2">Scheduled_Payment+Extra_Payment</definedName>
    <definedName name="GL" localSheetId="6">Scheduled_Payment+Extra_Payment</definedName>
    <definedName name="GL" localSheetId="5">Scheduled_Payment+Extra_Payment</definedName>
    <definedName name="GL" localSheetId="9">Scheduled_Payment+Extra_Payment</definedName>
    <definedName name="GL">Scheduled_Payment+Extra_Payment</definedName>
    <definedName name="Global">#REF!</definedName>
    <definedName name="GM">#N/A</definedName>
    <definedName name="gmd" hidden="1">{#N/A,#N/A,FALSE,"Matrix";#N/A,#N/A,FALSE,"Executive";#N/A,#N/A,FALSE,"Summary"}</definedName>
    <definedName name="GOH" hidden="1">{#N/A,#N/A,FALSE,"TABLE"}</definedName>
    <definedName name="Google_Sheet_Link_1203146130_6723025" hidden="1">#N/A</definedName>
    <definedName name="Google_Sheet_Link_1205380227_346696838" hidden="1">#N/A</definedName>
    <definedName name="Google_Sheet_Link_1220169392_630757018" hidden="1">#N/A</definedName>
    <definedName name="Google_Sheet_Link_1248689005_1516925626" hidden="1">#N/A</definedName>
    <definedName name="Google_Sheet_Link_1404876349_630757018" hidden="1">#N/A</definedName>
    <definedName name="Google_Sheet_Link_1767927049_1516925626" hidden="1">#N/A</definedName>
    <definedName name="Google_Sheet_Link_1855941878_346696838" hidden="1">#N/A</definedName>
    <definedName name="Google_Sheet_Link_1859516372_274199300" hidden="1">#N/A</definedName>
    <definedName name="Google_Sheet_Link_2050570736_325787280" hidden="1">#N/A</definedName>
    <definedName name="Google_Sheet_Link_335182132_325787280" hidden="1">#N/A</definedName>
    <definedName name="Google_Sheet_Link_487601100_1502030992" hidden="1">#N/A</definedName>
    <definedName name="Google_Sheet_Link_813262325_6723025" hidden="1">#N/A</definedName>
    <definedName name="Google_Sheet_Link_942103294_1502030992" hidden="1">#N/A</definedName>
    <definedName name="GOTSX" hidden="1">{#N/A,#N/A,FALSE,"CIBHA05A";#N/A,#N/A,FALSE,"CIBHA05B"}</definedName>
    <definedName name="governing_case_001">#REF!</definedName>
    <definedName name="GPH_PRNT">#REF!</definedName>
    <definedName name="gpx" hidden="1">{#N/A,#N/A,TRUE,"INGENIERIA";#N/A,#N/A,TRUE,"COMPRAS";#N/A,#N/A,TRUE,"DIRECCION";#N/A,#N/A,TRUE,"RESUMEN"}</definedName>
    <definedName name="GRA">#REF!</definedName>
    <definedName name="grade_rate">#REF!</definedName>
    <definedName name="GRAF" hidden="1">{#N/A,#N/A,FALSE,"SMT1";#N/A,#N/A,FALSE,"SMT2";#N/A,#N/A,FALSE,"Summary";#N/A,#N/A,FALSE,"Graphs";#N/A,#N/A,FALSE,"4 Panel"}</definedName>
    <definedName name="GRAF1ANO" hidden="1">{"via1",#N/A,TRUE,"general";"via2",#N/A,TRUE,"general";"via3",#N/A,TRUE,"general"}</definedName>
    <definedName name="GRAF1AÑO" hidden="1">{"TAB1",#N/A,TRUE,"GENERAL";"TAB2",#N/A,TRUE,"GENERAL";"TAB3",#N/A,TRUE,"GENERAL";"TAB4",#N/A,TRUE,"GENERAL";"TAB5",#N/A,TRUE,"GENERAL"}</definedName>
    <definedName name="GRAF2">#REF!</definedName>
    <definedName name="GRAF3">#REF!</definedName>
    <definedName name="GRAFICOS">#REF!</definedName>
    <definedName name="Graph_1" hidden="1">#REF!</definedName>
    <definedName name="Graph_2" hidden="1">#REF!</definedName>
    <definedName name="GRC_EXP">#REF!</definedName>
    <definedName name="GRC_IMP">#REF!</definedName>
    <definedName name="GRCHIS0599" hidden="1">{#N/A,#N/A,FALSE,"Costos Productos 6A";#N/A,#N/A,FALSE,"Costo Unitario Total H-94-12"}</definedName>
    <definedName name="gregds" hidden="1">{"TAB1",#N/A,TRUE,"GENERAL";"TAB2",#N/A,TRUE,"GENERAL";"TAB3",#N/A,TRUE,"GENERAL";"TAB4",#N/A,TRUE,"GENERAL";"TAB5",#N/A,TRUE,"GENERAL"}</definedName>
    <definedName name="grehrtyh" hidden="1">{"TAB1",#N/A,TRUE,"GENERAL";"TAB2",#N/A,TRUE,"GENERAL";"TAB3",#N/A,TRUE,"GENERAL";"TAB4",#N/A,TRUE,"GENERAL";"TAB5",#N/A,TRUE,"GENERAL"}</definedName>
    <definedName name="grggwero" hidden="1">{"via1",#N/A,TRUE,"general";"via2",#N/A,TRUE,"general";"via3",#N/A,TRUE,"general"}</definedName>
    <definedName name="grphRange">#REF!,#REF!,#REF!,#REF!</definedName>
    <definedName name="grtyerh" hidden="1">{"TAB1",#N/A,TRUE,"GENERAL";"TAB2",#N/A,TRUE,"GENERAL";"TAB3",#N/A,TRUE,"GENERAL";"TAB4",#N/A,TRUE,"GENERAL";"TAB5",#N/A,TRUE,"GENERAL"}</definedName>
    <definedName name="GRUA_30">#N/A</definedName>
    <definedName name="GRUA_75">#N/A</definedName>
    <definedName name="GRUPO_SANGUINEO">#REF!</definedName>
    <definedName name="grupo1">#REF!</definedName>
    <definedName name="grupo2">#REF!</definedName>
    <definedName name="grupo3">#REF!</definedName>
    <definedName name="grupo4">#REF!</definedName>
    <definedName name="grupo5">#REF!</definedName>
    <definedName name="grupo6">#REF!</definedName>
    <definedName name="grupo7">#REF!</definedName>
    <definedName name="grupo8">#REF!</definedName>
    <definedName name="grupo9">#REF!</definedName>
    <definedName name="gsdfg"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G" hidden="1">{"TAB1",#N/A,TRUE,"GENERAL";"TAB2",#N/A,TRUE,"GENERAL";"TAB3",#N/A,TRUE,"GENERAL";"TAB4",#N/A,TRUE,"GENERAL";"TAB5",#N/A,TRUE,"GENERAL"}</definedName>
    <definedName name="gsfsf" hidden="1">{"via1",#N/A,TRUE,"general";"via2",#N/A,TRUE,"general";"via3",#N/A,TRUE,"general"}</definedName>
    <definedName name="gt" hidden="1">{#N/A,#N/A,FALSE,"Hoja1";#N/A,#N/A,FALSE,"Hoja2"}</definedName>
    <definedName name="gtfd" hidden="1">{#N/A,#N/A,TRUE,"1842CWN0"}</definedName>
    <definedName name="gtgt" hidden="1">{"via1",#N/A,TRUE,"general";"via2",#N/A,TRUE,"general";"via3",#N/A,TRUE,"general"}</definedName>
    <definedName name="gtgtg" hidden="1">{"via1",#N/A,TRUE,"general";"via2",#N/A,TRUE,"general";"via3",#N/A,TRUE,"general"}</definedName>
    <definedName name="gtgtgff" hidden="1">{"via1",#N/A,TRUE,"general";"via2",#N/A,TRUE,"general";"via3",#N/A,TRUE,"general"}</definedName>
    <definedName name="gtgtgyh" hidden="1">{"TAB1",#N/A,TRUE,"GENERAL";"TAB2",#N/A,TRUE,"GENERAL";"TAB3",#N/A,TRUE,"GENERAL";"TAB4",#N/A,TRUE,"GENERAL";"TAB5",#N/A,TRUE,"GENERAL"}</definedName>
    <definedName name="gtgth" hidden="1">{"TAB1",#N/A,TRUE,"GENERAL";"TAB2",#N/A,TRUE,"GENERAL";"TAB3",#N/A,TRUE,"GENERAL";"TAB4",#N/A,TRUE,"GENERAL";"TAB5",#N/A,TRUE,"GENERAL"}</definedName>
    <definedName name="GTR" hidden="1">{#N/A,#N/A,FALSE,"단축1";#N/A,#N/A,FALSE,"단축2";#N/A,#N/A,FALSE,"단축3";#N/A,#N/A,FALSE,"장축";#N/A,#N/A,FALSE,"4WD"}</definedName>
    <definedName name="GTRF" hidden="1">{#N/A,#N/A,FALSE,"Full";#N/A,#N/A,FALSE,"Half";#N/A,#N/A,FALSE,"Op Expenses";#N/A,#N/A,FALSE,"Cap Charge";#N/A,#N/A,FALSE,"Cost C";#N/A,#N/A,FALSE,"PP&amp;E";#N/A,#N/A,FALSE,"R&amp;D"}</definedName>
    <definedName name="GTY" hidden="1">{#N/A,#N/A,FALSE,"단축1";#N/A,#N/A,FALSE,"단축2";#N/A,#N/A,FALSE,"단축3";#N/A,#N/A,FALSE,"장축";#N/A,#N/A,FALSE,"4WD"}</definedName>
    <definedName name="GUANTE">#N/A</definedName>
    <definedName name="GUANTE_DEP">#N/A</definedName>
    <definedName name="Guardar_datos">#N/A</definedName>
    <definedName name="Guardar_Datos_del_Dia">#N/A</definedName>
    <definedName name="Guardar_Datos_Indice_energìa">#N/A</definedName>
    <definedName name="Guardar_del_Dia">#N/A</definedName>
    <definedName name="GUARDAR_EN_RED">#N/A</definedName>
    <definedName name="GUARDAR_REPORTE">#N/A</definedName>
    <definedName name="GUATIQUIA">#REF!</definedName>
    <definedName name="GUS" hidden="1">{#N/A,#N/A,FALSE,"Costos Productos 6A";#N/A,#N/A,FALSE,"Costo Unitario Total H-94-12"}</definedName>
    <definedName name="GUSTAVO" hidden="1">{#N/A,#N/A,FALSE,"Costos Productos 6A";#N/A,#N/A,FALSE,"Costo Unitario Total H-94-12"}</definedName>
    <definedName name="GV" hidden="1">{#N/A,#N/A,FALSE,"CCTV"}</definedName>
    <definedName name="gvdfgdfg" hidden="1">{#N/A,#N/A,FALSE,"Solids &amp; Flow"}</definedName>
    <definedName name="gvnhg" hidden="1">{"'banner (abr)'!$A$14:$G$22"}</definedName>
    <definedName name="gyg" hidden="1">#REF!</definedName>
    <definedName name="H">#REF!</definedName>
    <definedName name="H_MENOR">#REF!</definedName>
    <definedName name="H2S">#N/A</definedName>
    <definedName name="h56h" hidden="1">{0,0,0,0;0,0,0,0}</definedName>
    <definedName name="h9h" hidden="1">{"via1",#N/A,TRUE,"general";"via2",#N/A,TRUE,"general";"via3",#N/A,TRUE,"general"}</definedName>
    <definedName name="hab">#REF!</definedName>
    <definedName name="hab___viv">#REF!</definedName>
    <definedName name="HALFCUP">#REF!</definedName>
    <definedName name="hbfdhrw" hidden="1">{"TAB1",#N/A,TRUE,"GENERAL";"TAB2",#N/A,TRUE,"GENERAL";"TAB3",#N/A,TRUE,"GENERAL";"TAB4",#N/A,TRUE,"GENERAL";"TAB5",#N/A,TRUE,"GENERAL"}</definedName>
    <definedName name="HDDR">#REF!</definedName>
    <definedName name="hdfh" hidden="1">{"via1",#N/A,TRUE,"general";"via2",#N/A,TRUE,"general";"via3",#N/A,TRUE,"general"}</definedName>
    <definedName name="hdfh4" hidden="1">{"TAB1",#N/A,TRUE,"GENERAL";"TAB2",#N/A,TRUE,"GENERAL";"TAB3",#N/A,TRUE,"GENERAL";"TAB4",#N/A,TRUE,"GENERAL";"TAB5",#N/A,TRUE,"GENERAL"}</definedName>
    <definedName name="hdfhwq" hidden="1">{"TAB1",#N/A,TRUE,"GENERAL";"TAB2",#N/A,TRUE,"GENERAL";"TAB3",#N/A,TRUE,"GENERAL";"TAB4",#N/A,TRUE,"GENERAL";"TAB5",#N/A,TRUE,"GENERAL"}</definedName>
    <definedName name="hdgh" hidden="1">{"via1",#N/A,TRUE,"general";"via2",#N/A,TRUE,"general";"via3",#N/A,TRUE,"general"}</definedName>
    <definedName name="hdhf" hidden="1">{"TAB1",#N/A,TRUE,"GENERAL";"TAB2",#N/A,TRUE,"GENERAL";"TAB3",#N/A,TRUE,"GENERAL";"TAB4",#N/A,TRUE,"GENERAL";"TAB5",#N/A,TRUE,"GENERAL"}</definedName>
    <definedName name="HDR">#REF!</definedName>
    <definedName name="Header_Row">ROW(#REF!)</definedName>
    <definedName name="HeatandMaterialBalance">#REF!</definedName>
    <definedName name="hed">#REF!</definedName>
    <definedName name="hen">#REF!</definedName>
    <definedName name="hern" hidden="1">#REF!</definedName>
    <definedName name="Herr._Menor">#REF!</definedName>
    <definedName name="Herr._Tendido">#REF!</definedName>
    <definedName name="Herramienta" hidden="1">{"'Sheet2'!$A$3:$B$17"}</definedName>
    <definedName name="herramientas">#REF!</definedName>
    <definedName name="hfdddslnb" hidden="1">{#N/A,#N/A,TRUE,"1842CWN0"}</definedName>
    <definedName name="hfdgfdg" hidden="1">{#N/A,#N/A,FALSE,"CCTV"}</definedName>
    <definedName name="hfgh" hidden="1">{"via1",#N/A,TRUE,"general";"via2",#N/A,TRUE,"general";"via3",#N/A,TRUE,"general"}</definedName>
    <definedName name="hfh" hidden="1">{"TAB1",#N/A,TRUE,"GENERAL";"TAB2",#N/A,TRUE,"GENERAL";"TAB3",#N/A,TRUE,"GENERAL";"TAB4",#N/A,TRUE,"GENERAL";"TAB5",#N/A,TRUE,"GENERAL"}</definedName>
    <definedName name="hfhg" hidden="1">{"TAB1",#N/A,TRUE,"GENERAL";"TAB2",#N/A,TRUE,"GENERAL";"TAB3",#N/A,TRUE,"GENERAL";"TAB4",#N/A,TRUE,"GENERAL";"TAB5",#N/A,TRUE,"GENERAL"}</definedName>
    <definedName name="hfjhhjj" hidden="1">{#N/A,#N/A,FALSE,"CCTV"}</definedName>
    <definedName name="hfthr" hidden="1">{"via1",#N/A,TRUE,"general";"via2",#N/A,TRUE,"general";"via3",#N/A,TRUE,"general"}</definedName>
    <definedName name="hfthytuo" hidden="1">{#N/A,#N/A,FALSE,"Solids &amp; Flow"}</definedName>
    <definedName name="hg" hidden="1">{"via1",#N/A,TRUE,"general";"via2",#N/A,TRUE,"general";"via3",#N/A,TRUE,"general"}</definedName>
    <definedName name="hgf" hidden="1">{#N/A,#N/A,TRUE,"INGENIERIA";#N/A,#N/A,TRUE,"COMPRAS";#N/A,#N/A,TRUE,"DIRECCION";#N/A,#N/A,TRUE,"RESUMEN"}</definedName>
    <definedName name="hgfd" hidden="1">{#N/A,#N/A,TRUE,"1842CWN0"}</definedName>
    <definedName name="hgfds" hidden="1">{#N/A,#N/A,FALSE,"orthoflow";#N/A,#N/A,FALSE,"Miscelaneos";#N/A,#N/A,FALSE,"Instrumentacio";#N/A,#N/A,FALSE,"Electrico";#N/A,#N/A,FALSE,"Valv. Seguridad"}</definedName>
    <definedName name="HGFH" hidden="1">{"via1",#N/A,TRUE,"general";"via2",#N/A,TRUE,"general";"via3",#N/A,TRUE,"general"}</definedName>
    <definedName name="hgfhty" hidden="1">{"via1",#N/A,TRUE,"general";"via2",#N/A,TRUE,"general";"via3",#N/A,TRUE,"general"}</definedName>
    <definedName name="HGH" hidden="1">{#N/A,#N/A,FALSE,"TABLE"}</definedName>
    <definedName name="HGHF" hidden="1">{#N/A,#N/A,TRUE,"Budget";#N/A,#N/A,TRUE,"Balance Sheet";#N/A,#N/A,TRUE,"Cash Flow"}</definedName>
    <definedName name="HGHFH7" hidden="1">{"TAB1",#N/A,TRUE,"GENERAL";"TAB2",#N/A,TRUE,"GENERAL";"TAB3",#N/A,TRUE,"GENERAL";"TAB4",#N/A,TRUE,"GENERAL";"TAB5",#N/A,TRUE,"GENERAL"}</definedName>
    <definedName name="HGHG" hidden="1">{#N/A,#N/A,FALSE,"TABLE"}</definedName>
    <definedName name="hghghghghgh" hidden="1">{#N/A,#N/A,FALSE,"PERSONAL"}</definedName>
    <definedName name="hghhj" hidden="1">{"TAB1",#N/A,TRUE,"GENERAL";"TAB2",#N/A,TRUE,"GENERAL";"TAB3",#N/A,TRUE,"GENERAL";"TAB4",#N/A,TRUE,"GENERAL";"TAB5",#N/A,TRUE,"GENERAL"}</definedName>
    <definedName name="hghydj" hidden="1">{"via1",#N/A,TRUE,"general";"via2",#N/A,TRUE,"general";"via3",#N/A,TRUE,"general"}</definedName>
    <definedName name="hgjfgh" hidden="1">{#N/A,#N/A,FALSE,"CCTV"}</definedName>
    <definedName name="hgjfjw" hidden="1">{"via1",#N/A,TRUE,"general";"via2",#N/A,TRUE,"general";"via3",#N/A,TRUE,"general"}</definedName>
    <definedName name="HGJG" hidden="1">{"TAB1",#N/A,TRUE,"GENERAL";"TAB2",#N/A,TRUE,"GENERAL";"TAB3",#N/A,TRUE,"GENERAL";"TAB4",#N/A,TRUE,"GENERAL";"TAB5",#N/A,TRUE,"GENERAL"}</definedName>
    <definedName name="hgjgfhgh" hidden="1">{#N/A,#N/A,FALSE,"CCTV"}</definedName>
    <definedName name="HGJHH" hidden="1">{#N/A,#N/A,FALSE,"TABLE"}</definedName>
    <definedName name="hh" hidden="1">{#N/A,#N/A,FALSE,"CCTV"}</definedName>
    <definedName name="hhg" hidden="1">{#N/A,#N/A,TRUE,"1842CWN0"}</definedName>
    <definedName name="HHGH" hidden="1">{"Control_Consolidado",#N/A,FALSE,"Cons.";"Control_Tunel",#N/A,FALSE,"Cons.";"Control_Melip",#N/A,FALSE,"Cons.";"Control_Gualleco",#N/A,FALSE,"Cons.";"Control_Sara L",#N/A,FALSE,"Cons.";"Control_Quellon",#N/A,FALSE,"Cons.";"Control_Biolix",#N/A,FALSE,"Cons.";"Control_Oficina",#N/A,FALSE,"Cons.";"Control_Consorcio",#N/A,FALSE,"Cons."}</definedName>
    <definedName name="hhghhghghhgg" hidden="1">{#N/A,#N/A,FALSE,"PERSONAL"}</definedName>
    <definedName name="hhh" hidden="1">{"TAB1",#N/A,TRUE,"GENERAL";"TAB2",#N/A,TRUE,"GENERAL";"TAB3",#N/A,TRUE,"GENERAL";"TAB4",#N/A,TRUE,"GENERAL";"TAB5",#N/A,TRUE,"GENERAL"}</definedName>
    <definedName name="HHHH" hidden="1">{#N/A,#N/A,FALSE,"CPR Santana"}</definedName>
    <definedName name="HHHHH" hidden="1">{#N/A,#N/A,FALSE,"단축1";#N/A,#N/A,FALSE,"단축2";#N/A,#N/A,FALSE,"단축3";#N/A,#N/A,FALSE,"장축";#N/A,#N/A,FALSE,"4WD"}</definedName>
    <definedName name="hhhhhh" hidden="1">{"via1",#N/A,TRUE,"general";"via2",#N/A,TRUE,"general";"via3",#N/A,TRUE,"general"}</definedName>
    <definedName name="hhhhhhhhhh" hidden="1">{#N/A,#N/A,FALSE,"PERSONAL"}</definedName>
    <definedName name="hhhhhhhhhhhhhhhh">#REF!</definedName>
    <definedName name="hhhhhho" hidden="1">{"TAB1",#N/A,TRUE,"GENERAL";"TAB2",#N/A,TRUE,"GENERAL";"TAB3",#N/A,TRUE,"GENERAL";"TAB4",#N/A,TRUE,"GENERAL";"TAB5",#N/A,TRUE,"GENERAL"}</definedName>
    <definedName name="hhhhhpy" hidden="1">{"TAB1",#N/A,TRUE,"GENERAL";"TAB2",#N/A,TRUE,"GENERAL";"TAB3",#N/A,TRUE,"GENERAL";"TAB4",#N/A,TRUE,"GENERAL";"TAB5",#N/A,TRUE,"GENERAL"}</definedName>
    <definedName name="hhhhth" hidden="1">{"via1",#N/A,TRUE,"general";"via2",#N/A,TRUE,"general";"via3",#N/A,TRUE,"general"}</definedName>
    <definedName name="hhhyhyh" hidden="1">{"TAB1",#N/A,TRUE,"GENERAL";"TAB2",#N/A,TRUE,"GENERAL";"TAB3",#N/A,TRUE,"GENERAL";"TAB4",#N/A,TRUE,"GENERAL";"TAB5",#N/A,TRUE,"GENERAL"}</definedName>
    <definedName name="HHJK" hidden="1">{"Graf_Carga Trab",#N/A,FALSE,"Grafi_Carga Trab";"Graf_Venta Flujo",#N/A,FALSE,"Grafi_Carga Trab"}</definedName>
    <definedName name="hhtgb" hidden="1">{#N/A,#N/A,TRUE,"INGENIERIA";#N/A,#N/A,TRUE,"COMPRAS";#N/A,#N/A,TRUE,"DIRECCION";#N/A,#N/A,TRUE,"RESUMEN"}</definedName>
    <definedName name="hhtrhreh" hidden="1">{"via1",#N/A,TRUE,"general";"via2",#N/A,TRUE,"general";"via3",#N/A,TRUE,"general"}</definedName>
    <definedName name="HHYYTJ" hidden="1">{#N/A,#N/A,FALSE,"Cravo Norte"}</definedName>
    <definedName name="HiddenRows" hidden="1">#REF!</definedName>
    <definedName name="HIDE1">#REF!</definedName>
    <definedName name="HIDROSELLO_DE_CAUCHO_10_S8">#REF!</definedName>
    <definedName name="HIDROSELLO_DE_CAUCHO_12_S8">#REF!</definedName>
    <definedName name="HIDROSELLO_DE_CAUCHO_14_S8">#REF!</definedName>
    <definedName name="HIDROSELLO_DE_CAUCHO_16_S8">#REF!</definedName>
    <definedName name="HIDROSELLO_DE_CAUCHO_18_S8">#REF!</definedName>
    <definedName name="HIDROSELLO_DE_CAUCHO_20_S8">#REF!</definedName>
    <definedName name="HIDROSELLO_DE_CAUCHO_24_S4">#REF!</definedName>
    <definedName name="HIDROSELLO_DE_CAUCHO_27_S4">#REF!</definedName>
    <definedName name="HIDROSELLO_DE_CAUCHO_30_S4">#REF!</definedName>
    <definedName name="HIDROSELLO_DE_CAUCHO_6_S8">#REF!</definedName>
    <definedName name="HIDROSELLO_DE_CAUCHO_8_S8">#REF!</definedName>
    <definedName name="HIDROSELLO_S8">#REF!</definedName>
    <definedName name="HIK" hidden="1">{#N/A,#N/A,FALSE,"PERSONAL"}</definedName>
    <definedName name="HISTOGRAMA">#REF!</definedName>
    <definedName name="HISTORICO" hidden="1">{#N/A,#N/A,FALSE,"Costos Productos 6A";#N/A,#N/A,FALSE,"Costo Unitario Total H-94-12"}</definedName>
    <definedName name="HisYear_0" hidden="1">#REF!</definedName>
    <definedName name="HisYear_1" hidden="1">#REF!</definedName>
    <definedName name="HisYear_2" hidden="1">#REF!</definedName>
    <definedName name="HisYear_3" hidden="1">#REF!</definedName>
    <definedName name="hiutyi" hidden="1">{#N/A,#N/A,FALSE,"Solids Only"}</definedName>
    <definedName name="hj" hidden="1">{#N/A,#N/A,FALSE,"단축1";#N/A,#N/A,FALSE,"단축2";#N/A,#N/A,FALSE,"단축3";#N/A,#N/A,FALSE,"장축";#N/A,#N/A,FALSE,"4WD"}</definedName>
    <definedName name="hjfg" hidden="1">{"via1",#N/A,TRUE,"general";"via2",#N/A,TRUE,"general";"via3",#N/A,TRUE,"general"}</definedName>
    <definedName name="hjfhgfjdhgjfg" hidden="1">#REF!</definedName>
    <definedName name="hjgh" hidden="1">{"TAB1",#N/A,TRUE,"GENERAL";"TAB2",#N/A,TRUE,"GENERAL";"TAB3",#N/A,TRUE,"GENERAL";"TAB4",#N/A,TRUE,"GENERAL";"TAB5",#N/A,TRUE,"GENERAL"}</definedName>
    <definedName name="hjghj" hidden="1">{"TAB1",#N/A,TRUE,"GENERAL";"TAB2",#N/A,TRUE,"GENERAL";"TAB3",#N/A,TRUE,"GENERAL";"TAB4",#N/A,TRUE,"GENERAL";"TAB5",#N/A,TRUE,"GENERAL"}</definedName>
    <definedName name="hjhj" hidden="1">{#N/A,#N/A,TRUE,"Budget";#N/A,#N/A,TRUE,"Balance Sheet";#N/A,#N/A,TRUE,"Cash Flow"}</definedName>
    <definedName name="hjhjhg" hidden="1">{"TAB1",#N/A,TRUE,"GENERAL";"TAB2",#N/A,TRUE,"GENERAL";"TAB3",#N/A,TRUE,"GENERAL";"TAB4",#N/A,TRUE,"GENERAL";"TAB5",#N/A,TRUE,"GENERAL"}</definedName>
    <definedName name="hjityu" hidden="1">{#N/A,#N/A,TRUE,"1842CWN0"}</definedName>
    <definedName name="hjk" hidden="1">{#N/A,#N/A,FALSE,"PERSONAL"}</definedName>
    <definedName name="HJKH" hidden="1">{"via1",#N/A,TRUE,"general";"via2",#N/A,TRUE,"general";"via3",#N/A,TRUE,"general"}</definedName>
    <definedName name="hjkii" hidden="1">{#N/A,#N/A,FALSE,"Solids Only"}</definedName>
    <definedName name="hjkjhgfdg" hidden="1">{#N/A,#N/A,FALSE,"Solids Only"}</definedName>
    <definedName name="hjkjk" hidden="1">{"via1",#N/A,TRUE,"general";"via2",#N/A,TRUE,"general";"via3",#N/A,TRUE,"general"}</definedName>
    <definedName name="HJKLL" hidden="1">{#N/A,#N/A,TRUE,"Y생산";#N/A,#N/A,TRUE,"Y판매";#N/A,#N/A,TRUE,"Y총물량";#N/A,#N/A,TRUE,"Y능력";#N/A,#N/A,TRUE,"YKD"}</definedName>
    <definedName name="hjtyutyu" hidden="1">{#N/A,#N/A,FALSE,"Solids Only"}</definedName>
    <definedName name="HJVH" hidden="1">#REF!</definedName>
    <definedName name="hjyui" hidden="1">{#N/A,#N/A,FALSE,"신규dep";#N/A,#N/A,FALSE,"신규dep-금형상각후";#N/A,#N/A,FALSE,"신규dep-연구비상각후";#N/A,#N/A,FALSE,"신규dep-기계,공구상각후"}</definedName>
    <definedName name="HK" hidden="1">{#N/A,#N/A,FALSE,"a1";#N/A,#N/A,FALSE,"a2";#N/A,#N/A,FALSE,"a3";#N/A,#N/A,FALSE,"a4a";#N/A,#N/A,FALSE,"a4B";#N/A,#N/A,FALSE,"a4C";#N/A,#N/A,FALSE,"a4D";#N/A,#N/A,FALSE,"A5a ";#N/A,#N/A,FALSE,"A5b";#N/A,#N/A,FALSE,"A6A";#N/A,#N/A,FALSE,"A6B";#N/A,#N/A,FALSE,"A6C";#N/A,#N/A,FALSE,"A6D";#N/A,#N/A,FALSE,"INV"}</definedName>
    <definedName name="hkd" hidden="1">{#N/A,#N/A,TRUE,"1842CWN0"}</definedName>
    <definedName name="HKJ" hidden="1">{#N/A,#N/A,FALSE,"PERSONAL"}</definedName>
    <definedName name="hljhlzdfjñhshsrth" hidden="1">{"'banner (abr)'!$A$14:$G$22"}</definedName>
    <definedName name="HM" hidden="1">#REF!</definedName>
    <definedName name="hn" hidden="1">{"TAB1",#N/A,TRUE,"GENERAL";"TAB2",#N/A,TRUE,"GENERAL";"TAB3",#N/A,TRUE,"GENERAL";"TAB4",#N/A,TRUE,"GENERAL";"TAB5",#N/A,TRUE,"GENERAL"}</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YearLabel" hidden="1">#REF!</definedName>
    <definedName name="hnf" hidden="1">{#N/A,#N/A,TRUE,"1842CWN0"}</definedName>
    <definedName name="hnrsd"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OJA">#REF!</definedName>
    <definedName name="HOJA1">#REF!</definedName>
    <definedName name="HOJITA" hidden="1">{"cuadro1",#N/A,FALSE,"Buzon Camion Opción 3";"cuadro2",#N/A,FALSE,"Buzon Camion Opción 3";"cuadro3",#N/A,FALSE,"Buzon Camion Opción 3";"cuadro4",#N/A,FALSE,"Buzon Camion Opción 3"}</definedName>
    <definedName name="hojita2" hidden="1">{"cuadro1",#N/A,FALSE,"Buzon Camion Opción 3";"cuadro2",#N/A,FALSE,"Buzon Camion Opción 3";"cuadro3",#N/A,FALSE,"Buzon Camion Opción 3";"cuadro4",#N/A,FALSE,"Buzon Camion Opción 3"}</definedName>
    <definedName name="hola" hidden="1">#REF!</definedName>
    <definedName name="HOLA1" hidden="1">{"Acido",#N/A,FALSE,"Contab";"Aromat",#N/A,FALSE,"Contab";"Alquil",#N/A,FALSE,"Contab";"Azufre",#N/A,FALSE,"Contab";"CracUOP",#N/A,FALSE,"Contab";"Demex",#N/A,FALSE,"Contab";"Hidrog",#N/A,FALSE,"Contab";"ModIV",#N/A,FALSE,"Contab";"Paraf",#N/A,FALSE,"Contab";"Topp2000",#N/A,FALSE,"Contab";"Unibon",#N/A,FALSE,"Contab";"Unidad150",#N/A,FALSE,"Contab";"ViscII",#N/A,FALSE,"Contab";#N/A,#N/A,FALSE,"Contab"}</definedName>
    <definedName name="Hollow_Price">#REF!</definedName>
    <definedName name="HOMM">#N/A</definedName>
    <definedName name="hora" hidden="1">{#N/A,#N/A,FALSE,"T1C97";#N/A,#N/A,FALSE,"T2C97";#N/A,#N/A,FALSE,"T3AC97";#N/A,#N/A,FALSE,"T4C97";#N/A,#N/A,FALSE,"T5C97";#N/A,#N/A,FALSE,"T6C97";#N/A,#N/A,FALSE,"T3C97";#N/A,#N/A,FALSE,"T7C97";#N/A,#N/A,FALSE,"T8C97";#N/A,#N/A,FALSE,"T9C97";#N/A,#N/A,FALSE,"T13C97"}</definedName>
    <definedName name="horas" hidden="1">{#N/A,#N/A,FALSE,"Hoja1";#N/A,#N/A,FALSE,"Hoja2"}</definedName>
    <definedName name="HORASHOMBRE">#REF!</definedName>
    <definedName name="horat">#REF!</definedName>
    <definedName name="HOURS">#REF!</definedName>
    <definedName name="HOUS54.21">#REF!</definedName>
    <definedName name="HOUS54.22">#REF!</definedName>
    <definedName name="hoy" hidden="1">#REF!</definedName>
    <definedName name="HQETH" hidden="1">#REF!</definedName>
    <definedName name="hr" hidden="1">{#N/A,#N/A,FALSE,"Hoja1";#N/A,#N/A,FALSE,"Hoja2"}</definedName>
    <definedName name="HR_Fecha">#REF!</definedName>
    <definedName name="hreer" hidden="1">{"TAB1",#N/A,TRUE,"GENERAL";"TAB2",#N/A,TRUE,"GENERAL";"TAB3",#N/A,TRUE,"GENERAL";"TAB4",#N/A,TRUE,"GENERAL";"TAB5",#N/A,TRUE,"GENERAL"}</definedName>
    <definedName name="hrhth" hidden="1">{"TAB1",#N/A,TRUE,"GENERAL";"TAB2",#N/A,TRUE,"GENERAL";"TAB3",#N/A,TRUE,"GENERAL";"TAB4",#N/A,TRUE,"GENERAL";"TAB5",#N/A,TRUE,"GENERAL"}</definedName>
    <definedName name="hrn">#REF!</definedName>
    <definedName name="hrthtrh" hidden="1">{"TAB1",#N/A,TRUE,"GENERAL";"TAB2",#N/A,TRUE,"GENERAL";"TAB3",#N/A,TRUE,"GENERAL";"TAB4",#N/A,TRUE,"GENERAL";"TAB5",#N/A,TRUE,"GENERAL"}</definedName>
    <definedName name="hs">#REF!</definedName>
    <definedName name="hsfg" hidden="1">{"via1",#N/A,TRUE,"general";"via2",#N/A,TRUE,"general";"via3",#N/A,TRUE,"general"}</definedName>
    <definedName name="HSIT" hidden="1">{#N/A,#N/A,FALSE,"CIBHA05A";#N/A,#N/A,FALSE,"CIBHA05B"}</definedName>
    <definedName name="hsmchart2">#REF!</definedName>
    <definedName name="ht" hidden="1">{"'표지'!$B$5"}</definedName>
    <definedName name="hthdrf" hidden="1">{"TAB1",#N/A,TRUE,"GENERAL";"TAB2",#N/A,TRUE,"GENERAL";"TAB3",#N/A,TRUE,"GENERAL";"TAB4",#N/A,TRUE,"GENERAL";"TAB5",#N/A,TRUE,"GENERAL"}</definedName>
    <definedName name="HTHTH" hidden="1">#REF!</definedName>
    <definedName name="HTML_C" hidden="1">{"'A21005'!$A$3:$M$5"}</definedName>
    <definedName name="HTML_CodePage" hidden="1">1252</definedName>
    <definedName name="HTML_Control" hidden="1">{"'A21005'!$A$3:$M$5"}</definedName>
    <definedName name="HTML_Control_1" hidden="1">{"'Sheet1'!$A$1:$G$85"}</definedName>
    <definedName name="HTML_Control_1_1" hidden="1">{"'Sheet1'!$A$1:$G$85"}</definedName>
    <definedName name="HTML_Control2" hidden="1">{"'Parámetros'!$A$3:$C$3"}</definedName>
    <definedName name="HTML_Description" hidden="1">""</definedName>
    <definedName name="HTML_Email" hidden="1">""</definedName>
    <definedName name="HTML_Header" hidden="1">"A21005"</definedName>
    <definedName name="HTML_LastUpdate" hidden="1">"31/08/00"</definedName>
    <definedName name="HTML_LineAfter" hidden="1">TRUE</definedName>
    <definedName name="HTML_LineBefore" hidden="1">TRUE</definedName>
    <definedName name="HTML_Name" hidden="1">"Gerencia Llanos"</definedName>
    <definedName name="HTML_OBDlg2" hidden="1">TRUE</definedName>
    <definedName name="HTML_OBDlg3" hidden="1">TRUE</definedName>
    <definedName name="HTML_OBDlg4" hidden="1">TRUE</definedName>
    <definedName name="HTML_OS" hidden="1">0</definedName>
    <definedName name="HTML_PathFile" hidden="1">"C:\Mis documentos\HTML.htm"</definedName>
    <definedName name="HTML_PathFileMac" hidden="1">"Macintosh HD:HomePageStuff:New_Home_Page:datafile:histret.html"</definedName>
    <definedName name="HTML_PathTemplate" hidden="1">"C:\Verificacion\&lt;!--##Table##--&gt;"</definedName>
    <definedName name="HTML_Title" hidden="1">"FORMATO-1"</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3_1" hidden="1">"'[INDICES.XLS]IPC NAL'!$A$4:$B$43"</definedName>
    <definedName name="HTML3_10" hidden="1">""</definedName>
    <definedName name="HTML3_11" hidden="1">1</definedName>
    <definedName name="HTML3_12" hidden="1">"C:\Mis documentos\IPCNAL.htm"</definedName>
    <definedName name="HTML3_2" hidden="1">1</definedName>
    <definedName name="HTML3_3" hidden="1">"INDICES"</definedName>
    <definedName name="HTML3_4" hidden="1">"IPC NAL"</definedName>
    <definedName name="HTML3_5" hidden="1">""</definedName>
    <definedName name="HTML3_6" hidden="1">-4146</definedName>
    <definedName name="HTML3_7" hidden="1">-4146</definedName>
    <definedName name="HTML3_8" hidden="1">"5/02/1997"</definedName>
    <definedName name="HTML3_9" hidden="1">"JUAN CARLOS TORO VALDERRAMA"</definedName>
    <definedName name="HTML4_1" hidden="1">"'[INDICES.XLS]IPC NAL'!$A$4:$C$43"</definedName>
    <definedName name="HTML4_10" hidden="1">""</definedName>
    <definedName name="HTML4_11" hidden="1">1</definedName>
    <definedName name="HTML4_12" hidden="1">"C:\Mis documentos\IPCNAL.htm"</definedName>
    <definedName name="HTML4_2" hidden="1">1</definedName>
    <definedName name="HTML4_3" hidden="1">"INDICES"</definedName>
    <definedName name="HTML4_4" hidden="1">"IPC NAL"</definedName>
    <definedName name="HTML4_5" hidden="1">""</definedName>
    <definedName name="HTML4_6" hidden="1">-4146</definedName>
    <definedName name="HTML4_7" hidden="1">-4146</definedName>
    <definedName name="HTML4_8" hidden="1">"5/02/1997"</definedName>
    <definedName name="HTML4_9" hidden="1">"JUAN CARLOS TORO VALDERRAMA"</definedName>
    <definedName name="HTML5_1" hidden="1">"'[INDICES.XLS]INDICES I'!$A$1:$I$36"</definedName>
    <definedName name="HTML5_10" hidden="1">""</definedName>
    <definedName name="HTML5_11" hidden="1">1</definedName>
    <definedName name="HTML5_12" hidden="1">"C:\Mis documentos\INDICESI.htm"</definedName>
    <definedName name="HTML5_2" hidden="1">1</definedName>
    <definedName name="HTML5_3" hidden="1">"INDICES"</definedName>
    <definedName name="HTML5_4" hidden="1">"INDICES I"</definedName>
    <definedName name="HTML5_5" hidden="1">""</definedName>
    <definedName name="HTML5_6" hidden="1">-4146</definedName>
    <definedName name="HTML5_7" hidden="1">-4146</definedName>
    <definedName name="HTML5_8" hidden="1">"5/02/1997"</definedName>
    <definedName name="HTML5_9" hidden="1">"JUAN CARLOS TORO VALDERRAMA"</definedName>
    <definedName name="HTML6_1" hidden="1">"'[INDICES.XLS]INDICES 1'!$A$3:$K$30"</definedName>
    <definedName name="HTML6_10" hidden="1">""</definedName>
    <definedName name="HTML6_11" hidden="1">1</definedName>
    <definedName name="HTML6_12" hidden="1">"C:\Mis documentos\INDICES1.htm"</definedName>
    <definedName name="HTML6_2" hidden="1">1</definedName>
    <definedName name="HTML6_3" hidden="1">"INDICES"</definedName>
    <definedName name="HTML6_4" hidden="1">"INDICES 1"</definedName>
    <definedName name="HTML6_5" hidden="1">""</definedName>
    <definedName name="HTML6_6" hidden="1">-4146</definedName>
    <definedName name="HTML6_7" hidden="1">-4146</definedName>
    <definedName name="HTML6_8" hidden="1">"5/02/1997"</definedName>
    <definedName name="HTML6_9" hidden="1">"JUAN CARLOS TORO VALDERRAMA"</definedName>
    <definedName name="htmlControl2" hidden="1">{"'표지'!$B$5"}</definedName>
    <definedName name="HTMLCount" hidden="1">2</definedName>
    <definedName name="HTQET´HM" hidden="1">#REF!</definedName>
    <definedName name="HTR" hidden="1">{#N/A,#N/A,FALSE,"이태원철근"}</definedName>
    <definedName name="htryrt7" hidden="1">{"via1",#N/A,TRUE,"general";"via2",#N/A,TRUE,"general";"via3",#N/A,TRUE,"general"}</definedName>
    <definedName name="HU">#REF!</definedName>
    <definedName name="HUGO" hidden="1">#REF!</definedName>
    <definedName name="HUJI" hidden="1">#REF!</definedName>
    <definedName name="hujuiu" hidden="1">{#N/A,#N/A,FALSE,"Solids &amp; Flow"}</definedName>
    <definedName name="hy" hidden="1">{"uno",#N/A,FALSE,"Dist total";"COMENTARIO",#N/A,FALSE,"Ficha CODICE"}</definedName>
    <definedName name="hybrid_max_001">#REF!</definedName>
    <definedName name="hybrid_min_001">#REF!</definedName>
    <definedName name="hybrid_norm_001">#REF!</definedName>
    <definedName name="hyhjop" hidden="1">{"TAB1",#N/A,TRUE,"GENERAL";"TAB2",#N/A,TRUE,"GENERAL";"TAB3",#N/A,TRUE,"GENERAL";"TAB4",#N/A,TRUE,"GENERAL";"TAB5",#N/A,TRUE,"GENERAL"}</definedName>
    <definedName name="hyhyh" hidden="1">{"TAB1",#N/A,TRUE,"GENERAL";"TAB2",#N/A,TRUE,"GENERAL";"TAB3",#N/A,TRUE,"GENERAL";"TAB4",#N/A,TRUE,"GENERAL";"TAB5",#N/A,TRUE,"GENERAL"}</definedName>
    <definedName name="hyju" hidden="1">{#N/A,#N/A,TRUE,"Y생산";#N/A,#N/A,TRUE,"Y판매";#N/A,#N/A,TRUE,"Y총물량";#N/A,#N/A,TRUE,"Y능력";#N/A,#N/A,TRUE,"YKD"}</definedName>
    <definedName name="hynj" hidden="1">{#N/A,#N/A,TRUE,"1842CWN0"}</definedName>
    <definedName name="hytirs" hidden="1">{"via1",#N/A,TRUE,"general";"via2",#N/A,TRUE,"general";"via3",#N/A,TRUE,"general"}</definedName>
    <definedName name="hyun" hidden="1">{#N/A,#N/A,FALSE,"TABLE"}</definedName>
    <definedName name="hyutyu" hidden="1">{#N/A,#N/A,FALSE,"Solids Only"}</definedName>
    <definedName name="HYUY" hidden="1">{#N/A,#N/A,FALSE,"TABLE"}</definedName>
    <definedName name="HYUYRE" hidden="1">{#N/A,#N/A,FALSE,"Solids &amp; Flow"}</definedName>
    <definedName name="HYYH" hidden="1">{#N/A,#N/A,FALSE,"Solids &amp; Flow"}</definedName>
    <definedName name="I" hidden="1">{"krl1",#N/A,FALSE,"kr";"krl2",#N/A,FALSE,"kr";"compara",#N/A,FALSE,"kr";"desconp1",#N/A,FALSE,"kr";"desconp12",#N/A,FALSE,"kr";"krnp1",#N/A,FALSE,"kr";"krnp2",#N/A,FALSE,"kr";"krp12avg",#N/A,FALSE,"kr";"krp1avg",#N/A,FALSE,"kr"}</definedName>
    <definedName name="I_Z1">#REF!</definedName>
    <definedName name="i0">#REF!</definedName>
    <definedName name="i8i" hidden="1">{"TAB1",#N/A,TRUE,"GENERAL";"TAB2",#N/A,TRUE,"GENERAL";"TAB3",#N/A,TRUE,"GENERAL";"TAB4",#N/A,TRUE,"GENERAL";"TAB5",#N/A,TRUE,"GENERAL"}</definedName>
    <definedName name="Ia">#REF!</definedName>
    <definedName name="iact" hidden="1">{#N/A,#N/A,TRUE,"1842CWN0"}</definedName>
    <definedName name="IAU">#REF!</definedName>
    <definedName name="ic">#REF!</definedName>
    <definedName name="icbf">#REF!</definedName>
    <definedName name="Icct">#REF!</definedName>
    <definedName name="ID_Equipos">#REF!</definedName>
    <definedName name="id_Materiales">#REF!</definedName>
    <definedName name="id_Personal">#REF!</definedName>
    <definedName name="IE">#REF!</definedName>
    <definedName name="IEC">OFFSET(#REF!,#REF!,0,#REF!,1)</definedName>
    <definedName name="IEDK" hidden="1">{#N/A,#N/A,FALSE,"TABLE"}</definedName>
    <definedName name="IEIEEI" hidden="1">{#N/A,#N/A,FALSE,"TABLE"}</definedName>
    <definedName name="IF">#REF!</definedName>
    <definedName name="Ig">#REF!</definedName>
    <definedName name="ihd" hidden="1">#REF!</definedName>
    <definedName name="ii" hidden="1">{"TAB1",#N/A,TRUE,"GENERAL";"TAB2",#N/A,TRUE,"GENERAL";"TAB3",#N/A,TRUE,"GENERAL";"TAB4",#N/A,TRUE,"GENERAL";"TAB5",#N/A,TRUE,"GENERAL"}</definedName>
    <definedName name="iii" hidden="1">{"via1",#N/A,TRUE,"general";"via2",#N/A,TRUE,"general";"via3",#N/A,TRUE,"general"}</definedName>
    <definedName name="iiii" hidden="1">{"via1",#N/A,TRUE,"general";"via2",#N/A,TRUE,"general";"via3",#N/A,TRUE,"general"}</definedName>
    <definedName name="iiiiiiik" hidden="1">{"via1",#N/A,TRUE,"general";"via2",#N/A,TRUE,"general";"via3",#N/A,TRUE,"general"}</definedName>
    <definedName name="iiiiuh" hidden="1">{"TAB1",#N/A,TRUE,"GENERAL";"TAB2",#N/A,TRUE,"GENERAL";"TAB3",#N/A,TRUE,"GENERAL";"TAB4",#N/A,TRUE,"GENERAL";"TAB5",#N/A,TRUE,"GENERAL"}</definedName>
    <definedName name="iiouolkll" hidden="1">{#N/A,#N/A,FALSE,"CCTV"}</definedName>
    <definedName name="ijfd" hidden="1">{#N/A,#N/A,TRUE,"INGENIERIA";#N/A,#N/A,TRUE,"COMPRAS";#N/A,#N/A,TRUE,"DIRECCION";#N/A,#N/A,TRUE,"RESUMEN"}</definedName>
    <definedName name="ijjbg" hidden="1">{#N/A,#N/A,TRUE,"1842CWN0"}</definedName>
    <definedName name="iktgvfmu" hidden="1">{"TAB1",#N/A,TRUE,"GENERAL";"TAB2",#N/A,TRUE,"GENERAL";"TAB3",#N/A,TRUE,"GENERAL";"TAB4",#N/A,TRUE,"GENERAL";"TAB5",#N/A,TRUE,"GENERAL"}</definedName>
    <definedName name="IM">#REF!</definedName>
    <definedName name="IMAGENCENIT">#REF!</definedName>
    <definedName name="imgt" hidden="1">{#N/A,#N/A,TRUE,"INGENIERIA";#N/A,#N/A,TRUE,"COMPRAS";#N/A,#N/A,TRUE,"DIRECCION";#N/A,#N/A,TRUE,"RESUMEN"}</definedName>
    <definedName name="IMO">#REF!</definedName>
    <definedName name="imp84coc">#REF!</definedName>
    <definedName name="imp84con">#REF!</definedName>
    <definedName name="Impact_Codes">#REF!</definedName>
    <definedName name="Impacto">#REF!</definedName>
    <definedName name="IMPI1">#REF!</definedName>
    <definedName name="IMPII1A">#REF!</definedName>
    <definedName name="IMPII1B">#REF!</definedName>
    <definedName name="IMPII1C">#REF!</definedName>
    <definedName name="IMPII2A">#REF!</definedName>
    <definedName name="IMPII2B">#REF!</definedName>
    <definedName name="IMPII2C">#REF!</definedName>
    <definedName name="IMPII3A">#REF!</definedName>
    <definedName name="IMPII3B">#REF!</definedName>
    <definedName name="IMPII3C">#REF!</definedName>
    <definedName name="IMPII4A">#REF!</definedName>
    <definedName name="IMPII4B">#REF!</definedName>
    <definedName name="IMPII4C">#REF!</definedName>
    <definedName name="IMPII4D">#REF!</definedName>
    <definedName name="IMPII5A">#REF!</definedName>
    <definedName name="IMPII5B">#REF!</definedName>
    <definedName name="IMPII5C">#REF!</definedName>
    <definedName name="IMPII5D">#REF!</definedName>
    <definedName name="IMPIII1A">#REF!</definedName>
    <definedName name="IMPIII1B">#REF!</definedName>
    <definedName name="IMPIII2A">#REF!</definedName>
    <definedName name="IMPIII2B">#REF!</definedName>
    <definedName name="IMPIV1A">#REF!</definedName>
    <definedName name="IMPIV1B">#REF!</definedName>
    <definedName name="IMPIV1C">#REF!</definedName>
    <definedName name="IMPIV1D">#REF!</definedName>
    <definedName name="IMPIV1E">#REF!</definedName>
    <definedName name="IMPIV2">#REF!</definedName>
    <definedName name="IMPOSTOS" localSheetId="2">#REF!</definedName>
    <definedName name="IMPOSTOS">#REF!</definedName>
    <definedName name="Impr_Caño_Lim">#REF!</definedName>
    <definedName name="Impr_Cov_Car">#REF!</definedName>
    <definedName name="Impr_Occ">#REF!</definedName>
    <definedName name="Impr_Ori_Cen_Llan">#REF!</definedName>
    <definedName name="impre">#REF!</definedName>
    <definedName name="impresion">#REF!</definedName>
    <definedName name="impresion2">#REF!</definedName>
    <definedName name="Imprev">#REF!</definedName>
    <definedName name="IMPTO_IVA"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UESTO">#N/A</definedName>
    <definedName name="impuestos" hidden="1">{"'Sheet1'!$A$1:$G$85"}</definedName>
    <definedName name="IMPV1A">#REF!</definedName>
    <definedName name="IMPV1B">#REF!</definedName>
    <definedName name="IN_PLACE">#REF!</definedName>
    <definedName name="incdice" hidden="1">{"DETALLE_1996",#N/A,FALSE,"flujo";"DETALLE_1997",#N/A,FALSE,"flujo";"GASTOS_INCURRIDOS_1996",#N/A,FALSE,"flujo";"GASTOS_PROGRAMADOS_PARA_1997",#N/A,FALSE,"flujo";#N/A,#N/A,FALSE,"comparat";#N/A,#N/A,FALSE,"costos";#N/A,#N/A,FALSE,"proyctrol"}</definedName>
    <definedName name="Incomepb" hidden="1">#REF!</definedName>
    <definedName name="Incoterm">#REF!</definedName>
    <definedName name="incoval" hidden="1">{"via1",#N/A,TRUE,"general";"via2",#N/A,TRUE,"general";"via3",#N/A,TRUE,"general"}</definedName>
    <definedName name="INCU" hidden="1">{"DETALLE_1996",#N/A,FALSE,"flujo";"DETALLE_1997",#N/A,FALSE,"flujo";"GASTOS_INCURRIDOS_1996",#N/A,FALSE,"flujo";"GASTOS_PROGRAMADOS_PARA_1997",#N/A,FALSE,"flujo";#N/A,#N/A,FALSE,"comparat";#N/A,#N/A,FALSE,"costos";#N/A,#N/A,FALSE,"proyctrol"}</definedName>
    <definedName name="incurrido2" hidden="1">{"DETALLE_1996",#N/A,FALSE,"flujo";"DETALLE_1997",#N/A,FALSE,"flujo";"GASTOS_INCURRIDOS_1996",#N/A,FALSE,"flujo";"GASTOS_PROGRAMADOS_PARA_1997",#N/A,FALSE,"flujo";#N/A,#N/A,FALSE,"comparat";#N/A,#N/A,FALSE,"costos";#N/A,#N/A,FALSE,"proyctrol"}</definedName>
    <definedName name="incurrido3" hidden="1">{"DETALLE_1996",#N/A,FALSE,"flujo";"DETALLE_1997",#N/A,FALSE,"flujo";"GASTOS_INCURRIDOS_1996",#N/A,FALSE,"flujo";"GASTOS_PROGRAMADOS_PARA_1997",#N/A,FALSE,"flujo";#N/A,#N/A,FALSE,"comparat";#N/A,#N/A,FALSE,"costos";#N/A,#N/A,FALSE,"proyctrol"}</definedName>
    <definedName name="INDI">#REF!</definedName>
    <definedName name="Indicadores" hidden="1">{#N/A,#N/A,FALSE,"Hoja1";#N/A,#N/A,FALSE,"Hoja2"}</definedName>
    <definedName name="INDICE" hidden="1">#N/A</definedName>
    <definedName name="INDICES" hidden="1">{"CONSEJO",#N/A,FALSE,"Dist p0";"CONSEJO",#N/A,FALSE,"Ficha CODICE"}</definedName>
    <definedName name="IndirConstCost">#REF!</definedName>
    <definedName name="Indirect">#REF!</definedName>
    <definedName name="IndirLabourCost">#REF!</definedName>
    <definedName name="IndirMaterialCost">#REF!</definedName>
    <definedName name="IndirTotalCost">#REF!</definedName>
    <definedName name="INDPYG9698" hidden="1">{#N/A,#N/A,FALSE,"Costos Productos 6A";#N/A,#N/A,FALSE,"Costo Unitario Total H-94-12"}</definedName>
    <definedName name="INDPYG9698_1" hidden="1">{#N/A,#N/A,FALSE,"Costos Productos 6A";#N/A,#N/A,FALSE,"Costo Unitario Total H-94-12"}</definedName>
    <definedName name="inf">#REF!</definedName>
    <definedName name="Inf_ger">#REF!</definedName>
    <definedName name="INF_USD">#REF!</definedName>
    <definedName name="inflList" hidden="1">"10000000000000000000000000000000000000000000000000000000000000000000000000000000000000000000000000000000000000000000000000000000000000000000000000000000000000000000000000000000000000000000000000000000"</definedName>
    <definedName name="info">#REF!</definedName>
    <definedName name="informe" hidden="1">{"ANAR",#N/A,FALSE,"Dist total";"MARGEN",#N/A,FALSE,"Dist total";"COMENTARIO",#N/A,FALSE,"Ficha CODICE";"CONSEJO",#N/A,FALSE,"Dist p0";"uno",#N/A,FALSE,"Dist total"}</definedName>
    <definedName name="ING" hidden="1">{#N/A,#N/A,FALSE,"DITCAR";#N/A,#N/A,FALSE,"a1";#N/A,#N/A,FALSE,"a2";#N/A,#N/A,FALSE,"a3";#N/A,#N/A,FALSE,"a4";#N/A,#N/A,FALSE,"a4a";#N/A,#N/A,FALSE,"a4B";#N/A,#N/A,FALSE,"a4C";#N/A,#N/A,FALSE,"A5a ";#N/A,#N/A,FALSE,"A5b";#N/A,#N/A,FALSE,"A6A";#N/A,#N/A,FALSE,"A6B";#N/A,#N/A,FALSE,"A6C";#N/A,#N/A,FALSE,"04PG12NB"}</definedName>
    <definedName name="ING_FBC">#N/A</definedName>
    <definedName name="INGENIER" hidden="1">{#N/A,#N/A,FALSE,"DITCAR";#N/A,#N/A,FALSE,"a1";#N/A,#N/A,FALSE,"a2";#N/A,#N/A,FALSE,"a3";#N/A,#N/A,FALSE,"a4";#N/A,#N/A,FALSE,"a4a";#N/A,#N/A,FALSE,"a4B";#N/A,#N/A,FALSE,"a4C";#N/A,#N/A,FALSE,"A5a ";#N/A,#N/A,FALSE,"A5b";#N/A,#N/A,FALSE,"A6A";#N/A,#N/A,FALSE,"A6B";#N/A,#N/A,FALSE,"A6C";#N/A,#N/A,FALSE,"04PG12NB"}</definedName>
    <definedName name="INGENIERIA1" hidden="1">#REF!</definedName>
    <definedName name="INGENIERIA11" hidden="1">#REF!</definedName>
    <definedName name="INGREHIS" hidden="1">{#N/A,#N/A,FALSE,"CIBHA05A";#N/A,#N/A,FALSE,"CIBHA05B"}</definedName>
    <definedName name="INGREHIS_1" hidden="1">{#N/A,#N/A,FALSE,"CIBHA05A";#N/A,#N/A,FALSE,"CIBHA05B"}</definedName>
    <definedName name="Ingresos" hidden="1">{"'Sheet2'!$A$3:$B$17"}</definedName>
    <definedName name="Ingresos06" hidden="1">{"'Sheet2'!$A$3:$B$17"}</definedName>
    <definedName name="ingventas" hidden="1">{#N/A,#N/A,FALSE,"Costos Productos 6A";#N/A,#N/A,FALSE,"Costo Unitario Total H-94-12"}</definedName>
    <definedName name="INI">#REF!</definedName>
    <definedName name="Inicio">#REF!</definedName>
    <definedName name="INICIORESUMEN">#REF!</definedName>
    <definedName name="INM">#REF!</definedName>
    <definedName name="INPUT">#REF!</definedName>
    <definedName name="INPUTF">#REF!</definedName>
    <definedName name="inst_provis">#REF!</definedName>
    <definedName name="inst_range_max_001">#REF!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ENTE">#REF!</definedName>
    <definedName name="INSTALH">#REF!</definedName>
    <definedName name="InstallMU">#REF!</definedName>
    <definedName name="INSTALSUPE">#REF!</definedName>
    <definedName name="INSTR">#REF!</definedName>
    <definedName name="instr_pd_flg_001">#REF!</definedName>
    <definedName name="INSTRU" hidden="1">{#N/A,#N/A,TRUE,"INGENIERIA";#N/A,#N/A,TRUE,"COMPRAS";#N/A,#N/A,TRUE,"DIRECCION";#N/A,#N/A,TRUE,"RESUMEN"}</definedName>
    <definedName name="instrumentacion" hidden="1">{#N/A,#N/A,TRUE,"INGENIERIA";#N/A,#N/A,TRUE,"COMPRAS";#N/A,#N/A,TRUE,"DIRECCION";#N/A,#N/A,TRUE,"RESUMEN"}</definedName>
    <definedName name="instrumentacion_equipos" hidden="1">#REF!</definedName>
    <definedName name="InstrumentandElectricalSpecifications">#REF!</definedName>
    <definedName name="InstrumentIndex">#REF!</definedName>
    <definedName name="INSTRUMENTLIST_BYPLANTCONNECTION">#REF!</definedName>
    <definedName name="INSUMOS">#REF!</definedName>
    <definedName name="INSUMOS_2">#REF!</definedName>
    <definedName name="Int">#REF!</definedName>
    <definedName name="INTDATGEN">#REF!</definedName>
    <definedName name="integral">#REF!</definedName>
    <definedName name="intel" hidden="1">{#N/A,#N/A,FALSE,"TABLE"}</definedName>
    <definedName name="interent" hidden="1">{"'banner (abr)'!$A$14:$G$22"}</definedName>
    <definedName name="Interest_Rate">#REF!</definedName>
    <definedName name="international" hidden="1">{"'banner (abr)'!$A$14:$G$22"}</definedName>
    <definedName name="INTERRUPTOR">#REF!</definedName>
    <definedName name="INV">#REF!</definedName>
    <definedName name="INV_11">#REF!</definedName>
    <definedName name="INVA1D">#REF!</definedName>
    <definedName name="INVA2D">#REF!</definedName>
    <definedName name="INVDOL1">#REF!</definedName>
    <definedName name="INVDOL10">#REF!</definedName>
    <definedName name="INVDOL11">#REF!</definedName>
    <definedName name="INVDOL12">#REF!</definedName>
    <definedName name="INVDOL13">#REF!</definedName>
    <definedName name="INVDOL14">#REF!</definedName>
    <definedName name="INVDOL15">#REF!</definedName>
    <definedName name="INVDOL16">#REF!</definedName>
    <definedName name="INVDOL17">#REF!</definedName>
    <definedName name="INVDOL18">#REF!</definedName>
    <definedName name="INVDOL19">#REF!</definedName>
    <definedName name="INVDOL2">#REF!</definedName>
    <definedName name="INVDOL20">#REF!</definedName>
    <definedName name="INVDOL3">#REF!</definedName>
    <definedName name="INVDOL4">#REF!</definedName>
    <definedName name="INVDOL5">#REF!</definedName>
    <definedName name="INVDOL6">#REF!</definedName>
    <definedName name="INVDOL7">#REF!</definedName>
    <definedName name="INVDOL8">#REF!</definedName>
    <definedName name="INVDOL9">#REF!</definedName>
    <definedName name="INVENTARIOS">#REF!</definedName>
    <definedName name="Inventory" hidden="1">#REF!</definedName>
    <definedName name="INVERSIONES" hidden="1">{#N/A,#N/A,FALSE,"T1C97";#N/A,#N/A,FALSE,"T2C97";#N/A,#N/A,FALSE,"T3AC97";#N/A,#N/A,FALSE,"T4C97";#N/A,#N/A,FALSE,"T5C97";#N/A,#N/A,FALSE,"T6C97";#N/A,#N/A,FALSE,"T3C97";#N/A,#N/A,FALSE,"T7C97";#N/A,#N/A,FALSE,"T8C97";#N/A,#N/A,FALSE,"T9C97";#N/A,#N/A,FALSE,"T13C97"}</definedName>
    <definedName name="INVIAS">#REF!</definedName>
    <definedName name="Io">#REF!</definedName>
    <definedName name="io0ioprhyi0i90ryi90">#REF!</definedName>
    <definedName name="IOC">#REF!</definedName>
    <definedName name="ioioluikj" hidden="1">{#N/A,#N/A,FALSE,"Solids Only"}</definedName>
    <definedName name="iol" hidden="1">#REF!</definedName>
    <definedName name="IOLIUK" hidden="1">{#N/A,#N/A,FALSE,"Solids &amp; Flow"}</definedName>
    <definedName name="iopio" hidden="1">{#N/A,#N/A,FALSE,"Solids Only"}</definedName>
    <definedName name="IOPIOU" hidden="1">{#N/A,#N/A,FALSE,"Costos Productos 6A";#N/A,#N/A,FALSE,"Costo Unitario Total H-94-12"}</definedName>
    <definedName name="iopo" hidden="1">{#N/A,#N/A,FALSE,"Solids Only"}</definedName>
    <definedName name="ioppo" hidden="1">{#N/A,#N/A,FALSE,"Solids Only"}</definedName>
    <definedName name="IPC">#REF!</definedName>
    <definedName name="IPC_1">#REF!</definedName>
    <definedName name="IPC_2">#REF!</definedName>
    <definedName name="IPC_2022">#REF!</definedName>
    <definedName name="IPC_2023">#REF!</definedName>
    <definedName name="IPC_2024">#REF!</definedName>
    <definedName name="IPC_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PARENT" hidden="1">"c2144"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"11/18/2013 16:57:20"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38918.6151273148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rAFracc">#REF!</definedName>
    <definedName name="IrAHydeal">#REF!</definedName>
    <definedName name="IrAHydrar">#REF!</definedName>
    <definedName name="IrAPlatf">#REF!</definedName>
    <definedName name="IrAPref">#REF!</definedName>
    <definedName name="IrASulf">#REF!</definedName>
    <definedName name="IrAunif">#REF!</definedName>
    <definedName name="IRIW" hidden="1">{#N/A,#N/A,FALSE,"TABLE"}</definedName>
    <definedName name="irng" hidden="1">#REF!</definedName>
    <definedName name="irng1" hidden="1">#REF!</definedName>
    <definedName name="IrPlanta">#REF!</definedName>
    <definedName name="IrResumen">#REF!</definedName>
    <definedName name="ISA">#REF!</definedName>
    <definedName name="IsColHidden" hidden="1">FALSE</definedName>
    <definedName name="IsLTMColHidden" hidden="1">FALSE</definedName>
    <definedName name="issafp">#REF!</definedName>
    <definedName name="isscs">#REF!</definedName>
    <definedName name="IsSecureRevolver" hidden="1">#REF!</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isseps">#REF!</definedName>
    <definedName name="IT">#REF!</definedName>
    <definedName name="item">#REF!</definedName>
    <definedName name="ITEM1">#REF!</definedName>
    <definedName name="ITEM1_133">#REF!</definedName>
    <definedName name="ITEM1_149">#REF!</definedName>
    <definedName name="ITEM1_186">#REF!</definedName>
    <definedName name="ITEM1_187">#REF!</definedName>
    <definedName name="ITEM15">#REF!</definedName>
    <definedName name="ITEM15_133">#REF!</definedName>
    <definedName name="ITEM15_149">#REF!</definedName>
    <definedName name="ITEM15_186">#REF!</definedName>
    <definedName name="ITEM15_187">#REF!</definedName>
    <definedName name="ITEM2">#REF!</definedName>
    <definedName name="ITEM2_133">#REF!</definedName>
    <definedName name="ITEM2_149">#REF!</definedName>
    <definedName name="ITEM2_186">#REF!</definedName>
    <definedName name="ITEM2_187">#REF!</definedName>
    <definedName name="item210.3">#REF!</definedName>
    <definedName name="item230.1">#REF!</definedName>
    <definedName name="item25" hidden="1">#REF!</definedName>
    <definedName name="ITEM3">#REF!</definedName>
    <definedName name="ITEM3_133">#REF!</definedName>
    <definedName name="ITEM3_149">#REF!</definedName>
    <definedName name="ITEM3_186">#REF!</definedName>
    <definedName name="ITEM3_187">#REF!</definedName>
    <definedName name="item310">#REF!</definedName>
    <definedName name="item320.2">#REF!</definedName>
    <definedName name="item330.1">#REF!</definedName>
    <definedName name="item420">#REF!</definedName>
    <definedName name="item450.2P">#REF!</definedName>
    <definedName name="item600.1">#REF!</definedName>
    <definedName name="item610.1">#REF!</definedName>
    <definedName name="item610.2">#REF!</definedName>
    <definedName name="item630.4">#REF!</definedName>
    <definedName name="item630.6">#REF!</definedName>
    <definedName name="item630.7">#REF!</definedName>
    <definedName name="item640.3">#REF!</definedName>
    <definedName name="item661">#REF!</definedName>
    <definedName name="item671">#REF!</definedName>
    <definedName name="item673.1">#REF!</definedName>
    <definedName name="item673.3">#REF!</definedName>
    <definedName name="item681">#REF!</definedName>
    <definedName name="item700.1">#REF!</definedName>
    <definedName name="item710.1">#REF!</definedName>
    <definedName name="item710.2">#REF!</definedName>
    <definedName name="item730.1">#REF!</definedName>
    <definedName name="item730.2">#REF!</definedName>
    <definedName name="item730.2.4">#REF!</definedName>
    <definedName name="item900.2">#REF!</definedName>
    <definedName name="ITEMS">#REF!</definedName>
    <definedName name="itemsGENERALES">#REF!</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u" hidden="1">{#N/A,#N/A,FALSE,"orthoflow";#N/A,#N/A,FALSE,"Miscelaneos";#N/A,#N/A,FALSE,"Instrumentacio";#N/A,#N/A,FALSE,"Electrico";#N/A,#N/A,FALSE,"Valv. Seguridad"}</definedName>
    <definedName name="IUI" hidden="1">{"TAB1",#N/A,TRUE,"GENERAL";"TAB2",#N/A,TRUE,"GENERAL";"TAB3",#N/A,TRUE,"GENERAL";"TAB4",#N/A,TRUE,"GENERAL";"TAB5",#N/A,TRUE,"GENERAL"}</definedName>
    <definedName name="iuit7" hidden="1">{"TAB1",#N/A,TRUE,"GENERAL";"TAB2",#N/A,TRUE,"GENERAL";"TAB3",#N/A,TRUE,"GENERAL";"TAB4",#N/A,TRUE,"GENERAL";"TAB5",#N/A,TRUE,"GENERAL"}</definedName>
    <definedName name="IUIU"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iul" hidden="1">{"via1",#N/A,TRUE,"general";"via2",#N/A,TRUE,"general";"via3",#N/A,TRUE,"general"}</definedName>
    <definedName name="iuoloilol" hidden="1">{#N/A,#N/A,FALSE,"Solids Only"}</definedName>
    <definedName name="iuouio" hidden="1">{"via1",#N/A,TRUE,"general";"via2",#N/A,TRUE,"general";"via3",#N/A,TRUE,"general"}</definedName>
    <definedName name="iuyi9" hidden="1">{"TAB1",#N/A,TRUE,"GENERAL";"TAB2",#N/A,TRUE,"GENERAL";"TAB3",#N/A,TRUE,"GENERAL";"TAB4",#N/A,TRUE,"GENERAL";"TAB5",#N/A,TRUE,"GENERAL"}</definedName>
    <definedName name="IVA">#REF!</definedName>
    <definedName name="IVA_DIJE" hidden="1">{#N/A,#N/A,FALSE,"137.2.R";#N/A,#N/A,FALSE,"137.3.R";#N/A,#N/A,FALSE,"137.4.R";#N/A,#N/A,FALSE,"138.R";#N/A,#N/A,FALSE,"140.R";#N/A,#N/A,FALSE,"145.R";#N/A,#N/A,FALSE,"146.R"}</definedName>
    <definedName name="IVADIJE"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PORFIADO"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SUtl">#REF!</definedName>
    <definedName name="IVITA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VVVVITA"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wjdmddmd" hidden="1">{#N/A,#N/A,TRUE,"1842CWN0"}</definedName>
    <definedName name="IY" hidden="1">{"'5'!$A$1:$BB$147"}</definedName>
    <definedName name="iyuiuyi" hidden="1">{"via1",#N/A,TRUE,"general";"via2",#N/A,TRUE,"general";"via3",#N/A,TRUE,"general"}</definedName>
    <definedName name="IZQ">#REF!</definedName>
    <definedName name="J" hidden="1">{"krl1",#N/A,FALSE,"kr";"krl2",#N/A,FALSE,"kr";"compara",#N/A,FALSE,"kr";"desconp1",#N/A,FALSE,"kr";"desconp12",#N/A,FALSE,"kr";"krnp1",#N/A,FALSE,"kr";"krnp2",#N/A,FALSE,"kr";"krp12avg",#N/A,FALSE,"kr";"krp1avg",#N/A,FALSE,"kr"}</definedName>
    <definedName name="JA">#REF!</definedName>
    <definedName name="jac" hidden="1">{"ANAR",#N/A,FALSE,"Dist total";"MARGEN",#N/A,FALSE,"Dist total";"COMENTARIO",#N/A,FALSE,"Ficha CODICE";"CONSEJO",#N/A,FALSE,"Dist p0";"uno",#N/A,FALSE,"Dist total"}</definedName>
    <definedName name="Jaime" hidden="1">{#N/A,#N/A,FALSE,"Costos Productos 6A";#N/A,#N/A,FALSE,"Costo Unitario Total H-94-12"}</definedName>
    <definedName name="jairo" hidden="1">#REF!</definedName>
    <definedName name="jairo2" hidden="1">#REF!</definedName>
    <definedName name="jaja" hidden="1">{"COSOPE98",#N/A,FALSE,"COSOPE98";"COSOPE97",#N/A,FALSE,"COSOPE97";"GASECP98",#N/A,FALSE,"GASECP98";"GAS10098",#N/A,FALSE,"GAS10098";"GASECP97",#N/A,FALSE,"GASECP97";"GAS10097",#N/A,FALSE,"GAS10097";"INVECP98",#N/A,FALSE,"INVECP98";"INV10098",#N/A,FALSE,"INV10098";"INVECP97",#N/A,FALSE,"INVECP97";"INV10097",#N/A,FALSE,"INV10097"}</definedName>
    <definedName name="jao" hidden="1">{#N/A,#N/A,FALSE,"GERAL";#N/A,#N/A,FALSE,"012-96";#N/A,#N/A,FALSE,"018-96";#N/A,#N/A,FALSE,"027-96";#N/A,#N/A,FALSE,"059-96";#N/A,#N/A,FALSE,"076-96";#N/A,#N/A,FALSE,"019-97";#N/A,#N/A,FALSE,"021-97";#N/A,#N/A,FALSE,"022-97";#N/A,#N/A,FALSE,"028-97"}</definedName>
    <definedName name="jas" hidden="1">{#N/A,#N/A,FALSE,"Solids &amp; Flow"}</definedName>
    <definedName name="JAT" hidden="1">#REF!</definedName>
    <definedName name="jd" hidden="1">{"via1",#N/A,TRUE,"general";"via2",#N/A,TRUE,"general";"via3",#N/A,TRUE,"general"}</definedName>
    <definedName name="jdh" hidden="1">{"TAB1",#N/A,TRUE,"GENERAL";"TAB2",#N/A,TRUE,"GENERAL";"TAB3",#N/A,TRUE,"GENERAL";"TAB4",#N/A,TRUE,"GENERAL";"TAB5",#N/A,TRUE,"GENERAL"}</definedName>
    <definedName name="jdhsdva"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enny" hidden="1">{#N/A,#N/A,FALSE,"이태원철근"}</definedName>
    <definedName name="jerez">#REF!,#REF!</definedName>
    <definedName name="jeytj" hidden="1">{"TAB1",#N/A,TRUE,"GENERAL";"TAB2",#N/A,TRUE,"GENERAL";"TAB3",#N/A,TRUE,"GENERAL";"TAB4",#N/A,TRUE,"GENERAL";"TAB5",#N/A,TRUE,"GENERAL"}</definedName>
    <definedName name="jfç" hidden="1">#REF!</definedName>
    <definedName name="jfhjfrt" hidden="1">{"TAB1",#N/A,TRUE,"GENERAL";"TAB2",#N/A,TRUE,"GENERAL";"TAB3",#N/A,TRUE,"GENERAL";"TAB4",#N/A,TRUE,"GENERAL";"TAB5",#N/A,TRUE,"GENERAL"}</definedName>
    <definedName name="JFJF" hidden="1">{#N/A,#N/A,FALSE,"TABLE"}</definedName>
    <definedName name="jfk" hidden="1">{"ANAR",#N/A,FALSE,"Dist total";"MARGEN",#N/A,FALSE,"Dist total";"COMENTARIO",#N/A,FALSE,"Ficha CODICE";"CONSEJO",#N/A,FALSE,"Dist p0";"uno",#N/A,FALSE,"Dist total"}</definedName>
    <definedName name="JFWERIWJIFG" hidden="1">{#N/A,#N/A,FALSE,"TABLE"}</definedName>
    <definedName name="jfyu"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gfde" hidden="1">{#N/A,#N/A,TRUE,"INGENIERIA";#N/A,#N/A,TRUE,"COMPRAS";#N/A,#N/A,TRUE,"DIRECCION";#N/A,#N/A,TRUE,"RESUMEN"}</definedName>
    <definedName name="jgfj" hidden="1">{"via1",#N/A,TRUE,"general";"via2",#N/A,TRUE,"general";"via3",#N/A,TRUE,"general"}</definedName>
    <definedName name="jghj" hidden="1">{"TAB1",#N/A,TRUE,"GENERAL";"TAB2",#N/A,TRUE,"GENERAL";"TAB3",#N/A,TRUE,"GENERAL";"TAB4",#N/A,TRUE,"GENERAL";"TAB5",#N/A,TRUE,"GENERAL"}</definedName>
    <definedName name="jgj" hidden="1">{"TAB1",#N/A,TRUE,"GENERAL";"TAB2",#N/A,TRUE,"GENERAL";"TAB3",#N/A,TRUE,"GENERAL";"TAB4",#N/A,TRUE,"GENERAL";"TAB5",#N/A,TRUE,"GENERAL"}</definedName>
    <definedName name="JGR">#REF!</definedName>
    <definedName name="jhg" hidden="1">{"TAB1",#N/A,TRUE,"GENERAL";"TAB2",#N/A,TRUE,"GENERAL";"TAB3",#N/A,TRUE,"GENERAL";"TAB4",#N/A,TRUE,"GENERAL";"TAB5",#N/A,TRUE,"GENERAL"}</definedName>
    <definedName name="JHGIGYIWDW" hidden="1">#REF!</definedName>
    <definedName name="JHGK" hidden="1">#REF!</definedName>
    <definedName name="jhhhh" hidden="1">{#N/A,#N/A,FALSE,"CCTV"}</definedName>
    <definedName name="jhjhhj" hidden="1">{"CONSEJO",#N/A,FALSE,"Dist p0";"CONSEJO",#N/A,FALSE,"Ficha CODICE"}</definedName>
    <definedName name="JHJLHKHG" hidden="1">{#N/A,#N/A,FALSE,"TABLE"}</definedName>
    <definedName name="jhjyj" hidden="1">{"via1",#N/A,TRUE,"general";"via2",#N/A,TRUE,"general";"via3",#N/A,TRUE,"general"}</definedName>
    <definedName name="JHK" hidden="1">{"TAB1",#N/A,TRUE,"GENERAL";"TAB2",#N/A,TRUE,"GENERAL";"TAB3",#N/A,TRUE,"GENERAL";"TAB4",#N/A,TRUE,"GENERAL";"TAB5",#N/A,TRUE,"GENERAL"}</definedName>
    <definedName name="jhkgjkvf" hidden="1">{"TAB1",#N/A,TRUE,"GENERAL";"TAB2",#N/A,TRUE,"GENERAL";"TAB3",#N/A,TRUE,"GENERAL";"TAB4",#N/A,TRUE,"GENERAL";"TAB5",#N/A,TRUE,"GENERAL"}</definedName>
    <definedName name="jiljl" hidden="1">{#N/A,#N/A,FALSE,"자재비 (2)";#N/A,#N/A,FALSE,"공사비 (2)";#N/A,#N/A,FALSE,"설계외주비";#N/A,#N/A,FALSE,"노무비";#N/A,#N/A,FALSE,"기계장치비";#N/A,#N/A,FALSE,"경비"}</definedName>
    <definedName name="jj" hidden="1">#REF!</definedName>
    <definedName name="jjfq" hidden="1">{"via1",#N/A,TRUE,"general";"via2",#N/A,TRUE,"general";"via3",#N/A,TRUE,"general"}</definedName>
    <definedName name="jjj"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jjjhjddfg" hidden="1">{"via1",#N/A,TRUE,"general";"via2",#N/A,TRUE,"general";"via3",#N/A,TRUE,"general"}</definedName>
    <definedName name="jjjj">#REF!*#REF!</definedName>
    <definedName name="jjjjj" hidden="1">#REF!</definedName>
    <definedName name="jjjjjjjjjj" hidden="1">{#N/A,#N/A,FALSE,"단축1";#N/A,#N/A,FALSE,"단축2";#N/A,#N/A,FALSE,"단축3";#N/A,#N/A,FALSE,"장축";#N/A,#N/A,FALSE,"4WD"}</definedName>
    <definedName name="jjjjjjjjjjjjjaaaaaaaaaaaaa">#REF!</definedName>
    <definedName name="jjjjjjjjjjjjuuuuuuuuuuuuuuuuggggggggggggggg" hidden="1">#REF!</definedName>
    <definedName name="jjjjju" hidden="1">{"via1",#N/A,TRUE,"general";"via2",#N/A,TRUE,"general";"via3",#N/A,TRUE,"general"}</definedName>
    <definedName name="JJPARK" hidden="1">{#N/A,#N/A,FALSE,"TABLE"}</definedName>
    <definedName name="jjujujty" hidden="1">{"TAB1",#N/A,TRUE,"GENERAL";"TAB2",#N/A,TRUE,"GENERAL";"TAB3",#N/A,TRUE,"GENERAL";"TAB4",#N/A,TRUE,"GENERAL";"TAB5",#N/A,TRUE,"GENERAL"}</definedName>
    <definedName name="jjyjy" hidden="1">{"via1",#N/A,TRUE,"general";"via2",#N/A,TRUE,"general";"via3",#N/A,TRUE,"general"}</definedName>
    <definedName name="jjyt" hidden="1">{#N/A,#N/A,FALSE,"단축1";#N/A,#N/A,FALSE,"단축2";#N/A,#N/A,FALSE,"단축3";#N/A,#N/A,FALSE,"장축";#N/A,#N/A,FALSE,"4WD"}</definedName>
    <definedName name="JK" hidden="1">{#N/A,#N/A,TRUE,"Y생산";#N/A,#N/A,TRUE,"Y판매";#N/A,#N/A,TRUE,"Y총물량";#N/A,#N/A,TRUE,"Y능력";#N/A,#N/A,TRUE,"YKD"}</definedName>
    <definedName name="jkk" hidden="1">{"TAB1",#N/A,TRUE,"GENERAL";"TAB2",#N/A,TRUE,"GENERAL";"TAB3",#N/A,TRUE,"GENERAL";"TAB4",#N/A,TRUE,"GENERAL";"TAB5",#N/A,TRUE,"GENERAL"}</definedName>
    <definedName name="jkl" hidden="1">{"TAB1",#N/A,TRUE,"GENERAL";"TAB2",#N/A,TRUE,"GENERAL";"TAB3",#N/A,TRUE,"GENERAL";"TAB4",#N/A,TRUE,"GENERAL";"TAB5",#N/A,TRUE,"GENERAL"}</definedName>
    <definedName name="jklj" hidden="1">#REF!</definedName>
    <definedName name="jkljkl" hidden="1">{"'A21005'!$A$3:$M$5"}</definedName>
    <definedName name="jnbghjbg" hidden="1">{"ANAR",#N/A,FALSE,"Dist total";"MARGEN",#N/A,FALSE,"Dist total";"COMENTARIO",#N/A,FALSE,"Ficha CODICE";"CONSEJO",#N/A,FALSE,"Dist p0";"uno",#N/A,FALSE,"Dist total"}</definedName>
    <definedName name="Job_Number">#REF!</definedName>
    <definedName name="JODER" hidden="1">#REF!</definedName>
    <definedName name="JODER_1" hidden="1">#REF!</definedName>
    <definedName name="JODER_2" hidden="1">#REF!</definedName>
    <definedName name="JOHN" hidden="1">{#N/A,#N/A,FALSE,"PERSONAL"}</definedName>
    <definedName name="JOIJOIJ">#REF!</definedName>
    <definedName name="Jornada">9</definedName>
    <definedName name="JOSIANNE" hidden="1">{#N/A,#N/A,FALSE,"TEC-01";#N/A,#N/A,FALSE,"TEC - 02";#N/A,#N/A,FALSE,"TEC - 03";#N/A,#N/A,FALSE,"TEC - 04";#N/A,#N/A,FALSE,"TEC-07";#N/A,#N/A,FALSE,"TEC-08";#N/A,#N/A,FALSE,"TEC - 09A";#N/A,#N/A,FALSE,"TEC - 09B";#N/A,#N/A,FALSE,"TEC - 09C";#N/A,#N/A,FALSE,"TEC - 10";#N/A,#N/A,FALSE,"TEC-11"}</definedName>
    <definedName name="jp" hidden="1">{#N/A,#N/A,FALSE,"SOACHA"}</definedName>
    <definedName name="JPY">#REF!</definedName>
    <definedName name="JRYJ" hidden="1">{"via1",#N/A,TRUE,"general";"via2",#N/A,TRUE,"general";"via3",#N/A,TRUE,"general"}</definedName>
    <definedName name="JSKJ" hidden="1">{#N/A,#N/A,FALSE,"TABLE"}</definedName>
    <definedName name="jtyj" hidden="1">{"TAB1",#N/A,TRUE,"GENERAL";"TAB2",#N/A,TRUE,"GENERAL";"TAB3",#N/A,TRUE,"GENERAL";"TAB4",#N/A,TRUE,"GENERAL";"TAB5",#N/A,TRUE,"GENERAL"}</definedName>
    <definedName name="jtyry" hidden="1">{"TAB1",#N/A,TRUE,"GENERAL";"TAB2",#N/A,TRUE,"GENERAL";"TAB3",#N/A,TRUE,"GENERAL";"TAB4",#N/A,TRUE,"GENERAL";"TAB5",#N/A,TRUE,"GENERAL"}</definedName>
    <definedName name="ju" hidden="1">{"CONSEJO",#N/A,FALSE,"Dist p0";"CONSEJO",#N/A,FALSE,"Ficha CODICE"}</definedName>
    <definedName name="juafhidhfai" hidden="1">{"ANAR",#N/A,FALSE,"Dist total";"MARGEN",#N/A,FALSE,"Dist total";"COMENTARIO",#N/A,FALSE,"Ficha CODICE";"CONSEJO",#N/A,FALSE,"Dist p0";"uno",#N/A,FALSE,"Dist total"}</definedName>
    <definedName name="juan" hidden="1">{"cprgas",#N/A,FALSE,"CPR_E";"cprwat",#N/A,FALSE,"CPR_E";"oilcpr",#N/A,FALSE,"CPR_E";"norwat",#N/A,FALSE,"CPR_E";"norgas",#N/A,FALSE,"CPR_E";"noroil",#N/A,FALSE,"CPR_E";"surwat",#N/A,FALSE,"CPR_E";"surgas",#N/A,FALSE,"CPR_E";"suroil",#N/A,FALSE,"CPR_E";"puriwat",#N/A,FALSE,"CPR_E";"purigas",#N/A,FALSE,"CPR_E";"purioil",#N/A,FALSE,"CPR_E"}</definedName>
    <definedName name="JUAN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io" hidden="1">#REF!</definedName>
    <definedName name="juj" hidden="1">{"via1",#N/A,TRUE,"general";"via2",#N/A,TRUE,"general";"via3",#N/A,TRUE,"general"}</definedName>
    <definedName name="jujcx" hidden="1">{"via1",#N/A,TRUE,"general";"via2",#N/A,TRUE,"general";"via3",#N/A,TRUE,"general"}</definedName>
    <definedName name="jujuj" hidden="1">{"via1",#N/A,TRUE,"general";"via2",#N/A,TRUE,"general";"via3",#N/A,TRUE,"general"}</definedName>
    <definedName name="jujujuju" hidden="1">{"TAB1",#N/A,TRUE,"GENERAL";"TAB2",#N/A,TRUE,"GENERAL";"TAB3",#N/A,TRUE,"GENERAL";"TAB4",#N/A,TRUE,"GENERAL";"TAB5",#N/A,TRUE,"GENERAL"}</definedName>
    <definedName name="jul" hidden="1">#REF!</definedName>
    <definedName name="jul_20">#REF!</definedName>
    <definedName name="jul_21">#REF!</definedName>
    <definedName name="JULIO">#REF!</definedName>
    <definedName name="jun" hidden="1">#REF!</definedName>
    <definedName name="jun_20">#REF!</definedName>
    <definedName name="jun_21">#REF!</definedName>
    <definedName name="JUNIO">#REF!</definedName>
    <definedName name="JUPOX" hidden="1">{#N/A,#N/A,FALSE,"masez (10)";#N/A,#N/A,FALSE,"masez (7)";#N/A,#N/A,FALSE,"masez (6)";#N/A,#N/A,FALSE,"masez (5)";#N/A,#N/A,FALSE,"masez (4)";#N/A,#N/A,FALSE,"masez (3)";#N/A,#N/A,FALSE,"masez (2)";#N/A,#N/A,FALSE,"GME";#N/A,#N/A,FALSE,"masez"}</definedName>
    <definedName name="juuuhb" hidden="1">{"TAB1",#N/A,TRUE,"GENERAL";"TAB2",#N/A,TRUE,"GENERAL";"TAB3",#N/A,TRUE,"GENERAL";"TAB4",#N/A,TRUE,"GENERAL";"TAB5",#N/A,TRUE,"GENERAL"}</definedName>
    <definedName name="JY" hidden="1">#REF!</definedName>
    <definedName name="jyjt7" hidden="1">{"via1",#N/A,TRUE,"general";"via2",#N/A,TRUE,"general";"via3",#N/A,TRUE,"general"}</definedName>
    <definedName name="jyt" hidden="1">{"via1",#N/A,TRUE,"general";"via2",#N/A,TRUE,"general";"via3",#N/A,TRUE,"general"}</definedName>
    <definedName name="jytj" hidden="1">{"via1",#N/A,TRUE,"general";"via2",#N/A,TRUE,"general";"via3",#N/A,TRUE,"general"}</definedName>
    <definedName name="jytutyuyt" hidden="1">{#N/A,#N/A,FALSE,"Solids &amp; Flow"}</definedName>
    <definedName name="jyuju" hidden="1">{"via1",#N/A,TRUE,"general";"via2",#N/A,TRUE,"general";"via3",#N/A,TRUE,"general"}</definedName>
    <definedName name="jyujyuj" hidden="1">{"via1",#N/A,TRUE,"general";"via2",#N/A,TRUE,"general";"via3",#N/A,TRUE,"general"}</definedName>
    <definedName name="K" hidden="1">{"krl1",#N/A,FALSE,"kr";"krl2",#N/A,FALSE,"kr";"compara",#N/A,FALSE,"kr";"desconp1",#N/A,FALSE,"kr";"desconp12",#N/A,FALSE,"kr";"krnp1",#N/A,FALSE,"kr";"krnp2",#N/A,FALSE,"kr";"krp12avg",#N/A,FALSE,"kr";"krp1avg",#N/A,FALSE,"kr"}</definedName>
    <definedName name="K_Camion_grua">#REF!</definedName>
    <definedName name="K_Grua_Autotransp">#REF!</definedName>
    <definedName name="K_mat_Grande">#REF!</definedName>
    <definedName name="K_mat_pequeño">#REF!</definedName>
    <definedName name="K_MO">#REF!</definedName>
    <definedName name="K_MO_CorrectivaZona">#REF!</definedName>
    <definedName name="K_oc_sol_fil">#REF!</definedName>
    <definedName name="K0F1">#REF!</definedName>
    <definedName name="K0F2">#REF!</definedName>
    <definedName name="k1_check">#REF!</definedName>
    <definedName name="k1_check_lift">#REF!</definedName>
    <definedName name="k1_check_swing">#REF!</definedName>
    <definedName name="k1_elbow_45">#REF!</definedName>
    <definedName name="k1_elbow_90">#REF!</definedName>
    <definedName name="k1_gate">#REF!</definedName>
    <definedName name="k1_globo">#REF!</definedName>
    <definedName name="k1_inlet">#REF!</definedName>
    <definedName name="k1_mariposa">#REF!</definedName>
    <definedName name="k1_outlet">#REF!</definedName>
    <definedName name="k1_tee_dura">#REF!</definedName>
    <definedName name="k1_tee_suave">#REF!</definedName>
    <definedName name="K10ALO">#REF!</definedName>
    <definedName name="K11ALO">#REF!</definedName>
    <definedName name="K1F1">#REF!</definedName>
    <definedName name="K1F2">#REF!</definedName>
    <definedName name="k2_check">#REF!</definedName>
    <definedName name="k2_check_lift">#REF!</definedName>
    <definedName name="k2_check_swing">#REF!</definedName>
    <definedName name="k2_elbow_45">#REF!</definedName>
    <definedName name="k2_elbow_90">#REF!</definedName>
    <definedName name="k2_gate">#REF!</definedName>
    <definedName name="k2_globo">#REF!</definedName>
    <definedName name="k2_inlet">#REF!</definedName>
    <definedName name="k2_mariposa">#REF!</definedName>
    <definedName name="k2_pipe_outlet">#REF!</definedName>
    <definedName name="k2_tee_dura">#REF!</definedName>
    <definedName name="k2_tee_suave">#REF!</definedName>
    <definedName name="K2_WBEVMODE" hidden="1">-1</definedName>
    <definedName name="K2F1">#REF!</definedName>
    <definedName name="K2F2">#REF!</definedName>
    <definedName name="K3F1">#REF!</definedName>
    <definedName name="K3F2">#REF!</definedName>
    <definedName name="K4F1">#REF!</definedName>
    <definedName name="K4F2">#REF!</definedName>
    <definedName name="K5F1">#REF!</definedName>
    <definedName name="K5F2">#REF!</definedName>
    <definedName name="K6F1">#REF!</definedName>
    <definedName name="K6F2">#REF!</definedName>
    <definedName name="K7F1">#REF!</definedName>
    <definedName name="K7F2">#REF!</definedName>
    <definedName name="K8ALO">#REF!</definedName>
    <definedName name="K8F1">#REF!</definedName>
    <definedName name="K8F2">#REF!</definedName>
    <definedName name="K9ALO">#REF!</definedName>
    <definedName name="ka" hidden="1">{#N/A,#N/A,FALSE,"단축1";#N/A,#N/A,FALSE,"단축2";#N/A,#N/A,FALSE,"단축3";#N/A,#N/A,FALSE,"장축";#N/A,#N/A,FALSE,"4WD"}</definedName>
    <definedName name="kathe" hidden="1">{"COSOPE98",#N/A,FALSE,"COSOPE98";"COSOPE97",#N/A,FALSE,"COSOPE97";"GASECP98",#N/A,FALSE,"GASECP98";"GAS10098",#N/A,FALSE,"GAS10098";"GASECP97",#N/A,FALSE,"GASECP97";"GAS10097",#N/A,FALSE,"GAS10097";"INVECP98",#N/A,FALSE,"INVECP98";"INV10098",#N/A,FALSE,"INV10098";"INVECP97",#N/A,FALSE,"INVECP97";"INV10097",#N/A,FALSE,"INV10097"}</definedName>
    <definedName name="kdbdif" hidden="1">{#N/A,#N/A,TRUE,"1842CWN0"}</definedName>
    <definedName name="KDIDUUE" hidden="1">{#N/A,#N/A,FALSE,"TABLE"}</definedName>
    <definedName name="kdjdbv" hidden="1">{#N/A,#N/A,TRUE,"1842CWN0"}</definedName>
    <definedName name="kdjk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L" hidden="1">{#N/A,#N/A,TRUE,"1842CWN0"}</definedName>
    <definedName name="kdmfm" hidden="1">#REF!</definedName>
    <definedName name="key" hidden="1">#REF!</definedName>
    <definedName name="kf">#REF!</definedName>
    <definedName name="KGH" hidden="1">#REF!</definedName>
    <definedName name="kghlgh" hidden="1">{#N/A,#N/A,FALSE,"CCTV"}</definedName>
    <definedName name="kh">#REF!</definedName>
    <definedName name="khgfd" hidden="1">{#N/A,#N/A,TRUE,"INGENIERIA";#N/A,#N/A,TRUE,"COMPRAS";#N/A,#N/A,TRUE,"DIRECCION";#N/A,#N/A,TRUE,"RESUMEN"}</definedName>
    <definedName name="KHGGH" hidden="1">{"via1",#N/A,TRUE,"general";"via2",#N/A,TRUE,"general";"via3",#N/A,TRUE,"general"}</definedName>
    <definedName name="khjk7" hidden="1">{"TAB1",#N/A,TRUE,"GENERAL";"TAB2",#N/A,TRUE,"GENERAL";"TAB3",#N/A,TRUE,"GENERAL";"TAB4",#N/A,TRUE,"GENERAL";"TAB5",#N/A,TRUE,"GENERAL"}</definedName>
    <definedName name="ki" hidden="1">{"uno",#N/A,FALSE,"Dist total";"COMENTARIO",#N/A,FALSE,"Ficha CODICE"}</definedName>
    <definedName name="KIA" hidden="1">{#N/A,#N/A,FALSE,"단축1";#N/A,#N/A,FALSE,"단축2";#N/A,#N/A,FALSE,"단축3";#N/A,#N/A,FALSE,"장축";#N/A,#N/A,FALSE,"4WD"}</definedName>
    <definedName name="kikik" hidden="1">{"via1",#N/A,TRUE,"general";"via2",#N/A,TRUE,"general";"via3",#N/A,TRUE,"general"}</definedName>
    <definedName name="kim" hidden="1">{#N/A,#N/A,FALSE,"TABLE"}</definedName>
    <definedName name="KITAIS">#REF!</definedName>
    <definedName name="kiulil" hidden="1">{#N/A,#N/A,FALSE,"CCTV"}</definedName>
    <definedName name="kj" hidden="1">#REF!</definedName>
    <definedName name="kjdd" hidden="1">{#N/A,#N/A,FALSE,"단축1";#N/A,#N/A,FALSE,"단축2";#N/A,#N/A,FALSE,"단축3";#N/A,#N/A,FALSE,"장축";#N/A,#N/A,FALSE,"4WD"}</definedName>
    <definedName name="KJFF" hidden="1">{#N/A,#N/A,FALSE,"TABLE"}</definedName>
    <definedName name="kjhkd" hidden="1">{"via1",#N/A,TRUE,"general";"via2",#N/A,TRUE,"general";"via3",#N/A,TRUE,"general"}</definedName>
    <definedName name="kjhlh" hidden="1">{#N/A,#N/A,FALSE,"CCTV"}</definedName>
    <definedName name="kjhljhk" hidden="1">{#N/A,#N/A,FALSE,"CCTV"}</definedName>
    <definedName name="kjj">#REF!</definedName>
    <definedName name="kjk" hidden="1">{"via1",#N/A,TRUE,"general";"via2",#N/A,TRUE,"general";"via3",#N/A,TRUE,"general"}</definedName>
    <definedName name="KJSFDSD" hidden="1">{#N/A,#N/A,FALSE,"Costos Productos 6A";#N/A,#N/A,FALSE,"Costo Unitario Total H-94-12"}</definedName>
    <definedName name="kjshdkjd"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kjshgsv" hidden="1">{#N/A,#N/A,TRUE,"INGENIERIA";#N/A,#N/A,TRUE,"COMPRAS";#N/A,#N/A,TRUE,"DIRECCION";#N/A,#N/A,TRUE,"RESUMEN"}</definedName>
    <definedName name="kjtrkjr" hidden="1">{"via1",#N/A,TRUE,"general";"via2",#N/A,TRUE,"general";"via3",#N/A,TRUE,"general"}</definedName>
    <definedName name="KK" hidden="1">#REF!</definedName>
    <definedName name="kkk"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ki" hidden="1">{"via1",#N/A,TRUE,"general";"via2",#N/A,TRUE,"general";"via3",#N/A,TRUE,"general"}</definedName>
    <definedName name="kkkkk" hidden="1">{#N/A,#N/A,FALSE,"VOL695";#N/A,#N/A,FALSE,"anexo1";#N/A,#N/A,FALSE,"anexo2";#N/A,#N/A,FALSE,"anexo3";#N/A,#N/A,FALSE,"anexo4";#N/A,#N/A,FALSE,"anexo5a";#N/A,#N/A,FALSE,"anexo5b";#N/A,#N/A,FALSE,"anexo6a";#N/A,#N/A,FALSE,"anexo6a";#N/A,#N/A,FALSE,"anexo6c";#N/A,#N/A,FALSE,"anexo7a";#N/A,#N/A,FALSE,"anexo7b";#N/A,#N/A,FALSE,"anexo7c"}</definedName>
    <definedName name="KKKKKK" hidden="1">{#N/A,#N/A,FALSE,"VOL695";#N/A,#N/A,FALSE,"anexo1";#N/A,#N/A,FALSE,"anexo2";#N/A,#N/A,FALSE,"anexo3";#N/A,#N/A,FALSE,"anexo4";#N/A,#N/A,FALSE,"anexo5a";#N/A,#N/A,FALSE,"anexo5b";#N/A,#N/A,FALSE,"anexo6a";#N/A,#N/A,FALSE,"anexo6a";#N/A,#N/A,FALSE,"anexo6c";#N/A,#N/A,FALSE,"anexo7a";#N/A,#N/A,FALSE,"anexo7b";#N/A,#N/A,FALSE,"anexo7c"}</definedName>
    <definedName name="kkkkkki" hidden="1">{"TAB1",#N/A,TRUE,"GENERAL";"TAB2",#N/A,TRUE,"GENERAL";"TAB3",#N/A,TRUE,"GENERAL";"TAB4",#N/A,TRUE,"GENERAL";"TAB5",#N/A,TRUE,"GENERAL"}</definedName>
    <definedName name="kkkl" hidden="1">{#N/A,#N/A,FALSE,"신규dep";#N/A,#N/A,FALSE,"신규dep-금형상각후";#N/A,#N/A,FALSE,"신규dep-연구비상각후";#N/A,#N/A,FALSE,"신규dep-기계,공구상각후"}</definedName>
    <definedName name="kl.il.l.il" hidden="1">{#N/A,#N/A,FALSE,"Solids &amp; Flow"}</definedName>
    <definedName name="KLDSFHLS" hidden="1">{#N/A,#N/A,FALSE,"TABLE"}</definedName>
    <definedName name="klfjdh" hidden="1">{#N/A,#N/A,TRUE,"1842CWN0"}</definedName>
    <definedName name="klh" hidden="1">{#N/A,#N/A,TRUE,"INGENIERIA";#N/A,#N/A,TRUE,"COMPRAS";#N/A,#N/A,TRUE,"DIRECCION";#N/A,#N/A,TRUE,"RESUMEN"}</definedName>
    <definedName name="kljh" hidden="1">{#N/A,#N/A,FALSE,"PERSONAL"}</definedName>
    <definedName name="KLJI" hidden="1">#REF!</definedName>
    <definedName name="klsjshn"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m">#REF!</definedName>
    <definedName name="Km_m3">#REF!</definedName>
    <definedName name="KMateriales">#REF!</definedName>
    <definedName name="KMO">#REF!</definedName>
    <definedName name="KO" hidden="1">#REF!</definedName>
    <definedName name="krtrk" hidden="1">{"via1",#N/A,TRUE,"general";"via2",#N/A,TRUE,"general";"via3",#N/A,TRUE,"general"}</definedName>
    <definedName name="ks">#REF!</definedName>
    <definedName name="kshsv" hidden="1">{#N/A,#N/A,TRUE,"1842CWN0"}</definedName>
    <definedName name="ksjdk" hidden="1">{#N/A,#N/A,TRUE,"Budget";#N/A,#N/A,TRUE,"Balance Sheet";#N/A,#N/A,TRUE,"Cash Flow"}</definedName>
    <definedName name="KSubcontrata">#REF!</definedName>
    <definedName name="kui" hidden="1">{#N/A,#N/A,FALSE,"a1";#N/A,#N/A,FALSE,"a2";#N/A,#N/A,FALSE,"a3";#N/A,#N/A,FALSE,"a4a";#N/A,#N/A,FALSE,"a4B";#N/A,#N/A,FALSE,"a4C";#N/A,#N/A,FALSE,"a4D";#N/A,#N/A,FALSE,"A5a ";#N/A,#N/A,FALSE,"A5b";#N/A,#N/A,FALSE,"A6A";#N/A,#N/A,FALSE,"A6B";#N/A,#N/A,FALSE,"A6C";#N/A,#N/A,FALSE,"A6D";#N/A,#N/A,FALSE,"INV"}</definedName>
    <definedName name="KUNOP" hidden="1">{#N/A,#N/A,FALSE,"TABLE"}</definedName>
    <definedName name="KYK" hidden="1">#REF!</definedName>
    <definedName name="kyr" hidden="1">{"TAB1",#N/A,TRUE,"GENERAL";"TAB2",#N/A,TRUE,"GENERAL";"TAB3",#N/A,TRUE,"GENERAL";"TAB4",#N/A,TRUE,"GENERAL";"TAB5",#N/A,TRUE,"GENERAL"}</definedName>
    <definedName name="L" hidden="1">{"krl1",#N/A,FALSE,"kr";"krl2",#N/A,FALSE,"kr";"compara",#N/A,FALSE,"kr";"desconp1",#N/A,FALSE,"kr";"desconp12",#N/A,FALSE,"kr";"krnp1",#N/A,FALSE,"kr";"krnp2",#N/A,FALSE,"kr";"krp12avg",#N/A,FALSE,"kr";"krp1avg",#N/A,FALSE,"kr"}</definedName>
    <definedName name="L.COSTOS">#REF!</definedName>
    <definedName name="L.INGR">#REF!</definedName>
    <definedName name="L_L">#N/A</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#REF!</definedName>
    <definedName name="LAB">#N/A</definedName>
    <definedName name="labor_Equipo">OFFSET(#REF!,0,0,COUNTA(#REF!),1)</definedName>
    <definedName name="LabourCost">#REF!</definedName>
    <definedName name="LAD">#REF!</definedName>
    <definedName name="LADRILLO_COMUN">#REF!</definedName>
    <definedName name="lame" hidden="1">#REF!</definedName>
    <definedName name="lampara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AN_AL">#N/A</definedName>
    <definedName name="LAN_H">#N/A</definedName>
    <definedName name="LAST_PRINT">#REF!</definedName>
    <definedName name="Last_Row">#N/A</definedName>
    <definedName name="LAST_VAR_XFER">#REF!</definedName>
    <definedName name="Lastrow">#REF!</definedName>
    <definedName name="LAVAOJO">#N/A</definedName>
    <definedName name="LAVAOJO_DEP">#N/A</definedName>
    <definedName name="lb">#REF!</definedName>
    <definedName name="lbsc" hidden="1">{#N/A,#N/A,FALSE,"Solids &amp; Flow"}</definedName>
    <definedName name="ld">#REF!</definedName>
    <definedName name="leb" hidden="1">{#N/A,#N/A,TRUE,"1842CWN0"}</definedName>
    <definedName name="Left_Header" hidden="1">#REF!</definedName>
    <definedName name="Legal">#REF!</definedName>
    <definedName name="LEGALIZACIONES">#REF!,#REF!</definedName>
    <definedName name="LENTE">#N/A</definedName>
    <definedName name="LENTE_DEP">#N/A</definedName>
    <definedName name="Leverage">#REF!</definedName>
    <definedName name="lfl" hidden="1">{"uno",#N/A,FALSE,"Dist total";"COMENTARIO",#N/A,FALSE,"Ficha CODICE"}</definedName>
    <definedName name="lgioh"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IBIA" hidden="1">{#N/A,#N/A,FALSE,"CIBHA05A";#N/A,#N/A,FALSE,"CIBHA05B"}</definedName>
    <definedName name="LIC">#REF!</definedName>
    <definedName name="LICITACION">#REF!</definedName>
    <definedName name="LifeCycle">#REF!</definedName>
    <definedName name="LIFTINGJULIO" hidden="1">{#N/A,#N/A,FALSE,"T1C97";#N/A,#N/A,FALSE,"T2C97";#N/A,#N/A,FALSE,"T3AC97";#N/A,#N/A,FALSE,"T4C97";#N/A,#N/A,FALSE,"T5C97";#N/A,#N/A,FALSE,"T6C97";#N/A,#N/A,FALSE,"T3C97";#N/A,#N/A,FALSE,"T7C97";#N/A,#N/A,FALSE,"T8C97";#N/A,#N/A,FALSE,"T9C97";#N/A,#N/A,FALSE,"T13C97"}</definedName>
    <definedName name="lili" hidden="1">{#N/A,#N/A,FALSE,"DITCAR";#N/A,#N/A,FALSE,"a1";#N/A,#N/A,FALSE,"a2";#N/A,#N/A,FALSE,"a3";#N/A,#N/A,FALSE,"a4";#N/A,#N/A,FALSE,"a4a";#N/A,#N/A,FALSE,"a4B";#N/A,#N/A,FALSE,"a4C";#N/A,#N/A,FALSE,"A5a ";#N/A,#N/A,FALSE,"A5b";#N/A,#N/A,FALSE,"A6A";#N/A,#N/A,FALSE,"A6B";#N/A,#N/A,FALSE,"A6C";#N/A,#N/A,FALSE,"04PG12NB"}</definedName>
    <definedName name="limcount" hidden="1">1</definedName>
    <definedName name="LIMP">#REF!</definedName>
    <definedName name="LIMPIADO">#REF!,#REF!,#REF!,#REF!,#REF!,#REF!,#REF!,#REF!,#REF!,#REF!,#REF!,#REF!,#REF!,#REF!,#REF!,#REF!,#REF!,#REF!,#REF!,#REF!,#REF!,#REF!,#REF!,#REF!</definedName>
    <definedName name="LIMPIAR1">#REF!,#REF!,#REF!,#REF!,#REF!,#REF!,#REF!,#REF!</definedName>
    <definedName name="line_cmpnt_id_001">#REF!</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_Submarina_Tumaco">#REF!</definedName>
    <definedName name="LineList">#REF!</definedName>
    <definedName name="LINE검토2" hidden="1">{#N/A,#N/A,TRUE,"Y생산";#N/A,#N/A,TRUE,"Y판매";#N/A,#N/A,TRUE,"Y총물량";#N/A,#N/A,TRUE,"Y능력";#N/A,#N/A,TRUE,"YKD"}</definedName>
    <definedName name="LIQ">#REF!</definedName>
    <definedName name="Liq_OP_Int">#REF!</definedName>
    <definedName name="LiqProps">#REF!</definedName>
    <definedName name="liquid_compres_calc_flg_001">#REF!</definedName>
    <definedName name="LIS.PER.A" hidden="1">#REF!</definedName>
    <definedName name="LIST">#REF!</definedName>
    <definedName name="List_1">#REF!</definedName>
    <definedName name="List_2">#REF!</definedName>
    <definedName name="list01" hidden="1">{#N/A,#N/A,TRUE,"Basic";#N/A,#N/A,TRUE,"EXT-TABLE";#N/A,#N/A,TRUE,"STEEL";#N/A,#N/A,TRUE,"INT-Table";#N/A,#N/A,TRUE,"STEEL";#N/A,#N/A,TRUE,"Door"}</definedName>
    <definedName name="list02" hidden="1">{#N/A,#N/A,TRUE,"Basic";#N/A,#N/A,TRUE,"EXT-TABLE";#N/A,#N/A,TRUE,"STEEL";#N/A,#N/A,TRUE,"INT-Table";#N/A,#N/A,TRUE,"STEEL";#N/A,#N/A,TRUE,"Door"}</definedName>
    <definedName name="Lista_depar">#N/A</definedName>
    <definedName name="Lista_Departamentos">#N/A</definedName>
    <definedName name="Lista_Nombres">#REF!</definedName>
    <definedName name="Listado">#REF!</definedName>
    <definedName name="ListaEquipos">#REF!</definedName>
    <definedName name="ListaPersonal">#REF!</definedName>
    <definedName name="LISTAYRUTCC">#REF!</definedName>
    <definedName name="listing2">#REF!</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ags">#REF!</definedName>
    <definedName name="liuoo" hidden="1">{"TAB1",#N/A,TRUE,"GENERAL";"TAB2",#N/A,TRUE,"GENERAL";"TAB3",#N/A,TRUE,"GENERAL";"TAB4",#N/A,TRUE,"GENERAL";"TAB5",#N/A,TRUE,"GENERAL"}</definedName>
    <definedName name="LJ" hidden="1">#REF!</definedName>
    <definedName name="LJAHH" hidden="1">{#N/A,#N/A,FALSE,"TABLE"}</definedName>
    <definedName name="ljjnkjn" hidden="1">#REF!</definedName>
    <definedName name="LJKL" hidden="1">{#N/A,#N/A,FALSE,"TABLE"}</definedName>
    <definedName name="ljs" hidden="1">{#N/A,#N/A,FALSE,"Solids &amp; Flow"}</definedName>
    <definedName name="lkdjsfl" hidden="1">{"'표지'!$B$5"}</definedName>
    <definedName name="LKHGFDF" hidden="1">{#N/A,#N/A,TRUE,"Y생산";#N/A,#N/A,TRUE,"Y판매";#N/A,#N/A,TRUE,"Y총물량";#N/A,#N/A,TRUE,"Y능력";#N/A,#N/A,TRUE,"YKD"}</definedName>
    <definedName name="lkj" hidden="1">{"via1",#N/A,TRUE,"general";"via2",#N/A,TRUE,"general";"via3",#N/A,TRUE,"general"}</definedName>
    <definedName name="lkjj" hidden="1">{#N/A,#N/A,FALSE,"Solids Only"}</definedName>
    <definedName name="LKJLJK" hidden="1">{"TAB1",#N/A,TRUE,"GENERAL";"TAB2",#N/A,TRUE,"GENERAL";"TAB3",#N/A,TRUE,"GENERAL";"TAB4",#N/A,TRUE,"GENERAL";"TAB5",#N/A,TRUE,"GENERAL"}</definedName>
    <definedName name="lklhlkjl" hidden="1">{#N/A,#N/A,FALSE,"CCTV"}</definedName>
    <definedName name="lklk" hidden="1">{#N/A,#N/A,FALSE,"P &amp; L";#N/A,#N/A,FALSE,"Balance Sheet";#N/A,#N/A,FALSE,"Cash Flow"}</definedName>
    <definedName name="lksjks" hidden="1">{#N/A,#N/A,TRUE,"INGENIERIA";#N/A,#N/A,TRUE,"COMPRAS";#N/A,#N/A,TRUE,"DIRECCION";#N/A,#N/A,TRUE,"RESUMEN"}</definedName>
    <definedName name="ll">#REF!</definedName>
    <definedName name="lll">#N/A</definedName>
    <definedName name="LLLL">#REF!</definedName>
    <definedName name="lllllh" hidden="1">{"via1",#N/A,TRUE,"general";"via2",#N/A,TRUE,"general";"via3",#N/A,TRUE,"general"}</definedName>
    <definedName name="LLLLLLLLLK09" hidden="1">#REF!</definedName>
    <definedName name="lllllllo" hidden="1">{"via1",#N/A,TRUE,"general";"via2",#N/A,TRUE,"general";"via3",#N/A,TRUE,"general"}</definedName>
    <definedName name="lllmgf" hidden="1">{#N/A,#N/A,TRUE,"INGENIERIA";#N/A,#N/A,TRUE,"COMPRAS";#N/A,#N/A,TRUE,"DIRECCION";#N/A,#N/A,TRUE,"RESUMEN"}</definedName>
    <definedName name="LLuvias">#REF!</definedName>
    <definedName name="LM_COST">#REF!</definedName>
    <definedName name="LM_DATES">#REF!</definedName>
    <definedName name="LM_DEBTOR">#REF!</definedName>
    <definedName name="LM_FCST">#REF!</definedName>
    <definedName name="LM_MHR">#REF!</definedName>
    <definedName name="LM_OVERDUE">#REF!</definedName>
    <definedName name="LM_RISK">#REF!</definedName>
    <definedName name="LM_STATUS">#REF!</definedName>
    <definedName name="LM_TIC">#REF!</definedName>
    <definedName name="lmn" hidden="1">{#N/A,#N/A,TRUE,"INGENIERIA";#N/A,#N/A,TRUE,"COMPRAS";#N/A,#N/A,TRUE,"DIRECCION";#N/A,#N/A,TRUE,"RESUMEN"}</definedName>
    <definedName name="lñçlç" hidden="1">#REF!</definedName>
    <definedName name="lo">#REF!</definedName>
    <definedName name="load_watt_001">#REF!</definedName>
    <definedName name="Loan_Amount">#REF!</definedName>
    <definedName name="Loan_Start">#REF!</definedName>
    <definedName name="Loan_Years">#REF!</definedName>
    <definedName name="loc">#REF!</definedName>
    <definedName name="LOCA">#REF!</definedName>
    <definedName name="LOCA1">#REF!</definedName>
    <definedName name="LOCAL">#REF!</definedName>
    <definedName name="LOCAL_MYSQL_DATE_FORMAT" localSheetId="6">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IZACIÓN_Y_REPLANTEO._ESTRUCTURAS">#REF!</definedName>
    <definedName name="location">#REF!</definedName>
    <definedName name="loco" hidden="1">{#N/A,#N/A,FALSE,"masez (10)";#N/A,#N/A,FALSE,"masez (7)";#N/A,#N/A,FALSE,"masez (6)";#N/A,#N/A,FALSE,"masez (5)";#N/A,#N/A,FALSE,"masez (4)";#N/A,#N/A,FALSE,"masez (3)";#N/A,#N/A,FALSE,"masez (2)";#N/A,#N/A,FALSE,"GME";#N/A,#N/A,FALSE,"masez"}</definedName>
    <definedName name="lod" hidden="1">#N/A</definedName>
    <definedName name="loe" hidden="1">{"'5'!$A$1:$BB$147"}</definedName>
    <definedName name="LogicDiagrams">#REF!</definedName>
    <definedName name="logo_001">#REF!</definedName>
    <definedName name="loiuyu" hidden="1">{#N/A,#N/A,FALSE,"´UA";#N/A,#N/A,FALSE,"´UA";#N/A,#N/A,FALSE,"´UA";#N/A,#N/A,FALSE,"Aa";#N/A,#N/A,FALSE,"4WD"}</definedName>
    <definedName name="lolol" hidden="1">{"TAB1",#N/A,TRUE,"GENERAL";"TAB2",#N/A,TRUE,"GENERAL";"TAB3",#N/A,TRUE,"GENERAL";"TAB4",#N/A,TRUE,"GENERAL";"TAB5",#N/A,TRUE,"GENERAL"}</definedName>
    <definedName name="LONG">#REF!</definedName>
    <definedName name="Longitud">#REF!</definedName>
    <definedName name="Longitud1">#REF!</definedName>
    <definedName name="Longitud2">#REF!</definedName>
    <definedName name="LongitudTubo">IF(COUNT(#REF!)=0,0,ABS(#REF!))</definedName>
    <definedName name="LongLead">#REF!</definedName>
    <definedName name="LOPE">#REF!</definedName>
    <definedName name="lopi" hidden="1">{#N/A,#N/A,FALSE,"단축1";#N/A,#N/A,FALSE,"단축2";#N/A,#N/A,FALSE,"단축3";#N/A,#N/A,FALSE,"장축";#N/A,#N/A,FALSE,"4WD"}</definedName>
    <definedName name="LOT" hidden="1">{#N/A,#N/A,FALSE,"SMT1";#N/A,#N/A,FALSE,"SMT2";#N/A,#N/A,FALSE,"Summary";#N/A,#N/A,FALSE,"Graphs";#N/A,#N/A,FALSE,"4 Panel"}</definedName>
    <definedName name="lots" hidden="1">{#N/A,#N/A,FALSE,"Total_OC015";#N/A,#N/A,FALSE,"ADMIN";#N/A,#N/A,FALSE,"PROCES";#N/A,#N/A,FALSE,"mecan";#N/A,#N/A,FALSE,"civil";#N/A,#N/A,FALSE,"CAÑER";#N/A,#N/A,FALSE,"ELEC";#N/A,#N/A,FALSE,"INSTR"}</definedName>
    <definedName name="louyrr" hidden="1">{#N/A,#N/A,FALSE,"단축1";#N/A,#N/A,FALSE,"단축2";#N/A,#N/A,FALSE,"단축3";#N/A,#N/A,FALSE,"장축";#N/A,#N/A,FALSE,"4WD"}</definedName>
    <definedName name="Low_Def">#REF!</definedName>
    <definedName name="LOWBOY">#N/A</definedName>
    <definedName name="LowDefBegin">#REF!</definedName>
    <definedName name="lp">#REF!</definedName>
    <definedName name="lplpl" hidden="1">{"via1",#N/A,TRUE,"general";"via2",#N/A,TRUE,"general";"via3",#N/A,TRUE,"general"}</definedName>
    <definedName name="LPOU" hidden="1">#REF!</definedName>
    <definedName name="lps" hidden="1">{#N/A,#N/A,FALSE,"단축1";#N/A,#N/A,FALSE,"단축2";#N/A,#N/A,FALSE,"단축3";#N/A,#N/A,FALSE,"장축";#N/A,#N/A,FALSE,"4WD"}</definedName>
    <definedName name="lpt">#REF!</definedName>
    <definedName name="lsb" hidden="1">{#N/A,#N/A,TRUE,"1842CWN0"}</definedName>
    <definedName name="LSKDK" hidden="1">{#N/A,#N/A,FALSE,"TABLE"}</definedName>
    <definedName name="lsksk" hidden="1">{#N/A,#N/A,TRUE,"1842CWN0"}</definedName>
    <definedName name="LSL">#REF!</definedName>
    <definedName name="Lt">#REF!</definedName>
    <definedName name="LTC">#REF!</definedName>
    <definedName name="LUB">#N/A</definedName>
    <definedName name="Lub_1">#REF!</definedName>
    <definedName name="Lub_2">#REF!</definedName>
    <definedName name="Lub_3">#REF!</definedName>
    <definedName name="LUB_UNT">#N/A</definedName>
    <definedName name="LUBRICANTE">#REF!</definedName>
    <definedName name="lucr" hidden="1">#REF!</definedName>
    <definedName name="Lugar_ocurrencia">#REF!</definedName>
    <definedName name="Lugaruso">#REF!</definedName>
    <definedName name="lui" hidden="1">{"uno",#N/A,FALSE,"Dist total";"COMENTARIO",#N/A,FALSE,"Ficha CODICE"}</definedName>
    <definedName name="luis" hidden="1">{"CONSEJO",#N/A,FALSE,"Dist p0";"CONSEJO",#N/A,FALSE,"Ficha CODICE"}</definedName>
    <definedName name="luisin" hidden="1">{"uno",#N/A,FALSE,"Dist total";"COMENTARIO",#N/A,FALSE,"Ficha CODICE"}</definedName>
    <definedName name="lv">#REF!</definedName>
    <definedName name="LV_MTR_Volts">#REF!</definedName>
    <definedName name="LV_NonMTR_Volts">#REF!</definedName>
    <definedName name="lvc" hidden="1">{#N/A,#N/A,TRUE,"1842CWN0"}</definedName>
    <definedName name="M" hidden="1">{#N/A,#N/A,FALSE,"P &amp; L";#N/A,#N/A,FALSE,"Balance Sheet";#N/A,#N/A,FALSE,"Cash Flow"}</definedName>
    <definedName name="M.HOURS">#REF!</definedName>
    <definedName name="M_O">#REF!</definedName>
    <definedName name="M_OBRA">#N/A</definedName>
    <definedName name="m2a" hidden="1">{#N/A,#N/A,FALSE,"masez (10)";#N/A,#N/A,FALSE,"masez (7)";#N/A,#N/A,FALSE,"masez (6)";#N/A,#N/A,FALSE,"masez (5)";#N/A,#N/A,FALSE,"masez (4)";#N/A,#N/A,FALSE,"masez (3)";#N/A,#N/A,FALSE,"masez (2)";#N/A,#N/A,FALSE,"GME";#N/A,#N/A,FALSE,"masez"}</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1.0">#REF!</definedName>
    <definedName name="MACRDEL">#REF!</definedName>
    <definedName name="Macro1">#REF!</definedName>
    <definedName name="maestra">#REF!</definedName>
    <definedName name="mafdsf" hidden="1">{"via1",#N/A,TRUE,"general";"via2",#N/A,TRUE,"general";"via3",#N/A,TRUE,"general"}</definedName>
    <definedName name="Magnitud">#REF!</definedName>
    <definedName name="MaintenancePhilosophy">#REF!</definedName>
    <definedName name="majkfjkef" hidden="1">#REF!</definedName>
    <definedName name="major">#REF!</definedName>
    <definedName name="mama" hidden="1">#REF!</definedName>
    <definedName name="MAN">#REF!</definedName>
    <definedName name="MANB1">#REF!</definedName>
    <definedName name="MANB2">#REF!</definedName>
    <definedName name="MANB3">#REF!</definedName>
    <definedName name="MANC1">#REF!</definedName>
    <definedName name="MANC2">#REF!</definedName>
    <definedName name="MANCAR">#REF!</definedName>
    <definedName name="MANCO">#REF!</definedName>
    <definedName name="MANEX">#REF!</definedName>
    <definedName name="MANIF_MOV">#N/A</definedName>
    <definedName name="MANIFOLD">#N/A</definedName>
    <definedName name="manish" hidden="1">{#N/A,#N/A,FALSE,"단축1";#N/A,#N/A,FALSE,"단축2";#N/A,#N/A,FALSE,"단축3";#N/A,#N/A,FALSE,"장축";#N/A,#N/A,FALSE,"4WD"}</definedName>
    <definedName name="MANMO">#REF!</definedName>
    <definedName name="MANO">#REF!</definedName>
    <definedName name="Mano_de_Obra">#REF!</definedName>
    <definedName name="mano_obra_apoyo">#REF!</definedName>
    <definedName name="mano_obra_direccion">#REF!</definedName>
    <definedName name="MANO_OBRA_DIRECTA">#REF!</definedName>
    <definedName name="ManoDeObra">#REF!</definedName>
    <definedName name="manohar" hidden="1">{#N/A,#N/A,FALSE,"단축1";#N/A,#N/A,FALSE,"단축2";#N/A,#N/A,FALSE,"단축3";#N/A,#N/A,FALSE,"장축";#N/A,#N/A,FALSE,"4WD"}</definedName>
    <definedName name="MANOOBRA">#REF!</definedName>
    <definedName name="ManPower_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ANSOL">#REF!</definedName>
    <definedName name="MANT">#N/A</definedName>
    <definedName name="MANV">#REF!</definedName>
    <definedName name="MANVOL">#REF!</definedName>
    <definedName name="mao" hidden="1">{"TAB1",#N/A,TRUE,"GENERAL";"TAB2",#N/A,TRUE,"GENERAL";"TAB3",#N/A,TRUE,"GENERAL";"TAB4",#N/A,TRUE,"GENERAL";"TAB5",#N/A,TRUE,"GENERAL"}</definedName>
    <definedName name="maow" hidden="1">{"via1",#N/A,TRUE,"general";"via2",#N/A,TRUE,"general";"via3",#N/A,TRUE,"general"}</definedName>
    <definedName name="MAPACHE">#REF!</definedName>
    <definedName name="MAQUINAR">#REF!</definedName>
    <definedName name="Maquinaria">#REF!</definedName>
    <definedName name="MAQUINARIA_Y_EQUIPOS">#REF!</definedName>
    <definedName name="mar_20">#REF!</definedName>
    <definedName name="mar_21">#REF!</definedName>
    <definedName name="marañon" hidden="1">#REF!</definedName>
    <definedName name="maricada" hidden="1">{#N/A,#N/A,FALSE,"Solids Only"}</definedName>
    <definedName name="Maritimos_Cartagena">#REF!</definedName>
    <definedName name="MarketStrategy">#REF!</definedName>
    <definedName name="masor" hidden="1">{"via1",#N/A,TRUE,"general";"via2",#N/A,TRUE,"general";"via3",#N/A,TRUE,"general"}</definedName>
    <definedName name="master_cmpnt_id_001">#REF!</definedName>
    <definedName name="MAT">#REF!</definedName>
    <definedName name="MAT_IT_1">#REF!</definedName>
    <definedName name="MAT_IT_10">#REF!</definedName>
    <definedName name="MAT_IT_11">#REF!</definedName>
    <definedName name="MAT_IT_12">#REF!</definedName>
    <definedName name="MAT_IT_13">#REF!</definedName>
    <definedName name="MAT_IT_14">#REF!</definedName>
    <definedName name="MAT_IT_15">#REF!</definedName>
    <definedName name="MAT_IT_16">#REF!</definedName>
    <definedName name="MAT_IT_17">#REF!</definedName>
    <definedName name="MAT_IT_18">#REF!</definedName>
    <definedName name="MAT_IT_19">#REF!</definedName>
    <definedName name="MAT_IT_2">#REF!</definedName>
    <definedName name="MAT_IT_20">#REF!</definedName>
    <definedName name="MAT_IT_21">#REF!</definedName>
    <definedName name="MAT_IT_22">#REF!</definedName>
    <definedName name="MAT_IT_23">#REF!</definedName>
    <definedName name="MAT_IT_24">#REF!</definedName>
    <definedName name="MAT_IT_3">#REF!</definedName>
    <definedName name="MAT_IT_4">#REF!</definedName>
    <definedName name="MAT_IT_5">#REF!</definedName>
    <definedName name="MAT_IT_6">#REF!</definedName>
    <definedName name="MAT_IT_7">#REF!</definedName>
    <definedName name="MAT_IT_8">#REF!</definedName>
    <definedName name="MAT_IT_9">#REF!</definedName>
    <definedName name="MAT_OBRA">#N/A</definedName>
    <definedName name="MATCONMANIFOLD">#REF!</definedName>
    <definedName name="mate">#REF!</definedName>
    <definedName name="MATER">#REF!</definedName>
    <definedName name="MATERIAL">#REF!</definedName>
    <definedName name="MATERIAL_AMARILLO_SELECCIONADO">#REF!</definedName>
    <definedName name="MaterialCost">#REF!</definedName>
    <definedName name="Materiales">#REF!</definedName>
    <definedName name="MATERIALES_2">#REF!</definedName>
    <definedName name="MATRIZ" hidden="1">#REF!</definedName>
    <definedName name="MATRIZ_VQ">#REF!</definedName>
    <definedName name="MATRIZRICS">#REF!</definedName>
    <definedName name="Matrizvq">#REF!</definedName>
    <definedName name="MATSINMANIFOLD">#REF!</definedName>
    <definedName name="MAX">#REF!</definedName>
    <definedName name="max_kVA">#REF!</definedName>
    <definedName name="max_kW">#REF!</definedName>
    <definedName name="may" hidden="1">#REF!</definedName>
    <definedName name="may_20">#REF!</definedName>
    <definedName name="may_21">#REF!</definedName>
    <definedName name="MAYO">#REF!</definedName>
    <definedName name="mayte" hidden="1">{#N/A,#N/A,FALSE,"QsumREG";#N/A,#N/A,FALSE,"Reg";#N/A,#N/A,FALSE,"QsumPSL";#N/A,#N/A,FALSE,"PSL";#N/A,#N/A,FALSE,"fcstsum";#N/A,#N/A,FALSE,"cntsprt"}</definedName>
    <definedName name="MB" hidden="1">{#N/A,#N/A,FALSE,"PXP-TOTAL Modif";"vis2",#N/A,FALSE,"PXP-AÑO";"Vis1",#N/A,FALSE,"PXP-AÑO"}</definedName>
    <definedName name="MBLQM" hidden="1">#REF!</definedName>
    <definedName name="MBNFV" hidden="1">{#N/A,#N/A,FALSE,"TABLE"}</definedName>
    <definedName name="MC_RACur">#REF!</definedName>
    <definedName name="MCC">#REF!</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EP">#REF!</definedName>
    <definedName name="MCITM">#REF!</definedName>
    <definedName name="mdd" hidden="1">{"via1",#N/A,TRUE,"general";"via2",#N/A,TRUE,"general";"via3",#N/A,TRUE,"general"}</definedName>
    <definedName name="MEC">#N/A</definedName>
    <definedName name="MEC_FBC">#N/A</definedName>
    <definedName name="mecanico" hidden="1">{"vista 1",#N/A,FALSE,"CMP";"vista 2",#N/A,FALSE,"CMP"}</definedName>
    <definedName name="MED">#N/A</definedName>
    <definedName name="MEDIDOR">#REF!</definedName>
    <definedName name="meg" hidden="1">{"TAB1",#N/A,TRUE,"GENERAL";"TAB2",#N/A,TRUE,"GENERAL";"TAB3",#N/A,TRUE,"GENERAL";"TAB4",#N/A,TRUE,"GENERAL";"TAB5",#N/A,TRUE,"GENERAL"}</definedName>
    <definedName name="MEJORA">#REF!</definedName>
    <definedName name="mem" hidden="1">{#N/A,#N/A,FALSE,"Costos Productos 6A";#N/A,#N/A,FALSE,"Costo Unitario Total H-94-12"}</definedName>
    <definedName name="memorias" hidden="1">{#N/A,#N/A,FALSE,"CIBHA05A";#N/A,#N/A,FALSE,"CIBHA05B"}</definedName>
    <definedName name="MEMPYGH" hidden="1">{#N/A,#N/A,FALSE,"Costos Productos 6A";#N/A,#N/A,FALSE,"Costo Unitario Total H-94-12"}</definedName>
    <definedName name="MEMPYGH_1" hidden="1">{#N/A,#N/A,FALSE,"Costos Productos 6A";#N/A,#N/A,FALSE,"Costo Unitario Total H-94-12"}</definedName>
    <definedName name="MEMPYGHIS" hidden="1">{#N/A,#N/A,FALSE,"VOL695";#N/A,#N/A,FALSE,"anexo1";#N/A,#N/A,FALSE,"anexo2";#N/A,#N/A,FALSE,"anexo3";#N/A,#N/A,FALSE,"anexo4";#N/A,#N/A,FALSE,"anexo5a";#N/A,#N/A,FALSE,"anexo5b";#N/A,#N/A,FALSE,"anexo6a";#N/A,#N/A,FALSE,"anexo6a";#N/A,#N/A,FALSE,"anexo6c";#N/A,#N/A,FALSE,"anexo7a";#N/A,#N/A,FALSE,"anexo7b";#N/A,#N/A,FALSE,"anexo7c"}</definedName>
    <definedName name="MEMPYGHIS_1" hidden="1">{#N/A,#N/A,FALSE,"VOL695";#N/A,#N/A,FALSE,"anexo1";#N/A,#N/A,FALSE,"anexo2";#N/A,#N/A,FALSE,"anexo3";#N/A,#N/A,FALSE,"anexo4";#N/A,#N/A,FALSE,"anexo5a";#N/A,#N/A,FALSE,"anexo5b";#N/A,#N/A,FALSE,"anexo6a";#N/A,#N/A,FALSE,"anexo6a";#N/A,#N/A,FALSE,"anexo6c";#N/A,#N/A,FALSE,"anexo7a";#N/A,#N/A,FALSE,"anexo7b";#N/A,#N/A,FALSE,"anexo7c"}</definedName>
    <definedName name="Menu" hidden="1">#REF!</definedName>
    <definedName name="MENU1">#REF!</definedName>
    <definedName name="MENU2">#REF!</definedName>
    <definedName name="MENU3">#REF!</definedName>
    <definedName name="MENU4">#REF!</definedName>
    <definedName name="MENU5">#REF!</definedName>
    <definedName name="MENU6">#REF!</definedName>
    <definedName name="mes">#REF!</definedName>
    <definedName name="MÊS">#REF!</definedName>
    <definedName name="mes1a">#REF!</definedName>
    <definedName name="mes2a">#REF!</definedName>
    <definedName name="mes3a">#REF!</definedName>
    <definedName name="MesCotiz">#REF!</definedName>
    <definedName name="MESES">#REF!</definedName>
    <definedName name="MESES1">OFFSET(#REF!,#REF!,0,#REF!,1)</definedName>
    <definedName name="MESES2">OFFSET(#REF!,#REF!,0,#REF!,1)</definedName>
    <definedName name="MesesMora">#REF!</definedName>
    <definedName name="met" hidden="1">{#N/A,#N/A,TRUE,"1842CWN0"}</definedName>
    <definedName name="meta">#REF!</definedName>
    <definedName name="metal" hidden="1">{#N/A,#N/A,TRUE,"1842CWN0"}</definedName>
    <definedName name="METAPRO1">#REF!</definedName>
    <definedName name="METAPRO10">#REF!</definedName>
    <definedName name="METAPRO6">#REF!</definedName>
    <definedName name="METAPRO7">#REF!</definedName>
    <definedName name="METAPRO8">#REF!</definedName>
    <definedName name="METAPRO9">#REF!</definedName>
    <definedName name="METH" hidden="1">#REF!</definedName>
    <definedName name="METMQET" hidden="1">#REF!</definedName>
    <definedName name="METQ´HM" hidden="1">#REF!</definedName>
    <definedName name="MEZCLADORA_DE_CONCRETO">#REF!</definedName>
    <definedName name="MFBAFMBAB" hidden="1">#REF!</definedName>
    <definedName name="MFGBSLD" hidden="1">#REF!</definedName>
    <definedName name="mfgjrdt" hidden="1">{"TAB1",#N/A,TRUE,"GENERAL";"TAB2",#N/A,TRUE,"GENERAL";"TAB3",#N/A,TRUE,"GENERAL";"TAB4",#N/A,TRUE,"GENERAL";"TAB5",#N/A,TRUE,"GENERAL"}</definedName>
    <definedName name="mgddss" hidden="1">{#N/A,#N/A,FALSE,"단축1";#N/A,#N/A,FALSE,"단축2";#N/A,#N/A,FALSE,"단축3";#N/A,#N/A,FALSE,"장축";#N/A,#N/A,FALSE,"4WD"}</definedName>
    <definedName name="mghm" hidden="1">{"via1",#N/A,TRUE,"general";"via2",#N/A,TRUE,"general";"via3",#N/A,TRUE,"general"}</definedName>
    <definedName name="mh">#REF!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dd" hidden="1">{#N/A,#N/A,FALSE,"견적대비-2"}</definedName>
    <definedName name="MHE" hidden="1">#REF!</definedName>
    <definedName name="MI">#REF!</definedName>
    <definedName name="Mi_Salida">#REF!</definedName>
    <definedName name="miColumna">#REF!</definedName>
    <definedName name="mifila">#REF!</definedName>
    <definedName name="mik" hidden="1">{#N/A,#N/A,FALSE,"TABLE"}</definedName>
    <definedName name="milo" hidden="1">{#N/A,#N/A,FALSE,"Fact Sheet Table 1";#N/A,#N/A,FALSE,"Budget &amp; Plan Goals Table 2";#N/A,#N/A,FALSE,"2001 OL vs 2002 Budget Table 3";#N/A,#N/A,FALSE,"2001 OL vs 2002 Budget Table 3A";#N/A,#N/A,FALSE,"Risks &amp; Ops Table 4";#N/A,#N/A,FALSE,"Value Build-Up By Layer Table 5";#N/A,#N/A,FALSE,"Production &amp; Reserve Table 6A";#N/A,#N/A,FALSE,"Production &amp; Reserve Table 6B";#N/A,#N/A,FALSE,"Development Projects Table 7";#N/A,#N/A,FALSE,"Development Projects Table 7A";#N/A,#N/A,FALSE,"Exploration Inventory Table 8";#N/A,#N/A,FALSE,"2002 Capital Summary Table 9";#N/A,#N/A,FALSE,"Cost center, SG&amp;A Table 10";#N/A,#N/A,FALSE,"Outstanding AFEs Table 11 ";#N/A,#N/A,FALSE,"Table 12 PAFEA";#N/A,#N/A,FALSE,"Table 12 PAFEB";#N/A,#N/A,FALSE,"Reference Formats";#N/A,#N/A,FALSE,"Program AFE PAGE1";#N/A,#N/A,FALSE,"Program AFE PAGE 2";#N/A,#N/A,FALSE,"Program AFE PAGE3";#N/A,#N/A,FALSE,"PostAuditA";#N/A,#N/A,FALSE,"PostAuditB"}</definedName>
    <definedName name="Minproc">#REF!</definedName>
    <definedName name="MIO">#REF!</definedName>
    <definedName name="miol" hidden="1">#REF!</definedName>
    <definedName name="mj" hidden="1">{#N/A,#N/A,TRUE,"1842CWN0"}</definedName>
    <definedName name="MJKJK" hidden="1">#REF!</definedName>
    <definedName name="mjliuttt" hidden="1">{#N/A,#N/A,FALSE,"단축1";#N/A,#N/A,FALSE,"단축2";#N/A,#N/A,FALSE,"단축3";#N/A,#N/A,FALSE,"장축";#N/A,#N/A,FALSE,"4WD"}</definedName>
    <definedName name="mjmio">#REF!</definedName>
    <definedName name="mjmj" hidden="1">{"via1",#N/A,TRUE,"general";"via2",#N/A,TRUE,"general";"via3",#N/A,TRUE,"general"}</definedName>
    <definedName name="mjmjmn" hidden="1">{"via1",#N/A,TRUE,"general";"via2",#N/A,TRUE,"general";"via3",#N/A,TRUE,"general"}</definedName>
    <definedName name="mjnhgkio" hidden="1">{"via1",#N/A,TRUE,"general";"via2",#N/A,TRUE,"general";"via3",#N/A,TRUE,"general"}</definedName>
    <definedName name="MJU" hidden="1">{#N/A,#N/A,FALSE,"TABLE"}</definedName>
    <definedName name="mjyt" hidden="1">{#N/A,#N/A,FALSE,"단축1";#N/A,#N/A,FALSE,"단축2";#N/A,#N/A,FALSE,"단축3";#N/A,#N/A,FALSE,"장축";#N/A,#N/A,FALSE,"4WD"}</definedName>
    <definedName name="MLKJ" hidden="1">{#N/A,#N/A,FALSE,"Costos Productos 6A";#N/A,#N/A,FALSE,"Costo Unitario Total H-94-12"}</definedName>
    <definedName name="MLKMLK">#REF!</definedName>
    <definedName name="mm" hidden="1">{#N/A,#N/A,FALSE,"이태원철근"}</definedName>
    <definedName name="MmExcelLinker_AA151376_3404_4D00_8A4B_4C833A6B2EED">#REF!</definedName>
    <definedName name="mmgt" hidden="1">{#N/A,#N/A,FALSE,"단축1";#N/A,#N/A,FALSE,"단축2";#N/A,#N/A,FALSE,"단축3";#N/A,#N/A,FALSE,"장축";#N/A,#N/A,FALSE,"4WD"}</definedName>
    <definedName name="mmjmjh" hidden="1">{"TAB1",#N/A,TRUE,"GENERAL";"TAB2",#N/A,TRUE,"GENERAL";"TAB3",#N/A,TRUE,"GENERAL";"TAB4",#N/A,TRUE,"GENERAL";"TAB5",#N/A,TRUE,"GENERAL"}</definedName>
    <definedName name="mmm" hidden="1">{"TAB1",#N/A,TRUE,"GENERAL";"TAB2",#N/A,TRUE,"GENERAL";"TAB3",#N/A,TRUE,"GENERAL";"TAB4",#N/A,TRUE,"GENERAL";"TAB5",#N/A,TRUE,"GENERAL"}</definedName>
    <definedName name="mmmh" hidden="1">{"via1",#N/A,TRUE,"general";"via2",#N/A,TRUE,"general";"via3",#N/A,TRUE,"general"}</definedName>
    <definedName name="MMMM" hidden="1">{#N/A,#N/A,FALSE,"Costos Contables CIB A 12 1994";#N/A,#N/A,FALSE,"Cuadre Contab. y C. OP"}</definedName>
    <definedName name="mmmmm" hidden="1">{#N/A,#N/A,FALSE,"CCTV"}</definedName>
    <definedName name="mmmmmjyt" hidden="1">{"TAB1",#N/A,TRUE,"GENERAL";"TAB2",#N/A,TRUE,"GENERAL";"TAB3",#N/A,TRUE,"GENERAL";"TAB4",#N/A,TRUE,"GENERAL";"TAB5",#N/A,TRUE,"GENERAL"}</definedName>
    <definedName name="mmmmmmg" hidden="1">{"via1",#N/A,TRUE,"general";"via2",#N/A,TRUE,"general";"via3",#N/A,TRUE,"general"}</definedName>
    <definedName name="MMMMMMMMMMMMMMMMMMMMMMMMOOOOOOOOOOOOOOOOOOOOOOOOOOOOOOOOOOOOOOOOOOOOOOOOOOOOOOEEEEEEEEEEEEEEEEEEEEEEEEEEEEEEEEEEEEEEEEEEEELLLLLLLLLLLLLLLLLLLLLLLLLLLLLLLLLLLLLLLL">#REF!</definedName>
    <definedName name="MN" hidden="1">{"via1",#N/A,TRUE,"general";"via2",#N/A,TRUE,"general";"via3",#N/A,TRUE,"general"}</definedName>
    <definedName name="MNBV" hidden="1">{#N/A,#N/A,FALSE,"TABLE"}</definedName>
    <definedName name="MNO" hidden="1">{#N/A,#N/A,FALSE,"TABLE"}</definedName>
    <definedName name="MOA" hidden="1">{#N/A,#N/A,FALSE,"Hoja1";#N/A,#N/A,FALSE,"Hoja2"}</definedName>
    <definedName name="MOCD">#REF!</definedName>
    <definedName name="MODALIDAD">#REF!</definedName>
    <definedName name="Mode">#REF!</definedName>
    <definedName name="model" hidden="1">#REF!</definedName>
    <definedName name="mODI" hidden="1">{#N/A,#N/A,FALSE,"nuevo formato actividades";#N/A,#N/A,FALSE,"nuevo formato actividades";#N/A,#N/A,FALSE,"nuevo formato actividades"}</definedName>
    <definedName name="mODIF" hidden="1">{#N/A,#N/A,FALSE,"nuevo formato actividades";#N/A,#N/A,FALSE,"nuevo formato actividades";#N/A,#N/A,FALSE,"nuevo formato actividades"}</definedName>
    <definedName name="ModularPreassembly">#REF!</definedName>
    <definedName name="Módulo_de_proceso" hidden="1">#REF!</definedName>
    <definedName name="MOE" hidden="1">{#N/A,#N/A,FALSE,"Hoja1";#N/A,#N/A,FALSE,"Hoja2"}</definedName>
    <definedName name="moelect">#REF!</definedName>
    <definedName name="moelect2">#REF!</definedName>
    <definedName name="MOELECT222">#REF!</definedName>
    <definedName name="MOELECT234567">#REF!</definedName>
    <definedName name="MOMSMKSJDLAKJDAKLSJD">#REF!</definedName>
    <definedName name="mon">#REF!</definedName>
    <definedName name="Moneda">#REF!</definedName>
    <definedName name="monica">#REF!</definedName>
    <definedName name="MONTAJE">#REF!</definedName>
    <definedName name="MONTO1">#REF!</definedName>
    <definedName name="MONTO2">#REF!</definedName>
    <definedName name="MONTO3">#REF!</definedName>
    <definedName name="MONTO4">#REF!</definedName>
    <definedName name="MONTO5">#REF!</definedName>
    <definedName name="MONTOPRIV">#REF!</definedName>
    <definedName name="Mora">#REF!</definedName>
    <definedName name="Morosidade1" hidden="1">{"ANAR",#N/A,FALSE,"Dist total";"MARGEN",#N/A,FALSE,"Dist total";"COMENTARIO",#N/A,FALSE,"Ficha CODICE";"CONSEJO",#N/A,FALSE,"Dist p0";"uno",#N/A,FALSE,"Dist total"}</definedName>
    <definedName name="MOTIVO_DEL_RETIRO">#REF!</definedName>
    <definedName name="MOTORES">#REF!</definedName>
    <definedName name="MOV">#REF!</definedName>
    <definedName name="MOV_AD">#N/A</definedName>
    <definedName name="MOVED" hidden="1">{"CHART",#N/A,FALSE,"Arch Communications"}</definedName>
    <definedName name="movil" hidden="1">{"CONCABL1.1",#N/A,FALSE,"1.1.1a1.1.3 ACSR";"AISL1.2",#N/A,FALSE,"1.1.1a1.1.3 ACSR";"torr1.1.3",#N/A,FALSE,"1.1.1a1.1.3 ACSR";"cm1.2",#N/A,FALSE,"1.2 ACSR";"cm2.2",#N/A,FALSE,"1.2 ACSR";#N/A,#N/A,FALSE,"1.3 ACSR";#N/A,#N/A,FALSE,"2.1.1A2.1.3 ACAR";"ac2.1",#N/A,FALSE,"1.2 ACAR";"ac2.2",#N/A,FALSE,"1.2 ACAR";#N/A,#N/A,FALSE,"2.3 ACAR"}</definedName>
    <definedName name="movilizacion"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MOVIRECORD" hidden="1">{"'banner (abr)'!$A$14:$G$22"}</definedName>
    <definedName name="MP" hidden="1">{#N/A,#N/A,FALSE,"CCTV"}</definedName>
    <definedName name="MPA" hidden="1">{"'Sheet1'!$A$1:$G$85"}</definedName>
    <definedName name="MPER">#REF!</definedName>
    <definedName name="MQEH" hidden="1">#REF!</definedName>
    <definedName name="MQHQM" hidden="1">#REF!</definedName>
    <definedName name="MRG" hidden="1">{"INCOME",#N/A,FALSE,"ProNet";"VALUE",#N/A,FALSE,"ProNet"}</definedName>
    <definedName name="MRLART">#REF!</definedName>
    <definedName name="MRSUPDET">#REF!</definedName>
    <definedName name="msdk" hidden="1">{#N/A,#N/A,TRUE,"1842CWN0"}</definedName>
    <definedName name="MTEH" hidden="1">#REF!</definedName>
    <definedName name="MTEQM" hidden="1">#REF!</definedName>
    <definedName name="MTG">#REF!</definedName>
    <definedName name="MTL" hidden="1">#REF!</definedName>
    <definedName name="MTZ_PROY">#REF!</definedName>
    <definedName name="MULT_N2">#N/A</definedName>
    <definedName name="multiproducto" hidden="1">{"'banner (abr)'!$A$14:$G$22"}</definedName>
    <definedName name="MUNICIPIO" hidden="1">#REF!</definedName>
    <definedName name="municipios">#REF!</definedName>
    <definedName name="MUNICIPIOSS">#REF!</definedName>
    <definedName name="MV_Motor_Data">#REF!</definedName>
    <definedName name="MVMCC">#REF!</definedName>
    <definedName name="MVMCC_Connected_kVA">#REF!</definedName>
    <definedName name="mvmcc_operating_kVA">#REF!</definedName>
    <definedName name="mvmcc_operating_kW">#REF!</definedName>
    <definedName name="MVMCC_wc_kVA">#REF!</definedName>
    <definedName name="mvmcc_wc_kW">#REF!</definedName>
    <definedName name="MVNB" hidden="1">{#N/A,#N/A,FALSE,"TABLE"}</definedName>
    <definedName name="MWK">#REF!</definedName>
    <definedName name="mxl"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yRange">#REF!</definedName>
    <definedName name="MZM">#REF!</definedName>
    <definedName name="n" hidden="1">{"EVA",#N/A,FALSE,"SMT2";#N/A,#N/A,FALSE,"Summary";#N/A,#N/A,FALSE,"Graphs";#N/A,#N/A,FALSE,"4 Panel"}</definedName>
    <definedName name="NAD">#REF!</definedName>
    <definedName name="nancy">#REF!</definedName>
    <definedName name="Naturaleza_lesion">#REF!</definedName>
    <definedName name="NBNB" hidden="1">{#N/A,#N/A,FALSE,"TABLE"}</definedName>
    <definedName name="nbvnv" hidden="1">{"via1",#N/A,TRUE,"general";"via2",#N/A,TRUE,"general";"via3",#N/A,TRUE,"general"}</definedName>
    <definedName name="NC">#REF!</definedName>
    <definedName name="ncargos">#REF!</definedName>
    <definedName name="ncg" hidden="1">{#N/A,#N/A,TRUE,"1842CWN0"}</definedName>
    <definedName name="NDHS" hidden="1">{"TAB1",#N/A,TRUE,"GENERAL";"TAB2",#N/A,TRUE,"GENERAL";"TAB3",#N/A,TRUE,"GENERAL";"TAB4",#N/A,TRUE,"GENERAL";"TAB5",#N/A,TRUE,"GENERAL"}</definedName>
    <definedName name="nece.cab">#REF!</definedName>
    <definedName name="nel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t_YTD_Balance_Including_Interest">OFFSET(#REF!,0,0,COUNTIF(#REF!,"&gt;3000"),1)</definedName>
    <definedName name="Net_YTD_Interest">OFFSET(#REF!,0,0,COUNTIF(#REF!,"&gt;3000"),1)</definedName>
    <definedName name="new"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NEWCHART1">#REF!</definedName>
    <definedName name="NEWCHART2">#REF!</definedName>
    <definedName name="NEWDATA1">#REF!</definedName>
    <definedName name="NEWDATA2">#REF!</definedName>
    <definedName name="NEWNAME" hidden="1">{#N/A,#N/A,FALSE,"CCTV"}</definedName>
    <definedName name="newX" hidden="1">{#N/A,#N/A,FALSE,"SMT1";#N/A,#N/A,FALSE,"SMT2";#N/A,#N/A,FALSE,"Summary";#N/A,#N/A,FALSE,"Graphs";#N/A,#N/A,FALSE,"4 Panel"}</definedName>
    <definedName name="nf" hidden="1">{"TAB1",#N/A,TRUE,"GENERAL";"TAB2",#N/A,TRUE,"GENERAL";"TAB3",#N/A,TRUE,"GENERAL";"TAB4",#N/A,TRUE,"GENERAL";"TAB5",#N/A,TRUE,"GENERAL"}</definedName>
    <definedName name="nfg" hidden="1">{"via1",#N/A,TRUE,"general";"via2",#N/A,TRUE,"general";"via3",#N/A,TRUE,"general"}</definedName>
    <definedName name="nfgn" hidden="1">{"via1",#N/A,TRUE,"general";"via2",#N/A,TRUE,"general";"via3",#N/A,TRUE,"general"}</definedName>
    <definedName name="nfhdhdh" hidden="1">#REF!</definedName>
    <definedName name="NFL" hidden="1">{"PYGP",#N/A,TRUE,"PandL";"BALANCEP",#N/A,TRUE,"BS";"Estado Cash Flow",#N/A,TRUE,"CFlow";"debt",#N/A,TRUE,"Debt";"worcap",#N/A,TRUE,"WorCap";"Analisis Impuestos",#N/A,TRUE,"Tax"}</definedName>
    <definedName name="ng">#REF!</definedName>
    <definedName name="ngdn" hidden="1">{"TAB1",#N/A,TRUE,"GENERAL";"TAB2",#N/A,TRUE,"GENERAL";"TAB3",#N/A,TRUE,"GENERAL";"TAB4",#N/A,TRUE,"GENERAL";"TAB5",#N/A,TRUE,"GENERAL"}</definedName>
    <definedName name="ngfh" hidden="1">{"via1",#N/A,TRUE,"general";"via2",#N/A,TRUE,"general";"via3",#N/A,TRUE,"general"}</definedName>
    <definedName name="NGGG" hidden="1">{#N/A,#N/A,FALSE,"TABLE"}</definedName>
    <definedName name="nhn" hidden="1">{"via1",#N/A,TRUE,"general";"via2",#N/A,TRUE,"general";"via3",#N/A,TRUE,"general"}</definedName>
    <definedName name="nhncfgn" hidden="1">{"TAB1",#N/A,TRUE,"GENERAL";"TAB2",#N/A,TRUE,"GENERAL";"TAB3",#N/A,TRUE,"GENERAL";"TAB4",#N/A,TRUE,"GENERAL";"TAB5",#N/A,TRUE,"GENERAL"}</definedName>
    <definedName name="nhndr" hidden="1">{"via1",#N/A,TRUE,"general";"via2",#N/A,TRUE,"general";"via3",#N/A,TRUE,"general"}</definedName>
    <definedName name="nhyu" hidden="1">{#N/A,#N/A,TRUE,"Y생산";#N/A,#N/A,TRUE,"Y판매";#N/A,#N/A,TRUE,"Y총물량";#N/A,#N/A,TRUE,"Y능력";#N/A,#N/A,TRUE,"YKD"}</definedName>
    <definedName name="nige" hidden="1">#REF!</definedName>
    <definedName name="nilo" hidden="1">#REF!</definedName>
    <definedName name="NIT">#REF!</definedName>
    <definedName name="NIVEL_CTO">#REF!</definedName>
    <definedName name="njyukiuopi" hidden="1">{#N/A,#N/A,FALSE,"Solids &amp; Flow"}</definedName>
    <definedName name="nkknk" hidden="1">{#N/A,#N/A,FALSE,"CCTV"}</definedName>
    <definedName name="nklj" hidden="1">{#N/A,#N/A,FALSE,"Solids Only"}</definedName>
    <definedName name="NLMDGMNADNL" hidden="1">#REF!</definedName>
    <definedName name="nm" hidden="1">{#N/A,#N/A,FALSE,"3mthsum.xls";#N/A,#N/A,FALSE,"fcstmth1.xls";#N/A,#N/A,FALSE,"fcstmth2.xls";#N/A,#N/A,FALSE,"fcstmth3.xls";#N/A,#N/A,FALSE,"cntsprt.xls";#N/A,#N/A,FALSE,"fldind.xls";#N/A,#N/A,FALSE,"epo.xls";#N/A,#N/A,FALSE,"tech.xls";#N/A,#N/A,FALSE,"train.xls";#N/A,#N/A,FALSE,"realest.xls";#N/A,#N/A,FALSE,"cfs.xls"}</definedName>
    <definedName name="nmmmm" hidden="1">{"via1",#N/A,TRUE,"general";"via2",#N/A,TRUE,"general";"via3",#N/A,TRUE,"general"}</definedName>
    <definedName name="nm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N" hidden="1">{"TAB1",#N/A,TRUE,"GENERAL";"TAB2",#N/A,TRUE,"GENERAL";"TAB3",#N/A,TRUE,"GENERAL";"TAB4",#N/A,TRUE,"GENERAL";"TAB5",#N/A,TRUE,"GENERAL"}</definedName>
    <definedName name="nndng" hidden="1">{"TAB1",#N/A,TRUE,"GENERAL";"TAB2",#N/A,TRUE,"GENERAL";"TAB3",#N/A,TRUE,"GENERAL";"TAB4",#N/A,TRUE,"GENERAL";"TAB5",#N/A,TRUE,"GENERAL"}</definedName>
    <definedName name="nnn" hidden="1">{#N/A,#N/A,FALSE,"SMT1";#N/A,#N/A,FALSE,"SMT2";#N/A,#N/A,FALSE,"Summary";#N/A,#N/A,FALSE,"Graphs";#N/A,#N/A,FALSE,"4 Panel"}</definedName>
    <definedName name="nnnhd" hidden="1">{"via1",#N/A,TRUE,"general";"via2",#N/A,TRUE,"general";"via3",#N/A,TRUE,"general"}</definedName>
    <definedName name="nnnnn" hidden="1">{"via1",#N/A,TRUE,"general";"via2",#N/A,TRUE,"general";"via3",#N/A,TRUE,"general"}</definedName>
    <definedName name="nnnnnd" hidden="1">{"TAB1",#N/A,TRUE,"GENERAL";"TAB2",#N/A,TRUE,"GENERAL";"TAB3",#N/A,TRUE,"GENERAL";"TAB4",#N/A,TRUE,"GENERAL";"TAB5",#N/A,TRUE,"GENERAL"}</definedName>
    <definedName name="nnnnnf" hidden="1">{"TAB1",#N/A,TRUE,"GENERAL";"TAB2",#N/A,TRUE,"GENERAL";"TAB3",#N/A,TRUE,"GENERAL";"TAB4",#N/A,TRUE,"GENERAL";"TAB5",#N/A,TRUE,"GENERAL"}</definedName>
    <definedName name="nnnnnh" hidden="1">{"via1",#N/A,TRUE,"general";"via2",#N/A,TRUE,"general";"via3",#N/A,TRUE,"general"}</definedName>
    <definedName name="no" hidden="1">{#N/A,#N/A,FALSE,"Hoja1";#N/A,#N/A,FALSE,"Hoja2"}</definedName>
    <definedName name="NO_OF_COLS">#REF!</definedName>
    <definedName name="NO_OF_PAGES">#REF!</definedName>
    <definedName name="No_Operacional_POA" hidden="1">{"CONSEJO",#N/A,FALSE,"Dist p0";"CONSEJO",#N/A,FALSE,"Ficha CODICE"}</definedName>
    <definedName name="noemi" hidden="1">{#N/A,#N/A,FALSE,"Costos Productos 6A";#N/A,#N/A,FALSE,"Costo Unitario Total H-94-12"}</definedName>
    <definedName name="nolu" hidden="1">#REF!</definedName>
    <definedName name="NOMBRE">#REF!</definedName>
    <definedName name="Nombre_Operador">#REF!</definedName>
    <definedName name="NOMBREOBRA">#REF!</definedName>
    <definedName name="Nombres">#REF!</definedName>
    <definedName name="Nombres_Operadores">#REF!</definedName>
    <definedName name="NOMINA">#REF!</definedName>
    <definedName name="NONMAN">#REF!</definedName>
    <definedName name="NONO" hidden="1">{#N/A,#N/A,TRUE,"Cover";#N/A,#N/A,TRUE,"Content";"Orders EMM",#N/A,TRUE,"Order Sales";"project EMM",#N/A,TRUE,"Project Control";"Cash EMM",#N/A,TRUE,"Cash Control";"KPI EMM",#N/A,TRUE,"KPI-EMM";"Empl EMM",#N/A,TRUE,"Employees"}</definedName>
    <definedName name="NOOOOOOOOOOOOOOOOOOOOOOOOOOOOOOJOOOOOOOOOOOOOOOOOOOOOOOOOOOOOOOOOODAAAAAAAAAAAAAAAAAAAAAAAAAAAAAAAAAAAAAAAAAAAAAAAAAAAAAAAAAAAAAAA">#REF!</definedName>
    <definedName name="NOPDEC93">#REF!</definedName>
    <definedName name="NORMA"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S">#REF!</definedName>
    <definedName name="nose1" hidden="1">{#N/A,#N/A,FALSE,"Matrix";#N/A,#N/A,FALSE,"Executive";#N/A,#N/A,FALSE,"Summary";#N/A,#N/A,FALSE,"Office1";#N/A,#N/A,FALSE,"Office2";#N/A,#N/A,FALSE,"Office3";#N/A,#N/A,FALSE,"Office4";#N/A,#N/A,FALSE,"Office5";#N/A,#N/A,FALSE,"Office6";#N/A,#N/A,FALSE,"Office7";#N/A,#N/A,FALSE,"Labor"}</definedName>
    <definedName name="nose2" hidden="1">{#N/A,#N/A,FALSE,"E-1";#N/A,#N/A,FALSE,"E-2";#N/A,#N/A,FALSE,"F-1";#N/A,#N/A,FALSE,"F-2";#N/A,#N/A,FALSE,"F-3";#N/A,#N/A,FALSE,"F-4";#N/A,#N/A,FALSE,"F-5";#N/A,#N/A,FALSE,"F-6";#N/A,#N/A,FALSE,"Matrix"}</definedName>
    <definedName name="nose3" hidden="1">{#N/A,#N/A,FALSE,"Matrix";#N/A,#N/A,FALSE,"Executive";#N/A,#N/A,FALSE,"Summary"}</definedName>
    <definedName name="note_note">#REF!</definedName>
    <definedName name="nov_19">#REF!</definedName>
    <definedName name="nov_20">#REF!</definedName>
    <definedName name="nov_21">#REF!</definedName>
    <definedName name="np" hidden="1">{#N/A,#N/A,FALSE,"3mthsum.xls";#N/A,#N/A,FALSE,"fcstmth1.xls";#N/A,#N/A,FALSE,"fcstmth2.xls";#N/A,#N/A,FALSE,"fcstmth3.xls";#N/A,#N/A,FALSE,"cntsprt.xls";#N/A,#N/A,FALSE,"fldind.xls";#N/A,#N/A,FALSE,"epo.xls";#N/A,#N/A,FALSE,"tech.xls";#N/A,#N/A,FALSE,"train.xls";#N/A,#N/A,FALSE,"realest.xls";#N/A,#N/A,FALSE,"cfs.xls"}</definedName>
    <definedName name="NPAGE">#REF!</definedName>
    <definedName name="Nueva" hidden="1">{#N/A,#N/A,FALSE,"a1";#N/A,#N/A,FALSE,"a2";#N/A,#N/A,FALSE,"a3";#N/A,#N/A,FALSE,"a4a";#N/A,#N/A,FALSE,"a4B";#N/A,#N/A,FALSE,"a4C";#N/A,#N/A,FALSE,"a4D";#N/A,#N/A,FALSE,"A5a ";#N/A,#N/A,FALSE,"A5b";#N/A,#N/A,FALSE,"A6A";#N/A,#N/A,FALSE,"A6B";#N/A,#N/A,FALSE,"A6C";#N/A,#N/A,FALSE,"A6D";#N/A,#N/A,FALSE,"INV"}</definedName>
    <definedName name="Nueva_1" hidden="1">{#N/A,#N/A,FALSE,"a1";#N/A,#N/A,FALSE,"a2";#N/A,#N/A,FALSE,"a3";#N/A,#N/A,FALSE,"a4a";#N/A,#N/A,FALSE,"a4B";#N/A,#N/A,FALSE,"a4C";#N/A,#N/A,FALSE,"a4D";#N/A,#N/A,FALSE,"A5a ";#N/A,#N/A,FALSE,"A5b";#N/A,#N/A,FALSE,"A6A";#N/A,#N/A,FALSE,"A6B";#N/A,#N/A,FALSE,"A6C";#N/A,#N/A,FALSE,"A6D";#N/A,#N/A,FALSE,"INV"}</definedName>
    <definedName name="NUEVAHOJA">#REF!</definedName>
    <definedName name="NUEVO"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nuevo_1" hidden="1">{"'TABLA 4.3'!$A$1:$O$41"}</definedName>
    <definedName name="NUEVO2" hidden="1">{#N/A,#N/A,FALSE,"Costos Productos 6A";#N/A,#N/A,FALSE,"Costo Unitario Total H-94-12"}</definedName>
    <definedName name="Num_Pmt_Per_Year">#REF!</definedName>
    <definedName name="Number_of_Payments">MATCH(0.01,End_Bal,-1)+1</definedName>
    <definedName name="number_of_phases_id_001">#REF!</definedName>
    <definedName name="NumDrawTitle">#REF!</definedName>
    <definedName name="NUMERO">#REF!</definedName>
    <definedName name="nupo" hidden="1">#REF!</definedName>
    <definedName name="nv">#REF!</definedName>
    <definedName name="NVNG" hidden="1">{#N/A,#N/A,FALSE,"TABLE"}</definedName>
    <definedName name="NvsASD">"V1999-07-31"</definedName>
    <definedName name="NvsAutoDrillOk">"VY"</definedName>
    <definedName name="NvsElapsedTime">0.0000649305584374815</definedName>
    <definedName name="NvsEndTime">36404.3128642361</definedName>
    <definedName name="NvsInstSpec">"%"</definedName>
    <definedName name="NvsLayoutType">"M3"</definedName>
    <definedName name="NvsNplSpec">"%,X,RZF..,CZF.."</definedName>
    <definedName name="NvsPanelEffdt">"V1999-01-01"</definedName>
    <definedName name="NvsPanelSetid">"VHOCOL"</definedName>
    <definedName name="NvsReqBU">"VHOCOL"</definedName>
    <definedName name="NvsReqBUOnly">"VY"</definedName>
    <definedName name="NvsTransLed">"VN"</definedName>
    <definedName name="NvsTreeASD">"V1999-07-31"</definedName>
    <definedName name="NvsValTbl.ANALYSIS_TYPE">"PROJ_ANTYPE_TBL"</definedName>
    <definedName name="NvsValTbl.PRODUCT">"PRODUCT_TBL"</definedName>
    <definedName name="nxn" hidden="1">{"via1",#N/A,TRUE,"general";"via2",#N/A,TRUE,"general";"via3",#N/A,TRUE,"general"}</definedName>
    <definedName name="NZD">#REF!</definedName>
    <definedName name="ñ" hidden="1">{#N/A,#N/A,FALSE,"CIBHA05A";#N/A,#N/A,FALSE,"CIBHA05B"}</definedName>
    <definedName name="ñlkjhgfd" hidden="1">{#N/A,#N/A,FALSE,"Hoja1";#N/A,#N/A,FALSE,"Hoja2"}</definedName>
    <definedName name="ñlkmlkj">#REF!</definedName>
    <definedName name="ÑLÑL" hidden="1">{"'banner (abr)'!$A$14:$G$22"}</definedName>
    <definedName name="ñlo" hidden="1">#REF!</definedName>
    <definedName name="ñmn" hidden="1">#REF!</definedName>
    <definedName name="ññ" hidden="1">{#N/A,#N/A,FALSE,"VOL695";#N/A,#N/A,FALSE,"anexo1";#N/A,#N/A,FALSE,"anexo2";#N/A,#N/A,FALSE,"anexo3";#N/A,#N/A,FALSE,"anexo4";#N/A,#N/A,FALSE,"anexo5a";#N/A,#N/A,FALSE,"anexo5b";#N/A,#N/A,FALSE,"anexo6a";#N/A,#N/A,FALSE,"anexo6a";#N/A,#N/A,FALSE,"anexo6c";#N/A,#N/A,FALSE,"anexo7a";#N/A,#N/A,FALSE,"anexo7b";#N/A,#N/A,FALSE,"anexo7c"}</definedName>
    <definedName name="ÑÑÑ">#REF!</definedName>
    <definedName name="ñop" hidden="1">#REF!</definedName>
    <definedName name="ñpñpñ" hidden="1">{"via1",#N/A,TRUE,"general";"via2",#N/A,TRUE,"general";"via3",#N/A,TRUE,"general"}</definedName>
    <definedName name="ñpoiu" hidden="1">#REF!</definedName>
    <definedName name="o">#REF!</definedName>
    <definedName name="º">#REF!</definedName>
    <definedName name="o9o9" hidden="1">{"via1",#N/A,TRUE,"general";"via2",#N/A,TRUE,"general";"via3",#N/A,TRUE,"general"}</definedName>
    <definedName name="oasohsx" hidden="1">{#N/A,#N/A,TRUE,"INGENIERIA";#N/A,#N/A,TRUE,"COMPRAS";#N/A,#N/A,TRUE,"DIRECCION";#N/A,#N/A,TRUE,"RESUMEN"}</definedName>
    <definedName name="obd" hidden="1">{#N/A,#N/A,TRUE,"INGENIERIA";#N/A,#N/A,TRUE,"COMPRAS";#N/A,#N/A,TRUE,"DIRECCION";#N/A,#N/A,TRUE,"RESUMEN"}</definedName>
    <definedName name="Obervaciones" hidden="1">{#N/A,#N/A,FALSE,"orthoflow";#N/A,#N/A,FALSE,"Miscelaneos";#N/A,#N/A,FALSE,"Instrumentacio";#N/A,#N/A,FALSE,"Electrico";#N/A,#N/A,FALSE,"Valv. Seguridad"}</definedName>
    <definedName name="obh" hidden="1">#REF!</definedName>
    <definedName name="OBJETIVO">#REF!</definedName>
    <definedName name="Objeto">#REF!</definedName>
    <definedName name="Objeto_LIC">#REF!</definedName>
    <definedName name="OBJPROY">#REF!</definedName>
    <definedName name="Obra">#REF!</definedName>
    <definedName name="obras" hidden="1">#REF!</definedName>
    <definedName name="obras11" hidden="1">#REF!</definedName>
    <definedName name="OBS_Data_Col" hidden="1">#REF!</definedName>
    <definedName name="Observacion">#REF!</definedName>
    <definedName name="Observado">#REF!</definedName>
    <definedName name="OCHO_CHURUYACO_ORITO">#REF!</definedName>
    <definedName name="Oct">#REF!</definedName>
    <definedName name="oct_19">#REF!</definedName>
    <definedName name="oct_20">#REF!</definedName>
    <definedName name="oct_21">#REF!</definedName>
    <definedName name="OCTUBRE" hidden="1">{#N/A,#N/A,FALSE,"orthoflow";#N/A,#N/A,FALSE,"Miscelaneos";#N/A,#N/A,FALSE,"Instrumentacio";#N/A,#N/A,FALSE,"Electrico";#N/A,#N/A,FALSE,"Valv. Seguridad"}</definedName>
    <definedName name="odActual" hidden="1">0</definedName>
    <definedName name="odBudget" hidden="1">1</definedName>
    <definedName name="ODC1.">#REF!</definedName>
    <definedName name="odExternal" hidden="1">3</definedName>
    <definedName name="odForecast" hidden="1">2</definedName>
    <definedName name="ODH" hidden="1">#REF!</definedName>
    <definedName name="odkmñkwdsa" hidden="1">{#N/A,#N/A,FALSE,"Casanare";#N/A,#N/A,FALSE,"Estero";#N/A,#N/A,FALSE,"Garcero";#N/A,#N/A,FALSE,"Orocué";#N/A,#N/A,FALSE,"Corocora"}</definedName>
    <definedName name="odPercentOfBudget" hidden="1">200</definedName>
    <definedName name="odPercentOfForecast" hidden="1">210</definedName>
    <definedName name="odPercentVarianceOnBudget" hidden="1">220</definedName>
    <definedName name="odPercentVarianceOnForecast" hidden="1">320</definedName>
    <definedName name="odVarianceOnBudget" hidden="1">300</definedName>
    <definedName name="odVarianceOnForecast" hidden="1">310</definedName>
    <definedName name="OF">#REF!</definedName>
    <definedName name="OFERTA">#REF!</definedName>
    <definedName name="OFERTA1">#REF!</definedName>
    <definedName name="Office">#REF!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al" hidden="1">{#N/A,#N/A,FALSE,"CIBHA05A";#N/A,#N/A,FALSE,"CIBHA05B"}</definedName>
    <definedName name="OFICIO">#REF!</definedName>
    <definedName name="ohb" hidden="1">{#N/A,#N/A,TRUE,"1842CWN0"}</definedName>
    <definedName name="ohcd" hidden="1">{#N/A,#N/A,TRUE,"1842CWN0"}</definedName>
    <definedName name="OI"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DEC93">#REF!</definedName>
    <definedName name="OIDO">#N/A</definedName>
    <definedName name="OIDO_DEP">#N/A</definedName>
    <definedName name="oililui" hidden="1">{#N/A,#N/A,FALSE,"CCTV"}</definedName>
    <definedName name="oiret" hidden="1">{"TAB1",#N/A,TRUE,"GENERAL";"TAB2",#N/A,TRUE,"GENERAL";"TAB3",#N/A,TRUE,"GENERAL";"TAB4",#N/A,TRUE,"GENERAL";"TAB5",#N/A,TRUE,"GENERAL"}</definedName>
    <definedName name="oirgrth" hidden="1">{"TAB1",#N/A,TRUE,"GENERAL";"TAB2",#N/A,TRUE,"GENERAL";"TAB3",#N/A,TRUE,"GENERAL";"TAB4",#N/A,TRUE,"GENERAL";"TAB5",#N/A,TRUE,"GENERAL"}</definedName>
    <definedName name="OIU" hidden="1">{#N/A,#N/A,FALSE,"TABLE"}</definedName>
    <definedName name="OIUOIU" hidden="1">{"via1",#N/A,TRUE,"general";"via2",#N/A,TRUE,"general";"via3",#N/A,TRUE,"general"}</definedName>
    <definedName name="ojmerx"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o" hidden="1">#REF!</definedName>
    <definedName name="OKK">#REF!</definedName>
    <definedName name="OLA" hidden="1">{"DETALLE_1996",#N/A,FALSE,"flujo";"DETALLE_1997",#N/A,FALSE,"flujo";"GASTOS_INCURRIDOS_1996",#N/A,FALSE,"flujo";"GASTOS_PROGRAMADOS_PARA_1997",#N/A,FALSE,"flujo";#N/A,#N/A,FALSE,"comparat";#N/A,#N/A,FALSE,"costos";#N/A,#N/A,FALSE,"proyctrol"}</definedName>
    <definedName name="OLD" hidden="1">{#N/A,#N/A,FALSE,"QsumREG";#N/A,#N/A,FALSE,"Reg";#N/A,#N/A,FALSE,"QsumPSL";#N/A,#N/A,FALSE,"PSL";#N/A,#N/A,FALSE,"fcstsum";#N/A,#N/A,FALSE,"cntsprt"}</definedName>
    <definedName name="OLEODUCTO" hidden="1">{#N/A,#N/A,FALSE,"T1C97";#N/A,#N/A,FALSE,"T2C97";#N/A,#N/A,FALSE,"T3AC97";#N/A,#N/A,FALSE,"T4C97";#N/A,#N/A,FALSE,"T5C97";#N/A,#N/A,FALSE,"T6C97";#N/A,#N/A,FALSE,"T3C97";#N/A,#N/A,FALSE,"T7C97";#N/A,#N/A,FALSE,"T8C97";#N/A,#N/A,FALSE,"T9C97";#N/A,#N/A,FALSE,"T13C97"}</definedName>
    <definedName name="ollioui" hidden="1">{#N/A,#N/A,FALSE,"Solids Only"}</definedName>
    <definedName name="Oman4"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omar_qwe" hidden="1">{"'$OC'!$B$7:$O$53","'OC'!$A$14:$D$27","'OC'!$A$14:$D$27","'OC'!$A$14:$D$27"}</definedName>
    <definedName name="OMO_MANSOYA_ORITO">#REF!</definedName>
    <definedName name="OnceThru">0</definedName>
    <definedName name="OneA">#REF!</definedName>
    <definedName name="OneB">#REF!</definedName>
    <definedName name="OneC">#REF!</definedName>
    <definedName name="OneD">#REF!</definedName>
    <definedName name="OneE">#REF!</definedName>
    <definedName name="OneF">#REF!</definedName>
    <definedName name="OneG">#REF!</definedName>
    <definedName name="OneH">#REF!</definedName>
    <definedName name="OneI">#REF!</definedName>
    <definedName name="OneJ">#REF!</definedName>
    <definedName name="OneK">#REF!</definedName>
    <definedName name="OneL">#REF!</definedName>
    <definedName name="OneM">#REF!</definedName>
    <definedName name="oo"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ooo" hidden="1">{"via1",#N/A,TRUE,"general";"via2",#N/A,TRUE,"general";"via3",#N/A,TRUE,"general"}</definedName>
    <definedName name="ooooiii" hidden="1">{"TAB1",#N/A,TRUE,"GENERAL";"TAB2",#N/A,TRUE,"GENERAL";"TAB3",#N/A,TRUE,"GENERAL";"TAB4",#N/A,TRUE,"GENERAL";"TAB5",#N/A,TRUE,"GENERAL"}</definedName>
    <definedName name="oooos" hidden="1">{"via1",#N/A,TRUE,"general";"via2",#N/A,TRUE,"general";"via3",#N/A,TRUE,"general"}</definedName>
    <definedName name="OP">#REF!</definedName>
    <definedName name="OP_CAMABAJA">#REF!</definedName>
    <definedName name="OP_CAMABAJAS">#REF!</definedName>
    <definedName name="Openingpb" hidden="1">#REF!</definedName>
    <definedName name="OPER">#REF!</definedName>
    <definedName name="OPER_FBC">#N/A</definedName>
    <definedName name="OPERADOR">#REF!</definedName>
    <definedName name="OPERADORES">#REF!</definedName>
    <definedName name="Operating__kVA">#REF!</definedName>
    <definedName name="Operating_kW">#REF!</definedName>
    <definedName name="operating_mode_id_001">#REF!</definedName>
    <definedName name="OperatingPhilosophy">#REF!</definedName>
    <definedName name="opi" hidden="1">#REF!</definedName>
    <definedName name="opio" hidden="1">{#N/A,#N/A,FALSE,"Solids Only"}</definedName>
    <definedName name="opl" hidden="1">#REF!</definedName>
    <definedName name="OPPP" hidden="1">{"EVA",#N/A,FALSE,"SMT2";#N/A,#N/A,FALSE,"Summary";#N/A,#N/A,FALSE,"Graphs";#N/A,#N/A,FALSE,"4 Panel"}</definedName>
    <definedName name="ORDENES">#REF!</definedName>
    <definedName name="OrderTable" hidden="1">#REF!</definedName>
    <definedName name="orfen" hidden="1">#REF!</definedName>
    <definedName name="origCont">#REF!</definedName>
    <definedName name="ORIGINAL" hidden="1">{#N/A,#N/A,FALSE,"orthoflow";#N/A,#N/A,FALSE,"Miscelaneos";#N/A,#N/A,FALSE,"Instrumentacio";#N/A,#N/A,FALSE,"Electrico";#N/A,#N/A,FALSE,"Valv. Seguridad"}</definedName>
    <definedName name="ORP_Data">#REF!</definedName>
    <definedName name="ORP_Parameters">#REF!</definedName>
    <definedName name="ORPdesign_Data">#REF!</definedName>
    <definedName name="ORPdesign_Parameters">#REF!</definedName>
    <definedName name="os" hidden="1">{#N/A,#N/A,FALSE,"TABLE"}</definedName>
    <definedName name="oscar" hidden="1">#REF!</definedName>
    <definedName name="OSGTD11" hidden="1">#REF!</definedName>
    <definedName name="OSIRWOIEROWIRJIWOEJR">#REF!</definedName>
    <definedName name="OSO_SAN_MIGUEL_ORITO">#REF!</definedName>
    <definedName name="oss" hidden="1">{#N/A,#N/A,FALSE,"DMC schedule";#N/A,#N/A,FALSE,"DMC_THC Revenue";#N/A,#N/A,FALSE,"Personnel plan";#N/A,#N/A,FALSE,"Capex HW+SW";#N/A,#N/A,FALSE,"P&amp;L"}</definedName>
    <definedName name="ot" hidden="1">{#N/A,#N/A,FALSE,"TABLE"}</definedName>
    <definedName name="OT_ANDINO">#REF!</definedName>
    <definedName name="OTR">#REF!</definedName>
    <definedName name="OTRAAAAA" hidden="1">{#N/A,#N/A,TRUE,"INGENIERIA";#N/A,#N/A,TRUE,"COMPRAS";#N/A,#N/A,TRUE,"DIRECCION";#N/A,#N/A,TRUE,"RESUMEN"}</definedName>
    <definedName name="OTRO">#REF!</definedName>
    <definedName name="otros">#REF!</definedName>
    <definedName name="OTROS_2">#REF!</definedName>
    <definedName name="OTS">#REF!</definedName>
    <definedName name="OverallProps">#REF!</definedName>
    <definedName name="OWNER" hidden="1">#REF!</definedName>
    <definedName name="OwnerApprovalRequirements">#REF!</definedName>
    <definedName name="OWOE" hidden="1">{#N/A,#N/A,FALSE,"TABLE"}</definedName>
    <definedName name="Oxide_Data">#REF!</definedName>
    <definedName name="Oxide_Parameters">#REF!</definedName>
    <definedName name="p">#REF!</definedName>
    <definedName name="p.BS" hidden="1">#REF!</definedName>
    <definedName name="p.BSAssumptions" hidden="1">#REF!</definedName>
    <definedName name="p.CapStructure" hidden="1">#REF!</definedName>
    <definedName name="p.CashFlow" hidden="1">#REF!</definedName>
    <definedName name="p.Cover" hidden="1">#REF!</definedName>
    <definedName name="p.Depreciation" hidden="1">#REF!</definedName>
    <definedName name="p.DivisionA" hidden="1">#REF!</definedName>
    <definedName name="p.DivisionB" hidden="1">#REF!</definedName>
    <definedName name="p.DivisionC" hidden="1">#REF!</definedName>
    <definedName name="p.DivisionD" hidden="1">#REF!</definedName>
    <definedName name="p.DivisionE" hidden="1">#REF!</definedName>
    <definedName name="p.DivisionF" hidden="1">#REF!</definedName>
    <definedName name="p.DivisionG" hidden="1">#REF!</definedName>
    <definedName name="p.DivisionH" hidden="1">#REF!</definedName>
    <definedName name="p.Executive" hidden="1">#REF!</definedName>
    <definedName name="p.FactSheet" hidden="1">#REF!</definedName>
    <definedName name="p.IS" hidden="1">#REF!</definedName>
    <definedName name="p.ISAssumptions" hidden="1">#REF!</definedName>
    <definedName name="p.OpeningBS" hidden="1">#REF!</definedName>
    <definedName name="p.TaxCalculation" hidden="1">#REF!</definedName>
    <definedName name="P_1">#N/A</definedName>
    <definedName name="P_2">#REF!</definedName>
    <definedName name="P_Cup">#REF!</definedName>
    <definedName name="P_Cus">#REF!</definedName>
    <definedName name="P_LTT">#REF!</definedName>
    <definedName name="p0p0" hidden="1">{"via1",#N/A,TRUE,"general";"via2",#N/A,TRUE,"general";"via3",#N/A,TRUE,"general"}</definedName>
    <definedName name="P1_PRNT">#REF!</definedName>
    <definedName name="P2_PRNT">#REF!</definedName>
    <definedName name="P3_PRNT">#REF!</definedName>
    <definedName name="PA" hidden="1">{#N/A,#N/A,FALSE,"CCTV"}</definedName>
    <definedName name="pacho" hidden="1">{#N/A,#N/A,FALSE,"CIBHA05A";#N/A,#N/A,FALSE,"CIBHA05B"}</definedName>
    <definedName name="PackageCriticallity">#REF!</definedName>
    <definedName name="PackageDiscipline">#REF!</definedName>
    <definedName name="PackageEngineer">#REF!</definedName>
    <definedName name="Page">#REF!</definedName>
    <definedName name="page_001">#REF!</definedName>
    <definedName name="PAGE1">#REF!</definedName>
    <definedName name="PAGE2">#REF!</definedName>
    <definedName name="PAGE3">#REF!</definedName>
    <definedName name="pageof_001">#REF!</definedName>
    <definedName name="Pago">#REF!</definedName>
    <definedName name="PAGOS">#REF!</definedName>
    <definedName name="Pal_Workbook_GUID" hidden="1">"M72PY2DRMYJDSB46TUIY6AQL"</definedName>
    <definedName name="panel_id_001">#REF!</definedName>
    <definedName name="parea">#REF!</definedName>
    <definedName name="PARETOV">#REF!</definedName>
    <definedName name="Parte_cuerpo">#REF!</definedName>
    <definedName name="Participants">#REF!</definedName>
    <definedName name="PASO1">#REF!</definedName>
    <definedName name="PASO2">#REF!</definedName>
    <definedName name="PASO3">#REF!</definedName>
    <definedName name="PASO4">#REF!</definedName>
    <definedName name="PASO5">#REF!</definedName>
    <definedName name="PASO6">#REF!</definedName>
    <definedName name="PASO7">#REF!</definedName>
    <definedName name="PASOELE">#REF!</definedName>
    <definedName name="pass">#REF!</definedName>
    <definedName name="patrocinio" hidden="1">{"'banner (abr)'!$A$14:$G$22"}</definedName>
    <definedName name="Pay_Date">#REF!</definedName>
    <definedName name="Pay_Num">#REF!</definedName>
    <definedName name="Payment_Date" localSheetId="2">DATE(YEAR([0]!Loan_Start),MONTH([0]!Loan_Start)+Payment_Number,DAY([0]!Loan_Start))</definedName>
    <definedName name="Payment_Date" localSheetId="6">DATE(YEAR([0]!Loan_Start),MONTH([0]!Loan_Start)+Payment_Number,DAY([0]!Loan_Start))</definedName>
    <definedName name="Payment_Date" localSheetId="5">DATE(YEAR([0]!Loan_Start),MONTH([0]!Loan_Start)+Payment_Number,DAY([0]!Loan_Start))</definedName>
    <definedName name="Payment_Date" localSheetId="9">DATE(YEAR([0]!Loan_Start),MONTH([0]!Loan_Start)+Payment_Number,DAY([0]!Loan_Start))</definedName>
    <definedName name="Payment_Date">DATE(YEAR(Loan_Start),MONTH(Loan_Start)+Payment_Number,DAY(Loan_Start))</definedName>
    <definedName name="PC">#N/A</definedName>
    <definedName name="PCA">#REF!</definedName>
    <definedName name="pcb">#REF!</definedName>
    <definedName name="pco">#REF!</definedName>
    <definedName name="pd_accumulation">#REF!</definedName>
    <definedName name="pd_accumulation_001">#REF!</definedName>
    <definedName name="pd_accumulation_uid">#REF!</definedName>
    <definedName name="pd_accumulation_uid_001">#REF!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bble_pt_max_001">#REF!</definedName>
    <definedName name="pd_bubble_pt_min_001">#REF!</definedName>
    <definedName name="pd_bubble_pt_nor_001">#REF!</definedName>
    <definedName name="pd_bubble_pt_uid_001">#REF!</definedName>
    <definedName name="pd_build_tend_001">#REF!</definedName>
    <definedName name="pd_calc_code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#REF!</definedName>
    <definedName name="pd_compres_flow_nor_001">#REF!</definedName>
    <definedName name="pd_conduct_resist_flg_001">#REF!</definedName>
    <definedName name="pd_conductivity_max_001">#REF!</definedName>
    <definedName name="pd_conductivity_min_001">#REF!</definedName>
    <definedName name="pd_conductivity_nor_001">#REF!</definedName>
    <definedName name="pd_conductivity_uid_001">#REF!</definedName>
    <definedName name="pd_const_back_pres">#REF!</definedName>
    <definedName name="pd_const_back_pres_001">#REF!</definedName>
    <definedName name="pd_const_back_pres_uflg_001">#REF!</definedName>
    <definedName name="pd_const_back_pres_uid_001">#REF!</definedName>
    <definedName name="pd_contain_parts_001">#REF!</definedName>
    <definedName name="pd_corrosive_001">#REF!</definedName>
    <definedName name="pd_cp_cv_max_001">#REF!</definedName>
    <definedName name="pd_cp_cv_min_001">#REF!</definedName>
    <definedName name="pd_cp_cv_nor">#REF!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#REF!</definedName>
    <definedName name="pd_dens_at_base_001">#REF!</definedName>
    <definedName name="pd_dens_comp_base_flg_001">#REF!</definedName>
    <definedName name="pd_dens_grav_base_flg_001">#REF!</definedName>
    <definedName name="pd_dens_grav_flg_001">#REF!</definedName>
    <definedName name="pd_dens_max_001">#REF!</definedName>
    <definedName name="pd_dens_min_001">#REF!</definedName>
    <definedName name="pd_dens_nor">#REF!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#REF!</definedName>
    <definedName name="pd_design_temp_min_001">#REF!</definedName>
    <definedName name="pd_design_temp_uid">#REF!</definedName>
    <definedName name="pd_design_temp_uid_001">#REF!</definedName>
    <definedName name="pd_dew_pt_max_001">#REF!</definedName>
    <definedName name="pd_dew_pt_min_001">#REF!</definedName>
    <definedName name="pd_dew_pt_nor_001">#REF!</definedName>
    <definedName name="pd_dew_pt_uid_001">#REF!</definedName>
    <definedName name="pd_entrained_gas_001">#REF!</definedName>
    <definedName name="pd_entrained_gas_uid_001">#REF!</definedName>
    <definedName name="pd_erosive_001">#REF!</definedName>
    <definedName name="pd_f_alarm_high_001">#REF!</definedName>
    <definedName name="pd_f_alarm_high_high_001">#REF!</definedName>
    <definedName name="pd_f_alarm_high_high_high_001">#REF!</definedName>
    <definedName name="pd_f_alarm_low_001">#REF!</definedName>
    <definedName name="pd_f_alarm_low_low_001">#REF!</definedName>
    <definedName name="pd_f_alarm_low_low_low_001">#REF!</definedName>
    <definedName name="pd_f_cntrl_pnt_001">#REF!</definedName>
    <definedName name="pd_f_cntrl_pnt_uid_001">#REF!</definedName>
    <definedName name="pd_f_range_max_001">#REF!</definedName>
    <definedName name="pd_f_range_min_001">#REF!</definedName>
    <definedName name="pd_f_range_nor_001">#REF!</definedName>
    <definedName name="pd_f_range_uflg_001">#REF!</definedName>
    <definedName name="pd_f_range_uid_001">#REF!</definedName>
    <definedName name="pd_f_trac_jacet_001">#REF!</definedName>
    <definedName name="pd_f_trip_alarm_uflg_001">#REF!</definedName>
    <definedName name="pd_f_trip_alarm_uid_001">#REF!</definedName>
    <definedName name="pd_f_trip_high_001">#REF!</definedName>
    <definedName name="pd_f_trip_high_high_001">#REF!</definedName>
    <definedName name="pd_f_trip_high_high_high_001">#REF!</definedName>
    <definedName name="pd_f_trip_low_001">#REF!</definedName>
    <definedName name="pd_f_trip_low_low_001">#REF!</definedName>
    <definedName name="pd_f_trip_low_low_low_001">#REF!</definedName>
    <definedName name="pd_f_valvtend_001">#REF!</definedName>
    <definedName name="pd_fire_case_001">#REF!</definedName>
    <definedName name="pd_flow_add_flag_001">#REF!</definedName>
    <definedName name="pd_flow_alarm_flag_001">#REF!</definedName>
    <definedName name="pd_flow_flag_001">#REF!</definedName>
    <definedName name="pd_flow_max">#REF!</definedName>
    <definedName name="pd_flow_max_001">#REF!</definedName>
    <definedName name="pd_flow_min">#REF!</definedName>
    <definedName name="pd_flow_min_001">#REF!</definedName>
    <definedName name="pd_flow_nor">#REF!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#REF!</definedName>
    <definedName name="pd_latent_heat_nor_001">#REF!</definedName>
    <definedName name="pd_latent_heat_uid">#REF!</definedName>
    <definedName name="pd_latent_heat_uid_001">#REF!</definedName>
    <definedName name="pd_line_eq_flg_001">#REF!</definedName>
    <definedName name="pd_lmt_pres_001">#REF!</definedName>
    <definedName name="pd_lmt_pres_uid_001">#REF!</definedName>
    <definedName name="pd_lower_density">#REF!</definedName>
    <definedName name="pd_lower_density_001">#REF!</definedName>
    <definedName name="pd_lower_density_uid_001">#REF!</definedName>
    <definedName name="pd_lower_fluid_name">#REF!</definedName>
    <definedName name="pd_lower_fluid_name_001">#REF!</definedName>
    <definedName name="pd_max_discharge">#REF!</definedName>
    <definedName name="pd_max_discharge_001">#REF!</definedName>
    <definedName name="pd_max_discharge_uflg_001">#REF!</definedName>
    <definedName name="pd_max_discharge_uid_001">#REF!</definedName>
    <definedName name="pd_molecular_mass">#REF!</definedName>
    <definedName name="pd_molecular_mass_001">#REF!</definedName>
    <definedName name="pd_non_fire_case_001">#REF!</definedName>
    <definedName name="pd_note_001">#REF!</definedName>
    <definedName name="pd_oxidizing_001">#REF!</definedName>
    <definedName name="pd_ph_orp_max_001">#REF!</definedName>
    <definedName name="pd_ph_orp_min_001">#REF!</definedName>
    <definedName name="pd_ph_orp_nor_001">#REF!</definedName>
    <definedName name="pd_ph_orp_uid_001">#REF!</definedName>
    <definedName name="pd_press_base">#REF!</definedName>
    <definedName name="pd_press_base_001">#REF!</definedName>
    <definedName name="pd_press_base_uid_001">#REF!</definedName>
    <definedName name="pd_press_des">#REF!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relief_temp">#REF!</definedName>
    <definedName name="pd_relief_temp_001">#REF!</definedName>
    <definedName name="pd_relief_temp_uid_001">#REF!</definedName>
    <definedName name="pd_resistivity_max_001">#REF!</definedName>
    <definedName name="pd_resistivity_min_001">#REF!</definedName>
    <definedName name="pd_resistivity_nor_001">#REF!</definedName>
    <definedName name="pd_resistivity_uid_001">#REF!</definedName>
    <definedName name="pd_return_pres_design_001">#REF!</definedName>
    <definedName name="pd_return_pres_design_uflg_001">#REF!</definedName>
    <definedName name="pd_return_pres_design_uid_001">#REF!</definedName>
    <definedName name="pd_return_pres_max_001">#REF!</definedName>
    <definedName name="pd_return_pres_min_001">#REF!</definedName>
    <definedName name="pd_return_pres_nor_001">#REF!</definedName>
    <definedName name="pd_return_pres_uflg_001">#REF!</definedName>
    <definedName name="pd_return_pres_uid_001">#REF!</definedName>
    <definedName name="pd_return_temp_design_001">#REF!</definedName>
    <definedName name="pd_return_temp_max_001">#REF!</definedName>
    <definedName name="pd_return_temp_min_001">#REF!</definedName>
    <definedName name="pd_return_temp_nor_001">#REF!</definedName>
    <definedName name="pd_return_temp_uid_001">#REF!</definedName>
    <definedName name="pd_saturat_temp_001">#REF!</definedName>
    <definedName name="pd_schedul_001">#REF!</definedName>
    <definedName name="pd_size_001">#REF!</definedName>
    <definedName name="pd_size_uid_001">#REF!</definedName>
    <definedName name="pd_solidfy_001">#REF!</definedName>
    <definedName name="pd_solids_qt_001">#REF!</definedName>
    <definedName name="pd_solids_qt_uid_001">#REF!</definedName>
    <definedName name="pd_solids_size_001">#REF!</definedName>
    <definedName name="pd_solids_size_uid_001">#REF!</definedName>
    <definedName name="pd_source_001">#REF!</definedName>
    <definedName name="pd_source_type_001">#REF!</definedName>
    <definedName name="pd_spec_grav_base">#REF!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#REF!</definedName>
    <definedName name="pd_temp_base_001">#REF!</definedName>
    <definedName name="pd_temp_base_uid_001">#REF!</definedName>
    <definedName name="pd_temp_max">#REF!</definedName>
    <definedName name="pd_temp_max_001">#REF!</definedName>
    <definedName name="pd_temp_min">#REF!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udf_c01_001">#REF!</definedName>
    <definedName name="pd_udf_c02_001">#REF!</definedName>
    <definedName name="pd_udf_c03">#REF!</definedName>
    <definedName name="pd_udf_c03_001">#REF!</definedName>
    <definedName name="pd_udf_c04">#REF!</definedName>
    <definedName name="pd_udf_c04_001">#REF!</definedName>
    <definedName name="pd_udf_c05">#REF!</definedName>
    <definedName name="pd_udf_c05_001">#REF!</definedName>
    <definedName name="pd_udf_c06">#REF!</definedName>
    <definedName name="pd_udf_c06_001">#REF!</definedName>
    <definedName name="pd_udf_c07_001">#REF!</definedName>
    <definedName name="pd_udf_c08_001">#REF!</definedName>
    <definedName name="pd_udf_c09">#REF!</definedName>
    <definedName name="pd_udf_c09_001">#REF!</definedName>
    <definedName name="pd_udf_c10_001">#REF!</definedName>
    <definedName name="pd_udf_c11_001">#REF!</definedName>
    <definedName name="pd_udf_c12_001">#REF!</definedName>
    <definedName name="pd_udf_c13_001">#REF!</definedName>
    <definedName name="pd_udf_c14_001">#REF!</definedName>
    <definedName name="pd_udf_c15_001">#REF!</definedName>
    <definedName name="pd_udf_c16_001">#REF!</definedName>
    <definedName name="pd_udf_c17_001">#REF!</definedName>
    <definedName name="pd_udf_c18_001">#REF!</definedName>
    <definedName name="pd_udf_c19_001">#REF!</definedName>
    <definedName name="pd_udf_c20_001">#REF!</definedName>
    <definedName name="pd_unit_percent_001">#REF!</definedName>
    <definedName name="pd_vap_press_max_001">#REF!</definedName>
    <definedName name="pd_vap_press_min_001">#REF!</definedName>
    <definedName name="pd_vap_press_nor">#REF!</definedName>
    <definedName name="pd_vap_press_nor_001">#REF!</definedName>
    <definedName name="pd_vap_press_uflg_001">#REF!</definedName>
    <definedName name="pd_vap_press_uid_001">#REF!</definedName>
    <definedName name="pd_var_back_pres">#REF!</definedName>
    <definedName name="pd_var_back_pres_001">#REF!</definedName>
    <definedName name="pd_var_back_pres_uflg_001">#REF!</definedName>
    <definedName name="pd_var_back_pre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#REF!</definedName>
    <definedName name="pd_visc_uid_001">#REF!</definedName>
    <definedName name="PEND">#REF!</definedName>
    <definedName name="pendiente" hidden="1">#REF!</definedName>
    <definedName name="PER">#REF!</definedName>
    <definedName name="Perd_Fecha">#REF!</definedName>
    <definedName name="PERFORM">#REF!</definedName>
    <definedName name="Periodo">#REF!</definedName>
    <definedName name="Periodo1">#REF!</definedName>
    <definedName name="Período1">#REF!</definedName>
    <definedName name="PERIODO2">#REF!</definedName>
    <definedName name="Período2">#REF!</definedName>
    <definedName name="Periodo3">#REF!</definedName>
    <definedName name="Período3">#REF!</definedName>
    <definedName name="Periodo4">#REF!</definedName>
    <definedName name="Periodod2">#REF!</definedName>
    <definedName name="PERIODOS.SMML">#REF!</definedName>
    <definedName name="PERIODS.SMML">#REF!</definedName>
    <definedName name="Permits">#REF!</definedName>
    <definedName name="PERRD">#REF!</definedName>
    <definedName name="PERSONAL">#REF!</definedName>
    <definedName name="PERU" hidden="1">{#N/A,#N/A,FALSE,"DMC schedule";#N/A,#N/A,FALSE,"DMC_THC Revenue";#N/A,#N/A,FALSE,"Personnel plan";#N/A,#N/A,FALSE,"Capex HW+SW";#N/A,#N/A,FALSE,"P&amp;L"}</definedName>
    <definedName name="PESO_IT_1">#REF!</definedName>
    <definedName name="PESO_IT_10">#REF!</definedName>
    <definedName name="PESO_IT_11">#REF!</definedName>
    <definedName name="PESO_IT_12">#REF!</definedName>
    <definedName name="PESO_IT_13">#REF!</definedName>
    <definedName name="PESO_IT_14">#REF!</definedName>
    <definedName name="PESO_IT_15">#REF!</definedName>
    <definedName name="PESO_IT_16">#REF!</definedName>
    <definedName name="PESO_IT_17">#REF!</definedName>
    <definedName name="PESO_IT_18">#REF!</definedName>
    <definedName name="PESO_IT_19">#REF!</definedName>
    <definedName name="PESO_IT_2">#REF!</definedName>
    <definedName name="PESO_IT_20">#REF!</definedName>
    <definedName name="PESO_IT_21">#REF!</definedName>
    <definedName name="PESO_IT_22">#REF!</definedName>
    <definedName name="PESO_IT_23">#REF!</definedName>
    <definedName name="PESO_IT_24">#REF!</definedName>
    <definedName name="PESO_IT_3">#REF!</definedName>
    <definedName name="PESO_IT_4">#REF!</definedName>
    <definedName name="PESO_IT_5">#REF!</definedName>
    <definedName name="PESO_IT_6">#REF!</definedName>
    <definedName name="PESO_IT_7">#REF!</definedName>
    <definedName name="PESO_IT_8">#REF!</definedName>
    <definedName name="PESO_IT_9">#REF!</definedName>
    <definedName name="peso95015">#REF!</definedName>
    <definedName name="PESOS" hidden="1">{#N/A,#N/A,FALSE,"T1C97";#N/A,#N/A,FALSE,"T2C97";#N/A,#N/A,FALSE,"T3AC97";#N/A,#N/A,FALSE,"T4C97";#N/A,#N/A,FALSE,"T5C97";#N/A,#N/A,FALSE,"T6C97";#N/A,#N/A,FALSE,"T3C97";#N/A,#N/A,FALSE,"T7C97";#N/A,#N/A,FALSE,"T8C97";#N/A,#N/A,FALSE,"T9C97";#N/A,#N/A,FALSE,"T13C97"}</definedName>
    <definedName name="pet" hidden="1">#REF!</definedName>
    <definedName name="petro2" hidden="1">#REF!</definedName>
    <definedName name="Petróleo_y_Gas_Occidente">#N/A</definedName>
    <definedName name="PHASE" hidden="1">{#N/A,#N/A,TRUE,"Basic";#N/A,#N/A,TRUE,"EXT-TABLE";#N/A,#N/A,TRUE,"STEEL";#N/A,#N/A,TRUE,"INT-Table";#N/A,#N/A,TRUE,"STEEL";#N/A,#N/A,TRUE,"Door"}</definedName>
    <definedName name="phase1_001">#REF!</definedName>
    <definedName name="Phase2">#REF!</definedName>
    <definedName name="phase2_001">#REF!</definedName>
    <definedName name="phase3_001">#REF!</definedName>
    <definedName name="PhaseI">#REF!</definedName>
    <definedName name="PhaseIandII">#REF!</definedName>
    <definedName name="PhaseII">#REF!</definedName>
    <definedName name="phed">#REF!</definedName>
    <definedName name="phen">#REF!</definedName>
    <definedName name="pi">#REF!</definedName>
    <definedName name="PICKUP">#N/A</definedName>
    <definedName name="pico" hidden="1">{#N/A,#N/A,FALSE,"masez (10)";#N/A,#N/A,FALSE,"masez (7)";#N/A,#N/A,FALSE,"masez (6)";#N/A,#N/A,FALSE,"masez (5)";#N/A,#N/A,FALSE,"masez (4)";#N/A,#N/A,FALSE,"masez (3)";#N/A,#N/A,FALSE,"masez (2)";#N/A,#N/A,FALSE,"GME";#N/A,#N/A,FALSE,"masez"}</definedName>
    <definedName name="PID">#REF!</definedName>
    <definedName name="pid_no_001">#REF!</definedName>
    <definedName name="PILOTE">#REF!</definedName>
    <definedName name="pint">#REF!</definedName>
    <definedName name="pintura">#REF!</definedName>
    <definedName name="pintyura">#REF!</definedName>
    <definedName name="PIP">#REF!</definedName>
    <definedName name="pipe_class_001">#REF!</definedName>
    <definedName name="pipe_class_id_001">#REF!</definedName>
    <definedName name="piping">#REF!</definedName>
    <definedName name="PipingRequirements">#REF!</definedName>
    <definedName name="PipingSpecialtyList">#REF!</definedName>
    <definedName name="pit" hidden="1">#REF!</definedName>
    <definedName name="PIVOL" hidden="1">{#N/A,#N/A,FALSE,"DMC schedule";#N/A,#N/A,FALSE,"DMC_THC Revenue";#N/A,#N/A,FALSE,"Personnel plan";#N/A,#N/A,FALSE,"Capex HW+SW";#N/A,#N/A,FALSE,"P&amp;L"}</definedName>
    <definedName name="pj" hidden="1">{"INCOME",#N/A,FALSE,"ProNet";"VALUE",#N/A,FALSE,"ProNet"}</definedName>
    <definedName name="PJAM3Yr" hidden="1">{"INCOME",#N/A,FALSE,"ProNet";"VALUE",#N/A,FALSE,"ProNet"}</definedName>
    <definedName name="PKGAK" hidden="1">{#N/A,#N/A,FALSE,"VOL695";#N/A,#N/A,FALSE,"anexo1";#N/A,#N/A,FALSE,"anexo2";#N/A,#N/A,FALSE,"anexo3";#N/A,#N/A,FALSE,"anexo4";#N/A,#N/A,FALSE,"anexo5a";#N/A,#N/A,FALSE,"anexo5b";#N/A,#N/A,FALSE,"anexo6a";#N/A,#N/A,FALSE,"anexo6a";#N/A,#N/A,FALSE,"anexo6c";#N/A,#N/A,FALSE,"anexo7a";#N/A,#N/A,FALSE,"anexo7b";#N/A,#N/A,FALSE,"anexo7c"}</definedName>
    <definedName name="PKHK" hidden="1">{"TAB1",#N/A,TRUE,"GENERAL";"TAB2",#N/A,TRUE,"GENERAL";"TAB3",#N/A,TRUE,"GENERAL";"TAB4",#N/A,TRUE,"GENERAL";"TAB5",#N/A,TRUE,"GENERAL"}</definedName>
    <definedName name="pkj" hidden="1">{"TAB1",#N/A,TRUE,"GENERAL";"TAB2",#N/A,TRUE,"GENERAL";"TAB3",#N/A,TRUE,"GENERAL";"TAB4",#N/A,TRUE,"GENERAL";"TAB5",#N/A,TRUE,"GENERAL"}</definedName>
    <definedName name="PLACAS" hidden="1">#REF!</definedName>
    <definedName name="PLAD" hidden="1">{"TAB1",#N/A,TRUE,"GENERAL";"TAB2",#N/A,TRUE,"GENERAL";"TAB3",#N/A,TRUE,"GENERAL";"TAB4",#N/A,TRUE,"GENERAL";"TAB5",#N/A,TRUE,"GENERAL"}</definedName>
    <definedName name="PLAN">#REF!</definedName>
    <definedName name="PLAN_2001_ASOCIACION_PALERMO_Sheet2_List">#REF!,#REF!</definedName>
    <definedName name="Planeado_COSTOS">#REF!</definedName>
    <definedName name="PLANO">#REF!</definedName>
    <definedName name="plant_id_001">#REF!</definedName>
    <definedName name="PLANTA_ALISALES">#REF!</definedName>
    <definedName name="PLANTA_GUAMUEZ">#REF!</definedName>
    <definedName name="Planta_Oleod">#REF!</definedName>
    <definedName name="PLANTA_ORITO">#REF!</definedName>
    <definedName name="Planta_Tumaco">#REF!</definedName>
    <definedName name="Plazo">#REF!</definedName>
    <definedName name="PlazoAIU">#REF!</definedName>
    <definedName name="plba">#REF!</definedName>
    <definedName name="plbs">#REF!</definedName>
    <definedName name="plot">#REF!</definedName>
    <definedName name="PlotPlan">#REF!</definedName>
    <definedName name="PLPLUNN" hidden="1">{"TAB1",#N/A,TRUE,"GENERAL";"TAB2",#N/A,TRUE,"GENERAL";"TAB3",#N/A,TRUE,"GENERAL";"TAB4",#N/A,TRUE,"GENERAL";"TAB5",#N/A,TRUE,"GENERAL"}</definedName>
    <definedName name="PLUG" hidden="1">#REF!</definedName>
    <definedName name="plva">#REF!</definedName>
    <definedName name="plvs">#REF!</definedName>
    <definedName name="PMM">#REF!</definedName>
    <definedName name="PMR_APPROVED">#REF!</definedName>
    <definedName name="PMS">#REF!</definedName>
    <definedName name="pmsa" hidden="1">{"'banner (abr)'!$A$14:$G$22"}</definedName>
    <definedName name="pmt" hidden="1">{#N/A,#N/A,TRUE,"INGENIERIA";#N/A,#N/A,TRUE,"COMPRAS";#N/A,#N/A,TRUE,"DIRECCION";#N/A,#N/A,TRUE,"RESUMEN"}</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ame">#REF!</definedName>
    <definedName name="PName2">#REF!</definedName>
    <definedName name="PO">#REF!</definedName>
    <definedName name="POD_LAKE">#N/A</definedName>
    <definedName name="POD_LAND">#N/A</definedName>
    <definedName name="POD_MOV">#N/A</definedName>
    <definedName name="Podatek" hidden="1">{#N/A,#N/A,FALSE,"F-01";#N/A,#N/A,FALSE,"F-01";#N/A,#N/A,FALSE,"F-01"}</definedName>
    <definedName name="poi" hidden="1">#REF!</definedName>
    <definedName name="POIUP" hidden="1">{"via1",#N/A,TRUE,"general";"via2",#N/A,TRUE,"general";"via3",#N/A,TRUE,"general"}</definedName>
    <definedName name="poiuytr" hidden="1">{#N/A,#N/A,FALSE,"Estatico";#N/A,#N/A,FALSE,"Tuberia";#N/A,#N/A,FALSE,"Instrumentación";#N/A,#N/A,FALSE,"Mecanica";#N/A,#N/A,FALSE,"Electrico";#N/A,#N/A,FALSE,"Ofic.Civiles"}</definedName>
    <definedName name="poiuytrewq" hidden="1">{#N/A,#N/A,FALSE,"orthoflow";#N/A,#N/A,FALSE,"Miscelaneos";#N/A,#N/A,FALSE,"Instrumentacio";#N/A,#N/A,FALSE,"Electrico";#N/A,#N/A,FALSE,"Valv. Seguridad"}</definedName>
    <definedName name="POL" hidden="1">{#N/A,#N/A,FALSE,"Hoja1";#N/A,#N/A,FALSE,"Hoja2"}</definedName>
    <definedName name="polb" hidden="1">{#N/A,#N/A,FALSE,"Hoja1";#N/A,#N/A,FALSE,"Hoja2"}</definedName>
    <definedName name="polo" hidden="1">#REF!</definedName>
    <definedName name="PON">#REF!</definedName>
    <definedName name="poo">#REF!</definedName>
    <definedName name="POP" hidden="1">{#N/A,#N/A,FALSE,"TABLE"}</definedName>
    <definedName name="popop" hidden="1">{"via1",#N/A,TRUE,"general";"via2",#N/A,TRUE,"general";"via3",#N/A,TRUE,"general"}</definedName>
    <definedName name="popp" hidden="1">{"via1",#N/A,TRUE,"general";"via2",#N/A,TRUE,"general";"via3",#N/A,TRUE,"general"}</definedName>
    <definedName name="popvds" hidden="1">{"TAB1",#N/A,TRUE,"GENERAL";"TAB2",#N/A,TRUE,"GENERAL";"TAB3",#N/A,TRUE,"GENERAL";"TAB4",#N/A,TRUE,"GENERAL";"TAB5",#N/A,TRUE,"GENERAL"}</definedName>
    <definedName name="PORCE">#REF!</definedName>
    <definedName name="PORCENTAJE">#REF!</definedName>
    <definedName name="PORCENTAJES">#REF!</definedName>
    <definedName name="PORTOTAL">#REF!</definedName>
    <definedName name="PosPhases">#REF!</definedName>
    <definedName name="postales" hidden="1">{"'banner (abr)'!$A$14:$G$22"}</definedName>
    <definedName name="POSTE_LUMINARIA_SENCILLA">#REF!</definedName>
    <definedName name="pot" hidden="1">#REF!</definedName>
    <definedName name="pouig" hidden="1">{"via1",#N/A,TRUE,"general";"via2",#N/A,TRUE,"general";"via3",#N/A,TRUE,"general"}</definedName>
    <definedName name="POWER">#N/A</definedName>
    <definedName name="power_distribution_board_001">#REF!</definedName>
    <definedName name="power_factor_full_load_001">#REF!</definedName>
    <definedName name="power_supply_type_flag_001">#REF!</definedName>
    <definedName name="POZO" hidden="1">"M:\Datos\PRESUPUESTO Vs GASTOS\DB EJECUCION  PvsG-0SM.mdb"</definedName>
    <definedName name="Pozos_Colorados">#REF!</definedName>
    <definedName name="PP" hidden="1">{#N/A,#N/A,TRUE,"Budget";#N/A,#N/A,TRUE,"Balance Sheet";#N/A,#N/A,TRUE,"Cash Flow"}</definedName>
    <definedName name="PPK" hidden="1">{#N/A,#N/A,FALSE,"96 3월물량표";#N/A,#N/A,FALSE,"96 4월물량표";#N/A,#N/A,FALSE,"96 5월물량표"}</definedName>
    <definedName name="PPP" hidden="1">{#N/A,#N/A,FALSE,"CCTV"}</definedName>
    <definedName name="PPPP" hidden="1">{#N/A,#N/A,FALSE,"orthoflow";#N/A,#N/A,FALSE,"Miscelaneos";#N/A,#N/A,FALSE,"Instrumentacio";#N/A,#N/A,FALSE,"Electrico";#N/A,#N/A,FALSE,"Valv. Seguridad"}</definedName>
    <definedName name="PPPPP" hidden="1">{#N/A,#N/A,FALSE,"Costos Productos 6A";#N/A,#N/A,FALSE,"Costo Unitario Total H-94-12"}</definedName>
    <definedName name="ppppp9" hidden="1">{"via1",#N/A,TRUE,"general";"via2",#N/A,TRUE,"general";"via3",#N/A,TRUE,"general"}</definedName>
    <definedName name="pppppd" hidden="1">{"TAB1",#N/A,TRUE,"GENERAL";"TAB2",#N/A,TRUE,"GENERAL";"TAB3",#N/A,TRUE,"GENERAL";"TAB4",#N/A,TRUE,"GENERAL";"TAB5",#N/A,TRUE,"GENERAL"}</definedName>
    <definedName name="ppppppp" hidden="1">{#N/A,#N/A,FALSE,"Costos Contables CIB A 12 1994";#N/A,#N/A,FALSE,"Cuadre Contab. y C. OP"}</definedName>
    <definedName name="pppppppppp" hidden="1">{#N/A,#N/A,FALSE,"Solids Only"}</definedName>
    <definedName name="PPPPPPPPPPPPPPPPPPPPPPPPPPPPP">#REF!</definedName>
    <definedName name="ppspsps"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T" hidden="1">#REF!</definedName>
    <definedName name="PPTACUM" hidden="1">{#N/A,#N/A,FALSE,"SOACHA"}</definedName>
    <definedName name="PPTACUMG" hidden="1">{#N/A,#N/A,FALSE,"SOACHA"}</definedName>
    <definedName name="PPTO">#REF!</definedName>
    <definedName name="ppx" hidden="1">#REF!</definedName>
    <definedName name="PQR" hidden="1">{#N/A,#N/A,FALSE,"TABLE"}</definedName>
    <definedName name="pqroj" hidden="1">{"via1",#N/A,TRUE,"general";"via2",#N/A,TRUE,"general";"via3",#N/A,TRUE,"general"}</definedName>
    <definedName name="PRE">#REF!</definedName>
    <definedName name="prechancado" hidden="1">{#N/A,#N/A,FALSE,"RESUMEN";#N/A,#N/A,FALSE,"GG-GI";#N/A,#N/A,FALSE,"AMB";#N/A,#N/A,FALSE,"EyR";#N/A,#N/A,FALSE,"UCP";#N/A,#N/A,FALSE,"IND";#N/A,#N/A,FALSE,"LR";#N/A,#N/A,FALSE,"PRV";#N/A,#N/A,FALSE,"TÚNELES";#N/A,#N/A,FALSE,"IDT";#N/A,#N/A,FALSE,"ING"}</definedName>
    <definedName name="PRECIO">#REF!</definedName>
    <definedName name="PRECIO_OBJETIVO_PTO" hidden="1">{#N/A,#N/A,FALSE,"Costos Productos 6A";#N/A,#N/A,FALSE,"Costo Unitario Total H-94-12"}</definedName>
    <definedName name="precios">#REF!</definedName>
    <definedName name="PreciosMP">#REF!</definedName>
    <definedName name="PREMSA" hidden="1">{"'banner (abr)'!$A$14:$G$22"}</definedName>
    <definedName name="PRESA_TAMBORES">#REF!</definedName>
    <definedName name="PRESS_ATM">#REF!</definedName>
    <definedName name="PREST">#REF!</definedName>
    <definedName name="PRESTACIONES">#REF!</definedName>
    <definedName name="PRESTACIONES_SOCIALES">#REF!</definedName>
    <definedName name="presu" hidden="1">{#N/A,#N/A,FALSE,"Hoja1";#N/A,#N/A,FALSE,"Hoja2"}</definedName>
    <definedName name="presu2" hidden="1">{#N/A,#N/A,FALSE,"Hoja1";#N/A,#N/A,FALSE,"Hoja2"}</definedName>
    <definedName name="PresuDerivGuatDef" hidden="1">{"via1",#N/A,TRUE,"general";"via2",#N/A,TRUE,"general";"via3",#N/A,TRUE,"general"}</definedName>
    <definedName name="PresuPresaDef" hidden="1">{"via1",#N/A,TRUE,"general";"via2",#N/A,TRUE,"general";"via3",#N/A,TRUE,"general"}</definedName>
    <definedName name="PRESUPUESTO">#REF!</definedName>
    <definedName name="prevDates">#REF!</definedName>
    <definedName name="PreviousData">#REF!</definedName>
    <definedName name="PREVISTO">#REF!</definedName>
    <definedName name="prevUnrRev">#REF!</definedName>
    <definedName name="Primarios">#REF!</definedName>
    <definedName name="PRIMAS">#REF!</definedName>
    <definedName name="PRIMER" hidden="1">{"via1",#N/A,TRUE,"general";"via2",#N/A,TRUE,"general";"via3",#N/A,TRUE,"general"}</definedName>
    <definedName name="PRIMERA">#REF!</definedName>
    <definedName name="PRIMERO">#REF!</definedName>
    <definedName name="PRIMES">#N/A</definedName>
    <definedName name="PRIMET" hidden="1">{"TAB1",#N/A,TRUE,"GENERAL";"TAB2",#N/A,TRUE,"GENERAL";"TAB3",#N/A,TRUE,"GENERAL";"TAB4",#N/A,TRUE,"GENERAL";"TAB5",#N/A,TRUE,"GENERAL"}</definedName>
    <definedName name="PRIMO">#REF!</definedName>
    <definedName name="Princ">#REF!</definedName>
    <definedName name="PRINCIPAL">#N/A</definedName>
    <definedName name="PRIN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Print_Area" localSheetId="3">'Curva "S" Avance Físico'!$A$1:$K$47</definedName>
    <definedName name="PRINT_AREA_MI">#N/A</definedName>
    <definedName name="Print_Area_Reset">OFFSET(Full_Print,0,0,Last_Row)</definedName>
    <definedName name="Print_Brief">#REF!</definedName>
    <definedName name="PRINT_TITLES_MI">#N/A</definedName>
    <definedName name="PRINT1">#REF!</definedName>
    <definedName name="PRINT2">#REF!</definedName>
    <definedName name="PrintEnd" hidden="1">#REF!</definedName>
    <definedName name="PrintStart" hidden="1">#REF!</definedName>
    <definedName name="prn">#REF!</definedName>
    <definedName name="prnf">#REF!</definedName>
    <definedName name="Probabilidades">#REF!</definedName>
    <definedName name="ProbRange">0</definedName>
    <definedName name="ProbRangeMit">0</definedName>
    <definedName name="proc">#REF!</definedName>
    <definedName name="proc_func_id_001">#REF!</definedName>
    <definedName name="Processes">#REF!</definedName>
    <definedName name="ProcessFlowSheets">#REF!</definedName>
    <definedName name="ProcessSimplification">#REF!</definedName>
    <definedName name="ProcurementMatrix">#REF!</definedName>
    <definedName name="ProcurementOfficer">#REF!</definedName>
    <definedName name="ProcurementProcedures">#REF!</definedName>
    <definedName name="ProdForm" hidden="1">#REF!</definedName>
    <definedName name="ProdInv_P90">#REF!</definedName>
    <definedName name="producciones" hidden="1">{"'banner (abr)'!$A$14:$G$22"}</definedName>
    <definedName name="Product" hidden="1">#REF!</definedName>
    <definedName name="PRODUCTO">#REF!</definedName>
    <definedName name="Products">#REF!</definedName>
    <definedName name="PrOfic">#REF!</definedName>
    <definedName name="PROG" hidden="1">#REF!</definedName>
    <definedName name="PROGINC" hidden="1">{"DETALLE_1996",#N/A,FALSE,"flujo";"DETALLE_1997",#N/A,FALSE,"flujo";"GASTOS_INCURRIDOS_1996",#N/A,FALSE,"flujo";"GASTOS_PROGRAMADOS_PARA_1997",#N/A,FALSE,"flujo";#N/A,#N/A,FALSE,"comparat";#N/A,#N/A,FALSE,"costos";#N/A,#N/A,FALSE,"proyctrol"}</definedName>
    <definedName name="programacion" hidden="1">{#N/A,#N/A,TRUE,"INGENIERIA";#N/A,#N/A,TRUE,"COMPRAS";#N/A,#N/A,TRUE,"DIRECCION";#N/A,#N/A,TRUE,"RESUMEN"}</definedName>
    <definedName name="Programado">#REF!</definedName>
    <definedName name="PROGRESS">#REF!</definedName>
    <definedName name="proj">#REF!</definedName>
    <definedName name="proj_id_001">#REF!</definedName>
    <definedName name="Project">#REF!</definedName>
    <definedName name="Project_Name">#REF!</definedName>
    <definedName name="ProjectAccountingRequirements">#REF!</definedName>
    <definedName name="ProjectControlRequirements">#REF!</definedName>
    <definedName name="ProjectDesign">#REF!</definedName>
    <definedName name="ProjectObjectives">#REF!</definedName>
    <definedName name="ProjectSchedule">#REF!</definedName>
    <definedName name="ProjectStatus">#REF!</definedName>
    <definedName name="ProjectStrategy">#REF!</definedName>
    <definedName name="ProjStat">#REF!</definedName>
    <definedName name="PRONOSTICO" hidden="1">#REF!</definedName>
    <definedName name="Proponente">#REF!</definedName>
    <definedName name="propuesta" hidden="1">#REF!</definedName>
    <definedName name="PROTCAT">#REF!</definedName>
    <definedName name="PROTECCION">"prestaciones'!$D$23"</definedName>
    <definedName name="PROTUBE">#REF!</definedName>
    <definedName name="PROVISIONALES" hidden="1">#REF!</definedName>
    <definedName name="PROY99">#N/A</definedName>
    <definedName name="proyeccióningresos" hidden="1">{"EVA",#N/A,FALSE,"SMT2";#N/A,#N/A,FALSE,"Summary";#N/A,#N/A,FALSE,"Graphs";#N/A,#N/A,FALSE,"4 Panel"}</definedName>
    <definedName name="proyecto"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PROYECTOS">#REF!</definedName>
    <definedName name="prt_maquina">#REF!</definedName>
    <definedName name="prt_resumen">#REF!</definedName>
    <definedName name="PRU\02p01p01p00s01">#REF!</definedName>
    <definedName name="PRU\02p01p02p00s01">#REF!</definedName>
    <definedName name="PRU\02p01p03p00s01">#REF!</definedName>
    <definedName name="PRU\02p01p06p00s01">#REF!</definedName>
    <definedName name="PRU\02p02p00p01s01">#REF!</definedName>
    <definedName name="PRU\02p02p01p00s01">#REF!</definedName>
    <definedName name="PRU\02p02p01p00sA1">#REF!</definedName>
    <definedName name="PRU\02p02p01p00sA2">#REF!</definedName>
    <definedName name="PRU\02p02p01p00sA3">#REF!</definedName>
    <definedName name="PRU\02p02p02p00s13">#REF!</definedName>
    <definedName name="PRU\02p02p02p00s14">#REF!</definedName>
    <definedName name="PRU\02p02p02p00s15">#REF!</definedName>
    <definedName name="PRU\02p02p02p00s16">#REF!</definedName>
    <definedName name="PRU\02p02p02p00s17">#REF!</definedName>
    <definedName name="PRU\02p02p02p00s18">#REF!</definedName>
    <definedName name="PRU\02p02p02p00s19">#REF!</definedName>
    <definedName name="PRU\02p02p02p00sA2">#REF!</definedName>
    <definedName name="PRU\02p02p03p00s13">#REF!</definedName>
    <definedName name="PRU\02p02p03p00s14">#REF!</definedName>
    <definedName name="PRU\02p02p03p00s15">#REF!</definedName>
    <definedName name="PRU\02p02p03p00s16">#REF!</definedName>
    <definedName name="PRU\02p02p03p00s17">#REF!</definedName>
    <definedName name="PRU\02p02p03p00s18">#REF!</definedName>
    <definedName name="PRU\02p02p03p00s19">#REF!</definedName>
    <definedName name="PRU\02p02p03p00sA2">#REF!</definedName>
    <definedName name="PRU\02p02p04p00s01">#REF!</definedName>
    <definedName name="PRU\02p02p04p00s02">#REF!</definedName>
    <definedName name="PRU\02p02p04p00sA1">#REF!</definedName>
    <definedName name="PRU\02p02p08p00s01">#REF!</definedName>
    <definedName name="PRU\02p05p01p00s01">#REF!</definedName>
    <definedName name="PRU\02p05p02p00s01">#REF!</definedName>
    <definedName name="PRU\02p06p00p00s01">#REF!</definedName>
    <definedName name="PRU\02p07p00p00s01">#REF!</definedName>
    <definedName name="PRU\02p07p00p00s02">#REF!</definedName>
    <definedName name="PRU\03p01p00p00s01">#REF!</definedName>
    <definedName name="PRU\03p02p00p00s01">#REF!</definedName>
    <definedName name="PRU\03p03p00p00s01">#REF!</definedName>
    <definedName name="PRU\03p03p00p00s02">#REF!</definedName>
    <definedName name="PRU\03p05p03p01s01">#REF!</definedName>
    <definedName name="PRU\03p06p00p00s01">#REF!</definedName>
    <definedName name="PRU\03p06p00p00s04">#REF!</definedName>
    <definedName name="PRU\03p06p00p00s06">#REF!</definedName>
    <definedName name="PRU\03p06p00p00s07">#REF!</definedName>
    <definedName name="PRU\03p06p00p00s08">#REF!</definedName>
    <definedName name="PRU\03p06p00p00s10">#REF!</definedName>
    <definedName name="PRU\03p06p00p00s12">#REF!</definedName>
    <definedName name="PRU\03p06p00p00s13">#REF!</definedName>
    <definedName name="PRU\03p06p00p00s14">#REF!</definedName>
    <definedName name="PRU\03p06p00p00s15">#REF!</definedName>
    <definedName name="PRU\03p06p00p00s17">#REF!</definedName>
    <definedName name="PRU\04p02p00p00s06">#REF!</definedName>
    <definedName name="PRU\04p02p01p00s03">#REF!</definedName>
    <definedName name="PRU\04p02p02p00s03">#REF!</definedName>
    <definedName name="PRU\05p03p00p00s02">#REF!</definedName>
    <definedName name="PRU\06p03p00p00s01">#REF!</definedName>
    <definedName name="PRU\06p03p01p00s03">#REF!</definedName>
    <definedName name="PRU\06p03p02p00s02">#REF!</definedName>
    <definedName name="PRU\06p03p02p00sA1">#REF!</definedName>
    <definedName name="PRU\06p03p03p01s01">#REF!</definedName>
    <definedName name="PRU\07p02p01p00s01">#REF!</definedName>
    <definedName name="PRU\08p01p00p00s01">#REF!</definedName>
    <definedName name="PRU\08p02p00p00s02">#REF!</definedName>
    <definedName name="PRU\08p02p00p00s05">#REF!</definedName>
    <definedName name="PRU\08p02p00p00s07">#REF!</definedName>
    <definedName name="PRU\08p02p00p00s08">#REF!</definedName>
    <definedName name="PRU\08p04p00p00s01">#REF!</definedName>
    <definedName name="PRU\08p04p00p00s02">#REF!</definedName>
    <definedName name="PRU\08p05p00p00s04">#REF!</definedName>
    <definedName name="PRU\08p05p00p00s06">#REF!</definedName>
    <definedName name="PRU\08p05p01p03s01">#REF!</definedName>
    <definedName name="PRU\08p05p03p00s01">#REF!</definedName>
    <definedName name="PRU\08p06p01p00s01">#REF!</definedName>
    <definedName name="PRU\08p06p02p00s01">#REF!</definedName>
    <definedName name="PRU\09p01p02p00s04">#REF!</definedName>
    <definedName name="PRU\09p01p02p00s05">#REF!</definedName>
    <definedName name="PRU\09p01p02p00s06">#REF!</definedName>
    <definedName name="PRU\09p02p02p00s05">#REF!</definedName>
    <definedName name="PRU\10p01p03p00s01">#REF!</definedName>
    <definedName name="PRU\10p01p03p00s02">#REF!</definedName>
    <definedName name="PRU\10p01p03p00sA1">#REF!</definedName>
    <definedName name="PRU\10p01p03p00sA2">#REF!</definedName>
    <definedName name="PRU\10p01p05p00s01">#REF!</definedName>
    <definedName name="PRU\10p01p05p00s02">#REF!</definedName>
    <definedName name="PRU\10p01p05p00sA1">#REF!</definedName>
    <definedName name="PRU\10p01p05p00sA2">#REF!</definedName>
    <definedName name="PRU\10p02p01p00s02">#REF!</definedName>
    <definedName name="PRU\10p02p02p00s01">#REF!</definedName>
    <definedName name="PRU\10p03p01p00s01">#REF!</definedName>
    <definedName name="PRU\10p03p05p00s02">#REF!</definedName>
    <definedName name="PRU\10p03p06p00s01">#REF!</definedName>
    <definedName name="PRU\11p05p00p00s01">#REF!</definedName>
    <definedName name="PRUEBA">#REF!</definedName>
    <definedName name="prueba1">#REF!</definedName>
    <definedName name="PRUEBA2">#REF!</definedName>
    <definedName name="PRUEBAS">#REF!</definedName>
    <definedName name="PRUEBHID">#REF!</definedName>
    <definedName name="ps">#REF!</definedName>
    <definedName name="PSM">#REF!</definedName>
    <definedName name="PSV">#REF!</definedName>
    <definedName name="PSW_CALCULATE_0" hidden="1">#REF!</definedName>
    <definedName name="PSW_SAVE_0" hidden="1">#REF!</definedName>
    <definedName name="PSWInput_0_10" hidden="1">#REF!</definedName>
    <definedName name="PSWInput_0_11" hidden="1">#REF!</definedName>
    <definedName name="PSWInput_0_12" hidden="1">#REF!</definedName>
    <definedName name="PSWInput_0_13" hidden="1">#REF!</definedName>
    <definedName name="PSWInput_0_14" hidden="1">#REF!</definedName>
    <definedName name="PSWInput_0_15" hidden="1">#REF!</definedName>
    <definedName name="PSWInput_0_16" hidden="1">#REF!</definedName>
    <definedName name="PSWInput_0_17" hidden="1">#REF!</definedName>
    <definedName name="PSWInput_0_18" hidden="1">#REF!</definedName>
    <definedName name="PSWInput_0_19" hidden="1">#REF!</definedName>
    <definedName name="PSWInput_0_2" hidden="1">#REF!</definedName>
    <definedName name="PSWInput_0_20" hidden="1">#REF!</definedName>
    <definedName name="PSWInput_0_21" hidden="1">#REF!</definedName>
    <definedName name="PSWInput_0_22" hidden="1">#REF!</definedName>
    <definedName name="PSWInput_0_23" hidden="1">#REF!</definedName>
    <definedName name="PSWInput_0_24" hidden="1">#REF!</definedName>
    <definedName name="PSWInput_0_25" hidden="1">#REF!</definedName>
    <definedName name="PSWInput_0_26" hidden="1">#REF!</definedName>
    <definedName name="PSWInput_0_27" hidden="1">#REF!</definedName>
    <definedName name="PSWInput_0_28" hidden="1">#REF!</definedName>
    <definedName name="PSWInput_0_29" hidden="1">#REF!</definedName>
    <definedName name="PSWInput_0_3" hidden="1">#REF!</definedName>
    <definedName name="PSWInput_0_30" hidden="1">#REF!</definedName>
    <definedName name="PSWInput_0_31" hidden="1">#REF!</definedName>
    <definedName name="PSWInput_0_32" hidden="1">#REF!</definedName>
    <definedName name="PSWInput_0_33" hidden="1">#REF!</definedName>
    <definedName name="PSWInput_0_34" hidden="1">#REF!</definedName>
    <definedName name="PSWInput_0_35" hidden="1">#REF!</definedName>
    <definedName name="PSWInput_0_36" hidden="1">#REF!</definedName>
    <definedName name="PSWInput_0_37" hidden="1">#REF!</definedName>
    <definedName name="PSWInput_0_38" hidden="1">#REF!</definedName>
    <definedName name="PSWInput_0_39" hidden="1">#REF!</definedName>
    <definedName name="PSWInput_0_4" hidden="1">#REF!</definedName>
    <definedName name="PSWInput_0_40" hidden="1">#REF!</definedName>
    <definedName name="PSWInput_0_41" hidden="1">#REF!</definedName>
    <definedName name="PSWInput_0_42" hidden="1">#REF!</definedName>
    <definedName name="PSWInput_0_43" hidden="1">#REF!</definedName>
    <definedName name="PSWInput_0_44" hidden="1">#REF!</definedName>
    <definedName name="PSWInput_0_45" hidden="1">#REF!</definedName>
    <definedName name="PSWInput_0_46" hidden="1">#REF!</definedName>
    <definedName name="PSWInput_0_47" hidden="1">#REF!</definedName>
    <definedName name="PSWInput_0_48" hidden="1">#REF!</definedName>
    <definedName name="PSWInput_0_49" hidden="1">#REF!</definedName>
    <definedName name="PSWInput_0_5" hidden="1">#REF!</definedName>
    <definedName name="PSWInput_0_50" hidden="1">#REF!</definedName>
    <definedName name="PSWInput_0_51" hidden="1">#REF!</definedName>
    <definedName name="PSWInput_0_52" hidden="1">#REF!</definedName>
    <definedName name="PSWInput_0_53" hidden="1">#REF!</definedName>
    <definedName name="PSWInput_0_54" hidden="1">#REF!</definedName>
    <definedName name="PSWInput_0_55" hidden="1">#REF!</definedName>
    <definedName name="PSWInput_0_56" hidden="1">#REF!</definedName>
    <definedName name="PSWInput_0_57" hidden="1">#REF!</definedName>
    <definedName name="PSWInput_0_58" hidden="1">#REF!</definedName>
    <definedName name="PSWInput_0_59" hidden="1">#REF!</definedName>
    <definedName name="PSWInput_0_6" hidden="1">#REF!</definedName>
    <definedName name="PSWInput_0_7" hidden="1">#REF!</definedName>
    <definedName name="PSWInput_0_8" hidden="1">#REF!</definedName>
    <definedName name="PSWInput_0_9" hidden="1">#REF!</definedName>
    <definedName name="PSWIsControlVisible_0_0" hidden="1">#REF!</definedName>
    <definedName name="PSWIsControlVisible_0_1" hidden="1">#REF!</definedName>
    <definedName name="PSWIsControlVisible_0_10" hidden="1">#REF!</definedName>
    <definedName name="PSWIsControlVisible_0_11" hidden="1">#REF!</definedName>
    <definedName name="PSWIsControlVisible_0_12" hidden="1">#REF!</definedName>
    <definedName name="PSWIsControlVisible_0_13" hidden="1">#REF!</definedName>
    <definedName name="PSWIsControlVisible_0_14" hidden="1">#REF!</definedName>
    <definedName name="PSWIsControlVisible_0_15" hidden="1">#REF!</definedName>
    <definedName name="PSWIsControlVisible_0_16" hidden="1">#REF!</definedName>
    <definedName name="PSWIsControlVisible_0_17" hidden="1">#REF!</definedName>
    <definedName name="PSWIsControlVisible_0_18" hidden="1">#REF!</definedName>
    <definedName name="PSWIsControlVisible_0_19" hidden="1">#REF!</definedName>
    <definedName name="PSWIsControlVisible_0_2" hidden="1">#REF!</definedName>
    <definedName name="PSWIsControlVisible_0_20" hidden="1">#REF!</definedName>
    <definedName name="PSWIsControlVisible_0_21" hidden="1">#REF!</definedName>
    <definedName name="PSWIsControlVisible_0_22" hidden="1">#REF!</definedName>
    <definedName name="PSWIsControlVisible_0_23" hidden="1">#REF!</definedName>
    <definedName name="PSWIsControlVisible_0_24" hidden="1">#REF!</definedName>
    <definedName name="PSWIsControlVisible_0_25" hidden="1">#REF!</definedName>
    <definedName name="PSWIsControlVisible_0_26" hidden="1">#REF!</definedName>
    <definedName name="PSWIsControlVisible_0_27" hidden="1">#REF!</definedName>
    <definedName name="PSWIsControlVisible_0_28" hidden="1">#REF!</definedName>
    <definedName name="PSWIsControlVisible_0_29" hidden="1">#REF!</definedName>
    <definedName name="PSWIsControlVisible_0_3" hidden="1">#REF!</definedName>
    <definedName name="PSWIsControlVisible_0_30" hidden="1">#REF!</definedName>
    <definedName name="PSWIsControlVisible_0_31" hidden="1">#REF!</definedName>
    <definedName name="PSWIsControlVisible_0_32" hidden="1">#REF!</definedName>
    <definedName name="PSWIsControlVisible_0_33" hidden="1">#REF!</definedName>
    <definedName name="PSWIsControlVisible_0_34" hidden="1">#REF!</definedName>
    <definedName name="PSWIsControlVisible_0_35" hidden="1">#REF!</definedName>
    <definedName name="PSWIsControlVisible_0_36" hidden="1">#REF!</definedName>
    <definedName name="PSWIsControlVisible_0_37" hidden="1">#REF!</definedName>
    <definedName name="PSWIsControlVisible_0_38" hidden="1">#REF!</definedName>
    <definedName name="PSWIsControlVisible_0_39" hidden="1">#REF!</definedName>
    <definedName name="PSWIsControlVisible_0_4" hidden="1">#REF!</definedName>
    <definedName name="PSWIsControlVisible_0_40" hidden="1">#REF!</definedName>
    <definedName name="PSWIsControlVisible_0_41" hidden="1">#REF!</definedName>
    <definedName name="PSWIsControlVisible_0_42" hidden="1">#REF!</definedName>
    <definedName name="PSWIsControlVisible_0_43" hidden="1">#REF!</definedName>
    <definedName name="PSWIsControlVisible_0_44" hidden="1">#REF!</definedName>
    <definedName name="PSWIsControlVisible_0_45" hidden="1">#REF!</definedName>
    <definedName name="PSWIsControlVisible_0_46" hidden="1">#REF!</definedName>
    <definedName name="PSWIsControlVisible_0_47" hidden="1">#REF!</definedName>
    <definedName name="PSWIsControlVisible_0_48" hidden="1">#REF!</definedName>
    <definedName name="PSWIsControlVisible_0_49" hidden="1">#REF!</definedName>
    <definedName name="PSWIsControlVisible_0_5" hidden="1">#REF!</definedName>
    <definedName name="PSWIsControlVisible_0_50" hidden="1">#REF!</definedName>
    <definedName name="PSWIsControlVisible_0_51" hidden="1">#REF!</definedName>
    <definedName name="PSWIsControlVisible_0_52" hidden="1">#REF!</definedName>
    <definedName name="PSWIsControlVisible_0_53" hidden="1">#REF!</definedName>
    <definedName name="PSWIsControlVisible_0_54" hidden="1">#REF!</definedName>
    <definedName name="PSWIsControlVisible_0_55" hidden="1">#REF!</definedName>
    <definedName name="PSWIsControlVisible_0_56" hidden="1">#REF!</definedName>
    <definedName name="PSWIsControlVisible_0_57" hidden="1">#REF!</definedName>
    <definedName name="PSWIsControlVisible_0_58" hidden="1">#REF!</definedName>
    <definedName name="PSWIsControlVisible_0_59" hidden="1">#REF!</definedName>
    <definedName name="PSWIsControlVisible_0_6" hidden="1">#REF!</definedName>
    <definedName name="PSWIsControlVisible_0_7" hidden="1">#REF!</definedName>
    <definedName name="PSWIsControlVisible_0_8" hidden="1">#REF!</definedName>
    <definedName name="PSWIsControlVisible_0_9" hidden="1">#REF!</definedName>
    <definedName name="PSWIsPageVisible_1" hidden="1">#REF!</definedName>
    <definedName name="PSWList_0_20" hidden="1">#REF!</definedName>
    <definedName name="PSWList_0_21" hidden="1">#REF!</definedName>
    <definedName name="PSWList_0_22" hidden="1">#REF!</definedName>
    <definedName name="PSWList_0_23" hidden="1">#REF!</definedName>
    <definedName name="PSWList_0_24" hidden="1">#REF!</definedName>
    <definedName name="PSWList_0_25" hidden="1">#REF!</definedName>
    <definedName name="PSWList_0_26" hidden="1">#REF!</definedName>
    <definedName name="PSWList_0_27" hidden="1">#REF!</definedName>
    <definedName name="PSWList_0_28" hidden="1">#REF!</definedName>
    <definedName name="PSWList_0_29" hidden="1">#REF!</definedName>
    <definedName name="PSWList_0_30" hidden="1">#REF!</definedName>
    <definedName name="PSWList_0_31" hidden="1">#REF!</definedName>
    <definedName name="PSWList_0_32" hidden="1">#REF!</definedName>
    <definedName name="PSWList_0_33" hidden="1">#REF!</definedName>
    <definedName name="PSWList_0_34" hidden="1">#REF!</definedName>
    <definedName name="PSWList_0_35" hidden="1">#REF!</definedName>
    <definedName name="PSWList_0_36" hidden="1">#REF!</definedName>
    <definedName name="PSWList_0_37" hidden="1">#REF!</definedName>
    <definedName name="PSWList_0_38" hidden="1">#REF!</definedName>
    <definedName name="PSWList_0_39" hidden="1">#REF!</definedName>
    <definedName name="PSWSavingCell_0" hidden="1">#REF!</definedName>
    <definedName name="PSWSavingCell_10" hidden="1">#REF!</definedName>
    <definedName name="PSWSavingCell_11" hidden="1">#REF!</definedName>
    <definedName name="PSWSavingCell_12" hidden="1">#REF!</definedName>
    <definedName name="PSWSavingCell_13" hidden="1">#REF!</definedName>
    <definedName name="PSWSavingCell_14" hidden="1">#REF!</definedName>
    <definedName name="PSWSavingCell_15" hidden="1">#REF!</definedName>
    <definedName name="PSWSavingCell_16" hidden="1">#REF!</definedName>
    <definedName name="PSWSavingCell_17" hidden="1">#REF!</definedName>
    <definedName name="PSWSavingCell_18" hidden="1">#REF!</definedName>
    <definedName name="PSWSavingCell_19" hidden="1">#REF!</definedName>
    <definedName name="PSWSavingCell_20" hidden="1">#REF!</definedName>
    <definedName name="PSWSavingCell_21" hidden="1">#REF!</definedName>
    <definedName name="PSWSavingCell_22" hidden="1">#REF!</definedName>
    <definedName name="PSWSavingCell_23" hidden="1">#REF!</definedName>
    <definedName name="PSWSavingCell_24" hidden="1">#REF!</definedName>
    <definedName name="PSWSavingCell_25" hidden="1">#REF!</definedName>
    <definedName name="PSWSavingCell_26" hidden="1">#REF!</definedName>
    <definedName name="PSWSavingCell_27" hidden="1">#REF!</definedName>
    <definedName name="PSWSavingCell_28" hidden="1">#REF!</definedName>
    <definedName name="PSWSavingCell_29" hidden="1">#REF!</definedName>
    <definedName name="PSWSavingCell_3" hidden="1">#REF!</definedName>
    <definedName name="PSWSavingCell_30" hidden="1">#REF!</definedName>
    <definedName name="PSWSavingCell_31" hidden="1">#REF!</definedName>
    <definedName name="PSWSavingCell_32" hidden="1">#REF!</definedName>
    <definedName name="PSWSavingCell_33" hidden="1">#REF!</definedName>
    <definedName name="PSWSavingCell_34" hidden="1">#REF!</definedName>
    <definedName name="PSWSavingCell_35" hidden="1">#REF!</definedName>
    <definedName name="PSWSavingCell_36" hidden="1">#REF!</definedName>
    <definedName name="PSWSavingCell_37" hidden="1">#REF!</definedName>
    <definedName name="PSWSavingCell_38" hidden="1">#REF!</definedName>
    <definedName name="PSWSavingCell_39" hidden="1">#REF!</definedName>
    <definedName name="PSWSavingCell_4" hidden="1">#REF!</definedName>
    <definedName name="PSWSavingCell_40" hidden="1">#REF!</definedName>
    <definedName name="PSWSavingCell_41" hidden="1">#REF!</definedName>
    <definedName name="PSWSavingCell_42" hidden="1">#REF!</definedName>
    <definedName name="PSWSavingCell_43" hidden="1">#REF!</definedName>
    <definedName name="PSWSavingCell_44" hidden="1">#REF!</definedName>
    <definedName name="PSWSavingCell_45" hidden="1">#REF!</definedName>
    <definedName name="PSWSavingCell_46" hidden="1">#REF!</definedName>
    <definedName name="PSWSavingCell_47" hidden="1">#REF!</definedName>
    <definedName name="PSWSavingCell_48" hidden="1">#REF!</definedName>
    <definedName name="PSWSavingCell_49" hidden="1">#REF!</definedName>
    <definedName name="PSWSavingCell_5" hidden="1">#REF!</definedName>
    <definedName name="PSWSavingCell_50" hidden="1">#REF!</definedName>
    <definedName name="PSWSavingCell_51" hidden="1">#REF!</definedName>
    <definedName name="PSWSavingCell_52" hidden="1">#REF!</definedName>
    <definedName name="PSWSavingCell_53" hidden="1">#REF!</definedName>
    <definedName name="PSWSavingCell_54" hidden="1">#REF!</definedName>
    <definedName name="PSWSavingCell_55" hidden="1">#REF!</definedName>
    <definedName name="PSWSavingCell_56" hidden="1">#REF!</definedName>
    <definedName name="PSWSavingCell_57" hidden="1">#REF!</definedName>
    <definedName name="PSWSavingCell_58" hidden="1">#REF!</definedName>
    <definedName name="PSWSavingCell_59" hidden="1">#REF!</definedName>
    <definedName name="PSWSavingCell_6" hidden="1">#REF!</definedName>
    <definedName name="PSWSavingCell_60" hidden="1">#REF!</definedName>
    <definedName name="PSWSavingCell_7" hidden="1">#REF!</definedName>
    <definedName name="PSWSavingCell_8" hidden="1">#REF!</definedName>
    <definedName name="PSWSavingCell_9"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0_2_Values" hidden="1">#REF!</definedName>
    <definedName name="PT">#N/A</definedName>
    <definedName name="PTAR" hidden="1">{#N/A,#N/A,FALSE,"Estatico";#N/A,#N/A,FALSE,"Tuberia";#N/A,#N/A,FALSE,"Instrumentación";#N/A,#N/A,FALSE,"Mecanica";#N/A,#N/A,FALSE,"Electrico";#N/A,#N/A,FALSE,"Ofic.Civiles"}</definedName>
    <definedName name="PtblLAR">#REF!</definedName>
    <definedName name="PTO_Total" hidden="1">{#N/A,#N/A,FALSE,"Costos Productos 6A";#N/A,#N/A,FALSE,"Costo Unitario Total H-94-12"}</definedName>
    <definedName name="ptope" hidden="1">{"TAB1",#N/A,TRUE,"GENERAL";"TAB2",#N/A,TRUE,"GENERAL";"TAB3",#N/A,TRUE,"GENERAL";"TAB4",#N/A,TRUE,"GENERAL";"TAB5",#N/A,TRUE,"GENERAL"}</definedName>
    <definedName name="ptopes" hidden="1">{"via1",#N/A,TRUE,"general";"via2",#N/A,TRUE,"general";"via3",#N/A,TRUE,"general"}</definedName>
    <definedName name="Ptotal">#REF!</definedName>
    <definedName name="pue" hidden="1">{#N/A,#N/A,FALSE,"PERSONAL"}</definedName>
    <definedName name="puentes">#REF!*#REF!</definedName>
    <definedName name="PUL" hidden="1">{#N/A,#N/A,FALSE,"Hoja1";#N/A,#N/A,FALSE,"Hoja2"}</definedName>
    <definedName name="PUMP_N2">#N/A</definedName>
    <definedName name="PUMP10K_LAKE">#N/A</definedName>
    <definedName name="PUMP2000_MOV">#N/A</definedName>
    <definedName name="PUMP2K_LAND">#N/A</definedName>
    <definedName name="PUMP2K_MOV">#N/A</definedName>
    <definedName name="PUMP4K_LAKE">#N/A</definedName>
    <definedName name="PUMP5K_LAKE">#N/A</definedName>
    <definedName name="PUMP6K_LAKE">#N/A</definedName>
    <definedName name="PUMP8K_LAKE">#N/A</definedName>
    <definedName name="PUNIT3">#REF!</definedName>
    <definedName name="PUNTODEINSERCION">#REF!</definedName>
    <definedName name="PUT">#REF!</definedName>
    <definedName name="PXQAYA" hidden="1">#REF!</definedName>
    <definedName name="pyg" hidden="1">{#N/A,#N/A,FALSE,"Costos Productos 6A";#N/A,#N/A,FALSE,"Costo Unitario Total H-94-12"}</definedName>
    <definedName name="PYGAJ" hidden="1">{#N/A,#N/A,FALSE,"VOL695";#N/A,#N/A,FALSE,"anexo1";#N/A,#N/A,FALSE,"anexo2";#N/A,#N/A,FALSE,"anexo3";#N/A,#N/A,FALSE,"anexo4";#N/A,#N/A,FALSE,"anexo5a";#N/A,#N/A,FALSE,"anexo5b";#N/A,#N/A,FALSE,"anexo6a";#N/A,#N/A,FALSE,"anexo6a";#N/A,#N/A,FALSE,"anexo6c";#N/A,#N/A,FALSE,"anexo7a";#N/A,#N/A,FALSE,"anexo7b";#N/A,#N/A,FALSE,"anexo7c"}</definedName>
    <definedName name="PYGAJ_1" hidden="1">{#N/A,#N/A,FALSE,"VOL695";#N/A,#N/A,FALSE,"anexo1";#N/A,#N/A,FALSE,"anexo2";#N/A,#N/A,FALSE,"anexo3";#N/A,#N/A,FALSE,"anexo4";#N/A,#N/A,FALSE,"anexo5a";#N/A,#N/A,FALSE,"anexo5b";#N/A,#N/A,FALSE,"anexo6a";#N/A,#N/A,FALSE,"anexo6a";#N/A,#N/A,FALSE,"anexo6c";#N/A,#N/A,FALSE,"anexo7a";#N/A,#N/A,FALSE,"anexo7b";#N/A,#N/A,FALSE,"anexo7c"}</definedName>
    <definedName name="PYGCON" hidden="1">{#N/A,#N/A,FALSE,"Costos Productos 6A";#N/A,#N/A,FALSE,"Costo Unitario Total H-94-12"}</definedName>
    <definedName name="PYGCONTABLE" hidden="1">{#N/A,#N/A,FALSE,"Costos Productos 6A";#N/A,#N/A,FALSE,"Costo Unitario Total H-94-12"}</definedName>
    <definedName name="PYGCONTBLCRUDO" hidden="1">{#N/A,#N/A,FALSE,"Costos Productos 6A";#N/A,#N/A,FALSE,"Costo Unitario Total H-94-12"}</definedName>
    <definedName name="PYGCONTPTO" hidden="1">{#N/A,#N/A,FALSE,"Costos Productos 6A";#N/A,#N/A,FALSE,"Costo Unitario Total H-94-12"}</definedName>
    <definedName name="PYGGRCAJ" hidden="1">{#N/A,#N/A,FALSE,"Costos Productos 6A";#N/A,#N/A,FALSE,"Costo Unitario Total H-94-12"}</definedName>
    <definedName name="PYGGRCAJ_1" hidden="1">{#N/A,#N/A,FALSE,"Costos Productos 6A";#N/A,#N/A,FALSE,"Costo Unitario Total H-94-12"}</definedName>
    <definedName name="PYGHGRC" hidden="1">{#N/A,#N/A,FALSE,"Costos Productos 6A";#N/A,#N/A,FALSE,"Costo Unitario Total H-94-12"}</definedName>
    <definedName name="PYGHGRC_1" hidden="1">{#N/A,#N/A,FALSE,"Costos Productos 6A";#N/A,#N/A,FALSE,"Costo Unitario Total H-94-12"}</definedName>
    <definedName name="PYGRC" hidden="1">{#N/A,#N/A,FALSE,"VOL695";#N/A,#N/A,FALSE,"anexo1";#N/A,#N/A,FALSE,"anexo2";#N/A,#N/A,FALSE,"anexo3";#N/A,#N/A,FALSE,"anexo4";#N/A,#N/A,FALSE,"anexo5a";#N/A,#N/A,FALSE,"anexo5b";#N/A,#N/A,FALSE,"anexo6a";#N/A,#N/A,FALSE,"anexo6a";#N/A,#N/A,FALSE,"anexo6c";#N/A,#N/A,FALSE,"anexo7a";#N/A,#N/A,FALSE,"anexo7b";#N/A,#N/A,FALSE,"anexo7c"}</definedName>
    <definedName name="PYGRC_1" hidden="1">{#N/A,#N/A,FALSE,"VOL695";#N/A,#N/A,FALSE,"anexo1";#N/A,#N/A,FALSE,"anexo2";#N/A,#N/A,FALSE,"anexo3";#N/A,#N/A,FALSE,"anexo4";#N/A,#N/A,FALSE,"anexo5a";#N/A,#N/A,FALSE,"anexo5b";#N/A,#N/A,FALSE,"anexo6a";#N/A,#N/A,FALSE,"anexo6a";#N/A,#N/A,FALSE,"anexo6c";#N/A,#N/A,FALSE,"anexo7a";#N/A,#N/A,FALSE,"anexo7b";#N/A,#N/A,FALSE,"anexo7c"}</definedName>
    <definedName name="q" hidden="1">#REF!</definedName>
    <definedName name="q1q1q" hidden="1">{"via1",#N/A,TRUE,"general";"via2",#N/A,TRUE,"general";"via3",#N/A,TRUE,"general"}</definedName>
    <definedName name="QAAA" hidden="1">{#N/A,#N/A,FALSE,"Estatico";#N/A,#N/A,FALSE,"Tuberia";#N/A,#N/A,FALSE,"Instrumentación";#N/A,#N/A,FALSE,"Mecanica";#N/A,#N/A,FALSE,"Electrico";#N/A,#N/A,FALSE,"Ofic.Civiles"}</definedName>
    <definedName name="qaedtguj" hidden="1">{"via1",#N/A,TRUE,"general";"via2",#N/A,TRUE,"general";"via3",#N/A,TRUE,"general"}</definedName>
    <definedName name="qaq" hidden="1">{#N/A,#N/A,FALSE,"summary";#N/A,#N/A,FALSE,"SumGraph"}</definedName>
    <definedName name="QAQSWS" hidden="1">{"via1",#N/A,TRUE,"general";"via2",#N/A,TRUE,"general";"via3",#N/A,TRUE,"general"}</definedName>
    <definedName name="qaqwwxcr" hidden="1">{"via1",#N/A,TRUE,"general";"via2",#N/A,TRUE,"general";"via3",#N/A,TRUE,"general"}</definedName>
    <definedName name="qav" hidden="1">#REF!</definedName>
    <definedName name="QAZ" hidden="1">{#N/A,#N/A,FALSE,"EACT"}</definedName>
    <definedName name="QBLM" hidden="1">#REF!</definedName>
    <definedName name="qc_h" hidden="1">{"krl1",#N/A,FALSE,"kr";"krl2",#N/A,FALSE,"kr";"compara",#N/A,FALSE,"kr";"desconp1",#N/A,FALSE,"kr";"desconp12",#N/A,FALSE,"kr";"krnp1",#N/A,FALSE,"kr";"krnp2",#N/A,FALSE,"kr";"krp12avg",#N/A,FALSE,"kr";"krp1avg",#N/A,FALSE,"kr"}</definedName>
    <definedName name="QE" hidden="1">{#N/A,#N/A,FALSE,"Costos Productos 6A";#N/A,#N/A,FALSE,"Costo Unitario Total H-94-12"}</definedName>
    <definedName name="QE_TE">#REF!</definedName>
    <definedName name="QEBLMB" hidden="1">#REF!</definedName>
    <definedName name="qedcd" hidden="1">{"via1",#N/A,TRUE,"general";"via2",#N/A,TRUE,"general";"via3",#N/A,TRUE,"general"}</definedName>
    <definedName name="QEnd">#REF!</definedName>
    <definedName name="qeqewe" hidden="1">{"TAB1",#N/A,TRUE,"GENERAL";"TAB2",#N/A,TRUE,"GENERAL";"TAB3",#N/A,TRUE,"GENERAL";"TAB4",#N/A,TRUE,"GENERAL";"TAB5",#N/A,TRUE,"GENERAL"}</definedName>
    <definedName name="QEQEWEQWEQ">#REF!</definedName>
    <definedName name="qerq" hidden="1">{#N/A,#N/A,FALSE,"DITCAR";#N/A,#N/A,FALSE,"a1";#N/A,#N/A,FALSE,"a2";#N/A,#N/A,FALSE,"a3";#N/A,#N/A,FALSE,"a4";#N/A,#N/A,FALSE,"a4a";#N/A,#N/A,FALSE,"a4B";#N/A,#N/A,FALSE,"a4C";#N/A,#N/A,FALSE,"A5a ";#N/A,#N/A,FALSE,"A5b";#N/A,#N/A,FALSE,"A6A";#N/A,#N/A,FALSE,"A6B";#N/A,#N/A,FALSE,"A6C";#N/A,#N/A,FALSE,"04PG12NB"}</definedName>
    <definedName name="qesdfdfdf" hidden="1">{#N/A,#N/A,FALSE,"nuevo formato actividades";#N/A,#N/A,FALSE,"nuevo formato actividades";#N/A,#N/A,FALSE,"nuevo formato actividades"}</definedName>
    <definedName name="QET" hidden="1">#REF!</definedName>
    <definedName name="QETH" hidden="1">#REF!</definedName>
    <definedName name="QETHM" hidden="1">#REF!</definedName>
    <definedName name="QETHQEM" hidden="1">#REF!</definedName>
    <definedName name="qewj" hidden="1">{"via1",#N/A,TRUE,"general";"via2",#N/A,TRUE,"general";"via3",#N/A,TRUE,"general"}</definedName>
    <definedName name="QI">#REF!</definedName>
    <definedName name="QI_TI">#REF!</definedName>
    <definedName name="QN">#REF!</definedName>
    <definedName name="QN_QI">#REF!</definedName>
    <definedName name="QNS">#REF!</definedName>
    <definedName name="qpf" hidden="1">{#N/A,#N/A,TRUE,"1842CWN0"}</definedName>
    <definedName name="qq" hidden="1">{"EVA",#N/A,FALSE,"SMT2";#N/A,#N/A,FALSE,"Summary";#N/A,#N/A,FALSE,"Graphs";#N/A,#N/A,FALSE,"4 Panel"}</definedName>
    <definedName name="qqq" hidden="1">{"EVA",#N/A,FALSE,"SMT2";#N/A,#N/A,FALSE,"Summary";#N/A,#N/A,FALSE,"Graphs";#N/A,#N/A,FALSE,"4 Panel"}</definedName>
    <definedName name="QQQAAASSS" hidden="1">{#N/A,#N/A,TRUE,"Y생산";#N/A,#N/A,TRUE,"Y판매";#N/A,#N/A,TRUE,"Y총물량";#N/A,#N/A,TRUE,"Y능력";#N/A,#N/A,TRUE,"YKD"}</definedName>
    <definedName name="QQQQ" hidden="1">#REF!</definedName>
    <definedName name="qqqqq" hidden="1">{#N/A,#N/A,FALSE,"Costos Productos 6A";#N/A,#N/A,FALSE,"Costo Unitario Total H-94-12"}</definedName>
    <definedName name="QQQQQQQ" hidden="1">{#N/A,#N/A,TRUE,"Y생산";#N/A,#N/A,TRUE,"Y판매";#N/A,#N/A,TRUE,"Y총물량";#N/A,#N/A,TRUE,"Y능력";#N/A,#N/A,TRUE,"YKD"}</definedName>
    <definedName name="qqqqqqqq" hidden="1">{#N/A,#N/A,FALSE,"PERSONAL"}</definedName>
    <definedName name="qqqqqqqqqqqq" hidden="1">{"EVA",#N/A,FALSE,"SMT2";#N/A,#N/A,FALSE,"Summary";#N/A,#N/A,FALSE,"Graphs";#N/A,#N/A,FALSE,"4 Panel"}</definedName>
    <definedName name="QQQQQQQQQQQQQQQ" hidden="1">#REF!</definedName>
    <definedName name="qqqqqw" hidden="1">{"via1",#N/A,TRUE,"general";"via2",#N/A,TRUE,"general";"via3",#N/A,TRUE,"general"}</definedName>
    <definedName name="QR" hidden="1">{#N/A,#N/A,FALSE,"Costos Productos 6A";#N/A,#N/A,FALSE,"Costo Unitario Total H-94-12"}</definedName>
    <definedName name="qsdasd" hidden="1">{"Auditoría Interna",#N/A,FALSE,"General "}</definedName>
    <definedName name="QT" hidden="1">{#N/A,#N/A,FALSE,"Costos Productos 6A";#N/A,#N/A,FALSE,"Costo Unitario Total H-94-12"}</definedName>
    <definedName name="QTA1\02p01p01p00s01">#REF!</definedName>
    <definedName name="QTA1\02p01p02p00s01">#REF!</definedName>
    <definedName name="QTA1\02p01p03p00s01">#REF!</definedName>
    <definedName name="QTA1\02p02p01p00s01">#REF!</definedName>
    <definedName name="QTA1\02p02p01p00sA2">#REF!</definedName>
    <definedName name="QTA1\02p02p02p00s13">#REF!</definedName>
    <definedName name="QTA1\02p02p02p00s14">#REF!</definedName>
    <definedName name="QTA1\02p02p02p00s15">#REF!</definedName>
    <definedName name="QTA1\02p02p02p00s16">#REF!</definedName>
    <definedName name="QTA1\02p02p02p00s17">#REF!</definedName>
    <definedName name="QTA1\02p02p02p00s18">#REF!</definedName>
    <definedName name="QTA1\02p02p02p00s19">#REF!</definedName>
    <definedName name="QTA1\02p02p03p00s13">#REF!</definedName>
    <definedName name="QTA1\02p02p03p00s14">#REF!</definedName>
    <definedName name="QTA1\02p02p03p00s15">#REF!</definedName>
    <definedName name="QTA1\02p02p03p00s16">#REF!</definedName>
    <definedName name="QTA1\02p02p03p00s17">#REF!</definedName>
    <definedName name="QTA1\02p02p03p00s18">#REF!</definedName>
    <definedName name="QTA1\02p02p03p00s19">#REF!</definedName>
    <definedName name="QTA1\02p02p04p00s01">#REF!</definedName>
    <definedName name="QTA1\02p02p04p00s02">#REF!</definedName>
    <definedName name="QTA1\02p02p08p00s01">#REF!</definedName>
    <definedName name="QTA1\02p05p01p00s01">#REF!</definedName>
    <definedName name="QTA1\02p05p02p00s01">#REF!</definedName>
    <definedName name="QTA1\02p06p00p00s01">#N/A</definedName>
    <definedName name="QTA1\02p07p00p00s01">#REF!</definedName>
    <definedName name="QTA1\02p07p00p00s02">#REF!</definedName>
    <definedName name="QTA1\03p01p00p00s01">#REF!</definedName>
    <definedName name="QTA1\03p02p00p00s01">#REF!</definedName>
    <definedName name="QTA1\03p03p00p00s01">#REF!</definedName>
    <definedName name="QTA1\03p03p00p00s02">#REF!</definedName>
    <definedName name="QTA1\03p03p00p00s07">#REF!</definedName>
    <definedName name="QTA1\03p05p03p01s01">#REF!</definedName>
    <definedName name="QTA1\03p06p00p00s01">#N/A</definedName>
    <definedName name="QTA1\03p06p00p00s04">#N/A</definedName>
    <definedName name="QTA1\03p06p00p00s06">#N/A</definedName>
    <definedName name="QTA1\03p06p00p00s07">#N/A</definedName>
    <definedName name="QTA1\03p06p00p00s08">#N/A</definedName>
    <definedName name="QTA1\03p06p00p00s10">#N/A</definedName>
    <definedName name="QTA1\03p06p00p00s12">#N/A</definedName>
    <definedName name="QTA1\03p06p00p00s13">#N/A</definedName>
    <definedName name="QTA1\03p06p00p00s14">#N/A</definedName>
    <definedName name="QTA1\03p06p00p00s15">#N/A</definedName>
    <definedName name="QTA1\03p06p00p00s17">#N/A</definedName>
    <definedName name="QTA1\04p02p00p00s02">#REF!</definedName>
    <definedName name="QTA1\04p02p00p00s03">#REF!</definedName>
    <definedName name="QTA1\04p02p00p00s05">#REF!</definedName>
    <definedName name="QTA1\04p02p00p00s06">#REF!</definedName>
    <definedName name="QTA1\04p02p01p00s03">#N/A</definedName>
    <definedName name="QTA1\04p02p02p00s03">#N/A</definedName>
    <definedName name="QTA1\05p03p00p00s02">#N/A</definedName>
    <definedName name="QTA1\07p02p01p00s01">#N/A</definedName>
    <definedName name="QTA10\09p01p02p00s04">#N/A</definedName>
    <definedName name="QTA10\09p01p02p00s05">#N/A</definedName>
    <definedName name="QTA10\09p01p02p00s06">#N/A</definedName>
    <definedName name="QTA10\09p02p02p00s05">#N/A</definedName>
    <definedName name="QTA2\02p01p01p00s01">#REF!</definedName>
    <definedName name="QTA2\02p01p02p00s01">#REF!</definedName>
    <definedName name="QTA2\02p01p03p00s01">#REF!</definedName>
    <definedName name="QTA2\02p02p01p00s01">#REF!</definedName>
    <definedName name="QTA2\02p02p01p00sA2">#REF!</definedName>
    <definedName name="QTA2\02p02p02p00s13">#REF!</definedName>
    <definedName name="QTA2\02p02p02p00s14">#REF!</definedName>
    <definedName name="QTA2\02p02p02p00s15">#REF!</definedName>
    <definedName name="QTA2\02p02p02p00s16">#REF!</definedName>
    <definedName name="QTA2\02p02p02p00s17">#REF!</definedName>
    <definedName name="QTA2\02p02p02p00s18">#REF!</definedName>
    <definedName name="QTA2\02p02p02p00s19">#REF!</definedName>
    <definedName name="QTA2\02p02p03p00s13">#REF!</definedName>
    <definedName name="QTA2\02p02p03p00s14">#REF!</definedName>
    <definedName name="QTA2\02p02p03p00s15">#REF!</definedName>
    <definedName name="QTA2\02p02p03p00s16">#REF!</definedName>
    <definedName name="QTA2\02p02p03p00s17">#REF!</definedName>
    <definedName name="QTA2\02p02p03p00s18">#REF!</definedName>
    <definedName name="QTA2\02p02p03p00s19">#REF!</definedName>
    <definedName name="QTA2\02p02p04p00s01">#REF!</definedName>
    <definedName name="QTA2\02p02p04p00s02">#REF!</definedName>
    <definedName name="QTA2\02p02p08p00s01">#REF!</definedName>
    <definedName name="QTA2\02p05p01p00s01">#REF!</definedName>
    <definedName name="QTA2\02p05p02p00s01">#REF!</definedName>
    <definedName name="QTA2\02p06p00p00s01">#N/A</definedName>
    <definedName name="QTA2\02p07p00p00s01">#REF!</definedName>
    <definedName name="QTA2\02p07p00p00s02">#REF!</definedName>
    <definedName name="QTA2\03p01p00p00s01">#REF!</definedName>
    <definedName name="QTA2\03p03p00p00s01">#REF!</definedName>
    <definedName name="QTA2\03p03p00p00s02">#REF!</definedName>
    <definedName name="QTA2\03p03p00p00s07">#REF!</definedName>
    <definedName name="QTA2\03p05p03p01s01">#REF!</definedName>
    <definedName name="QTA2\04p02p00p00s02">#REF!</definedName>
    <definedName name="QTA2\04p02p00p00s03">#REF!</definedName>
    <definedName name="QTA2\04p02p00p00s05">#REF!</definedName>
    <definedName name="QTA2\04p02p00p00s06">#REF!</definedName>
    <definedName name="QTA2\04p02p01p00s03">#N/A</definedName>
    <definedName name="QTA2\04p02p02p00s03">#N/A</definedName>
    <definedName name="QTA2\11p05p00p00s01">#REF!</definedName>
    <definedName name="QTA3\02p01p01p00s01">#REF!</definedName>
    <definedName name="QTA3\02p01p02p00s01">#REF!</definedName>
    <definedName name="QTA3\02p01p03p00s01">#REF!</definedName>
    <definedName name="QTA3\02p01p06p00s01">#N/A</definedName>
    <definedName name="QTA3\02p02p01p00s01">#REF!</definedName>
    <definedName name="QTA3\02p02p01p00sA2">#REF!</definedName>
    <definedName name="QTA3\02p02p02p00s13">#REF!</definedName>
    <definedName name="QTA3\02p02p02p00s14">#REF!</definedName>
    <definedName name="QTA3\02p02p02p00s15">#REF!</definedName>
    <definedName name="QTA3\02p02p02p00s16">#REF!</definedName>
    <definedName name="QTA3\02p02p02p00s17">#REF!</definedName>
    <definedName name="QTA3\02p02p02p00s18">#REF!</definedName>
    <definedName name="QTA3\02p02p02p00s19">#REF!</definedName>
    <definedName name="QTA3\02p02p03p00s13">#REF!</definedName>
    <definedName name="QTA3\02p02p03p00s14">#REF!</definedName>
    <definedName name="QTA3\02p02p03p00s15">#REF!</definedName>
    <definedName name="QTA3\02p02p03p00s16">#REF!</definedName>
    <definedName name="QTA3\02p02p03p00s17">#REF!</definedName>
    <definedName name="QTA3\02p02p03p00s18">#REF!</definedName>
    <definedName name="QTA3\02p02p03p00s19">#REF!</definedName>
    <definedName name="QTA3\02p02p04p00s01">#REF!</definedName>
    <definedName name="QTA3\02p02p04p00s02">#REF!</definedName>
    <definedName name="QTA3\02p02p08p00s01">#REF!</definedName>
    <definedName name="QTA3\02p05p01p00s01">#REF!</definedName>
    <definedName name="QTA3\02p05p02p00s01">#REF!</definedName>
    <definedName name="QTA3\02p07p00p00s01">#REF!</definedName>
    <definedName name="QTA3\02p07p00p00s02">#REF!</definedName>
    <definedName name="QTA3\03p01p00p00s01">#REF!</definedName>
    <definedName name="QTA3\03p03p00p00s01">#REF!</definedName>
    <definedName name="QTA3\03p03p00p00s02">#REF!</definedName>
    <definedName name="QTA3\03p03p00p00s07">#REF!</definedName>
    <definedName name="QTA3\03p05p03p01s01">#REF!</definedName>
    <definedName name="QTA3\04p02p00p00s02">#REF!</definedName>
    <definedName name="QTA3\04p02p00p00s03">#REF!</definedName>
    <definedName name="QTA3\04p02p00p00s05">#REF!</definedName>
    <definedName name="QTA3\04p02p00p00s06">#REF!</definedName>
    <definedName name="QTA3\06p03p00p00s01">#N/A</definedName>
    <definedName name="QTA3\06p03p01p00s03">#N/A</definedName>
    <definedName name="QTA3\06p03p02p00s02">#N/A</definedName>
    <definedName name="QTA3\06p03p02p00sA1">#N/A</definedName>
    <definedName name="QTA3\06p03p03p01s01">#N/A</definedName>
    <definedName name="QTA3\08p01p00p00s01">#N/A</definedName>
    <definedName name="QTA3\08p02p00p00s02">#N/A</definedName>
    <definedName name="QTA3\08p02p00p00s07">#N/A</definedName>
    <definedName name="QTA3\08p02p00p00s08">#N/A</definedName>
    <definedName name="QTA3\08p04p00p00s01">#N/A</definedName>
    <definedName name="QTA3\08p05p00p00s04">#N/A</definedName>
    <definedName name="QTA3\08p05p00p00s06">#N/A</definedName>
    <definedName name="QTA3\08p05p01p03s01">#N/A</definedName>
    <definedName name="QTA3\08p05p03p00s01">#N/A</definedName>
    <definedName name="QTA3\08p06p02p00s01">#N/A</definedName>
    <definedName name="QTA3\10p01p03p00s01">#N/A</definedName>
    <definedName name="QTA3\10p01p03p00s02">#N/A</definedName>
    <definedName name="QTA3\10p01p03p00sA1">#N/A</definedName>
    <definedName name="QTA3\10p01p03p00sA2">#N/A</definedName>
    <definedName name="QTA3\10p01p05p00s01">#N/A</definedName>
    <definedName name="QTA3\10p01p05p00s02">#N/A</definedName>
    <definedName name="QTA3\10p01p05p00sA1">#N/A</definedName>
    <definedName name="QTA3\10p01p05p00sA2">#N/A</definedName>
    <definedName name="QTA3\10p02p01p00s02">#N/A</definedName>
    <definedName name="QTA3\10p02p02p00s01">#N/A</definedName>
    <definedName name="QTA3\10p03p01p00s01">#N/A</definedName>
    <definedName name="QTA3\10p03p05p00s02">#N/A</definedName>
    <definedName name="QTA3\10p03p06p00s01">#N/A</definedName>
    <definedName name="QTA4\02p01p01p00s01">#REF!</definedName>
    <definedName name="QTA4\02p01p02p00s01">#REF!</definedName>
    <definedName name="QTA4\02p01p03p00s01">#REF!</definedName>
    <definedName name="QTA4\02p01p06p00s01">#N/A</definedName>
    <definedName name="QTA4\02p05p01p00s01">#REF!</definedName>
    <definedName name="QTA4\02p05p02p00s01">#REF!</definedName>
    <definedName name="QTA4\02p07p00p00s01">#REF!</definedName>
    <definedName name="QTA4\02p07p00p00s02">#REF!</definedName>
    <definedName name="QTA4\03p01p00p00s01">#REF!</definedName>
    <definedName name="QTA4\03p03p00p00s01">#REF!</definedName>
    <definedName name="QTA4\03p03p00p00s02">#REF!</definedName>
    <definedName name="QTA4\03p03p00p00s07">#REF!</definedName>
    <definedName name="QTA4\03p05p03p01s01">#REF!</definedName>
    <definedName name="QTA4\04p02p00p00s02">#REF!</definedName>
    <definedName name="QTA4\04p02p00p00s03">#REF!</definedName>
    <definedName name="QTA4\04p02p00p00s05">#REF!</definedName>
    <definedName name="QTA4\04p02p00p00s06">#REF!</definedName>
    <definedName name="QTA4\08p02p00p00s02">#N/A</definedName>
    <definedName name="QTA4\08p02p00p00s05">#N/A</definedName>
    <definedName name="QTA4\08p04p00p00s01">#N/A</definedName>
    <definedName name="QTA4\08p04p00p00s02">#N/A</definedName>
    <definedName name="QTA4\08p06p01p00s01">#N/A</definedName>
    <definedName name="QTA5\02p01p01p00s01">#REF!</definedName>
    <definedName name="QTA5\02p01p02p00s01">#REF!</definedName>
    <definedName name="QTA5\02p01p03p00s01">#REF!</definedName>
    <definedName name="QTA5\02p02p00p01s01">#N/A</definedName>
    <definedName name="QTA5\02p02p01p00s01">#REF!</definedName>
    <definedName name="QTA5\02p02p01p00sA1">#N/A</definedName>
    <definedName name="QTA5\02p02p01p00sA3">#N/A</definedName>
    <definedName name="QTA5\02p02p02p00sA2">#N/A</definedName>
    <definedName name="QTA5\02p02p03p00sA2">#N/A</definedName>
    <definedName name="QTA5\02p02p04p00sA1">#N/A</definedName>
    <definedName name="QTA5\02p02p05p00sA1">#REF!</definedName>
    <definedName name="QTA5\02p02p06p00s01">#REF!</definedName>
    <definedName name="QTA5\02p02p07p00s02">#REF!</definedName>
    <definedName name="QTA5\02p02p08p00s01">#REF!</definedName>
    <definedName name="QTA5\02p05p01p00s01">#REF!</definedName>
    <definedName name="QTA5\02p05p02p00s01">#REF!</definedName>
    <definedName name="QTA5\02p07p00p00s01">#REF!</definedName>
    <definedName name="QTA5\02p07p00p00s02">#REF!</definedName>
    <definedName name="QTA5\03p01p00p00s01">#REF!</definedName>
    <definedName name="QTA5\03p03p00p00s01">#REF!</definedName>
    <definedName name="QTA5\03p03p00p00s02">#REF!</definedName>
    <definedName name="QTA5\03p03p00p00s07">#REF!</definedName>
    <definedName name="QTA5\03p05p03p01s01">#REF!</definedName>
    <definedName name="QTA5\04p02p00p00s02">#REF!</definedName>
    <definedName name="QTA5\04p02p00p00s03">#REF!</definedName>
    <definedName name="QTA5\04p02p00p00s05">#REF!</definedName>
    <definedName name="QTA5\04p02p00p00s06">#REF!</definedName>
    <definedName name="QTA6\02p02p00p01s01">#N/A</definedName>
    <definedName name="QTA6\02p02p01p00s01">#REF!</definedName>
    <definedName name="QTA6\02p02p01p00sA1">#N/A</definedName>
    <definedName name="QTA6\02p02p01p00sA3">#N/A</definedName>
    <definedName name="QTA6\02p02p02p00sA2">#N/A</definedName>
    <definedName name="QTA6\02p02p03p00sA2">#N/A</definedName>
    <definedName name="QTA6\02p02p04p00sA1">#N/A</definedName>
    <definedName name="QTA6\02p02p05p00sA1">#REF!</definedName>
    <definedName name="QTA6\02p02p06p00s01">#REF!</definedName>
    <definedName name="QTA6\02p02p07p00s02">#REF!</definedName>
    <definedName name="QTA6\02p02p08p00s01">#REF!</definedName>
    <definedName name="QTA6\08p02p00p00s03">#REF!</definedName>
    <definedName name="QTA6\08p04p00p00s02">#REF!</definedName>
    <definedName name="QTA6\09p01p02p00s02">#REF!</definedName>
    <definedName name="QTA6\09p01p02p00s05">#REF!</definedName>
    <definedName name="QTA7\02p01p01p00s01">#REF!</definedName>
    <definedName name="QTA7\02p01p06p00s01">#REF!</definedName>
    <definedName name="QTA7\02p02p00p01s01">#N/A</definedName>
    <definedName name="QTA7\02p02p01p00s01">#REF!</definedName>
    <definedName name="QTA7\02p02p01p00sA1">#N/A</definedName>
    <definedName name="QTA7\02p02p01p00sA3">#N/A</definedName>
    <definedName name="QTA7\02p02p02p00sA2">#N/A</definedName>
    <definedName name="QTA7\02p02p03p00sA2">#N/A</definedName>
    <definedName name="QTA7\02p02p04p00sA1">#N/A</definedName>
    <definedName name="QTA7\02p02p05p00sA1">#REF!</definedName>
    <definedName name="QTA7\02p02p06p00s01">#REF!</definedName>
    <definedName name="QTA7\02p02p07p00s02">#REF!</definedName>
    <definedName name="QTA7\02p02p08p00s01">#REF!</definedName>
    <definedName name="QTA7\02p05p01p00s01">#REF!</definedName>
    <definedName name="QTA7\02p05p02p00s01">#REF!</definedName>
    <definedName name="QTA7\02p07p00p00s01">#REF!</definedName>
    <definedName name="QTA7\02p07p00p00s02">#REF!</definedName>
    <definedName name="QTA7\03p05p03p01s01">#REF!</definedName>
    <definedName name="QTA7\08p02p00p00s01">#REF!</definedName>
    <definedName name="QTA7\08p02p00p00s05">#REF!</definedName>
    <definedName name="QTA7\08p02p00p00s06">#REF!</definedName>
    <definedName name="QTA7\08p04p00p00s01">#REF!</definedName>
    <definedName name="QTA7\08p05p01p02s01">#REF!</definedName>
    <definedName name="QTA7\08p05p01p03s01">#REF!</definedName>
    <definedName name="QTA7\08p05p01p03s02">#REF!</definedName>
    <definedName name="QTA7\08p05p03p00s01">#REF!</definedName>
    <definedName name="QTA7\08p06p02p00s02">#REF!</definedName>
    <definedName name="QTA8\02p01p01p00s01">#REF!</definedName>
    <definedName name="QTA8\02p01p02p00s01">#REF!</definedName>
    <definedName name="QTA8\02p01p06p00s01">#REF!</definedName>
    <definedName name="QTA8\02p02p00p01s01">#N/A</definedName>
    <definedName name="QTA8\02p02p01p00sA1">#N/A</definedName>
    <definedName name="QTA8\02p02p01p00sA3">#N/A</definedName>
    <definedName name="QTA8\02p02p02p00sA2">#N/A</definedName>
    <definedName name="QTA8\02p02p03p00sA2">#N/A</definedName>
    <definedName name="QTA8\02p02p04p00sA1">#N/A</definedName>
    <definedName name="QTA8\02p02p05p00sA1">#REF!</definedName>
    <definedName name="QTA8\02p02p06p00s01">#REF!</definedName>
    <definedName name="QTA8\02p02p07p00s02">#REF!</definedName>
    <definedName name="QTA8\02p02p08p00s01">#REF!</definedName>
    <definedName name="QTA8\02p05p01p00s01">#REF!</definedName>
    <definedName name="QTA8\02p05p02p00s01">#REF!</definedName>
    <definedName name="QTA8\03p05p03p01s01">#REF!</definedName>
    <definedName name="QTA8\08p02p00p00s01">#REF!</definedName>
    <definedName name="QTA8\08p02p00p00s05">#REF!</definedName>
    <definedName name="QTA8\08p04p00p00s01">#REF!</definedName>
    <definedName name="QTA9\02p02p00p01s01">#N/A</definedName>
    <definedName name="QTA9\02p02p01p00s01">#REF!</definedName>
    <definedName name="QTA9\02p02p01p00sA1">#N/A</definedName>
    <definedName name="QTA9\02p02p01p00sA3">#N/A</definedName>
    <definedName name="QTA9\02p02p02p00sA2">#N/A</definedName>
    <definedName name="QTA9\02p02p03p00sA2">#N/A</definedName>
    <definedName name="QTA9\02p02p04p00sA1">#N/A</definedName>
    <definedName name="QTA9\02p02p05p00sA1">#REF!</definedName>
    <definedName name="QTA9\02p02p06p00s01">#REF!</definedName>
    <definedName name="QTA9\02p02p07p00s02">#REF!</definedName>
    <definedName name="QTA9\02p02p08p00s01">#REF!</definedName>
    <definedName name="QU" hidden="1">{#N/A,#N/A,FALSE,"Costos Productos 6A";#N/A,#N/A,FALSE,"Costo Unitario Total H-94-12"}</definedName>
    <definedName name="Quality">#REF!</definedName>
    <definedName name="QUANTITY">#REF!</definedName>
    <definedName name="Quemar">#REF!,#REF!,#REF!,#REF!,#REF!,#REF!,#REF!,#REF!,#REF!,#REF!,#REF!</definedName>
    <definedName name="Quemar_2">#REF!,#REF!,#REF!,#REF!,#REF!,#REF!,#REF!,#REF!,#REF!,#REF!,#REF!</definedName>
    <definedName name="querer" hidden="1">#REF!</definedName>
    <definedName name="QUIM">#N/A</definedName>
    <definedName name="QUIM_FBC">#N/A</definedName>
    <definedName name="qvg" hidden="1">#REF!</definedName>
    <definedName name="QW" hidden="1">{#N/A,#N/A,FALSE,"Costos Productos 6A";#N/A,#N/A,FALSE,"Costo Unitario Total H-94-12"}</definedName>
    <definedName name="qwc" hidden="1">#REF!</definedName>
    <definedName name="qwdas2" hidden="1">{"via1",#N/A,TRUE,"general";"via2",#N/A,TRUE,"general";"via3",#N/A,TRUE,"general"}</definedName>
    <definedName name="qwe" hidden="1">{#N/A,#N/A,FALSE,"EACT"}</definedName>
    <definedName name="qweqe" hidden="1">{"TAB1",#N/A,TRUE,"GENERAL";"TAB2",#N/A,TRUE,"GENERAL";"TAB3",#N/A,TRUE,"GENERAL";"TAB4",#N/A,TRUE,"GENERAL";"TAB5",#N/A,TRUE,"GENERAL"}</definedName>
    <definedName name="QWEQWE">#REF!</definedName>
    <definedName name="QWER" hidden="1">{#N/A,#N/A,FALSE,"이태원철근"}</definedName>
    <definedName name="qwert" hidden="1">{#N/A,#N/A,FALSE,"단축1";#N/A,#N/A,FALSE,"단축2";#N/A,#N/A,FALSE,"단축3";#N/A,#N/A,FALSE,"장축";#N/A,#N/A,FALSE,"4WD"}</definedName>
    <definedName name="qwerty" hidden="1">#REF!</definedName>
    <definedName name="qwew" hidden="1">{#N/A,#N/A,FALSE,"Solids Only"}</definedName>
    <definedName name="qwewertet" hidden="1">{#N/A,#N/A,TRUE,"1842CWN0"}</definedName>
    <definedName name="QWQ" hidden="1">{#N/A,#N/A,FALSE,"DMC schedule";#N/A,#N/A,FALSE,"DMC_THC Revenue";#N/A,#N/A,FALSE,"Personnel plan";#N/A,#N/A,FALSE,"Capex HW+SW";#N/A,#N/A,FALSE,"P&amp;L"}</definedName>
    <definedName name="qwqdafgfg" hidden="1">{#N/A,#N/A,FALSE,"Hoja1";#N/A,#N/A,FALSE,"Hoja2"}</definedName>
    <definedName name="qwqwqwj" hidden="1">{"TAB1",#N/A,TRUE,"GENERAL";"TAB2",#N/A,TRUE,"GENERAL";"TAB3",#N/A,TRUE,"GENERAL";"TAB4",#N/A,TRUE,"GENERAL";"TAB5",#N/A,TRUE,"GENERAL"}</definedName>
    <definedName name="qwscf" hidden="1">{#N/A,#N/A,TRUE,"Y생산";#N/A,#N/A,TRUE,"Y판매";#N/A,#N/A,TRUE,"Y총물량";#N/A,#N/A,TRUE,"Y능력";#N/A,#N/A,TRUE,"YKD"}</definedName>
    <definedName name="QWW" hidden="1">{#N/A,#N/A,FALSE,"DMC schedule";#N/A,#N/A,FALSE,"DMC_THC Revenue";#N/A,#N/A,FALSE,"Personnel plan";#N/A,#N/A,FALSE,"Capex HW+SW";#N/A,#N/A,FALSE,"P&amp;L"}</definedName>
    <definedName name="QWWW" hidden="1">{#N/A,#N/A,FALSE,"Costos Productos 6A";#N/A,#N/A,FALSE,"Costo Unitario Total H-94-12"}</definedName>
    <definedName name="QWWWWW" hidden="1">{#N/A,#N/A,FALSE,"단축1";#N/A,#N/A,FALSE,"단축2";#N/A,#N/A,FALSE,"단축3";#N/A,#N/A,FALSE,"장축";#N/A,#N/A,FALSE,"4WD"}</definedName>
    <definedName name="qx" hidden="1">{#N/A,#N/A,FALSE,"masez (10)";#N/A,#N/A,FALSE,"masez (7)";#N/A,#N/A,FALSE,"masez (6)";#N/A,#N/A,FALSE,"masez (5)";#N/A,#N/A,FALSE,"masez (4)";#N/A,#N/A,FALSE,"masez (3)";#N/A,#N/A,FALSE,"masez (2)";#N/A,#N/A,FALSE,"GME";#N/A,#N/A,FALSE,"masez"}</definedName>
    <definedName name="qxo" hidden="1">#REF!</definedName>
    <definedName name="r.CashFlow" hidden="1">#REF!</definedName>
    <definedName name="R.H">#REF!</definedName>
    <definedName name="r.Leverage" hidden="1">#REF!</definedName>
    <definedName name="r.Liquidity" hidden="1">#REF!</definedName>
    <definedName name="r.Market" hidden="1">#REF!</definedName>
    <definedName name="r.Profitability" hidden="1">#REF!</definedName>
    <definedName name="r.Summary" hidden="1">#REF!</definedName>
    <definedName name="R_d">#N/A</definedName>
    <definedName name="R8937589" hidden="1">{#N/A,#N/A,FALSE,"TABLE"}</definedName>
    <definedName name="rachunek" hidden="1">{#N/A,#N/A,FALSE,"F-01";#N/A,#N/A,FALSE,"F-01";#N/A,#N/A,FALSE,"F-01"}</definedName>
    <definedName name="radio" hidden="1">{"'banner (abr)'!$A$14:$G$22"}</definedName>
    <definedName name="radios">#REF!</definedName>
    <definedName name="RANGOIMPRESION">#N/A</definedName>
    <definedName name="RANKING" hidden="1">{"DETALLE_1996",#N/A,FALSE,"flujo";"DETALLE_1997",#N/A,FALSE,"flujo";"GASTOS_INCURRIDOS_1996",#N/A,FALSE,"flujo";"GASTOS_PROGRAMADOS_PARA_1997",#N/A,FALSE,"flujo";#N/A,#N/A,FALSE,"comparat";#N/A,#N/A,FALSE,"costos";#N/A,#N/A,FALSE,"proyctrol"}</definedName>
    <definedName name="rarewt" hidden="1">{#N/A,#N/A,FALSE,"CCTV"}</definedName>
    <definedName name="RATA" hidden="1">{#N/A,#N/A,FALSE,"CIBHA05A";#N/A,#N/A,FALSE,"CIBHA05B"}</definedName>
    <definedName name="RateAustralia">#REF!</definedName>
    <definedName name="RateBrazil">#REF!</definedName>
    <definedName name="RateChile">#REF!</definedName>
    <definedName name="rated_active_load_001">#REF!</definedName>
    <definedName name="rated_apparent_load_001">#REF!</definedName>
    <definedName name="rated_reactive_load_001">#REF!</definedName>
    <definedName name="rated_voltage_id_001">#REF!</definedName>
    <definedName name="Rates">#REF!</definedName>
    <definedName name="RATIO">#N/A</definedName>
    <definedName name="RCArea" hidden="1">#REF!</definedName>
    <definedName name="rdq">#REF!</definedName>
    <definedName name="rdx" hidden="1">{#N/A,#N/A,FALSE,"Costos Productos 6A";#N/A,#N/A,FALSE,"Costo Unitario Total H-94-12"}</definedName>
    <definedName name="RE">#N/A</definedName>
    <definedName name="README">#REF!</definedName>
    <definedName name="Reajuste1">#REF!</definedName>
    <definedName name="Reajuste2">#REF!</definedName>
    <definedName name="Reajuste3">#REF!</definedName>
    <definedName name="Reajuste4">#REF!</definedName>
    <definedName name="REAL" hidden="1">{"VISTA_1",#N/A,FALSE,"GRAFO"}</definedName>
    <definedName name="realgas" hidden="1">#REF!</definedName>
    <definedName name="REALIZADO">#REF!</definedName>
    <definedName name="reb" hidden="1">{#N/A,#N/A,FALSE,"Hoja1";#N/A,#N/A,FALSE,"Hoja2"}</definedName>
    <definedName name="REBISEL">#REF!</definedName>
    <definedName name="RECAP" hidden="1">{#N/A,#N/A,FALSE,"3";#N/A,#N/A,FALSE,"5";#N/A,#N/A,FALSE,"6";#N/A,#N/A,FALSE,"8";#N/A,#N/A,FALSE,"10";#N/A,#N/A,FALSE,"13";#N/A,#N/A,FALSE,"14";#N/A,#N/A,FALSE,"15";#N/A,#N/A,FALSE,"16"}</definedName>
    <definedName name="recarga" hidden="1">{"'banner (abr)'!$A$14:$G$22"}</definedName>
    <definedName name="RECARGO">#REF!</definedName>
    <definedName name="RECOMPR">#REF!</definedName>
    <definedName name="Recursos">OFFSET(#REF!,,,COUNTA(#REF!),4)</definedName>
    <definedName name="red" hidden="1">{#N/A,#N/A,FALSE,"Index";#N/A,#N/A,FALSE,"inc stmt ";#N/A,#N/A,FALSE,"Prior Yr compare";#N/A,#N/A,FALSE,"Prior Mo compare";#N/A,#N/A,FALSE,"Halco graphs";#N/A,#N/A,FALSE,"Halco CVA";#N/A,#N/A,FALSE,"balsheet";#N/A,#N/A,FALSE,"Cflow long";#N/A,#N/A,FALSE,"Cfland T";#N/A,#N/A,FALSE,"Cfland M";#N/A,#N/A,FALSE,"HEG ytd psl";#N/A,#N/A,FALSE,"HEG mo psl";#N/A,#N/A,FALSE,"HEG graphs";#N/A,#N/A,FALSE,"HEG CVA";#N/A,#N/A,FALSE,"E&amp;C ytd psl";#N/A,#N/A,FALSE,"E&amp;C mo psl ";#N/A,#N/A,FALSE,"E&amp;C graphs";#N/A,#N/A,FALSE,"E&amp;C CVA";#N/A,#N/A,FALSE,"suppl-psl";#N/A,#N/A,FALSE,"Reconcile (ytd)";#N/A,#N/A,FALSE,"Reconcile (mon)"}</definedName>
    <definedName name="REDEX108">#REF!</definedName>
    <definedName name="REDEX43">#REF!</definedName>
    <definedName name="REDEX84">#REF!</definedName>
    <definedName name="ree" hidden="1">{#N/A,#N/A,FALSE,"masez (10)";#N/A,#N/A,FALSE,"masez (7)";#N/A,#N/A,FALSE,"masez (6)";#N/A,#N/A,FALSE,"masez (5)";#N/A,#N/A,FALSE,"masez (4)";#N/A,#N/A,FALSE,"masez (3)";#N/A,#N/A,FALSE,"masez (2)";#N/A,#N/A,FALSE,"GME";#N/A,#N/A,FALSE,"masez"}</definedName>
    <definedName name="ref">#REF!</definedName>
    <definedName name="Refuerzo">#REF!</definedName>
    <definedName name="REG">#REF!</definedName>
    <definedName name="rege" hidden="1">{"TAB1",#N/A,TRUE,"GENERAL";"TAB2",#N/A,TRUE,"GENERAL";"TAB3",#N/A,TRUE,"GENERAL";"TAB4",#N/A,TRUE,"GENERAL";"TAB5",#N/A,TRUE,"GENERAL"}</definedName>
    <definedName name="regional">#REF!</definedName>
    <definedName name="REGISTER">#REF!</definedName>
    <definedName name="Registro_Auditoria" hidden="1">#REF!</definedName>
    <definedName name="Registro_Diario" hidden="1">#REF!</definedName>
    <definedName name="regresd" hidden="1">{"TAB1",#N/A,TRUE,"GENERAL";"TAB2",#N/A,TRUE,"GENERAL";"TAB3",#N/A,TRUE,"GENERAL";"TAB4",#N/A,TRUE,"GENERAL";"TAB5",#N/A,TRUE,"GENERAL"}</definedName>
    <definedName name="regthio" hidden="1">{"TAB1",#N/A,TRUE,"GENERAL";"TAB2",#N/A,TRUE,"GENERAL";"TAB3",#N/A,TRUE,"GENERAL";"TAB4",#N/A,TRUE,"GENERAL";"TAB5",#N/A,TRUE,"GENERAL"}</definedName>
    <definedName name="REGULAR">#REF!</definedName>
    <definedName name="REJHE" hidden="1">{"via1",#N/A,TRUE,"general";"via2",#N/A,TRUE,"general";"via3",#N/A,TRUE,"general"}</definedName>
    <definedName name="rel" hidden="1">{#N/A,#N/A,FALSE,"3mthsum.xls";#N/A,#N/A,FALSE,"fcstmth1.xls";#N/A,#N/A,FALSE,"fcstmth2.xls";#N/A,#N/A,FALSE,"fcstmth3.xls";#N/A,#N/A,FALSE,"cntsprt.xls";#N/A,#N/A,FALSE,"fldind.xls";#N/A,#N/A,FALSE,"epo.xls";#N/A,#N/A,FALSE,"tech.xls";#N/A,#N/A,FALSE,"train.xls";#N/A,#N/A,FALSE,"realest.xls";#N/A,#N/A,FALSE,"cfs.xls"}</definedName>
    <definedName name="Relacion_________________________________________Señal_de_entrada_0_110V._____________________________________________________Señal_de_salida__0_5_mA___________________________________________________Rango_de_tensión_0_123V">#REF!</definedName>
    <definedName name="related_voltage_id_001">#REF!</definedName>
    <definedName name="ReliabilityPhilosophy">#REF!</definedName>
    <definedName name="rell">#REF!</definedName>
    <definedName name="RelyFactor2">#REF!</definedName>
    <definedName name="REM_A">#N/A</definedName>
    <definedName name="REM_B">#N/A</definedName>
    <definedName name="remanentes">#REF!,#REF!,#REF!,#REF!</definedName>
    <definedName name="REMOL">#N/A</definedName>
    <definedName name="REMOL_A">#N/A</definedName>
    <definedName name="Repayment_Profile_Check">#REF!</definedName>
    <definedName name="REPROGRAMACION">#REF!</definedName>
    <definedName name="req_no_001">#REF!</definedName>
    <definedName name="Requerimiento">#REF!</definedName>
    <definedName name="Requerimientos">#REF!</definedName>
    <definedName name="requires_power_supply_001">#REF!</definedName>
    <definedName name="rer" hidden="1">{"via1",#N/A,TRUE,"general";"via2",#N/A,TRUE,"general";"via3",#N/A,TRUE,"general"}</definedName>
    <definedName name="rerererere" hidden="1">{#N/A,#N/A,FALSE,"PERSONAL"}</definedName>
    <definedName name="rererw" hidden="1">{"TAB1",#N/A,TRUE,"GENERAL";"TAB2",#N/A,TRUE,"GENERAL";"TAB3",#N/A,TRUE,"GENERAL";"TAB4",#N/A,TRUE,"GENERAL";"TAB5",#N/A,TRUE,"GENERAL"}</definedName>
    <definedName name="rerg" hidden="1">{"TAB1",#N/A,TRUE,"GENERAL";"TAB2",#N/A,TRUE,"GENERAL";"TAB3",#N/A,TRUE,"GENERAL";"TAB4",#N/A,TRUE,"GENERAL";"TAB5",#N/A,TRUE,"GENERAL"}</definedName>
    <definedName name="rerrrrw" hidden="1">{"TAB1",#N/A,TRUE,"GENERAL";"TAB2",#N/A,TRUE,"GENERAL";"TAB3",#N/A,TRUE,"GENERAL";"TAB4",#N/A,TRUE,"GENERAL";"TAB5",#N/A,TRUE,"GENERAL"}</definedName>
    <definedName name="residente">#REF!</definedName>
    <definedName name="ResInf2">#REF!</definedName>
    <definedName name="RESP">#N/A</definedName>
    <definedName name="RESPONSA">#REF!</definedName>
    <definedName name="resu">#REF!</definedName>
    <definedName name="resul">#REF!</definedName>
    <definedName name="ReSumen" hidden="1">{#N/A,#N/A,FALSE,"Hoja1";#N/A,#N/A,FALSE,"Hoja2"}</definedName>
    <definedName name="RETE" hidden="1">{#N/A,#N/A,FALSE,"Solids Only"}</definedName>
    <definedName name="Retenc">#REF!</definedName>
    <definedName name="retosplantas" hidden="1">{"EVA",#N/A,FALSE,"SMT2";#N/A,#N/A,FALSE,"Summary";#N/A,#N/A,FALSE,"Graphs";#N/A,#N/A,FALSE,"4 Panel"}</definedName>
    <definedName name="RETR" hidden="1">{#N/A,#N/A,FALSE,"PERSONAL"}</definedName>
    <definedName name="retro" hidden="1">#REF!</definedName>
    <definedName name="retrti" hidden="1">{#N/A,#N/A,FALSE,"Solids Only"}</definedName>
    <definedName name="RETTRE" hidden="1">{"via1",#N/A,TRUE,"general";"via2",#N/A,TRUE,"general";"via3",#N/A,TRUE,"general"}</definedName>
    <definedName name="rety" hidden="1">{"TAB1",#N/A,TRUE,"GENERAL";"TAB2",#N/A,TRUE,"GENERAL";"TAB3",#N/A,TRUE,"GENERAL";"TAB4",#N/A,TRUE,"GENERAL";"TAB5",#N/A,TRUE,"GENERAL"}</definedName>
    <definedName name="Rev">#REF!</definedName>
    <definedName name="rev_id_001">#REF!</definedName>
    <definedName name="RevBy">#REF!</definedName>
    <definedName name="RevDate">#REF!</definedName>
    <definedName name="REVENUE">#REF!</definedName>
    <definedName name="REVISIONES">#REF!</definedName>
    <definedName name="RevList">#REF!</definedName>
    <definedName name="RevListBy">#REF!</definedName>
    <definedName name="RevListDate">#REF!</definedName>
    <definedName name="RevListNo">#REF!</definedName>
    <definedName name="RevListStatus">#REF!</definedName>
    <definedName name="RevNum">#REF!</definedName>
    <definedName name="rewfreg" hidden="1">{"via1",#N/A,TRUE,"general";"via2",#N/A,TRUE,"general";"via3",#N/A,TRUE,"general"}</definedName>
    <definedName name="rewr" hidden="1">{"via1",#N/A,TRUE,"general";"via2",#N/A,TRUE,"general";"via3",#N/A,TRUE,"general"}</definedName>
    <definedName name="REWWER" hidden="1">{"TAB1",#N/A,TRUE,"GENERAL";"TAB2",#N/A,TRUE,"GENERAL";"TAB3",#N/A,TRUE,"GENERAL";"TAB4",#N/A,TRUE,"GENERAL";"TAB5",#N/A,TRUE,"GENERAL"}</definedName>
    <definedName name="reyepoi" hidden="1">{"TAB1",#N/A,TRUE,"GENERAL";"TAB2",#N/A,TRUE,"GENERAL";"TAB3",#N/A,TRUE,"GENERAL";"TAB4",#N/A,TRUE,"GENERAL";"TAB5",#N/A,TRUE,"GENERAL"}</definedName>
    <definedName name="reyety" hidden="1">{"via1",#N/A,TRUE,"general";"via2",#N/A,TRUE,"general";"via3",#N/A,TRUE,"general"}</definedName>
    <definedName name="reyty" hidden="1">{"via1",#N/A,TRUE,"general";"via2",#N/A,TRUE,"general";"via3",#N/A,TRUE,"general"}</definedName>
    <definedName name="reyyt" hidden="1">{"via1",#N/A,TRUE,"general";"via2",#N/A,TRUE,"general";"via3",#N/A,TRUE,"general"}</definedName>
    <definedName name="RF" hidden="1">{#N/A,#N/A,FALSE,"CCTV"}</definedName>
    <definedName name="rf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d" hidden="1">{#N/A,#N/A,TRUE,"INGENIERIA";#N/A,#N/A,TRUE,"COMPRAS";#N/A,#N/A,TRUE,"DIRECCION";#N/A,#N/A,TRUE,"RESUMEN"}</definedName>
    <definedName name="rfgc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h" hidden="1">#REF!</definedName>
    <definedName name="rfhnhjyu" hidden="1">{"TAB1",#N/A,TRUE,"GENERAL";"TAB2",#N/A,TRUE,"GENERAL";"TAB3",#N/A,TRUE,"GENERAL";"TAB4",#N/A,TRUE,"GENERAL";"TAB5",#N/A,TRUE,"GENERAL"}</definedName>
    <definedName name="rfrf" hidden="1">{"via1",#N/A,TRUE,"general";"via2",#N/A,TRUE,"general";"via3",#N/A,TRUE,"general"}</definedName>
    <definedName name="RFUIOEWJFE" hidden="1">{#N/A,#N/A,FALSE,"TABLE"}</definedName>
    <definedName name="RFV" hidden="1">{#N/A,#N/A,FALSE,"Solids &amp; Flow"}</definedName>
    <definedName name="rg">#REF!</definedName>
    <definedName name="rge" hidden="1">{"via1",#N/A,TRUE,"general";"via2",#N/A,TRUE,"general";"via3",#N/A,TRUE,"general"}</definedName>
    <definedName name="rgegg" hidden="1">{"via1",#N/A,TRUE,"general";"via2",#N/A,TRUE,"general";"via3",#N/A,TRUE,"general"}</definedName>
    <definedName name="RGM" hidden="1">{#N/A,#N/A,FALSE,"DITCAR";#N/A,#N/A,FALSE,"a1";#N/A,#N/A,FALSE,"a2";#N/A,#N/A,FALSE,"a3";#N/A,#N/A,FALSE,"a4";#N/A,#N/A,FALSE,"a4a";#N/A,#N/A,FALSE,"a4B";#N/A,#N/A,FALSE,"a4C";#N/A,#N/A,FALSE,"A5a ";#N/A,#N/A,FALSE,"A5b";#N/A,#N/A,FALSE,"A6A";#N/A,#N/A,FALSE,"A6B";#N/A,#N/A,FALSE,"A6C";#N/A,#N/A,FALSE,"04PG12NB"}</definedName>
    <definedName name="rgradfasfdd" hidden="1">{#N/A,#N/A,FALSE,"단축1";#N/A,#N/A,FALSE,"단축2";#N/A,#N/A,FALSE,"단축3";#N/A,#N/A,FALSE,"장축";#N/A,#N/A,FALSE,"4WD"}</definedName>
    <definedName name="RH" hidden="1">{#N/A,#N/A,FALSE,"단축1";#N/A,#N/A,FALSE,"단축2";#N/A,#N/A,FALSE,"단축3";#N/A,#N/A,FALSE,"장축";#N/A,#N/A,FALSE,"4WD"}</definedName>
    <definedName name="RHDK" hidden="1">{#N/A,#N/A,FALSE,"이태원철근"}</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h" hidden="1">{"TAB1",#N/A,TRUE,"GENERAL";"TAB2",#N/A,TRUE,"GENERAL";"TAB3",#N/A,TRUE,"GENERAL";"TAB4",#N/A,TRUE,"GENERAL";"TAB5",#N/A,TRUE,"GENERAL"}</definedName>
    <definedName name="rhrtd" hidden="1">{"TAB1",#N/A,TRUE,"GENERAL";"TAB2",#N/A,TRUE,"GENERAL";"TAB3",#N/A,TRUE,"GENERAL";"TAB4",#N/A,TRUE,"GENERAL";"TAB5",#N/A,TRUE,"GENERAL"}</definedName>
    <definedName name="rhtry" hidden="1">{"TAB1",#N/A,TRUE,"GENERAL";"TAB2",#N/A,TRUE,"GENERAL";"TAB3",#N/A,TRUE,"GENERAL";"TAB4",#N/A,TRUE,"GENERAL";"TAB5",#N/A,TRUE,"GENERAL"}</definedName>
    <definedName name="RIGO2" hidden="1">{"cuadro1",#N/A,FALSE,"Buzon Camion Opción 3";"cuadro2",#N/A,FALSE,"Buzon Camion Opción 3";"cuadro3",#N/A,FALSE,"Buzon Camion Opción 3";"cuadro4",#N/A,FALSE,"Buzon Camion Opción 3"}</definedName>
    <definedName name="RIO" hidden="1">#REF!</definedName>
    <definedName name="RiskAfterRecalcMacro" hidden="1">""</definedName>
    <definedName name="RiskAfterSimMacro" hidden="1">""</definedName>
    <definedName name="RiskAnalysis">#REF!</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FALSE</definedName>
    <definedName name="RiskExcelReportsToGenerate">0</definedName>
    <definedName name="RiskFixedSeed" hidden="1">1</definedName>
    <definedName name="RiskGenerateExcelReportsAtEndOfSimulation">TRUE</definedName>
    <definedName name="RiskHasSettings" hidden="1">6</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electedCell" hidden="1">"$J$11"</definedName>
    <definedName name="RiskSelectedNameCell1" hidden="1">"$H$11"</definedName>
    <definedName name="RiskSelectedNameCell2" hidden="1">"$J$3"</definedName>
    <definedName name="RiskShowRiskWindowAtEndOfSimulation">TRUE</definedName>
    <definedName name="RiskStandardRecalc" hidden="1">1</definedName>
    <definedName name="RiskStatFunctionsUpdateFreq">1</definedName>
    <definedName name="RiskTemplateSheetName">"Summary Sheet"</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j" hidden="1">{"TAB1",#N/A,TRUE,"GENERAL";"TAB2",#N/A,TRUE,"GENERAL";"TAB3",#N/A,TRUE,"GENERAL";"TAB4",#N/A,TRUE,"GENERAL";"TAB5",#N/A,TRUE,"GENERAL"}</definedName>
    <definedName name="rjjth" hidden="1">{"TAB1",#N/A,TRUE,"GENERAL";"TAB2",#N/A,TRUE,"GENERAL";"TAB3",#N/A,TRUE,"GENERAL";"TAB4",#N/A,TRUE,"GENERAL";"TAB5",#N/A,TRUE,"GENERAL"}</definedName>
    <definedName name="rjrfbv"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y" hidden="1">{"via1",#N/A,TRUE,"general";"via2",#N/A,TRUE,"general";"via3",#N/A,TRUE,"general"}</definedName>
    <definedName name="rk" hidden="1">{#N/A,#N/A,FALSE,"F-01";#N/A,#N/A,FALSE,"F-01";#N/A,#N/A,FALSE,"F-01"}</definedName>
    <definedName name="rkd" hidden="1">{#N/A,#N/A,FALSE,"CCTV"}</definedName>
    <definedName name="rkjyk" hidden="1">{"TAB1",#N/A,TRUE,"GENERAL";"TAB2",#N/A,TRUE,"GENERAL";"TAB3",#N/A,TRUE,"GENERAL";"TAB4",#N/A,TRUE,"GENERAL";"TAB5",#N/A,TRUE,"GENERAL"}</definedName>
    <definedName name="rkru" hidden="1">{"via1",#N/A,TRUE,"general";"via2",#N/A,TRUE,"general";"via3",#N/A,TRUE,"general"}</definedName>
    <definedName name="rky" hidden="1">{"TAB1",#N/A,TRUE,"GENERAL";"TAB2",#N/A,TRUE,"GENERAL";"TAB3",#N/A,TRUE,"GENERAL";"TAB4",#N/A,TRUE,"GENERAL";"TAB5",#N/A,TRUE,"GENERAL"}</definedName>
    <definedName name="rnf">#REF!</definedName>
    <definedName name="RO" hidden="1">#REF!</definedName>
    <definedName name="ROA">#N/A</definedName>
    <definedName name="ROA_d">#N/A</definedName>
    <definedName name="ROLANDO" hidden="1">#REF!</definedName>
    <definedName name="ROT_CxC">#N/A</definedName>
    <definedName name="ROT_CxC_d">#N/A</definedName>
    <definedName name="Rót_Listas_Pers">#REF!</definedName>
    <definedName name="ROTJSRHKWJD1" hidden="1">{#N/A,#N/A,FALSE,"단축1";#N/A,#N/A,FALSE,"단축2";#N/A,#N/A,FALSE,"단축3";#N/A,#N/A,FALSE,"장축";#N/A,#N/A,FALSE,"4WD"}</definedName>
    <definedName name="Rotulos_Actividades">#REF!</definedName>
    <definedName name="Rótulos_Listas">#REF!</definedName>
    <definedName name="Roughness_Processed_BTAVTA_G_">#REF!</definedName>
    <definedName name="Roughness_Processed_VTABTA_g_">#REF!</definedName>
    <definedName name="Rows2Unhide" hidden="1">#REF!</definedName>
    <definedName name="rpemsa" hidden="1">{"'banner (abr)'!$A$14:$G$22"}</definedName>
    <definedName name="rptMth">#REF!</definedName>
    <definedName name="rptNo">#REF!</definedName>
    <definedName name="RR" hidden="1">#REF!</definedName>
    <definedName name="rre" hidden="1">{"cprgas",#N/A,FALSE,"CPR_E";"cprwat",#N/A,FALSE,"CPR_E";"oilcpr",#N/A,FALSE,"CPR_E";"norwat",#N/A,FALSE,"CPR_E";"norgas",#N/A,FALSE,"CPR_E";"noroil",#N/A,FALSE,"CPR_E";"surwat",#N/A,FALSE,"CPR_E";"surgas",#N/A,FALSE,"CPR_E";"suroil",#N/A,FALSE,"CPR_E";"puriwat",#N/A,FALSE,"CPR_E";"purigas",#N/A,FALSE,"CPR_E";"purioil",#N/A,FALSE,"CPR_E"}</definedName>
    <definedName name="rrr" hidden="1">{"via1",#N/A,TRUE,"general";"via2",#N/A,TRUE,"general";"via3",#N/A,TRUE,"general"}</definedName>
    <definedName name="rrrrrb" hidden="1">{"via1",#N/A,TRUE,"general";"via2",#N/A,TRUE,"general";"via3",#N/A,TRUE,"general"}</definedName>
    <definedName name="rrrrrr" hidden="1">{#N/A,#N/A,FALSE,"Costos Contables CIB A 12 1994";#N/A,#N/A,FALSE,"Cuadre Contab. y C. OP"}</definedName>
    <definedName name="RRRRRRR" hidden="1">{"'Sheet1'!$A$1:$G$85"}</definedName>
    <definedName name="rrrrrrre" hidden="1">{"TAB1",#N/A,TRUE,"GENERAL";"TAB2",#N/A,TRUE,"GENERAL";"TAB3",#N/A,TRUE,"GENERAL";"TAB4",#N/A,TRUE,"GENERAL";"TAB5",#N/A,TRUE,"GENERAL"}</definedName>
    <definedName name="rrrrrrrrrrrrrr" hidden="1">{"'TABLA 4.3'!$A$1:$O$41"}</definedName>
    <definedName name="rrrrrrrrrrrrrr_1" hidden="1">{"'TABLA 4.3'!$A$1:$O$41"}</definedName>
    <definedName name="rrrrt" hidden="1">{"via1",#N/A,TRUE,"general";"via2",#N/A,TRUE,"general";"via3",#N/A,TRUE,"general"}</definedName>
    <definedName name="rrtttt" hidden="1">{#N/A,#N/A,FALSE,"Costos Productos 6A";#N/A,#N/A,FALSE,"Costo Unitario Total H-94-12"}</definedName>
    <definedName name="Rs">#REF!</definedName>
    <definedName name="rsdgsd5" hidden="1">{"TAB1",#N/A,TRUE,"GENERAL";"TAB2",#N/A,TRUE,"GENERAL";"TAB3",#N/A,TRUE,"GENERAL";"TAB4",#N/A,TRUE,"GENERAL";"TAB5",#N/A,TRUE,"GENERAL"}</definedName>
    <definedName name="rsty" hidden="1">{#N/A,#N/A,FALSE,"견적대비-2"}</definedName>
    <definedName name="RSUMA">#REF!</definedName>
    <definedName name="rt" hidden="1">{"TAB1",#N/A,TRUE,"GENERAL";"TAB2",#N/A,TRUE,"GENERAL";"TAB3",#N/A,TRUE,"GENERAL";"TAB4",#N/A,TRUE,"GENERAL";"TAB5",#N/A,TRUE,"GENERAL"}</definedName>
    <definedName name="rtapi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e" hidden="1">{"TAB1",#N/A,TRUE,"GENERAL";"TAB2",#N/A,TRUE,"GENERAL";"TAB3",#N/A,TRUE,"GENERAL";"TAB4",#N/A,TRUE,"GENERAL";"TAB5",#N/A,TRUE,"GENERAL"}</definedName>
    <definedName name="rteg" hidden="1">{"via1",#N/A,TRUE,"general";"via2",#N/A,TRUE,"general";"via3",#N/A,TRUE,"general"}</definedName>
    <definedName name="rtert" hidden="1">{"TAB1",#N/A,TRUE,"GENERAL";"TAB2",#N/A,TRUE,"GENERAL";"TAB3",#N/A,TRUE,"GENERAL";"TAB4",#N/A,TRUE,"GENERAL";"TAB5",#N/A,TRUE,"GENERAL"}</definedName>
    <definedName name="rtes" hidden="1">{"via1",#N/A,TRUE,"general";"via2",#N/A,TRUE,"general";"via3",#N/A,TRUE,"general"}</definedName>
    <definedName name="rtewth" hidden="1">{"TAB1",#N/A,TRUE,"GENERAL";"TAB2",#N/A,TRUE,"GENERAL";"TAB3",#N/A,TRUE,"GENERAL";"TAB4",#N/A,TRUE,"GENERAL";"TAB5",#N/A,TRUE,"GENERAL"}</definedName>
    <definedName name="rth" hidden="1">{"'표지'!$B$5"}</definedName>
    <definedName name="rthjtj" hidden="1">{"TAB1",#N/A,TRUE,"GENERAL";"TAB2",#N/A,TRUE,"GENERAL";"TAB3",#N/A,TRUE,"GENERAL";"TAB4",#N/A,TRUE,"GENERAL";"TAB5",#N/A,TRUE,"GENERAL"}</definedName>
    <definedName name="rthjwtrjh" hidden="1">#REF!</definedName>
    <definedName name="rthrthg" hidden="1">{"via1",#N/A,TRUE,"general";"via2",#N/A,TRUE,"general";"via3",#N/A,TRUE,"general"}</definedName>
    <definedName name="rthtrh" hidden="1">{"via1",#N/A,TRUE,"general";"via2",#N/A,TRUE,"general";"via3",#N/A,TRUE,"general"}</definedName>
    <definedName name="rthyfj" hidden="1">{#N/A,#N/A,FALSE,"orthoflow";#N/A,#N/A,FALSE,"Miscelaneos";#N/A,#N/A,FALSE,"Instrumentacio";#N/A,#N/A,FALSE,"Electrico";#N/A,#N/A,FALSE,"Valv. Seguridad"}</definedName>
    <definedName name="rtj" hidden="1">#REF!</definedName>
    <definedName name="rtkk" hidden="1">{"via1",#N/A,TRUE,"general";"via2",#N/A,TRUE,"general";"via3",#N/A,TRUE,"general"}</definedName>
    <definedName name="rttthy" hidden="1">{"via1",#N/A,TRUE,"general";"via2",#N/A,TRUE,"general";"via3",#N/A,TRUE,"general"}</definedName>
    <definedName name="rtu" hidden="1">{"via1",#N/A,TRUE,"general";"via2",#N/A,TRUE,"general";"via3",#N/A,TRUE,"general"}</definedName>
    <definedName name="rtug" hidden="1">{"TAB1",#N/A,TRUE,"GENERAL";"TAB2",#N/A,TRUE,"GENERAL";"TAB3",#N/A,TRUE,"GENERAL";"TAB4",#N/A,TRUE,"GENERAL";"TAB5",#N/A,TRUE,"GENERAL"}</definedName>
    <definedName name="rtugsd" hidden="1">{"TAB1",#N/A,TRUE,"GENERAL";"TAB2",#N/A,TRUE,"GENERAL";"TAB3",#N/A,TRUE,"GENERAL";"TAB4",#N/A,TRUE,"GENERAL";"TAB5",#N/A,TRUE,"GENERAL"}</definedName>
    <definedName name="rtuhrjfyj"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rtuhrjfyj_1"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rtuhrjfyj_2"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rturtu" hidden="1">{"via1",#N/A,TRUE,"general";"via2",#N/A,TRUE,"general";"via3",#N/A,TRUE,"general"}</definedName>
    <definedName name="rturu" hidden="1">{"via1",#N/A,TRUE,"general";"via2",#N/A,TRUE,"general";"via3",#N/A,TRUE,"general"}</definedName>
    <definedName name="rtut" hidden="1">{"via1",#N/A,TRUE,"general";"via2",#N/A,TRUE,"general";"via3",#N/A,TRUE,"general"}</definedName>
    <definedName name="rtutru" hidden="1">{"via1",#N/A,TRUE,"general";"via2",#N/A,TRUE,"general";"via3",#N/A,TRUE,"general"}</definedName>
    <definedName name="rtuy" hidden="1">{"via1",#N/A,TRUE,"general";"via2",#N/A,TRUE,"general";"via3",#N/A,TRUE,"general"}</definedName>
    <definedName name="RTY" hidden="1">{#N/A,#N/A,FALSE,"EACT"}</definedName>
    <definedName name="rtyf" hidden="1">{"ANAR",#N/A,FALSE,"Dist total";"MARGEN",#N/A,FALSE,"Dist total";"COMENTARIO",#N/A,FALSE,"Ficha CODICE";"CONSEJO",#N/A,FALSE,"Dist p0";"uno",#N/A,FALSE,"Dist total"}</definedName>
    <definedName name="rtyhr" hidden="1">{"TAB1",#N/A,TRUE,"GENERAL";"TAB2",#N/A,TRUE,"GENERAL";"TAB3",#N/A,TRUE,"GENERAL";"TAB4",#N/A,TRUE,"GENERAL";"TAB5",#N/A,TRUE,"GENERAL"}</definedName>
    <definedName name="rtym" hidden="1">{"via1",#N/A,TRUE,"general";"via2",#N/A,TRUE,"general";"via3",#N/A,TRUE,"general"}</definedName>
    <definedName name="RTYR" hidden="1">{#N/A,#N/A,FALSE,"Solids Only"}</definedName>
    <definedName name="rtyrey" hidden="1">{"TAB1",#N/A,TRUE,"GENERAL";"TAB2",#N/A,TRUE,"GENERAL";"TAB3",#N/A,TRUE,"GENERAL";"TAB4",#N/A,TRUE,"GENERAL";"TAB5",#N/A,TRUE,"GENERAL"}</definedName>
    <definedName name="rtyrh" hidden="1">{"via1",#N/A,TRUE,"general";"via2",#N/A,TRUE,"general";"via3",#N/A,TRUE,"general"}</definedName>
    <definedName name="RTYRTY" hidden="1">{"via1",#N/A,TRUE,"general";"via2",#N/A,TRUE,"general";"via3",#N/A,TRUE,"general"}</definedName>
    <definedName name="rtyt" hidden="1">{"TAB1",#N/A,TRUE,"GENERAL";"TAB2",#N/A,TRUE,"GENERAL";"TAB3",#N/A,TRUE,"GENERAL";"TAB4",#N/A,TRUE,"GENERAL";"TAB5",#N/A,TRUE,"GENERAL"}</definedName>
    <definedName name="rtytry" hidden="1">{"via1",#N/A,TRUE,"general";"via2",#N/A,TRUE,"general";"via3",#N/A,TRUE,"general"}</definedName>
    <definedName name="rtyui" hidden="1">{#N/A,#N/A,FALSE,"신규dep";#N/A,#N/A,FALSE,"신규dep-금형상각후";#N/A,#N/A,FALSE,"신규dep-연구비상각후";#N/A,#N/A,FALSE,"신규dep-기계,공구상각후"}</definedName>
    <definedName name="RUB">#REF!</definedName>
    <definedName name="RUE" hidden="1">{#N/A,#N/A,FALSE,"TABLE"}</definedName>
    <definedName name="RUGOSIDAD">#REF!</definedName>
    <definedName name="ruru" hidden="1">{"TAB1",#N/A,TRUE,"GENERAL";"TAB2",#N/A,TRUE,"GENERAL";"TAB3",#N/A,TRUE,"GENERAL";"TAB4",#N/A,TRUE,"GENERAL";"TAB5",#N/A,TRUE,"GENERAL"}</definedName>
    <definedName name="RUTA">#N/A</definedName>
    <definedName name="rutu" hidden="1">{"via1",#N/A,TRUE,"general";"via2",#N/A,TRUE,"general";"via3",#N/A,TRUE,"general"}</definedName>
    <definedName name="rv_area_calc">#REF!</definedName>
    <definedName name="rv_area_calc_001">#REF!</definedName>
    <definedName name="rv_area_sel">#REF!</definedName>
    <definedName name="rv_area_sel_001">#REF!</definedName>
    <definedName name="rv_area_uid_001">#REF!</definedName>
    <definedName name="rv_calc_standard_001">#REF!</definedName>
    <definedName name="rv_designation">#REF!</definedName>
    <definedName name="rv_designation_001">#REF!</definedName>
    <definedName name="rwt" hidden="1">{"via1",#N/A,TRUE,"general";"via2",#N/A,TRUE,"general";"via3",#N/A,TRUE,"general"}</definedName>
    <definedName name="Rwvu.oil." hidden="1">#REF!,#REF!</definedName>
    <definedName name="Rwvu.oilgasagua." hidden="1">#REF!,#REF!</definedName>
    <definedName name="ry" hidden="1">{"via1",#N/A,TRUE,"general";"via2",#N/A,TRUE,"general";"via3",#N/A,TRUE,"general"}</definedName>
    <definedName name="ryeryb" hidden="1">{"TAB1",#N/A,TRUE,"GENERAL";"TAB2",#N/A,TRUE,"GENERAL";"TAB3",#N/A,TRUE,"GENERAL";"TAB4",#N/A,TRUE,"GENERAL";"TAB5",#N/A,TRUE,"GENERAL"}</definedName>
    <definedName name="ryjntuiluiyhujujuj" hidden="1">#REF!</definedName>
    <definedName name="rytrsdg" hidden="1">{"via1",#N/A,TRUE,"general";"via2",#N/A,TRUE,"general";"via3",#N/A,TRUE,"general"}</definedName>
    <definedName name="s" hidden="1">{#N/A,#N/A,FALSE,"CIBHA05A";#N/A,#N/A,FALSE,"CIBHA05B"}</definedName>
    <definedName name="S_d">#N/A</definedName>
    <definedName name="SA">#REF!</definedName>
    <definedName name="saa" hidden="1">{"via1",#N/A,TRUE,"general";"via2",#N/A,TRUE,"general";"via3",#N/A,TRUE,"general"}</definedName>
    <definedName name="SAAA" hidden="1">#REF!</definedName>
    <definedName name="saco">#N/A</definedName>
    <definedName name="SAD" hidden="1">{"via1",#N/A,TRUE,"general";"via2",#N/A,TRUE,"general";"via3",#N/A,TRUE,"general"}</definedName>
    <definedName name="SADAD" hidden="1">{#N/A,#N/A,FALSE,"Costos Productos 6A";#N/A,#N/A,FALSE,"Costo Unitario Total H-94-12"}</definedName>
    <definedName name="SADF" hidden="1">{"via1",#N/A,TRUE,"general";"via2",#N/A,TRUE,"general";"via3",#N/A,TRUE,"general"}</definedName>
    <definedName name="sadff" hidden="1">{"TAB1",#N/A,TRUE,"GENERAL";"TAB2",#N/A,TRUE,"GENERAL";"TAB3",#N/A,TRUE,"GENERAL";"TAB4",#N/A,TRUE,"GENERAL";"TAB5",#N/A,TRUE,"GENERAL"}</definedName>
    <definedName name="sadfo" hidden="1">{"via1",#N/A,TRUE,"general";"via2",#N/A,TRUE,"general";"via3",#N/A,TRUE,"general"}</definedName>
    <definedName name="SADQEQ" hidden="1">{#N/A,#N/A,FALSE,"Solids Only"}</definedName>
    <definedName name="safdp" hidden="1">{"TAB1",#N/A,TRUE,"GENERAL";"TAB2",#N/A,TRUE,"GENERAL";"TAB3",#N/A,TRUE,"GENERAL";"TAB4",#N/A,TRUE,"GENERAL";"TAB5",#N/A,TRUE,"GENERAL"}</definedName>
    <definedName name="SAGFSAFS" hidden="1">{#N/A,#N/A,FALSE,"단축1";#N/A,#N/A,FALSE,"단축2";#N/A,#N/A,FALSE,"단축3";#N/A,#N/A,FALSE,"장축";#N/A,#N/A,FALSE,"4WD"}</definedName>
    <definedName name="SALARIOCONVVARIABLE">#REF!</definedName>
    <definedName name="SALARIOLEGALBASICO">#REF!</definedName>
    <definedName name="SALARIOLEGALVARIABLE">#REF!</definedName>
    <definedName name="SALARIOSCONVENCIONALES">#REF!</definedName>
    <definedName name="SALARIOSLEGALES">#REF!</definedName>
    <definedName name="SalConv">#REF!</definedName>
    <definedName name="SALDOSITR306058" hidden="1">{#N/A,#N/A,FALSE,"DITCAR";#N/A,#N/A,FALSE,"a1";#N/A,#N/A,FALSE,"a2";#N/A,#N/A,FALSE,"a3";#N/A,#N/A,FALSE,"a4";#N/A,#N/A,FALSE,"a4a";#N/A,#N/A,FALSE,"a4B";#N/A,#N/A,FALSE,"a4C";#N/A,#N/A,FALSE,"A5a ";#N/A,#N/A,FALSE,"A5b";#N/A,#N/A,FALSE,"A6A";#N/A,#N/A,FALSE,"A6B";#N/A,#N/A,FALSE,"A6C";#N/A,#N/A,FALSE,"04PG12NB"}</definedName>
    <definedName name="SalMinimo">#REF!</definedName>
    <definedName name="SALV">#N/A</definedName>
    <definedName name="SALV_DEP">#N/A</definedName>
    <definedName name="SAM" hidden="1">{#N/A,#N/A,TRUE,"Basic";#N/A,#N/A,TRUE,"EXT-TABLE";#N/A,#N/A,TRUE,"STEEL";#N/A,#N/A,TRUE,"INT-Table";#N/A,#N/A,TRUE,"STEEL";#N/A,#N/A,TRUE,"Door"}</definedName>
    <definedName name="SANDCH">#N/A</definedName>
    <definedName name="SANDCH_MOV">#N/A</definedName>
    <definedName name="sanjay" hidden="1">{#N/A,#N/A,FALSE,"TABLE"}</definedName>
    <definedName name="SAPBEXhrIndnt" hidden="1">1</definedName>
    <definedName name="SAPBEXrevision" hidden="1">1</definedName>
    <definedName name="SAPBEXsysID" hidden="1">"BWP"</definedName>
    <definedName name="SAPBEXwbID" hidden="1">"44IZL6C86M7EN67Z2TRYE7TL6"</definedName>
    <definedName name="SASA" hidden="1">{#N/A,#N/A,FALSE,"단축1";#N/A,#N/A,FALSE,"단축2";#N/A,#N/A,FALSE,"단축3";#N/A,#N/A,FALSE,"장축";#N/A,#N/A,FALSE,"4WD"}</definedName>
    <definedName name="sassss" hidden="1">{#N/A,#N/A,FALSE,"Costos Productos 6A";#N/A,#N/A,FALSE,"Costo Unitario Total H-94-12"}</definedName>
    <definedName name="sayang" hidden="1">{#N/A,#N/A,FALSE,"단축1";#N/A,#N/A,FALSE,"단축2";#N/A,#N/A,FALSE,"단축3";#N/A,#N/A,FALSE,"장축";#N/A,#N/A,FALSE,"4WD"}</definedName>
    <definedName name="sbgfbgdr" hidden="1">{"via1",#N/A,TRUE,"general";"via2",#N/A,TRUE,"general";"via3",#N/A,TRUE,"general"}</definedName>
    <definedName name="SBPohead">#REF!</definedName>
    <definedName name="SC" hidden="1">#REF!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_result" hidden="1">#VALUE!</definedName>
    <definedName name="Sched_Pay">#REF!</definedName>
    <definedName name="Scheduled_Extra_Payments">#REF!</definedName>
    <definedName name="Scheduled_Interest_Rate">#REF!</definedName>
    <definedName name="Scheduled_Monthly_Payment">#REF!</definedName>
    <definedName name="SCIV">#REF!</definedName>
    <definedName name="sckim" hidden="1">{#N/A,#N/A,FALSE,"TABLE"}</definedName>
    <definedName name="scope">#REF!</definedName>
    <definedName name="ScopeofWork">#REF!</definedName>
    <definedName name="SCP350_Data">#REF!</definedName>
    <definedName name="SCP350_Parameters">#REF!</definedName>
    <definedName name="SCP350O2_Data">#REF!</definedName>
    <definedName name="SCP350O2_Parameters">#REF!</definedName>
    <definedName name="SCP350O2Max_Data">#REF!</definedName>
    <definedName name="SCP350O2Max_Parameters">#REF!</definedName>
    <definedName name="Screen_size">#REF!</definedName>
    <definedName name="Screen_Weight">#REF!</definedName>
    <definedName name="SCTOTAL">#REF!</definedName>
    <definedName name="sd"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SD_1">#REF!</definedName>
    <definedName name="SD_10">#REF!</definedName>
    <definedName name="SD_2">#REF!</definedName>
    <definedName name="SD_3">#REF!</definedName>
    <definedName name="SD_4">#REF!</definedName>
    <definedName name="SD_5">#REF!</definedName>
    <definedName name="SD_6">#REF!</definedName>
    <definedName name="SD_7">#REF!</definedName>
    <definedName name="SD_8">#REF!</definedName>
    <definedName name="SD_9">#REF!</definedName>
    <definedName name="SDA" hidden="1">{#N/A,#N/A,FALSE,"masez (10)";#N/A,#N/A,FALSE,"masez (7)";#N/A,#N/A,FALSE,"masez (6)";#N/A,#N/A,FALSE,"masez (5)";#N/A,#N/A,FALSE,"masez (4)";#N/A,#N/A,FALSE,"masez (3)";#N/A,#N/A,FALSE,"masez (2)";#N/A,#N/A,FALSE,"GME";#N/A,#N/A,FALSE,"masez"}</definedName>
    <definedName name="SDAAD">#REF!</definedName>
    <definedName name="SDADD2">#REF!</definedName>
    <definedName name="SDADD3">#REF!</definedName>
    <definedName name="SDADD4">#REF!</definedName>
    <definedName name="sdaf" hidden="1">{"via1",#N/A,TRUE,"general";"via2",#N/A,TRUE,"general";"via3",#N/A,TRUE,"general"}</definedName>
    <definedName name="sdas" hidden="1">{"via1",#N/A,TRUE,"general";"via2",#N/A,TRUE,"general";"via3",#N/A,TRUE,"general"}</definedName>
    <definedName name="sdasd626232" hidden="1">#REF!</definedName>
    <definedName name="sdasdf" hidden="1">{"via1",#N/A,TRUE,"general";"via2",#N/A,TRUE,"general";"via3",#N/A,TRUE,"general"}</definedName>
    <definedName name="SDASDFG" hidden="1">#REF!</definedName>
    <definedName name="sdass" hidden="1">{#N/A,#N/A,FALSE,"masez (10)";#N/A,#N/A,FALSE,"masez (7)";#N/A,#N/A,FALSE,"masez (6)";#N/A,#N/A,FALSE,"masez (5)";#N/A,#N/A,FALSE,"masez (4)";#N/A,#N/A,FALSE,"masez (3)";#N/A,#N/A,FALSE,"masez (2)";#N/A,#N/A,FALSE,"GME";#N/A,#N/A,FALSE,"masez"}</definedName>
    <definedName name="sdbdsfbdfb" hidden="1">#REF!</definedName>
    <definedName name="SDCDSCT" hidden="1">{"TAB1",#N/A,TRUE,"GENERAL";"TAB2",#N/A,TRUE,"GENERAL";"TAB3",#N/A,TRUE,"GENERAL";"TAB4",#N/A,TRUE,"GENERAL";"TAB5",#N/A,TRUE,"GENERAL"}</definedName>
    <definedName name="sdd" hidden="1">{"'5'!$A$1:$BB$147"}</definedName>
    <definedName name="sdds" hidden="1">{#N/A,#N/A,FALSE,"Costos Productos 6A";#N/A,#N/A,FALSE,"Costo Unitario Total H-94-12"}</definedName>
    <definedName name="SDDSAFF" hidden="1">{#N/A,#N/A,TRUE,"1842CWN0"}</definedName>
    <definedName name="sdf" hidden="1">{"uno",#N/A,FALSE,"Dist total";"COMENTARIO",#N/A,FALSE,"Ficha CODICE"}</definedName>
    <definedName name="sdfadfd" hidden="1">9</definedName>
    <definedName name="sdfaf" hidden="1">#REF!</definedName>
    <definedName name="SDFCE" hidden="1">{"TAB1",#N/A,TRUE,"GENERAL";"TAB2",#N/A,TRUE,"GENERAL";"TAB3",#N/A,TRUE,"GENERAL";"TAB4",#N/A,TRUE,"GENERAL";"TAB5",#N/A,TRUE,"GENERAL"}</definedName>
    <definedName name="sdfd" hidden="1">{"via1",#N/A,TRUE,"general";"via2",#N/A,TRUE,"general";"via3",#N/A,TRUE,"general"}</definedName>
    <definedName name="sdfdfdfdf" hidden="1">{"MYVIEW",#N/A,TRUE,"96T9"}</definedName>
    <definedName name="SDFDG" hidden="1">{#N/A,#N/A,TRUE,"1842CWN0"}</definedName>
    <definedName name="sdfds" hidden="1">{"via1",#N/A,TRUE,"general";"via2",#N/A,TRUE,"general";"via3",#N/A,TRUE,"general"}</definedName>
    <definedName name="sdfdsfsx" hidden="1">{#N/A,#N/A,FALSE,"CCTV"}</definedName>
    <definedName name="SDFDSO" hidden="1">{"via1",#N/A,TRUE,"general";"via2",#N/A,TRUE,"general";"via3",#N/A,TRUE,"general"}</definedName>
    <definedName name="sdfdstp" hidden="1">{"TAB1",#N/A,TRUE,"GENERAL";"TAB2",#N/A,TRUE,"GENERAL";"TAB3",#N/A,TRUE,"GENERAL";"TAB4",#N/A,TRUE,"GENERAL";"TAB5",#N/A,TRUE,"GENERAL"}</definedName>
    <definedName name="SDFEO" hidden="1">{"via1",#N/A,TRUE,"general";"via2",#N/A,TRUE,"general";"via3",#N/A,TRUE,"general"}</definedName>
    <definedName name="sdfg" hidden="1">{"TAB1",#N/A,TRUE,"GENERAL";"TAB2",#N/A,TRUE,"GENERAL";"TAB3",#N/A,TRUE,"GENERAL";"TAB4",#N/A,TRUE,"GENERAL";"TAB5",#N/A,TRUE,"GENERAL"}</definedName>
    <definedName name="sdfgdsf" hidden="1">{#N/A,#N/A,FALSE,"Solids Only"}</definedName>
    <definedName name="sdfgdsfk" hidden="1">{"via1",#N/A,TRUE,"general";"via2",#N/A,TRUE,"general";"via3",#N/A,TRUE,"general"}</definedName>
    <definedName name="sdfgsdfg" hidden="1">{#N/A,#N/A,FALSE,"3";#N/A,#N/A,FALSE,"5";#N/A,#N/A,FALSE,"6";#N/A,#N/A,FALSE,"8";#N/A,#N/A,FALSE,"10";#N/A,#N/A,FALSE,"13";#N/A,#N/A,FALSE,"14";#N/A,#N/A,FALSE,"15";#N/A,#N/A,FALSE,"16"}</definedName>
    <definedName name="sdfgsg" hidden="1">{"via1",#N/A,TRUE,"general";"via2",#N/A,TRUE,"general";"via3",#N/A,TRUE,"general"}</definedName>
    <definedName name="sdfh" hidden="1">{"'banner (abr)'!$A$14:$G$22"}</definedName>
    <definedName name="sdfhsfdh" hidden="1">{"'banner (abr)'!$A$14:$G$22"}</definedName>
    <definedName name="SDFLJK" hidden="1">{"TAB1",#N/A,TRUE,"GENERAL";"TAB2",#N/A,TRUE,"GENERAL";"TAB3",#N/A,TRUE,"GENERAL";"TAB4",#N/A,TRUE,"GENERAL";"TAB5",#N/A,TRUE,"GENERAL"}</definedName>
    <definedName name="SDFS" hidden="1">{#N/A,#N/A,FALSE,"TABLE"}</definedName>
    <definedName name="sdfsd" hidden="1">#REF!</definedName>
    <definedName name="sdfsd4" hidden="1">{"via1",#N/A,TRUE,"general";"via2",#N/A,TRUE,"general";"via3",#N/A,TRUE,"general"}</definedName>
    <definedName name="SDFSDF" hidden="1">{"TAB1",#N/A,TRUE,"GENERAL";"TAB2",#N/A,TRUE,"GENERAL";"TAB3",#N/A,TRUE,"GENERAL";"TAB4",#N/A,TRUE,"GENERAL";"TAB5",#N/A,TRUE,"GENERAL"}</definedName>
    <definedName name="sdfsdfb" hidden="1">{"via1",#N/A,TRUE,"general";"via2",#N/A,TRUE,"general";"via3",#N/A,TRUE,"general"}</definedName>
    <definedName name="sdfsdfs" hidden="1">{"ANAR",#N/A,FALSE,"Dist total";"MARGEN",#N/A,FALSE,"Dist total";"COMENTARIO",#N/A,FALSE,"Ficha CODICE";"CONSEJO",#N/A,FALSE,"Dist p0";"uno",#N/A,FALSE,"Dist total"}</definedName>
    <definedName name="sdfsdgg" hidden="1">{#N/A,#N/A,TRUE,"INGENIERIA";#N/A,#N/A,TRUE,"COMPRAS";#N/A,#N/A,TRUE,"DIRECCION";#N/A,#N/A,TRUE,"RESUMEN"}</definedName>
    <definedName name="sdfsdrwer" hidden="1">{#N/A,#N/A,FALSE,"Solids &amp; Flow"}</definedName>
    <definedName name="SDFSF" hidden="1">{"TAB1",#N/A,TRUE,"GENERAL";"TAB2",#N/A,TRUE,"GENERAL";"TAB3",#N/A,TRUE,"GENERAL";"TAB4",#N/A,TRUE,"GENERAL";"TAB5",#N/A,TRUE,"GENERAL"}</definedName>
    <definedName name="sdfsgd" hidden="1">{#N/A,#N/A,FALSE,"이태원철근"}</definedName>
    <definedName name="sdfsss" hidden="1">{"uno",#N/A,FALSE,"Dist total";"COMENTARIO",#N/A,FALSE,"Ficha CODICE"}</definedName>
    <definedName name="sdfsv" hidden="1">{"TAB1",#N/A,TRUE,"GENERAL";"TAB2",#N/A,TRUE,"GENERAL";"TAB3",#N/A,TRUE,"GENERAL";"TAB4",#N/A,TRUE,"GENERAL";"TAB5",#N/A,TRUE,"GENERAL"}</definedName>
    <definedName name="sdg" hidden="1">#REF!</definedName>
    <definedName name="sdgfd" hidden="1">{"TAB1",#N/A,TRUE,"GENERAL";"TAB2",#N/A,TRUE,"GENERAL";"TAB3",#N/A,TRUE,"GENERAL";"TAB4",#N/A,TRUE,"GENERAL";"TAB5",#N/A,TRUE,"GENERAL"}</definedName>
    <definedName name="sdgfgp" hidden="1">{"via1",#N/A,TRUE,"general";"via2",#N/A,TRUE,"general";"via3",#N/A,TRUE,"general"}</definedName>
    <definedName name="sdgfiu" hidden="1">{"via1",#N/A,TRUE,"general";"via2",#N/A,TRUE,"general";"via3",#N/A,TRUE,"general"}</definedName>
    <definedName name="sdgsd" hidden="1">{"TAB1",#N/A,TRUE,"GENERAL";"TAB2",#N/A,TRUE,"GENERAL";"TAB3",#N/A,TRUE,"GENERAL";"TAB4",#N/A,TRUE,"GENERAL";"TAB5",#N/A,TRUE,"GENERAL"}</definedName>
    <definedName name="sdgsg" hidden="1">{"via1",#N/A,TRUE,"general";"via2",#N/A,TRUE,"general";"via3",#N/A,TRUE,"general"}</definedName>
    <definedName name="sdht" hidden="1">{"'resumen REV 3'!$B$1:$Q$69"}</definedName>
    <definedName name="SDIKOM" hidden="1">{"TAB1",#N/A,TRUE,"GENERAL";"TAB2",#N/A,TRUE,"GENERAL";"TAB3",#N/A,TRUE,"GENERAL";"TAB4",#N/A,TRUE,"GENERAL";"TAB5",#N/A,TRUE,"GENERAL"}</definedName>
    <definedName name="sdjb81" hidden="1">{#N/A,#N/A,TRUE,"INGENIERIA";#N/A,#N/A,TRUE,"COMPRAS";#N/A,#N/A,TRUE,"DIRECCION";#N/A,#N/A,TRUE,"RESUMEN"}</definedName>
    <definedName name="sdjshs" hidden="1">{#N/A,#N/A,TRUE,"INGENIERIA";#N/A,#N/A,TRUE,"COMPRAS";#N/A,#N/A,TRUE,"DIRECCION";#N/A,#N/A,TRUE,"RESUMEN"}</definedName>
    <definedName name="SDS" hidden="1">{#N/A,#N/A,FALSE,"PERSONAL"}</definedName>
    <definedName name="SDSD">#REF!</definedName>
    <definedName name="SDSDFGG" hidden="1">{"'banner (abr)'!$A$14:$G$22"}</definedName>
    <definedName name="sdsdfh" hidden="1">{"via1",#N/A,TRUE,"general";"via2",#N/A,TRUE,"general";"via3",#N/A,TRUE,"general"}</definedName>
    <definedName name="sdsdfsdff" hidden="1">{#N/A,#N/A,TRUE,"1842CWN0"}</definedName>
    <definedName name="SDSDSADC" hidden="1">#REF!</definedName>
    <definedName name="SDSDSD" hidden="1">{#N/A,#N/A,FALSE,"단축1";#N/A,#N/A,FALSE,"단축2";#N/A,#N/A,FALSE,"단축3";#N/A,#N/A,FALSE,"장축";#N/A,#N/A,FALSE,"4WD"}</definedName>
    <definedName name="sdsf" hidden="1">{#N/A,#N/A,TRUE,"INGENIERIA";#N/A,#N/A,TRUE,"COMPRAS";#N/A,#N/A,TRUE,"DIRECCION";#N/A,#N/A,TRUE,"RESUMEN"}</definedName>
    <definedName name="sdvsdvavav" hidden="1">#REF!</definedName>
    <definedName name="sdyhl" hidden="1">{#N/A,#N/A,TRUE,"1842CWN0"}</definedName>
    <definedName name="seccion1">#REF!</definedName>
    <definedName name="seccion2">#REF!</definedName>
    <definedName name="Section1">#REF!</definedName>
    <definedName name="Section2">#REF!</definedName>
    <definedName name="Section3">#REF!</definedName>
    <definedName name="Sections">#REF!</definedName>
    <definedName name="SECTOR">#REF!</definedName>
    <definedName name="SEG">#REF!</definedName>
    <definedName name="SegmentaciónDeDatos_ACTIVO">#REF!</definedName>
    <definedName name="SegmentaciónDeDatos_ACTIVO1">#REF!</definedName>
    <definedName name="SegmentaciónDeDatos_PROYECTOS_CLIENTES">#REF!</definedName>
    <definedName name="SegmentaciónDeDatos_PROYECTOS_CLIENTES1">#REF!</definedName>
    <definedName name="SegmentaciónDeDatos_TIPOS_DE_EQUIPOS">#REF!</definedName>
    <definedName name="SegmentaciónDeDatos_TIPOS_DE_EQUIPOS1">#REF!</definedName>
    <definedName name="SEGUNDA">#REF!</definedName>
    <definedName name="SEGUNDO">#REF!</definedName>
    <definedName name="SEGURO_D1015">#N/A</definedName>
    <definedName name="Sel_calib_range_uom_max_001">#REF!</definedName>
    <definedName name="Sel_calib_range_uom_min_001">#REF!</definedName>
    <definedName name="Sel_cmpnt_mfr_id_001">#REF!</definedName>
    <definedName name="Sel_cmpnt_mod_id_001">#REF!</definedName>
    <definedName name="Sel_cv_valve_diam_uid_001">#REF!</definedName>
    <definedName name="Sel_fm_diff_press_tr_uid_001">#REF!</definedName>
    <definedName name="Sel_fm_orif_mat_id_001">#REF!</definedName>
    <definedName name="Sel_fm_sub_meter_type_001">#REF!</definedName>
    <definedName name="Sel_inst_range_uom_max_001">#REF!</definedName>
    <definedName name="Sel_inst_range_uom_min_001">#REF!</definedName>
    <definedName name="Sel_line_num_001">#REF!</definedName>
    <definedName name="Sel_pd_dens_at_bas_uid_001">#REF!</definedName>
    <definedName name="Sel_pd_dens_uid_001">#REF!</definedName>
    <definedName name="Sel_pd_design_temp_uid_001">#REF!</definedName>
    <definedName name="Sel_pd_fluid_stat_001">#REF!</definedName>
    <definedName name="Sel_pd_lower_density_uid_001">#REF!</definedName>
    <definedName name="Sel_pd_max_shut_off_press_dif_uid_001">#REF!</definedName>
    <definedName name="Sel_pd_p_dif_press_uid_001">#REF!</definedName>
    <definedName name="Sel_pd_press_base_uid_001">#REF!</definedName>
    <definedName name="Sel_pd_press_drp_uid_001">#REF!</definedName>
    <definedName name="Sel_pd_relief_temp_uid_001">#REF!</definedName>
    <definedName name="Sel_pd_temp_base_uid_001">#REF!</definedName>
    <definedName name="Sel_pd_temp_uid_001">#REF!</definedName>
    <definedName name="Sel_pd_visc_uid_001">#REF!</definedName>
    <definedName name="Sel_rv_area_uid_001">#REF!</definedName>
    <definedName name="Sel_spec_udf_c01_001">#REF!</definedName>
    <definedName name="Sel_spec_udf_c03_001">#REF!</definedName>
    <definedName name="Sel_spec_udf_c04_001">#REF!</definedName>
    <definedName name="Sel_spec_udf_c05_001">#REF!</definedName>
    <definedName name="Sel_spec_udf_c07_001">#REF!</definedName>
    <definedName name="Sel_spec_udf_c09_001">#REF!</definedName>
    <definedName name="Sel_spec_udf_c10_001">#REF!</definedName>
    <definedName name="Sel_spec_udf_c11_001">#REF!</definedName>
    <definedName name="Sel_spec_udf_c17_001">#REF!</definedName>
    <definedName name="Sel_spec_udf_c20_001">#REF!</definedName>
    <definedName name="Sel_spec_udf_c21_001">#REF!</definedName>
    <definedName name="Sel_spec_udf_c23_001">#REF!</definedName>
    <definedName name="Sel_spec_udf_c25_001">#REF!</definedName>
    <definedName name="Sel_spec_udf_c27_001">#REF!</definedName>
    <definedName name="Sel_spec_udf_c34_001">#REF!</definedName>
    <definedName name="Sel_spec_udf_c36_001">#REF!</definedName>
    <definedName name="Sel_spec_udf_c42_001">#REF!</definedName>
    <definedName name="Sel_spec_udf_c44_001">#REF!</definedName>
    <definedName name="Sel_spec_udf_c51_001">#REF!</definedName>
    <definedName name="Sel_spec_udf_c52_001">#REF!</definedName>
    <definedName name="Sel_spec_udf_c55_001">#REF!</definedName>
    <definedName name="Sel_spec_udf_c61_001">#REF!</definedName>
    <definedName name="Sel_spec_udf_c66_001">#REF!</definedName>
    <definedName name="Sel_spec_udf_c68_001">#REF!</definedName>
    <definedName name="Sel_spec_udf_c71_001">#REF!</definedName>
    <definedName name="selectipo">#REF!</definedName>
    <definedName name="SEMANA">#REF!</definedName>
    <definedName name="sena">#REF!</definedName>
    <definedName name="sencount" hidden="1">1</definedName>
    <definedName name="SENGOAEÑHAER" hidden="1">{#N/A,#N/A,FALSE,"masez (10)";#N/A,#N/A,FALSE,"masez (7)";#N/A,#N/A,FALSE,"masez (6)";#N/A,#N/A,FALSE,"masez (5)";#N/A,#N/A,FALSE,"masez (4)";#N/A,#N/A,FALSE,"masez (3)";#N/A,#N/A,FALSE,"masez (2)";#N/A,#N/A,FALSE,"GME";#N/A,#N/A,FALSE,"masez"}</definedName>
    <definedName name="SEÑAL">#REF!</definedName>
    <definedName name="Señales_verticales_Grupo_V___SI_01__SI_04__SI05__SI_06__SI_14__SI_19__SI_27_y_SI_28">#REF!</definedName>
    <definedName name="Sep">#REF!</definedName>
    <definedName name="sep_20">#REF!</definedName>
    <definedName name="sep_21">#REF!</definedName>
    <definedName name="SEPTIEMBRE">#REF!</definedName>
    <definedName name="SERVICE" hidden="1">{#N/A,#N/A,FALSE,"이태원철근"}</definedName>
    <definedName name="SERVICIOS"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1">#REF!</definedName>
    <definedName name="servidor">#REF!</definedName>
    <definedName name="setrj" hidden="1">{"via1",#N/A,TRUE,"general";"via2",#N/A,TRUE,"general";"via3",#N/A,TRUE,"general"}</definedName>
    <definedName name="sett" hidden="1">{"via1",#N/A,TRUE,"general";"via2",#N/A,TRUE,"general";"via3",#N/A,TRUE,"general"}</definedName>
    <definedName name="sf" hidden="1">{#N/A,#N/A,FALSE,"Estatico";#N/A,#N/A,FALSE,"Tuberia";#N/A,#N/A,FALSE,"Instrumentación";#N/A,#N/A,FALSE,"Mecanica";#N/A,#N/A,FALSE,"Electrico";#N/A,#N/A,FALSE,"Ofic.Civiles"}</definedName>
    <definedName name="sfasf" hidden="1">{"TAB1",#N/A,TRUE,"GENERAL";"TAB2",#N/A,TRUE,"GENERAL";"TAB3",#N/A,TRUE,"GENERAL";"TAB4",#N/A,TRUE,"GENERAL";"TAB5",#N/A,TRUE,"GENERAL"}</definedName>
    <definedName name="sfbdfbdfb" hidden="1">#REF!</definedName>
    <definedName name="sfbfdbfb" hidden="1">#REF!</definedName>
    <definedName name="sfdf" hidden="1">#REF!</definedName>
    <definedName name="SFGAST5" hidden="1">{#N/A,#N/A,FALSE,"IC_Global";#N/A,#N/A,FALSE,"IC_Global (98-f)";#N/A,#N/A,FALSE,"Inc";#N/A,#N/A,FALSE,"CAMBIOS (2)";#N/A,#N/A,FALSE,"EXPL Inc.";#N/A,#N/A,FALSE,"HITOS98";#N/A,#N/A,FALSE,"CURVA ""S"" GLOBAL ";#N/A,#N/A,FALSE,"CURVA ""S"" 1998 "}</definedName>
    <definedName name="SFHSGFH" hidden="1">{"TAB1",#N/A,TRUE,"GENERAL";"TAB2",#N/A,TRUE,"GENERAL";"TAB3",#N/A,TRUE,"GENERAL";"TAB4",#N/A,TRUE,"GENERAL";"TAB5",#N/A,TRUE,"GENERAL"}</definedName>
    <definedName name="SFINTOTAL" hidden="1">{"DETALLE_1996",#N/A,FALSE,"flujo";"DETALLE_1997",#N/A,FALSE,"flujo";"GASTOS_INCURRIDOS_1996",#N/A,FALSE,"flujo";"GASTOS_PROGRAMADOS_PARA_1997",#N/A,FALSE,"flujo";#N/A,#N/A,FALSE,"comparat";#N/A,#N/A,FALSE,"costos";#N/A,#N/A,FALSE,"proyctrol"}</definedName>
    <definedName name="sfs" hidden="1">{"uno",#N/A,FALSE,"Dist total";"COMENTARIO",#N/A,FALSE,"Ficha CODICE"}</definedName>
    <definedName name="sfsd" hidden="1">{"via1",#N/A,TRUE,"general";"via2",#N/A,TRUE,"general";"via3",#N/A,TRUE,"general"}</definedName>
    <definedName name="sfsdf" hidden="1">{"TAB1",#N/A,TRUE,"GENERAL";"TAB2",#N/A,TRUE,"GENERAL";"TAB3",#N/A,TRUE,"GENERAL";"TAB4",#N/A,TRUE,"GENERAL";"TAB5",#N/A,TRUE,"GENERAL"}</definedName>
    <definedName name="sfsdferg" hidden="1">{"TAB1",#N/A,TRUE,"GENERAL";"TAB2",#N/A,TRUE,"GENERAL";"TAB3",#N/A,TRUE,"GENERAL";"TAB4",#N/A,TRUE,"GENERAL";"TAB5",#N/A,TRUE,"GENERAL"}</definedName>
    <definedName name="sfsdfs" hidden="1">{"TAB1",#N/A,TRUE,"GENERAL";"TAB2",#N/A,TRUE,"GENERAL";"TAB3",#N/A,TRUE,"GENERAL";"TAB4",#N/A,TRUE,"GENERAL";"TAB5",#N/A,TRUE,"GENERAL"}</definedName>
    <definedName name="SFSTRT" hidden="1">{#N/A,#N/A,FALSE,"masez (10)";#N/A,#N/A,FALSE,"masez (7)";#N/A,#N/A,FALSE,"masez (6)";#N/A,#N/A,FALSE,"masez (5)";#N/A,#N/A,FALSE,"masez (4)";#N/A,#N/A,FALSE,"masez (3)";#N/A,#N/A,FALSE,"masez (2)";#N/A,#N/A,FALSE,"GME";#N/A,#N/A,FALSE,"masez"}</definedName>
    <definedName name="sfwgtsfs" hidden="1">{#N/A,#N/A,FALSE,"SMT1";#N/A,#N/A,FALSE,"SMT2";#N/A,#N/A,FALSE,"Summary";#N/A,#N/A,FALSE,"Graphs";#N/A,#N/A,FALSE,"4 Panel"}</definedName>
    <definedName name="SGOT" hidden="1">{"EVA",#N/A,FALSE,"SMT2";#N/A,#N/A,FALSE,"Summary";#N/A,#N/A,FALSE,"Graphs";#N/A,#N/A,FALSE,"4 Panel"}</definedName>
    <definedName name="sgsg" hidden="1">#REF!</definedName>
    <definedName name="sgsgs" hidden="1">#REF!</definedName>
    <definedName name="SHARED_FORMULA_0">#REF!*#REF!</definedName>
    <definedName name="SHARED_FORMULA_1">#REF!*#REF!</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#REF!*#REF!</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(3/8-1/16)*2.54</definedName>
    <definedName name="SHARED_FORMULA_26">#N/A</definedName>
    <definedName name="SHARED_FORMULA_27">#N/A</definedName>
    <definedName name="SHARED_FORMULA_28">#N/A</definedName>
    <definedName name="SHARED_FORMULA_29">#N/A</definedName>
    <definedName name="SHARED_FORMULA_3">#REF!*#REF!</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#REF!*#REF!</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#REF!*#REF!</definedName>
    <definedName name="SHARED_FORMULA_50">#N/A</definedName>
    <definedName name="SHARED_FORMULA_51">#N/A</definedName>
    <definedName name="SHARED_FORMULA_52">#N/A</definedName>
    <definedName name="SHARED_FORMULA_53">#N/A</definedName>
    <definedName name="SHARED_FORMULA_6">#N/A</definedName>
    <definedName name="SHARED_FORMULA_7">#N/A</definedName>
    <definedName name="SHARED_FORMULA_8">#N/A</definedName>
    <definedName name="SHARED_FORMULA_9">#N/A</definedName>
    <definedName name="SHEE_INT">#REF!</definedName>
    <definedName name="SHEET">#REF!</definedName>
    <definedName name="SHEET_KP">#REF!</definedName>
    <definedName name="SHEET_MR">#REF!</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LTER" hidden="1">#REF!</definedName>
    <definedName name="shi" hidden="1">{#N/A,#N/A,FALSE,"단축1";#N/A,#N/A,FALSE,"단축2";#N/A,#N/A,FALSE,"단축3";#N/A,#N/A,FALSE,"장축";#N/A,#N/A,FALSE,"4WD"}</definedName>
    <definedName name="shin" hidden="1">{#N/A,#N/A,FALSE,"단축1";#N/A,#N/A,FALSE,"단축2";#N/A,#N/A,FALSE,"단축3";#N/A,#N/A,FALSE,"장축";#N/A,#N/A,FALSE,"4WD"}</definedName>
    <definedName name="ShippingStrategy">#REF!</definedName>
    <definedName name="SHS" hidden="1">{#N/A,#N/A,FALSE,"단축1";#N/A,#N/A,FALSE,"단축2";#N/A,#N/A,FALSE,"단축3";#N/A,#N/A,FALSE,"장축";#N/A,#N/A,FALSE,"4WD"}</definedName>
    <definedName name="SHSH" hidden="1">{#N/A,#N/A,FALSE,"단축1";#N/A,#N/A,FALSE,"단축2";#N/A,#N/A,FALSE,"단축3";#N/A,#N/A,FALSE,"장축";#N/A,#N/A,FALSE,"4WD"}</definedName>
    <definedName name="shshsh" hidden="1">#REF!</definedName>
    <definedName name="SHT" hidden="1">{#N/A,#N/A,FALSE,"단축1";#N/A,#N/A,FALSE,"단축2";#N/A,#N/A,FALSE,"단축3";#N/A,#N/A,FALSE,"장축";#N/A,#N/A,FALSE,"4WD"}</definedName>
    <definedName name="ShutDownRequirements">#REF!</definedName>
    <definedName name="si" hidden="1">{"'A21005'!$A$3:$M$5"}</definedName>
    <definedName name="SI_NO">#REF!</definedName>
    <definedName name="SIDE" hidden="1">{#N/A,#N/A,FALSE,"단축1";#N/A,#N/A,FALSE,"단축2";#N/A,#N/A,FALSE,"단축3";#N/A,#N/A,FALSE,"장축";#N/A,#N/A,FALSE,"4WD"}</definedName>
    <definedName name="SIGUE" hidden="1">#REF!</definedName>
    <definedName name="silla_y_250x110">#REF!</definedName>
    <definedName name="SILLA_YEE_160x110">#REF!</definedName>
    <definedName name="SILLA_YEE_160x160">#REF!</definedName>
    <definedName name="SILLA_YEE_200x110">#REF!</definedName>
    <definedName name="SILLA_YEE_200x160">#REF!</definedName>
    <definedName name="SILLA_YEE_24x160">#REF!</definedName>
    <definedName name="SILLA_YEE_250x110">#REF!</definedName>
    <definedName name="SILLA_YEE_250x160">#REF!</definedName>
    <definedName name="SILLA_YEE_27x160">#REF!</definedName>
    <definedName name="SILLA_YEE_315x110">#REF!</definedName>
    <definedName name="SILLA_YEE_315x160">#REF!</definedName>
    <definedName name="SILLA_YEE_355x110">#REF!</definedName>
    <definedName name="SILLA_YEE_355x160">#REF!</definedName>
    <definedName name="SILLA_YEE_400x160">#REF!</definedName>
    <definedName name="SILLA_YEE_450x160">#REF!</definedName>
    <definedName name="silvia">#REF!</definedName>
    <definedName name="SIM">#REF!</definedName>
    <definedName name="SINGOLO">#REF!</definedName>
    <definedName name="SINMANIFOLD">#REF!</definedName>
    <definedName name="Sinnombre">#REF!</definedName>
    <definedName name="Sistema_de_levantamiento">#REF!</definedName>
    <definedName name="site">#REF!</definedName>
    <definedName name="site_id_001">#REF!</definedName>
    <definedName name="SiteCharacteristics">#REF!</definedName>
    <definedName name="SiteLocation">#REF!</definedName>
    <definedName name="SixA">#REF!</definedName>
    <definedName name="SixB">#REF!</definedName>
    <definedName name="SixC">#REF!</definedName>
    <definedName name="SixD">#REF!</definedName>
    <definedName name="SixE">#REF!</definedName>
    <definedName name="SixF">#REF!</definedName>
    <definedName name="SixG">#REF!</definedName>
    <definedName name="SixH">#REF!</definedName>
    <definedName name="SixI">#REF!</definedName>
    <definedName name="SixJ">#REF!</definedName>
    <definedName name="SixK">#REF!</definedName>
    <definedName name="SixL">#REF!</definedName>
    <definedName name="SixM">#REF!</definedName>
    <definedName name="SIZE">#REF!</definedName>
    <definedName name="sjjf" hidden="1">{#N/A,#N/A,FALSE,"단축1";#N/A,#N/A,FALSE,"단축2";#N/A,#N/A,FALSE,"단축3";#N/A,#N/A,FALSE,"장축";#N/A,#N/A,FALSE,"4WD"}</definedName>
    <definedName name="sjk" hidden="1">{#N/A,#N/A,FALSE,"단축1";#N/A,#N/A,FALSE,"단축2";#N/A,#N/A,FALSE,"단축3";#N/A,#N/A,FALSE,"장축";#N/A,#N/A,FALSE,"4WD"}</definedName>
    <definedName name="ŞK" hidden="1">{#N/A,#N/A,FALSE,"단축1";#N/A,#N/A,FALSE,"단축2";#N/A,#N/A,FALSE,"단축3";#N/A,#N/A,FALSE,"장축";#N/A,#N/A,FALSE,"4WD"}</definedName>
    <definedName name="skfnb2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sdmfd" hidden="1">{#N/A,#N/A,TRUE,"1842CWN0"}</definedName>
    <definedName name="sksjsb" hidden="1">{#N/A,#N/A,TRUE,"INGENIERIA";#N/A,#N/A,TRUE,"COMPRAS";#N/A,#N/A,TRUE,"DIRECCION";#N/A,#N/A,TRUE,"RESUMEN"}</definedName>
    <definedName name="sksks" hidden="1">{#N/A,#N/A,TRUE,"1842CWN0"}</definedName>
    <definedName name="sl_cmpnt_id">#REF!</definedName>
    <definedName name="sl_cmpnt_name">#REF!</definedName>
    <definedName name="sl_cmpnt_name_t">#REF!</definedName>
    <definedName name="sl_cmpnt_serv">#REF!</definedName>
    <definedName name="sl_cmpnt_serv_t">#REF!</definedName>
    <definedName name="sl_equip_id">#REF!</definedName>
    <definedName name="sl_equip_id_t">#REF!</definedName>
    <definedName name="sl_flag_color">#REF!</definedName>
    <definedName name="sl_hist_marked">#REF!</definedName>
    <definedName name="sl_line_num">#REF!</definedName>
    <definedName name="sl_line_num_t">#REF!</definedName>
    <definedName name="sl_pid_no">#REF!</definedName>
    <definedName name="sl_pid_no_t">#REF!</definedName>
    <definedName name="SLDJFKGH" hidden="1">{"'banner (abr)'!$A$14:$G$22"}</definedName>
    <definedName name="SLHeader">#REF!</definedName>
    <definedName name="SLHJLS" hidden="1">{#N/A,#N/A,FALSE,"TABLE"}</definedName>
    <definedName name="SMEC">#REF!</definedName>
    <definedName name="smi" hidden="1">#REF!</definedName>
    <definedName name="SMLV">#REF!</definedName>
    <definedName name="smmlv">#REF!</definedName>
    <definedName name="SN">#REF!</definedName>
    <definedName name="SOBREANCHO">#REF!</definedName>
    <definedName name="SOC">#REF!</definedName>
    <definedName name="SocialIssues">#REF!</definedName>
    <definedName name="soil">#REF!</definedName>
    <definedName name="SOL">#REF!</definedName>
    <definedName name="SolidProps">#REF!</definedName>
    <definedName name="SOLUCIONES" hidden="1">{"'banner (abr)'!$A$14:$G$22"}</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6" hidden="1">#REF!</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3</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3</definedName>
    <definedName name="solver_rel16" hidden="1">3</definedName>
    <definedName name="solver_rel2" hidden="1">3</definedName>
    <definedName name="solver_rel3" hidden="1">3</definedName>
    <definedName name="solver_rel4" hidden="1">3</definedName>
    <definedName name="solver_rel5" hidden="1">3</definedName>
    <definedName name="solver_rel6" hidden="1">3</definedName>
    <definedName name="solver_rel7" hidden="1">3</definedName>
    <definedName name="solver_rel8" hidden="1">3</definedName>
    <definedName name="solver_rel9" hidden="1">3</definedName>
    <definedName name="solver_rhs1" hidden="1">0</definedName>
    <definedName name="solver_rhs10" hidden="1">0</definedName>
    <definedName name="solver_rhs11" hidden="1">0</definedName>
    <definedName name="solver_rhs12" hidden="1">0</definedName>
    <definedName name="solver_rhs13" hidden="1">0</definedName>
    <definedName name="solver_rhs14" hidden="1">0</definedName>
    <definedName name="solver_rhs15" hidden="1">0</definedName>
    <definedName name="solver_rhs16" hidden="1">0</definedName>
    <definedName name="solver_rhs2" hidden="1">0</definedName>
    <definedName name="solver_rhs3" hidden="1">0</definedName>
    <definedName name="solver_rhs4" hidden="1">0</definedName>
    <definedName name="solver_rhs5" hidden="1">0</definedName>
    <definedName name="solver_rhs6" hidden="1">0</definedName>
    <definedName name="solver_rhs7" hidden="1">0</definedName>
    <definedName name="solver_rhs8" hidden="1">0</definedName>
    <definedName name="solver_rhs9" hidden="1">0</definedName>
    <definedName name="solver_scl" hidden="1">2</definedName>
    <definedName name="solver_sho" hidden="1">2</definedName>
    <definedName name="solver_tim" hidden="1">100</definedName>
    <definedName name="solver_tmp" hidden="1">#NULL!</definedName>
    <definedName name="solver_tol" hidden="1">0.05</definedName>
    <definedName name="solver_typ" hidden="1">1</definedName>
    <definedName name="solver_val" hidden="1">0</definedName>
    <definedName name="SOPCON">#REF!</definedName>
    <definedName name="SOR">#REF!</definedName>
    <definedName name="Sort">#REF!</definedName>
    <definedName name="SORT1" hidden="1">#REF!</definedName>
    <definedName name="SORT2" hidden="1">#REF!</definedName>
    <definedName name="SortArea">#REF!</definedName>
    <definedName name="SortArea1162">#REF!</definedName>
    <definedName name="SortArea1162and1593">#REF!</definedName>
    <definedName name="SortArea1593">#REF!</definedName>
    <definedName name="sortarea2">#REF!</definedName>
    <definedName name="SourceCountry">#REF!</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nner_Auto_File">"F:\Proyectos\CEI\Tunja-Barbosa\tra2b.x2a"</definedName>
    <definedName name="Spanner_Auto_Select">#REF!</definedName>
    <definedName name="spare">#REF!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_001">#REF!</definedName>
    <definedName name="spec_enclosure_class">#REF!</definedName>
    <definedName name="spec_enclosure_class_001">#REF!</definedName>
    <definedName name="spec_entity_type_id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#REF!</definedName>
    <definedName name="spec_udf_c03_001">#REF!</definedName>
    <definedName name="spec_udf_c04">#REF!</definedName>
    <definedName name="spec_udf_c04_001">#REF!</definedName>
    <definedName name="spec_udf_c05">#REF!</definedName>
    <definedName name="spec_udf_c05_001">#REF!</definedName>
    <definedName name="spec_udf_c06">#REF!</definedName>
    <definedName name="spec_udf_c06_001">#REF!</definedName>
    <definedName name="spec_udf_c07">#REF!</definedName>
    <definedName name="spec_udf_c07_001">#REF!</definedName>
    <definedName name="spec_udf_c08">#REF!</definedName>
    <definedName name="spec_udf_c08_001">#REF!</definedName>
    <definedName name="spec_udf_c09">#REF!</definedName>
    <definedName name="spec_udf_c09_001">#REF!</definedName>
    <definedName name="spec_udf_c10">#REF!</definedName>
    <definedName name="spec_udf_c10_001">#REF!</definedName>
    <definedName name="spec_udf_c100_001">#REF!</definedName>
    <definedName name="spec_udf_c101">#REF!</definedName>
    <definedName name="spec_udf_c101_001">#REF!</definedName>
    <definedName name="spec_udf_c102">#REF!</definedName>
    <definedName name="spec_udf_c102_001">#REF!</definedName>
    <definedName name="spec_udf_c103">#REF!</definedName>
    <definedName name="spec_udf_c103_001">#REF!</definedName>
    <definedName name="spec_udf_c104">#REF!</definedName>
    <definedName name="spec_udf_c104_001">#REF!</definedName>
    <definedName name="spec_udf_c105">#REF!</definedName>
    <definedName name="spec_udf_c105_001">#REF!</definedName>
    <definedName name="spec_udf_c106">#REF!</definedName>
    <definedName name="spec_udf_c106_001">#REF!</definedName>
    <definedName name="spec_udf_c107">#REF!</definedName>
    <definedName name="spec_udf_c107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80">#REF!</definedName>
    <definedName name="spec_udf_c180_001">#REF!</definedName>
    <definedName name="spec_udf_c181">#REF!</definedName>
    <definedName name="spec_udf_c181_001">#REF!</definedName>
    <definedName name="spec_udf_c182">#REF!</definedName>
    <definedName name="spec_udf_c182_001">#REF!</definedName>
    <definedName name="spec_udf_c183">#REF!</definedName>
    <definedName name="spec_udf_c183_001">#REF!</definedName>
    <definedName name="spec_udf_c184">#REF!</definedName>
    <definedName name="spec_udf_c184_001">#REF!</definedName>
    <definedName name="spec_udf_c185">#REF!</definedName>
    <definedName name="spec_udf_c185_001">#REF!</definedName>
    <definedName name="spec_udf_c19">#REF!</definedName>
    <definedName name="spec_udf_c19_001">#REF!</definedName>
    <definedName name="spec_udf_c20">#REF!</definedName>
    <definedName name="spec_udf_c20_001">#REF!</definedName>
    <definedName name="spec_udf_c2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#REF!</definedName>
    <definedName name="spec_udf_c26_001">#REF!</definedName>
    <definedName name="spec_udf_c27">#REF!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_001">#REF!</definedName>
    <definedName name="spec_udf_c49">#REF!</definedName>
    <definedName name="spec_udf_c49_001">#REF!</definedName>
    <definedName name="spec_udf_c50">#REF!</definedName>
    <definedName name="spec_udf_c50_001">#REF!</definedName>
    <definedName name="spec_udf_c51">#REF!</definedName>
    <definedName name="spec_udf_c51_001">#REF!</definedName>
    <definedName name="spec_udf_c52">#REF!</definedName>
    <definedName name="spec_udf_c52_001">#REF!</definedName>
    <definedName name="spec_udf_c53">#REF!</definedName>
    <definedName name="spec_udf_c53_001">#REF!</definedName>
    <definedName name="spec_udf_c54_001">#REF!</definedName>
    <definedName name="spec_udf_c55_001">#REF!</definedName>
    <definedName name="spec_udf_c56_001">#REF!</definedName>
    <definedName name="spec_udf_c57_001">#REF!</definedName>
    <definedName name="spec_udf_c58_001">#REF!</definedName>
    <definedName name="spec_udf_c59_001">#REF!</definedName>
    <definedName name="spec_udf_c60_001">#REF!</definedName>
    <definedName name="spec_udf_c61">#REF!</definedName>
    <definedName name="spec_udf_c61_001">#REF!</definedName>
    <definedName name="spec_udf_c62_001">#REF!</definedName>
    <definedName name="spec_udf_c63_001">#REF!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#REF!</definedName>
    <definedName name="spec_udf_c71_001">#REF!</definedName>
    <definedName name="spec_udf_c72">#REF!</definedName>
    <definedName name="spec_udf_c72_001">#REF!</definedName>
    <definedName name="spec_udf_c73">#REF!</definedName>
    <definedName name="spec_udf_c73_001">#REF!</definedName>
    <definedName name="spec_udf_c74_001">#REF!</definedName>
    <definedName name="spec_udf_c75">#REF!</definedName>
    <definedName name="spec_udf_c75_001">#REF!</definedName>
    <definedName name="spec_udf_c76">#REF!</definedName>
    <definedName name="spec_udf_c76_001">#REF!</definedName>
    <definedName name="spec_udf_c77">#REF!</definedName>
    <definedName name="spec_udf_c77_001">#REF!</definedName>
    <definedName name="spec_udf_c78">#REF!</definedName>
    <definedName name="spec_udf_c78_001">#REF!</definedName>
    <definedName name="spec_udf_c79_001">#REF!</definedName>
    <definedName name="spec_udf_c80_001">#REF!</definedName>
    <definedName name="spec_udf_c81">#REF!</definedName>
    <definedName name="spec_udf_c81_001">#REF!</definedName>
    <definedName name="spec_udf_c82">#REF!</definedName>
    <definedName name="spec_udf_c82_001">#REF!</definedName>
    <definedName name="spec_udf_c83">#REF!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ifications">#REF!</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C" hidden="1">{#N/A,#N/A,FALSE,"Hoja1";#N/A,#N/A,FALSE,"Hoja2"}</definedName>
    <definedName name="SQC." hidden="1">{#N/A,#N/A,FALSE,"Hoja1";#N/A,#N/A,FALSE,"Hoja2"}</definedName>
    <definedName name="srwrwr" hidden="1">{"TAB1",#N/A,TRUE,"GENERAL";"TAB2",#N/A,TRUE,"GENERAL";"TAB3",#N/A,TRUE,"GENERAL";"TAB4",#N/A,TRUE,"GENERAL";"TAB5",#N/A,TRUE,"GENERAL"}</definedName>
    <definedName name="SS" hidden="1">{#N/A,#N/A,FALSE,"Costos Productos 6A";#N/A,#N/A,FALSE,"Costo Unitario Total H-94-12"}</definedName>
    <definedName name="SS_PS">#REF!</definedName>
    <definedName name="ssa">#REF!</definedName>
    <definedName name="ssax" hidden="1">{#N/A,#N/A,TRUE,"Y생산";#N/A,#N/A,TRUE,"Y판매";#N/A,#N/A,TRUE,"Y총물량";#N/A,#N/A,TRUE,"Y능력";#N/A,#N/A,TRUE,"YKD"}</definedName>
    <definedName name="ssddadad" hidden="1">{#N/A,#N/A,TRUE,"INGENIERIA";#N/A,#N/A,TRUE,"COMPRAS";#N/A,#N/A,TRUE,"DIRECCION";#N/A,#N/A,TRUE,"RESUMEN"}</definedName>
    <definedName name="ssddf" hidden="1">{#N/A,#N/A,TRUE,"INGENIERIA";#N/A,#N/A,TRUE,"COMPRAS";#N/A,#N/A,TRUE,"DIRECCION";#N/A,#N/A,TRUE,"RESUMEN"}</definedName>
    <definedName name="SSFD" hidden="1">{#N/A,#N/A,FALSE,"TABLE"}</definedName>
    <definedName name="ssh">#REF!</definedName>
    <definedName name="sss" hidden="1">{"'A21005'!$A$3:$M$5"}</definedName>
    <definedName name="SSSS" hidden="1">{#N/A,#N/A,FALSE,"orthoflow";#N/A,#N/A,FALSE,"Miscelaneos";#N/A,#N/A,FALSE,"Instrumentacio";#N/A,#N/A,FALSE,"Electrico";#N/A,#N/A,FALSE,"Valv. Seguridad"}</definedName>
    <definedName name="sssss" hidden="1">{#N/A,#N/A,FALSE,"masez (10)";#N/A,#N/A,FALSE,"masez (7)";#N/A,#N/A,FALSE,"masez (6)";#N/A,#N/A,FALSE,"masez (5)";#N/A,#N/A,FALSE,"masez (4)";#N/A,#N/A,FALSE,"masez (3)";#N/A,#N/A,FALSE,"masez (2)";#N/A,#N/A,FALSE,"GME";#N/A,#N/A,FALSE,"masez"}</definedName>
    <definedName name="sssss7" hidden="1">{"via1",#N/A,TRUE,"general";"via2",#N/A,TRUE,"general";"via3",#N/A,TRUE,"general"}</definedName>
    <definedName name="sssssa" hidden="1">{"TAB1",#N/A,TRUE,"GENERAL";"TAB2",#N/A,TRUE,"GENERAL";"TAB3",#N/A,TRUE,"GENERAL";"TAB4",#N/A,TRUE,"GENERAL";"TAB5",#N/A,TRUE,"GENERAL"}</definedName>
    <definedName name="sssssssss" hidden="1">{#N/A,#N/A,FALSE,"Casanare";#N/A,#N/A,FALSE,"Estero";#N/A,#N/A,FALSE,"Garcero";#N/A,#N/A,FALSE,"Orocué";#N/A,#N/A,FALSE,"Corocora"}</definedName>
    <definedName name="sssssssss_1" hidden="1">{#N/A,#N/A,FALSE,"Casanare";#N/A,#N/A,FALSE,"Estero";#N/A,#N/A,FALSE,"Garcero";#N/A,#N/A,FALSE,"Orocué";#N/A,#N/A,FALSE,"Corocora"}</definedName>
    <definedName name="ssssssssss" hidden="1">{#N/A,#N/A,FALSE,"Costos Productos 6A";#N/A,#N/A,FALSE,"Costo Unitario Total H-94-12"}</definedName>
    <definedName name="sssssssssss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SSSSSSSSSSSSSSSSSSSS" hidden="1">#REF!</definedName>
    <definedName name="sssssy" hidden="1">{"via1",#N/A,TRUE,"general";"via2",#N/A,TRUE,"general";"via3",#N/A,TRUE,"general"}</definedName>
    <definedName name="st">#REF!</definedName>
    <definedName name="ST_BLDG">#REF!</definedName>
    <definedName name="ST_CW">#REF!</definedName>
    <definedName name="st_LB_cv_valve_type_001">#REF!</definedName>
    <definedName name="st_LB_fm_bleed_hole_diam_uid_001">#REF!</definedName>
    <definedName name="st_LB_fm_meter_type_001">#REF!</definedName>
    <definedName name="st_LB_fm_orif_diam_uid_001">#REF!</definedName>
    <definedName name="st_LB_pd_calc_code_001">#REF!</definedName>
    <definedName name="st_LB_pd_failure_action_001">#REF!</definedName>
    <definedName name="st_LB_pd_fluid_phase_001">#REF!</definedName>
    <definedName name="st_LB_pd_seat_leak_001">#REF!</definedName>
    <definedName name="st_LB_rv_calc_standard_001">#REF!</definedName>
    <definedName name="st_LB_spec_udf_c02_001">#REF!</definedName>
    <definedName name="st_LB_spec_udf_c03_001">#REF!</definedName>
    <definedName name="st_LB_spec_udf_c11_001">#REF!</definedName>
    <definedName name="st_LB_spec_udf_c12_001">#REF!</definedName>
    <definedName name="st_LB_spec_udf_c29_001">#REF!</definedName>
    <definedName name="st_LB_spec_udf_c41_001">#REF!</definedName>
    <definedName name="st_LB_spec_udf_c53_001">#REF!</definedName>
    <definedName name="st_LB_spec_udf_c73_001">#REF!</definedName>
    <definedName name="st_LB_spec_udf_c86_001">#REF!</definedName>
    <definedName name="st_LB_spec_udf_c87_001">#REF!</definedName>
    <definedName name="stake">#REF!</definedName>
    <definedName name="STALO1">#REF!</definedName>
    <definedName name="STANU">#REF!</definedName>
    <definedName name="START1">#REF!</definedName>
    <definedName name="starting_current_001">#REF!</definedName>
    <definedName name="StartupRequirements">#REF!</definedName>
    <definedName name="STENU">#REF!</definedName>
    <definedName name="STONU">#REF!</definedName>
    <definedName name="StorageRequirements">#REF!</definedName>
    <definedName name="Strength">#REF!</definedName>
    <definedName name="strip_id_001">#REF!</definedName>
    <definedName name="Structure">#REF!</definedName>
    <definedName name="STSUMM">#REF!</definedName>
    <definedName name="stt" hidden="1">{"via1",#N/A,TRUE,"general";"via2",#N/A,TRUE,"general";"via3",#N/A,TRUE,"general"}</definedName>
    <definedName name="STU" hidden="1">{#N/A,#N/A,FALSE,"TABLE"}</definedName>
    <definedName name="Stub" hidden="1">#REF!</definedName>
    <definedName name="Stub_Header1" hidden="1">#REF!</definedName>
    <definedName name="Stub_Header2" hidden="1">#REF!</definedName>
    <definedName name="Stub_Header3" hidden="1">#REF!</definedName>
    <definedName name="Sub">#REF!</definedName>
    <definedName name="Sub_Total_CAPEX___Ongoing_CAPEX">#REF!</definedName>
    <definedName name="SUBS">#REF!</definedName>
    <definedName name="SubstationRequirements">#REF!</definedName>
    <definedName name="SUBTO">#REF!</definedName>
    <definedName name="suc">#REF!</definedName>
    <definedName name="sucursales">#REF!</definedName>
    <definedName name="SUM">#REF!</definedName>
    <definedName name="SUM_DB_DATA">#REF!</definedName>
    <definedName name="suma">#REF!</definedName>
    <definedName name="summ" hidden="1">#REF!</definedName>
    <definedName name="SUMMARY" localSheetId="2">#REF!</definedName>
    <definedName name="SUMMARY">#REF!</definedName>
    <definedName name="Summary_EURO" hidden="1">{#N/A,#N/A,FALSE,"3";#N/A,#N/A,FALSE,"5";#N/A,#N/A,FALSE,"6";#N/A,#N/A,FALSE,"8";#N/A,#N/A,FALSE,"10";#N/A,#N/A,FALSE,"13";#N/A,#N/A,FALSE,"14";#N/A,#N/A,FALSE,"15";#N/A,#N/A,FALSE,"16"}</definedName>
    <definedName name="Summary2" hidden="1">{"INCOME",#N/A,FALSE,"ProNet";"VALUE",#N/A,FALSE,"ProNet"}</definedName>
    <definedName name="SUP">#N/A</definedName>
    <definedName name="SUP_ART">#REF!</definedName>
    <definedName name="SUP_FBC">#N/A</definedName>
    <definedName name="SUPERIOR">#REF!</definedName>
    <definedName name="Supervía" hidden="1">{#N/A,#N/A,TRUE,"0001";#N/A,#N/A,TRUE,"0002";#N/A,#N/A,TRUE,"0003";#N/A,#N/A,TRUE,"0004";#N/A,#N/A,TRUE,"0005";#N/A,#N/A,TRUE,"0006";#N/A,#N/A,TRUE,"0007";#N/A,#N/A,TRUE,"0008";#N/A,#N/A,TRUE,"0009";#N/A,#N/A,TRUE,"0010"}</definedName>
    <definedName name="SUPP">#REF!</definedName>
    <definedName name="SURF">#REF!</definedName>
    <definedName name="SURFREV">#REF!</definedName>
    <definedName name="Surveys">#REF!</definedName>
    <definedName name="SWQ15ExportFormat">#REF!</definedName>
    <definedName name="swsw" hidden="1">{"via1",#N/A,TRUE,"general";"via2",#N/A,TRUE,"general";"via3",#N/A,TRUE,"general"}</definedName>
    <definedName name="swsw3" hidden="1">{"TAB1",#N/A,TRUE,"GENERAL";"TAB2",#N/A,TRUE,"GENERAL";"TAB3",#N/A,TRUE,"GENERAL";"TAB4",#N/A,TRUE,"GENERAL";"TAB5",#N/A,TRUE,"GENERAL"}</definedName>
    <definedName name="Swvu.normal." hidden="1">#REF!</definedName>
    <definedName name="Swvu.short." hidden="1">#REF!</definedName>
    <definedName name="Swvu.STANDARD." hidden="1">#REF!</definedName>
    <definedName name="Swvu.TAB1." hidden="1">#REF!</definedName>
    <definedName name="Swvu.TAB2." hidden="1">#REF!</definedName>
    <definedName name="Swvu.TAB3." hidden="1">#REF!</definedName>
    <definedName name="Swvu.TAB4." hidden="1">#REF!</definedName>
    <definedName name="Swvu.TAB5." hidden="1">#REF!</definedName>
    <definedName name="Swvu.week3." hidden="1">#REF!</definedName>
    <definedName name="Swvu.week3short." hidden="1">#REF!</definedName>
    <definedName name="sys">#REF!</definedName>
    <definedName name="SZL">#REF!</definedName>
    <definedName name="T" hidden="1">{#N/A,#N/A,TRUE,"Budget";#N/A,#N/A,TRUE,"Balance Sheet";#N/A,#N/A,TRUE,"Cash Flow"}</definedName>
    <definedName name="T1_Balance_BoC">#REF!</definedName>
    <definedName name="T1_EoC">#REF!</definedName>
    <definedName name="t5t5" hidden="1">{"TAB1",#N/A,TRUE,"GENERAL";"TAB2",#N/A,TRUE,"GENERAL";"TAB3",#N/A,TRUE,"GENERAL";"TAB4",#N/A,TRUE,"GENERAL";"TAB5",#N/A,TRUE,"GENERAL"}</definedName>
    <definedName name="TA">#REF!</definedName>
    <definedName name="TAB_ACTP3">#REF!</definedName>
    <definedName name="TAB_PROG">#REF!</definedName>
    <definedName name="TABLA">#REF!</definedName>
    <definedName name="tabla_2">#REF!</definedName>
    <definedName name="tabla_3">#REF!</definedName>
    <definedName name="TABLA_AMORT_ANT">#REF!</definedName>
    <definedName name="TABLA_DE_COMISIONES">#REF!</definedName>
    <definedName name="TABLA_PERIODOS">#REF!</definedName>
    <definedName name="TABLA10VRM">#REF!</definedName>
    <definedName name="TABLA13">#REF!</definedName>
    <definedName name="TABLA13B">#REF!</definedName>
    <definedName name="TABLA1CONT">#REF!</definedName>
    <definedName name="tabla2">#REF!</definedName>
    <definedName name="TABLA6">#REF!</definedName>
    <definedName name="TABLA7">#REF!</definedName>
    <definedName name="TABLA7A">#REF!</definedName>
    <definedName name="TABLA7B">#REF!</definedName>
    <definedName name="TABLA8">#REF!</definedName>
    <definedName name="TABLA8A">#REF!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Name">"Dummy"</definedName>
    <definedName name="TableSummary" hidden="1">#REF!</definedName>
    <definedName name="tag_number_note">#REF!</definedName>
    <definedName name="Tamano">#REF!</definedName>
    <definedName name="TamContratista">#REF!</definedName>
    <definedName name="TANQUES">#REF!</definedName>
    <definedName name="TAPA_ALCANTARILLA_ARO_Y_CONTRAARO">#REF!</definedName>
    <definedName name="TAPHEX">#REF!</definedName>
    <definedName name="target" hidden="1">{"'banner (abr)'!$A$14:$G$22"}</definedName>
    <definedName name="target2" hidden="1">{"'banner (abr)'!$A$14:$G$22"}</definedName>
    <definedName name="TariCiud">#REF!</definedName>
    <definedName name="tarifa2013p">#REF!</definedName>
    <definedName name="TARIFAEQHERR">#REF!</definedName>
    <definedName name="TARIFAMATER">#REF!</definedName>
    <definedName name="TARIFAMO">#REF!</definedName>
    <definedName name="TARIFAS">#REF!</definedName>
    <definedName name="Tarifas_2011">#REF!</definedName>
    <definedName name="Tarifas2012">#REF!</definedName>
    <definedName name="TARIFASN">#REF!</definedName>
    <definedName name="TARIFATRANSP">#REF!</definedName>
    <definedName name="TARMCIBCAR_">#REF!</definedName>
    <definedName name="tasa">#REF!</definedName>
    <definedName name="TASDES">#REF!</definedName>
    <definedName name="TAX">#REF!</definedName>
    <definedName name="Taxpb" hidden="1">#REF!</definedName>
    <definedName name="TB">#REF!</definedName>
    <definedName name="tb_h" hidden="1">{"krl1",#N/A,FALSE,"kr";"krl2",#N/A,FALSE,"kr";"compara",#N/A,FALSE,"kr";"desconp1",#N/A,FALSE,"kr";"desconp12",#N/A,FALSE,"kr";"krnp1",#N/A,FALSE,"kr";"krnp2",#N/A,FALSE,"kr";"krp12avg",#N/A,FALSE,"kr";"krp1avg",#N/A,FALSE,"kr"}</definedName>
    <definedName name="TBANCOS">#REF!</definedName>
    <definedName name="tbl_ProdInfo" hidden="1">#REF!</definedName>
    <definedName name="TC">#REF!</definedName>
    <definedName name="tc_field_equipment_id_001">#REF!</definedName>
    <definedName name="tc_fire_area_001">#REF!</definedName>
    <definedName name="tc_line_number_id_001">#REF!</definedName>
    <definedName name="tc_location_layout_001">#REF!</definedName>
    <definedName name="tc_signal_id_001">#REF!</definedName>
    <definedName name="TCARGOS">#REF!</definedName>
    <definedName name="tci" hidden="1">{#N/A,#N/A,FALSE,"단축1";#N/A,#N/A,FALSE,"단축2";#N/A,#N/A,FALSE,"단축3";#N/A,#N/A,FALSE,"장축";#N/A,#N/A,FALSE,"4WD"}</definedName>
    <definedName name="Td">#REF!</definedName>
    <definedName name="tdy" hidden="1">{"TAB1",#N/A,TRUE,"GENERAL";"TAB2",#N/A,TRUE,"GENERAL";"TAB3",#N/A,TRUE,"GENERAL";"TAB4",#N/A,TRUE,"GENERAL";"TAB5",#N/A,TRUE,"GENERAL"}</definedName>
    <definedName name="TE">#REF!</definedName>
    <definedName name="tec">#REF!</definedName>
    <definedName name="tech">#REF!</definedName>
    <definedName name="TechDocsReq">#REF!</definedName>
    <definedName name="TechIssues">#REF!</definedName>
    <definedName name="Technology">#REF!</definedName>
    <definedName name="Técnico_1">#REF!</definedName>
    <definedName name="Técnico_2">#REF!</definedName>
    <definedName name="tecnologia">#REF!</definedName>
    <definedName name="TEERED1210">#REF!</definedName>
    <definedName name="TEERED126">#REF!</definedName>
    <definedName name="Telefono">#REF!</definedName>
    <definedName name="Temáticas..." hidden="1">{"'banner (abr)'!$A$14:$G$22"}</definedName>
    <definedName name="temp">#REF!</definedName>
    <definedName name="temp2">#REF!</definedName>
    <definedName name="TempClass">#REF!</definedName>
    <definedName name="temporary10" hidden="1">{#N/A,#N/A,FALSE,"이태원철근"}</definedName>
    <definedName name="temporary11" hidden="1">{#N/A,#N/A,FALSE,"TABLE"}</definedName>
    <definedName name="ten">#REF!</definedName>
    <definedName name="TEPS">#REF!</definedName>
    <definedName name="TERCERA">#REF!</definedName>
    <definedName name="test">#REF!</definedName>
    <definedName name="Test_sheet" hidden="1">{#N/A,#N/A,TRUE,"Cover";#N/A,#N/A,TRUE,"Content";"Orders EMM",#N/A,TRUE,"Order Sales";"project EMM",#N/A,TRUE,"Project Control";"Cash EMM",#N/A,TRUE,"Cash Control";"KPI EMM",#N/A,TRUE,"KPI-EMM";"Empl EMM",#N/A,TRUE,"Employees"}</definedName>
    <definedName name="TEST0">#REF!</definedName>
    <definedName name="Test2" hidden="1">{"INCOME",#N/A,FALSE,"ProNet";"VALUE",#N/A,FALSE,"ProNet"}</definedName>
    <definedName name="Test3" hidden="1">{"INCOME",#N/A,FALSE,"ProNet";"VALUE",#N/A,FALSE,"ProNet"}</definedName>
    <definedName name="test4" hidden="1">{"CHART",#N/A,FALSE,"Arch Communications"}</definedName>
    <definedName name="test6" hidden="1">{"CHART",#N/A,FALSE,"Arch Communications"}</definedName>
    <definedName name="teste" hidden="1">{"CONSEJO",#N/A,FALSE,"Dist p0";"CONSEJO",#N/A,FALSE,"Ficha CODICE"}</definedName>
    <definedName name="testes" hidden="1">{"uno",#N/A,FALSE,"Dist total";"COMENTARIO",#N/A,FALSE,"Ficha CODICE"}</definedName>
    <definedName name="TESTHKEY">#REF!</definedName>
    <definedName name="test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KEYS">#REF!</definedName>
    <definedName name="TESTVKEY">#REF!</definedName>
    <definedName name="tewst" hidden="1">{"TAB1",#N/A,TRUE,"GENERAL";"TAB2",#N/A,TRUE,"GENERAL";"TAB3",#N/A,TRUE,"GENERAL";"TAB4",#N/A,TRUE,"GENERAL";"TAB5",#N/A,TRUE,"GENERAL"}</definedName>
    <definedName name="TextRefCopyRangeCount" hidden="1">13</definedName>
    <definedName name="teytrh" hidden="1">{"via1",#N/A,TRUE,"general";"via2",#N/A,TRUE,"general";"via3",#N/A,TRUE,"general"}</definedName>
    <definedName name="tfhjj"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tftchristine" hidden="1">{#N/A,#N/A,FALSE,"3";#N/A,#N/A,FALSE,"5";#N/A,#N/A,FALSE,"6";#N/A,#N/A,FALSE,"8";#N/A,#N/A,FALSE,"10";#N/A,#N/A,FALSE,"13";#N/A,#N/A,FALSE,"14";#N/A,#N/A,FALSE,"15";#N/A,#N/A,FALSE,"16"}</definedName>
    <definedName name="TGB" hidden="1">{#N/A,#N/A,FALSE,"Solids Only"}</definedName>
    <definedName name="thdh" hidden="1">{"TAB1",#N/A,TRUE,"GENERAL";"TAB2",#N/A,TRUE,"GENERAL";"TAB3",#N/A,TRUE,"GENERAL";"TAB4",#N/A,TRUE,"GENERAL";"TAB5",#N/A,TRUE,"GENERAL"}</definedName>
    <definedName name="thj" hidden="1">{#N/A,#N/A,FALSE,"orthoflow";#N/A,#N/A,FALSE,"Miscelaneos";#N/A,#N/A,FALSE,"Instrumentacio";#N/A,#N/A,FALSE,"Electrico";#N/A,#N/A,FALSE,"Valv. Seguridad"}</definedName>
    <definedName name="THOMPSON">#REF!</definedName>
    <definedName name="ThreeA">#REF!</definedName>
    <definedName name="ThreeB">#REF!</definedName>
    <definedName name="ThreeC">#REF!</definedName>
    <definedName name="ThreeD">#REF!</definedName>
    <definedName name="ThreeE">#REF!</definedName>
    <definedName name="ThreeF">#REF!</definedName>
    <definedName name="ThreeG">#REF!</definedName>
    <definedName name="ThreeH">#REF!</definedName>
    <definedName name="ThreeI">#REF!</definedName>
    <definedName name="ThreeJ">#REF!</definedName>
    <definedName name="ThreeK">#REF!</definedName>
    <definedName name="ThreeL">#REF!</definedName>
    <definedName name="ThreeM">#REF!</definedName>
    <definedName name="thtj" hidden="1">{"via1",#N/A,TRUE,"general";"via2",#N/A,TRUE,"general";"via3",#N/A,TRUE,"general"}</definedName>
    <definedName name="thvf" hidden="1">{#N/A,#N/A,TRUE,"1842CWN0"}</definedName>
    <definedName name="TI">#REF!</definedName>
    <definedName name="TIEIN">#REF!</definedName>
    <definedName name="TieinList">#REF!</definedName>
    <definedName name="TIELE15">#REF!</definedName>
    <definedName name="TIEMPO">#REF!</definedName>
    <definedName name="TIEMPO_DEL_CONTRATO">#REF!</definedName>
    <definedName name="TIPIFICACION">#REF!</definedName>
    <definedName name="TIPO">#REF!</definedName>
    <definedName name="TIPO_DE_OPORTUNIDAD">#REF!</definedName>
    <definedName name="TIPO_PEND">#REF!</definedName>
    <definedName name="Tipo_Proced">#REF!</definedName>
    <definedName name="Tipo_Tarifa">#REF!</definedName>
    <definedName name="TipoActividad">#REF!</definedName>
    <definedName name="TipoRecurso">#REF!</definedName>
    <definedName name="tipos_falla">#REF!</definedName>
    <definedName name="tipov">#REF!</definedName>
    <definedName name="TIT_015">#REF!</definedName>
    <definedName name="TITLE">#REF!</definedName>
    <definedName name="TITLE10">#REF!</definedName>
    <definedName name="TITLE16">#REF!</definedName>
    <definedName name="TITLE17">#REF!</definedName>
    <definedName name="TITLE18">#REF!</definedName>
    <definedName name="TITLE19">#REF!</definedName>
    <definedName name="TITLE20">#REF!</definedName>
    <definedName name="TITLE21">#REF!</definedName>
    <definedName name="TITLE23">#REF!</definedName>
    <definedName name="TITLE3">#REF!</definedName>
    <definedName name="TITLE5">#REF!</definedName>
    <definedName name="TITLE6">#REF!</definedName>
    <definedName name="TITLE7">#REF!</definedName>
    <definedName name="TITLE8">#REF!</definedName>
    <definedName name="TITLE9">#REF!</definedName>
    <definedName name="Titlepb" hidden="1">#REF!</definedName>
    <definedName name="TITU">#REF!</definedName>
    <definedName name="TITULO">#REF!</definedName>
    <definedName name="TITULOS_A_IMPRIMIR">#REF!</definedName>
    <definedName name="_xlnm.Print_Titles">#N/A</definedName>
    <definedName name="Títulos_a_imprimir_IM">#REF!</definedName>
    <definedName name="TJAUDLWS" hidden="1">{#N/A,#N/A,TRUE,"Y생산";#N/A,#N/A,TRUE,"Y판매";#N/A,#N/A,TRUE,"Y총물량";#N/A,#N/A,TRUE,"Y능력";#N/A,#N/A,TRUE,"YKD"}</definedName>
    <definedName name="tjtrjytrt"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tjtrjytrt_1"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tjtrjytrt_2"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TK" hidden="1">#REF!</definedName>
    <definedName name="TK_1" hidden="1">#REF!</definedName>
    <definedName name="tkio" hidden="1">#REF!</definedName>
    <definedName name="TL_ACTION">#REF!</definedName>
    <definedName name="TL_OPPORTUNITY">#REF!</definedName>
    <definedName name="TL_THREAT">#REF!</definedName>
    <definedName name="tld">#REF!</definedName>
    <definedName name="TLS" hidden="1">{#N/A,#N/A,FALSE,"단축1";#N/A,#N/A,FALSE,"단축2";#N/A,#N/A,FALSE,"단축3";#N/A,#N/A,FALSE,"장축";#N/A,#N/A,FALSE,"4WD"}</definedName>
    <definedName name="TNTN" hidden="1">{#N/A,#N/A,FALSE,"TABLE"}</definedName>
    <definedName name="To">#REF!</definedName>
    <definedName name="TOIYO" hidden="1">{#N/A,#N/A,FALSE,"TABLE"}</definedName>
    <definedName name="TOPGENER">#REF!</definedName>
    <definedName name="Toquepala" hidden="1">{#N/A,#N/A,FALSE,"Matrix";#N/A,#N/A,FALSE,"Executive";#N/A,#N/A,FALSE,"Summary"}</definedName>
    <definedName name="tortas" hidden="1">{"TAB1",#N/A,TRUE,"GENERAL";"TAB2",#N/A,TRUE,"GENERAL";"TAB3",#N/A,TRUE,"GENERAL";"TAB4",#N/A,TRUE,"GENERAL";"TAB5",#N/A,TRUE,"GENERAL"}</definedName>
    <definedName name="tortas2" hidden="1">{"via1",#N/A,TRUE,"general";"via2",#N/A,TRUE,"general";"via3",#N/A,TRUE,"general"}</definedName>
    <definedName name="TOT">#REF!</definedName>
    <definedName name="Total">#REF!</definedName>
    <definedName name="TOTAL__US">#REF!</definedName>
    <definedName name="total_hh">#REF!</definedName>
    <definedName name="Total_Interest">#REF!</definedName>
    <definedName name="Total_Liq_Op">#REF!</definedName>
    <definedName name="Total_Pay">#REF!</definedName>
    <definedName name="Total_Payment" localSheetId="2">Scheduled_Payment+Extra_Payment</definedName>
    <definedName name="Total_Payment" localSheetId="6">Scheduled_Payment+Extra_Payment</definedName>
    <definedName name="Total_Payment" localSheetId="5">Scheduled_Payment+Extra_Payment</definedName>
    <definedName name="Total_Payment" localSheetId="9">Scheduled_Payment+Extra_Payment</definedName>
    <definedName name="Total_Payment">Scheduled_Payment+Extra_Payment</definedName>
    <definedName name="total1">#REF!</definedName>
    <definedName name="TOTALACTA">#REF!</definedName>
    <definedName name="TOTALCOE">#REF!</definedName>
    <definedName name="Totalcost">#REF!</definedName>
    <definedName name="TOTALHH">#REF!</definedName>
    <definedName name="TotalProjectHours">#REF!</definedName>
    <definedName name="TotAuxAlim">#REF!</definedName>
    <definedName name="TotAuxCom">#REF!</definedName>
    <definedName name="TotCa">#REF!</definedName>
    <definedName name="TotCom">#REF!</definedName>
    <definedName name="totdir31">#REF!</definedName>
    <definedName name="TotJe">#REF!</definedName>
    <definedName name="toto" hidden="1">{#N/A,#N/A,FALSE,"3";#N/A,#N/A,FALSE,"5";#N/A,#N/A,FALSE,"6";#N/A,#N/A,FALSE,"8";#N/A,#N/A,FALSE,"10";#N/A,#N/A,FALSE,"13";#N/A,#N/A,FALSE,"14";#N/A,#N/A,FALSE,"15";#N/A,#N/A,FALSE,"16"}</definedName>
    <definedName name="toto2" hidden="1">{#N/A,#N/A,FALSE,"3";#N/A,#N/A,FALSE,"5";#N/A,#N/A,FALSE,"6";#N/A,#N/A,FALSE,"8";#N/A,#N/A,FALSE,"10";#N/A,#N/A,FALSE,"13";#N/A,#N/A,FALSE,"14";#N/A,#N/A,FALSE,"15";#N/A,#N/A,FALSE,"16"}</definedName>
    <definedName name="toto22" hidden="1">{#N/A,#N/A,FALSE,"3";#N/A,#N/A,FALSE,"5";#N/A,#N/A,FALSE,"6";#N/A,#N/A,FALSE,"8";#N/A,#N/A,FALSE,"10";#N/A,#N/A,FALSE,"13";#N/A,#N/A,FALSE,"14";#N/A,#N/A,FALSE,"15";#N/A,#N/A,FALSE,"16"}</definedName>
    <definedName name="TotOt">#REF!</definedName>
    <definedName name="totototo" hidden="1">{#N/A,#N/A,FALSE,"3";#N/A,#N/A,FALSE,"5";#N/A,#N/A,FALSE,"6";#N/A,#N/A,FALSE,"8";#N/A,#N/A,FALSE,"10";#N/A,#N/A,FALSE,"13";#N/A,#N/A,FALSE,"14";#N/A,#N/A,FALSE,"15";#N/A,#N/A,FALSE,"16"}</definedName>
    <definedName name="TotPa">#REF!</definedName>
    <definedName name="TotPrimConv">#REF!</definedName>
    <definedName name="TotPrimVac">#REF!</definedName>
    <definedName name="totroca">#REF!</definedName>
    <definedName name="TotVac">#REF!</definedName>
    <definedName name="TPENSIONES">#REF!</definedName>
    <definedName name="tprot">#REF!</definedName>
    <definedName name="TPTEYACO">#REF!</definedName>
    <definedName name="tr" hidden="1">{"TAB1",#N/A,TRUE,"GENERAL";"TAB2",#N/A,TRUE,"GENERAL";"TAB3",#N/A,TRUE,"GENERAL";"TAB4",#N/A,TRUE,"GENERAL";"TAB5",#N/A,TRUE,"GENERAL"}</definedName>
    <definedName name="TRABEXC">#REF!</definedName>
    <definedName name="TraerDatosDePlc">#N/A</definedName>
    <definedName name="TRAILER">#N/A</definedName>
    <definedName name="TRAILER_MOV">#N/A</definedName>
    <definedName name="TrainingRequirements">#REF!</definedName>
    <definedName name="TRANS">#REF!</definedName>
    <definedName name="TransMAG">#REF!</definedName>
    <definedName name="TRANSPACOPIO">#REF!</definedName>
    <definedName name="TRANSPIT">#REF!</definedName>
    <definedName name="TransportationRequirements">#REF!</definedName>
    <definedName name="TRANSPORTE_ARENA">#REF!</definedName>
    <definedName name="TRANSPORTE_DE_CEMENTO">#REF!</definedName>
    <definedName name="TRANSPORTE_DE_TRITURADO">#REF!</definedName>
    <definedName name="TRANSPORTES">#REF!</definedName>
    <definedName name="TransRamp">#REF!</definedName>
    <definedName name="TransSIC">#REF!</definedName>
    <definedName name="TransTenit">#REF!</definedName>
    <definedName name="Transversal">#REF!</definedName>
    <definedName name="TransZH">#REF!</definedName>
    <definedName name="TRAT">#REF!</definedName>
    <definedName name="treeList" hidden="1">"00100000000000000000000000000000000000000000000000000000000000000000000000000000000000000000000000000000000000000000000000000000000000000000000000000000000000000000000000000000000000000000000000000000"</definedName>
    <definedName name="treeList_1" hidden="1">"00100000000000000000000000000000000000000000000000000000000000000000000000000000000000000000000000000000000000000000000000000000000000000000000000000000000000000000000000000000000000000000000000000000"</definedName>
    <definedName name="TREESAVER">#N/A</definedName>
    <definedName name="TrendBase">#REF!</definedName>
    <definedName name="trest" hidden="1">{"TAB1",#N/A,TRUE,"GENERAL";"TAB2",#N/A,TRUE,"GENERAL";"TAB3",#N/A,TRUE,"GENERAL";"TAB4",#N/A,TRUE,"GENERAL";"TAB5",#N/A,TRUE,"GENERAL"}</definedName>
    <definedName name="tret" hidden="1">{"TAB1",#N/A,TRUE,"GENERAL";"TAB2",#N/A,TRUE,"GENERAL";"TAB3",#N/A,TRUE,"GENERAL";"TAB4",#N/A,TRUE,"GENERAL";"TAB5",#N/A,TRUE,"GENERAL"}</definedName>
    <definedName name="trfs">#REF!</definedName>
    <definedName name="trh" hidden="1">{"via1",#N/A,TRUE,"general";"via2",#N/A,TRUE,"general";"via3",#N/A,TRUE,"general"}</definedName>
    <definedName name="trhfh" hidden="1">{"via1",#N/A,TRUE,"general";"via2",#N/A,TRUE,"general";"via3",#N/A,TRUE,"general"}</definedName>
    <definedName name="TRIM">#REF!</definedName>
    <definedName name="Trimestre">OFFSET(#REF!,#REF!,0,3,1)</definedName>
    <definedName name="TRITURADO_PILCUAN">#REF!</definedName>
    <definedName name="trj" hidden="1">{"DETALLE_1996",#N/A,FALSE,"flujo";"DETALLE_1997",#N/A,FALSE,"flujo";"GASTOS_INCURRIDOS_1996",#N/A,FALSE,"flujo";"GASTOS_PROGRAMADOS_PARA_1997",#N/A,FALSE,"flujo";#N/A,#N/A,FALSE,"comparat";#N/A,#N/A,FALSE,"costos";#N/A,#N/A,FALSE,"proyctrol"}</definedName>
    <definedName name="trjfgjh" hidden="1">{"via1",#N/A,TRUE,"general";"via2",#N/A,TRUE,"general";"via3",#N/A,TRUE,"general"}</definedName>
    <definedName name="trkop" hidden="1">#REF!</definedName>
    <definedName name="TRM">#REF!</definedName>
    <definedName name="TRMeje">#REF!</definedName>
    <definedName name="TRMpto">#REF!</definedName>
    <definedName name="Trompo">#REF!</definedName>
    <definedName name="TRRUYTR" hidden="1">{#N/A,#N/A,FALSE,"TABLE"}</definedName>
    <definedName name="tru" hidden="1">{"via1",#N/A,TRUE,"general";"via2",#N/A,TRUE,"general";"via3",#N/A,TRUE,"general"}</definedName>
    <definedName name="truds" hidden="1">{"via1",#N/A,TRUE,"general";"via2",#N/A,TRUE,"general";"via3",#N/A,TRUE,"general"}</definedName>
    <definedName name="trutu" hidden="1">{"via1",#N/A,TRUE,"general";"via2",#N/A,TRUE,"general";"via3",#N/A,TRUE,"general"}</definedName>
    <definedName name="try" hidden="1">{"'banner (abr)'!$A$14:$G$22"}</definedName>
    <definedName name="trydfg" hidden="1">{"via1",#N/A,TRUE,"general";"via2",#N/A,TRUE,"general";"via3",#N/A,TRUE,"general"}</definedName>
    <definedName name="trydtrygf" hidden="1">{"via1",#N/A,TRUE,"general";"via2",#N/A,TRUE,"general";"via3",#N/A,TRUE,"general"}</definedName>
    <definedName name="tryery" hidden="1">{"TAB1",#N/A,TRUE,"GENERAL";"TAB2",#N/A,TRUE,"GENERAL";"TAB3",#N/A,TRUE,"GENERAL";"TAB4",#N/A,TRUE,"GENERAL";"TAB5",#N/A,TRUE,"GENERAL"}</definedName>
    <definedName name="tryi6" hidden="1">{"TAB1",#N/A,TRUE,"GENERAL";"TAB2",#N/A,TRUE,"GENERAL";"TAB3",#N/A,TRUE,"GENERAL";"TAB4",#N/A,TRUE,"GENERAL";"TAB5",#N/A,TRUE,"GENERAL"}</definedName>
    <definedName name="tryrth" hidden="1">{"via1",#N/A,TRUE,"general";"via2",#N/A,TRUE,"general";"via3",#N/A,TRUE,"general"}</definedName>
    <definedName name="tsert" hidden="1">{"TAB1",#N/A,TRUE,"GENERAL";"TAB2",#N/A,TRUE,"GENERAL";"TAB3",#N/A,TRUE,"GENERAL";"TAB4",#N/A,TRUE,"GENERAL";"TAB5",#N/A,TRUE,"GENERAL"}</definedName>
    <definedName name="Tt">#REF!</definedName>
    <definedName name="TtCD">#REF!</definedName>
    <definedName name="TtlCD">#REF!</definedName>
    <definedName name="TTR" hidden="1">{"via1",#N/A,TRUE,"general";"via2",#N/A,TRUE,"general";"via3",#N/A,TRUE,"general"}</definedName>
    <definedName name="ttrff" hidden="1">{"via1",#N/A,TRUE,"general";"via2",#N/A,TRUE,"general";"via3",#N/A,TRUE,"general"}</definedName>
    <definedName name="ttt" hidden="1">{"TAB1",#N/A,TRUE,"GENERAL";"TAB2",#N/A,TRUE,"GENERAL";"TAB3",#N/A,TRUE,"GENERAL";"TAB4",#N/A,TRUE,"GENERAL";"TAB5",#N/A,TRUE,"GENERAL"}</definedName>
    <definedName name="tttt" hidden="1">{#N/A,#N/A,FALSE,"QsumREG";#N/A,#N/A,FALSE,"Reg";#N/A,#N/A,FALSE,"QsumPSL";#N/A,#N/A,FALSE,"PSL";#N/A,#N/A,FALSE,"fcstsum";#N/A,#N/A,FALSE,"cntsprt"}</definedName>
    <definedName name="tttt7" hidden="1">{"via1",#N/A,TRUE,"general";"via2",#N/A,TRUE,"general";"via3",#N/A,TRUE,"general"}</definedName>
    <definedName name="tttthy" hidden="1">{"TAB1",#N/A,TRUE,"GENERAL";"TAB2",#N/A,TRUE,"GENERAL";"TAB3",#N/A,TRUE,"GENERAL";"TAB4",#N/A,TRUE,"GENERAL";"TAB5",#N/A,TRUE,"GENERAL"}</definedName>
    <definedName name="ttttr" hidden="1">{"via1",#N/A,TRUE,"general";"via2",#N/A,TRUE,"general";"via3",#N/A,TRUE,"general"}</definedName>
    <definedName name="ttttt" hidden="1">{"TAB1",#N/A,TRUE,"GENERAL";"TAB2",#N/A,TRUE,"GENERAL";"TAB3",#N/A,TRUE,"GENERAL";"TAB4",#N/A,TRUE,"GENERAL";"TAB5",#N/A,TRUE,"GENERAL"}</definedName>
    <definedName name="tu" hidden="1">{"via1",#N/A,TRUE,"general";"via2",#N/A,TRUE,"general";"via3",#N/A,TRUE,"general"}</definedName>
    <definedName name="TUB_LR">194653</definedName>
    <definedName name="TUB_PE">249350</definedName>
    <definedName name="TUBERIA" hidden="1">#REF!</definedName>
    <definedName name="TUBERIA_PVC_10">#REF!</definedName>
    <definedName name="TUBERIA_PVC_12">#REF!</definedName>
    <definedName name="TUBERIA_PVC_14">#REF!</definedName>
    <definedName name="TUBERIA_PVC_16">#REF!</definedName>
    <definedName name="TUBERIA_PVC_18">#REF!</definedName>
    <definedName name="TUBERIA_PVC_20">#REF!</definedName>
    <definedName name="TUBERIA_PVC_24">#REF!</definedName>
    <definedName name="TUBERIA_PVC_27">#REF!</definedName>
    <definedName name="TUBERIA_PVC_30">#REF!</definedName>
    <definedName name="TUBERIA_PVC_4">#REF!</definedName>
    <definedName name="TUBERIA_PVC_6">#REF!</definedName>
    <definedName name="TUBERIA_PVC_8">#REF!</definedName>
    <definedName name="TUBERIA1" hidden="1">#REF!</definedName>
    <definedName name="TUBERIAS">#REF!</definedName>
    <definedName name="Tumaco">#REF!</definedName>
    <definedName name="tur" hidden="1">{"TAB1",#N/A,TRUE,"GENERAL";"TAB2",#N/A,TRUE,"GENERAL";"TAB3",#N/A,TRUE,"GENERAL";"TAB4",#N/A,TRUE,"GENERAL";"TAB5",#N/A,TRUE,"GENERAL"}</definedName>
    <definedName name="Turbine_Type">#REF!</definedName>
    <definedName name="TurbineTypeStart">#REF!</definedName>
    <definedName name="TurnoverRequirements">#REF!</definedName>
    <definedName name="turu" hidden="1">{"TAB1",#N/A,TRUE,"GENERAL";"TAB2",#N/A,TRUE,"GENERAL";"TAB3",#N/A,TRUE,"GENERAL";"TAB4",#N/A,TRUE,"GENERAL";"TAB5",#N/A,TRUE,"GENERAL"}</definedName>
    <definedName name="tuut" hidden="1">{#N/A,#N/A,FALSE,"masez (10)";#N/A,#N/A,FALSE,"masez (7)";#N/A,#N/A,FALSE,"masez (6)";#N/A,#N/A,FALSE,"masez (5)";#N/A,#N/A,FALSE,"masez (4)";#N/A,#N/A,FALSE,"masez (3)";#N/A,#N/A,FALSE,"masez (2)";#N/A,#N/A,FALSE,"GME";#N/A,#N/A,FALSE,"masez"}</definedName>
    <definedName name="tv3ç" hidden="1">{"'banner (abr)'!$A$14:$G$22"}</definedName>
    <definedName name="twer" hidden="1">{"TAB1",#N/A,TRUE,"GENERAL";"TAB2",#N/A,TRUE,"GENERAL";"TAB3",#N/A,TRUE,"GENERAL";"TAB4",#N/A,TRUE,"GENERAL";"TAB5",#N/A,TRUE,"GENERAL"}</definedName>
    <definedName name="twet" hidden="1">{"TAB1",#N/A,TRUE,"GENERAL";"TAB2",#N/A,TRUE,"GENERAL";"TAB3",#N/A,TRUE,"GENERAL";"TAB4",#N/A,TRUE,"GENERAL";"TAB5",#N/A,TRUE,"GENERAL"}</definedName>
    <definedName name="TwoA">#REF!</definedName>
    <definedName name="TwoB">#REF!</definedName>
    <definedName name="TwoC">#REF!</definedName>
    <definedName name="TwoD">#REF!</definedName>
    <definedName name="TwoE">#REF!</definedName>
    <definedName name="TwoF">#REF!</definedName>
    <definedName name="TwoG">#REF!</definedName>
    <definedName name="TwoH">#REF!</definedName>
    <definedName name="TwoI">#REF!</definedName>
    <definedName name="TwoJ">#REF!</definedName>
    <definedName name="TwoK">#REF!</definedName>
    <definedName name="TwoL">#REF!</definedName>
    <definedName name="TwoM">#REF!</definedName>
    <definedName name="Tx">#REF!</definedName>
    <definedName name="ty" hidden="1">{"via1",#N/A,TRUE,"general";"via2",#N/A,TRUE,"general";"via3",#N/A,TRUE,"general"}</definedName>
    <definedName name="tyery" hidden="1">{"via1",#N/A,TRUE,"general";"via2",#N/A,TRUE,"general";"via3",#N/A,TRUE,"general"}</definedName>
    <definedName name="tyj" hidden="1">{"TAB1",#N/A,TRUE,"GENERAL";"TAB2",#N/A,TRUE,"GENERAL";"TAB3",#N/A,TRUE,"GENERAL";"TAB4",#N/A,TRUE,"GENERAL";"TAB5",#N/A,TRUE,"GENERAL"}</definedName>
    <definedName name="tyjtyj" hidden="1">{"TAB1",#N/A,TRUE,"GENERAL";"TAB2",#N/A,TRUE,"GENERAL";"TAB3",#N/A,TRUE,"GENERAL";"TAB4",#N/A,TRUE,"GENERAL";"TAB5",#N/A,TRUE,"GENERAL"}</definedName>
    <definedName name="tyjytjuyjuy" hidden="1">{"TAB1",#N/A,TRUE,"GENERAL";"TAB2",#N/A,TRUE,"GENERAL";"TAB3",#N/A,TRUE,"GENERAL";"TAB4",#N/A,TRUE,"GENERAL";"TAB5",#N/A,TRUE,"GENERAL"}</definedName>
    <definedName name="tyk" hidden="1">{"via1",#N/A,TRUE,"general";"via2",#N/A,TRUE,"general";"via3",#N/A,TRUE,"general"}</definedName>
    <definedName name="tym" hidden="1">{"via1",#N/A,TRUE,"general";"via2",#N/A,TRUE,"general";"via3",#N/A,TRUE,"general"}</definedName>
    <definedName name="tynbdf" hidden="1">{#N/A,#N/A,TRUE,"1842CWN0"}</definedName>
    <definedName name="Type">#REF!</definedName>
    <definedName name="Types">#REF!</definedName>
    <definedName name="typical_schematic_001">#REF!</definedName>
    <definedName name="tyr" hidden="1">{"via1",#N/A,TRUE,"general";"via2",#N/A,TRUE,"general";"via3",#N/A,TRUE,"general"}</definedName>
    <definedName name="TYT" hidden="1">{#N/A,#N/A,FALSE,"TABLE"}</definedName>
    <definedName name="tytgfhgfh" hidden="1">{"TAB1",#N/A,TRUE,"GENERAL";"TAB2",#N/A,TRUE,"GENERAL";"TAB3",#N/A,TRUE,"GENERAL";"TAB4",#N/A,TRUE,"GENERAL";"TAB5",#N/A,TRUE,"GENERAL"}</definedName>
    <definedName name="tyty" hidden="1">{"TAB1",#N/A,TRUE,"GENERAL";"TAB2",#N/A,TRUE,"GENERAL";"TAB3",#N/A,TRUE,"GENERAL";"TAB4",#N/A,TRUE,"GENERAL";"TAB5",#N/A,TRUE,"GENERAL"}</definedName>
    <definedName name="tyuitry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YI" hidden="1">{"TAB1",#N/A,TRUE,"GENERAL";"TAB2",#N/A,TRUE,"GENERAL";"TAB3",#N/A,TRUE,"GENERAL";"TAB4",#N/A,TRUE,"GENERAL";"TAB5",#N/A,TRUE,"GENERAL"}</definedName>
    <definedName name="tyujh" hidden="1">{"TAB1",#N/A,TRUE,"GENERAL";"TAB2",#N/A,TRUE,"GENERAL";"TAB3",#N/A,TRUE,"GENERAL";"TAB4",#N/A,TRUE,"GENERAL";"TAB5",#N/A,TRUE,"GENERAL"}</definedName>
    <definedName name="tyut" hidden="1">{#N/A,#N/A,FALSE,"Solids &amp; Flow"}</definedName>
    <definedName name="tyuty" hidden="1">{"TAB1",#N/A,TRUE,"GENERAL";"TAB2",#N/A,TRUE,"GENERAL";"TAB3",#N/A,TRUE,"GENERAL";"TAB4",#N/A,TRUE,"GENERAL";"TAB5",#N/A,TRUE,"GENERAL"}</definedName>
    <definedName name="tyutyu" hidden="1">{"via1",#N/A,TRUE,"general";"via2",#N/A,TRUE,"general";"via3",#N/A,TRUE,"general"}</definedName>
    <definedName name="tyxg" hidden="1">{"via1",#N/A,TRUE,"general";"via2",#N/A,TRUE,"general";"via3",#N/A,TRUE,"general"}</definedName>
    <definedName name="U" hidden="1">{#N/A,#N/A,TRUE,"Budget";#N/A,#N/A,TRUE,"Balance Sheet";#N/A,#N/A,TRUE,"Cash Flow"}</definedName>
    <definedName name="U_Z1">#REF!</definedName>
    <definedName name="u3u" hidden="1">{"TAB1",#N/A,TRUE,"GENERAL";"TAB2",#N/A,TRUE,"GENERAL";"TAB3",#N/A,TRUE,"GENERAL";"TAB4",#N/A,TRUE,"GENERAL";"TAB5",#N/A,TRUE,"GENERAL"}</definedName>
    <definedName name="u7u7" hidden="1">{"TAB1",#N/A,TRUE,"GENERAL";"TAB2",#N/A,TRUE,"GENERAL";"TAB3",#N/A,TRUE,"GENERAL";"TAB4",#N/A,TRUE,"GENERAL";"TAB5",#N/A,TRUE,"GENERAL"}</definedName>
    <definedName name="UBICACION">#REF!</definedName>
    <definedName name="Ubicación">#REF!</definedName>
    <definedName name="UBICACIONES">#REF!</definedName>
    <definedName name="udf_c05">#REF!</definedName>
    <definedName name="udf_c05_001">#REF!</definedName>
    <definedName name="udf_c19">#REF!</definedName>
    <definedName name="udf_c19_001">#REF!</definedName>
    <definedName name="udf_c63">#REF!</definedName>
    <definedName name="udf_c63_001">#REF!</definedName>
    <definedName name="udt_support_id1_001">#REF!</definedName>
    <definedName name="udt_support_id10_001">#REF!</definedName>
    <definedName name="udt_support_id11_001">#REF!</definedName>
    <definedName name="udt_support_id12_001">#REF!</definedName>
    <definedName name="udt_support_id13_001">#REF!</definedName>
    <definedName name="udt_support_id14_001">#REF!</definedName>
    <definedName name="udt_support_id15_001">#REF!</definedName>
    <definedName name="udt_support_id16_001">#REF!</definedName>
    <definedName name="udt_support_id2_001">#REF!</definedName>
    <definedName name="udt_support_id3_001">#REF!</definedName>
    <definedName name="udt_support_id4_001">#REF!</definedName>
    <definedName name="udt_support_id5_001">#REF!</definedName>
    <definedName name="udt_support_id6_001">#REF!</definedName>
    <definedName name="udt_support_id7_001">#REF!</definedName>
    <definedName name="udt_support_id8_001">#REF!</definedName>
    <definedName name="udt_support_id9_001">#REF!</definedName>
    <definedName name="UE">#REF!</definedName>
    <definedName name="UF">#REF!</definedName>
    <definedName name="UF3_">#REF!</definedName>
    <definedName name="UF4_">#REF!</definedName>
    <definedName name="UFrm2InUse">1</definedName>
    <definedName name="uhmas" hidden="1">{#N/A,#N/A,TRUE,"1842CWN0"}</definedName>
    <definedName name="UI" hidden="1">{"via1",#N/A,TRUE,"general";"via2",#N/A,TRUE,"general";"via3",#N/A,TRUE,"general"}</definedName>
    <definedName name="uijhj" hidden="1">{"via1",#N/A,TRUE,"general";"via2",#N/A,TRUE,"general";"via3",#N/A,TRUE,"general"}</definedName>
    <definedName name="uio" hidden="1">{"TAB1",#N/A,TRUE,"GENERAL";"TAB2",#N/A,TRUE,"GENERAL";"TAB3",#N/A,TRUE,"GENERAL";"TAB4",#N/A,TRUE,"GENERAL";"TAB5",#N/A,TRUE,"GENERAL"}</definedName>
    <definedName name="uiop" hidden="1">{#N/A,#N/A,FALSE,"단축1";#N/A,#N/A,FALSE,"단축2";#N/A,#N/A,FALSE,"단축3";#N/A,#N/A,FALSE,"장축";#N/A,#N/A,FALSE,"4WD"}</definedName>
    <definedName name="uiou" hidden="1">{"TAB1",#N/A,TRUE,"GENERAL";"TAB2",#N/A,TRUE,"GENERAL";"TAB3",#N/A,TRUE,"GENERAL";"TAB4",#N/A,TRUE,"GENERAL";"TAB5",#N/A,TRUE,"GENERAL"}</definedName>
    <definedName name="uir" hidden="1">{"via1",#N/A,TRUE,"general";"via2",#N/A,TRUE,"general";"via3",#N/A,TRUE,"general"}</definedName>
    <definedName name="uituii" hidden="1">{"TAB1",#N/A,TRUE,"GENERAL";"TAB2",#N/A,TRUE,"GENERAL";"TAB3",#N/A,TRUE,"GENERAL";"TAB4",#N/A,TRUE,"GENERAL";"TAB5",#N/A,TRUE,"GENERAL"}</definedName>
    <definedName name="uityjj" hidden="1">{"via1",#N/A,TRUE,"general";"via2",#N/A,TRUE,"general";"via3",#N/A,TRUE,"general"}</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fgj" hidden="1">{"TAB1",#N/A,TRUE,"GENERAL";"TAB2",#N/A,TRUE,"GENERAL";"TAB3",#N/A,TRUE,"GENERAL";"TAB4",#N/A,TRUE,"GENERAL";"TAB5",#N/A,TRUE,"GENERAL"}</definedName>
    <definedName name="UIUYI" hidden="1">{"TAB1",#N/A,TRUE,"GENERAL";"TAB2",#N/A,TRUE,"GENERAL";"TAB3",#N/A,TRUE,"GENERAL";"TAB4",#N/A,TRUE,"GENERAL";"TAB5",#N/A,TRUE,"GENERAL"}</definedName>
    <definedName name="uiy" hidden="1">{#N/A,#N/A,FALSE,"Solids &amp; Flow"}</definedName>
    <definedName name="uj" hidden="1">{#N/A,#N/A,FALSE,"orthoflow";#N/A,#N/A,FALSE,"Miscelaneos";#N/A,#N/A,FALSE,"Instrumentacio";#N/A,#N/A,FALSE,"Electrico";#N/A,#N/A,FALSE,"Valv. Seguridad"}</definedName>
    <definedName name="ujd" hidden="1">{#N/A,#N/A,TRUE,"1842CWN0"}</definedName>
    <definedName name="UJMU" hidden="1">{#N/A,#N/A,FALSE,"Solids &amp; Flow"}</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M">#REF!</definedName>
    <definedName name="UMO">#REF!</definedName>
    <definedName name="UN">#N/A</definedName>
    <definedName name="UNI_AA_VERSION" hidden="1">150.1</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ES">#REF!</definedName>
    <definedName name="Unit" hidden="1">#REF!</definedName>
    <definedName name="unit_id_001">#REF!</definedName>
    <definedName name="UNITARIO">#REF!</definedName>
    <definedName name="UNITARIO_BS">#N/A</definedName>
    <definedName name="UNITARIO_US">#N/A</definedName>
    <definedName name="Unitarios">#REF!</definedName>
    <definedName name="unj" hidden="1">#REF!</definedName>
    <definedName name="uno" hidden="1">#REF!</definedName>
    <definedName name="uom_id_001">#REF!</definedName>
    <definedName name="UOUIV" hidden="1">{"TAB1",#N/A,TRUE,"GENERAL";"TAB2",#N/A,TRUE,"GENERAL";"TAB3",#N/A,TRUE,"GENERAL";"TAB4",#N/A,TRUE,"GENERAL";"TAB5",#N/A,TRUE,"GENERAL"}</definedName>
    <definedName name="UPDATE">#REF!</definedName>
    <definedName name="urpc104">#REF!</definedName>
    <definedName name="urpc38">#REF!</definedName>
    <definedName name="urpcvas2">#REF!</definedName>
    <definedName name="uryur" hidden="1">{"TAB1",#N/A,TRUE,"GENERAL";"TAB2",#N/A,TRUE,"GENERAL";"TAB3",#N/A,TRUE,"GENERAL";"TAB4",#N/A,TRUE,"GENERAL";"TAB5",#N/A,TRUE,"GENERAL"}</definedName>
    <definedName name="US">#REF!</definedName>
    <definedName name="US_CPI_DTF">#REF!</definedName>
    <definedName name="USd">#REF!</definedName>
    <definedName name="USD_PERC_ACUMUL">#REF!</definedName>
    <definedName name="USD_VALORACUMULADO">#REF!</definedName>
    <definedName name="USD_VALORXPERIODO">#REF!</definedName>
    <definedName name="USDSELL">#REF!</definedName>
    <definedName name="user_name_001">#REF!</definedName>
    <definedName name="USr">#REF!</definedName>
    <definedName name="usuario">#REF!</definedName>
    <definedName name="UT">#REF!</definedName>
    <definedName name="Util_Caño_Lim">#REF!</definedName>
    <definedName name="Util_Cov_Car">#REF!</definedName>
    <definedName name="Util_Occ">#REF!</definedName>
    <definedName name="Util_Ori_Cen_Llan">#REF!</definedName>
    <definedName name="Utilidad">#REF!</definedName>
    <definedName name="UtilityFlowDiagrams">#REF!</definedName>
    <definedName name="UtilitySources">#REF!</definedName>
    <definedName name="UTM" hidden="1">{#N/A,#N/A,FALSE,"TABLE"}</definedName>
    <definedName name="utt" hidden="1">{"ANAR",#N/A,FALSE,"Dist total";"MARGEN",#N/A,FALSE,"Dist total";"COMENTARIO",#N/A,FALSE,"Ficha CODICE";"CONSEJO",#N/A,FALSE,"Dist p0";"uno",#N/A,FALSE,"Dist total"}</definedName>
    <definedName name="uu" hidden="1">{"TAB1",#N/A,TRUE,"GENERAL";"TAB2",#N/A,TRUE,"GENERAL";"TAB3",#N/A,TRUE,"GENERAL";"TAB4",#N/A,TRUE,"GENERAL";"TAB5",#N/A,TRUE,"GENERAL"}</definedName>
    <definedName name="uuu" hidden="1">{"TAB1",#N/A,TRUE,"GENERAL";"TAB2",#N/A,TRUE,"GENERAL";"TAB3",#N/A,TRUE,"GENERAL";"TAB4",#N/A,TRUE,"GENERAL";"TAB5",#N/A,TRUE,"GENERAL"}</definedName>
    <definedName name="uuuu" hidden="1">#REF!</definedName>
    <definedName name="uuuuo" hidden="1">{"TAB1",#N/A,TRUE,"GENERAL";"TAB2",#N/A,TRUE,"GENERAL";"TAB3",#N/A,TRUE,"GENERAL";"TAB4",#N/A,TRUE,"GENERAL";"TAB5",#N/A,TRUE,"GENERAL"}</definedName>
    <definedName name="uuuuuj" hidden="1">{"via1",#N/A,TRUE,"general";"via2",#N/A,TRUE,"general";"via3",#N/A,TRUE,"general"}</definedName>
    <definedName name="uuuuuuuuuuuu" hidden="1">{#N/A,#N/A,FALSE,"Solids &amp; Flow"}</definedName>
    <definedName name="uuuuuuuuuuuuu" hidden="1">{#N/A,#N/A,FALSE,"Consolidado"}</definedName>
    <definedName name="uuuuuuuuuuuuu_1" hidden="1">{#N/A,#N/A,FALSE,"Consolidado"}</definedName>
    <definedName name="uuuuuuuuuuuuuu" hidden="1">{#N/A,#N/A,FALSE,"Solids &amp; Flow"}</definedName>
    <definedName name="uv">375000</definedName>
    <definedName name="uwkap" hidden="1">{"TAB1",#N/A,TRUE,"GENERAL";"TAB2",#N/A,TRUE,"GENERAL";"TAB3",#N/A,TRUE,"GENERAL";"TAB4",#N/A,TRUE,"GENERAL";"TAB5",#N/A,TRUE,"GENERAL"}</definedName>
    <definedName name="uyiyiy" hidden="1">{"TAB1",#N/A,TRUE,"GENERAL";"TAB2",#N/A,TRUE,"GENERAL";"TAB3",#N/A,TRUE,"GENERAL";"TAB4",#N/A,TRUE,"GENERAL";"TAB5",#N/A,TRUE,"GENERAL"}</definedName>
    <definedName name="uytu" hidden="1">{"TAB1",#N/A,TRUE,"GENERAL";"TAB2",#N/A,TRUE,"GENERAL";"TAB3",#N/A,TRUE,"GENERAL";"TAB4",#N/A,TRUE,"GENERAL";"TAB5",#N/A,TRUE,"GENERAL"}</definedName>
    <definedName name="uyur" hidden="1">{"via1",#N/A,TRUE,"general";"via2",#N/A,TRUE,"general";"via3",#N/A,TRUE,"general"}</definedName>
    <definedName name="UYYUYU" hidden="1">{#N/A,#N/A,FALSE,"PERSONAL"}</definedName>
    <definedName name="v" hidden="1">{#N/A,#N/A,FALSE,"Ppto. Inv. por Proyectos";#N/A,#N/A,FALSE,"Ppto. Gastos por Asociación"}</definedName>
    <definedName name="VACUUM">#N/A</definedName>
    <definedName name="VAL_B" hidden="1">{#N/A,#N/A,FALSE,"masez (10)";#N/A,#N/A,FALSE,"masez (7)";#N/A,#N/A,FALSE,"masez (6)";#N/A,#N/A,FALSE,"masez (5)";#N/A,#N/A,FALSE,"masez (4)";#N/A,#N/A,FALSE,"masez (3)";#N/A,#N/A,FALSE,"masez (2)";#N/A,#N/A,FALSE,"GME";#N/A,#N/A,FALSE,"masez"}</definedName>
    <definedName name="VALIDACIONES" hidden="1">{#N/A,#N/A,FALSE,"Costos Productos 6A";#N/A,#N/A,FALSE,"Costo Unitario Total H-94-12"}</definedName>
    <definedName name="vallas" hidden="1">{"'banner (abr)'!$A$14:$G$22"}</definedName>
    <definedName name="VALOCOVE" hidden="1">#REF!</definedName>
    <definedName name="valor">#REF!</definedName>
    <definedName name="VALOR_OFICINA_CENTRAL_Z1">#REF!</definedName>
    <definedName name="VALOR_SALARIO_MINIMO_ACTUAL">#REF!</definedName>
    <definedName name="VALOR_TOTAL_Z1">#REF!</definedName>
    <definedName name="valor1">#REF!</definedName>
    <definedName name="valor2">#REF!</definedName>
    <definedName name="VALOR3">#REF!</definedName>
    <definedName name="Valoracion">#REF!</definedName>
    <definedName name="VALORACIÓN">#REF!</definedName>
    <definedName name="VALORES">#REF!</definedName>
    <definedName name="VALORGANADOPROG">OFFSET(#REF!,#REF!,0,#REF!,1)</definedName>
    <definedName name="VALORGANADOREAL">OFFSET(#REF!,#REF!,0,#REF!,1)</definedName>
    <definedName name="VALUA">#REF!</definedName>
    <definedName name="Values_Entered">IF(Loan_Amount*Interest_Rate*Loan_Years*Loan_Start&gt;0,1,0)</definedName>
    <definedName name="VALV10">#REF!</definedName>
    <definedName name="VALV12">#REF!</definedName>
    <definedName name="VALV4">#REF!</definedName>
    <definedName name="VALV6">#REF!</definedName>
    <definedName name="VALV8">#REF!</definedName>
    <definedName name="VALVC12">#REF!</definedName>
    <definedName name="VALVC6">#REF!</definedName>
    <definedName name="VALVE_DESCRIPTION">#REF!</definedName>
    <definedName name="VALVULACH8">#REF!</definedName>
    <definedName name="VapourProps">#REF!</definedName>
    <definedName name="var">#REF!</definedName>
    <definedName name="Var_Inflación">#REF!</definedName>
    <definedName name="VARACORR">#REF!</definedName>
    <definedName name="Variacion">#REF!</definedName>
    <definedName name="varo">#REF!</definedName>
    <definedName name="vb" hidden="1">#REF!</definedName>
    <definedName name="vbjkjññgñjkgjkñ" hidden="1">{"'banner (abr)'!$A$14:$G$22"}</definedName>
    <definedName name="VBN" hidden="1">{#N/A,#N/A,FALSE,"이태원철근"}</definedName>
    <definedName name="vbvbvbvb" hidden="1">{"TAB1",#N/A,TRUE,"GENERAL";"TAB2",#N/A,TRUE,"GENERAL";"TAB3",#N/A,TRUE,"GENERAL";"TAB4",#N/A,TRUE,"GENERAL";"TAB5",#N/A,TRUE,"GENERAL"}</definedName>
    <definedName name="vc">#REF!</definedName>
    <definedName name="VCD" hidden="1">#REF!</definedName>
    <definedName name="vct">#REF!</definedName>
    <definedName name="vcvv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XNVJHKKLYJ" hidden="1">{#N/A,#N/A,FALSE,"masez (10)";#N/A,#N/A,FALSE,"masez (7)";#N/A,#N/A,FALSE,"masez (6)";#N/A,#N/A,FALSE,"masez (5)";#N/A,#N/A,FALSE,"masez (4)";#N/A,#N/A,FALSE,"masez (3)";#N/A,#N/A,FALSE,"masez (2)";#N/A,#N/A,FALSE,"GME";#N/A,#N/A,FALSE,"masez"}</definedName>
    <definedName name="vdfvuio" hidden="1">{"via1",#N/A,TRUE,"general";"via2",#N/A,TRUE,"general";"via3",#N/A,TRUE,"general"}</definedName>
    <definedName name="vdk" hidden="1">{#N/A,#N/A,TRUE,"1842CWN0"}</definedName>
    <definedName name="vdsvnj" hidden="1">{"via1",#N/A,TRUE,"general";"via2",#N/A,TRUE,"general";"via3",#N/A,TRUE,"general"}</definedName>
    <definedName name="VEH">#REF!</definedName>
    <definedName name="VentaAiu">#REF!</definedName>
    <definedName name="verif_bal">#REF!</definedName>
    <definedName name="verificar">#REF!</definedName>
    <definedName name="ver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S">#REF!</definedName>
    <definedName name="VERSION">#REF!</definedName>
    <definedName name="VEVE" hidden="1">{#N/A,#N/A,FALSE,"TABLE"}</definedName>
    <definedName name="VEX" hidden="1">{#N/A,#N/A,FALSE,"Costos Productos 6A";#N/A,#N/A,FALSE,"Costo Unitario Total H-94-12"}</definedName>
    <definedName name="vf" hidden="1">{"CONSEJO",#N/A,FALSE,"Dist p0";"CONSEJO",#N/A,FALSE,"Ficha CODICE"}</definedName>
    <definedName name="vfbgnhyt" hidden="1">{"via1",#N/A,TRUE,"general";"via2",#N/A,TRUE,"general";"via3",#N/A,TRUE,"general"}</definedName>
    <definedName name="vfcx" hidden="1">{#N/A,#N/A,FALSE,"orthoflow";#N/A,#N/A,FALSE,"Miscelaneos";#N/A,#N/A,FALSE,"Instrumentacio";#N/A,#N/A,FALSE,"Electrico";#N/A,#N/A,FALSE,"Valv. Seguridad"}</definedName>
    <definedName name="vffsfs" hidden="1">{#N/A,#N/A,TRUE,"Basic";#N/A,#N/A,TRUE,"EXT-TABLE";#N/A,#N/A,TRUE,"STEEL";#N/A,#N/A,TRUE,"INT-Table";#N/A,#N/A,TRUE,"STEEL";#N/A,#N/A,TRUE,"Door"}</definedName>
    <definedName name="vfh">#REF!</definedName>
    <definedName name="vfvdv" hidden="1">{"TAB1",#N/A,TRUE,"GENERAL";"TAB2",#N/A,TRUE,"GENERAL";"TAB3",#N/A,TRUE,"GENERAL";"TAB4",#N/A,TRUE,"GENERAL";"TAB5",#N/A,TRUE,"GENERAL"}</definedName>
    <definedName name="vfvf" hidden="1">{"TAB1",#N/A,TRUE,"GENERAL";"TAB2",#N/A,TRUE,"GENERAL";"TAB3",#N/A,TRUE,"GENERAL";"TAB4",#N/A,TRUE,"GENERAL";"TAB5",#N/A,TRUE,"GENERAL"}</definedName>
    <definedName name="vgbn" hidden="1">{#N/A,#N/A,TRUE,"INGENIERIA";#N/A,#N/A,TRUE,"COMPRAS";#N/A,#N/A,TRUE,"DIRECCION";#N/A,#N/A,TRUE,"RESUMEN"}</definedName>
    <definedName name="vghfhjhk" hidden="1">{#N/A,#N/A,FALSE,"Solids &amp; Flow"}</definedName>
    <definedName name="VHGF" hidden="1">{#N/A,#N/A,FALSE,"PERSONAL"}</definedName>
    <definedName name="VI" hidden="1">#REF!</definedName>
    <definedName name="VIA" hidden="1">#REF!</definedName>
    <definedName name="VIAP">#REF!</definedName>
    <definedName name="VIAS">#REF!</definedName>
    <definedName name="VIBRADOR_CONCRETO">#REF!</definedName>
    <definedName name="vibro" hidden="1">#REF!</definedName>
    <definedName name="vigmon" hidden="1">#REF!</definedName>
    <definedName name="viio" hidden="1">{#N/A,#N/A,FALSE,"masez (10)";#N/A,#N/A,FALSE,"masez (7)";#N/A,#N/A,FALSE,"masez (6)";#N/A,#N/A,FALSE,"masez (5)";#N/A,#N/A,FALSE,"masez (4)";#N/A,#N/A,FALSE,"masez (3)";#N/A,#N/A,FALSE,"masez (2)";#N/A,#N/A,FALSE,"GME";#N/A,#N/A,FALSE,"masez"}</definedName>
    <definedName name="villa">#REF!</definedName>
    <definedName name="VIT" hidden="1">#REF!</definedName>
    <definedName name="vk" hidden="1">{"via1",#N/A,TRUE,"general";"via2",#N/A,TRUE,"general";"via3",#N/A,TRUE,"general"}</definedName>
    <definedName name="vld_contrac">#REF!</definedName>
    <definedName name="vlfhrv" hidden="1">{#N/A,#N/A,TRUE,"INGENIERIA";#N/A,#N/A,TRUE,"COMPRAS";#N/A,#N/A,TRUE,"DIRECCION";#N/A,#N/A,TRUE,"RESUMEN"}</definedName>
    <definedName name="vnbvxb" hidden="1">{"via1",#N/A,TRUE,"general";"via2",#N/A,TRUE,"general";"via3",#N/A,TRUE,"general"}</definedName>
    <definedName name="VNVBN" hidden="1">{"TAB1",#N/A,TRUE,"GENERAL";"TAB2",#N/A,TRUE,"GENERAL";"TAB3",#N/A,TRUE,"GENERAL";"TAB4",#N/A,TRUE,"GENERAL";"TAB5",#N/A,TRUE,"GENERAL"}</definedName>
    <definedName name="VOL_PTO_2000" hidden="1">{#N/A,#N/A,FALSE,"Costos Productos 6A";#N/A,#N/A,FALSE,"Costo Unitario Total H-94-12"}</definedName>
    <definedName name="Vol_Units">#REF!</definedName>
    <definedName name="Voltage">#REF!</definedName>
    <definedName name="VOLTDROP">#REF!</definedName>
    <definedName name="vp">#REF!</definedName>
    <definedName name="vpt">#REF!</definedName>
    <definedName name="VRVR" hidden="1">{#N/A,#N/A,FALSE,"TABLE"}</definedName>
    <definedName name="vsdfj" hidden="1">{"via1",#N/A,TRUE,"general";"via2",#N/A,TRUE,"general";"via3",#N/A,TRUE,"general"}</definedName>
    <definedName name="vsdgfsd" hidden="1">{"EVA",#N/A,FALSE,"SMT2";#N/A,#N/A,FALSE,"Summary";#N/A,#N/A,FALSE,"Graphs";#N/A,#N/A,FALSE,"4 Panel"}</definedName>
    <definedName name="vt" hidden="1">{"via1",#N/A,TRUE,"general";"via2",#N/A,TRUE,"general";"via3",#N/A,TRUE,"general"}</definedName>
    <definedName name="vtasceros" hidden="1">{#N/A,#N/A,FALSE,"Costos Contables CIB A 12 1994";#N/A,#N/A,FALSE,"Cuadre Contab. y C. OP"}</definedName>
    <definedName name="VV" hidden="1">{#N/A,#N/A,FALSE,"VOL695";#N/A,#N/A,FALSE,"anexo1";#N/A,#N/A,FALSE,"anexo2";#N/A,#N/A,FALSE,"anexo3";#N/A,#N/A,FALSE,"anexo4";#N/A,#N/A,FALSE,"anexo5a";#N/A,#N/A,FALSE,"anexo5b";#N/A,#N/A,FALSE,"anexo6a";#N/A,#N/A,FALSE,"anexo6a";#N/A,#N/A,FALSE,"anexo6c";#N/A,#N/A,FALSE,"anexo7a";#N/A,#N/A,FALSE,"anexo7b";#N/A,#N/A,FALSE,"anexo7c"}</definedName>
    <definedName name="vvcxv" hidden="1">{"TAB1",#N/A,TRUE,"GENERAL";"TAB2",#N/A,TRUE,"GENERAL";"TAB3",#N/A,TRUE,"GENERAL";"TAB4",#N/A,TRUE,"GENERAL";"TAB5",#N/A,TRUE,"GENERAL"}</definedName>
    <definedName name="VVGHJ" hidden="1">{#N/A,#N/A,FALSE,"Graficos"}</definedName>
    <definedName name="VVGVHJ" hidden="1">{#N/A,#N/A,FALSE,"Graficos"}</definedName>
    <definedName name="VVV">#REF!</definedName>
    <definedName name="vvvv" hidden="1">{"'Sheet1'!$A$1:$G$85"}</definedName>
    <definedName name="vvvvt" hidden="1">{"via1",#N/A,TRUE,"general";"via2",#N/A,TRUE,"general";"via3",#N/A,TRUE,"general"}</definedName>
    <definedName name="vvvvvv" hidden="1">{#N/A,#N/A,FALSE,"Costos Productos 6A";#N/A,#N/A,FALSE,"Costo Unitario Total H-94-12"}</definedName>
    <definedName name="vvvvvvf" hidden="1">{"via1",#N/A,TRUE,"general";"via2",#N/A,TRUE,"general";"via3",#N/A,TRUE,"general"}</definedName>
    <definedName name="VWX" hidden="1">{#N/A,#N/A,FALSE,"TABLE"}</definedName>
    <definedName name="VX" hidden="1">#REF!</definedName>
    <definedName name="vy" hidden="1">{"TAB1",#N/A,TRUE,"GENERAL";"TAB2",#N/A,TRUE,"GENERAL";"TAB3",#N/A,TRUE,"GENERAL";"TAB4",#N/A,TRUE,"GENERAL";"TAB5",#N/A,TRUE,"GENERAL"}</definedName>
    <definedName name="VZX" hidden="1">{#N/A,#N/A,FALSE,"TABLE"}</definedName>
    <definedName name="w" hidden="1">{#N/A,#N/A,FALSE,"Consolidado"}</definedName>
    <definedName name="w2w2w" hidden="1">{"via1",#N/A,TRUE,"general";"via2",#N/A,TRUE,"general";"via3",#N/A,TRUE,"general"}</definedName>
    <definedName name="waaaaaaa" hidden="1">{#N/A,#N/A,FALSE,"Costos Productos 6A";#N/A,#N/A,FALSE,"Costo Unitario Total H-94-12"}</definedName>
    <definedName name="wacc" hidden="1">{#N/A,#N/A,FALSE,"SOACHA"}</definedName>
    <definedName name="wang" hidden="1">#REF!</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TreatmentRequirements">#REF!</definedName>
    <definedName name="wbas" hidden="1">#REF!</definedName>
    <definedName name="WBS">#REF!</definedName>
    <definedName name="WCCWS" hidden="1">{#N/A,#N/A,FALSE,"TABLE"}</definedName>
    <definedName name="WDD" hidden="1">{#N/A,#N/A,FALSE,"orthoflow";#N/A,#N/A,FALSE,"Miscelaneos";#N/A,#N/A,FALSE,"Instrumentacio";#N/A,#N/A,FALSE,"Electrico";#N/A,#N/A,FALSE,"Valv. Seguridad"}</definedName>
    <definedName name="wddw"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ddw_1"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ddw_2"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E">#N/A</definedName>
    <definedName name="WEARF" hidden="1">{#N/A,#N/A,TRUE,"Y생산";#N/A,#N/A,TRUE,"Y판매";#N/A,#N/A,TRUE,"Y총물량";#N/A,#N/A,TRUE,"Y능력";#N/A,#N/A,TRUE,"YKD"}</definedName>
    <definedName name="wed" hidden="1">#REF!</definedName>
    <definedName name="wedfr" hidden="1">{#N/A,#N/A,FALSE,"단축1";#N/A,#N/A,FALSE,"단축2";#N/A,#N/A,FALSE,"단축3";#N/A,#N/A,FALSE,"장축";#N/A,#N/A,FALSE,"4WD"}</definedName>
    <definedName name="wedw">#REF!</definedName>
    <definedName name="WEEKLY">#REF!</definedName>
    <definedName name="weer" hidden="1">{#N/A,#N/A,FALSE,"nuevo formato actividades";#N/A,#N/A,FALSE,"nuevo formato actividades";#N/A,#N/A,FALSE,"nuevo formato actividades"}</definedName>
    <definedName name="WEJA" hidden="1">{#N/A,#N/A,FALSE,"TABLE"}</definedName>
    <definedName name="weka" hidden="1">{#N/A,#N/A,FALSE,"TABLE"}</definedName>
    <definedName name="weki_9701.xls" hidden="1">#REF!</definedName>
    <definedName name="wekir9701.xls" hidden="1">#REF!</definedName>
    <definedName name="WER" hidden="1">{#N/A,#N/A,FALSE,"EACT"}</definedName>
    <definedName name="were" hidden="1">{"CHART",#N/A,FALSE,"Arch Communications"}</definedName>
    <definedName name="wereqr" hidden="1">{#N/A,#N/A,FALSE,"Solids &amp; Flow"}</definedName>
    <definedName name="werew" hidden="1">{"TAB1",#N/A,TRUE,"GENERAL";"TAB2",#N/A,TRUE,"GENERAL";"TAB3",#N/A,TRUE,"GENERAL";"TAB4",#N/A,TRUE,"GENERAL";"TAB5",#N/A,TRUE,"GENERAL"}</definedName>
    <definedName name="WEREWR" hidden="1">{"via1",#N/A,TRUE,"general";"via2",#N/A,TRUE,"general";"via3",#N/A,TRUE,"general"}</definedName>
    <definedName name="werfdsf" hidden="1">{"TAB1",#N/A,TRUE,"GENERAL";"TAB2",#N/A,TRUE,"GENERAL";"TAB3",#N/A,TRUE,"GENERAL";"TAB4",#N/A,TRUE,"GENERAL";"TAB5",#N/A,TRUE,"GENERAL"}</definedName>
    <definedName name="werh" hidden="1">{"via1",#N/A,TRUE,"general";"via2",#N/A,TRUE,"general";"via3",#N/A,TRUE,"general"}</definedName>
    <definedName name="werr" hidden="1">#REF!</definedName>
    <definedName name="wersfdfrguyo" hidden="1">{"via1",#N/A,TRUE,"general";"via2",#N/A,TRUE,"general";"via3",#N/A,TRUE,"general"}</definedName>
    <definedName name="wert" hidden="1">{#N/A,#N/A,FALSE,"단축1";#N/A,#N/A,FALSE,"단축2";#N/A,#N/A,FALSE,"단축3";#N/A,#N/A,FALSE,"장축";#N/A,#N/A,FALSE,"4WD"}</definedName>
    <definedName name="wert0" hidden="1">#REF!</definedName>
    <definedName name="werwer" hidden="1">{#N/A,#N/A,FALSE,"Solids &amp; Flow"}</definedName>
    <definedName name="werwr" hidden="1">{"via1",#N/A,TRUE,"general";"via2",#N/A,TRUE,"general";"via3",#N/A,TRUE,"general"}</definedName>
    <definedName name="WERWVN" hidden="1">{"TAB1",#N/A,TRUE,"GENERAL";"TAB2",#N/A,TRUE,"GENERAL";"TAB3",#N/A,TRUE,"GENERAL";"TAB4",#N/A,TRUE,"GENERAL";"TAB5",#N/A,TRUE,"GENERAL"}</definedName>
    <definedName name="wesn" hidden="1">#REF!</definedName>
    <definedName name="WETO" hidden="1">{#N/A,#N/A,FALSE,"TABLE"}</definedName>
    <definedName name="wetrew" hidden="1">{"via1",#N/A,TRUE,"general";"via2",#N/A,TRUE,"general";"via3",#N/A,TRUE,"general"}</definedName>
    <definedName name="wetrt" hidden="1">{#N/A,#N/A,FALSE,"Solids &amp; Flow"}</definedName>
    <definedName name="wettt" hidden="1">{"via1",#N/A,TRUE,"general";"via2",#N/A,TRUE,"general";"via3",#N/A,TRUE,"general"}</definedName>
    <definedName name="wetwretd" hidden="1">{"via1",#N/A,TRUE,"general";"via2",#N/A,TRUE,"general";"via3",#N/A,TRUE,"general"}</definedName>
    <definedName name="wew" hidden="1">{"via1",#N/A,TRUE,"general";"via2",#N/A,TRUE,"general";"via3",#N/A,TRUE,"general"}</definedName>
    <definedName name="wffag" hidden="1">{"via1",#N/A,TRUE,"general";"via2",#N/A,TRUE,"general";"via3",#N/A,TRUE,"general"}</definedName>
    <definedName name="wh" hidden="1">{#N/A,#N/A,FALSE,"단축1";#N/A,#N/A,FALSE,"단축2";#N/A,#N/A,FALSE,"단축3";#N/A,#N/A,FALSE,"장축";#N/A,#N/A,FALSE,"4WD"}</definedName>
    <definedName name="WHRL" hidden="1">{#N/A,#N/A,FALSE,"단축1";#N/A,#N/A,FALSE,"단축2";#N/A,#N/A,FALSE,"단축3";#N/A,#N/A,FALSE,"장축";#N/A,#N/A,FALSE,"4WD"}</definedName>
    <definedName name="WILLI">#REF!</definedName>
    <definedName name="WINWIN" hidden="1">{#N/A,#N/A,FALSE,"TABLE"}</definedName>
    <definedName name="wire_group_id_001">#REF!</definedName>
    <definedName name="WITH_BID">#REF!</definedName>
    <definedName name="wje" hidden="1">{#N/A,#N/A,TRUE,"INGENIERIA";#N/A,#N/A,TRUE,"COMPRAS";#N/A,#N/A,TRUE,"DIRECCION";#N/A,#N/A,TRUE,"RESUMEN"}</definedName>
    <definedName name="wjs" hidden="1">{#N/A,#N/A,FALSE,"CCTV"}</definedName>
    <definedName name="WJWJWJW" hidden="1">{#N/A,#N/A,FALSE,"단축1";#N/A,#N/A,FALSE,"단축2";#N/A,#N/A,FALSE,"단축3";#N/A,#N/A,FALSE,"장축";#N/A,#N/A,FALSE,"4WD"}</definedName>
    <definedName name="wm" hidden="1">{#N/A,#N/A,FALSE,"List. Tie-in's Rev. A Diesel";#N/A,#N/A,FALSE,"List. Tie-in's Rev. A Gasolina";#N/A,#N/A,FALSE,"List. Tie-in's Rev. A Crudo";#N/A,#N/A,FALSE,"List. Tie-in's Rev. A Fuel Oil"}</definedName>
    <definedName name="WND" hidden="1">{#N/A,#N/A,FALSE,"단축1";#N/A,#N/A,FALSE,"단축2";#N/A,#N/A,FALSE,"단축3";#N/A,#N/A,FALSE,"장축";#N/A,#N/A,FALSE,"4WD"}</definedName>
    <definedName name="work">#REF!</definedName>
    <definedName name="WorksheetSubTotal">#REF!</definedName>
    <definedName name="WorksheetTotal">#REF!</definedName>
    <definedName name="WORKSHOP" hidden="1">{#N/A,#N/A,TRUE,"Basic";#N/A,#N/A,TRUE,"EXT-TABLE";#N/A,#N/A,TRUE,"STEEL";#N/A,#N/A,TRUE,"INT-Table";#N/A,#N/A,TRUE,"STEEL";#N/A,#N/A,TRUE,"Door"}</definedName>
    <definedName name="WQ" hidden="1">{#N/A,#N/A,FALSE,"PERSONAL"}</definedName>
    <definedName name="wqe" hidden="1">{#N/A,#N/A,FALSE,"견적대비-2"}</definedName>
    <definedName name="WQEEWQ" hidden="1">{"TAB1",#N/A,TRUE,"GENERAL";"TAB2",#N/A,TRUE,"GENERAL";"TAB3",#N/A,TRUE,"GENERAL";"TAB4",#N/A,TRUE,"GENERAL";"TAB5",#N/A,TRUE,"GENERAL"}</definedName>
    <definedName name="wqeqw" hidden="1">{#N/A,#N/A,FALSE,"Solids &amp; Flow"}</definedName>
    <definedName name="wqw" hidden="1">#REF!</definedName>
    <definedName name="WRITE" hidden="1">{#N/A,#N/A,FALSE,"CCTV"}</definedName>
    <definedName name="WRN" hidden="1">{#N/A,#N/A,FALSE,"Costos Contables CIB A 12 1994";#N/A,#N/A,FALSE,"Cuadre Contab. y C. OP"}</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2._.Costs._.Act._.Fcast._.All." hidden="1">{#N/A,#N/A,FALSE,"Act.Fcst Costs"}</definedName>
    <definedName name="wrn.26jun." hidden="1">{"Acido",#N/A,FALSE,"Contab";"Aromat",#N/A,FALSE,"Contab";"Alquil",#N/A,FALSE,"Contab";"Azufre",#N/A,FALSE,"Contab";"CracUOP",#N/A,FALSE,"Contab";"Demex",#N/A,FALSE,"Contab";"Hidrog",#N/A,FALSE,"Contab";"ModIV",#N/A,FALSE,"Contab";"Paraf",#N/A,FALSE,"Contab";"Topp2000",#N/A,FALSE,"Contab";"Unibon",#N/A,FALSE,"Contab";"Unidad150",#N/A,FALSE,"Contab";"ViscII",#N/A,FALSE,"Contab";#N/A,#N/A,FALSE,"Contab"}</definedName>
    <definedName name="wrn.27jun." hidden="1">{"Crudos",#N/A,FALSE,"Gral";"Fondos",#N/A,FALSE,"Gral";"Petroq",#N/A,FALSE,"Gral";"CoBe",#N/A,FALSE,"C&amp;B";"Parti",#N/A,FALSE,"Res";"Resum",#N/A,FALSE,"Res";"MaTot",#N/A,FALSE,"Mat";"Sumi",#N/A,FALSE,"Sum";"ServT",#N/A,FALSE,"Serv"}</definedName>
    <definedName name="wrn.345." hidden="1">{#N/A,#N/A,FALSE,"96 3월물량표";#N/A,#N/A,FALSE,"96 4월물량표";#N/A,#N/A,FALSE,"96 5월물량표"}</definedName>
    <definedName name="wrn.34건물기초." hidden="1">{#N/A,#N/A,FALSE,"집계";#N/A,#N/A,FALSE,"표지";#N/A,#N/A,FALSE,"터빈집계";#N/A,#N/A,FALSE,"터빈내역";#N/A,#N/A,FALSE,"주제어집계";#N/A,#N/A,FALSE,"주제어내역";#N/A,#N/A,FALSE,"보일러집계";#N/A,#N/A,FALSE,"보일러내역"}</definedName>
    <definedName name="wrn.abril." hidden="1">{"abril_dia",#N/A,FALSE,"flujo mensual";"abr_dia_graf",#N/A,FALSE,"flujo mensual"}</definedName>
    <definedName name="wrn.ac30prn." hidden="1">{#N/A,#N/A,FALSE,"별표20 ";#N/A,#N/A,FALSE,"부표";#N/A,#N/A,FALSE,"품셈내역";#N/A,#N/A,FALSE,"품셈집계";#N/A,#N/A,FALSE,"내역서";#N/A,#N/A,FALSE,"집계표";#N/A,#N/A,FALSE,"표지";#N/A,#N/A,FALSE,"별표총괄표"}</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quisition_matrix." hidden="1">{"Acq_matrix",#N/A,FALSE,"Acquisition Matrix"}</definedName>
    <definedName name="wrn.agosto." hidden="1">{"agosto_dia",#N/A,FALSE,"flujo mensual";"ago_dia_graf",#N/A,FALSE,"flujo mensual"}</definedName>
    <definedName name="wrn.All." hidden="1">{#N/A,#N/A,FALSE,"Fact Sheet Table 1";#N/A,#N/A,FALSE,"Budget &amp; Plan Goals Table 2";#N/A,#N/A,FALSE,"2001 OL vs 2002 Budget Table 3";#N/A,#N/A,FALSE,"2001 OL vs 2002 Budget Table 3A";#N/A,#N/A,FALSE,"Risks &amp; Ops Table 4";#N/A,#N/A,FALSE,"Value Build-Up By Layer Table 5";#N/A,#N/A,FALSE,"Production &amp; Reserve Table 6A";#N/A,#N/A,FALSE,"Production &amp; Reserve Table 6B";#N/A,#N/A,FALSE,"Development Projects Table 7";#N/A,#N/A,FALSE,"Development Projects Table 7A";#N/A,#N/A,FALSE,"Exploration Inventory Table 8";#N/A,#N/A,FALSE,"2002 Capital Summary Table 9";#N/A,#N/A,FALSE,"Cost center, SG&amp;A Table 10";#N/A,#N/A,FALSE,"Outstanding AFEs Table 11 ";#N/A,#N/A,FALSE,"Table 12 PAFEA";#N/A,#N/A,FALSE,"Table 12 PAFEB";#N/A,#N/A,FALSE,"Reference Formats";#N/A,#N/A,FALSE,"Program AFE PAGE1";#N/A,#N/A,FALSE,"Program AFE PAGE 2";#N/A,#N/A,FALSE,"Program AFE PAGE3";#N/A,#N/A,FALSE,"PostAuditA";#N/A,#N/A,FALSE,"PostAuditB"}</definedName>
    <definedName name="wrn.All._1" hidden="1">{#N/A,#N/A,FALSE,"I-1";#N/A,#N/A,FALSE,"I-2";#N/A,#N/A,FALSE,"Forecast, NYH";#N/A,#N/A,FALSE,"Forecast - Gulf";#N/A,#N/A,FALSE,"Ratios";#N/A,#N/A,FALSE,"Yields, Bpd";#N/A,#N/A,FALSE,"Yields, %";#N/A,#N/A,FALSE,"Crude_USGC";#N/A,#N/A,FALSE,"Differentials";#N/A,#N/A,FALSE,"Prices, NYH";#N/A,#N/A,FALSE,"Prices, Gulf";#N/A,#N/A,FALSE,"Price_FOB";#N/A,#N/A,FALSE,"PR-CIF";#N/A,#N/A,FALSE,"PR-Vol";#N/A,#N/A,FALSE,"PR-Comp";#N/A,#N/A,FALSE,"PR-GM";#N/A,#N/A,FALSE,"PR-OpExp";#N/A,#N/A,FALSE,"PR-Adj";#N/A,#N/A,FALSE,"PR-Tax";#N/A,#N/A,FALSE,"PR-DCF";#N/A,#N/A,FALSE,"Crude,St. Croix";#N/A,#N/A,FALSE,"SC-CIF";#N/A,#N/A,FALSE,"SC-Vol";#N/A,#N/A,FALSE,"SC-Comp";#N/A,#N/A,FALSE,"SC-GM";#N/A,#N/A,FALSE,"SC-OpExp";#N/A,#N/A,FALSE,"SC-Adj";#N/A,#N/A,FALSE,"SC-Tax";#N/A,#N/A,FALSE,"SC-DCF";#N/A,#N/A,FALSE,"SL-Tax";#N/A,#N/A,FALSE,"SL-DCF"}</definedName>
    <definedName name="wrn.ANALISIS." hidden="1">{"ANAR",#N/A,FALSE,"Dist total";"MARGEN",#N/A,FALSE,"Dist total";"COMENTARIO",#N/A,FALSE,"Ficha CODICE";"CONSEJO",#N/A,FALSE,"Dist p0";"uno",#N/A,FALSE,"Dist total"}</definedName>
    <definedName name="wrn.andres."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EXO1." hidden="1">{#N/A,#N/A,FALSE,"Costos Contables CIB A 12 1994";#N/A,#N/A,FALSE,"Cuadre Contab. y C. OP"}</definedName>
    <definedName name="wrn.ANEXO1._1" hidden="1">{#N/A,#N/A,FALSE,"Costos Contables CIB A 12 1994";#N/A,#N/A,FALSE,"Cuadre Contab. y C. OP"}</definedName>
    <definedName name="wrn.anexo5." hidden="1">{#N/A,#N/A,FALSE,"CIBHA05A";#N/A,#N/A,FALSE,"CIBHA05B"}</definedName>
    <definedName name="wrn.anexo5._1" hidden="1">{#N/A,#N/A,FALSE,"CIBHA05A";#N/A,#N/A,FALSE,"CIBHA05B"}</definedName>
    <definedName name="wrn.anexo6." hidden="1">{#N/A,#N/A,FALSE,"Costos Productos 6A";#N/A,#N/A,FALSE,"Costo Unitario Total H-94-12"}</definedName>
    <definedName name="wrn.anexo6._1" hidden="1">{#N/A,#N/A,FALSE,"Costos Productos 6A";#N/A,#N/A,FALSE,"Costo Unitario Total H-94-12"}</definedName>
    <definedName name="wrn.AQUIROR._.DCF." hidden="1">{"AQUIRORDCF",#N/A,FALSE,"Merger consequences";"Acquirorassns",#N/A,FALSE,"Merger consequences"}</definedName>
    <definedName name="wrn.ar." hidden="1">{#N/A,#N/A,TRUE,"CODIGO DEPENDENCIA"}</definedName>
    <definedName name="wrn.ARA." hidden="1">{"ARA1",#N/A,FALSE,"ENG-ARA";"ARAhours",#N/A,FALSE,"ENG-ARA";"ARA$",#N/A,FALSE,"ENG-ARA"}</definedName>
    <definedName name="wrn.Argosy._.Ppto._.Exe." hidden="1">{#N/A,#N/A,FALSE,"CPR Santana"}</definedName>
    <definedName name="wrn.Argosy._.Ppto._.Exe._1" hidden="1">{#N/A,#N/A,FALSE,"CPR Santana"}</definedName>
    <definedName name="wrn.Auditoría._.Interna." hidden="1">{"Auditoría Interna",#N/A,FALSE,"General "}</definedName>
    <definedName name="wrn.AuºIAI¼a." hidden="1">{#N/A,#N/A,FALSE,"´UA";#N/A,#N/A,FALSE,"´UA";#N/A,#N/A,FALSE,"´UA";#N/A,#N/A,FALSE,"Aa";#N/A,#N/A,FALSE,"4WD"}</definedName>
    <definedName name="wrn.Badep._.All." hidden="1">{#N/A,#N/A,FALSE,"DMC schedule";#N/A,#N/A,FALSE,"DMC_THC Revenue";#N/A,#N/A,FALSE,"Personnel plan";#N/A,#N/A,FALSE,"Capex HW+SW";#N/A,#N/A,FALSE,"P&amp;L"}</definedName>
    <definedName name="wrn.Barbara._.Modular._.Indirects." hidden="1">{#N/A,#N/A,FALSE,"COVER";#N/A,#N/A,FALSE,"RECAP";#N/A,#N/A,FALSE,"SANTA BARBARA NONMANUAL";#N/A,#N/A,FALSE,"CEQUIP";#N/A,#N/A,FALSE,"WRATE";#N/A,#N/A,FALSE,"INDIRECT";#N/A,#N/A,FALSE,"TRAIN";#N/A,#N/A,FALSE,"MANLOADED SCHEDULE"}</definedName>
    <definedName name="wrn.bechtel._.hours." hidden="1">{"bechtel1",#N/A,TRUE,"BECHTEL";"bechtelhours",#N/A,TRUE,"BECHTEL";"bechtel$",#N/A,TRUE,"BECHTEL"}</definedName>
    <definedName name="wrn.Berre." hidden="1">{#N/A,#N/A,FALSE,"BLE-1";#N/A,#N/A,FALSE,"BLE-2";#N/A,#N/A,FALSE,"T-5";#N/A,#N/A,FALSE,"BLE-3";#N/A,#N/A,FALSE,"T-6";#N/A,#N/A,FALSE,"BLE-4";#N/A,#N/A,FALSE,"T-7";#N/A,#N/A,FALSE,"BLE-5";#N/A,#N/A,FALSE,"T-8"}</definedName>
    <definedName name="wrn.Berre._1" hidden="1">{#N/A,#N/A,FALSE,"BLE-1";#N/A,#N/A,FALSE,"BLE-2";#N/A,#N/A,FALSE,"T-5";#N/A,#N/A,FALSE,"BLE-3";#N/A,#N/A,FALSE,"T-6";#N/A,#N/A,FALSE,"BLE-4";#N/A,#N/A,FALSE,"T-7";#N/A,#N/A,FALSE,"BLE-5";#N/A,#N/A,FALSE,"T-8"}</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{#N/A,#N/A,FALSE,"CCTV"}</definedName>
    <definedName name="wrn.Book." hidden="1">{"EVA",#N/A,FALSE,"SMT2";#N/A,#N/A,FALSE,"Summary";#N/A,#N/A,FALSE,"Graphs";#N/A,#N/A,FALSE,"4 Panel"}</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s." hidden="1">{#N/A,#N/A,TRUE,"Budget";#N/A,#N/A,TRUE,"Balance Sheet";#N/A,#N/A,TRUE,"Cash Flow"}</definedName>
    <definedName name="wrn.CALCULO." hidden="1">{#N/A,#N/A,FALSE,"CARGAS";#N/A,#N/A,FALSE,"TABLEROS";#N/A,#N/A,FALSE,"MT";#N/A,#N/A,FALSE,"BT STX";#N/A,#N/A,FALSE,"CORTO";#N/A,#N/A,FALSE,"CAB-MT";#N/A,#N/A,FALSE,"CAB-BM"}</definedName>
    <definedName name="wrn.CAR." hidden="1">{#N/A,#N/A,FALSE,"a1";#N/A,#N/A,FALSE,"a2";#N/A,#N/A,FALSE,"a3";#N/A,#N/A,FALSE,"a4a";#N/A,#N/A,FALSE,"a4B";#N/A,#N/A,FALSE,"a4C";#N/A,#N/A,FALSE,"a4D";#N/A,#N/A,FALSE,"A5a ";#N/A,#N/A,FALSE,"A5b";#N/A,#N/A,FALSE,"A6A";#N/A,#N/A,FALSE,"A6B";#N/A,#N/A,FALSE,"A6C";#N/A,#N/A,FALSE,"A6D";#N/A,#N/A,FALSE,"INV"}</definedName>
    <definedName name="wrn.CAR._1" hidden="1">{#N/A,#N/A,FALSE,"a1";#N/A,#N/A,FALSE,"a2";#N/A,#N/A,FALSE,"a3";#N/A,#N/A,FALSE,"a4a";#N/A,#N/A,FALSE,"a4B";#N/A,#N/A,FALSE,"a4C";#N/A,#N/A,FALSE,"a4D";#N/A,#N/A,FALSE,"A5a ";#N/A,#N/A,FALSE,"A5b";#N/A,#N/A,FALSE,"A6A";#N/A,#N/A,FALSE,"A6B";#N/A,#N/A,FALSE,"A6C";#N/A,#N/A,FALSE,"A6D";#N/A,#N/A,FALSE,"INV"}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HART." hidden="1">{"CHART",#N/A,FALSE,"Arch Communications"}</definedName>
    <definedName name="wrn.CIB." hidden="1">{#N/A,#N/A,FALSE,"A1";#N/A,#N/A,FALSE,"A2";#N/A,#N/A,FALSE,"A3";#N/A,#N/A,FALSE,"A4";#N/A,#N/A,FALSE,"a4a";#N/A,#N/A,FALSE,"a4B";#N/A,#N/A,FALSE,"a4C";#N/A,#N/A,FALSE,"A5A";#N/A,#N/A,FALSE,"A5B";#N/A,#N/A,FALSE,"F1F2";#N/A,#N/A,FALSE,"MP";#N/A,#N/A,FALSE,"MP A PCTOS";#N/A,#N/A,FALSE,"A6A";#N/A,#N/A,FALSE,"A6C";#N/A,#N/A,FALSE,"REND";"CRUDOS",#N/A,FALSE,"INVENTARIO";"PRODUCTOS",#N/A,FALSE,"INVENTARIO"}</definedName>
    <definedName name="wrn.CIB._1" hidden="1">{#N/A,#N/A,FALSE,"A1";#N/A,#N/A,FALSE,"A2";#N/A,#N/A,FALSE,"A3";#N/A,#N/A,FALSE,"A4";#N/A,#N/A,FALSE,"a4a";#N/A,#N/A,FALSE,"a4B";#N/A,#N/A,FALSE,"a4C";#N/A,#N/A,FALSE,"A5A";#N/A,#N/A,FALSE,"A5B";#N/A,#N/A,FALSE,"F1F2";#N/A,#N/A,FALSE,"MP";#N/A,#N/A,FALSE,"MP A PCTOS";#N/A,#N/A,FALSE,"A6A";#N/A,#N/A,FALSE,"A6C";#N/A,#N/A,FALSE,"REND";"CRUDOS",#N/A,FALSE,"INVENTARIO";"PRODUCTOS",#N/A,FALSE,"INVENTARIO"}</definedName>
    <definedName name="wrn.CIGG." hidden="1">{"CI+GG(BASE)",#N/A,FALSE,"CI+GG(BASE)";"GG",#N/A,FALSE,"CI+GG(BASE)";"CI",#N/A,FALSE,"CI+GG(BASE)"}</definedName>
    <definedName name="wrn.civil._.works." hidden="1">{#N/A,#N/A,TRUE,"1842CWN0"}</definedName>
    <definedName name="wrn.civil._.works.1" hidden="1">{#N/A,#N/A,TRUE,"1842CWN0"}</definedName>
    <definedName name="wrn.compa." hidden="1">{"cuadro1",#N/A,FALSE,"periodos entre Opciones";"cuadro2",#N/A,FALSE,"periodos entre Opciones"}</definedName>
    <definedName name="wrn.Competitor._.Activity." hidden="1">{"Services",#N/A,FALSE,"Activity"}</definedName>
    <definedName name="wrn.Complete." hidden="1">{#N/A,#N/A,FALSE,"SMT1";#N/A,#N/A,FALSE,"SMT2";#N/A,#N/A,FALSE,"Summary";#N/A,#N/A,FALSE,"Graphs";#N/A,#N/A,FALSE,"4 Panel"}</definedName>
    <definedName name="wrn.Complete._.Set." hidden="1">{#N/A,#N/A,FALSE,"Full";#N/A,#N/A,FALSE,"Half";#N/A,#N/A,FALSE,"Op Expenses";#N/A,#N/A,FALSE,"Cap Charge";#N/A,#N/A,FALSE,"Cost C";#N/A,#N/A,FALSE,"PP&amp;E";#N/A,#N/A,FALSE,"R&amp;D"}</definedName>
    <definedName name="wrn.Completo." hidden="1">{"Sin detalle",#N/A,FALSE,"Flujo (redondeado)";"Detallado",#N/A,FALSE,"Flujo (redondeado)"}</definedName>
    <definedName name="wrn.Comptes95." hidden="1">{#N/A,#N/A,FALSE,"3";#N/A,#N/A,FALSE,"5";#N/A,#N/A,FALSE,"6";#N/A,#N/A,FALSE,"8";#N/A,#N/A,FALSE,"10";#N/A,#N/A,FALSE,"13";#N/A,#N/A,FALSE,"14";#N/A,#N/A,FALSE,"15";#N/A,#N/A,FALSE,"16"}</definedName>
    <definedName name="wrn.Consolidado._.Ppto._.Exe." hidden="1">{#N/A,#N/A,FALSE,"Consolidado"}</definedName>
    <definedName name="wrn.Consolidado._.Ppto._.Exe._1" hidden="1">{#N/A,#N/A,FALSE,"Consolidado"}</definedName>
    <definedName name="wrn.CONTROL._.ARCHIVO." hidden="1">{"Control_Consolidado",#N/A,FALSE,"Cons.";"Control_Tunel",#N/A,FALSE,"Cons.";"Control_Melip",#N/A,FALSE,"Cons.";"Control_Gualleco",#N/A,FALSE,"Cons.";"Control_Sara L",#N/A,FALSE,"Cons.";"Control_Quellon",#N/A,FALSE,"Cons.";"Control_Biolix",#N/A,FALSE,"Cons.";"Control_Oficina",#N/A,FALSE,"Cons.";"Control_Consorcio",#N/A,FALSE,"Cons."}</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uentas._.de._.Resultados." hidden="1">{"PYGP",#N/A,TRUE,"PandL";"BALANCEP",#N/A,TRUE,"BS";"Estado Cash Flow",#N/A,TRUE,"CFlow";"debt",#N/A,TRUE,"Debt";"worcap",#N/A,TRUE,"WorCap";"Analisis Impuestos",#N/A,TRUE,"Tax"}</definedName>
    <definedName name="wrn.DCF_Terminal_Value_qchm." hidden="1">{"qchm_dcf",#N/A,FALSE,"QCHMDCF2";"qchm_terminal",#N/A,FALSE,"QCHMDCF2"}</definedName>
    <definedName name="wrn.Debbie._.Hawkins." hidden="1">{"Admin Costs",#N/A,FALSE,"Act.Fcst Costs"}</definedName>
    <definedName name="wrn.Detail." hidden="1">{#N/A,#N/A,FALSE,"Matrix";#N/A,#N/A,FALSE,"Executive";#N/A,#N/A,FALSE,"Summary";#N/A,#N/A,FALSE,"Office1";#N/A,#N/A,FALSE,"Office2";#N/A,#N/A,FALSE,"Office3";#N/A,#N/A,FALSE,"Office4";#N/A,#N/A,FALSE,"Office5";#N/A,#N/A,FALSE,"Office6";#N/A,#N/A,FALSE,"Office7";#N/A,#N/A,FALSE,"Labor"}</definedName>
    <definedName name="wrn.Día._.API." hidden="1">{#N/A,#N/A,FALSE,"IC_Global";#N/A,#N/A,FALSE,"IC_Global (98-f)";#N/A,#N/A,FALSE,"Inc";#N/A,#N/A,FALSE,"CAMBIOS (2)";#N/A,#N/A,FALSE,"EXPL Inc.";#N/A,#N/A,FALSE,"HITOS98";#N/A,#N/A,FALSE,"CURVA ""S"" GLOBAL ";#N/A,#N/A,FALSE,"CURVA ""S"" 1998 "}</definedName>
    <definedName name="wrn.diciembre." hidden="1">{"diciembre_dia",#N/A,FALSE,"flujo mensual";"dic_dia_graf",#N/A,FALSE,"flujo mensual"}</definedName>
    <definedName name="wrn.directorio." hidden="1">{#N/A,#N/A,FALSE,"COMERCIAL";#N/A,#N/A,FALSE,"inversiones";#N/A,#N/A,FALSE,"pro5";#N/A,#N/A,FALSE,"mor -irre mes";#N/A,#N/A,FALSE,"irregulare"}</definedName>
    <definedName name="wrn.eaab." hidden="1">{"eaab",#N/A,FALSE,"EAAB"}</definedName>
    <definedName name="wrn.EACT." hidden="1">{#N/A,#N/A,FALSE,"EACT"}</definedName>
    <definedName name="wrn.eee." hidden="1">{#N/A,#N/A,FALSE,"Item List"}</definedName>
    <definedName name="wrn.Ejecución._.de._.Ppto._.GOR._.2002." hidden="1">{#N/A,#N/A,FALSE,"Ppto. Inv. por Proyectos";#N/A,#N/A,FALSE,"Ppto. Gastos por Asociación";#N/A,#N/A,FALSE,"Cravo Norte";#N/A,#N/A,FALSE,"Upía";#N/A,#N/A,FALSE,"CPR Espinal";#N/A,#N/A,FALSE,"Magangué";#N/A,#N/A,FALSE,"Casanare";#N/A,#N/A,FALSE,"Estero";#N/A,#N/A,FALSE,"Garcero";#N/A,#N/A,FALSE,"Orocué";#N/A,#N/A,FALSE,"Corocora";#N/A,#N/A,FALSE,"CPR Santana";#N/A,#N/A,FALSE,"Consolidado"}</definedName>
    <definedName name="wrn.Ejecución._.de._.Ppto._.GOR._.2002._1" hidden="1">{#N/A,#N/A,FALSE,"Ppto. Inv. por Proyectos";#N/A,#N/A,FALSE,"Ppto. Gastos por Asociación";#N/A,#N/A,FALSE,"Cravo Norte";#N/A,#N/A,FALSE,"Upía";#N/A,#N/A,FALSE,"CPR Espinal";#N/A,#N/A,FALSE,"Magangué";#N/A,#N/A,FALSE,"Casanare";#N/A,#N/A,FALSE,"Estero";#N/A,#N/A,FALSE,"Garcero";#N/A,#N/A,FALSE,"Orocué";#N/A,#N/A,FALSE,"Corocora";#N/A,#N/A,FALSE,"CPR Santana";#N/A,#N/A,FALSE,"Consolidado"}</definedName>
    <definedName name="wrn.El._.Indio._.Production._.Summary." hidden="1">{#N/A,#N/A,FALSE,"summary";#N/A,#N/A,FALSE,"SumGraph"}</definedName>
    <definedName name="wrn.EM." hidden="1">{#N/A,#N/A,FALSE,"전제";#N/A,#N/A,FALSE,"표지";#N/A,#N/A,FALSE,"6D16";#N/A,#N/A,FALSE,"6D22";#N/A,#N/A,FALSE,"6D22-T";#N/A,#N/A,FALSE,"Q-DEG";#N/A,#N/A,FALSE,"총손";#N/A,#N/A,FALSE,"대당";#N/A,#N/A,FALSE,"가공비"}</definedName>
    <definedName name="wrn.emca." hidden="1">{"emca",#N/A,FALSE,"EMCA"}</definedName>
    <definedName name="wrn.EMM._.detail._.edition." hidden="1">{#N/A,#N/A,TRUE,"Cover";#N/A,#N/A,TRUE,"Content";"Orders EMM",#N/A,TRUE,"Order Sales";"project EMM",#N/A,TRUE,"Project Control";"Cash EMM",#N/A,TRUE,"Cash Control";"KPI EMM",#N/A,TRUE,"KPI-EMM";"Empl EMM",#N/A,TRUE,"Employees"}</definedName>
    <definedName name="WRN.ENE.RP" hidden="1">{"enero_dia",#N/A,FALSE,"flujo mensual";"ene_dia_graf",#N/A,FALSE,"flujo mensual"}</definedName>
    <definedName name="wrn.enero." hidden="1">{"enero_dia",#N/A,FALSE,"flujo mensual";"ene_dia_graf",#N/A,FALSE,"flujo mensual"}</definedName>
    <definedName name="wrn.ep10." hidden="1">{#N/A,#N/A,FALSE,"masez (10)";#N/A,#N/A,FALSE,"masez (7)";#N/A,#N/A,FALSE,"masez (6)";#N/A,#N/A,FALSE,"masez (5)";#N/A,#N/A,FALSE,"masez (4)";#N/A,#N/A,FALSE,"masez (3)";#N/A,#N/A,FALSE,"masez (2)";#N/A,#N/A,FALSE,"GME";#N/A,#N/A,FALSE,"masez"}</definedName>
    <definedName name="wrn.epma." hidden="1">{"epma",#N/A,FALSE,"EPMA"}</definedName>
    <definedName name="wrn.Esquema._.Unifilar._.de._.CMP." hidden="1">{"vista 1",#N/A,FALSE,"CMP";"vista 2",#N/A,FALSE,"CMP"}</definedName>
    <definedName name="wrn.ESTADO._.REHABILITACION." hidden="1">{"PRES REHAB ARM-PER POR ITEMS  KM A KM",#N/A,TRUE,"Rehabilitacion Arm-Per"}</definedName>
    <definedName name="wrn.ESTADO._.REHABILITACION._1" hidden="1">{"PRES REHAB ARM-PER POR ITEMS  KM A KM",#N/A,TRUE,"Rehabilitacion Arm-Per"}</definedName>
    <definedName name="wrn.ESTADO._.REHABILITACION._1_1" hidden="1">{"PRES REHAB ARM-PER POR ITEMS  KM A KM",#N/A,TRUE,"Rehabilitacion Arm-Per"}</definedName>
    <definedName name="wrn.F01_01." hidden="1">{#N/A,#N/A,FALSE,"F-01";#N/A,#N/A,FALSE,"F-01";#N/A,#N/A,FALSE,"F-01"}</definedName>
    <definedName name="wrn.fe" hidden="1">{#N/A,#N/A,TRUE,"1842CWN0"}</definedName>
    <definedName name="wrn.febrero." hidden="1">{"febrero_dia",#N/A,FALSE,"flujo mensual";"feb_dia_graf",#N/A,FALSE,"flujo mensual"}</definedName>
    <definedName name="wrn.FFFFFFF."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inal." hidden="1">{#N/A,#N/A,TRUE,"Caps1-5";#N/A,#N/A,TRUE,"Cap6";#N/A,#N/A,TRUE,"Caps7-8";#N/A,#N/A,TRUE,"Cap9-Resumo";#N/A,#N/A,TRUE,"Cap9-Det-2000";#N/A,#N/A,TRUE,"Cap9-Det-2001";#N/A,#N/A,TRUE,"Cap10";#N/A,#N/A,TRUE,"Cap11"}</definedName>
    <definedName name="wrn.FINAN97." hidden="1">{"COSOPE98",#N/A,FALSE,"COSOPE98";"COSOPE97",#N/A,FALSE,"COSOPE97";"GASECP98",#N/A,FALSE,"GASECP98";"GAS10098",#N/A,FALSE,"GAS10098";"GASECP97",#N/A,FALSE,"GASECP97";"GAS10097",#N/A,FALSE,"GAS10097";"INVECP98",#N/A,FALSE,"INVECP98";"INV10098",#N/A,FALSE,"INV10098";"INVECP97",#N/A,FALSE,"INVECP97";"INV10097",#N/A,FALSE,"INV10097"}</definedName>
    <definedName name="wrn.FINAN97._1" hidden="1">{"COSOPE98",#N/A,FALSE,"COSOPE98";"COSOPE97",#N/A,FALSE,"COSOPE97";"GASECP98",#N/A,FALSE,"GASECP98";"GAS10098",#N/A,FALSE,"GAS10098";"GASECP97",#N/A,FALSE,"GASECP97";"GAS10097",#N/A,FALSE,"GAS10097";"INVECP98",#N/A,FALSE,"INVECP98";"INV10098",#N/A,FALSE,"INV10098";"INVECP97",#N/A,FALSE,"INVECP97";"INV10097",#N/A,FALSE,"INV10097"}</definedName>
    <definedName name="wrn.Financial._.Statements." hidden="1">{#N/A,#N/A,TRUE,"Consolidated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RST." hidden="1">{#N/A,#N/A,FALSE,"1979";#N/A,#N/A,FALSE,"1980";#N/A,#N/A,FALSE,"1981";#N/A,#N/A,FALSE,"1982";#N/A,#N/A,FALSE,"1983";#N/A,#N/A,FALSE,"1984";#N/A,#N/A,FALSE,"1985";#N/A,#N/A,FALSE,"1986";#N/A,#N/A,FALSE,"1987";#N/A,#N/A,FALSE,"1988";#N/A,#N/A,FALSE,"1989";#N/A,#N/A,FALSE,"1990";#N/A,#N/A,FALSE,"1991";#N/A,#N/A,FALSE,"1992";#N/A,#N/A,FALSE,"1993";#N/A,#N/A,FALSE,"1994"}</definedName>
    <definedName name="wrn.FIRST._1" hidden="1">{#N/A,#N/A,FALSE,"1979";#N/A,#N/A,FALSE,"1980";#N/A,#N/A,FALSE,"1981";#N/A,#N/A,FALSE,"1982";#N/A,#N/A,FALSE,"1983";#N/A,#N/A,FALSE,"1984";#N/A,#N/A,FALSE,"1985";#N/A,#N/A,FALSE,"1986";#N/A,#N/A,FALSE,"1987";#N/A,#N/A,FALSE,"1988";#N/A,#N/A,FALSE,"1989";#N/A,#N/A,FALSE,"1990";#N/A,#N/A,FALSE,"1991";#N/A,#N/A,FALSE,"1992";#N/A,#N/A,FALSE,"1993";#N/A,#N/A,FALSE,"1994"}</definedName>
    <definedName name="wrn.FIRST2" hidden="1">{#N/A,#N/A,FALSE,"1979";#N/A,#N/A,FALSE,"1980";#N/A,#N/A,FALSE,"1981";#N/A,#N/A,FALSE,"1982";#N/A,#N/A,FALSE,"1983";#N/A,#N/A,FALSE,"1984";#N/A,#N/A,FALSE,"1985";#N/A,#N/A,FALSE,"1986";#N/A,#N/A,FALSE,"1987";#N/A,#N/A,FALSE,"1988";#N/A,#N/A,FALSE,"1989";#N/A,#N/A,FALSE,"1990";#N/A,#N/A,FALSE,"1991";#N/A,#N/A,FALSE,"1992";#N/A,#N/A,FALSE,"1993";#N/A,#N/A,FALSE,"1994"}</definedName>
    <definedName name="wrn.FIRST2_1" hidden="1">{#N/A,#N/A,FALSE,"1979";#N/A,#N/A,FALSE,"1980";#N/A,#N/A,FALSE,"1981";#N/A,#N/A,FALSE,"1982";#N/A,#N/A,FALSE,"1983";#N/A,#N/A,FALSE,"1984";#N/A,#N/A,FALSE,"1985";#N/A,#N/A,FALSE,"1986";#N/A,#N/A,FALSE,"1987";#N/A,#N/A,FALSE,"1988";#N/A,#N/A,FALSE,"1989";#N/A,#N/A,FALSE,"1990";#N/A,#N/A,FALSE,"1991";#N/A,#N/A,FALSE,"1992";#N/A,#N/A,FALSE,"1993";#N/A,#N/A,FALSE,"1994"}</definedName>
    <definedName name="wrn.first3" hidden="1">{#N/A,#N/A,FALSE,"1979";#N/A,#N/A,FALSE,"1980";#N/A,#N/A,FALSE,"1981";#N/A,#N/A,FALSE,"1982";#N/A,#N/A,FALSE,"1983";#N/A,#N/A,FALSE,"1984";#N/A,#N/A,FALSE,"1985";#N/A,#N/A,FALSE,"1986";#N/A,#N/A,FALSE,"1987";#N/A,#N/A,FALSE,"1988";#N/A,#N/A,FALSE,"1989";#N/A,#N/A,FALSE,"1990";#N/A,#N/A,FALSE,"1991";#N/A,#N/A,FALSE,"1992";#N/A,#N/A,FALSE,"1993";#N/A,#N/A,FALSE,"1994"}</definedName>
    <definedName name="wrn.first3_1" hidden="1">{#N/A,#N/A,FALSE,"1979";#N/A,#N/A,FALSE,"1980";#N/A,#N/A,FALSE,"1981";#N/A,#N/A,FALSE,"1982";#N/A,#N/A,FALSE,"1983";#N/A,#N/A,FALSE,"1984";#N/A,#N/A,FALSE,"1985";#N/A,#N/A,FALSE,"1986";#N/A,#N/A,FALSE,"1987";#N/A,#N/A,FALSE,"1988";#N/A,#N/A,FALSE,"1989";#N/A,#N/A,FALSE,"1990";#N/A,#N/A,FALSE,"1991";#N/A,#N/A,FALSE,"1992";#N/A,#N/A,FALSE,"1993";#N/A,#N/A,FALSE,"1994"}</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hidden="1">{#N/A,#N/A,FALSE,"E-1";#N/A,#N/A,FALSE,"E-2";#N/A,#N/A,FALSE,"F-1";#N/A,#N/A,FALSE,"F-2";#N/A,#N/A,FALSE,"F-3";#N/A,#N/A,FALSE,"F-4";#N/A,#N/A,FALSE,"F-5";#N/A,#N/A,FALSE,"F-6";#N/A,#N/A,FALSE,"Matrix"}</definedName>
    <definedName name="wrn.formu." hidden="1">{"VIA1",#N/A,TRUE,"formul";"VIA2",#N/A,TRUE,"formul";"VIA3",#N/A,TRUE,"formul"}</definedName>
    <definedName name="wrn.FORMULARIO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req_Res." hidden="1">{#N/A,#N/A,TRUE,"FR_HC";#N/A,#N/A,TRUE,"FR_REST";#N/A,#N/A,TRUE,"FR_RETA";#N/A,#N/A,TRUE,"FR_TECSOF";#N/A,#N/A,TRUE,"FR_NETTEC";#N/A,#N/A,TRUE,"FR_CLISER"}</definedName>
    <definedName name="wrn.FUll._.Model." hidden="1">{#N/A,#N/A,TRUE,"Assump";#N/A,#N/A,TRUE,"Transaction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Gastos._.e._.Inversiones." hidden="1">{#N/A,#N/A,FALSE,"Ppto. Inv. por Proyectos";#N/A,#N/A,FALSE,"Ppto. Gastos por Asociación"}</definedName>
    <definedName name="wrn.Gastos._.e._.Inversiones._1" hidden="1">{#N/A,#N/A,FALSE,"Ppto. Inv. por Proyectos";#N/A,#N/A,FALSE,"Ppto. Gastos por Asociación"}</definedName>
    <definedName name="wrn.GCR._.Rig._.Activity." hidden="1">{"Activity",#N/A,TRUE,"GCR";"Rigs 1998",#N/A,TRUE,"GCR";"Rigs 1999",#N/A,TRUE,"GCR"}</definedName>
    <definedName name="wrn.GENERAL." hidden="1">{"TAB1",#N/A,TRUE,"GENERAL";"TAB2",#N/A,TRUE,"GENERAL";"TAB3",#N/A,TRUE,"GENERAL";"TAB4",#N/A,TRUE,"GENERAL";"TAB5",#N/A,TRUE,"GENERAL"}</definedName>
    <definedName name="wrn.George._.Viska." hidden="1">{#N/A,#N/A,FALSE,"Cost Report";#N/A,#N/A,FALSE,"Qtly Summ.";#N/A,#N/A,FALSE,"Mar  Qtr";#N/A,#N/A,FALSE,"Report Summary"}</definedName>
    <definedName name="wrn.GERAL." hidden="1">{#N/A,#N/A,FALSE,"ET-CAPA";#N/A,#N/A,FALSE,"ET-PAG1";#N/A,#N/A,FALSE,"ET-PAG2";#N/A,#N/A,FALSE,"ET-PAG3";#N/A,#N/A,FALSE,"ET-PAG4";#N/A,#N/A,FALSE,"ET-PAG5"}</definedName>
    <definedName name="wrn.GERENCIA." hidden="1">{#N/A,#N/A,TRUE,"INGENIERIA";#N/A,#N/A,TRUE,"COMPRAS";#N/A,#N/A,TRUE,"DIRECCION";#N/A,#N/A,TRUE,"RESUMEN"}</definedName>
    <definedName name="wrn.GERENCIA._.GENERAL." hidden="1">{"GERENCIA GENERAL",#N/A,FALSE,"General "}</definedName>
    <definedName name="wrn.Graficos." hidden="1">{"Graf_Carga Trab",#N/A,FALSE,"Grafi_Carga Trab";"Graf_Venta Flujo",#N/A,FALSE,"Grafi_Carga Trab"}</definedName>
    <definedName name="wrn.Graph._.edition." hidden="1">{#N/A,#N/A,FALSE,"KPI-EMM-Graph";#N/A,#N/A,FALSE,"Cost Graph";#N/A,#N/A,FALSE,"Cash graph";#N/A,#N/A,FALSE,"Order Sales Graph"}</definedName>
    <definedName name="wrn.GRF_1." hidden="1">{"VISTA_1",#N/A,FALSE,"GRAFO"}</definedName>
    <definedName name="wrn.hhhuuuuu." hidden="1">{#N/A,#N/A,FALSE,"137.2.R";#N/A,#N/A,FALSE,"137.3.R";#N/A,#N/A,FALSE,"137.4.R";#N/A,#N/A,FALSE,"138.R";#N/A,#N/A,FALSE,"140.R";#N/A,#N/A,FALSE,"145.R";#N/A,#N/A,FALSE,"146.R"}</definedName>
    <definedName name="wrn.hojas."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mpr4."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5."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ESION." hidden="1">{"IMPRESION",#N/A,FALSE,"pequeño"}</definedName>
    <definedName name="wrn.index." hidden="1">{#N/A,#N/A,FALSE,"Sheet1"}</definedName>
    <definedName name="wrn.INF_DIARIO." hidden="1">{#N/A,#N/A,FALSE,"PERSONAL"}</definedName>
    <definedName name="wrn.inf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OCIB." hidden="1">{#N/A,#N/A,FALSE,"VOL695";#N/A,#N/A,FALSE,"anexo1";#N/A,#N/A,FALSE,"anexo2";#N/A,#N/A,FALSE,"anexo3";#N/A,#N/A,FALSE,"anexo4";#N/A,#N/A,FALSE,"anexo5a";#N/A,#N/A,FALSE,"anexo5b";#N/A,#N/A,FALSE,"anexo6a";#N/A,#N/A,FALSE,"anexo6a";#N/A,#N/A,FALSE,"anexo6c";#N/A,#N/A,FALSE,"anexo7a";#N/A,#N/A,FALSE,"anexo7b";#N/A,#N/A,FALSE,"anexo7c"}</definedName>
    <definedName name="wrn.INFOCIB._1" hidden="1">{#N/A,#N/A,FALSE,"VOL695";#N/A,#N/A,FALSE,"anexo1";#N/A,#N/A,FALSE,"anexo2";#N/A,#N/A,FALSE,"anexo3";#N/A,#N/A,FALSE,"anexo4";#N/A,#N/A,FALSE,"anexo5a";#N/A,#N/A,FALSE,"anexo5b";#N/A,#N/A,FALSE,"anexo6a";#N/A,#N/A,FALSE,"anexo6a";#N/A,#N/A,FALSE,"anexo6c";#N/A,#N/A,FALSE,"anexo7a";#N/A,#N/A,FALSE,"anexo7b";#N/A,#N/A,FALSE,"anexo7c"}</definedName>
    <definedName name="wrn.Informe._.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Rebeca." hidden="1">{"PYGP",#N/A,TRUE,"PandL";"Abonados DTH",#N/A,TRUE,"SubAssDTH";"Abonados Cable",#N/A,TRUE,"SubAssCable";"Estadisticas Abonados",#N/A,TRUE,"SubStats";"Take Up DTH",#N/A,TRUE,"SubsDTH";"Precios DTH Dolar",#N/A,TRUE,"PriceDTH";"Resumen Hipotesis 1",#N/A,TRUE,"Resumen1";"Resumen de Hipotesis 2",#N/A,TRUE,"Resumen2";"Resumen Hipotesis 3",#N/A,TRUE,"Resumen3"}</definedName>
    <definedName name="wrn.INFORME_XPAND." hidden="1">{"DETALLE_1996",#N/A,FALSE,"flujo";"DETALLE_1997",#N/A,FALSE,"flujo";"GASTOS_INCURRIDOS_1996",#N/A,FALSE,"flujo";"GASTOS_PROGRAMADOS_PARA_1997",#N/A,FALSE,"flujo";#N/A,#N/A,FALSE,"comparat";#N/A,#N/A,FALSE,"costos";#N/A,#N/A,FALSE,"proyctrol"}</definedName>
    <definedName name="wrn.INFORME1." hidden="1">{"TOTAL_G_GENERAL",#N/A,FALSE,"General "}</definedName>
    <definedName name="wrn.INFORMETEC." hidden="1">{#N/A,#N/A,FALSE,"TEC-01";#N/A,#N/A,FALSE,"TEC - 02";#N/A,#N/A,FALSE,"TEC - 03";#N/A,#N/A,FALSE,"TEC - 04";#N/A,#N/A,FALSE,"TEC-07";#N/A,#N/A,FALSE,"TEC-08";#N/A,#N/A,FALSE,"TEC - 09A";#N/A,#N/A,FALSE,"TEC - 09B";#N/A,#N/A,FALSE,"TEC - 09C";#N/A,#N/A,FALSE,"TEC - 10";#N/A,#N/A,FALSE,"TEC-11"}</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b._.Plan." hidden="1">{"Original Plan",#N/A,FALSE,"BA D5"}</definedName>
    <definedName name="wrn.julio." hidden="1">{"julio_dia",#N/A,FALSE,"flujo mensual";"jul_dia_graf",#N/A,FALSE,"flujo mensual"}</definedName>
    <definedName name="wrn.Julio._.052000." hidden="1">{#N/A,#N/A,FALSE,"nuevo formato actividades";#N/A,#N/A,FALSE,"nuevo formato actividades";#N/A,#N/A,FALSE,"nuevo formato actividades"}</definedName>
    <definedName name="wrn.julio24." hidden="1">{#N/A,#N/A,FALSE,"310.1";#N/A,#N/A,FALSE,"321.1";#N/A,#N/A,FALSE,"320.3";#N/A,#N/A,FALSE,"330.1"}</definedName>
    <definedName name="wrn.jung." hidden="1">{#N/A,#N/A,FALSE,"자재비 (2)";#N/A,#N/A,FALSE,"공사비 (2)";#N/A,#N/A,FALSE,"설계외주비";#N/A,#N/A,FALSE,"노무비";#N/A,#N/A,FALSE,"기계장치비";#N/A,#N/A,FALSE,"경비"}</definedName>
    <definedName name="wrn.junio." hidden="1">{"junio_dia",#N/A,FALSE,"flujo mensual";"jun_dia_graf",#N/A,FALSE,"flujo mensual"}</definedName>
    <definedName name="wrn.KKK."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leinwort._.Benson._.Tables." hidden="1">{#N/A,#N/A,FALSE,"Forecast - Gulf";#N/A,#N/A,FALSE,"Forecast, NYH";#N/A,#N/A,FALSE,"PR-Vol";#N/A,#N/A,FALSE,"PR-Comp";#N/A,#N/A,FALSE,"PR-OpExp";#N/A,#N/A,FALSE,"PR-Adj";#N/A,#N/A,FALSE,"PR-DCF";#N/A,#N/A,FALSE,"Crude,St. Croix";#N/A,#N/A,FALSE,"SC-Vol";#N/A,#N/A,FALSE,"SC-Comp";#N/A,#N/A,FALSE,"SC-OpExp";#N/A,#N/A,FALSE,"SC-Adj";#N/A,#N/A,FALSE,"SC-DCF";#N/A,#N/A,FALSE,"SL-DCF"}</definedName>
    <definedName name="wrn.Kleinwort._.Benson._.Tables._1" hidden="1">{#N/A,#N/A,FALSE,"Forecast - Gulf";#N/A,#N/A,FALSE,"Forecast, NYH";#N/A,#N/A,FALSE,"PR-Vol";#N/A,#N/A,FALSE,"PR-Comp";#N/A,#N/A,FALSE,"PR-OpExp";#N/A,#N/A,FALSE,"PR-Adj";#N/A,#N/A,FALSE,"PR-DCF";#N/A,#N/A,FALSE,"Crude,St. Croix";#N/A,#N/A,FALSE,"SC-Vol";#N/A,#N/A,FALSE,"SC-Comp";#N/A,#N/A,FALSE,"SC-OpExp";#N/A,#N/A,FALSE,"SC-Adj";#N/A,#N/A,FALSE,"SC-DCF";#N/A,#N/A,FALSE,"SL-DCF"}</definedName>
    <definedName name="wrn.Kr." hidden="1">{"krl1",#N/A,FALSE,"kr";"krl2",#N/A,FALSE,"kr";"compara",#N/A,FALSE,"kr";"desconp1",#N/A,FALSE,"kr";"desconp12",#N/A,FALSE,"kr";"krnp1",#N/A,FALSE,"kr";"krnp2",#N/A,FALSE,"kr";"krp12avg",#N/A,FALSE,"kr";"krp1avg",#N/A,FALSE,"kr"}</definedName>
    <definedName name="wrn.LC3202R4." hidden="1">{#N/A,#N/A,FALSE,"Hoja1";#N/A,#N/A,FALSE,"Hoja2";#N/A,#N/A,FALSE,"Hoja3";#N/A,#N/A,FALSE,"Hoja4";#N/A,#N/A,FALSE,"Hoja5";#N/A,#N/A,FALSE,"Hoja6";#N/A,#N/A,FALSE,"Hoja7";#N/A,#N/A,FALSE,"Hoja8"}</definedName>
    <definedName name="wrn.LISTADO." hidden="1">{"Práctica","Práctica",FALSE,"Práctica"}</definedName>
    <definedName name="wrn.listo."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L0004A." hidden="1">{#N/A,#N/A,FALSE,"List. Tie-in's Rev. A Diesel";#N/A,#N/A,FALSE,"List. Tie-in's Rev. A Gasolina";#N/A,#N/A,FALSE,"List. Tie-in's Rev. A Crudo";#N/A,#N/A,FALSE,"List. Tie-in's Rev. A Fuel Oil"}</definedName>
    <definedName name="wrn.macview." hidden="1">{"myview",#N/A,FALSE,"96T6"}</definedName>
    <definedName name="wrn.mario" hidden="1">{"Area1",#N/A,TRUE,"Obiettivo";"Area2",#N/A,TRUE,"Dati per Direzione"}</definedName>
    <definedName name="wrn.Mario." hidden="1">{"Area1",#N/A,TRUE,"Obiettivo";"Area2",#N/A,TRUE,"Dati per Direzione"}</definedName>
    <definedName name="wrn.marzo." hidden="1">{"marzo_dia",#N/A,FALSE,"flujo mensual";"mar_dia_graf",#N/A,FALSE,"flujo mensual"}</definedName>
    <definedName name="wrn.mayo." hidden="1">{"mayo_dia",#N/A,FALSE,"flujo mensual";"may_dia_graf",#N/A,FALSE,"flujo mensual"}</definedName>
    <definedName name="wrn.MEC._.CCR." hidden="1">{#N/A,#N/A,FALSE,"EQUIPOS MECANICOS"}</definedName>
    <definedName name="wrn.Melbourne." hidden="1">{#N/A,#N/A,FALSE,"Cost Report";#N/A,#N/A,FALSE,"Sept Qtr";#N/A,#N/A,FALSE,"Qtly Summ.";#N/A,#N/A,FALSE,"Report Summary";#N/A,#N/A,FALSE,"Ammort &amp; Dep.";#N/A,#N/A,FALSE,"Rev. GIC Summ.";#N/A,#N/A,FALSE,"CAPEX";#N/A,#N/A,FALSE,"Stockpile Adj.";#N/A,#N/A,FALSE,"Cost Summary"}</definedName>
    <definedName name="wrn.Mensal." hidden="1">{#N/A,#N/A,TRUE,"Capa";#N/A,#N/A,TRUE,"Dados";#N/A,#N/A,TRUE,"Guanabara";#N/A,#N/A,TRUE,"Norte";#N/A,#N/A,TRUE,"Oceânica";#N/A,#N/A,TRUE,"Serrana";#N/A,#N/A,TRUE,"Usinas";#N/A,#N/A,TRUE,"OUTROS"}</definedName>
    <definedName name="wrn.MENSUALES." hidden="1">{"men_real",#N/A,FALSE,"flujo mensual";"POA",#N/A,FALSE,"flujo mensual";"UPA",#N/A,FALSE,"flujo mensual";"men_graf",#N/A,FALSE,"flujo mensual";"graf_tipo_cambio",#N/A,FALSE,"flujo mensual"}</definedName>
    <definedName name="wrn.MGM機器リスト." hidden="1">{#N/A,#N/A,TRUE,"表紙";#N/A,#N/A,TRUE,"DMC合成";#N/A,#N/A,TRUE,"DMC回収･精製";#N/A,#N/A,TRUE,"MPC工程";#N/A,#N/A,TRUE,"DPC工程";#N/A,#N/A,TRUE,"ANI工程";#N/A,#N/A,TRUE,"PHOｰ触媒工程";#N/A,#N/A,TRUE,"用役"}</definedName>
    <definedName name="wrn.MINE." hidden="1">{"MYVIEW",#N/A,TRUE,"96T9"}</definedName>
    <definedName name="wrn.MO." hidden="1">{"MO(BASE)",#N/A,FALSE,"MO(BASE)";"MO(BASE)1",#N/A,FALSE,"MO(BASE)";"MO(BASE)2",#N/A,FALSE,"MO(BASE)"}</definedName>
    <definedName name="wrn.Modelo._.Base." hidden="1">{"Inputs Parcial",#N/A,TRUE,"Inputs";"Abonados DTH",#N/A,TRUE,"SubAssDTH";"Abonados Cable",#N/A,TRUE,"SubAssCable";"Estadisticas Abonados",#N/A,TRUE,"SubStats";"Take Up DTH",#N/A,TRUE,"SubsDTH";"Precios DTH Pesetas Solo",#N/A,TRUE,"PriceDTH";"Cuotas Inscripcion",#N/A,TRUE,"SubsFee";"Ingresos DTH",#N/A,TRUE,"RevDTH";"Ingresos Cable",#N/A,TRUE,"RevCable";"Gastos de Transmision",#N/A,TRUE,"BroadcastC";"Desglose Transpondedores",#N/A,TRUE,"Transpon";"Servicios Ocupados",#N/A,TRUE,"ServOcup";"Servicios a Refacturar",#N/A,TRUE,"ServRefac";"Entrada Canales",#N/A,TRUE,"Entrada";"Coste a Refacturar",#N/A,TRUE,"Refact";"Refacturacion de Transmision",#N/A,TRUE,"RefactT";"Refacturacion Transmision y Conrol",#N/A,TRUE,"RefactTC";"Resumen de Refacturacion",#N/A,TRUE,"RefacSum";"Canales propios Basico",#N/A,TRUE,"ProgramC0";"Costes Reales Basico",#N/A,TRUE,"ProgramC1";"Costes Programacion Cine y Deporte",#N/A,TRUE,"ProgramC2";"Programacion Reales III",#N/A,TRUE,"ProgramC3";"Programacion Reales IV",#N/A,TRUE,"ProgramC3";"Programacion Reales V",#N/A,TRUE,"ProgramC4";"Programacion Reales VI",#N/A,TRUE,"ProgramC4";"Costes Plataforma I",#N/A,TRUE,"ProgramC5";"Costes Plataforma II",#N/A,TRUE,"ProgramC6";"Costes Plataforma Resumen",#N/A,TRUE,"ProgramC7";"Comunidades I",#N/A,TRUE,"Subsmgmt1";"Comunidades II",#N/A,TRUE,"SubsMgmt2";"Costes Captacion I",#N/A,TRUE,"SubsMgmt3";"Costes Captacion II",#N/A,TRUE,"SubsMgmt4";"Costes Gestion I",#N/A,TRUE,"SubsMgmt5";"Costes Gestion II",#N/A,TRUE,"SubsMgmt6";"Costes Generales",#N/A,TRUE,"SGA";"Inversiones Diversas",#N/A,TRUE,"InvAmo";"Inversiones Descos",#N/A,TRUE,"DecoderAmo";"Cuenta CableAntena",#N/A,TRUE,"CA";"Cuenta CableAntena CSD",#N/A,TRUE,"CSDCA";"Cuenta Transcontrol",#N/A,TRUE,"TC";"Analisis Transmodulacion",#N/A,TRUE,"TM"}</definedName>
    <definedName name="wrn.Month._.End." hidden="1">{#N/A,#N/A,FALSE,"P &amp; L";#N/A,#N/A,FALSE,"Balance Sheet";#N/A,#N/A,FALSE,"Cash Flow"}</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_.REPOR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wrn.Murray._.Simons." hidden="1">{#N/A,#N/A,FALSE,"Cost Report";#N/A,#N/A,FALSE,"Table 2.1";#N/A,#N/A,FALSE,"Plant Statistics";"Plant Costs",#N/A,FALSE,"Cost Summary"}</definedName>
    <definedName name="wrn.NARE97." hidden="1">{#N/A,#N/A,FALSE,"T1N97";#N/A,#N/A,FALSE,"T2N97";#N/A,#N/A,FALSE,"T3N97(2)";#N/A,#N/A,FALSE,"T3AN97";#N/A,#N/A,FALSE,"T4N97(2)";#N/A,#N/A,FALSE,"T5N97";#N/A,#N/A,FALSE,"T6N967";#N/A,#N/A,FALSE,"T13N97";#N/A,#N/A,FALSE,"T7N97";#N/A,#N/A,FALSE,"T13AN97";#N/A,#N/A,FALSE,"T13N97G";#N/A,#N/A,FALSE,"T13BN97"}</definedName>
    <definedName name="wrn.Nelson._.Summary." hidden="1">{#N/A,#N/A,FALSE,"subcontract"}</definedName>
    <definedName name="wrn.noviembre." hidden="1">{"noviembre_dia",#N/A,FALSE,"flujo mensual";"nov_dia_graf",#N/A,FALSE,"flujo mensual"}</definedName>
    <definedName name="wrn.OBRASC." hidden="1">{"AURES1",#N/A,FALSE,"GENERAL";"AURES2",#N/A,FALSE,"GENERAL";"AURES3",#N/A,FALSE,"GENERAL";"AURES4",#N/A,FALSE,"GENERAL";"AURES5",#N/A,FALSE,"GENERAL";"AURES6",#N/A,FALSE,"GENERAL";"AURES7",#N/A,FALSE,"GENERAL"}</definedName>
    <definedName name="wrn.Occidental._.Ppto._.Exe." hidden="1">{#N/A,#N/A,FALSE,"Cravo Norte"}</definedName>
    <definedName name="wrn.Occidental._.Ppto._.Exe._1" hidden="1">{#N/A,#N/A,FALSE,"Cravo Norte"}</definedName>
    <definedName name="wrn.octubre." hidden="1">{"octubre_dia",#N/A,FALSE,"flujo mensual";"oct_dia_graf",#N/A,FALSE,"flujo mensual"}</definedName>
    <definedName name="wrn.Odin_imp." hidden="1">{#N/A,#N/A,FALSE,"ESTADO DE RESULTADOS";#N/A,#N/A,FALSE,"BALANCE GENERAL";#N/A,#N/A,FALSE,"CASH FLOW";#N/A,#N/A,FALSE,"NOTAS";#N/A,#N/A,FALSE,"NOTAS (2)";#N/A,#N/A,FALSE,"MOV. ACT. FIJO";#N/A,#N/A,FALSE,"PROP.PLANTA Y EQUIPO";#N/A,#N/A,FALSE,"MOVIMIENTO DE CARGOS DIFERIDOS";#N/A,#N/A,FALSE,"CARGOS DIFERIDOS";#N/A,#N/A,FALSE,"INTERESES"}</definedName>
    <definedName name="wrn.OMAR" hidden="1">{#N/A,#N/A,TRUE,"INGENIERIA";#N/A,#N/A,TRUE,"COMPRAS";#N/A,#N/A,TRUE,"DIRECCION";#N/A,#N/A,TRUE,"RESUMEN"}</definedName>
    <definedName name="wrn.ooooollllll."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p1." hidden="1">{"cuadro1",#N/A,FALSE,"Cam buz camión Opción 1";"cuadro2",#N/A,FALSE,"Cam buz camión Opción 1";"cuadro3",#N/A,FALSE,"Cam buz camión Opción 1";"cuadro4",#N/A,FALSE,"Cam buz camión Opción 1";"cuadro5",#N/A,FALSE,"Cam buz camión Opción 1"}</definedName>
    <definedName name="wrn.op2" hidden="1">{"cuadro1",#N/A,FALSE,"Buzon Camion Opción 3";"cuadro2",#N/A,FALSE,"Buzon Camion Opción 3";"cuadro3",#N/A,FALSE,"Buzon Camion Opción 3";"cuadro4",#N/A,FALSE,"Buzon Camion Opción 3"}</definedName>
    <definedName name="wrn.op2." hidden="1">{"cuadro1",#N/A,FALSE,"LHD CAMION Opción 2";"cuadro2",#N/A,FALSE,"LHD CAMION Opción 2";"cuadro3",#N/A,FALSE,"LHD CAMION Opción 2";"cuadro4",#N/A,FALSE,"LHD CAMION Opción 2"}</definedName>
    <definedName name="wrn.op3." hidden="1">{"cuadro1",#N/A,FALSE,"Buzon Camion Opción 3";"cuadro2",#N/A,FALSE,"Buzon Camion Opción 3";"cuadro3",#N/A,FALSE,"Buzon Camion Opción 3";"cuadro4",#N/A,FALSE,"Buzon Camion Opción 3"}</definedName>
    <definedName name="wrn.op4." hidden="1">{"cuadro1",#N/A,FALSE,"Buzon FFCC Opción 4";"cuadro2",#N/A,FALSE,"Buzon FFCC Opción 4";"cuadro3",#N/A,FALSE,"Buzon FFCC Opción 4";"cuadro4",#N/A,FALSE,"Buzon FFCC Opción 4"}</definedName>
    <definedName name="wrn.op5." hidden="1">{"cuadro1",#N/A,FALSE,"Camara buz ffcc Opción 5";"cuadro2",#N/A,FALSE,"Camara buz ffcc Opción 5";"cuadro3",#N/A,FALSE,"Camara buz ffcc Opción 5";"cuadro4",#N/A,FALSE,"Camara buz ffcc Opción 5"}</definedName>
    <definedName name="wrn.OPERADORES." hidden="1">{#N/A,#N/A,TRUE,"T1"}</definedName>
    <definedName name="wrn.pag_1." hidden="1">{#N/A,#N/A,FALSE,"COPERTINA"}</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RA._.EL._.CONSEJO." hidden="1">{"CONSEJO",#N/A,FALSE,"Dist p0";"CONSEJO",#N/A,FALSE,"Ficha CODICE"}</definedName>
    <definedName name="wrn.PARA._.LA._.CARTA." hidden="1">{"uno",#N/A,FALSE,"Dist total";"COMENTARIO",#N/A,FALSE,"Ficha CODICE"}</definedName>
    <definedName name="wrn.PENDENCIAS." hidden="1">{#N/A,#N/A,FALSE,"GERAL";#N/A,#N/A,FALSE,"012-96";#N/A,#N/A,FALSE,"018-96";#N/A,#N/A,FALSE,"027-96";#N/A,#N/A,FALSE,"059-96";#N/A,#N/A,FALSE,"076-96";#N/A,#N/A,FALSE,"019-97";#N/A,#N/A,FALSE,"021-97";#N/A,#N/A,FALSE,"022-97";#N/A,#N/A,FALSE,"028-97"}</definedName>
    <definedName name="wrn.pendientes." hidden="1">{#N/A,#N/A,FALSE,"PEND INC";#N/A,#N/A,FALSE,"PEND MINM"}</definedName>
    <definedName name="wrn.Perenco._.Ppto._.Exe." hidden="1">{#N/A,#N/A,FALSE,"Casanare";#N/A,#N/A,FALSE,"Estero";#N/A,#N/A,FALSE,"Garcero";#N/A,#N/A,FALSE,"Orocué";#N/A,#N/A,FALSE,"Corocora"}</definedName>
    <definedName name="wrn.Perenco._.Ppto._.Exe._1" hidden="1">{#N/A,#N/A,FALSE,"Casanare";#N/A,#N/A,FALSE,"Estero";#N/A,#N/A,FALSE,"Garcero";#N/A,#N/A,FALSE,"Orocué";#N/A,#N/A,FALSE,"Corocora"}</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it." hidden="1">{#N/A,#N/A,FALSE,"PC-1";#N/A,#N/A,FALSE,"PC-2";#N/A,#N/A,FALSE,"T-9";#N/A,#N/A,FALSE,"PC-3";#N/A,#N/A,FALSE,"T-10";#N/A,#N/A,FALSE,"PC-4";#N/A,#N/A,FALSE,"T-11";#N/A,#N/A,FALSE,"PC-5";#N/A,#N/A,FALSE,"T-12"}</definedName>
    <definedName name="wrn.Petit._1" hidden="1">{#N/A,#N/A,FALSE,"PC-1";#N/A,#N/A,FALSE,"PC-2";#N/A,#N/A,FALSE,"T-9";#N/A,#N/A,FALSE,"PC-3";#N/A,#N/A,FALSE,"T-10";#N/A,#N/A,FALSE,"PC-4";#N/A,#N/A,FALSE,"T-11";#N/A,#N/A,FALSE,"PC-5";#N/A,#N/A,FALSE,"T-12"}</definedName>
    <definedName name="wrn.Petrobras._.Ppto._.Exe." hidden="1">{#N/A,#N/A,FALSE,"Upía";#N/A,#N/A,FALSE,"CPR Espinal";#N/A,#N/A,FALSE,"Magangué"}</definedName>
    <definedName name="wrn.Petrobras._.Ppto._.Exe._1" hidden="1">{#N/A,#N/A,FALSE,"Upía";#N/A,#N/A,FALSE,"CPR Espinal";#N/A,#N/A,FALSE,"Magangué"}</definedName>
    <definedName name="wrn.Placer._.Dome." hidden="1">{"Placer Dome Mines",#N/A,FALSE,"PDG";"Placer Dome Summary",#N/A,FALSE,"PDG"}</definedName>
    <definedName name="wrn.Port._.Reading." hidden="1">{#N/A,#N/A,FALSE,"PR-CIF";#N/A,#N/A,FALSE,"PR-Vol";#N/A,#N/A,FALSE,"PR-Comp";#N/A,#N/A,FALSE,"PR-GM";#N/A,#N/A,FALSE,"PR-OpExp";#N/A,#N/A,FALSE,"PR-Adj";#N/A,#N/A,FALSE,"PR-Tax";#N/A,#N/A,FALSE,"PR-DCF"}</definedName>
    <definedName name="wrn.Port._.Reading._1" hidden="1">{#N/A,#N/A,FALSE,"PR-CIF";#N/A,#N/A,FALSE,"PR-Vol";#N/A,#N/A,FALSE,"PR-Comp";#N/A,#N/A,FALSE,"PR-GM";#N/A,#N/A,FALSE,"PR-OpExp";#N/A,#N/A,FALSE,"PR-Adj";#N/A,#N/A,FALSE,"PR-Tax";#N/A,#N/A,FALSE,"PR-DCF"}</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esupuesto." hidden="1">{"Concep",#N/A,FALSE,"Exp";"Introd",#N/A,FALSE,"Exp";"Libro",#N/A,FALSE,"Exp";"CoBe",#N/A,FALSE,"C&amp;B";"Ptas",#N/A,FALSE,"Ptas";"EqT",#N/A,FALSE,"Eq";"EqU",#N/A,FALSE,"Eq";"VrE",#N/A,FALSE,"Eq";"NPer",#N/A,FALSE,"Per";"VrPer",#N/A,FALSE,"Per";"MaEq",#N/A,FALSE,"Mat";"MaEsp",#N/A,FALSE,"Mat";"MaEvR",#N/A,FALSE,"Mat";"MaRut",#N/A,FALSE,"Mat";"MaTot",#N/A,FALSE,"Mat";"Sumi",#N/A,FALSE,"Sum";"LavTra",#N/A,FALSE,"Bien";"ServEsp",#N/A,FALSE,"Serv";"ServGral",#N/A,FALSE,"Serv";"ServRuE",#N/A,FALSE,"Serv";"ServRuG",#N/A,FALSE,"Serv";"ServT",#N/A,FALSE,"Serv";"TraR",#N/A,FALSE,"WEq";"EqEsp",#N/A,FALSE,"WEsp";"EqEspT",#N/A,FALSE,"WEsp";"WEsp",#N/A,FALSE,"WEsp";"WRut",#N/A,FALSE,"WRut";"CompUI",#N/A,FALSE,"Comp";"EjPre",#N/A,FALSE,"Comp";"Crudos",#N/A,FALSE,"Gral";"Fondos",#N/A,FALSE,"Gral";"Petroq",#N/A,FALSE,"Gral";"Parti",#N/A,FALSE,"Res";"Resum",#N/A,FALSE,"Res";"ComPre",#N/A,FALSE,"9596";"GsI",#N/A,FALSE,"Salar";"GsII",#N/A,FALSE,"Salar";"GsIII",#N/A,FALSE,"Salar";"GsIV",#N/A,FALSE,"Salar";"Salar",#N/A,FALSE,"Salar";"Aseo",#N/A,FALSE,"As&amp;Tr";"Transp",#N/A,FALSE,"As&amp;Tr";"VrAsU",#N/A,FALSE,"As&amp;Tr";"PapVrT",#N/A,FALSE,"Papel";"PapVrU",#N/A,FALSE,"Papel";"Adq",#N/A,FALSE,"Ropa";"lav",#N/A,FALSE,"Ropa";"SegT",#N/A,FALSE,"Seg"}</definedName>
    <definedName name="wrn.PRINT." hidden="1">{#N/A,#N/A,FALSE,"No.1";#N/A,#N/A,FALSE,"No.1A";#N/A,#N/A,FALSE,"No.2";#N/A,#N/A,FALSE,"ANEX-1";#N/A,#N/A,FALSE,"AN-2";#N/A,#N/A,FALSE,"N0.3A+B";#N/A,#N/A,FALSE,"No.3A";#N/A,#N/A,FALSE,"No.3B";#N/A,#N/A,FALSE,"No.3C";#N/A,#N/A,FALSE,"No.3D";#N/A,#N/A,FALSE,"ANEX-2";#N/A,#N/A,FALSE,"AN-3";#N/A,#N/A,FALSE,"IN2001";#N/A,#N/A,FALSE,"TOT"}</definedName>
    <definedName name="wrn.print._.all._.sections." hidden="1">{"IncomeStatement",#N/A,TRUE,"Model";"LacdesIsles",#N/A,TRUE,"Model";"NAV",#N/A,TRUE,"NAV"}</definedName>
    <definedName name="wrn.Print._.Base._.Case._.Statement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Plots." hidden="1">{"Plot1",#N/A,FALSE,"Plots";"plot2",#N/A,FALSE,"Plots";"plot3",#N/A,FALSE,"Plots";"plot4",#N/A,FALSE,"Plots";"plot5",#N/A,FALSE,"Plots";"plot6",#N/A,FALSE,"Plots"}</definedName>
    <definedName name="wrn.Print._.Plots._1" hidden="1">{"Plot1",#N/A,FALSE,"Plots";"plot2",#N/A,FALSE,"Plots";"plot3",#N/A,FALSE,"Plots";"plot4",#N/A,FALSE,"Plots";"plot5",#N/A,FALSE,"Plots";"plot6",#N/A,FALSE,"Plots"}</definedName>
    <definedName name="wrn.PRINT.1" hidden="1">{#N/A,#N/A,FALSE,"No.1";#N/A,#N/A,FALSE,"No.1A";#N/A,#N/A,FALSE,"No.2";#N/A,#N/A,FALSE,"ANEX-1";#N/A,#N/A,FALSE,"AN-2";#N/A,#N/A,FALSE,"N0.3A+B";#N/A,#N/A,FALSE,"No.3A";#N/A,#N/A,FALSE,"No.3B";#N/A,#N/A,FALSE,"No.3C";#N/A,#N/A,FALSE,"No.3D";#N/A,#N/A,FALSE,"ANEX-2";#N/A,#N/A,FALSE,"AN-3";#N/A,#N/A,FALSE,"IN2001";#N/A,#N/A,FALSE,"TOT"}</definedName>
    <definedName name="wrn.print1." hidden="1">{#N/A,#N/A,TRUE,"Est. de Fact.";#N/A,#N/A,TRUE,"Capitulo 19";#N/A,#N/A,TRUE,"Proyecto P855"}</definedName>
    <definedName name="wrn.PrintAll." hidden="1">{#N/A,#N/A,FALSE,"Sheet1";#N/A,#N/A,FALSE,"Sheet2";#N/A,#N/A,FALSE,"Sheet3";#N/A,#N/A,FALSE,"Sheet4";#N/A,#N/A,FALSE,"Sheet5";#N/A,#N/A,FALSE,"Sheet6";#N/A,#N/A,FALSE,"Sheet7";#N/A,#N/A,FALSE,"Sheet8";#N/A,#N/A,FALSE,"Sheet9"}</definedName>
    <definedName name="wrn.PRINTBAS." hidden="1">{#N/A,#N/A,FALSE,"Total_OC015";#N/A,#N/A,FALSE,"ADMIN";#N/A,#N/A,FALSE,"PROCES";#N/A,#N/A,FALSE,"mecan";#N/A,#N/A,FALSE,"civil";#N/A,#N/A,FALSE,"CAÑER";#N/A,#N/A,FALSE,"ELEC";#N/A,#N/A,FALSE,"INSTR"}</definedName>
    <definedName name="wrn.PrintCurr." hidden="1">{#N/A,#N/A,FALSE,"Sheet1";#N/A,#N/A,FALSE,"Sheet2";#N/A,#N/A,FALSE,"Sheet3"}</definedName>
    <definedName name="wrn.PRINTEPRS."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intPrev1." hidden="1">{#N/A,#N/A,FALSE,"Sheet4";#N/A,#N/A,FALSE,"Sheet5";#N/A,#N/A,FALSE,"Sheet6"}</definedName>
    <definedName name="wrn.PrintPrev2." hidden="1">{#N/A,#N/A,FALSE,"Sheet7";#N/A,#N/A,FALSE,"Sheet8";#N/A,#N/A,FALSE,"Sheet9"}</definedName>
    <definedName name="wrn.PROCART." hidden="1">{#N/A,#N/A,FALSE,"MAQUINA"}</definedName>
    <definedName name="wrn.procurement." hidden="1">{#N/A,#N/A,FALSE,"sumi ";#N/A,#N/A,FALSE,"RESUMEN"}</definedName>
    <definedName name="wrn.PRODUCCION._.SOACHA." hidden="1">{#N/A,#N/A,FALSE,"SOACHA"}</definedName>
    <definedName name="wrn.PRU_1." hidden="1">{#N/A,#N/A,FALSE,"PERSONAL"}</definedName>
    <definedName name="wrn.Q1._.MAIN._.PRINTOUT." hidden="1">{"Q1 MARKET",#N/A,TRUE,"Q1";"Q1 MEMBER",#N/A,TRUE,"Q1"}</definedName>
    <definedName name="wrn.Q2._.MAIN._.PRINTOUT." hidden="1">{"Q2 MARKET",#N/A,TRUE,"Q2";"Q2 MEMBER",#N/A,TRUE,"Q2"}</definedName>
    <definedName name="wrn.Q3._.MAIN._.PRINTOUT." hidden="1">{"Q3 MARKET",#N/A,TRUE,"Q3";"Q3 MEMBER",#N/A,TRUE,"Q3"}</definedName>
    <definedName name="wrn.Q4._.MAIN._.PRINTOUT." hidden="1">{"Q4 MARKET",#N/A,TRUE,"Q4";"Q4 MEMBER",#N/A,TRUE,"Q4"}</definedName>
    <definedName name="wrn.redbook." hidden="1">{#N/A,#N/A,FALSE,"Index";#N/A,#N/A,FALSE,"inc stmt ";#N/A,#N/A,FALSE,"Prior Yr compare";#N/A,#N/A,FALSE,"Prior Mo compare";#N/A,#N/A,FALSE,"Halco graphs";#N/A,#N/A,FALSE,"Halco CVA";#N/A,#N/A,FALSE,"balsheet";#N/A,#N/A,FALSE,"Cflow long";#N/A,#N/A,FALSE,"Cfland T";#N/A,#N/A,FALSE,"Cfland M";#N/A,#N/A,FALSE,"HEG ytd psl";#N/A,#N/A,FALSE,"HEG mo psl";#N/A,#N/A,FALSE,"HEG graphs";#N/A,#N/A,FALSE,"HEG CVA";#N/A,#N/A,FALSE,"E&amp;C ytd psl";#N/A,#N/A,FALSE,"E&amp;C mo psl ";#N/A,#N/A,FALSE,"E&amp;C graphs";#N/A,#N/A,FALSE,"E&amp;C CVA";#N/A,#N/A,FALSE,"suppl-psl";#N/A,#N/A,FALSE,"Reconcile (ytd)";#N/A,#N/A,FALSE,"Reconcile (mon)"}</definedName>
    <definedName name="wrn.Reich." hidden="1">{#N/A,#N/A,FALSE,"RS-1";#N/A,#N/A,FALSE,"RS-2";#N/A,#N/A,FALSE,"T-13";#N/A,#N/A,FALSE,"RS-3";#N/A,#N/A,FALSE,"T-14";#N/A,#N/A,FALSE,"RS-4";#N/A,#N/A,FALSE,"T-15";#N/A,#N/A,FALSE,"RS-5";#N/A,#N/A,FALSE,"T-16"}</definedName>
    <definedName name="wrn.Reich._1" hidden="1">{#N/A,#N/A,FALSE,"RS-1";#N/A,#N/A,FALSE,"RS-2";#N/A,#N/A,FALSE,"T-13";#N/A,#N/A,FALSE,"RS-3";#N/A,#N/A,FALSE,"T-14";#N/A,#N/A,FALSE,"RS-4";#N/A,#N/A,FALSE,"T-15";#N/A,#N/A,FALSE,"RS-5";#N/A,#N/A,FALSE,"T-16"}</definedName>
    <definedName name="wrn.REPORT."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rn.res7" hidden="1">{#N/A,#N/A,FALSE,"Hoja1";#N/A,#N/A,FALSE,"Hoja2"}</definedName>
    <definedName name="wrn.res71" hidden="1">{#N/A,#N/A,FALSE,"Hoja1";#N/A,#N/A,FALSE,"Hoja2"}</definedName>
    <definedName name="wrn.Restructuring._.Summaries." hidden="1">{#N/A,#N/A,TRUE,"Transaction Summary";#N/A,#N/A,TRUE,"Restructuring Sensitivities";#N/A,#N/A,TRUE,"DCF";#N/A,#N/A,TRUE,"IRR";#N/A,#N/A,TRUE,"Debt Capacity"}</definedName>
    <definedName name="wrn.Resultado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wrn.Resumen." hidden="1">{#N/A,#N/A,FALSE,"Hoja1";#N/A,#N/A,FALSE,"Hoja2"}</definedName>
    <definedName name="wrn.Resumen._.de._.Hipotesis." hidden="1">{"Resumen Hipotesis 1",#N/A,TRUE,"Resumen1";"Resumen de Hipotesis 2",#N/A,TRUE,"Resumen2";"Resumen Hipotesis 3",#N/A,TRUE,"Resumen3"}</definedName>
    <definedName name="wrn.Resumen._.Job._.Performance." hidden="1">{"Job Performance",#N/A,FALSE,"BA D5";"Job Performance",#N/A,FALSE,"Bandunga";"Job Performance",#N/A,FALSE,"Ejemplo"}</definedName>
    <definedName name="wrn.RLFCST." hidden="1">{#N/A,#N/A,FALSE,"QsumREG";#N/A,#N/A,FALSE,"Reg";#N/A,#N/A,FALSE,"QsumPSL";#N/A,#N/A,FALSE,"PSL";#N/A,#N/A,FALSE,"fcstsum";#N/A,#N/A,FALSE,"cntsprt"}</definedName>
    <definedName name="wrn.Rob._.Smith." hidden="1">{#N/A,#N/A,FALSE,"Cost Report";"Geology",#N/A,FALSE,"Cost Summary";"Geolgy Recon",#N/A,FALSE,"UG Geology Rep."}</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sas."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eptiembre." hidden="1">{"septiembre_dia",#N/A,FALSE,"flujo mensual";"sep_dia_graf",#N/A,FALSE,"flujo mensual";"sep_men_resum",#N/A,FALSE,"flujo mensual";"men_graf",#N/A,FALSE,"flujo mensual"}</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OACHA." hidden="1">{#N/A,#N/A,FALSE,"SOACHA"}</definedName>
    <definedName name="wrn.Solids." hidden="1">{#N/A,#N/A,FALSE,"Solids Only"}</definedName>
    <definedName name="wrn.Solids_Flow." hidden="1">{#N/A,#N/A,FALSE,"Solids &amp; Flow"}</definedName>
    <definedName name="wrn.SSSSSS."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t.._.Croix." hidden="1">{#N/A,#N/A,FALSE,"Crude,St. Croix";#N/A,#N/A,FALSE,"SC-CIF";#N/A,#N/A,FALSE,"SC-Vol";#N/A,#N/A,FALSE,"SC-Comp";#N/A,#N/A,FALSE,"SC-GM";#N/A,#N/A,FALSE,"SC-OpExp";#N/A,#N/A,FALSE,"SC-Adj";#N/A,#N/A,FALSE,"SC-Tax";#N/A,#N/A,FALSE,"SC-DCF"}</definedName>
    <definedName name="wrn.St.._.Croix._1" hidden="1">{#N/A,#N/A,FALSE,"Crude,St. Croix";#N/A,#N/A,FALSE,"SC-CIF";#N/A,#N/A,FALSE,"SC-Vol";#N/A,#N/A,FALSE,"SC-Comp";#N/A,#N/A,FALSE,"SC-GM";#N/A,#N/A,FALSE,"SC-OpExp";#N/A,#N/A,FALSE,"SC-Adj";#N/A,#N/A,FALSE,"SC-Tax";#N/A,#N/A,FALSE,"SC-DCF"}</definedName>
    <definedName name="wrn.STAFFS." hidden="1">{#N/A,#N/A,FALSE,"TABLE"}</definedName>
    <definedName name="wrn.su." hidden="1">{#N/A,#N/A,FALSE,"표지";#N/A,#N/A,FALSE,"전제";#N/A,#N/A,FALSE,"손익-자 (2)";#N/A,#N/A,FALSE,"손익-자";#N/A,#N/A,FALSE,"손익-마 (2)";#N/A,#N/A,FALSE,"손익-마";#N/A,#N/A,FALSE,"총손최종"}</definedName>
    <definedName name="wrn.Summary." hidden="1">{#N/A,#N/A,FALSE,"Matrix";#N/A,#N/A,FALSE,"Executive";#N/A,#N/A,FALSE,"Summary"}</definedName>
    <definedName name="wrn.SUP._.1." hidden="1">{#N/A,#N/A,FALSE,"PERSONAL"}</definedName>
    <definedName name="wrn.SUPER." hidden="1">{#N/A,#N/A,FALSE,"PERSONAL"}</definedName>
    <definedName name="wrn.tables." hidden="1">{"cprgas",#N/A,FALSE,"CPR_E";"cprwat",#N/A,FALSE,"CPR_E";"oilcpr",#N/A,FALSE,"CPR_E";"norwat",#N/A,FALSE,"CPR_E";"norgas",#N/A,FALSE,"CPR_E";"noroil",#N/A,FALSE,"CPR_E";"surwat",#N/A,FALSE,"CPR_E";"surgas",#N/A,FALSE,"CPR_E";"suroil",#N/A,FALSE,"CPR_E";"puriwat",#N/A,FALSE,"CPR_E";"purigas",#N/A,FALSE,"CPR_E";"purioil",#N/A,FALSE,"CPR_E"}</definedName>
    <definedName name="wrn.TARGET._.DCF." hidden="1">{"targetdcf",#N/A,FALSE,"Merger consequences";"TARGETASSU",#N/A,FALSE,"Merger consequences";"TERMINAL VALUE",#N/A,FALSE,"Merger consequences"}</definedName>
    <definedName name="wrn.Tarifas." hidden="1">{"vista1",#N/A,FALSE,"Tarifas_Teoricas_May_97";"vista2",#N/A,FALSE,"Tarifas_Teoricas_May_97";"vista1",#N/A,FALSE,"Tarifas_Barra_May_97";"vista2",#N/A,FALSE,"Tarifas_Barra_May_97"}</definedName>
    <definedName name="wrn.TECA97." hidden="1">{#N/A,#N/A,FALSE,"T1C97";#N/A,#N/A,FALSE,"T2C97";#N/A,#N/A,FALSE,"T3AC97";#N/A,#N/A,FALSE,"T4C97";#N/A,#N/A,FALSE,"T5C97";#N/A,#N/A,FALSE,"T6C97";#N/A,#N/A,FALSE,"T3C97";#N/A,#N/A,FALSE,"T7C97";#N/A,#N/A,FALSE,"T8C97";#N/A,#N/A,FALSE,"T9C97";#N/A,#N/A,FALSE,"T13C97"}</definedName>
    <definedName name="wrn.Todo."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abril." hidden="1">{"abril_dia",#N/A,FALSE,"Días";"abr_dia_graf",#N/A,FALSE,"flujo mensual";"abr_men_resum",#N/A,FALSE,"flujo mensual";"men_graf",#N/A,FALSE,"flujo mensual";"proy_abr",#N/A,FALSE,"Días"}</definedName>
    <definedName name="wrn.Todo._.agosto." hidden="1">{"agosto_dia",#N/A,FALSE,"Días";"ago_dia_graf",#N/A,FALSE,"flujo mensual";"ago_men_resum",#N/A,FALSE,"flujo mensual";"men_graf",#N/A,FALSE,"flujo mensual";"proy_ago",#N/A,FALSE,"Días"}</definedName>
    <definedName name="wrn.Todo._.diciembre." hidden="1">{"diciembre_dia",#N/A,FALSE,"Días";"dic_dia_graf",#N/A,FALSE,"flujo mensual";"dic_men_resum",#N/A,FALSE,"flujo mensual";"men_graf",#N/A,FALSE,"flujo mensual";"proy_dic",#N/A,FALSE,"Días"}</definedName>
    <definedName name="wrn.Todo._.enero." hidden="1">{"enero_dia",#N/A,FALSE,"Días";"ene_dia_graf",#N/A,FALSE,"flujo mensual";"ene_men_resum",#N/A,FALSE,"flujo mensual";"men_graf",#N/A,FALSE,"flujo mensual";"proy_ene",#N/A,FALSE,"Días"}</definedName>
    <definedName name="wrn.Todo._.febrero." hidden="1">{"febrero_dia",#N/A,FALSE,"Días";"feb_dia_graf",#N/A,FALSE,"flujo mensual";"feb_men_resum",#N/A,FALSE,"flujo mensual";"men_graf",#N/A,FALSE,"flujo mensual";"proy_feb",#N/A,FALSE,"Días"}</definedName>
    <definedName name="wrn.Todo._.julio." hidden="1">{"julio_dia",#N/A,FALSE,"Días";"jul_dia_graf",#N/A,FALSE,"flujo mensual";"jul_men_resum",#N/A,FALSE,"flujo mensual";"men_graf",#N/A,FALSE,"flujo mensual";"proy_jul",#N/A,FALSE,"Días"}</definedName>
    <definedName name="wrn.Todo._.junio." hidden="1">{"junio_dia",#N/A,FALSE,"Días";"jun_dia_graf",#N/A,FALSE,"flujo mensual";"jun_men_resum",#N/A,FALSE,"flujo mensual";"men_graf",#N/A,FALSE,"flujo mensual";"proy_jun",#N/A,FALSE,"Días"}</definedName>
    <definedName name="wrn.Todo._.marzo." hidden="1">{"marzo_dia",#N/A,FALSE,"Días";"mar_dia_graf",#N/A,FALSE,"flujo mensual";"mar_men_resum",#N/A,FALSE,"flujo mensual";"men_graf",#N/A,FALSE,"flujo mensual";"proy_mar",#N/A,FALSE,"Días"}</definedName>
    <definedName name="wrn.Todo._.mayo." hidden="1">{"mayo_dia",#N/A,FALSE,"Días";"may_dia_graf",#N/A,FALSE,"flujo mensual";"may_men_resum",#N/A,FALSE,"flujo mensual";"men_graf",#N/A,FALSE,"flujo mensual";"proy_may",#N/A,FALSE,"Días"}</definedName>
    <definedName name="wrn.Todo._.noviembre." hidden="1">{"noviembre_dia",#N/A,FALSE,"Días";"nov_dia_graf",#N/A,FALSE,"flujo mensual";"nov_men_resum",#N/A,FALSE,"flujo mensual";"men_graf",#N/A,FALSE,"flujo mensual";"proy_nov",#N/A,FALSE,"Días"}</definedName>
    <definedName name="wrn.Todo._.octubre." hidden="1">{"octubre_dia",#N/A,FALSE,"Días";"oct_dia_graf",#N/A,FALSE,"flujo mensual";"oct_men_resum",#N/A,FALSE,"flujo mensual";"men_graf",#N/A,FALSE,"flujo mensual";"proy_oct",#N/A,FALSE,"Días"}</definedName>
    <definedName name="wrn.Todo._.septiembre." hidden="1">{"septiembre_dia",#N/A,FALSE,"Días";"sep_dia_graf",#N/A,FALSE,"flujo mensual";"sep_men_resum",#N/A,FALSE,"flujo mensual";"men_graf",#N/A,FALSE,"flujo mensual";"proy_sep",#N/A,FALSE,"Días"}</definedName>
    <definedName name="wrn.TODOS." hidden="1">{"trimestre",#N/A,FALSE,"TRIMESTRE";"empresa",#N/A,FALSE,"xEMPRESA";"eaab",#N/A,FALSE,"EAAB";"epma",#N/A,FALSE,"EPMA";"emca",#N/A,FALSE,"EMCA"}</definedName>
    <definedName name="wrn.Todos._.CAs." hidden="1">{#N/A,#N/A,FALSE,"Cravo Norte";#N/A,#N/A,FALSE,"Upía";#N/A,#N/A,FALSE,"CPR Espinal";#N/A,#N/A,FALSE,"Magangué";#N/A,#N/A,FALSE,"Casanare";#N/A,#N/A,FALSE,"Estero";#N/A,#N/A,FALSE,"Garcero";#N/A,#N/A,FALSE,"Orocué";#N/A,#N/A,FALSE,"Corocora";#N/A,#N/A,FALSE,"CPR Santana"}</definedName>
    <definedName name="wrn.Todos._.CAs._1" hidden="1">{#N/A,#N/A,FALSE,"Cravo Norte";#N/A,#N/A,FALSE,"Upía";#N/A,#N/A,FALSE,"CPR Espinal";#N/A,#N/A,FALSE,"Magangué";#N/A,#N/A,FALSE,"Casanare";#N/A,#N/A,FALSE,"Estero";#N/A,#N/A,FALSE,"Garcero";#N/A,#N/A,FALSE,"Orocué";#N/A,#N/A,FALSE,"Corocora";#N/A,#N/A,FALSE,"CPR Santana"}</definedName>
    <definedName name="wrn.tou구매." hidden="1">{#N/A,#N/A,FALSE,"견적대비-2"}</definedName>
    <definedName name="wrn.TRABFENO." hidden="1">{#N/A,#N/A,FALSE,"Estatico";#N/A,#N/A,FALSE,"Tuberia";#N/A,#N/A,FALSE,"Instrumentación";#N/A,#N/A,FALSE,"Mecanica";#N/A,#N/A,FALSE,"Electrico";#N/A,#N/A,FALSE,"Ofic.Civiles"}</definedName>
    <definedName name="wrn.trimestre." hidden="1">{"trimestre",#N/A,FALSE,"TRIMESTRE"}</definedName>
    <definedName name="wrn.Ü." hidden="1">{#N/A,#N/A,FALSE,"ITHALAT";#N/A,#N/A,FALSE,"ÜRETİM"}</definedName>
    <definedName name="wrn.Una._.Hoja." hidden="1">{"Sin detalle",#N/A,FALSE,"Flujo (redondeado)"}</definedName>
    <definedName name="wrn.unidades." hidden="1">{#N/A,#N/A,FALSE,"RESUMEN";#N/A,#N/A,FALSE,"GG-GI";#N/A,#N/A,FALSE,"AMB";#N/A,#N/A,FALSE,"EyR";#N/A,#N/A,FALSE,"UCP";#N/A,#N/A,FALSE,"IND";#N/A,#N/A,FALSE,"LR";#N/A,#N/A,FALSE,"PRV";#N/A,#N/A,FALSE,"TÚNELES";#N/A,#N/A,FALSE,"IDT";#N/A,#N/A,FALSE,"ING"}</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pdated._.Equipment." hidden="1">{"Actual Equipment",#N/A,FALSE,"BA D5"}</definedName>
    <definedName name="wrn.USGC._.Forecast." hidden="1">{#N/A,#N/A,FALSE,"I-1";#N/A,#N/A,FALSE,"I-2";#N/A,#N/A,FALSE,"Forecast, NYH";#N/A,#N/A,FALSE,"Forecast - Gulf";#N/A,#N/A,FALSE,"Ratios";#N/A,#N/A,FALSE,"Yields, Bpd";#N/A,#N/A,FALSE,"Yields, %";#N/A,#N/A,FALSE,"Crude_USGC";#N/A,#N/A,FALSE,"Prices, Gulf";#N/A,#N/A,FALSE,"Prices, NYH";#N/A,#N/A,FALSE,"Differentials"}</definedName>
    <definedName name="wrn.USGC._.Forecast._1" hidden="1">{#N/A,#N/A,FALSE,"I-1";#N/A,#N/A,FALSE,"I-2";#N/A,#N/A,FALSE,"Forecast, NYH";#N/A,#N/A,FALSE,"Forecast - Gulf";#N/A,#N/A,FALSE,"Ratios";#N/A,#N/A,FALSE,"Yields, Bpd";#N/A,#N/A,FALSE,"Yields, %";#N/A,#N/A,FALSE,"Crude_USGC";#N/A,#N/A,FALSE,"Prices, Gulf";#N/A,#N/A,FALSE,"Prices, NYH";#N/A,#N/A,FALSE,"Differentials"}</definedName>
    <definedName name="wrn.uuff."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Valoracion." hidden="1">{"DCF1",#N/A,TRUE,"DCF";"Analisis Wacc",#N/A,TRUE,"WACC"}</definedName>
    <definedName name="wrn.Variaciones._.del._.Modelo." hidden="1">{"Efecto Variaciones Modelo",#N/A,TRUE,"Variations";"Hipotesis Variaciones Modelo",#N/A,TRUE,"Hipot Varia"}</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ia." hidden="1">{"via1",#N/A,TRUE,"general";"via2",#N/A,TRUE,"general";"via3",#N/A,TRUE,"general"}</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xempresa." hidden="1">{"empresa",#N/A,FALSE,"xEMPRESA"}</definedName>
    <definedName name="wrn.YR._.MAIN._.PRINTOUT." hidden="1">{"YR MARKET",#N/A,TRUE,"YTD";"YR MEMBER",#N/A,TRUE,"YTD"}</definedName>
    <definedName name="wrn.YYYY."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차._.종합." hidden="1">{#N/A,#N/A,TRUE,"Y생산";#N/A,#N/A,TRUE,"Y판매";#N/A,#N/A,TRUE,"Y총물량";#N/A,#N/A,TRUE,"Y능력";#N/A,#N/A,TRUE,"YKD"}</definedName>
    <definedName name="wrn.간단한세무조정계산서." hidden="1">{#N/A,#N/A,TRUE,"일반적사항";#N/A,#N/A,TRUE,"주요재무자료"}</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교대." hidden="1">{#N/A,#N/A,FALSE,"type1";#N/A,#N/A,FALSE,"지지력";#N/A,#N/A,FALSE,"PILE계산";#N/A,#N/A,FALSE,"PILE ";#N/A,#N/A,FALSE,"철근량";#N/A,#N/A,FALSE,"균열검토";#N/A,#N/A,FALSE,"날개벽";#N/A,#N/A,FALSE,"주철근조립도";#N/A,#N/A,FALSE,"교좌"}</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hidden="1">{#N/A,#N/A,FALSE,"품의서";#N/A,#N/A,FALSE,"전제";#N/A,#N/A,FALSE,"총손";#N/A,#N/A,FALSE,"손익"}</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{#N/A,#N/A,FALSE,"도급대비시행율";#N/A,#N/A,FALSE,"결의서";#N/A,#N/A,FALSE,"내역서";#N/A,#N/A,FALSE,"도급예상"}</definedName>
    <definedName name="wrn.신규dep._.full._.set." hidden="1">{#N/A,#N/A,FALSE,"신규dep";#N/A,#N/A,FALSE,"신규dep-금형상각후";#N/A,#N/A,FALSE,"신규dep-연구비상각후";#N/A,#N/A,FALSE,"신규dep-기계,공구상각후"}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이태원._.철근." hidden="1">{#N/A,#N/A,FALSE,"이태원철근"}</definedName>
    <definedName name="wrn.전부인쇄." hidden="1">{#N/A,#N/A,FALSE,"단축1";#N/A,#N/A,FALSE,"단축2";#N/A,#N/A,FALSE,"단축3";#N/A,#N/A,FALSE,"장축";#N/A,#N/A,FALSE,"4WD"}</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총괄._.수정." hidden="1">{#N/A,#N/A,FALSE,"총괄수정"}</definedName>
    <definedName name="wrn.통신지." hidden="1">{#N/A,#N/A,FALSE,"기안지";#N/A,#N/A,FALSE,"통신지"}</definedName>
    <definedName name="wrn1.index" hidden="1">{#N/A,#N/A,FALSE,"Sheet1"}</definedName>
    <definedName name="wrthwrh" hidden="1">#REF!</definedName>
    <definedName name="wsnhed" hidden="1">{"via1",#N/A,TRUE,"general";"via2",#N/A,TRUE,"general";"via3",#N/A,TRUE,"general"}</definedName>
    <definedName name="wswswsqa" hidden="1">{"via1",#N/A,TRUE,"general";"via2",#N/A,TRUE,"general";"via3",#N/A,TRUE,"general"}</definedName>
    <definedName name="WSX" hidden="1">{#N/A,#N/A,FALSE,"EACT"}</definedName>
    <definedName name="WTI_PROYECTADO">#REF!</definedName>
    <definedName name="wtt" hidden="1">{"TAB1",#N/A,TRUE,"GENERAL";"TAB2",#N/A,TRUE,"GENERAL";"TAB3",#N/A,TRUE,"GENERAL";"TAB4",#N/A,TRUE,"GENERAL";"TAB5",#N/A,TRUE,"GENERAL"}</definedName>
    <definedName name="wvu.CASHFLOW." hidden="1">{TRUE,FALSE,0.25,-14,601.5,380.25,FALSE,TRUE,TRUE,TRUE,0,24,#N/A,1,#N/A,10.703125,26.4705882352941,1,FALSE,FALSE,3,TRUE,1,FALSE,100,"Swvu.CASHFLOW.","ACwvu.CASHFLOW.",#N/A,FALSE,FALSE,0,0,0,0,2,"&amp;C
","",TRUE,TRUE,FALSE,TRUE,1,80,#N/A,#N/A,"=R1C1:R55C16",FALSE,FALSE,FALSE,FALSE,FALSE,FALSE,1,65532,65532,FALSE,FALSE,TRUE,TRUE,TRUE}</definedName>
    <definedName name="wvu.COMPRIMIDA." hidden="1">{TRUE,TRUE,-1.25,-15.5,484.5,276.75,FALSE,TRUE,TRUE,TRUE,0,1,#N/A,5,#N/A,7.31764705882353,16.9411764705882,1,FALSE,FALSE,3,TRUE,1,FALSE,100,"Swvu.COMPRIMIDA.","ACwvu.COMPRIMIDA.",#N/A,FALSE,FALSE,0.118110236220472,0.118110236220472,0.511811023622047,0.511811023622047,2,"&amp;R&amp;""Arial,Negrita""&amp;11PRESUPUESTO 1995&amp;""Arial,Normal""&amp;10  -  &amp;D
&amp;T","&amp;CPágina 19",TRUE,TRUE,FALSE,TRUE,1,#N/A,1,1,"=R29C2:R96C18,R103C2:R138C19,R145C2:R216C19,R223C2:R284C19,R353C2:R384C19,R392C2:R437C19,R298C2:R346C19,R444C2:R474C19","=Inver!R7:R10",#N/A,"Cwvu.COMPRIMIDA.",FALSE,FALSE,FALSE,9,65532,65532,FALSE,FALSE,TRUE,TRUE,TRUE}</definedName>
    <definedName name="wvu.CSHFLW." hidden="1">{TRUE,TRUE,1,1.75,597.75,363,FALSE,TRUE,TRUE,TRUE,0,25,#N/A,1,#N/A,11.1875,25.1176470588235,1,FALSE,FALSE,1,TRUE,1,FALSE,100,"Swvu.CSHFLW.","ACwvu.CSHFLW.",#N/A,FALSE,FALSE,0,0,0,0,2,"&amp;C
","",TRUE,TRUE,FALSE,TRUE,1,80,#N/A,#N/A,"=R1C1:R55C16",FALSE,#N/A,#N/A,FALSE,FALSE,FALSE,1,65532,65532,FALSE,FALSE,TRUE,TRUE,TRUE}</definedName>
    <definedName name="wvu.normal."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wvu.oil." hidden="1">{TRUE,TRUE,-0.8,-17,618,378,FALSE,FALSE,TRUE,TRUE,0,33,#N/A,89,#N/A,14.5641025641026,175.058823529412,1,FALSE,FALSE,3,TRUE,1,FALSE,75,"Swvu.oil.","ACwvu.oil.",#N/A,FALSE,FALSE,0.196850393700787,0.196850393700787,0.196850393700787,0.196850393700787,2,"","",TRUE,TRUE,FALSE,FALSE,1,#N/A,1,1,"=R1C1:R248C39",FALSE,"Rwvu.oil.","Cwvu.oil.",FALSE,FALSE,FALSE,1,600,600,FALSE,FALSE,TRUE,TRUE,TRUE}</definedName>
    <definedName name="wvu.oilgasagua." hidden="1">{TRUE,TRUE,-0.8,-17,618,378,FALSE,FALSE,TRUE,TRUE,0,46,#N/A,77,#N/A,11.8461538461538,187.058823529412,1,FALSE,FALSE,3,TRUE,1,FALSE,75,"Swvu.oilgasagua.","ACwvu.oilgasagua.",#N/A,FALSE,FALSE,0.196850393700787,0.196850393700787,0.196850393700787,0.196850393700787,2,"","",TRUE,TRUE,FALSE,FALSE,1,#N/A,1,1,"=R1C1:R248C51",FALSE,"Rwvu.oilgasagua.","Cwvu.oilgasagua.",FALSE,FALSE,FALSE,1,600,600,FALSE,FALSE,TRUE,TRUE,TRUE}</definedName>
    <definedName name="wvu.Q1._.1995."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1._.1995._1"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1._.1995._2"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2._.1995."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Q2._.1995._1"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Q2._.1995._2"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RCEIBAS1." hidden="1">{TRUE,TRUE,-0.8,-17,618,355.8,FALSE,TRUE,TRUE,TRUE,0,1,#N/A,1,#N/A,16.9838709677419,50.6666666666667,1,FALSE,FALSE,3,TRUE,1,FALSE,80,"Swvu.RCEIBAS1.","ACwvu.RCEIBAS1.",#N/A,FALSE,FALSE,0.196850393700787,0.196850393700787,0.196850393700787,0.196850393700787,2,"","",TRUE,TRUE,FALSE,TRUE,1,#N/A,1,1,"=R1C1:R228C37",FALSE,#N/A,"Cwvu.RCEIBAS1.",FALSE,FALSE,FALSE,1,600,600,FALSE,FALSE,TRUE,TRUE,TRUE}</definedName>
    <definedName name="wvu.short."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vu.STANDARD." hidden="1">{TRUE,TRUE,-1.25,-15.5,484.5,276.75,FALSE,TRUE,TRUE,TRUE,0,1,#N/A,10,#N/A,7.31764705882353,17.7058823529412,1,FALSE,FALSE,3,TRUE,1,FALSE,100,"Swvu.STANDARD.","ACwvu.STANDARD.",#N/A,FALSE,FALSE,0.118110236220472,0.118110236220472,0.511811023622047,0.511811023622047,2,"&amp;R&amp;""Arial,Negrita""&amp;11PRESUPUESTO 1995&amp;""Arial,Normal""&amp;10  -  &amp;D
&amp;T","&amp;CPágina 19",TRUE,TRUE,FALSE,TRUE,1,#N/A,1,1,"=R29C2:R92C18,R99C2:R134C19,R141C2:R212C19,R219C2:R280C19,R349C2:R380C19,R388C2:R433C19,R294C2:R342C19,R440C2:R470C19","=Inver!R7:R10",#N/A,"Cwvu.STANDARD.",FALSE,FALSE,FALSE,9,65532,65532,FALSE,FALSE,TRUE,TRUE,TRUE}</definedName>
    <definedName name="wvu.TAB1." hidden="1">{TRUE,TRUE,-1.25,-16.25,772.5,492.75,FALSE,FALSE,TRUE,FALSE,0,1,#N/A,10,#N/A,15.5208333333333,44.3846153846154,1,FALSE,FALSE,3,TRUE,1,FALSE,75,"Swvu.TAB1.","ACwvu.TAB1.",39,FALSE,FALSE,0.669291338582677,0.551181102362205,0.511811023622047,0.708661417322835,2,"","&amp;L&amp;8Adendo No. 6&amp;R&amp;8Página 5.&amp;P",TRUE,FALSE,FALSE,FALSE,1,100,#N/A,#N/A,"=R10C1:R190C9","=R1:R9",#N/A,#N/A,FALSE,FALSE,TRUE,1,300,300,FALSE,FALSE,TRUE,TRUE,TRUE}</definedName>
    <definedName name="wvu.TAB2." hidden="1">{TRUE,TRUE,-1.25,-16.25,772.5,492.75,FALSE,FALSE,TRUE,FALSE,0,1,#N/A,203,#N/A,15.5208333333333,45.2307692307692,1,FALSE,FALSE,3,TRUE,1,FALSE,75,"Swvu.TAB2.","ACwvu.TAB2.",39,FALSE,FALSE,0.65,0.55,0.5,0.71,2,"","&amp;L&amp;8Adendo No. 6&amp;R&amp;8Página 5.&amp;P",TRUE,FALSE,FALSE,FALSE,1,100,#N/A,#N/A,"=R203C1:R331C9","=R193:R202",#N/A,#N/A,FALSE,FALSE,TRUE,1,300,300,FALSE,FALSE,TRUE,TRUE,TRUE}</definedName>
    <definedName name="wvu.TAB3." hidden="1">{TRUE,TRUE,-1.25,-16.25,772.5,492.75,FALSE,FALSE,TRUE,FALSE,0,1,#N/A,305,#N/A,15.5208333333333,41.5714285714286,1,FALSE,FALSE,3,TRUE,1,FALSE,75,"Swvu.TAB3.","ACwvu.TAB3.",39,FALSE,FALSE,0.65,0.55,0.5,0.71,2,"","&amp;L&amp;8Adendo No. 6&amp;R&amp;8Página 5.&amp;P",TRUE,FALSE,FALSE,FALSE,1,100,#N/A,#N/A,"=R346C1:R558C9","=R336:R345",#N/A,#N/A,FALSE,FALSE,TRUE,1,300,300,FALSE,FALSE,TRUE,TRUE,TRUE}</definedName>
    <definedName name="wvu.TAB4." hidden="1">{TRUE,TRUE,-1.25,-16.25,772.5,492.75,FALSE,FALSE,TRUE,FALSE,0,1,#N/A,574,#N/A,15.5208333333333,45.1538461538462,1,FALSE,FALSE,3,TRUE,1,FALSE,75,"Swvu.TAB4.","ACwvu.TAB4.",39,FALSE,FALSE,0.65,0.55,0.5,0.71,2,"","&amp;L&amp;8Adendo No. 6
&amp;R&amp;8Página 5.&amp;P",TRUE,FALSE,FALSE,FALSE,1,100,#N/A,#N/A,"=R574C1:R842C9","=R564:R573",#N/A,#N/A,FALSE,FALSE,TRUE,1,300,300,FALSE,FALSE,TRUE,TRUE,TRUE}</definedName>
    <definedName name="wvu.TAB5." hidden="1">{TRUE,TRUE,-1.25,-16.25,772.5,492.75,FALSE,FALSE,TRUE,FALSE,0,1,#N/A,856,#N/A,15.5208333333333,42.2307692307692,1,FALSE,FALSE,3,TRUE,1,FALSE,75,"Swvu.TAB5.","ACwvu.TAB5.",70,FALSE,FALSE,0.65,0.55,0.5,0.71,2,"","&amp;L&amp;8Adendo No. 6&amp;R&amp;8Página 5.&amp;P",TRUE,FALSE,FALSE,FALSE,1,100,#N/A,#N/A,"=R856C1:R1054C9","=R846:R855",#N/A,#N/A,FALSE,FALSE,TRUE,1,300,300,FALSE,FALSE,TRUE,TRUE,TRUE}</definedName>
    <definedName name="wvu.TODO_ABIERTO." hidden="1">{TRUE,TRUE,-1.25,-15.5,484.5,276.75,FALSE,TRUE,TRUE,TRUE,0,1,#N/A,70,#N/A,7.31764705882353,18.2941176470588,1,FALSE,FALSE,3,TRUE,1,FALSE,100,"Swvu.TODO_ABIERTO.","ACwvu.TODO_ABIERTO.",#N/A,FALSE,FALSE,0.118110236220472,0.118110236220472,0.511811023622047,0.511811023622047,2,"&amp;R&amp;""Arial,Negrita""&amp;11PRESUPUESTO 1995&amp;""Arial,Normal""&amp;10  -  &amp;D
&amp;T","&amp;CPágina 19",TRUE,TRUE,FALSE,TRUE,1,#N/A,1,1,"=R29C2:R92C18,R99C2:R134C19,R141C2:R212C19,R219C2:R280C19,R349C2:R380C19,R388C2:R433C19,R294C2:R342C19,R440C2:R470C19","=Inver!R7:R10",#N/A,#N/A,FALSE,FALSE,FALSE,9,65532,65532,FALSE,FALSE,TRUE,TRUE,TRUE}</definedName>
    <definedName name="wvu.VIEW._.ALL."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wvu.VIEW._.ALL._1"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wvu.VIEW._.ALL._2"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wvu.week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wvu.week3sho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ww"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w_1"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w_2"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wded3" hidden="1">{"via1",#N/A,TRUE,"general";"via2",#N/A,TRUE,"general";"via3",#N/A,TRUE,"general"}</definedName>
    <definedName name="wwecbh" hidden="1">{#N/A,#N/A,FALSE,"단축1";#N/A,#N/A,FALSE,"단축2";#N/A,#N/A,FALSE,"단축3";#N/A,#N/A,FALSE,"장축";#N/A,#N/A,FALSE,"4WD"}</definedName>
    <definedName name="wwn.infocib" hidden="1">{#N/A,#N/A,FALSE,"VOL695";#N/A,#N/A,FALSE,"anexo1";#N/A,#N/A,FALSE,"anexo2";#N/A,#N/A,FALSE,"anexo3";#N/A,#N/A,FALSE,"anexo4";#N/A,#N/A,FALSE,"anexo5a";#N/A,#N/A,FALSE,"anexo5b";#N/A,#N/A,FALSE,"anexo6a";#N/A,#N/A,FALSE,"anexo6a";#N/A,#N/A,FALSE,"anexo6c";#N/A,#N/A,FALSE,"anexo7a";#N/A,#N/A,FALSE,"anexo7b";#N/A,#N/A,FALSE,"anexo7c"}</definedName>
    <definedName name="wwn.infocib_1" hidden="1">{#N/A,#N/A,FALSE,"VOL695";#N/A,#N/A,FALSE,"anexo1";#N/A,#N/A,FALSE,"anexo2";#N/A,#N/A,FALSE,"anexo3";#N/A,#N/A,FALSE,"anexo4";#N/A,#N/A,FALSE,"anexo5a";#N/A,#N/A,FALSE,"anexo5b";#N/A,#N/A,FALSE,"anexo6a";#N/A,#N/A,FALSE,"anexo6a";#N/A,#N/A,FALSE,"anexo6c";#N/A,#N/A,FALSE,"anexo7a";#N/A,#N/A,FALSE,"anexo7b";#N/A,#N/A,FALSE,"anexo7c"}</definedName>
    <definedName name="WWRENT" hidden="1">{#N/A,#N/A,FALSE,"F-01";#N/A,#N/A,FALSE,"F-01";#N/A,#N/A,FALSE,"F-01"}</definedName>
    <definedName name="www">#REF!</definedName>
    <definedName name="www_1" hidden="1">{"Plot1",#N/A,FALSE,"Plots";"plot2",#N/A,FALSE,"Plots";"plot3",#N/A,FALSE,"Plots";"plot4",#N/A,FALSE,"Plots";"plot5",#N/A,FALSE,"Plots";"plot6",#N/A,FALSE,"Plots"}</definedName>
    <definedName name="wwww" hidden="1">{#N/A,#N/A,FALSE,"Costos Contables CIB A 12 1994";#N/A,#N/A,FALSE,"Cuadre Contab. y C. OP"}</definedName>
    <definedName name="wwwwe" hidden="1">{"TAB1",#N/A,TRUE,"GENERAL";"TAB2",#N/A,TRUE,"GENERAL";"TAB3",#N/A,TRUE,"GENERAL";"TAB4",#N/A,TRUE,"GENERAL";"TAB5",#N/A,TRUE,"GENERAL"}</definedName>
    <definedName name="WWWWW" hidden="1">{#N/A,#N/A,FALSE,"Costos Productos 6A";#N/A,#N/A,FALSE,"Costo Unitario Total H-94-12"}</definedName>
    <definedName name="WWWWWW" hidden="1">{"CONSEJO",#N/A,FALSE,"Dist p0";"CONSEJO",#N/A,FALSE,"Ficha CODICE"}</definedName>
    <definedName name="WWWWWWW" hidden="1">{"uno",#N/A,FALSE,"Dist total";"COMENTARIO",#N/A,FALSE,"Ficha CODICE"}</definedName>
    <definedName name="wwwwwwwww" hidden="1">{"CONSEJO",#N/A,FALSE,"Dist p0";"CONSEJO",#N/A,FALSE,"Ficha CODICE"}</definedName>
    <definedName name="wwwwwwwwwww" hidden="1">{#N/A,#N/A,FALSE,"Costos Productos 6A";#N/A,#N/A,FALSE,"Costo Unitario Total H-94-12"}</definedName>
    <definedName name="wwwwwwwwwwwwww" hidden="1">{#N/A,#N/A,FALSE,"VOL695";#N/A,#N/A,FALSE,"anexo1";#N/A,#N/A,FALSE,"anexo2";#N/A,#N/A,FALSE,"anexo3";#N/A,#N/A,FALSE,"anexo4";#N/A,#N/A,FALSE,"anexo5a";#N/A,#N/A,FALSE,"anexo5b";#N/A,#N/A,FALSE,"anexo6a";#N/A,#N/A,FALSE,"anexo6a";#N/A,#N/A,FALSE,"anexo6c";#N/A,#N/A,FALSE,"anexo7a";#N/A,#N/A,FALSE,"anexo7b";#N/A,#N/A,FALSE,"anexo7c"}</definedName>
    <definedName name="WYNIK" hidden="1">{#N/A,#N/A,FALSE,"F-01";#N/A,#N/A,FALSE,"F-01";#N/A,#N/A,FALSE,"F-01"}</definedName>
    <definedName name="wyty" hidden="1">{"via1",#N/A,TRUE,"general";"via2",#N/A,TRUE,"general";"via3",#N/A,TRUE,"general"}</definedName>
    <definedName name="WYWY" hidden="1">{#N/A,#N/A,FALSE,"TABLE"}</definedName>
    <definedName name="x" hidden="1">{#N/A,#N/A,FALSE,"SMT1";#N/A,#N/A,FALSE,"SMT2";#N/A,#N/A,FALSE,"Summary";#N/A,#N/A,FALSE,"Graphs";#N/A,#N/A,FALSE,"4 Panel"}</definedName>
    <definedName name="X_Axis">OFFSET(#REF!,0,0,COUNTIF(#REF!,"&gt;3000"),1)</definedName>
    <definedName name="X_PIMS">#REF!</definedName>
    <definedName name="xbxb" hidden="1">#REF!</definedName>
    <definedName name="xc" hidden="1">{#N/A,#N/A,FALSE,"TABLE"}</definedName>
    <definedName name="XC4NA">#REF!</definedName>
    <definedName name="xcbcvba" hidden="1">{#N/A,#N/A,FALSE,"Solids &amp; Flow"}</definedName>
    <definedName name="xcbvbs" hidden="1">{"TAB1",#N/A,TRUE,"GENERAL";"TAB2",#N/A,TRUE,"GENERAL";"TAB3",#N/A,TRUE,"GENERAL";"TAB4",#N/A,TRUE,"GENERAL";"TAB5",#N/A,TRUE,"GENERAL"}</definedName>
    <definedName name="xcbvcb" hidden="1">{#N/A,#N/A,FALSE,"Solids &amp; Flow"}</definedName>
    <definedName name="XCD" hidden="1">{"'banner (abr)'!$A$14:$G$22"}</definedName>
    <definedName name="xcdghb" hidden="1">{#N/A,#N/A,FALSE,"orthoflow";#N/A,#N/A,FALSE,"Miscelaneos";#N/A,#N/A,FALSE,"Instrumentacio";#N/A,#N/A,FALSE,"Electrico";#N/A,#N/A,FALSE,"Valv. Seguridad"}</definedName>
    <definedName name="xcfvsdfdsf" hidden="1">{#N/A,#N/A,FALSE,"Solids &amp; Flow"}</definedName>
    <definedName name="XCG" hidden="1">{"'banner (abr)'!$A$14:$G$22"}</definedName>
    <definedName name="xcoincidencefactor_001">#REF!</definedName>
    <definedName name="XCRUDOS">#REF!</definedName>
    <definedName name="xcs">#REF!</definedName>
    <definedName name="xcsdfs" hidden="1">#REF!</definedName>
    <definedName name="xcvz" hidden="1">{#N/A,#N/A,FALSE,"Solids &amp; Flow"}</definedName>
    <definedName name="XDRTHR" hidden="1">{"DETALLE_1996",#N/A,FALSE,"flujo";"DETALLE_1997",#N/A,FALSE,"flujo";"GASTOS_INCURRIDOS_1996",#N/A,FALSE,"flujo";"GASTOS_PROGRAMADOS_PARA_1997",#N/A,FALSE,"flujo";#N/A,#N/A,FALSE,"comparat";#N/A,#N/A,FALSE,"costos";#N/A,#N/A,FALSE,"proyctrol"}</definedName>
    <definedName name="xiom" hidden="1">#REF!</definedName>
    <definedName name="XPIMS">#REF!</definedName>
    <definedName name="XPLOT" hidden="1">{"krl1",#N/A,FALSE,"kr";"krl2",#N/A,FALSE,"kr";"compara",#N/A,FALSE,"kr";"desconp1",#N/A,FALSE,"kr";"desconp12",#N/A,FALSE,"kr";"krnp1",#N/A,FALSE,"kr";"krnp2",#N/A,FALSE,"kr";"krp12avg",#N/A,FALSE,"kr";"krp1avg",#N/A,FALSE,"kr"}</definedName>
    <definedName name="xs" hidden="1">{"CONSEJO",#N/A,FALSE,"Dist p0";"CONSEJO",#N/A,FALSE,"Ficha CODICE"}</definedName>
    <definedName name="XSD" hidden="1">#REF!</definedName>
    <definedName name="xsfzsethrthkedoiuwsifjALjn" hidden="1">{"'banner (abr)'!$A$14:$G$22"}</definedName>
    <definedName name="XSW" hidden="1">{#N/A,#N/A,TRUE,"1842CWN0"}</definedName>
    <definedName name="xsxs" hidden="1">{"TAB1",#N/A,TRUE,"GENERAL";"TAB2",#N/A,TRUE,"GENERAL";"TAB3",#N/A,TRUE,"GENERAL";"TAB4",#N/A,TRUE,"GENERAL";"TAB5",#N/A,TRUE,"GENERAL"}</definedName>
    <definedName name="xsxsxsxsxs" hidden="1">{#N/A,#N/A,TRUE,"1842CWN0"}</definedName>
    <definedName name="XTXTX">#REF!</definedName>
    <definedName name="XVKSDGOFKDS" hidden="1">{#N/A,#N/A,FALSE,"VOL695";#N/A,#N/A,FALSE,"anexo1";#N/A,#N/A,FALSE,"anexo2";#N/A,#N/A,FALSE,"anexo3";#N/A,#N/A,FALSE,"anexo4";#N/A,#N/A,FALSE,"anexo5a";#N/A,#N/A,FALSE,"anexo5b";#N/A,#N/A,FALSE,"anexo6a";#N/A,#N/A,FALSE,"anexo6a";#N/A,#N/A,FALSE,"anexo6c";#N/A,#N/A,FALSE,"anexo7a";#N/A,#N/A,FALSE,"anexo7b";#N/A,#N/A,FALSE,"anexo7c"}</definedName>
    <definedName name="xvxv" hidden="1">#REF!</definedName>
    <definedName name="XX">#REF!</definedName>
    <definedName name="XX_51">#REF!</definedName>
    <definedName name="xxc" hidden="1">{#N/A,#N/A,FALSE,"SMT1";#N/A,#N/A,FALSE,"SMT2";#N/A,#N/A,FALSE,"Summary";#N/A,#N/A,FALSE,"Graphs";#N/A,#N/A,FALSE,"4 Panel"}</definedName>
    <definedName name="xxfg" hidden="1">{"via1",#N/A,TRUE,"general";"via2",#N/A,TRUE,"general";"via3",#N/A,TRUE,"general"}</definedName>
    <definedName name="XXX" hidden="1">#REF!</definedName>
    <definedName name="xxxs" hidden="1">#REF!</definedName>
    <definedName name="XXXX" hidden="1">#REF!</definedName>
    <definedName name="xxxxx" hidden="1">{#N/A,#N/A,FALSE,"VOL695";#N/A,#N/A,FALSE,"anexo1";#N/A,#N/A,FALSE,"anexo2";#N/A,#N/A,FALSE,"anexo3";#N/A,#N/A,FALSE,"anexo4";#N/A,#N/A,FALSE,"anexo5a";#N/A,#N/A,FALSE,"anexo5b";#N/A,#N/A,FALSE,"anexo6a";#N/A,#N/A,FALSE,"anexo6a";#N/A,#N/A,FALSE,"anexo6c";#N/A,#N/A,FALSE,"anexo7a";#N/A,#N/A,FALSE,"anexo7b";#N/A,#N/A,FALSE,"anexo7c"}</definedName>
    <definedName name="xxxxxds" hidden="1">{"via1",#N/A,TRUE,"general";"via2",#N/A,TRUE,"general";"via3",#N/A,TRUE,"general"}</definedName>
    <definedName name="XXXXXX" hidden="1">{#N/A,#N/A,FALSE,"orthoflow";#N/A,#N/A,FALSE,"Miscelaneos";#N/A,#N/A,FALSE,"Instrumentacio";#N/A,#N/A,FALSE,"Electrico";#N/A,#N/A,FALSE,"Valv. Seguridad"}</definedName>
    <definedName name="XXXXXXXX" hidden="1">#REF!</definedName>
    <definedName name="XXXXXXXXXX">#REF!</definedName>
    <definedName name="xxxxxxxxxx29" hidden="1">{"via1",#N/A,TRUE,"general";"via2",#N/A,TRUE,"general";"via3",#N/A,TRUE,"general"}</definedName>
    <definedName name="XXXXXXXXXXXX">#REF!</definedName>
    <definedName name="xxxxxxxxxxxxx" hidden="1">{#N/A,#N/A,FALSE,"Costos Productos 6A";#N/A,#N/A,FALSE,"Costo Unitario Total H-94-12"}</definedName>
    <definedName name="XXXXXXXXXXXXXXXX" hidden="1">#REF!</definedName>
    <definedName name="xxxxxxxxxxxxxxxxxxxxxxxxxx" hidden="1">{"uno",#N/A,FALSE,"Dist total";"COMENTARIO",#N/A,FALSE,"Ficha CODICE"}</definedName>
    <definedName name="xyz" hidden="1">#REF!</definedName>
    <definedName name="XZ" hidden="1">{#N/A,#N/A,FALSE,"TABLE"}</definedName>
    <definedName name="xzcgfdg" hidden="1">{#N/A,#N/A,FALSE,"Solids &amp; Flow"}</definedName>
    <definedName name="xzcgsfgf" hidden="1">{#N/A,#N/A,FALSE,"Solids Only"}</definedName>
    <definedName name="XZS" hidden="1">#REF!</definedName>
    <definedName name="XZXZV" hidden="1">{"via1",#N/A,TRUE,"general";"via2",#N/A,TRUE,"general";"via3",#N/A,TRUE,"general"}</definedName>
    <definedName name="y" hidden="1">{#N/A,#N/A,FALSE,"Full";#N/A,#N/A,FALSE,"Half";#N/A,#N/A,FALSE,"Op Expenses";#N/A,#N/A,FALSE,"Cap Charge";#N/A,#N/A,FALSE,"Cost C";#N/A,#N/A,FALSE,"PP&amp;E";#N/A,#N/A,FALSE,"R&amp;D"}</definedName>
    <definedName name="y6y6" hidden="1">{"via1",#N/A,TRUE,"general";"via2",#N/A,TRUE,"general";"via3",#N/A,TRUE,"general"}</definedName>
    <definedName name="ycoincidencefactor_001">#REF!</definedName>
    <definedName name="yery" hidden="1">{"via1",#N/A,TRUE,"general";"via2",#N/A,TRUE,"general";"via3",#N/A,TRUE,"general"}</definedName>
    <definedName name="Yes">#REF!</definedName>
    <definedName name="yfc" hidden="1">{#N/A,#N/A,TRUE,"INGENIERIA";#N/A,#N/A,TRUE,"COMPRAS";#N/A,#N/A,TRUE,"DIRECCION";#N/A,#N/A,TRUE,"RESUMEN"}</definedName>
    <definedName name="YFUFY" hidden="1">{#N/A,#N/A,FALSE,"TABLE"}</definedName>
    <definedName name="yhgd" hidden="1">{#N/A,#N/A,TRUE,"1842CWN0"}</definedName>
    <definedName name="yhy" hidden="1">{"TAB1",#N/A,TRUE,"GENERAL";"TAB2",#N/A,TRUE,"GENERAL";"TAB3",#N/A,TRUE,"GENERAL";"TAB4",#N/A,TRUE,"GENERAL";"TAB5",#N/A,TRUE,"GENERAL"}</definedName>
    <definedName name="yij" hidden="1">#REF!</definedName>
    <definedName name="yjhf" hidden="1">{#N/A,#N/A,TRUE,"1842CWN0"}</definedName>
    <definedName name="yjyj" hidden="1">{"TAB1",#N/A,TRUE,"GENERAL";"TAB2",#N/A,TRUE,"GENERAL";"TAB3",#N/A,TRUE,"GENERAL";"TAB4",#N/A,TRUE,"GENERAL";"TAB5",#N/A,TRUE,"GENERAL"}</definedName>
    <definedName name="yms" hidden="1">{#N/A,#N/A,TRUE,"INGENIERIA";#N/A,#N/A,TRUE,"COMPRAS";#N/A,#N/A,TRUE,"DIRECCION";#N/A,#N/A,TRUE,"RESUMEN"}</definedName>
    <definedName name="YMYM" hidden="1">{#N/A,#N/A,FALSE,"TABLE"}</definedName>
    <definedName name="ynkim" hidden="1">{#N/A,#N/A,TRUE,"Basic";#N/A,#N/A,TRUE,"EXT-TABLE";#N/A,#N/A,TRUE,"STEEL";#N/A,#N/A,TRUE,"INT-Table";#N/A,#N/A,TRUE,"STEEL";#N/A,#N/A,TRUE,"Door"}</definedName>
    <definedName name="yopl" hidden="1">#REF!</definedName>
    <definedName name="you" hidden="1">{#N/A,#N/A,FALSE,"3mthsum.xls";#N/A,#N/A,FALSE,"fcstmth1.xls";#N/A,#N/A,FALSE,"fcstmth2.xls";#N/A,#N/A,FALSE,"fcstmth3.xls";#N/A,#N/A,FALSE,"cntsprt.xls";#N/A,#N/A,FALSE,"fldind.xls";#N/A,#N/A,FALSE,"epo.xls";#N/A,#N/A,FALSE,"tech.xls";#N/A,#N/A,FALSE,"train.xls";#N/A,#N/A,FALSE,"realest.xls";#N/A,#N/A,FALSE,"cfs.xls"}</definedName>
    <definedName name="youb" hidden="1">#REF!</definedName>
    <definedName name="YOYO" hidden="1">{#N/A,#N/A,FALSE,"TABLE"}</definedName>
    <definedName name="yr" hidden="1">{"'표지'!$B$5"}</definedName>
    <definedName name="yrdtytyt" hidden="1">{#N/A,#N/A,FALSE,"CCTV"}</definedName>
    <definedName name="yrey" hidden="1">{"via1",#N/A,TRUE,"general";"via2",#N/A,TRUE,"general";"via3",#N/A,TRUE,"general"}</definedName>
    <definedName name="YRUEYU" hidden="1">{#N/A,#N/A,FALSE,"TABLE"}</definedName>
    <definedName name="yry" hidden="1">{"via1",#N/A,TRUE,"general";"via2",#N/A,TRUE,"general";"via3",#N/A,TRUE,"general"}</definedName>
    <definedName name="yt8jih" hidden="1">{"uno",#N/A,FALSE,"Dist total";"COMENTARIO",#N/A,FALSE,"Ficha CODICE"}</definedName>
    <definedName name="YTD_Cash_In">OFFSET(#REF!,0,0,COUNTIF(#REF!,"&gt;3000"),1)</definedName>
    <definedName name="YTD_Cash_out">OFFSET(#REF!,0,0,COUNTIF(#REF!,"&gt;3000"),1)</definedName>
    <definedName name="YTDate">#REF!</definedName>
    <definedName name="ytj" hidden="1">{"TAB1",#N/A,TRUE,"GENERAL";"TAB2",#N/A,TRUE,"GENERAL";"TAB3",#N/A,TRUE,"GENERAL";"TAB4",#N/A,TRUE,"GENERAL";"TAB5",#N/A,TRUE,"GENERAL"}</definedName>
    <definedName name="ytjt" hidden="1">{#N/A,#N/A,TRUE,"INGENIERIA";#N/A,#N/A,TRUE,"COMPRAS";#N/A,#N/A,TRUE,"DIRECCION";#N/A,#N/A,TRUE,"RESUMEN"}</definedName>
    <definedName name="ytjt6" hidden="1">{"via1",#N/A,TRUE,"general";"via2",#N/A,TRUE,"general";"via3",#N/A,TRUE,"general"}</definedName>
    <definedName name="ytrwyr" hidden="1">{"TAB1",#N/A,TRUE,"GENERAL";"TAB2",#N/A,TRUE,"GENERAL";"TAB3",#N/A,TRUE,"GENERAL";"TAB4",#N/A,TRUE,"GENERAL";"TAB5",#N/A,TRUE,"GENERAL"}</definedName>
    <definedName name="ytry" hidden="1">{"via1",#N/A,TRUE,"general";"via2",#N/A,TRUE,"general";"via3",#N/A,TRUE,"general"}</definedName>
    <definedName name="ytryrty" hidden="1">{"via1",#N/A,TRUE,"general";"via2",#N/A,TRUE,"general";"via3",#N/A,TRUE,"general"}</definedName>
    <definedName name="YTRYUYT" hidden="1">{"TAB1",#N/A,TRUE,"GENERAL";"TAB2",#N/A,TRUE,"GENERAL";"TAB3",#N/A,TRUE,"GENERAL";"TAB4",#N/A,TRUE,"GENERAL";"TAB5",#N/A,TRUE,"GENERAL"}</definedName>
    <definedName name="ytu" hidden="1">#REF!</definedName>
    <definedName name="ytudfgd" hidden="1">{"TAB1",#N/A,TRUE,"GENERAL";"TAB2",#N/A,TRUE,"GENERAL";"TAB3",#N/A,TRUE,"GENERAL";"TAB4",#N/A,TRUE,"GENERAL";"TAB5",#N/A,TRUE,"GENERAL"}</definedName>
    <definedName name="yturtu7" hidden="1">{"TAB1",#N/A,TRUE,"GENERAL";"TAB2",#N/A,TRUE,"GENERAL";"TAB3",#N/A,TRUE,"GENERAL";"TAB4",#N/A,TRUE,"GENERAL";"TAB5",#N/A,TRUE,"GENERAL"}</definedName>
    <definedName name="yturu" hidden="1">{"TAB1",#N/A,TRUE,"GENERAL";"TAB2",#N/A,TRUE,"GENERAL";"TAB3",#N/A,TRUE,"GENERAL";"TAB4",#N/A,TRUE,"GENERAL";"TAB5",#N/A,TRUE,"GENERAL"}</definedName>
    <definedName name="ytuytfgh" hidden="1">{"via1",#N/A,TRUE,"general";"via2",#N/A,TRUE,"general";"via3",#N/A,TRUE,"general"}</definedName>
    <definedName name="yty" hidden="1">{"TAB1",#N/A,TRUE,"GENERAL";"TAB2",#N/A,TRUE,"GENERAL";"TAB3",#N/A,TRUE,"GENERAL";"TAB4",#N/A,TRUE,"GENERAL";"TAB5",#N/A,TRUE,"GENERAL"}</definedName>
    <definedName name="ytyyh" hidden="1">{"via1",#N/A,TRUE,"general";"via2",#N/A,TRUE,"general";"via3",#N/A,TRUE,"general"}</definedName>
    <definedName name="ytzacdfg" hidden="1">{"TAB1",#N/A,TRUE,"GENERAL";"TAB2",#N/A,TRUE,"GENERAL";"TAB3",#N/A,TRUE,"GENERAL";"TAB4",#N/A,TRUE,"GENERAL";"TAB5",#N/A,TRUE,"GENERAL"}</definedName>
    <definedName name="yu" hidden="1">{"TAB1",#N/A,TRUE,"GENERAL";"TAB2",#N/A,TRUE,"GENERAL";"TAB3",#N/A,TRUE,"GENERAL";"TAB4",#N/A,TRUE,"GENERAL";"TAB5",#N/A,TRUE,"GENERAL"}</definedName>
    <definedName name="yudre54" hidden="1">{"TAB1",#N/A,TRUE,"GENERAL";"TAB2",#N/A,TRUE,"GENERAL";"TAB3",#N/A,TRUE,"GENERAL";"TAB4",#N/A,TRUE,"GENERAL";"TAB5",#N/A,TRUE,"GENERAL"}</definedName>
    <definedName name="yuhgh" hidden="1">{"TAB1",#N/A,TRUE,"GENERAL";"TAB2",#N/A,TRUE,"GENERAL";"TAB3",#N/A,TRUE,"GENERAL";"TAB4",#N/A,TRUE,"GENERAL";"TAB5",#N/A,TRUE,"GENERAL"}</definedName>
    <definedName name="YUI" hidden="1">{"ANAR",#N/A,FALSE,"Dist total";"MARGEN",#N/A,FALSE,"Dist total";"COMENTARIO",#N/A,FALSE,"Ficha CODICE";"CONSEJO",#N/A,FALSE,"Dist p0";"uno",#N/A,FALSE,"Dist total"}</definedName>
    <definedName name="YUIYU" hidden="1">{#N/A,#N/A,FALSE,"Solids Only"}</definedName>
    <definedName name="YUTREFSF" hidden="1">{#N/A,#N/A,FALSE,"PERSONAL"}</definedName>
    <definedName name="YUTTYE" hidden="1">{#N/A,#N/A,FALSE,"Solids &amp; Flow"}</definedName>
    <definedName name="yutu" hidden="1">{"via1",#N/A,TRUE,"general";"via2",#N/A,TRUE,"general";"via3",#N/A,TRUE,"general"}</definedName>
    <definedName name="YUTY" hidden="1">{#N/A,#N/A,FALSE,"Solids Only"}</definedName>
    <definedName name="yuuiiy" hidden="1">{"via1",#N/A,TRUE,"general";"via2",#N/A,TRUE,"general";"via3",#N/A,TRUE,"general"}</definedName>
    <definedName name="yuuuuuu" hidden="1">{"via1",#N/A,TRUE,"general";"via2",#N/A,TRUE,"general";"via3",#N/A,TRUE,"general"}</definedName>
    <definedName name="yy" hidden="1">{"via1",#N/A,TRUE,"general";"via2",#N/A,TRUE,"general";"via3",#N/A,TRUE,"general"}</definedName>
    <definedName name="yyui" hidden="1">{#N/A,#N/A,FALSE,"단축1";#N/A,#N/A,FALSE,"단축2";#N/A,#N/A,FALSE,"단축3";#N/A,#N/A,FALSE,"장축";#N/A,#N/A,FALSE,"4WD"}</definedName>
    <definedName name="yyy" hidden="1">{"TAB1",#N/A,TRUE,"GENERAL";"TAB2",#N/A,TRUE,"GENERAL";"TAB3",#N/A,TRUE,"GENERAL";"TAB4",#N/A,TRUE,"GENERAL";"TAB5",#N/A,TRUE,"GENERAL"}</definedName>
    <definedName name="yyyuh" hidden="1">{"TAB1",#N/A,TRUE,"GENERAL";"TAB2",#N/A,TRUE,"GENERAL";"TAB3",#N/A,TRUE,"GENERAL";"TAB4",#N/A,TRUE,"GENERAL";"TAB5",#N/A,TRUE,"GENERAL"}</definedName>
    <definedName name="yyyyhhh" hidden="1">{"TAB1",#N/A,TRUE,"GENERAL";"TAB2",#N/A,TRUE,"GENERAL";"TAB3",#N/A,TRUE,"GENERAL";"TAB4",#N/A,TRUE,"GENERAL";"TAB5",#N/A,TRUE,"GENERAL"}</definedName>
    <definedName name="yyyyy" hidden="1">{#N/A,#N/A,FALSE,"Costos Productos 6A";#N/A,#N/A,FALSE,"Costo Unitario Total H-94-12"}</definedName>
    <definedName name="yyyyyf" hidden="1">{"via1",#N/A,TRUE,"general";"via2",#N/A,TRUE,"general";"via3",#N/A,TRUE,"general"}</definedName>
    <definedName name="yyyyyy" hidden="1">{#N/A,#N/A,FALSE,"Costos Productos 6A";#N/A,#N/A,FALSE,"Costo Unitario Total H-94-12"}</definedName>
    <definedName name="YYYYYYYYYYY" hidden="1">#REF!</definedName>
    <definedName name="YZ" hidden="1">{#N/A,#N/A,FALSE,"TABLE"}</definedName>
    <definedName name="z" hidden="1">#REF!</definedName>
    <definedName name="Z_026CD6D7_F7CA_4BE8_B625_9A1778CFA739_.wvu.FilterData" hidden="1">#REF!</definedName>
    <definedName name="Z_026CD6D7_F7CA_4BE8_B625_9A1778CFA739_.wvu.PrintArea" hidden="1">#REF!</definedName>
    <definedName name="Z_026CD6D7_F7CA_4BE8_B625_9A1778CFA739_.wvu.PrintTitles" hidden="1">#REF!</definedName>
    <definedName name="Z_05670E35_1347_49D9_AD91_AA9A31A4EF61_.wvu.FilterData" hidden="1">#REF!</definedName>
    <definedName name="Z_05670E35_1347_49D9_AD91_AA9A31A4EF61_.wvu.PrintArea" hidden="1">#REF!</definedName>
    <definedName name="Z_05670E35_1347_49D9_AD91_AA9A31A4EF61_.wvu.PrintTitles" hidden="1">#REF!</definedName>
    <definedName name="Z_0890F28A_A8C8_451C_A3E6_C3AFDD239B64_.wvu.FilterData" hidden="1">#REF!</definedName>
    <definedName name="Z_0890F28A_A8C8_451C_A3E6_C3AFDD239B64_.wvu.PrintArea" hidden="1">#REF!</definedName>
    <definedName name="Z_0890F28A_A8C8_451C_A3E6_C3AFDD239B64_.wvu.PrintTitles" hidden="1">#REF!</definedName>
    <definedName name="Z_0A4C2D72_EA87_11DA_B6F6_00609720E0A1_.wvu.FilterData" hidden="1">#REF!</definedName>
    <definedName name="Z_0A4C2D72_EA87_11DA_B6F6_00609720E0A1_.wvu.PrintArea" hidden="1">#REF!</definedName>
    <definedName name="Z_0A4C2D72_EA87_11DA_B6F6_00609720E0A1_.wvu.PrintTitles" hidden="1">#REF!</definedName>
    <definedName name="Z_0A4C2D73_EA87_11DA_B6F6_00609720E0A1_.wvu.FilterData" hidden="1">#REF!</definedName>
    <definedName name="Z_0A4C2D73_EA87_11DA_B6F6_00609720E0A1_.wvu.PrintArea" hidden="1">#REF!</definedName>
    <definedName name="Z_0A4C2D73_EA87_11DA_B6F6_00609720E0A1_.wvu.PrintTitles" hidden="1">#REF!</definedName>
    <definedName name="Z_0A4C2D74_EA87_11DA_B6F6_00609720E0A1_.wvu.FilterData" hidden="1">#REF!</definedName>
    <definedName name="Z_0A4C2D74_EA87_11DA_B6F6_00609720E0A1_.wvu.PrintArea" hidden="1">#REF!</definedName>
    <definedName name="Z_0A4C2D74_EA87_11DA_B6F6_00609720E0A1_.wvu.PrintTitles" hidden="1">#REF!</definedName>
    <definedName name="Z_0A4C2D75_EA87_11DA_B6F6_00609720E0A1_.wvu.FilterData" hidden="1">#REF!</definedName>
    <definedName name="Z_0A4C2D75_EA87_11DA_B6F6_00609720E0A1_.wvu.PrintArea" hidden="1">#REF!</definedName>
    <definedName name="Z_0A4C2D75_EA87_11DA_B6F6_00609720E0A1_.wvu.PrintTitles" hidden="1">#REF!</definedName>
    <definedName name="Z_0A4C2D76_EA87_11DA_B6F6_00609720E0A1_.wvu.FilterData" hidden="1">#REF!</definedName>
    <definedName name="Z_0A4C2D76_EA87_11DA_B6F6_00609720E0A1_.wvu.PrintArea" hidden="1">#REF!</definedName>
    <definedName name="Z_0A4C2D76_EA87_11DA_B6F6_00609720E0A1_.wvu.PrintTitles" hidden="1">#REF!</definedName>
    <definedName name="Z_0E0DE1F8_394A_4093_8E74_B2A631A3A88C_.wvu.FilterData" hidden="1">#REF!</definedName>
    <definedName name="Z_0E0DE1F8_394A_4093_8E74_B2A631A3A88C_.wvu.PrintArea" hidden="1">#REF!</definedName>
    <definedName name="Z_0E0DE1F8_394A_4093_8E74_B2A631A3A88C_.wvu.PrintTitles" hidden="1">#REF!</definedName>
    <definedName name="Z_18C710ED_70CF_48D0_92F5_038A88335068_.wvu.FilterData" hidden="1">#REF!</definedName>
    <definedName name="Z_18C710ED_70CF_48D0_92F5_038A88335068_.wvu.PrintArea" hidden="1">#REF!</definedName>
    <definedName name="Z_18C710ED_70CF_48D0_92F5_038A88335068_.wvu.PrintTitles" hidden="1">#REF!</definedName>
    <definedName name="Z_1F15347C_EA70_491F_A73D_DE5CDEF7875A_.wvu.PrintTitles" hidden="1">#REF!</definedName>
    <definedName name="Z_235A93C1_87C6_11D4_BB51_444553540000_.wvu.Cols" hidden="1">#REF!,#REF!</definedName>
    <definedName name="Z_235A93C2_87C6_11D4_BB51_444553540000_.wvu.Cols" hidden="1">#REF!,#REF!</definedName>
    <definedName name="Z_235A93C3_87C6_11D4_BB51_444553540000_.wvu.Cols" hidden="1">#REF!,#REF!</definedName>
    <definedName name="Z_235A93C4_87C6_11D4_BB51_444553540000_.wvu.Cols" hidden="1">#REF!,#REF!</definedName>
    <definedName name="Z_235A93C5_87C6_11D4_BB51_444553540000_.wvu.Cols" hidden="1">#REF!,#REF!</definedName>
    <definedName name="Z_235A93C6_87C6_11D4_BB51_444553540000_.wvu.Cols" hidden="1">#REF!,#REF!</definedName>
    <definedName name="Z_235A93C7_87C6_11D4_BB51_444553540000_.wvu.Cols" hidden="1">#REF!,#REF!</definedName>
    <definedName name="Z_378D82E8_FE69_4712_AE73_9D578C4190DE_.wvu.FilterData" hidden="1">#REF!</definedName>
    <definedName name="Z_378D82E8_FE69_4712_AE73_9D578C4190DE_.wvu.PrintArea" hidden="1">#REF!</definedName>
    <definedName name="Z_378D82E8_FE69_4712_AE73_9D578C4190DE_.wvu.PrintTitles" hidden="1">#REF!</definedName>
    <definedName name="Z_381FCF61_DF95_4756_B103_A1118DFFDE02_.wvu.FilterData" hidden="1">#REF!</definedName>
    <definedName name="Z_381FCF61_DF95_4756_B103_A1118DFFDE02_.wvu.PrintArea" hidden="1">#REF!</definedName>
    <definedName name="Z_381FCF61_DF95_4756_B103_A1118DFFDE02_.wvu.PrintTitles" hidden="1">#REF!</definedName>
    <definedName name="Z_3B3C0CA1_2A9C_45FD_9823_50B200F6C0D1_.wvu.FilterData" hidden="1">#REF!</definedName>
    <definedName name="Z_3B3C0CA1_2A9C_45FD_9823_50B200F6C0D1_.wvu.PrintArea" hidden="1">#REF!</definedName>
    <definedName name="Z_3B3C0CA1_2A9C_45FD_9823_50B200F6C0D1_.wvu.PrintTitles" hidden="1">#REF!</definedName>
    <definedName name="Z_3E9430E5_6A83_435B_9E47_1B8F7E18D67C_.wvu.FilterData" hidden="1">#REF!</definedName>
    <definedName name="Z_3E9430E5_6A83_435B_9E47_1B8F7E18D67C_.wvu.PrintArea" hidden="1">#REF!</definedName>
    <definedName name="Z_3E9430E5_6A83_435B_9E47_1B8F7E18D67C_.wvu.PrintTitles" hidden="1">#REF!</definedName>
    <definedName name="Z_4A14CB5C_2287_4F6E_9A65_22F0A4D81D81_.wvu.FilterData" hidden="1">#REF!</definedName>
    <definedName name="Z_4A14CB5C_2287_4F6E_9A65_22F0A4D81D81_.wvu.PrintArea" hidden="1">#REF!</definedName>
    <definedName name="Z_4A14CB5C_2287_4F6E_9A65_22F0A4D81D81_.wvu.PrintTitles" hidden="1">#REF!</definedName>
    <definedName name="Z_4BBC24C4_A093_4EC9_8AFF_49C6F602CC39_.wvu.FilterData" hidden="1">#REF!</definedName>
    <definedName name="Z_4BBC24C4_A093_4EC9_8AFF_49C6F602CC39_.wvu.PrintArea" hidden="1">#REF!</definedName>
    <definedName name="Z_4BBC24C4_A093_4EC9_8AFF_49C6F602CC39_.wvu.PrintTitles" hidden="1">#REF!</definedName>
    <definedName name="Z_504A8F9D_2C46_439E_975A_DF1C1FA56E7B_.wvu.FilterData" hidden="1">#REF!</definedName>
    <definedName name="Z_504A8F9D_2C46_439E_975A_DF1C1FA56E7B_.wvu.PrintArea" hidden="1">#REF!</definedName>
    <definedName name="Z_504A8F9D_2C46_439E_975A_DF1C1FA56E7B_.wvu.PrintTitles" hidden="1">#REF!</definedName>
    <definedName name="Z_56770540_A97A_11D1_870B_00002143DF72_.wvu.Rows" hidden="1">#REF!,#REF!,#REF!,#REF!,#REF!,#REF!,#REF!,#REF!,#REF!,#REF!,#REF!,#REF!,#REF!</definedName>
    <definedName name="Z_5950F5A2_2290_11D4_B6FA_0000C0968CE7_.wvu.PrintArea" hidden="1">#REF!</definedName>
    <definedName name="Z_5950F5A2_2290_11D4_B6FA_0000C0968CE7_.wvu.Rows" hidden="1">#REF!,#REF!</definedName>
    <definedName name="Z_653348E7_CDAD_4F62_A236_641A4BB6425A_.wvu.FilterData" hidden="1">#REF!</definedName>
    <definedName name="Z_653348E7_CDAD_4F62_A236_641A4BB6425A_.wvu.PrintArea" hidden="1">#REF!</definedName>
    <definedName name="Z_653348E7_CDAD_4F62_A236_641A4BB6425A_.wvu.PrintTitles" hidden="1">#REF!</definedName>
    <definedName name="Z_68C48519_C8C2_4287_96F6_0F561F815CE8_.wvu.FilterData" hidden="1">#REF!</definedName>
    <definedName name="Z_68C48519_C8C2_4287_96F6_0F561F815CE8_.wvu.PrintArea" hidden="1">#REF!</definedName>
    <definedName name="Z_68C48519_C8C2_4287_96F6_0F561F815CE8_.wvu.PrintTitles" hidden="1">#REF!</definedName>
    <definedName name="Z_6BA141F2_E104_11DA_B6F6_00609720E0A1_.wvu.FilterData" hidden="1">#REF!</definedName>
    <definedName name="Z_6BA141F2_E104_11DA_B6F6_00609720E0A1_.wvu.PrintArea" hidden="1">#REF!</definedName>
    <definedName name="Z_6BA141F2_E104_11DA_B6F6_00609720E0A1_.wvu.PrintTitles" hidden="1">#REF!</definedName>
    <definedName name="Z_6BA141F3_E104_11DA_B6F6_00609720E0A1_.wvu.FilterData" hidden="1">#REF!</definedName>
    <definedName name="Z_6BA141F3_E104_11DA_B6F6_00609720E0A1_.wvu.PrintArea" hidden="1">#REF!</definedName>
    <definedName name="Z_6BA141F3_E104_11DA_B6F6_00609720E0A1_.wvu.PrintTitles" hidden="1">#REF!</definedName>
    <definedName name="Z_6BA141F4_E104_11DA_B6F6_00609720E0A1_.wvu.FilterData" hidden="1">#REF!</definedName>
    <definedName name="Z_6BA141F4_E104_11DA_B6F6_00609720E0A1_.wvu.PrintArea" hidden="1">#REF!</definedName>
    <definedName name="Z_6BA141F4_E104_11DA_B6F6_00609720E0A1_.wvu.PrintTitles" hidden="1">#REF!</definedName>
    <definedName name="Z_6BA141F5_E104_11DA_B6F6_00609720E0A1_.wvu.FilterData" hidden="1">#REF!</definedName>
    <definedName name="Z_6BA141F5_E104_11DA_B6F6_00609720E0A1_.wvu.PrintArea" hidden="1">#REF!</definedName>
    <definedName name="Z_6BA141F5_E104_11DA_B6F6_00609720E0A1_.wvu.PrintTitles" hidden="1">#REF!</definedName>
    <definedName name="Z_6BA141F6_E104_11DA_B6F6_00609720E0A1_.wvu.FilterData" hidden="1">#REF!</definedName>
    <definedName name="Z_6BA141F6_E104_11DA_B6F6_00609720E0A1_.wvu.PrintArea" hidden="1">#REF!</definedName>
    <definedName name="Z_6BA141F6_E104_11DA_B6F6_00609720E0A1_.wvu.PrintTitles" hidden="1">#REF!</definedName>
    <definedName name="Z_6CDBE1A1_8642_11D4_8E16_005004999978_.wvu.PrintTitles" hidden="1">#REF!</definedName>
    <definedName name="Z_6CDBE1A1_8642_11D4_8E16_005004999978_.wvu.Rows" hidden="1">#REF!,#REF!,#REF!,#REF!,#REF!</definedName>
    <definedName name="Z_6CDBE1A2_8642_11D4_8E16_005004999978_.wvu.PrintTitles" hidden="1">#REF!</definedName>
    <definedName name="Z_6CDBE1A2_8642_11D4_8E16_005004999978_.wvu.Rows" hidden="1">#REF!,#REF!,#REF!,#REF!,#REF!</definedName>
    <definedName name="Z_6CDBE1AE_8642_11D4_8E16_005004999978_.wvu.Cols" hidden="1">#REF!,#REF!</definedName>
    <definedName name="Z_6CDBE1AE_8642_11D4_8E16_005004999978_.wvu.PrintArea" hidden="1">#REF!</definedName>
    <definedName name="Z_6CDBE1AE_8642_11D4_8E16_005004999978_.wvu.Rows" hidden="1">#REF!,#REF!,#REF!,#REF!,#REF!</definedName>
    <definedName name="Z_6CDBE1AF_8642_11D4_8E16_005004999978_.wvu.Cols" hidden="1">#REF!,#REF!</definedName>
    <definedName name="Z_6CDBE1AF_8642_11D4_8E16_005004999978_.wvu.Rows" hidden="1">#REF!,#REF!,#REF!,#REF!,#REF!</definedName>
    <definedName name="Z_726673D2_C579_4EF3_83C7_45DC3792EA6A_.wvu.FilterData" hidden="1">#REF!</definedName>
    <definedName name="Z_726673D2_C579_4EF3_83C7_45DC3792EA6A_.wvu.PrintArea" hidden="1">#REF!</definedName>
    <definedName name="Z_726673D2_C579_4EF3_83C7_45DC3792EA6A_.wvu.PrintTitles" hidden="1">#REF!</definedName>
    <definedName name="Z_729969D8_DFDA_47B9_ADA2_E05CF62B3DEF_.wvu.FilterData" hidden="1">#REF!</definedName>
    <definedName name="Z_729969D8_DFDA_47B9_ADA2_E05CF62B3DEF_.wvu.PrintArea" hidden="1">#REF!</definedName>
    <definedName name="Z_729969D8_DFDA_47B9_ADA2_E05CF62B3DEF_.wvu.PrintTitles" hidden="1">#REF!</definedName>
    <definedName name="Z_75EDDC88_CA8C_4671_911D_25D74F37EC47_.wvu.FilterData" hidden="1">#REF!</definedName>
    <definedName name="Z_75EDDC88_CA8C_4671_911D_25D74F37EC47_.wvu.PrintArea" hidden="1">#REF!</definedName>
    <definedName name="Z_75EDDC88_CA8C_4671_911D_25D74F37EC47_.wvu.PrintTitles" hidden="1">#REF!</definedName>
    <definedName name="Z_80573755_2D8B_4158_BD3A_CC331B950748_.wvu.FilterData" hidden="1">#REF!</definedName>
    <definedName name="Z_80573755_2D8B_4158_BD3A_CC331B950748_.wvu.PrintArea" hidden="1">#REF!</definedName>
    <definedName name="Z_80573755_2D8B_4158_BD3A_CC331B950748_.wvu.PrintTitles" hidden="1">#REF!</definedName>
    <definedName name="Z_9C7B0D6D_4DDE_4C72_B23F_2E183F63ECB1_.wvu.FilterData" hidden="1">#REF!</definedName>
    <definedName name="Z_9C7B0D6D_4DDE_4C72_B23F_2E183F63ECB1_.wvu.PrintArea" hidden="1">#REF!</definedName>
    <definedName name="Z_9C7B0D6D_4DDE_4C72_B23F_2E183F63ECB1_.wvu.PrintTitles" hidden="1">#REF!</definedName>
    <definedName name="Z_9C8B6436_249F_426A_96DC_EEE5E7CB7D1B_.wvu.FilterData" hidden="1">#REF!</definedName>
    <definedName name="Z_9C8B6436_249F_426A_96DC_EEE5E7CB7D1B_.wvu.PrintArea" hidden="1">#REF!</definedName>
    <definedName name="Z_9C8B6436_249F_426A_96DC_EEE5E7CB7D1B_.wvu.PrintTitles" hidden="1">#REF!</definedName>
    <definedName name="Z_9FCFD0D5_270B_4F36_B422_02EF7A3700B8_.wvu.FilterData" hidden="1">#REF!</definedName>
    <definedName name="Z_9FCFD0D5_270B_4F36_B422_02EF7A3700B8_.wvu.PrintArea" hidden="1">#REF!</definedName>
    <definedName name="Z_9FCFD0D5_270B_4F36_B422_02EF7A3700B8_.wvu.PrintTitles" hidden="1">#REF!</definedName>
    <definedName name="Z_9FE8FF3F_4486_44D6_9AFB_43CC5B824BF9_.wvu.FilterData" hidden="1">#REF!</definedName>
    <definedName name="Z_9FE8FF3F_4486_44D6_9AFB_43CC5B824BF9_.wvu.PrintArea" hidden="1">#REF!</definedName>
    <definedName name="Z_9FE8FF3F_4486_44D6_9AFB_43CC5B824BF9_.wvu.PrintTitles" hidden="1">#REF!</definedName>
    <definedName name="Z_A3DE26BA_CF48_4654_9BE9_FAEB3C301C95_.wvu.FilterData" hidden="1">#REF!</definedName>
    <definedName name="Z_A3DE26BA_CF48_4654_9BE9_FAEB3C301C95_.wvu.PrintArea" hidden="1">#REF!</definedName>
    <definedName name="Z_A3DE26BA_CF48_4654_9BE9_FAEB3C301C95_.wvu.PrintTitles" hidden="1">#REF!</definedName>
    <definedName name="Z_AAA1DD33_F1E3_423A_B1F2_E8567F4D95A5_.wvu.FilterData" hidden="1">#REF!</definedName>
    <definedName name="Z_AAA1DD33_F1E3_423A_B1F2_E8567F4D95A5_.wvu.PrintArea" hidden="1">#REF!</definedName>
    <definedName name="Z_AAA1DD33_F1E3_423A_B1F2_E8567F4D95A5_.wvu.PrintTitles" hidden="1">#REF!</definedName>
    <definedName name="Z_B3255642_8A6B_11D5_916F_005004920FCB_.wvu.PrintTitles" hidden="1">#REF!</definedName>
    <definedName name="Z_B4899972_EBDC_11DA_B6F6_00609720E0A1_.wvu.FilterData" hidden="1">#REF!</definedName>
    <definedName name="Z_B4899972_EBDC_11DA_B6F6_00609720E0A1_.wvu.PrintArea" hidden="1">#REF!</definedName>
    <definedName name="Z_B4899972_EBDC_11DA_B6F6_00609720E0A1_.wvu.PrintTitles" hidden="1">#REF!</definedName>
    <definedName name="Z_B4899973_EBDC_11DA_B6F6_00609720E0A1_.wvu.FilterData" hidden="1">#REF!</definedName>
    <definedName name="Z_B4899973_EBDC_11DA_B6F6_00609720E0A1_.wvu.PrintArea" hidden="1">#REF!</definedName>
    <definedName name="Z_B4899973_EBDC_11DA_B6F6_00609720E0A1_.wvu.PrintTitles" hidden="1">#REF!</definedName>
    <definedName name="Z_B4899974_EBDC_11DA_B6F6_00609720E0A1_.wvu.FilterData" hidden="1">#REF!</definedName>
    <definedName name="Z_B4899974_EBDC_11DA_B6F6_00609720E0A1_.wvu.PrintArea" hidden="1">#REF!</definedName>
    <definedName name="Z_B4899974_EBDC_11DA_B6F6_00609720E0A1_.wvu.PrintTitles" hidden="1">#REF!</definedName>
    <definedName name="Z_B4899975_EBDC_11DA_B6F6_00609720E0A1_.wvu.FilterData" hidden="1">#REF!</definedName>
    <definedName name="Z_B4899975_EBDC_11DA_B6F6_00609720E0A1_.wvu.PrintArea" hidden="1">#REF!</definedName>
    <definedName name="Z_B4899975_EBDC_11DA_B6F6_00609720E0A1_.wvu.PrintTitles" hidden="1">#REF!</definedName>
    <definedName name="Z_B4899976_EBDC_11DA_B6F6_00609720E0A1_.wvu.FilterData" hidden="1">#REF!</definedName>
    <definedName name="Z_B4899976_EBDC_11DA_B6F6_00609720E0A1_.wvu.PrintArea" hidden="1">#REF!</definedName>
    <definedName name="Z_B4899976_EBDC_11DA_B6F6_00609720E0A1_.wvu.PrintTitles" hidden="1">#REF!</definedName>
    <definedName name="Z_C24E6469_C4CC_430B_8814_72DD019DF2C8_.wvu.FilterData" hidden="1">#REF!</definedName>
    <definedName name="Z_C24E6469_C4CC_430B_8814_72DD019DF2C8_.wvu.PrintArea" hidden="1">#REF!</definedName>
    <definedName name="Z_C24E6469_C4CC_430B_8814_72DD019DF2C8_.wvu.PrintTitles" hidden="1">#REF!</definedName>
    <definedName name="Z_CA61CA57_E7CE_4A4D_974A_F3124BCA2797_.wvu.FilterData" hidden="1">#REF!</definedName>
    <definedName name="Z_CA61CA57_E7CE_4A4D_974A_F3124BCA2797_.wvu.PrintArea" hidden="1">#REF!</definedName>
    <definedName name="Z_CA61CA57_E7CE_4A4D_974A_F3124BCA2797_.wvu.PrintTitles" hidden="1">#REF!</definedName>
    <definedName name="Z_DA4D5A8F_12FA_42F5_A8BB_526600E97433_.wvu.FilterData" hidden="1">#REF!</definedName>
    <definedName name="Z_DA4D5A8F_12FA_42F5_A8BB_526600E97433_.wvu.PrintArea" hidden="1">#REF!</definedName>
    <definedName name="Z_DA4D5A8F_12FA_42F5_A8BB_526600E97433_.wvu.PrintTitles" hidden="1">#REF!</definedName>
    <definedName name="Z_DEE952E1_FD1C_11D4_ADB1_00D0B74E2E7F_.wvu.Rows" hidden="1">#REF!</definedName>
    <definedName name="Z_DFB4C5EB_A8D3_475E_B627_EA98F95F9220_.wvu.FilterData" hidden="1">#REF!</definedName>
    <definedName name="Z_DFB4C5EB_A8D3_475E_B627_EA98F95F9220_.wvu.PrintArea" hidden="1">#REF!</definedName>
    <definedName name="Z_DFB4C5EB_A8D3_475E_B627_EA98F95F9220_.wvu.PrintTitles" hidden="1">#REF!</definedName>
    <definedName name="Z_E8FEE9A5_163A_11D2_AED0_0000E81DA68C_.wvu.Rows" hidden="1">#REF!</definedName>
    <definedName name="Z_EFB04AA6_723C_11D6_BF85_0050DA064609_.wvu.FilterData" hidden="1">#REF!</definedName>
    <definedName name="Z_F2B990A1_57B3_4766_8C3D_4D3A5265BAEF_.wvu.FilterData" hidden="1">#REF!</definedName>
    <definedName name="Z_F2B990A1_57B3_4766_8C3D_4D3A5265BAEF_.wvu.PrintArea" hidden="1">#REF!</definedName>
    <definedName name="Z_F2B990A1_57B3_4766_8C3D_4D3A5265BAEF_.wvu.PrintTitles" hidden="1">#REF!</definedName>
    <definedName name="Z_F9482E1F_92B8_43D8_949A_7DDCF2E63A19_.wvu.FilterData" hidden="1">#REF!</definedName>
    <definedName name="Z_F9482E1F_92B8_43D8_949A_7DDCF2E63A19_.wvu.PrintArea" hidden="1">#REF!</definedName>
    <definedName name="Z_F9482E1F_92B8_43D8_949A_7DDCF2E63A19_.wvu.PrintTitles" hidden="1">#REF!</definedName>
    <definedName name="ZA" hidden="1">{#N/A,#N/A,FALSE,"TABLE"}</definedName>
    <definedName name="ZAQ" hidden="1">{#N/A,#N/A,TRUE,"INGENIERIA";#N/A,#N/A,TRUE,"COMPRAS";#N/A,#N/A,TRUE,"DIRECCION";#N/A,#N/A,TRUE,"RESUMEN"}</definedName>
    <definedName name="ZAR">#REF!</definedName>
    <definedName name="zc" hidden="1">{#N/A,#N/A,FALSE,"TABLE"}</definedName>
    <definedName name="zcf" hidden="1">#REF!</definedName>
    <definedName name="zcoincidencefactor_001">#REF!</definedName>
    <definedName name="ZD" hidden="1">{"Sin detalle",#N/A,FALSE,"Flujo (redondeado)";"Detallado",#N/A,FALSE,"Flujo (redondeado)"}</definedName>
    <definedName name="zdervr" hidden="1">{"via1",#N/A,TRUE,"general";"via2",#N/A,TRUE,"general";"via3",#N/A,TRUE,"general"}</definedName>
    <definedName name="ZESTAW" hidden="1">{#N/A,#N/A,FALSE,"F-01";#N/A,#N/A,FALSE,"F-01";#N/A,#N/A,FALSE,"F-01"}</definedName>
    <definedName name="ZMK">#REF!</definedName>
    <definedName name="Zonas">#REF!</definedName>
    <definedName name="zsaa" hidden="1">{#N/A,#N/A,FALSE,"신규dep";#N/A,#N/A,FALSE,"신규dep-금형상각후";#N/A,#N/A,FALSE,"신규dep-연구비상각후";#N/A,#N/A,FALSE,"신규dep-기계,공구상각후"}</definedName>
    <definedName name="ZSDFGSERGASDGF" hidden="1">{"EVA",#N/A,FALSE,"SMT2";#N/A,#N/A,FALSE,"Summary";#N/A,#N/A,FALSE,"Graphs";#N/A,#N/A,FALSE,"4 Panel"}</definedName>
    <definedName name="ZWD">#REF!</definedName>
    <definedName name="ZX" hidden="1">#REF!</definedName>
    <definedName name="ZXC" hidden="1">{#N/A,#N/A,FALSE,"이태원철근"}</definedName>
    <definedName name="zxczds" hidden="1">{"TAB1",#N/A,TRUE,"GENERAL";"TAB2",#N/A,TRUE,"GENERAL";"TAB3",#N/A,TRUE,"GENERAL";"TAB4",#N/A,TRUE,"GENERAL";"TAB5",#N/A,TRUE,"GENERAL"}</definedName>
    <definedName name="zxd" hidden="1">{"ANAR",#N/A,FALSE,"Dist total";"MARGEN",#N/A,FALSE,"Dist total";"COMENTARIO",#N/A,FALSE,"Ficha CODICE";"CONSEJO",#N/A,FALSE,"Dist p0";"uno",#N/A,FALSE,"Dist total"}</definedName>
    <definedName name="zxdd" hidden="1">{"ANAR",#N/A,FALSE,"Dist total";"MARGEN",#N/A,FALSE,"Dist total";"COMENTARIO",#N/A,FALSE,"Ficha CODICE";"CONSEJO",#N/A,FALSE,"Dist p0";"uno",#N/A,FALSE,"Dist total"}</definedName>
    <definedName name="zxs" hidden="1">#REF!</definedName>
    <definedName name="zxsdftyu" hidden="1">{"via1",#N/A,TRUE,"general";"via2",#N/A,TRUE,"general";"via3",#N/A,TRUE,"general"}</definedName>
    <definedName name="zxvxczv" hidden="1">{"via1",#N/A,TRUE,"general";"via2",#N/A,TRUE,"general";"via3",#N/A,TRUE,"general"}</definedName>
    <definedName name="ZXXX" hidden="1">{#N/A,#N/A,FALSE,"TABLE"}</definedName>
    <definedName name="zy" hidden="1">{#N/A,#N/A,FALSE,"TABLE"}</definedName>
    <definedName name="ZZ">MATCH(0.01,End_Bal,-1)+1</definedName>
    <definedName name="zzcoincidencefactor_001">#REF!</definedName>
    <definedName name="zzv"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zzz" hidden="1">{#N/A,#N/A,FALSE,"Costos Productos 6A";#N/A,#N/A,FALSE,"Costo Unitario Total H-94-12"}</definedName>
    <definedName name="ZZZZ" hidden="1">#REF!</definedName>
    <definedName name="ZZZZZ" hidden="1">{"CONSEJO",#N/A,FALSE,"Dist p0";"CONSEJO",#N/A,FALSE,"Ficha CODICE"}</definedName>
    <definedName name="ZZZZZZ" hidden="1">{#N/A,#N/A,FALSE,"VOL695";#N/A,#N/A,FALSE,"anexo1";#N/A,#N/A,FALSE,"anexo2";#N/A,#N/A,FALSE,"anexo3";#N/A,#N/A,FALSE,"anexo4";#N/A,#N/A,FALSE,"anexo5a";#N/A,#N/A,FALSE,"anexo5b";#N/A,#N/A,FALSE,"anexo6a";#N/A,#N/A,FALSE,"anexo6a";#N/A,#N/A,FALSE,"anexo6c";#N/A,#N/A,FALSE,"anexo7a";#N/A,#N/A,FALSE,"anexo7b";#N/A,#N/A,FALSE,"anexo7c"}</definedName>
    <definedName name="zzzzzzz" hidden="1">#REF!</definedName>
    <definedName name="zzzzzzzzz" hidden="1">{#N/A,#N/A,FALSE,"DITCAR";#N/A,#N/A,FALSE,"a1";#N/A,#N/A,FALSE,"a2";#N/A,#N/A,FALSE,"a3";#N/A,#N/A,FALSE,"a4";#N/A,#N/A,FALSE,"a4a";#N/A,#N/A,FALSE,"a4B";#N/A,#N/A,FALSE,"a4C";#N/A,#N/A,FALSE,"A5a ";#N/A,#N/A,FALSE,"A5b";#N/A,#N/A,FALSE,"A6A";#N/A,#N/A,FALSE,"A6B";#N/A,#N/A,FALSE,"A6C";#N/A,#N/A,FALSE,"04PG12NB"}</definedName>
    <definedName name="zzzzzzzzz_1" hidden="1">{#N/A,#N/A,FALSE,"DITCAR";#N/A,#N/A,FALSE,"a1";#N/A,#N/A,FALSE,"a2";#N/A,#N/A,FALSE,"a3";#N/A,#N/A,FALSE,"a4";#N/A,#N/A,FALSE,"a4a";#N/A,#N/A,FALSE,"a4B";#N/A,#N/A,FALSE,"a4C";#N/A,#N/A,FALSE,"A5a ";#N/A,#N/A,FALSE,"A5b";#N/A,#N/A,FALSE,"A6A";#N/A,#N/A,FALSE,"A6B";#N/A,#N/A,FALSE,"A6C";#N/A,#N/A,FALSE,"04PG12NB"}</definedName>
    <definedName name="ZZZZZZZZZZZ">#REF!</definedName>
    <definedName name="zzzzzzzzzzzzzzzzzzzzzzzzzz" hidden="1">{"ANAR",#N/A,FALSE,"Dist total";"MARGEN",#N/A,FALSE,"Dist total";"COMENTARIO",#N/A,FALSE,"Ficha CODICE";"CONSEJO",#N/A,FALSE,"Dist p0";"uno",#N/A,FALSE,"Dist total"}</definedName>
    <definedName name="ㄱㄱ" hidden="1">{#N/A,#N/A,FALSE,"TABLE"}</definedName>
    <definedName name="ㄱㄱㄱ" hidden="1">{#N/A,#N/A,FALSE,"이태원철근"}</definedName>
    <definedName name="ㄱㄱㄱㄱ" hidden="1">{#N/A,#N/A,FALSE,"이태원철근"}</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미" hidden="1">{#N/A,#N/A,TRUE,"Basic";#N/A,#N/A,TRUE,"EXT-TABLE";#N/A,#N/A,TRUE,"STEEL";#N/A,#N/A,TRUE,"INT-Table";#N/A,#N/A,TRUE,"STEEL";#N/A,#N/A,TRUE,"Door"}</definedName>
    <definedName name="ㄱ쇽숏교" hidden="1">{#N/A,#N/A,FALSE,"이태원철근"}</definedName>
    <definedName name="ㄱ숏ㄱ요오헐" hidden="1">{#N/A,#N/A,FALSE,"이태원철근"}</definedName>
    <definedName name="ㄱㅇ" hidden="1">{#N/A,#N/A,FALSE,"단축1";#N/A,#N/A,FALSE,"단축2";#N/A,#N/A,FALSE,"단축3";#N/A,#N/A,FALSE,"장축";#N/A,#N/A,FALSE,"4WD"}</definedName>
    <definedName name="가" hidden="1">#REF!</definedName>
    <definedName name="가가" hidden="1">{#N/A,#N/A,FALSE,"단축1";#N/A,#N/A,FALSE,"단축2";#N/A,#N/A,FALSE,"단축3";#N/A,#N/A,FALSE,"장축";#N/A,#N/A,FALSE,"4WD"}</definedName>
    <definedName name="가나" hidden="1">{"'5'!$A$1:$BB$147"}</definedName>
    <definedName name="가나다" hidden="1">{"'5'!$A$1:$BB$147"}</definedName>
    <definedName name="가다라다라" hidden="1">{"'5'!$A$1:$BB$147"}</definedName>
    <definedName name="가다자자다" hidden="1">{"'5'!$A$1:$BB$147"}</definedName>
    <definedName name="가자나다라" hidden="1">{"'5'!$A$1:$BB$147"}</definedName>
    <definedName name="가자자라다라" hidden="1">{"'5'!$A$1:$BB$147"}</definedName>
    <definedName name="감" hidden="1">{"'표지'!$B$5"}</definedName>
    <definedName name="강강농" hidden="1">{#N/A,#N/A,FALSE,"단축1";#N/A,#N/A,FALSE,"단축2";#N/A,#N/A,FALSE,"단축3";#N/A,#N/A,FALSE,"장축";#N/A,#N/A,FALSE,"4WD"}</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개발시험종합" hidden="1">#REF!</definedName>
    <definedName name="개발일정수정"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거짓말" hidden="1">{#N/A,#N/A,FALSE,"단축1";#N/A,#N/A,FALSE,"단축2";#N/A,#N/A,FALSE,"단축3";#N/A,#N/A,FALSE,"장축";#N/A,#N/A,FALSE,"4WD"}</definedName>
    <definedName name="걸" hidden="1">{#N/A,#N/A,FALSE,"단축1";#N/A,#N/A,FALSE,"단축2";#N/A,#N/A,FALSE,"단축3";#N/A,#N/A,FALSE,"장축";#N/A,#N/A,FALSE,"4WD"}</definedName>
    <definedName name="겉표지" hidden="1">{#N/A,#N/A,TRUE,"Basic";#N/A,#N/A,TRUE,"EXT-TABLE";#N/A,#N/A,TRUE,"STEEL";#N/A,#N/A,TRUE,"INT-Table";#N/A,#N/A,TRUE,"STEEL";#N/A,#N/A,TRUE,"Door"}</definedName>
    <definedName name="견적" hidden="1">{#N/A,#N/A,FALSE,"CCTV"}</definedName>
    <definedName name="견적2" hidden="1">{#N/A,#N/A,FALSE,"CCTV"}</definedName>
    <definedName name="견적list3" hidden="1">{#N/A,#N/A,FALSE,"단축1";#N/A,#N/A,FALSE,"단축2";#N/A,#N/A,FALSE,"단축3";#N/A,#N/A,FALSE,"장축";#N/A,#N/A,FALSE,"4WD"}</definedName>
    <definedName name="견적SHEET" hidden="1">{#N/A,#N/A,FALSE,"CCTV"}</definedName>
    <definedName name="견적조건" hidden="1">#REF!</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로별" hidden="1">{"'5'!$A$1:$BB$147"}</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 hidden="1">#REF!</definedName>
    <definedName name="계약고햔황2" hidden="1">#REF!</definedName>
    <definedName name="계약고현황2" hidden="1">#REF!</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3" hidden="1">{"Acq_matrix",#N/A,FALSE,"Acquisition Matrix"}</definedName>
    <definedName name="계획표지" hidden="1">{#N/A,#N/A,FALSE,"단축1";#N/A,#N/A,FALSE,"단축2";#N/A,#N/A,FALSE,"단축3";#N/A,#N/A,FALSE,"장축";#N/A,#N/A,FALSE,"4WD"}</definedName>
    <definedName name="골" hidden="1">{#N/A,#N/A,FALSE,"단축1";#N/A,#N/A,FALSE,"단축2";#N/A,#N/A,FALSE,"단축3";#N/A,#N/A,FALSE,"장축";#N/A,#N/A,FALSE,"4WD"}</definedName>
    <definedName name="공공" hidden="1">{#N/A,#N/A,FALSE,"단축1";#N/A,#N/A,FALSE,"단축2";#N/A,#N/A,FALSE,"단축3";#N/A,#N/A,FALSE,"장축";#N/A,#N/A,FALSE,"4WD"}</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사손익" hidden="1">#REF!</definedName>
    <definedName name="공사하도급입력" hidden="1">{#N/A,#N/A,FALSE,"자재비 (2)";#N/A,#N/A,FALSE,"공사비 (2)";#N/A,#N/A,FALSE,"설계외주비";#N/A,#N/A,FALSE,"노무비";#N/A,#N/A,FALSE,"기계장치비";#N/A,#N/A,FALSE,"경비"}</definedName>
    <definedName name="공사현황2" hidden="1">{#N/A,#N/A,FALSE,"이태원철근"}</definedName>
    <definedName name="공성환" hidden="1">{#N/A,#N/A,FALSE,"단축1";#N/A,#N/A,FALSE,"단축2";#N/A,#N/A,FALSE,"단축3";#N/A,#N/A,FALSE,"장축";#N/A,#N/A,FALSE,"4WD"}</definedName>
    <definedName name="공장현황" hidden="1">{#N/A,#N/A,TRUE,"Y생산";#N/A,#N/A,TRUE,"Y판매";#N/A,#N/A,TRUE,"Y총물량";#N/A,#N/A,TRUE,"Y능력";#N/A,#N/A,TRUE,"YKD"}</definedName>
    <definedName name="공통비" hidden="1">#REF!</definedName>
    <definedName name="광주" hidden="1">{"'5'!$A$1:$BB$147"}</definedName>
    <definedName name="광주추진" hidden="1">{"'5'!$A$1:$BB$147"}</definedName>
    <definedName name="교동토" hidden="1">#REF!</definedName>
    <definedName name="교동토목" hidden="1">{#N/A,#N/A,FALSE,"이태원철근"}</definedName>
    <definedName name="교동토목공사" hidden="1">{#N/A,#N/A,FALSE,"이태원철근"}</definedName>
    <definedName name="교ㅗ" hidden="1">{#N/A,#N/A,FALSE,"이태원철근"}</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기달성" hidden="1">{"targetdcf",#N/A,FALSE,"Merger consequences";"TARGETASSU",#N/A,FALSE,"Merger consequences";"TERMINAL VALUE",#N/A,FALSE,"Merger consequences"}</definedName>
    <definedName name="구매기획" hidden="1">{"AQUIRORDCF",#N/A,FALSE,"Merger consequences";"Acquirorassns",#N/A,FALSE,"Merger consequences"}</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국구구" hidden="1">{#N/A,#N/A,FALSE,"단축1";#N/A,#N/A,FALSE,"단축2";#N/A,#N/A,FALSE,"단축3";#N/A,#N/A,FALSE,"장축";#N/A,#N/A,FALSE,"4WD"}</definedName>
    <definedName name="근거2" hidden="1">{#N/A,#N/A,FALSE,"단축1";#N/A,#N/A,FALSE,"단축2";#N/A,#N/A,FALSE,"단축3";#N/A,#N/A,FALSE,"장축";#N/A,#N/A,FALSE,"4WD"}</definedName>
    <definedName name="금형" hidden="1">{#N/A,#N/A,FALSE,"단축1";#N/A,#N/A,FALSE,"단축2";#N/A,#N/A,FALSE,"단축3";#N/A,#N/A,FALSE,"장축";#N/A,#N/A,FALSE,"4WD"}</definedName>
    <definedName name="금형편성표" hidden="1">{#N/A,#N/A,FALSE,"단축1";#N/A,#N/A,FALSE,"단축2";#N/A,#N/A,FALSE,"단축3";#N/A,#N/A,FALSE,"장축";#N/A,#N/A,FALSE,"4WD"}</definedName>
    <definedName name="기아" hidden="1">{"'5'!$A$1:$BB$147"}</definedName>
    <definedName name="기전1" hidden="1">{#N/A,#N/A,FALSE,"TABLE"}</definedName>
    <definedName name="기존안비교" hidden="1">{#N/A,#N/A,FALSE,"단축1";#N/A,#N/A,FALSE,"단축2";#N/A,#N/A,FALSE,"단축3";#N/A,#N/A,FALSE,"장축";#N/A,#N/A,FALSE,"4WD"}</definedName>
    <definedName name="기획" hidden="1">{"targetdcf",#N/A,FALSE,"Merger consequences";"TARGETASSU",#N/A,FALSE,"Merger consequences";"TERMINAL VALUE",#N/A,FALSE,"Merger consequences"}</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김베" hidden="1">{#N/A,#N/A,FALSE,"단축1";#N/A,#N/A,FALSE,"단축2";#N/A,#N/A,FALSE,"단축3";#N/A,#N/A,FALSE,"장축";#N/A,#N/A,FALSE,"4WD"}</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석철" hidden="1">{#N/A,#N/A,FALSE,"TABLE"}</definedName>
    <definedName name="김영" hidden="1">{#N/A,#N/A,FALSE,"단축1";#N/A,#N/A,FALSE,"단축2";#N/A,#N/A,FALSE,"단축3";#N/A,#N/A,FALSE,"장축";#N/A,#N/A,FALSE,"4WD"}</definedName>
    <definedName name="김인섭" hidden="1">{"'5'!$A$1:$BB$147"}</definedName>
    <definedName name="김정희" hidden="1">{"'5'!$A$1:$BB$147"}</definedName>
    <definedName name="김차" hidden="1">{#N/A,#N/A,FALSE,"단축1";#N/A,#N/A,FALSE,"단축2";#N/A,#N/A,FALSE,"단축3";#N/A,#N/A,FALSE,"장축";#N/A,#N/A,FALSE,"4WD"}</definedName>
    <definedName name="김태헌" hidden="1">{"'5'!$A$1:$BB$147"}</definedName>
    <definedName name="ㄳㄱ소쇼ㅓ" hidden="1">#REF!</definedName>
    <definedName name="ㄳㄳㅅㄱ" hidden="1">{#N/A,#N/A,FALSE,"단축1";#N/A,#N/A,FALSE,"단축2";#N/A,#N/A,FALSE,"단축3";#N/A,#N/A,FALSE,"장축";#N/A,#N/A,FALSE,"4WD"}</definedName>
    <definedName name="ㄳㄷㄳ" hidden="1">{#N/A,#N/A,FALSE,"단축1";#N/A,#N/A,FALSE,"단축2";#N/A,#N/A,FALSE,"단축3";#N/A,#N/A,FALSE,"장축";#N/A,#N/A,FALSE,"4WD"}</definedName>
    <definedName name="ㄳㄷㅅㄷㄱㅈ" hidden="1">{"'5'!$A$1:$BB$147"}</definedName>
    <definedName name="ㄴㄴㄷ" hidden="1">{#N/A,#N/A,FALSE,"이태원철근"}</definedName>
    <definedName name="ㄴㄷ더" hidden="1">{#N/A,#N/A,FALSE,"단축1";#N/A,#N/A,FALSE,"단축2";#N/A,#N/A,FALSE,"단축3";#N/A,#N/A,FALSE,"장축";#N/A,#N/A,FALSE,"4WD"}</definedName>
    <definedName name="ㄴㅁ논ㄹ홍" hidden="1">{#N/A,#N/A,FALSE,"이태원철근"}</definedName>
    <definedName name="ㄴㅁㅁㅁㅁㅁㅁ" hidden="1">{#N/A,#N/A,FALSE,"이태원철근"}</definedName>
    <definedName name="ㄴㅁㅇㄹ" hidden="1">{#N/A,#N/A,FALSE,"CCTV"}</definedName>
    <definedName name="ㄴㅁㅇㅂㅈㄷㅁㄴㅂㅈㄷ" hidden="1">{#N/A,#N/A,FALSE,"이태원철근"}</definedName>
    <definedName name="ㄴㅁㅇㅎㅁㄴㅇㄻㄴㄷㅈㄹㄴㅇ" hidden="1">{#N/A,#N/A,FALSE,"이태원철근"}</definedName>
    <definedName name="ㄴㅇ" hidden="1">{#N/A,#N/A,FALSE,"이태원철근"}</definedName>
    <definedName name="ㄴㅇㄴ"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ㄴㅇㄴㅇㅀㄹㅇㅎㅇㅀㅎ" hidden="1">{#N/A,#N/A,FALSE,"단축1";#N/A,#N/A,FALSE,"단축2";#N/A,#N/A,FALSE,"단축3";#N/A,#N/A,FALSE,"장축";#N/A,#N/A,FALSE,"4WD"}</definedName>
    <definedName name="ㄴㅇㄹ" hidden="1">{#N/A,#N/A,FALSE,"CCTV"}</definedName>
    <definedName name="ㄴㅇㄹㄴㅇㄹㄴㅇㅁㄹㄴㄷㅈㄱㄹ" hidden="1">{#N/A,#N/A,FALSE,"이태원철근"}</definedName>
    <definedName name="ㄴㅇㄹㄴㅇㄻㄴㅇㄹ" hidden="1">{#N/A,#N/A,FALSE,"이태원철근"}</definedName>
    <definedName name="ㄴㅇㄹㅇㄴㄹ" hidden="1">{#N/A,#N/A,FALSE,"단축1";#N/A,#N/A,FALSE,"단축2";#N/A,#N/A,FALSE,"단축3";#N/A,#N/A,FALSE,"장축";#N/A,#N/A,FALSE,"4WD"}</definedName>
    <definedName name="ㄴㅇㄻㄴㅇㄹ" hidden="1">{#N/A,#N/A,FALSE,"이태원철근"}</definedName>
    <definedName name="ㄴㅇㄻㄴㅇㄻㄴㅇㄻㄴㅇ" hidden="1">{#N/A,#N/A,FALSE,"이태원철근"}</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ㅊㄹㄴㅇㄹ" hidden="1">{#N/A,#N/A,FALSE,"단축1";#N/A,#N/A,FALSE,"단축2";#N/A,#N/A,FALSE,"단축3";#N/A,#N/A,FALSE,"장축";#N/A,#N/A,FALSE,"4WD"}</definedName>
    <definedName name="ㄴㅇㅎ" hidden="1">{#N/A,#N/A,FALSE,"이태원철근"}</definedName>
    <definedName name="ㄴㅇㅎㄻㄴㄻㄴㅇ" hidden="1">{#N/A,#N/A,FALSE,"이태원철근"}</definedName>
    <definedName name="ㄴㅋ" hidden="1">{#N/A,#N/A,FALSE,"단축1";#N/A,#N/A,FALSE,"단축2";#N/A,#N/A,FALSE,"단축3";#N/A,#N/A,FALSE,"장축";#N/A,#N/A,FALSE,"4WD"}</definedName>
    <definedName name="나나나ㅏ난" hidden="1">{"'5'!$A$1:$BB$147"}</definedName>
    <definedName name="낙규" hidden="1">{"'5'!$A$1:$BB$147"}</definedName>
    <definedName name="내구재" hidden="1">{"'5'!$A$1:$BB$147"}</definedName>
    <definedName name="내역" hidden="1">{#N/A,#N/A,FALSE,"CCTV"}</definedName>
    <definedName name="노무인력투입계획교사" hidden="1">{#N/A,#N/A,FALSE,"이태원철근"}</definedName>
    <definedName name="놀ㄴ홀옿ㅇ" hidden="1">{#N/A,#N/A,FALSE,"이태원철근"}</definedName>
    <definedName name="놓롢론ㄹ" hidden="1">{#N/A,#N/A,FALSE,"이태원철근"}</definedName>
    <definedName name="ㄵㅈ" hidden="1">{#N/A,#N/A,FALSE,"집계";#N/A,#N/A,FALSE,"표지";#N/A,#N/A,FALSE,"터빈집계";#N/A,#N/A,FALSE,"터빈내역";#N/A,#N/A,FALSE,"주제어집계";#N/A,#N/A,FALSE,"주제어내역";#N/A,#N/A,FALSE,"보일러집계";#N/A,#N/A,FALSE,"보일러내역"}</definedName>
    <definedName name="ㄶㅇㅁㄶㅇㅎㅇㅁㄶㅁㄶㅇ" hidden="1">{#N/A,#N/A,FALSE,"이태원철근"}</definedName>
    <definedName name="ㄷ" hidden="1">{#N/A,#N/A,FALSE,"이태원철근"}</definedName>
    <definedName name="ㄷㄱ" hidden="1">{#N/A,#N/A,FALSE,"이태원철근"}</definedName>
    <definedName name="ㄷㄱㄷㄱ" hidden="1">{#N/A,#N/A,FALSE,"단축1";#N/A,#N/A,FALSE,"단축2";#N/A,#N/A,FALSE,"단축3";#N/A,#N/A,FALSE,"장축";#N/A,#N/A,FALSE,"4WD"}</definedName>
    <definedName name="ㄷㄱㅈ" hidden="1">{#N/A,#N/A,FALSE,"이태원철근"}</definedName>
    <definedName name="ㄷㄱㅈㄱㄷㅈ" hidden="1">{#N/A,#N/A,FALSE,"이태원철근"}</definedName>
    <definedName name="ㄷ굦ㄷ굗ㄱㅈ" hidden="1">{#N/A,#N/A,FALSE,"이태원철근"}</definedName>
    <definedName name="ㄷㄳ" hidden="1">{#N/A,#N/A,FALSE,"이태원철근"}</definedName>
    <definedName name="ㄷㅇ" hidden="1">{#N/A,#N/A,TRUE,"Y생산";#N/A,#N/A,TRUE,"Y판매";#N/A,#N/A,TRUE,"Y총물량";#N/A,#N/A,TRUE,"Y능력";#N/A,#N/A,TRUE,"YKD"}</definedName>
    <definedName name="ㄷㅈㄱㅈㄷㄱㅈㄱ주" hidden="1">{#N/A,#N/A,FALSE,"이태원철근"}</definedName>
    <definedName name="ㄷㅈㅈㅈㅈㅂ" hidden="1">{#N/A,#N/A,FALSE,"이태원철근"}</definedName>
    <definedName name="다다" hidden="1">{"'5'!$A$1:$BB$147"}</definedName>
    <definedName name="다다라라다라" hidden="1">{"'5'!$A$1:$BB$147"}</definedName>
    <definedName name="다라다라라" hidden="1">{"'5'!$A$1:$BB$147"}</definedName>
    <definedName name="다라라" hidden="1">{"'5'!$A$1:$BB$147"}</definedName>
    <definedName name="다라자라" hidden="1">{"'5'!$A$1:$BB$147"}</definedName>
    <definedName name="다라자라파" hidden="1">{"'5'!$A$1:$BB$147"}</definedName>
    <definedName name="단" hidden="1">{"'5'!$A$1:$BB$147"}</definedName>
    <definedName name="단가기준" hidden="1">{#N/A,#N/A,TRUE,"Y생산";#N/A,#N/A,TRUE,"Y판매";#N/A,#N/A,TRUE,"Y총물량";#N/A,#N/A,TRUE,"Y능력";#N/A,#N/A,TRUE,"YKD"}</definedName>
    <definedName name="단기" hidden="1">{#N/A,#N/A,TRUE,"Y생산";#N/A,#N/A,TRUE,"Y판매";#N/A,#N/A,TRUE,"Y총물량";#N/A,#N/A,TRUE,"Y능력";#N/A,#N/A,TRUE,"YKD"}</definedName>
    <definedName name="단조편성표" hidden="1">{#N/A,#N/A,FALSE,"단축1";#N/A,#N/A,FALSE,"단축2";#N/A,#N/A,FALSE,"단축3";#N/A,#N/A,FALSE,"장축";#N/A,#N/A,FALSE,"4WD"}</definedName>
    <definedName name="달성" hidden="1">{"Acq_matrix",#N/A,FALSE,"Acquisition Matrix"}</definedName>
    <definedName name="담당별조정" hidden="1">{#N/A,#N/A,FALSE,"신규dep";#N/A,#N/A,FALSE,"신규dep-금형상각후";#N/A,#N/A,FALSE,"신규dep-연구비상각후";#N/A,#N/A,FALSE,"신규dep-기계,공구상각후"}</definedName>
    <definedName name="당초계획" hidden="1">#REF!</definedName>
    <definedName name="대2" hidden="1">{#N/A,#N/A,FALSE,"단축1";#N/A,#N/A,FALSE,"단축2";#N/A,#N/A,FALSE,"단축3";#N/A,#N/A,FALSE,"장축";#N/A,#N/A,FALSE,"4WD"}</definedName>
    <definedName name="대내對현시세" hidden="1">{"targetdcf",#N/A,FALSE,"Merger consequences";"TARGETASSU",#N/A,FALSE,"Merger consequences";"TERMINAL VALUE",#N/A,FALSE,"Merger consequences"}</definedName>
    <definedName name="대방총괄" hidden="1">{#N/A,#N/A,FALSE,"단축1";#N/A,#N/A,FALSE,"단축2";#N/A,#N/A,FALSE,"단축3";#N/A,#N/A,FALSE,"장축";#N/A,#N/A,FALSE,"4WD"}</definedName>
    <definedName name="대부" hidden="1">{#N/A,#N/A,FALSE,"단축1";#N/A,#N/A,FALSE,"단축2";#N/A,#N/A,FALSE,"단축3";#N/A,#N/A,FALSE,"장축";#N/A,#N/A,FALSE,"4WD"}</definedName>
    <definedName name="대책서" hidden="1">{#N/A,#N/A,FALSE,"단축1";#N/A,#N/A,FALSE,"단축2";#N/A,#N/A,FALSE,"단축3";#N/A,#N/A,FALSE,"장축";#N/A,#N/A,FALSE,"4WD"}</definedName>
    <definedName name="도" hidden="1">{#N/A,#N/A,FALSE,"단축1";#N/A,#N/A,FALSE,"단축2";#N/A,#N/A,FALSE,"단축3";#N/A,#N/A,FALSE,"장축";#N/A,#N/A,FALSE,"4WD"}</definedName>
    <definedName name="도면외주" hidden="1">#REF!</definedName>
    <definedName name="도면용역비" hidden="1">#REF!</definedName>
    <definedName name="동력성능1" hidden="1">{#N/A,#N/A,FALSE,"단축1";#N/A,#N/A,FALSE,"단축2";#N/A,#N/A,FALSE,"단축3";#N/A,#N/A,FALSE,"장축";#N/A,#N/A,FALSE,"4WD"}</definedName>
    <definedName name="들" hidden="1">{#N/A,#N/A,FALSE,"이태원철근"}</definedName>
    <definedName name="똥" hidden="1">{"'5'!$A$1:$BB$147"}</definedName>
    <definedName name="똥1" hidden="1">{"'5'!$A$1:$BB$147"}</definedName>
    <definedName name="ㄹ" hidden="1">{#N/A,#N/A,FALSE,"이태원철근"}</definedName>
    <definedName name="ㄹㄴㄴㄴ" hidden="1">{#N/A,#N/A,FALSE,"이태원철근"}</definedName>
    <definedName name="ㄹㄷㅈ" hidden="1">{#N/A,#N/A,FALSE,"이태원철근"}</definedName>
    <definedName name="ㄹㄹ" hidden="1">{#N/A,#N/A,FALSE,"TABLE"}</definedName>
    <definedName name="ㄹㄹㄴ" hidden="1">{#N/A,#N/A,FALSE,"단축1";#N/A,#N/A,FALSE,"단축2";#N/A,#N/A,FALSE,"단축3";#N/A,#N/A,FALSE,"장축";#N/A,#N/A,FALSE,"4WD"}</definedName>
    <definedName name="ㄹㄹㄹ" hidden="1">{#N/A,#N/A,FALSE,"이태원철근"}</definedName>
    <definedName name="ㄹㅀㅎ" hidden="1">{"'5'!$A$1:$BB$147"}</definedName>
    <definedName name="ㄹㅇ" hidden="1">{#N/A,#N/A,FALSE,"도급대비시행율";#N/A,#N/A,FALSE,"결의서";#N/A,#N/A,FALSE,"내역서";#N/A,#N/A,FALSE,"도급예상"}</definedName>
    <definedName name="ㄹㅇㅂ" hidden="1">{#N/A,#N/A,FALSE,"이태원철근"}</definedName>
    <definedName name="ㄹ어ㅓ럴" hidden="1">{#N/A,#N/A,FALSE,"단축1";#N/A,#N/A,FALSE,"단축2";#N/A,#N/A,FALSE,"단축3";#N/A,#N/A,FALSE,"장축";#N/A,#N/A,FALSE,"4WD"}</definedName>
    <definedName name="ㄹ헝ㅀㅇㄹ" hidden="1">{"'5'!$A$1:$BB$147"}</definedName>
    <definedName name="ㄹ호ㅓㅓ" hidden="1">{#N/A,#N/A,FALSE,"단축1";#N/A,#N/A,FALSE,"단축2";#N/A,#N/A,FALSE,"단축3";#N/A,#N/A,FALSE,"장축";#N/A,#N/A,FALSE,"4WD"}</definedName>
    <definedName name="라나라" hidden="1">{"'5'!$A$1:$BB$147"}</definedName>
    <definedName name="라라라라라" hidden="1">{"'5'!$A$1:$BB$147"}</definedName>
    <definedName name="라랑" hidden="1">{"'5'!$A$1:$BB$147"}</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래그" hidden="1">{#N/A,#N/A,FALSE,"CCTV"}</definedName>
    <definedName name="러시아" hidden="1">{#N/A,#N/A,FALSE,"단축1";#N/A,#N/A,FALSE,"단축2";#N/A,#N/A,FALSE,"단축3";#N/A,#N/A,FALSE,"장축";#N/A,#N/A,FALSE,"4WD"}</definedName>
    <definedName name="러헐" hidden="1">{#N/A,#N/A,FALSE,"도급대비시행율";#N/A,#N/A,FALSE,"결의서";#N/A,#N/A,FALSE,"내역서";#N/A,#N/A,FALSE,"도급예상"}</definedName>
    <definedName name="러ㅛ" hidden="1">{#N/A,#N/A,FALSE,"이태원철근"}</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롤설계1" hidden="1">{"'표지'!$B$5"}</definedName>
    <definedName name="롱" hidden="1">{#N/A,#N/A,FALSE,"단축1";#N/A,#N/A,FALSE,"단축2";#N/A,#N/A,FALSE,"단축3";#N/A,#N/A,FALSE,"장축";#N/A,#N/A,FALSE,"4WD"}</definedName>
    <definedName name="롷럻" hidden="1">{#N/A,#N/A,FALSE,"이태원철근"}</definedName>
    <definedName name="리" hidden="1">{#N/A,#N/A,FALSE,"단축1";#N/A,#N/A,FALSE,"단축2";#N/A,#N/A,FALSE,"단축3";#N/A,#N/A,FALSE,"장축";#N/A,#N/A,FALSE,"4WD"}</definedName>
    <definedName name="ㄺㅅ" hidden="1">{#N/A,#N/A,FALSE,"단축1";#N/A,#N/A,FALSE,"단축2";#N/A,#N/A,FALSE,"단축3";#N/A,#N/A,FALSE,"장축";#N/A,#N/A,FALSE,"4WD"}</definedName>
    <definedName name="ㄼ" hidden="1">{#N/A,#N/A,FALSE,"이태원철근"}</definedName>
    <definedName name="ㄼㅂ" hidden="1">{#N/A,#N/A,FALSE,"이태원철근"}</definedName>
    <definedName name="ㄽ허쇼ㅓ쇼ㅓㅛ서" hidden="1">#REF!</definedName>
    <definedName name="ㅀ" hidden="1">#REF!</definedName>
    <definedName name="ㅁ" hidden="1">{#N/A,#N/A,FALSE,"이태원철근"}</definedName>
    <definedName name="ㅁㄴㅁㅇ" hidden="1">#REF!</definedName>
    <definedName name="ㅁㄴㅇ" hidden="1">{#N/A,#N/A,FALSE,"단축1";#N/A,#N/A,FALSE,"단축2";#N/A,#N/A,FALSE,"단축3";#N/A,#N/A,FALSE,"장축";#N/A,#N/A,FALSE,"4WD"}</definedName>
    <definedName name="ㅁㄴㅇㄷㅂㅈㄷㅇㅂㅈㄷ" hidden="1">{#N/A,#N/A,FALSE,"이태원철근"}</definedName>
    <definedName name="ㅁㄴㅇㄹ" hidden="1">{#N/A,#N/A,FALSE,"이태원철근"}</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뇬ㄱ쇿ㄴ" hidden="1">{#N/A,#N/A,FALSE,"이태원철근"}</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ㄹㅇㄴ" hidden="1">{#N/A,#N/A,FALSE,"이태원철근"}</definedName>
    <definedName name="ㅁㅁ" hidden="1">{#N/A,#N/A,FALSE,"이태원철근"}</definedName>
    <definedName name="ㅁㅁㅁㅁ" hidden="1">{#N/A,#N/A,FALSE,"별표20 ";#N/A,#N/A,FALSE,"부표";#N/A,#N/A,FALSE,"품셈내역";#N/A,#N/A,FALSE,"품셈집계";#N/A,#N/A,FALSE,"내역서";#N/A,#N/A,FALSE,"집계표";#N/A,#N/A,FALSE,"표지";#N/A,#N/A,FALSE,"별표총괄표"}</definedName>
    <definedName name="ㅁㅁㅁㅁㅁㅁ" hidden="1">{#N/A,#N/A,FALSE,"이태원철근"}</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ㅇ" hidden="1">{#N/A,#N/A,FALSE,"단축1";#N/A,#N/A,FALSE,"단축2";#N/A,#N/A,FALSE,"단축3";#N/A,#N/A,FALSE,"장축";#N/A,#N/A,FALSE,"4WD"}</definedName>
    <definedName name="ㅁㅇㄴㄻㄴㅇㄻㄴㅇㄹ" hidden="1">{#N/A,#N/A,FALSE,"이태원철근"}</definedName>
    <definedName name="ㅁㅇㄻㄴㄻ" hidden="1">{#N/A,#N/A,FALSE,"이태원철근"}</definedName>
    <definedName name="ㅁㅇㅂㅈㄷㅇㅂㅈㄷㅁㄴ" hidden="1">{#N/A,#N/A,FALSE,"이태원철근"}</definedName>
    <definedName name="ㅁㅇㅊㅁㄴㅇㄹ" hidden="1">{#N/A,#N/A,FALSE,"단축1";#N/A,#N/A,FALSE,"단축2";#N/A,#N/A,FALSE,"단축3";#N/A,#N/A,FALSE,"장축";#N/A,#N/A,FALSE,"4WD"}</definedName>
    <definedName name="ㅁㅇㅎㅁㄴㅇㅎㅇㅁㄶㄻㅇㄴ" hidden="1">{#N/A,#N/A,FALSE,"이태원철근"}</definedName>
    <definedName name="ㅁㅇㅎㅁㄶㅇㅁㅎㅇㄶㅇ" hidden="1">{#N/A,#N/A,FALSE,"이태원철근"}</definedName>
    <definedName name="ㅁㅈㄷㄹ" hidden="1">{"targetdcf",#N/A,FALSE,"Merger consequences";"TARGETASSU",#N/A,FALSE,"Merger consequences";"TERMINAL VALUE",#N/A,FALSE,"Merger consequences"}</definedName>
    <definedName name="마지막예산" hidden="1">{#N/A,#N/A,FALSE,"단축1";#N/A,#N/A,FALSE,"단축2";#N/A,#N/A,FALSE,"단축3";#N/A,#N/A,FALSE,"장축";#N/A,#N/A,FALSE,"4WD"}</definedName>
    <definedName name="말자" hidden="1">{#N/A,#N/A,FALSE,"단축1";#N/A,#N/A,FALSE,"단축2";#N/A,#N/A,FALSE,"단축3";#N/A,#N/A,FALSE,"장축";#N/A,#N/A,FALSE,"4WD"}</definedName>
    <definedName name="목표03" hidden="1">{"AQUIRORDCF",#N/A,FALSE,"Merger consequences";"Acquirorassns",#N/A,FALSE,"Merger consequences"}</definedName>
    <definedName name="목표관리" hidden="1">{"'5'!$A$1:$BB$147"}</definedName>
    <definedName name="뫃ㄹ놓ㄴ오" hidden="1">{#N/A,#N/A,FALSE,"이태원철근"}</definedName>
    <definedName name="문" hidden="1">{"'5'!$A$1:$BB$147"}</definedName>
    <definedName name="문길원" hidden="1">{"'5'!$A$1:$BB$147"}</definedName>
    <definedName name="물" hidden="1">{#N/A,#N/A,FALSE,"이태원철근"}</definedName>
    <definedName name="물가" hidden="1">{#N/A,#N/A,FALSE,"이태원철근"}</definedName>
    <definedName name="물가2" hidden="1">{#N/A,#N/A,FALSE,"이태원철근"}</definedName>
    <definedName name="물랴자" hidden="1">{#N/A,#N/A,TRUE,"Y생산";#N/A,#N/A,TRUE,"Y판매";#N/A,#N/A,TRUE,"Y총물량";#N/A,#N/A,TRUE,"Y능력";#N/A,#N/A,TRUE,"YKD"}</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뭐" hidden="1">{#N/A,#N/A,FALSE,"이태원철근"}</definedName>
    <definedName name="뭐가이태원이야" hidden="1">{#N/A,#N/A,FALSE,"이태원철근"}</definedName>
    <definedName name="뮤직" hidden="1">{#N/A,#N/A,FALSE,"이태원철근"}</definedName>
    <definedName name="ㅂㄴㅁㅋ" hidden="1">{#N/A,#N/A,FALSE,"단축1";#N/A,#N/A,FALSE,"단축2";#N/A,#N/A,FALSE,"단축3";#N/A,#N/A,FALSE,"장축";#N/A,#N/A,FALSE,"4WD"}</definedName>
    <definedName name="ㅂㄷ" hidden="1">{#N/A,#N/A,FALSE,"이태원철근"}</definedName>
    <definedName name="ㅂㅂ" hidden="1">{#N/A,#N/A,FALSE,"기안지";#N/A,#N/A,FALSE,"통신지"}</definedName>
    <definedName name="ㅂㅂㅂㅂㅂㅂㅂ" hidden="1">{#N/A,#N/A,FALSE,"이태원철근"}</definedName>
    <definedName name="ㅂㅂㅂㅂㅂㅂㅂㅂ" hidden="1">{#N/A,#N/A,FALSE,"이태원철근"}</definedName>
    <definedName name="ㅂㅂㅂㅂㅂㅂㅂㅂㅂ" hidden="1">{#N/A,#N/A,FALSE,"이태원철근"}</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 hidden="1">{#N/A,#N/A,FALSE,"이태원철근"}</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 hidden="1">{#N/A,#N/A,FALSE,"이태원철근"}</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바바라" hidden="1">{#N/A,#N/A,TRUE,"Y생산";#N/A,#N/A,TRUE,"Y판매";#N/A,#N/A,TRUE,"Y총물량";#N/A,#N/A,TRUE,"Y능력";#N/A,#N/A,TRUE,"YKD"}</definedName>
    <definedName name="바바바밥바바바바" hidden="1">{"'5'!$A$1:$BB$147"}</definedName>
    <definedName name="바밥" hidden="1">{"'5'!$A$1:$BB$147"}</definedName>
    <definedName name="바밥바" hidden="1">{"'5'!$A$1:$BB$147"}</definedName>
    <definedName name="바보ㅗ옹아아러ㅏ" hidden="1">{"'5'!$A$1:$BB$147"}</definedName>
    <definedName name="밥바" hidden="1">{"'5'!$A$1:$BB$147"}</definedName>
    <definedName name="밥바자" hidden="1">{"'5'!$A$1:$BB$147"}</definedName>
    <definedName name="방진고무" hidden="1">{#N/A,#N/A,FALSE,"단축1";#N/A,#N/A,FALSE,"단축2";#N/A,#N/A,FALSE,"단축3";#N/A,#N/A,FALSE,"장축";#N/A,#N/A,FALSE,"4WD"}</definedName>
    <definedName name="변경2" hidden="1">{#N/A,#N/A,FALSE,"단축1";#N/A,#N/A,FALSE,"단축2";#N/A,#N/A,FALSE,"단축3";#N/A,#N/A,FALSE,"장축";#N/A,#N/A,FALSE,"4WD"}</definedName>
    <definedName name="변경후" hidden="1">{#N/A,#N/A,FALSE,"단축1";#N/A,#N/A,FALSE,"단축2";#N/A,#N/A,FALSE,"단축3";#N/A,#N/A,FALSE,"장축";#N/A,#N/A,FALSE,"4WD"}</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고1" hidden="1">{#N/A,#N/A,FALSE,"단축1";#N/A,#N/A,FALSE,"단축2";#N/A,#N/A,FALSE,"단축3";#N/A,#N/A,FALSE,"장축";#N/A,#N/A,FALSE,"4WD"}</definedName>
    <definedName name="보고서1" hidden="1">{#N/A,#N/A,FALSE,"단축1";#N/A,#N/A,FALSE,"단축2";#N/A,#N/A,FALSE,"단축3";#N/A,#N/A,FALSE,"장축";#N/A,#N/A,FALSE,"4WD"}</definedName>
    <definedName name="보지" hidden="1">{"'5'!$A$1:$BB$147"}</definedName>
    <definedName name="보충" hidden="1">#REF!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문1" hidden="1">{#N/A,#N/A,FALSE,"단축1";#N/A,#N/A,FALSE,"단축2";#N/A,#N/A,FALSE,"단축3";#N/A,#N/A,FALSE,"장축";#N/A,#N/A,FALSE,"4WD"}</definedName>
    <definedName name="본문2" hidden="1">{#N/A,#N/A,FALSE,"단축1";#N/A,#N/A,FALSE,"단축2";#N/A,#N/A,FALSE,"단축3";#N/A,#N/A,FALSE,"장축";#N/A,#N/A,FALSE,"4WD"}</definedName>
    <definedName name="본문3" hidden="1">{#N/A,#N/A,FALSE,"단축1";#N/A,#N/A,FALSE,"단축2";#N/A,#N/A,FALSE,"단축3";#N/A,#N/A,FALSE,"장축";#N/A,#N/A,FALSE,"4WD"}</definedName>
    <definedName name="본부" hidden="1">{"'5'!$A$1:$BB$147"}</definedName>
    <definedName name="부대건축2" hidden="1">#REF!</definedName>
    <definedName name="부대공사" hidden="1">#REF!</definedName>
    <definedName name="부품문제" hidden="1">{#N/A,#N/A,FALSE,"단축1";#N/A,#N/A,FALSE,"단축2";#N/A,#N/A,FALSE,"단축3";#N/A,#N/A,FALSE,"장축";#N/A,#N/A,FALSE,"4WD"}</definedName>
    <definedName name="분" hidden="1">{#N/A,#N/A,FALSE,"이태원철근"}</definedName>
    <definedName name="분기별" hidden="1">{#N/A,#N/A,TRUE,"Y생산";#N/A,#N/A,TRUE,"Y판매";#N/A,#N/A,TRUE,"Y총물량";#N/A,#N/A,TRUE,"Y능력";#N/A,#N/A,TRUE,"YKD"}</definedName>
    <definedName name="분당공" hidden="1">#REF!</definedName>
    <definedName name="분당물가" hidden="1">#REF!</definedName>
    <definedName name="분당코아" hidden="1">#REF!</definedName>
    <definedName name="분당협조" hidden="1">{#N/A,#N/A,FALSE,"이태원철근"}</definedName>
    <definedName name="비교차종" hidden="1">{#N/A,#N/A,FALSE,"단축1";#N/A,#N/A,FALSE,"단축2";#N/A,#N/A,FALSE,"단축3";#N/A,#N/A,FALSE,"장축";#N/A,#N/A,FALSE,"4WD"}</definedName>
    <definedName name="ㅅ" hidden="1">{#N/A,#N/A,FALSE,"이태원철근"}</definedName>
    <definedName name="ㅅㅅ" hidden="1">{#N/A,#N/A,FALSE,"단축1";#N/A,#N/A,FALSE,"단축2";#N/A,#N/A,FALSE,"단축3";#N/A,#N/A,FALSE,"장축";#N/A,#N/A,FALSE,"4WD"}</definedName>
    <definedName name="ㅅㅅㅅ" hidden="1">{"targetdcf",#N/A,FALSE,"Merger consequences";"TARGETASSU",#N/A,FALSE,"Merger consequences";"TERMINAL VALUE",#N/A,FALSE,"Merger consequences"}</definedName>
    <definedName name="사내" hidden="1">{"'5'!$A$1:$BB$147"}</definedName>
    <definedName name="사다라다라" hidden="1">{"'5'!$A$1:$BB$147"}</definedName>
    <definedName name="사라다라사" hidden="1">{"'5'!$A$1:$BB$147"}</definedName>
    <definedName name="사랑" hidden="1">{"'5'!$A$1:$BB$147"}</definedName>
    <definedName name="사랑2" hidden="1">{"'5'!$A$1:$BB$147"}</definedName>
    <definedName name="사랑3" hidden="1">{"'5'!$A$1:$BB$147"}</definedName>
    <definedName name="사마ㅏ" hidden="1">{"targetdcf",#N/A,FALSE,"Merger consequences";"TARGETASSU",#N/A,FALSE,"Merger consequences";"TERMINAL VALUE",#N/A,FALSE,"Merger consequences"}</definedName>
    <definedName name="사양안" hidden="1">{#N/A,#N/A,FALSE,"단축1";#N/A,#N/A,FALSE,"단축2";#N/A,#N/A,FALSE,"단축3";#N/A,#N/A,FALSE,"장축";#N/A,#N/A,FALSE,"4WD"}</definedName>
    <definedName name="사업계획수정" hidden="1">#REF!</definedName>
    <definedName name="사업ㅂ3" hidden="1">{"AQUIRORDCF",#N/A,FALSE,"Merger consequences";"Acquirorassns",#N/A,FALSE,"Merger consequences"}</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진" hidden="1">{#N/A,#N/A,FALSE,"단축1";#N/A,#N/A,FALSE,"단축2";#N/A,#N/A,FALSE,"단축3";#N/A,#N/A,FALSE,"장축";#N/A,#N/A,FALSE,"4WD"}</definedName>
    <definedName name="사진2" hidden="1">{#N/A,#N/A,FALSE,"단축1";#N/A,#N/A,FALSE,"단축2";#N/A,#N/A,FALSE,"단축3";#N/A,#N/A,FALSE,"장축";#N/A,#N/A,FALSE,"4WD"}</definedName>
    <definedName name="산업수요2" hidden="1">{#N/A,#N/A,FALSE,"단축1";#N/A,#N/A,FALSE,"단축2";#N/A,#N/A,FALSE,"단축3";#N/A,#N/A,FALSE,"장축";#N/A,#N/A,FALSE,"4WD"}</definedName>
    <definedName name="산출" hidden="1">#REF!</definedName>
    <definedName name="상각비2" hidden="1">#REF!</definedName>
    <definedName name="상반기" hidden="1">{#N/A,#N/A,FALSE,"단축1";#N/A,#N/A,FALSE,"단축2";#N/A,#N/A,FALSE,"단축3";#N/A,#N/A,FALSE,"장축";#N/A,#N/A,FALSE,"4WD"}</definedName>
    <definedName name="상품" hidden="1">{"'5'!$A$1:$BB$147"}</definedName>
    <definedName name="상품별" hidden="1">{"'5'!$A$1:$BB$147"}</definedName>
    <definedName name="상품별연체율추이" hidden="1">{"'5'!$A$1:$BB$147"}</definedName>
    <definedName name="새공통" hidden="1">{#N/A,#N/A,FALSE,"이태원철근"}</definedName>
    <definedName name="새안" hidden="1">{#N/A,#N/A,FALSE,"TABLE"}</definedName>
    <definedName name="새파일" hidden="1">#REF!</definedName>
    <definedName name="샘풀카피" hidden="1">{#N/A,#N/A,FALSE,"CCTV"}</definedName>
    <definedName name="샘플카피2" hidden="1">{#N/A,#N/A,FALSE,"CCTV"}</definedName>
    <definedName name="샘플카피3" hidden="1">{#N/A,#N/A,FALSE,"CCTV"}</definedName>
    <definedName name="생공안" hidden="1">{"targetdcf",#N/A,FALSE,"Merger consequences";"TARGETASSU",#N/A,FALSE,"Merger consequences";"TERMINAL VALUE",#N/A,FALSE,"Merger consequences"}</definedName>
    <definedName name="생산설비일정" hidden="1">{#N/A,#N/A,FALSE,"단축1";#N/A,#N/A,FALSE,"단축2";#N/A,#N/A,FALSE,"단축3";#N/A,#N/A,FALSE,"장축";#N/A,#N/A,FALSE,"4WD"}</definedName>
    <definedName name="생산전체일정" hidden="1">{#N/A,#N/A,FALSE,"단축1";#N/A,#N/A,FALSE,"단축2";#N/A,#N/A,FALSE,"단축3";#N/A,#N/A,FALSE,"장축";#N/A,#N/A,FALSE,"4WD"}</definedName>
    <definedName name="서광" hidden="1">{"'5'!$A$1:$BB$147"}</definedName>
    <definedName name="서대원" hidden="1">{"'5'!$A$1:$BB$147"}</definedName>
    <definedName name="서미선" hidden="1">{"'5'!$A$1:$BB$147"}</definedName>
    <definedName name="서미선1" hidden="1">{"'5'!$A$1:$BB$147"}</definedName>
    <definedName name="서미선10" hidden="1">{"'5'!$A$1:$BB$147"}</definedName>
    <definedName name="서미선2" hidden="1">{"'5'!$A$1:$BB$147"}</definedName>
    <definedName name="서미선3" hidden="1">{"'5'!$A$1:$BB$147"}</definedName>
    <definedName name="서미선4" hidden="1">{"'5'!$A$1:$BB$147"}</definedName>
    <definedName name="서미선5" hidden="1">{"'5'!$A$1:$BB$147"}</definedName>
    <definedName name="서미선6" hidden="1">{"'5'!$A$1:$BB$147"}</definedName>
    <definedName name="서미선서미선" hidden="1">{"'5'!$A$1:$BB$147"}</definedName>
    <definedName name="설계지침수정중" hidden="1">{#N/A,#N/A,FALSE,"단축1";#N/A,#N/A,FALSE,"단축2";#N/A,#N/A,FALSE,"단축3";#N/A,#N/A,FALSE,"장축";#N/A,#N/A,FALSE,"4WD"}</definedName>
    <definedName name="설비" hidden="1">{#N/A,#N/A,FALSE,"이태원철근"}</definedName>
    <definedName name="설설" hidden="1">{#N/A,#N/A,FALSE,"단축1";#N/A,#N/A,FALSE,"단축2";#N/A,#N/A,FALSE,"단축3";#N/A,#N/A,FALSE,"장축";#N/A,#N/A,FALSE,"4WD"}</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하프로젝트" hidden="1">{#N/A,#N/A,FALSE,"단축1";#N/A,#N/A,FALSE,"단축2";#N/A,#N/A,FALSE,"단축3";#N/A,#N/A,FALSE,"장축";#N/A,#N/A,FALSE,"4WD"}</definedName>
    <definedName name="손익계산서" hidden="1">#REF!</definedName>
    <definedName name="송" hidden="1">{#N/A,#N/A,TRUE,"Y생산";#N/A,#N/A,TRUE,"Y판매";#N/A,#N/A,TRUE,"Y총물량";#N/A,#N/A,TRUE,"Y능력";#N/A,#N/A,TRUE,"YKD"}</definedName>
    <definedName name="송창기" hidden="1">{#N/A,#N/A,TRUE,"Y생산";#N/A,#N/A,TRUE,"Y판매";#N/A,#N/A,TRUE,"Y총물량";#N/A,#N/A,TRUE,"Y능력";#N/A,#N/A,TRUE,"YKD"}</definedName>
    <definedName name="쇼" hidden="1">{#N/A,#N/A,FALSE,"이태원철근"}</definedName>
    <definedName name="쇼쇼쇼쇼쇼쇼쇼쇼쇼쇼" hidden="1">{#N/A,#N/A,FALSE,"단축1";#N/A,#N/A,FALSE,"단축2";#N/A,#N/A,FALSE,"단축3";#N/A,#N/A,FALSE,"장축";#N/A,#N/A,FALSE,"4WD"}</definedName>
    <definedName name="수" hidden="1">{#N/A,#N/A,TRUE,"Basic";#N/A,#N/A,TRUE,"EXT-TABLE";#N/A,#N/A,TRUE,"STEEL";#N/A,#N/A,TRUE,"INT-Table";#N/A,#N/A,TRUE,"STEEL";#N/A,#N/A,TRUE,"Door"}</definedName>
    <definedName name="수급계획" hidden="1">{"targetdcf",#N/A,FALSE,"Merger consequences";"TARGETASSU",#N/A,FALSE,"Merger consequences";"TERMINAL VALUE",#N/A,FALSE,"Merger consequences"}</definedName>
    <definedName name="수당" hidden="1">#N/A</definedName>
    <definedName name="수익4속" hidden="1">{#N/A,#N/A,FALSE,"단축1";#N/A,#N/A,FALSE,"단축2";#N/A,#N/A,FALSE,"단축3";#N/A,#N/A,FALSE,"장축";#N/A,#N/A,FALSE,"4WD"}</definedName>
    <definedName name="수정물량" hidden="1">{#N/A,#N/A,TRUE,"Y생산";#N/A,#N/A,TRUE,"Y판매";#N/A,#N/A,TRUE,"Y총물량";#N/A,#N/A,TRUE,"Y능력";#N/A,#N/A,TRUE,"YKD"}</definedName>
    <definedName name="승인보고21차" hidden="1">{#N/A,#N/A,FALSE,"기안지";#N/A,#N/A,FALSE,"통신지"}</definedName>
    <definedName name="승인보고22차" hidden="1">{#N/A,#N/A,FALSE,"기안지";#N/A,#N/A,FALSE,"통신지"}</definedName>
    <definedName name="시" hidden="1">{#N/A,#N/A,FALSE,"이태원철근"}</definedName>
    <definedName name="시행" hidden="1">{#N/A,#N/A,FALSE,"이태원철근"}</definedName>
    <definedName name="신" hidden="1">{"'표지'!$B$5"}</definedName>
    <definedName name="신AT종합"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신양식" hidden="1">{#N/A,#N/A,FALSE,"단축1";#N/A,#N/A,FALSE,"단축2";#N/A,#N/A,FALSE,"단축3";#N/A,#N/A,FALSE,"장축";#N/A,#N/A,FALSE,"4WD"}</definedName>
    <definedName name="신입시론" hidden="1">{#N/A,#N/A,FALSE,"단축1";#N/A,#N/A,FALSE,"단축2";#N/A,#N/A,FALSE,"단축3";#N/A,#N/A,FALSE,"장축";#N/A,#N/A,FALSE,"4WD"}</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적총괄1" hidden="1">#REF!</definedName>
    <definedName name="실총" hidden="1">#REF!</definedName>
    <definedName name="실행"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ㅇ9" hidden="1">{0}</definedName>
    <definedName name="ㅇㄴㄹ" hidden="1">{#N/A,#N/A,FALSE,"단축1";#N/A,#N/A,FALSE,"단축2";#N/A,#N/A,FALSE,"단축3";#N/A,#N/A,FALSE,"장축";#N/A,#N/A,FALSE,"4WD"}</definedName>
    <definedName name="ㅇㄴㅀㅇ" hidden="1">{#N/A,#N/A,FALSE,"단축1";#N/A,#N/A,FALSE,"단축2";#N/A,#N/A,FALSE,"단축3";#N/A,#N/A,FALSE,"장축";#N/A,#N/A,FALSE,"4WD"}</definedName>
    <definedName name="ㅇㄹ" hidden="1">{#N/A,#N/A,FALSE,"이태원철근"}</definedName>
    <definedName name="ㅇㄹㄴㄻㄴㅇㄹ" hidden="1">{#N/A,#N/A,FALSE,"이태원철근"}</definedName>
    <definedName name="ㅇㄹㄹㄹㄴㄹ" hidden="1">{#N/A,#N/A,FALSE,"단축1";#N/A,#N/A,FALSE,"단축2";#N/A,#N/A,FALSE,"단축3";#N/A,#N/A,FALSE,"장축";#N/A,#N/A,FALSE,"4WD"}</definedName>
    <definedName name="ㅇㅁㅎㅁㅇㄶㄻㅇㄶㄹ" hidden="1">{#N/A,#N/A,FALSE,"이태원철근"}</definedName>
    <definedName name="ㅇㅂㄴㅇㄴㅁㅇㄷㅂㅈ" hidden="1">{#N/A,#N/A,FALSE,"이태원철근"}</definedName>
    <definedName name="ㅇㅂㅁ" hidden="1">{#N/A,#N/A,FALSE,"이태원철근"}</definedName>
    <definedName name="ㅇㅅ굓요" hidden="1">{#N/A,#N/A,FALSE,"이태원철근"}</definedName>
    <definedName name="ㅇㅇㅇㅇㅇ" hidden="1">{#N/A,#N/A,FALSE,"단축1";#N/A,#N/A,FALSE,"단축2";#N/A,#N/A,FALSE,"단축3";#N/A,#N/A,FALSE,"장축";#N/A,#N/A,FALSE,"4WD"}</definedName>
    <definedName name="ㅇㅇㅇㅇㅇㅇㅇ" hidden="1">{#N/A,#N/A,FALSE,"이태원철근"}</definedName>
    <definedName name="ㅇㅎ오" hidden="1">{#N/A,#N/A,FALSE,"단축1";#N/A,#N/A,FALSE,"단축2";#N/A,#N/A,FALSE,"단축3";#N/A,#N/A,FALSE,"장축";#N/A,#N/A,FALSE,"4WD"}</definedName>
    <definedName name="ㅇ호ㅓㅗ허" hidden="1">{#N/A,#N/A,FALSE,"이태원철근"}</definedName>
    <definedName name="아라" hidden="1">{"'5'!$A$1:$BB$147"}</definedName>
    <definedName name="아무" hidden="1">{#N/A,#N/A,TRUE,"일반적사항";#N/A,#N/A,TRUE,"주요재무자료"}</definedName>
    <definedName name="아아아" hidden="1">{#N/A,#N/A,FALSE,"TABLE"}</definedName>
    <definedName name="아알" hidden="1">{"'5'!$A$1:$BB$147"}</definedName>
    <definedName name="아야아야아야야야야야야야양" hidden="1">#REF!</definedName>
    <definedName name="아자" hidden="1">{"'5'!$A$1:$BB$147"}</definedName>
    <definedName name="아ㅓㅏㅓ" hidden="1">{#N/A,#N/A,FALSE,"단축1";#N/A,#N/A,FALSE,"단축2";#N/A,#N/A,FALSE,"단축3";#N/A,#N/A,FALSE,"장축";#N/A,#N/A,FALSE,"4WD"}</definedName>
    <definedName name="안녕" hidden="1">{"'5'!$A$1:$BB$147"}</definedName>
    <definedName name="안양현대" hidden="1">{#N/A,#N/A,FALSE,"이태원철근"}</definedName>
    <definedName name="안현모" hidden="1">{#N/A,#N/A,FALSE,"단축1";#N/A,#N/A,FALSE,"단축2";#N/A,#N/A,FALSE,"단축3";#N/A,#N/A,FALSE,"장축";#N/A,#N/A,FALSE,"4WD"}</definedName>
    <definedName name="액슬" hidden="1">{#N/A,#N/A,FALSE,"단축1";#N/A,#N/A,FALSE,"단축2";#N/A,#N/A,FALSE,"단축3";#N/A,#N/A,FALSE,"장축";#N/A,#N/A,FALSE,"4WD"}</definedName>
    <definedName name="양대호" hidden="1">{#N/A,#N/A,FALSE,"단축1";#N/A,#N/A,FALSE,"단축2";#N/A,#N/A,FALSE,"단축3";#N/A,#N/A,FALSE,"장축";#N/A,#N/A,FALSE,"4WD"}</definedName>
    <definedName name="어음배분기준1018" hidden="1">#REF!</definedName>
    <definedName name="어ㅏㅣ" hidden="1">{#N/A,#N/A,FALSE,"이태원철근"}</definedName>
    <definedName name="업" hidden="1">{#N/A,#N/A,FALSE,"집계";#N/A,#N/A,FALSE,"표지";#N/A,#N/A,FALSE,"터빈집계";#N/A,#N/A,FALSE,"터빈내역";#N/A,#N/A,FALSE,"주제어집계";#N/A,#N/A,FALSE,"주제어내역";#N/A,#N/A,FALSE,"보일러집계";#N/A,#N/A,FALSE,"보일러내역"}</definedName>
    <definedName name="업체" hidden="1">{#N/A,#N/A,FALSE,"단축1";#N/A,#N/A,FALSE,"단축2";#N/A,#N/A,FALSE,"단축3";#N/A,#N/A,FALSE,"장축";#N/A,#N/A,FALSE,"4WD"}</definedName>
    <definedName name="업체별" hidden="1">{#N/A,#N/A,FALSE,"총괄수정"}</definedName>
    <definedName name="에어벤트" hidden="1">{#N/A,#N/A,FALSE,"단축1";#N/A,#N/A,FALSE,"단축2";#N/A,#N/A,FALSE,"단축3";#N/A,#N/A,FALSE,"장축";#N/A,#N/A,FALSE,"4WD"}</definedName>
    <definedName name="에쿠스" hidden="1">{#N/A,#N/A,FALSE,"견적대비-2"}</definedName>
    <definedName name="엔진" hidden="1">{#N/A,#N/A,FALSE,"단축1";#N/A,#N/A,FALSE,"단축2";#N/A,#N/A,FALSE,"단축3";#N/A,#N/A,FALSE,"장축";#N/A,#N/A,FALSE,"4WD"}</definedName>
    <definedName name="여신" hidden="1">{"'5'!$A$1:$BB$147"}</definedName>
    <definedName name="연체" hidden="1">{"'5'!$A$1:$BB$147"}</definedName>
    <definedName name="열처리" hidden="1">{#N/A,#N/A,FALSE,"단축1";#N/A,#N/A,FALSE,"단축2";#N/A,#N/A,FALSE,"단축3";#N/A,#N/A,FALSE,"장축";#N/A,#N/A,FALSE,"4WD"}</definedName>
    <definedName name="영"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복" hidden="1">{#N/A,#N/A,FALSE,"단축1";#N/A,#N/A,FALSE,"단축2";#N/A,#N/A,FALSE,"단축3";#N/A,#N/A,FALSE,"장축";#N/A,#N/A,FALSE,"4WD"}</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희" hidden="1">{"'5'!$A$1:$BB$147"}</definedName>
    <definedName name="오성협" hidden="1">{#N/A,#N/A,TRUE,"Y생산";#N/A,#N/A,TRUE,"Y판매";#N/A,#N/A,TRUE,"Y총물량";#N/A,#N/A,TRUE,"Y능력";#N/A,#N/A,TRUE,"YKD"}</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토" hidden="1">{"'5'!$A$1:$BB$147"}</definedName>
    <definedName name="오토리스" hidden="1">{"'5'!$A$1:$BB$147"}</definedName>
    <definedName name="오토리스1" hidden="1">{"'5'!$A$1:$BB$147"}</definedName>
    <definedName name="오토리스실적" hidden="1">{"'5'!$A$1:$BB$147"}</definedName>
    <definedName name="오토본부" hidden="1">{"'5'!$A$1:$BB$147"}</definedName>
    <definedName name="오토토" hidden="1">{"'5'!$A$1:$BB$147"}</definedName>
    <definedName name="오포" hidden="1">{"'5'!$A$1:$BB$147"}</definedName>
    <definedName name="옥외공사" hidden="1">{#N/A,#N/A,FALSE,"이태원철근"}</definedName>
    <definedName name="옥외대비" hidden="1">{#N/A,#N/A,FALSE,"이태원철근"}</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도차" hidden="1">{#N/A,#N/A,FALSE,"단축1";#N/A,#N/A,FALSE,"단축2";#N/A,#N/A,FALSE,"단축3";#N/A,#N/A,FALSE,"장축";#N/A,#N/A,FALSE,"4WD"}</definedName>
    <definedName name="용역하도급" hidden="1">{#N/A,#N/A,FALSE,"자재비 (2)";#N/A,#N/A,FALSE,"공사비 (2)";#N/A,#N/A,FALSE,"설계외주비";#N/A,#N/A,FALSE,"노무비";#N/A,#N/A,FALSE,"기계장치비";#N/A,#N/A,FALSE,"경비"}</definedName>
    <definedName name="우가" hidden="1">{#N/A,#N/A,FALSE,"이태원철근"}</definedName>
    <definedName name="우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운영1" hidden="1">{#N/A,#N/A,FALSE,"단축1";#N/A,#N/A,FALSE,"단축2";#N/A,#N/A,FALSE,"단축3";#N/A,#N/A,FALSE,"장축";#N/A,#N/A,FALSE,"4WD"}</definedName>
    <definedName name="울랄라" hidden="1">{"'5'!$A$1:$BB$147"}</definedName>
    <definedName name="원가" hidden="1">{"Acq_matrix",#N/A,FALSE,"Acquisition Matrix"}</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드건설" hidden="1">{#N/A,#N/A,FALSE,"이태원철근"}</definedName>
    <definedName name="유럽별도" hidden="1">{#N/A,#N/A,FALSE,"단축1";#N/A,#N/A,FALSE,"단축2";#N/A,#N/A,FALSE,"단축3";#N/A,#N/A,FALSE,"장축";#N/A,#N/A,FALSE,"4WD"}</definedName>
    <definedName name="윤" hidden="1">{"'5'!$A$1:$BB$147"}</definedName>
    <definedName name="을" hidden="1">{#N/A,#N/A,FALSE,"도급대비시행율";#N/A,#N/A,FALSE,"결의서";#N/A,#N/A,FALSE,"내역서";#N/A,#N/A,FALSE,"도급예상"}</definedName>
    <definedName name="이" hidden="1">{#N/A,#N/A,FALSE,"이태원철근"}</definedName>
    <definedName name="이건형" hidden="1">{#N/A,#N/A,FALSE,"단축1";#N/A,#N/A,FALSE,"단축2";#N/A,#N/A,FALSE,"단축3";#N/A,#N/A,FALSE,"장축";#N/A,#N/A,FALSE,"4WD"}</definedName>
    <definedName name="이겅ㄴ" hidden="1">{#N/A,#N/A,FALSE,"단축1";#N/A,#N/A,FALSE,"단축2";#N/A,#N/A,FALSE,"단축3";#N/A,#N/A,FALSE,"장축";#N/A,#N/A,FALSE,"4WD"}</definedName>
    <definedName name="이국" hidden="1">{#N/A,#N/A,FALSE,"단축1";#N/A,#N/A,FALSE,"단축2";#N/A,#N/A,FALSE,"단축3";#N/A,#N/A,FALSE,"장축";#N/A,#N/A,FALSE,"4WD"}</definedName>
    <definedName name="이근한" hidden="1">{#N/A,#N/A,FALSE,"단축1";#N/A,#N/A,FALSE,"단축2";#N/A,#N/A,FALSE,"단축3";#N/A,#N/A,FALSE,"장축";#N/A,#N/A,FALSE,"4WD"}</definedName>
    <definedName name="이기성" hidden="1">{"'5'!$A$1:$BB$147"}</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란" hidden="1">{#N/A,#N/A,FALSE,"단축1";#N/A,#N/A,FALSE,"단축2";#N/A,#N/A,FALSE,"단축3";#N/A,#N/A,FALSE,"장축";#N/A,#N/A,FALSE,"4WD"}</definedName>
    <definedName name="이름" hidden="1">{#N/A,#N/A,FALSE,"CCTV"}</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병석" hidden="1">{"'5'!$A$1:$BB$147"}</definedName>
    <definedName name="이승훈" hidden="1">{#N/A,#N/A,FALSE,"TABLE"}</definedName>
    <definedName name="이영준" hidden="1">{#N/A,#N/A,FALSE,"도급대비시행율";#N/A,#N/A,FALSE,"결의서";#N/A,#N/A,FALSE,"내역서";#N/A,#N/A,FALSE,"도급예상"}</definedName>
    <definedName name="이원일" hidden="1">{"targetdcf",#N/A,FALSE,"Merger consequences";"TARGETASSU",#N/A,FALSE,"Merger consequences";"TERMINAL VALUE",#N/A,FALSE,"Merger consequences"}</definedName>
    <definedName name="이월" hidden="1">#REF!</definedName>
    <definedName name="이이" hidden="1">{#N/A,#N/A,FALSE,"이태원철근"}</definedName>
    <definedName name="이종원" hidden="1">{#N/A,#N/A,FALSE,"신청통보";#N/A,#N/A,FALSE,"기성확인서";#N/A,#N/A,FALSE,"기성내역서"}</definedName>
    <definedName name="이ㅏㅎ" hidden="1">{#N/A,#N/A,FALSE,"이태원철근"}</definedName>
    <definedName name="인건비사용내역" hidden="1">{#N/A,#N/A,FALSE,"자재비 (2)";#N/A,#N/A,FALSE,"공사비 (2)";#N/A,#N/A,FALSE,"설계외주비";#N/A,#N/A,FALSE,"노무비";#N/A,#N/A,FALSE,"기계장치비";#N/A,#N/A,FALSE,"경비"}</definedName>
    <definedName name="인당" hidden="1">{#N/A,#N/A,FALSE,"총괄수정"}</definedName>
    <definedName name="인몰드2" hidden="1">{#N/A,#N/A,FALSE,"단축1";#N/A,#N/A,FALSE,"단축2";#N/A,#N/A,FALSE,"단축3";#N/A,#N/A,FALSE,"장축";#N/A,#N/A,FALSE,"4WD"}</definedName>
    <definedName name="인몰드성형" hidden="1">{#N/A,#N/A,FALSE,"단축1";#N/A,#N/A,FALSE,"단축2";#N/A,#N/A,FALSE,"단축3";#N/A,#N/A,FALSE,"장축";#N/A,#N/A,FALSE,"4WD"}</definedName>
    <definedName name="인상1안" hidden="1">{#N/A,#N/A,FALSE,"단축1";#N/A,#N/A,FALSE,"단축2";#N/A,#N/A,FALSE,"단축3";#N/A,#N/A,FALSE,"장축";#N/A,#N/A,FALSE,"4WD"}</definedName>
    <definedName name="인수" hidden="1">{"'5'!$A$1:$BB$147"}</definedName>
    <definedName name="인수보고" hidden="1">{"'5'!$A$1:$BB$147"}</definedName>
    <definedName name="인수보고종합" hidden="1">{"'5'!$A$1:$BB$147"}</definedName>
    <definedName name="인숭" hidden="1">{"'5'!$A$1:$BB$147"}</definedName>
    <definedName name="인천대형" hidden="1">{"AQUIRORDCF",#N/A,FALSE,"Merger consequences";"Acquirorassns",#N/A,FALSE,"Merger consequences"}</definedName>
    <definedName name="일이ㅏㄹ" hidden="1">{#N/A,#N/A,FALSE,"단축1";#N/A,#N/A,FALSE,"단축2";#N/A,#N/A,FALSE,"단축3";#N/A,#N/A,FALSE,"장축";#N/A,#N/A,FALSE,"4WD"}</definedName>
    <definedName name="일자별현황" hidden="1">{"'5'!$A$1:$BB$147"}</definedName>
    <definedName name="임시2" hidden="1">{#N/A,#N/A,FALSE,"단축1";#N/A,#N/A,FALSE,"단축2";#N/A,#N/A,FALSE,"단축3";#N/A,#N/A,FALSE,"장축";#N/A,#N/A,FALSE,"4WD"}</definedName>
    <definedName name="ㅈ고모" hidden="1">{#N/A,#N/A,FALSE,"단축1";#N/A,#N/A,FALSE,"단축2";#N/A,#N/A,FALSE,"단축3";#N/A,#N/A,FALSE,"장축";#N/A,#N/A,FALSE,"4WD"}</definedName>
    <definedName name="ㅈㄴㅇㄹㅊㅁ" hidden="1">{#N/A,#N/A,FALSE,"단축1";#N/A,#N/A,FALSE,"단축2";#N/A,#N/A,FALSE,"단축3";#N/A,#N/A,FALSE,"장축";#N/A,#N/A,FALSE,"4WD"}</definedName>
    <definedName name="ㅈㄷㄱ" hidden="1">{#N/A,#N/A,FALSE,"이태원철근"}</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교죠ㅜ" hidden="1">{#N/A,#N/A,FALSE,"이태원철근"}</definedName>
    <definedName name="ㅈㄷ굗ㄱ죠죠" hidden="1">{#N/A,#N/A,FALSE,"이태원철근"}</definedName>
    <definedName name="ㅈㄷ굦ㄷ굑ㅈ됴죧ㄱ" hidden="1">{#N/A,#N/A,FALSE,"이태원철근"}</definedName>
    <definedName name="ㅈㄷㄳ" hidden="1">{#N/A,#N/A,FALSE,"이태원철근"}</definedName>
    <definedName name="ㅈㄷㅅㅅㅈㅅㅈㄷ" hidden="1">{#N/A,#N/A,FALSE,"이태원철근"}</definedName>
    <definedName name="ㅈㄷㅅㅈㅅ" hidden="1">{#N/A,#N/A,FALSE,"이태원철근"}</definedName>
    <definedName name="ㅈㄷ쇼ㅛㅈㄱ" hidden="1">{#N/A,#N/A,FALSE,"이태원철근"}</definedName>
    <definedName name="ㅈㅂㅇㄴㅁㅇㅈㅇㅂ" hidden="1">{#N/A,#N/A,FALSE,"이태원철근"}</definedName>
    <definedName name="ㅈㅂㅎㄹㅈㄷㅎ" hidden="1">{"'5'!$A$1:$BB$147"}</definedName>
    <definedName name="ㅈㅇㅁㄴㅇㅂㄴㄷㅇㅁ" hidden="1">{#N/A,#N/A,FALSE,"이태원철근"}</definedName>
    <definedName name="ㅈㅈㅈ"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자" hidden="1">{#N/A,#N/A,FALSE,"이태원철근"}</definedName>
    <definedName name="자나" hidden="1">{"'5'!$A$1:$BB$147"}</definedName>
    <definedName name="자나다다라" hidden="1">{"'5'!$A$1:$BB$147"}</definedName>
    <definedName name="자다라다" hidden="1">{"'5'!$A$1:$BB$147"}</definedName>
    <definedName name="자다라다가라" hidden="1">{"'5'!$A$1:$BB$147"}</definedName>
    <definedName name="자다라다라다라" hidden="1">{"'5'!$A$1:$BB$147"}</definedName>
    <definedName name="자사아다" hidden="1">{"'5'!$A$1:$BB$147"}</definedName>
    <definedName name="자산현황" hidden="1">{#N/A,#N/A,FALSE,"단축1";#N/A,#N/A,FALSE,"단축2";#N/A,#N/A,FALSE,"단축3";#N/A,#N/A,FALSE,"장축";#N/A,#N/A,FALSE,"4WD"}</definedName>
    <definedName name="자운" hidden="1">#REF!</definedName>
    <definedName name="자자자잦" hidden="1">{"'5'!$A$1:$BB$147"}</definedName>
    <definedName name="자잦" hidden="1">{"'5'!$A$1:$BB$147"}</definedName>
    <definedName name="자지" hidden="1">{"'5'!$A$1:$BB$147"}</definedName>
    <definedName name="작업2" hidden="1">{"'표지'!$B$5"}</definedName>
    <definedName name="작업장" hidden="1">{"'표지'!$B$5"}</definedName>
    <definedName name="장비비입력" hidden="1">{#N/A,#N/A,FALSE,"자재비 (2)";#N/A,#N/A,FALSE,"공사비 (2)";#N/A,#N/A,FALSE,"설계외주비";#N/A,#N/A,FALSE,"노무비";#N/A,#N/A,FALSE,"기계장치비";#N/A,#N/A,FALSE,"경비"}</definedName>
    <definedName name="장호대" hidden="1">{#N/A,#N/A,FALSE,"단축1";#N/A,#N/A,FALSE,"단축2";#N/A,#N/A,FALSE,"단축3";#N/A,#N/A,FALSE,"장축";#N/A,#N/A,FALSE,"4WD"}</definedName>
    <definedName name="재민" hidden="1">{"'5'!$A$1:$BB$147"}</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계장금액" hidden="1">#REF!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부" hidden="1">{#N/A,#N/A,FALSE,"단축1";#N/A,#N/A,FALSE,"단축2";#N/A,#N/A,FALSE,"단축3";#N/A,#N/A,FALSE,"장축";#N/A,#N/A,FALSE,"4WD"}</definedName>
    <definedName name="전차종" hidden="1">{#N/A,#N/A,FALSE,"표지";#N/A,#N/A,FALSE,"전제";#N/A,#N/A,FALSE,"대당";#N/A,#N/A,FALSE,"가공비";#N/A,#N/A,FALSE,"재료비";#N/A,#N/A,FALSE,"손익"}</definedName>
    <definedName name="전체현황" hidden="1">{#N/A,#N/A,FALSE,"단축1";#N/A,#N/A,FALSE,"단축2";#N/A,#N/A,FALSE,"단축3";#N/A,#N/A,FALSE,"장축";#N/A,#N/A,FALSE,"4WD"}</definedName>
    <definedName name="절" hidden="1">#REF!</definedName>
    <definedName name="정보기술1" hidden="1">{"'표지'!$B$5"}</definedName>
    <definedName name="정영환자료" hidden="1">{"'5'!$A$1:$BB$147"}</definedName>
    <definedName name="젖" hidden="1">{#N/A,#N/A,FALSE,"단축1";#N/A,#N/A,FALSE,"단축2";#N/A,#N/A,FALSE,"단축3";#N/A,#N/A,FALSE,"장축";#N/A,#N/A,FALSE,"4WD"}</definedName>
    <definedName name="제원종합" hidden="1">#REF!</definedName>
    <definedName name="제작현황" hidden="1">{#N/A,#N/A,FALSE,"단축1";#N/A,#N/A,FALSE,"단축2";#N/A,#N/A,FALSE,"단축3";#N/A,#N/A,FALSE,"장축";#N/A,#N/A,FALSE,"4WD"}</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직도1" hidden="1">{#N/A,#N/A,FALSE,"기안지";#N/A,#N/A,FALSE,"통신지"}</definedName>
    <definedName name="조직도2" hidden="1">{#N/A,#N/A,FALSE,"기안지";#N/A,#N/A,FALSE,"통신지"}</definedName>
    <definedName name="조직표현장" hidden="1">#REF!</definedName>
    <definedName name="종주" hidden="1">{#N/A,#N/A,FALSE,"단축1";#N/A,#N/A,FALSE,"단축2";#N/A,#N/A,FALSE,"단축3";#N/A,#N/A,FALSE,"장축";#N/A,#N/A,FALSE,"4WD"}</definedName>
    <definedName name="종합" hidden="1">{#N/A,#N/A,FALSE,"ITHALAT";#N/A,#N/A,FALSE,"ÜRETİM"}</definedName>
    <definedName name="종합그래프" hidden="1">{#N/A,#N/A,FALSE,"단축1";#N/A,#N/A,FALSE,"단축2";#N/A,#N/A,FALSE,"단축3";#N/A,#N/A,FALSE,"장축";#N/A,#N/A,FALSE,"4WD"}</definedName>
    <definedName name="주거" hidden="1">{#N/A,#N/A,FALSE,"이태원철근"}</definedName>
    <definedName name="주요제원" hidden="1">{#N/A,#N/A,FALSE,"단축1";#N/A,#N/A,FALSE,"단축2";#N/A,#N/A,FALSE,"단축3";#N/A,#N/A,FALSE,"장축";#N/A,#N/A,FALSE,"4WD"}</definedName>
    <definedName name="죽전5차" hidden="1">{#N/A,#N/A,FALSE,"이태원철근"}</definedName>
    <definedName name="중앙" hidden="1">{#N/A,#N/A,FALSE,"단축1";#N/A,#N/A,FALSE,"단축2";#N/A,#N/A,FALSE,"단축3";#N/A,#N/A,FALSE,"장축";#N/A,#N/A,FALSE,"4WD"}</definedName>
    <definedName name="중일정3" hidden="1">{#N/A,#N/A,FALSE,"단축1";#N/A,#N/A,FALSE,"단축2";#N/A,#N/A,FALSE,"단축3";#N/A,#N/A,FALSE,"장축";#N/A,#N/A,FALSE,"4WD"}</definedName>
    <definedName name="중점0601" hidden="1">{#N/A,#N/A,FALSE,"이태원철근"}</definedName>
    <definedName name="중점관리" hidden="1">{#N/A,#N/A,FALSE,"이태원철근"}</definedName>
    <definedName name="지" hidden="1">{"'5'!$A$1:$BB$147"}</definedName>
    <definedName name="지역실" hidden="1">{"'5'!$A$1:$BB$147"}</definedName>
    <definedName name="직원조직" hidden="1">{#N/A,#N/A,FALSE,"이태원철근"}</definedName>
    <definedName name="직원조직표" hidden="1">{#N/A,#N/A,FALSE,"이태원철근"}</definedName>
    <definedName name="ㅊ" hidden="1">{#N/A,#N/A,FALSE,"단축1";#N/A,#N/A,FALSE,"단축2";#N/A,#N/A,FALSE,"단축3";#N/A,#N/A,FALSE,"장축";#N/A,#N/A,FALSE,"4WD"}</definedName>
    <definedName name="ㅊㅊ" hidden="1">{#N/A,#N/A,FALSE,"단축1";#N/A,#N/A,FALSE,"단축2";#N/A,#N/A,FALSE,"단축3";#N/A,#N/A,FALSE,"장축";#N/A,#N/A,FALSE,"4WD"}</definedName>
    <definedName name="ㅊㅊㅊ" hidden="1">{#N/A,#N/A,FALSE,"단축1";#N/A,#N/A,FALSE,"단축2";#N/A,#N/A,FALSE,"단축3";#N/A,#N/A,FALSE,"장축";#N/A,#N/A,FALSE,"4WD"}</definedName>
    <definedName name="창원" hidden="1">{#N/A,#N/A,FALSE,"이태원철근"}</definedName>
    <definedName name="창원공사현황" hidden="1">{#N/A,#N/A,FALSE,"이태원철근"}</definedName>
    <definedName name="채권강조" hidden="1">{"'5'!$A$1:$BB$147"}</definedName>
    <definedName name="철거현황" hidden="1">{#N/A,#N/A,FALSE,"단축1";#N/A,#N/A,FALSE,"단축2";#N/A,#N/A,FALSE,"단축3";#N/A,#N/A,FALSE,"장축";#N/A,#N/A,FALSE,"4WD"}</definedName>
    <definedName name="첨부." hidden="1">#REF!</definedName>
    <definedName name="초기예산서보고" hidden="1">{#N/A,#N/A,FALSE,"이태원철근"}</definedName>
    <definedName name="총괄2" hidden="1">{"'표지'!$B$5"}</definedName>
    <definedName name="총여신" hidden="1">{"'5'!$A$1:$BB$147"}</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 hidden="1">{"'5'!$A$1:$BB$147"}</definedName>
    <definedName name="추가" hidden="1">#REF!</definedName>
    <definedName name="추가예산" hidden="1">{#N/A,#N/A,FALSE,"단축1";#N/A,#N/A,FALSE,"단축2";#N/A,#N/A,FALSE,"단축3";#N/A,#N/A,FALSE,"장축";#N/A,#N/A,FALSE,"4WD"}</definedName>
    <definedName name="추정" hidden="1">#REF!</definedName>
    <definedName name="추진2" hidden="1">{#N/A,#N/A,FALSE,"단축1";#N/A,#N/A,FALSE,"단축2";#N/A,#N/A,FALSE,"단축3";#N/A,#N/A,FALSE,"장축";#N/A,#N/A,FALSE,"4WD"}</definedName>
    <definedName name="추진과제" hidden="1">{#N/A,#N/A,FALSE,"단축1";#N/A,#N/A,FALSE,"단축2";#N/A,#N/A,FALSE,"단축3";#N/A,#N/A,FALSE,"장축";#N/A,#N/A,FALSE,"4WD"}</definedName>
    <definedName name="취수장정리수량" hidden="1">#REF!</definedName>
    <definedName name="취하1" hidden="1">{#N/A,#N/A,FALSE,"이태원철근"}</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 hidden="1">{#N/A,#N/A,FALSE,"이태원철근"}</definedName>
    <definedName name="ㅋㄴ" hidden="1">{#N/A,#N/A,FALSE,"단축1";#N/A,#N/A,FALSE,"단축2";#N/A,#N/A,FALSE,"단축3";#N/A,#N/A,FALSE,"장축";#N/A,#N/A,FALSE,"4WD"}</definedName>
    <definedName name="ㅋ츄" hidden="1">{#N/A,#N/A,FALSE,"이태원철근"}</definedName>
    <definedName name="ㅋㅋㅋㅋ"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ㅋㅋ" hidden="1">{#N/A,#N/A,FALSE,"이태원철근"}</definedName>
    <definedName name="케이스" hidden="1">{#N/A,#N/A,FALSE,"단축1";#N/A,#N/A,FALSE,"단축2";#N/A,#N/A,FALSE,"단축3";#N/A,#N/A,FALSE,"장축";#N/A,#N/A,FALSE,"4WD"}</definedName>
    <definedName name="크" hidden="1">{#N/A,#N/A,FALSE,"단축1";#N/A,#N/A,FALSE,"단축2";#N/A,#N/A,FALSE,"단축3";#N/A,#N/A,FALSE,"장축";#N/A,#N/A,FALSE,"4WD"}</definedName>
    <definedName name="ㅌㄵㅅ" hidden="1">{#N/A,#N/A,FALSE,"이태원철근"}</definedName>
    <definedName name="ㅌㅇ" hidden="1">{#N/A,#N/A,FALSE,"이태원철근"}</definedName>
    <definedName name="ㅌㅊ" hidden="1">{#N/A,#N/A,FALSE,"이태원철근"}</definedName>
    <definedName name="ㅌㅍㅊㅇㅌㅎ" hidden="1">{#N/A,#N/A,FALSE,"도급대비시행율";#N/A,#N/A,FALSE,"결의서";#N/A,#N/A,FALSE,"내역서";#N/A,#N/A,FALSE,"도급예상"}</definedName>
    <definedName name="타다라다" hidden="1">{"'5'!$A$1:$BB$147"}</definedName>
    <definedName name="타다라라" hidden="1">{"'5'!$A$1:$BB$147"}</definedName>
    <definedName name="토목" hidden="1">#REF!</definedName>
    <definedName name="토목공사" hidden="1">{#N/A,#N/A,FALSE,"이태원철근"}</definedName>
    <definedName name="토목공사강릉" hidden="1">#REF!</definedName>
    <definedName name="토목실견적" hidden="1">{#N/A,#N/A,FALSE,"이태원철근"}</definedName>
    <definedName name="통보용" hidden="1">{#N/A,#N/A,FALSE,"총괄수정"}</definedName>
    <definedName name="통보현황" hidden="1">{#N/A,#N/A,FALSE,"총괄수정"}</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자CONC.182억"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ㅍ" hidden="1">{#N/A,#N/A,FALSE,"이태원철근"}</definedName>
    <definedName name="ㅍㅇㄴ" hidden="1">{#N/A,#N/A,FALSE,"이태원철근"}</definedName>
    <definedName name="ㅍㅇㅁㅂ" hidden="1">{#N/A,#N/A,FALSE,"이태원철근"}</definedName>
    <definedName name="ㅍㅈ" hidden="1">{#N/A,#N/A,FALSE,"이태원철근"}</definedName>
    <definedName name="ㅍㅍㅍㅍㅍㅍㅍ" hidden="1">{#N/A,#N/A,FALSE,"이태원철근"}</definedName>
    <definedName name="ㅍㅎㄷ" hidden="1">{#N/A,#N/A,FALSE,"이태원철근"}</definedName>
    <definedName name="파다다다다다" hidden="1">{"'5'!$A$1:$BB$147"}</definedName>
    <definedName name="파라다" hidden="1">{"'5'!$A$1:$BB$147"}</definedName>
    <definedName name="파자다라달" hidden="1">{"'5'!$A$1:$BB$147"}</definedName>
    <definedName name="판매목표2" hidden="1">{#N/A,#N/A,FALSE,"단축1";#N/A,#N/A,FALSE,"단축2";#N/A,#N/A,FALSE,"단축3";#N/A,#N/A,FALSE,"장축";#N/A,#N/A,FALSE,"4WD"}</definedName>
    <definedName name="표준화실적99" hidden="1">{#N/A,#N/A,FALSE,"단축1";#N/A,#N/A,FALSE,"단축2";#N/A,#N/A,FALSE,"단축3";#N/A,#N/A,FALSE,"장축";#N/A,#N/A,FALSE,"4WD"}</definedName>
    <definedName name="표지" hidden="1">{#N/A,#N/A,TRUE,"Basic";#N/A,#N/A,TRUE,"EXT-TABLE";#N/A,#N/A,TRUE,"STEEL";#N/A,#N/A,TRUE,"INT-Table";#N/A,#N/A,TRUE,"STEEL";#N/A,#N/A,TRUE,"Door"}</definedName>
    <definedName name="표지1" hidden="1">{#N/A,#N/A,FALSE,"단축1";#N/A,#N/A,FALSE,"단축2";#N/A,#N/A,FALSE,"단축3";#N/A,#N/A,FALSE,"장축";#N/A,#N/A,FALSE,"4WD"}</definedName>
    <definedName name="표지2" hidden="1">#REF!</definedName>
    <definedName name="푸" hidden="1">{#N/A,#N/A,FALSE,"단축1";#N/A,#N/A,FALSE,"단축2";#N/A,#N/A,FALSE,"단축3";#N/A,#N/A,FALSE,"장축";#N/A,#N/A,FALSE,"4WD"}</definedName>
    <definedName name="품확차조립계획일정" hidden="1">{#N/A,#N/A,FALSE,"단축1";#N/A,#N/A,FALSE,"단축2";#N/A,#N/A,FALSE,"단축3";#N/A,#N/A,FALSE,"장축";#N/A,#N/A,FALSE,"4WD"}</definedName>
    <definedName name="풍납동" hidden="1">#REF!</definedName>
    <definedName name="풍납동아파트" hidden="1">#REF!</definedName>
    <definedName name="프레스" hidden="1">{#N/A,#N/A,FALSE,"단축1";#N/A,#N/A,FALSE,"단축2";#N/A,#N/A,FALSE,"단축3";#N/A,#N/A,FALSE,"장축";#N/A,#N/A,FALSE,"4WD"}</definedName>
    <definedName name="프로젝트" hidden="1">#REF!</definedName>
    <definedName name="피로티" hidden="1">{#N/A,#N/A,FALSE,"이태원철근"}</definedName>
    <definedName name="피로티1" hidden="1">{#N/A,#N/A,FALSE,"이태원철근"}</definedName>
    <definedName name="ㅎ" hidden="1">{#N/A,#N/A,FALSE,"이태원철근"}</definedName>
    <definedName name="ㅎ4ㄷㅈ" hidden="1">{#N/A,#N/A,FALSE,"이태원철근"}</definedName>
    <definedName name="ㅎㄱㄷㅂㅈ" hidden="1">{#N/A,#N/A,FALSE,"이태원철근"}</definedName>
    <definedName name="ㅎㄱㄷㅈ" hidden="1">{#N/A,#N/A,FALSE,"이태원철근"}</definedName>
    <definedName name="ㅎㄱㅈ" hidden="1">{#N/A,#N/A,FALSE,"이태원철근"}</definedName>
    <definedName name="ㅎㄴ" hidden="1">{#N/A,#N/A,FALSE,"단축1";#N/A,#N/A,FALSE,"단축2";#N/A,#N/A,FALSE,"단축3";#N/A,#N/A,FALSE,"장축";#N/A,#N/A,FALSE,"4WD"}</definedName>
    <definedName name="ㅎㄷ" hidden="1">{#N/A,#N/A,FALSE,"이태원철근"}</definedName>
    <definedName name="ㅎㄷㅈㅈ" hidden="1">{#N/A,#N/A,FALSE,"이태원철근"}</definedName>
    <definedName name="ㅎ라ㅓㅓㅗㅎ라러" hidden="1">{#N/A,#N/A,FALSE,"이태원철근"}</definedName>
    <definedName name="ㅎ러ㅗ엉ㅎ러ㅗㅎㄹㅇ" hidden="1">{#N/A,#N/A,FALSE,"이태원철근"}</definedName>
    <definedName name="ㅎ룰후ㅎㅎ" hidden="1">{#N/A,#N/A,FALSE,"단축1";#N/A,#N/A,FALSE,"단축2";#N/A,#N/A,FALSE,"단축3";#N/A,#N/A,FALSE,"장축";#N/A,#N/A,FALSE,"4WD"}</definedName>
    <definedName name="ㅎㅎㅎ" hidden="1">{"'5'!$A$1:$BB$147"}</definedName>
    <definedName name="하" hidden="1">{"'5'!$A$1:$BB$147"}</definedName>
    <definedName name="하늘" hidden="1">{"'5'!$A$1:$BB$147"}</definedName>
    <definedName name="하성연" hidden="1">{"'5'!$A$1:$BB$147"}</definedName>
    <definedName name="하하하" hidden="1">{"'5'!$A$1:$BB$147"}</definedName>
    <definedName name="학다" hidden="1">{"'5'!$A$1:$BB$147"}</definedName>
    <definedName name="학자" hidden="1">{"'5'!$A$1:$BB$147"}</definedName>
    <definedName name="학자금" hidden="1">{"'5'!$A$1:$BB$147"}</definedName>
    <definedName name="한" hidden="1">{#N/A,#N/A,FALSE,"단축1";#N/A,#N/A,FALSE,"단축2";#N/A,#N/A,FALSE,"단축3";#N/A,#N/A,FALSE,"장축";#N/A,#N/A,FALSE,"4WD"}</definedName>
    <definedName name="한영사전" hidden="1">{#N/A,#N/A,TRUE,"Y생산";#N/A,#N/A,TRUE,"Y판매";#N/A,#N/A,TRUE,"Y총물량";#N/A,#N/A,TRUE,"Y능력";#N/A,#N/A,TRUE,"YKD"}</definedName>
    <definedName name="향후계획1" hidden="1">{#N/A,#N/A,FALSE,"단축1";#N/A,#N/A,FALSE,"단축2";#N/A,#N/A,FALSE,"단축3";#N/A,#N/A,FALSE,"장축";#N/A,#N/A,FALSE,"4WD"}</definedName>
    <definedName name="현" hidden="1">{#N/A,#N/A,FALSE,"단축1";#N/A,#N/A,FALSE,"단축2";#N/A,#N/A,FALSE,"단축3";#N/A,#N/A,FALSE,"장축";#N/A,#N/A,FALSE,"4WD"}</definedName>
    <definedName name="현대코아공통비" hidden="1">#REF!</definedName>
    <definedName name="협조전" hidden="1">#REF!</definedName>
    <definedName name="혜진" hidden="1">{#N/A,#N/A,FALSE,"이태원철근"}</definedName>
    <definedName name="호ㅓ" hidden="1">#REF!</definedName>
    <definedName name="화ㅓㅗ허ㅏㅎ" hidden="1">{#N/A,#N/A,FALSE,"이태원철근"}</definedName>
    <definedName name="회장님업무보고재재수정" hidden="1">{"'5'!$A$1:$BB$147"}</definedName>
    <definedName name="휻" hidden="1">{#N/A,#N/A,FALSE,"이태원철근"}</definedName>
    <definedName name="ㅏ" hidden="1">{#N/A,#N/A,FALSE,"이태원철근"}</definedName>
    <definedName name="ㅏㅏㅣ"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ㅏㅓㅏ" hidden="1">{#N/A,#N/A,FALSE,"물가변동 (2)";#N/A,#N/A,FALSE,"공사비";#N/A,#N/A,FALSE,"사급";#N/A,#N/A,FALSE,"도급집계";#N/A,#N/A,FALSE,"재료비";#N/A,#N/A,FALSE,"노무비";#N/A,#N/A,FALSE,"경비"}</definedName>
    <definedName name="ㅏㅓㅏㅓㅣ" hidden="1">{#N/A,#N/A,FALSE,"이태원철근"}</definedName>
    <definedName name="ㅏㅓㅣㅏㅓㅣㅏㅓㅣ" hidden="1">{#N/A,#N/A,FALSE,"이태원철근"}</definedName>
    <definedName name="ㅏㅓㅣㅏㅓㅣㅏㅓㅣㅓ" hidden="1">{#N/A,#N/A,FALSE,"이태원철근"}</definedName>
    <definedName name="ㅏㅣㅇㄹ" hidden="1">{"'5'!$A$1:$BB$147"}</definedName>
    <definedName name="ㅐ" hidden="1">{#N/A,#N/A,FALSE,"이태원철근"}</definedName>
    <definedName name="ㅐㅐ" hidden="1">{#N/A,#N/A,FALSE,"단축1";#N/A,#N/A,FALSE,"단축2";#N/A,#N/A,FALSE,"단축3";#N/A,#N/A,FALSE,"장축";#N/A,#N/A,FALSE,"4WD"}</definedName>
    <definedName name="ㅑ" hidden="1">{#N/A,#N/A,FALSE,"이태원철근"}</definedName>
    <definedName name="ㅓ" hidden="1">{#N/A,#N/A,FALSE,"이태원철근"}</definedName>
    <definedName name="ㅓㅏㅣㅓㅣㅓㅣㅓㅏ" hidden="1">{#N/A,#N/A,FALSE,"이태원철근"}</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ㅓ" hidden="1">{#N/A,#N/A,FALSE,"이태원철근"}</definedName>
    <definedName name="ㅓㅛㅅㄱ" hidden="1">{#N/A,#N/A,FALSE,"이태원철근"}</definedName>
    <definedName name="ㅓㅛ서ㅛ서ㅑ쇼ㅕ" hidden="1">{#N/A,#N/A,FALSE,"이태원철근"}</definedName>
    <definedName name="ㅔ" hidden="1">{#N/A,#N/A,FALSE,"이태원철근"}</definedName>
    <definedName name="ㅔㅔㅔ" hidden="1">{#N/A,#N/A,FALSE,"단축1";#N/A,#N/A,FALSE,"단축2";#N/A,#N/A,FALSE,"단축3";#N/A,#N/A,FALSE,"장축";#N/A,#N/A,FALSE,"4WD"}</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ㅔㅔㅔㅔㅔㅔㅔㅔ" hidden="1">{#N/A,#N/A,FALSE,"이태원철근"}</definedName>
    <definedName name="ㅕ" hidden="1">{#N/A,#N/A,FALSE,"이태원철근"}</definedName>
    <definedName name="ㅕㅑ" hidden="1">{#N/A,#N/A,FALSE,"이태원철근"}</definedName>
    <definedName name="ㅕㅑㅐㅕㅑ" hidden="1">{#N/A,#N/A,FALSE,"이태원철근"}</definedName>
    <definedName name="ㅕㅑㅐㅕㅑㅐ" hidden="1">{#N/A,#N/A,FALSE,"이태원철근"}</definedName>
    <definedName name="ㅕㅑㅜㅐㅑ" hidden="1">{#N/A,#N/A,FALSE,"이태원철근"}</definedName>
    <definedName name="ㅕㅕ" hidden="1">{#N/A,#N/A,FALSE,"단축1";#N/A,#N/A,FALSE,"단축2";#N/A,#N/A,FALSE,"단축3";#N/A,#N/A,FALSE,"장축";#N/A,#N/A,FALSE,"4WD"}</definedName>
    <definedName name="ㅕㅕㅕ" hidden="1">{"'5'!$A$1:$BB$147"}</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 hidden="1">{#N/A,#N/A,FALSE,"이태원철근"}</definedName>
    <definedName name="ㅗㄱ" hidden="1">{#N/A,#N/A,FALSE,"이태원철근"}</definedName>
    <definedName name="ㅗㄳ" hidden="1">{#N/A,#N/A,FALSE,"이태원철근"}</definedName>
    <definedName name="ㅗ돟ㄷ" hidden="1">{#N/A,#N/A,FALSE,"단축1";#N/A,#N/A,FALSE,"단축2";#N/A,#N/A,FALSE,"단축3";#N/A,#N/A,FALSE,"장축";#N/A,#N/A,FALSE,"4WD"}</definedName>
    <definedName name="ㅗ라옹" hidden="1">{"'5'!$A$1:$BB$147"}</definedName>
    <definedName name="ㅗㅁㅈ몸조" hidden="1">{#N/A,#N/A,FALSE,"단축1";#N/A,#N/A,FALSE,"단축2";#N/A,#N/A,FALSE,"단축3";#N/A,#N/A,FALSE,"장축";#N/A,#N/A,FALSE,"4WD"}</definedName>
    <definedName name="ㅗㅎ러ㅗㅎ럴호" hidden="1">{#N/A,#N/A,FALSE,"이태원철근"}</definedName>
    <definedName name="ㅗㅎㅈㅈㅈㅈㅈㅈㅈㅈ" hidden="1">{#N/A,#N/A,FALSE,"이태원철근"}</definedName>
    <definedName name="ㅗㅓㅏ" hidden="1">#REF!</definedName>
    <definedName name="ㅗㅓㅏㅣ" hidden="1">{#N/A,#N/A,FALSE,"단축1";#N/A,#N/A,FALSE,"단축2";#N/A,#N/A,FALSE,"단축3";#N/A,#N/A,FALSE,"장축";#N/A,#N/A,FALSE,"4WD"}</definedName>
    <definedName name="ㅗㅓㅏㅣㅗㅓㅏㅣ" hidden="1">{#N/A,#N/A,FALSE,"이태원철근"}</definedName>
    <definedName name="ㅗㅗㅗ" hidden="1">{"targetdcf",#N/A,FALSE,"Merger consequences";"TARGETASSU",#N/A,FALSE,"Merger consequences";"TERMINAL VALUE",#N/A,FALSE,"Merger consequences"}</definedName>
    <definedName name="ㅗㅗㅗㅗㅗ" hidden="1">{#N/A,#N/A,FALSE,"단축1";#N/A,#N/A,FALSE,"단축2";#N/A,#N/A,FALSE,"단축3";#N/A,#N/A,FALSE,"장축";#N/A,#N/A,FALSE,"4WD"}</definedName>
    <definedName name="ㅗㅗㅗㅗㅗㅗㅗㅗ" hidden="1">{#N/A,#N/A,FALSE,"이태원철근"}</definedName>
    <definedName name="ㅗㅠㄱㅈ" hidden="1">{#N/A,#N/A,FALSE,"이태원철근"}</definedName>
    <definedName name="ㅛ" hidden="1">{#N/A,#N/A,FALSE,"이태원철근"}</definedName>
    <definedName name="ㅛ셔쇼려ㅛ셔" hidden="1">{#N/A,#N/A,FALSE,"이태원철근"}</definedName>
    <definedName name="ㅛ셔ㅛ셔ㅛ쇼ㅕ" hidden="1">{#N/A,#N/A,FALSE,"이태원철근"}</definedName>
    <definedName name="ㅛㅕㅑㅐㅕ샤ㅐㅑㅕ새" hidden="1">#REF!</definedName>
    <definedName name="ㅛㅛㅕㅗㅓ" hidden="1">{#N/A,#N/A,FALSE,"단축1";#N/A,#N/A,FALSE,"단축2";#N/A,#N/A,FALSE,"단축3";#N/A,#N/A,FALSE,"장축";#N/A,#N/A,FALSE,"4WD"}</definedName>
    <definedName name="ㅜ" hidden="1">{#N/A,#N/A,FALSE,"이태원철근"}</definedName>
    <definedName name="ㅜㄷㅈ" hidden="1">{#N/A,#N/A,FALSE,"단축1";#N/A,#N/A,FALSE,"단축2";#N/A,#N/A,FALSE,"단축3";#N/A,#N/A,FALSE,"장축";#N/A,#N/A,FALSE,"4WD"}</definedName>
    <definedName name="ㅜㅀㄴㅇ" hidden="1">{#N/A,#N/A,FALSE,"이태원철근"}</definedName>
    <definedName name="ㅜㅂㅂㅂㅂㅂㅂ" hidden="1">{#N/A,#N/A,FALSE,"이태원철근"}</definedName>
    <definedName name="ㅜㅂㅂㅂㅂㅂㅂㅂㅂㅂㅂㅂ" hidden="1">{#N/A,#N/A,FALSE,"이태원철근"}</definedName>
    <definedName name="ㅜㅅㅎㄹㅇ" hidden="1">{#N/A,#N/A,FALSE,"이태원철근"}</definedName>
    <definedName name="ㅜㅍ츄ㅜㅠㅍ춫ㅍ" hidden="1">{#N/A,#N/A,FALSE,"이태원철근"}</definedName>
    <definedName name="ㅠ" hidden="1">{#N/A,#N/A,FALSE,"이태원철근"}</definedName>
    <definedName name="ㅠㄷ" hidden="1">{#N/A,#N/A,FALSE,"이태원철근"}</definedName>
    <definedName name="ㅠㄹㄴ" hidden="1">{#N/A,#N/A,FALSE,"이태원철근"}</definedName>
    <definedName name="ㅠㄹㅈㅈ" hidden="1">{#N/A,#N/A,FALSE,"이태원철근"}</definedName>
    <definedName name="ㅠㅂㄷ" hidden="1">{#N/A,#N/A,FALSE,"이태원철근"}</definedName>
    <definedName name="ㅠㅇㄹㅈ" hidden="1">{#N/A,#N/A,FALSE,"이태원철근"}</definedName>
    <definedName name="ㅠㅗㄱㅈ" hidden="1">{#N/A,#N/A,FALSE,"이태원철근"}</definedName>
    <definedName name="ㅠㅗㄱㅈㅈㅈ" hidden="1">{#N/A,#N/A,FALSE,"이태원철근"}</definedName>
    <definedName name="ㅠㅗㅅㄱ" hidden="1">{#N/A,#N/A,FALSE,"이태원철근"}</definedName>
    <definedName name="ㅠㅠ" hidden="1">{#N/A,#N/A,FALSE,"TABLE"}</definedName>
    <definedName name="ㅡ" hidden="1">{#N/A,#N/A,FALSE,"이태원철근"}</definedName>
    <definedName name="ㅣ" hidden="1">{#N/A,#N/A,FALSE,"이태원철근"}</definedName>
    <definedName name="ㅣ너럊ㄷ로" hidden="1">{#N/A,#N/A,FALSE,"TABLE"}</definedName>
    <definedName name="ㅣㅏㅐㅏㅓㅓㅕ호ㅕㅑ형료" hidden="1">{#N/A,#N/A,FALSE,"신규dep";#N/A,#N/A,FALSE,"신규dep-금형상각후";#N/A,#N/A,FALSE,"신규dep-연구비상각후";#N/A,#N/A,FALSE,"신규dep-기계,공구상각후"}</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 i="12" l="1"/>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9"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49" i="12"/>
  <c r="J50" i="12"/>
  <c r="J51" i="12"/>
  <c r="J52" i="12"/>
  <c r="J53" i="12"/>
  <c r="J54" i="12"/>
  <c r="J55" i="12"/>
  <c r="J56" i="12"/>
  <c r="J57" i="12"/>
  <c r="J58" i="12"/>
  <c r="J59" i="12"/>
  <c r="J60" i="12"/>
  <c r="J61" i="12"/>
  <c r="J62" i="12"/>
  <c r="J46" i="12"/>
  <c r="J47" i="12"/>
  <c r="J48" i="12"/>
  <c r="J45" i="12"/>
  <c r="BR6" i="12"/>
  <c r="L121" i="9" l="1"/>
  <c r="L120" i="9"/>
  <c r="L119" i="9"/>
  <c r="L118" i="9"/>
  <c r="L117" i="9"/>
  <c r="L116" i="9"/>
  <c r="L115" i="9"/>
  <c r="I120" i="9"/>
  <c r="I119" i="9"/>
  <c r="I118" i="9"/>
  <c r="I117" i="9"/>
  <c r="I116" i="9"/>
  <c r="I115" i="9"/>
  <c r="K121" i="9"/>
  <c r="K120" i="9"/>
  <c r="K119" i="9"/>
  <c r="K118" i="9"/>
  <c r="K117" i="9"/>
  <c r="K116" i="9"/>
  <c r="K115" i="9"/>
  <c r="K59" i="9"/>
  <c r="K60" i="9"/>
  <c r="H60" i="9"/>
  <c r="H59" i="9"/>
  <c r="H58" i="9"/>
  <c r="H57" i="9"/>
  <c r="E57" i="9"/>
  <c r="E60" i="9"/>
  <c r="E59" i="9"/>
  <c r="E58" i="9"/>
  <c r="I48" i="9"/>
  <c r="I49" i="9"/>
  <c r="I50" i="9"/>
  <c r="I51" i="9"/>
  <c r="I52" i="9"/>
  <c r="I53" i="9"/>
  <c r="I54" i="9"/>
  <c r="G47" i="9"/>
  <c r="E53" i="9"/>
  <c r="E51" i="9"/>
  <c r="E50" i="9"/>
  <c r="E49" i="9"/>
  <c r="E48" i="9"/>
  <c r="K58" i="9" l="1"/>
  <c r="M23" i="9"/>
  <c r="J16" i="10"/>
  <c r="J14" i="10"/>
  <c r="J20" i="10"/>
  <c r="P7" i="11"/>
  <c r="P8" i="11"/>
  <c r="O8" i="11"/>
  <c r="BF39" i="7"/>
  <c r="BF1929" i="7"/>
  <c r="BE1929" i="7" l="1"/>
  <c r="BE39" i="7"/>
  <c r="BD1928" i="7" l="1"/>
  <c r="BC39" i="7"/>
  <c r="BC1929" i="7"/>
  <c r="BC1928" i="7"/>
  <c r="BB1929" i="7" l="1"/>
  <c r="BB1928" i="7"/>
  <c r="BB39" i="7"/>
  <c r="AZ1928" i="7" l="1"/>
  <c r="D23" i="9" l="1"/>
  <c r="I121" i="9" l="1"/>
  <c r="E703" i="12" l="1"/>
  <c r="E702" i="12"/>
  <c r="E701" i="12"/>
  <c r="E700" i="12"/>
  <c r="E698" i="12"/>
  <c r="E688" i="12"/>
  <c r="E687" i="12"/>
  <c r="E682" i="12"/>
  <c r="E680" i="12"/>
  <c r="E679" i="12"/>
  <c r="E670" i="12"/>
  <c r="E665" i="12"/>
  <c r="E663" i="12"/>
  <c r="E662" i="12"/>
  <c r="E653" i="12"/>
  <c r="E648" i="12"/>
  <c r="E646" i="12"/>
  <c r="E645" i="12"/>
  <c r="E636" i="12"/>
  <c r="E631" i="12"/>
  <c r="E629" i="12"/>
  <c r="E628" i="12"/>
  <c r="E619" i="12"/>
  <c r="E614" i="12"/>
  <c r="E612" i="12"/>
  <c r="E611" i="12"/>
  <c r="E602" i="12"/>
  <c r="E597" i="12"/>
  <c r="E595" i="12"/>
  <c r="E594" i="12"/>
  <c r="E585" i="12"/>
  <c r="E580" i="12"/>
  <c r="E578" i="12"/>
  <c r="E577" i="12"/>
  <c r="E568" i="12"/>
  <c r="E563" i="12"/>
  <c r="E561" i="12"/>
  <c r="E560" i="12"/>
  <c r="E551" i="12"/>
  <c r="E546" i="12"/>
  <c r="E544" i="12"/>
  <c r="E543" i="12"/>
  <c r="E534" i="12"/>
  <c r="E529" i="12"/>
  <c r="E527" i="12"/>
  <c r="E526" i="12"/>
  <c r="E517" i="12"/>
  <c r="E512" i="12"/>
  <c r="E510" i="12"/>
  <c r="E509" i="12"/>
  <c r="E500" i="12"/>
  <c r="E495" i="12"/>
  <c r="E493" i="12"/>
  <c r="E492" i="12"/>
  <c r="E483" i="12"/>
  <c r="E478" i="12"/>
  <c r="E476" i="12"/>
  <c r="E475" i="12"/>
  <c r="E466" i="12"/>
  <c r="E461" i="12"/>
  <c r="E459" i="12"/>
  <c r="E458" i="12"/>
  <c r="E449" i="12"/>
  <c r="E444" i="12"/>
  <c r="E442" i="12"/>
  <c r="E441" i="12"/>
  <c r="E432" i="12"/>
  <c r="E427" i="12"/>
  <c r="E425" i="12"/>
  <c r="E424" i="12"/>
  <c r="E415" i="12"/>
  <c r="E410" i="12"/>
  <c r="E408" i="12"/>
  <c r="E407" i="12"/>
  <c r="E398" i="12"/>
  <c r="E393" i="12"/>
  <c r="E391" i="12"/>
  <c r="E390" i="12"/>
  <c r="E381" i="12"/>
  <c r="E376" i="12"/>
  <c r="E374" i="12"/>
  <c r="E373" i="12"/>
  <c r="E364" i="12"/>
  <c r="E359" i="12"/>
  <c r="E357" i="12"/>
  <c r="E356" i="12"/>
  <c r="E347" i="12"/>
  <c r="E342" i="12"/>
  <c r="E340" i="12"/>
  <c r="E339" i="12"/>
  <c r="E330" i="12"/>
  <c r="E325" i="12"/>
  <c r="E323" i="12"/>
  <c r="E322" i="12"/>
  <c r="E313" i="12"/>
  <c r="E308" i="12"/>
  <c r="E306" i="12"/>
  <c r="E305" i="12"/>
  <c r="E296" i="12"/>
  <c r="E291" i="12"/>
  <c r="E289" i="12"/>
  <c r="E288" i="12"/>
  <c r="E279" i="12"/>
  <c r="E274" i="12"/>
  <c r="E272" i="12"/>
  <c r="E271" i="12"/>
  <c r="E262" i="12"/>
  <c r="E257" i="12"/>
  <c r="E255" i="12"/>
  <c r="E254" i="12"/>
  <c r="E245" i="12"/>
  <c r="E240" i="12"/>
  <c r="E238" i="12"/>
  <c r="E237" i="12"/>
  <c r="E228" i="12"/>
  <c r="E223" i="12"/>
  <c r="E221" i="12"/>
  <c r="E220" i="12"/>
  <c r="E211" i="12"/>
  <c r="E206" i="12"/>
  <c r="E204" i="12"/>
  <c r="E203" i="12"/>
  <c r="E194" i="12"/>
  <c r="E189" i="12"/>
  <c r="E187" i="12"/>
  <c r="E186" i="12"/>
  <c r="E177" i="12"/>
  <c r="E172" i="12"/>
  <c r="E170" i="12"/>
  <c r="E169" i="12"/>
  <c r="E160" i="12"/>
  <c r="E155" i="12"/>
  <c r="E153" i="12"/>
  <c r="E152" i="12"/>
  <c r="E143" i="12"/>
  <c r="E138" i="12"/>
  <c r="E136" i="12"/>
  <c r="E135" i="12"/>
  <c r="E126" i="12"/>
  <c r="E121" i="12"/>
  <c r="E119" i="12"/>
  <c r="E118" i="12"/>
  <c r="E108" i="12"/>
  <c r="E37" i="12"/>
  <c r="E36" i="12"/>
  <c r="E35" i="12"/>
  <c r="E33" i="12"/>
  <c r="E32" i="12"/>
  <c r="E31" i="12"/>
  <c r="E30" i="12"/>
  <c r="E29" i="12"/>
  <c r="E28" i="12"/>
  <c r="E27" i="12"/>
  <c r="E26" i="12"/>
  <c r="E25" i="12"/>
  <c r="E24" i="12"/>
  <c r="E23" i="12"/>
  <c r="E22" i="12"/>
  <c r="E21" i="12"/>
  <c r="E20" i="12"/>
  <c r="E19" i="12"/>
  <c r="E18" i="12"/>
  <c r="E17" i="12"/>
  <c r="E16" i="12"/>
  <c r="E15" i="12"/>
  <c r="E14" i="12"/>
  <c r="E13" i="12"/>
  <c r="E12" i="12"/>
  <c r="E11" i="12"/>
  <c r="E10" i="12"/>
  <c r="E9" i="12"/>
  <c r="K4" i="12"/>
  <c r="L4" i="12" s="1"/>
  <c r="M4" i="12" s="1"/>
  <c r="E699" i="12" l="1"/>
  <c r="F31" i="12"/>
  <c r="K6" i="12"/>
  <c r="K701" i="12" s="1"/>
  <c r="L6" i="12"/>
  <c r="L703" i="12" s="1"/>
  <c r="K272" i="12"/>
  <c r="K104" i="12"/>
  <c r="K124" i="12"/>
  <c r="L135" i="12"/>
  <c r="K176" i="12"/>
  <c r="M6" i="12"/>
  <c r="N4" i="12"/>
  <c r="F32" i="12"/>
  <c r="K697" i="12"/>
  <c r="K698" i="12"/>
  <c r="K693" i="12"/>
  <c r="K699" i="12"/>
  <c r="K687" i="12"/>
  <c r="K679" i="12"/>
  <c r="K676" i="12"/>
  <c r="K682" i="12"/>
  <c r="K678" i="12"/>
  <c r="K672" i="12"/>
  <c r="K677" i="12"/>
  <c r="K683" i="12"/>
  <c r="K666" i="12"/>
  <c r="K665" i="12"/>
  <c r="K667" i="12"/>
  <c r="K648" i="12"/>
  <c r="K670" i="12"/>
  <c r="K635" i="12"/>
  <c r="K664" i="12"/>
  <c r="K653" i="12"/>
  <c r="K646" i="12"/>
  <c r="K652" i="12"/>
  <c r="K650" i="12"/>
  <c r="K645" i="12"/>
  <c r="K657" i="12"/>
  <c r="K656" i="12"/>
  <c r="K642" i="12"/>
  <c r="K647" i="12"/>
  <c r="K592" i="12"/>
  <c r="K636" i="12"/>
  <c r="K627" i="12"/>
  <c r="K615" i="12"/>
  <c r="K628" i="12"/>
  <c r="K599" i="12"/>
  <c r="K593" i="12"/>
  <c r="K631" i="12"/>
  <c r="K625" i="12"/>
  <c r="K585" i="12"/>
  <c r="K576" i="12"/>
  <c r="K619" i="12"/>
  <c r="K594" i="12"/>
  <c r="K608" i="12"/>
  <c r="K595" i="12"/>
  <c r="K573" i="12"/>
  <c r="K605" i="12"/>
  <c r="K604" i="12"/>
  <c r="K561" i="12"/>
  <c r="K556" i="12"/>
  <c r="K540" i="12"/>
  <c r="K630" i="12"/>
  <c r="K624" i="12"/>
  <c r="K589" i="12"/>
  <c r="K566" i="12"/>
  <c r="K601" i="12"/>
  <c r="K558" i="12"/>
  <c r="K542" i="12"/>
  <c r="K588" i="12"/>
  <c r="K574" i="12"/>
  <c r="K562" i="12"/>
  <c r="K553" i="12"/>
  <c r="K537" i="12"/>
  <c r="K521" i="12"/>
  <c r="K616" i="12"/>
  <c r="K565" i="12"/>
  <c r="K555" i="12"/>
  <c r="K548" i="12"/>
  <c r="K587" i="12"/>
  <c r="K577" i="12"/>
  <c r="K575" i="12"/>
  <c r="K572" i="12"/>
  <c r="K597" i="12"/>
  <c r="K584" i="12"/>
  <c r="K581" i="12"/>
  <c r="K578" i="12"/>
  <c r="K673" i="12"/>
  <c r="K634" i="12"/>
  <c r="K571" i="12"/>
  <c r="K568" i="12"/>
  <c r="K564" i="12"/>
  <c r="K545" i="12"/>
  <c r="K554" i="12"/>
  <c r="K550" i="12"/>
  <c r="K522" i="12"/>
  <c r="K520" i="12"/>
  <c r="K506" i="12"/>
  <c r="K490" i="12"/>
  <c r="K526" i="12"/>
  <c r="K485" i="12"/>
  <c r="K591" i="12"/>
  <c r="K618" i="12"/>
  <c r="K560" i="12"/>
  <c r="K551" i="12"/>
  <c r="K557" i="12"/>
  <c r="K509" i="12"/>
  <c r="K503" i="12"/>
  <c r="K600" i="12"/>
  <c r="K567" i="12"/>
  <c r="K626" i="12"/>
  <c r="K570" i="12"/>
  <c r="K563" i="12"/>
  <c r="K541" i="12"/>
  <c r="K531" i="12"/>
  <c r="K538" i="12"/>
  <c r="K533" i="12"/>
  <c r="K523" i="12"/>
  <c r="K549" i="12"/>
  <c r="K512" i="12"/>
  <c r="K511" i="12"/>
  <c r="K510" i="12"/>
  <c r="K489" i="12"/>
  <c r="K456" i="12"/>
  <c r="K517" i="12"/>
  <c r="K494" i="12"/>
  <c r="K477" i="12"/>
  <c r="K543" i="12"/>
  <c r="K544" i="12"/>
  <c r="K493" i="12"/>
  <c r="K483" i="12"/>
  <c r="K459" i="12"/>
  <c r="K602" i="12"/>
  <c r="K505" i="12"/>
  <c r="K500" i="12"/>
  <c r="K491" i="12"/>
  <c r="K476" i="12"/>
  <c r="K508" i="12"/>
  <c r="K502" i="12"/>
  <c r="K464" i="12"/>
  <c r="K457" i="12"/>
  <c r="K525" i="12"/>
  <c r="K474" i="12"/>
  <c r="K527" i="12"/>
  <c r="K504" i="12"/>
  <c r="K460" i="12"/>
  <c r="K528" i="12"/>
  <c r="K513" i="12"/>
  <c r="K495" i="12"/>
  <c r="K499" i="12"/>
  <c r="K443" i="12"/>
  <c r="K429" i="12"/>
  <c r="K413" i="12"/>
  <c r="K559" i="12"/>
  <c r="K470" i="12"/>
  <c r="K440" i="12"/>
  <c r="K454" i="12"/>
  <c r="K448" i="12"/>
  <c r="K435" i="12"/>
  <c r="K419" i="12"/>
  <c r="K497" i="12"/>
  <c r="K446" i="12"/>
  <c r="K441" i="12"/>
  <c r="K425" i="12"/>
  <c r="K409" i="12"/>
  <c r="K547" i="12"/>
  <c r="K539" i="12"/>
  <c r="K534" i="12"/>
  <c r="K514" i="12"/>
  <c r="K580" i="12"/>
  <c r="K458" i="12"/>
  <c r="K482" i="12"/>
  <c r="K480" i="12"/>
  <c r="K529" i="12"/>
  <c r="K507" i="12"/>
  <c r="K471" i="12"/>
  <c r="K488" i="12"/>
  <c r="K475" i="12"/>
  <c r="K469" i="12"/>
  <c r="K465" i="12"/>
  <c r="K472" i="12"/>
  <c r="K515" i="12"/>
  <c r="K437" i="12"/>
  <c r="K422" i="12"/>
  <c r="K434" i="12"/>
  <c r="K423" i="12"/>
  <c r="K468" i="12"/>
  <c r="K524" i="12"/>
  <c r="K519" i="12"/>
  <c r="K452" i="12"/>
  <c r="K444" i="12"/>
  <c r="K431" i="12"/>
  <c r="K420" i="12"/>
  <c r="K536" i="12"/>
  <c r="K496" i="12"/>
  <c r="K492" i="12"/>
  <c r="K466" i="12"/>
  <c r="K449" i="12"/>
  <c r="K532" i="12"/>
  <c r="K516" i="12"/>
  <c r="K386" i="12"/>
  <c r="K370" i="12"/>
  <c r="K438" i="12"/>
  <c r="K453" i="12"/>
  <c r="K436" i="12"/>
  <c r="K426" i="12"/>
  <c r="K392" i="12"/>
  <c r="K376" i="12"/>
  <c r="K447" i="12"/>
  <c r="K445" i="12"/>
  <c r="K430" i="12"/>
  <c r="K418" i="12"/>
  <c r="K406" i="12"/>
  <c r="K498" i="12"/>
  <c r="K408" i="12"/>
  <c r="K388" i="12"/>
  <c r="K372" i="12"/>
  <c r="K455" i="12"/>
  <c r="K442" i="12"/>
  <c r="K486" i="12"/>
  <c r="K479" i="12"/>
  <c r="K361" i="12"/>
  <c r="K379" i="12"/>
  <c r="K473" i="12"/>
  <c r="K397" i="12"/>
  <c r="K387" i="12"/>
  <c r="K378" i="12"/>
  <c r="K353" i="12"/>
  <c r="K337" i="12"/>
  <c r="K405" i="12"/>
  <c r="K478" i="12"/>
  <c r="K439" i="12"/>
  <c r="K432" i="12"/>
  <c r="K414" i="12"/>
  <c r="K395" i="12"/>
  <c r="K349" i="12"/>
  <c r="K333" i="12"/>
  <c r="K428" i="12"/>
  <c r="K410" i="12"/>
  <c r="K461" i="12"/>
  <c r="K463" i="12"/>
  <c r="K380" i="12"/>
  <c r="K364" i="12"/>
  <c r="K487" i="12"/>
  <c r="K403" i="12"/>
  <c r="K385" i="12"/>
  <c r="K462" i="12"/>
  <c r="K421" i="12"/>
  <c r="K391" i="12"/>
  <c r="K424" i="12"/>
  <c r="K404" i="12"/>
  <c r="K384" i="12"/>
  <c r="K393" i="12"/>
  <c r="K411" i="12"/>
  <c r="K402" i="12"/>
  <c r="K451" i="12"/>
  <c r="K363" i="12"/>
  <c r="K339" i="12"/>
  <c r="K323" i="12"/>
  <c r="K396" i="12"/>
  <c r="K415" i="12"/>
  <c r="K412" i="12"/>
  <c r="K407" i="12"/>
  <c r="K389" i="12"/>
  <c r="K375" i="12"/>
  <c r="K356" i="12"/>
  <c r="K347" i="12"/>
  <c r="K344" i="12"/>
  <c r="K319" i="12"/>
  <c r="K303" i="12"/>
  <c r="K287" i="12"/>
  <c r="K271" i="12"/>
  <c r="K330" i="12"/>
  <c r="K298" i="12"/>
  <c r="K398" i="12"/>
  <c r="K362" i="12"/>
  <c r="K341" i="12"/>
  <c r="K338" i="12"/>
  <c r="K335" i="12"/>
  <c r="K332" i="12"/>
  <c r="K325" i="12"/>
  <c r="K309" i="12"/>
  <c r="K293" i="12"/>
  <c r="K277" i="12"/>
  <c r="K261" i="12"/>
  <c r="K401" i="12"/>
  <c r="K320" i="12"/>
  <c r="K417" i="12"/>
  <c r="K334" i="12"/>
  <c r="K306" i="12"/>
  <c r="K305" i="12"/>
  <c r="K296" i="12"/>
  <c r="K276" i="12"/>
  <c r="K267" i="12"/>
  <c r="K427" i="12"/>
  <c r="K394" i="12"/>
  <c r="K390" i="12"/>
  <c r="K371" i="12"/>
  <c r="K346" i="12"/>
  <c r="K329" i="12"/>
  <c r="K321" i="12"/>
  <c r="K318" i="12"/>
  <c r="K304" i="12"/>
  <c r="K295" i="12"/>
  <c r="K270" i="12"/>
  <c r="K481" i="12"/>
  <c r="K359" i="12"/>
  <c r="K352" i="12"/>
  <c r="K340" i="12"/>
  <c r="K367" i="12"/>
  <c r="K357" i="12"/>
  <c r="K343" i="12"/>
  <c r="K311" i="12"/>
  <c r="K269" i="12"/>
  <c r="K266" i="12"/>
  <c r="K255" i="12"/>
  <c r="K368" i="12"/>
  <c r="K358" i="12"/>
  <c r="K377" i="12"/>
  <c r="K324" i="12"/>
  <c r="K316" i="12"/>
  <c r="K310" i="12"/>
  <c r="K265" i="12"/>
  <c r="K254" i="12"/>
  <c r="K252" i="12"/>
  <c r="K236" i="12"/>
  <c r="K220" i="12"/>
  <c r="K204" i="12"/>
  <c r="K188" i="12"/>
  <c r="K172" i="12"/>
  <c r="K156" i="12"/>
  <c r="K369" i="12"/>
  <c r="K247" i="12"/>
  <c r="K281" i="12"/>
  <c r="K273" i="12"/>
  <c r="K262" i="12"/>
  <c r="K242" i="12"/>
  <c r="K226" i="12"/>
  <c r="K210" i="12"/>
  <c r="K194" i="12"/>
  <c r="K162" i="12"/>
  <c r="K350" i="12"/>
  <c r="K315" i="12"/>
  <c r="K307" i="12"/>
  <c r="K301" i="12"/>
  <c r="K292" i="12"/>
  <c r="K290" i="12"/>
  <c r="K336" i="12"/>
  <c r="K288" i="12"/>
  <c r="K258" i="12"/>
  <c r="K257" i="12"/>
  <c r="K248" i="12"/>
  <c r="K232" i="12"/>
  <c r="K216" i="12"/>
  <c r="K200" i="12"/>
  <c r="K184" i="12"/>
  <c r="K168" i="12"/>
  <c r="K152" i="12"/>
  <c r="K373" i="12"/>
  <c r="K345" i="12"/>
  <c r="K326" i="12"/>
  <c r="K294" i="12"/>
  <c r="K278" i="12"/>
  <c r="K274" i="12"/>
  <c r="K259" i="12"/>
  <c r="K238" i="12"/>
  <c r="K222" i="12"/>
  <c r="K206" i="12"/>
  <c r="K190" i="12"/>
  <c r="K174" i="12"/>
  <c r="K317" i="12"/>
  <c r="K302" i="12"/>
  <c r="K354" i="12"/>
  <c r="K282" i="12"/>
  <c r="K250" i="12"/>
  <c r="K213" i="12"/>
  <c r="K197" i="12"/>
  <c r="K181" i="12"/>
  <c r="K151" i="12"/>
  <c r="K142" i="12"/>
  <c r="K134" i="12"/>
  <c r="K118" i="12"/>
  <c r="K95" i="12"/>
  <c r="K91" i="12"/>
  <c r="K322" i="12"/>
  <c r="K313" i="12"/>
  <c r="K245" i="12"/>
  <c r="K328" i="12"/>
  <c r="K312" i="12"/>
  <c r="K260" i="12"/>
  <c r="K243" i="12"/>
  <c r="K230" i="12"/>
  <c r="K214" i="12"/>
  <c r="K198" i="12"/>
  <c r="K182" i="12"/>
  <c r="K175" i="12"/>
  <c r="K155" i="12"/>
  <c r="K355" i="12"/>
  <c r="K239" i="12"/>
  <c r="K366" i="12"/>
  <c r="K240" i="12"/>
  <c r="K233" i="12"/>
  <c r="K224" i="12"/>
  <c r="K217" i="12"/>
  <c r="K208" i="12"/>
  <c r="K201" i="12"/>
  <c r="K192" i="12"/>
  <c r="K185" i="12"/>
  <c r="K150" i="12"/>
  <c r="K136" i="12"/>
  <c r="K120" i="12"/>
  <c r="K285" i="12"/>
  <c r="K268" i="12"/>
  <c r="K143" i="12"/>
  <c r="K131" i="12"/>
  <c r="K115" i="12"/>
  <c r="K105" i="12"/>
  <c r="K101" i="12"/>
  <c r="K381" i="12"/>
  <c r="K299" i="12"/>
  <c r="K360" i="12"/>
  <c r="K275" i="12"/>
  <c r="K235" i="12"/>
  <c r="K219" i="12"/>
  <c r="K166" i="12"/>
  <c r="K107" i="12"/>
  <c r="K52" i="12"/>
  <c r="K48" i="12"/>
  <c r="K33" i="12"/>
  <c r="K241" i="12"/>
  <c r="K218" i="12"/>
  <c r="K160" i="12"/>
  <c r="K157" i="12"/>
  <c r="K154" i="12"/>
  <c r="K125" i="12"/>
  <c r="K106" i="12"/>
  <c r="K98" i="12"/>
  <c r="K77" i="12"/>
  <c r="K73" i="12"/>
  <c r="K383" i="12"/>
  <c r="K284" i="12"/>
  <c r="K189" i="12"/>
  <c r="K177" i="12"/>
  <c r="K171" i="12"/>
  <c r="K147" i="12"/>
  <c r="K133" i="12"/>
  <c r="K84" i="12"/>
  <c r="K69" i="12"/>
  <c r="K65" i="12"/>
  <c r="K289" i="12"/>
  <c r="K231" i="12"/>
  <c r="K223" i="12"/>
  <c r="K183" i="12"/>
  <c r="K170" i="12"/>
  <c r="K165" i="12"/>
  <c r="K308" i="12"/>
  <c r="K256" i="12"/>
  <c r="K249" i="12"/>
  <c r="K164" i="12"/>
  <c r="K103" i="12"/>
  <c r="K87" i="12"/>
  <c r="K53" i="12"/>
  <c r="K49" i="12"/>
  <c r="K29" i="12"/>
  <c r="K279" i="12"/>
  <c r="K253" i="12"/>
  <c r="K237" i="12"/>
  <c r="K205" i="12"/>
  <c r="K169" i="12"/>
  <c r="K163" i="12"/>
  <c r="K159" i="12"/>
  <c r="K400" i="12"/>
  <c r="K342" i="12"/>
  <c r="K283" i="12"/>
  <c r="K228" i="12"/>
  <c r="K374" i="12"/>
  <c r="K327" i="12"/>
  <c r="K244" i="12"/>
  <c r="K225" i="12"/>
  <c r="K207" i="12"/>
  <c r="K291" i="12"/>
  <c r="K202" i="12"/>
  <c r="K158" i="12"/>
  <c r="K129" i="12"/>
  <c r="K100" i="12"/>
  <c r="K96" i="12"/>
  <c r="K50" i="12"/>
  <c r="K43" i="12"/>
  <c r="K12" i="12"/>
  <c r="K80" i="12"/>
  <c r="K191" i="12"/>
  <c r="K141" i="12"/>
  <c r="K126" i="12"/>
  <c r="K68" i="12"/>
  <c r="K57" i="12"/>
  <c r="K56" i="12"/>
  <c r="K23" i="12"/>
  <c r="K123" i="12"/>
  <c r="K199" i="12"/>
  <c r="K167" i="12"/>
  <c r="K227" i="12"/>
  <c r="K180" i="12"/>
  <c r="K140" i="12"/>
  <c r="K114" i="12"/>
  <c r="K83" i="12"/>
  <c r="K58" i="12"/>
  <c r="K51" i="12"/>
  <c r="K40" i="12"/>
  <c r="K31" i="12"/>
  <c r="K264" i="12"/>
  <c r="K234" i="12"/>
  <c r="K196" i="12"/>
  <c r="K128" i="12"/>
  <c r="K108" i="12"/>
  <c r="K186" i="12"/>
  <c r="K173" i="12"/>
  <c r="K286" i="12"/>
  <c r="K211" i="12"/>
  <c r="K351" i="12"/>
  <c r="K112" i="12"/>
  <c r="K86" i="12"/>
  <c r="K61" i="12"/>
  <c r="K55" i="12"/>
  <c r="K37" i="12"/>
  <c r="K35" i="12"/>
  <c r="K21" i="12"/>
  <c r="K27" i="12"/>
  <c r="K139" i="12"/>
  <c r="K146" i="12"/>
  <c r="K97" i="12"/>
  <c r="K74" i="12"/>
  <c r="K64" i="12"/>
  <c r="K28" i="12"/>
  <c r="K19" i="12"/>
  <c r="K11" i="12"/>
  <c r="K10" i="12"/>
  <c r="K89" i="12"/>
  <c r="K221" i="12"/>
  <c r="K193" i="12"/>
  <c r="K113" i="12"/>
  <c r="K88" i="12"/>
  <c r="K42" i="12"/>
  <c r="K18" i="12"/>
  <c r="K9" i="12"/>
  <c r="K251" i="12"/>
  <c r="K209" i="12"/>
  <c r="K203" i="12"/>
  <c r="K137" i="12"/>
  <c r="K67" i="12"/>
  <c r="K149" i="12"/>
  <c r="K121" i="12"/>
  <c r="K300" i="12"/>
  <c r="K148" i="12"/>
  <c r="K145" i="12"/>
  <c r="K215" i="12"/>
  <c r="K153" i="12"/>
  <c r="K102" i="12"/>
  <c r="L700" i="12"/>
  <c r="L690" i="12"/>
  <c r="L701" i="12"/>
  <c r="L696" i="12"/>
  <c r="L691" i="12"/>
  <c r="L702" i="12"/>
  <c r="L697" i="12"/>
  <c r="L692" i="12"/>
  <c r="L699" i="12"/>
  <c r="L694" i="12"/>
  <c r="L683" i="12"/>
  <c r="L677" i="12"/>
  <c r="L687" i="12"/>
  <c r="L679" i="12"/>
  <c r="L676" i="12"/>
  <c r="L666" i="12"/>
  <c r="L678" i="12"/>
  <c r="L675" i="12"/>
  <c r="L655" i="12"/>
  <c r="L688" i="12"/>
  <c r="L686" i="12"/>
  <c r="L672" i="12"/>
  <c r="L682" i="12"/>
  <c r="L669" i="12"/>
  <c r="L665" i="12"/>
  <c r="L662" i="12"/>
  <c r="L657" i="12"/>
  <c r="L681" i="12"/>
  <c r="L651" i="12"/>
  <c r="L633" i="12"/>
  <c r="L685" i="12"/>
  <c r="L661" i="12"/>
  <c r="L659" i="12"/>
  <c r="L680" i="12"/>
  <c r="L656" i="12"/>
  <c r="L650" i="12"/>
  <c r="L649" i="12"/>
  <c r="L647" i="12"/>
  <c r="L653" i="12"/>
  <c r="L646" i="12"/>
  <c r="L628" i="12"/>
  <c r="L660" i="12"/>
  <c r="L643" i="12"/>
  <c r="L635" i="12"/>
  <c r="L617" i="12"/>
  <c r="L612" i="12"/>
  <c r="L674" i="12"/>
  <c r="L607" i="12"/>
  <c r="L667" i="12"/>
  <c r="L641" i="12"/>
  <c r="L639" i="12"/>
  <c r="L625" i="12"/>
  <c r="L668" i="12"/>
  <c r="L642" i="12"/>
  <c r="L630" i="12"/>
  <c r="L670" i="12"/>
  <c r="L601" i="12"/>
  <c r="L585" i="12"/>
  <c r="L629" i="12"/>
  <c r="L632" i="12"/>
  <c r="L627" i="12"/>
  <c r="L590" i="12"/>
  <c r="L621" i="12"/>
  <c r="L605" i="12"/>
  <c r="L595" i="12"/>
  <c r="L592" i="12"/>
  <c r="L589" i="12"/>
  <c r="L587" i="12"/>
  <c r="L640" i="12"/>
  <c r="L638" i="12"/>
  <c r="L619" i="12"/>
  <c r="L614" i="12"/>
  <c r="L594" i="12"/>
  <c r="L616" i="12"/>
  <c r="L615" i="12"/>
  <c r="L584" i="12"/>
  <c r="L568" i="12"/>
  <c r="L577" i="12"/>
  <c r="L624" i="12"/>
  <c r="L600" i="12"/>
  <c r="L599" i="12"/>
  <c r="L582" i="12"/>
  <c r="L613" i="12"/>
  <c r="L604" i="12"/>
  <c r="L579" i="12"/>
  <c r="L573" i="12"/>
  <c r="L541" i="12"/>
  <c r="L525" i="12"/>
  <c r="L583" i="12"/>
  <c r="L588" i="12"/>
  <c r="L574" i="12"/>
  <c r="L562" i="12"/>
  <c r="L553" i="12"/>
  <c r="L537" i="12"/>
  <c r="L602" i="12"/>
  <c r="L593" i="12"/>
  <c r="L580" i="12"/>
  <c r="L567" i="12"/>
  <c r="L548" i="12"/>
  <c r="L622" i="12"/>
  <c r="L596" i="12"/>
  <c r="L576" i="12"/>
  <c r="L610" i="12"/>
  <c r="L555" i="12"/>
  <c r="L575" i="12"/>
  <c r="L572" i="12"/>
  <c r="L540" i="12"/>
  <c r="L533" i="12"/>
  <c r="L597" i="12"/>
  <c r="L566" i="12"/>
  <c r="L550" i="12"/>
  <c r="L542" i="12"/>
  <c r="L564" i="12"/>
  <c r="L631" i="12"/>
  <c r="L606" i="12"/>
  <c r="L534" i="12"/>
  <c r="L528" i="12"/>
  <c r="L526" i="12"/>
  <c r="L485" i="12"/>
  <c r="L512" i="12"/>
  <c r="L496" i="12"/>
  <c r="L480" i="12"/>
  <c r="L609" i="12"/>
  <c r="L578" i="12"/>
  <c r="L559" i="12"/>
  <c r="L515" i="12"/>
  <c r="L506" i="12"/>
  <c r="L500" i="12"/>
  <c r="L497" i="12"/>
  <c r="L581" i="12"/>
  <c r="L561" i="12"/>
  <c r="L536" i="12"/>
  <c r="L530" i="12"/>
  <c r="L570" i="12"/>
  <c r="L554" i="12"/>
  <c r="L538" i="12"/>
  <c r="L523" i="12"/>
  <c r="L509" i="12"/>
  <c r="L451" i="12"/>
  <c r="L494" i="12"/>
  <c r="L502" i="12"/>
  <c r="L556" i="12"/>
  <c r="L546" i="12"/>
  <c r="L531" i="12"/>
  <c r="L505" i="12"/>
  <c r="L491" i="12"/>
  <c r="L476" i="12"/>
  <c r="L471" i="12"/>
  <c r="L508" i="12"/>
  <c r="L475" i="12"/>
  <c r="L469" i="12"/>
  <c r="L521" i="12"/>
  <c r="L487" i="12"/>
  <c r="L473" i="12"/>
  <c r="L493" i="12"/>
  <c r="L565" i="12"/>
  <c r="L490" i="12"/>
  <c r="L470" i="12"/>
  <c r="L456" i="12"/>
  <c r="L440" i="12"/>
  <c r="L424" i="12"/>
  <c r="L457" i="12"/>
  <c r="L454" i="12"/>
  <c r="L448" i="12"/>
  <c r="L430" i="12"/>
  <c r="L414" i="12"/>
  <c r="L486" i="12"/>
  <c r="L459" i="12"/>
  <c r="L436" i="12"/>
  <c r="L420" i="12"/>
  <c r="L529" i="12"/>
  <c r="L539" i="12"/>
  <c r="L520" i="12"/>
  <c r="L482" i="12"/>
  <c r="L507" i="12"/>
  <c r="L495" i="12"/>
  <c r="L468" i="12"/>
  <c r="L514" i="12"/>
  <c r="L478" i="12"/>
  <c r="L421" i="12"/>
  <c r="L402" i="12"/>
  <c r="L460" i="12"/>
  <c r="L447" i="12"/>
  <c r="L427" i="12"/>
  <c r="L524" i="12"/>
  <c r="L519" i="12"/>
  <c r="L545" i="12"/>
  <c r="L499" i="12"/>
  <c r="L492" i="12"/>
  <c r="L466" i="12"/>
  <c r="L479" i="12"/>
  <c r="L463" i="12"/>
  <c r="L446" i="12"/>
  <c r="L438" i="12"/>
  <c r="L437" i="12"/>
  <c r="L404" i="12"/>
  <c r="L397" i="12"/>
  <c r="L381" i="12"/>
  <c r="L465" i="12"/>
  <c r="L453" i="12"/>
  <c r="L445" i="12"/>
  <c r="L422" i="12"/>
  <c r="L418" i="12"/>
  <c r="L498" i="12"/>
  <c r="L462" i="12"/>
  <c r="L429" i="12"/>
  <c r="L410" i="12"/>
  <c r="L383" i="12"/>
  <c r="L367" i="12"/>
  <c r="L443" i="12"/>
  <c r="L510" i="12"/>
  <c r="L547" i="12"/>
  <c r="L431" i="12"/>
  <c r="L388" i="12"/>
  <c r="L379" i="12"/>
  <c r="L522" i="12"/>
  <c r="L419" i="12"/>
  <c r="L405" i="12"/>
  <c r="L359" i="12"/>
  <c r="L332" i="12"/>
  <c r="L415" i="12"/>
  <c r="L396" i="12"/>
  <c r="L452" i="12"/>
  <c r="L423" i="12"/>
  <c r="L394" i="12"/>
  <c r="L385" i="12"/>
  <c r="L362" i="12"/>
  <c r="L344" i="12"/>
  <c r="L461" i="12"/>
  <c r="L392" i="12"/>
  <c r="L373" i="12"/>
  <c r="L363" i="12"/>
  <c r="L408" i="12"/>
  <c r="L391" i="12"/>
  <c r="L477" i="12"/>
  <c r="L413" i="12"/>
  <c r="L384" i="12"/>
  <c r="L426" i="12"/>
  <c r="L417" i="12"/>
  <c r="L390" i="12"/>
  <c r="L366" i="12"/>
  <c r="L439" i="12"/>
  <c r="L374" i="12"/>
  <c r="L342" i="12"/>
  <c r="L336" i="12"/>
  <c r="L333" i="12"/>
  <c r="L318" i="12"/>
  <c r="L412" i="12"/>
  <c r="L360" i="12"/>
  <c r="L358" i="12"/>
  <c r="L503" i="12"/>
  <c r="L407" i="12"/>
  <c r="L389" i="12"/>
  <c r="L375" i="12"/>
  <c r="L442" i="12"/>
  <c r="L282" i="12"/>
  <c r="L266" i="12"/>
  <c r="L341" i="12"/>
  <c r="L338" i="12"/>
  <c r="L335" i="12"/>
  <c r="L325" i="12"/>
  <c r="L309" i="12"/>
  <c r="L293" i="12"/>
  <c r="L444" i="12"/>
  <c r="L428" i="12"/>
  <c r="L401" i="12"/>
  <c r="L320" i="12"/>
  <c r="L304" i="12"/>
  <c r="L441" i="12"/>
  <c r="L351" i="12"/>
  <c r="L347" i="12"/>
  <c r="L305" i="12"/>
  <c r="L296" i="12"/>
  <c r="L356" i="12"/>
  <c r="L346" i="12"/>
  <c r="L329" i="12"/>
  <c r="L321" i="12"/>
  <c r="L295" i="12"/>
  <c r="L270" i="12"/>
  <c r="L361" i="12"/>
  <c r="L352" i="12"/>
  <c r="L290" i="12"/>
  <c r="L264" i="12"/>
  <c r="L261" i="12"/>
  <c r="L313" i="12"/>
  <c r="L395" i="12"/>
  <c r="L455" i="12"/>
  <c r="L386" i="12"/>
  <c r="L319" i="12"/>
  <c r="L310" i="12"/>
  <c r="L302" i="12"/>
  <c r="L289" i="12"/>
  <c r="L258" i="12"/>
  <c r="L372" i="12"/>
  <c r="L215" i="12"/>
  <c r="L199" i="12"/>
  <c r="L183" i="12"/>
  <c r="L167" i="12"/>
  <c r="L151" i="12"/>
  <c r="L281" i="12"/>
  <c r="L273" i="12"/>
  <c r="L269" i="12"/>
  <c r="L262" i="12"/>
  <c r="L242" i="12"/>
  <c r="L353" i="12"/>
  <c r="L350" i="12"/>
  <c r="L315" i="12"/>
  <c r="L277" i="12"/>
  <c r="L237" i="12"/>
  <c r="L221" i="12"/>
  <c r="L205" i="12"/>
  <c r="L189" i="12"/>
  <c r="L173" i="12"/>
  <c r="L157" i="12"/>
  <c r="L343" i="12"/>
  <c r="L257" i="12"/>
  <c r="L248" i="12"/>
  <c r="L286" i="12"/>
  <c r="L284" i="12"/>
  <c r="L243" i="12"/>
  <c r="L163" i="12"/>
  <c r="L147" i="12"/>
  <c r="L380" i="12"/>
  <c r="L370" i="12"/>
  <c r="L345" i="12"/>
  <c r="L326" i="12"/>
  <c r="L432" i="12"/>
  <c r="L253" i="12"/>
  <c r="L249" i="12"/>
  <c r="L233" i="12"/>
  <c r="L217" i="12"/>
  <c r="L201" i="12"/>
  <c r="L185" i="12"/>
  <c r="L377" i="12"/>
  <c r="L364" i="12"/>
  <c r="L324" i="12"/>
  <c r="L323" i="12"/>
  <c r="L316" i="12"/>
  <c r="L376" i="12"/>
  <c r="L322" i="12"/>
  <c r="L267" i="12"/>
  <c r="L245" i="12"/>
  <c r="L238" i="12"/>
  <c r="L222" i="12"/>
  <c r="L206" i="12"/>
  <c r="L190" i="12"/>
  <c r="L87" i="12"/>
  <c r="L83" i="12"/>
  <c r="L357" i="12"/>
  <c r="L328" i="12"/>
  <c r="L312" i="12"/>
  <c r="L311" i="12"/>
  <c r="L260" i="12"/>
  <c r="L230" i="12"/>
  <c r="L355" i="12"/>
  <c r="L239" i="12"/>
  <c r="L223" i="12"/>
  <c r="L207" i="12"/>
  <c r="L191" i="12"/>
  <c r="L271" i="12"/>
  <c r="L285" i="12"/>
  <c r="L268" i="12"/>
  <c r="L143" i="12"/>
  <c r="L131" i="12"/>
  <c r="L115" i="12"/>
  <c r="L105" i="12"/>
  <c r="L101" i="12"/>
  <c r="L291" i="12"/>
  <c r="L283" i="12"/>
  <c r="L244" i="12"/>
  <c r="L177" i="12"/>
  <c r="L170" i="12"/>
  <c r="L274" i="12"/>
  <c r="L241" i="12"/>
  <c r="L218" i="12"/>
  <c r="L213" i="12"/>
  <c r="L160" i="12"/>
  <c r="L134" i="12"/>
  <c r="L125" i="12"/>
  <c r="L106" i="12"/>
  <c r="L98" i="12"/>
  <c r="L91" i="12"/>
  <c r="L77" i="12"/>
  <c r="L73" i="12"/>
  <c r="L254" i="12"/>
  <c r="L133" i="12"/>
  <c r="L84" i="12"/>
  <c r="L69" i="12"/>
  <c r="L65" i="12"/>
  <c r="L200" i="12"/>
  <c r="L165" i="12"/>
  <c r="L132" i="12"/>
  <c r="L124" i="12"/>
  <c r="L114" i="12"/>
  <c r="L104" i="12"/>
  <c r="L94" i="12"/>
  <c r="L61" i="12"/>
  <c r="L57" i="12"/>
  <c r="L194" i="12"/>
  <c r="L164" i="12"/>
  <c r="L299" i="12"/>
  <c r="L265" i="12"/>
  <c r="L251" i="12"/>
  <c r="L232" i="12"/>
  <c r="L176" i="12"/>
  <c r="L123" i="12"/>
  <c r="L102" i="12"/>
  <c r="L97" i="12"/>
  <c r="L78" i="12"/>
  <c r="L74" i="12"/>
  <c r="L40" i="12"/>
  <c r="L193" i="12"/>
  <c r="L327" i="12"/>
  <c r="L225" i="12"/>
  <c r="L339" i="12"/>
  <c r="L303" i="12"/>
  <c r="L275" i="12"/>
  <c r="L235" i="12"/>
  <c r="L219" i="12"/>
  <c r="L220" i="12"/>
  <c r="L175" i="12"/>
  <c r="L141" i="12"/>
  <c r="L68" i="12"/>
  <c r="L56" i="12"/>
  <c r="L210" i="12"/>
  <c r="L103" i="12"/>
  <c r="L80" i="12"/>
  <c r="L42" i="12"/>
  <c r="L33" i="12"/>
  <c r="L18" i="12"/>
  <c r="L137" i="12"/>
  <c r="L120" i="12"/>
  <c r="L117" i="12"/>
  <c r="L400" i="12"/>
  <c r="L228" i="12"/>
  <c r="L188" i="12"/>
  <c r="L180" i="12"/>
  <c r="L111" i="12"/>
  <c r="L70" i="12"/>
  <c r="L64" i="12"/>
  <c r="L46" i="12"/>
  <c r="L26" i="12"/>
  <c r="L19" i="12"/>
  <c r="L259" i="12"/>
  <c r="L204" i="12"/>
  <c r="L122" i="12"/>
  <c r="L349" i="12"/>
  <c r="L255" i="12"/>
  <c r="L240" i="12"/>
  <c r="L162" i="12"/>
  <c r="L158" i="12"/>
  <c r="L152" i="12"/>
  <c r="L139" i="12"/>
  <c r="L128" i="12"/>
  <c r="L95" i="12"/>
  <c r="L31" i="12"/>
  <c r="L27" i="12"/>
  <c r="L20" i="12"/>
  <c r="L12" i="12"/>
  <c r="L28" i="12"/>
  <c r="L181" i="12"/>
  <c r="L146" i="12"/>
  <c r="L192" i="12"/>
  <c r="L48" i="12"/>
  <c r="L10" i="12"/>
  <c r="L9" i="12"/>
  <c r="L196" i="12"/>
  <c r="L182" i="12"/>
  <c r="L107" i="12"/>
  <c r="L88" i="12"/>
  <c r="L203" i="12"/>
  <c r="L168" i="12"/>
  <c r="L118" i="12"/>
  <c r="L67" i="12"/>
  <c r="L149" i="12"/>
  <c r="L121" i="12"/>
  <c r="L142" i="12"/>
  <c r="L140" i="12"/>
  <c r="L116" i="12"/>
  <c r="L108" i="12"/>
  <c r="L82" i="12"/>
  <c r="L60" i="12"/>
  <c r="L47" i="12"/>
  <c r="L38" i="12"/>
  <c r="L186" i="12"/>
  <c r="L184" i="12"/>
  <c r="L174" i="12"/>
  <c r="L234" i="12"/>
  <c r="L208" i="12"/>
  <c r="K14" i="12"/>
  <c r="K20" i="12"/>
  <c r="L32" i="12"/>
  <c r="K59" i="12"/>
  <c r="K85" i="12"/>
  <c r="L86" i="12"/>
  <c r="K132" i="12"/>
  <c r="K179" i="12"/>
  <c r="K32" i="12"/>
  <c r="L14" i="12"/>
  <c r="L29" i="12"/>
  <c r="K46" i="12"/>
  <c r="L55" i="12"/>
  <c r="L59" i="12"/>
  <c r="K62" i="12"/>
  <c r="K119" i="12"/>
  <c r="L155" i="12"/>
  <c r="M122" i="9"/>
  <c r="M123" i="9"/>
  <c r="M124" i="9"/>
  <c r="M125" i="9"/>
  <c r="M126" i="9"/>
  <c r="M127" i="9"/>
  <c r="M128" i="9"/>
  <c r="M129" i="9"/>
  <c r="M130" i="9"/>
  <c r="M131" i="9"/>
  <c r="M132" i="9"/>
  <c r="M133" i="9"/>
  <c r="M134" i="9"/>
  <c r="M135" i="9"/>
  <c r="M136" i="9"/>
  <c r="M137" i="9"/>
  <c r="H116" i="9"/>
  <c r="H117" i="9"/>
  <c r="H118" i="9"/>
  <c r="H119" i="9"/>
  <c r="H120" i="9"/>
  <c r="H121" i="9"/>
  <c r="H115" i="9"/>
  <c r="G115" i="9"/>
  <c r="G116" i="9"/>
  <c r="G117" i="9"/>
  <c r="G118" i="9"/>
  <c r="G119" i="9"/>
  <c r="G120" i="9"/>
  <c r="G121" i="9"/>
  <c r="F121" i="9"/>
  <c r="F120" i="9"/>
  <c r="F119" i="9"/>
  <c r="F118" i="9"/>
  <c r="F117" i="9"/>
  <c r="F116" i="9"/>
  <c r="F115" i="9"/>
  <c r="B121" i="9"/>
  <c r="B120" i="9"/>
  <c r="B119" i="9"/>
  <c r="B118" i="9"/>
  <c r="B117" i="9"/>
  <c r="B116" i="9"/>
  <c r="B115" i="9"/>
  <c r="AR1065" i="7"/>
  <c r="K1065" i="7" s="1"/>
  <c r="Z1929" i="7"/>
  <c r="K1929" i="7" s="1"/>
  <c r="AR1929" i="7"/>
  <c r="AQ1929" i="7"/>
  <c r="AP1929" i="7"/>
  <c r="AO1929" i="7"/>
  <c r="AN1929" i="7"/>
  <c r="AJ1929" i="7"/>
  <c r="AI1929" i="7"/>
  <c r="AE1929" i="7"/>
  <c r="AD1929" i="7"/>
  <c r="AA1929" i="7"/>
  <c r="D12" i="10"/>
  <c r="D11" i="10"/>
  <c r="W1163" i="7"/>
  <c r="V1163" i="7"/>
  <c r="U1163" i="7"/>
  <c r="T1114" i="7"/>
  <c r="S1114" i="7"/>
  <c r="Q1114" i="7"/>
  <c r="P1065" i="7"/>
  <c r="O1065" i="7"/>
  <c r="N1065" i="7"/>
  <c r="AR771" i="7"/>
  <c r="AQ771" i="7"/>
  <c r="AP771" i="7"/>
  <c r="AO722" i="7"/>
  <c r="AN722" i="7"/>
  <c r="AL722" i="7"/>
  <c r="AK673" i="7"/>
  <c r="AJ673" i="7"/>
  <c r="AI673" i="7"/>
  <c r="AH624" i="7"/>
  <c r="AG624" i="7"/>
  <c r="AE624" i="7"/>
  <c r="AD575" i="7"/>
  <c r="AC575" i="7"/>
  <c r="K575" i="7" s="1"/>
  <c r="AB575" i="7"/>
  <c r="AA526" i="7"/>
  <c r="Z526" i="7"/>
  <c r="X526" i="7"/>
  <c r="W477" i="7"/>
  <c r="V477" i="7"/>
  <c r="U477" i="7"/>
  <c r="T428" i="7"/>
  <c r="S428" i="7"/>
  <c r="K428" i="7" s="1"/>
  <c r="Q428" i="7"/>
  <c r="P232" i="7"/>
  <c r="O232" i="7"/>
  <c r="N232" i="7"/>
  <c r="K1932" i="7"/>
  <c r="K1931" i="7"/>
  <c r="K1930" i="7"/>
  <c r="K1928" i="7"/>
  <c r="K1927" i="7"/>
  <c r="K1926" i="7"/>
  <c r="K1925" i="7"/>
  <c r="K1923" i="7"/>
  <c r="K1922" i="7"/>
  <c r="K1921" i="7"/>
  <c r="K1920" i="7"/>
  <c r="K1919" i="7"/>
  <c r="K1918" i="7"/>
  <c r="K1917" i="7"/>
  <c r="K1916" i="7"/>
  <c r="K1915" i="7"/>
  <c r="K1914" i="7"/>
  <c r="K1913" i="7"/>
  <c r="K1912" i="7"/>
  <c r="K1911" i="7"/>
  <c r="K1910" i="7"/>
  <c r="K1909" i="7"/>
  <c r="K1908" i="7"/>
  <c r="K1905" i="7"/>
  <c r="K1903" i="7"/>
  <c r="K1901" i="7"/>
  <c r="K1899" i="7"/>
  <c r="K1897" i="7"/>
  <c r="K1892" i="7"/>
  <c r="K1891" i="7"/>
  <c r="K1890" i="7"/>
  <c r="K1889" i="7"/>
  <c r="K1887" i="7"/>
  <c r="K1886" i="7"/>
  <c r="K1885" i="7"/>
  <c r="K1883" i="7"/>
  <c r="K1881" i="7"/>
  <c r="K1880" i="7"/>
  <c r="K1879" i="7"/>
  <c r="K1878" i="7"/>
  <c r="K1877" i="7"/>
  <c r="K1876" i="7"/>
  <c r="K1875" i="7"/>
  <c r="K1874" i="7"/>
  <c r="K1871" i="7"/>
  <c r="K1870" i="7"/>
  <c r="K1866" i="7"/>
  <c r="K1864" i="7"/>
  <c r="K1863" i="7"/>
  <c r="K1861" i="7"/>
  <c r="K1859" i="7"/>
  <c r="K1857" i="7"/>
  <c r="K1856" i="7"/>
  <c r="K1855" i="7"/>
  <c r="K1853" i="7"/>
  <c r="K1852" i="7"/>
  <c r="K1850" i="7"/>
  <c r="K1849" i="7"/>
  <c r="K1848" i="7"/>
  <c r="K1844" i="7"/>
  <c r="K1843" i="7"/>
  <c r="K1842" i="7"/>
  <c r="K1841" i="7"/>
  <c r="K1839" i="7"/>
  <c r="K1838" i="7"/>
  <c r="K1837" i="7"/>
  <c r="K1835" i="7"/>
  <c r="K1833" i="7"/>
  <c r="K1832" i="7"/>
  <c r="K1831" i="7"/>
  <c r="K1830" i="7"/>
  <c r="K1829" i="7"/>
  <c r="K1828" i="7"/>
  <c r="K1827" i="7"/>
  <c r="K1826" i="7"/>
  <c r="K1825" i="7"/>
  <c r="K1822" i="7"/>
  <c r="K1821" i="7"/>
  <c r="K1817" i="7"/>
  <c r="K1815" i="7"/>
  <c r="K1814" i="7"/>
  <c r="K1812" i="7"/>
  <c r="K1810" i="7"/>
  <c r="K1808" i="7"/>
  <c r="K1807" i="7"/>
  <c r="K1806" i="7"/>
  <c r="K1804" i="7"/>
  <c r="K1803" i="7"/>
  <c r="K1801" i="7"/>
  <c r="K1800" i="7"/>
  <c r="K1799" i="7"/>
  <c r="K1795" i="7"/>
  <c r="K1794" i="7"/>
  <c r="K1793" i="7"/>
  <c r="K1792" i="7"/>
  <c r="K1790" i="7"/>
  <c r="K1789" i="7"/>
  <c r="K1788" i="7"/>
  <c r="K1786" i="7"/>
  <c r="K1784" i="7"/>
  <c r="K1783" i="7"/>
  <c r="K1782" i="7"/>
  <c r="K1781" i="7"/>
  <c r="K1780" i="7"/>
  <c r="K1779" i="7"/>
  <c r="K1778" i="7"/>
  <c r="K1777" i="7"/>
  <c r="K1776" i="7"/>
  <c r="K1773" i="7"/>
  <c r="K1772" i="7"/>
  <c r="K1768" i="7"/>
  <c r="K1766" i="7"/>
  <c r="K1765" i="7"/>
  <c r="K1763" i="7"/>
  <c r="K1761" i="7"/>
  <c r="K1759" i="7"/>
  <c r="K1758" i="7"/>
  <c r="K1757" i="7"/>
  <c r="K1755" i="7"/>
  <c r="K1754" i="7"/>
  <c r="K1752" i="7"/>
  <c r="K1751" i="7"/>
  <c r="K1750" i="7"/>
  <c r="K1746" i="7"/>
  <c r="K1745" i="7"/>
  <c r="K1744" i="7"/>
  <c r="K1743" i="7"/>
  <c r="K1741" i="7"/>
  <c r="K1740" i="7"/>
  <c r="K1739" i="7"/>
  <c r="K1737" i="7"/>
  <c r="K1735" i="7"/>
  <c r="K1734" i="7"/>
  <c r="K1733" i="7"/>
  <c r="K1732" i="7"/>
  <c r="K1731" i="7"/>
  <c r="K1730" i="7"/>
  <c r="K1729" i="7"/>
  <c r="K1728" i="7"/>
  <c r="K1727" i="7"/>
  <c r="K1724" i="7"/>
  <c r="K1723" i="7"/>
  <c r="K1719" i="7"/>
  <c r="K1717" i="7"/>
  <c r="K1716" i="7"/>
  <c r="K1714" i="7"/>
  <c r="K1712" i="7"/>
  <c r="K1710" i="7"/>
  <c r="K1709" i="7"/>
  <c r="K1708" i="7"/>
  <c r="K1706" i="7"/>
  <c r="K1705" i="7"/>
  <c r="K1703" i="7"/>
  <c r="K1702" i="7"/>
  <c r="K1701" i="7"/>
  <c r="K1697" i="7"/>
  <c r="K1696" i="7"/>
  <c r="K1695" i="7"/>
  <c r="K1694" i="7"/>
  <c r="K1692" i="7"/>
  <c r="K1691" i="7"/>
  <c r="K1690" i="7"/>
  <c r="K1688" i="7"/>
  <c r="K1686" i="7"/>
  <c r="K1685" i="7"/>
  <c r="K1684" i="7"/>
  <c r="K1683" i="7"/>
  <c r="K1682" i="7"/>
  <c r="K1681" i="7"/>
  <c r="K1680" i="7"/>
  <c r="K1679" i="7"/>
  <c r="K1678" i="7"/>
  <c r="K1675" i="7"/>
  <c r="K1674" i="7"/>
  <c r="K1670" i="7"/>
  <c r="K1668" i="7"/>
  <c r="K1667" i="7"/>
  <c r="K1665" i="7"/>
  <c r="K1663" i="7"/>
  <c r="K1661" i="7"/>
  <c r="K1660" i="7"/>
  <c r="K1659" i="7"/>
  <c r="K1657" i="7"/>
  <c r="K1656" i="7"/>
  <c r="K1654" i="7"/>
  <c r="K1653" i="7"/>
  <c r="K1652" i="7"/>
  <c r="K1648" i="7"/>
  <c r="K1647" i="7"/>
  <c r="K1646" i="7"/>
  <c r="K1645" i="7"/>
  <c r="K1643" i="7"/>
  <c r="K1642" i="7"/>
  <c r="K1641" i="7"/>
  <c r="K1639" i="7"/>
  <c r="K1637" i="7"/>
  <c r="K1636" i="7"/>
  <c r="K1635" i="7"/>
  <c r="K1634" i="7"/>
  <c r="K1633" i="7"/>
  <c r="K1632" i="7"/>
  <c r="K1631" i="7"/>
  <c r="K1630" i="7"/>
  <c r="K1629" i="7"/>
  <c r="K1626" i="7"/>
  <c r="K1625" i="7"/>
  <c r="K1621" i="7"/>
  <c r="K1619" i="7"/>
  <c r="K1618" i="7"/>
  <c r="K1616" i="7"/>
  <c r="K1614" i="7"/>
  <c r="K1612" i="7"/>
  <c r="K1611" i="7"/>
  <c r="K1610" i="7"/>
  <c r="K1608" i="7"/>
  <c r="K1607" i="7"/>
  <c r="K1605" i="7"/>
  <c r="K1604" i="7"/>
  <c r="K1603" i="7"/>
  <c r="K1599" i="7"/>
  <c r="K1598" i="7"/>
  <c r="K1597" i="7"/>
  <c r="K1596" i="7"/>
  <c r="K1594" i="7"/>
  <c r="K1593" i="7"/>
  <c r="K1592" i="7"/>
  <c r="K1590" i="7"/>
  <c r="K1588" i="7"/>
  <c r="K1587" i="7"/>
  <c r="K1586" i="7"/>
  <c r="K1585" i="7"/>
  <c r="K1584" i="7"/>
  <c r="K1583" i="7"/>
  <c r="K1582" i="7"/>
  <c r="K1581" i="7"/>
  <c r="K1580" i="7"/>
  <c r="K1577" i="7"/>
  <c r="K1576" i="7"/>
  <c r="K1572" i="7"/>
  <c r="K1570" i="7"/>
  <c r="K1569" i="7"/>
  <c r="K1567" i="7"/>
  <c r="K1565" i="7"/>
  <c r="K1563" i="7"/>
  <c r="K1562" i="7"/>
  <c r="K1561" i="7"/>
  <c r="K1559" i="7"/>
  <c r="K1558" i="7"/>
  <c r="K1556" i="7"/>
  <c r="K1555" i="7"/>
  <c r="K1554" i="7"/>
  <c r="K1550" i="7"/>
  <c r="K1549" i="7"/>
  <c r="K1548" i="7"/>
  <c r="K1547" i="7"/>
  <c r="K1545" i="7"/>
  <c r="K1544" i="7"/>
  <c r="K1543" i="7"/>
  <c r="K1541" i="7"/>
  <c r="K1539" i="7"/>
  <c r="K1538" i="7"/>
  <c r="K1537" i="7"/>
  <c r="K1536" i="7"/>
  <c r="K1535" i="7"/>
  <c r="K1534" i="7"/>
  <c r="K1533" i="7"/>
  <c r="K1532" i="7"/>
  <c r="K1531" i="7"/>
  <c r="K1528" i="7"/>
  <c r="K1527" i="7"/>
  <c r="K1523" i="7"/>
  <c r="K1521" i="7"/>
  <c r="K1520" i="7"/>
  <c r="K1518" i="7"/>
  <c r="K1516" i="7"/>
  <c r="K1514" i="7"/>
  <c r="K1513" i="7"/>
  <c r="K1512" i="7"/>
  <c r="K1510" i="7"/>
  <c r="K1509" i="7"/>
  <c r="K1507" i="7"/>
  <c r="K1506" i="7"/>
  <c r="K1505" i="7"/>
  <c r="K1501" i="7"/>
  <c r="K1500" i="7"/>
  <c r="K1499" i="7"/>
  <c r="K1498" i="7"/>
  <c r="K1496" i="7"/>
  <c r="K1495" i="7"/>
  <c r="K1494" i="7"/>
  <c r="K1492" i="7"/>
  <c r="K1490" i="7"/>
  <c r="K1489" i="7"/>
  <c r="K1488" i="7"/>
  <c r="K1487" i="7"/>
  <c r="K1486" i="7"/>
  <c r="K1485" i="7"/>
  <c r="K1484" i="7"/>
  <c r="K1483" i="7"/>
  <c r="K1482" i="7"/>
  <c r="K1479" i="7"/>
  <c r="K1478" i="7"/>
  <c r="K1474" i="7"/>
  <c r="K1472" i="7"/>
  <c r="K1471" i="7"/>
  <c r="K1469" i="7"/>
  <c r="K1467" i="7"/>
  <c r="K1465" i="7"/>
  <c r="K1464" i="7"/>
  <c r="K1463" i="7"/>
  <c r="K1461" i="7"/>
  <c r="K1460" i="7"/>
  <c r="K1458" i="7"/>
  <c r="K1457" i="7"/>
  <c r="K1456" i="7"/>
  <c r="K1452" i="7"/>
  <c r="K1451" i="7"/>
  <c r="K1450" i="7"/>
  <c r="K1449" i="7"/>
  <c r="K1447" i="7"/>
  <c r="K1446" i="7"/>
  <c r="K1445" i="7"/>
  <c r="K1443" i="7"/>
  <c r="K1441" i="7"/>
  <c r="K1440" i="7"/>
  <c r="K1439" i="7"/>
  <c r="K1438" i="7"/>
  <c r="K1437" i="7"/>
  <c r="K1436" i="7"/>
  <c r="K1435" i="7"/>
  <c r="K1434" i="7"/>
  <c r="K1433" i="7"/>
  <c r="K1430" i="7"/>
  <c r="K1429" i="7"/>
  <c r="K1425" i="7"/>
  <c r="K1423" i="7"/>
  <c r="K1422" i="7"/>
  <c r="K1420" i="7"/>
  <c r="K1418" i="7"/>
  <c r="K1416" i="7"/>
  <c r="K1415" i="7"/>
  <c r="K1414" i="7"/>
  <c r="K1412" i="7"/>
  <c r="K1411" i="7"/>
  <c r="K1409" i="7"/>
  <c r="K1408" i="7"/>
  <c r="K1407" i="7"/>
  <c r="K1403" i="7"/>
  <c r="K1402" i="7"/>
  <c r="K1401" i="7"/>
  <c r="K1400" i="7"/>
  <c r="K1398" i="7"/>
  <c r="K1397" i="7"/>
  <c r="K1396" i="7"/>
  <c r="K1394" i="7"/>
  <c r="K1392" i="7"/>
  <c r="K1391" i="7"/>
  <c r="K1390" i="7"/>
  <c r="K1389" i="7"/>
  <c r="K1388" i="7"/>
  <c r="K1387" i="7"/>
  <c r="K1386" i="7"/>
  <c r="K1385" i="7"/>
  <c r="K1384" i="7"/>
  <c r="K1381" i="7"/>
  <c r="K1380" i="7"/>
  <c r="K1376" i="7"/>
  <c r="K1374" i="7"/>
  <c r="K1373" i="7"/>
  <c r="K1371" i="7"/>
  <c r="K1369" i="7"/>
  <c r="K1367" i="7"/>
  <c r="K1366" i="7"/>
  <c r="K1365" i="7"/>
  <c r="K1363" i="7"/>
  <c r="K1362" i="7"/>
  <c r="K1360" i="7"/>
  <c r="K1359" i="7"/>
  <c r="K1358" i="7"/>
  <c r="K1354" i="7"/>
  <c r="K1353" i="7"/>
  <c r="K1352" i="7"/>
  <c r="K1351" i="7"/>
  <c r="K1349" i="7"/>
  <c r="K1348" i="7"/>
  <c r="K1347" i="7"/>
  <c r="K1345" i="7"/>
  <c r="K1343" i="7"/>
  <c r="K1342" i="7"/>
  <c r="K1341" i="7"/>
  <c r="K1340" i="7"/>
  <c r="K1339" i="7"/>
  <c r="K1338" i="7"/>
  <c r="K1337" i="7"/>
  <c r="K1336" i="7"/>
  <c r="K1335" i="7"/>
  <c r="K1332" i="7"/>
  <c r="K1331" i="7"/>
  <c r="K1327" i="7"/>
  <c r="K1325" i="7"/>
  <c r="K1324" i="7"/>
  <c r="K1322" i="7"/>
  <c r="K1320" i="7"/>
  <c r="K1318" i="7"/>
  <c r="K1317" i="7"/>
  <c r="K1316" i="7"/>
  <c r="K1314" i="7"/>
  <c r="K1313" i="7"/>
  <c r="K1311" i="7"/>
  <c r="K1310" i="7"/>
  <c r="K1309" i="7"/>
  <c r="K1305" i="7"/>
  <c r="K1304" i="7"/>
  <c r="K1303" i="7"/>
  <c r="K1302" i="7"/>
  <c r="K1300" i="7"/>
  <c r="K1299" i="7"/>
  <c r="K1298" i="7"/>
  <c r="K1296" i="7"/>
  <c r="K1294" i="7"/>
  <c r="K1293" i="7"/>
  <c r="K1292" i="7"/>
  <c r="K1291" i="7"/>
  <c r="K1290" i="7"/>
  <c r="K1289" i="7"/>
  <c r="K1288" i="7"/>
  <c r="K1287" i="7"/>
  <c r="K1286" i="7"/>
  <c r="K1283" i="7"/>
  <c r="K1282" i="7"/>
  <c r="K1278" i="7"/>
  <c r="K1276" i="7"/>
  <c r="K1275" i="7"/>
  <c r="K1273" i="7"/>
  <c r="K1271" i="7"/>
  <c r="K1269" i="7"/>
  <c r="K1268" i="7"/>
  <c r="K1267" i="7"/>
  <c r="K1265" i="7"/>
  <c r="K1264" i="7"/>
  <c r="K1262" i="7"/>
  <c r="K1261" i="7"/>
  <c r="K1260" i="7"/>
  <c r="K1256" i="7"/>
  <c r="K1255" i="7"/>
  <c r="K1254" i="7"/>
  <c r="K1253" i="7"/>
  <c r="K1251" i="7"/>
  <c r="K1250" i="7"/>
  <c r="K1249" i="7"/>
  <c r="K1247" i="7"/>
  <c r="K1245" i="7"/>
  <c r="K1244" i="7"/>
  <c r="K1243" i="7"/>
  <c r="K1242" i="7"/>
  <c r="K1241" i="7"/>
  <c r="K1240" i="7"/>
  <c r="K1239" i="7"/>
  <c r="K1238" i="7"/>
  <c r="K1237" i="7"/>
  <c r="K1234" i="7"/>
  <c r="K1233" i="7"/>
  <c r="K1229" i="7"/>
  <c r="K1227" i="7"/>
  <c r="K1226" i="7"/>
  <c r="K1224" i="7"/>
  <c r="K1222" i="7"/>
  <c r="K1220" i="7"/>
  <c r="K1219" i="7"/>
  <c r="K1218" i="7"/>
  <c r="K1216" i="7"/>
  <c r="K1215" i="7"/>
  <c r="K1213" i="7"/>
  <c r="K1212" i="7"/>
  <c r="K1211" i="7"/>
  <c r="K1207" i="7"/>
  <c r="K1206" i="7"/>
  <c r="K1205" i="7"/>
  <c r="K1204" i="7"/>
  <c r="K1202" i="7"/>
  <c r="K1201" i="7"/>
  <c r="K1200" i="7"/>
  <c r="K1198" i="7"/>
  <c r="K1196" i="7"/>
  <c r="K1195" i="7"/>
  <c r="K1194" i="7"/>
  <c r="K1193" i="7"/>
  <c r="K1192" i="7"/>
  <c r="K1191" i="7"/>
  <c r="K1190" i="7"/>
  <c r="K1189" i="7"/>
  <c r="K1188" i="7"/>
  <c r="K1185" i="7"/>
  <c r="K1184" i="7"/>
  <c r="K1180" i="7"/>
  <c r="K1178" i="7"/>
  <c r="K1177" i="7"/>
  <c r="K1175" i="7"/>
  <c r="K1173" i="7"/>
  <c r="K1171" i="7"/>
  <c r="K1170" i="7"/>
  <c r="K1169" i="7"/>
  <c r="K1167" i="7"/>
  <c r="K1166" i="7"/>
  <c r="K1164" i="7"/>
  <c r="K1163" i="7"/>
  <c r="K1162" i="7"/>
  <c r="K1158" i="7"/>
  <c r="K1157" i="7"/>
  <c r="K1156" i="7"/>
  <c r="K1155" i="7"/>
  <c r="K1153" i="7"/>
  <c r="K1152" i="7"/>
  <c r="K1151" i="7"/>
  <c r="K1149" i="7"/>
  <c r="K1147" i="7"/>
  <c r="K1146" i="7"/>
  <c r="K1145" i="7"/>
  <c r="K1144" i="7"/>
  <c r="K1143" i="7"/>
  <c r="K1142" i="7"/>
  <c r="K1141" i="7"/>
  <c r="K1140" i="7"/>
  <c r="K1139" i="7"/>
  <c r="K1136" i="7"/>
  <c r="K1135" i="7"/>
  <c r="K1131" i="7"/>
  <c r="K1129" i="7"/>
  <c r="K1128" i="7"/>
  <c r="K1126" i="7"/>
  <c r="K1124" i="7"/>
  <c r="K1122" i="7"/>
  <c r="K1121" i="7"/>
  <c r="K1120" i="7"/>
  <c r="K1118" i="7"/>
  <c r="K1117" i="7"/>
  <c r="K1115" i="7"/>
  <c r="K1114" i="7"/>
  <c r="K1113" i="7"/>
  <c r="K1109" i="7"/>
  <c r="K1108" i="7"/>
  <c r="K1107" i="7"/>
  <c r="K1106" i="7"/>
  <c r="K1104" i="7"/>
  <c r="K1103" i="7"/>
  <c r="K1102" i="7"/>
  <c r="K1100" i="7"/>
  <c r="K1098" i="7"/>
  <c r="K1097" i="7"/>
  <c r="K1096" i="7"/>
  <c r="K1095" i="7"/>
  <c r="K1094" i="7"/>
  <c r="K1093" i="7"/>
  <c r="K1092" i="7"/>
  <c r="K1091" i="7"/>
  <c r="K1090" i="7"/>
  <c r="K1087" i="7"/>
  <c r="K1086" i="7"/>
  <c r="K1082" i="7"/>
  <c r="K1080" i="7"/>
  <c r="K1079" i="7"/>
  <c r="K1077" i="7"/>
  <c r="K1075" i="7"/>
  <c r="K1073" i="7"/>
  <c r="K1072" i="7"/>
  <c r="K1071" i="7"/>
  <c r="K1069" i="7"/>
  <c r="K1068" i="7"/>
  <c r="K1066" i="7"/>
  <c r="K1064" i="7"/>
  <c r="K1060" i="7"/>
  <c r="K1059" i="7"/>
  <c r="K1058" i="7"/>
  <c r="K1057" i="7"/>
  <c r="K1055" i="7"/>
  <c r="K1054" i="7"/>
  <c r="K1053" i="7"/>
  <c r="K1051" i="7"/>
  <c r="K1049" i="7"/>
  <c r="K1048" i="7"/>
  <c r="K1047" i="7"/>
  <c r="K1046" i="7"/>
  <c r="K1045" i="7"/>
  <c r="K1044" i="7"/>
  <c r="K1043" i="7"/>
  <c r="K1042" i="7"/>
  <c r="K1041" i="7"/>
  <c r="K1038" i="7"/>
  <c r="K1037" i="7"/>
  <c r="K1033" i="7"/>
  <c r="K1031" i="7"/>
  <c r="K1030" i="7"/>
  <c r="K1028" i="7"/>
  <c r="K1026" i="7"/>
  <c r="K1024" i="7"/>
  <c r="K1023" i="7"/>
  <c r="K1022" i="7"/>
  <c r="K1020" i="7"/>
  <c r="K1019" i="7"/>
  <c r="K1017" i="7"/>
  <c r="K1016" i="7"/>
  <c r="K1015" i="7"/>
  <c r="K1011" i="7"/>
  <c r="K1010" i="7"/>
  <c r="K1009" i="7"/>
  <c r="K1008" i="7"/>
  <c r="K1006" i="7"/>
  <c r="K1005" i="7"/>
  <c r="K1004" i="7"/>
  <c r="K1002" i="7"/>
  <c r="K1000" i="7"/>
  <c r="K999" i="7"/>
  <c r="K998" i="7"/>
  <c r="K997" i="7"/>
  <c r="K996" i="7"/>
  <c r="K995" i="7"/>
  <c r="K994" i="7"/>
  <c r="K993" i="7"/>
  <c r="K992" i="7"/>
  <c r="K989" i="7"/>
  <c r="K988" i="7"/>
  <c r="K984" i="7"/>
  <c r="K982" i="7"/>
  <c r="K981" i="7"/>
  <c r="K979" i="7"/>
  <c r="K977" i="7"/>
  <c r="K975" i="7"/>
  <c r="K974" i="7"/>
  <c r="K973" i="7"/>
  <c r="K971" i="7"/>
  <c r="K970" i="7"/>
  <c r="K968" i="7"/>
  <c r="K967" i="7"/>
  <c r="K966" i="7"/>
  <c r="K962" i="7"/>
  <c r="K961" i="7"/>
  <c r="K960" i="7"/>
  <c r="K959" i="7"/>
  <c r="K957" i="7"/>
  <c r="K956" i="7"/>
  <c r="K955" i="7"/>
  <c r="K953" i="7"/>
  <c r="K951" i="7"/>
  <c r="K950" i="7"/>
  <c r="K949" i="7"/>
  <c r="K948" i="7"/>
  <c r="K947" i="7"/>
  <c r="K946" i="7"/>
  <c r="K945" i="7"/>
  <c r="K944" i="7"/>
  <c r="K943" i="7"/>
  <c r="K940" i="7"/>
  <c r="K939" i="7"/>
  <c r="K935" i="7"/>
  <c r="K933" i="7"/>
  <c r="K932" i="7"/>
  <c r="K930" i="7"/>
  <c r="K928" i="7"/>
  <c r="K926" i="7"/>
  <c r="K925" i="7"/>
  <c r="K924" i="7"/>
  <c r="K922" i="7"/>
  <c r="K921" i="7"/>
  <c r="K919" i="7"/>
  <c r="K918" i="7"/>
  <c r="K917" i="7"/>
  <c r="K913" i="7"/>
  <c r="K912" i="7"/>
  <c r="K911" i="7"/>
  <c r="K910" i="7"/>
  <c r="K908" i="7"/>
  <c r="K907" i="7"/>
  <c r="K906" i="7"/>
  <c r="K904" i="7"/>
  <c r="K902" i="7"/>
  <c r="K901" i="7"/>
  <c r="K900" i="7"/>
  <c r="K899" i="7"/>
  <c r="K898" i="7"/>
  <c r="K897" i="7"/>
  <c r="K896" i="7"/>
  <c r="K895" i="7"/>
  <c r="K894" i="7"/>
  <c r="K891" i="7"/>
  <c r="K890" i="7"/>
  <c r="K886" i="7"/>
  <c r="K884" i="7"/>
  <c r="K883" i="7"/>
  <c r="K881" i="7"/>
  <c r="K879" i="7"/>
  <c r="K877" i="7"/>
  <c r="K876" i="7"/>
  <c r="K875" i="7"/>
  <c r="K873" i="7"/>
  <c r="K872" i="7"/>
  <c r="K870" i="7"/>
  <c r="K869" i="7"/>
  <c r="K868" i="7"/>
  <c r="K864" i="7"/>
  <c r="K863" i="7"/>
  <c r="K862" i="7"/>
  <c r="K861" i="7"/>
  <c r="K859" i="7"/>
  <c r="K858" i="7"/>
  <c r="K857" i="7"/>
  <c r="K855" i="7"/>
  <c r="K853" i="7"/>
  <c r="K852" i="7"/>
  <c r="K851" i="7"/>
  <c r="K850" i="7"/>
  <c r="K849" i="7"/>
  <c r="K848" i="7"/>
  <c r="K847" i="7"/>
  <c r="K846" i="7"/>
  <c r="K845" i="7"/>
  <c r="K842" i="7"/>
  <c r="K841" i="7"/>
  <c r="K837" i="7"/>
  <c r="K835" i="7"/>
  <c r="K834" i="7"/>
  <c r="K832" i="7"/>
  <c r="K830" i="7"/>
  <c r="K828" i="7"/>
  <c r="K827" i="7"/>
  <c r="K826" i="7"/>
  <c r="K824" i="7"/>
  <c r="K823" i="7"/>
  <c r="K821" i="7"/>
  <c r="K820" i="7"/>
  <c r="K819" i="7"/>
  <c r="K815" i="7"/>
  <c r="K814" i="7"/>
  <c r="K813" i="7"/>
  <c r="K812" i="7"/>
  <c r="K810" i="7"/>
  <c r="K809" i="7"/>
  <c r="K808" i="7"/>
  <c r="K806" i="7"/>
  <c r="K804" i="7"/>
  <c r="K803" i="7"/>
  <c r="K802" i="7"/>
  <c r="K801" i="7"/>
  <c r="K800" i="7"/>
  <c r="K799" i="7"/>
  <c r="K798" i="7"/>
  <c r="K797" i="7"/>
  <c r="K796" i="7"/>
  <c r="K793" i="7"/>
  <c r="K792" i="7"/>
  <c r="K788" i="7"/>
  <c r="K786" i="7"/>
  <c r="K785" i="7"/>
  <c r="K783" i="7"/>
  <c r="K781" i="7"/>
  <c r="K779" i="7"/>
  <c r="K778" i="7"/>
  <c r="K777" i="7"/>
  <c r="K775" i="7"/>
  <c r="K774" i="7"/>
  <c r="K772" i="7"/>
  <c r="K771" i="7"/>
  <c r="K770" i="7"/>
  <c r="K766" i="7"/>
  <c r="K765" i="7"/>
  <c r="K764" i="7"/>
  <c r="K763" i="7"/>
  <c r="K761" i="7"/>
  <c r="K760" i="7"/>
  <c r="K759" i="7"/>
  <c r="K757" i="7"/>
  <c r="K755" i="7"/>
  <c r="K754" i="7"/>
  <c r="K753" i="7"/>
  <c r="K752" i="7"/>
  <c r="K751" i="7"/>
  <c r="K750" i="7"/>
  <c r="K749" i="7"/>
  <c r="K748" i="7"/>
  <c r="K747" i="7"/>
  <c r="K744" i="7"/>
  <c r="K743" i="7"/>
  <c r="K739" i="7"/>
  <c r="K737" i="7"/>
  <c r="K736" i="7"/>
  <c r="K734" i="7"/>
  <c r="K732" i="7"/>
  <c r="K730" i="7"/>
  <c r="K729" i="7"/>
  <c r="K728" i="7"/>
  <c r="K726" i="7"/>
  <c r="K725" i="7"/>
  <c r="K723" i="7"/>
  <c r="K722" i="7"/>
  <c r="K721" i="7"/>
  <c r="K717" i="7"/>
  <c r="K716" i="7"/>
  <c r="K715" i="7"/>
  <c r="K714" i="7"/>
  <c r="K712" i="7"/>
  <c r="K711" i="7"/>
  <c r="K710" i="7"/>
  <c r="K708" i="7"/>
  <c r="K706" i="7"/>
  <c r="K705" i="7"/>
  <c r="K704" i="7"/>
  <c r="K703" i="7"/>
  <c r="K702" i="7"/>
  <c r="K701" i="7"/>
  <c r="K700" i="7"/>
  <c r="K699" i="7"/>
  <c r="K698" i="7"/>
  <c r="K695" i="7"/>
  <c r="K694" i="7"/>
  <c r="K690" i="7"/>
  <c r="K688" i="7"/>
  <c r="K687" i="7"/>
  <c r="K685" i="7"/>
  <c r="K683" i="7"/>
  <c r="K681" i="7"/>
  <c r="K680" i="7"/>
  <c r="K679" i="7"/>
  <c r="K677" i="7"/>
  <c r="K676" i="7"/>
  <c r="K674" i="7"/>
  <c r="K673" i="7"/>
  <c r="K672" i="7"/>
  <c r="K668" i="7"/>
  <c r="K667" i="7"/>
  <c r="K666" i="7"/>
  <c r="K665" i="7"/>
  <c r="K663" i="7"/>
  <c r="K662" i="7"/>
  <c r="K661" i="7"/>
  <c r="K659" i="7"/>
  <c r="K657" i="7"/>
  <c r="K656" i="7"/>
  <c r="K655" i="7"/>
  <c r="K654" i="7"/>
  <c r="K653" i="7"/>
  <c r="K652" i="7"/>
  <c r="K651" i="7"/>
  <c r="K650" i="7"/>
  <c r="K649" i="7"/>
  <c r="K646" i="7"/>
  <c r="K645" i="7"/>
  <c r="K641" i="7"/>
  <c r="K639" i="7"/>
  <c r="K638" i="7"/>
  <c r="K636" i="7"/>
  <c r="K634" i="7"/>
  <c r="K632" i="7"/>
  <c r="K631" i="7"/>
  <c r="K630" i="7"/>
  <c r="K628" i="7"/>
  <c r="K627" i="7"/>
  <c r="K625" i="7"/>
  <c r="K623" i="7"/>
  <c r="K619" i="7"/>
  <c r="K618" i="7"/>
  <c r="K617" i="7"/>
  <c r="K616" i="7"/>
  <c r="K614" i="7"/>
  <c r="K613" i="7"/>
  <c r="K612" i="7"/>
  <c r="K610" i="7"/>
  <c r="K608" i="7"/>
  <c r="K607" i="7"/>
  <c r="K606" i="7"/>
  <c r="K605" i="7"/>
  <c r="K604" i="7"/>
  <c r="K603" i="7"/>
  <c r="K602" i="7"/>
  <c r="K601" i="7"/>
  <c r="K600" i="7"/>
  <c r="K597" i="7"/>
  <c r="K596" i="7"/>
  <c r="K592" i="7"/>
  <c r="K590" i="7"/>
  <c r="K589" i="7"/>
  <c r="K587" i="7"/>
  <c r="K585" i="7"/>
  <c r="K583" i="7"/>
  <c r="K582" i="7"/>
  <c r="K581" i="7"/>
  <c r="K579" i="7"/>
  <c r="K578" i="7"/>
  <c r="K576" i="7"/>
  <c r="K574" i="7"/>
  <c r="K570" i="7"/>
  <c r="K569" i="7"/>
  <c r="K568" i="7"/>
  <c r="K567" i="7"/>
  <c r="K565" i="7"/>
  <c r="K564" i="7"/>
  <c r="K563" i="7"/>
  <c r="K561" i="7"/>
  <c r="K559" i="7"/>
  <c r="K558" i="7"/>
  <c r="K557" i="7"/>
  <c r="K556" i="7"/>
  <c r="K555" i="7"/>
  <c r="K554" i="7"/>
  <c r="K553" i="7"/>
  <c r="K552" i="7"/>
  <c r="K551" i="7"/>
  <c r="K548" i="7"/>
  <c r="K547" i="7"/>
  <c r="K543" i="7"/>
  <c r="K541" i="7"/>
  <c r="K540" i="7"/>
  <c r="K538" i="7"/>
  <c r="K536" i="7"/>
  <c r="K534" i="7"/>
  <c r="K533" i="7"/>
  <c r="K532" i="7"/>
  <c r="K530" i="7"/>
  <c r="K529" i="7"/>
  <c r="K527" i="7"/>
  <c r="K526" i="7"/>
  <c r="K525" i="7"/>
  <c r="K521" i="7"/>
  <c r="K520" i="7"/>
  <c r="K519" i="7"/>
  <c r="K518" i="7"/>
  <c r="K516" i="7"/>
  <c r="K515" i="7"/>
  <c r="K514" i="7"/>
  <c r="K512" i="7"/>
  <c r="K510" i="7"/>
  <c r="K509" i="7"/>
  <c r="K508" i="7"/>
  <c r="K507" i="7"/>
  <c r="K506" i="7"/>
  <c r="K505" i="7"/>
  <c r="K504" i="7"/>
  <c r="K503" i="7"/>
  <c r="K502" i="7"/>
  <c r="K499" i="7"/>
  <c r="K498" i="7"/>
  <c r="K494" i="7"/>
  <c r="K492" i="7"/>
  <c r="K491" i="7"/>
  <c r="K489" i="7"/>
  <c r="K487" i="7"/>
  <c r="K485" i="7"/>
  <c r="K484" i="7"/>
  <c r="K483" i="7"/>
  <c r="K481" i="7"/>
  <c r="K480" i="7"/>
  <c r="K478" i="7"/>
  <c r="K477" i="7"/>
  <c r="K476" i="7"/>
  <c r="K472" i="7"/>
  <c r="K471" i="7"/>
  <c r="K470" i="7"/>
  <c r="K469" i="7"/>
  <c r="K467" i="7"/>
  <c r="K466" i="7"/>
  <c r="K465" i="7"/>
  <c r="K463" i="7"/>
  <c r="K461" i="7"/>
  <c r="K460" i="7"/>
  <c r="K459" i="7"/>
  <c r="K458" i="7"/>
  <c r="K457" i="7"/>
  <c r="K456" i="7"/>
  <c r="K455" i="7"/>
  <c r="K454" i="7"/>
  <c r="K453" i="7"/>
  <c r="K450" i="7"/>
  <c r="K449" i="7"/>
  <c r="K445" i="7"/>
  <c r="K443" i="7"/>
  <c r="K442" i="7"/>
  <c r="K440" i="7"/>
  <c r="K438" i="7"/>
  <c r="K436" i="7"/>
  <c r="K435" i="7"/>
  <c r="K434" i="7"/>
  <c r="K432" i="7"/>
  <c r="K431" i="7"/>
  <c r="K429" i="7"/>
  <c r="K427" i="7"/>
  <c r="K423" i="7"/>
  <c r="K422" i="7"/>
  <c r="K421" i="7"/>
  <c r="K420" i="7"/>
  <c r="K418" i="7"/>
  <c r="K417" i="7"/>
  <c r="K416" i="7"/>
  <c r="K414" i="7"/>
  <c r="K412" i="7"/>
  <c r="K411" i="7"/>
  <c r="K410" i="7"/>
  <c r="K409" i="7"/>
  <c r="K408" i="7"/>
  <c r="K407" i="7"/>
  <c r="K406" i="7"/>
  <c r="K405" i="7"/>
  <c r="K404" i="7"/>
  <c r="K401" i="7"/>
  <c r="K400" i="7"/>
  <c r="K396" i="7"/>
  <c r="K394" i="7"/>
  <c r="K393" i="7"/>
  <c r="K391" i="7"/>
  <c r="K389" i="7"/>
  <c r="K387" i="7"/>
  <c r="K386" i="7"/>
  <c r="K385" i="7"/>
  <c r="K383" i="7"/>
  <c r="K382" i="7"/>
  <c r="K380" i="7"/>
  <c r="K379" i="7"/>
  <c r="K378" i="7"/>
  <c r="K374" i="7"/>
  <c r="K373" i="7"/>
  <c r="K372" i="7"/>
  <c r="K371" i="7"/>
  <c r="K369" i="7"/>
  <c r="K368" i="7"/>
  <c r="K367" i="7"/>
  <c r="K365" i="7"/>
  <c r="K363" i="7"/>
  <c r="K362" i="7"/>
  <c r="K361" i="7"/>
  <c r="K360" i="7"/>
  <c r="K359" i="7"/>
  <c r="K358" i="7"/>
  <c r="K357" i="7"/>
  <c r="K356" i="7"/>
  <c r="K355" i="7"/>
  <c r="K352" i="7"/>
  <c r="K351" i="7"/>
  <c r="K347" i="7"/>
  <c r="K345" i="7"/>
  <c r="K344" i="7"/>
  <c r="K342" i="7"/>
  <c r="K340" i="7"/>
  <c r="K338" i="7"/>
  <c r="K337" i="7"/>
  <c r="K336" i="7"/>
  <c r="K334" i="7"/>
  <c r="K333" i="7"/>
  <c r="K331" i="7"/>
  <c r="K330" i="7"/>
  <c r="K329" i="7"/>
  <c r="K325" i="7"/>
  <c r="K324" i="7"/>
  <c r="K323" i="7"/>
  <c r="K322" i="7"/>
  <c r="K320" i="7"/>
  <c r="K319" i="7"/>
  <c r="K318" i="7"/>
  <c r="K316" i="7"/>
  <c r="K314" i="7"/>
  <c r="K313" i="7"/>
  <c r="K312" i="7"/>
  <c r="K311" i="7"/>
  <c r="K310" i="7"/>
  <c r="K309" i="7"/>
  <c r="K308" i="7"/>
  <c r="K307" i="7"/>
  <c r="K306" i="7"/>
  <c r="K303" i="7"/>
  <c r="K302" i="7"/>
  <c r="K298" i="7"/>
  <c r="K296" i="7"/>
  <c r="K295" i="7"/>
  <c r="K293" i="7"/>
  <c r="K291" i="7"/>
  <c r="K289" i="7"/>
  <c r="K288" i="7"/>
  <c r="K287" i="7"/>
  <c r="K285" i="7"/>
  <c r="K284" i="7"/>
  <c r="K282" i="7"/>
  <c r="K281" i="7"/>
  <c r="K280" i="7"/>
  <c r="K276" i="7"/>
  <c r="K275" i="7"/>
  <c r="K274" i="7"/>
  <c r="K273" i="7"/>
  <c r="K271" i="7"/>
  <c r="K270" i="7"/>
  <c r="K269" i="7"/>
  <c r="K267" i="7"/>
  <c r="K265" i="7"/>
  <c r="K264" i="7"/>
  <c r="K263" i="7"/>
  <c r="K262" i="7"/>
  <c r="K261" i="7"/>
  <c r="K260" i="7"/>
  <c r="K259" i="7"/>
  <c r="K258" i="7"/>
  <c r="K257" i="7"/>
  <c r="K254" i="7"/>
  <c r="K253" i="7"/>
  <c r="K249" i="7"/>
  <c r="K247" i="7"/>
  <c r="K246" i="7"/>
  <c r="K244" i="7"/>
  <c r="K242" i="7"/>
  <c r="K240" i="7"/>
  <c r="K239" i="7"/>
  <c r="K238" i="7"/>
  <c r="K236" i="7"/>
  <c r="K235" i="7"/>
  <c r="K233" i="7"/>
  <c r="K232" i="7"/>
  <c r="K231" i="7"/>
  <c r="K226" i="7"/>
  <c r="K224" i="7"/>
  <c r="K223" i="7"/>
  <c r="K222" i="7"/>
  <c r="K221" i="7"/>
  <c r="K220" i="7"/>
  <c r="K219" i="7"/>
  <c r="K218" i="7"/>
  <c r="K217" i="7"/>
  <c r="K215" i="7"/>
  <c r="K213" i="7"/>
  <c r="K211" i="7"/>
  <c r="K209" i="7"/>
  <c r="K207" i="7"/>
  <c r="K205" i="7"/>
  <c r="K202" i="7"/>
  <c r="K200" i="7"/>
  <c r="K199" i="7"/>
  <c r="K198" i="7"/>
  <c r="K197" i="7"/>
  <c r="K196" i="7"/>
  <c r="K195" i="7"/>
  <c r="K194" i="7"/>
  <c r="K193" i="7"/>
  <c r="K191" i="7"/>
  <c r="K189" i="7"/>
  <c r="K187" i="7"/>
  <c r="K185" i="7"/>
  <c r="K183" i="7"/>
  <c r="K181" i="7"/>
  <c r="K178" i="7"/>
  <c r="K176" i="7"/>
  <c r="K175" i="7"/>
  <c r="K174" i="7"/>
  <c r="K173" i="7"/>
  <c r="K172" i="7"/>
  <c r="K171" i="7"/>
  <c r="K170" i="7"/>
  <c r="K169" i="7"/>
  <c r="K167" i="7"/>
  <c r="K165" i="7"/>
  <c r="K163" i="7"/>
  <c r="K161" i="7"/>
  <c r="K159" i="7"/>
  <c r="K157" i="7"/>
  <c r="K154" i="7"/>
  <c r="K152" i="7"/>
  <c r="K151" i="7"/>
  <c r="K150" i="7"/>
  <c r="K149" i="7"/>
  <c r="K148" i="7"/>
  <c r="K147" i="7"/>
  <c r="K146" i="7"/>
  <c r="K145" i="7"/>
  <c r="K143" i="7"/>
  <c r="K141" i="7"/>
  <c r="K139" i="7"/>
  <c r="K137" i="7"/>
  <c r="K135" i="7"/>
  <c r="K133" i="7"/>
  <c r="K130" i="7"/>
  <c r="K128" i="7"/>
  <c r="K127" i="7"/>
  <c r="K126" i="7"/>
  <c r="K125" i="7"/>
  <c r="K124" i="7"/>
  <c r="K123" i="7"/>
  <c r="K122" i="7"/>
  <c r="K121" i="7"/>
  <c r="K119" i="7"/>
  <c r="K117" i="7"/>
  <c r="K115" i="7"/>
  <c r="K113" i="7"/>
  <c r="K111" i="7"/>
  <c r="K109" i="7"/>
  <c r="K106" i="7"/>
  <c r="K104" i="7"/>
  <c r="K103" i="7"/>
  <c r="K102" i="7"/>
  <c r="K101" i="7"/>
  <c r="K100" i="7"/>
  <c r="K99" i="7"/>
  <c r="K98" i="7"/>
  <c r="K97" i="7"/>
  <c r="K95" i="7"/>
  <c r="K93" i="7"/>
  <c r="K91" i="7"/>
  <c r="K89" i="7"/>
  <c r="K87" i="7"/>
  <c r="K85" i="7"/>
  <c r="K82" i="7"/>
  <c r="K80" i="7"/>
  <c r="K79" i="7"/>
  <c r="K78" i="7"/>
  <c r="K77" i="7"/>
  <c r="K76" i="7"/>
  <c r="K75" i="7"/>
  <c r="K74" i="7"/>
  <c r="K73" i="7"/>
  <c r="K71" i="7"/>
  <c r="K69" i="7"/>
  <c r="K67" i="7"/>
  <c r="K65" i="7"/>
  <c r="K63" i="7"/>
  <c r="K61" i="7"/>
  <c r="K57" i="7"/>
  <c r="K56" i="7"/>
  <c r="K55" i="7"/>
  <c r="K54" i="7"/>
  <c r="K53" i="7"/>
  <c r="K52" i="7"/>
  <c r="K51" i="7"/>
  <c r="K50" i="7"/>
  <c r="K49" i="7"/>
  <c r="K48" i="7"/>
  <c r="K47" i="7"/>
  <c r="K46" i="7"/>
  <c r="K44" i="7"/>
  <c r="K43" i="7"/>
  <c r="K41" i="7"/>
  <c r="K39" i="7"/>
  <c r="K36" i="7"/>
  <c r="K623" i="12" l="1"/>
  <c r="K633" i="12"/>
  <c r="K639" i="12"/>
  <c r="K686" i="12"/>
  <c r="K703" i="12"/>
  <c r="K607" i="12"/>
  <c r="K662" i="12"/>
  <c r="K675" i="12"/>
  <c r="K685" i="12"/>
  <c r="K702" i="12"/>
  <c r="K609" i="12"/>
  <c r="K579" i="12"/>
  <c r="K649" i="12"/>
  <c r="K651" i="12"/>
  <c r="K659" i="12"/>
  <c r="K669" i="12"/>
  <c r="K644" i="12"/>
  <c r="K700" i="12"/>
  <c r="K530" i="12"/>
  <c r="K583" i="12"/>
  <c r="K582" i="12"/>
  <c r="K590" i="12"/>
  <c r="K617" i="12"/>
  <c r="K661" i="12"/>
  <c r="K660" i="12"/>
  <c r="K546" i="12"/>
  <c r="K610" i="12"/>
  <c r="K614" i="12"/>
  <c r="K632" i="12"/>
  <c r="K629" i="12"/>
  <c r="K658" i="12"/>
  <c r="K691" i="12"/>
  <c r="K135" i="12"/>
  <c r="K611" i="12"/>
  <c r="K596" i="12"/>
  <c r="K606" i="12"/>
  <c r="K612" i="12"/>
  <c r="K668" i="12"/>
  <c r="K680" i="12"/>
  <c r="K690" i="12"/>
  <c r="L13" i="12"/>
  <c r="K684" i="12"/>
  <c r="K674" i="12"/>
  <c r="K621" i="12"/>
  <c r="K641" i="12"/>
  <c r="K640" i="12"/>
  <c r="K643" i="12"/>
  <c r="K663" i="12"/>
  <c r="K688" i="12"/>
  <c r="K694" i="12"/>
  <c r="L214" i="12"/>
  <c r="L62" i="12"/>
  <c r="L145" i="12"/>
  <c r="L51" i="12"/>
  <c r="L197" i="12"/>
  <c r="L172" i="12"/>
  <c r="L252" i="12"/>
  <c r="L216" i="12"/>
  <c r="L236" i="12"/>
  <c r="L150" i="12"/>
  <c r="L278" i="12"/>
  <c r="L287" i="12"/>
  <c r="L113" i="12"/>
  <c r="L354" i="12"/>
  <c r="L179" i="12"/>
  <c r="L292" i="12"/>
  <c r="L231" i="12"/>
  <c r="L294" i="12"/>
  <c r="L256" i="12"/>
  <c r="L298" i="12"/>
  <c r="L403" i="12"/>
  <c r="L398" i="12"/>
  <c r="L378" i="12"/>
  <c r="L371" i="12"/>
  <c r="L481" i="12"/>
  <c r="L472" i="12"/>
  <c r="L458" i="12"/>
  <c r="L504" i="12"/>
  <c r="L474" i="12"/>
  <c r="L544" i="12"/>
  <c r="L626" i="12"/>
  <c r="L598" i="12"/>
  <c r="L557" i="12"/>
  <c r="L608" i="12"/>
  <c r="L636" i="12"/>
  <c r="L623" i="12"/>
  <c r="L644" i="12"/>
  <c r="L684" i="12"/>
  <c r="L693" i="12"/>
  <c r="L85" i="12"/>
  <c r="L112" i="12"/>
  <c r="L300" i="12"/>
  <c r="L89" i="12"/>
  <c r="L202" i="12"/>
  <c r="L209" i="12"/>
  <c r="L75" i="12"/>
  <c r="L317" i="12"/>
  <c r="L276" i="12"/>
  <c r="L171" i="12"/>
  <c r="L126" i="12"/>
  <c r="L334" i="12"/>
  <c r="L129" i="12"/>
  <c r="L368" i="12"/>
  <c r="L211" i="12"/>
  <c r="L301" i="12"/>
  <c r="L247" i="12"/>
  <c r="L337" i="12"/>
  <c r="L272" i="12"/>
  <c r="L330" i="12"/>
  <c r="L411" i="12"/>
  <c r="L483" i="12"/>
  <c r="L409" i="12"/>
  <c r="L387" i="12"/>
  <c r="L464" i="12"/>
  <c r="L591" i="12"/>
  <c r="L517" i="12"/>
  <c r="L511" i="12"/>
  <c r="L513" i="12"/>
  <c r="L543" i="12"/>
  <c r="L558" i="12"/>
  <c r="L516" i="12"/>
  <c r="L571" i="12"/>
  <c r="L611" i="12"/>
  <c r="L618" i="12"/>
  <c r="L634" i="12"/>
  <c r="L648" i="12"/>
  <c r="L664" i="12"/>
  <c r="L698" i="12"/>
  <c r="K638" i="12"/>
  <c r="K681" i="12"/>
  <c r="K696" i="12"/>
  <c r="L136" i="12"/>
  <c r="L306" i="12"/>
  <c r="L96" i="12"/>
  <c r="L279" i="12"/>
  <c r="L226" i="12"/>
  <c r="L23" i="12"/>
  <c r="L24" i="12"/>
  <c r="L308" i="12"/>
  <c r="L224" i="12"/>
  <c r="L148" i="12"/>
  <c r="L154" i="12"/>
  <c r="L166" i="12"/>
  <c r="L169" i="12"/>
  <c r="L227" i="12"/>
  <c r="L307" i="12"/>
  <c r="L369" i="12"/>
  <c r="L340" i="12"/>
  <c r="L288" i="12"/>
  <c r="L393" i="12"/>
  <c r="L434" i="12"/>
  <c r="L425" i="12"/>
  <c r="L489" i="12"/>
  <c r="L406" i="12"/>
  <c r="L449" i="12"/>
  <c r="L488" i="12"/>
  <c r="L435" i="12"/>
  <c r="L527" i="12"/>
  <c r="L560" i="12"/>
  <c r="L549" i="12"/>
  <c r="L563" i="12"/>
  <c r="L532" i="12"/>
  <c r="L551" i="12"/>
  <c r="L663" i="12"/>
  <c r="L645" i="12"/>
  <c r="L652" i="12"/>
  <c r="L658" i="12"/>
  <c r="L673" i="12"/>
  <c r="K598" i="12"/>
  <c r="K613" i="12"/>
  <c r="K622" i="12"/>
  <c r="K655" i="12"/>
  <c r="K692" i="12"/>
  <c r="F701" i="12"/>
  <c r="F702" i="12"/>
  <c r="F700" i="12"/>
  <c r="L37" i="12"/>
  <c r="L35" i="12"/>
  <c r="L119" i="12"/>
  <c r="L92" i="12"/>
  <c r="L159" i="12"/>
  <c r="L30" i="12"/>
  <c r="L53" i="12"/>
  <c r="L41" i="12"/>
  <c r="L21" i="12"/>
  <c r="L187" i="12"/>
  <c r="L52" i="12"/>
  <c r="L156" i="12"/>
  <c r="L17" i="12"/>
  <c r="L138" i="12"/>
  <c r="L153" i="12"/>
  <c r="L36" i="12"/>
  <c r="L25" i="12"/>
  <c r="L16" i="12"/>
  <c r="L93" i="12"/>
  <c r="L58" i="12"/>
  <c r="L54" i="12" s="1"/>
  <c r="L15" i="12"/>
  <c r="L79" i="12"/>
  <c r="L43" i="12"/>
  <c r="L22" i="12"/>
  <c r="L130" i="12"/>
  <c r="L66" i="12"/>
  <c r="L76" i="12"/>
  <c r="L11" i="12"/>
  <c r="L100" i="12"/>
  <c r="L250" i="12"/>
  <c r="L50" i="12"/>
  <c r="L198" i="12"/>
  <c r="L49" i="12"/>
  <c r="L71" i="12"/>
  <c r="K82" i="12"/>
  <c r="K122" i="12"/>
  <c r="K71" i="12"/>
  <c r="K47" i="12"/>
  <c r="K24" i="12"/>
  <c r="K22" i="12"/>
  <c r="K92" i="12"/>
  <c r="K78" i="12"/>
  <c r="K13" i="12"/>
  <c r="K130" i="12"/>
  <c r="K66" i="12"/>
  <c r="K116" i="12"/>
  <c r="K76" i="12"/>
  <c r="K38" i="12"/>
  <c r="K75" i="12"/>
  <c r="K17" i="12"/>
  <c r="K36" i="12"/>
  <c r="K94" i="12"/>
  <c r="K93" i="12"/>
  <c r="K70" i="12"/>
  <c r="K15" i="12"/>
  <c r="K79" i="12"/>
  <c r="K30" i="12"/>
  <c r="K117" i="12"/>
  <c r="K41" i="12"/>
  <c r="K187" i="12"/>
  <c r="K26" i="12"/>
  <c r="K138" i="12"/>
  <c r="K60" i="12"/>
  <c r="K25" i="12"/>
  <c r="K111" i="12"/>
  <c r="K16" i="12"/>
  <c r="N6" i="12"/>
  <c r="O4" i="12"/>
  <c r="K99" i="12"/>
  <c r="M701" i="12"/>
  <c r="M702" i="12"/>
  <c r="M703" i="12"/>
  <c r="M687" i="12"/>
  <c r="M698" i="12"/>
  <c r="M699" i="12"/>
  <c r="M700" i="12"/>
  <c r="M680" i="12"/>
  <c r="M682" i="12"/>
  <c r="M697" i="12"/>
  <c r="M691" i="12"/>
  <c r="M690" i="12"/>
  <c r="M696" i="12"/>
  <c r="M694" i="12"/>
  <c r="M692" i="12"/>
  <c r="M681" i="12"/>
  <c r="M679" i="12"/>
  <c r="M669" i="12"/>
  <c r="M650" i="12"/>
  <c r="M693" i="12"/>
  <c r="M688" i="12"/>
  <c r="M676" i="12"/>
  <c r="M686" i="12"/>
  <c r="M683" i="12"/>
  <c r="M684" i="12"/>
  <c r="M666" i="12"/>
  <c r="M675" i="12"/>
  <c r="M665" i="12"/>
  <c r="M667" i="12"/>
  <c r="M644" i="12"/>
  <c r="M628" i="12"/>
  <c r="M678" i="12"/>
  <c r="M651" i="12"/>
  <c r="M672" i="12"/>
  <c r="M668" i="12"/>
  <c r="M657" i="12"/>
  <c r="M656" i="12"/>
  <c r="M649" i="12"/>
  <c r="M647" i="12"/>
  <c r="M641" i="12"/>
  <c r="M670" i="12"/>
  <c r="M661" i="12"/>
  <c r="M664" i="12"/>
  <c r="M660" i="12"/>
  <c r="M643" i="12"/>
  <c r="M640" i="12"/>
  <c r="M612" i="12"/>
  <c r="M674" i="12"/>
  <c r="M659" i="12"/>
  <c r="M652" i="12"/>
  <c r="M648" i="12"/>
  <c r="M634" i="12"/>
  <c r="M623" i="12"/>
  <c r="M662" i="12"/>
  <c r="M618" i="12"/>
  <c r="M639" i="12"/>
  <c r="M633" i="12"/>
  <c r="M645" i="12"/>
  <c r="M673" i="12"/>
  <c r="M636" i="12"/>
  <c r="M677" i="12"/>
  <c r="M658" i="12"/>
  <c r="M632" i="12"/>
  <c r="M626" i="12"/>
  <c r="M622" i="12"/>
  <c r="M653" i="12"/>
  <c r="M663" i="12"/>
  <c r="M596" i="12"/>
  <c r="M580" i="12"/>
  <c r="M629" i="12"/>
  <c r="M631" i="12"/>
  <c r="M630" i="12"/>
  <c r="M635" i="12"/>
  <c r="M598" i="12"/>
  <c r="M655" i="12"/>
  <c r="M646" i="12"/>
  <c r="M584" i="12"/>
  <c r="M621" i="12"/>
  <c r="M642" i="12"/>
  <c r="M609" i="12"/>
  <c r="M608" i="12"/>
  <c r="M604" i="12"/>
  <c r="M638" i="12"/>
  <c r="M611" i="12"/>
  <c r="M616" i="12"/>
  <c r="M615" i="12"/>
  <c r="M595" i="12"/>
  <c r="M563" i="12"/>
  <c r="M624" i="12"/>
  <c r="M605" i="12"/>
  <c r="M600" i="12"/>
  <c r="M599" i="12"/>
  <c r="M582" i="12"/>
  <c r="M627" i="12"/>
  <c r="M607" i="12"/>
  <c r="M602" i="12"/>
  <c r="M625" i="12"/>
  <c r="M619" i="12"/>
  <c r="M614" i="12"/>
  <c r="M566" i="12"/>
  <c r="M546" i="12"/>
  <c r="M589" i="12"/>
  <c r="M564" i="12"/>
  <c r="M536" i="12"/>
  <c r="M601" i="12"/>
  <c r="M588" i="12"/>
  <c r="M594" i="12"/>
  <c r="M593" i="12"/>
  <c r="M567" i="12"/>
  <c r="M548" i="12"/>
  <c r="M585" i="12"/>
  <c r="M559" i="12"/>
  <c r="M543" i="12"/>
  <c r="M527" i="12"/>
  <c r="M610" i="12"/>
  <c r="M575" i="12"/>
  <c r="M572" i="12"/>
  <c r="M613" i="12"/>
  <c r="M597" i="12"/>
  <c r="M587" i="12"/>
  <c r="M577" i="12"/>
  <c r="M562" i="12"/>
  <c r="M556" i="12"/>
  <c r="M581" i="12"/>
  <c r="M578" i="12"/>
  <c r="M558" i="12"/>
  <c r="M579" i="12"/>
  <c r="M573" i="12"/>
  <c r="M570" i="12"/>
  <c r="M617" i="12"/>
  <c r="M568" i="12"/>
  <c r="M571" i="12"/>
  <c r="M555" i="12"/>
  <c r="M606" i="12"/>
  <c r="M565" i="12"/>
  <c r="M539" i="12"/>
  <c r="M537" i="12"/>
  <c r="M590" i="12"/>
  <c r="M574" i="12"/>
  <c r="M512" i="12"/>
  <c r="M496" i="12"/>
  <c r="M480" i="12"/>
  <c r="M544" i="12"/>
  <c r="M507" i="12"/>
  <c r="M491" i="12"/>
  <c r="M475" i="12"/>
  <c r="M576" i="12"/>
  <c r="M547" i="12"/>
  <c r="M554" i="12"/>
  <c r="M533" i="12"/>
  <c r="M561" i="12"/>
  <c r="M551" i="12"/>
  <c r="M530" i="12"/>
  <c r="M514" i="12"/>
  <c r="M591" i="12"/>
  <c r="M545" i="12"/>
  <c r="M523" i="12"/>
  <c r="M592" i="12"/>
  <c r="M550" i="12"/>
  <c r="M542" i="12"/>
  <c r="M560" i="12"/>
  <c r="M511" i="12"/>
  <c r="M510" i="12"/>
  <c r="M549" i="12"/>
  <c r="M488" i="12"/>
  <c r="M482" i="12"/>
  <c r="M462" i="12"/>
  <c r="M446" i="12"/>
  <c r="M502" i="12"/>
  <c r="M529" i="12"/>
  <c r="M528" i="12"/>
  <c r="M515" i="12"/>
  <c r="M493" i="12"/>
  <c r="M487" i="12"/>
  <c r="M481" i="12"/>
  <c r="M538" i="12"/>
  <c r="M508" i="12"/>
  <c r="M500" i="12"/>
  <c r="M464" i="12"/>
  <c r="M457" i="12"/>
  <c r="M485" i="12"/>
  <c r="M520" i="12"/>
  <c r="M498" i="12"/>
  <c r="M486" i="12"/>
  <c r="M521" i="12"/>
  <c r="M473" i="12"/>
  <c r="M494" i="12"/>
  <c r="M492" i="12"/>
  <c r="M465" i="12"/>
  <c r="M458" i="12"/>
  <c r="M557" i="12"/>
  <c r="M531" i="12"/>
  <c r="M505" i="12"/>
  <c r="M509" i="12"/>
  <c r="M454" i="12"/>
  <c r="M448" i="12"/>
  <c r="M435" i="12"/>
  <c r="M419" i="12"/>
  <c r="M517" i="12"/>
  <c r="M476" i="12"/>
  <c r="M441" i="12"/>
  <c r="M425" i="12"/>
  <c r="M409" i="12"/>
  <c r="M540" i="12"/>
  <c r="M497" i="12"/>
  <c r="M516" i="12"/>
  <c r="M504" i="12"/>
  <c r="M460" i="12"/>
  <c r="M431" i="12"/>
  <c r="M415" i="12"/>
  <c r="M506" i="12"/>
  <c r="M553" i="12"/>
  <c r="M513" i="12"/>
  <c r="M495" i="12"/>
  <c r="M468" i="12"/>
  <c r="M445" i="12"/>
  <c r="M442" i="12"/>
  <c r="M434" i="12"/>
  <c r="M471" i="12"/>
  <c r="M472" i="12"/>
  <c r="M470" i="12"/>
  <c r="M525" i="12"/>
  <c r="M478" i="12"/>
  <c r="M466" i="12"/>
  <c r="M461" i="12"/>
  <c r="M443" i="12"/>
  <c r="M430" i="12"/>
  <c r="M412" i="12"/>
  <c r="M406" i="12"/>
  <c r="M541" i="12"/>
  <c r="M524" i="12"/>
  <c r="M519" i="12"/>
  <c r="M452" i="12"/>
  <c r="M444" i="12"/>
  <c r="M499" i="12"/>
  <c r="M532" i="12"/>
  <c r="M479" i="12"/>
  <c r="M424" i="12"/>
  <c r="M483" i="12"/>
  <c r="M685" i="12"/>
  <c r="M522" i="12"/>
  <c r="M489" i="12"/>
  <c r="M453" i="12"/>
  <c r="M426" i="12"/>
  <c r="M414" i="12"/>
  <c r="M392" i="12"/>
  <c r="M376" i="12"/>
  <c r="M360" i="12"/>
  <c r="M436" i="12"/>
  <c r="M474" i="12"/>
  <c r="M449" i="12"/>
  <c r="M447" i="12"/>
  <c r="M402" i="12"/>
  <c r="M398" i="12"/>
  <c r="M459" i="12"/>
  <c r="M421" i="12"/>
  <c r="M407" i="12"/>
  <c r="M477" i="12"/>
  <c r="M463" i="12"/>
  <c r="M503" i="12"/>
  <c r="M417" i="12"/>
  <c r="M411" i="12"/>
  <c r="M405" i="12"/>
  <c r="M394" i="12"/>
  <c r="M378" i="12"/>
  <c r="M490" i="12"/>
  <c r="M437" i="12"/>
  <c r="M353" i="12"/>
  <c r="M440" i="12"/>
  <c r="M422" i="12"/>
  <c r="M397" i="12"/>
  <c r="M387" i="12"/>
  <c r="M429" i="12"/>
  <c r="M396" i="12"/>
  <c r="M377" i="12"/>
  <c r="M364" i="12"/>
  <c r="M343" i="12"/>
  <c r="M583" i="12"/>
  <c r="M451" i="12"/>
  <c r="M386" i="12"/>
  <c r="M526" i="12"/>
  <c r="M384" i="12"/>
  <c r="M375" i="12"/>
  <c r="M355" i="12"/>
  <c r="M339" i="12"/>
  <c r="M418" i="12"/>
  <c r="M404" i="12"/>
  <c r="M368" i="12"/>
  <c r="M420" i="12"/>
  <c r="M469" i="12"/>
  <c r="M413" i="12"/>
  <c r="M423" i="12"/>
  <c r="M390" i="12"/>
  <c r="M366" i="12"/>
  <c r="M410" i="12"/>
  <c r="M372" i="12"/>
  <c r="M456" i="12"/>
  <c r="M381" i="12"/>
  <c r="M329" i="12"/>
  <c r="M389" i="12"/>
  <c r="M356" i="12"/>
  <c r="M347" i="12"/>
  <c r="M393" i="12"/>
  <c r="M391" i="12"/>
  <c r="M341" i="12"/>
  <c r="M338" i="12"/>
  <c r="M335" i="12"/>
  <c r="M325" i="12"/>
  <c r="M309" i="12"/>
  <c r="M293" i="12"/>
  <c r="M277" i="12"/>
  <c r="M261" i="12"/>
  <c r="M428" i="12"/>
  <c r="M408" i="12"/>
  <c r="M401" i="12"/>
  <c r="M379" i="12"/>
  <c r="M362" i="12"/>
  <c r="M332" i="12"/>
  <c r="M320" i="12"/>
  <c r="M304" i="12"/>
  <c r="M534" i="12"/>
  <c r="M351" i="12"/>
  <c r="M315" i="12"/>
  <c r="M299" i="12"/>
  <c r="M283" i="12"/>
  <c r="M267" i="12"/>
  <c r="M439" i="12"/>
  <c r="M432" i="12"/>
  <c r="M395" i="12"/>
  <c r="M369" i="12"/>
  <c r="M350" i="12"/>
  <c r="M326" i="12"/>
  <c r="M346" i="12"/>
  <c r="M321" i="12"/>
  <c r="M295" i="12"/>
  <c r="M427" i="12"/>
  <c r="M385" i="12"/>
  <c r="M371" i="12"/>
  <c r="M363" i="12"/>
  <c r="M361" i="12"/>
  <c r="M352" i="12"/>
  <c r="M340" i="12"/>
  <c r="M337" i="12"/>
  <c r="M318" i="12"/>
  <c r="M294" i="12"/>
  <c r="M290" i="12"/>
  <c r="M264" i="12"/>
  <c r="M359" i="12"/>
  <c r="M313" i="12"/>
  <c r="M287" i="12"/>
  <c r="M284" i="12"/>
  <c r="M254" i="12"/>
  <c r="M367" i="12"/>
  <c r="M345" i="12"/>
  <c r="M324" i="12"/>
  <c r="M370" i="12"/>
  <c r="M354" i="12"/>
  <c r="M336" i="12"/>
  <c r="M322" i="12"/>
  <c r="M301" i="12"/>
  <c r="M292" i="12"/>
  <c r="M260" i="12"/>
  <c r="M403" i="12"/>
  <c r="M333" i="12"/>
  <c r="M281" i="12"/>
  <c r="M273" i="12"/>
  <c r="M269" i="12"/>
  <c r="M262" i="12"/>
  <c r="M242" i="12"/>
  <c r="M226" i="12"/>
  <c r="M210" i="12"/>
  <c r="M194" i="12"/>
  <c r="M162" i="12"/>
  <c r="M455" i="12"/>
  <c r="M319" i="12"/>
  <c r="M307" i="12"/>
  <c r="M257" i="12"/>
  <c r="M248" i="12"/>
  <c r="M232" i="12"/>
  <c r="M216" i="12"/>
  <c r="M200" i="12"/>
  <c r="M184" i="12"/>
  <c r="M168" i="12"/>
  <c r="M298" i="12"/>
  <c r="M288" i="12"/>
  <c r="M286" i="12"/>
  <c r="M266" i="12"/>
  <c r="M258" i="12"/>
  <c r="M380" i="12"/>
  <c r="M278" i="12"/>
  <c r="M274" i="12"/>
  <c r="M259" i="12"/>
  <c r="M256" i="12"/>
  <c r="M238" i="12"/>
  <c r="M222" i="12"/>
  <c r="M206" i="12"/>
  <c r="M190" i="12"/>
  <c r="M174" i="12"/>
  <c r="M158" i="12"/>
  <c r="M142" i="12"/>
  <c r="M373" i="12"/>
  <c r="M334" i="12"/>
  <c r="M327" i="12"/>
  <c r="M300" i="12"/>
  <c r="M282" i="12"/>
  <c r="M270" i="12"/>
  <c r="M244" i="12"/>
  <c r="M228" i="12"/>
  <c r="M196" i="12"/>
  <c r="M180" i="12"/>
  <c r="M164" i="12"/>
  <c r="M323" i="12"/>
  <c r="M316" i="12"/>
  <c r="M330" i="12"/>
  <c r="M310" i="12"/>
  <c r="M357" i="12"/>
  <c r="M328" i="12"/>
  <c r="M312" i="12"/>
  <c r="M311" i="12"/>
  <c r="M230" i="12"/>
  <c r="M214" i="12"/>
  <c r="M198" i="12"/>
  <c r="M182" i="12"/>
  <c r="M175" i="12"/>
  <c r="M155" i="12"/>
  <c r="M147" i="12"/>
  <c r="M124" i="12"/>
  <c r="M108" i="12"/>
  <c r="M243" i="12"/>
  <c r="M239" i="12"/>
  <c r="M388" i="12"/>
  <c r="M344" i="12"/>
  <c r="M271" i="12"/>
  <c r="M167" i="12"/>
  <c r="M308" i="12"/>
  <c r="M279" i="12"/>
  <c r="M275" i="12"/>
  <c r="M252" i="12"/>
  <c r="M231" i="12"/>
  <c r="M291" i="12"/>
  <c r="M177" i="12"/>
  <c r="M170" i="12"/>
  <c r="M148" i="12"/>
  <c r="M126" i="12"/>
  <c r="M97" i="12"/>
  <c r="M93" i="12"/>
  <c r="M303" i="12"/>
  <c r="M272" i="12"/>
  <c r="M241" i="12"/>
  <c r="M234" i="12"/>
  <c r="M225" i="12"/>
  <c r="M218" i="12"/>
  <c r="M209" i="12"/>
  <c r="M202" i="12"/>
  <c r="M193" i="12"/>
  <c r="M186" i="12"/>
  <c r="M160" i="12"/>
  <c r="M137" i="12"/>
  <c r="M121" i="12"/>
  <c r="M224" i="12"/>
  <c r="M171" i="12"/>
  <c r="M157" i="12"/>
  <c r="M154" i="12"/>
  <c r="M150" i="12"/>
  <c r="M133" i="12"/>
  <c r="M115" i="12"/>
  <c r="M84" i="12"/>
  <c r="M69" i="12"/>
  <c r="M65" i="12"/>
  <c r="M383" i="12"/>
  <c r="M189" i="12"/>
  <c r="M165" i="12"/>
  <c r="M132" i="12"/>
  <c r="M114" i="12"/>
  <c r="M105" i="12"/>
  <c r="M104" i="12"/>
  <c r="M94" i="12"/>
  <c r="M61" i="12"/>
  <c r="M57" i="12"/>
  <c r="M289" i="12"/>
  <c r="M276" i="12"/>
  <c r="M236" i="12"/>
  <c r="M223" i="12"/>
  <c r="M183" i="12"/>
  <c r="M103" i="12"/>
  <c r="M53" i="12"/>
  <c r="M49" i="12"/>
  <c r="M268" i="12"/>
  <c r="M265" i="12"/>
  <c r="M251" i="12"/>
  <c r="M249" i="12"/>
  <c r="M217" i="12"/>
  <c r="M176" i="12"/>
  <c r="M349" i="12"/>
  <c r="M306" i="12"/>
  <c r="M296" i="12"/>
  <c r="M285" i="12"/>
  <c r="M211" i="12"/>
  <c r="M188" i="12"/>
  <c r="M159" i="12"/>
  <c r="M131" i="12"/>
  <c r="M122" i="12"/>
  <c r="M113" i="12"/>
  <c r="M70" i="12"/>
  <c r="M66" i="12"/>
  <c r="M35" i="12"/>
  <c r="M247" i="12"/>
  <c r="M199" i="12"/>
  <c r="M187" i="12"/>
  <c r="M374" i="12"/>
  <c r="M235" i="12"/>
  <c r="M219" i="12"/>
  <c r="M305" i="12"/>
  <c r="M213" i="12"/>
  <c r="M191" i="12"/>
  <c r="M98" i="12"/>
  <c r="M80" i="12"/>
  <c r="M42" i="12"/>
  <c r="M33" i="12"/>
  <c r="M18" i="12"/>
  <c r="M400" i="12"/>
  <c r="M205" i="12"/>
  <c r="M123" i="12"/>
  <c r="M120" i="12"/>
  <c r="M117" i="12"/>
  <c r="M106" i="12"/>
  <c r="M75" i="12"/>
  <c r="M41" i="12"/>
  <c r="M32" i="12"/>
  <c r="M28" i="12"/>
  <c r="M13" i="12"/>
  <c r="M140" i="12"/>
  <c r="M233" i="12"/>
  <c r="M438" i="12"/>
  <c r="M302" i="12"/>
  <c r="M253" i="12"/>
  <c r="M227" i="12"/>
  <c r="M172" i="12"/>
  <c r="M169" i="12"/>
  <c r="M185" i="12"/>
  <c r="M134" i="12"/>
  <c r="M128" i="12"/>
  <c r="M89" i="12"/>
  <c r="M85" i="12"/>
  <c r="M30" i="12"/>
  <c r="M14" i="12"/>
  <c r="M358" i="12"/>
  <c r="M245" i="12"/>
  <c r="M208" i="12"/>
  <c r="M201" i="12"/>
  <c r="M119" i="12"/>
  <c r="M197" i="12"/>
  <c r="M220" i="12"/>
  <c r="M342" i="12"/>
  <c r="M181" i="12"/>
  <c r="M151" i="12"/>
  <c r="M146" i="12"/>
  <c r="M143" i="12"/>
  <c r="M68" i="12"/>
  <c r="M11" i="12"/>
  <c r="M96" i="12"/>
  <c r="M74" i="12"/>
  <c r="M64" i="12"/>
  <c r="M51" i="12"/>
  <c r="M48" i="12"/>
  <c r="M192" i="12"/>
  <c r="M107" i="12"/>
  <c r="M88" i="12"/>
  <c r="M9" i="12"/>
  <c r="M67" i="12"/>
  <c r="M221" i="12"/>
  <c r="M203" i="12"/>
  <c r="M118" i="12"/>
  <c r="M149" i="12"/>
  <c r="M40" i="12"/>
  <c r="M29" i="12"/>
  <c r="M240" i="12"/>
  <c r="M145" i="12"/>
  <c r="M116" i="12"/>
  <c r="M82" i="12"/>
  <c r="M73" i="12"/>
  <c r="M60" i="12"/>
  <c r="M317" i="12"/>
  <c r="M83" i="12"/>
  <c r="M79" i="12"/>
  <c r="M50" i="12"/>
  <c r="M36" i="12"/>
  <c r="M17" i="12"/>
  <c r="M179" i="12"/>
  <c r="M141" i="12"/>
  <c r="M136" i="12"/>
  <c r="M152" i="12"/>
  <c r="M139" i="12"/>
  <c r="M95" i="12"/>
  <c r="M173" i="12"/>
  <c r="M59" i="12"/>
  <c r="M55" i="12"/>
  <c r="M46" i="12"/>
  <c r="M26" i="12"/>
  <c r="M237" i="12"/>
  <c r="M125" i="12"/>
  <c r="M112" i="12"/>
  <c r="M86" i="12"/>
  <c r="M77" i="12"/>
  <c r="M20" i="12"/>
  <c r="M100" i="12"/>
  <c r="M47" i="12"/>
  <c r="M130" i="12"/>
  <c r="M10" i="12"/>
  <c r="M215" i="12"/>
  <c r="M111" i="12"/>
  <c r="M163" i="12"/>
  <c r="M37" i="12"/>
  <c r="M92" i="12"/>
  <c r="M91" i="12"/>
  <c r="M24" i="12"/>
  <c r="M250" i="12"/>
  <c r="M204" i="12"/>
  <c r="M129" i="12"/>
  <c r="M23" i="12"/>
  <c r="M255" i="12"/>
  <c r="M156" i="12"/>
  <c r="M101" i="12"/>
  <c r="M78" i="12"/>
  <c r="M166" i="12"/>
  <c r="M138" i="12"/>
  <c r="M16" i="12"/>
  <c r="M76" i="12"/>
  <c r="M19" i="12"/>
  <c r="M52" i="12"/>
  <c r="M71" i="12"/>
  <c r="M38" i="12"/>
  <c r="M12" i="12"/>
  <c r="M58" i="12"/>
  <c r="M56" i="12"/>
  <c r="M43" i="12"/>
  <c r="M25" i="12"/>
  <c r="M22" i="12"/>
  <c r="M207" i="12"/>
  <c r="M153" i="12"/>
  <c r="M21" i="12"/>
  <c r="M15" i="12"/>
  <c r="M87" i="12"/>
  <c r="M62" i="12"/>
  <c r="M27" i="12"/>
  <c r="M102" i="12"/>
  <c r="M135" i="12"/>
  <c r="M31" i="12"/>
  <c r="K624" i="7"/>
  <c r="K3" i="7" s="1"/>
  <c r="L81" i="12" l="1"/>
  <c r="K90" i="12"/>
  <c r="L99" i="12"/>
  <c r="L90" i="12"/>
  <c r="K54" i="12"/>
  <c r="K45" i="12"/>
  <c r="K81" i="12"/>
  <c r="L63" i="12"/>
  <c r="K72" i="12"/>
  <c r="L72" i="12"/>
  <c r="K63" i="12"/>
  <c r="M72" i="12"/>
  <c r="L45" i="12"/>
  <c r="M54" i="12"/>
  <c r="M81" i="12"/>
  <c r="M90" i="12"/>
  <c r="O6" i="12"/>
  <c r="P4" i="12"/>
  <c r="M45" i="12"/>
  <c r="N701" i="12"/>
  <c r="N696" i="12"/>
  <c r="N702" i="12"/>
  <c r="N697" i="12"/>
  <c r="N703" i="12"/>
  <c r="N698" i="12"/>
  <c r="N682" i="12"/>
  <c r="N693" i="12"/>
  <c r="N699" i="12"/>
  <c r="N694" i="12"/>
  <c r="N700" i="12"/>
  <c r="N688" i="12"/>
  <c r="N675" i="12"/>
  <c r="N690" i="12"/>
  <c r="N691" i="12"/>
  <c r="N687" i="12"/>
  <c r="N674" i="12"/>
  <c r="N667" i="12"/>
  <c r="N686" i="12"/>
  <c r="N673" i="12"/>
  <c r="N661" i="12"/>
  <c r="N645" i="12"/>
  <c r="N692" i="12"/>
  <c r="N685" i="12"/>
  <c r="N684" i="12"/>
  <c r="N677" i="12"/>
  <c r="N683" i="12"/>
  <c r="N662" i="12"/>
  <c r="N676" i="12"/>
  <c r="N659" i="12"/>
  <c r="N681" i="12"/>
  <c r="N666" i="12"/>
  <c r="N669" i="12"/>
  <c r="N664" i="12"/>
  <c r="N639" i="12"/>
  <c r="N672" i="12"/>
  <c r="N665" i="12"/>
  <c r="N648" i="12"/>
  <c r="N679" i="12"/>
  <c r="N668" i="12"/>
  <c r="N670" i="12"/>
  <c r="N652" i="12"/>
  <c r="N650" i="12"/>
  <c r="N678" i="12"/>
  <c r="N651" i="12"/>
  <c r="N633" i="12"/>
  <c r="N680" i="12"/>
  <c r="N643" i="12"/>
  <c r="N634" i="12"/>
  <c r="N623" i="12"/>
  <c r="N618" i="12"/>
  <c r="N631" i="12"/>
  <c r="N613" i="12"/>
  <c r="N641" i="12"/>
  <c r="N638" i="12"/>
  <c r="N630" i="12"/>
  <c r="N663" i="12"/>
  <c r="N655" i="12"/>
  <c r="N642" i="12"/>
  <c r="N649" i="12"/>
  <c r="N646" i="12"/>
  <c r="N640" i="12"/>
  <c r="N658" i="12"/>
  <c r="N657" i="12"/>
  <c r="N656" i="12"/>
  <c r="N629" i="12"/>
  <c r="N591" i="12"/>
  <c r="N575" i="12"/>
  <c r="N612" i="12"/>
  <c r="N609" i="12"/>
  <c r="N625" i="12"/>
  <c r="N660" i="12"/>
  <c r="N647" i="12"/>
  <c r="N619" i="12"/>
  <c r="N593" i="12"/>
  <c r="N635" i="12"/>
  <c r="N628" i="12"/>
  <c r="N580" i="12"/>
  <c r="N653" i="12"/>
  <c r="N644" i="12"/>
  <c r="N636" i="12"/>
  <c r="N621" i="12"/>
  <c r="N616" i="12"/>
  <c r="N615" i="12"/>
  <c r="N608" i="12"/>
  <c r="N595" i="12"/>
  <c r="N597" i="12"/>
  <c r="N596" i="12"/>
  <c r="N574" i="12"/>
  <c r="N627" i="12"/>
  <c r="N607" i="12"/>
  <c r="N602" i="12"/>
  <c r="N601" i="12"/>
  <c r="N581" i="12"/>
  <c r="N611" i="12"/>
  <c r="N599" i="12"/>
  <c r="N589" i="12"/>
  <c r="N571" i="12"/>
  <c r="N557" i="12"/>
  <c r="N541" i="12"/>
  <c r="N624" i="12"/>
  <c r="N600" i="12"/>
  <c r="N583" i="12"/>
  <c r="N547" i="12"/>
  <c r="N531" i="12"/>
  <c r="N588" i="12"/>
  <c r="N632" i="12"/>
  <c r="N605" i="12"/>
  <c r="N594" i="12"/>
  <c r="N614" i="12"/>
  <c r="N585" i="12"/>
  <c r="N559" i="12"/>
  <c r="N543" i="12"/>
  <c r="N572" i="12"/>
  <c r="N554" i="12"/>
  <c r="N538" i="12"/>
  <c r="N522" i="12"/>
  <c r="N622" i="12"/>
  <c r="N590" i="12"/>
  <c r="N604" i="12"/>
  <c r="N587" i="12"/>
  <c r="N577" i="12"/>
  <c r="N562" i="12"/>
  <c r="N556" i="12"/>
  <c r="N549" i="12"/>
  <c r="N530" i="12"/>
  <c r="N527" i="12"/>
  <c r="N524" i="12"/>
  <c r="N584" i="12"/>
  <c r="N578" i="12"/>
  <c r="N579" i="12"/>
  <c r="N573" i="12"/>
  <c r="N570" i="12"/>
  <c r="N563" i="12"/>
  <c r="N532" i="12"/>
  <c r="N592" i="12"/>
  <c r="N576" i="12"/>
  <c r="N565" i="12"/>
  <c r="N606" i="12"/>
  <c r="N568" i="12"/>
  <c r="N617" i="12"/>
  <c r="N548" i="12"/>
  <c r="N544" i="12"/>
  <c r="N507" i="12"/>
  <c r="N491" i="12"/>
  <c r="N566" i="12"/>
  <c r="N542" i="12"/>
  <c r="N525" i="12"/>
  <c r="N502" i="12"/>
  <c r="N486" i="12"/>
  <c r="N626" i="12"/>
  <c r="N494" i="12"/>
  <c r="N488" i="12"/>
  <c r="N545" i="12"/>
  <c r="N536" i="12"/>
  <c r="N523" i="12"/>
  <c r="N511" i="12"/>
  <c r="N508" i="12"/>
  <c r="N528" i="12"/>
  <c r="N582" i="12"/>
  <c r="N533" i="12"/>
  <c r="N513" i="12"/>
  <c r="N561" i="12"/>
  <c r="N540" i="12"/>
  <c r="N534" i="12"/>
  <c r="N519" i="12"/>
  <c r="N514" i="12"/>
  <c r="N495" i="12"/>
  <c r="N485" i="12"/>
  <c r="N479" i="12"/>
  <c r="N472" i="12"/>
  <c r="N457" i="12"/>
  <c r="N537" i="12"/>
  <c r="N529" i="12"/>
  <c r="N515" i="12"/>
  <c r="N493" i="12"/>
  <c r="N487" i="12"/>
  <c r="N521" i="12"/>
  <c r="N503" i="12"/>
  <c r="N500" i="12"/>
  <c r="N475" i="12"/>
  <c r="N567" i="12"/>
  <c r="N560" i="12"/>
  <c r="N469" i="12"/>
  <c r="N564" i="12"/>
  <c r="N520" i="12"/>
  <c r="N498" i="12"/>
  <c r="N610" i="12"/>
  <c r="N550" i="12"/>
  <c r="N512" i="12"/>
  <c r="N489" i="12"/>
  <c r="N462" i="12"/>
  <c r="N455" i="12"/>
  <c r="N546" i="12"/>
  <c r="N492" i="12"/>
  <c r="N465" i="12"/>
  <c r="N470" i="12"/>
  <c r="N517" i="12"/>
  <c r="N476" i="12"/>
  <c r="N430" i="12"/>
  <c r="N414" i="12"/>
  <c r="N458" i="12"/>
  <c r="N441" i="12"/>
  <c r="N497" i="12"/>
  <c r="N464" i="12"/>
  <c r="N459" i="12"/>
  <c r="N446" i="12"/>
  <c r="N436" i="12"/>
  <c r="N420" i="12"/>
  <c r="N516" i="12"/>
  <c r="N504" i="12"/>
  <c r="N468" i="12"/>
  <c r="N453" i="12"/>
  <c r="N451" i="12"/>
  <c r="N444" i="12"/>
  <c r="N426" i="12"/>
  <c r="N410" i="12"/>
  <c r="N558" i="12"/>
  <c r="N551" i="12"/>
  <c r="N480" i="12"/>
  <c r="N471" i="12"/>
  <c r="N424" i="12"/>
  <c r="N478" i="12"/>
  <c r="N555" i="12"/>
  <c r="N490" i="12"/>
  <c r="N483" i="12"/>
  <c r="N456" i="12"/>
  <c r="N438" i="12"/>
  <c r="N409" i="12"/>
  <c r="N499" i="12"/>
  <c r="N449" i="12"/>
  <c r="N431" i="12"/>
  <c r="N509" i="12"/>
  <c r="N466" i="12"/>
  <c r="N496" i="12"/>
  <c r="N412" i="12"/>
  <c r="N481" i="12"/>
  <c r="N461" i="12"/>
  <c r="N439" i="12"/>
  <c r="N437" i="12"/>
  <c r="N432" i="12"/>
  <c r="N428" i="12"/>
  <c r="N598" i="12"/>
  <c r="N526" i="12"/>
  <c r="N482" i="12"/>
  <c r="N477" i="12"/>
  <c r="N539" i="12"/>
  <c r="N506" i="12"/>
  <c r="N422" i="12"/>
  <c r="N418" i="12"/>
  <c r="N387" i="12"/>
  <c r="N371" i="12"/>
  <c r="N474" i="12"/>
  <c r="N447" i="12"/>
  <c r="N445" i="12"/>
  <c r="N435" i="12"/>
  <c r="N448" i="12"/>
  <c r="N421" i="12"/>
  <c r="N407" i="12"/>
  <c r="N393" i="12"/>
  <c r="N377" i="12"/>
  <c r="N553" i="12"/>
  <c r="N463" i="12"/>
  <c r="N415" i="12"/>
  <c r="N408" i="12"/>
  <c r="N454" i="12"/>
  <c r="N389" i="12"/>
  <c r="N373" i="12"/>
  <c r="N510" i="12"/>
  <c r="N440" i="12"/>
  <c r="N397" i="12"/>
  <c r="N378" i="12"/>
  <c r="N359" i="12"/>
  <c r="N473" i="12"/>
  <c r="N429" i="12"/>
  <c r="N419" i="12"/>
  <c r="N405" i="12"/>
  <c r="N396" i="12"/>
  <c r="N386" i="12"/>
  <c r="N369" i="12"/>
  <c r="N366" i="12"/>
  <c r="N357" i="12"/>
  <c r="N354" i="12"/>
  <c r="N338" i="12"/>
  <c r="N505" i="12"/>
  <c r="N395" i="12"/>
  <c r="N443" i="12"/>
  <c r="N413" i="12"/>
  <c r="N374" i="12"/>
  <c r="N350" i="12"/>
  <c r="N334" i="12"/>
  <c r="N406" i="12"/>
  <c r="N403" i="12"/>
  <c r="N376" i="12"/>
  <c r="N370" i="12"/>
  <c r="N452" i="12"/>
  <c r="N423" i="12"/>
  <c r="N390" i="12"/>
  <c r="N384" i="12"/>
  <c r="N460" i="12"/>
  <c r="N417" i="12"/>
  <c r="N404" i="12"/>
  <c r="N372" i="12"/>
  <c r="N383" i="12"/>
  <c r="N375" i="12"/>
  <c r="N356" i="12"/>
  <c r="N355" i="12"/>
  <c r="N402" i="12"/>
  <c r="N398" i="12"/>
  <c r="N411" i="12"/>
  <c r="N358" i="12"/>
  <c r="N324" i="12"/>
  <c r="N391" i="12"/>
  <c r="N344" i="12"/>
  <c r="N442" i="12"/>
  <c r="N401" i="12"/>
  <c r="N379" i="12"/>
  <c r="N362" i="12"/>
  <c r="N332" i="12"/>
  <c r="N320" i="12"/>
  <c r="N304" i="12"/>
  <c r="N288" i="12"/>
  <c r="N272" i="12"/>
  <c r="N351" i="12"/>
  <c r="N315" i="12"/>
  <c r="N299" i="12"/>
  <c r="N326" i="12"/>
  <c r="N310" i="12"/>
  <c r="N294" i="12"/>
  <c r="N278" i="12"/>
  <c r="N262" i="12"/>
  <c r="N385" i="12"/>
  <c r="N364" i="12"/>
  <c r="N352" i="12"/>
  <c r="N346" i="12"/>
  <c r="N321" i="12"/>
  <c r="N427" i="12"/>
  <c r="N363" i="12"/>
  <c r="N361" i="12"/>
  <c r="N340" i="12"/>
  <c r="N337" i="12"/>
  <c r="N329" i="12"/>
  <c r="N318" i="12"/>
  <c r="N290" i="12"/>
  <c r="N394" i="12"/>
  <c r="N313" i="12"/>
  <c r="N287" i="12"/>
  <c r="N284" i="12"/>
  <c r="N261" i="12"/>
  <c r="N367" i="12"/>
  <c r="N345" i="12"/>
  <c r="N281" i="12"/>
  <c r="N434" i="12"/>
  <c r="N327" i="12"/>
  <c r="N312" i="12"/>
  <c r="N339" i="12"/>
  <c r="N300" i="12"/>
  <c r="N286" i="12"/>
  <c r="N283" i="12"/>
  <c r="N319" i="12"/>
  <c r="N307" i="12"/>
  <c r="N237" i="12"/>
  <c r="N221" i="12"/>
  <c r="N205" i="12"/>
  <c r="N189" i="12"/>
  <c r="N173" i="12"/>
  <c r="N157" i="12"/>
  <c r="N353" i="12"/>
  <c r="N301" i="12"/>
  <c r="N295" i="12"/>
  <c r="N292" i="12"/>
  <c r="N277" i="12"/>
  <c r="N257" i="12"/>
  <c r="N248" i="12"/>
  <c r="N343" i="12"/>
  <c r="N325" i="12"/>
  <c r="N298" i="12"/>
  <c r="N266" i="12"/>
  <c r="N258" i="12"/>
  <c r="N243" i="12"/>
  <c r="N227" i="12"/>
  <c r="N211" i="12"/>
  <c r="N179" i="12"/>
  <c r="N163" i="12"/>
  <c r="N380" i="12"/>
  <c r="N336" i="12"/>
  <c r="N274" i="12"/>
  <c r="N259" i="12"/>
  <c r="N256" i="12"/>
  <c r="N253" i="12"/>
  <c r="N249" i="12"/>
  <c r="N233" i="12"/>
  <c r="N217" i="12"/>
  <c r="N201" i="12"/>
  <c r="N185" i="12"/>
  <c r="N169" i="12"/>
  <c r="N153" i="12"/>
  <c r="N309" i="12"/>
  <c r="N341" i="12"/>
  <c r="N306" i="12"/>
  <c r="N303" i="12"/>
  <c r="N239" i="12"/>
  <c r="N223" i="12"/>
  <c r="N207" i="12"/>
  <c r="N191" i="12"/>
  <c r="N175" i="12"/>
  <c r="N330" i="12"/>
  <c r="N333" i="12"/>
  <c r="N347" i="12"/>
  <c r="N260" i="12"/>
  <c r="N154" i="12"/>
  <c r="N140" i="12"/>
  <c r="N135" i="12"/>
  <c r="N119" i="12"/>
  <c r="N104" i="12"/>
  <c r="N100" i="12"/>
  <c r="N388" i="12"/>
  <c r="N271" i="12"/>
  <c r="N308" i="12"/>
  <c r="N279" i="12"/>
  <c r="N275" i="12"/>
  <c r="N252" i="12"/>
  <c r="N231" i="12"/>
  <c r="N215" i="12"/>
  <c r="N199" i="12"/>
  <c r="N183" i="12"/>
  <c r="N176" i="12"/>
  <c r="N168" i="12"/>
  <c r="N145" i="12"/>
  <c r="N425" i="12"/>
  <c r="N317" i="12"/>
  <c r="N289" i="12"/>
  <c r="N247" i="12"/>
  <c r="N240" i="12"/>
  <c r="N232" i="12"/>
  <c r="N244" i="12"/>
  <c r="N241" i="12"/>
  <c r="N234" i="12"/>
  <c r="N225" i="12"/>
  <c r="N218" i="12"/>
  <c r="N209" i="12"/>
  <c r="N202" i="12"/>
  <c r="N193" i="12"/>
  <c r="N186" i="12"/>
  <c r="N160" i="12"/>
  <c r="N137" i="12"/>
  <c r="N121" i="12"/>
  <c r="N89" i="12"/>
  <c r="N85" i="12"/>
  <c r="N342" i="12"/>
  <c r="N305" i="12"/>
  <c r="N162" i="12"/>
  <c r="N159" i="12"/>
  <c r="N141" i="12"/>
  <c r="N132" i="12"/>
  <c r="N116" i="12"/>
  <c r="N360" i="12"/>
  <c r="N328" i="12"/>
  <c r="N322" i="12"/>
  <c r="N311" i="12"/>
  <c r="N282" i="12"/>
  <c r="N267" i="12"/>
  <c r="N254" i="12"/>
  <c r="N230" i="12"/>
  <c r="N165" i="12"/>
  <c r="N114" i="12"/>
  <c r="N105" i="12"/>
  <c r="N94" i="12"/>
  <c r="N61" i="12"/>
  <c r="N57" i="12"/>
  <c r="N276" i="12"/>
  <c r="N236" i="12"/>
  <c r="N206" i="12"/>
  <c r="N200" i="12"/>
  <c r="N177" i="12"/>
  <c r="N147" i="12"/>
  <c r="N124" i="12"/>
  <c r="N103" i="12"/>
  <c r="N53" i="12"/>
  <c r="N49" i="12"/>
  <c r="N29" i="12"/>
  <c r="N268" i="12"/>
  <c r="N265" i="12"/>
  <c r="N251" i="12"/>
  <c r="N194" i="12"/>
  <c r="N170" i="12"/>
  <c r="N164" i="12"/>
  <c r="N123" i="12"/>
  <c r="N102" i="12"/>
  <c r="N87" i="12"/>
  <c r="N78" i="12"/>
  <c r="N74" i="12"/>
  <c r="N349" i="12"/>
  <c r="N296" i="12"/>
  <c r="N293" i="12"/>
  <c r="N285" i="12"/>
  <c r="N188" i="12"/>
  <c r="N368" i="12"/>
  <c r="N264" i="12"/>
  <c r="N182" i="12"/>
  <c r="N130" i="12"/>
  <c r="N112" i="12"/>
  <c r="N101" i="12"/>
  <c r="N62" i="12"/>
  <c r="N58" i="12"/>
  <c r="N30" i="12"/>
  <c r="N269" i="12"/>
  <c r="N245" i="12"/>
  <c r="N242" i="12"/>
  <c r="N210" i="12"/>
  <c r="N181" i="12"/>
  <c r="N316" i="12"/>
  <c r="N273" i="12"/>
  <c r="N213" i="12"/>
  <c r="N224" i="12"/>
  <c r="N400" i="12"/>
  <c r="N323" i="12"/>
  <c r="N126" i="12"/>
  <c r="N120" i="12"/>
  <c r="N117" i="12"/>
  <c r="N106" i="12"/>
  <c r="N75" i="12"/>
  <c r="N41" i="12"/>
  <c r="N32" i="12"/>
  <c r="N28" i="12"/>
  <c r="N13" i="12"/>
  <c r="N219" i="12"/>
  <c r="N167" i="12"/>
  <c r="N51" i="12"/>
  <c r="N31" i="12"/>
  <c r="N111" i="12"/>
  <c r="N83" i="12"/>
  <c r="N69" i="12"/>
  <c r="N381" i="12"/>
  <c r="N335" i="12"/>
  <c r="N302" i="12"/>
  <c r="N228" i="12"/>
  <c r="N180" i="12"/>
  <c r="N172" i="12"/>
  <c r="N226" i="12"/>
  <c r="N204" i="12"/>
  <c r="N196" i="12"/>
  <c r="N155" i="12"/>
  <c r="N108" i="12"/>
  <c r="N93" i="12"/>
  <c r="N76" i="12"/>
  <c r="N52" i="12"/>
  <c r="N9" i="12"/>
  <c r="N270" i="12"/>
  <c r="N174" i="12"/>
  <c r="N156" i="12"/>
  <c r="N139" i="12"/>
  <c r="N125" i="12"/>
  <c r="N220" i="12"/>
  <c r="N158" i="12"/>
  <c r="N392" i="12"/>
  <c r="N291" i="12"/>
  <c r="N192" i="12"/>
  <c r="N96" i="12"/>
  <c r="N64" i="12"/>
  <c r="N48" i="12"/>
  <c r="N33" i="12"/>
  <c r="N19" i="12"/>
  <c r="N10" i="12"/>
  <c r="N107" i="12"/>
  <c r="N97" i="12"/>
  <c r="N88" i="12"/>
  <c r="N171" i="12"/>
  <c r="N150" i="12"/>
  <c r="N131" i="12"/>
  <c r="N238" i="12"/>
  <c r="N216" i="12"/>
  <c r="N203" i="12"/>
  <c r="N118" i="12"/>
  <c r="N115" i="12"/>
  <c r="N67" i="12"/>
  <c r="N42" i="12"/>
  <c r="N40" i="12"/>
  <c r="N18" i="12"/>
  <c r="N149" i="12"/>
  <c r="N134" i="12"/>
  <c r="N113" i="12"/>
  <c r="N82" i="12"/>
  <c r="N73" i="12"/>
  <c r="N60" i="12"/>
  <c r="N47" i="12"/>
  <c r="N38" i="12"/>
  <c r="N142" i="12"/>
  <c r="N98" i="12"/>
  <c r="N80" i="12"/>
  <c r="N79" i="12"/>
  <c r="N148" i="12"/>
  <c r="N129" i="12"/>
  <c r="N91" i="12"/>
  <c r="N66" i="12"/>
  <c r="N214" i="12"/>
  <c r="N190" i="12"/>
  <c r="N208" i="12"/>
  <c r="N152" i="12"/>
  <c r="N151" i="12"/>
  <c r="N146" i="12"/>
  <c r="N143" i="12"/>
  <c r="N128" i="12"/>
  <c r="N86" i="12"/>
  <c r="N77" i="12"/>
  <c r="N20" i="12"/>
  <c r="N14" i="12"/>
  <c r="N65" i="12"/>
  <c r="N250" i="12"/>
  <c r="N133" i="12"/>
  <c r="N26" i="12"/>
  <c r="N17" i="12"/>
  <c r="N222" i="12"/>
  <c r="N138" i="12"/>
  <c r="N36" i="12"/>
  <c r="N166" i="12"/>
  <c r="N136" i="12"/>
  <c r="N84" i="12"/>
  <c r="N50" i="12"/>
  <c r="N37" i="12"/>
  <c r="N12" i="12"/>
  <c r="N198" i="12"/>
  <c r="N255" i="12"/>
  <c r="N11" i="12"/>
  <c r="N95" i="12"/>
  <c r="N70" i="12"/>
  <c r="N184" i="12"/>
  <c r="N27" i="12"/>
  <c r="N68" i="12"/>
  <c r="N187" i="12"/>
  <c r="N16" i="12"/>
  <c r="N92" i="12"/>
  <c r="N71" i="12"/>
  <c r="N35" i="12"/>
  <c r="N24" i="12"/>
  <c r="N235" i="12"/>
  <c r="N122" i="12"/>
  <c r="N56" i="12"/>
  <c r="N43" i="12"/>
  <c r="N25" i="12"/>
  <c r="N23" i="12"/>
  <c r="N22" i="12"/>
  <c r="N197" i="12"/>
  <c r="N59" i="12"/>
  <c r="N55" i="12"/>
  <c r="N46" i="12"/>
  <c r="N21" i="12"/>
  <c r="N15" i="12"/>
  <c r="M99" i="12"/>
  <c r="M63" i="12"/>
  <c r="N2" i="7"/>
  <c r="E703" i="11"/>
  <c r="E702" i="11"/>
  <c r="E701" i="11"/>
  <c r="E700" i="11"/>
  <c r="E698" i="11"/>
  <c r="E688" i="11"/>
  <c r="E687" i="11"/>
  <c r="E682" i="11"/>
  <c r="E680" i="11"/>
  <c r="E679" i="11"/>
  <c r="E670" i="11"/>
  <c r="E665" i="11"/>
  <c r="E663" i="11"/>
  <c r="E662" i="11"/>
  <c r="E653" i="11"/>
  <c r="E648" i="11"/>
  <c r="E646" i="11"/>
  <c r="E645" i="11"/>
  <c r="E636" i="11"/>
  <c r="E631" i="11"/>
  <c r="E629" i="11"/>
  <c r="E628" i="11"/>
  <c r="E619" i="11"/>
  <c r="E614" i="11"/>
  <c r="E612" i="11"/>
  <c r="E611" i="11"/>
  <c r="E602" i="11"/>
  <c r="E597" i="11"/>
  <c r="E595" i="11"/>
  <c r="E594" i="11"/>
  <c r="E585" i="11"/>
  <c r="E580" i="11"/>
  <c r="E578" i="11"/>
  <c r="E577" i="11"/>
  <c r="E568" i="11"/>
  <c r="E563" i="11"/>
  <c r="E561" i="11"/>
  <c r="E560" i="11"/>
  <c r="E551" i="11"/>
  <c r="E546" i="11"/>
  <c r="E544" i="11"/>
  <c r="E543" i="11"/>
  <c r="E534" i="11"/>
  <c r="E529" i="11"/>
  <c r="E527" i="11"/>
  <c r="E526" i="11"/>
  <c r="E517" i="11"/>
  <c r="E512" i="11"/>
  <c r="E510" i="11"/>
  <c r="E509" i="11"/>
  <c r="E500" i="11"/>
  <c r="E495" i="11"/>
  <c r="E493" i="11"/>
  <c r="E492" i="11"/>
  <c r="E483" i="11"/>
  <c r="E478" i="11"/>
  <c r="E476" i="11"/>
  <c r="I475" i="11"/>
  <c r="E475" i="11"/>
  <c r="E466" i="11"/>
  <c r="E461" i="11"/>
  <c r="E459" i="11"/>
  <c r="E458" i="11"/>
  <c r="E449" i="11"/>
  <c r="E444" i="11"/>
  <c r="E442" i="11"/>
  <c r="E441" i="11"/>
  <c r="E432" i="11"/>
  <c r="E427" i="11"/>
  <c r="E425" i="11"/>
  <c r="E424" i="11"/>
  <c r="E415" i="11"/>
  <c r="E410" i="11"/>
  <c r="E408" i="11"/>
  <c r="E407" i="11"/>
  <c r="E398" i="11"/>
  <c r="E393" i="11"/>
  <c r="E391" i="11"/>
  <c r="E390" i="11"/>
  <c r="E381" i="11"/>
  <c r="E376" i="11"/>
  <c r="E374" i="11"/>
  <c r="E373" i="11"/>
  <c r="E364" i="11"/>
  <c r="E359" i="11"/>
  <c r="E357" i="11"/>
  <c r="E356" i="11"/>
  <c r="E347" i="11"/>
  <c r="E342" i="11"/>
  <c r="E340" i="11"/>
  <c r="E339" i="11"/>
  <c r="E330" i="11"/>
  <c r="E325" i="11"/>
  <c r="E323" i="11"/>
  <c r="E322" i="11"/>
  <c r="E313" i="11"/>
  <c r="E308" i="11"/>
  <c r="E306" i="11"/>
  <c r="E305" i="11"/>
  <c r="E296" i="11"/>
  <c r="E291" i="11"/>
  <c r="E289" i="11"/>
  <c r="E288" i="11"/>
  <c r="E279" i="11"/>
  <c r="E274" i="11"/>
  <c r="E272" i="11"/>
  <c r="E271" i="11"/>
  <c r="E262" i="11"/>
  <c r="E257" i="11"/>
  <c r="E255" i="11"/>
  <c r="E254" i="11"/>
  <c r="E245" i="11"/>
  <c r="E240" i="11"/>
  <c r="E238" i="11"/>
  <c r="E237" i="11"/>
  <c r="E228" i="11"/>
  <c r="E223" i="11"/>
  <c r="E221" i="11"/>
  <c r="E220" i="11"/>
  <c r="E211" i="11"/>
  <c r="E206" i="11"/>
  <c r="E204" i="11"/>
  <c r="E203" i="11"/>
  <c r="E194" i="11"/>
  <c r="E189" i="11"/>
  <c r="E187" i="11"/>
  <c r="E186" i="11"/>
  <c r="E177" i="11"/>
  <c r="E172" i="11"/>
  <c r="E170" i="11"/>
  <c r="E169" i="11"/>
  <c r="I162" i="11"/>
  <c r="E160" i="11"/>
  <c r="E155" i="11"/>
  <c r="E153" i="11"/>
  <c r="E152" i="11"/>
  <c r="E143" i="11"/>
  <c r="E138" i="11"/>
  <c r="I137" i="11"/>
  <c r="E136" i="11"/>
  <c r="E135" i="11"/>
  <c r="E126" i="11"/>
  <c r="E121" i="11"/>
  <c r="E119" i="11"/>
  <c r="E118" i="11"/>
  <c r="E108" i="11"/>
  <c r="I104" i="11"/>
  <c r="I47" i="11"/>
  <c r="E37" i="11"/>
  <c r="E36" i="11"/>
  <c r="E35" i="11"/>
  <c r="E33" i="11"/>
  <c r="E32" i="11"/>
  <c r="E31" i="11"/>
  <c r="E30" i="11"/>
  <c r="E29" i="11"/>
  <c r="E28" i="11"/>
  <c r="E27" i="11"/>
  <c r="E26" i="11"/>
  <c r="E25" i="11"/>
  <c r="E24" i="11"/>
  <c r="E23" i="11"/>
  <c r="E22" i="11"/>
  <c r="E21" i="11"/>
  <c r="E20" i="11"/>
  <c r="E19" i="11"/>
  <c r="E18" i="11"/>
  <c r="E17" i="11"/>
  <c r="E16" i="11"/>
  <c r="E15" i="11"/>
  <c r="E14" i="11"/>
  <c r="E13" i="11"/>
  <c r="E12" i="11"/>
  <c r="E11" i="11"/>
  <c r="E10" i="11"/>
  <c r="E9" i="11"/>
  <c r="I4" i="11"/>
  <c r="I6" i="11" s="1"/>
  <c r="I568" i="11" s="1"/>
  <c r="I505" i="11" l="1"/>
  <c r="I191" i="11"/>
  <c r="I369" i="11"/>
  <c r="I306" i="11"/>
  <c r="I371" i="11"/>
  <c r="I429" i="11"/>
  <c r="I253" i="11"/>
  <c r="I136" i="11"/>
  <c r="I189" i="11"/>
  <c r="I50" i="11"/>
  <c r="I57" i="11"/>
  <c r="I27" i="11"/>
  <c r="I108" i="11"/>
  <c r="I163" i="11"/>
  <c r="I165" i="11"/>
  <c r="I339" i="11"/>
  <c r="I28" i="11"/>
  <c r="I221" i="11"/>
  <c r="I279" i="11"/>
  <c r="I397" i="11"/>
  <c r="N99" i="12"/>
  <c r="N90" i="12"/>
  <c r="N63" i="12"/>
  <c r="P6" i="12"/>
  <c r="Q4" i="12"/>
  <c r="N72" i="12"/>
  <c r="O701" i="12"/>
  <c r="O696" i="12"/>
  <c r="O691" i="12"/>
  <c r="O702" i="12"/>
  <c r="O697" i="12"/>
  <c r="O692" i="12"/>
  <c r="O703" i="12"/>
  <c r="O698" i="12"/>
  <c r="O693" i="12"/>
  <c r="O699" i="12"/>
  <c r="O694" i="12"/>
  <c r="O700" i="12"/>
  <c r="O690" i="12"/>
  <c r="O678" i="12"/>
  <c r="O685" i="12"/>
  <c r="O674" i="12"/>
  <c r="O667" i="12"/>
  <c r="O683" i="12"/>
  <c r="O682" i="12"/>
  <c r="O688" i="12"/>
  <c r="O687" i="12"/>
  <c r="O676" i="12"/>
  <c r="O672" i="12"/>
  <c r="O656" i="12"/>
  <c r="O640" i="12"/>
  <c r="O680" i="12"/>
  <c r="O686" i="12"/>
  <c r="O669" i="12"/>
  <c r="O677" i="12"/>
  <c r="O655" i="12"/>
  <c r="O684" i="12"/>
  <c r="O664" i="12"/>
  <c r="O649" i="12"/>
  <c r="O642" i="12"/>
  <c r="O634" i="12"/>
  <c r="O679" i="12"/>
  <c r="O670" i="12"/>
  <c r="O673" i="12"/>
  <c r="O675" i="12"/>
  <c r="O661" i="12"/>
  <c r="O651" i="12"/>
  <c r="O652" i="12"/>
  <c r="O665" i="12"/>
  <c r="O657" i="12"/>
  <c r="O659" i="12"/>
  <c r="O648" i="12"/>
  <c r="O618" i="12"/>
  <c r="O662" i="12"/>
  <c r="O631" i="12"/>
  <c r="O613" i="12"/>
  <c r="O624" i="12"/>
  <c r="O608" i="12"/>
  <c r="O681" i="12"/>
  <c r="O645" i="12"/>
  <c r="O638" i="12"/>
  <c r="O630" i="12"/>
  <c r="O626" i="12"/>
  <c r="O658" i="12"/>
  <c r="O653" i="12"/>
  <c r="O635" i="12"/>
  <c r="O668" i="12"/>
  <c r="O666" i="12"/>
  <c r="O660" i="12"/>
  <c r="O647" i="12"/>
  <c r="O627" i="12"/>
  <c r="O621" i="12"/>
  <c r="O629" i="12"/>
  <c r="O612" i="12"/>
  <c r="O609" i="12"/>
  <c r="O602" i="12"/>
  <c r="O650" i="12"/>
  <c r="O625" i="12"/>
  <c r="O611" i="12"/>
  <c r="O628" i="12"/>
  <c r="O646" i="12"/>
  <c r="O604" i="12"/>
  <c r="O641" i="12"/>
  <c r="O663" i="12"/>
  <c r="O622" i="12"/>
  <c r="O617" i="12"/>
  <c r="O632" i="12"/>
  <c r="O616" i="12"/>
  <c r="O610" i="12"/>
  <c r="O585" i="12"/>
  <c r="O636" i="12"/>
  <c r="O623" i="12"/>
  <c r="O584" i="12"/>
  <c r="O597" i="12"/>
  <c r="O596" i="12"/>
  <c r="O583" i="12"/>
  <c r="O579" i="12"/>
  <c r="O639" i="12"/>
  <c r="O601" i="12"/>
  <c r="O581" i="12"/>
  <c r="O589" i="12"/>
  <c r="O588" i="12"/>
  <c r="O633" i="12"/>
  <c r="O615" i="12"/>
  <c r="O595" i="12"/>
  <c r="O564" i="12"/>
  <c r="O536" i="12"/>
  <c r="O600" i="12"/>
  <c r="O607" i="12"/>
  <c r="O558" i="12"/>
  <c r="O542" i="12"/>
  <c r="O526" i="12"/>
  <c r="O605" i="12"/>
  <c r="O594" i="12"/>
  <c r="O614" i="12"/>
  <c r="O593" i="12"/>
  <c r="O580" i="12"/>
  <c r="O572" i="12"/>
  <c r="O554" i="12"/>
  <c r="O538" i="12"/>
  <c r="O592" i="12"/>
  <c r="O582" i="12"/>
  <c r="O565" i="12"/>
  <c r="O549" i="12"/>
  <c r="O533" i="12"/>
  <c r="O517" i="12"/>
  <c r="O599" i="12"/>
  <c r="O587" i="12"/>
  <c r="O577" i="12"/>
  <c r="O575" i="12"/>
  <c r="O578" i="12"/>
  <c r="O541" i="12"/>
  <c r="O644" i="12"/>
  <c r="O598" i="12"/>
  <c r="O551" i="12"/>
  <c r="O543" i="12"/>
  <c r="O643" i="12"/>
  <c r="O591" i="12"/>
  <c r="O559" i="12"/>
  <c r="O527" i="12"/>
  <c r="O520" i="12"/>
  <c r="O566" i="12"/>
  <c r="O525" i="12"/>
  <c r="O502" i="12"/>
  <c r="O486" i="12"/>
  <c r="O546" i="12"/>
  <c r="O516" i="12"/>
  <c r="O513" i="12"/>
  <c r="O497" i="12"/>
  <c r="O481" i="12"/>
  <c r="O576" i="12"/>
  <c r="O573" i="12"/>
  <c r="O563" i="12"/>
  <c r="O555" i="12"/>
  <c r="O545" i="12"/>
  <c r="O557" i="12"/>
  <c r="O619" i="12"/>
  <c r="O561" i="12"/>
  <c r="O514" i="12"/>
  <c r="O491" i="12"/>
  <c r="O528" i="12"/>
  <c r="O505" i="12"/>
  <c r="O574" i="12"/>
  <c r="O571" i="12"/>
  <c r="O570" i="12"/>
  <c r="O512" i="12"/>
  <c r="O590" i="12"/>
  <c r="O540" i="12"/>
  <c r="O534" i="12"/>
  <c r="O553" i="12"/>
  <c r="O468" i="12"/>
  <c r="O452" i="12"/>
  <c r="O530" i="12"/>
  <c r="O521" i="12"/>
  <c r="O503" i="12"/>
  <c r="O500" i="12"/>
  <c r="O504" i="12"/>
  <c r="O492" i="12"/>
  <c r="O498" i="12"/>
  <c r="O485" i="12"/>
  <c r="O560" i="12"/>
  <c r="O550" i="12"/>
  <c r="O489" i="12"/>
  <c r="O475" i="12"/>
  <c r="O494" i="12"/>
  <c r="O487" i="12"/>
  <c r="O470" i="12"/>
  <c r="O547" i="12"/>
  <c r="O539" i="12"/>
  <c r="O499" i="12"/>
  <c r="O472" i="12"/>
  <c r="O463" i="12"/>
  <c r="O562" i="12"/>
  <c r="O544" i="12"/>
  <c r="O508" i="12"/>
  <c r="O458" i="12"/>
  <c r="O457" i="12"/>
  <c r="O441" i="12"/>
  <c r="O425" i="12"/>
  <c r="O606" i="12"/>
  <c r="O511" i="12"/>
  <c r="O464" i="12"/>
  <c r="O459" i="12"/>
  <c r="O446" i="12"/>
  <c r="O436" i="12"/>
  <c r="O460" i="12"/>
  <c r="O431" i="12"/>
  <c r="O415" i="12"/>
  <c r="O556" i="12"/>
  <c r="O531" i="12"/>
  <c r="O506" i="12"/>
  <c r="O483" i="12"/>
  <c r="O474" i="12"/>
  <c r="O471" i="12"/>
  <c r="O461" i="12"/>
  <c r="O437" i="12"/>
  <c r="O421" i="12"/>
  <c r="O405" i="12"/>
  <c r="O532" i="12"/>
  <c r="O524" i="12"/>
  <c r="O548" i="12"/>
  <c r="O537" i="12"/>
  <c r="O509" i="12"/>
  <c r="O507" i="12"/>
  <c r="O454" i="12"/>
  <c r="O449" i="12"/>
  <c r="O435" i="12"/>
  <c r="O432" i="12"/>
  <c r="O423" i="12"/>
  <c r="O567" i="12"/>
  <c r="O529" i="12"/>
  <c r="O488" i="12"/>
  <c r="O478" i="12"/>
  <c r="O469" i="12"/>
  <c r="O466" i="12"/>
  <c r="O465" i="12"/>
  <c r="O523" i="12"/>
  <c r="O473" i="12"/>
  <c r="O429" i="12"/>
  <c r="O420" i="12"/>
  <c r="O403" i="12"/>
  <c r="O496" i="12"/>
  <c r="O568" i="12"/>
  <c r="O479" i="12"/>
  <c r="O439" i="12"/>
  <c r="O428" i="12"/>
  <c r="O424" i="12"/>
  <c r="O413" i="12"/>
  <c r="O411" i="12"/>
  <c r="O493" i="12"/>
  <c r="O495" i="12"/>
  <c r="O490" i="12"/>
  <c r="O447" i="12"/>
  <c r="O445" i="12"/>
  <c r="O406" i="12"/>
  <c r="O402" i="12"/>
  <c r="O398" i="12"/>
  <c r="O366" i="12"/>
  <c r="O448" i="12"/>
  <c r="O519" i="12"/>
  <c r="O430" i="12"/>
  <c r="O408" i="12"/>
  <c r="O388" i="12"/>
  <c r="O372" i="12"/>
  <c r="O515" i="12"/>
  <c r="O482" i="12"/>
  <c r="O477" i="12"/>
  <c r="O434" i="12"/>
  <c r="O456" i="12"/>
  <c r="O522" i="12"/>
  <c r="O451" i="12"/>
  <c r="O400" i="12"/>
  <c r="O384" i="12"/>
  <c r="O368" i="12"/>
  <c r="O444" i="12"/>
  <c r="O422" i="12"/>
  <c r="O419" i="12"/>
  <c r="O409" i="12"/>
  <c r="O396" i="12"/>
  <c r="O387" i="12"/>
  <c r="O364" i="12"/>
  <c r="O386" i="12"/>
  <c r="O377" i="12"/>
  <c r="O369" i="12"/>
  <c r="O395" i="12"/>
  <c r="O349" i="12"/>
  <c r="O333" i="12"/>
  <c r="O476" i="12"/>
  <c r="O426" i="12"/>
  <c r="O385" i="12"/>
  <c r="O442" i="12"/>
  <c r="O412" i="12"/>
  <c r="O393" i="12"/>
  <c r="O383" i="12"/>
  <c r="O360" i="12"/>
  <c r="O345" i="12"/>
  <c r="O440" i="12"/>
  <c r="O443" i="12"/>
  <c r="O391" i="12"/>
  <c r="O379" i="12"/>
  <c r="O462" i="12"/>
  <c r="O417" i="12"/>
  <c r="O404" i="12"/>
  <c r="O397" i="12"/>
  <c r="O410" i="12"/>
  <c r="O375" i="12"/>
  <c r="O427" i="12"/>
  <c r="O418" i="12"/>
  <c r="O414" i="12"/>
  <c r="O392" i="12"/>
  <c r="O347" i="12"/>
  <c r="O319" i="12"/>
  <c r="O389" i="12"/>
  <c r="O407" i="12"/>
  <c r="O401" i="12"/>
  <c r="O351" i="12"/>
  <c r="O315" i="12"/>
  <c r="O299" i="12"/>
  <c r="O283" i="12"/>
  <c r="O267" i="12"/>
  <c r="O453" i="12"/>
  <c r="O326" i="12"/>
  <c r="O310" i="12"/>
  <c r="O294" i="12"/>
  <c r="O352" i="12"/>
  <c r="O350" i="12"/>
  <c r="O346" i="12"/>
  <c r="O321" i="12"/>
  <c r="O305" i="12"/>
  <c r="O289" i="12"/>
  <c r="O273" i="12"/>
  <c r="O257" i="12"/>
  <c r="O370" i="12"/>
  <c r="O343" i="12"/>
  <c r="O340" i="12"/>
  <c r="O394" i="12"/>
  <c r="O371" i="12"/>
  <c r="O356" i="12"/>
  <c r="O313" i="12"/>
  <c r="O287" i="12"/>
  <c r="O284" i="12"/>
  <c r="O390" i="12"/>
  <c r="O367" i="12"/>
  <c r="O359" i="12"/>
  <c r="O304" i="12"/>
  <c r="O281" i="12"/>
  <c r="O327" i="12"/>
  <c r="O324" i="12"/>
  <c r="O312" i="12"/>
  <c r="O303" i="12"/>
  <c r="O278" i="12"/>
  <c r="O275" i="12"/>
  <c r="O353" i="12"/>
  <c r="O311" i="12"/>
  <c r="O438" i="12"/>
  <c r="O274" i="12"/>
  <c r="O256" i="12"/>
  <c r="O455" i="12"/>
  <c r="O301" i="12"/>
  <c r="O295" i="12"/>
  <c r="O292" i="12"/>
  <c r="O277" i="12"/>
  <c r="O248" i="12"/>
  <c r="O232" i="12"/>
  <c r="O216" i="12"/>
  <c r="O200" i="12"/>
  <c r="O184" i="12"/>
  <c r="O168" i="12"/>
  <c r="O152" i="12"/>
  <c r="O338" i="12"/>
  <c r="O325" i="12"/>
  <c r="O298" i="12"/>
  <c r="O266" i="12"/>
  <c r="O258" i="12"/>
  <c r="O243" i="12"/>
  <c r="O380" i="12"/>
  <c r="O336" i="12"/>
  <c r="O290" i="12"/>
  <c r="O288" i="12"/>
  <c r="O286" i="12"/>
  <c r="O259" i="12"/>
  <c r="O238" i="12"/>
  <c r="O222" i="12"/>
  <c r="O206" i="12"/>
  <c r="O190" i="12"/>
  <c r="O174" i="12"/>
  <c r="O158" i="12"/>
  <c r="O253" i="12"/>
  <c r="O249" i="12"/>
  <c r="O373" i="12"/>
  <c r="O320" i="12"/>
  <c r="O309" i="12"/>
  <c r="O282" i="12"/>
  <c r="O270" i="12"/>
  <c r="O244" i="12"/>
  <c r="O228" i="12"/>
  <c r="O196" i="12"/>
  <c r="O180" i="12"/>
  <c r="O164" i="12"/>
  <c r="O148" i="12"/>
  <c r="O341" i="12"/>
  <c r="O334" i="12"/>
  <c r="O306" i="12"/>
  <c r="O300" i="12"/>
  <c r="O376" i="12"/>
  <c r="O357" i="12"/>
  <c r="O339" i="12"/>
  <c r="O260" i="12"/>
  <c r="O250" i="12"/>
  <c r="O234" i="12"/>
  <c r="O218" i="12"/>
  <c r="O202" i="12"/>
  <c r="O186" i="12"/>
  <c r="O170" i="12"/>
  <c r="O329" i="12"/>
  <c r="O363" i="12"/>
  <c r="O318" i="12"/>
  <c r="O307" i="12"/>
  <c r="O271" i="12"/>
  <c r="O239" i="12"/>
  <c r="O223" i="12"/>
  <c r="O207" i="12"/>
  <c r="O191" i="12"/>
  <c r="O167" i="12"/>
  <c r="O130" i="12"/>
  <c r="O114" i="12"/>
  <c r="O96" i="12"/>
  <c r="O92" i="12"/>
  <c r="O355" i="12"/>
  <c r="O344" i="12"/>
  <c r="O337" i="12"/>
  <c r="O308" i="12"/>
  <c r="O279" i="12"/>
  <c r="O252" i="12"/>
  <c r="O231" i="12"/>
  <c r="O362" i="12"/>
  <c r="O317" i="12"/>
  <c r="O247" i="12"/>
  <c r="O240" i="12"/>
  <c r="O224" i="12"/>
  <c r="O208" i="12"/>
  <c r="O192" i="12"/>
  <c r="O153" i="12"/>
  <c r="O150" i="12"/>
  <c r="O323" i="12"/>
  <c r="O316" i="12"/>
  <c r="O285" i="12"/>
  <c r="O268" i="12"/>
  <c r="O264" i="12"/>
  <c r="O342" i="12"/>
  <c r="O272" i="12"/>
  <c r="O162" i="12"/>
  <c r="O159" i="12"/>
  <c r="O141" i="12"/>
  <c r="O132" i="12"/>
  <c r="O116" i="12"/>
  <c r="O276" i="12"/>
  <c r="O265" i="12"/>
  <c r="O261" i="12"/>
  <c r="O255" i="12"/>
  <c r="O251" i="12"/>
  <c r="O226" i="12"/>
  <c r="O210" i="12"/>
  <c r="O194" i="12"/>
  <c r="O171" i="12"/>
  <c r="O146" i="12"/>
  <c r="O111" i="12"/>
  <c r="O106" i="12"/>
  <c r="O102" i="12"/>
  <c r="O328" i="12"/>
  <c r="O322" i="12"/>
  <c r="O236" i="12"/>
  <c r="O189" i="12"/>
  <c r="O177" i="12"/>
  <c r="O147" i="12"/>
  <c r="O124" i="12"/>
  <c r="O104" i="12"/>
  <c r="O103" i="12"/>
  <c r="O53" i="12"/>
  <c r="O49" i="12"/>
  <c r="O183" i="12"/>
  <c r="O123" i="12"/>
  <c r="O87" i="12"/>
  <c r="O78" i="12"/>
  <c r="O74" i="12"/>
  <c r="O40" i="12"/>
  <c r="O296" i="12"/>
  <c r="O293" i="12"/>
  <c r="O217" i="12"/>
  <c r="O188" i="12"/>
  <c r="O176" i="12"/>
  <c r="O131" i="12"/>
  <c r="O122" i="12"/>
  <c r="O113" i="12"/>
  <c r="O97" i="12"/>
  <c r="O70" i="12"/>
  <c r="O66" i="12"/>
  <c r="O211" i="12"/>
  <c r="O182" i="12"/>
  <c r="O237" i="12"/>
  <c r="O205" i="12"/>
  <c r="O187" i="12"/>
  <c r="O169" i="12"/>
  <c r="O163" i="12"/>
  <c r="O156" i="12"/>
  <c r="O100" i="12"/>
  <c r="O93" i="12"/>
  <c r="O83" i="12"/>
  <c r="O50" i="12"/>
  <c r="O46" i="12"/>
  <c r="O41" i="12"/>
  <c r="O25" i="12"/>
  <c r="O480" i="12"/>
  <c r="O233" i="12"/>
  <c r="O204" i="12"/>
  <c r="O175" i="12"/>
  <c r="O332" i="12"/>
  <c r="O378" i="12"/>
  <c r="O254" i="12"/>
  <c r="O241" i="12"/>
  <c r="O230" i="12"/>
  <c r="O219" i="12"/>
  <c r="O154" i="12"/>
  <c r="O57" i="12"/>
  <c r="O51" i="12"/>
  <c r="O31" i="12"/>
  <c r="O128" i="12"/>
  <c r="O381" i="12"/>
  <c r="O374" i="12"/>
  <c r="O354" i="12"/>
  <c r="O335" i="12"/>
  <c r="O330" i="12"/>
  <c r="O302" i="12"/>
  <c r="O199" i="12"/>
  <c r="O172" i="12"/>
  <c r="O140" i="12"/>
  <c r="O137" i="12"/>
  <c r="O69" i="12"/>
  <c r="O64" i="12"/>
  <c r="O58" i="12"/>
  <c r="O26" i="12"/>
  <c r="O19" i="12"/>
  <c r="O134" i="12"/>
  <c r="O227" i="12"/>
  <c r="O209" i="12"/>
  <c r="O185" i="12"/>
  <c r="O193" i="12"/>
  <c r="O91" i="12"/>
  <c r="O59" i="12"/>
  <c r="O24" i="12"/>
  <c r="O20" i="12"/>
  <c r="O358" i="12"/>
  <c r="O235" i="12"/>
  <c r="O225" i="12"/>
  <c r="O198" i="12"/>
  <c r="O166" i="12"/>
  <c r="O136" i="12"/>
  <c r="O361" i="12"/>
  <c r="O291" i="12"/>
  <c r="O242" i="12"/>
  <c r="O107" i="12"/>
  <c r="O88" i="12"/>
  <c r="O28" i="12"/>
  <c r="O89" i="12"/>
  <c r="O67" i="12"/>
  <c r="O213" i="12"/>
  <c r="O203" i="12"/>
  <c r="O118" i="12"/>
  <c r="O115" i="12"/>
  <c r="O221" i="12"/>
  <c r="O149" i="12"/>
  <c r="O42" i="12"/>
  <c r="O18" i="12"/>
  <c r="O73" i="12"/>
  <c r="O60" i="12"/>
  <c r="O47" i="12"/>
  <c r="O38" i="12"/>
  <c r="O29" i="12"/>
  <c r="O160" i="12"/>
  <c r="O82" i="12"/>
  <c r="O145" i="12"/>
  <c r="O142" i="12"/>
  <c r="O121" i="12"/>
  <c r="O98" i="12"/>
  <c r="O80" i="12"/>
  <c r="O79" i="12"/>
  <c r="O36" i="12"/>
  <c r="O17" i="12"/>
  <c r="O262" i="12"/>
  <c r="O129" i="12"/>
  <c r="O126" i="12"/>
  <c r="O108" i="12"/>
  <c r="O269" i="12"/>
  <c r="O214" i="12"/>
  <c r="O179" i="12"/>
  <c r="O71" i="12"/>
  <c r="O16" i="12"/>
  <c r="O151" i="12"/>
  <c r="O143" i="12"/>
  <c r="O139" i="12"/>
  <c r="O181" i="12"/>
  <c r="O120" i="12"/>
  <c r="O125" i="12"/>
  <c r="O112" i="12"/>
  <c r="O105" i="12"/>
  <c r="O85" i="12"/>
  <c r="O65" i="12"/>
  <c r="O84" i="12"/>
  <c r="O37" i="12"/>
  <c r="O32" i="12"/>
  <c r="O13" i="12"/>
  <c r="O220" i="12"/>
  <c r="O133" i="12"/>
  <c r="O56" i="12"/>
  <c r="O43" i="12"/>
  <c r="O201" i="12"/>
  <c r="O95" i="12"/>
  <c r="O22" i="12"/>
  <c r="O138" i="12"/>
  <c r="O101" i="12"/>
  <c r="O33" i="12"/>
  <c r="O27" i="12"/>
  <c r="O117" i="12"/>
  <c r="O21" i="12"/>
  <c r="O68" i="12"/>
  <c r="O48" i="12"/>
  <c r="O165" i="12"/>
  <c r="O61" i="12"/>
  <c r="O510" i="12"/>
  <c r="O94" i="12"/>
  <c r="O15" i="12"/>
  <c r="O76" i="12"/>
  <c r="O10" i="12"/>
  <c r="O215" i="12"/>
  <c r="O197" i="12"/>
  <c r="O157" i="12"/>
  <c r="O52" i="12"/>
  <c r="O30" i="12"/>
  <c r="O35" i="12"/>
  <c r="O12" i="12"/>
  <c r="O245" i="12"/>
  <c r="O23" i="12"/>
  <c r="O75" i="12"/>
  <c r="O135" i="12"/>
  <c r="O9" i="12"/>
  <c r="O11" i="12"/>
  <c r="O119" i="12"/>
  <c r="O62" i="12"/>
  <c r="O55" i="12"/>
  <c r="O173" i="12"/>
  <c r="O155" i="12"/>
  <c r="O86" i="12"/>
  <c r="O77" i="12"/>
  <c r="O14" i="12"/>
  <c r="N81" i="12"/>
  <c r="N45" i="12"/>
  <c r="N54" i="12"/>
  <c r="I282" i="11"/>
  <c r="I341" i="11"/>
  <c r="I19" i="11"/>
  <c r="I58" i="11"/>
  <c r="I117" i="11"/>
  <c r="I139" i="11"/>
  <c r="I167" i="11"/>
  <c r="I255" i="11"/>
  <c r="I285" i="11"/>
  <c r="I476" i="11"/>
  <c r="I507" i="11"/>
  <c r="I61" i="11"/>
  <c r="I142" i="11"/>
  <c r="I199" i="11"/>
  <c r="I226" i="11"/>
  <c r="I286" i="11"/>
  <c r="I313" i="11"/>
  <c r="I343" i="11"/>
  <c r="I374" i="11"/>
  <c r="I477" i="11"/>
  <c r="I546" i="11"/>
  <c r="I590" i="11"/>
  <c r="I64" i="11"/>
  <c r="I143" i="11"/>
  <c r="I170" i="11"/>
  <c r="I202" i="11"/>
  <c r="I234" i="11"/>
  <c r="I260" i="11"/>
  <c r="I317" i="11"/>
  <c r="I346" i="11"/>
  <c r="I417" i="11"/>
  <c r="I452" i="11"/>
  <c r="I480" i="11"/>
  <c r="I510" i="11"/>
  <c r="I555" i="11"/>
  <c r="I381" i="11"/>
  <c r="I420" i="11"/>
  <c r="I456" i="11"/>
  <c r="I482" i="11"/>
  <c r="I650" i="11"/>
  <c r="I604" i="11"/>
  <c r="I653" i="11"/>
  <c r="I30" i="11"/>
  <c r="I62" i="11"/>
  <c r="I118" i="11"/>
  <c r="I257" i="11"/>
  <c r="I287" i="11"/>
  <c r="I315" i="11"/>
  <c r="I345" i="11"/>
  <c r="I236" i="11"/>
  <c r="I148" i="11"/>
  <c r="I388" i="11"/>
  <c r="I421" i="11"/>
  <c r="I457" i="11"/>
  <c r="I513" i="11"/>
  <c r="I422" i="11"/>
  <c r="I357" i="11"/>
  <c r="I390" i="11"/>
  <c r="I423" i="11"/>
  <c r="I488" i="11"/>
  <c r="I566" i="11"/>
  <c r="I609" i="11"/>
  <c r="I459" i="11"/>
  <c r="I490" i="11"/>
  <c r="I298" i="11"/>
  <c r="I332" i="11"/>
  <c r="I460" i="11"/>
  <c r="I574" i="11"/>
  <c r="I201" i="11"/>
  <c r="I69" i="11"/>
  <c r="I265" i="11"/>
  <c r="I290" i="11"/>
  <c r="I322" i="11"/>
  <c r="I23" i="11"/>
  <c r="I237" i="11"/>
  <c r="I267" i="11"/>
  <c r="I35" i="11"/>
  <c r="I76" i="11"/>
  <c r="I123" i="11"/>
  <c r="I180" i="11"/>
  <c r="I204" i="11"/>
  <c r="I268" i="11"/>
  <c r="I79" i="11"/>
  <c r="I358" i="11"/>
  <c r="I36" i="11"/>
  <c r="I82" i="11"/>
  <c r="I134" i="11"/>
  <c r="I154" i="11"/>
  <c r="I182" i="11"/>
  <c r="I83" i="11"/>
  <c r="I184" i="11"/>
  <c r="I241" i="11"/>
  <c r="I301" i="11"/>
  <c r="I336" i="11"/>
  <c r="I360" i="11"/>
  <c r="I394" i="11"/>
  <c r="I531" i="11"/>
  <c r="I576" i="11"/>
  <c r="I533" i="11"/>
  <c r="I618" i="11"/>
  <c r="I10" i="11"/>
  <c r="I22" i="11"/>
  <c r="I68" i="11"/>
  <c r="I120" i="11"/>
  <c r="I146" i="11"/>
  <c r="I203" i="11"/>
  <c r="I11" i="11"/>
  <c r="I73" i="11"/>
  <c r="I122" i="11"/>
  <c r="I177" i="11"/>
  <c r="I483" i="11"/>
  <c r="I291" i="11"/>
  <c r="I12" i="11"/>
  <c r="I153" i="11"/>
  <c r="I181" i="11"/>
  <c r="I205" i="11"/>
  <c r="I238" i="11"/>
  <c r="I26" i="11"/>
  <c r="I38" i="11"/>
  <c r="I86" i="11"/>
  <c r="I135" i="11"/>
  <c r="I156" i="11"/>
  <c r="I214" i="11"/>
  <c r="I274" i="11"/>
  <c r="I337" i="11"/>
  <c r="I362" i="11"/>
  <c r="I395" i="11"/>
  <c r="I427" i="11"/>
  <c r="I461" i="11"/>
  <c r="I42" i="11"/>
  <c r="I97" i="11"/>
  <c r="I218" i="11"/>
  <c r="I252" i="11"/>
  <c r="I275" i="11"/>
  <c r="I305" i="11"/>
  <c r="I396" i="11"/>
  <c r="I428" i="11"/>
  <c r="I498" i="11"/>
  <c r="I539" i="11"/>
  <c r="I579" i="11"/>
  <c r="I506" i="11"/>
  <c r="I582" i="11"/>
  <c r="I51" i="11"/>
  <c r="I87" i="11"/>
  <c r="I125" i="11"/>
  <c r="I149" i="11"/>
  <c r="I172" i="11"/>
  <c r="I194" i="11"/>
  <c r="I219" i="11"/>
  <c r="I245" i="11"/>
  <c r="I271" i="11"/>
  <c r="I294" i="11"/>
  <c r="I352" i="11"/>
  <c r="I376" i="11"/>
  <c r="I434" i="11"/>
  <c r="I464" i="11"/>
  <c r="I517" i="11"/>
  <c r="I557" i="11"/>
  <c r="I592" i="11"/>
  <c r="I29" i="11"/>
  <c r="I53" i="11"/>
  <c r="I94" i="11"/>
  <c r="I173" i="11"/>
  <c r="I248" i="11"/>
  <c r="I324" i="11"/>
  <c r="I354" i="11"/>
  <c r="I377" i="11"/>
  <c r="I413" i="11"/>
  <c r="I435" i="11"/>
  <c r="I492" i="11"/>
  <c r="I523" i="11"/>
  <c r="I593" i="11"/>
  <c r="I21" i="11"/>
  <c r="I55" i="11"/>
  <c r="I95" i="11"/>
  <c r="I129" i="11"/>
  <c r="I175" i="11"/>
  <c r="I198" i="11"/>
  <c r="I249" i="11"/>
  <c r="I296" i="11"/>
  <c r="I414" i="11"/>
  <c r="I436" i="11"/>
  <c r="I471" i="11"/>
  <c r="I641" i="11"/>
  <c r="I473" i="11"/>
  <c r="I594" i="11"/>
  <c r="I642" i="11"/>
  <c r="I500" i="11"/>
  <c r="I532" i="11"/>
  <c r="N1" i="7"/>
  <c r="O2" i="7"/>
  <c r="F32" i="11"/>
  <c r="F31" i="11"/>
  <c r="E699" i="11"/>
  <c r="F700" i="11" s="1"/>
  <c r="I688" i="11"/>
  <c r="I680" i="11"/>
  <c r="I664" i="11"/>
  <c r="I686" i="11"/>
  <c r="I681" i="11"/>
  <c r="I693" i="11"/>
  <c r="I668" i="11"/>
  <c r="I655" i="11"/>
  <c r="I658" i="11"/>
  <c r="I656" i="11"/>
  <c r="I638" i="11"/>
  <c r="I622" i="11"/>
  <c r="I606" i="11"/>
  <c r="I698" i="11"/>
  <c r="I690" i="11"/>
  <c r="I679" i="11"/>
  <c r="I672" i="11"/>
  <c r="I649" i="11"/>
  <c r="I633" i="11"/>
  <c r="I617" i="11"/>
  <c r="I677" i="11"/>
  <c r="I670" i="11"/>
  <c r="I647" i="11"/>
  <c r="I615" i="11"/>
  <c r="I591" i="11"/>
  <c r="I691" i="11"/>
  <c r="I684" i="11"/>
  <c r="I666" i="11"/>
  <c r="I631" i="11"/>
  <c r="I596" i="11"/>
  <c r="I583" i="11"/>
  <c r="I567" i="11"/>
  <c r="I551" i="11"/>
  <c r="I519" i="11"/>
  <c r="I503" i="11"/>
  <c r="I663" i="11"/>
  <c r="I659" i="11"/>
  <c r="I611" i="11"/>
  <c r="I584" i="11"/>
  <c r="I572" i="11"/>
  <c r="I565" i="11"/>
  <c r="I527" i="11"/>
  <c r="I520" i="11"/>
  <c r="I508" i="11"/>
  <c r="I479" i="11"/>
  <c r="I463" i="11"/>
  <c r="I447" i="11"/>
  <c r="I431" i="11"/>
  <c r="I415" i="11"/>
  <c r="I383" i="11"/>
  <c r="I367" i="11"/>
  <c r="I351" i="11"/>
  <c r="I335" i="11"/>
  <c r="I319" i="11"/>
  <c r="I303" i="11"/>
  <c r="I687" i="11"/>
  <c r="I675" i="11"/>
  <c r="I639" i="11"/>
  <c r="I619" i="11"/>
  <c r="I614" i="11"/>
  <c r="I598" i="11"/>
  <c r="I562" i="11"/>
  <c r="I548" i="11"/>
  <c r="I512" i="11"/>
  <c r="I509" i="11"/>
  <c r="I495" i="11"/>
  <c r="I470" i="11"/>
  <c r="I451" i="11"/>
  <c r="I444" i="11"/>
  <c r="I425" i="11"/>
  <c r="I406" i="11"/>
  <c r="I387" i="11"/>
  <c r="I380" i="11"/>
  <c r="I361" i="11"/>
  <c r="I342" i="11"/>
  <c r="I323" i="11"/>
  <c r="I316" i="11"/>
  <c r="I288" i="11"/>
  <c r="I272" i="11"/>
  <c r="I256" i="11"/>
  <c r="I240" i="11"/>
  <c r="I224" i="11"/>
  <c r="I208" i="11"/>
  <c r="I192" i="11"/>
  <c r="I176" i="11"/>
  <c r="I160" i="11"/>
  <c r="I128" i="11"/>
  <c r="I112" i="11"/>
  <c r="I78" i="11"/>
  <c r="I74" i="11"/>
  <c r="I40" i="11"/>
  <c r="I682" i="11"/>
  <c r="I678" i="11"/>
  <c r="I669" i="11"/>
  <c r="I628" i="11"/>
  <c r="I612" i="11"/>
  <c r="I697" i="11"/>
  <c r="I643" i="11"/>
  <c r="I623" i="11"/>
  <c r="I608" i="11"/>
  <c r="I571" i="11"/>
  <c r="I702" i="11"/>
  <c r="I660" i="11"/>
  <c r="I624" i="11"/>
  <c r="I559" i="11"/>
  <c r="I673" i="11"/>
  <c r="I667" i="11"/>
  <c r="I665" i="11"/>
  <c r="I657" i="11"/>
  <c r="I645" i="11"/>
  <c r="I595" i="11"/>
  <c r="I587" i="11"/>
  <c r="I578" i="11"/>
  <c r="I561" i="11"/>
  <c r="I530" i="11"/>
  <c r="I511" i="11"/>
  <c r="I504" i="11"/>
  <c r="I491" i="11"/>
  <c r="I481" i="11"/>
  <c r="I445" i="11"/>
  <c r="I442" i="11"/>
  <c r="I651" i="11"/>
  <c r="I577" i="11"/>
  <c r="I550" i="11"/>
  <c r="I526" i="11"/>
  <c r="I502" i="11"/>
  <c r="I485" i="11"/>
  <c r="I674" i="11"/>
  <c r="I610" i="11"/>
  <c r="I528" i="11"/>
  <c r="I446" i="11"/>
  <c r="I430" i="11"/>
  <c r="I419" i="11"/>
  <c r="I405" i="11"/>
  <c r="I363" i="11"/>
  <c r="I338" i="11"/>
  <c r="I299" i="11"/>
  <c r="I289" i="11"/>
  <c r="I277" i="11"/>
  <c r="I270" i="11"/>
  <c r="I232" i="11"/>
  <c r="I225" i="11"/>
  <c r="I685" i="11"/>
  <c r="I602" i="11"/>
  <c r="I599" i="11"/>
  <c r="I597" i="11"/>
  <c r="I581" i="11"/>
  <c r="I573" i="11"/>
  <c r="I543" i="11"/>
  <c r="I538" i="11"/>
  <c r="I496" i="11"/>
  <c r="I466" i="11"/>
  <c r="I465" i="11"/>
  <c r="I438" i="11"/>
  <c r="I386" i="11"/>
  <c r="I353" i="11"/>
  <c r="I340" i="11"/>
  <c r="I307" i="11"/>
  <c r="I292" i="11"/>
  <c r="I250" i="11"/>
  <c r="I222" i="11"/>
  <c r="I616" i="11"/>
  <c r="I601" i="11"/>
  <c r="I600" i="11"/>
  <c r="I588" i="11"/>
  <c r="I536" i="11"/>
  <c r="I499" i="11"/>
  <c r="I494" i="11"/>
  <c r="I439" i="11"/>
  <c r="I418" i="11"/>
  <c r="I411" i="11"/>
  <c r="I379" i="11"/>
  <c r="I366" i="11"/>
  <c r="I359" i="11"/>
  <c r="I333" i="11"/>
  <c r="I327" i="11"/>
  <c r="I320" i="11"/>
  <c r="I300" i="11"/>
  <c r="I281" i="11"/>
  <c r="I278" i="11"/>
  <c r="I264" i="11"/>
  <c r="I247" i="11"/>
  <c r="I233" i="11"/>
  <c r="I230" i="11"/>
  <c r="I216" i="11"/>
  <c r="I209" i="11"/>
  <c r="I197" i="11"/>
  <c r="I190" i="11"/>
  <c r="I152" i="11"/>
  <c r="I145" i="11"/>
  <c r="I133" i="11"/>
  <c r="I126" i="11"/>
  <c r="I105" i="11"/>
  <c r="I103" i="11"/>
  <c r="I84" i="11"/>
  <c r="I65" i="11"/>
  <c r="I48" i="11"/>
  <c r="I46" i="11"/>
  <c r="I31" i="11"/>
  <c r="I15" i="11"/>
  <c r="I692" i="11"/>
  <c r="I646" i="11"/>
  <c r="I580" i="11"/>
  <c r="I558" i="11"/>
  <c r="I556" i="11"/>
  <c r="I541" i="11"/>
  <c r="I521" i="11"/>
  <c r="I514" i="11"/>
  <c r="I469" i="11"/>
  <c r="I468" i="11"/>
  <c r="I437" i="11"/>
  <c r="I424" i="11"/>
  <c r="I398" i="11"/>
  <c r="I392" i="11"/>
  <c r="I385" i="11"/>
  <c r="I629" i="11"/>
  <c r="I613" i="11"/>
  <c r="I575" i="11"/>
  <c r="I699" i="11"/>
  <c r="I696" i="11"/>
  <c r="I676" i="11"/>
  <c r="I662" i="11"/>
  <c r="I644" i="11"/>
  <c r="I605" i="11"/>
  <c r="I589" i="11"/>
  <c r="I537" i="11"/>
  <c r="I458" i="11"/>
  <c r="I426" i="11"/>
  <c r="I400" i="11"/>
  <c r="I393" i="11"/>
  <c r="I372" i="11"/>
  <c r="I347" i="11"/>
  <c r="I329" i="11"/>
  <c r="I293" i="11"/>
  <c r="I242" i="11"/>
  <c r="I223" i="11"/>
  <c r="I186" i="11"/>
  <c r="I158" i="11"/>
  <c r="I155" i="11"/>
  <c r="I101" i="11"/>
  <c r="I98" i="11"/>
  <c r="I91" i="11"/>
  <c r="I88" i="11"/>
  <c r="I85" i="11"/>
  <c r="I59" i="11"/>
  <c r="I200" i="11"/>
  <c r="I183" i="11"/>
  <c r="I169" i="11"/>
  <c r="I141" i="11"/>
  <c r="I130" i="11"/>
  <c r="I116" i="11"/>
  <c r="I113" i="11"/>
  <c r="I75" i="11"/>
  <c r="I43" i="11"/>
  <c r="I32" i="11"/>
  <c r="I20" i="11"/>
  <c r="I13" i="11"/>
  <c r="I627" i="11"/>
  <c r="I545" i="11"/>
  <c r="I635" i="11"/>
  <c r="I553" i="11"/>
  <c r="I487" i="11"/>
  <c r="I474" i="11"/>
  <c r="I453" i="11"/>
  <c r="I448" i="11"/>
  <c r="I443" i="11"/>
  <c r="I412" i="11"/>
  <c r="I410" i="11"/>
  <c r="I391" i="11"/>
  <c r="I384" i="11"/>
  <c r="I368" i="11"/>
  <c r="I364" i="11"/>
  <c r="I355" i="11"/>
  <c r="I325" i="11"/>
  <c r="I321" i="11"/>
  <c r="I308" i="11"/>
  <c r="I304" i="11"/>
  <c r="I295" i="11"/>
  <c r="I276" i="11"/>
  <c r="I259" i="11"/>
  <c r="I244" i="11"/>
  <c r="I243" i="11"/>
  <c r="I211" i="11"/>
  <c r="I694" i="11"/>
  <c r="I564" i="11"/>
  <c r="I683" i="11"/>
  <c r="I634" i="11"/>
  <c r="I544" i="11"/>
  <c r="I449" i="11"/>
  <c r="I432" i="11"/>
  <c r="I389" i="11"/>
  <c r="I375" i="11"/>
  <c r="I356" i="11"/>
  <c r="I309" i="11"/>
  <c r="I273" i="11"/>
  <c r="I266" i="11"/>
  <c r="I254" i="11"/>
  <c r="I228" i="11"/>
  <c r="I185" i="11"/>
  <c r="I168" i="11"/>
  <c r="I151" i="11"/>
  <c r="I131" i="11"/>
  <c r="I703" i="11"/>
  <c r="I701" i="11"/>
  <c r="I661" i="11"/>
  <c r="I632" i="11"/>
  <c r="I570" i="11"/>
  <c r="I540" i="11"/>
  <c r="I529" i="11"/>
  <c r="I522" i="11"/>
  <c r="I515" i="11"/>
  <c r="I493" i="11"/>
  <c r="I472" i="11"/>
  <c r="I440" i="11"/>
  <c r="I370" i="11"/>
  <c r="I344" i="11"/>
  <c r="I330" i="11"/>
  <c r="I302" i="11"/>
  <c r="I283" i="11"/>
  <c r="I207" i="11"/>
  <c r="I206" i="11"/>
  <c r="I188" i="11"/>
  <c r="I187" i="11"/>
  <c r="I132" i="11"/>
  <c r="I115" i="11"/>
  <c r="I114" i="11"/>
  <c r="I102" i="11"/>
  <c r="I92" i="11"/>
  <c r="I80" i="11"/>
  <c r="I71" i="11"/>
  <c r="I60" i="11"/>
  <c r="I24" i="11"/>
  <c r="I16" i="11"/>
  <c r="I9" i="11"/>
  <c r="I607" i="11"/>
  <c r="I585" i="11"/>
  <c r="I534" i="11"/>
  <c r="I525" i="11"/>
  <c r="I478" i="11"/>
  <c r="I455" i="11"/>
  <c r="I17" i="11"/>
  <c r="I18" i="11"/>
  <c r="I67" i="11"/>
  <c r="I89" i="11"/>
  <c r="I93" i="11"/>
  <c r="I100" i="11"/>
  <c r="I119" i="11"/>
  <c r="I124" i="11"/>
  <c r="I150" i="11"/>
  <c r="I164" i="11"/>
  <c r="I174" i="11"/>
  <c r="I220" i="11"/>
  <c r="I231" i="11"/>
  <c r="I239" i="11"/>
  <c r="I261" i="11"/>
  <c r="I326" i="11"/>
  <c r="I516" i="11"/>
  <c r="I563" i="11"/>
  <c r="I621" i="11"/>
  <c r="J4" i="11"/>
  <c r="I33" i="11"/>
  <c r="I49" i="11"/>
  <c r="I56" i="11"/>
  <c r="I96" i="11"/>
  <c r="I107" i="11"/>
  <c r="I227" i="11"/>
  <c r="I235" i="11"/>
  <c r="I269" i="11"/>
  <c r="I311" i="11"/>
  <c r="I318" i="11"/>
  <c r="I334" i="11"/>
  <c r="I378" i="11"/>
  <c r="I407" i="11"/>
  <c r="I409" i="11"/>
  <c r="I489" i="11"/>
  <c r="I626" i="11"/>
  <c r="I636" i="11"/>
  <c r="I640" i="11"/>
  <c r="I648" i="11"/>
  <c r="I652" i="11"/>
  <c r="I41" i="11"/>
  <c r="I121" i="11"/>
  <c r="I138" i="11"/>
  <c r="I157" i="11"/>
  <c r="I159" i="11"/>
  <c r="I193" i="11"/>
  <c r="I215" i="11"/>
  <c r="I349" i="11"/>
  <c r="I408" i="11"/>
  <c r="I497" i="11"/>
  <c r="I542" i="11"/>
  <c r="I547" i="11"/>
  <c r="I549" i="11"/>
  <c r="I560" i="11"/>
  <c r="I700" i="11"/>
  <c r="I14" i="11"/>
  <c r="I37" i="11"/>
  <c r="I52" i="11"/>
  <c r="I77" i="11"/>
  <c r="I147" i="11"/>
  <c r="I258" i="11"/>
  <c r="I312" i="11"/>
  <c r="I328" i="11"/>
  <c r="I401" i="11"/>
  <c r="I402" i="11"/>
  <c r="I403" i="11"/>
  <c r="I404" i="11"/>
  <c r="I441" i="11"/>
  <c r="I454" i="11"/>
  <c r="I462" i="11"/>
  <c r="I284" i="11"/>
  <c r="I310" i="11"/>
  <c r="I66" i="11"/>
  <c r="I70" i="11"/>
  <c r="I106" i="11"/>
  <c r="I140" i="11"/>
  <c r="I166" i="11"/>
  <c r="I171" i="11"/>
  <c r="I210" i="11"/>
  <c r="I217" i="11"/>
  <c r="I251" i="11"/>
  <c r="I262" i="11"/>
  <c r="I350" i="11"/>
  <c r="I373" i="11"/>
  <c r="I486" i="11"/>
  <c r="I524" i="11"/>
  <c r="I554" i="11"/>
  <c r="I625" i="11"/>
  <c r="I630" i="11"/>
  <c r="O63" i="12" l="1"/>
  <c r="O72" i="12"/>
  <c r="O45" i="12"/>
  <c r="O99" i="12"/>
  <c r="O54" i="12"/>
  <c r="Q6" i="12"/>
  <c r="R4" i="12"/>
  <c r="O90" i="12"/>
  <c r="P702" i="12"/>
  <c r="P703" i="12"/>
  <c r="P688" i="12"/>
  <c r="P699" i="12"/>
  <c r="P700" i="12"/>
  <c r="P701" i="12"/>
  <c r="P692" i="12"/>
  <c r="P681" i="12"/>
  <c r="P697" i="12"/>
  <c r="P690" i="12"/>
  <c r="P687" i="12"/>
  <c r="P698" i="12"/>
  <c r="P696" i="12"/>
  <c r="P691" i="12"/>
  <c r="P672" i="12"/>
  <c r="P694" i="12"/>
  <c r="P693" i="12"/>
  <c r="P651" i="12"/>
  <c r="P683" i="12"/>
  <c r="P677" i="12"/>
  <c r="P682" i="12"/>
  <c r="P676" i="12"/>
  <c r="P675" i="12"/>
  <c r="P686" i="12"/>
  <c r="P685" i="12"/>
  <c r="P674" i="12"/>
  <c r="P684" i="12"/>
  <c r="P669" i="12"/>
  <c r="P667" i="12"/>
  <c r="P663" i="12"/>
  <c r="P629" i="12"/>
  <c r="P679" i="12"/>
  <c r="P662" i="12"/>
  <c r="P680" i="12"/>
  <c r="P673" i="12"/>
  <c r="P660" i="12"/>
  <c r="P656" i="12"/>
  <c r="P649" i="12"/>
  <c r="P678" i="12"/>
  <c r="P665" i="12"/>
  <c r="P670" i="12"/>
  <c r="P652" i="12"/>
  <c r="P635" i="12"/>
  <c r="P653" i="12"/>
  <c r="P666" i="12"/>
  <c r="P657" i="12"/>
  <c r="P638" i="12"/>
  <c r="P631" i="12"/>
  <c r="P613" i="12"/>
  <c r="P624" i="12"/>
  <c r="P628" i="12"/>
  <c r="P619" i="12"/>
  <c r="P668" i="12"/>
  <c r="P650" i="12"/>
  <c r="P648" i="12"/>
  <c r="P640" i="12"/>
  <c r="P655" i="12"/>
  <c r="P664" i="12"/>
  <c r="P659" i="12"/>
  <c r="P647" i="12"/>
  <c r="P645" i="12"/>
  <c r="P661" i="12"/>
  <c r="P643" i="12"/>
  <c r="P625" i="12"/>
  <c r="P611" i="12"/>
  <c r="P597" i="12"/>
  <c r="P581" i="12"/>
  <c r="P630" i="12"/>
  <c r="P632" i="12"/>
  <c r="P646" i="12"/>
  <c r="P633" i="12"/>
  <c r="P626" i="12"/>
  <c r="P617" i="12"/>
  <c r="P610" i="12"/>
  <c r="P599" i="12"/>
  <c r="P641" i="12"/>
  <c r="P622" i="12"/>
  <c r="P634" i="12"/>
  <c r="P614" i="12"/>
  <c r="P606" i="12"/>
  <c r="P601" i="12"/>
  <c r="P582" i="12"/>
  <c r="P642" i="12"/>
  <c r="P600" i="12"/>
  <c r="P636" i="12"/>
  <c r="P596" i="12"/>
  <c r="P658" i="12"/>
  <c r="P598" i="12"/>
  <c r="P577" i="12"/>
  <c r="P564" i="12"/>
  <c r="P644" i="12"/>
  <c r="P589" i="12"/>
  <c r="P588" i="12"/>
  <c r="P623" i="12"/>
  <c r="P621" i="12"/>
  <c r="P616" i="12"/>
  <c r="P608" i="12"/>
  <c r="P612" i="12"/>
  <c r="P547" i="12"/>
  <c r="P607" i="12"/>
  <c r="P583" i="12"/>
  <c r="P615" i="12"/>
  <c r="P609" i="12"/>
  <c r="P562" i="12"/>
  <c r="P553" i="12"/>
  <c r="P537" i="12"/>
  <c r="P593" i="12"/>
  <c r="P585" i="12"/>
  <c r="P602" i="12"/>
  <c r="P592" i="12"/>
  <c r="P565" i="12"/>
  <c r="P549" i="12"/>
  <c r="P595" i="12"/>
  <c r="P570" i="12"/>
  <c r="P560" i="12"/>
  <c r="P544" i="12"/>
  <c r="P528" i="12"/>
  <c r="P604" i="12"/>
  <c r="P572" i="12"/>
  <c r="P639" i="12"/>
  <c r="P578" i="12"/>
  <c r="P584" i="12"/>
  <c r="P557" i="12"/>
  <c r="P550" i="12"/>
  <c r="P566" i="12"/>
  <c r="P618" i="12"/>
  <c r="P605" i="12"/>
  <c r="P591" i="12"/>
  <c r="P559" i="12"/>
  <c r="P567" i="12"/>
  <c r="P558" i="12"/>
  <c r="P580" i="12"/>
  <c r="P522" i="12"/>
  <c r="P546" i="12"/>
  <c r="P542" i="12"/>
  <c r="P516" i="12"/>
  <c r="P513" i="12"/>
  <c r="P497" i="12"/>
  <c r="P481" i="12"/>
  <c r="P540" i="12"/>
  <c r="P524" i="12"/>
  <c r="P508" i="12"/>
  <c r="P492" i="12"/>
  <c r="P476" i="12"/>
  <c r="P563" i="12"/>
  <c r="P579" i="12"/>
  <c r="P571" i="12"/>
  <c r="P568" i="12"/>
  <c r="P543" i="12"/>
  <c r="P551" i="12"/>
  <c r="P530" i="12"/>
  <c r="P523" i="12"/>
  <c r="P511" i="12"/>
  <c r="P574" i="12"/>
  <c r="P502" i="12"/>
  <c r="P555" i="12"/>
  <c r="P532" i="12"/>
  <c r="P576" i="12"/>
  <c r="P554" i="12"/>
  <c r="P590" i="12"/>
  <c r="P561" i="12"/>
  <c r="P534" i="12"/>
  <c r="P519" i="12"/>
  <c r="P573" i="12"/>
  <c r="P517" i="12"/>
  <c r="P477" i="12"/>
  <c r="P463" i="12"/>
  <c r="P447" i="12"/>
  <c r="P504" i="12"/>
  <c r="P499" i="12"/>
  <c r="P473" i="12"/>
  <c r="P533" i="12"/>
  <c r="P520" i="12"/>
  <c r="P489" i="12"/>
  <c r="P475" i="12"/>
  <c r="P462" i="12"/>
  <c r="P455" i="12"/>
  <c r="P512" i="12"/>
  <c r="P486" i="12"/>
  <c r="P594" i="12"/>
  <c r="P545" i="12"/>
  <c r="P536" i="12"/>
  <c r="P507" i="12"/>
  <c r="P496" i="12"/>
  <c r="P474" i="12"/>
  <c r="P460" i="12"/>
  <c r="P453" i="12"/>
  <c r="P539" i="12"/>
  <c r="P538" i="12"/>
  <c r="P472" i="12"/>
  <c r="P627" i="12"/>
  <c r="P529" i="12"/>
  <c r="P515" i="12"/>
  <c r="P510" i="12"/>
  <c r="P490" i="12"/>
  <c r="P479" i="12"/>
  <c r="P456" i="12"/>
  <c r="P500" i="12"/>
  <c r="P498" i="12"/>
  <c r="P464" i="12"/>
  <c r="P459" i="12"/>
  <c r="P446" i="12"/>
  <c r="P436" i="12"/>
  <c r="P420" i="12"/>
  <c r="P494" i="12"/>
  <c r="P587" i="12"/>
  <c r="P451" i="12"/>
  <c r="P444" i="12"/>
  <c r="P426" i="12"/>
  <c r="P410" i="12"/>
  <c r="P556" i="12"/>
  <c r="P531" i="12"/>
  <c r="P506" i="12"/>
  <c r="P482" i="12"/>
  <c r="P449" i="12"/>
  <c r="P442" i="12"/>
  <c r="P432" i="12"/>
  <c r="P488" i="12"/>
  <c r="P478" i="12"/>
  <c r="P469" i="12"/>
  <c r="P466" i="12"/>
  <c r="P465" i="12"/>
  <c r="P452" i="12"/>
  <c r="P470" i="12"/>
  <c r="P525" i="12"/>
  <c r="P548" i="12"/>
  <c r="P527" i="12"/>
  <c r="P514" i="12"/>
  <c r="P541" i="12"/>
  <c r="P509" i="12"/>
  <c r="P493" i="12"/>
  <c r="P487" i="12"/>
  <c r="P485" i="12"/>
  <c r="P439" i="12"/>
  <c r="P468" i="12"/>
  <c r="P521" i="12"/>
  <c r="P491" i="12"/>
  <c r="P461" i="12"/>
  <c r="P437" i="12"/>
  <c r="P483" i="12"/>
  <c r="P441" i="12"/>
  <c r="P480" i="12"/>
  <c r="P575" i="12"/>
  <c r="P448" i="12"/>
  <c r="P435" i="12"/>
  <c r="P407" i="12"/>
  <c r="P393" i="12"/>
  <c r="P377" i="12"/>
  <c r="P361" i="12"/>
  <c r="P471" i="12"/>
  <c r="P434" i="12"/>
  <c r="P415" i="12"/>
  <c r="P383" i="12"/>
  <c r="P429" i="12"/>
  <c r="P425" i="12"/>
  <c r="P417" i="12"/>
  <c r="P409" i="12"/>
  <c r="P526" i="12"/>
  <c r="P412" i="12"/>
  <c r="P403" i="12"/>
  <c r="P395" i="12"/>
  <c r="P379" i="12"/>
  <c r="P457" i="12"/>
  <c r="P405" i="12"/>
  <c r="P386" i="12"/>
  <c r="P369" i="12"/>
  <c r="P357" i="12"/>
  <c r="P354" i="12"/>
  <c r="P445" i="12"/>
  <c r="P505" i="12"/>
  <c r="P385" i="12"/>
  <c r="P376" i="12"/>
  <c r="P362" i="12"/>
  <c r="P344" i="12"/>
  <c r="P423" i="12"/>
  <c r="P408" i="12"/>
  <c r="P394" i="12"/>
  <c r="P495" i="12"/>
  <c r="P427" i="12"/>
  <c r="P401" i="12"/>
  <c r="P373" i="12"/>
  <c r="P368" i="12"/>
  <c r="P340" i="12"/>
  <c r="P440" i="12"/>
  <c r="P458" i="12"/>
  <c r="P431" i="12"/>
  <c r="P422" i="12"/>
  <c r="P419" i="12"/>
  <c r="P413" i="12"/>
  <c r="P404" i="12"/>
  <c r="P421" i="12"/>
  <c r="P375" i="12"/>
  <c r="P424" i="12"/>
  <c r="P418" i="12"/>
  <c r="P396" i="12"/>
  <c r="P389" i="12"/>
  <c r="P378" i="12"/>
  <c r="P398" i="12"/>
  <c r="P443" i="12"/>
  <c r="P406" i="12"/>
  <c r="P454" i="12"/>
  <c r="P360" i="12"/>
  <c r="P356" i="12"/>
  <c r="P330" i="12"/>
  <c r="P391" i="12"/>
  <c r="P384" i="12"/>
  <c r="P503" i="12"/>
  <c r="P402" i="12"/>
  <c r="P428" i="12"/>
  <c r="P387" i="12"/>
  <c r="P326" i="12"/>
  <c r="P310" i="12"/>
  <c r="P294" i="12"/>
  <c r="P278" i="12"/>
  <c r="P262" i="12"/>
  <c r="P352" i="12"/>
  <c r="P350" i="12"/>
  <c r="P346" i="12"/>
  <c r="P321" i="12"/>
  <c r="P305" i="12"/>
  <c r="P430" i="12"/>
  <c r="P370" i="12"/>
  <c r="P364" i="12"/>
  <c r="P343" i="12"/>
  <c r="P316" i="12"/>
  <c r="P300" i="12"/>
  <c r="P284" i="12"/>
  <c r="P268" i="12"/>
  <c r="P400" i="12"/>
  <c r="P380" i="12"/>
  <c r="P371" i="12"/>
  <c r="P359" i="12"/>
  <c r="P353" i="12"/>
  <c r="P349" i="12"/>
  <c r="P337" i="12"/>
  <c r="P334" i="12"/>
  <c r="P327" i="12"/>
  <c r="P390" i="12"/>
  <c r="P367" i="12"/>
  <c r="P304" i="12"/>
  <c r="P414" i="12"/>
  <c r="P345" i="12"/>
  <c r="P324" i="12"/>
  <c r="P312" i="12"/>
  <c r="P303" i="12"/>
  <c r="P275" i="12"/>
  <c r="P311" i="12"/>
  <c r="P293" i="12"/>
  <c r="P272" i="12"/>
  <c r="P269" i="12"/>
  <c r="P255" i="12"/>
  <c r="P438" i="12"/>
  <c r="P411" i="12"/>
  <c r="P333" i="12"/>
  <c r="P342" i="12"/>
  <c r="P325" i="12"/>
  <c r="P309" i="12"/>
  <c r="P277" i="12"/>
  <c r="P271" i="12"/>
  <c r="P397" i="12"/>
  <c r="P363" i="12"/>
  <c r="P338" i="12"/>
  <c r="P298" i="12"/>
  <c r="P266" i="12"/>
  <c r="P258" i="12"/>
  <c r="P257" i="12"/>
  <c r="P243" i="12"/>
  <c r="P227" i="12"/>
  <c r="P211" i="12"/>
  <c r="P179" i="12"/>
  <c r="P163" i="12"/>
  <c r="P336" i="12"/>
  <c r="P315" i="12"/>
  <c r="P290" i="12"/>
  <c r="P288" i="12"/>
  <c r="P286" i="12"/>
  <c r="P259" i="12"/>
  <c r="P274" i="12"/>
  <c r="P256" i="12"/>
  <c r="P253" i="12"/>
  <c r="P249" i="12"/>
  <c r="P233" i="12"/>
  <c r="P217" i="12"/>
  <c r="P201" i="12"/>
  <c r="P185" i="12"/>
  <c r="P169" i="12"/>
  <c r="P320" i="12"/>
  <c r="P282" i="12"/>
  <c r="P270" i="12"/>
  <c r="P341" i="12"/>
  <c r="P306" i="12"/>
  <c r="P239" i="12"/>
  <c r="P223" i="12"/>
  <c r="P207" i="12"/>
  <c r="P191" i="12"/>
  <c r="P175" i="12"/>
  <c r="P159" i="12"/>
  <c r="P143" i="12"/>
  <c r="P339" i="12"/>
  <c r="P388" i="12"/>
  <c r="P366" i="12"/>
  <c r="P347" i="12"/>
  <c r="P313" i="12"/>
  <c r="P279" i="12"/>
  <c r="P267" i="12"/>
  <c r="P245" i="12"/>
  <c r="P213" i="12"/>
  <c r="P197" i="12"/>
  <c r="P181" i="12"/>
  <c r="P165" i="12"/>
  <c r="P318" i="12"/>
  <c r="P307" i="12"/>
  <c r="P372" i="12"/>
  <c r="P319" i="12"/>
  <c r="P301" i="12"/>
  <c r="P355" i="12"/>
  <c r="P308" i="12"/>
  <c r="P252" i="12"/>
  <c r="P231" i="12"/>
  <c r="P215" i="12"/>
  <c r="P199" i="12"/>
  <c r="P183" i="12"/>
  <c r="P176" i="12"/>
  <c r="P145" i="12"/>
  <c r="P125" i="12"/>
  <c r="P88" i="12"/>
  <c r="P84" i="12"/>
  <c r="P317" i="12"/>
  <c r="P247" i="12"/>
  <c r="P240" i="12"/>
  <c r="P323" i="12"/>
  <c r="P289" i="12"/>
  <c r="P287" i="12"/>
  <c r="P285" i="12"/>
  <c r="P264" i="12"/>
  <c r="P232" i="12"/>
  <c r="P216" i="12"/>
  <c r="P200" i="12"/>
  <c r="P184" i="12"/>
  <c r="P329" i="12"/>
  <c r="P291" i="12"/>
  <c r="P283" i="12"/>
  <c r="P276" i="12"/>
  <c r="P265" i="12"/>
  <c r="P261" i="12"/>
  <c r="P251" i="12"/>
  <c r="P226" i="12"/>
  <c r="P210" i="12"/>
  <c r="P194" i="12"/>
  <c r="P171" i="12"/>
  <c r="P146" i="12"/>
  <c r="P111" i="12"/>
  <c r="P106" i="12"/>
  <c r="P102" i="12"/>
  <c r="P235" i="12"/>
  <c r="P219" i="12"/>
  <c r="P203" i="12"/>
  <c r="P187" i="12"/>
  <c r="P152" i="12"/>
  <c r="P138" i="12"/>
  <c r="P122" i="12"/>
  <c r="P295" i="12"/>
  <c r="P292" i="12"/>
  <c r="P206" i="12"/>
  <c r="P132" i="12"/>
  <c r="P123" i="12"/>
  <c r="P87" i="12"/>
  <c r="P78" i="12"/>
  <c r="P74" i="12"/>
  <c r="P40" i="12"/>
  <c r="P296" i="12"/>
  <c r="P188" i="12"/>
  <c r="P170" i="12"/>
  <c r="P164" i="12"/>
  <c r="P131" i="12"/>
  <c r="P113" i="12"/>
  <c r="P97" i="12"/>
  <c r="P70" i="12"/>
  <c r="P66" i="12"/>
  <c r="P35" i="12"/>
  <c r="P322" i="12"/>
  <c r="P182" i="12"/>
  <c r="P112" i="12"/>
  <c r="P101" i="12"/>
  <c r="P62" i="12"/>
  <c r="P58" i="12"/>
  <c r="P299" i="12"/>
  <c r="P237" i="12"/>
  <c r="P205" i="12"/>
  <c r="P242" i="12"/>
  <c r="P222" i="12"/>
  <c r="P193" i="12"/>
  <c r="P153" i="12"/>
  <c r="P148" i="12"/>
  <c r="P140" i="12"/>
  <c r="P139" i="12"/>
  <c r="P121" i="12"/>
  <c r="P86" i="12"/>
  <c r="P79" i="12"/>
  <c r="P75" i="12"/>
  <c r="P36" i="12"/>
  <c r="P238" i="12"/>
  <c r="P198" i="12"/>
  <c r="P192" i="12"/>
  <c r="P254" i="12"/>
  <c r="P244" i="12"/>
  <c r="P241" i="12"/>
  <c r="P230" i="12"/>
  <c r="P224" i="12"/>
  <c r="P236" i="12"/>
  <c r="P218" i="12"/>
  <c r="P381" i="12"/>
  <c r="P374" i="12"/>
  <c r="P335" i="12"/>
  <c r="P302" i="12"/>
  <c r="P172" i="12"/>
  <c r="P167" i="12"/>
  <c r="P137" i="12"/>
  <c r="P103" i="12"/>
  <c r="P69" i="12"/>
  <c r="P64" i="12"/>
  <c r="P26" i="12"/>
  <c r="P19" i="12"/>
  <c r="P76" i="12"/>
  <c r="P228" i="12"/>
  <c r="P180" i="12"/>
  <c r="P134" i="12"/>
  <c r="P128" i="12"/>
  <c r="P83" i="12"/>
  <c r="P46" i="12"/>
  <c r="P14" i="12"/>
  <c r="P108" i="12"/>
  <c r="P89" i="12"/>
  <c r="P85" i="12"/>
  <c r="P273" i="12"/>
  <c r="P209" i="12"/>
  <c r="P155" i="12"/>
  <c r="P248" i="12"/>
  <c r="P204" i="12"/>
  <c r="P196" i="12"/>
  <c r="P358" i="12"/>
  <c r="P281" i="12"/>
  <c r="P234" i="12"/>
  <c r="P208" i="12"/>
  <c r="P177" i="12"/>
  <c r="P119" i="12"/>
  <c r="P95" i="12"/>
  <c r="P71" i="12"/>
  <c r="P65" i="12"/>
  <c r="P47" i="12"/>
  <c r="P38" i="12"/>
  <c r="P15" i="12"/>
  <c r="P190" i="12"/>
  <c r="P116" i="12"/>
  <c r="P392" i="12"/>
  <c r="P202" i="12"/>
  <c r="P154" i="12"/>
  <c r="P260" i="12"/>
  <c r="P150" i="12"/>
  <c r="P118" i="12"/>
  <c r="P115" i="12"/>
  <c r="P67" i="12"/>
  <c r="P51" i="12"/>
  <c r="P9" i="12"/>
  <c r="P42" i="12"/>
  <c r="P221" i="12"/>
  <c r="P149" i="12"/>
  <c r="P160" i="12"/>
  <c r="P82" i="12"/>
  <c r="P73" i="12"/>
  <c r="P60" i="12"/>
  <c r="P29" i="12"/>
  <c r="P80" i="12"/>
  <c r="P57" i="12"/>
  <c r="P17" i="12"/>
  <c r="P168" i="12"/>
  <c r="P142" i="12"/>
  <c r="P98" i="12"/>
  <c r="P129" i="12"/>
  <c r="P126" i="12"/>
  <c r="P50" i="12"/>
  <c r="P214" i="12"/>
  <c r="P189" i="12"/>
  <c r="P91" i="12"/>
  <c r="P186" i="12"/>
  <c r="P100" i="12"/>
  <c r="P53" i="12"/>
  <c r="P32" i="12"/>
  <c r="P30" i="12"/>
  <c r="P351" i="12"/>
  <c r="P107" i="12"/>
  <c r="P96" i="12"/>
  <c r="P225" i="12"/>
  <c r="P37" i="12"/>
  <c r="P166" i="12"/>
  <c r="P136" i="12"/>
  <c r="P68" i="12"/>
  <c r="P250" i="12"/>
  <c r="P162" i="12"/>
  <c r="P11" i="12"/>
  <c r="P332" i="12"/>
  <c r="P94" i="12"/>
  <c r="P33" i="12"/>
  <c r="P10" i="12"/>
  <c r="P174" i="12"/>
  <c r="P328" i="12"/>
  <c r="P48" i="12"/>
  <c r="P13" i="12"/>
  <c r="P156" i="12"/>
  <c r="P130" i="12"/>
  <c r="P117" i="12"/>
  <c r="P49" i="12"/>
  <c r="P31" i="12"/>
  <c r="P157" i="12"/>
  <c r="P52" i="12"/>
  <c r="P27" i="12"/>
  <c r="P16" i="12"/>
  <c r="P151" i="12"/>
  <c r="P147" i="12"/>
  <c r="P120" i="12"/>
  <c r="P114" i="12"/>
  <c r="P92" i="12"/>
  <c r="P12" i="12"/>
  <c r="P93" i="12"/>
  <c r="P61" i="12"/>
  <c r="P56" i="12"/>
  <c r="P43" i="12"/>
  <c r="P24" i="12"/>
  <c r="P23" i="12"/>
  <c r="P25" i="12"/>
  <c r="P18" i="12"/>
  <c r="P22" i="12"/>
  <c r="P135" i="12"/>
  <c r="P41" i="12"/>
  <c r="P220" i="12"/>
  <c r="P133" i="12"/>
  <c r="P21" i="12"/>
  <c r="P173" i="12"/>
  <c r="P141" i="12"/>
  <c r="P77" i="12"/>
  <c r="P59" i="12"/>
  <c r="P28" i="12"/>
  <c r="P105" i="12"/>
  <c r="P20" i="12"/>
  <c r="P124" i="12"/>
  <c r="P55" i="12"/>
  <c r="P104" i="12"/>
  <c r="P158" i="12"/>
  <c r="O81" i="12"/>
  <c r="I63" i="11"/>
  <c r="I81" i="11"/>
  <c r="F702" i="11"/>
  <c r="F701" i="11"/>
  <c r="O1" i="7"/>
  <c r="P2" i="7"/>
  <c r="K4" i="11"/>
  <c r="J6" i="11"/>
  <c r="I54" i="11"/>
  <c r="I45" i="11"/>
  <c r="I90" i="11"/>
  <c r="I99" i="11"/>
  <c r="I72" i="11"/>
  <c r="P90" i="12" l="1"/>
  <c r="P54" i="12"/>
  <c r="R6" i="12"/>
  <c r="S4" i="12"/>
  <c r="Q702" i="12"/>
  <c r="Q697" i="12"/>
  <c r="Q703" i="12"/>
  <c r="Q698" i="12"/>
  <c r="Q699" i="12"/>
  <c r="Q683" i="12"/>
  <c r="Q694" i="12"/>
  <c r="Q700" i="12"/>
  <c r="Q701" i="12"/>
  <c r="Q696" i="12"/>
  <c r="Q686" i="12"/>
  <c r="Q676" i="12"/>
  <c r="Q690" i="12"/>
  <c r="Q687" i="12"/>
  <c r="Q691" i="12"/>
  <c r="Q693" i="12"/>
  <c r="Q672" i="12"/>
  <c r="Q678" i="12"/>
  <c r="Q668" i="12"/>
  <c r="Q681" i="12"/>
  <c r="Q684" i="12"/>
  <c r="Q675" i="12"/>
  <c r="Q685" i="12"/>
  <c r="Q666" i="12"/>
  <c r="Q662" i="12"/>
  <c r="Q646" i="12"/>
  <c r="Q692" i="12"/>
  <c r="Q677" i="12"/>
  <c r="Q688" i="12"/>
  <c r="Q674" i="12"/>
  <c r="Q660" i="12"/>
  <c r="Q670" i="12"/>
  <c r="Q682" i="12"/>
  <c r="Q669" i="12"/>
  <c r="Q663" i="12"/>
  <c r="Q680" i="12"/>
  <c r="Q657" i="12"/>
  <c r="Q647" i="12"/>
  <c r="Q679" i="12"/>
  <c r="Q664" i="12"/>
  <c r="Q653" i="12"/>
  <c r="Q631" i="12"/>
  <c r="Q667" i="12"/>
  <c r="Q659" i="12"/>
  <c r="Q645" i="12"/>
  <c r="Q652" i="12"/>
  <c r="Q624" i="12"/>
  <c r="Q628" i="12"/>
  <c r="Q619" i="12"/>
  <c r="Q644" i="12"/>
  <c r="Q640" i="12"/>
  <c r="Q614" i="12"/>
  <c r="Q650" i="12"/>
  <c r="Q655" i="12"/>
  <c r="Q642" i="12"/>
  <c r="Q661" i="12"/>
  <c r="Q643" i="12"/>
  <c r="Q632" i="12"/>
  <c r="Q673" i="12"/>
  <c r="Q658" i="12"/>
  <c r="Q641" i="12"/>
  <c r="Q649" i="12"/>
  <c r="Q630" i="12"/>
  <c r="Q592" i="12"/>
  <c r="Q576" i="12"/>
  <c r="Q607" i="12"/>
  <c r="Q639" i="12"/>
  <c r="Q633" i="12"/>
  <c r="Q626" i="12"/>
  <c r="Q616" i="12"/>
  <c r="Q594" i="12"/>
  <c r="Q622" i="12"/>
  <c r="Q634" i="12"/>
  <c r="Q617" i="12"/>
  <c r="Q606" i="12"/>
  <c r="Q612" i="12"/>
  <c r="Q605" i="12"/>
  <c r="Q598" i="12"/>
  <c r="Q595" i="12"/>
  <c r="Q589" i="12"/>
  <c r="Q587" i="12"/>
  <c r="Q635" i="12"/>
  <c r="Q597" i="12"/>
  <c r="Q583" i="12"/>
  <c r="Q579" i="12"/>
  <c r="Q629" i="12"/>
  <c r="Q610" i="12"/>
  <c r="Q618" i="12"/>
  <c r="Q590" i="12"/>
  <c r="Q651" i="12"/>
  <c r="Q638" i="12"/>
  <c r="Q636" i="12"/>
  <c r="Q596" i="12"/>
  <c r="Q600" i="12"/>
  <c r="Q558" i="12"/>
  <c r="Q542" i="12"/>
  <c r="Q623" i="12"/>
  <c r="Q615" i="12"/>
  <c r="Q609" i="12"/>
  <c r="Q574" i="12"/>
  <c r="Q567" i="12"/>
  <c r="Q548" i="12"/>
  <c r="Q532" i="12"/>
  <c r="Q601" i="12"/>
  <c r="Q585" i="12"/>
  <c r="Q580" i="12"/>
  <c r="Q625" i="12"/>
  <c r="Q611" i="12"/>
  <c r="Q602" i="12"/>
  <c r="Q582" i="12"/>
  <c r="Q570" i="12"/>
  <c r="Q560" i="12"/>
  <c r="Q544" i="12"/>
  <c r="Q665" i="12"/>
  <c r="Q555" i="12"/>
  <c r="Q539" i="12"/>
  <c r="Q523" i="12"/>
  <c r="Q599" i="12"/>
  <c r="Q578" i="12"/>
  <c r="Q621" i="12"/>
  <c r="Q613" i="12"/>
  <c r="Q584" i="12"/>
  <c r="Q557" i="12"/>
  <c r="Q566" i="12"/>
  <c r="Q522" i="12"/>
  <c r="Q581" i="12"/>
  <c r="Q573" i="12"/>
  <c r="Q604" i="12"/>
  <c r="Q608" i="12"/>
  <c r="Q536" i="12"/>
  <c r="Q656" i="12"/>
  <c r="Q588" i="12"/>
  <c r="Q575" i="12"/>
  <c r="Q565" i="12"/>
  <c r="Q554" i="12"/>
  <c r="Q550" i="12"/>
  <c r="Q526" i="12"/>
  <c r="Q648" i="12"/>
  <c r="Q572" i="12"/>
  <c r="Q540" i="12"/>
  <c r="Q524" i="12"/>
  <c r="Q508" i="12"/>
  <c r="Q492" i="12"/>
  <c r="Q561" i="12"/>
  <c r="Q556" i="12"/>
  <c r="Q538" i="12"/>
  <c r="Q521" i="12"/>
  <c r="Q503" i="12"/>
  <c r="Q487" i="12"/>
  <c r="Q571" i="12"/>
  <c r="Q568" i="12"/>
  <c r="Q577" i="12"/>
  <c r="Q564" i="12"/>
  <c r="Q541" i="12"/>
  <c r="Q562" i="12"/>
  <c r="Q559" i="12"/>
  <c r="Q545" i="12"/>
  <c r="Q505" i="12"/>
  <c r="Q591" i="12"/>
  <c r="Q546" i="12"/>
  <c r="Q537" i="12"/>
  <c r="Q519" i="12"/>
  <c r="Q563" i="12"/>
  <c r="Q543" i="12"/>
  <c r="Q533" i="12"/>
  <c r="Q549" i="12"/>
  <c r="Q514" i="12"/>
  <c r="Q553" i="12"/>
  <c r="Q494" i="12"/>
  <c r="Q458" i="12"/>
  <c r="Q442" i="12"/>
  <c r="Q528" i="12"/>
  <c r="Q499" i="12"/>
  <c r="Q551" i="12"/>
  <c r="Q531" i="12"/>
  <c r="Q527" i="12"/>
  <c r="Q534" i="12"/>
  <c r="Q512" i="12"/>
  <c r="Q486" i="12"/>
  <c r="Q507" i="12"/>
  <c r="Q502" i="12"/>
  <c r="Q496" i="12"/>
  <c r="Q474" i="12"/>
  <c r="Q530" i="12"/>
  <c r="Q627" i="12"/>
  <c r="Q547" i="12"/>
  <c r="Q529" i="12"/>
  <c r="Q515" i="12"/>
  <c r="Q510" i="12"/>
  <c r="Q490" i="12"/>
  <c r="Q479" i="12"/>
  <c r="Q463" i="12"/>
  <c r="Q516" i="12"/>
  <c r="Q506" i="12"/>
  <c r="Q480" i="12"/>
  <c r="Q478" i="12"/>
  <c r="Q468" i="12"/>
  <c r="Q520" i="12"/>
  <c r="Q511" i="12"/>
  <c r="Q431" i="12"/>
  <c r="Q415" i="12"/>
  <c r="Q497" i="12"/>
  <c r="Q460" i="12"/>
  <c r="Q451" i="12"/>
  <c r="Q444" i="12"/>
  <c r="Q504" i="12"/>
  <c r="Q491" i="12"/>
  <c r="Q483" i="12"/>
  <c r="Q475" i="12"/>
  <c r="Q471" i="12"/>
  <c r="Q461" i="12"/>
  <c r="Q453" i="12"/>
  <c r="Q437" i="12"/>
  <c r="Q421" i="12"/>
  <c r="Q513" i="12"/>
  <c r="Q485" i="12"/>
  <c r="Q465" i="12"/>
  <c r="Q427" i="12"/>
  <c r="Q411" i="12"/>
  <c r="Q517" i="12"/>
  <c r="Q470" i="12"/>
  <c r="Q422" i="12"/>
  <c r="Q525" i="12"/>
  <c r="Q472" i="12"/>
  <c r="Q481" i="12"/>
  <c r="Q447" i="12"/>
  <c r="Q428" i="12"/>
  <c r="Q419" i="12"/>
  <c r="Q509" i="12"/>
  <c r="Q466" i="12"/>
  <c r="Q424" i="12"/>
  <c r="Q420" i="12"/>
  <c r="Q464" i="12"/>
  <c r="Q441" i="12"/>
  <c r="Q432" i="12"/>
  <c r="Q414" i="12"/>
  <c r="Q435" i="12"/>
  <c r="Q500" i="12"/>
  <c r="Q482" i="12"/>
  <c r="Q477" i="12"/>
  <c r="Q476" i="12"/>
  <c r="Q452" i="12"/>
  <c r="Q488" i="12"/>
  <c r="Q436" i="12"/>
  <c r="Q430" i="12"/>
  <c r="Q408" i="12"/>
  <c r="Q388" i="12"/>
  <c r="Q372" i="12"/>
  <c r="Q356" i="12"/>
  <c r="Q449" i="12"/>
  <c r="Q434" i="12"/>
  <c r="Q498" i="12"/>
  <c r="Q459" i="12"/>
  <c r="Q429" i="12"/>
  <c r="Q425" i="12"/>
  <c r="Q417" i="12"/>
  <c r="Q409" i="12"/>
  <c r="Q394" i="12"/>
  <c r="Q378" i="12"/>
  <c r="Q456" i="12"/>
  <c r="Q410" i="12"/>
  <c r="Q405" i="12"/>
  <c r="Q493" i="12"/>
  <c r="Q462" i="12"/>
  <c r="Q454" i="12"/>
  <c r="Q390" i="12"/>
  <c r="Q374" i="12"/>
  <c r="Q445" i="12"/>
  <c r="Q489" i="12"/>
  <c r="Q473" i="12"/>
  <c r="Q377" i="12"/>
  <c r="Q366" i="12"/>
  <c r="Q349" i="12"/>
  <c r="Q395" i="12"/>
  <c r="Q385" i="12"/>
  <c r="Q376" i="12"/>
  <c r="Q426" i="12"/>
  <c r="Q423" i="12"/>
  <c r="Q375" i="12"/>
  <c r="Q355" i="12"/>
  <c r="Q339" i="12"/>
  <c r="Q443" i="12"/>
  <c r="Q439" i="12"/>
  <c r="Q384" i="12"/>
  <c r="Q455" i="12"/>
  <c r="Q407" i="12"/>
  <c r="Q392" i="12"/>
  <c r="Q358" i="12"/>
  <c r="Q351" i="12"/>
  <c r="Q335" i="12"/>
  <c r="Q446" i="12"/>
  <c r="Q413" i="12"/>
  <c r="Q469" i="12"/>
  <c r="Q440" i="12"/>
  <c r="Q418" i="12"/>
  <c r="Q396" i="12"/>
  <c r="Q389" i="12"/>
  <c r="Q383" i="12"/>
  <c r="Q357" i="12"/>
  <c r="Q406" i="12"/>
  <c r="Q391" i="12"/>
  <c r="Q403" i="12"/>
  <c r="Q495" i="12"/>
  <c r="Q344" i="12"/>
  <c r="Q341" i="12"/>
  <c r="Q325" i="12"/>
  <c r="Q448" i="12"/>
  <c r="Q412" i="12"/>
  <c r="Q402" i="12"/>
  <c r="Q401" i="12"/>
  <c r="Q393" i="12"/>
  <c r="Q362" i="12"/>
  <c r="Q457" i="12"/>
  <c r="Q387" i="12"/>
  <c r="Q379" i="12"/>
  <c r="Q352" i="12"/>
  <c r="Q350" i="12"/>
  <c r="Q346" i="12"/>
  <c r="Q321" i="12"/>
  <c r="Q305" i="12"/>
  <c r="Q289" i="12"/>
  <c r="Q273" i="12"/>
  <c r="Q398" i="12"/>
  <c r="Q370" i="12"/>
  <c r="Q364" i="12"/>
  <c r="Q343" i="12"/>
  <c r="Q316" i="12"/>
  <c r="Q300" i="12"/>
  <c r="Q400" i="12"/>
  <c r="Q380" i="12"/>
  <c r="Q371" i="12"/>
  <c r="Q369" i="12"/>
  <c r="Q359" i="12"/>
  <c r="Q353" i="12"/>
  <c r="Q340" i="12"/>
  <c r="Q337" i="12"/>
  <c r="Q334" i="12"/>
  <c r="Q327" i="12"/>
  <c r="Q311" i="12"/>
  <c r="Q295" i="12"/>
  <c r="Q279" i="12"/>
  <c r="Q368" i="12"/>
  <c r="Q367" i="12"/>
  <c r="Q322" i="12"/>
  <c r="Q345" i="12"/>
  <c r="Q324" i="12"/>
  <c r="Q312" i="12"/>
  <c r="Q303" i="12"/>
  <c r="Q294" i="12"/>
  <c r="Q293" i="12"/>
  <c r="Q278" i="12"/>
  <c r="Q272" i="12"/>
  <c r="Q269" i="12"/>
  <c r="Q438" i="12"/>
  <c r="Q333" i="12"/>
  <c r="Q302" i="12"/>
  <c r="Q266" i="12"/>
  <c r="Q258" i="12"/>
  <c r="Q336" i="12"/>
  <c r="Q330" i="12"/>
  <c r="Q319" i="12"/>
  <c r="Q332" i="12"/>
  <c r="Q328" i="12"/>
  <c r="Q317" i="12"/>
  <c r="Q308" i="12"/>
  <c r="Q268" i="12"/>
  <c r="Q265" i="12"/>
  <c r="Q361" i="12"/>
  <c r="Q315" i="12"/>
  <c r="Q290" i="12"/>
  <c r="Q288" i="12"/>
  <c r="Q286" i="12"/>
  <c r="Q259" i="12"/>
  <c r="Q238" i="12"/>
  <c r="Q222" i="12"/>
  <c r="Q206" i="12"/>
  <c r="Q190" i="12"/>
  <c r="Q174" i="12"/>
  <c r="Q158" i="12"/>
  <c r="Q304" i="12"/>
  <c r="Q274" i="12"/>
  <c r="Q256" i="12"/>
  <c r="Q253" i="12"/>
  <c r="Q249" i="12"/>
  <c r="Q404" i="12"/>
  <c r="Q320" i="12"/>
  <c r="Q282" i="12"/>
  <c r="Q270" i="12"/>
  <c r="Q244" i="12"/>
  <c r="Q228" i="12"/>
  <c r="Q196" i="12"/>
  <c r="Q180" i="12"/>
  <c r="Q164" i="12"/>
  <c r="Q386" i="12"/>
  <c r="Q373" i="12"/>
  <c r="Q309" i="12"/>
  <c r="Q306" i="12"/>
  <c r="Q284" i="12"/>
  <c r="Q326" i="12"/>
  <c r="Q260" i="12"/>
  <c r="Q250" i="12"/>
  <c r="Q234" i="12"/>
  <c r="Q218" i="12"/>
  <c r="Q202" i="12"/>
  <c r="Q186" i="12"/>
  <c r="Q170" i="12"/>
  <c r="Q154" i="12"/>
  <c r="Q347" i="12"/>
  <c r="Q313" i="12"/>
  <c r="Q291" i="12"/>
  <c r="Q271" i="12"/>
  <c r="Q255" i="12"/>
  <c r="Q240" i="12"/>
  <c r="Q224" i="12"/>
  <c r="Q208" i="12"/>
  <c r="Q192" i="12"/>
  <c r="Q176" i="12"/>
  <c r="Q363" i="12"/>
  <c r="Q310" i="12"/>
  <c r="Q301" i="12"/>
  <c r="Q338" i="12"/>
  <c r="Q247" i="12"/>
  <c r="Q243" i="12"/>
  <c r="Q168" i="12"/>
  <c r="Q153" i="12"/>
  <c r="Q150" i="12"/>
  <c r="Q136" i="12"/>
  <c r="Q120" i="12"/>
  <c r="Q323" i="12"/>
  <c r="Q287" i="12"/>
  <c r="Q285" i="12"/>
  <c r="Q275" i="12"/>
  <c r="Q264" i="12"/>
  <c r="Q232" i="12"/>
  <c r="Q329" i="12"/>
  <c r="Q177" i="12"/>
  <c r="Q169" i="12"/>
  <c r="Q143" i="12"/>
  <c r="Q241" i="12"/>
  <c r="Q233" i="12"/>
  <c r="Q397" i="12"/>
  <c r="Q318" i="12"/>
  <c r="Q235" i="12"/>
  <c r="Q219" i="12"/>
  <c r="Q203" i="12"/>
  <c r="Q187" i="12"/>
  <c r="Q152" i="12"/>
  <c r="Q138" i="12"/>
  <c r="Q122" i="12"/>
  <c r="Q98" i="12"/>
  <c r="Q94" i="12"/>
  <c r="Q296" i="12"/>
  <c r="Q172" i="12"/>
  <c r="Q163" i="12"/>
  <c r="Q133" i="12"/>
  <c r="Q117" i="12"/>
  <c r="Q292" i="12"/>
  <c r="Q267" i="12"/>
  <c r="Q298" i="12"/>
  <c r="Q360" i="12"/>
  <c r="Q276" i="12"/>
  <c r="Q200" i="12"/>
  <c r="Q188" i="12"/>
  <c r="Q183" i="12"/>
  <c r="Q131" i="12"/>
  <c r="Q113" i="12"/>
  <c r="Q97" i="12"/>
  <c r="Q70" i="12"/>
  <c r="Q66" i="12"/>
  <c r="Q35" i="12"/>
  <c r="Q257" i="12"/>
  <c r="Q251" i="12"/>
  <c r="Q223" i="12"/>
  <c r="Q217" i="12"/>
  <c r="Q194" i="12"/>
  <c r="Q182" i="12"/>
  <c r="Q112" i="12"/>
  <c r="Q102" i="12"/>
  <c r="Q101" i="12"/>
  <c r="Q62" i="12"/>
  <c r="Q58" i="12"/>
  <c r="Q30" i="12"/>
  <c r="Q299" i="12"/>
  <c r="Q237" i="12"/>
  <c r="Q231" i="12"/>
  <c r="Q211" i="12"/>
  <c r="Q205" i="12"/>
  <c r="Q156" i="12"/>
  <c r="Q130" i="12"/>
  <c r="Q100" i="12"/>
  <c r="Q93" i="12"/>
  <c r="Q83" i="12"/>
  <c r="Q50" i="12"/>
  <c r="Q46" i="12"/>
  <c r="Q242" i="12"/>
  <c r="Q193" i="12"/>
  <c r="Q277" i="12"/>
  <c r="Q245" i="12"/>
  <c r="Q216" i="12"/>
  <c r="Q204" i="12"/>
  <c r="Q199" i="12"/>
  <c r="Q181" i="12"/>
  <c r="Q151" i="12"/>
  <c r="Q129" i="12"/>
  <c r="Q71" i="12"/>
  <c r="Q67" i="12"/>
  <c r="Q31" i="12"/>
  <c r="Q381" i="12"/>
  <c r="Q221" i="12"/>
  <c r="Q162" i="12"/>
  <c r="Q236" i="12"/>
  <c r="Q354" i="12"/>
  <c r="Q252" i="12"/>
  <c r="Q210" i="12"/>
  <c r="Q140" i="12"/>
  <c r="Q134" i="12"/>
  <c r="Q128" i="12"/>
  <c r="Q123" i="12"/>
  <c r="Q14" i="12"/>
  <c r="Q91" i="12"/>
  <c r="Q261" i="12"/>
  <c r="Q227" i="12"/>
  <c r="Q209" i="12"/>
  <c r="Q155" i="12"/>
  <c r="Q111" i="12"/>
  <c r="Q108" i="12"/>
  <c r="Q89" i="12"/>
  <c r="Q85" i="12"/>
  <c r="Q76" i="12"/>
  <c r="Q52" i="12"/>
  <c r="Q40" i="12"/>
  <c r="Q9" i="12"/>
  <c r="Q114" i="12"/>
  <c r="Q248" i="12"/>
  <c r="Q230" i="12"/>
  <c r="Q226" i="12"/>
  <c r="Q185" i="12"/>
  <c r="Q281" i="12"/>
  <c r="Q225" i="12"/>
  <c r="Q201" i="12"/>
  <c r="Q166" i="12"/>
  <c r="Q159" i="12"/>
  <c r="Q139" i="12"/>
  <c r="Q125" i="12"/>
  <c r="Q105" i="12"/>
  <c r="Q87" i="12"/>
  <c r="Q77" i="12"/>
  <c r="Q10" i="12"/>
  <c r="Q283" i="12"/>
  <c r="Q149" i="12"/>
  <c r="Q191" i="12"/>
  <c r="Q175" i="12"/>
  <c r="Q167" i="12"/>
  <c r="Q213" i="12"/>
  <c r="Q171" i="12"/>
  <c r="Q74" i="12"/>
  <c r="Q42" i="12"/>
  <c r="Q18" i="12"/>
  <c r="Q160" i="12"/>
  <c r="Q82" i="12"/>
  <c r="Q73" i="12"/>
  <c r="Q60" i="12"/>
  <c r="Q29" i="12"/>
  <c r="Q254" i="12"/>
  <c r="Q142" i="12"/>
  <c r="Q80" i="12"/>
  <c r="Q57" i="12"/>
  <c r="Q47" i="12"/>
  <c r="Q38" i="12"/>
  <c r="Q17" i="12"/>
  <c r="Q79" i="12"/>
  <c r="Q36" i="12"/>
  <c r="Q145" i="12"/>
  <c r="Q126" i="12"/>
  <c r="Q121" i="12"/>
  <c r="Q103" i="12"/>
  <c r="Q307" i="12"/>
  <c r="Q262" i="12"/>
  <c r="Q214" i="12"/>
  <c r="Q189" i="12"/>
  <c r="Q137" i="12"/>
  <c r="Q116" i="12"/>
  <c r="Q16" i="12"/>
  <c r="Q179" i="12"/>
  <c r="Q148" i="12"/>
  <c r="Q135" i="12"/>
  <c r="Q119" i="12"/>
  <c r="Q104" i="12"/>
  <c r="Q92" i="12"/>
  <c r="Q78" i="12"/>
  <c r="Q59" i="12"/>
  <c r="Q56" i="12"/>
  <c r="Q15" i="12"/>
  <c r="Q197" i="12"/>
  <c r="Q165" i="12"/>
  <c r="Q146" i="12"/>
  <c r="Q342" i="12"/>
  <c r="Q118" i="12"/>
  <c r="Q115" i="12"/>
  <c r="Q84" i="12"/>
  <c r="Q68" i="12"/>
  <c r="Q32" i="12"/>
  <c r="Q132" i="12"/>
  <c r="Q48" i="12"/>
  <c r="Q13" i="12"/>
  <c r="Q19" i="12"/>
  <c r="Q95" i="12"/>
  <c r="Q75" i="12"/>
  <c r="Q96" i="12"/>
  <c r="Q239" i="12"/>
  <c r="Q124" i="12"/>
  <c r="Q51" i="12"/>
  <c r="Q157" i="12"/>
  <c r="Q107" i="12"/>
  <c r="Q198" i="12"/>
  <c r="Q26" i="12"/>
  <c r="Q593" i="12"/>
  <c r="Q27" i="12"/>
  <c r="Q215" i="12"/>
  <c r="Q106" i="12"/>
  <c r="Q12" i="12"/>
  <c r="Q21" i="12"/>
  <c r="Q207" i="12"/>
  <c r="Q184" i="12"/>
  <c r="Q220" i="12"/>
  <c r="Q61" i="12"/>
  <c r="Q43" i="12"/>
  <c r="Q24" i="12"/>
  <c r="Q23" i="12"/>
  <c r="Q25" i="12"/>
  <c r="Q11" i="12"/>
  <c r="Q64" i="12"/>
  <c r="Q22" i="12"/>
  <c r="Q33" i="12"/>
  <c r="Q147" i="12"/>
  <c r="Q49" i="12"/>
  <c r="Q41" i="12"/>
  <c r="Q53" i="12"/>
  <c r="Q88" i="12"/>
  <c r="Q55" i="12"/>
  <c r="Q86" i="12"/>
  <c r="Q69" i="12"/>
  <c r="Q20" i="12"/>
  <c r="Q65" i="12"/>
  <c r="Q37" i="12"/>
  <c r="Q141" i="12"/>
  <c r="Q173" i="12"/>
  <c r="Q28" i="12"/>
  <c r="P45" i="12"/>
  <c r="P99" i="12"/>
  <c r="P72" i="12"/>
  <c r="P81" i="12"/>
  <c r="P63" i="12"/>
  <c r="Q2" i="7"/>
  <c r="P1" i="7"/>
  <c r="L4" i="11"/>
  <c r="K6" i="11"/>
  <c r="J700" i="11"/>
  <c r="J684" i="11"/>
  <c r="J675" i="11"/>
  <c r="J659" i="11"/>
  <c r="J703" i="11"/>
  <c r="J685" i="11"/>
  <c r="J673" i="11"/>
  <c r="J666" i="11"/>
  <c r="J698" i="11"/>
  <c r="J690" i="11"/>
  <c r="J679" i="11"/>
  <c r="J672" i="11"/>
  <c r="J664" i="11"/>
  <c r="J649" i="11"/>
  <c r="J633" i="11"/>
  <c r="J617" i="11"/>
  <c r="J694" i="11"/>
  <c r="J680" i="11"/>
  <c r="J678" i="11"/>
  <c r="J644" i="11"/>
  <c r="J628" i="11"/>
  <c r="J686" i="11"/>
  <c r="J669" i="11"/>
  <c r="J665" i="11"/>
  <c r="J674" i="11"/>
  <c r="J670" i="11"/>
  <c r="J663" i="11"/>
  <c r="J641" i="11"/>
  <c r="J635" i="11"/>
  <c r="J607" i="11"/>
  <c r="J602" i="11"/>
  <c r="J683" i="11"/>
  <c r="J660" i="11"/>
  <c r="J646" i="11"/>
  <c r="J691" i="11"/>
  <c r="J623" i="11"/>
  <c r="J601" i="11"/>
  <c r="J578" i="11"/>
  <c r="J562" i="11"/>
  <c r="J546" i="11"/>
  <c r="J530" i="11"/>
  <c r="J514" i="11"/>
  <c r="J498" i="11"/>
  <c r="J688" i="11"/>
  <c r="J676" i="11"/>
  <c r="J650" i="11"/>
  <c r="J604" i="11"/>
  <c r="J577" i="11"/>
  <c r="J558" i="11"/>
  <c r="J539" i="11"/>
  <c r="J532" i="11"/>
  <c r="J513" i="11"/>
  <c r="J494" i="11"/>
  <c r="J474" i="11"/>
  <c r="J458" i="11"/>
  <c r="J442" i="11"/>
  <c r="J426" i="11"/>
  <c r="J410" i="11"/>
  <c r="J394" i="11"/>
  <c r="J378" i="11"/>
  <c r="J362" i="11"/>
  <c r="J346" i="11"/>
  <c r="J330" i="11"/>
  <c r="J298" i="11"/>
  <c r="J693" i="11"/>
  <c r="J658" i="11"/>
  <c r="J651" i="11"/>
  <c r="J591" i="11"/>
  <c r="J545" i="11"/>
  <c r="J534" i="11"/>
  <c r="J531" i="11"/>
  <c r="J520" i="11"/>
  <c r="J506" i="11"/>
  <c r="J492" i="11"/>
  <c r="J482" i="11"/>
  <c r="J475" i="11"/>
  <c r="J463" i="11"/>
  <c r="J437" i="11"/>
  <c r="J418" i="11"/>
  <c r="J411" i="11"/>
  <c r="J373" i="11"/>
  <c r="J354" i="11"/>
  <c r="J347" i="11"/>
  <c r="J335" i="11"/>
  <c r="J309" i="11"/>
  <c r="J283" i="11"/>
  <c r="J267" i="11"/>
  <c r="J251" i="11"/>
  <c r="J235" i="11"/>
  <c r="J219" i="11"/>
  <c r="J203" i="11"/>
  <c r="J187" i="11"/>
  <c r="J171" i="11"/>
  <c r="J155" i="11"/>
  <c r="J139" i="11"/>
  <c r="J123" i="11"/>
  <c r="J107" i="11"/>
  <c r="J103" i="11"/>
  <c r="J70" i="11"/>
  <c r="J66" i="11"/>
  <c r="J35" i="11"/>
  <c r="J697" i="11"/>
  <c r="J668" i="11"/>
  <c r="J667" i="11"/>
  <c r="J643" i="11"/>
  <c r="J608" i="11"/>
  <c r="J571" i="11"/>
  <c r="J653" i="11"/>
  <c r="J618" i="11"/>
  <c r="J615" i="11"/>
  <c r="J564" i="11"/>
  <c r="J657" i="11"/>
  <c r="J645" i="11"/>
  <c r="J638" i="11"/>
  <c r="J611" i="11"/>
  <c r="J595" i="11"/>
  <c r="J587" i="11"/>
  <c r="J561" i="11"/>
  <c r="J634" i="11"/>
  <c r="J613" i="11"/>
  <c r="J600" i="11"/>
  <c r="J570" i="11"/>
  <c r="J563" i="11"/>
  <c r="J560" i="11"/>
  <c r="J556" i="11"/>
  <c r="J550" i="11"/>
  <c r="J537" i="11"/>
  <c r="J524" i="11"/>
  <c r="J517" i="11"/>
  <c r="J497" i="11"/>
  <c r="J478" i="11"/>
  <c r="J456" i="11"/>
  <c r="J610" i="11"/>
  <c r="J551" i="11"/>
  <c r="J528" i="11"/>
  <c r="J527" i="11"/>
  <c r="J503" i="11"/>
  <c r="J682" i="11"/>
  <c r="J599" i="11"/>
  <c r="J579" i="11"/>
  <c r="J554" i="11"/>
  <c r="J553" i="11"/>
  <c r="J529" i="11"/>
  <c r="J505" i="11"/>
  <c r="J504" i="11"/>
  <c r="J471" i="11"/>
  <c r="J464" i="11"/>
  <c r="J452" i="11"/>
  <c r="J439" i="11"/>
  <c r="J427" i="11"/>
  <c r="J402" i="11"/>
  <c r="J377" i="11"/>
  <c r="J349" i="11"/>
  <c r="J327" i="11"/>
  <c r="J313" i="11"/>
  <c r="J296" i="11"/>
  <c r="J282" i="11"/>
  <c r="J244" i="11"/>
  <c r="J237" i="11"/>
  <c r="J655" i="11"/>
  <c r="J624" i="11"/>
  <c r="J616" i="11"/>
  <c r="J596" i="11"/>
  <c r="J588" i="11"/>
  <c r="J548" i="11"/>
  <c r="J536" i="11"/>
  <c r="J526" i="11"/>
  <c r="J499" i="11"/>
  <c r="J485" i="11"/>
  <c r="J481" i="11"/>
  <c r="J405" i="11"/>
  <c r="J379" i="11"/>
  <c r="J366" i="11"/>
  <c r="J359" i="11"/>
  <c r="J333" i="11"/>
  <c r="J320" i="11"/>
  <c r="J300" i="11"/>
  <c r="J281" i="11"/>
  <c r="J278" i="11"/>
  <c r="J264" i="11"/>
  <c r="J247" i="11"/>
  <c r="J233" i="11"/>
  <c r="J230" i="11"/>
  <c r="J692" i="11"/>
  <c r="J687" i="11"/>
  <c r="J580" i="11"/>
  <c r="J541" i="11"/>
  <c r="J521" i="11"/>
  <c r="J509" i="11"/>
  <c r="J469" i="11"/>
  <c r="J468" i="11"/>
  <c r="J431" i="11"/>
  <c r="J424" i="11"/>
  <c r="J398" i="11"/>
  <c r="J392" i="11"/>
  <c r="J385" i="11"/>
  <c r="J352" i="11"/>
  <c r="J345" i="11"/>
  <c r="J289" i="11"/>
  <c r="J275" i="11"/>
  <c r="J261" i="11"/>
  <c r="J202" i="11"/>
  <c r="J183" i="11"/>
  <c r="J164" i="11"/>
  <c r="J157" i="11"/>
  <c r="J138" i="11"/>
  <c r="J119" i="11"/>
  <c r="J101" i="11"/>
  <c r="J82" i="11"/>
  <c r="J26" i="11"/>
  <c r="J10" i="11"/>
  <c r="J661" i="11"/>
  <c r="J640" i="11"/>
  <c r="J629" i="11"/>
  <c r="J572" i="11"/>
  <c r="J565" i="11"/>
  <c r="J441" i="11"/>
  <c r="J440" i="11"/>
  <c r="J404" i="11"/>
  <c r="J636" i="11"/>
  <c r="J627" i="11"/>
  <c r="J626" i="11"/>
  <c r="J612" i="11"/>
  <c r="J495" i="11"/>
  <c r="J487" i="11"/>
  <c r="J453" i="11"/>
  <c r="J448" i="11"/>
  <c r="J443" i="11"/>
  <c r="J412" i="11"/>
  <c r="J391" i="11"/>
  <c r="J384" i="11"/>
  <c r="J368" i="11"/>
  <c r="J364" i="11"/>
  <c r="J355" i="11"/>
  <c r="J325" i="11"/>
  <c r="J321" i="11"/>
  <c r="J308" i="11"/>
  <c r="J304" i="11"/>
  <c r="J295" i="11"/>
  <c r="J276" i="11"/>
  <c r="J259" i="11"/>
  <c r="J243" i="11"/>
  <c r="J224" i="11"/>
  <c r="J211" i="11"/>
  <c r="J200" i="11"/>
  <c r="J169" i="11"/>
  <c r="J141" i="11"/>
  <c r="J133" i="11"/>
  <c r="J130" i="11"/>
  <c r="J116" i="11"/>
  <c r="J113" i="11"/>
  <c r="J75" i="11"/>
  <c r="J46" i="11"/>
  <c r="J43" i="11"/>
  <c r="J32" i="11"/>
  <c r="J20" i="11"/>
  <c r="J13" i="11"/>
  <c r="J166" i="11"/>
  <c r="J124" i="11"/>
  <c r="J104" i="11"/>
  <c r="J62" i="11"/>
  <c r="J49" i="11"/>
  <c r="J40" i="11"/>
  <c r="J37" i="11"/>
  <c r="J25" i="11"/>
  <c r="J677" i="11"/>
  <c r="J639" i="11"/>
  <c r="J584" i="11"/>
  <c r="J573" i="11"/>
  <c r="J544" i="11"/>
  <c r="J631" i="11"/>
  <c r="J581" i="11"/>
  <c r="J502" i="11"/>
  <c r="J483" i="11"/>
  <c r="J381" i="11"/>
  <c r="J334" i="11"/>
  <c r="J277" i="11"/>
  <c r="J260" i="11"/>
  <c r="J227" i="11"/>
  <c r="J226" i="11"/>
  <c r="J225" i="11"/>
  <c r="J648" i="11"/>
  <c r="J609" i="11"/>
  <c r="J701" i="11"/>
  <c r="J632" i="11"/>
  <c r="J540" i="11"/>
  <c r="J522" i="11"/>
  <c r="J515" i="11"/>
  <c r="J493" i="11"/>
  <c r="J472" i="11"/>
  <c r="J465" i="11"/>
  <c r="J393" i="11"/>
  <c r="J370" i="11"/>
  <c r="J363" i="11"/>
  <c r="J344" i="11"/>
  <c r="J342" i="11"/>
  <c r="J302" i="11"/>
  <c r="J207" i="11"/>
  <c r="J206" i="11"/>
  <c r="J188" i="11"/>
  <c r="J186" i="11"/>
  <c r="J152" i="11"/>
  <c r="J132" i="11"/>
  <c r="J115" i="11"/>
  <c r="J114" i="11"/>
  <c r="J582" i="11"/>
  <c r="J574" i="11"/>
  <c r="J457" i="11"/>
  <c r="J420" i="11"/>
  <c r="J408" i="11"/>
  <c r="J396" i="11"/>
  <c r="J351" i="11"/>
  <c r="J328" i="11"/>
  <c r="J290" i="11"/>
  <c r="J271" i="11"/>
  <c r="J252" i="11"/>
  <c r="J240" i="11"/>
  <c r="J221" i="11"/>
  <c r="J208" i="11"/>
  <c r="J170" i="11"/>
  <c r="J134" i="11"/>
  <c r="J93" i="11"/>
  <c r="J61" i="11"/>
  <c r="J50" i="11"/>
  <c r="J30" i="11"/>
  <c r="J23" i="11"/>
  <c r="J662" i="11"/>
  <c r="J594" i="11"/>
  <c r="J542" i="11"/>
  <c r="J510" i="11"/>
  <c r="J489" i="11"/>
  <c r="J488" i="11"/>
  <c r="J462" i="11"/>
  <c r="J446" i="11"/>
  <c r="J696" i="11"/>
  <c r="J681" i="11"/>
  <c r="J614" i="11"/>
  <c r="J606" i="11"/>
  <c r="J466" i="11"/>
  <c r="J454" i="11"/>
  <c r="J447" i="11"/>
  <c r="J403" i="11"/>
  <c r="J401" i="11"/>
  <c r="J312" i="11"/>
  <c r="J270" i="11"/>
  <c r="J266" i="11"/>
  <c r="J258" i="11"/>
  <c r="J232" i="11"/>
  <c r="J228" i="11"/>
  <c r="J147" i="11"/>
  <c r="J92" i="11"/>
  <c r="J77" i="11"/>
  <c r="J52" i="11"/>
  <c r="J31" i="11"/>
  <c r="J14" i="11"/>
  <c r="J491" i="11"/>
  <c r="J459" i="11"/>
  <c r="J213" i="11"/>
  <c r="J191" i="11"/>
  <c r="J549" i="11"/>
  <c r="J547" i="11"/>
  <c r="J470" i="11"/>
  <c r="J400" i="11"/>
  <c r="J215" i="11"/>
  <c r="J193" i="11"/>
  <c r="J176" i="11"/>
  <c r="J159" i="11"/>
  <c r="J121" i="11"/>
  <c r="J74" i="11"/>
  <c r="J41" i="11"/>
  <c r="J16" i="11"/>
  <c r="J15" i="11"/>
  <c r="J652" i="11"/>
  <c r="J409" i="11"/>
  <c r="J407" i="11"/>
  <c r="J380" i="11"/>
  <c r="J372" i="11"/>
  <c r="J356" i="11"/>
  <c r="J319" i="11"/>
  <c r="J318" i="11"/>
  <c r="J311" i="11"/>
  <c r="J288" i="11"/>
  <c r="J269" i="11"/>
  <c r="J128" i="11"/>
  <c r="J96" i="11"/>
  <c r="J56" i="11"/>
  <c r="J33" i="11"/>
  <c r="J621" i="11"/>
  <c r="J516" i="11"/>
  <c r="J406" i="11"/>
  <c r="J326" i="11"/>
  <c r="J310" i="11"/>
  <c r="J303" i="11"/>
  <c r="J292" i="11"/>
  <c r="J284" i="11"/>
  <c r="J254" i="11"/>
  <c r="J250" i="11"/>
  <c r="J239" i="11"/>
  <c r="J231" i="11"/>
  <c r="J220" i="11"/>
  <c r="J174" i="11"/>
  <c r="J150" i="11"/>
  <c r="J145" i="11"/>
  <c r="J126" i="11"/>
  <c r="J100" i="11"/>
  <c r="J89" i="11"/>
  <c r="J85" i="11"/>
  <c r="J67" i="11"/>
  <c r="J18" i="11"/>
  <c r="J17" i="11"/>
  <c r="J590" i="11"/>
  <c r="J451" i="11"/>
  <c r="J415" i="11"/>
  <c r="J371" i="11"/>
  <c r="J341" i="11"/>
  <c r="J273" i="11"/>
  <c r="J257" i="11"/>
  <c r="J143" i="11"/>
  <c r="J111" i="11"/>
  <c r="J78" i="11"/>
  <c r="J71" i="11"/>
  <c r="J60" i="11"/>
  <c r="J42" i="11"/>
  <c r="J593" i="11"/>
  <c r="J585" i="11"/>
  <c r="J559" i="11"/>
  <c r="J455" i="11"/>
  <c r="J417" i="11"/>
  <c r="J414" i="11"/>
  <c r="J413" i="11"/>
  <c r="J317" i="11"/>
  <c r="J301" i="11"/>
  <c r="J699" i="11"/>
  <c r="J702" i="11"/>
  <c r="J473" i="11"/>
  <c r="J445" i="11"/>
  <c r="J435" i="11"/>
  <c r="J387" i="11"/>
  <c r="J656" i="11"/>
  <c r="J605" i="11"/>
  <c r="J496" i="11"/>
  <c r="J597" i="11"/>
  <c r="J555" i="11"/>
  <c r="J538" i="11"/>
  <c r="J460" i="11"/>
  <c r="J421" i="11"/>
  <c r="J375" i="11"/>
  <c r="J353" i="11"/>
  <c r="J306" i="11"/>
  <c r="J272" i="11"/>
  <c r="J241" i="11"/>
  <c r="J184" i="11"/>
  <c r="J131" i="11"/>
  <c r="J73" i="11"/>
  <c r="J57" i="11"/>
  <c r="J38" i="11"/>
  <c r="J36" i="11"/>
  <c r="J27" i="11"/>
  <c r="J576" i="11"/>
  <c r="J525" i="11"/>
  <c r="J222" i="11"/>
  <c r="J117" i="11"/>
  <c r="J83" i="11"/>
  <c r="J65" i="11"/>
  <c r="J47" i="11"/>
  <c r="J22" i="11"/>
  <c r="J21" i="11"/>
  <c r="J461" i="11"/>
  <c r="J438" i="11"/>
  <c r="J374" i="11"/>
  <c r="J324" i="11"/>
  <c r="J274" i="11"/>
  <c r="J248" i="11"/>
  <c r="J234" i="11"/>
  <c r="J210" i="11"/>
  <c r="J205" i="11"/>
  <c r="J199" i="11"/>
  <c r="J190" i="11"/>
  <c r="J175" i="11"/>
  <c r="J146" i="11"/>
  <c r="J122" i="11"/>
  <c r="J24" i="11"/>
  <c r="J19" i="11"/>
  <c r="J589" i="11"/>
  <c r="J567" i="11"/>
  <c r="J543" i="11"/>
  <c r="J432" i="11"/>
  <c r="J386" i="11"/>
  <c r="J367" i="11"/>
  <c r="J338" i="11"/>
  <c r="J286" i="11"/>
  <c r="J180" i="11"/>
  <c r="J583" i="11"/>
  <c r="J395" i="11"/>
  <c r="J316" i="11"/>
  <c r="J305" i="11"/>
  <c r="J436" i="11"/>
  <c r="J619" i="11"/>
  <c r="J523" i="11"/>
  <c r="J500" i="11"/>
  <c r="J390" i="11"/>
  <c r="J343" i="11"/>
  <c r="J285" i="11"/>
  <c r="J642" i="11"/>
  <c r="J512" i="11"/>
  <c r="J425" i="11"/>
  <c r="J332" i="11"/>
  <c r="J197" i="11"/>
  <c r="J167" i="11"/>
  <c r="J165" i="11"/>
  <c r="J622" i="11"/>
  <c r="J429" i="11"/>
  <c r="J647" i="11"/>
  <c r="J625" i="11"/>
  <c r="J592" i="11"/>
  <c r="J479" i="11"/>
  <c r="J430" i="11"/>
  <c r="J486" i="11"/>
  <c r="J329" i="11"/>
  <c r="J397" i="11"/>
  <c r="J291" i="11"/>
  <c r="J163" i="11"/>
  <c r="J160" i="11"/>
  <c r="J507" i="11"/>
  <c r="J444" i="11"/>
  <c r="J360" i="11"/>
  <c r="J339" i="11"/>
  <c r="J322" i="11"/>
  <c r="J236" i="11"/>
  <c r="J216" i="11"/>
  <c r="J189" i="11"/>
  <c r="J136" i="11"/>
  <c r="J129" i="11"/>
  <c r="J105" i="11"/>
  <c r="J48" i="11"/>
  <c r="J369" i="11"/>
  <c r="J173" i="11"/>
  <c r="J87" i="11"/>
  <c r="J76" i="11"/>
  <c r="J557" i="11"/>
  <c r="J519" i="11"/>
  <c r="J480" i="11"/>
  <c r="J419" i="11"/>
  <c r="J299" i="11"/>
  <c r="J294" i="11"/>
  <c r="J279" i="11"/>
  <c r="J242" i="11"/>
  <c r="J192" i="11"/>
  <c r="J185" i="11"/>
  <c r="J182" i="11"/>
  <c r="J168" i="11"/>
  <c r="J162" i="11"/>
  <c r="J511" i="11"/>
  <c r="J336" i="11"/>
  <c r="J293" i="11"/>
  <c r="J249" i="11"/>
  <c r="J154" i="11"/>
  <c r="J149" i="11"/>
  <c r="J575" i="11"/>
  <c r="J389" i="11"/>
  <c r="J357" i="11"/>
  <c r="J323" i="11"/>
  <c r="J209" i="11"/>
  <c r="J181" i="11"/>
  <c r="J151" i="11"/>
  <c r="J58" i="11"/>
  <c r="J11" i="11"/>
  <c r="J422" i="11"/>
  <c r="J376" i="11"/>
  <c r="J340" i="11"/>
  <c r="J268" i="11"/>
  <c r="J265" i="11"/>
  <c r="J388" i="11"/>
  <c r="J142" i="11"/>
  <c r="J91" i="11"/>
  <c r="J86" i="11"/>
  <c r="J255" i="11"/>
  <c r="J307" i="11"/>
  <c r="J218" i="11"/>
  <c r="J217" i="11"/>
  <c r="J477" i="11"/>
  <c r="J449" i="11"/>
  <c r="J245" i="11"/>
  <c r="J80" i="11"/>
  <c r="J79" i="11"/>
  <c r="J428" i="11"/>
  <c r="J361" i="11"/>
  <c r="J337" i="11"/>
  <c r="J118" i="11"/>
  <c r="J106" i="11"/>
  <c r="J97" i="11"/>
  <c r="J64" i="11"/>
  <c r="J533" i="11"/>
  <c r="J508" i="11"/>
  <c r="J214" i="11"/>
  <c r="J630" i="11"/>
  <c r="J315" i="11"/>
  <c r="J262" i="11"/>
  <c r="J566" i="11"/>
  <c r="J568" i="11"/>
  <c r="J201" i="11"/>
  <c r="J84" i="11"/>
  <c r="J598" i="11"/>
  <c r="J179" i="11"/>
  <c r="J204" i="11"/>
  <c r="J490" i="11"/>
  <c r="J196" i="11"/>
  <c r="J172" i="11"/>
  <c r="J59" i="11"/>
  <c r="J137" i="11"/>
  <c r="J98" i="11"/>
  <c r="J434" i="11"/>
  <c r="J256" i="11"/>
  <c r="J108" i="11"/>
  <c r="J95" i="11"/>
  <c r="J88" i="11"/>
  <c r="J69" i="11"/>
  <c r="J53" i="11"/>
  <c r="J158" i="11"/>
  <c r="J156" i="11"/>
  <c r="J135" i="11"/>
  <c r="J253" i="11"/>
  <c r="J55" i="11"/>
  <c r="J68" i="11"/>
  <c r="J28" i="11"/>
  <c r="J423" i="11"/>
  <c r="J194" i="11"/>
  <c r="J94" i="11"/>
  <c r="J476" i="11"/>
  <c r="J238" i="11"/>
  <c r="J198" i="11"/>
  <c r="J383" i="11"/>
  <c r="J102" i="11"/>
  <c r="J9" i="11"/>
  <c r="J358" i="11"/>
  <c r="J125" i="11"/>
  <c r="J140" i="11"/>
  <c r="J51" i="11"/>
  <c r="J223" i="11"/>
  <c r="J148" i="11"/>
  <c r="J153" i="11"/>
  <c r="J12" i="11"/>
  <c r="J29" i="11"/>
  <c r="J177" i="11"/>
  <c r="J287" i="11"/>
  <c r="J120" i="11"/>
  <c r="J112" i="11"/>
  <c r="J350" i="11"/>
  <c r="R702" i="12" l="1"/>
  <c r="R697" i="12"/>
  <c r="R692" i="12"/>
  <c r="R703" i="12"/>
  <c r="R698" i="12"/>
  <c r="R693" i="12"/>
  <c r="R699" i="12"/>
  <c r="R694" i="12"/>
  <c r="R700" i="12"/>
  <c r="R701" i="12"/>
  <c r="R696" i="12"/>
  <c r="R691" i="12"/>
  <c r="R685" i="12"/>
  <c r="R679" i="12"/>
  <c r="R683" i="12"/>
  <c r="R690" i="12"/>
  <c r="R678" i="12"/>
  <c r="R668" i="12"/>
  <c r="R681" i="12"/>
  <c r="R682" i="12"/>
  <c r="R688" i="12"/>
  <c r="R680" i="12"/>
  <c r="R677" i="12"/>
  <c r="R657" i="12"/>
  <c r="R641" i="12"/>
  <c r="R684" i="12"/>
  <c r="R676" i="12"/>
  <c r="R672" i="12"/>
  <c r="R670" i="12"/>
  <c r="R675" i="12"/>
  <c r="R687" i="12"/>
  <c r="R664" i="12"/>
  <c r="R640" i="12"/>
  <c r="R635" i="12"/>
  <c r="R662" i="12"/>
  <c r="R653" i="12"/>
  <c r="R674" i="12"/>
  <c r="R686" i="12"/>
  <c r="R669" i="12"/>
  <c r="R646" i="12"/>
  <c r="R643" i="12"/>
  <c r="R665" i="12"/>
  <c r="R667" i="12"/>
  <c r="R659" i="12"/>
  <c r="R645" i="12"/>
  <c r="R636" i="12"/>
  <c r="R663" i="12"/>
  <c r="R655" i="12"/>
  <c r="R642" i="12"/>
  <c r="R628" i="12"/>
  <c r="R619" i="12"/>
  <c r="R644" i="12"/>
  <c r="R614" i="12"/>
  <c r="R647" i="12"/>
  <c r="R625" i="12"/>
  <c r="R609" i="12"/>
  <c r="R673" i="12"/>
  <c r="R632" i="12"/>
  <c r="R627" i="12"/>
  <c r="R666" i="12"/>
  <c r="R658" i="12"/>
  <c r="R656" i="12"/>
  <c r="R648" i="12"/>
  <c r="R634" i="12"/>
  <c r="R660" i="12"/>
  <c r="R650" i="12"/>
  <c r="R607" i="12"/>
  <c r="R587" i="12"/>
  <c r="R639" i="12"/>
  <c r="R631" i="12"/>
  <c r="R605" i="12"/>
  <c r="R589" i="12"/>
  <c r="R612" i="12"/>
  <c r="R633" i="12"/>
  <c r="R621" i="12"/>
  <c r="R592" i="12"/>
  <c r="R630" i="12"/>
  <c r="R597" i="12"/>
  <c r="R594" i="12"/>
  <c r="R591" i="12"/>
  <c r="R583" i="12"/>
  <c r="R577" i="12"/>
  <c r="R629" i="12"/>
  <c r="R610" i="12"/>
  <c r="R598" i="12"/>
  <c r="R600" i="12"/>
  <c r="R599" i="12"/>
  <c r="R582" i="12"/>
  <c r="R570" i="12"/>
  <c r="R618" i="12"/>
  <c r="R590" i="12"/>
  <c r="R661" i="12"/>
  <c r="R652" i="12"/>
  <c r="R622" i="12"/>
  <c r="R638" i="12"/>
  <c r="R624" i="12"/>
  <c r="R623" i="12"/>
  <c r="R615" i="12"/>
  <c r="R562" i="12"/>
  <c r="R553" i="12"/>
  <c r="R537" i="12"/>
  <c r="R593" i="12"/>
  <c r="R588" i="12"/>
  <c r="R559" i="12"/>
  <c r="R543" i="12"/>
  <c r="R527" i="12"/>
  <c r="R611" i="12"/>
  <c r="R602" i="12"/>
  <c r="R651" i="12"/>
  <c r="R595" i="12"/>
  <c r="R555" i="12"/>
  <c r="R539" i="12"/>
  <c r="R626" i="12"/>
  <c r="R576" i="12"/>
  <c r="R563" i="12"/>
  <c r="R550" i="12"/>
  <c r="R534" i="12"/>
  <c r="R616" i="12"/>
  <c r="R613" i="12"/>
  <c r="R584" i="12"/>
  <c r="R566" i="12"/>
  <c r="R581" i="12"/>
  <c r="R573" i="12"/>
  <c r="R542" i="12"/>
  <c r="R604" i="12"/>
  <c r="R579" i="12"/>
  <c r="R567" i="12"/>
  <c r="R544" i="12"/>
  <c r="R560" i="12"/>
  <c r="R572" i="12"/>
  <c r="R565" i="12"/>
  <c r="R601" i="12"/>
  <c r="R580" i="12"/>
  <c r="R557" i="12"/>
  <c r="R561" i="12"/>
  <c r="R556" i="12"/>
  <c r="R538" i="12"/>
  <c r="R521" i="12"/>
  <c r="R503" i="12"/>
  <c r="R487" i="12"/>
  <c r="R536" i="12"/>
  <c r="R514" i="12"/>
  <c r="R498" i="12"/>
  <c r="R482" i="12"/>
  <c r="R578" i="12"/>
  <c r="R564" i="12"/>
  <c r="R606" i="12"/>
  <c r="R575" i="12"/>
  <c r="R649" i="12"/>
  <c r="R608" i="12"/>
  <c r="R596" i="12"/>
  <c r="R551" i="12"/>
  <c r="R528" i="12"/>
  <c r="R508" i="12"/>
  <c r="R502" i="12"/>
  <c r="R499" i="12"/>
  <c r="R546" i="12"/>
  <c r="R532" i="12"/>
  <c r="R519" i="12"/>
  <c r="R547" i="12"/>
  <c r="R526" i="12"/>
  <c r="R571" i="12"/>
  <c r="R554" i="12"/>
  <c r="R540" i="12"/>
  <c r="R517" i="12"/>
  <c r="R585" i="12"/>
  <c r="R545" i="12"/>
  <c r="R529" i="12"/>
  <c r="R522" i="12"/>
  <c r="R515" i="12"/>
  <c r="R493" i="12"/>
  <c r="R469" i="12"/>
  <c r="R453" i="12"/>
  <c r="R531" i="12"/>
  <c r="R492" i="12"/>
  <c r="R505" i="12"/>
  <c r="R478" i="12"/>
  <c r="R549" i="12"/>
  <c r="R507" i="12"/>
  <c r="R496" i="12"/>
  <c r="R474" i="12"/>
  <c r="R460" i="12"/>
  <c r="R530" i="12"/>
  <c r="R525" i="12"/>
  <c r="R504" i="12"/>
  <c r="R473" i="12"/>
  <c r="R465" i="12"/>
  <c r="R516" i="12"/>
  <c r="R506" i="12"/>
  <c r="R480" i="12"/>
  <c r="R468" i="12"/>
  <c r="R461" i="12"/>
  <c r="R512" i="12"/>
  <c r="R497" i="12"/>
  <c r="R494" i="12"/>
  <c r="R451" i="12"/>
  <c r="R444" i="12"/>
  <c r="R426" i="12"/>
  <c r="R491" i="12"/>
  <c r="R483" i="12"/>
  <c r="R475" i="12"/>
  <c r="R471" i="12"/>
  <c r="R437" i="12"/>
  <c r="R617" i="12"/>
  <c r="R449" i="12"/>
  <c r="R432" i="12"/>
  <c r="R513" i="12"/>
  <c r="R568" i="12"/>
  <c r="R500" i="12"/>
  <c r="R495" i="12"/>
  <c r="R481" i="12"/>
  <c r="R438" i="12"/>
  <c r="R422" i="12"/>
  <c r="R406" i="12"/>
  <c r="R523" i="12"/>
  <c r="R510" i="12"/>
  <c r="R574" i="12"/>
  <c r="R472" i="12"/>
  <c r="R436" i="12"/>
  <c r="R464" i="12"/>
  <c r="R463" i="12"/>
  <c r="R462" i="12"/>
  <c r="R548" i="12"/>
  <c r="R533" i="12"/>
  <c r="R509" i="12"/>
  <c r="R490" i="12"/>
  <c r="R479" i="12"/>
  <c r="R404" i="12"/>
  <c r="R439" i="12"/>
  <c r="R428" i="12"/>
  <c r="R511" i="12"/>
  <c r="R435" i="12"/>
  <c r="R477" i="12"/>
  <c r="R446" i="12"/>
  <c r="R443" i="12"/>
  <c r="R421" i="12"/>
  <c r="R470" i="12"/>
  <c r="R434" i="12"/>
  <c r="R383" i="12"/>
  <c r="R367" i="12"/>
  <c r="R459" i="12"/>
  <c r="R466" i="12"/>
  <c r="R456" i="12"/>
  <c r="R410" i="12"/>
  <c r="R405" i="12"/>
  <c r="R389" i="12"/>
  <c r="R373" i="12"/>
  <c r="R454" i="12"/>
  <c r="R411" i="12"/>
  <c r="R485" i="12"/>
  <c r="R458" i="12"/>
  <c r="R424" i="12"/>
  <c r="R420" i="12"/>
  <c r="R401" i="12"/>
  <c r="R385" i="12"/>
  <c r="R369" i="12"/>
  <c r="R520" i="12"/>
  <c r="R486" i="12"/>
  <c r="R448" i="12"/>
  <c r="R488" i="12"/>
  <c r="R445" i="12"/>
  <c r="R429" i="12"/>
  <c r="R395" i="12"/>
  <c r="R376" i="12"/>
  <c r="R362" i="12"/>
  <c r="R423" i="12"/>
  <c r="R375" i="12"/>
  <c r="R476" i="12"/>
  <c r="R415" i="12"/>
  <c r="R408" i="12"/>
  <c r="R394" i="12"/>
  <c r="R384" i="12"/>
  <c r="R350" i="12"/>
  <c r="R334" i="12"/>
  <c r="R414" i="12"/>
  <c r="R413" i="12"/>
  <c r="R417" i="12"/>
  <c r="R400" i="12"/>
  <c r="R391" i="12"/>
  <c r="R346" i="12"/>
  <c r="R431" i="12"/>
  <c r="R419" i="12"/>
  <c r="R558" i="12"/>
  <c r="R489" i="12"/>
  <c r="R397" i="12"/>
  <c r="R390" i="12"/>
  <c r="R452" i="12"/>
  <c r="R440" i="12"/>
  <c r="R418" i="12"/>
  <c r="R541" i="12"/>
  <c r="R396" i="12"/>
  <c r="R427" i="12"/>
  <c r="R378" i="12"/>
  <c r="R455" i="12"/>
  <c r="R441" i="12"/>
  <c r="R425" i="12"/>
  <c r="R412" i="12"/>
  <c r="R358" i="12"/>
  <c r="R403" i="12"/>
  <c r="R338" i="12"/>
  <c r="R335" i="12"/>
  <c r="R332" i="12"/>
  <c r="R320" i="12"/>
  <c r="R407" i="12"/>
  <c r="R402" i="12"/>
  <c r="R393" i="12"/>
  <c r="R457" i="12"/>
  <c r="R442" i="12"/>
  <c r="R387" i="12"/>
  <c r="R379" i="12"/>
  <c r="R351" i="12"/>
  <c r="R398" i="12"/>
  <c r="R370" i="12"/>
  <c r="R364" i="12"/>
  <c r="R343" i="12"/>
  <c r="R316" i="12"/>
  <c r="R300" i="12"/>
  <c r="R284" i="12"/>
  <c r="R268" i="12"/>
  <c r="R524" i="12"/>
  <c r="R447" i="12"/>
  <c r="R430" i="12"/>
  <c r="R380" i="12"/>
  <c r="R371" i="12"/>
  <c r="R359" i="12"/>
  <c r="R353" i="12"/>
  <c r="R340" i="12"/>
  <c r="R337" i="12"/>
  <c r="R327" i="12"/>
  <c r="R311" i="12"/>
  <c r="R295" i="12"/>
  <c r="R368" i="12"/>
  <c r="R349" i="12"/>
  <c r="R322" i="12"/>
  <c r="R306" i="12"/>
  <c r="R290" i="12"/>
  <c r="R274" i="12"/>
  <c r="R258" i="12"/>
  <c r="R361" i="12"/>
  <c r="R357" i="12"/>
  <c r="R354" i="12"/>
  <c r="R352" i="12"/>
  <c r="R293" i="12"/>
  <c r="R333" i="12"/>
  <c r="R302" i="12"/>
  <c r="R266" i="12"/>
  <c r="R336" i="12"/>
  <c r="R330" i="12"/>
  <c r="R319" i="12"/>
  <c r="R301" i="12"/>
  <c r="R292" i="12"/>
  <c r="R260" i="12"/>
  <c r="R344" i="12"/>
  <c r="R392" i="12"/>
  <c r="R299" i="12"/>
  <c r="R291" i="12"/>
  <c r="R409" i="12"/>
  <c r="R325" i="12"/>
  <c r="R304" i="12"/>
  <c r="R256" i="12"/>
  <c r="R253" i="12"/>
  <c r="R249" i="12"/>
  <c r="R233" i="12"/>
  <c r="R217" i="12"/>
  <c r="R201" i="12"/>
  <c r="R185" i="12"/>
  <c r="R169" i="12"/>
  <c r="R153" i="12"/>
  <c r="R282" i="12"/>
  <c r="R270" i="12"/>
  <c r="R244" i="12"/>
  <c r="R386" i="12"/>
  <c r="R309" i="12"/>
  <c r="R239" i="12"/>
  <c r="R223" i="12"/>
  <c r="R207" i="12"/>
  <c r="R191" i="12"/>
  <c r="R175" i="12"/>
  <c r="R159" i="12"/>
  <c r="R341" i="12"/>
  <c r="R326" i="12"/>
  <c r="R278" i="12"/>
  <c r="R250" i="12"/>
  <c r="R347" i="12"/>
  <c r="R345" i="12"/>
  <c r="R339" i="12"/>
  <c r="R313" i="12"/>
  <c r="R267" i="12"/>
  <c r="R245" i="12"/>
  <c r="R213" i="12"/>
  <c r="R197" i="12"/>
  <c r="R181" i="12"/>
  <c r="R165" i="12"/>
  <c r="R149" i="12"/>
  <c r="R388" i="12"/>
  <c r="R366" i="12"/>
  <c r="R303" i="12"/>
  <c r="R294" i="12"/>
  <c r="R275" i="12"/>
  <c r="R264" i="12"/>
  <c r="R251" i="12"/>
  <c r="R235" i="12"/>
  <c r="R219" i="12"/>
  <c r="R203" i="12"/>
  <c r="R187" i="12"/>
  <c r="R171" i="12"/>
  <c r="R377" i="12"/>
  <c r="R372" i="12"/>
  <c r="R324" i="12"/>
  <c r="R298" i="12"/>
  <c r="R315" i="12"/>
  <c r="R323" i="12"/>
  <c r="R317" i="12"/>
  <c r="R287" i="12"/>
  <c r="R285" i="12"/>
  <c r="R279" i="12"/>
  <c r="R240" i="12"/>
  <c r="R232" i="12"/>
  <c r="R224" i="12"/>
  <c r="R216" i="12"/>
  <c r="R208" i="12"/>
  <c r="R200" i="12"/>
  <c r="R192" i="12"/>
  <c r="R184" i="12"/>
  <c r="R131" i="12"/>
  <c r="R115" i="12"/>
  <c r="R105" i="12"/>
  <c r="R101" i="12"/>
  <c r="R329" i="12"/>
  <c r="R310" i="12"/>
  <c r="R289" i="12"/>
  <c r="R241" i="12"/>
  <c r="R225" i="12"/>
  <c r="R209" i="12"/>
  <c r="R193" i="12"/>
  <c r="R160" i="12"/>
  <c r="R148" i="12"/>
  <c r="R307" i="12"/>
  <c r="R305" i="12"/>
  <c r="R296" i="12"/>
  <c r="R255" i="12"/>
  <c r="R172" i="12"/>
  <c r="R163" i="12"/>
  <c r="R133" i="12"/>
  <c r="R117" i="12"/>
  <c r="R86" i="12"/>
  <c r="R82" i="12"/>
  <c r="R236" i="12"/>
  <c r="R227" i="12"/>
  <c r="R220" i="12"/>
  <c r="R211" i="12"/>
  <c r="R204" i="12"/>
  <c r="R188" i="12"/>
  <c r="R179" i="12"/>
  <c r="R158" i="12"/>
  <c r="R128" i="12"/>
  <c r="R112" i="12"/>
  <c r="R355" i="12"/>
  <c r="R312" i="12"/>
  <c r="R308" i="12"/>
  <c r="R271" i="12"/>
  <c r="R288" i="12"/>
  <c r="R257" i="12"/>
  <c r="R194" i="12"/>
  <c r="R182" i="12"/>
  <c r="R170" i="12"/>
  <c r="R164" i="12"/>
  <c r="R102" i="12"/>
  <c r="R62" i="12"/>
  <c r="R58" i="12"/>
  <c r="R265" i="12"/>
  <c r="R237" i="12"/>
  <c r="R231" i="12"/>
  <c r="R205" i="12"/>
  <c r="R176" i="12"/>
  <c r="R156" i="12"/>
  <c r="R130" i="12"/>
  <c r="R122" i="12"/>
  <c r="R100" i="12"/>
  <c r="R93" i="12"/>
  <c r="R83" i="12"/>
  <c r="R50" i="12"/>
  <c r="R46" i="12"/>
  <c r="R41" i="12"/>
  <c r="R242" i="12"/>
  <c r="R140" i="12"/>
  <c r="R139" i="12"/>
  <c r="R121" i="12"/>
  <c r="R79" i="12"/>
  <c r="R75" i="12"/>
  <c r="R277" i="12"/>
  <c r="R222" i="12"/>
  <c r="R199" i="12"/>
  <c r="R269" i="12"/>
  <c r="R210" i="12"/>
  <c r="R198" i="12"/>
  <c r="R145" i="12"/>
  <c r="R141" i="12"/>
  <c r="R120" i="12"/>
  <c r="R111" i="12"/>
  <c r="R96" i="12"/>
  <c r="R89" i="12"/>
  <c r="R59" i="12"/>
  <c r="R55" i="12"/>
  <c r="R42" i="12"/>
  <c r="R26" i="12"/>
  <c r="R328" i="12"/>
  <c r="R262" i="12"/>
  <c r="R186" i="12"/>
  <c r="R218" i="12"/>
  <c r="R360" i="12"/>
  <c r="R356" i="12"/>
  <c r="R276" i="12"/>
  <c r="R206" i="12"/>
  <c r="R261" i="12"/>
  <c r="R228" i="12"/>
  <c r="R180" i="12"/>
  <c r="R155" i="12"/>
  <c r="R108" i="12"/>
  <c r="R85" i="12"/>
  <c r="R76" i="12"/>
  <c r="R52" i="12"/>
  <c r="R40" i="12"/>
  <c r="R9" i="12"/>
  <c r="R95" i="12"/>
  <c r="R273" i="12"/>
  <c r="R248" i="12"/>
  <c r="R230" i="12"/>
  <c r="R226" i="12"/>
  <c r="R183" i="12"/>
  <c r="R114" i="12"/>
  <c r="R91" i="12"/>
  <c r="R30" i="12"/>
  <c r="R24" i="12"/>
  <c r="R20" i="12"/>
  <c r="R119" i="12"/>
  <c r="R70" i="12"/>
  <c r="R281" i="12"/>
  <c r="R243" i="12"/>
  <c r="R196" i="12"/>
  <c r="R234" i="12"/>
  <c r="R177" i="12"/>
  <c r="R166" i="12"/>
  <c r="R283" i="12"/>
  <c r="R174" i="12"/>
  <c r="R136" i="12"/>
  <c r="R116" i="12"/>
  <c r="R60" i="12"/>
  <c r="R53" i="12"/>
  <c r="R37" i="12"/>
  <c r="R21" i="12"/>
  <c r="R318" i="12"/>
  <c r="R342" i="12"/>
  <c r="R215" i="12"/>
  <c r="R151" i="12"/>
  <c r="R286" i="12"/>
  <c r="R167" i="12"/>
  <c r="R154" i="12"/>
  <c r="R381" i="12"/>
  <c r="R374" i="12"/>
  <c r="R252" i="12"/>
  <c r="R254" i="12"/>
  <c r="R221" i="12"/>
  <c r="R97" i="12"/>
  <c r="R73" i="12"/>
  <c r="R29" i="12"/>
  <c r="R80" i="12"/>
  <c r="R57" i="12"/>
  <c r="R47" i="12"/>
  <c r="R38" i="12"/>
  <c r="R247" i="12"/>
  <c r="R238" i="12"/>
  <c r="R142" i="12"/>
  <c r="R168" i="12"/>
  <c r="R134" i="12"/>
  <c r="R126" i="12"/>
  <c r="R123" i="12"/>
  <c r="R113" i="12"/>
  <c r="R103" i="12"/>
  <c r="R98" i="12"/>
  <c r="R36" i="12"/>
  <c r="R16" i="12"/>
  <c r="R259" i="12"/>
  <c r="R214" i="12"/>
  <c r="R189" i="12"/>
  <c r="R137" i="12"/>
  <c r="R129" i="12"/>
  <c r="R32" i="12"/>
  <c r="R135" i="12"/>
  <c r="R104" i="12"/>
  <c r="R92" i="12"/>
  <c r="R78" i="12"/>
  <c r="R71" i="12"/>
  <c r="R66" i="12"/>
  <c r="R190" i="12"/>
  <c r="R77" i="12"/>
  <c r="R43" i="12"/>
  <c r="R23" i="12"/>
  <c r="R138" i="12"/>
  <c r="R202" i="12"/>
  <c r="R150" i="12"/>
  <c r="R132" i="12"/>
  <c r="R48" i="12"/>
  <c r="R13" i="12"/>
  <c r="R28" i="12"/>
  <c r="R157" i="12"/>
  <c r="R107" i="12"/>
  <c r="R27" i="12"/>
  <c r="R147" i="12"/>
  <c r="R49" i="12"/>
  <c r="R124" i="12"/>
  <c r="R146" i="12"/>
  <c r="R106" i="12"/>
  <c r="R19" i="12"/>
  <c r="R12" i="12"/>
  <c r="R17" i="12"/>
  <c r="R10" i="12"/>
  <c r="R143" i="12"/>
  <c r="R88" i="12"/>
  <c r="R74" i="12"/>
  <c r="R61" i="12"/>
  <c r="R51" i="12"/>
  <c r="R31" i="12"/>
  <c r="R15" i="12"/>
  <c r="R152" i="12"/>
  <c r="R56" i="12"/>
  <c r="R35" i="12"/>
  <c r="R25" i="12"/>
  <c r="R11" i="12"/>
  <c r="R64" i="12"/>
  <c r="R22" i="12"/>
  <c r="R18" i="12"/>
  <c r="R67" i="12"/>
  <c r="R321" i="12"/>
  <c r="R94" i="12"/>
  <c r="R33" i="12"/>
  <c r="R173" i="12"/>
  <c r="R162" i="12"/>
  <c r="R363" i="12"/>
  <c r="R272" i="12"/>
  <c r="R87" i="12"/>
  <c r="R65" i="12"/>
  <c r="R14" i="12"/>
  <c r="R125" i="12"/>
  <c r="R84" i="12"/>
  <c r="R68" i="12"/>
  <c r="R69" i="12"/>
  <c r="R118" i="12"/>
  <c r="Q45" i="12"/>
  <c r="Q54" i="12"/>
  <c r="Q99" i="12"/>
  <c r="Q72" i="12"/>
  <c r="Q63" i="12"/>
  <c r="Q90" i="12"/>
  <c r="Q81" i="12"/>
  <c r="S6" i="12"/>
  <c r="T4" i="12"/>
  <c r="R2" i="7"/>
  <c r="Q1" i="7"/>
  <c r="J45" i="11"/>
  <c r="K700" i="11"/>
  <c r="K693" i="11"/>
  <c r="K686" i="11"/>
  <c r="K670" i="11"/>
  <c r="K703" i="11"/>
  <c r="K683" i="11"/>
  <c r="K685" i="11"/>
  <c r="K673" i="11"/>
  <c r="K666" i="11"/>
  <c r="K692" i="11"/>
  <c r="K678" i="11"/>
  <c r="K659" i="11"/>
  <c r="K694" i="11"/>
  <c r="K680" i="11"/>
  <c r="K644" i="11"/>
  <c r="K628" i="11"/>
  <c r="K612" i="11"/>
  <c r="K681" i="11"/>
  <c r="K639" i="11"/>
  <c r="K623" i="11"/>
  <c r="K701" i="11"/>
  <c r="K638" i="11"/>
  <c r="K632" i="11"/>
  <c r="K629" i="11"/>
  <c r="K597" i="11"/>
  <c r="K672" i="11"/>
  <c r="K643" i="11"/>
  <c r="K640" i="11"/>
  <c r="K702" i="11"/>
  <c r="K677" i="11"/>
  <c r="K651" i="11"/>
  <c r="K630" i="11"/>
  <c r="K616" i="11"/>
  <c r="K594" i="11"/>
  <c r="K589" i="11"/>
  <c r="K573" i="11"/>
  <c r="K557" i="11"/>
  <c r="K541" i="11"/>
  <c r="K525" i="11"/>
  <c r="K509" i="11"/>
  <c r="K493" i="11"/>
  <c r="K697" i="11"/>
  <c r="K674" i="11"/>
  <c r="K656" i="11"/>
  <c r="K621" i="11"/>
  <c r="K610" i="11"/>
  <c r="K570" i="11"/>
  <c r="K563" i="11"/>
  <c r="K551" i="11"/>
  <c r="K506" i="11"/>
  <c r="K499" i="11"/>
  <c r="K485" i="11"/>
  <c r="K469" i="11"/>
  <c r="K453" i="11"/>
  <c r="K437" i="11"/>
  <c r="K421" i="11"/>
  <c r="K405" i="11"/>
  <c r="K389" i="11"/>
  <c r="K373" i="11"/>
  <c r="K357" i="11"/>
  <c r="K341" i="11"/>
  <c r="K325" i="11"/>
  <c r="K309" i="11"/>
  <c r="K696" i="11"/>
  <c r="K676" i="11"/>
  <c r="K657" i="11"/>
  <c r="K636" i="11"/>
  <c r="K587" i="11"/>
  <c r="K576" i="11"/>
  <c r="K559" i="11"/>
  <c r="K542" i="11"/>
  <c r="K517" i="11"/>
  <c r="K489" i="11"/>
  <c r="K456" i="11"/>
  <c r="K449" i="11"/>
  <c r="K430" i="11"/>
  <c r="K392" i="11"/>
  <c r="K385" i="11"/>
  <c r="K366" i="11"/>
  <c r="K328" i="11"/>
  <c r="K321" i="11"/>
  <c r="K302" i="11"/>
  <c r="K294" i="11"/>
  <c r="K278" i="11"/>
  <c r="K262" i="11"/>
  <c r="K230" i="11"/>
  <c r="K214" i="11"/>
  <c r="K198" i="11"/>
  <c r="K182" i="11"/>
  <c r="K166" i="11"/>
  <c r="K150" i="11"/>
  <c r="K134" i="11"/>
  <c r="K118" i="11"/>
  <c r="K95" i="11"/>
  <c r="K91" i="11"/>
  <c r="K62" i="11"/>
  <c r="K58" i="11"/>
  <c r="K688" i="11"/>
  <c r="K665" i="11"/>
  <c r="K664" i="11"/>
  <c r="K663" i="11"/>
  <c r="K662" i="11"/>
  <c r="K684" i="11"/>
  <c r="K653" i="11"/>
  <c r="K618" i="11"/>
  <c r="K615" i="11"/>
  <c r="K645" i="11"/>
  <c r="K633" i="11"/>
  <c r="K583" i="11"/>
  <c r="K577" i="11"/>
  <c r="K667" i="11"/>
  <c r="K634" i="11"/>
  <c r="K617" i="11"/>
  <c r="K613" i="11"/>
  <c r="K600" i="11"/>
  <c r="K578" i="11"/>
  <c r="K560" i="11"/>
  <c r="K627" i="11"/>
  <c r="K606" i="11"/>
  <c r="K593" i="11"/>
  <c r="K574" i="11"/>
  <c r="K562" i="11"/>
  <c r="K543" i="11"/>
  <c r="K490" i="11"/>
  <c r="K475" i="11"/>
  <c r="K464" i="11"/>
  <c r="K682" i="11"/>
  <c r="K599" i="11"/>
  <c r="K579" i="11"/>
  <c r="K554" i="11"/>
  <c r="K553" i="11"/>
  <c r="K529" i="11"/>
  <c r="K505" i="11"/>
  <c r="K504" i="11"/>
  <c r="K591" i="11"/>
  <c r="K555" i="11"/>
  <c r="K531" i="11"/>
  <c r="K530" i="11"/>
  <c r="K477" i="11"/>
  <c r="K458" i="11"/>
  <c r="K413" i="11"/>
  <c r="K391" i="11"/>
  <c r="K374" i="11"/>
  <c r="K360" i="11"/>
  <c r="K346" i="11"/>
  <c r="K324" i="11"/>
  <c r="K310" i="11"/>
  <c r="K275" i="11"/>
  <c r="K268" i="11"/>
  <c r="K256" i="11"/>
  <c r="K687" i="11"/>
  <c r="K601" i="11"/>
  <c r="K580" i="11"/>
  <c r="K521" i="11"/>
  <c r="K494" i="11"/>
  <c r="K468" i="11"/>
  <c r="K439" i="11"/>
  <c r="K431" i="11"/>
  <c r="K424" i="11"/>
  <c r="K418" i="11"/>
  <c r="K411" i="11"/>
  <c r="K398" i="11"/>
  <c r="K352" i="11"/>
  <c r="K345" i="11"/>
  <c r="K327" i="11"/>
  <c r="K289" i="11"/>
  <c r="K261" i="11"/>
  <c r="K661" i="11"/>
  <c r="K658" i="11"/>
  <c r="K646" i="11"/>
  <c r="K572" i="11"/>
  <c r="K565" i="11"/>
  <c r="K558" i="11"/>
  <c r="K556" i="11"/>
  <c r="K514" i="11"/>
  <c r="K441" i="11"/>
  <c r="K440" i="11"/>
  <c r="K404" i="11"/>
  <c r="K372" i="11"/>
  <c r="K339" i="11"/>
  <c r="K332" i="11"/>
  <c r="K326" i="11"/>
  <c r="K313" i="11"/>
  <c r="K306" i="11"/>
  <c r="K286" i="11"/>
  <c r="K258" i="11"/>
  <c r="K244" i="11"/>
  <c r="K241" i="11"/>
  <c r="K227" i="11"/>
  <c r="K188" i="11"/>
  <c r="K176" i="11"/>
  <c r="K131" i="11"/>
  <c r="K124" i="11"/>
  <c r="K112" i="11"/>
  <c r="K61" i="11"/>
  <c r="K59" i="11"/>
  <c r="K37" i="11"/>
  <c r="K21" i="11"/>
  <c r="K691" i="11"/>
  <c r="K690" i="11"/>
  <c r="K611" i="11"/>
  <c r="K486" i="11"/>
  <c r="K473" i="11"/>
  <c r="K472" i="11"/>
  <c r="K470" i="11"/>
  <c r="K443" i="11"/>
  <c r="K442" i="11"/>
  <c r="K423" i="11"/>
  <c r="K417" i="11"/>
  <c r="K410" i="11"/>
  <c r="K397" i="11"/>
  <c r="K635" i="11"/>
  <c r="K631" i="11"/>
  <c r="K581" i="11"/>
  <c r="K528" i="11"/>
  <c r="K503" i="11"/>
  <c r="K502" i="11"/>
  <c r="K483" i="11"/>
  <c r="K474" i="11"/>
  <c r="K381" i="11"/>
  <c r="K334" i="11"/>
  <c r="K277" i="11"/>
  <c r="K260" i="11"/>
  <c r="K226" i="11"/>
  <c r="K225" i="11"/>
  <c r="K183" i="11"/>
  <c r="K104" i="11"/>
  <c r="K49" i="11"/>
  <c r="K40" i="11"/>
  <c r="K25" i="11"/>
  <c r="K197" i="11"/>
  <c r="K194" i="11"/>
  <c r="K180" i="11"/>
  <c r="K177" i="11"/>
  <c r="K152" i="11"/>
  <c r="K94" i="11"/>
  <c r="K78" i="11"/>
  <c r="K55" i="11"/>
  <c r="K18" i="11"/>
  <c r="K11" i="11"/>
  <c r="K592" i="11"/>
  <c r="K649" i="11"/>
  <c r="K584" i="11"/>
  <c r="K545" i="11"/>
  <c r="K544" i="11"/>
  <c r="K536" i="11"/>
  <c r="K527" i="11"/>
  <c r="K520" i="11"/>
  <c r="K519" i="11"/>
  <c r="K511" i="11"/>
  <c r="K460" i="11"/>
  <c r="K419" i="11"/>
  <c r="K396" i="11"/>
  <c r="K377" i="11"/>
  <c r="K343" i="11"/>
  <c r="K330" i="11"/>
  <c r="K317" i="11"/>
  <c r="K300" i="11"/>
  <c r="K296" i="11"/>
  <c r="K219" i="11"/>
  <c r="K208" i="11"/>
  <c r="K205" i="11"/>
  <c r="K585" i="11"/>
  <c r="K582" i="11"/>
  <c r="K457" i="11"/>
  <c r="K420" i="11"/>
  <c r="K408" i="11"/>
  <c r="K351" i="11"/>
  <c r="K295" i="11"/>
  <c r="K290" i="11"/>
  <c r="K283" i="11"/>
  <c r="K271" i="11"/>
  <c r="K259" i="11"/>
  <c r="K252" i="11"/>
  <c r="K240" i="11"/>
  <c r="K221" i="11"/>
  <c r="K187" i="11"/>
  <c r="K170" i="11"/>
  <c r="K169" i="11"/>
  <c r="K699" i="11"/>
  <c r="K590" i="11"/>
  <c r="K548" i="11"/>
  <c r="K533" i="11"/>
  <c r="K516" i="11"/>
  <c r="K508" i="11"/>
  <c r="K448" i="11"/>
  <c r="K435" i="11"/>
  <c r="K412" i="11"/>
  <c r="K358" i="11"/>
  <c r="K337" i="11"/>
  <c r="K323" i="11"/>
  <c r="K318" i="11"/>
  <c r="K316" i="11"/>
  <c r="K245" i="11"/>
  <c r="K189" i="11"/>
  <c r="K172" i="11"/>
  <c r="K171" i="11"/>
  <c r="K154" i="11"/>
  <c r="K153" i="11"/>
  <c r="K135" i="11"/>
  <c r="K133" i="11"/>
  <c r="K103" i="11"/>
  <c r="K51" i="11"/>
  <c r="K38" i="11"/>
  <c r="K668" i="11"/>
  <c r="K650" i="11"/>
  <c r="K495" i="11"/>
  <c r="K454" i="11"/>
  <c r="K549" i="11"/>
  <c r="K547" i="11"/>
  <c r="K462" i="11"/>
  <c r="K402" i="11"/>
  <c r="K400" i="11"/>
  <c r="K335" i="11"/>
  <c r="K320" i="11"/>
  <c r="K281" i="11"/>
  <c r="K247" i="11"/>
  <c r="K243" i="11"/>
  <c r="K224" i="11"/>
  <c r="K215" i="11"/>
  <c r="K193" i="11"/>
  <c r="K159" i="11"/>
  <c r="K121" i="11"/>
  <c r="K74" i="11"/>
  <c r="K41" i="11"/>
  <c r="K32" i="11"/>
  <c r="K16" i="11"/>
  <c r="K15" i="11"/>
  <c r="K537" i="11"/>
  <c r="K471" i="11"/>
  <c r="K455" i="11"/>
  <c r="K301" i="11"/>
  <c r="K265" i="11"/>
  <c r="K53" i="11"/>
  <c r="K622" i="11"/>
  <c r="K652" i="11"/>
  <c r="K607" i="11"/>
  <c r="K540" i="11"/>
  <c r="K522" i="11"/>
  <c r="K497" i="11"/>
  <c r="K409" i="11"/>
  <c r="K407" i="11"/>
  <c r="K380" i="11"/>
  <c r="K379" i="11"/>
  <c r="K364" i="11"/>
  <c r="K356" i="11"/>
  <c r="K349" i="11"/>
  <c r="K342" i="11"/>
  <c r="K319" i="11"/>
  <c r="K311" i="11"/>
  <c r="K288" i="11"/>
  <c r="K269" i="11"/>
  <c r="K157" i="11"/>
  <c r="K138" i="11"/>
  <c r="K128" i="11"/>
  <c r="K96" i="11"/>
  <c r="K56" i="11"/>
  <c r="K33" i="11"/>
  <c r="K648" i="11"/>
  <c r="K626" i="11"/>
  <c r="K564" i="11"/>
  <c r="K481" i="11"/>
  <c r="K406" i="11"/>
  <c r="K378" i="11"/>
  <c r="K303" i="11"/>
  <c r="K292" i="11"/>
  <c r="K284" i="11"/>
  <c r="K254" i="11"/>
  <c r="K250" i="11"/>
  <c r="K239" i="11"/>
  <c r="K235" i="11"/>
  <c r="K231" i="11"/>
  <c r="K220" i="11"/>
  <c r="K174" i="11"/>
  <c r="K145" i="11"/>
  <c r="K126" i="11"/>
  <c r="K114" i="11"/>
  <c r="K107" i="11"/>
  <c r="K100" i="11"/>
  <c r="K89" i="11"/>
  <c r="K85" i="11"/>
  <c r="K67" i="11"/>
  <c r="K17" i="11"/>
  <c r="K675" i="11"/>
  <c r="K491" i="11"/>
  <c r="K478" i="11"/>
  <c r="K459" i="11"/>
  <c r="K451" i="11"/>
  <c r="K415" i="11"/>
  <c r="K371" i="11"/>
  <c r="K273" i="11"/>
  <c r="K257" i="11"/>
  <c r="K213" i="11"/>
  <c r="K200" i="11"/>
  <c r="K191" i="11"/>
  <c r="K164" i="11"/>
  <c r="K143" i="11"/>
  <c r="K119" i="11"/>
  <c r="K111" i="11"/>
  <c r="K93" i="11"/>
  <c r="K71" i="11"/>
  <c r="K60" i="11"/>
  <c r="K42" i="11"/>
  <c r="K655" i="11"/>
  <c r="K608" i="11"/>
  <c r="K532" i="11"/>
  <c r="K414" i="11"/>
  <c r="K363" i="11"/>
  <c r="K362" i="11"/>
  <c r="K238" i="11"/>
  <c r="K218" i="11"/>
  <c r="K203" i="11"/>
  <c r="K186" i="11"/>
  <c r="K181" i="11"/>
  <c r="K162" i="11"/>
  <c r="K155" i="11"/>
  <c r="K136" i="11"/>
  <c r="K64" i="11"/>
  <c r="K19" i="11"/>
  <c r="K669" i="11"/>
  <c r="K609" i="11"/>
  <c r="K512" i="11"/>
  <c r="K510" i="11"/>
  <c r="K422" i="11"/>
  <c r="K355" i="11"/>
  <c r="K340" i="11"/>
  <c r="K647" i="11"/>
  <c r="K575" i="11"/>
  <c r="K524" i="11"/>
  <c r="K488" i="11"/>
  <c r="K465" i="11"/>
  <c r="K394" i="11"/>
  <c r="K338" i="11"/>
  <c r="K307" i="11"/>
  <c r="K276" i="11"/>
  <c r="K452" i="11"/>
  <c r="K698" i="11"/>
  <c r="K463" i="11"/>
  <c r="K401" i="11"/>
  <c r="K266" i="11"/>
  <c r="K222" i="11"/>
  <c r="K117" i="11"/>
  <c r="K116" i="11"/>
  <c r="K83" i="11"/>
  <c r="K65" i="11"/>
  <c r="K47" i="11"/>
  <c r="K26" i="11"/>
  <c r="K23" i="11"/>
  <c r="K22" i="11"/>
  <c r="K165" i="11"/>
  <c r="K156" i="11"/>
  <c r="K605" i="11"/>
  <c r="K539" i="11"/>
  <c r="K461" i="11"/>
  <c r="K438" i="11"/>
  <c r="K274" i="11"/>
  <c r="K248" i="11"/>
  <c r="K234" i="11"/>
  <c r="K210" i="11"/>
  <c r="K199" i="11"/>
  <c r="K190" i="11"/>
  <c r="K175" i="11"/>
  <c r="K146" i="11"/>
  <c r="K122" i="11"/>
  <c r="K101" i="11"/>
  <c r="K92" i="11"/>
  <c r="K75" i="11"/>
  <c r="K24" i="11"/>
  <c r="K567" i="11"/>
  <c r="K466" i="11"/>
  <c r="K432" i="11"/>
  <c r="K426" i="11"/>
  <c r="K386" i="11"/>
  <c r="K367" i="11"/>
  <c r="K298" i="11"/>
  <c r="K270" i="11"/>
  <c r="K151" i="11"/>
  <c r="K20" i="11"/>
  <c r="K679" i="11"/>
  <c r="K479" i="11"/>
  <c r="K476" i="11"/>
  <c r="K253" i="11"/>
  <c r="K211" i="11"/>
  <c r="K206" i="11"/>
  <c r="K185" i="11"/>
  <c r="K619" i="11"/>
  <c r="K526" i="11"/>
  <c r="K496" i="11"/>
  <c r="K482" i="11"/>
  <c r="K480" i="11"/>
  <c r="K425" i="11"/>
  <c r="K359" i="11"/>
  <c r="K282" i="11"/>
  <c r="K550" i="11"/>
  <c r="K523" i="11"/>
  <c r="K500" i="11"/>
  <c r="K602" i="11"/>
  <c r="K492" i="11"/>
  <c r="K445" i="11"/>
  <c r="K353" i="11"/>
  <c r="K312" i="11"/>
  <c r="K614" i="11"/>
  <c r="K507" i="11"/>
  <c r="K429" i="11"/>
  <c r="K305" i="11"/>
  <c r="K251" i="11"/>
  <c r="K236" i="11"/>
  <c r="K163" i="11"/>
  <c r="K141" i="11"/>
  <c r="K139" i="11"/>
  <c r="K30" i="11"/>
  <c r="K13" i="11"/>
  <c r="K10" i="11"/>
  <c r="K598" i="11"/>
  <c r="K604" i="11"/>
  <c r="K568" i="11"/>
  <c r="K446" i="11"/>
  <c r="K403" i="11"/>
  <c r="K428" i="11"/>
  <c r="K370" i="11"/>
  <c r="K350" i="11"/>
  <c r="K596" i="11"/>
  <c r="K561" i="11"/>
  <c r="K538" i="11"/>
  <c r="K444" i="11"/>
  <c r="K322" i="11"/>
  <c r="K216" i="11"/>
  <c r="K129" i="11"/>
  <c r="K105" i="11"/>
  <c r="K50" i="11"/>
  <c r="K48" i="11"/>
  <c r="K46" i="11"/>
  <c r="K27" i="11"/>
  <c r="K641" i="11"/>
  <c r="K369" i="11"/>
  <c r="K308" i="11"/>
  <c r="K228" i="11"/>
  <c r="K173" i="11"/>
  <c r="K87" i="11"/>
  <c r="K76" i="11"/>
  <c r="K70" i="11"/>
  <c r="K546" i="11"/>
  <c r="K375" i="11"/>
  <c r="K299" i="11"/>
  <c r="K279" i="11"/>
  <c r="K242" i="11"/>
  <c r="K192" i="11"/>
  <c r="K168" i="11"/>
  <c r="K624" i="11"/>
  <c r="K384" i="11"/>
  <c r="K336" i="11"/>
  <c r="K304" i="11"/>
  <c r="K293" i="11"/>
  <c r="K249" i="11"/>
  <c r="K149" i="11"/>
  <c r="K98" i="11"/>
  <c r="K487" i="11"/>
  <c r="K333" i="11"/>
  <c r="K272" i="11"/>
  <c r="K209" i="11"/>
  <c r="K660" i="11"/>
  <c r="K595" i="11"/>
  <c r="K571" i="11"/>
  <c r="K436" i="11"/>
  <c r="K395" i="11"/>
  <c r="K376" i="11"/>
  <c r="K329" i="11"/>
  <c r="K167" i="11"/>
  <c r="K102" i="11"/>
  <c r="K43" i="11"/>
  <c r="K28" i="11"/>
  <c r="K566" i="11"/>
  <c r="K534" i="11"/>
  <c r="K361" i="11"/>
  <c r="K354" i="11"/>
  <c r="K347" i="11"/>
  <c r="K267" i="11"/>
  <c r="K515" i="11"/>
  <c r="K393" i="11"/>
  <c r="K232" i="11"/>
  <c r="K142" i="11"/>
  <c r="K86" i="11"/>
  <c r="K447" i="11"/>
  <c r="K255" i="11"/>
  <c r="K179" i="11"/>
  <c r="K52" i="11"/>
  <c r="K31" i="11"/>
  <c r="K434" i="11"/>
  <c r="K513" i="11"/>
  <c r="K233" i="11"/>
  <c r="K132" i="11"/>
  <c r="K80" i="11"/>
  <c r="K79" i="11"/>
  <c r="K625" i="11"/>
  <c r="K223" i="11"/>
  <c r="K123" i="11"/>
  <c r="K77" i="11"/>
  <c r="K383" i="11"/>
  <c r="K201" i="11"/>
  <c r="K196" i="11"/>
  <c r="K140" i="11"/>
  <c r="K66" i="11"/>
  <c r="K498" i="11"/>
  <c r="K264" i="11"/>
  <c r="K217" i="11"/>
  <c r="K390" i="11"/>
  <c r="K387" i="11"/>
  <c r="K642" i="11"/>
  <c r="K388" i="11"/>
  <c r="K287" i="11"/>
  <c r="K207" i="11"/>
  <c r="K125" i="11"/>
  <c r="K69" i="11"/>
  <c r="K204" i="11"/>
  <c r="K160" i="11"/>
  <c r="K137" i="11"/>
  <c r="K108" i="11"/>
  <c r="K88" i="11"/>
  <c r="K148" i="11"/>
  <c r="K202" i="11"/>
  <c r="K285" i="11"/>
  <c r="K68" i="11"/>
  <c r="K344" i="11"/>
  <c r="K237" i="11"/>
  <c r="K113" i="11"/>
  <c r="K36" i="11"/>
  <c r="K147" i="11"/>
  <c r="K84" i="11"/>
  <c r="K120" i="11"/>
  <c r="K115" i="11"/>
  <c r="K57" i="11"/>
  <c r="K368" i="11"/>
  <c r="K291" i="11"/>
  <c r="K130" i="11"/>
  <c r="K97" i="11"/>
  <c r="K184" i="11"/>
  <c r="K73" i="11"/>
  <c r="K588" i="11"/>
  <c r="K12" i="11"/>
  <c r="K427" i="11"/>
  <c r="K29" i="11"/>
  <c r="K14" i="11"/>
  <c r="K82" i="11"/>
  <c r="K315" i="11"/>
  <c r="K9" i="11"/>
  <c r="K106" i="11"/>
  <c r="K158" i="11"/>
  <c r="K35" i="11"/>
  <c r="L6" i="11"/>
  <c r="M4" i="11"/>
  <c r="J72" i="11"/>
  <c r="J99" i="11"/>
  <c r="J81" i="11"/>
  <c r="J63" i="11"/>
  <c r="J54" i="11"/>
  <c r="J90" i="11"/>
  <c r="R63" i="12" l="1"/>
  <c r="R72" i="12"/>
  <c r="R54" i="12"/>
  <c r="T6" i="12"/>
  <c r="U4" i="12"/>
  <c r="R90" i="12"/>
  <c r="S703" i="12"/>
  <c r="S700" i="12"/>
  <c r="S701" i="12"/>
  <c r="S702" i="12"/>
  <c r="S684" i="12"/>
  <c r="S697" i="12"/>
  <c r="S698" i="12"/>
  <c r="S691" i="12"/>
  <c r="S681" i="12"/>
  <c r="S682" i="12"/>
  <c r="S692" i="12"/>
  <c r="S652" i="12"/>
  <c r="S680" i="12"/>
  <c r="S683" i="12"/>
  <c r="S694" i="12"/>
  <c r="S693" i="12"/>
  <c r="S688" i="12"/>
  <c r="S699" i="12"/>
  <c r="S665" i="12"/>
  <c r="S658" i="12"/>
  <c r="S687" i="12"/>
  <c r="S676" i="12"/>
  <c r="S675" i="12"/>
  <c r="S677" i="12"/>
  <c r="S686" i="12"/>
  <c r="S674" i="12"/>
  <c r="S661" i="12"/>
  <c r="S678" i="12"/>
  <c r="S630" i="12"/>
  <c r="S690" i="12"/>
  <c r="S685" i="12"/>
  <c r="S679" i="12"/>
  <c r="S650" i="12"/>
  <c r="S655" i="12"/>
  <c r="S670" i="12"/>
  <c r="S666" i="12"/>
  <c r="S660" i="12"/>
  <c r="S664" i="12"/>
  <c r="S663" i="12"/>
  <c r="S642" i="12"/>
  <c r="S662" i="12"/>
  <c r="S644" i="12"/>
  <c r="S614" i="12"/>
  <c r="S647" i="12"/>
  <c r="S640" i="12"/>
  <c r="S625" i="12"/>
  <c r="S672" i="12"/>
  <c r="S639" i="12"/>
  <c r="S633" i="12"/>
  <c r="S651" i="12"/>
  <c r="S673" i="12"/>
  <c r="S668" i="12"/>
  <c r="S667" i="12"/>
  <c r="S632" i="12"/>
  <c r="S696" i="12"/>
  <c r="S636" i="12"/>
  <c r="S649" i="12"/>
  <c r="S646" i="12"/>
  <c r="S629" i="12"/>
  <c r="S656" i="12"/>
  <c r="S645" i="12"/>
  <c r="S653" i="12"/>
  <c r="S648" i="12"/>
  <c r="S631" i="12"/>
  <c r="S598" i="12"/>
  <c r="S582" i="12"/>
  <c r="S628" i="12"/>
  <c r="S635" i="12"/>
  <c r="S618" i="12"/>
  <c r="S621" i="12"/>
  <c r="S615" i="12"/>
  <c r="S608" i="12"/>
  <c r="S600" i="12"/>
  <c r="S634" i="12"/>
  <c r="S605" i="12"/>
  <c r="S607" i="12"/>
  <c r="S604" i="12"/>
  <c r="S588" i="12"/>
  <c r="S641" i="12"/>
  <c r="S610" i="12"/>
  <c r="S599" i="12"/>
  <c r="S617" i="12"/>
  <c r="S602" i="12"/>
  <c r="S575" i="12"/>
  <c r="S565" i="12"/>
  <c r="S627" i="12"/>
  <c r="S624" i="12"/>
  <c r="S622" i="12"/>
  <c r="S578" i="12"/>
  <c r="S609" i="12"/>
  <c r="S591" i="12"/>
  <c r="S587" i="12"/>
  <c r="S659" i="12"/>
  <c r="S597" i="12"/>
  <c r="S583" i="12"/>
  <c r="S574" i="12"/>
  <c r="S567" i="12"/>
  <c r="S548" i="12"/>
  <c r="S593" i="12"/>
  <c r="S601" i="12"/>
  <c r="S594" i="12"/>
  <c r="S585" i="12"/>
  <c r="S580" i="12"/>
  <c r="S572" i="12"/>
  <c r="S554" i="12"/>
  <c r="S538" i="12"/>
  <c r="S638" i="12"/>
  <c r="S657" i="12"/>
  <c r="S595" i="12"/>
  <c r="S592" i="12"/>
  <c r="S626" i="12"/>
  <c r="S576" i="12"/>
  <c r="S563" i="12"/>
  <c r="S550" i="12"/>
  <c r="S568" i="12"/>
  <c r="S545" i="12"/>
  <c r="S529" i="12"/>
  <c r="S669" i="12"/>
  <c r="S623" i="12"/>
  <c r="S612" i="12"/>
  <c r="S581" i="12"/>
  <c r="S573" i="12"/>
  <c r="S558" i="12"/>
  <c r="S551" i="12"/>
  <c r="S532" i="12"/>
  <c r="S579" i="12"/>
  <c r="S611" i="12"/>
  <c r="S643" i="12"/>
  <c r="S616" i="12"/>
  <c r="S560" i="12"/>
  <c r="S564" i="12"/>
  <c r="S561" i="12"/>
  <c r="S619" i="12"/>
  <c r="S596" i="12"/>
  <c r="S577" i="12"/>
  <c r="S562" i="12"/>
  <c r="S525" i="12"/>
  <c r="S536" i="12"/>
  <c r="S514" i="12"/>
  <c r="S498" i="12"/>
  <c r="S482" i="12"/>
  <c r="S570" i="12"/>
  <c r="S519" i="12"/>
  <c r="S509" i="12"/>
  <c r="S493" i="12"/>
  <c r="S477" i="12"/>
  <c r="S606" i="12"/>
  <c r="S539" i="12"/>
  <c r="S537" i="12"/>
  <c r="S544" i="12"/>
  <c r="S613" i="12"/>
  <c r="S589" i="12"/>
  <c r="S496" i="12"/>
  <c r="S555" i="12"/>
  <c r="S547" i="12"/>
  <c r="S526" i="12"/>
  <c r="S524" i="12"/>
  <c r="S584" i="12"/>
  <c r="S559" i="12"/>
  <c r="S557" i="12"/>
  <c r="S530" i="12"/>
  <c r="S553" i="12"/>
  <c r="S522" i="12"/>
  <c r="S500" i="12"/>
  <c r="S475" i="12"/>
  <c r="S464" i="12"/>
  <c r="S448" i="12"/>
  <c r="S527" i="12"/>
  <c r="S505" i="12"/>
  <c r="S506" i="12"/>
  <c r="S491" i="12"/>
  <c r="S483" i="12"/>
  <c r="S590" i="12"/>
  <c r="S540" i="12"/>
  <c r="S502" i="12"/>
  <c r="S504" i="12"/>
  <c r="S473" i="12"/>
  <c r="S566" i="12"/>
  <c r="S523" i="12"/>
  <c r="S511" i="12"/>
  <c r="S470" i="12"/>
  <c r="S458" i="12"/>
  <c r="S499" i="12"/>
  <c r="S478" i="12"/>
  <c r="S533" i="12"/>
  <c r="S517" i="12"/>
  <c r="S497" i="12"/>
  <c r="S488" i="12"/>
  <c r="S481" i="12"/>
  <c r="S466" i="12"/>
  <c r="S571" i="12"/>
  <c r="S543" i="12"/>
  <c r="S507" i="12"/>
  <c r="S471" i="12"/>
  <c r="S460" i="12"/>
  <c r="S437" i="12"/>
  <c r="S421" i="12"/>
  <c r="S461" i="12"/>
  <c r="S453" i="12"/>
  <c r="S449" i="12"/>
  <c r="S556" i="12"/>
  <c r="S542" i="12"/>
  <c r="S531" i="12"/>
  <c r="S516" i="12"/>
  <c r="S513" i="12"/>
  <c r="S486" i="12"/>
  <c r="S485" i="12"/>
  <c r="S468" i="12"/>
  <c r="S442" i="12"/>
  <c r="S427" i="12"/>
  <c r="S411" i="12"/>
  <c r="S495" i="12"/>
  <c r="S487" i="12"/>
  <c r="S480" i="12"/>
  <c r="S479" i="12"/>
  <c r="S462" i="12"/>
  <c r="S447" i="12"/>
  <c r="S417" i="12"/>
  <c r="S521" i="12"/>
  <c r="S515" i="12"/>
  <c r="S508" i="12"/>
  <c r="S463" i="12"/>
  <c r="S457" i="12"/>
  <c r="S443" i="12"/>
  <c r="S431" i="12"/>
  <c r="S494" i="12"/>
  <c r="S490" i="12"/>
  <c r="S541" i="12"/>
  <c r="S510" i="12"/>
  <c r="S476" i="12"/>
  <c r="S455" i="12"/>
  <c r="S440" i="12"/>
  <c r="S418" i="12"/>
  <c r="S408" i="12"/>
  <c r="S546" i="12"/>
  <c r="S441" i="12"/>
  <c r="S492" i="12"/>
  <c r="S446" i="12"/>
  <c r="S415" i="12"/>
  <c r="S410" i="12"/>
  <c r="S429" i="12"/>
  <c r="S425" i="12"/>
  <c r="S528" i="12"/>
  <c r="S474" i="12"/>
  <c r="S465" i="12"/>
  <c r="S459" i="12"/>
  <c r="S409" i="12"/>
  <c r="S394" i="12"/>
  <c r="S378" i="12"/>
  <c r="S362" i="12"/>
  <c r="S456" i="12"/>
  <c r="S454" i="12"/>
  <c r="S400" i="12"/>
  <c r="S384" i="12"/>
  <c r="S412" i="12"/>
  <c r="S503" i="12"/>
  <c r="S472" i="12"/>
  <c r="S489" i="12"/>
  <c r="S428" i="12"/>
  <c r="S396" i="12"/>
  <c r="S380" i="12"/>
  <c r="S423" i="12"/>
  <c r="S385" i="12"/>
  <c r="S375" i="12"/>
  <c r="S355" i="12"/>
  <c r="S426" i="12"/>
  <c r="S451" i="12"/>
  <c r="S439" i="12"/>
  <c r="S414" i="12"/>
  <c r="S413" i="12"/>
  <c r="S374" i="12"/>
  <c r="S360" i="12"/>
  <c r="S345" i="12"/>
  <c r="S452" i="12"/>
  <c r="S444" i="12"/>
  <c r="S434" i="12"/>
  <c r="S432" i="12"/>
  <c r="S393" i="12"/>
  <c r="S534" i="12"/>
  <c r="S436" i="12"/>
  <c r="S430" i="12"/>
  <c r="S402" i="12"/>
  <c r="S381" i="12"/>
  <c r="S372" i="12"/>
  <c r="S363" i="12"/>
  <c r="S341" i="12"/>
  <c r="S422" i="12"/>
  <c r="S445" i="12"/>
  <c r="S404" i="12"/>
  <c r="S469" i="12"/>
  <c r="S420" i="12"/>
  <c r="S435" i="12"/>
  <c r="S424" i="12"/>
  <c r="S419" i="12"/>
  <c r="S389" i="12"/>
  <c r="S383" i="12"/>
  <c r="S520" i="12"/>
  <c r="S367" i="12"/>
  <c r="S397" i="12"/>
  <c r="S407" i="12"/>
  <c r="S406" i="12"/>
  <c r="S391" i="12"/>
  <c r="S401" i="12"/>
  <c r="S387" i="12"/>
  <c r="S352" i="12"/>
  <c r="S398" i="12"/>
  <c r="S549" i="12"/>
  <c r="S371" i="12"/>
  <c r="S359" i="12"/>
  <c r="S353" i="12"/>
  <c r="S340" i="12"/>
  <c r="S337" i="12"/>
  <c r="S327" i="12"/>
  <c r="S311" i="12"/>
  <c r="S295" i="12"/>
  <c r="S279" i="12"/>
  <c r="S512" i="12"/>
  <c r="S369" i="12"/>
  <c r="S368" i="12"/>
  <c r="S349" i="12"/>
  <c r="S334" i="12"/>
  <c r="S322" i="12"/>
  <c r="S306" i="12"/>
  <c r="S395" i="12"/>
  <c r="S361" i="12"/>
  <c r="S357" i="12"/>
  <c r="S354" i="12"/>
  <c r="S317" i="12"/>
  <c r="S301" i="12"/>
  <c r="S285" i="12"/>
  <c r="S269" i="12"/>
  <c r="S376" i="12"/>
  <c r="S328" i="12"/>
  <c r="S333" i="12"/>
  <c r="S302" i="12"/>
  <c r="S438" i="12"/>
  <c r="S336" i="12"/>
  <c r="S330" i="12"/>
  <c r="S319" i="12"/>
  <c r="S292" i="12"/>
  <c r="S260" i="12"/>
  <c r="S258" i="12"/>
  <c r="S344" i="12"/>
  <c r="S289" i="12"/>
  <c r="S286" i="12"/>
  <c r="S370" i="12"/>
  <c r="S339" i="12"/>
  <c r="S386" i="12"/>
  <c r="S366" i="12"/>
  <c r="S307" i="12"/>
  <c r="S298" i="12"/>
  <c r="S288" i="12"/>
  <c r="S262" i="12"/>
  <c r="S259" i="12"/>
  <c r="S403" i="12"/>
  <c r="S356" i="12"/>
  <c r="S390" i="12"/>
  <c r="S405" i="12"/>
  <c r="S282" i="12"/>
  <c r="S274" i="12"/>
  <c r="S270" i="12"/>
  <c r="S244" i="12"/>
  <c r="S228" i="12"/>
  <c r="S196" i="12"/>
  <c r="S180" i="12"/>
  <c r="S164" i="12"/>
  <c r="S350" i="12"/>
  <c r="S343" i="12"/>
  <c r="S320" i="12"/>
  <c r="S309" i="12"/>
  <c r="S373" i="12"/>
  <c r="S326" i="12"/>
  <c r="S284" i="12"/>
  <c r="S278" i="12"/>
  <c r="S250" i="12"/>
  <c r="S234" i="12"/>
  <c r="S218" i="12"/>
  <c r="S202" i="12"/>
  <c r="S186" i="12"/>
  <c r="S170" i="12"/>
  <c r="S154" i="12"/>
  <c r="S347" i="12"/>
  <c r="S313" i="12"/>
  <c r="S267" i="12"/>
  <c r="S245" i="12"/>
  <c r="S388" i="12"/>
  <c r="S303" i="12"/>
  <c r="S300" i="12"/>
  <c r="S294" i="12"/>
  <c r="S271" i="12"/>
  <c r="S255" i="12"/>
  <c r="S240" i="12"/>
  <c r="S224" i="12"/>
  <c r="S208" i="12"/>
  <c r="S192" i="12"/>
  <c r="S176" i="12"/>
  <c r="S160" i="12"/>
  <c r="S291" i="12"/>
  <c r="S321" i="12"/>
  <c r="S312" i="12"/>
  <c r="S308" i="12"/>
  <c r="S230" i="12"/>
  <c r="S214" i="12"/>
  <c r="S198" i="12"/>
  <c r="S182" i="12"/>
  <c r="S166" i="12"/>
  <c r="S364" i="12"/>
  <c r="S346" i="12"/>
  <c r="S338" i="12"/>
  <c r="S315" i="12"/>
  <c r="S325" i="12"/>
  <c r="S304" i="12"/>
  <c r="S329" i="12"/>
  <c r="S310" i="12"/>
  <c r="S275" i="12"/>
  <c r="S264" i="12"/>
  <c r="S177" i="12"/>
  <c r="S143" i="12"/>
  <c r="S126" i="12"/>
  <c r="S97" i="12"/>
  <c r="S93" i="12"/>
  <c r="S241" i="12"/>
  <c r="S316" i="12"/>
  <c r="S268" i="12"/>
  <c r="S233" i="12"/>
  <c r="S217" i="12"/>
  <c r="S201" i="12"/>
  <c r="S185" i="12"/>
  <c r="S162" i="12"/>
  <c r="S392" i="12"/>
  <c r="S342" i="12"/>
  <c r="S283" i="12"/>
  <c r="S276" i="12"/>
  <c r="S261" i="12"/>
  <c r="S249" i="12"/>
  <c r="S379" i="12"/>
  <c r="S236" i="12"/>
  <c r="S227" i="12"/>
  <c r="S220" i="12"/>
  <c r="S211" i="12"/>
  <c r="S204" i="12"/>
  <c r="S188" i="12"/>
  <c r="S179" i="12"/>
  <c r="S158" i="12"/>
  <c r="S128" i="12"/>
  <c r="S112" i="12"/>
  <c r="S335" i="12"/>
  <c r="S293" i="12"/>
  <c r="S257" i="12"/>
  <c r="S256" i="12"/>
  <c r="S254" i="12"/>
  <c r="S242" i="12"/>
  <c r="S157" i="12"/>
  <c r="S139" i="12"/>
  <c r="S123" i="12"/>
  <c r="S107" i="12"/>
  <c r="S103" i="12"/>
  <c r="S377" i="12"/>
  <c r="S323" i="12"/>
  <c r="S287" i="12"/>
  <c r="S296" i="12"/>
  <c r="S265" i="12"/>
  <c r="S251" i="12"/>
  <c r="S237" i="12"/>
  <c r="S231" i="12"/>
  <c r="S223" i="12"/>
  <c r="S205" i="12"/>
  <c r="S156" i="12"/>
  <c r="S130" i="12"/>
  <c r="S122" i="12"/>
  <c r="S101" i="12"/>
  <c r="S100" i="12"/>
  <c r="S83" i="12"/>
  <c r="S50" i="12"/>
  <c r="S46" i="12"/>
  <c r="S41" i="12"/>
  <c r="S299" i="12"/>
  <c r="S266" i="12"/>
  <c r="S140" i="12"/>
  <c r="S121" i="12"/>
  <c r="S79" i="12"/>
  <c r="S75" i="12"/>
  <c r="S36" i="12"/>
  <c r="S277" i="12"/>
  <c r="S222" i="12"/>
  <c r="S199" i="12"/>
  <c r="S193" i="12"/>
  <c r="S159" i="12"/>
  <c r="S151" i="12"/>
  <c r="S148" i="12"/>
  <c r="S129" i="12"/>
  <c r="S86" i="12"/>
  <c r="S71" i="12"/>
  <c r="S67" i="12"/>
  <c r="S324" i="12"/>
  <c r="S232" i="12"/>
  <c r="S216" i="12"/>
  <c r="S210" i="12"/>
  <c r="S187" i="12"/>
  <c r="S181" i="12"/>
  <c r="S169" i="12"/>
  <c r="S163" i="12"/>
  <c r="S253" i="12"/>
  <c r="S247" i="12"/>
  <c r="S238" i="12"/>
  <c r="S221" i="12"/>
  <c r="S175" i="12"/>
  <c r="S142" i="12"/>
  <c r="S138" i="12"/>
  <c r="S119" i="12"/>
  <c r="S51" i="12"/>
  <c r="S47" i="12"/>
  <c r="S37" i="12"/>
  <c r="S358" i="12"/>
  <c r="S215" i="12"/>
  <c r="S209" i="12"/>
  <c r="S174" i="12"/>
  <c r="S168" i="12"/>
  <c r="S305" i="12"/>
  <c r="S273" i="12"/>
  <c r="S248" i="12"/>
  <c r="S226" i="12"/>
  <c r="S183" i="12"/>
  <c r="S114" i="12"/>
  <c r="S111" i="12"/>
  <c r="S91" i="12"/>
  <c r="S89" i="12"/>
  <c r="S58" i="12"/>
  <c r="S30" i="12"/>
  <c r="S24" i="12"/>
  <c r="S20" i="12"/>
  <c r="S77" i="12"/>
  <c r="S281" i="12"/>
  <c r="S243" i="12"/>
  <c r="S95" i="12"/>
  <c r="S70" i="12"/>
  <c r="S65" i="12"/>
  <c r="S59" i="12"/>
  <c r="S38" i="12"/>
  <c r="S15" i="12"/>
  <c r="S131" i="12"/>
  <c r="S125" i="12"/>
  <c r="S87" i="12"/>
  <c r="S225" i="12"/>
  <c r="S318" i="12"/>
  <c r="S190" i="12"/>
  <c r="S102" i="12"/>
  <c r="S48" i="12"/>
  <c r="S27" i="12"/>
  <c r="S16" i="12"/>
  <c r="S290" i="12"/>
  <c r="S203" i="12"/>
  <c r="S150" i="12"/>
  <c r="S146" i="12"/>
  <c r="S133" i="12"/>
  <c r="S118" i="12"/>
  <c r="S113" i="12"/>
  <c r="S252" i="12"/>
  <c r="S191" i="12"/>
  <c r="S219" i="12"/>
  <c r="S194" i="12"/>
  <c r="S172" i="12"/>
  <c r="S155" i="12"/>
  <c r="S149" i="12"/>
  <c r="S82" i="12"/>
  <c r="S80" i="12"/>
  <c r="S60" i="12"/>
  <c r="S57" i="12"/>
  <c r="S17" i="12"/>
  <c r="S98" i="12"/>
  <c r="S134" i="12"/>
  <c r="S189" i="12"/>
  <c r="S145" i="12"/>
  <c r="S137" i="12"/>
  <c r="S40" i="12"/>
  <c r="S32" i="12"/>
  <c r="S116" i="12"/>
  <c r="S135" i="12"/>
  <c r="S108" i="12"/>
  <c r="S104" i="12"/>
  <c r="S92" i="12"/>
  <c r="S78" i="12"/>
  <c r="S66" i="12"/>
  <c r="S56" i="12"/>
  <c r="S53" i="12"/>
  <c r="S206" i="12"/>
  <c r="S200" i="12"/>
  <c r="S197" i="12"/>
  <c r="S165" i="12"/>
  <c r="S132" i="12"/>
  <c r="S124" i="12"/>
  <c r="S84" i="12"/>
  <c r="S22" i="12"/>
  <c r="S332" i="12"/>
  <c r="S235" i="12"/>
  <c r="S173" i="12"/>
  <c r="S351" i="12"/>
  <c r="S213" i="12"/>
  <c r="S171" i="12"/>
  <c r="S167" i="12"/>
  <c r="S136" i="12"/>
  <c r="S42" i="12"/>
  <c r="S29" i="12"/>
  <c r="S106" i="12"/>
  <c r="S19" i="12"/>
  <c r="S12" i="12"/>
  <c r="S35" i="12"/>
  <c r="S25" i="12"/>
  <c r="S23" i="12"/>
  <c r="S94" i="12"/>
  <c r="S96" i="12"/>
  <c r="S49" i="12"/>
  <c r="S207" i="12"/>
  <c r="S76" i="12"/>
  <c r="S61" i="12"/>
  <c r="S52" i="12"/>
  <c r="S11" i="12"/>
  <c r="S10" i="12"/>
  <c r="S147" i="12"/>
  <c r="S117" i="12"/>
  <c r="S88" i="12"/>
  <c r="S9" i="12"/>
  <c r="S69" i="12"/>
  <c r="S152" i="12"/>
  <c r="S120" i="12"/>
  <c r="S43" i="12"/>
  <c r="S239" i="12"/>
  <c r="S153" i="12"/>
  <c r="S74" i="12"/>
  <c r="S55" i="12"/>
  <c r="S28" i="12"/>
  <c r="S64" i="12"/>
  <c r="S18" i="12"/>
  <c r="S33" i="12"/>
  <c r="S115" i="12"/>
  <c r="S26" i="12"/>
  <c r="S21" i="12"/>
  <c r="S31" i="12"/>
  <c r="S141" i="12"/>
  <c r="S105" i="12"/>
  <c r="S68" i="12"/>
  <c r="S184" i="12"/>
  <c r="S85" i="12"/>
  <c r="S73" i="12"/>
  <c r="S13" i="12"/>
  <c r="S62" i="12"/>
  <c r="S14" i="12"/>
  <c r="S272" i="12"/>
  <c r="R45" i="12"/>
  <c r="R81" i="12"/>
  <c r="R99" i="12"/>
  <c r="R1" i="7"/>
  <c r="S2" i="7"/>
  <c r="K54" i="11"/>
  <c r="K72" i="11"/>
  <c r="N4" i="11"/>
  <c r="M6" i="11"/>
  <c r="K99" i="11"/>
  <c r="K45" i="11"/>
  <c r="K81" i="11"/>
  <c r="K90" i="11"/>
  <c r="L690" i="11"/>
  <c r="L681" i="11"/>
  <c r="L665" i="11"/>
  <c r="L700" i="11"/>
  <c r="L697" i="11"/>
  <c r="L679" i="11"/>
  <c r="L692" i="11"/>
  <c r="L678" i="11"/>
  <c r="L691" i="11"/>
  <c r="L656" i="11"/>
  <c r="L639" i="11"/>
  <c r="L623" i="11"/>
  <c r="L607" i="11"/>
  <c r="L686" i="11"/>
  <c r="L663" i="11"/>
  <c r="L660" i="11"/>
  <c r="L650" i="11"/>
  <c r="L634" i="11"/>
  <c r="L618" i="11"/>
  <c r="L702" i="11"/>
  <c r="L698" i="11"/>
  <c r="L673" i="11"/>
  <c r="L683" i="11"/>
  <c r="L693" i="11"/>
  <c r="L685" i="11"/>
  <c r="L680" i="11"/>
  <c r="L677" i="11"/>
  <c r="L659" i="11"/>
  <c r="L592" i="11"/>
  <c r="L674" i="11"/>
  <c r="L676" i="11"/>
  <c r="L669" i="11"/>
  <c r="L662" i="11"/>
  <c r="L638" i="11"/>
  <c r="L584" i="11"/>
  <c r="L568" i="11"/>
  <c r="L536" i="11"/>
  <c r="L520" i="11"/>
  <c r="L504" i="11"/>
  <c r="L675" i="11"/>
  <c r="L670" i="11"/>
  <c r="L646" i="11"/>
  <c r="L642" i="11"/>
  <c r="L622" i="11"/>
  <c r="L600" i="11"/>
  <c r="L589" i="11"/>
  <c r="L582" i="11"/>
  <c r="L544" i="11"/>
  <c r="L537" i="11"/>
  <c r="L525" i="11"/>
  <c r="L480" i="11"/>
  <c r="L464" i="11"/>
  <c r="L448" i="11"/>
  <c r="L432" i="11"/>
  <c r="L400" i="11"/>
  <c r="L384" i="11"/>
  <c r="L368" i="11"/>
  <c r="L352" i="11"/>
  <c r="L336" i="11"/>
  <c r="L320" i="11"/>
  <c r="L304" i="11"/>
  <c r="L703" i="11"/>
  <c r="L632" i="11"/>
  <c r="L628" i="11"/>
  <c r="L624" i="11"/>
  <c r="L597" i="11"/>
  <c r="L590" i="11"/>
  <c r="L573" i="11"/>
  <c r="L556" i="11"/>
  <c r="L528" i="11"/>
  <c r="L503" i="11"/>
  <c r="L500" i="11"/>
  <c r="L487" i="11"/>
  <c r="L468" i="11"/>
  <c r="L461" i="11"/>
  <c r="L442" i="11"/>
  <c r="L423" i="11"/>
  <c r="L404" i="11"/>
  <c r="L397" i="11"/>
  <c r="L378" i="11"/>
  <c r="L359" i="11"/>
  <c r="L340" i="11"/>
  <c r="L333" i="11"/>
  <c r="L289" i="11"/>
  <c r="L273" i="11"/>
  <c r="L257" i="11"/>
  <c r="L241" i="11"/>
  <c r="L225" i="11"/>
  <c r="L209" i="11"/>
  <c r="L193" i="11"/>
  <c r="L177" i="11"/>
  <c r="L145" i="11"/>
  <c r="L129" i="11"/>
  <c r="L113" i="11"/>
  <c r="L87" i="11"/>
  <c r="L83" i="11"/>
  <c r="L50" i="11"/>
  <c r="L46" i="11"/>
  <c r="L41" i="11"/>
  <c r="L694" i="11"/>
  <c r="L672" i="11"/>
  <c r="L645" i="11"/>
  <c r="L633" i="11"/>
  <c r="L583" i="11"/>
  <c r="L577" i="11"/>
  <c r="L613" i="11"/>
  <c r="L604" i="11"/>
  <c r="L570" i="11"/>
  <c r="L627" i="11"/>
  <c r="L606" i="11"/>
  <c r="L593" i="11"/>
  <c r="L574" i="11"/>
  <c r="L563" i="11"/>
  <c r="L562" i="11"/>
  <c r="L701" i="11"/>
  <c r="L652" i="11"/>
  <c r="L564" i="11"/>
  <c r="L549" i="11"/>
  <c r="L523" i="11"/>
  <c r="L516" i="11"/>
  <c r="L510" i="11"/>
  <c r="L453" i="11"/>
  <c r="L439" i="11"/>
  <c r="L688" i="11"/>
  <c r="L643" i="11"/>
  <c r="L591" i="11"/>
  <c r="L555" i="11"/>
  <c r="L531" i="11"/>
  <c r="L530" i="11"/>
  <c r="L609" i="11"/>
  <c r="L595" i="11"/>
  <c r="L588" i="11"/>
  <c r="L572" i="11"/>
  <c r="L533" i="11"/>
  <c r="L532" i="11"/>
  <c r="L507" i="11"/>
  <c r="L506" i="11"/>
  <c r="L445" i="11"/>
  <c r="L438" i="11"/>
  <c r="L424" i="11"/>
  <c r="L410" i="11"/>
  <c r="L388" i="11"/>
  <c r="L371" i="11"/>
  <c r="L357" i="11"/>
  <c r="L335" i="11"/>
  <c r="L332" i="11"/>
  <c r="L321" i="11"/>
  <c r="L307" i="11"/>
  <c r="L294" i="11"/>
  <c r="L287" i="11"/>
  <c r="L249" i="11"/>
  <c r="L242" i="11"/>
  <c r="L230" i="11"/>
  <c r="L223" i="11"/>
  <c r="L661" i="11"/>
  <c r="L658" i="11"/>
  <c r="L565" i="11"/>
  <c r="L558" i="11"/>
  <c r="L541" i="11"/>
  <c r="L514" i="11"/>
  <c r="L509" i="11"/>
  <c r="L469" i="11"/>
  <c r="L441" i="11"/>
  <c r="L440" i="11"/>
  <c r="L392" i="11"/>
  <c r="L385" i="11"/>
  <c r="L372" i="11"/>
  <c r="L339" i="11"/>
  <c r="L326" i="11"/>
  <c r="L313" i="11"/>
  <c r="L306" i="11"/>
  <c r="L286" i="11"/>
  <c r="L275" i="11"/>
  <c r="L258" i="11"/>
  <c r="L244" i="11"/>
  <c r="L227" i="11"/>
  <c r="L666" i="11"/>
  <c r="L640" i="11"/>
  <c r="L629" i="11"/>
  <c r="L611" i="11"/>
  <c r="L486" i="11"/>
  <c r="L473" i="11"/>
  <c r="L472" i="11"/>
  <c r="L470" i="11"/>
  <c r="L443" i="11"/>
  <c r="L437" i="11"/>
  <c r="L417" i="11"/>
  <c r="L358" i="11"/>
  <c r="L319" i="11"/>
  <c r="L299" i="11"/>
  <c r="L272" i="11"/>
  <c r="L269" i="11"/>
  <c r="L255" i="11"/>
  <c r="L252" i="11"/>
  <c r="L238" i="11"/>
  <c r="L214" i="11"/>
  <c r="L207" i="11"/>
  <c r="L169" i="11"/>
  <c r="L162" i="11"/>
  <c r="L150" i="11"/>
  <c r="L143" i="11"/>
  <c r="L97" i="11"/>
  <c r="L80" i="11"/>
  <c r="L57" i="11"/>
  <c r="L55" i="11"/>
  <c r="L32" i="11"/>
  <c r="L16" i="11"/>
  <c r="L699" i="11"/>
  <c r="L696" i="11"/>
  <c r="L684" i="11"/>
  <c r="L682" i="11"/>
  <c r="L649" i="11"/>
  <c r="L625" i="11"/>
  <c r="L605" i="11"/>
  <c r="L587" i="11"/>
  <c r="L579" i="11"/>
  <c r="L571" i="11"/>
  <c r="L551" i="11"/>
  <c r="L546" i="11"/>
  <c r="L534" i="11"/>
  <c r="L529" i="11"/>
  <c r="L519" i="11"/>
  <c r="L502" i="11"/>
  <c r="L492" i="11"/>
  <c r="L482" i="11"/>
  <c r="L474" i="11"/>
  <c r="L471" i="11"/>
  <c r="L444" i="11"/>
  <c r="L430" i="11"/>
  <c r="L391" i="11"/>
  <c r="L653" i="11"/>
  <c r="L657" i="11"/>
  <c r="L553" i="11"/>
  <c r="L545" i="11"/>
  <c r="L527" i="11"/>
  <c r="L511" i="11"/>
  <c r="L460" i="11"/>
  <c r="L419" i="11"/>
  <c r="L398" i="11"/>
  <c r="L396" i="11"/>
  <c r="L377" i="11"/>
  <c r="L343" i="11"/>
  <c r="L330" i="11"/>
  <c r="L317" i="11"/>
  <c r="L300" i="11"/>
  <c r="L296" i="11"/>
  <c r="L219" i="11"/>
  <c r="L208" i="11"/>
  <c r="L205" i="11"/>
  <c r="L197" i="11"/>
  <c r="L194" i="11"/>
  <c r="L180" i="11"/>
  <c r="L166" i="11"/>
  <c r="L152" i="11"/>
  <c r="L124" i="11"/>
  <c r="L94" i="11"/>
  <c r="L78" i="11"/>
  <c r="L62" i="11"/>
  <c r="L37" i="11"/>
  <c r="L18" i="11"/>
  <c r="L11" i="11"/>
  <c r="L191" i="11"/>
  <c r="L174" i="11"/>
  <c r="L163" i="11"/>
  <c r="L149" i="11"/>
  <c r="L138" i="11"/>
  <c r="L107" i="11"/>
  <c r="L68" i="11"/>
  <c r="L65" i="11"/>
  <c r="L52" i="11"/>
  <c r="L30" i="11"/>
  <c r="L664" i="11"/>
  <c r="L599" i="11"/>
  <c r="L576" i="11"/>
  <c r="L601" i="11"/>
  <c r="L494" i="11"/>
  <c r="L479" i="11"/>
  <c r="L405" i="11"/>
  <c r="L403" i="11"/>
  <c r="L369" i="11"/>
  <c r="L360" i="11"/>
  <c r="L356" i="11"/>
  <c r="L305" i="11"/>
  <c r="L279" i="11"/>
  <c r="L278" i="11"/>
  <c r="L261" i="11"/>
  <c r="L245" i="11"/>
  <c r="L228" i="11"/>
  <c r="L619" i="11"/>
  <c r="L602" i="11"/>
  <c r="L548" i="11"/>
  <c r="L508" i="11"/>
  <c r="L435" i="11"/>
  <c r="L412" i="11"/>
  <c r="L337" i="11"/>
  <c r="L328" i="11"/>
  <c r="L323" i="11"/>
  <c r="L318" i="11"/>
  <c r="L316" i="11"/>
  <c r="L189" i="11"/>
  <c r="L172" i="11"/>
  <c r="L171" i="11"/>
  <c r="L154" i="11"/>
  <c r="L153" i="11"/>
  <c r="L135" i="11"/>
  <c r="L134" i="11"/>
  <c r="L133" i="11"/>
  <c r="L647" i="11"/>
  <c r="L596" i="11"/>
  <c r="L566" i="11"/>
  <c r="L447" i="11"/>
  <c r="L427" i="11"/>
  <c r="L379" i="11"/>
  <c r="L288" i="11"/>
  <c r="L276" i="11"/>
  <c r="L264" i="11"/>
  <c r="L233" i="11"/>
  <c r="L226" i="11"/>
  <c r="L210" i="11"/>
  <c r="L190" i="11"/>
  <c r="L173" i="11"/>
  <c r="L136" i="11"/>
  <c r="L117" i="11"/>
  <c r="L116" i="11"/>
  <c r="L559" i="11"/>
  <c r="L557" i="11"/>
  <c r="L538" i="11"/>
  <c r="L526" i="11"/>
  <c r="L490" i="11"/>
  <c r="L485" i="11"/>
  <c r="L477" i="11"/>
  <c r="L476" i="11"/>
  <c r="L540" i="11"/>
  <c r="L522" i="11"/>
  <c r="L497" i="11"/>
  <c r="L409" i="11"/>
  <c r="L407" i="11"/>
  <c r="L380" i="11"/>
  <c r="L364" i="11"/>
  <c r="L349" i="11"/>
  <c r="L342" i="11"/>
  <c r="L311" i="11"/>
  <c r="L188" i="11"/>
  <c r="L176" i="11"/>
  <c r="L157" i="11"/>
  <c r="L128" i="11"/>
  <c r="L103" i="11"/>
  <c r="L96" i="11"/>
  <c r="L56" i="11"/>
  <c r="L33" i="11"/>
  <c r="L475" i="11"/>
  <c r="L302" i="11"/>
  <c r="L291" i="11"/>
  <c r="L104" i="11"/>
  <c r="L463" i="11"/>
  <c r="L648" i="11"/>
  <c r="L626" i="11"/>
  <c r="L560" i="11"/>
  <c r="L542" i="11"/>
  <c r="L481" i="11"/>
  <c r="L458" i="11"/>
  <c r="L408" i="11"/>
  <c r="L406" i="11"/>
  <c r="L303" i="11"/>
  <c r="L292" i="11"/>
  <c r="L284" i="11"/>
  <c r="L277" i="11"/>
  <c r="L254" i="11"/>
  <c r="L250" i="11"/>
  <c r="L239" i="11"/>
  <c r="L235" i="11"/>
  <c r="L231" i="11"/>
  <c r="L220" i="11"/>
  <c r="L126" i="11"/>
  <c r="L114" i="11"/>
  <c r="L100" i="11"/>
  <c r="L89" i="11"/>
  <c r="L85" i="11"/>
  <c r="L67" i="11"/>
  <c r="L17" i="11"/>
  <c r="L687" i="11"/>
  <c r="L636" i="11"/>
  <c r="L631" i="11"/>
  <c r="L621" i="11"/>
  <c r="L499" i="11"/>
  <c r="L491" i="11"/>
  <c r="L489" i="11"/>
  <c r="L478" i="11"/>
  <c r="L459" i="11"/>
  <c r="L451" i="11"/>
  <c r="L415" i="11"/>
  <c r="L334" i="11"/>
  <c r="L327" i="11"/>
  <c r="L310" i="11"/>
  <c r="L295" i="11"/>
  <c r="L213" i="11"/>
  <c r="L200" i="11"/>
  <c r="L183" i="11"/>
  <c r="L164" i="11"/>
  <c r="L119" i="11"/>
  <c r="L93" i="11"/>
  <c r="L71" i="11"/>
  <c r="L60" i="11"/>
  <c r="L49" i="11"/>
  <c r="L42" i="11"/>
  <c r="L655" i="11"/>
  <c r="L615" i="11"/>
  <c r="L608" i="11"/>
  <c r="L495" i="11"/>
  <c r="L493" i="11"/>
  <c r="L455" i="11"/>
  <c r="L414" i="11"/>
  <c r="L411" i="11"/>
  <c r="L363" i="11"/>
  <c r="L362" i="11"/>
  <c r="L341" i="11"/>
  <c r="L301" i="11"/>
  <c r="L265" i="11"/>
  <c r="L218" i="11"/>
  <c r="L203" i="11"/>
  <c r="L186" i="11"/>
  <c r="L181" i="11"/>
  <c r="L155" i="11"/>
  <c r="L64" i="11"/>
  <c r="L53" i="11"/>
  <c r="L19" i="11"/>
  <c r="L644" i="11"/>
  <c r="L616" i="11"/>
  <c r="L585" i="11"/>
  <c r="L512" i="11"/>
  <c r="L422" i="11"/>
  <c r="L413" i="11"/>
  <c r="L355" i="11"/>
  <c r="L206" i="11"/>
  <c r="L198" i="11"/>
  <c r="L167" i="11"/>
  <c r="L148" i="11"/>
  <c r="L131" i="11"/>
  <c r="L86" i="11"/>
  <c r="L82" i="11"/>
  <c r="L38" i="11"/>
  <c r="L594" i="11"/>
  <c r="L539" i="11"/>
  <c r="L429" i="11"/>
  <c r="L370" i="11"/>
  <c r="L347" i="11"/>
  <c r="L325" i="11"/>
  <c r="L309" i="11"/>
  <c r="L635" i="11"/>
  <c r="L567" i="11"/>
  <c r="L641" i="11"/>
  <c r="L561" i="11"/>
  <c r="L550" i="11"/>
  <c r="L521" i="11"/>
  <c r="L346" i="11"/>
  <c r="L324" i="11"/>
  <c r="L290" i="11"/>
  <c r="L283" i="11"/>
  <c r="L580" i="11"/>
  <c r="L524" i="11"/>
  <c r="L381" i="11"/>
  <c r="L274" i="11"/>
  <c r="L248" i="11"/>
  <c r="L234" i="11"/>
  <c r="L199" i="11"/>
  <c r="L175" i="11"/>
  <c r="L146" i="11"/>
  <c r="L122" i="11"/>
  <c r="L121" i="11"/>
  <c r="L101" i="11"/>
  <c r="L92" i="11"/>
  <c r="L75" i="11"/>
  <c r="L74" i="11"/>
  <c r="L25" i="11"/>
  <c r="L24" i="11"/>
  <c r="L21" i="11"/>
  <c r="L517" i="11"/>
  <c r="L488" i="11"/>
  <c r="L466" i="11"/>
  <c r="L462" i="11"/>
  <c r="L456" i="11"/>
  <c r="L426" i="11"/>
  <c r="L386" i="11"/>
  <c r="L374" i="11"/>
  <c r="L367" i="11"/>
  <c r="L345" i="11"/>
  <c r="L298" i="11"/>
  <c r="L270" i="11"/>
  <c r="L170" i="11"/>
  <c r="L165" i="11"/>
  <c r="L156" i="11"/>
  <c r="L151" i="11"/>
  <c r="L20" i="11"/>
  <c r="L617" i="11"/>
  <c r="L578" i="11"/>
  <c r="L547" i="11"/>
  <c r="L543" i="11"/>
  <c r="L465" i="11"/>
  <c r="L457" i="11"/>
  <c r="L454" i="11"/>
  <c r="L338" i="11"/>
  <c r="L253" i="11"/>
  <c r="L215" i="11"/>
  <c r="L211" i="11"/>
  <c r="L185" i="11"/>
  <c r="L112" i="11"/>
  <c r="L58" i="11"/>
  <c r="L48" i="11"/>
  <c r="L420" i="11"/>
  <c r="L395" i="11"/>
  <c r="L216" i="11"/>
  <c r="L196" i="11"/>
  <c r="L668" i="11"/>
  <c r="L505" i="11"/>
  <c r="L390" i="11"/>
  <c r="L581" i="11"/>
  <c r="L431" i="11"/>
  <c r="L610" i="11"/>
  <c r="L515" i="11"/>
  <c r="L425" i="11"/>
  <c r="L376" i="11"/>
  <c r="L373" i="11"/>
  <c r="L354" i="11"/>
  <c r="L344" i="11"/>
  <c r="L667" i="11"/>
  <c r="L598" i="11"/>
  <c r="L421" i="11"/>
  <c r="L401" i="11"/>
  <c r="L312" i="11"/>
  <c r="L221" i="11"/>
  <c r="L105" i="11"/>
  <c r="L575" i="11"/>
  <c r="L434" i="11"/>
  <c r="L361" i="11"/>
  <c r="L315" i="11"/>
  <c r="L436" i="11"/>
  <c r="L389" i="11"/>
  <c r="L394" i="11"/>
  <c r="L366" i="11"/>
  <c r="L308" i="11"/>
  <c r="L236" i="11"/>
  <c r="L76" i="11"/>
  <c r="L70" i="11"/>
  <c r="L375" i="11"/>
  <c r="L251" i="11"/>
  <c r="L192" i="11"/>
  <c r="L168" i="11"/>
  <c r="L141" i="11"/>
  <c r="L353" i="11"/>
  <c r="L293" i="11"/>
  <c r="L243" i="11"/>
  <c r="L182" i="11"/>
  <c r="L98" i="11"/>
  <c r="L446" i="11"/>
  <c r="L35" i="11"/>
  <c r="L13" i="11"/>
  <c r="L554" i="11"/>
  <c r="L452" i="11"/>
  <c r="L329" i="11"/>
  <c r="L282" i="11"/>
  <c r="L271" i="11"/>
  <c r="L614" i="11"/>
  <c r="L281" i="11"/>
  <c r="L268" i="11"/>
  <c r="L267" i="11"/>
  <c r="L260" i="11"/>
  <c r="L118" i="11"/>
  <c r="L23" i="11"/>
  <c r="L350" i="11"/>
  <c r="L247" i="11"/>
  <c r="L159" i="11"/>
  <c r="L91" i="11"/>
  <c r="L31" i="11"/>
  <c r="L496" i="11"/>
  <c r="L160" i="11"/>
  <c r="L120" i="11"/>
  <c r="L651" i="11"/>
  <c r="L266" i="11"/>
  <c r="L240" i="11"/>
  <c r="L237" i="11"/>
  <c r="L612" i="11"/>
  <c r="L449" i="11"/>
  <c r="L402" i="11"/>
  <c r="L222" i="11"/>
  <c r="L123" i="11"/>
  <c r="L77" i="11"/>
  <c r="L47" i="11"/>
  <c r="L43" i="11"/>
  <c r="L498" i="11"/>
  <c r="L428" i="11"/>
  <c r="L262" i="11"/>
  <c r="L187" i="11"/>
  <c r="L29" i="11"/>
  <c r="L224" i="11"/>
  <c r="L158" i="11"/>
  <c r="L630" i="11"/>
  <c r="L387" i="11"/>
  <c r="L259" i="11"/>
  <c r="L418" i="11"/>
  <c r="L483" i="11"/>
  <c r="L393" i="11"/>
  <c r="L137" i="11"/>
  <c r="L256" i="11"/>
  <c r="L322" i="11"/>
  <c r="L201" i="11"/>
  <c r="L142" i="11"/>
  <c r="L108" i="11"/>
  <c r="L88" i="11"/>
  <c r="L95" i="11"/>
  <c r="L69" i="11"/>
  <c r="L40" i="11"/>
  <c r="L12" i="11"/>
  <c r="L79" i="11"/>
  <c r="L36" i="11"/>
  <c r="L28" i="11"/>
  <c r="L217" i="11"/>
  <c r="L147" i="11"/>
  <c r="L139" i="11"/>
  <c r="L59" i="11"/>
  <c r="L202" i="11"/>
  <c r="L84" i="11"/>
  <c r="L513" i="11"/>
  <c r="L115" i="11"/>
  <c r="L15" i="11"/>
  <c r="L383" i="11"/>
  <c r="L9" i="11"/>
  <c r="F16" i="10" s="1"/>
  <c r="L204" i="11"/>
  <c r="L285" i="11"/>
  <c r="L130" i="11"/>
  <c r="L140" i="11"/>
  <c r="L61" i="11"/>
  <c r="L51" i="11"/>
  <c r="L14" i="11"/>
  <c r="L132" i="11"/>
  <c r="L125" i="11"/>
  <c r="L66" i="11"/>
  <c r="L26" i="11"/>
  <c r="L232" i="11"/>
  <c r="L184" i="11"/>
  <c r="L73" i="11"/>
  <c r="L22" i="11"/>
  <c r="L351" i="11"/>
  <c r="L106" i="11"/>
  <c r="L27" i="11"/>
  <c r="L102" i="11"/>
  <c r="L10" i="11"/>
  <c r="K63" i="11"/>
  <c r="S81" i="12" l="1"/>
  <c r="S72" i="12"/>
  <c r="S90" i="12"/>
  <c r="T703" i="12"/>
  <c r="T698" i="12"/>
  <c r="T699" i="12"/>
  <c r="T700" i="12"/>
  <c r="T684" i="12"/>
  <c r="T701" i="12"/>
  <c r="T696" i="12"/>
  <c r="T702" i="12"/>
  <c r="T697" i="12"/>
  <c r="T677" i="12"/>
  <c r="T691" i="12"/>
  <c r="T693" i="12"/>
  <c r="T694" i="12"/>
  <c r="T688" i="12"/>
  <c r="T682" i="12"/>
  <c r="T692" i="12"/>
  <c r="T669" i="12"/>
  <c r="T683" i="12"/>
  <c r="T685" i="12"/>
  <c r="T668" i="12"/>
  <c r="T663" i="12"/>
  <c r="T647" i="12"/>
  <c r="T687" i="12"/>
  <c r="T670" i="12"/>
  <c r="T686" i="12"/>
  <c r="T674" i="12"/>
  <c r="T658" i="12"/>
  <c r="T681" i="12"/>
  <c r="T673" i="12"/>
  <c r="T680" i="12"/>
  <c r="T690" i="12"/>
  <c r="T662" i="12"/>
  <c r="T652" i="12"/>
  <c r="T645" i="12"/>
  <c r="T667" i="12"/>
  <c r="T672" i="12"/>
  <c r="T675" i="12"/>
  <c r="T678" i="12"/>
  <c r="T666" i="12"/>
  <c r="T665" i="12"/>
  <c r="T660" i="12"/>
  <c r="T640" i="12"/>
  <c r="T655" i="12"/>
  <c r="T629" i="12"/>
  <c r="T625" i="12"/>
  <c r="T639" i="12"/>
  <c r="T633" i="12"/>
  <c r="T651" i="12"/>
  <c r="T641" i="12"/>
  <c r="T615" i="12"/>
  <c r="T664" i="12"/>
  <c r="T642" i="12"/>
  <c r="T636" i="12"/>
  <c r="T661" i="12"/>
  <c r="T656" i="12"/>
  <c r="T657" i="12"/>
  <c r="T679" i="12"/>
  <c r="T659" i="12"/>
  <c r="T653" i="12"/>
  <c r="T676" i="12"/>
  <c r="T643" i="12"/>
  <c r="T619" i="12"/>
  <c r="T631" i="12"/>
  <c r="T628" i="12"/>
  <c r="T593" i="12"/>
  <c r="T577" i="12"/>
  <c r="T635" i="12"/>
  <c r="T632" i="12"/>
  <c r="T618" i="12"/>
  <c r="T604" i="12"/>
  <c r="T626" i="12"/>
  <c r="T617" i="12"/>
  <c r="T644" i="12"/>
  <c r="T622" i="12"/>
  <c r="T595" i="12"/>
  <c r="T621" i="12"/>
  <c r="T614" i="12"/>
  <c r="T607" i="12"/>
  <c r="T648" i="12"/>
  <c r="T608" i="12"/>
  <c r="T585" i="12"/>
  <c r="T646" i="12"/>
  <c r="T624" i="12"/>
  <c r="T613" i="12"/>
  <c r="T611" i="12"/>
  <c r="T634" i="12"/>
  <c r="T599" i="12"/>
  <c r="T598" i="12"/>
  <c r="T650" i="12"/>
  <c r="T602" i="12"/>
  <c r="T600" i="12"/>
  <c r="T627" i="12"/>
  <c r="T605" i="12"/>
  <c r="T601" i="12"/>
  <c r="T581" i="12"/>
  <c r="T609" i="12"/>
  <c r="T591" i="12"/>
  <c r="T587" i="12"/>
  <c r="T649" i="12"/>
  <c r="T610" i="12"/>
  <c r="T559" i="12"/>
  <c r="T543" i="12"/>
  <c r="T630" i="12"/>
  <c r="T594" i="12"/>
  <c r="T588" i="12"/>
  <c r="T580" i="12"/>
  <c r="T549" i="12"/>
  <c r="T533" i="12"/>
  <c r="T592" i="12"/>
  <c r="T582" i="12"/>
  <c r="T568" i="12"/>
  <c r="T545" i="12"/>
  <c r="T606" i="12"/>
  <c r="T596" i="12"/>
  <c r="T578" i="12"/>
  <c r="T561" i="12"/>
  <c r="T556" i="12"/>
  <c r="T540" i="12"/>
  <c r="T524" i="12"/>
  <c r="T623" i="12"/>
  <c r="T612" i="12"/>
  <c r="T589" i="12"/>
  <c r="T573" i="12"/>
  <c r="T597" i="12"/>
  <c r="T558" i="12"/>
  <c r="T579" i="12"/>
  <c r="T563" i="12"/>
  <c r="T529" i="12"/>
  <c r="T526" i="12"/>
  <c r="T638" i="12"/>
  <c r="T570" i="12"/>
  <c r="T564" i="12"/>
  <c r="T537" i="12"/>
  <c r="T534" i="12"/>
  <c r="T531" i="12"/>
  <c r="T590" i="12"/>
  <c r="T574" i="12"/>
  <c r="T571" i="12"/>
  <c r="T584" i="12"/>
  <c r="T557" i="12"/>
  <c r="T554" i="12"/>
  <c r="T548" i="12"/>
  <c r="T546" i="12"/>
  <c r="T519" i="12"/>
  <c r="T509" i="12"/>
  <c r="T493" i="12"/>
  <c r="T616" i="12"/>
  <c r="T530" i="12"/>
  <c r="T504" i="12"/>
  <c r="T488" i="12"/>
  <c r="T472" i="12"/>
  <c r="T575" i="12"/>
  <c r="T583" i="12"/>
  <c r="T572" i="12"/>
  <c r="T536" i="12"/>
  <c r="T490" i="12"/>
  <c r="T513" i="12"/>
  <c r="T510" i="12"/>
  <c r="T520" i="12"/>
  <c r="T562" i="12"/>
  <c r="T551" i="12"/>
  <c r="T544" i="12"/>
  <c r="T522" i="12"/>
  <c r="T515" i="12"/>
  <c r="T565" i="12"/>
  <c r="T487" i="12"/>
  <c r="T481" i="12"/>
  <c r="T459" i="12"/>
  <c r="T443" i="12"/>
  <c r="T506" i="12"/>
  <c r="T491" i="12"/>
  <c r="T547" i="12"/>
  <c r="T539" i="12"/>
  <c r="T507" i="12"/>
  <c r="T498" i="12"/>
  <c r="T486" i="12"/>
  <c r="T480" i="12"/>
  <c r="T553" i="12"/>
  <c r="T560" i="12"/>
  <c r="T550" i="12"/>
  <c r="T473" i="12"/>
  <c r="T465" i="12"/>
  <c r="T566" i="12"/>
  <c r="T525" i="12"/>
  <c r="T523" i="12"/>
  <c r="T511" i="12"/>
  <c r="T494" i="12"/>
  <c r="T517" i="12"/>
  <c r="T497" i="12"/>
  <c r="T466" i="12"/>
  <c r="T576" i="12"/>
  <c r="T495" i="12"/>
  <c r="T502" i="12"/>
  <c r="T496" i="12"/>
  <c r="T483" i="12"/>
  <c r="T475" i="12"/>
  <c r="T461" i="12"/>
  <c r="T453" i="12"/>
  <c r="T449" i="12"/>
  <c r="T432" i="12"/>
  <c r="T542" i="12"/>
  <c r="T516" i="12"/>
  <c r="T485" i="12"/>
  <c r="T468" i="12"/>
  <c r="T442" i="12"/>
  <c r="T482" i="12"/>
  <c r="T474" i="12"/>
  <c r="T438" i="12"/>
  <c r="T422" i="12"/>
  <c r="T406" i="12"/>
  <c r="T500" i="12"/>
  <c r="T492" i="12"/>
  <c r="T428" i="12"/>
  <c r="T412" i="12"/>
  <c r="T567" i="12"/>
  <c r="T464" i="12"/>
  <c r="T462" i="12"/>
  <c r="T446" i="12"/>
  <c r="T430" i="12"/>
  <c r="T538" i="12"/>
  <c r="T527" i="12"/>
  <c r="T514" i="12"/>
  <c r="T508" i="12"/>
  <c r="T541" i="12"/>
  <c r="T521" i="12"/>
  <c r="T444" i="12"/>
  <c r="T427" i="12"/>
  <c r="T411" i="12"/>
  <c r="T435" i="12"/>
  <c r="T479" i="12"/>
  <c r="T555" i="12"/>
  <c r="T532" i="12"/>
  <c r="T477" i="12"/>
  <c r="T429" i="12"/>
  <c r="T425" i="12"/>
  <c r="T421" i="12"/>
  <c r="T470" i="12"/>
  <c r="T456" i="12"/>
  <c r="T455" i="12"/>
  <c r="T451" i="12"/>
  <c r="T417" i="12"/>
  <c r="T478" i="12"/>
  <c r="T476" i="12"/>
  <c r="T505" i="12"/>
  <c r="T471" i="12"/>
  <c r="T460" i="12"/>
  <c r="T415" i="12"/>
  <c r="T405" i="12"/>
  <c r="T389" i="12"/>
  <c r="T373" i="12"/>
  <c r="T357" i="12"/>
  <c r="T454" i="12"/>
  <c r="T463" i="12"/>
  <c r="T403" i="12"/>
  <c r="T395" i="12"/>
  <c r="T379" i="12"/>
  <c r="T503" i="12"/>
  <c r="T512" i="12"/>
  <c r="T423" i="12"/>
  <c r="T419" i="12"/>
  <c r="T413" i="12"/>
  <c r="T391" i="12"/>
  <c r="T375" i="12"/>
  <c r="T447" i="12"/>
  <c r="T528" i="12"/>
  <c r="T426" i="12"/>
  <c r="T350" i="12"/>
  <c r="T439" i="12"/>
  <c r="T414" i="12"/>
  <c r="T408" i="12"/>
  <c r="T394" i="12"/>
  <c r="T384" i="12"/>
  <c r="T374" i="12"/>
  <c r="T452" i="12"/>
  <c r="T434" i="12"/>
  <c r="T393" i="12"/>
  <c r="T368" i="12"/>
  <c r="T340" i="12"/>
  <c r="T420" i="12"/>
  <c r="T407" i="12"/>
  <c r="T401" i="12"/>
  <c r="T392" i="12"/>
  <c r="T383" i="12"/>
  <c r="T424" i="12"/>
  <c r="T390" i="12"/>
  <c r="T371" i="12"/>
  <c r="T356" i="12"/>
  <c r="T352" i="12"/>
  <c r="T336" i="12"/>
  <c r="T489" i="12"/>
  <c r="T458" i="12"/>
  <c r="T445" i="12"/>
  <c r="T409" i="12"/>
  <c r="T437" i="12"/>
  <c r="T469" i="12"/>
  <c r="T440" i="12"/>
  <c r="T385" i="12"/>
  <c r="T366" i="12"/>
  <c r="T418" i="12"/>
  <c r="T499" i="12"/>
  <c r="T436" i="12"/>
  <c r="T410" i="12"/>
  <c r="T378" i="12"/>
  <c r="T441" i="12"/>
  <c r="T367" i="12"/>
  <c r="T369" i="12"/>
  <c r="T359" i="12"/>
  <c r="T397" i="12"/>
  <c r="T404" i="12"/>
  <c r="T448" i="12"/>
  <c r="T431" i="12"/>
  <c r="T402" i="12"/>
  <c r="T396" i="12"/>
  <c r="T387" i="12"/>
  <c r="T351" i="12"/>
  <c r="T326" i="12"/>
  <c r="T457" i="12"/>
  <c r="T398" i="12"/>
  <c r="T370" i="12"/>
  <c r="T364" i="12"/>
  <c r="T346" i="12"/>
  <c r="T343" i="12"/>
  <c r="T380" i="12"/>
  <c r="T349" i="12"/>
  <c r="T334" i="12"/>
  <c r="T322" i="12"/>
  <c r="T306" i="12"/>
  <c r="T290" i="12"/>
  <c r="T274" i="12"/>
  <c r="T400" i="12"/>
  <c r="T361" i="12"/>
  <c r="T354" i="12"/>
  <c r="T317" i="12"/>
  <c r="T301" i="12"/>
  <c r="T376" i="12"/>
  <c r="T328" i="12"/>
  <c r="T312" i="12"/>
  <c r="T296" i="12"/>
  <c r="T264" i="12"/>
  <c r="T388" i="12"/>
  <c r="T372" i="12"/>
  <c r="T323" i="12"/>
  <c r="T330" i="12"/>
  <c r="T319" i="12"/>
  <c r="T292" i="12"/>
  <c r="T344" i="12"/>
  <c r="T327" i="12"/>
  <c r="T311" i="12"/>
  <c r="T289" i="12"/>
  <c r="T286" i="12"/>
  <c r="T353" i="12"/>
  <c r="T339" i="12"/>
  <c r="T310" i="12"/>
  <c r="T283" i="12"/>
  <c r="T256" i="12"/>
  <c r="T386" i="12"/>
  <c r="T342" i="12"/>
  <c r="T381" i="12"/>
  <c r="T377" i="12"/>
  <c r="T362" i="12"/>
  <c r="T360" i="12"/>
  <c r="T355" i="12"/>
  <c r="T335" i="12"/>
  <c r="T320" i="12"/>
  <c r="T285" i="12"/>
  <c r="T282" i="12"/>
  <c r="T309" i="12"/>
  <c r="T239" i="12"/>
  <c r="T223" i="12"/>
  <c r="T207" i="12"/>
  <c r="T191" i="12"/>
  <c r="T175" i="12"/>
  <c r="T159" i="12"/>
  <c r="T284" i="12"/>
  <c r="T278" i="12"/>
  <c r="T250" i="12"/>
  <c r="T347" i="12"/>
  <c r="T341" i="12"/>
  <c r="T313" i="12"/>
  <c r="T267" i="12"/>
  <c r="T245" i="12"/>
  <c r="T213" i="12"/>
  <c r="T197" i="12"/>
  <c r="T181" i="12"/>
  <c r="T165" i="12"/>
  <c r="T345" i="12"/>
  <c r="T303" i="12"/>
  <c r="T300" i="12"/>
  <c r="T294" i="12"/>
  <c r="T271" i="12"/>
  <c r="T260" i="12"/>
  <c r="T255" i="12"/>
  <c r="T291" i="12"/>
  <c r="T279" i="12"/>
  <c r="T275" i="12"/>
  <c r="T251" i="12"/>
  <c r="T235" i="12"/>
  <c r="T219" i="12"/>
  <c r="T203" i="12"/>
  <c r="T187" i="12"/>
  <c r="T171" i="12"/>
  <c r="T155" i="12"/>
  <c r="T321" i="12"/>
  <c r="T308" i="12"/>
  <c r="T358" i="12"/>
  <c r="T287" i="12"/>
  <c r="T241" i="12"/>
  <c r="T225" i="12"/>
  <c r="T209" i="12"/>
  <c r="T193" i="12"/>
  <c r="T177" i="12"/>
  <c r="T333" i="12"/>
  <c r="T325" i="12"/>
  <c r="T304" i="12"/>
  <c r="T337" i="12"/>
  <c r="T169" i="12"/>
  <c r="T148" i="12"/>
  <c r="T137" i="12"/>
  <c r="T121" i="12"/>
  <c r="T89" i="12"/>
  <c r="T85" i="12"/>
  <c r="T316" i="12"/>
  <c r="T268" i="12"/>
  <c r="T233" i="12"/>
  <c r="T307" i="12"/>
  <c r="T276" i="12"/>
  <c r="T261" i="12"/>
  <c r="T249" i="12"/>
  <c r="T226" i="12"/>
  <c r="T210" i="12"/>
  <c r="T194" i="12"/>
  <c r="T170" i="12"/>
  <c r="T146" i="12"/>
  <c r="T318" i="12"/>
  <c r="T315" i="12"/>
  <c r="T272" i="12"/>
  <c r="T265" i="12"/>
  <c r="T234" i="12"/>
  <c r="T293" i="12"/>
  <c r="T257" i="12"/>
  <c r="T254" i="12"/>
  <c r="T242" i="12"/>
  <c r="T157" i="12"/>
  <c r="T139" i="12"/>
  <c r="T123" i="12"/>
  <c r="T107" i="12"/>
  <c r="T103" i="12"/>
  <c r="T302" i="12"/>
  <c r="T273" i="12"/>
  <c r="T269" i="12"/>
  <c r="T248" i="12"/>
  <c r="T173" i="12"/>
  <c r="T164" i="12"/>
  <c r="T156" i="12"/>
  <c r="T149" i="12"/>
  <c r="T134" i="12"/>
  <c r="T118" i="12"/>
  <c r="T298" i="12"/>
  <c r="T295" i="12"/>
  <c r="T329" i="12"/>
  <c r="T299" i="12"/>
  <c r="T266" i="12"/>
  <c r="T217" i="12"/>
  <c r="T176" i="12"/>
  <c r="T140" i="12"/>
  <c r="T112" i="12"/>
  <c r="T93" i="12"/>
  <c r="T79" i="12"/>
  <c r="T75" i="12"/>
  <c r="T36" i="12"/>
  <c r="T277" i="12"/>
  <c r="T222" i="12"/>
  <c r="T211" i="12"/>
  <c r="T199" i="12"/>
  <c r="T151" i="12"/>
  <c r="T129" i="12"/>
  <c r="T86" i="12"/>
  <c r="T71" i="12"/>
  <c r="T67" i="12"/>
  <c r="T31" i="12"/>
  <c r="T324" i="12"/>
  <c r="T232" i="12"/>
  <c r="T216" i="12"/>
  <c r="T163" i="12"/>
  <c r="T153" i="12"/>
  <c r="T145" i="12"/>
  <c r="T141" i="12"/>
  <c r="T120" i="12"/>
  <c r="T111" i="12"/>
  <c r="T96" i="12"/>
  <c r="T59" i="12"/>
  <c r="T55" i="12"/>
  <c r="T253" i="12"/>
  <c r="T247" i="12"/>
  <c r="T238" i="12"/>
  <c r="T221" i="12"/>
  <c r="T204" i="12"/>
  <c r="T198" i="12"/>
  <c r="T363" i="12"/>
  <c r="T162" i="12"/>
  <c r="T128" i="12"/>
  <c r="T92" i="12"/>
  <c r="T82" i="12"/>
  <c r="T80" i="12"/>
  <c r="T76" i="12"/>
  <c r="T32" i="12"/>
  <c r="T338" i="12"/>
  <c r="T180" i="12"/>
  <c r="T258" i="12"/>
  <c r="T288" i="12"/>
  <c r="T237" i="12"/>
  <c r="T231" i="12"/>
  <c r="T205" i="12"/>
  <c r="T281" i="12"/>
  <c r="T243" i="12"/>
  <c r="T230" i="12"/>
  <c r="T227" i="12"/>
  <c r="T95" i="12"/>
  <c r="T83" i="12"/>
  <c r="T70" i="12"/>
  <c r="T65" i="12"/>
  <c r="T46" i="12"/>
  <c r="C2" i="13" s="1"/>
  <c r="T38" i="12"/>
  <c r="T15" i="12"/>
  <c r="T196" i="12"/>
  <c r="T185" i="12"/>
  <c r="T131" i="12"/>
  <c r="T125" i="12"/>
  <c r="T119" i="12"/>
  <c r="T87" i="12"/>
  <c r="T77" i="12"/>
  <c r="T47" i="12"/>
  <c r="D2" i="13" s="1"/>
  <c r="T10" i="12"/>
  <c r="T136" i="12"/>
  <c r="T116" i="12"/>
  <c r="T105" i="12"/>
  <c r="T218" i="12"/>
  <c r="T188" i="12"/>
  <c r="T166" i="12"/>
  <c r="T208" i="12"/>
  <c r="T201" i="12"/>
  <c r="T190" i="12"/>
  <c r="T174" i="12"/>
  <c r="T305" i="12"/>
  <c r="T259" i="12"/>
  <c r="T244" i="12"/>
  <c r="T122" i="12"/>
  <c r="T97" i="12"/>
  <c r="T66" i="12"/>
  <c r="T29" i="12"/>
  <c r="T11" i="12"/>
  <c r="T214" i="12"/>
  <c r="T182" i="12"/>
  <c r="T179" i="12"/>
  <c r="T147" i="12"/>
  <c r="T130" i="12"/>
  <c r="T172" i="12"/>
  <c r="T228" i="12"/>
  <c r="T183" i="12"/>
  <c r="T270" i="12"/>
  <c r="T236" i="12"/>
  <c r="T160" i="12"/>
  <c r="T142" i="12"/>
  <c r="T98" i="12"/>
  <c r="T40" i="12"/>
  <c r="T189" i="12"/>
  <c r="T168" i="12"/>
  <c r="T126" i="12"/>
  <c r="T113" i="12"/>
  <c r="T16" i="12"/>
  <c r="T78" i="12"/>
  <c r="T56" i="12"/>
  <c r="T53" i="12"/>
  <c r="T50" i="12"/>
  <c r="T262" i="12"/>
  <c r="T135" i="12"/>
  <c r="T108" i="12"/>
  <c r="T104" i="12"/>
  <c r="T240" i="12"/>
  <c r="T206" i="12"/>
  <c r="T91" i="12"/>
  <c r="T43" i="12"/>
  <c r="T23" i="12"/>
  <c r="T200" i="12"/>
  <c r="T186" i="12"/>
  <c r="T132" i="12"/>
  <c r="T124" i="12"/>
  <c r="T100" i="12"/>
  <c r="T84" i="12"/>
  <c r="T332" i="12"/>
  <c r="T224" i="12"/>
  <c r="T138" i="12"/>
  <c r="T25" i="12"/>
  <c r="T14" i="12"/>
  <c r="T252" i="12"/>
  <c r="T202" i="12"/>
  <c r="T167" i="12"/>
  <c r="T150" i="12"/>
  <c r="T192" i="12"/>
  <c r="T106" i="12"/>
  <c r="T19" i="12"/>
  <c r="T12" i="12"/>
  <c r="T61" i="12"/>
  <c r="T52" i="12"/>
  <c r="T18" i="12"/>
  <c r="T154" i="12"/>
  <c r="T115" i="12"/>
  <c r="T27" i="12"/>
  <c r="T17" i="12"/>
  <c r="T215" i="12"/>
  <c r="T41" i="12"/>
  <c r="T143" i="12"/>
  <c r="T74" i="12"/>
  <c r="T51" i="12"/>
  <c r="T9" i="12"/>
  <c r="T62" i="12"/>
  <c r="T152" i="12"/>
  <c r="T35" i="12"/>
  <c r="T30" i="12"/>
  <c r="T24" i="12"/>
  <c r="T21" i="12"/>
  <c r="T184" i="12"/>
  <c r="T88" i="12"/>
  <c r="T60" i="12"/>
  <c r="T220" i="12"/>
  <c r="T114" i="12"/>
  <c r="T64" i="12"/>
  <c r="T133" i="12"/>
  <c r="T22" i="12"/>
  <c r="T94" i="12"/>
  <c r="T33" i="12"/>
  <c r="T26" i="12"/>
  <c r="T58" i="12"/>
  <c r="T49" i="12"/>
  <c r="T117" i="12"/>
  <c r="T101" i="12"/>
  <c r="T28" i="12"/>
  <c r="T69" i="12"/>
  <c r="T158" i="12"/>
  <c r="T102" i="12"/>
  <c r="T73" i="12"/>
  <c r="T57" i="12"/>
  <c r="T37" i="12"/>
  <c r="T13" i="12"/>
  <c r="T48" i="12"/>
  <c r="T42" i="12"/>
  <c r="T20" i="12"/>
  <c r="T68" i="12"/>
  <c r="V4" i="12"/>
  <c r="U6" i="12"/>
  <c r="S45" i="12"/>
  <c r="S99" i="12"/>
  <c r="S63" i="12"/>
  <c r="S54" i="12"/>
  <c r="L81" i="11"/>
  <c r="L63" i="11"/>
  <c r="M32" i="11"/>
  <c r="M30" i="11"/>
  <c r="M31" i="11"/>
  <c r="S1" i="7"/>
  <c r="T2" i="7"/>
  <c r="L99" i="11"/>
  <c r="L72" i="11"/>
  <c r="L45" i="11"/>
  <c r="M701" i="11"/>
  <c r="M685" i="11"/>
  <c r="M698" i="11"/>
  <c r="M691" i="11"/>
  <c r="M676" i="11"/>
  <c r="M660" i="11"/>
  <c r="M700" i="11"/>
  <c r="M694" i="11"/>
  <c r="M684" i="11"/>
  <c r="M680" i="11"/>
  <c r="M664" i="11"/>
  <c r="M686" i="11"/>
  <c r="M681" i="11"/>
  <c r="M678" i="11"/>
  <c r="M663" i="11"/>
  <c r="M650" i="11"/>
  <c r="M634" i="11"/>
  <c r="M618" i="11"/>
  <c r="M703" i="11"/>
  <c r="M682" i="11"/>
  <c r="M677" i="11"/>
  <c r="M645" i="11"/>
  <c r="M629" i="11"/>
  <c r="M613" i="11"/>
  <c r="M688" i="11"/>
  <c r="M652" i="11"/>
  <c r="M690" i="11"/>
  <c r="M668" i="11"/>
  <c r="M626" i="11"/>
  <c r="M612" i="11"/>
  <c r="M605" i="11"/>
  <c r="M679" i="11"/>
  <c r="M640" i="11"/>
  <c r="M639" i="11"/>
  <c r="M611" i="11"/>
  <c r="M608" i="11"/>
  <c r="M599" i="11"/>
  <c r="M579" i="11"/>
  <c r="M563" i="11"/>
  <c r="M547" i="11"/>
  <c r="M531" i="11"/>
  <c r="M515" i="11"/>
  <c r="M499" i="11"/>
  <c r="M672" i="11"/>
  <c r="M669" i="11"/>
  <c r="M638" i="11"/>
  <c r="M624" i="11"/>
  <c r="M597" i="11"/>
  <c r="M575" i="11"/>
  <c r="M556" i="11"/>
  <c r="M549" i="11"/>
  <c r="M530" i="11"/>
  <c r="M511" i="11"/>
  <c r="M492" i="11"/>
  <c r="M475" i="11"/>
  <c r="M459" i="11"/>
  <c r="M443" i="11"/>
  <c r="M427" i="11"/>
  <c r="M411" i="11"/>
  <c r="M395" i="11"/>
  <c r="M379" i="11"/>
  <c r="M363" i="11"/>
  <c r="M347" i="11"/>
  <c r="M315" i="11"/>
  <c r="M299" i="11"/>
  <c r="M699" i="11"/>
  <c r="M653" i="11"/>
  <c r="M644" i="11"/>
  <c r="M584" i="11"/>
  <c r="M581" i="11"/>
  <c r="M570" i="11"/>
  <c r="M553" i="11"/>
  <c r="M514" i="11"/>
  <c r="M497" i="11"/>
  <c r="M480" i="11"/>
  <c r="M473" i="11"/>
  <c r="M454" i="11"/>
  <c r="M435" i="11"/>
  <c r="M428" i="11"/>
  <c r="M409" i="11"/>
  <c r="M390" i="11"/>
  <c r="M371" i="11"/>
  <c r="M364" i="11"/>
  <c r="M352" i="11"/>
  <c r="M345" i="11"/>
  <c r="M326" i="11"/>
  <c r="M307" i="11"/>
  <c r="M300" i="11"/>
  <c r="M284" i="11"/>
  <c r="M268" i="11"/>
  <c r="M252" i="11"/>
  <c r="M236" i="11"/>
  <c r="M220" i="11"/>
  <c r="M204" i="11"/>
  <c r="M188" i="11"/>
  <c r="M172" i="11"/>
  <c r="M156" i="11"/>
  <c r="M140" i="11"/>
  <c r="M124" i="11"/>
  <c r="M108" i="11"/>
  <c r="M79" i="11"/>
  <c r="M75" i="11"/>
  <c r="M36" i="11"/>
  <c r="M656" i="11"/>
  <c r="M697" i="11"/>
  <c r="M659" i="11"/>
  <c r="M623" i="11"/>
  <c r="M604" i="11"/>
  <c r="M675" i="11"/>
  <c r="M665" i="11"/>
  <c r="M609" i="11"/>
  <c r="M590" i="11"/>
  <c r="M673" i="11"/>
  <c r="M564" i="11"/>
  <c r="M598" i="11"/>
  <c r="M583" i="11"/>
  <c r="M566" i="11"/>
  <c r="M565" i="11"/>
  <c r="M555" i="11"/>
  <c r="M542" i="11"/>
  <c r="M536" i="11"/>
  <c r="M529" i="11"/>
  <c r="M503" i="11"/>
  <c r="M486" i="11"/>
  <c r="M472" i="11"/>
  <c r="M461" i="11"/>
  <c r="M447" i="11"/>
  <c r="M674" i="11"/>
  <c r="M595" i="11"/>
  <c r="M588" i="11"/>
  <c r="M572" i="11"/>
  <c r="M533" i="11"/>
  <c r="M532" i="11"/>
  <c r="M507" i="11"/>
  <c r="M506" i="11"/>
  <c r="M696" i="11"/>
  <c r="M687" i="11"/>
  <c r="M667" i="11"/>
  <c r="M602" i="11"/>
  <c r="M567" i="11"/>
  <c r="M508" i="11"/>
  <c r="M483" i="11"/>
  <c r="M476" i="11"/>
  <c r="M470" i="11"/>
  <c r="M451" i="11"/>
  <c r="M421" i="11"/>
  <c r="M396" i="11"/>
  <c r="M385" i="11"/>
  <c r="M343" i="11"/>
  <c r="M318" i="11"/>
  <c r="M261" i="11"/>
  <c r="M254" i="11"/>
  <c r="M235" i="11"/>
  <c r="M692" i="11"/>
  <c r="M666" i="11"/>
  <c r="M646" i="11"/>
  <c r="M643" i="11"/>
  <c r="M600" i="11"/>
  <c r="M504" i="11"/>
  <c r="M437" i="11"/>
  <c r="M417" i="11"/>
  <c r="M404" i="11"/>
  <c r="M358" i="11"/>
  <c r="M332" i="11"/>
  <c r="M319" i="11"/>
  <c r="M272" i="11"/>
  <c r="M269" i="11"/>
  <c r="M255" i="11"/>
  <c r="M241" i="11"/>
  <c r="M238" i="11"/>
  <c r="M649" i="11"/>
  <c r="M633" i="11"/>
  <c r="M625" i="11"/>
  <c r="M587" i="11"/>
  <c r="M571" i="11"/>
  <c r="M551" i="11"/>
  <c r="M546" i="11"/>
  <c r="M534" i="11"/>
  <c r="M519" i="11"/>
  <c r="M502" i="11"/>
  <c r="M482" i="11"/>
  <c r="M474" i="11"/>
  <c r="M471" i="11"/>
  <c r="M444" i="11"/>
  <c r="M442" i="11"/>
  <c r="M430" i="11"/>
  <c r="M423" i="11"/>
  <c r="M410" i="11"/>
  <c r="M397" i="11"/>
  <c r="M391" i="11"/>
  <c r="M378" i="11"/>
  <c r="M351" i="11"/>
  <c r="M338" i="11"/>
  <c r="M312" i="11"/>
  <c r="M305" i="11"/>
  <c r="M283" i="11"/>
  <c r="M266" i="11"/>
  <c r="M224" i="11"/>
  <c r="M221" i="11"/>
  <c r="M219" i="11"/>
  <c r="M200" i="11"/>
  <c r="M181" i="11"/>
  <c r="M174" i="11"/>
  <c r="M155" i="11"/>
  <c r="M136" i="11"/>
  <c r="M117" i="11"/>
  <c r="M95" i="11"/>
  <c r="M93" i="11"/>
  <c r="M78" i="11"/>
  <c r="M76" i="11"/>
  <c r="M42" i="11"/>
  <c r="M27" i="11"/>
  <c r="M11" i="11"/>
  <c r="M693" i="11"/>
  <c r="M683" i="11"/>
  <c r="M561" i="11"/>
  <c r="M524" i="11"/>
  <c r="M436" i="11"/>
  <c r="M429" i="11"/>
  <c r="M403" i="11"/>
  <c r="M384" i="11"/>
  <c r="M702" i="11"/>
  <c r="M641" i="11"/>
  <c r="M594" i="11"/>
  <c r="M568" i="11"/>
  <c r="M658" i="11"/>
  <c r="M635" i="11"/>
  <c r="M601" i="11"/>
  <c r="M544" i="11"/>
  <c r="M520" i="11"/>
  <c r="M494" i="11"/>
  <c r="M479" i="11"/>
  <c r="M405" i="11"/>
  <c r="M369" i="11"/>
  <c r="M360" i="11"/>
  <c r="M356" i="11"/>
  <c r="M279" i="11"/>
  <c r="M278" i="11"/>
  <c r="M245" i="11"/>
  <c r="M244" i="11"/>
  <c r="M228" i="11"/>
  <c r="M227" i="11"/>
  <c r="M191" i="11"/>
  <c r="M177" i="11"/>
  <c r="M163" i="11"/>
  <c r="M149" i="11"/>
  <c r="M138" i="11"/>
  <c r="M107" i="11"/>
  <c r="M68" i="11"/>
  <c r="M65" i="11"/>
  <c r="M55" i="11"/>
  <c r="M52" i="11"/>
  <c r="M160" i="11"/>
  <c r="M146" i="11"/>
  <c r="M135" i="11"/>
  <c r="M121" i="11"/>
  <c r="M100" i="11"/>
  <c r="M97" i="11"/>
  <c r="M87" i="11"/>
  <c r="M84" i="11"/>
  <c r="M71" i="11"/>
  <c r="M23" i="11"/>
  <c r="M630" i="11"/>
  <c r="M617" i="11"/>
  <c r="M614" i="11"/>
  <c r="M607" i="11"/>
  <c r="M562" i="11"/>
  <c r="M627" i="11"/>
  <c r="M592" i="11"/>
  <c r="M576" i="11"/>
  <c r="M573" i="11"/>
  <c r="M510" i="11"/>
  <c r="M493" i="11"/>
  <c r="M462" i="11"/>
  <c r="M455" i="11"/>
  <c r="M438" i="11"/>
  <c r="M422" i="11"/>
  <c r="M389" i="11"/>
  <c r="M373" i="11"/>
  <c r="M313" i="11"/>
  <c r="M309" i="11"/>
  <c r="M262" i="11"/>
  <c r="M216" i="11"/>
  <c r="M647" i="11"/>
  <c r="M642" i="11"/>
  <c r="M574" i="11"/>
  <c r="M661" i="11"/>
  <c r="M596" i="11"/>
  <c r="M582" i="11"/>
  <c r="M516" i="11"/>
  <c r="M448" i="11"/>
  <c r="M440" i="11"/>
  <c r="M330" i="11"/>
  <c r="M288" i="11"/>
  <c r="M276" i="11"/>
  <c r="M233" i="11"/>
  <c r="M226" i="11"/>
  <c r="M210" i="11"/>
  <c r="M208" i="11"/>
  <c r="M190" i="11"/>
  <c r="M173" i="11"/>
  <c r="M116" i="11"/>
  <c r="M636" i="11"/>
  <c r="M578" i="11"/>
  <c r="M523" i="11"/>
  <c r="M464" i="11"/>
  <c r="M431" i="11"/>
  <c r="M415" i="11"/>
  <c r="M353" i="11"/>
  <c r="M346" i="11"/>
  <c r="M311" i="11"/>
  <c r="M304" i="11"/>
  <c r="M257" i="11"/>
  <c r="M231" i="11"/>
  <c r="M209" i="11"/>
  <c r="M137" i="11"/>
  <c r="M118" i="11"/>
  <c r="M104" i="11"/>
  <c r="M82" i="11"/>
  <c r="M73" i="11"/>
  <c r="M29" i="11"/>
  <c r="M22" i="11"/>
  <c r="M15" i="11"/>
  <c r="M577" i="11"/>
  <c r="M496" i="11"/>
  <c r="M657" i="11"/>
  <c r="M648" i="11"/>
  <c r="M560" i="11"/>
  <c r="M528" i="11"/>
  <c r="M481" i="11"/>
  <c r="M458" i="11"/>
  <c r="M441" i="11"/>
  <c r="M408" i="11"/>
  <c r="M406" i="11"/>
  <c r="M328" i="11"/>
  <c r="M303" i="11"/>
  <c r="M292" i="11"/>
  <c r="M277" i="11"/>
  <c r="M250" i="11"/>
  <c r="M239" i="11"/>
  <c r="M152" i="11"/>
  <c r="M126" i="11"/>
  <c r="M114" i="11"/>
  <c r="M89" i="11"/>
  <c r="M85" i="11"/>
  <c r="M67" i="11"/>
  <c r="M17" i="11"/>
  <c r="M539" i="11"/>
  <c r="M463" i="11"/>
  <c r="M317" i="11"/>
  <c r="M253" i="11"/>
  <c r="M242" i="11"/>
  <c r="M211" i="11"/>
  <c r="M632" i="11"/>
  <c r="M487" i="11"/>
  <c r="M361" i="11"/>
  <c r="M354" i="11"/>
  <c r="M631" i="11"/>
  <c r="M621" i="11"/>
  <c r="M491" i="11"/>
  <c r="M489" i="11"/>
  <c r="M478" i="11"/>
  <c r="M372" i="11"/>
  <c r="M334" i="11"/>
  <c r="M327" i="11"/>
  <c r="M310" i="11"/>
  <c r="M295" i="11"/>
  <c r="M183" i="11"/>
  <c r="M164" i="11"/>
  <c r="M145" i="11"/>
  <c r="M133" i="11"/>
  <c r="M119" i="11"/>
  <c r="M60" i="11"/>
  <c r="M49" i="11"/>
  <c r="M655" i="11"/>
  <c r="M615" i="11"/>
  <c r="M495" i="11"/>
  <c r="M414" i="11"/>
  <c r="M362" i="11"/>
  <c r="M341" i="11"/>
  <c r="M301" i="11"/>
  <c r="M273" i="11"/>
  <c r="M265" i="11"/>
  <c r="M218" i="11"/>
  <c r="M203" i="11"/>
  <c r="M186" i="11"/>
  <c r="M150" i="11"/>
  <c r="M143" i="11"/>
  <c r="M64" i="11"/>
  <c r="M53" i="11"/>
  <c r="M19" i="11"/>
  <c r="M18" i="11"/>
  <c r="M662" i="11"/>
  <c r="M616" i="11"/>
  <c r="M585" i="11"/>
  <c r="M537" i="11"/>
  <c r="M512" i="11"/>
  <c r="M413" i="11"/>
  <c r="M412" i="11"/>
  <c r="M355" i="11"/>
  <c r="M302" i="11"/>
  <c r="M291" i="11"/>
  <c r="M206" i="11"/>
  <c r="M198" i="11"/>
  <c r="M169" i="11"/>
  <c r="M167" i="11"/>
  <c r="M162" i="11"/>
  <c r="M148" i="11"/>
  <c r="M131" i="11"/>
  <c r="M86" i="11"/>
  <c r="M38" i="11"/>
  <c r="M622" i="11"/>
  <c r="M593" i="11"/>
  <c r="M559" i="11"/>
  <c r="M370" i="11"/>
  <c r="M340" i="11"/>
  <c r="M325" i="11"/>
  <c r="M223" i="11"/>
  <c r="M141" i="11"/>
  <c r="M122" i="11"/>
  <c r="M57" i="11"/>
  <c r="M46" i="11"/>
  <c r="M21" i="11"/>
  <c r="M20" i="11"/>
  <c r="M591" i="11"/>
  <c r="M589" i="11"/>
  <c r="M527" i="11"/>
  <c r="M452" i="11"/>
  <c r="M377" i="11"/>
  <c r="M339" i="11"/>
  <c r="M333" i="11"/>
  <c r="M651" i="11"/>
  <c r="M550" i="11"/>
  <c r="M557" i="11"/>
  <c r="M526" i="11"/>
  <c r="M374" i="11"/>
  <c r="M298" i="11"/>
  <c r="M453" i="11"/>
  <c r="M525" i="11"/>
  <c r="M517" i="11"/>
  <c r="M488" i="11"/>
  <c r="M466" i="11"/>
  <c r="M456" i="11"/>
  <c r="M426" i="11"/>
  <c r="M386" i="11"/>
  <c r="M367" i="11"/>
  <c r="M270" i="11"/>
  <c r="M170" i="11"/>
  <c r="M165" i="11"/>
  <c r="M151" i="11"/>
  <c r="M425" i="11"/>
  <c r="M543" i="11"/>
  <c r="M468" i="11"/>
  <c r="M465" i="11"/>
  <c r="M457" i="11"/>
  <c r="M439" i="11"/>
  <c r="M432" i="11"/>
  <c r="M392" i="11"/>
  <c r="M342" i="11"/>
  <c r="M335" i="11"/>
  <c r="M324" i="11"/>
  <c r="M215" i="11"/>
  <c r="M205" i="11"/>
  <c r="M185" i="11"/>
  <c r="M112" i="11"/>
  <c r="M58" i="11"/>
  <c r="M48" i="11"/>
  <c r="M420" i="11"/>
  <c r="M349" i="11"/>
  <c r="M286" i="11"/>
  <c r="M180" i="11"/>
  <c r="M142" i="11"/>
  <c r="M102" i="11"/>
  <c r="M94" i="11"/>
  <c r="M66" i="11"/>
  <c r="M490" i="11"/>
  <c r="M469" i="11"/>
  <c r="M282" i="11"/>
  <c r="M237" i="11"/>
  <c r="M232" i="11"/>
  <c r="M548" i="11"/>
  <c r="M477" i="11"/>
  <c r="M419" i="11"/>
  <c r="M344" i="11"/>
  <c r="M323" i="11"/>
  <c r="M290" i="11"/>
  <c r="M619" i="11"/>
  <c r="M610" i="11"/>
  <c r="M445" i="11"/>
  <c r="M541" i="11"/>
  <c r="M460" i="11"/>
  <c r="M380" i="11"/>
  <c r="M359" i="11"/>
  <c r="M258" i="11"/>
  <c r="M207" i="11"/>
  <c r="M83" i="11"/>
  <c r="M74" i="11"/>
  <c r="M61" i="11"/>
  <c r="M56" i="11"/>
  <c r="M43" i="11"/>
  <c r="M26" i="11"/>
  <c r="M554" i="11"/>
  <c r="M558" i="11"/>
  <c r="M500" i="11"/>
  <c r="M485" i="11"/>
  <c r="M387" i="11"/>
  <c r="M376" i="11"/>
  <c r="M375" i="11"/>
  <c r="M322" i="11"/>
  <c r="M509" i="11"/>
  <c r="M381" i="11"/>
  <c r="M251" i="11"/>
  <c r="M192" i="11"/>
  <c r="M189" i="11"/>
  <c r="M168" i="11"/>
  <c r="M96" i="11"/>
  <c r="M271" i="11"/>
  <c r="M293" i="11"/>
  <c r="M243" i="11"/>
  <c r="M182" i="11"/>
  <c r="M157" i="11"/>
  <c r="M98" i="11"/>
  <c r="M522" i="11"/>
  <c r="M446" i="11"/>
  <c r="M400" i="11"/>
  <c r="M336" i="11"/>
  <c r="M294" i="11"/>
  <c r="M249" i="11"/>
  <c r="M13" i="11"/>
  <c r="M628" i="11"/>
  <c r="M329" i="11"/>
  <c r="M275" i="11"/>
  <c r="M274" i="11"/>
  <c r="M154" i="11"/>
  <c r="M41" i="11"/>
  <c r="M28" i="11"/>
  <c r="M540" i="11"/>
  <c r="M357" i="11"/>
  <c r="M316" i="11"/>
  <c r="M267" i="11"/>
  <c r="M260" i="11"/>
  <c r="M199" i="11"/>
  <c r="M424" i="11"/>
  <c r="M350" i="11"/>
  <c r="M259" i="11"/>
  <c r="M234" i="11"/>
  <c r="M225" i="11"/>
  <c r="M175" i="11"/>
  <c r="M123" i="11"/>
  <c r="M113" i="11"/>
  <c r="M91" i="11"/>
  <c r="M16" i="11"/>
  <c r="M9" i="11"/>
  <c r="G16" i="10" s="1"/>
  <c r="M513" i="11"/>
  <c r="M434" i="11"/>
  <c r="M398" i="11"/>
  <c r="M337" i="11"/>
  <c r="M129" i="11"/>
  <c r="M120" i="11"/>
  <c r="M25" i="11"/>
  <c r="M321" i="11"/>
  <c r="M240" i="11"/>
  <c r="M130" i="11"/>
  <c r="M92" i="11"/>
  <c r="M88" i="11"/>
  <c r="M51" i="11"/>
  <c r="M418" i="11"/>
  <c r="M248" i="11"/>
  <c r="M187" i="11"/>
  <c r="M285" i="11"/>
  <c r="M606" i="11"/>
  <c r="M521" i="11"/>
  <c r="M498" i="11"/>
  <c r="M296" i="11"/>
  <c r="M193" i="11"/>
  <c r="M40" i="11"/>
  <c r="M12" i="11"/>
  <c r="M580" i="11"/>
  <c r="M214" i="11"/>
  <c r="M202" i="11"/>
  <c r="M184" i="11"/>
  <c r="M103" i="11"/>
  <c r="M59" i="11"/>
  <c r="M222" i="11"/>
  <c r="M670" i="11"/>
  <c r="M402" i="11"/>
  <c r="M394" i="11"/>
  <c r="M383" i="11"/>
  <c r="M538" i="11"/>
  <c r="M505" i="11"/>
  <c r="M407" i="11"/>
  <c r="M287" i="11"/>
  <c r="M449" i="11"/>
  <c r="M308" i="11"/>
  <c r="M217" i="11"/>
  <c r="M366" i="11"/>
  <c r="M194" i="11"/>
  <c r="M159" i="11"/>
  <c r="M171" i="11"/>
  <c r="M201" i="11"/>
  <c r="M393" i="11"/>
  <c r="M176" i="11"/>
  <c r="M69" i="11"/>
  <c r="M545" i="11"/>
  <c r="M306" i="11"/>
  <c r="M256" i="11"/>
  <c r="M33" i="11"/>
  <c r="M153" i="11"/>
  <c r="M132" i="11"/>
  <c r="M50" i="11"/>
  <c r="M388" i="11"/>
  <c r="M147" i="11"/>
  <c r="M139" i="11"/>
  <c r="M62" i="11"/>
  <c r="M289" i="11"/>
  <c r="M134" i="11"/>
  <c r="M101" i="11"/>
  <c r="M115" i="11"/>
  <c r="M105" i="11"/>
  <c r="M368" i="11"/>
  <c r="M47" i="11"/>
  <c r="M125" i="11"/>
  <c r="M14" i="11"/>
  <c r="M10" i="11"/>
  <c r="M128" i="11"/>
  <c r="M24" i="11"/>
  <c r="M106" i="11"/>
  <c r="M197" i="11"/>
  <c r="M158" i="11"/>
  <c r="M70" i="11"/>
  <c r="M166" i="11"/>
  <c r="M77" i="11"/>
  <c r="M401" i="11"/>
  <c r="M320" i="11"/>
  <c r="M80" i="11"/>
  <c r="N6" i="11"/>
  <c r="N30" i="11" s="1"/>
  <c r="O4" i="11"/>
  <c r="L90" i="11"/>
  <c r="L54" i="11"/>
  <c r="T63" i="12" l="1"/>
  <c r="T72" i="12"/>
  <c r="T99" i="12"/>
  <c r="T54" i="12"/>
  <c r="V6" i="12"/>
  <c r="W4" i="12"/>
  <c r="T45" i="12"/>
  <c r="T81" i="12"/>
  <c r="U703" i="12"/>
  <c r="U698" i="12"/>
  <c r="U693" i="12"/>
  <c r="U699" i="12"/>
  <c r="U694" i="12"/>
  <c r="U700" i="12"/>
  <c r="U701" i="12"/>
  <c r="U696" i="12"/>
  <c r="U691" i="12"/>
  <c r="U702" i="12"/>
  <c r="U697" i="12"/>
  <c r="U692" i="12"/>
  <c r="U672" i="12"/>
  <c r="U683" i="12"/>
  <c r="U680" i="12"/>
  <c r="U681" i="12"/>
  <c r="U669" i="12"/>
  <c r="U675" i="12"/>
  <c r="U686" i="12"/>
  <c r="U677" i="12"/>
  <c r="U658" i="12"/>
  <c r="U642" i="12"/>
  <c r="U678" i="12"/>
  <c r="U673" i="12"/>
  <c r="U685" i="12"/>
  <c r="U674" i="12"/>
  <c r="U687" i="12"/>
  <c r="U684" i="12"/>
  <c r="U690" i="12"/>
  <c r="U662" i="12"/>
  <c r="U688" i="12"/>
  <c r="U636" i="12"/>
  <c r="U666" i="12"/>
  <c r="U659" i="12"/>
  <c r="U667" i="12"/>
  <c r="U661" i="12"/>
  <c r="U651" i="12"/>
  <c r="U648" i="12"/>
  <c r="U679" i="12"/>
  <c r="U665" i="12"/>
  <c r="U682" i="12"/>
  <c r="U638" i="12"/>
  <c r="U664" i="12"/>
  <c r="U676" i="12"/>
  <c r="U634" i="12"/>
  <c r="U647" i="12"/>
  <c r="U640" i="12"/>
  <c r="U639" i="12"/>
  <c r="U633" i="12"/>
  <c r="U641" i="12"/>
  <c r="U615" i="12"/>
  <c r="U630" i="12"/>
  <c r="U626" i="12"/>
  <c r="U610" i="12"/>
  <c r="U660" i="12"/>
  <c r="U656" i="12"/>
  <c r="U655" i="12"/>
  <c r="U663" i="12"/>
  <c r="U649" i="12"/>
  <c r="U646" i="12"/>
  <c r="U629" i="12"/>
  <c r="U653" i="12"/>
  <c r="U643" i="12"/>
  <c r="U668" i="12"/>
  <c r="U657" i="12"/>
  <c r="U670" i="12"/>
  <c r="U618" i="12"/>
  <c r="U652" i="12"/>
  <c r="U635" i="12"/>
  <c r="U632" i="12"/>
  <c r="U604" i="12"/>
  <c r="U588" i="12"/>
  <c r="U617" i="12"/>
  <c r="U616" i="12"/>
  <c r="U645" i="12"/>
  <c r="U644" i="12"/>
  <c r="U627" i="12"/>
  <c r="U623" i="12"/>
  <c r="U606" i="12"/>
  <c r="U590" i="12"/>
  <c r="U628" i="12"/>
  <c r="U621" i="12"/>
  <c r="U608" i="12"/>
  <c r="U609" i="12"/>
  <c r="U650" i="12"/>
  <c r="U624" i="12"/>
  <c r="U619" i="12"/>
  <c r="U602" i="12"/>
  <c r="U581" i="12"/>
  <c r="U600" i="12"/>
  <c r="U582" i="12"/>
  <c r="U605" i="12"/>
  <c r="U601" i="12"/>
  <c r="U571" i="12"/>
  <c r="U592" i="12"/>
  <c r="U580" i="12"/>
  <c r="U599" i="12"/>
  <c r="U598" i="12"/>
  <c r="U607" i="12"/>
  <c r="U594" i="12"/>
  <c r="U593" i="12"/>
  <c r="U572" i="12"/>
  <c r="U554" i="12"/>
  <c r="U538" i="12"/>
  <c r="U585" i="12"/>
  <c r="U611" i="12"/>
  <c r="U565" i="12"/>
  <c r="U560" i="12"/>
  <c r="U544" i="12"/>
  <c r="U528" i="12"/>
  <c r="U625" i="12"/>
  <c r="U614" i="12"/>
  <c r="U595" i="12"/>
  <c r="U576" i="12"/>
  <c r="U596" i="12"/>
  <c r="U578" i="12"/>
  <c r="U561" i="12"/>
  <c r="U556" i="12"/>
  <c r="U540" i="12"/>
  <c r="U613" i="12"/>
  <c r="U591" i="12"/>
  <c r="U587" i="12"/>
  <c r="U584" i="12"/>
  <c r="U577" i="12"/>
  <c r="U575" i="12"/>
  <c r="U573" i="12"/>
  <c r="U551" i="12"/>
  <c r="U519" i="12"/>
  <c r="U597" i="12"/>
  <c r="U579" i="12"/>
  <c r="U563" i="12"/>
  <c r="U570" i="12"/>
  <c r="U543" i="12"/>
  <c r="U536" i="12"/>
  <c r="U574" i="12"/>
  <c r="U553" i="12"/>
  <c r="U545" i="12"/>
  <c r="U583" i="12"/>
  <c r="U566" i="12"/>
  <c r="U550" i="12"/>
  <c r="U631" i="12"/>
  <c r="U530" i="12"/>
  <c r="U504" i="12"/>
  <c r="U488" i="12"/>
  <c r="U531" i="12"/>
  <c r="U499" i="12"/>
  <c r="U483" i="12"/>
  <c r="U622" i="12"/>
  <c r="U612" i="12"/>
  <c r="U589" i="12"/>
  <c r="U558" i="12"/>
  <c r="U555" i="12"/>
  <c r="U547" i="12"/>
  <c r="U546" i="12"/>
  <c r="U532" i="12"/>
  <c r="U493" i="12"/>
  <c r="U537" i="12"/>
  <c r="U524" i="12"/>
  <c r="U520" i="12"/>
  <c r="U507" i="12"/>
  <c r="U517" i="12"/>
  <c r="U562" i="12"/>
  <c r="U559" i="12"/>
  <c r="U557" i="12"/>
  <c r="U529" i="12"/>
  <c r="U568" i="12"/>
  <c r="U548" i="12"/>
  <c r="U542" i="12"/>
  <c r="U521" i="12"/>
  <c r="U503" i="12"/>
  <c r="U502" i="12"/>
  <c r="U473" i="12"/>
  <c r="U470" i="12"/>
  <c r="U454" i="12"/>
  <c r="U539" i="12"/>
  <c r="U498" i="12"/>
  <c r="U486" i="12"/>
  <c r="U541" i="12"/>
  <c r="U526" i="12"/>
  <c r="U525" i="12"/>
  <c r="U516" i="12"/>
  <c r="U490" i="12"/>
  <c r="U476" i="12"/>
  <c r="U564" i="12"/>
  <c r="U523" i="12"/>
  <c r="U511" i="12"/>
  <c r="U458" i="12"/>
  <c r="U494" i="12"/>
  <c r="U534" i="12"/>
  <c r="U479" i="12"/>
  <c r="U472" i="12"/>
  <c r="U463" i="12"/>
  <c r="U456" i="12"/>
  <c r="U533" i="12"/>
  <c r="U495" i="12"/>
  <c r="U481" i="12"/>
  <c r="U514" i="12"/>
  <c r="U509" i="12"/>
  <c r="U482" i="12"/>
  <c r="U477" i="12"/>
  <c r="U471" i="12"/>
  <c r="U459" i="12"/>
  <c r="U491" i="12"/>
  <c r="U485" i="12"/>
  <c r="U468" i="12"/>
  <c r="U442" i="12"/>
  <c r="U427" i="12"/>
  <c r="U513" i="12"/>
  <c r="U474" i="12"/>
  <c r="U438" i="12"/>
  <c r="U506" i="12"/>
  <c r="U500" i="12"/>
  <c r="U465" i="12"/>
  <c r="U462" i="12"/>
  <c r="U447" i="12"/>
  <c r="U417" i="12"/>
  <c r="U510" i="12"/>
  <c r="U508" i="12"/>
  <c r="U452" i="12"/>
  <c r="U445" i="12"/>
  <c r="U439" i="12"/>
  <c r="U423" i="12"/>
  <c r="U407" i="12"/>
  <c r="U549" i="12"/>
  <c r="U522" i="12"/>
  <c r="U437" i="12"/>
  <c r="U429" i="12"/>
  <c r="U421" i="12"/>
  <c r="U527" i="12"/>
  <c r="U475" i="12"/>
  <c r="U515" i="12"/>
  <c r="U460" i="12"/>
  <c r="U453" i="12"/>
  <c r="U496" i="12"/>
  <c r="U492" i="12"/>
  <c r="U432" i="12"/>
  <c r="U464" i="12"/>
  <c r="U461" i="12"/>
  <c r="U455" i="12"/>
  <c r="U451" i="12"/>
  <c r="U443" i="12"/>
  <c r="U409" i="12"/>
  <c r="U480" i="12"/>
  <c r="U478" i="12"/>
  <c r="U448" i="12"/>
  <c r="U567" i="12"/>
  <c r="U487" i="12"/>
  <c r="U466" i="12"/>
  <c r="U449" i="12"/>
  <c r="U425" i="12"/>
  <c r="U410" i="12"/>
  <c r="U400" i="12"/>
  <c r="U384" i="12"/>
  <c r="U368" i="12"/>
  <c r="U412" i="12"/>
  <c r="U411" i="12"/>
  <c r="U390" i="12"/>
  <c r="U374" i="12"/>
  <c r="U512" i="12"/>
  <c r="U424" i="12"/>
  <c r="U420" i="12"/>
  <c r="U489" i="12"/>
  <c r="U469" i="12"/>
  <c r="U386" i="12"/>
  <c r="U370" i="12"/>
  <c r="U446" i="12"/>
  <c r="U414" i="12"/>
  <c r="U408" i="12"/>
  <c r="U394" i="12"/>
  <c r="U360" i="12"/>
  <c r="U505" i="12"/>
  <c r="U434" i="12"/>
  <c r="U415" i="12"/>
  <c r="U413" i="12"/>
  <c r="U393" i="12"/>
  <c r="U444" i="12"/>
  <c r="U401" i="12"/>
  <c r="U392" i="12"/>
  <c r="U383" i="12"/>
  <c r="U358" i="12"/>
  <c r="U351" i="12"/>
  <c r="U335" i="12"/>
  <c r="U403" i="12"/>
  <c r="U380" i="12"/>
  <c r="U347" i="12"/>
  <c r="U405" i="12"/>
  <c r="U426" i="12"/>
  <c r="U418" i="12"/>
  <c r="U372" i="12"/>
  <c r="U356" i="12"/>
  <c r="U355" i="12"/>
  <c r="U435" i="12"/>
  <c r="U436" i="12"/>
  <c r="U419" i="12"/>
  <c r="U441" i="12"/>
  <c r="U422" i="12"/>
  <c r="U369" i="12"/>
  <c r="U428" i="12"/>
  <c r="U388" i="12"/>
  <c r="U381" i="12"/>
  <c r="U371" i="12"/>
  <c r="U404" i="12"/>
  <c r="U440" i="12"/>
  <c r="U457" i="12"/>
  <c r="U389" i="12"/>
  <c r="U379" i="12"/>
  <c r="U362" i="12"/>
  <c r="U321" i="12"/>
  <c r="U398" i="12"/>
  <c r="U375" i="12"/>
  <c r="U353" i="12"/>
  <c r="U350" i="12"/>
  <c r="U430" i="12"/>
  <c r="U361" i="12"/>
  <c r="U354" i="12"/>
  <c r="U317" i="12"/>
  <c r="U301" i="12"/>
  <c r="U285" i="12"/>
  <c r="U269" i="12"/>
  <c r="U395" i="12"/>
  <c r="U376" i="12"/>
  <c r="U357" i="12"/>
  <c r="U328" i="12"/>
  <c r="U312" i="12"/>
  <c r="U296" i="12"/>
  <c r="U385" i="12"/>
  <c r="U367" i="12"/>
  <c r="U323" i="12"/>
  <c r="U307" i="12"/>
  <c r="U291" i="12"/>
  <c r="U275" i="12"/>
  <c r="U259" i="12"/>
  <c r="U345" i="12"/>
  <c r="U342" i="12"/>
  <c r="U318" i="12"/>
  <c r="U431" i="12"/>
  <c r="U359" i="12"/>
  <c r="U344" i="12"/>
  <c r="U336" i="12"/>
  <c r="U327" i="12"/>
  <c r="U311" i="12"/>
  <c r="U289" i="12"/>
  <c r="U286" i="12"/>
  <c r="U339" i="12"/>
  <c r="U310" i="12"/>
  <c r="U283" i="12"/>
  <c r="U309" i="12"/>
  <c r="U277" i="12"/>
  <c r="U271" i="12"/>
  <c r="U343" i="12"/>
  <c r="U325" i="12"/>
  <c r="U322" i="12"/>
  <c r="U364" i="12"/>
  <c r="U387" i="12"/>
  <c r="U338" i="12"/>
  <c r="U316" i="12"/>
  <c r="U276" i="12"/>
  <c r="U391" i="12"/>
  <c r="U320" i="12"/>
  <c r="U284" i="12"/>
  <c r="U278" i="12"/>
  <c r="U250" i="12"/>
  <c r="U234" i="12"/>
  <c r="U218" i="12"/>
  <c r="U202" i="12"/>
  <c r="U186" i="12"/>
  <c r="U170" i="12"/>
  <c r="U154" i="12"/>
  <c r="U373" i="12"/>
  <c r="U341" i="12"/>
  <c r="U326" i="12"/>
  <c r="U313" i="12"/>
  <c r="U267" i="12"/>
  <c r="U245" i="12"/>
  <c r="U306" i="12"/>
  <c r="U303" i="12"/>
  <c r="U300" i="12"/>
  <c r="U294" i="12"/>
  <c r="U260" i="12"/>
  <c r="U255" i="12"/>
  <c r="U240" i="12"/>
  <c r="U224" i="12"/>
  <c r="U208" i="12"/>
  <c r="U192" i="12"/>
  <c r="U176" i="12"/>
  <c r="U160" i="12"/>
  <c r="U396" i="12"/>
  <c r="U279" i="12"/>
  <c r="U251" i="12"/>
  <c r="U366" i="12"/>
  <c r="U334" i="12"/>
  <c r="U308" i="12"/>
  <c r="U264" i="12"/>
  <c r="U230" i="12"/>
  <c r="U214" i="12"/>
  <c r="U198" i="12"/>
  <c r="U182" i="12"/>
  <c r="U166" i="12"/>
  <c r="U150" i="12"/>
  <c r="U287" i="12"/>
  <c r="U378" i="12"/>
  <c r="U349" i="12"/>
  <c r="U332" i="12"/>
  <c r="U268" i="12"/>
  <c r="U261" i="12"/>
  <c r="U252" i="12"/>
  <c r="U236" i="12"/>
  <c r="U220" i="12"/>
  <c r="U204" i="12"/>
  <c r="U188" i="12"/>
  <c r="U172" i="12"/>
  <c r="U319" i="12"/>
  <c r="U333" i="12"/>
  <c r="U241" i="12"/>
  <c r="U233" i="12"/>
  <c r="U225" i="12"/>
  <c r="U217" i="12"/>
  <c r="U209" i="12"/>
  <c r="U201" i="12"/>
  <c r="U193" i="12"/>
  <c r="U185" i="12"/>
  <c r="U162" i="12"/>
  <c r="U141" i="12"/>
  <c r="U132" i="12"/>
  <c r="U116" i="12"/>
  <c r="U249" i="12"/>
  <c r="U226" i="12"/>
  <c r="U315" i="12"/>
  <c r="U272" i="12"/>
  <c r="U265" i="12"/>
  <c r="U152" i="12"/>
  <c r="U330" i="12"/>
  <c r="U324" i="12"/>
  <c r="U305" i="12"/>
  <c r="U244" i="12"/>
  <c r="U302" i="12"/>
  <c r="U273" i="12"/>
  <c r="U256" i="12"/>
  <c r="U248" i="12"/>
  <c r="U173" i="12"/>
  <c r="U164" i="12"/>
  <c r="U156" i="12"/>
  <c r="U149" i="12"/>
  <c r="U134" i="12"/>
  <c r="U118" i="12"/>
  <c r="U95" i="12"/>
  <c r="U91" i="12"/>
  <c r="U497" i="12"/>
  <c r="U304" i="12"/>
  <c r="U281" i="12"/>
  <c r="U262" i="12"/>
  <c r="U237" i="12"/>
  <c r="U228" i="12"/>
  <c r="U221" i="12"/>
  <c r="U205" i="12"/>
  <c r="U196" i="12"/>
  <c r="U189" i="12"/>
  <c r="U180" i="12"/>
  <c r="U151" i="12"/>
  <c r="U142" i="12"/>
  <c r="U129" i="12"/>
  <c r="U113" i="12"/>
  <c r="U329" i="12"/>
  <c r="U282" i="12"/>
  <c r="U340" i="12"/>
  <c r="U337" i="12"/>
  <c r="U222" i="12"/>
  <c r="U211" i="12"/>
  <c r="U199" i="12"/>
  <c r="U121" i="12"/>
  <c r="U86" i="12"/>
  <c r="U71" i="12"/>
  <c r="U67" i="12"/>
  <c r="U31" i="12"/>
  <c r="U293" i="12"/>
  <c r="U242" i="12"/>
  <c r="U232" i="12"/>
  <c r="U216" i="12"/>
  <c r="U163" i="12"/>
  <c r="U159" i="12"/>
  <c r="U153" i="12"/>
  <c r="U148" i="12"/>
  <c r="U145" i="12"/>
  <c r="U139" i="12"/>
  <c r="U120" i="12"/>
  <c r="U111" i="12"/>
  <c r="U96" i="12"/>
  <c r="U59" i="12"/>
  <c r="U55" i="12"/>
  <c r="U42" i="12"/>
  <c r="U397" i="12"/>
  <c r="U253" i="12"/>
  <c r="U247" i="12"/>
  <c r="U238" i="12"/>
  <c r="U210" i="12"/>
  <c r="U187" i="12"/>
  <c r="U181" i="12"/>
  <c r="U169" i="12"/>
  <c r="U138" i="12"/>
  <c r="U119" i="12"/>
  <c r="U89" i="12"/>
  <c r="U51" i="12"/>
  <c r="U47" i="12"/>
  <c r="U363" i="12"/>
  <c r="U352" i="12"/>
  <c r="U175" i="12"/>
  <c r="U377" i="12"/>
  <c r="U215" i="12"/>
  <c r="U174" i="12"/>
  <c r="U168" i="12"/>
  <c r="U137" i="12"/>
  <c r="U68" i="12"/>
  <c r="U64" i="12"/>
  <c r="U43" i="12"/>
  <c r="U27" i="12"/>
  <c r="U270" i="12"/>
  <c r="U203" i="12"/>
  <c r="U197" i="12"/>
  <c r="U167" i="12"/>
  <c r="U158" i="12"/>
  <c r="U406" i="12"/>
  <c r="U295" i="12"/>
  <c r="U288" i="12"/>
  <c r="U231" i="12"/>
  <c r="U299" i="12"/>
  <c r="U292" i="12"/>
  <c r="U274" i="12"/>
  <c r="U266" i="12"/>
  <c r="U257" i="12"/>
  <c r="U223" i="12"/>
  <c r="U131" i="12"/>
  <c r="U125" i="12"/>
  <c r="U87" i="12"/>
  <c r="U77" i="12"/>
  <c r="U10" i="12"/>
  <c r="U93" i="12"/>
  <c r="U136" i="12"/>
  <c r="U105" i="12"/>
  <c r="U60" i="12"/>
  <c r="U53" i="12"/>
  <c r="U21" i="12"/>
  <c r="U102" i="12"/>
  <c r="U190" i="12"/>
  <c r="U177" i="12"/>
  <c r="U290" i="12"/>
  <c r="U235" i="12"/>
  <c r="U133" i="12"/>
  <c r="U78" i="12"/>
  <c r="U61" i="12"/>
  <c r="U22" i="12"/>
  <c r="U184" i="12"/>
  <c r="U171" i="12"/>
  <c r="U135" i="12"/>
  <c r="U219" i="12"/>
  <c r="U194" i="12"/>
  <c r="U183" i="12"/>
  <c r="U155" i="12"/>
  <c r="U258" i="12"/>
  <c r="U243" i="12"/>
  <c r="U227" i="12"/>
  <c r="U126" i="12"/>
  <c r="U40" i="12"/>
  <c r="U38" i="12"/>
  <c r="U103" i="12"/>
  <c r="U36" i="12"/>
  <c r="U123" i="12"/>
  <c r="U108" i="12"/>
  <c r="U104" i="12"/>
  <c r="U79" i="12"/>
  <c r="U56" i="12"/>
  <c r="U50" i="12"/>
  <c r="U32" i="12"/>
  <c r="U23" i="12"/>
  <c r="U206" i="12"/>
  <c r="U92" i="12"/>
  <c r="U66" i="12"/>
  <c r="U200" i="12"/>
  <c r="U179" i="12"/>
  <c r="U124" i="12"/>
  <c r="U100" i="12"/>
  <c r="U84" i="12"/>
  <c r="U30" i="12"/>
  <c r="U15" i="12"/>
  <c r="U165" i="12"/>
  <c r="U140" i="12"/>
  <c r="U83" i="12"/>
  <c r="U62" i="12"/>
  <c r="U49" i="12"/>
  <c r="U24" i="12"/>
  <c r="U13" i="12"/>
  <c r="U207" i="12"/>
  <c r="U213" i="12"/>
  <c r="U254" i="12"/>
  <c r="U98" i="12"/>
  <c r="U97" i="12"/>
  <c r="U157" i="12"/>
  <c r="U107" i="12"/>
  <c r="U52" i="12"/>
  <c r="U346" i="12"/>
  <c r="U146" i="12"/>
  <c r="U76" i="12"/>
  <c r="U35" i="12"/>
  <c r="U80" i="12"/>
  <c r="U75" i="12"/>
  <c r="U58" i="12"/>
  <c r="U20" i="12"/>
  <c r="U114" i="12"/>
  <c r="U82" i="12"/>
  <c r="U25" i="12"/>
  <c r="U18" i="12"/>
  <c r="U11" i="12"/>
  <c r="U122" i="12"/>
  <c r="U147" i="12"/>
  <c r="U128" i="12"/>
  <c r="U101" i="12"/>
  <c r="U41" i="12"/>
  <c r="U130" i="12"/>
  <c r="U16" i="12"/>
  <c r="U191" i="12"/>
  <c r="U298" i="12"/>
  <c r="U94" i="12"/>
  <c r="U33" i="12"/>
  <c r="U115" i="12"/>
  <c r="U26" i="12"/>
  <c r="U17" i="12"/>
  <c r="U402" i="12"/>
  <c r="U117" i="12"/>
  <c r="U88" i="12"/>
  <c r="U70" i="12"/>
  <c r="U143" i="12"/>
  <c r="U74" i="12"/>
  <c r="U28" i="12"/>
  <c r="U239" i="12"/>
  <c r="U69" i="12"/>
  <c r="U14" i="12"/>
  <c r="U9" i="12"/>
  <c r="U85" i="12"/>
  <c r="U48" i="12"/>
  <c r="U46" i="12"/>
  <c r="U112" i="12"/>
  <c r="U106" i="12"/>
  <c r="U29" i="12"/>
  <c r="U19" i="12"/>
  <c r="U12" i="12"/>
  <c r="U65" i="12"/>
  <c r="U37" i="12"/>
  <c r="U73" i="12"/>
  <c r="U57" i="12"/>
  <c r="T90" i="12"/>
  <c r="T1" i="7"/>
  <c r="U2" i="7"/>
  <c r="M72" i="11"/>
  <c r="M45" i="11"/>
  <c r="M99" i="11"/>
  <c r="M81" i="11"/>
  <c r="M90" i="11"/>
  <c r="P4" i="11"/>
  <c r="O6" i="11"/>
  <c r="N696" i="11"/>
  <c r="N684" i="11"/>
  <c r="N680" i="11"/>
  <c r="N664" i="11"/>
  <c r="N699" i="11"/>
  <c r="N698" i="11"/>
  <c r="N676" i="11"/>
  <c r="N703" i="11"/>
  <c r="N682" i="11"/>
  <c r="N677" i="11"/>
  <c r="N660" i="11"/>
  <c r="N645" i="11"/>
  <c r="N629" i="11"/>
  <c r="N613" i="11"/>
  <c r="N687" i="11"/>
  <c r="N670" i="11"/>
  <c r="N640" i="11"/>
  <c r="N624" i="11"/>
  <c r="N693" i="11"/>
  <c r="N674" i="11"/>
  <c r="N657" i="11"/>
  <c r="N681" i="11"/>
  <c r="N675" i="11"/>
  <c r="N692" i="11"/>
  <c r="N649" i="11"/>
  <c r="N646" i="11"/>
  <c r="N623" i="11"/>
  <c r="N617" i="11"/>
  <c r="N614" i="11"/>
  <c r="N598" i="11"/>
  <c r="N653" i="11"/>
  <c r="N636" i="11"/>
  <c r="N622" i="11"/>
  <c r="N615" i="11"/>
  <c r="N592" i="11"/>
  <c r="N574" i="11"/>
  <c r="N558" i="11"/>
  <c r="N542" i="11"/>
  <c r="N526" i="11"/>
  <c r="N510" i="11"/>
  <c r="N494" i="11"/>
  <c r="N700" i="11"/>
  <c r="N679" i="11"/>
  <c r="N678" i="11"/>
  <c r="N673" i="11"/>
  <c r="N662" i="11"/>
  <c r="N625" i="11"/>
  <c r="N609" i="11"/>
  <c r="N594" i="11"/>
  <c r="N587" i="11"/>
  <c r="N580" i="11"/>
  <c r="N568" i="11"/>
  <c r="N561" i="11"/>
  <c r="N523" i="11"/>
  <c r="N516" i="11"/>
  <c r="N504" i="11"/>
  <c r="N497" i="11"/>
  <c r="N486" i="11"/>
  <c r="N470" i="11"/>
  <c r="N454" i="11"/>
  <c r="N438" i="11"/>
  <c r="N422" i="11"/>
  <c r="N406" i="11"/>
  <c r="N390" i="11"/>
  <c r="N374" i="11"/>
  <c r="N358" i="11"/>
  <c r="N342" i="11"/>
  <c r="N326" i="11"/>
  <c r="N310" i="11"/>
  <c r="N701" i="11"/>
  <c r="N567" i="11"/>
  <c r="N564" i="11"/>
  <c r="N550" i="11"/>
  <c r="N539" i="11"/>
  <c r="N525" i="11"/>
  <c r="N522" i="11"/>
  <c r="N466" i="11"/>
  <c r="N447" i="11"/>
  <c r="N402" i="11"/>
  <c r="N383" i="11"/>
  <c r="N338" i="11"/>
  <c r="N319" i="11"/>
  <c r="N295" i="11"/>
  <c r="N279" i="11"/>
  <c r="N231" i="11"/>
  <c r="N215" i="11"/>
  <c r="N199" i="11"/>
  <c r="N183" i="11"/>
  <c r="N167" i="11"/>
  <c r="N151" i="11"/>
  <c r="N135" i="11"/>
  <c r="N119" i="11"/>
  <c r="N104" i="11"/>
  <c r="N71" i="11"/>
  <c r="N67" i="11"/>
  <c r="N661" i="11"/>
  <c r="N686" i="11"/>
  <c r="N665" i="11"/>
  <c r="N590" i="11"/>
  <c r="N570" i="11"/>
  <c r="N688" i="11"/>
  <c r="N647" i="11"/>
  <c r="N631" i="11"/>
  <c r="N591" i="11"/>
  <c r="N589" i="11"/>
  <c r="N582" i="11"/>
  <c r="N576" i="11"/>
  <c r="N563" i="11"/>
  <c r="N652" i="11"/>
  <c r="N583" i="11"/>
  <c r="N566" i="11"/>
  <c r="N565" i="11"/>
  <c r="N651" i="11"/>
  <c r="N630" i="11"/>
  <c r="N616" i="11"/>
  <c r="N608" i="11"/>
  <c r="N588" i="11"/>
  <c r="N579" i="11"/>
  <c r="N502" i="11"/>
  <c r="N496" i="11"/>
  <c r="N489" i="11"/>
  <c r="N483" i="11"/>
  <c r="N458" i="11"/>
  <c r="N697" i="11"/>
  <c r="N667" i="11"/>
  <c r="N602" i="11"/>
  <c r="N508" i="11"/>
  <c r="N655" i="11"/>
  <c r="N644" i="11"/>
  <c r="N581" i="11"/>
  <c r="N560" i="11"/>
  <c r="N557" i="11"/>
  <c r="N556" i="11"/>
  <c r="N534" i="11"/>
  <c r="N509" i="11"/>
  <c r="N463" i="11"/>
  <c r="N457" i="11"/>
  <c r="N444" i="11"/>
  <c r="N435" i="11"/>
  <c r="N407" i="11"/>
  <c r="N368" i="11"/>
  <c r="N354" i="11"/>
  <c r="N329" i="11"/>
  <c r="N304" i="11"/>
  <c r="N301" i="11"/>
  <c r="N292" i="11"/>
  <c r="N285" i="11"/>
  <c r="N273" i="11"/>
  <c r="N266" i="11"/>
  <c r="N228" i="11"/>
  <c r="N221" i="11"/>
  <c r="N633" i="11"/>
  <c r="N611" i="11"/>
  <c r="N572" i="11"/>
  <c r="N571" i="11"/>
  <c r="N551" i="11"/>
  <c r="N546" i="11"/>
  <c r="N519" i="11"/>
  <c r="N482" i="11"/>
  <c r="N474" i="11"/>
  <c r="N473" i="11"/>
  <c r="N472" i="11"/>
  <c r="N471" i="11"/>
  <c r="N443" i="11"/>
  <c r="N442" i="11"/>
  <c r="N430" i="11"/>
  <c r="N423" i="11"/>
  <c r="N410" i="11"/>
  <c r="N397" i="11"/>
  <c r="N391" i="11"/>
  <c r="N378" i="11"/>
  <c r="N351" i="11"/>
  <c r="N312" i="11"/>
  <c r="N305" i="11"/>
  <c r="N299" i="11"/>
  <c r="N283" i="11"/>
  <c r="N252" i="11"/>
  <c r="N224" i="11"/>
  <c r="N683" i="11"/>
  <c r="N672" i="11"/>
  <c r="N605" i="11"/>
  <c r="N529" i="11"/>
  <c r="N524" i="11"/>
  <c r="N492" i="11"/>
  <c r="N436" i="11"/>
  <c r="N429" i="11"/>
  <c r="N403" i="11"/>
  <c r="N384" i="11"/>
  <c r="N371" i="11"/>
  <c r="N364" i="11"/>
  <c r="N344" i="11"/>
  <c r="N294" i="11"/>
  <c r="N291" i="11"/>
  <c r="N235" i="11"/>
  <c r="N205" i="11"/>
  <c r="N193" i="11"/>
  <c r="N186" i="11"/>
  <c r="N148" i="11"/>
  <c r="N141" i="11"/>
  <c r="N129" i="11"/>
  <c r="N122" i="11"/>
  <c r="N74" i="11"/>
  <c r="N53" i="11"/>
  <c r="N22" i="11"/>
  <c r="N694" i="11"/>
  <c r="N621" i="11"/>
  <c r="N612" i="11"/>
  <c r="N604" i="11"/>
  <c r="N585" i="11"/>
  <c r="N554" i="11"/>
  <c r="N512" i="11"/>
  <c r="N507" i="11"/>
  <c r="N490" i="11"/>
  <c r="N476" i="11"/>
  <c r="N475" i="11"/>
  <c r="N446" i="11"/>
  <c r="N445" i="11"/>
  <c r="N409" i="11"/>
  <c r="N648" i="11"/>
  <c r="N685" i="11"/>
  <c r="N627" i="11"/>
  <c r="N584" i="11"/>
  <c r="N573" i="11"/>
  <c r="N536" i="11"/>
  <c r="N493" i="11"/>
  <c r="N462" i="11"/>
  <c r="N455" i="11"/>
  <c r="N389" i="11"/>
  <c r="N373" i="11"/>
  <c r="N313" i="11"/>
  <c r="N309" i="11"/>
  <c r="N262" i="11"/>
  <c r="N261" i="11"/>
  <c r="N216" i="11"/>
  <c r="N174" i="11"/>
  <c r="N160" i="11"/>
  <c r="N146" i="11"/>
  <c r="N121" i="11"/>
  <c r="N97" i="11"/>
  <c r="N87" i="11"/>
  <c r="N84" i="11"/>
  <c r="N23" i="11"/>
  <c r="N202" i="11"/>
  <c r="N188" i="11"/>
  <c r="N171" i="11"/>
  <c r="N157" i="11"/>
  <c r="N132" i="11"/>
  <c r="N118" i="11"/>
  <c r="N115" i="11"/>
  <c r="N58" i="11"/>
  <c r="N28" i="11"/>
  <c r="N16" i="11"/>
  <c r="N9" i="11"/>
  <c r="H16" i="10" s="1"/>
  <c r="N638" i="11"/>
  <c r="N634" i="11"/>
  <c r="N626" i="11"/>
  <c r="N543" i="11"/>
  <c r="N639" i="11"/>
  <c r="N607" i="11"/>
  <c r="N599" i="11"/>
  <c r="N562" i="11"/>
  <c r="N500" i="11"/>
  <c r="N469" i="11"/>
  <c r="N431" i="11"/>
  <c r="N424" i="11"/>
  <c r="N415" i="11"/>
  <c r="N408" i="11"/>
  <c r="N401" i="11"/>
  <c r="N339" i="11"/>
  <c r="N322" i="11"/>
  <c r="N666" i="11"/>
  <c r="N595" i="11"/>
  <c r="N593" i="11"/>
  <c r="N578" i="11"/>
  <c r="N533" i="11"/>
  <c r="N464" i="11"/>
  <c r="N427" i="11"/>
  <c r="N396" i="11"/>
  <c r="N385" i="11"/>
  <c r="N379" i="11"/>
  <c r="N353" i="11"/>
  <c r="N346" i="11"/>
  <c r="N311" i="11"/>
  <c r="N257" i="11"/>
  <c r="N245" i="11"/>
  <c r="N209" i="11"/>
  <c r="N137" i="11"/>
  <c r="N136" i="11"/>
  <c r="N117" i="11"/>
  <c r="N635" i="11"/>
  <c r="N610" i="11"/>
  <c r="N549" i="11"/>
  <c r="N541" i="11"/>
  <c r="N537" i="11"/>
  <c r="N517" i="11"/>
  <c r="N481" i="11"/>
  <c r="N456" i="11"/>
  <c r="N388" i="11"/>
  <c r="N372" i="11"/>
  <c r="N293" i="11"/>
  <c r="N274" i="11"/>
  <c r="N269" i="11"/>
  <c r="N250" i="11"/>
  <c r="N243" i="11"/>
  <c r="N238" i="11"/>
  <c r="N211" i="11"/>
  <c r="N192" i="11"/>
  <c r="N191" i="11"/>
  <c r="N175" i="11"/>
  <c r="N156" i="11"/>
  <c r="N155" i="11"/>
  <c r="N120" i="11"/>
  <c r="N94" i="11"/>
  <c r="N83" i="11"/>
  <c r="N62" i="11"/>
  <c r="N40" i="11"/>
  <c r="N606" i="11"/>
  <c r="N503" i="11"/>
  <c r="N491" i="11"/>
  <c r="N478" i="11"/>
  <c r="N404" i="11"/>
  <c r="N356" i="11"/>
  <c r="N334" i="11"/>
  <c r="N327" i="11"/>
  <c r="N288" i="11"/>
  <c r="N284" i="11"/>
  <c r="N254" i="11"/>
  <c r="N220" i="11"/>
  <c r="N164" i="11"/>
  <c r="N145" i="11"/>
  <c r="N138" i="11"/>
  <c r="N133" i="11"/>
  <c r="N60" i="11"/>
  <c r="N49" i="11"/>
  <c r="N487" i="11"/>
  <c r="N287" i="11"/>
  <c r="N276" i="11"/>
  <c r="N249" i="11"/>
  <c r="N544" i="11"/>
  <c r="N479" i="11"/>
  <c r="N499" i="11"/>
  <c r="N495" i="11"/>
  <c r="N459" i="11"/>
  <c r="N414" i="11"/>
  <c r="N362" i="11"/>
  <c r="N341" i="11"/>
  <c r="N318" i="11"/>
  <c r="N265" i="11"/>
  <c r="N218" i="11"/>
  <c r="N208" i="11"/>
  <c r="N203" i="11"/>
  <c r="N200" i="11"/>
  <c r="N150" i="11"/>
  <c r="N143" i="11"/>
  <c r="N107" i="11"/>
  <c r="N93" i="11"/>
  <c r="N42" i="11"/>
  <c r="N19" i="11"/>
  <c r="N18" i="11"/>
  <c r="N530" i="11"/>
  <c r="N413" i="11"/>
  <c r="N412" i="11"/>
  <c r="N411" i="11"/>
  <c r="N405" i="11"/>
  <c r="N363" i="11"/>
  <c r="N355" i="11"/>
  <c r="N302" i="11"/>
  <c r="N227" i="11"/>
  <c r="N206" i="11"/>
  <c r="N198" i="11"/>
  <c r="N181" i="11"/>
  <c r="N169" i="11"/>
  <c r="N162" i="11"/>
  <c r="N131" i="11"/>
  <c r="N86" i="11"/>
  <c r="N38" i="11"/>
  <c r="N559" i="11"/>
  <c r="N532" i="11"/>
  <c r="N520" i="11"/>
  <c r="N370" i="11"/>
  <c r="N340" i="11"/>
  <c r="N325" i="11"/>
  <c r="N317" i="11"/>
  <c r="N253" i="11"/>
  <c r="N242" i="11"/>
  <c r="N223" i="11"/>
  <c r="N124" i="11"/>
  <c r="N78" i="11"/>
  <c r="N57" i="11"/>
  <c r="N21" i="11"/>
  <c r="N20" i="11"/>
  <c r="N669" i="11"/>
  <c r="N632" i="11"/>
  <c r="N527" i="11"/>
  <c r="N514" i="11"/>
  <c r="N452" i="11"/>
  <c r="N448" i="11"/>
  <c r="N377" i="11"/>
  <c r="N361" i="11"/>
  <c r="N347" i="11"/>
  <c r="N333" i="11"/>
  <c r="N234" i="11"/>
  <c r="N112" i="11"/>
  <c r="N108" i="11"/>
  <c r="N75" i="11"/>
  <c r="N428" i="11"/>
  <c r="N426" i="11"/>
  <c r="N425" i="11"/>
  <c r="N421" i="11"/>
  <c r="N420" i="11"/>
  <c r="N419" i="11"/>
  <c r="N418" i="11"/>
  <c r="N376" i="11"/>
  <c r="N369" i="11"/>
  <c r="N332" i="11"/>
  <c r="N324" i="11"/>
  <c r="N308" i="11"/>
  <c r="N658" i="11"/>
  <c r="N538" i="11"/>
  <c r="N600" i="11"/>
  <c r="N485" i="11"/>
  <c r="N366" i="11"/>
  <c r="N360" i="11"/>
  <c r="N260" i="11"/>
  <c r="N668" i="11"/>
  <c r="N659" i="11"/>
  <c r="N596" i="11"/>
  <c r="N505" i="11"/>
  <c r="N461" i="11"/>
  <c r="N460" i="11"/>
  <c r="N643" i="11"/>
  <c r="N465" i="11"/>
  <c r="N441" i="11"/>
  <c r="N439" i="11"/>
  <c r="N432" i="11"/>
  <c r="N392" i="11"/>
  <c r="N345" i="11"/>
  <c r="N335" i="11"/>
  <c r="N210" i="11"/>
  <c r="N190" i="11"/>
  <c r="N185" i="11"/>
  <c r="N126" i="11"/>
  <c r="N48" i="11"/>
  <c r="N352" i="11"/>
  <c r="N702" i="11"/>
  <c r="N547" i="11"/>
  <c r="N453" i="11"/>
  <c r="N440" i="11"/>
  <c r="N349" i="11"/>
  <c r="N286" i="11"/>
  <c r="N180" i="11"/>
  <c r="N142" i="11"/>
  <c r="N102" i="11"/>
  <c r="N66" i="11"/>
  <c r="N395" i="11"/>
  <c r="N282" i="11"/>
  <c r="N237" i="11"/>
  <c r="N232" i="11"/>
  <c r="N76" i="11"/>
  <c r="N50" i="11"/>
  <c r="N619" i="11"/>
  <c r="N531" i="11"/>
  <c r="N359" i="11"/>
  <c r="N328" i="11"/>
  <c r="N320" i="11"/>
  <c r="N316" i="11"/>
  <c r="N278" i="11"/>
  <c r="N259" i="11"/>
  <c r="N255" i="11"/>
  <c r="N251" i="11"/>
  <c r="N239" i="11"/>
  <c r="N225" i="11"/>
  <c r="N642" i="11"/>
  <c r="N511" i="11"/>
  <c r="N498" i="11"/>
  <c r="N437" i="11"/>
  <c r="N380" i="11"/>
  <c r="N337" i="11"/>
  <c r="N597" i="11"/>
  <c r="N528" i="11"/>
  <c r="N515" i="11"/>
  <c r="N641" i="11"/>
  <c r="N513" i="11"/>
  <c r="N375" i="11"/>
  <c r="N154" i="11"/>
  <c r="N152" i="11"/>
  <c r="N103" i="11"/>
  <c r="N92" i="11"/>
  <c r="N65" i="11"/>
  <c r="N381" i="11"/>
  <c r="N656" i="11"/>
  <c r="N449" i="11"/>
  <c r="N367" i="11"/>
  <c r="N663" i="11"/>
  <c r="N480" i="11"/>
  <c r="N386" i="11"/>
  <c r="N182" i="11"/>
  <c r="N173" i="11"/>
  <c r="N98" i="11"/>
  <c r="N85" i="11"/>
  <c r="N336" i="11"/>
  <c r="N303" i="11"/>
  <c r="N650" i="11"/>
  <c r="N628" i="11"/>
  <c r="N275" i="11"/>
  <c r="N271" i="11"/>
  <c r="N165" i="11"/>
  <c r="N149" i="11"/>
  <c r="N41" i="11"/>
  <c r="N540" i="11"/>
  <c r="N357" i="11"/>
  <c r="N343" i="11"/>
  <c r="N277" i="11"/>
  <c r="N272" i="11"/>
  <c r="N267" i="11"/>
  <c r="N226" i="11"/>
  <c r="N170" i="11"/>
  <c r="N52" i="11"/>
  <c r="N43" i="11"/>
  <c r="N33" i="11"/>
  <c r="N25" i="11"/>
  <c r="N575" i="11"/>
  <c r="N350" i="11"/>
  <c r="N323" i="11"/>
  <c r="N268" i="11"/>
  <c r="N123" i="11"/>
  <c r="N116" i="11"/>
  <c r="N548" i="11"/>
  <c r="N506" i="11"/>
  <c r="N398" i="11"/>
  <c r="N300" i="11"/>
  <c r="N270" i="11"/>
  <c r="N241" i="11"/>
  <c r="N219" i="11"/>
  <c r="N172" i="11"/>
  <c r="N80" i="11"/>
  <c r="N69" i="11"/>
  <c r="N31" i="11"/>
  <c r="N618" i="11"/>
  <c r="N387" i="11"/>
  <c r="N330" i="11"/>
  <c r="N577" i="11"/>
  <c r="N321" i="11"/>
  <c r="N240" i="11"/>
  <c r="N236" i="11"/>
  <c r="N130" i="11"/>
  <c r="N89" i="11"/>
  <c r="N88" i="11"/>
  <c r="N51" i="11"/>
  <c r="N32" i="11"/>
  <c r="N248" i="11"/>
  <c r="N244" i="11"/>
  <c r="N217" i="11"/>
  <c r="N204" i="11"/>
  <c r="N153" i="11"/>
  <c r="N14" i="11"/>
  <c r="N521" i="11"/>
  <c r="N488" i="11"/>
  <c r="N296" i="11"/>
  <c r="N29" i="11"/>
  <c r="N12" i="11"/>
  <c r="N477" i="11"/>
  <c r="N256" i="11"/>
  <c r="N194" i="11"/>
  <c r="N134" i="11"/>
  <c r="N394" i="11"/>
  <c r="N393" i="11"/>
  <c r="N290" i="11"/>
  <c r="N95" i="11"/>
  <c r="N553" i="11"/>
  <c r="N545" i="11"/>
  <c r="N128" i="11"/>
  <c r="N36" i="11"/>
  <c r="N201" i="11"/>
  <c r="N207" i="11"/>
  <c r="N306" i="11"/>
  <c r="N56" i="11"/>
  <c r="N214" i="11"/>
  <c r="N158" i="11"/>
  <c r="N140" i="11"/>
  <c r="N189" i="11"/>
  <c r="N177" i="11"/>
  <c r="N114" i="11"/>
  <c r="N289" i="11"/>
  <c r="N113" i="11"/>
  <c r="N11" i="11"/>
  <c r="N555" i="11"/>
  <c r="N307" i="11"/>
  <c r="N222" i="11"/>
  <c r="N101" i="11"/>
  <c r="N59" i="11"/>
  <c r="N15" i="11"/>
  <c r="N176" i="11"/>
  <c r="N79" i="11"/>
  <c r="N17" i="11"/>
  <c r="N258" i="11"/>
  <c r="N168" i="11"/>
  <c r="N139" i="11"/>
  <c r="N233" i="11"/>
  <c r="N125" i="11"/>
  <c r="N26" i="11"/>
  <c r="N24" i="11"/>
  <c r="N601" i="11"/>
  <c r="N184" i="11"/>
  <c r="N159" i="11"/>
  <c r="N187" i="11"/>
  <c r="N70" i="11"/>
  <c r="N10" i="11"/>
  <c r="N61" i="11"/>
  <c r="N197" i="11"/>
  <c r="N106" i="11"/>
  <c r="N68" i="11"/>
  <c r="N166" i="11"/>
  <c r="N163" i="11"/>
  <c r="N96" i="11"/>
  <c r="N77" i="11"/>
  <c r="N27" i="11"/>
  <c r="N147" i="11"/>
  <c r="N105" i="11"/>
  <c r="M54" i="11"/>
  <c r="M63" i="11"/>
  <c r="N63" i="11" l="1"/>
  <c r="O699" i="11"/>
  <c r="O681" i="11"/>
  <c r="O664" i="11"/>
  <c r="O648" i="11"/>
  <c r="O631" i="11"/>
  <c r="O614" i="11"/>
  <c r="O597" i="11"/>
  <c r="O580" i="11"/>
  <c r="O563" i="11"/>
  <c r="O546" i="11"/>
  <c r="O529" i="11"/>
  <c r="O512" i="11"/>
  <c r="O495" i="11"/>
  <c r="O478" i="11"/>
  <c r="O460" i="11"/>
  <c r="O442" i="11"/>
  <c r="O424" i="11"/>
  <c r="O406" i="11"/>
  <c r="O388" i="11"/>
  <c r="O371" i="11"/>
  <c r="O354" i="11"/>
  <c r="O337" i="11"/>
  <c r="O320" i="11"/>
  <c r="O302" i="11"/>
  <c r="O284" i="11"/>
  <c r="O266" i="11"/>
  <c r="O248" i="11"/>
  <c r="O228" i="11"/>
  <c r="O210" i="11"/>
  <c r="O192" i="11"/>
  <c r="O174" i="11"/>
  <c r="O157" i="11"/>
  <c r="O141" i="11"/>
  <c r="O124" i="11"/>
  <c r="O105" i="11"/>
  <c r="O86" i="11"/>
  <c r="O67" i="11"/>
  <c r="O11" i="11"/>
  <c r="O644" i="11"/>
  <c r="O627" i="11"/>
  <c r="O593" i="11"/>
  <c r="O559" i="11"/>
  <c r="O525" i="11"/>
  <c r="O491" i="11"/>
  <c r="O456" i="11"/>
  <c r="O420" i="11"/>
  <c r="O384" i="11"/>
  <c r="O367" i="11"/>
  <c r="O316" i="11"/>
  <c r="O278" i="11"/>
  <c r="O242" i="11"/>
  <c r="O206" i="11"/>
  <c r="O170" i="11"/>
  <c r="O153" i="11"/>
  <c r="O120" i="11"/>
  <c r="O643" i="11"/>
  <c r="O558" i="11"/>
  <c r="O524" i="11"/>
  <c r="O490" i="11"/>
  <c r="O455" i="11"/>
  <c r="O419" i="11"/>
  <c r="O366" i="11"/>
  <c r="O332" i="11"/>
  <c r="O295" i="11"/>
  <c r="O259" i="11"/>
  <c r="O223" i="11"/>
  <c r="O187" i="11"/>
  <c r="O698" i="11"/>
  <c r="O680" i="11"/>
  <c r="O663" i="11"/>
  <c r="O647" i="11"/>
  <c r="O630" i="11"/>
  <c r="O613" i="11"/>
  <c r="O596" i="11"/>
  <c r="O579" i="11"/>
  <c r="O562" i="11"/>
  <c r="O545" i="11"/>
  <c r="O528" i="11"/>
  <c r="O511" i="11"/>
  <c r="O494" i="11"/>
  <c r="O477" i="11"/>
  <c r="O459" i="11"/>
  <c r="O441" i="11"/>
  <c r="O423" i="11"/>
  <c r="O405" i="11"/>
  <c r="O387" i="11"/>
  <c r="O370" i="11"/>
  <c r="O353" i="11"/>
  <c r="O336" i="11"/>
  <c r="O319" i="11"/>
  <c r="O301" i="11"/>
  <c r="O283" i="11"/>
  <c r="O265" i="11"/>
  <c r="O245" i="11"/>
  <c r="O227" i="11"/>
  <c r="O209" i="11"/>
  <c r="O191" i="11"/>
  <c r="O173" i="11"/>
  <c r="O156" i="11"/>
  <c r="O140" i="11"/>
  <c r="O123" i="11"/>
  <c r="O104" i="11"/>
  <c r="O85" i="11"/>
  <c r="O66" i="11"/>
  <c r="O43" i="11"/>
  <c r="O26" i="11"/>
  <c r="O10" i="11"/>
  <c r="O317" i="11"/>
  <c r="O279" i="11"/>
  <c r="O243" i="11"/>
  <c r="O225" i="11"/>
  <c r="O189" i="11"/>
  <c r="O154" i="11"/>
  <c r="O138" i="11"/>
  <c r="O102" i="11"/>
  <c r="O677" i="11"/>
  <c r="O610" i="11"/>
  <c r="O576" i="11"/>
  <c r="O542" i="11"/>
  <c r="O508" i="11"/>
  <c r="O474" i="11"/>
  <c r="O438" i="11"/>
  <c r="O402" i="11"/>
  <c r="O333" i="11"/>
  <c r="O296" i="11"/>
  <c r="O260" i="11"/>
  <c r="O224" i="11"/>
  <c r="O188" i="11"/>
  <c r="O137" i="11"/>
  <c r="O101" i="11"/>
  <c r="O62" i="11"/>
  <c r="O23" i="11"/>
  <c r="O694" i="11"/>
  <c r="O676" i="11"/>
  <c r="O659" i="11"/>
  <c r="O626" i="11"/>
  <c r="O609" i="11"/>
  <c r="O575" i="11"/>
  <c r="O541" i="11"/>
  <c r="O507" i="11"/>
  <c r="O473" i="11"/>
  <c r="O437" i="11"/>
  <c r="O401" i="11"/>
  <c r="O383" i="11"/>
  <c r="O349" i="11"/>
  <c r="O313" i="11"/>
  <c r="O277" i="11"/>
  <c r="O241" i="11"/>
  <c r="O205" i="11"/>
  <c r="O697" i="11"/>
  <c r="O679" i="11"/>
  <c r="O662" i="11"/>
  <c r="O646" i="11"/>
  <c r="O629" i="11"/>
  <c r="O612" i="11"/>
  <c r="O595" i="11"/>
  <c r="O578" i="11"/>
  <c r="O561" i="11"/>
  <c r="O544" i="11"/>
  <c r="O527" i="11"/>
  <c r="O510" i="11"/>
  <c r="O493" i="11"/>
  <c r="O476" i="11"/>
  <c r="O458" i="11"/>
  <c r="O440" i="11"/>
  <c r="O422" i="11"/>
  <c r="O404" i="11"/>
  <c r="O386" i="11"/>
  <c r="O369" i="11"/>
  <c r="O352" i="11"/>
  <c r="O335" i="11"/>
  <c r="O318" i="11"/>
  <c r="O300" i="11"/>
  <c r="O282" i="11"/>
  <c r="O262" i="11"/>
  <c r="O244" i="11"/>
  <c r="O226" i="11"/>
  <c r="O208" i="11"/>
  <c r="O190" i="11"/>
  <c r="O172" i="11"/>
  <c r="O155" i="11"/>
  <c r="O139" i="11"/>
  <c r="O122" i="11"/>
  <c r="O103" i="11"/>
  <c r="O84" i="11"/>
  <c r="O65" i="11"/>
  <c r="O42" i="11"/>
  <c r="O9" i="11"/>
  <c r="I16" i="10" s="1"/>
  <c r="O351" i="11"/>
  <c r="O261" i="11"/>
  <c r="O171" i="11"/>
  <c r="O121" i="11"/>
  <c r="O83" i="11"/>
  <c r="O41" i="11"/>
  <c r="O24" i="11"/>
  <c r="O696" i="11"/>
  <c r="O678" i="11"/>
  <c r="O661" i="11"/>
  <c r="O645" i="11"/>
  <c r="O628" i="11"/>
  <c r="O611" i="11"/>
  <c r="O594" i="11"/>
  <c r="O577" i="11"/>
  <c r="O560" i="11"/>
  <c r="O543" i="11"/>
  <c r="O526" i="11"/>
  <c r="O509" i="11"/>
  <c r="O492" i="11"/>
  <c r="O475" i="11"/>
  <c r="O457" i="11"/>
  <c r="O439" i="11"/>
  <c r="O421" i="11"/>
  <c r="O403" i="11"/>
  <c r="O385" i="11"/>
  <c r="O368" i="11"/>
  <c r="O334" i="11"/>
  <c r="O299" i="11"/>
  <c r="O207" i="11"/>
  <c r="O660" i="11"/>
  <c r="O350" i="11"/>
  <c r="O40" i="11"/>
  <c r="O693" i="11"/>
  <c r="O675" i="11"/>
  <c r="O658" i="11"/>
  <c r="O642" i="11"/>
  <c r="O625" i="11"/>
  <c r="O608" i="11"/>
  <c r="O591" i="11"/>
  <c r="O574" i="11"/>
  <c r="O557" i="11"/>
  <c r="O540" i="11"/>
  <c r="O523" i="11"/>
  <c r="O506" i="11"/>
  <c r="O489" i="11"/>
  <c r="O472" i="11"/>
  <c r="O454" i="11"/>
  <c r="O436" i="11"/>
  <c r="O418" i="11"/>
  <c r="O398" i="11"/>
  <c r="O381" i="11"/>
  <c r="O364" i="11"/>
  <c r="O347" i="11"/>
  <c r="O330" i="11"/>
  <c r="O312" i="11"/>
  <c r="O294" i="11"/>
  <c r="O276" i="11"/>
  <c r="O258" i="11"/>
  <c r="O240" i="11"/>
  <c r="O222" i="11"/>
  <c r="O204" i="11"/>
  <c r="O186" i="11"/>
  <c r="O168" i="11"/>
  <c r="O151" i="11"/>
  <c r="O135" i="11"/>
  <c r="O118" i="11"/>
  <c r="O98" i="11"/>
  <c r="O79" i="11"/>
  <c r="O60" i="11"/>
  <c r="O38" i="11"/>
  <c r="O21" i="11"/>
  <c r="O692" i="11"/>
  <c r="O674" i="11"/>
  <c r="O657" i="11"/>
  <c r="O641" i="11"/>
  <c r="O624" i="11"/>
  <c r="O607" i="11"/>
  <c r="O590" i="11"/>
  <c r="O573" i="11"/>
  <c r="O556" i="11"/>
  <c r="O539" i="11"/>
  <c r="O522" i="11"/>
  <c r="O505" i="11"/>
  <c r="O488" i="11"/>
  <c r="O471" i="11"/>
  <c r="O453" i="11"/>
  <c r="O435" i="11"/>
  <c r="O415" i="11"/>
  <c r="O397" i="11"/>
  <c r="O380" i="11"/>
  <c r="O363" i="11"/>
  <c r="O346" i="11"/>
  <c r="O329" i="11"/>
  <c r="O311" i="11"/>
  <c r="O293" i="11"/>
  <c r="O275" i="11"/>
  <c r="O257" i="11"/>
  <c r="O239" i="11"/>
  <c r="O221" i="11"/>
  <c r="O203" i="11"/>
  <c r="O185" i="11"/>
  <c r="O167" i="11"/>
  <c r="O150" i="11"/>
  <c r="O134" i="11"/>
  <c r="O117" i="11"/>
  <c r="O97" i="11"/>
  <c r="O78" i="11"/>
  <c r="O59" i="11"/>
  <c r="O20" i="11"/>
  <c r="O701" i="11"/>
  <c r="O665" i="11"/>
  <c r="O632" i="11"/>
  <c r="O598" i="11"/>
  <c r="O565" i="11"/>
  <c r="O531" i="11"/>
  <c r="O497" i="11"/>
  <c r="O462" i="11"/>
  <c r="O426" i="11"/>
  <c r="O390" i="11"/>
  <c r="O356" i="11"/>
  <c r="O322" i="11"/>
  <c r="O286" i="11"/>
  <c r="O250" i="11"/>
  <c r="O214" i="11"/>
  <c r="O176" i="11"/>
  <c r="O145" i="11"/>
  <c r="O114" i="11"/>
  <c r="O77" i="11"/>
  <c r="O48" i="11"/>
  <c r="O57" i="11"/>
  <c r="O638" i="11"/>
  <c r="O149" i="11"/>
  <c r="O635" i="11"/>
  <c r="O700" i="11"/>
  <c r="O656" i="11"/>
  <c r="O623" i="11"/>
  <c r="O592" i="11"/>
  <c r="O564" i="11"/>
  <c r="O530" i="11"/>
  <c r="O496" i="11"/>
  <c r="O461" i="11"/>
  <c r="O425" i="11"/>
  <c r="O389" i="11"/>
  <c r="O355" i="11"/>
  <c r="O321" i="11"/>
  <c r="O285" i="11"/>
  <c r="O249" i="11"/>
  <c r="O211" i="11"/>
  <c r="O175" i="11"/>
  <c r="O113" i="11"/>
  <c r="O76" i="11"/>
  <c r="O688" i="11"/>
  <c r="O622" i="11"/>
  <c r="O589" i="11"/>
  <c r="O555" i="11"/>
  <c r="O521" i="11"/>
  <c r="O487" i="11"/>
  <c r="O452" i="11"/>
  <c r="O414" i="11"/>
  <c r="O379" i="11"/>
  <c r="O345" i="11"/>
  <c r="O310" i="11"/>
  <c r="O274" i="11"/>
  <c r="O238" i="11"/>
  <c r="O202" i="11"/>
  <c r="O169" i="11"/>
  <c r="O143" i="11"/>
  <c r="O75" i="11"/>
  <c r="O36" i="11"/>
  <c r="O12" i="11"/>
  <c r="O687" i="11"/>
  <c r="O621" i="11"/>
  <c r="O588" i="11"/>
  <c r="O554" i="11"/>
  <c r="O520" i="11"/>
  <c r="O486" i="11"/>
  <c r="O449" i="11"/>
  <c r="O413" i="11"/>
  <c r="O378" i="11"/>
  <c r="O344" i="11"/>
  <c r="O309" i="11"/>
  <c r="O273" i="11"/>
  <c r="O237" i="11"/>
  <c r="O201" i="11"/>
  <c r="O166" i="11"/>
  <c r="O142" i="11"/>
  <c r="O108" i="11"/>
  <c r="O74" i="11"/>
  <c r="O686" i="11"/>
  <c r="O587" i="11"/>
  <c r="O553" i="11"/>
  <c r="O519" i="11"/>
  <c r="O485" i="11"/>
  <c r="O448" i="11"/>
  <c r="O412" i="11"/>
  <c r="O377" i="11"/>
  <c r="O343" i="11"/>
  <c r="O308" i="11"/>
  <c r="O272" i="11"/>
  <c r="O236" i="11"/>
  <c r="O165" i="11"/>
  <c r="O136" i="11"/>
  <c r="O107" i="11"/>
  <c r="O71" i="11"/>
  <c r="O33" i="11"/>
  <c r="O447" i="11"/>
  <c r="O376" i="11"/>
  <c r="O307" i="11"/>
  <c r="O271" i="11"/>
  <c r="O235" i="11"/>
  <c r="O199" i="11"/>
  <c r="O133" i="11"/>
  <c r="O70" i="11"/>
  <c r="O32" i="11"/>
  <c r="O69" i="11"/>
  <c r="O479" i="11"/>
  <c r="O193" i="11"/>
  <c r="O94" i="11"/>
  <c r="O672" i="11"/>
  <c r="O504" i="11"/>
  <c r="O432" i="11"/>
  <c r="O328" i="11"/>
  <c r="O256" i="11"/>
  <c r="O184" i="11"/>
  <c r="O158" i="11"/>
  <c r="O93" i="11"/>
  <c r="O537" i="11"/>
  <c r="O291" i="11"/>
  <c r="O126" i="11"/>
  <c r="O19" i="11"/>
  <c r="O669" i="11"/>
  <c r="O570" i="11"/>
  <c r="O394" i="11"/>
  <c r="O360" i="11"/>
  <c r="O326" i="11"/>
  <c r="O290" i="11"/>
  <c r="O218" i="11"/>
  <c r="O182" i="11"/>
  <c r="O89" i="11"/>
  <c r="O500" i="11"/>
  <c r="O217" i="11"/>
  <c r="O655" i="11"/>
  <c r="O619" i="11"/>
  <c r="O200" i="11"/>
  <c r="O106" i="11"/>
  <c r="O407" i="11"/>
  <c r="O572" i="11"/>
  <c r="O469" i="11"/>
  <c r="O466" i="11"/>
  <c r="O52" i="11"/>
  <c r="O292" i="11"/>
  <c r="O327" i="11"/>
  <c r="O536" i="11"/>
  <c r="O253" i="11"/>
  <c r="O653" i="11"/>
  <c r="O152" i="11"/>
  <c r="O502" i="11"/>
  <c r="O359" i="11"/>
  <c r="O685" i="11"/>
  <c r="O652" i="11"/>
  <c r="O618" i="11"/>
  <c r="O585" i="11"/>
  <c r="O551" i="11"/>
  <c r="O517" i="11"/>
  <c r="O483" i="11"/>
  <c r="O411" i="11"/>
  <c r="O342" i="11"/>
  <c r="O164" i="11"/>
  <c r="O639" i="11"/>
  <c r="O183" i="11"/>
  <c r="O602" i="11"/>
  <c r="O289" i="11"/>
  <c r="O684" i="11"/>
  <c r="O651" i="11"/>
  <c r="O617" i="11"/>
  <c r="O584" i="11"/>
  <c r="O550" i="11"/>
  <c r="O516" i="11"/>
  <c r="O482" i="11"/>
  <c r="O446" i="11"/>
  <c r="O410" i="11"/>
  <c r="O375" i="11"/>
  <c r="O341" i="11"/>
  <c r="O306" i="11"/>
  <c r="O270" i="11"/>
  <c r="O234" i="11"/>
  <c r="O198" i="11"/>
  <c r="O163" i="11"/>
  <c r="O132" i="11"/>
  <c r="O396" i="11"/>
  <c r="O361" i="11"/>
  <c r="O636" i="11"/>
  <c r="O119" i="11"/>
  <c r="O683" i="11"/>
  <c r="O650" i="11"/>
  <c r="O616" i="11"/>
  <c r="O583" i="11"/>
  <c r="O549" i="11"/>
  <c r="O515" i="11"/>
  <c r="O481" i="11"/>
  <c r="O445" i="11"/>
  <c r="O409" i="11"/>
  <c r="O374" i="11"/>
  <c r="O340" i="11"/>
  <c r="O305" i="11"/>
  <c r="O269" i="11"/>
  <c r="O233" i="11"/>
  <c r="O197" i="11"/>
  <c r="O162" i="11"/>
  <c r="O131" i="11"/>
  <c r="O96" i="11"/>
  <c r="O68" i="11"/>
  <c r="O30" i="11"/>
  <c r="O682" i="11"/>
  <c r="O649" i="11"/>
  <c r="O615" i="11"/>
  <c r="O582" i="11"/>
  <c r="O548" i="11"/>
  <c r="O514" i="11"/>
  <c r="O480" i="11"/>
  <c r="O444" i="11"/>
  <c r="O408" i="11"/>
  <c r="O373" i="11"/>
  <c r="O339" i="11"/>
  <c r="O304" i="11"/>
  <c r="O268" i="11"/>
  <c r="O232" i="11"/>
  <c r="O194" i="11"/>
  <c r="O160" i="11"/>
  <c r="O130" i="11"/>
  <c r="O95" i="11"/>
  <c r="O61" i="11"/>
  <c r="O29" i="11"/>
  <c r="O673" i="11"/>
  <c r="O640" i="11"/>
  <c r="O606" i="11"/>
  <c r="O581" i="11"/>
  <c r="O547" i="11"/>
  <c r="O513" i="11"/>
  <c r="O443" i="11"/>
  <c r="O372" i="11"/>
  <c r="O338" i="11"/>
  <c r="O303" i="11"/>
  <c r="O267" i="11"/>
  <c r="O231" i="11"/>
  <c r="O159" i="11"/>
  <c r="O129" i="11"/>
  <c r="O58" i="11"/>
  <c r="O605" i="11"/>
  <c r="O538" i="11"/>
  <c r="O470" i="11"/>
  <c r="O362" i="11"/>
  <c r="O220" i="11"/>
  <c r="O22" i="11"/>
  <c r="O670" i="11"/>
  <c r="O604" i="11"/>
  <c r="O571" i="11"/>
  <c r="O503" i="11"/>
  <c r="O431" i="11"/>
  <c r="O395" i="11"/>
  <c r="O255" i="11"/>
  <c r="O219" i="11"/>
  <c r="O92" i="11"/>
  <c r="O53" i="11"/>
  <c r="O430" i="11"/>
  <c r="O254" i="11"/>
  <c r="O125" i="11"/>
  <c r="O18" i="11"/>
  <c r="O668" i="11"/>
  <c r="O601" i="11"/>
  <c r="O568" i="11"/>
  <c r="O534" i="11"/>
  <c r="O465" i="11"/>
  <c r="O393" i="11"/>
  <c r="O325" i="11"/>
  <c r="O181" i="11"/>
  <c r="O567" i="11"/>
  <c r="O323" i="11"/>
  <c r="O80" i="11"/>
  <c r="O566" i="11"/>
  <c r="O288" i="11"/>
  <c r="O51" i="11"/>
  <c r="O533" i="11"/>
  <c r="O287" i="11"/>
  <c r="O50" i="11"/>
  <c r="O532" i="11"/>
  <c r="O252" i="11"/>
  <c r="O49" i="11"/>
  <c r="O499" i="11"/>
  <c r="O251" i="11"/>
  <c r="O17" i="11"/>
  <c r="O498" i="11"/>
  <c r="O216" i="11"/>
  <c r="O16" i="11"/>
  <c r="O464" i="11"/>
  <c r="O215" i="11"/>
  <c r="O15" i="11"/>
  <c r="O463" i="11"/>
  <c r="O180" i="11"/>
  <c r="O703" i="11"/>
  <c r="O429" i="11"/>
  <c r="O177" i="11"/>
  <c r="O702" i="11"/>
  <c r="O428" i="11"/>
  <c r="O148" i="11"/>
  <c r="O667" i="11"/>
  <c r="O427" i="11"/>
  <c r="O147" i="11"/>
  <c r="O666" i="11"/>
  <c r="O392" i="11"/>
  <c r="O146" i="11"/>
  <c r="O634" i="11"/>
  <c r="O391" i="11"/>
  <c r="O116" i="11"/>
  <c r="O633" i="11"/>
  <c r="O358" i="11"/>
  <c r="O115" i="11"/>
  <c r="O600" i="11"/>
  <c r="O357" i="11"/>
  <c r="O88" i="11"/>
  <c r="O324" i="11"/>
  <c r="O87" i="11"/>
  <c r="O599" i="11"/>
  <c r="U54" i="12"/>
  <c r="W6" i="12"/>
  <c r="X4" i="12"/>
  <c r="U99" i="12"/>
  <c r="V690" i="12"/>
  <c r="V701" i="12"/>
  <c r="V702" i="12"/>
  <c r="V703" i="12"/>
  <c r="V682" i="12"/>
  <c r="V698" i="12"/>
  <c r="V693" i="12"/>
  <c r="V696" i="12"/>
  <c r="V688" i="12"/>
  <c r="V686" i="12"/>
  <c r="V692" i="12"/>
  <c r="V675" i="12"/>
  <c r="V683" i="12"/>
  <c r="V694" i="12"/>
  <c r="V684" i="12"/>
  <c r="V680" i="12"/>
  <c r="V700" i="12"/>
  <c r="V653" i="12"/>
  <c r="V699" i="12"/>
  <c r="V691" i="12"/>
  <c r="V676" i="12"/>
  <c r="V670" i="12"/>
  <c r="V685" i="12"/>
  <c r="V669" i="12"/>
  <c r="V663" i="12"/>
  <c r="V687" i="12"/>
  <c r="V677" i="12"/>
  <c r="V678" i="12"/>
  <c r="V656" i="12"/>
  <c r="V679" i="12"/>
  <c r="V661" i="12"/>
  <c r="V650" i="12"/>
  <c r="V643" i="12"/>
  <c r="V631" i="12"/>
  <c r="V681" i="12"/>
  <c r="V666" i="12"/>
  <c r="V659" i="12"/>
  <c r="V674" i="12"/>
  <c r="V658" i="12"/>
  <c r="V697" i="12"/>
  <c r="V665" i="12"/>
  <c r="V664" i="12"/>
  <c r="V657" i="12"/>
  <c r="V667" i="12"/>
  <c r="V641" i="12"/>
  <c r="V615" i="12"/>
  <c r="V672" i="12"/>
  <c r="V651" i="12"/>
  <c r="V630" i="12"/>
  <c r="V626" i="12"/>
  <c r="V660" i="12"/>
  <c r="V638" i="12"/>
  <c r="V621" i="12"/>
  <c r="V649" i="12"/>
  <c r="V646" i="12"/>
  <c r="V629" i="12"/>
  <c r="V635" i="12"/>
  <c r="V648" i="12"/>
  <c r="V652" i="12"/>
  <c r="V644" i="12"/>
  <c r="V673" i="12"/>
  <c r="V655" i="12"/>
  <c r="V645" i="12"/>
  <c r="V639" i="12"/>
  <c r="V618" i="12"/>
  <c r="V617" i="12"/>
  <c r="V599" i="12"/>
  <c r="V583" i="12"/>
  <c r="V616" i="12"/>
  <c r="V610" i="12"/>
  <c r="V619" i="12"/>
  <c r="V647" i="12"/>
  <c r="V627" i="12"/>
  <c r="V601" i="12"/>
  <c r="V633" i="12"/>
  <c r="V609" i="12"/>
  <c r="V604" i="12"/>
  <c r="V600" i="12"/>
  <c r="V662" i="12"/>
  <c r="V632" i="12"/>
  <c r="V625" i="12"/>
  <c r="V640" i="12"/>
  <c r="V668" i="12"/>
  <c r="V605" i="12"/>
  <c r="V602" i="12"/>
  <c r="V628" i="12"/>
  <c r="V624" i="12"/>
  <c r="V607" i="12"/>
  <c r="V589" i="12"/>
  <c r="V588" i="12"/>
  <c r="V566" i="12"/>
  <c r="V592" i="12"/>
  <c r="V580" i="12"/>
  <c r="V576" i="12"/>
  <c r="V606" i="12"/>
  <c r="V593" i="12"/>
  <c r="V636" i="12"/>
  <c r="V642" i="12"/>
  <c r="V585" i="12"/>
  <c r="V549" i="12"/>
  <c r="V611" i="12"/>
  <c r="V570" i="12"/>
  <c r="V555" i="12"/>
  <c r="V539" i="12"/>
  <c r="V582" i="12"/>
  <c r="V596" i="12"/>
  <c r="V613" i="12"/>
  <c r="V591" i="12"/>
  <c r="V587" i="12"/>
  <c r="V584" i="12"/>
  <c r="V577" i="12"/>
  <c r="V575" i="12"/>
  <c r="V573" i="12"/>
  <c r="V551" i="12"/>
  <c r="V634" i="12"/>
  <c r="V546" i="12"/>
  <c r="V530" i="12"/>
  <c r="V514" i="12"/>
  <c r="V594" i="12"/>
  <c r="V581" i="12"/>
  <c r="V579" i="12"/>
  <c r="V623" i="12"/>
  <c r="V559" i="12"/>
  <c r="V598" i="12"/>
  <c r="V567" i="12"/>
  <c r="V608" i="12"/>
  <c r="V614" i="12"/>
  <c r="V590" i="12"/>
  <c r="V571" i="12"/>
  <c r="V561" i="12"/>
  <c r="V568" i="12"/>
  <c r="V578" i="12"/>
  <c r="V597" i="12"/>
  <c r="V574" i="12"/>
  <c r="V544" i="12"/>
  <c r="V542" i="12"/>
  <c r="V524" i="12"/>
  <c r="V521" i="12"/>
  <c r="V531" i="12"/>
  <c r="V499" i="12"/>
  <c r="V483" i="12"/>
  <c r="V553" i="12"/>
  <c r="V547" i="12"/>
  <c r="V523" i="12"/>
  <c r="V517" i="12"/>
  <c r="V510" i="12"/>
  <c r="V494" i="12"/>
  <c r="V478" i="12"/>
  <c r="V622" i="12"/>
  <c r="V612" i="12"/>
  <c r="V595" i="12"/>
  <c r="V565" i="12"/>
  <c r="V557" i="12"/>
  <c r="V545" i="12"/>
  <c r="V526" i="12"/>
  <c r="V513" i="12"/>
  <c r="V504" i="12"/>
  <c r="V548" i="12"/>
  <c r="V538" i="12"/>
  <c r="V534" i="12"/>
  <c r="V572" i="12"/>
  <c r="V529" i="12"/>
  <c r="V492" i="12"/>
  <c r="V465" i="12"/>
  <c r="V449" i="12"/>
  <c r="V541" i="12"/>
  <c r="V525" i="12"/>
  <c r="V516" i="12"/>
  <c r="V507" i="12"/>
  <c r="V490" i="12"/>
  <c r="V497" i="12"/>
  <c r="V489" i="12"/>
  <c r="V554" i="12"/>
  <c r="V470" i="12"/>
  <c r="V536" i="12"/>
  <c r="V479" i="12"/>
  <c r="V537" i="12"/>
  <c r="V527" i="12"/>
  <c r="V487" i="12"/>
  <c r="V468" i="12"/>
  <c r="V509" i="12"/>
  <c r="V488" i="12"/>
  <c r="V482" i="12"/>
  <c r="V477" i="12"/>
  <c r="V471" i="12"/>
  <c r="V563" i="12"/>
  <c r="V556" i="12"/>
  <c r="V503" i="12"/>
  <c r="V562" i="12"/>
  <c r="V564" i="12"/>
  <c r="V560" i="12"/>
  <c r="V550" i="12"/>
  <c r="V511" i="12"/>
  <c r="V474" i="12"/>
  <c r="V438" i="12"/>
  <c r="V422" i="12"/>
  <c r="V506" i="12"/>
  <c r="V500" i="12"/>
  <c r="V486" i="12"/>
  <c r="V462" i="12"/>
  <c r="V447" i="12"/>
  <c r="V540" i="12"/>
  <c r="V495" i="12"/>
  <c r="V480" i="12"/>
  <c r="V428" i="12"/>
  <c r="V412" i="12"/>
  <c r="V508" i="12"/>
  <c r="V502" i="12"/>
  <c r="V558" i="12"/>
  <c r="V532" i="12"/>
  <c r="V515" i="12"/>
  <c r="V469" i="12"/>
  <c r="V434" i="12"/>
  <c r="V418" i="12"/>
  <c r="V520" i="12"/>
  <c r="V498" i="12"/>
  <c r="V456" i="12"/>
  <c r="V420" i="12"/>
  <c r="V533" i="12"/>
  <c r="V475" i="12"/>
  <c r="V493" i="12"/>
  <c r="V485" i="12"/>
  <c r="V476" i="12"/>
  <c r="V473" i="12"/>
  <c r="V441" i="12"/>
  <c r="V426" i="12"/>
  <c r="V417" i="12"/>
  <c r="V405" i="12"/>
  <c r="V464" i="12"/>
  <c r="V461" i="12"/>
  <c r="V446" i="12"/>
  <c r="V437" i="12"/>
  <c r="V425" i="12"/>
  <c r="V491" i="12"/>
  <c r="V481" i="12"/>
  <c r="V448" i="12"/>
  <c r="V454" i="12"/>
  <c r="V505" i="12"/>
  <c r="V512" i="12"/>
  <c r="V519" i="12"/>
  <c r="V496" i="12"/>
  <c r="V429" i="12"/>
  <c r="V421" i="12"/>
  <c r="V403" i="12"/>
  <c r="V395" i="12"/>
  <c r="V379" i="12"/>
  <c r="V363" i="12"/>
  <c r="V466" i="12"/>
  <c r="V463" i="12"/>
  <c r="V424" i="12"/>
  <c r="V401" i="12"/>
  <c r="V385" i="12"/>
  <c r="V472" i="12"/>
  <c r="V458" i="12"/>
  <c r="V451" i="12"/>
  <c r="V543" i="12"/>
  <c r="V432" i="12"/>
  <c r="V397" i="12"/>
  <c r="V381" i="12"/>
  <c r="V528" i="12"/>
  <c r="V453" i="12"/>
  <c r="V459" i="12"/>
  <c r="V522" i="12"/>
  <c r="V439" i="12"/>
  <c r="V415" i="12"/>
  <c r="V413" i="12"/>
  <c r="V393" i="12"/>
  <c r="V384" i="12"/>
  <c r="V374" i="12"/>
  <c r="V452" i="12"/>
  <c r="V444" i="12"/>
  <c r="V392" i="12"/>
  <c r="V383" i="12"/>
  <c r="V368" i="12"/>
  <c r="V443" i="12"/>
  <c r="V407" i="12"/>
  <c r="V373" i="12"/>
  <c r="V346" i="12"/>
  <c r="V436" i="12"/>
  <c r="V402" i="12"/>
  <c r="V391" i="12"/>
  <c r="V406" i="12"/>
  <c r="V404" i="12"/>
  <c r="V398" i="12"/>
  <c r="V370" i="12"/>
  <c r="V367" i="12"/>
  <c r="V361" i="12"/>
  <c r="V342" i="12"/>
  <c r="V423" i="12"/>
  <c r="V435" i="12"/>
  <c r="V408" i="12"/>
  <c r="V396" i="12"/>
  <c r="V354" i="12"/>
  <c r="V419" i="12"/>
  <c r="V410" i="12"/>
  <c r="V460" i="12"/>
  <c r="V427" i="12"/>
  <c r="V455" i="12"/>
  <c r="V388" i="12"/>
  <c r="V371" i="12"/>
  <c r="V457" i="12"/>
  <c r="V430" i="12"/>
  <c r="V400" i="12"/>
  <c r="V440" i="12"/>
  <c r="V390" i="12"/>
  <c r="V364" i="12"/>
  <c r="V352" i="12"/>
  <c r="V343" i="12"/>
  <c r="V442" i="12"/>
  <c r="V359" i="12"/>
  <c r="V349" i="12"/>
  <c r="V445" i="12"/>
  <c r="V380" i="12"/>
  <c r="V376" i="12"/>
  <c r="V369" i="12"/>
  <c r="V357" i="12"/>
  <c r="V328" i="12"/>
  <c r="V312" i="12"/>
  <c r="V296" i="12"/>
  <c r="V264" i="12"/>
  <c r="V323" i="12"/>
  <c r="V307" i="12"/>
  <c r="V372" i="12"/>
  <c r="V345" i="12"/>
  <c r="V318" i="12"/>
  <c r="V302" i="12"/>
  <c r="V286" i="12"/>
  <c r="V270" i="12"/>
  <c r="V377" i="12"/>
  <c r="V355" i="12"/>
  <c r="V339" i="12"/>
  <c r="V336" i="12"/>
  <c r="V333" i="12"/>
  <c r="V329" i="12"/>
  <c r="V414" i="12"/>
  <c r="V310" i="12"/>
  <c r="V283" i="12"/>
  <c r="V353" i="12"/>
  <c r="V309" i="12"/>
  <c r="V301" i="12"/>
  <c r="V277" i="12"/>
  <c r="V271" i="12"/>
  <c r="V411" i="12"/>
  <c r="V386" i="12"/>
  <c r="V325" i="12"/>
  <c r="V322" i="12"/>
  <c r="V308" i="12"/>
  <c r="V300" i="12"/>
  <c r="V274" i="12"/>
  <c r="V265" i="12"/>
  <c r="V332" i="12"/>
  <c r="V315" i="12"/>
  <c r="V279" i="12"/>
  <c r="V273" i="12"/>
  <c r="V257" i="12"/>
  <c r="V389" i="12"/>
  <c r="V431" i="12"/>
  <c r="V394" i="12"/>
  <c r="V375" i="12"/>
  <c r="V350" i="12"/>
  <c r="V341" i="12"/>
  <c r="V326" i="12"/>
  <c r="V313" i="12"/>
  <c r="V267" i="12"/>
  <c r="V245" i="12"/>
  <c r="V213" i="12"/>
  <c r="V197" i="12"/>
  <c r="V181" i="12"/>
  <c r="V165" i="12"/>
  <c r="V347" i="12"/>
  <c r="V306" i="12"/>
  <c r="V303" i="12"/>
  <c r="V294" i="12"/>
  <c r="V260" i="12"/>
  <c r="V255" i="12"/>
  <c r="V251" i="12"/>
  <c r="V235" i="12"/>
  <c r="V219" i="12"/>
  <c r="V203" i="12"/>
  <c r="V187" i="12"/>
  <c r="V171" i="12"/>
  <c r="V155" i="12"/>
  <c r="V366" i="12"/>
  <c r="V334" i="12"/>
  <c r="V291" i="12"/>
  <c r="V275" i="12"/>
  <c r="V321" i="12"/>
  <c r="V287" i="12"/>
  <c r="V241" i="12"/>
  <c r="V225" i="12"/>
  <c r="V209" i="12"/>
  <c r="V193" i="12"/>
  <c r="V177" i="12"/>
  <c r="V145" i="12"/>
  <c r="V378" i="12"/>
  <c r="V358" i="12"/>
  <c r="V327" i="12"/>
  <c r="V299" i="12"/>
  <c r="V293" i="12"/>
  <c r="V289" i="12"/>
  <c r="V285" i="12"/>
  <c r="V276" i="12"/>
  <c r="V272" i="12"/>
  <c r="V254" i="12"/>
  <c r="V247" i="12"/>
  <c r="V231" i="12"/>
  <c r="V215" i="12"/>
  <c r="V199" i="12"/>
  <c r="V183" i="12"/>
  <c r="V167" i="12"/>
  <c r="V320" i="12"/>
  <c r="V344" i="12"/>
  <c r="V316" i="12"/>
  <c r="V268" i="12"/>
  <c r="V249" i="12"/>
  <c r="V226" i="12"/>
  <c r="V210" i="12"/>
  <c r="V194" i="12"/>
  <c r="V160" i="12"/>
  <c r="V146" i="12"/>
  <c r="V111" i="12"/>
  <c r="V106" i="12"/>
  <c r="V102" i="12"/>
  <c r="V362" i="12"/>
  <c r="V261" i="12"/>
  <c r="V330" i="12"/>
  <c r="V324" i="12"/>
  <c r="V305" i="12"/>
  <c r="V244" i="12"/>
  <c r="V234" i="12"/>
  <c r="V218" i="12"/>
  <c r="V202" i="12"/>
  <c r="V186" i="12"/>
  <c r="V163" i="12"/>
  <c r="V159" i="12"/>
  <c r="V409" i="12"/>
  <c r="V335" i="12"/>
  <c r="V304" i="12"/>
  <c r="V281" i="12"/>
  <c r="V269" i="12"/>
  <c r="V262" i="12"/>
  <c r="V237" i="12"/>
  <c r="V228" i="12"/>
  <c r="V221" i="12"/>
  <c r="V205" i="12"/>
  <c r="V196" i="12"/>
  <c r="V189" i="12"/>
  <c r="V180" i="12"/>
  <c r="V151" i="12"/>
  <c r="V142" i="12"/>
  <c r="V129" i="12"/>
  <c r="V113" i="12"/>
  <c r="V87" i="12"/>
  <c r="V83" i="12"/>
  <c r="V351" i="12"/>
  <c r="V319" i="12"/>
  <c r="V147" i="12"/>
  <c r="V124" i="12"/>
  <c r="V108" i="12"/>
  <c r="V340" i="12"/>
  <c r="V337" i="12"/>
  <c r="V311" i="12"/>
  <c r="V317" i="12"/>
  <c r="V242" i="12"/>
  <c r="V232" i="12"/>
  <c r="V216" i="12"/>
  <c r="V153" i="12"/>
  <c r="V148" i="12"/>
  <c r="V139" i="12"/>
  <c r="V120" i="12"/>
  <c r="V96" i="12"/>
  <c r="V59" i="12"/>
  <c r="V55" i="12"/>
  <c r="V42" i="12"/>
  <c r="V284" i="12"/>
  <c r="V253" i="12"/>
  <c r="V238" i="12"/>
  <c r="V169" i="12"/>
  <c r="V141" i="12"/>
  <c r="V138" i="12"/>
  <c r="V119" i="12"/>
  <c r="V89" i="12"/>
  <c r="V51" i="12"/>
  <c r="V47" i="12"/>
  <c r="V37" i="12"/>
  <c r="V204" i="12"/>
  <c r="V198" i="12"/>
  <c r="V175" i="12"/>
  <c r="V128" i="12"/>
  <c r="V92" i="12"/>
  <c r="V82" i="12"/>
  <c r="V80" i="12"/>
  <c r="V76" i="12"/>
  <c r="V256" i="12"/>
  <c r="V174" i="12"/>
  <c r="V168" i="12"/>
  <c r="V162" i="12"/>
  <c r="V192" i="12"/>
  <c r="V136" i="12"/>
  <c r="V118" i="12"/>
  <c r="V85" i="12"/>
  <c r="V60" i="12"/>
  <c r="V56" i="12"/>
  <c r="V38" i="12"/>
  <c r="V290" i="12"/>
  <c r="V243" i="12"/>
  <c r="V239" i="12"/>
  <c r="V220" i="12"/>
  <c r="V214" i="12"/>
  <c r="V191" i="12"/>
  <c r="V173" i="12"/>
  <c r="V360" i="12"/>
  <c r="V356" i="12"/>
  <c r="V292" i="12"/>
  <c r="V266" i="12"/>
  <c r="V223" i="12"/>
  <c r="V222" i="12"/>
  <c r="V217" i="12"/>
  <c r="V211" i="12"/>
  <c r="V185" i="12"/>
  <c r="V105" i="12"/>
  <c r="V53" i="12"/>
  <c r="V21" i="12"/>
  <c r="V233" i="12"/>
  <c r="V190" i="12"/>
  <c r="V188" i="12"/>
  <c r="V166" i="12"/>
  <c r="V116" i="12"/>
  <c r="V93" i="12"/>
  <c r="V48" i="12"/>
  <c r="V16" i="12"/>
  <c r="V122" i="12"/>
  <c r="V97" i="12"/>
  <c r="V71" i="12"/>
  <c r="V208" i="12"/>
  <c r="V201" i="12"/>
  <c r="V164" i="12"/>
  <c r="V288" i="12"/>
  <c r="V259" i="12"/>
  <c r="V338" i="12"/>
  <c r="V179" i="12"/>
  <c r="V156" i="12"/>
  <c r="V150" i="12"/>
  <c r="V149" i="12"/>
  <c r="V130" i="12"/>
  <c r="V107" i="12"/>
  <c r="V73" i="12"/>
  <c r="V36" i="12"/>
  <c r="V25" i="12"/>
  <c r="V17" i="12"/>
  <c r="V387" i="12"/>
  <c r="V298" i="12"/>
  <c r="V250" i="12"/>
  <c r="V236" i="12"/>
  <c r="V224" i="12"/>
  <c r="V207" i="12"/>
  <c r="V157" i="12"/>
  <c r="V152" i="12"/>
  <c r="V258" i="12"/>
  <c r="V227" i="12"/>
  <c r="V170" i="12"/>
  <c r="V248" i="12"/>
  <c r="V230" i="12"/>
  <c r="V134" i="12"/>
  <c r="V131" i="12"/>
  <c r="V123" i="12"/>
  <c r="V103" i="12"/>
  <c r="V79" i="12"/>
  <c r="V50" i="12"/>
  <c r="V32" i="12"/>
  <c r="V137" i="12"/>
  <c r="V104" i="12"/>
  <c r="V282" i="12"/>
  <c r="V206" i="12"/>
  <c r="V182" i="12"/>
  <c r="V135" i="12"/>
  <c r="V121" i="12"/>
  <c r="V78" i="12"/>
  <c r="V66" i="12"/>
  <c r="V23" i="12"/>
  <c r="V30" i="12"/>
  <c r="V15" i="12"/>
  <c r="V240" i="12"/>
  <c r="V200" i="12"/>
  <c r="V100" i="12"/>
  <c r="V91" i="12"/>
  <c r="V84" i="12"/>
  <c r="V43" i="12"/>
  <c r="V295" i="12"/>
  <c r="V140" i="12"/>
  <c r="V132" i="12"/>
  <c r="V22" i="12"/>
  <c r="V14" i="12"/>
  <c r="V172" i="12"/>
  <c r="V77" i="12"/>
  <c r="V62" i="12"/>
  <c r="V52" i="12"/>
  <c r="V46" i="12"/>
  <c r="V12" i="12"/>
  <c r="V176" i="12"/>
  <c r="V126" i="12"/>
  <c r="V61" i="12"/>
  <c r="V35" i="12"/>
  <c r="V117" i="12"/>
  <c r="V278" i="12"/>
  <c r="V114" i="12"/>
  <c r="V18" i="12"/>
  <c r="V11" i="12"/>
  <c r="V33" i="12"/>
  <c r="V88" i="12"/>
  <c r="V70" i="12"/>
  <c r="V28" i="12"/>
  <c r="V69" i="12"/>
  <c r="V31" i="12"/>
  <c r="V20" i="12"/>
  <c r="V65" i="12"/>
  <c r="V252" i="12"/>
  <c r="V64" i="12"/>
  <c r="V24" i="12"/>
  <c r="V40" i="12"/>
  <c r="V98" i="12"/>
  <c r="V95" i="12"/>
  <c r="V27" i="12"/>
  <c r="V10" i="12"/>
  <c r="V184" i="12"/>
  <c r="V143" i="12"/>
  <c r="V9" i="12"/>
  <c r="V57" i="12"/>
  <c r="V133" i="12"/>
  <c r="V94" i="12"/>
  <c r="V158" i="12"/>
  <c r="V68" i="12"/>
  <c r="V115" i="12"/>
  <c r="V26" i="12"/>
  <c r="V67" i="12"/>
  <c r="V58" i="12"/>
  <c r="V49" i="12"/>
  <c r="V101" i="12"/>
  <c r="V41" i="12"/>
  <c r="V74" i="12"/>
  <c r="V154" i="12"/>
  <c r="V75" i="12"/>
  <c r="V125" i="12"/>
  <c r="V112" i="12"/>
  <c r="V29" i="12"/>
  <c r="V19" i="12"/>
  <c r="V13" i="12"/>
  <c r="V86" i="12"/>
  <c r="U63" i="12"/>
  <c r="U72" i="12"/>
  <c r="U81" i="12"/>
  <c r="U90" i="12"/>
  <c r="U45" i="12"/>
  <c r="N54" i="11"/>
  <c r="U1" i="7"/>
  <c r="V2" i="7"/>
  <c r="N81" i="11"/>
  <c r="N45" i="11"/>
  <c r="N99" i="11"/>
  <c r="N90" i="11"/>
  <c r="N72" i="11"/>
  <c r="P6" i="11"/>
  <c r="Q4" i="11"/>
  <c r="P703" i="11" l="1"/>
  <c r="P685" i="11"/>
  <c r="P668" i="11"/>
  <c r="P652" i="11"/>
  <c r="P635" i="11"/>
  <c r="P618" i="11"/>
  <c r="P601" i="11"/>
  <c r="P584" i="11"/>
  <c r="P567" i="11"/>
  <c r="P550" i="11"/>
  <c r="P533" i="11"/>
  <c r="P516" i="11"/>
  <c r="P499" i="11"/>
  <c r="P482" i="11"/>
  <c r="P464" i="11"/>
  <c r="P446" i="11"/>
  <c r="P428" i="11"/>
  <c r="P410" i="11"/>
  <c r="P392" i="11"/>
  <c r="P375" i="11"/>
  <c r="P358" i="11"/>
  <c r="P341" i="11"/>
  <c r="P324" i="11"/>
  <c r="P306" i="11"/>
  <c r="P288" i="11"/>
  <c r="P270" i="11"/>
  <c r="P252" i="11"/>
  <c r="P234" i="11"/>
  <c r="P216" i="11"/>
  <c r="P198" i="11"/>
  <c r="P180" i="11"/>
  <c r="P162" i="11"/>
  <c r="P126" i="11"/>
  <c r="P105" i="11"/>
  <c r="P86" i="11"/>
  <c r="P67" i="11"/>
  <c r="P43" i="11"/>
  <c r="P17" i="11"/>
  <c r="P700" i="11"/>
  <c r="P665" i="11"/>
  <c r="P615" i="11"/>
  <c r="P547" i="11"/>
  <c r="P702" i="11"/>
  <c r="P684" i="11"/>
  <c r="P667" i="11"/>
  <c r="P651" i="11"/>
  <c r="P634" i="11"/>
  <c r="P617" i="11"/>
  <c r="P600" i="11"/>
  <c r="P583" i="11"/>
  <c r="P566" i="11"/>
  <c r="P549" i="11"/>
  <c r="P532" i="11"/>
  <c r="P515" i="11"/>
  <c r="P498" i="11"/>
  <c r="P481" i="11"/>
  <c r="P463" i="11"/>
  <c r="P445" i="11"/>
  <c r="P427" i="11"/>
  <c r="P409" i="11"/>
  <c r="P391" i="11"/>
  <c r="P374" i="11"/>
  <c r="P357" i="11"/>
  <c r="P340" i="11"/>
  <c r="P323" i="11"/>
  <c r="P305" i="11"/>
  <c r="P287" i="11"/>
  <c r="P269" i="11"/>
  <c r="P251" i="11"/>
  <c r="P233" i="11"/>
  <c r="P215" i="11"/>
  <c r="P197" i="11"/>
  <c r="P177" i="11"/>
  <c r="P160" i="11"/>
  <c r="P143" i="11"/>
  <c r="P125" i="11"/>
  <c r="P104" i="11"/>
  <c r="P85" i="11"/>
  <c r="P66" i="11"/>
  <c r="P42" i="11"/>
  <c r="P39" i="11" s="1"/>
  <c r="P16" i="11"/>
  <c r="P701" i="11"/>
  <c r="P683" i="11"/>
  <c r="P666" i="11"/>
  <c r="P650" i="11"/>
  <c r="P633" i="11"/>
  <c r="P616" i="11"/>
  <c r="P599" i="11"/>
  <c r="P582" i="11"/>
  <c r="P565" i="11"/>
  <c r="P548" i="11"/>
  <c r="P531" i="11"/>
  <c r="P514" i="11"/>
  <c r="P497" i="11"/>
  <c r="P480" i="11"/>
  <c r="P462" i="11"/>
  <c r="P444" i="11"/>
  <c r="P426" i="11"/>
  <c r="P408" i="11"/>
  <c r="P390" i="11"/>
  <c r="P373" i="11"/>
  <c r="P356" i="11"/>
  <c r="P339" i="11"/>
  <c r="P322" i="11"/>
  <c r="P304" i="11"/>
  <c r="P286" i="11"/>
  <c r="P268" i="11"/>
  <c r="P250" i="11"/>
  <c r="P232" i="11"/>
  <c r="P214" i="11"/>
  <c r="P194" i="11"/>
  <c r="P176" i="11"/>
  <c r="P159" i="11"/>
  <c r="P142" i="11"/>
  <c r="P124" i="11"/>
  <c r="P103" i="11"/>
  <c r="P84" i="11"/>
  <c r="P15" i="11"/>
  <c r="P682" i="11"/>
  <c r="P649" i="11"/>
  <c r="P632" i="11"/>
  <c r="P598" i="11"/>
  <c r="P581" i="11"/>
  <c r="P564" i="11"/>
  <c r="P530" i="11"/>
  <c r="P513" i="11"/>
  <c r="P699" i="11"/>
  <c r="P677" i="11"/>
  <c r="P656" i="11"/>
  <c r="P631" i="11"/>
  <c r="P610" i="11"/>
  <c r="P589" i="11"/>
  <c r="P563" i="11"/>
  <c r="P542" i="11"/>
  <c r="P521" i="11"/>
  <c r="P496" i="11"/>
  <c r="P476" i="11"/>
  <c r="P455" i="11"/>
  <c r="P432" i="11"/>
  <c r="P411" i="11"/>
  <c r="P387" i="11"/>
  <c r="P367" i="11"/>
  <c r="P346" i="11"/>
  <c r="P326" i="11"/>
  <c r="P302" i="11"/>
  <c r="P279" i="11"/>
  <c r="P258" i="11"/>
  <c r="P237" i="11"/>
  <c r="P211" i="11"/>
  <c r="P190" i="11"/>
  <c r="P169" i="11"/>
  <c r="P149" i="11"/>
  <c r="P77" i="11"/>
  <c r="P51" i="11"/>
  <c r="P19" i="11"/>
  <c r="P629" i="11"/>
  <c r="P608" i="11"/>
  <c r="P587" i="11"/>
  <c r="P561" i="11"/>
  <c r="P540" i="11"/>
  <c r="P519" i="11"/>
  <c r="P494" i="11"/>
  <c r="P474" i="11"/>
  <c r="P453" i="11"/>
  <c r="P430" i="11"/>
  <c r="P385" i="11"/>
  <c r="P364" i="11"/>
  <c r="P344" i="11"/>
  <c r="P321" i="11"/>
  <c r="P300" i="11"/>
  <c r="P277" i="11"/>
  <c r="P235" i="11"/>
  <c r="P209" i="11"/>
  <c r="P188" i="11"/>
  <c r="P167" i="11"/>
  <c r="P122" i="11"/>
  <c r="P97" i="11"/>
  <c r="P75" i="11"/>
  <c r="P12" i="11"/>
  <c r="P674" i="11"/>
  <c r="P384" i="11"/>
  <c r="P320" i="11"/>
  <c r="P276" i="11"/>
  <c r="P255" i="11"/>
  <c r="P208" i="11"/>
  <c r="P187" i="11"/>
  <c r="P166" i="11"/>
  <c r="P121" i="11"/>
  <c r="P96" i="11"/>
  <c r="P48" i="11"/>
  <c r="P11" i="11"/>
  <c r="P648" i="11"/>
  <c r="P627" i="11"/>
  <c r="P606" i="11"/>
  <c r="P559" i="11"/>
  <c r="P512" i="11"/>
  <c r="P472" i="11"/>
  <c r="P425" i="11"/>
  <c r="P383" i="11"/>
  <c r="P362" i="11"/>
  <c r="P319" i="11"/>
  <c r="P275" i="11"/>
  <c r="P207" i="11"/>
  <c r="P165" i="11"/>
  <c r="P120" i="11"/>
  <c r="P95" i="11"/>
  <c r="P672" i="11"/>
  <c r="P698" i="11"/>
  <c r="P676" i="11"/>
  <c r="P655" i="11"/>
  <c r="P630" i="11"/>
  <c r="P609" i="11"/>
  <c r="P588" i="11"/>
  <c r="P562" i="11"/>
  <c r="P541" i="11"/>
  <c r="P520" i="11"/>
  <c r="P495" i="11"/>
  <c r="P475" i="11"/>
  <c r="P454" i="11"/>
  <c r="P431" i="11"/>
  <c r="P407" i="11"/>
  <c r="P386" i="11"/>
  <c r="P366" i="11"/>
  <c r="P345" i="11"/>
  <c r="P325" i="11"/>
  <c r="P301" i="11"/>
  <c r="P278" i="11"/>
  <c r="P257" i="11"/>
  <c r="P236" i="11"/>
  <c r="P210" i="11"/>
  <c r="P189" i="11"/>
  <c r="P168" i="11"/>
  <c r="P148" i="11"/>
  <c r="P123" i="11"/>
  <c r="P98" i="11"/>
  <c r="P76" i="11"/>
  <c r="P50" i="11"/>
  <c r="P18" i="11"/>
  <c r="P697" i="11"/>
  <c r="P675" i="11"/>
  <c r="P406" i="11"/>
  <c r="P256" i="11"/>
  <c r="P147" i="11"/>
  <c r="P49" i="11"/>
  <c r="P696" i="11"/>
  <c r="P653" i="11"/>
  <c r="P628" i="11"/>
  <c r="P607" i="11"/>
  <c r="P585" i="11"/>
  <c r="P560" i="11"/>
  <c r="P539" i="11"/>
  <c r="P517" i="11"/>
  <c r="P493" i="11"/>
  <c r="P473" i="11"/>
  <c r="P452" i="11"/>
  <c r="P429" i="11"/>
  <c r="P405" i="11"/>
  <c r="P363" i="11"/>
  <c r="P343" i="11"/>
  <c r="P299" i="11"/>
  <c r="P231" i="11"/>
  <c r="P146" i="11"/>
  <c r="P74" i="11"/>
  <c r="P673" i="11"/>
  <c r="P580" i="11"/>
  <c r="P538" i="11"/>
  <c r="P492" i="11"/>
  <c r="P449" i="11"/>
  <c r="P404" i="11"/>
  <c r="P342" i="11"/>
  <c r="P296" i="11"/>
  <c r="P254" i="11"/>
  <c r="P228" i="11"/>
  <c r="P186" i="11"/>
  <c r="P141" i="11"/>
  <c r="P71" i="11"/>
  <c r="P10" i="11"/>
  <c r="P694" i="11"/>
  <c r="P647" i="11"/>
  <c r="P626" i="11"/>
  <c r="P605" i="11"/>
  <c r="P579" i="11"/>
  <c r="P558" i="11"/>
  <c r="P537" i="11"/>
  <c r="P511" i="11"/>
  <c r="P491" i="11"/>
  <c r="P471" i="11"/>
  <c r="P448" i="11"/>
  <c r="P424" i="11"/>
  <c r="P403" i="11"/>
  <c r="P381" i="11"/>
  <c r="P361" i="11"/>
  <c r="P338" i="11"/>
  <c r="P318" i="11"/>
  <c r="P274" i="11"/>
  <c r="P253" i="11"/>
  <c r="P227" i="11"/>
  <c r="P206" i="11"/>
  <c r="P693" i="11"/>
  <c r="P660" i="11"/>
  <c r="P623" i="11"/>
  <c r="P591" i="11"/>
  <c r="P553" i="11"/>
  <c r="P510" i="11"/>
  <c r="P483" i="11"/>
  <c r="P442" i="11"/>
  <c r="P413" i="11"/>
  <c r="P376" i="11"/>
  <c r="P337" i="11"/>
  <c r="P309" i="11"/>
  <c r="P272" i="11"/>
  <c r="P240" i="11"/>
  <c r="P202" i="11"/>
  <c r="P171" i="11"/>
  <c r="P137" i="11"/>
  <c r="P106" i="11"/>
  <c r="P68" i="11"/>
  <c r="P23" i="11"/>
  <c r="P590" i="11"/>
  <c r="P509" i="11"/>
  <c r="P479" i="11"/>
  <c r="P441" i="11"/>
  <c r="P372" i="11"/>
  <c r="P336" i="11"/>
  <c r="P308" i="11"/>
  <c r="P271" i="11"/>
  <c r="P239" i="11"/>
  <c r="P170" i="11"/>
  <c r="P136" i="11"/>
  <c r="P102" i="11"/>
  <c r="P62" i="11"/>
  <c r="P478" i="11"/>
  <c r="P371" i="11"/>
  <c r="P307" i="11"/>
  <c r="P238" i="11"/>
  <c r="P164" i="11"/>
  <c r="P101" i="11"/>
  <c r="P21" i="11"/>
  <c r="P657" i="11"/>
  <c r="P619" i="11"/>
  <c r="P545" i="11"/>
  <c r="P477" i="11"/>
  <c r="P401" i="11"/>
  <c r="P334" i="11"/>
  <c r="P303" i="11"/>
  <c r="P266" i="11"/>
  <c r="P199" i="11"/>
  <c r="P163" i="11"/>
  <c r="P94" i="11"/>
  <c r="P20" i="11"/>
  <c r="P646" i="11"/>
  <c r="P506" i="11"/>
  <c r="P398" i="11"/>
  <c r="P333" i="11"/>
  <c r="P225" i="11"/>
  <c r="P158" i="11"/>
  <c r="P93" i="11"/>
  <c r="P9" i="11"/>
  <c r="P686" i="11"/>
  <c r="P613" i="11"/>
  <c r="P575" i="11"/>
  <c r="P543" i="11"/>
  <c r="P469" i="11"/>
  <c r="P437" i="11"/>
  <c r="P397" i="11"/>
  <c r="P294" i="11"/>
  <c r="P224" i="11"/>
  <c r="P157" i="11"/>
  <c r="P58" i="11"/>
  <c r="P681" i="11"/>
  <c r="P644" i="11"/>
  <c r="P574" i="11"/>
  <c r="P536" i="11"/>
  <c r="P504" i="11"/>
  <c r="P466" i="11"/>
  <c r="P436" i="11"/>
  <c r="P396" i="11"/>
  <c r="P360" i="11"/>
  <c r="P330" i="11"/>
  <c r="P293" i="11"/>
  <c r="P261" i="11"/>
  <c r="P223" i="11"/>
  <c r="P156" i="11"/>
  <c r="P131" i="11"/>
  <c r="P89" i="11"/>
  <c r="P680" i="11"/>
  <c r="P643" i="11"/>
  <c r="P611" i="11"/>
  <c r="P573" i="11"/>
  <c r="P503" i="11"/>
  <c r="P465" i="11"/>
  <c r="P435" i="11"/>
  <c r="P395" i="11"/>
  <c r="P359" i="11"/>
  <c r="P329" i="11"/>
  <c r="P292" i="11"/>
  <c r="P260" i="11"/>
  <c r="P185" i="11"/>
  <c r="P155" i="11"/>
  <c r="P130" i="11"/>
  <c r="P127" i="11" s="1"/>
  <c r="P88" i="11"/>
  <c r="P679" i="11"/>
  <c r="P604" i="11"/>
  <c r="P572" i="11"/>
  <c r="P502" i="11"/>
  <c r="P461" i="11"/>
  <c r="P394" i="11"/>
  <c r="P355" i="11"/>
  <c r="P291" i="11"/>
  <c r="P259" i="11"/>
  <c r="P184" i="11"/>
  <c r="P154" i="11"/>
  <c r="P119" i="11"/>
  <c r="P52" i="11"/>
  <c r="P678" i="11"/>
  <c r="P602" i="11"/>
  <c r="P528" i="11"/>
  <c r="P500" i="11"/>
  <c r="P422" i="11"/>
  <c r="P354" i="11"/>
  <c r="P290" i="11"/>
  <c r="P183" i="11"/>
  <c r="P83" i="11"/>
  <c r="P670" i="11"/>
  <c r="P570" i="11"/>
  <c r="P459" i="11"/>
  <c r="P389" i="11"/>
  <c r="P353" i="11"/>
  <c r="P289" i="11"/>
  <c r="P248" i="11"/>
  <c r="P182" i="11"/>
  <c r="P152" i="11"/>
  <c r="P639" i="11"/>
  <c r="P568" i="11"/>
  <c r="P489" i="11"/>
  <c r="P458" i="11"/>
  <c r="P388" i="11"/>
  <c r="P352" i="11"/>
  <c r="P316" i="11"/>
  <c r="P245" i="11"/>
  <c r="P218" i="11"/>
  <c r="P151" i="11"/>
  <c r="P116" i="11"/>
  <c r="P33" i="11"/>
  <c r="P638" i="11"/>
  <c r="P419" i="11"/>
  <c r="P313" i="11"/>
  <c r="P217" i="11"/>
  <c r="P150" i="11"/>
  <c r="P79" i="11"/>
  <c r="P663" i="11"/>
  <c r="P594" i="11"/>
  <c r="P556" i="11"/>
  <c r="P524" i="11"/>
  <c r="P487" i="11"/>
  <c r="P456" i="11"/>
  <c r="P418" i="11"/>
  <c r="P379" i="11"/>
  <c r="P350" i="11"/>
  <c r="P283" i="11"/>
  <c r="P243" i="11"/>
  <c r="P205" i="11"/>
  <c r="P174" i="11"/>
  <c r="P523" i="11"/>
  <c r="P282" i="11"/>
  <c r="P692" i="11"/>
  <c r="P659" i="11"/>
  <c r="P622" i="11"/>
  <c r="P551" i="11"/>
  <c r="P412" i="11"/>
  <c r="P201" i="11"/>
  <c r="P22" i="11"/>
  <c r="P658" i="11"/>
  <c r="P621" i="11"/>
  <c r="P578" i="11"/>
  <c r="P546" i="11"/>
  <c r="P508" i="11"/>
  <c r="P440" i="11"/>
  <c r="P402" i="11"/>
  <c r="P335" i="11"/>
  <c r="P267" i="11"/>
  <c r="P200" i="11"/>
  <c r="P135" i="11"/>
  <c r="P61" i="11"/>
  <c r="P688" i="11"/>
  <c r="P577" i="11"/>
  <c r="P507" i="11"/>
  <c r="P439" i="11"/>
  <c r="P370" i="11"/>
  <c r="P226" i="11"/>
  <c r="P134" i="11"/>
  <c r="P60" i="11"/>
  <c r="P687" i="11"/>
  <c r="P614" i="11"/>
  <c r="P576" i="11"/>
  <c r="P544" i="11"/>
  <c r="P470" i="11"/>
  <c r="P438" i="11"/>
  <c r="P369" i="11"/>
  <c r="P295" i="11"/>
  <c r="P265" i="11"/>
  <c r="P193" i="11"/>
  <c r="P133" i="11"/>
  <c r="P59" i="11"/>
  <c r="P645" i="11"/>
  <c r="P505" i="11"/>
  <c r="P368" i="11"/>
  <c r="P332" i="11"/>
  <c r="P262" i="11"/>
  <c r="P192" i="11"/>
  <c r="P132" i="11"/>
  <c r="P92" i="11"/>
  <c r="P612" i="11"/>
  <c r="P191" i="11"/>
  <c r="P534" i="11"/>
  <c r="P222" i="11"/>
  <c r="P53" i="11"/>
  <c r="P642" i="11"/>
  <c r="P529" i="11"/>
  <c r="P423" i="11"/>
  <c r="P328" i="11"/>
  <c r="P221" i="11"/>
  <c r="P87" i="11"/>
  <c r="P641" i="11"/>
  <c r="P571" i="11"/>
  <c r="P460" i="11"/>
  <c r="P393" i="11"/>
  <c r="P382" i="11" s="1"/>
  <c r="P327" i="11"/>
  <c r="P249" i="11"/>
  <c r="P220" i="11"/>
  <c r="P153" i="11"/>
  <c r="P118" i="11"/>
  <c r="P38" i="11"/>
  <c r="P34" i="11" s="1"/>
  <c r="P640" i="11"/>
  <c r="P597" i="11"/>
  <c r="P527" i="11"/>
  <c r="P490" i="11"/>
  <c r="P421" i="11"/>
  <c r="P317" i="11"/>
  <c r="P219" i="11"/>
  <c r="P117" i="11"/>
  <c r="P669" i="11"/>
  <c r="P596" i="11"/>
  <c r="P526" i="11"/>
  <c r="P518" i="11" s="1"/>
  <c r="P420" i="11"/>
  <c r="P285" i="11"/>
  <c r="P181" i="11"/>
  <c r="P80" i="11"/>
  <c r="P664" i="11"/>
  <c r="P595" i="11"/>
  <c r="P557" i="11"/>
  <c r="P525" i="11"/>
  <c r="P488" i="11"/>
  <c r="P457" i="11"/>
  <c r="P380" i="11"/>
  <c r="P351" i="11"/>
  <c r="P284" i="11"/>
  <c r="P244" i="11"/>
  <c r="P175" i="11"/>
  <c r="P115" i="11"/>
  <c r="P110" i="11" s="1"/>
  <c r="P30" i="11"/>
  <c r="P636" i="11"/>
  <c r="P312" i="11"/>
  <c r="P140" i="11"/>
  <c r="P78" i="11"/>
  <c r="P29" i="11"/>
  <c r="P662" i="11"/>
  <c r="P625" i="11"/>
  <c r="P593" i="11"/>
  <c r="P555" i="11"/>
  <c r="P486" i="11"/>
  <c r="P447" i="11"/>
  <c r="P415" i="11"/>
  <c r="P378" i="11"/>
  <c r="P349" i="11"/>
  <c r="P311" i="11"/>
  <c r="P242" i="11"/>
  <c r="P661" i="11"/>
  <c r="P172" i="11"/>
  <c r="P624" i="11"/>
  <c r="P139" i="11"/>
  <c r="P592" i="11"/>
  <c r="P138" i="11"/>
  <c r="P554" i="11"/>
  <c r="P108" i="11"/>
  <c r="P522" i="11"/>
  <c r="P107" i="11"/>
  <c r="P485" i="11"/>
  <c r="P70" i="11"/>
  <c r="P443" i="11"/>
  <c r="P69" i="11"/>
  <c r="P414" i="11"/>
  <c r="P26" i="11"/>
  <c r="P377" i="11"/>
  <c r="P24" i="11"/>
  <c r="P347" i="11"/>
  <c r="P310" i="11"/>
  <c r="P273" i="11"/>
  <c r="P241" i="11"/>
  <c r="P204" i="11"/>
  <c r="P203" i="11"/>
  <c r="P173" i="11"/>
  <c r="O72" i="11"/>
  <c r="O63" i="11"/>
  <c r="O90" i="11"/>
  <c r="O54" i="11"/>
  <c r="O81" i="11"/>
  <c r="O99" i="11"/>
  <c r="O45" i="11"/>
  <c r="M121" i="9"/>
  <c r="V90" i="12"/>
  <c r="V63" i="12"/>
  <c r="V99" i="12"/>
  <c r="V54" i="12"/>
  <c r="W699" i="12"/>
  <c r="W700" i="12"/>
  <c r="W701" i="12"/>
  <c r="W685" i="12"/>
  <c r="W696" i="12"/>
  <c r="W702" i="12"/>
  <c r="W697" i="12"/>
  <c r="W703" i="12"/>
  <c r="W698" i="12"/>
  <c r="W678" i="12"/>
  <c r="W693" i="12"/>
  <c r="W688" i="12"/>
  <c r="W694" i="12"/>
  <c r="W692" i="12"/>
  <c r="W683" i="12"/>
  <c r="W684" i="12"/>
  <c r="W680" i="12"/>
  <c r="W677" i="12"/>
  <c r="W673" i="12"/>
  <c r="W670" i="12"/>
  <c r="W664" i="12"/>
  <c r="W648" i="12"/>
  <c r="W691" i="12"/>
  <c r="W672" i="12"/>
  <c r="W679" i="12"/>
  <c r="W686" i="12"/>
  <c r="W681" i="12"/>
  <c r="W690" i="12"/>
  <c r="W661" i="12"/>
  <c r="W675" i="12"/>
  <c r="W668" i="12"/>
  <c r="W682" i="12"/>
  <c r="W674" i="12"/>
  <c r="W658" i="12"/>
  <c r="W663" i="12"/>
  <c r="W657" i="12"/>
  <c r="W687" i="12"/>
  <c r="W666" i="12"/>
  <c r="W639" i="12"/>
  <c r="W632" i="12"/>
  <c r="W669" i="12"/>
  <c r="W644" i="12"/>
  <c r="W651" i="12"/>
  <c r="W630" i="12"/>
  <c r="W626" i="12"/>
  <c r="W660" i="12"/>
  <c r="W638" i="12"/>
  <c r="W621" i="12"/>
  <c r="W645" i="12"/>
  <c r="W616" i="12"/>
  <c r="W650" i="12"/>
  <c r="W635" i="12"/>
  <c r="W676" i="12"/>
  <c r="W665" i="12"/>
  <c r="W656" i="12"/>
  <c r="W659" i="12"/>
  <c r="W647" i="12"/>
  <c r="W643" i="12"/>
  <c r="W641" i="12"/>
  <c r="W631" i="12"/>
  <c r="W628" i="12"/>
  <c r="W610" i="12"/>
  <c r="W594" i="12"/>
  <c r="W578" i="12"/>
  <c r="W619" i="12"/>
  <c r="W605" i="12"/>
  <c r="W667" i="12"/>
  <c r="W662" i="12"/>
  <c r="W633" i="12"/>
  <c r="W655" i="12"/>
  <c r="W636" i="12"/>
  <c r="W624" i="12"/>
  <c r="W614" i="12"/>
  <c r="W596" i="12"/>
  <c r="W652" i="12"/>
  <c r="W597" i="12"/>
  <c r="W591" i="12"/>
  <c r="W642" i="12"/>
  <c r="W625" i="12"/>
  <c r="W579" i="12"/>
  <c r="W629" i="12"/>
  <c r="W601" i="12"/>
  <c r="W581" i="12"/>
  <c r="W627" i="12"/>
  <c r="W617" i="12"/>
  <c r="W607" i="12"/>
  <c r="W590" i="12"/>
  <c r="W561" i="12"/>
  <c r="W634" i="12"/>
  <c r="W622" i="12"/>
  <c r="W649" i="12"/>
  <c r="W606" i="12"/>
  <c r="W593" i="12"/>
  <c r="W585" i="12"/>
  <c r="W602" i="12"/>
  <c r="W600" i="12"/>
  <c r="W611" i="12"/>
  <c r="W609" i="12"/>
  <c r="W588" i="12"/>
  <c r="W580" i="12"/>
  <c r="W565" i="12"/>
  <c r="W560" i="12"/>
  <c r="W544" i="12"/>
  <c r="W646" i="12"/>
  <c r="W595" i="12"/>
  <c r="W563" i="12"/>
  <c r="W550" i="12"/>
  <c r="W534" i="12"/>
  <c r="W613" i="12"/>
  <c r="W587" i="12"/>
  <c r="W584" i="12"/>
  <c r="W546" i="12"/>
  <c r="W566" i="12"/>
  <c r="W557" i="12"/>
  <c r="W541" i="12"/>
  <c r="W525" i="12"/>
  <c r="W653" i="12"/>
  <c r="W615" i="12"/>
  <c r="W623" i="12"/>
  <c r="W570" i="12"/>
  <c r="W559" i="12"/>
  <c r="W604" i="12"/>
  <c r="W598" i="12"/>
  <c r="W567" i="12"/>
  <c r="W618" i="12"/>
  <c r="W608" i="12"/>
  <c r="W599" i="12"/>
  <c r="W592" i="12"/>
  <c r="W583" i="12"/>
  <c r="W568" i="12"/>
  <c r="W538" i="12"/>
  <c r="W640" i="12"/>
  <c r="W574" i="12"/>
  <c r="W540" i="12"/>
  <c r="W553" i="12"/>
  <c r="W547" i="12"/>
  <c r="W523" i="12"/>
  <c r="W517" i="12"/>
  <c r="W510" i="12"/>
  <c r="W494" i="12"/>
  <c r="W562" i="12"/>
  <c r="W551" i="12"/>
  <c r="W532" i="12"/>
  <c r="W529" i="12"/>
  <c r="W505" i="12"/>
  <c r="W489" i="12"/>
  <c r="W473" i="12"/>
  <c r="W589" i="12"/>
  <c r="W577" i="12"/>
  <c r="W554" i="12"/>
  <c r="W573" i="12"/>
  <c r="W537" i="12"/>
  <c r="W520" i="12"/>
  <c r="W519" i="12"/>
  <c r="W507" i="12"/>
  <c r="W548" i="12"/>
  <c r="W612" i="12"/>
  <c r="W558" i="12"/>
  <c r="W521" i="12"/>
  <c r="W582" i="12"/>
  <c r="W572" i="12"/>
  <c r="W545" i="12"/>
  <c r="W542" i="12"/>
  <c r="W575" i="12"/>
  <c r="W528" i="12"/>
  <c r="W527" i="12"/>
  <c r="W504" i="12"/>
  <c r="W460" i="12"/>
  <c r="W444" i="12"/>
  <c r="W526" i="12"/>
  <c r="W497" i="12"/>
  <c r="W509" i="12"/>
  <c r="W508" i="12"/>
  <c r="W474" i="12"/>
  <c r="W536" i="12"/>
  <c r="W530" i="12"/>
  <c r="W479" i="12"/>
  <c r="W472" i="12"/>
  <c r="W463" i="12"/>
  <c r="W456" i="12"/>
  <c r="W487" i="12"/>
  <c r="W515" i="12"/>
  <c r="W492" i="12"/>
  <c r="W480" i="12"/>
  <c r="W461" i="12"/>
  <c r="W576" i="12"/>
  <c r="W556" i="12"/>
  <c r="W514" i="12"/>
  <c r="W503" i="12"/>
  <c r="W524" i="12"/>
  <c r="W483" i="12"/>
  <c r="W476" i="12"/>
  <c r="W464" i="12"/>
  <c r="W457" i="12"/>
  <c r="W571" i="12"/>
  <c r="W564" i="12"/>
  <c r="W516" i="12"/>
  <c r="W513" i="12"/>
  <c r="W506" i="12"/>
  <c r="W500" i="12"/>
  <c r="W486" i="12"/>
  <c r="W462" i="12"/>
  <c r="W447" i="12"/>
  <c r="W417" i="12"/>
  <c r="W531" i="12"/>
  <c r="W495" i="12"/>
  <c r="W482" i="12"/>
  <c r="W465" i="12"/>
  <c r="W502" i="12"/>
  <c r="W481" i="12"/>
  <c r="W452" i="12"/>
  <c r="W445" i="12"/>
  <c r="W439" i="12"/>
  <c r="W423" i="12"/>
  <c r="W407" i="12"/>
  <c r="W522" i="12"/>
  <c r="W488" i="12"/>
  <c r="W478" i="12"/>
  <c r="W466" i="12"/>
  <c r="W429" i="12"/>
  <c r="W413" i="12"/>
  <c r="W512" i="12"/>
  <c r="W511" i="12"/>
  <c r="W533" i="12"/>
  <c r="W475" i="12"/>
  <c r="W419" i="12"/>
  <c r="W490" i="12"/>
  <c r="W493" i="12"/>
  <c r="W485" i="12"/>
  <c r="W555" i="12"/>
  <c r="W451" i="12"/>
  <c r="W448" i="12"/>
  <c r="W425" i="12"/>
  <c r="W491" i="12"/>
  <c r="W455" i="12"/>
  <c r="W443" i="12"/>
  <c r="W421" i="12"/>
  <c r="W477" i="12"/>
  <c r="W470" i="12"/>
  <c r="W454" i="12"/>
  <c r="W408" i="12"/>
  <c r="W418" i="12"/>
  <c r="W549" i="12"/>
  <c r="W469" i="12"/>
  <c r="W543" i="12"/>
  <c r="W499" i="12"/>
  <c r="W496" i="12"/>
  <c r="W539" i="12"/>
  <c r="W471" i="12"/>
  <c r="W411" i="12"/>
  <c r="W390" i="12"/>
  <c r="W374" i="12"/>
  <c r="W358" i="12"/>
  <c r="W498" i="12"/>
  <c r="W420" i="12"/>
  <c r="W396" i="12"/>
  <c r="W380" i="12"/>
  <c r="W458" i="12"/>
  <c r="W468" i="12"/>
  <c r="W440" i="12"/>
  <c r="W404" i="12"/>
  <c r="W392" i="12"/>
  <c r="W376" i="12"/>
  <c r="W459" i="12"/>
  <c r="W434" i="12"/>
  <c r="W383" i="12"/>
  <c r="W368" i="12"/>
  <c r="W351" i="12"/>
  <c r="W401" i="12"/>
  <c r="W373" i="12"/>
  <c r="W436" i="12"/>
  <c r="W432" i="12"/>
  <c r="W402" i="12"/>
  <c r="W391" i="12"/>
  <c r="W372" i="12"/>
  <c r="W341" i="12"/>
  <c r="W442" i="12"/>
  <c r="W430" i="12"/>
  <c r="W427" i="12"/>
  <c r="W412" i="12"/>
  <c r="W400" i="12"/>
  <c r="W381" i="12"/>
  <c r="W441" i="12"/>
  <c r="W438" i="12"/>
  <c r="W389" i="12"/>
  <c r="W353" i="12"/>
  <c r="W337" i="12"/>
  <c r="W437" i="12"/>
  <c r="W426" i="12"/>
  <c r="W414" i="12"/>
  <c r="W378" i="12"/>
  <c r="W375" i="12"/>
  <c r="W357" i="12"/>
  <c r="W446" i="12"/>
  <c r="W424" i="12"/>
  <c r="W422" i="12"/>
  <c r="W388" i="12"/>
  <c r="W428" i="12"/>
  <c r="W395" i="12"/>
  <c r="W377" i="12"/>
  <c r="W361" i="12"/>
  <c r="W360" i="12"/>
  <c r="W449" i="12"/>
  <c r="W435" i="12"/>
  <c r="W398" i="12"/>
  <c r="W393" i="12"/>
  <c r="W384" i="12"/>
  <c r="W350" i="12"/>
  <c r="W346" i="12"/>
  <c r="W327" i="12"/>
  <c r="W415" i="12"/>
  <c r="W453" i="12"/>
  <c r="W323" i="12"/>
  <c r="W307" i="12"/>
  <c r="W291" i="12"/>
  <c r="W275" i="12"/>
  <c r="W385" i="12"/>
  <c r="W367" i="12"/>
  <c r="W345" i="12"/>
  <c r="W318" i="12"/>
  <c r="W302" i="12"/>
  <c r="W355" i="12"/>
  <c r="W342" i="12"/>
  <c r="W339" i="12"/>
  <c r="W336" i="12"/>
  <c r="W333" i="12"/>
  <c r="W329" i="12"/>
  <c r="W313" i="12"/>
  <c r="W281" i="12"/>
  <c r="W265" i="12"/>
  <c r="W409" i="12"/>
  <c r="W363" i="12"/>
  <c r="W324" i="12"/>
  <c r="W309" i="12"/>
  <c r="W301" i="12"/>
  <c r="W386" i="12"/>
  <c r="W325" i="12"/>
  <c r="W322" i="12"/>
  <c r="W308" i="12"/>
  <c r="W300" i="12"/>
  <c r="W274" i="12"/>
  <c r="W370" i="12"/>
  <c r="W343" i="12"/>
  <c r="W332" i="12"/>
  <c r="W299" i="12"/>
  <c r="W268" i="12"/>
  <c r="W252" i="12"/>
  <c r="W364" i="12"/>
  <c r="W366" i="12"/>
  <c r="W410" i="12"/>
  <c r="W369" i="12"/>
  <c r="W306" i="12"/>
  <c r="W270" i="12"/>
  <c r="W267" i="12"/>
  <c r="W431" i="12"/>
  <c r="W394" i="12"/>
  <c r="W347" i="12"/>
  <c r="W303" i="12"/>
  <c r="W294" i="12"/>
  <c r="W260" i="12"/>
  <c r="W255" i="12"/>
  <c r="W240" i="12"/>
  <c r="W224" i="12"/>
  <c r="W208" i="12"/>
  <c r="W192" i="12"/>
  <c r="W176" i="12"/>
  <c r="W160" i="12"/>
  <c r="W251" i="12"/>
  <c r="W334" i="12"/>
  <c r="W279" i="12"/>
  <c r="W271" i="12"/>
  <c r="W230" i="12"/>
  <c r="W214" i="12"/>
  <c r="W198" i="12"/>
  <c r="W182" i="12"/>
  <c r="W166" i="12"/>
  <c r="W321" i="12"/>
  <c r="W287" i="12"/>
  <c r="W264" i="12"/>
  <c r="W261" i="12"/>
  <c r="W236" i="12"/>
  <c r="W220" i="12"/>
  <c r="W204" i="12"/>
  <c r="W188" i="12"/>
  <c r="W172" i="12"/>
  <c r="W156" i="12"/>
  <c r="W140" i="12"/>
  <c r="W349" i="12"/>
  <c r="W312" i="12"/>
  <c r="W293" i="12"/>
  <c r="W289" i="12"/>
  <c r="W352" i="12"/>
  <c r="W328" i="12"/>
  <c r="W317" i="12"/>
  <c r="W305" i="12"/>
  <c r="W296" i="12"/>
  <c r="W242" i="12"/>
  <c r="W226" i="12"/>
  <c r="W210" i="12"/>
  <c r="W194" i="12"/>
  <c r="W162" i="12"/>
  <c r="W320" i="12"/>
  <c r="W405" i="12"/>
  <c r="W326" i="12"/>
  <c r="W362" i="12"/>
  <c r="W170" i="12"/>
  <c r="W152" i="12"/>
  <c r="W138" i="12"/>
  <c r="W122" i="12"/>
  <c r="W98" i="12"/>
  <c r="W94" i="12"/>
  <c r="W403" i="12"/>
  <c r="W330" i="12"/>
  <c r="W315" i="12"/>
  <c r="W276" i="12"/>
  <c r="W272" i="12"/>
  <c r="W244" i="12"/>
  <c r="W234" i="12"/>
  <c r="W359" i="12"/>
  <c r="W283" i="12"/>
  <c r="W227" i="12"/>
  <c r="W211" i="12"/>
  <c r="W179" i="12"/>
  <c r="W171" i="12"/>
  <c r="W158" i="12"/>
  <c r="W338" i="12"/>
  <c r="W235" i="12"/>
  <c r="W319" i="12"/>
  <c r="W147" i="12"/>
  <c r="W124" i="12"/>
  <c r="W108" i="12"/>
  <c r="W406" i="12"/>
  <c r="W356" i="12"/>
  <c r="W288" i="12"/>
  <c r="W277" i="12"/>
  <c r="W266" i="12"/>
  <c r="W258" i="12"/>
  <c r="W174" i="12"/>
  <c r="W165" i="12"/>
  <c r="W135" i="12"/>
  <c r="W119" i="12"/>
  <c r="W104" i="12"/>
  <c r="W100" i="12"/>
  <c r="W344" i="12"/>
  <c r="W316" i="12"/>
  <c r="W310" i="12"/>
  <c r="W285" i="12"/>
  <c r="W284" i="12"/>
  <c r="W253" i="12"/>
  <c r="W238" i="12"/>
  <c r="W169" i="12"/>
  <c r="W163" i="12"/>
  <c r="W159" i="12"/>
  <c r="W151" i="12"/>
  <c r="W145" i="12"/>
  <c r="W141" i="12"/>
  <c r="W129" i="12"/>
  <c r="W111" i="12"/>
  <c r="W89" i="12"/>
  <c r="W51" i="12"/>
  <c r="W47" i="12"/>
  <c r="W37" i="12"/>
  <c r="W397" i="12"/>
  <c r="W247" i="12"/>
  <c r="W193" i="12"/>
  <c r="W187" i="12"/>
  <c r="W181" i="12"/>
  <c r="W175" i="12"/>
  <c r="W128" i="12"/>
  <c r="W92" i="12"/>
  <c r="W82" i="12"/>
  <c r="W80" i="12"/>
  <c r="W76" i="12"/>
  <c r="W32" i="12"/>
  <c r="W256" i="12"/>
  <c r="W249" i="12"/>
  <c r="W221" i="12"/>
  <c r="W168" i="12"/>
  <c r="W142" i="12"/>
  <c r="W137" i="12"/>
  <c r="W68" i="12"/>
  <c r="W64" i="12"/>
  <c r="W269" i="12"/>
  <c r="W245" i="12"/>
  <c r="W215" i="12"/>
  <c r="W278" i="12"/>
  <c r="W262" i="12"/>
  <c r="W233" i="12"/>
  <c r="W186" i="12"/>
  <c r="W155" i="12"/>
  <c r="W149" i="12"/>
  <c r="W117" i="12"/>
  <c r="W95" i="12"/>
  <c r="W88" i="12"/>
  <c r="W52" i="12"/>
  <c r="W48" i="12"/>
  <c r="W33" i="12"/>
  <c r="W304" i="12"/>
  <c r="W286" i="12"/>
  <c r="W190" i="12"/>
  <c r="W185" i="12"/>
  <c r="W257" i="12"/>
  <c r="W237" i="12"/>
  <c r="W222" i="12"/>
  <c r="W217" i="12"/>
  <c r="W232" i="12"/>
  <c r="W216" i="12"/>
  <c r="W340" i="12"/>
  <c r="W209" i="12"/>
  <c r="W205" i="12"/>
  <c r="W199" i="12"/>
  <c r="W196" i="12"/>
  <c r="W136" i="12"/>
  <c r="W116" i="12"/>
  <c r="W93" i="12"/>
  <c r="W60" i="12"/>
  <c r="W59" i="12"/>
  <c r="W16" i="12"/>
  <c r="W231" i="12"/>
  <c r="W218" i="12"/>
  <c r="W201" i="12"/>
  <c r="W177" i="12"/>
  <c r="W164" i="12"/>
  <c r="W102" i="12"/>
  <c r="W97" i="12"/>
  <c r="W71" i="12"/>
  <c r="W66" i="12"/>
  <c r="W29" i="12"/>
  <c r="W27" i="12"/>
  <c r="W11" i="12"/>
  <c r="W133" i="12"/>
  <c r="W78" i="12"/>
  <c r="W259" i="12"/>
  <c r="W225" i="12"/>
  <c r="W290" i="12"/>
  <c r="W311" i="12"/>
  <c r="W184" i="12"/>
  <c r="W146" i="12"/>
  <c r="W113" i="12"/>
  <c r="W84" i="12"/>
  <c r="W49" i="12"/>
  <c r="W35" i="12"/>
  <c r="W12" i="12"/>
  <c r="W387" i="12"/>
  <c r="W298" i="12"/>
  <c r="W379" i="12"/>
  <c r="W371" i="12"/>
  <c r="W254" i="12"/>
  <c r="W148" i="12"/>
  <c r="W143" i="12"/>
  <c r="W115" i="12"/>
  <c r="W248" i="12"/>
  <c r="W243" i="12"/>
  <c r="W228" i="12"/>
  <c r="W354" i="12"/>
  <c r="W335" i="12"/>
  <c r="W273" i="12"/>
  <c r="W180" i="12"/>
  <c r="W203" i="12"/>
  <c r="W189" i="12"/>
  <c r="W79" i="12"/>
  <c r="W50" i="12"/>
  <c r="W36" i="12"/>
  <c r="W56" i="12"/>
  <c r="W282" i="12"/>
  <c r="W206" i="12"/>
  <c r="W121" i="12"/>
  <c r="W200" i="12"/>
  <c r="W91" i="12"/>
  <c r="W53" i="12"/>
  <c r="W43" i="12"/>
  <c r="W30" i="12"/>
  <c r="W15" i="12"/>
  <c r="W22" i="12"/>
  <c r="W14" i="12"/>
  <c r="W295" i="12"/>
  <c r="W132" i="12"/>
  <c r="W83" i="12"/>
  <c r="W77" i="12"/>
  <c r="W62" i="12"/>
  <c r="W25" i="12"/>
  <c r="W24" i="12"/>
  <c r="W13" i="12"/>
  <c r="W197" i="12"/>
  <c r="W219" i="12"/>
  <c r="W207" i="12"/>
  <c r="W173" i="12"/>
  <c r="W114" i="12"/>
  <c r="W101" i="12"/>
  <c r="W70" i="12"/>
  <c r="W69" i="12"/>
  <c r="W65" i="12"/>
  <c r="W41" i="12"/>
  <c r="W26" i="12"/>
  <c r="W223" i="12"/>
  <c r="W134" i="12"/>
  <c r="W131" i="12"/>
  <c r="W123" i="12"/>
  <c r="W103" i="12"/>
  <c r="W126" i="12"/>
  <c r="W18" i="12"/>
  <c r="W139" i="12"/>
  <c r="W9" i="12"/>
  <c r="W130" i="12"/>
  <c r="W31" i="12"/>
  <c r="W118" i="12"/>
  <c r="W150" i="12"/>
  <c r="W120" i="12"/>
  <c r="W40" i="12"/>
  <c r="W23" i="12"/>
  <c r="W96" i="12"/>
  <c r="W21" i="12"/>
  <c r="W239" i="12"/>
  <c r="W191" i="12"/>
  <c r="W153" i="12"/>
  <c r="W20" i="12"/>
  <c r="W57" i="12"/>
  <c r="W73" i="12"/>
  <c r="W213" i="12"/>
  <c r="W202" i="12"/>
  <c r="W154" i="12"/>
  <c r="W75" i="12"/>
  <c r="W67" i="12"/>
  <c r="W58" i="12"/>
  <c r="W17" i="12"/>
  <c r="W10" i="12"/>
  <c r="W38" i="12"/>
  <c r="W292" i="12"/>
  <c r="W74" i="12"/>
  <c r="W28" i="12"/>
  <c r="W55" i="12"/>
  <c r="W86" i="12"/>
  <c r="W250" i="12"/>
  <c r="W241" i="12"/>
  <c r="W183" i="12"/>
  <c r="W167" i="12"/>
  <c r="W106" i="12"/>
  <c r="W42" i="12"/>
  <c r="W157" i="12"/>
  <c r="W107" i="12"/>
  <c r="W61" i="12"/>
  <c r="W85" i="12"/>
  <c r="W87" i="12"/>
  <c r="W125" i="12"/>
  <c r="W46" i="12"/>
  <c r="W105" i="12"/>
  <c r="W112" i="12"/>
  <c r="W19" i="12"/>
  <c r="V72" i="12"/>
  <c r="V45" i="12"/>
  <c r="Y4" i="12"/>
  <c r="X6" i="12"/>
  <c r="V81" i="12"/>
  <c r="V1" i="7"/>
  <c r="W2" i="7"/>
  <c r="R4" i="11"/>
  <c r="Q6" i="11"/>
  <c r="P161" i="11" l="1"/>
  <c r="P63" i="11"/>
  <c r="P586" i="11"/>
  <c r="P416" i="11"/>
  <c r="P212" i="11"/>
  <c r="P535" i="11"/>
  <c r="P90" i="11"/>
  <c r="P297" i="11"/>
  <c r="P263" i="11"/>
  <c r="P331" i="11"/>
  <c r="P229" i="11"/>
  <c r="P45" i="11"/>
  <c r="P246" i="11"/>
  <c r="P467" i="11"/>
  <c r="P552" i="11"/>
  <c r="P81" i="11"/>
  <c r="P450" i="11"/>
  <c r="P144" i="11"/>
  <c r="P695" i="11"/>
  <c r="P280" i="11"/>
  <c r="P348" i="11"/>
  <c r="P365" i="11"/>
  <c r="P689" i="11"/>
  <c r="P654" i="11"/>
  <c r="P603" i="11"/>
  <c r="P72" i="11"/>
  <c r="P484" i="11"/>
  <c r="P399" i="11"/>
  <c r="P501" i="11"/>
  <c r="P637" i="11"/>
  <c r="P314" i="11"/>
  <c r="P671" i="11"/>
  <c r="P178" i="11"/>
  <c r="P195" i="11"/>
  <c r="P620" i="11"/>
  <c r="P569" i="11"/>
  <c r="P54" i="11"/>
  <c r="P99" i="11"/>
  <c r="P433" i="11"/>
  <c r="W54" i="12"/>
  <c r="W72" i="12"/>
  <c r="W90" i="12"/>
  <c r="W63" i="12"/>
  <c r="X699" i="12"/>
  <c r="X694" i="12"/>
  <c r="X700" i="12"/>
  <c r="X701" i="12"/>
  <c r="X696" i="12"/>
  <c r="X702" i="12"/>
  <c r="X697" i="12"/>
  <c r="X692" i="12"/>
  <c r="X703" i="12"/>
  <c r="X698" i="12"/>
  <c r="X693" i="12"/>
  <c r="X687" i="12"/>
  <c r="X673" i="12"/>
  <c r="X688" i="12"/>
  <c r="X681" i="12"/>
  <c r="X684" i="12"/>
  <c r="X680" i="12"/>
  <c r="X677" i="12"/>
  <c r="X670" i="12"/>
  <c r="X685" i="12"/>
  <c r="X679" i="12"/>
  <c r="X676" i="12"/>
  <c r="X659" i="12"/>
  <c r="X643" i="12"/>
  <c r="X674" i="12"/>
  <c r="X691" i="12"/>
  <c r="X668" i="12"/>
  <c r="X661" i="12"/>
  <c r="X678" i="12"/>
  <c r="X690" i="12"/>
  <c r="X683" i="12"/>
  <c r="X675" i="12"/>
  <c r="X672" i="12"/>
  <c r="X660" i="12"/>
  <c r="X656" i="12"/>
  <c r="X686" i="12"/>
  <c r="X663" i="12"/>
  <c r="X657" i="12"/>
  <c r="X666" i="12"/>
  <c r="X682" i="12"/>
  <c r="X664" i="12"/>
  <c r="X645" i="12"/>
  <c r="X636" i="12"/>
  <c r="X667" i="12"/>
  <c r="X655" i="12"/>
  <c r="X669" i="12"/>
  <c r="X644" i="12"/>
  <c r="X641" i="12"/>
  <c r="X638" i="12"/>
  <c r="X621" i="12"/>
  <c r="X616" i="12"/>
  <c r="X650" i="12"/>
  <c r="X627" i="12"/>
  <c r="X611" i="12"/>
  <c r="X653" i="12"/>
  <c r="X634" i="12"/>
  <c r="X665" i="12"/>
  <c r="X662" i="12"/>
  <c r="X647" i="12"/>
  <c r="X640" i="12"/>
  <c r="X633" i="12"/>
  <c r="X658" i="12"/>
  <c r="X652" i="12"/>
  <c r="X619" i="12"/>
  <c r="X605" i="12"/>
  <c r="X589" i="12"/>
  <c r="X626" i="12"/>
  <c r="X608" i="12"/>
  <c r="X651" i="12"/>
  <c r="X646" i="12"/>
  <c r="X622" i="12"/>
  <c r="X613" i="12"/>
  <c r="X591" i="12"/>
  <c r="X648" i="12"/>
  <c r="X630" i="12"/>
  <c r="X610" i="12"/>
  <c r="X594" i="12"/>
  <c r="X583" i="12"/>
  <c r="X629" i="12"/>
  <c r="X623" i="12"/>
  <c r="X599" i="12"/>
  <c r="X596" i="12"/>
  <c r="X593" i="12"/>
  <c r="X590" i="12"/>
  <c r="X584" i="12"/>
  <c r="X628" i="12"/>
  <c r="X617" i="12"/>
  <c r="X607" i="12"/>
  <c r="X588" i="12"/>
  <c r="X624" i="12"/>
  <c r="X587" i="12"/>
  <c r="X578" i="12"/>
  <c r="X572" i="12"/>
  <c r="X585" i="12"/>
  <c r="X631" i="12"/>
  <c r="X642" i="12"/>
  <c r="X601" i="12"/>
  <c r="X570" i="12"/>
  <c r="X555" i="12"/>
  <c r="X539" i="12"/>
  <c r="X595" i="12"/>
  <c r="X614" i="12"/>
  <c r="X592" i="12"/>
  <c r="X582" i="12"/>
  <c r="X576" i="12"/>
  <c r="X568" i="12"/>
  <c r="X545" i="12"/>
  <c r="X529" i="12"/>
  <c r="X632" i="12"/>
  <c r="X577" i="12"/>
  <c r="X606" i="12"/>
  <c r="X566" i="12"/>
  <c r="X557" i="12"/>
  <c r="X541" i="12"/>
  <c r="X618" i="12"/>
  <c r="X597" i="12"/>
  <c r="X579" i="12"/>
  <c r="X571" i="12"/>
  <c r="X536" i="12"/>
  <c r="X520" i="12"/>
  <c r="X615" i="12"/>
  <c r="X609" i="12"/>
  <c r="X600" i="12"/>
  <c r="X639" i="12"/>
  <c r="X604" i="12"/>
  <c r="X598" i="12"/>
  <c r="X567" i="12"/>
  <c r="X564" i="12"/>
  <c r="X544" i="12"/>
  <c r="X537" i="12"/>
  <c r="X531" i="12"/>
  <c r="X523" i="12"/>
  <c r="X625" i="12"/>
  <c r="X574" i="12"/>
  <c r="X554" i="12"/>
  <c r="X547" i="12"/>
  <c r="X546" i="12"/>
  <c r="X573" i="12"/>
  <c r="X580" i="12"/>
  <c r="X649" i="12"/>
  <c r="X556" i="12"/>
  <c r="X562" i="12"/>
  <c r="X551" i="12"/>
  <c r="X532" i="12"/>
  <c r="X505" i="12"/>
  <c r="X489" i="12"/>
  <c r="X560" i="12"/>
  <c r="X549" i="12"/>
  <c r="X533" i="12"/>
  <c r="X515" i="12"/>
  <c r="X500" i="12"/>
  <c r="X565" i="12"/>
  <c r="X550" i="12"/>
  <c r="X548" i="12"/>
  <c r="X635" i="12"/>
  <c r="X561" i="12"/>
  <c r="X524" i="12"/>
  <c r="X510" i="12"/>
  <c r="X504" i="12"/>
  <c r="X495" i="12"/>
  <c r="X612" i="12"/>
  <c r="X558" i="12"/>
  <c r="X538" i="12"/>
  <c r="X534" i="12"/>
  <c r="X521" i="12"/>
  <c r="X517" i="12"/>
  <c r="X516" i="12"/>
  <c r="X542" i="12"/>
  <c r="X575" i="12"/>
  <c r="X528" i="12"/>
  <c r="X527" i="12"/>
  <c r="X581" i="12"/>
  <c r="X530" i="12"/>
  <c r="X506" i="12"/>
  <c r="X499" i="12"/>
  <c r="X491" i="12"/>
  <c r="X478" i="12"/>
  <c r="X471" i="12"/>
  <c r="X455" i="12"/>
  <c r="X509" i="12"/>
  <c r="X508" i="12"/>
  <c r="X512" i="12"/>
  <c r="X511" i="12"/>
  <c r="X496" i="12"/>
  <c r="X602" i="12"/>
  <c r="X525" i="12"/>
  <c r="X494" i="12"/>
  <c r="X487" i="12"/>
  <c r="X468" i="12"/>
  <c r="X492" i="12"/>
  <c r="X480" i="12"/>
  <c r="X490" i="12"/>
  <c r="X466" i="12"/>
  <c r="X454" i="12"/>
  <c r="X563" i="12"/>
  <c r="X483" i="12"/>
  <c r="X476" i="12"/>
  <c r="X464" i="12"/>
  <c r="X540" i="12"/>
  <c r="X485" i="12"/>
  <c r="X469" i="12"/>
  <c r="X559" i="12"/>
  <c r="X482" i="12"/>
  <c r="X465" i="12"/>
  <c r="X428" i="12"/>
  <c r="X412" i="12"/>
  <c r="X502" i="12"/>
  <c r="X481" i="12"/>
  <c r="X452" i="12"/>
  <c r="X445" i="12"/>
  <c r="X439" i="12"/>
  <c r="X479" i="12"/>
  <c r="X434" i="12"/>
  <c r="X418" i="12"/>
  <c r="X522" i="12"/>
  <c r="X498" i="12"/>
  <c r="X473" i="12"/>
  <c r="X443" i="12"/>
  <c r="X440" i="12"/>
  <c r="X424" i="12"/>
  <c r="X408" i="12"/>
  <c r="X438" i="12"/>
  <c r="X514" i="12"/>
  <c r="X461" i="12"/>
  <c r="X493" i="12"/>
  <c r="X459" i="12"/>
  <c r="X477" i="12"/>
  <c r="X451" i="12"/>
  <c r="X429" i="12"/>
  <c r="X470" i="12"/>
  <c r="X456" i="12"/>
  <c r="X417" i="12"/>
  <c r="X457" i="12"/>
  <c r="X426" i="12"/>
  <c r="X526" i="12"/>
  <c r="X507" i="12"/>
  <c r="X497" i="12"/>
  <c r="X503" i="12"/>
  <c r="X486" i="12"/>
  <c r="X513" i="12"/>
  <c r="X463" i="12"/>
  <c r="X401" i="12"/>
  <c r="X385" i="12"/>
  <c r="X369" i="12"/>
  <c r="X519" i="12"/>
  <c r="X553" i="12"/>
  <c r="X472" i="12"/>
  <c r="X458" i="12"/>
  <c r="X391" i="12"/>
  <c r="X375" i="12"/>
  <c r="X462" i="12"/>
  <c r="X419" i="12"/>
  <c r="X413" i="12"/>
  <c r="X475" i="12"/>
  <c r="X427" i="12"/>
  <c r="X387" i="12"/>
  <c r="X371" i="12"/>
  <c r="X488" i="12"/>
  <c r="X449" i="12"/>
  <c r="X474" i="12"/>
  <c r="X444" i="12"/>
  <c r="X392" i="12"/>
  <c r="X373" i="12"/>
  <c r="X358" i="12"/>
  <c r="X436" i="12"/>
  <c r="X432" i="12"/>
  <c r="X407" i="12"/>
  <c r="X402" i="12"/>
  <c r="X372" i="12"/>
  <c r="X442" i="12"/>
  <c r="X430" i="12"/>
  <c r="X420" i="12"/>
  <c r="X400" i="12"/>
  <c r="X381" i="12"/>
  <c r="X363" i="12"/>
  <c r="X356" i="12"/>
  <c r="X352" i="12"/>
  <c r="X336" i="12"/>
  <c r="X453" i="12"/>
  <c r="X448" i="12"/>
  <c r="X411" i="12"/>
  <c r="X388" i="12"/>
  <c r="X359" i="12"/>
  <c r="X332" i="12"/>
  <c r="X423" i="12"/>
  <c r="X415" i="12"/>
  <c r="X446" i="12"/>
  <c r="X410" i="12"/>
  <c r="X389" i="12"/>
  <c r="X384" i="12"/>
  <c r="X353" i="12"/>
  <c r="X460" i="12"/>
  <c r="X441" i="12"/>
  <c r="X422" i="12"/>
  <c r="X421" i="12"/>
  <c r="X425" i="12"/>
  <c r="X395" i="12"/>
  <c r="X377" i="12"/>
  <c r="X361" i="12"/>
  <c r="X360" i="12"/>
  <c r="X447" i="12"/>
  <c r="X405" i="12"/>
  <c r="X364" i="12"/>
  <c r="X435" i="12"/>
  <c r="X396" i="12"/>
  <c r="X370" i="12"/>
  <c r="X349" i="12"/>
  <c r="X340" i="12"/>
  <c r="X337" i="12"/>
  <c r="X334" i="12"/>
  <c r="X322" i="12"/>
  <c r="X437" i="12"/>
  <c r="X380" i="12"/>
  <c r="X354" i="12"/>
  <c r="X376" i="12"/>
  <c r="X368" i="12"/>
  <c r="X367" i="12"/>
  <c r="X345" i="12"/>
  <c r="X318" i="12"/>
  <c r="X302" i="12"/>
  <c r="X286" i="12"/>
  <c r="X270" i="12"/>
  <c r="X355" i="12"/>
  <c r="X342" i="12"/>
  <c r="X339" i="12"/>
  <c r="X333" i="12"/>
  <c r="X329" i="12"/>
  <c r="X313" i="12"/>
  <c r="X409" i="12"/>
  <c r="X324" i="12"/>
  <c r="X308" i="12"/>
  <c r="X292" i="12"/>
  <c r="X276" i="12"/>
  <c r="X260" i="12"/>
  <c r="X397" i="12"/>
  <c r="X390" i="12"/>
  <c r="X386" i="12"/>
  <c r="X366" i="12"/>
  <c r="X319" i="12"/>
  <c r="X325" i="12"/>
  <c r="X300" i="12"/>
  <c r="X398" i="12"/>
  <c r="X343" i="12"/>
  <c r="X299" i="12"/>
  <c r="X268" i="12"/>
  <c r="X265" i="12"/>
  <c r="X298" i="12"/>
  <c r="X288" i="12"/>
  <c r="X262" i="12"/>
  <c r="X357" i="12"/>
  <c r="X320" i="12"/>
  <c r="X317" i="12"/>
  <c r="X406" i="12"/>
  <c r="X404" i="12"/>
  <c r="X362" i="12"/>
  <c r="X379" i="12"/>
  <c r="X374" i="12"/>
  <c r="X347" i="12"/>
  <c r="X341" i="12"/>
  <c r="X326" i="12"/>
  <c r="X323" i="12"/>
  <c r="X305" i="12"/>
  <c r="X296" i="12"/>
  <c r="X287" i="12"/>
  <c r="X261" i="12"/>
  <c r="X254" i="12"/>
  <c r="X414" i="12"/>
  <c r="X306" i="12"/>
  <c r="X251" i="12"/>
  <c r="X235" i="12"/>
  <c r="X219" i="12"/>
  <c r="X203" i="12"/>
  <c r="X187" i="12"/>
  <c r="X171" i="12"/>
  <c r="X155" i="12"/>
  <c r="X279" i="12"/>
  <c r="X271" i="12"/>
  <c r="X321" i="12"/>
  <c r="X291" i="12"/>
  <c r="X275" i="12"/>
  <c r="X264" i="12"/>
  <c r="X241" i="12"/>
  <c r="X225" i="12"/>
  <c r="X209" i="12"/>
  <c r="X193" i="12"/>
  <c r="X177" i="12"/>
  <c r="X378" i="12"/>
  <c r="X327" i="12"/>
  <c r="X312" i="12"/>
  <c r="X293" i="12"/>
  <c r="X289" i="12"/>
  <c r="X285" i="12"/>
  <c r="X272" i="12"/>
  <c r="X252" i="12"/>
  <c r="X247" i="12"/>
  <c r="X231" i="12"/>
  <c r="X215" i="12"/>
  <c r="X199" i="12"/>
  <c r="X183" i="12"/>
  <c r="X167" i="12"/>
  <c r="X151" i="12"/>
  <c r="X328" i="12"/>
  <c r="X393" i="12"/>
  <c r="X311" i="12"/>
  <c r="X283" i="12"/>
  <c r="X237" i="12"/>
  <c r="X221" i="12"/>
  <c r="X205" i="12"/>
  <c r="X189" i="12"/>
  <c r="X173" i="12"/>
  <c r="X394" i="12"/>
  <c r="X350" i="12"/>
  <c r="X309" i="12"/>
  <c r="X303" i="12"/>
  <c r="X403" i="12"/>
  <c r="X330" i="12"/>
  <c r="X315" i="12"/>
  <c r="X244" i="12"/>
  <c r="X234" i="12"/>
  <c r="X218" i="12"/>
  <c r="X202" i="12"/>
  <c r="X186" i="12"/>
  <c r="X163" i="12"/>
  <c r="X159" i="12"/>
  <c r="X133" i="12"/>
  <c r="X117" i="12"/>
  <c r="X86" i="12"/>
  <c r="X82" i="12"/>
  <c r="X307" i="12"/>
  <c r="X227" i="12"/>
  <c r="X338" i="12"/>
  <c r="X294" i="12"/>
  <c r="X172" i="12"/>
  <c r="X157" i="12"/>
  <c r="X383" i="12"/>
  <c r="X257" i="12"/>
  <c r="X256" i="12"/>
  <c r="X248" i="12"/>
  <c r="X242" i="12"/>
  <c r="X236" i="12"/>
  <c r="X351" i="12"/>
  <c r="X277" i="12"/>
  <c r="X266" i="12"/>
  <c r="X258" i="12"/>
  <c r="X174" i="12"/>
  <c r="X165" i="12"/>
  <c r="X135" i="12"/>
  <c r="X119" i="12"/>
  <c r="X104" i="12"/>
  <c r="X100" i="12"/>
  <c r="X253" i="12"/>
  <c r="X238" i="12"/>
  <c r="X222" i="12"/>
  <c r="X213" i="12"/>
  <c r="X206" i="12"/>
  <c r="X197" i="12"/>
  <c r="X190" i="12"/>
  <c r="X181" i="12"/>
  <c r="X166" i="12"/>
  <c r="X140" i="12"/>
  <c r="X130" i="12"/>
  <c r="X114" i="12"/>
  <c r="X344" i="12"/>
  <c r="X316" i="12"/>
  <c r="X310" i="12"/>
  <c r="X175" i="12"/>
  <c r="X138" i="12"/>
  <c r="X128" i="12"/>
  <c r="X92" i="12"/>
  <c r="X80" i="12"/>
  <c r="X76" i="12"/>
  <c r="X32" i="12"/>
  <c r="X301" i="12"/>
  <c r="X267" i="12"/>
  <c r="X249" i="12"/>
  <c r="X210" i="12"/>
  <c r="X204" i="12"/>
  <c r="X198" i="12"/>
  <c r="X168" i="12"/>
  <c r="X142" i="12"/>
  <c r="X137" i="12"/>
  <c r="X68" i="12"/>
  <c r="X64" i="12"/>
  <c r="X43" i="12"/>
  <c r="X269" i="12"/>
  <c r="X245" i="12"/>
  <c r="X162" i="12"/>
  <c r="X136" i="12"/>
  <c r="X118" i="12"/>
  <c r="X85" i="12"/>
  <c r="X60" i="12"/>
  <c r="X56" i="12"/>
  <c r="X278" i="12"/>
  <c r="X233" i="12"/>
  <c r="X192" i="12"/>
  <c r="X290" i="12"/>
  <c r="X243" i="12"/>
  <c r="X239" i="12"/>
  <c r="X191" i="12"/>
  <c r="X180" i="12"/>
  <c r="X158" i="12"/>
  <c r="X146" i="12"/>
  <c r="X126" i="12"/>
  <c r="X108" i="12"/>
  <c r="X77" i="12"/>
  <c r="X73" i="12"/>
  <c r="X28" i="12"/>
  <c r="X346" i="12"/>
  <c r="X281" i="12"/>
  <c r="X184" i="12"/>
  <c r="X179" i="12"/>
  <c r="X274" i="12"/>
  <c r="X232" i="12"/>
  <c r="X216" i="12"/>
  <c r="X211" i="12"/>
  <c r="X284" i="12"/>
  <c r="X201" i="12"/>
  <c r="X188" i="12"/>
  <c r="X164" i="12"/>
  <c r="X102" i="12"/>
  <c r="X97" i="12"/>
  <c r="X71" i="12"/>
  <c r="X66" i="12"/>
  <c r="X48" i="12"/>
  <c r="X47" i="12"/>
  <c r="X29" i="12"/>
  <c r="X27" i="12"/>
  <c r="X11" i="12"/>
  <c r="X259" i="12"/>
  <c r="X208" i="12"/>
  <c r="X122" i="12"/>
  <c r="X78" i="12"/>
  <c r="X61" i="12"/>
  <c r="X37" i="12"/>
  <c r="X22" i="12"/>
  <c r="X139" i="12"/>
  <c r="X107" i="12"/>
  <c r="X169" i="12"/>
  <c r="X150" i="12"/>
  <c r="X217" i="12"/>
  <c r="X250" i="12"/>
  <c r="X207" i="12"/>
  <c r="X182" i="12"/>
  <c r="X147" i="12"/>
  <c r="X101" i="12"/>
  <c r="X88" i="12"/>
  <c r="X67" i="12"/>
  <c r="X23" i="12"/>
  <c r="X304" i="12"/>
  <c r="X295" i="12"/>
  <c r="X200" i="12"/>
  <c r="X145" i="12"/>
  <c r="X124" i="12"/>
  <c r="X121" i="12"/>
  <c r="X335" i="12"/>
  <c r="X273" i="12"/>
  <c r="X230" i="12"/>
  <c r="X226" i="12"/>
  <c r="X196" i="12"/>
  <c r="X185" i="12"/>
  <c r="X282" i="12"/>
  <c r="X113" i="12"/>
  <c r="X89" i="12"/>
  <c r="X16" i="12"/>
  <c r="X91" i="12"/>
  <c r="X53" i="12"/>
  <c r="X30" i="12"/>
  <c r="X240" i="12"/>
  <c r="X228" i="12"/>
  <c r="X214" i="12"/>
  <c r="X132" i="12"/>
  <c r="X129" i="12"/>
  <c r="X116" i="12"/>
  <c r="X84" i="12"/>
  <c r="X14" i="12"/>
  <c r="X62" i="12"/>
  <c r="X25" i="12"/>
  <c r="X24" i="12"/>
  <c r="X83" i="12"/>
  <c r="X13" i="12"/>
  <c r="X148" i="12"/>
  <c r="X49" i="12"/>
  <c r="X46" i="12"/>
  <c r="X224" i="12"/>
  <c r="X70" i="12"/>
  <c r="X69" i="12"/>
  <c r="X65" i="12"/>
  <c r="X176" i="12"/>
  <c r="X105" i="12"/>
  <c r="X94" i="12"/>
  <c r="X21" i="12"/>
  <c r="X223" i="12"/>
  <c r="X134" i="12"/>
  <c r="X160" i="12"/>
  <c r="X149" i="12"/>
  <c r="X152" i="12"/>
  <c r="X120" i="12"/>
  <c r="X50" i="12"/>
  <c r="X40" i="12"/>
  <c r="X26" i="12"/>
  <c r="X79" i="12"/>
  <c r="X51" i="12"/>
  <c r="X194" i="12"/>
  <c r="X141" i="12"/>
  <c r="X125" i="12"/>
  <c r="X103" i="12"/>
  <c r="X220" i="12"/>
  <c r="X33" i="12"/>
  <c r="X58" i="12"/>
  <c r="X9" i="12"/>
  <c r="X156" i="12"/>
  <c r="X143" i="12"/>
  <c r="X55" i="12"/>
  <c r="X123" i="12"/>
  <c r="X112" i="12"/>
  <c r="X154" i="12"/>
  <c r="X115" i="12"/>
  <c r="X75" i="12"/>
  <c r="X41" i="12"/>
  <c r="X15" i="12"/>
  <c r="X111" i="12"/>
  <c r="X93" i="12"/>
  <c r="X17" i="12"/>
  <c r="X10" i="12"/>
  <c r="X96" i="12"/>
  <c r="X95" i="12"/>
  <c r="X38" i="12"/>
  <c r="X74" i="12"/>
  <c r="X255" i="12"/>
  <c r="X31" i="12"/>
  <c r="X543" i="12"/>
  <c r="X431" i="12"/>
  <c r="X153" i="12"/>
  <c r="X36" i="12"/>
  <c r="X20" i="12"/>
  <c r="X57" i="12"/>
  <c r="X87" i="12"/>
  <c r="X19" i="12"/>
  <c r="X98" i="12"/>
  <c r="X131" i="12"/>
  <c r="X12" i="12"/>
  <c r="X170" i="12"/>
  <c r="X52" i="12"/>
  <c r="X35" i="12"/>
  <c r="X18" i="12"/>
  <c r="X59" i="12"/>
  <c r="X106" i="12"/>
  <c r="X42" i="12"/>
  <c r="W45" i="12"/>
  <c r="Z4" i="12"/>
  <c r="Y6" i="12"/>
  <c r="W81" i="12"/>
  <c r="W99" i="12"/>
  <c r="X2" i="7"/>
  <c r="W1" i="7"/>
  <c r="R6" i="11"/>
  <c r="S4" i="11"/>
  <c r="P44" i="11" l="1"/>
  <c r="P109" i="11"/>
  <c r="X63" i="12"/>
  <c r="X81" i="12"/>
  <c r="X72" i="12"/>
  <c r="X90" i="12"/>
  <c r="X45" i="12"/>
  <c r="X54" i="12"/>
  <c r="X99" i="12"/>
  <c r="Y699" i="12"/>
  <c r="Y694" i="12"/>
  <c r="Y700" i="12"/>
  <c r="Y690" i="12"/>
  <c r="Y701" i="12"/>
  <c r="Y696" i="12"/>
  <c r="Y691" i="12"/>
  <c r="Y702" i="12"/>
  <c r="Y697" i="12"/>
  <c r="Y692" i="12"/>
  <c r="Y703" i="12"/>
  <c r="Y698" i="12"/>
  <c r="Y693" i="12"/>
  <c r="Y688" i="12"/>
  <c r="Y686" i="12"/>
  <c r="Y676" i="12"/>
  <c r="Y684" i="12"/>
  <c r="Y673" i="12"/>
  <c r="Y665" i="12"/>
  <c r="Y685" i="12"/>
  <c r="Y680" i="12"/>
  <c r="Y667" i="12"/>
  <c r="Y678" i="12"/>
  <c r="Y682" i="12"/>
  <c r="Y687" i="12"/>
  <c r="Y679" i="12"/>
  <c r="Y675" i="12"/>
  <c r="Y681" i="12"/>
  <c r="Y663" i="12"/>
  <c r="Y660" i="12"/>
  <c r="Y672" i="12"/>
  <c r="Y668" i="12"/>
  <c r="Y677" i="12"/>
  <c r="Y648" i="12"/>
  <c r="Y641" i="12"/>
  <c r="Y632" i="12"/>
  <c r="Y652" i="12"/>
  <c r="Y649" i="12"/>
  <c r="Y683" i="12"/>
  <c r="Y657" i="12"/>
  <c r="Y655" i="12"/>
  <c r="Y642" i="12"/>
  <c r="Y659" i="12"/>
  <c r="Y627" i="12"/>
  <c r="Y662" i="12"/>
  <c r="Y647" i="12"/>
  <c r="Y674" i="12"/>
  <c r="Y616" i="12"/>
  <c r="Y650" i="12"/>
  <c r="Y645" i="12"/>
  <c r="Y611" i="12"/>
  <c r="Y664" i="12"/>
  <c r="Y622" i="12"/>
  <c r="Y606" i="12"/>
  <c r="Y661" i="12"/>
  <c r="Y653" i="12"/>
  <c r="Y634" i="12"/>
  <c r="Y669" i="12"/>
  <c r="Y658" i="12"/>
  <c r="Y643" i="12"/>
  <c r="Y624" i="12"/>
  <c r="Y670" i="12"/>
  <c r="Y639" i="12"/>
  <c r="Y666" i="12"/>
  <c r="Y651" i="12"/>
  <c r="Y626" i="12"/>
  <c r="Y608" i="12"/>
  <c r="Y600" i="12"/>
  <c r="Y584" i="12"/>
  <c r="Y646" i="12"/>
  <c r="Y633" i="12"/>
  <c r="Y623" i="12"/>
  <c r="Y636" i="12"/>
  <c r="Y638" i="12"/>
  <c r="Y612" i="12"/>
  <c r="Y602" i="12"/>
  <c r="Y630" i="12"/>
  <c r="Y610" i="12"/>
  <c r="Y588" i="12"/>
  <c r="Y629" i="12"/>
  <c r="Y619" i="12"/>
  <c r="Y615" i="12"/>
  <c r="Y589" i="12"/>
  <c r="Y644" i="12"/>
  <c r="Y567" i="12"/>
  <c r="Y631" i="12"/>
  <c r="Y613" i="12"/>
  <c r="Y604" i="12"/>
  <c r="Y595" i="12"/>
  <c r="Y594" i="12"/>
  <c r="Y628" i="12"/>
  <c r="Y617" i="12"/>
  <c r="Y607" i="12"/>
  <c r="Y605" i="12"/>
  <c r="Y563" i="12"/>
  <c r="Y550" i="12"/>
  <c r="Y534" i="12"/>
  <c r="Y614" i="12"/>
  <c r="Y601" i="12"/>
  <c r="Y592" i="12"/>
  <c r="Y582" i="12"/>
  <c r="Y576" i="12"/>
  <c r="Y635" i="12"/>
  <c r="Y625" i="12"/>
  <c r="Y556" i="12"/>
  <c r="Y540" i="12"/>
  <c r="Y524" i="12"/>
  <c r="Y596" i="12"/>
  <c r="Y587" i="12"/>
  <c r="Y578" i="12"/>
  <c r="Y591" i="12"/>
  <c r="Y618" i="12"/>
  <c r="Y597" i="12"/>
  <c r="Y579" i="12"/>
  <c r="Y571" i="12"/>
  <c r="Y536" i="12"/>
  <c r="Y656" i="12"/>
  <c r="Y581" i="12"/>
  <c r="Y564" i="12"/>
  <c r="Y547" i="12"/>
  <c r="Y531" i="12"/>
  <c r="Y515" i="12"/>
  <c r="Y609" i="12"/>
  <c r="Y593" i="12"/>
  <c r="Y621" i="12"/>
  <c r="Y598" i="12"/>
  <c r="Y574" i="12"/>
  <c r="Y560" i="12"/>
  <c r="Y553" i="12"/>
  <c r="Y640" i="12"/>
  <c r="Y590" i="12"/>
  <c r="Y572" i="12"/>
  <c r="Y538" i="12"/>
  <c r="Y519" i="12"/>
  <c r="Y570" i="12"/>
  <c r="Y549" i="12"/>
  <c r="Y533" i="12"/>
  <c r="Y529" i="12"/>
  <c r="Y500" i="12"/>
  <c r="Y585" i="12"/>
  <c r="Y528" i="12"/>
  <c r="Y511" i="12"/>
  <c r="Y495" i="12"/>
  <c r="Y479" i="12"/>
  <c r="Y583" i="12"/>
  <c r="Y555" i="12"/>
  <c r="Y573" i="12"/>
  <c r="Y498" i="12"/>
  <c r="Y516" i="12"/>
  <c r="Y512" i="12"/>
  <c r="Y577" i="12"/>
  <c r="Y575" i="12"/>
  <c r="Y539" i="12"/>
  <c r="Y527" i="12"/>
  <c r="Y561" i="12"/>
  <c r="Y568" i="12"/>
  <c r="Y565" i="12"/>
  <c r="Y548" i="12"/>
  <c r="Y545" i="12"/>
  <c r="Y530" i="12"/>
  <c r="Y521" i="12"/>
  <c r="Y505" i="12"/>
  <c r="Y486" i="12"/>
  <c r="Y480" i="12"/>
  <c r="Y466" i="12"/>
  <c r="Y551" i="12"/>
  <c r="Y496" i="12"/>
  <c r="Y489" i="12"/>
  <c r="Y566" i="12"/>
  <c r="Y544" i="12"/>
  <c r="Y520" i="12"/>
  <c r="Y485" i="12"/>
  <c r="Y542" i="12"/>
  <c r="Y554" i="12"/>
  <c r="Y504" i="12"/>
  <c r="Y492" i="12"/>
  <c r="Y461" i="12"/>
  <c r="Y537" i="12"/>
  <c r="Y490" i="12"/>
  <c r="Y558" i="12"/>
  <c r="Y510" i="12"/>
  <c r="Y506" i="12"/>
  <c r="Y481" i="12"/>
  <c r="Y478" i="12"/>
  <c r="Y469" i="12"/>
  <c r="Y599" i="12"/>
  <c r="Y580" i="12"/>
  <c r="Y541" i="12"/>
  <c r="Y532" i="12"/>
  <c r="Y522" i="12"/>
  <c r="Y513" i="12"/>
  <c r="Y462" i="12"/>
  <c r="Y557" i="12"/>
  <c r="Y525" i="12"/>
  <c r="Y523" i="12"/>
  <c r="Y494" i="12"/>
  <c r="Y502" i="12"/>
  <c r="Y452" i="12"/>
  <c r="Y445" i="12"/>
  <c r="Y439" i="12"/>
  <c r="Y423" i="12"/>
  <c r="Y434" i="12"/>
  <c r="Y508" i="12"/>
  <c r="Y488" i="12"/>
  <c r="Y487" i="12"/>
  <c r="Y429" i="12"/>
  <c r="Y413" i="12"/>
  <c r="Y455" i="12"/>
  <c r="Y435" i="12"/>
  <c r="Y419" i="12"/>
  <c r="Y543" i="12"/>
  <c r="Y517" i="12"/>
  <c r="Y562" i="12"/>
  <c r="Y559" i="12"/>
  <c r="Y514" i="12"/>
  <c r="Y493" i="12"/>
  <c r="Y509" i="12"/>
  <c r="Y476" i="12"/>
  <c r="Y473" i="12"/>
  <c r="Y483" i="12"/>
  <c r="Y477" i="12"/>
  <c r="Y424" i="12"/>
  <c r="Y415" i="12"/>
  <c r="Y410" i="12"/>
  <c r="Y401" i="12"/>
  <c r="Y470" i="12"/>
  <c r="Y448" i="12"/>
  <c r="Y457" i="12"/>
  <c r="Y426" i="12"/>
  <c r="Y418" i="12"/>
  <c r="Y526" i="12"/>
  <c r="Y507" i="12"/>
  <c r="Y497" i="12"/>
  <c r="Y482" i="12"/>
  <c r="Y440" i="12"/>
  <c r="Y430" i="12"/>
  <c r="Y422" i="12"/>
  <c r="Y475" i="12"/>
  <c r="Y474" i="12"/>
  <c r="Y468" i="12"/>
  <c r="Y456" i="12"/>
  <c r="Y454" i="12"/>
  <c r="Y420" i="12"/>
  <c r="Y417" i="12"/>
  <c r="Y412" i="12"/>
  <c r="Y396" i="12"/>
  <c r="Y380" i="12"/>
  <c r="Y364" i="12"/>
  <c r="Y546" i="12"/>
  <c r="Y472" i="12"/>
  <c r="Y458" i="12"/>
  <c r="Y503" i="12"/>
  <c r="Y386" i="12"/>
  <c r="Y370" i="12"/>
  <c r="Y451" i="12"/>
  <c r="Y432" i="12"/>
  <c r="Y428" i="12"/>
  <c r="Y442" i="12"/>
  <c r="Y441" i="12"/>
  <c r="Y431" i="12"/>
  <c r="Y414" i="12"/>
  <c r="Y402" i="12"/>
  <c r="Y398" i="12"/>
  <c r="Y366" i="12"/>
  <c r="Y471" i="12"/>
  <c r="Y465" i="12"/>
  <c r="Y464" i="12"/>
  <c r="Y463" i="12"/>
  <c r="Y436" i="12"/>
  <c r="Y407" i="12"/>
  <c r="Y372" i="12"/>
  <c r="Y443" i="12"/>
  <c r="Y400" i="12"/>
  <c r="Y391" i="12"/>
  <c r="Y381" i="12"/>
  <c r="Y453" i="12"/>
  <c r="Y427" i="12"/>
  <c r="Y371" i="12"/>
  <c r="Y347" i="12"/>
  <c r="Y406" i="12"/>
  <c r="Y403" i="12"/>
  <c r="Y390" i="12"/>
  <c r="Y499" i="12"/>
  <c r="Y397" i="12"/>
  <c r="Y379" i="12"/>
  <c r="Y343" i="12"/>
  <c r="Y408" i="12"/>
  <c r="Y444" i="12"/>
  <c r="Y367" i="12"/>
  <c r="Y460" i="12"/>
  <c r="Y421" i="12"/>
  <c r="Y425" i="12"/>
  <c r="Y395" i="12"/>
  <c r="Y377" i="12"/>
  <c r="Y491" i="12"/>
  <c r="Y447" i="12"/>
  <c r="Y405" i="12"/>
  <c r="Y394" i="12"/>
  <c r="Y387" i="12"/>
  <c r="Y374" i="12"/>
  <c r="Y362" i="12"/>
  <c r="Y446" i="12"/>
  <c r="Y375" i="12"/>
  <c r="Y359" i="12"/>
  <c r="Y353" i="12"/>
  <c r="Y317" i="12"/>
  <c r="Y437" i="12"/>
  <c r="Y376" i="12"/>
  <c r="Y369" i="12"/>
  <c r="Y357" i="12"/>
  <c r="Y385" i="12"/>
  <c r="Y355" i="12"/>
  <c r="Y342" i="12"/>
  <c r="Y339" i="12"/>
  <c r="Y333" i="12"/>
  <c r="Y329" i="12"/>
  <c r="Y313" i="12"/>
  <c r="Y281" i="12"/>
  <c r="Y265" i="12"/>
  <c r="Y409" i="12"/>
  <c r="Y336" i="12"/>
  <c r="Y324" i="12"/>
  <c r="Y308" i="12"/>
  <c r="Y388" i="12"/>
  <c r="Y363" i="12"/>
  <c r="Y319" i="12"/>
  <c r="Y303" i="12"/>
  <c r="Y287" i="12"/>
  <c r="Y271" i="12"/>
  <c r="Y392" i="12"/>
  <c r="Y373" i="12"/>
  <c r="Y330" i="12"/>
  <c r="Y438" i="12"/>
  <c r="Y384" i="12"/>
  <c r="Y322" i="12"/>
  <c r="Y299" i="12"/>
  <c r="Y411" i="12"/>
  <c r="Y332" i="12"/>
  <c r="Y298" i="12"/>
  <c r="Y288" i="12"/>
  <c r="Y262" i="12"/>
  <c r="Y320" i="12"/>
  <c r="Y291" i="12"/>
  <c r="Y282" i="12"/>
  <c r="Y259" i="12"/>
  <c r="Y404" i="12"/>
  <c r="Y354" i="12"/>
  <c r="Y338" i="12"/>
  <c r="Y335" i="12"/>
  <c r="Y328" i="12"/>
  <c r="Y316" i="12"/>
  <c r="Y378" i="12"/>
  <c r="Y358" i="12"/>
  <c r="Y304" i="12"/>
  <c r="Y295" i="12"/>
  <c r="Y290" i="12"/>
  <c r="Y264" i="12"/>
  <c r="Y389" i="12"/>
  <c r="Y279" i="12"/>
  <c r="Y230" i="12"/>
  <c r="Y214" i="12"/>
  <c r="Y198" i="12"/>
  <c r="Y182" i="12"/>
  <c r="Y166" i="12"/>
  <c r="Y150" i="12"/>
  <c r="Y449" i="12"/>
  <c r="Y334" i="12"/>
  <c r="Y321" i="12"/>
  <c r="Y300" i="12"/>
  <c r="Y275" i="12"/>
  <c r="Y241" i="12"/>
  <c r="Y345" i="12"/>
  <c r="Y236" i="12"/>
  <c r="Y220" i="12"/>
  <c r="Y204" i="12"/>
  <c r="Y188" i="12"/>
  <c r="Y172" i="12"/>
  <c r="Y156" i="12"/>
  <c r="Y327" i="12"/>
  <c r="Y312" i="12"/>
  <c r="Y293" i="12"/>
  <c r="Y289" i="12"/>
  <c r="Y285" i="12"/>
  <c r="Y272" i="12"/>
  <c r="Y261" i="12"/>
  <c r="Y252" i="12"/>
  <c r="Y247" i="12"/>
  <c r="Y349" i="12"/>
  <c r="Y276" i="12"/>
  <c r="Y268" i="12"/>
  <c r="Y254" i="12"/>
  <c r="Y242" i="12"/>
  <c r="Y226" i="12"/>
  <c r="Y210" i="12"/>
  <c r="Y194" i="12"/>
  <c r="Y162" i="12"/>
  <c r="Y146" i="12"/>
  <c r="Y393" i="12"/>
  <c r="Y352" i="12"/>
  <c r="Y311" i="12"/>
  <c r="Y305" i="12"/>
  <c r="Y296" i="12"/>
  <c r="Y360" i="12"/>
  <c r="Y356" i="12"/>
  <c r="Y337" i="12"/>
  <c r="Y248" i="12"/>
  <c r="Y232" i="12"/>
  <c r="Y216" i="12"/>
  <c r="Y200" i="12"/>
  <c r="Y184" i="12"/>
  <c r="Y168" i="12"/>
  <c r="Y350" i="12"/>
  <c r="Y326" i="12"/>
  <c r="Y309" i="12"/>
  <c r="Y341" i="12"/>
  <c r="Y306" i="12"/>
  <c r="Y459" i="12"/>
  <c r="Y307" i="12"/>
  <c r="Y227" i="12"/>
  <c r="Y211" i="12"/>
  <c r="Y179" i="12"/>
  <c r="Y158" i="12"/>
  <c r="Y128" i="12"/>
  <c r="Y112" i="12"/>
  <c r="Y294" i="12"/>
  <c r="Y283" i="12"/>
  <c r="Y383" i="12"/>
  <c r="Y318" i="12"/>
  <c r="Y257" i="12"/>
  <c r="Y256" i="12"/>
  <c r="Y235" i="12"/>
  <c r="Y219" i="12"/>
  <c r="Y203" i="12"/>
  <c r="Y187" i="12"/>
  <c r="Y164" i="12"/>
  <c r="Y149" i="12"/>
  <c r="Y273" i="12"/>
  <c r="Y269" i="12"/>
  <c r="Y251" i="12"/>
  <c r="Y325" i="12"/>
  <c r="Y253" i="12"/>
  <c r="Y238" i="12"/>
  <c r="Y222" i="12"/>
  <c r="Y213" i="12"/>
  <c r="Y206" i="12"/>
  <c r="Y197" i="12"/>
  <c r="Y190" i="12"/>
  <c r="Y181" i="12"/>
  <c r="Y140" i="12"/>
  <c r="Y130" i="12"/>
  <c r="Y114" i="12"/>
  <c r="Y96" i="12"/>
  <c r="Y92" i="12"/>
  <c r="Y361" i="12"/>
  <c r="Y155" i="12"/>
  <c r="Y125" i="12"/>
  <c r="Y323" i="12"/>
  <c r="Y315" i="12"/>
  <c r="Y310" i="12"/>
  <c r="Y301" i="12"/>
  <c r="Y277" i="12"/>
  <c r="Y267" i="12"/>
  <c r="Y249" i="12"/>
  <c r="Y193" i="12"/>
  <c r="Y142" i="12"/>
  <c r="Y137" i="12"/>
  <c r="Y119" i="12"/>
  <c r="Y82" i="12"/>
  <c r="Y68" i="12"/>
  <c r="Y64" i="12"/>
  <c r="Y43" i="12"/>
  <c r="Y344" i="12"/>
  <c r="Y245" i="12"/>
  <c r="Y221" i="12"/>
  <c r="Y136" i="12"/>
  <c r="Y118" i="12"/>
  <c r="Y85" i="12"/>
  <c r="Y60" i="12"/>
  <c r="Y56" i="12"/>
  <c r="Y38" i="12"/>
  <c r="Y278" i="12"/>
  <c r="Y233" i="12"/>
  <c r="Y215" i="12"/>
  <c r="Y192" i="12"/>
  <c r="Y174" i="12"/>
  <c r="Y95" i="12"/>
  <c r="Y88" i="12"/>
  <c r="Y52" i="12"/>
  <c r="Y48" i="12"/>
  <c r="Y368" i="12"/>
  <c r="Y243" i="12"/>
  <c r="Y239" i="12"/>
  <c r="Y191" i="12"/>
  <c r="Y186" i="12"/>
  <c r="Y180" i="12"/>
  <c r="Y209" i="12"/>
  <c r="Y185" i="12"/>
  <c r="Y173" i="12"/>
  <c r="Y167" i="12"/>
  <c r="Y135" i="12"/>
  <c r="Y116" i="12"/>
  <c r="Y107" i="12"/>
  <c r="Y91" i="12"/>
  <c r="Y69" i="12"/>
  <c r="Y65" i="12"/>
  <c r="Y23" i="12"/>
  <c r="Y351" i="12"/>
  <c r="Y302" i="12"/>
  <c r="Y255" i="12"/>
  <c r="Y250" i="12"/>
  <c r="Y228" i="12"/>
  <c r="Y208" i="12"/>
  <c r="Y284" i="12"/>
  <c r="Y231" i="12"/>
  <c r="Y218" i="12"/>
  <c r="Y177" i="12"/>
  <c r="Y122" i="12"/>
  <c r="Y78" i="12"/>
  <c r="Y61" i="12"/>
  <c r="Y37" i="12"/>
  <c r="Y22" i="12"/>
  <c r="Y73" i="12"/>
  <c r="Y225" i="12"/>
  <c r="Y169" i="12"/>
  <c r="Y139" i="12"/>
  <c r="Y133" i="12"/>
  <c r="Y36" i="12"/>
  <c r="Y25" i="12"/>
  <c r="Y17" i="12"/>
  <c r="Y113" i="12"/>
  <c r="Y84" i="12"/>
  <c r="Y234" i="12"/>
  <c r="Y217" i="12"/>
  <c r="Y244" i="12"/>
  <c r="Y207" i="12"/>
  <c r="Y159" i="12"/>
  <c r="Y270" i="12"/>
  <c r="Y266" i="12"/>
  <c r="Y224" i="12"/>
  <c r="Y157" i="12"/>
  <c r="Y152" i="12"/>
  <c r="Y148" i="12"/>
  <c r="Y143" i="12"/>
  <c r="Y115" i="12"/>
  <c r="Y104" i="12"/>
  <c r="Y79" i="12"/>
  <c r="Y62" i="12"/>
  <c r="Y55" i="12"/>
  <c r="Y18" i="12"/>
  <c r="Y223" i="12"/>
  <c r="Y153" i="12"/>
  <c r="Y196" i="12"/>
  <c r="Y175" i="12"/>
  <c r="Y340" i="12"/>
  <c r="Y205" i="12"/>
  <c r="Y201" i="12"/>
  <c r="Y199" i="12"/>
  <c r="Y121" i="12"/>
  <c r="Y53" i="12"/>
  <c r="Y47" i="12"/>
  <c r="Y32" i="12"/>
  <c r="Y30" i="12"/>
  <c r="Y15" i="12"/>
  <c r="Y108" i="12"/>
  <c r="Y66" i="12"/>
  <c r="Y274" i="12"/>
  <c r="Y240" i="12"/>
  <c r="Y145" i="12"/>
  <c r="Y132" i="12"/>
  <c r="Y129" i="12"/>
  <c r="Y286" i="12"/>
  <c r="Y100" i="12"/>
  <c r="Y83" i="12"/>
  <c r="Y24" i="12"/>
  <c r="Y13" i="12"/>
  <c r="Y77" i="12"/>
  <c r="Y49" i="12"/>
  <c r="Y46" i="12"/>
  <c r="Y124" i="12"/>
  <c r="Y165" i="12"/>
  <c r="Y71" i="12"/>
  <c r="Y70" i="12"/>
  <c r="Y59" i="12"/>
  <c r="Y41" i="12"/>
  <c r="Y26" i="12"/>
  <c r="Y12" i="12"/>
  <c r="Y176" i="12"/>
  <c r="Y138" i="12"/>
  <c r="Y105" i="12"/>
  <c r="Y101" i="12"/>
  <c r="Y94" i="12"/>
  <c r="Y117" i="12"/>
  <c r="Y111" i="12"/>
  <c r="Y93" i="12"/>
  <c r="Y35" i="12"/>
  <c r="Y33" i="12"/>
  <c r="Y20" i="12"/>
  <c r="Y346" i="12"/>
  <c r="Y183" i="12"/>
  <c r="Y147" i="12"/>
  <c r="Y171" i="12"/>
  <c r="Y160" i="12"/>
  <c r="Y260" i="12"/>
  <c r="Y189" i="12"/>
  <c r="Y237" i="12"/>
  <c r="Y120" i="12"/>
  <c r="Y76" i="12"/>
  <c r="Y50" i="12"/>
  <c r="Y40" i="12"/>
  <c r="Y11" i="12"/>
  <c r="Y163" i="12"/>
  <c r="Y10" i="12"/>
  <c r="Y31" i="12"/>
  <c r="Y51" i="12"/>
  <c r="Y151" i="12"/>
  <c r="Y102" i="12"/>
  <c r="Y154" i="12"/>
  <c r="Y75" i="12"/>
  <c r="Y58" i="12"/>
  <c r="Y292" i="12"/>
  <c r="Y134" i="12"/>
  <c r="Y57" i="12"/>
  <c r="Y141" i="12"/>
  <c r="Y86" i="12"/>
  <c r="Y19" i="12"/>
  <c r="Y14" i="12"/>
  <c r="Y202" i="12"/>
  <c r="Y67" i="12"/>
  <c r="Y103" i="12"/>
  <c r="Y87" i="12"/>
  <c r="Y98" i="12"/>
  <c r="Y80" i="12"/>
  <c r="Y74" i="12"/>
  <c r="Y27" i="12"/>
  <c r="Y9" i="12"/>
  <c r="Y28" i="12"/>
  <c r="Y21" i="12"/>
  <c r="Y97" i="12"/>
  <c r="Y16" i="12"/>
  <c r="Y123" i="12"/>
  <c r="Y89" i="12"/>
  <c r="Y106" i="12"/>
  <c r="Y42" i="12"/>
  <c r="Y170" i="12"/>
  <c r="Y258" i="12"/>
  <c r="Y126" i="12"/>
  <c r="Y29" i="12"/>
  <c r="Y131" i="12"/>
  <c r="Z6" i="12"/>
  <c r="AA4" i="12"/>
  <c r="Y2" i="7"/>
  <c r="X1" i="7"/>
  <c r="S6" i="11"/>
  <c r="T4" i="11"/>
  <c r="Y45" i="12" l="1"/>
  <c r="Y54" i="12"/>
  <c r="Y81" i="12"/>
  <c r="Y63" i="12"/>
  <c r="Y99" i="12"/>
  <c r="Z700" i="12"/>
  <c r="Z701" i="12"/>
  <c r="Z702" i="12"/>
  <c r="Z686" i="12"/>
  <c r="Z697" i="12"/>
  <c r="Z703" i="12"/>
  <c r="Z698" i="12"/>
  <c r="Z699" i="12"/>
  <c r="Z690" i="12"/>
  <c r="Z679" i="12"/>
  <c r="Z696" i="12"/>
  <c r="Z694" i="12"/>
  <c r="Z685" i="12"/>
  <c r="Z688" i="12"/>
  <c r="Z674" i="12"/>
  <c r="Z692" i="12"/>
  <c r="Z684" i="12"/>
  <c r="Z670" i="12"/>
  <c r="Z649" i="12"/>
  <c r="Z683" i="12"/>
  <c r="Z693" i="12"/>
  <c r="Z687" i="12"/>
  <c r="Z669" i="12"/>
  <c r="Z681" i="12"/>
  <c r="Z667" i="12"/>
  <c r="Z691" i="12"/>
  <c r="Z678" i="12"/>
  <c r="Z673" i="12"/>
  <c r="Z680" i="12"/>
  <c r="Z675" i="12"/>
  <c r="Z672" i="12"/>
  <c r="Z668" i="12"/>
  <c r="Z677" i="12"/>
  <c r="Z660" i="12"/>
  <c r="Z656" i="12"/>
  <c r="Z676" i="12"/>
  <c r="Z653" i="12"/>
  <c r="Z659" i="12"/>
  <c r="Z634" i="12"/>
  <c r="Z663" i="12"/>
  <c r="Z662" i="12"/>
  <c r="Z647" i="12"/>
  <c r="Z641" i="12"/>
  <c r="Z650" i="12"/>
  <c r="Z648" i="12"/>
  <c r="Z682" i="12"/>
  <c r="Z645" i="12"/>
  <c r="Z611" i="12"/>
  <c r="Z664" i="12"/>
  <c r="Z627" i="12"/>
  <c r="Z622" i="12"/>
  <c r="Z632" i="12"/>
  <c r="Z617" i="12"/>
  <c r="Z658" i="12"/>
  <c r="Z643" i="12"/>
  <c r="Z666" i="12"/>
  <c r="Z657" i="12"/>
  <c r="Z631" i="12"/>
  <c r="Z628" i="12"/>
  <c r="Z652" i="12"/>
  <c r="Z651" i="12"/>
  <c r="Z661" i="12"/>
  <c r="Z646" i="12"/>
  <c r="Z636" i="12"/>
  <c r="Z635" i="12"/>
  <c r="Z655" i="12"/>
  <c r="Z633" i="12"/>
  <c r="Z616" i="12"/>
  <c r="Z595" i="12"/>
  <c r="Z579" i="12"/>
  <c r="Z623" i="12"/>
  <c r="Z621" i="12"/>
  <c r="Z615" i="12"/>
  <c r="Z638" i="12"/>
  <c r="Z609" i="12"/>
  <c r="Z597" i="12"/>
  <c r="Z630" i="12"/>
  <c r="Z642" i="12"/>
  <c r="Z613" i="12"/>
  <c r="Z581" i="12"/>
  <c r="Z618" i="12"/>
  <c r="Z624" i="12"/>
  <c r="Z590" i="12"/>
  <c r="Z587" i="12"/>
  <c r="Z578" i="12"/>
  <c r="Z644" i="12"/>
  <c r="Z592" i="12"/>
  <c r="Z591" i="12"/>
  <c r="Z580" i="12"/>
  <c r="Z576" i="12"/>
  <c r="Z562" i="12"/>
  <c r="Z639" i="12"/>
  <c r="Z604" i="12"/>
  <c r="Z594" i="12"/>
  <c r="Z626" i="12"/>
  <c r="Z612" i="12"/>
  <c r="Z584" i="12"/>
  <c r="Z629" i="12"/>
  <c r="Z614" i="12"/>
  <c r="Z601" i="12"/>
  <c r="Z582" i="12"/>
  <c r="Z568" i="12"/>
  <c r="Z545" i="12"/>
  <c r="Z625" i="12"/>
  <c r="Z605" i="12"/>
  <c r="Z602" i="12"/>
  <c r="Z577" i="12"/>
  <c r="Z575" i="12"/>
  <c r="Z573" i="12"/>
  <c r="Z561" i="12"/>
  <c r="Z551" i="12"/>
  <c r="Z606" i="12"/>
  <c r="Z665" i="12"/>
  <c r="Z564" i="12"/>
  <c r="Z547" i="12"/>
  <c r="Z608" i="12"/>
  <c r="Z598" i="12"/>
  <c r="Z558" i="12"/>
  <c r="Z542" i="12"/>
  <c r="Z526" i="12"/>
  <c r="Z600" i="12"/>
  <c r="Z593" i="12"/>
  <c r="Z607" i="12"/>
  <c r="Z574" i="12"/>
  <c r="Z560" i="12"/>
  <c r="Z534" i="12"/>
  <c r="Z528" i="12"/>
  <c r="Z525" i="12"/>
  <c r="Z521" i="12"/>
  <c r="Z599" i="12"/>
  <c r="Z583" i="12"/>
  <c r="Z539" i="12"/>
  <c r="Z533" i="12"/>
  <c r="Z565" i="12"/>
  <c r="Z610" i="12"/>
  <c r="Z563" i="12"/>
  <c r="Z572" i="12"/>
  <c r="Z566" i="12"/>
  <c r="Z536" i="12"/>
  <c r="Z530" i="12"/>
  <c r="Z585" i="12"/>
  <c r="Z515" i="12"/>
  <c r="Z511" i="12"/>
  <c r="Z495" i="12"/>
  <c r="Z479" i="12"/>
  <c r="Z596" i="12"/>
  <c r="Z567" i="12"/>
  <c r="Z555" i="12"/>
  <c r="Z543" i="12"/>
  <c r="Z541" i="12"/>
  <c r="Z506" i="12"/>
  <c r="Z490" i="12"/>
  <c r="Z474" i="12"/>
  <c r="Z546" i="12"/>
  <c r="Z619" i="12"/>
  <c r="Z589" i="12"/>
  <c r="Z548" i="12"/>
  <c r="Z517" i="12"/>
  <c r="Z492" i="12"/>
  <c r="Z527" i="12"/>
  <c r="Z549" i="12"/>
  <c r="Z529" i="12"/>
  <c r="Z532" i="12"/>
  <c r="Z537" i="12"/>
  <c r="Z498" i="12"/>
  <c r="Z483" i="12"/>
  <c r="Z476" i="12"/>
  <c r="Z461" i="12"/>
  <c r="Z445" i="12"/>
  <c r="Z544" i="12"/>
  <c r="Z520" i="12"/>
  <c r="Z512" i="12"/>
  <c r="Z588" i="12"/>
  <c r="Z524" i="12"/>
  <c r="Z510" i="12"/>
  <c r="Z482" i="12"/>
  <c r="Z472" i="12"/>
  <c r="Z570" i="12"/>
  <c r="Z480" i="12"/>
  <c r="Z454" i="12"/>
  <c r="Z481" i="12"/>
  <c r="Z478" i="12"/>
  <c r="Z516" i="12"/>
  <c r="Z499" i="12"/>
  <c r="Z497" i="12"/>
  <c r="Z488" i="12"/>
  <c r="Z477" i="12"/>
  <c r="Z459" i="12"/>
  <c r="Z452" i="12"/>
  <c r="Z540" i="12"/>
  <c r="Z522" i="12"/>
  <c r="Z513" i="12"/>
  <c r="Z485" i="12"/>
  <c r="Z462" i="12"/>
  <c r="Z493" i="12"/>
  <c r="Z475" i="12"/>
  <c r="Z455" i="12"/>
  <c r="Z550" i="12"/>
  <c r="Z554" i="12"/>
  <c r="Z504" i="12"/>
  <c r="Z531" i="12"/>
  <c r="Z434" i="12"/>
  <c r="Z418" i="12"/>
  <c r="Z556" i="12"/>
  <c r="Z508" i="12"/>
  <c r="Z487" i="12"/>
  <c r="Z473" i="12"/>
  <c r="Z469" i="12"/>
  <c r="Z443" i="12"/>
  <c r="Z440" i="12"/>
  <c r="Z424" i="12"/>
  <c r="Z408" i="12"/>
  <c r="Z538" i="12"/>
  <c r="Z463" i="12"/>
  <c r="Z448" i="12"/>
  <c r="Z430" i="12"/>
  <c r="Z414" i="12"/>
  <c r="Z519" i="12"/>
  <c r="Z503" i="12"/>
  <c r="Z559" i="12"/>
  <c r="Z557" i="12"/>
  <c r="Z439" i="12"/>
  <c r="Z428" i="12"/>
  <c r="Z494" i="12"/>
  <c r="Z523" i="12"/>
  <c r="Z509" i="12"/>
  <c r="Z489" i="12"/>
  <c r="Z435" i="12"/>
  <c r="Z407" i="12"/>
  <c r="Z456" i="12"/>
  <c r="Z417" i="12"/>
  <c r="Z502" i="12"/>
  <c r="Z507" i="12"/>
  <c r="Z422" i="12"/>
  <c r="Z505" i="12"/>
  <c r="Z500" i="12"/>
  <c r="Z458" i="12"/>
  <c r="Z436" i="12"/>
  <c r="Z514" i="12"/>
  <c r="Z491" i="12"/>
  <c r="Z464" i="12"/>
  <c r="Z451" i="12"/>
  <c r="Z466" i="12"/>
  <c r="Z391" i="12"/>
  <c r="Z375" i="12"/>
  <c r="Z359" i="12"/>
  <c r="Z553" i="12"/>
  <c r="Z571" i="12"/>
  <c r="Z432" i="12"/>
  <c r="Z419" i="12"/>
  <c r="Z413" i="12"/>
  <c r="Z397" i="12"/>
  <c r="Z381" i="12"/>
  <c r="Z423" i="12"/>
  <c r="Z404" i="12"/>
  <c r="Z393" i="12"/>
  <c r="Z377" i="12"/>
  <c r="Z471" i="12"/>
  <c r="Z465" i="12"/>
  <c r="Z496" i="12"/>
  <c r="Z468" i="12"/>
  <c r="Z402" i="12"/>
  <c r="Z401" i="12"/>
  <c r="Z400" i="12"/>
  <c r="Z363" i="12"/>
  <c r="Z356" i="12"/>
  <c r="Z352" i="12"/>
  <c r="Z453" i="12"/>
  <c r="Z442" i="12"/>
  <c r="Z427" i="12"/>
  <c r="Z420" i="12"/>
  <c r="Z371" i="12"/>
  <c r="Z412" i="12"/>
  <c r="Z406" i="12"/>
  <c r="Z403" i="12"/>
  <c r="Z390" i="12"/>
  <c r="Z367" i="12"/>
  <c r="Z361" i="12"/>
  <c r="Z342" i="12"/>
  <c r="Z449" i="12"/>
  <c r="Z398" i="12"/>
  <c r="Z389" i="12"/>
  <c r="Z380" i="12"/>
  <c r="Z421" i="12"/>
  <c r="Z387" i="12"/>
  <c r="Z378" i="12"/>
  <c r="Z364" i="12"/>
  <c r="Z354" i="12"/>
  <c r="Z338" i="12"/>
  <c r="Z486" i="12"/>
  <c r="Z444" i="12"/>
  <c r="Z429" i="12"/>
  <c r="Z460" i="12"/>
  <c r="Z383" i="12"/>
  <c r="Z369" i="12"/>
  <c r="Z358" i="12"/>
  <c r="Z441" i="12"/>
  <c r="Z425" i="12"/>
  <c r="Z447" i="12"/>
  <c r="Z405" i="12"/>
  <c r="Z457" i="12"/>
  <c r="Z426" i="12"/>
  <c r="Z394" i="12"/>
  <c r="Z374" i="12"/>
  <c r="Z362" i="12"/>
  <c r="Z437" i="12"/>
  <c r="Z431" i="12"/>
  <c r="Z446" i="12"/>
  <c r="Z396" i="12"/>
  <c r="Z410" i="12"/>
  <c r="Z415" i="12"/>
  <c r="Z328" i="12"/>
  <c r="Z368" i="12"/>
  <c r="Z345" i="12"/>
  <c r="Z385" i="12"/>
  <c r="Z409" i="12"/>
  <c r="Z395" i="12"/>
  <c r="Z336" i="12"/>
  <c r="Z324" i="12"/>
  <c r="Z308" i="12"/>
  <c r="Z292" i="12"/>
  <c r="Z276" i="12"/>
  <c r="Z260" i="12"/>
  <c r="Z388" i="12"/>
  <c r="Z372" i="12"/>
  <c r="Z319" i="12"/>
  <c r="Z303" i="12"/>
  <c r="Z470" i="12"/>
  <c r="Z392" i="12"/>
  <c r="Z386" i="12"/>
  <c r="Z373" i="12"/>
  <c r="Z366" i="12"/>
  <c r="Z330" i="12"/>
  <c r="Z298" i="12"/>
  <c r="Z282" i="12"/>
  <c r="Z266" i="12"/>
  <c r="Z347" i="12"/>
  <c r="Z344" i="12"/>
  <c r="Z325" i="12"/>
  <c r="Z411" i="12"/>
  <c r="Z353" i="12"/>
  <c r="Z343" i="12"/>
  <c r="Z339" i="12"/>
  <c r="Z332" i="12"/>
  <c r="Z288" i="12"/>
  <c r="Z370" i="12"/>
  <c r="Z320" i="12"/>
  <c r="Z291" i="12"/>
  <c r="Z259" i="12"/>
  <c r="Z357" i="12"/>
  <c r="Z335" i="12"/>
  <c r="Z317" i="12"/>
  <c r="Z316" i="12"/>
  <c r="Z285" i="12"/>
  <c r="Z253" i="12"/>
  <c r="Z315" i="12"/>
  <c r="Z360" i="12"/>
  <c r="Z376" i="12"/>
  <c r="Z349" i="12"/>
  <c r="Z294" i="12"/>
  <c r="Z284" i="12"/>
  <c r="Z438" i="12"/>
  <c r="Z384" i="12"/>
  <c r="Z334" i="12"/>
  <c r="Z321" i="12"/>
  <c r="Z300" i="12"/>
  <c r="Z275" i="12"/>
  <c r="Z271" i="12"/>
  <c r="Z241" i="12"/>
  <c r="Z225" i="12"/>
  <c r="Z209" i="12"/>
  <c r="Z193" i="12"/>
  <c r="Z177" i="12"/>
  <c r="Z264" i="12"/>
  <c r="Z327" i="12"/>
  <c r="Z312" i="12"/>
  <c r="Z293" i="12"/>
  <c r="Z289" i="12"/>
  <c r="Z287" i="12"/>
  <c r="Z272" i="12"/>
  <c r="Z261" i="12"/>
  <c r="Z252" i="12"/>
  <c r="Z247" i="12"/>
  <c r="Z231" i="12"/>
  <c r="Z215" i="12"/>
  <c r="Z199" i="12"/>
  <c r="Z183" i="12"/>
  <c r="Z167" i="12"/>
  <c r="Z268" i="12"/>
  <c r="Z254" i="12"/>
  <c r="Z311" i="12"/>
  <c r="Z305" i="12"/>
  <c r="Z296" i="12"/>
  <c r="Z283" i="12"/>
  <c r="Z237" i="12"/>
  <c r="Z221" i="12"/>
  <c r="Z205" i="12"/>
  <c r="Z189" i="12"/>
  <c r="Z173" i="12"/>
  <c r="Z157" i="12"/>
  <c r="Z141" i="12"/>
  <c r="Z337" i="12"/>
  <c r="Z299" i="12"/>
  <c r="Z323" i="12"/>
  <c r="Z322" i="12"/>
  <c r="Z302" i="12"/>
  <c r="Z273" i="12"/>
  <c r="Z265" i="12"/>
  <c r="Z243" i="12"/>
  <c r="Z227" i="12"/>
  <c r="Z211" i="12"/>
  <c r="Z179" i="12"/>
  <c r="Z163" i="12"/>
  <c r="Z341" i="12"/>
  <c r="Z306" i="12"/>
  <c r="Z313" i="12"/>
  <c r="Z309" i="12"/>
  <c r="Z171" i="12"/>
  <c r="Z139" i="12"/>
  <c r="Z123" i="12"/>
  <c r="Z107" i="12"/>
  <c r="Z103" i="12"/>
  <c r="Z318" i="12"/>
  <c r="Z257" i="12"/>
  <c r="Z256" i="12"/>
  <c r="Z235" i="12"/>
  <c r="Z350" i="12"/>
  <c r="Z269" i="12"/>
  <c r="Z251" i="12"/>
  <c r="Z248" i="12"/>
  <c r="Z242" i="12"/>
  <c r="Z236" i="12"/>
  <c r="Z228" i="12"/>
  <c r="Z220" i="12"/>
  <c r="Z204" i="12"/>
  <c r="Z196" i="12"/>
  <c r="Z188" i="12"/>
  <c r="Z180" i="12"/>
  <c r="Z142" i="12"/>
  <c r="Z304" i="12"/>
  <c r="Z255" i="12"/>
  <c r="Z166" i="12"/>
  <c r="Z155" i="12"/>
  <c r="Z125" i="12"/>
  <c r="Z88" i="12"/>
  <c r="Z84" i="12"/>
  <c r="Z286" i="12"/>
  <c r="Z250" i="12"/>
  <c r="Z230" i="12"/>
  <c r="Z214" i="12"/>
  <c r="Z198" i="12"/>
  <c r="Z182" i="12"/>
  <c r="Z175" i="12"/>
  <c r="Z154" i="12"/>
  <c r="Z145" i="12"/>
  <c r="Z136" i="12"/>
  <c r="Z120" i="12"/>
  <c r="Z355" i="12"/>
  <c r="Z333" i="12"/>
  <c r="Z307" i="12"/>
  <c r="Z279" i="12"/>
  <c r="Z245" i="12"/>
  <c r="Z210" i="12"/>
  <c r="Z187" i="12"/>
  <c r="Z181" i="12"/>
  <c r="Z168" i="12"/>
  <c r="Z118" i="12"/>
  <c r="Z85" i="12"/>
  <c r="Z60" i="12"/>
  <c r="Z56" i="12"/>
  <c r="Z38" i="12"/>
  <c r="Z278" i="12"/>
  <c r="Z233" i="12"/>
  <c r="Z192" i="12"/>
  <c r="Z174" i="12"/>
  <c r="Z162" i="12"/>
  <c r="Z95" i="12"/>
  <c r="Z52" i="12"/>
  <c r="Z48" i="12"/>
  <c r="Z33" i="12"/>
  <c r="Z239" i="12"/>
  <c r="Z191" i="12"/>
  <c r="Z186" i="12"/>
  <c r="Z149" i="12"/>
  <c r="Z126" i="12"/>
  <c r="Z117" i="12"/>
  <c r="Z108" i="12"/>
  <c r="Z77" i="12"/>
  <c r="Z73" i="12"/>
  <c r="Z326" i="12"/>
  <c r="Z290" i="12"/>
  <c r="Z262" i="12"/>
  <c r="Z185" i="12"/>
  <c r="Z346" i="12"/>
  <c r="Z270" i="12"/>
  <c r="Z203" i="12"/>
  <c r="Z197" i="12"/>
  <c r="Z143" i="12"/>
  <c r="Z134" i="12"/>
  <c r="Z115" i="12"/>
  <c r="Z98" i="12"/>
  <c r="Z61" i="12"/>
  <c r="Z57" i="12"/>
  <c r="Z234" i="12"/>
  <c r="Z226" i="12"/>
  <c r="Z207" i="12"/>
  <c r="Z202" i="12"/>
  <c r="Z329" i="12"/>
  <c r="Z310" i="12"/>
  <c r="Z301" i="12"/>
  <c r="Z277" i="12"/>
  <c r="Z267" i="12"/>
  <c r="Z249" i="12"/>
  <c r="Z238" i="12"/>
  <c r="Z232" i="12"/>
  <c r="Z208" i="12"/>
  <c r="Z190" i="12"/>
  <c r="Z169" i="12"/>
  <c r="Z133" i="12"/>
  <c r="Z119" i="12"/>
  <c r="Z36" i="12"/>
  <c r="Z25" i="12"/>
  <c r="Z17" i="12"/>
  <c r="Z217" i="12"/>
  <c r="Z150" i="12"/>
  <c r="Z113" i="12"/>
  <c r="Z49" i="12"/>
  <c r="Z35" i="12"/>
  <c r="Z12" i="12"/>
  <c r="Z130" i="12"/>
  <c r="Z101" i="12"/>
  <c r="Z244" i="12"/>
  <c r="Z159" i="12"/>
  <c r="Z156" i="12"/>
  <c r="Z147" i="12"/>
  <c r="Z224" i="12"/>
  <c r="Z184" i="12"/>
  <c r="Z216" i="12"/>
  <c r="Z151" i="12"/>
  <c r="Z135" i="12"/>
  <c r="Z124" i="12"/>
  <c r="Z121" i="12"/>
  <c r="Z94" i="12"/>
  <c r="Z82" i="12"/>
  <c r="Z74" i="12"/>
  <c r="Z43" i="12"/>
  <c r="Z13" i="12"/>
  <c r="Z379" i="12"/>
  <c r="Z295" i="12"/>
  <c r="Z351" i="12"/>
  <c r="Z176" i="12"/>
  <c r="Z138" i="12"/>
  <c r="Z132" i="12"/>
  <c r="Z340" i="12"/>
  <c r="Z201" i="12"/>
  <c r="Z281" i="12"/>
  <c r="Z218" i="12"/>
  <c r="Z164" i="12"/>
  <c r="Z274" i="12"/>
  <c r="Z240" i="12"/>
  <c r="Z206" i="12"/>
  <c r="Z137" i="12"/>
  <c r="Z129" i="12"/>
  <c r="Z104" i="12"/>
  <c r="Z91" i="12"/>
  <c r="Z66" i="12"/>
  <c r="Z23" i="12"/>
  <c r="Z14" i="12"/>
  <c r="Z100" i="12"/>
  <c r="Z78" i="12"/>
  <c r="Z200" i="12"/>
  <c r="Z116" i="12"/>
  <c r="Z83" i="12"/>
  <c r="Z92" i="12"/>
  <c r="Z62" i="12"/>
  <c r="Z46" i="12"/>
  <c r="Z22" i="12"/>
  <c r="Z70" i="12"/>
  <c r="Z59" i="12"/>
  <c r="Z41" i="12"/>
  <c r="Z26" i="12"/>
  <c r="Z165" i="12"/>
  <c r="Z148" i="12"/>
  <c r="Z140" i="12"/>
  <c r="Z71" i="12"/>
  <c r="Z172" i="12"/>
  <c r="Z105" i="12"/>
  <c r="Z69" i="12"/>
  <c r="Z65" i="12"/>
  <c r="Z21" i="12"/>
  <c r="Z219" i="12"/>
  <c r="Z114" i="12"/>
  <c r="Z111" i="12"/>
  <c r="Z93" i="12"/>
  <c r="Z106" i="12"/>
  <c r="Z76" i="12"/>
  <c r="Z75" i="12"/>
  <c r="Z58" i="12"/>
  <c r="Z55" i="12"/>
  <c r="Z28" i="12"/>
  <c r="Z27" i="12"/>
  <c r="Z19" i="12"/>
  <c r="Z11" i="12"/>
  <c r="Z222" i="12"/>
  <c r="Z160" i="12"/>
  <c r="Z152" i="12"/>
  <c r="Z146" i="12"/>
  <c r="Z64" i="12"/>
  <c r="Z24" i="12"/>
  <c r="Z10" i="12"/>
  <c r="Z194" i="12"/>
  <c r="Z15" i="12"/>
  <c r="Z158" i="12"/>
  <c r="Z53" i="12"/>
  <c r="Z42" i="12"/>
  <c r="Z37" i="12"/>
  <c r="Z29" i="12"/>
  <c r="Z213" i="12"/>
  <c r="Z67" i="12"/>
  <c r="Z30" i="12"/>
  <c r="Z128" i="12"/>
  <c r="Z97" i="12"/>
  <c r="Z640" i="12"/>
  <c r="Z223" i="12"/>
  <c r="Z153" i="12"/>
  <c r="Z20" i="12"/>
  <c r="Z102" i="12"/>
  <c r="Z86" i="12"/>
  <c r="Z112" i="12"/>
  <c r="Z87" i="12"/>
  <c r="Z68" i="12"/>
  <c r="Z96" i="12"/>
  <c r="Z80" i="12"/>
  <c r="Z9" i="12"/>
  <c r="Z31" i="12"/>
  <c r="Z51" i="12"/>
  <c r="Z16" i="12"/>
  <c r="Z89" i="12"/>
  <c r="Z79" i="12"/>
  <c r="Z47" i="12"/>
  <c r="Z131" i="12"/>
  <c r="Z122" i="12"/>
  <c r="Z258" i="12"/>
  <c r="Z18" i="12"/>
  <c r="Z50" i="12"/>
  <c r="Z40" i="12"/>
  <c r="Z32" i="12"/>
  <c r="Z170" i="12"/>
  <c r="Y72" i="12"/>
  <c r="AB4" i="12"/>
  <c r="AA6" i="12"/>
  <c r="Y90" i="12"/>
  <c r="Y1" i="7"/>
  <c r="Z2" i="7"/>
  <c r="T6" i="11"/>
  <c r="U4" i="11"/>
  <c r="Z63" i="12" l="1"/>
  <c r="Z45" i="12"/>
  <c r="Z81" i="12"/>
  <c r="Z99" i="12"/>
  <c r="Z72" i="12"/>
  <c r="Z90" i="12"/>
  <c r="Z54" i="12"/>
  <c r="AA700" i="12"/>
  <c r="AA701" i="12"/>
  <c r="AA696" i="12"/>
  <c r="AA702" i="12"/>
  <c r="AA697" i="12"/>
  <c r="AA703" i="12"/>
  <c r="AA698" i="12"/>
  <c r="AA693" i="12"/>
  <c r="AA699" i="12"/>
  <c r="AA694" i="12"/>
  <c r="AA685" i="12"/>
  <c r="AA674" i="12"/>
  <c r="AA686" i="12"/>
  <c r="AA692" i="12"/>
  <c r="AA682" i="12"/>
  <c r="AA688" i="12"/>
  <c r="AA678" i="12"/>
  <c r="AA665" i="12"/>
  <c r="AA660" i="12"/>
  <c r="AA644" i="12"/>
  <c r="AA691" i="12"/>
  <c r="AA679" i="12"/>
  <c r="AA675" i="12"/>
  <c r="AA687" i="12"/>
  <c r="AA684" i="12"/>
  <c r="AA659" i="12"/>
  <c r="AA680" i="12"/>
  <c r="AA681" i="12"/>
  <c r="AA673" i="12"/>
  <c r="AA667" i="12"/>
  <c r="AA666" i="12"/>
  <c r="AA677" i="12"/>
  <c r="AA653" i="12"/>
  <c r="AA646" i="12"/>
  <c r="AA638" i="12"/>
  <c r="AA676" i="12"/>
  <c r="AA683" i="12"/>
  <c r="AA656" i="12"/>
  <c r="AA664" i="12"/>
  <c r="AA655" i="12"/>
  <c r="AA690" i="12"/>
  <c r="AA662" i="12"/>
  <c r="AA650" i="12"/>
  <c r="AA669" i="12"/>
  <c r="AA648" i="12"/>
  <c r="AA630" i="12"/>
  <c r="AA658" i="12"/>
  <c r="AA651" i="12"/>
  <c r="AA649" i="12"/>
  <c r="AA672" i="12"/>
  <c r="AA627" i="12"/>
  <c r="AA622" i="12"/>
  <c r="AA632" i="12"/>
  <c r="AA617" i="12"/>
  <c r="AA642" i="12"/>
  <c r="AA636" i="12"/>
  <c r="AA629" i="12"/>
  <c r="AA612" i="12"/>
  <c r="AA663" i="12"/>
  <c r="AA657" i="12"/>
  <c r="AA631" i="12"/>
  <c r="AA628" i="12"/>
  <c r="AA640" i="12"/>
  <c r="AA647" i="12"/>
  <c r="AA645" i="12"/>
  <c r="AA661" i="12"/>
  <c r="AA652" i="12"/>
  <c r="AA641" i="12"/>
  <c r="AA668" i="12"/>
  <c r="AA623" i="12"/>
  <c r="AA590" i="12"/>
  <c r="AA621" i="12"/>
  <c r="AA615" i="12"/>
  <c r="AA606" i="12"/>
  <c r="AA614" i="12"/>
  <c r="AA670" i="12"/>
  <c r="AA634" i="12"/>
  <c r="AA592" i="12"/>
  <c r="AA633" i="12"/>
  <c r="AA613" i="12"/>
  <c r="AA625" i="12"/>
  <c r="AA624" i="12"/>
  <c r="AA616" i="12"/>
  <c r="AA602" i="12"/>
  <c r="AA618" i="12"/>
  <c r="AA643" i="12"/>
  <c r="AA626" i="12"/>
  <c r="AA639" i="12"/>
  <c r="AA609" i="12"/>
  <c r="AA573" i="12"/>
  <c r="AA595" i="12"/>
  <c r="AA584" i="12"/>
  <c r="AA596" i="12"/>
  <c r="AA576" i="12"/>
  <c r="AA556" i="12"/>
  <c r="AA540" i="12"/>
  <c r="AA635" i="12"/>
  <c r="AA605" i="12"/>
  <c r="AA577" i="12"/>
  <c r="AA575" i="12"/>
  <c r="AA546" i="12"/>
  <c r="AA530" i="12"/>
  <c r="AA591" i="12"/>
  <c r="AA597" i="12"/>
  <c r="AA608" i="12"/>
  <c r="AA598" i="12"/>
  <c r="AA581" i="12"/>
  <c r="AA558" i="12"/>
  <c r="AA542" i="12"/>
  <c r="AA553" i="12"/>
  <c r="AA537" i="12"/>
  <c r="AA521" i="12"/>
  <c r="AA607" i="12"/>
  <c r="AA594" i="12"/>
  <c r="AA588" i="12"/>
  <c r="AA611" i="12"/>
  <c r="AA601" i="12"/>
  <c r="AA604" i="12"/>
  <c r="AA574" i="12"/>
  <c r="AA564" i="12"/>
  <c r="AA545" i="12"/>
  <c r="AA538" i="12"/>
  <c r="AA599" i="12"/>
  <c r="AA583" i="12"/>
  <c r="AA571" i="12"/>
  <c r="AA565" i="12"/>
  <c r="AA555" i="12"/>
  <c r="AA548" i="12"/>
  <c r="AA600" i="12"/>
  <c r="AA593" i="12"/>
  <c r="AA580" i="12"/>
  <c r="AA562" i="12"/>
  <c r="AA587" i="12"/>
  <c r="AA570" i="12"/>
  <c r="AA572" i="12"/>
  <c r="AA566" i="12"/>
  <c r="AA567" i="12"/>
  <c r="AA560" i="12"/>
  <c r="AA543" i="12"/>
  <c r="AA541" i="12"/>
  <c r="AA528" i="12"/>
  <c r="AA506" i="12"/>
  <c r="AA490" i="12"/>
  <c r="AA559" i="12"/>
  <c r="AA527" i="12"/>
  <c r="AA520" i="12"/>
  <c r="AA485" i="12"/>
  <c r="AA579" i="12"/>
  <c r="AA619" i="12"/>
  <c r="AA589" i="12"/>
  <c r="AA516" i="12"/>
  <c r="AA512" i="12"/>
  <c r="AA489" i="12"/>
  <c r="AA549" i="12"/>
  <c r="AA539" i="12"/>
  <c r="AA529" i="12"/>
  <c r="AA509" i="12"/>
  <c r="AA503" i="12"/>
  <c r="AA531" i="12"/>
  <c r="AA522" i="12"/>
  <c r="AA561" i="12"/>
  <c r="AA536" i="12"/>
  <c r="AA582" i="12"/>
  <c r="AA568" i="12"/>
  <c r="AA585" i="12"/>
  <c r="AA507" i="12"/>
  <c r="AA497" i="12"/>
  <c r="AA456" i="12"/>
  <c r="AA547" i="12"/>
  <c r="AA524" i="12"/>
  <c r="AA511" i="12"/>
  <c r="AA510" i="12"/>
  <c r="AA563" i="12"/>
  <c r="AA532" i="12"/>
  <c r="AA513" i="12"/>
  <c r="AA488" i="12"/>
  <c r="AA479" i="12"/>
  <c r="AA481" i="12"/>
  <c r="AA478" i="12"/>
  <c r="AA466" i="12"/>
  <c r="AA610" i="12"/>
  <c r="AA534" i="12"/>
  <c r="AA515" i="12"/>
  <c r="AA499" i="12"/>
  <c r="AA477" i="12"/>
  <c r="AA551" i="12"/>
  <c r="AA514" i="12"/>
  <c r="AA482" i="12"/>
  <c r="AA471" i="12"/>
  <c r="AA493" i="12"/>
  <c r="AA475" i="12"/>
  <c r="AA519" i="12"/>
  <c r="AA500" i="12"/>
  <c r="AA491" i="12"/>
  <c r="AA578" i="12"/>
  <c r="AA554" i="12"/>
  <c r="AA508" i="12"/>
  <c r="AA495" i="12"/>
  <c r="AA487" i="12"/>
  <c r="AA429" i="12"/>
  <c r="AA413" i="12"/>
  <c r="AA504" i="12"/>
  <c r="AA480" i="12"/>
  <c r="AA473" i="12"/>
  <c r="AA469" i="12"/>
  <c r="AA443" i="12"/>
  <c r="AA440" i="12"/>
  <c r="AA492" i="12"/>
  <c r="AA435" i="12"/>
  <c r="AA419" i="12"/>
  <c r="AA498" i="12"/>
  <c r="AA523" i="12"/>
  <c r="AA472" i="12"/>
  <c r="AA441" i="12"/>
  <c r="AA425" i="12"/>
  <c r="AA409" i="12"/>
  <c r="AA526" i="12"/>
  <c r="AA525" i="12"/>
  <c r="AA550" i="12"/>
  <c r="AA544" i="12"/>
  <c r="AA494" i="12"/>
  <c r="AA461" i="12"/>
  <c r="AA453" i="12"/>
  <c r="AA447" i="12"/>
  <c r="AA444" i="12"/>
  <c r="AA427" i="12"/>
  <c r="AA460" i="12"/>
  <c r="AA476" i="12"/>
  <c r="AA483" i="12"/>
  <c r="AA434" i="12"/>
  <c r="AA414" i="12"/>
  <c r="AA502" i="12"/>
  <c r="AA457" i="12"/>
  <c r="AA454" i="12"/>
  <c r="AA426" i="12"/>
  <c r="AA505" i="12"/>
  <c r="AA458" i="12"/>
  <c r="AA436" i="12"/>
  <c r="AA430" i="12"/>
  <c r="AA407" i="12"/>
  <c r="AA486" i="12"/>
  <c r="AA465" i="12"/>
  <c r="AA470" i="12"/>
  <c r="AA424" i="12"/>
  <c r="AA386" i="12"/>
  <c r="AA370" i="12"/>
  <c r="AA432" i="12"/>
  <c r="AA462" i="12"/>
  <c r="AA451" i="12"/>
  <c r="AA428" i="12"/>
  <c r="AA423" i="12"/>
  <c r="AA404" i="12"/>
  <c r="AA392" i="12"/>
  <c r="AA376" i="12"/>
  <c r="AA468" i="12"/>
  <c r="AA442" i="12"/>
  <c r="AA452" i="12"/>
  <c r="AA406" i="12"/>
  <c r="AA388" i="12"/>
  <c r="AA372" i="12"/>
  <c r="AA496" i="12"/>
  <c r="AA474" i="12"/>
  <c r="AA464" i="12"/>
  <c r="AA463" i="12"/>
  <c r="AA533" i="12"/>
  <c r="AA517" i="12"/>
  <c r="AA420" i="12"/>
  <c r="AA391" i="12"/>
  <c r="AA381" i="12"/>
  <c r="AA371" i="12"/>
  <c r="AA412" i="12"/>
  <c r="AA403" i="12"/>
  <c r="AA390" i="12"/>
  <c r="AA367" i="12"/>
  <c r="AA449" i="12"/>
  <c r="AA398" i="12"/>
  <c r="AA389" i="12"/>
  <c r="AA380" i="12"/>
  <c r="AA353" i="12"/>
  <c r="AA337" i="12"/>
  <c r="AA459" i="12"/>
  <c r="AA455" i="12"/>
  <c r="AA438" i="12"/>
  <c r="AA411" i="12"/>
  <c r="AA410" i="12"/>
  <c r="AA357" i="12"/>
  <c r="AA349" i="12"/>
  <c r="AA333" i="12"/>
  <c r="AA439" i="12"/>
  <c r="AA421" i="12"/>
  <c r="AA359" i="12"/>
  <c r="AA352" i="12"/>
  <c r="AA422" i="12"/>
  <c r="AA417" i="12"/>
  <c r="AA405" i="12"/>
  <c r="AA394" i="12"/>
  <c r="AA374" i="12"/>
  <c r="AA437" i="12"/>
  <c r="AA431" i="12"/>
  <c r="AA400" i="12"/>
  <c r="AA387" i="12"/>
  <c r="AA364" i="12"/>
  <c r="AA363" i="12"/>
  <c r="AA557" i="12"/>
  <c r="AA418" i="12"/>
  <c r="AA408" i="12"/>
  <c r="AA401" i="12"/>
  <c r="AA354" i="12"/>
  <c r="AA323" i="12"/>
  <c r="AA445" i="12"/>
  <c r="AA385" i="12"/>
  <c r="AA361" i="12"/>
  <c r="AA355" i="12"/>
  <c r="AA395" i="12"/>
  <c r="AA319" i="12"/>
  <c r="AA303" i="12"/>
  <c r="AA287" i="12"/>
  <c r="AA271" i="12"/>
  <c r="AA373" i="12"/>
  <c r="AA366" i="12"/>
  <c r="AA330" i="12"/>
  <c r="AA298" i="12"/>
  <c r="AA397" i="12"/>
  <c r="AA377" i="12"/>
  <c r="AA347" i="12"/>
  <c r="AA344" i="12"/>
  <c r="AA325" i="12"/>
  <c r="AA309" i="12"/>
  <c r="AA293" i="12"/>
  <c r="AA277" i="12"/>
  <c r="AA261" i="12"/>
  <c r="AA383" i="12"/>
  <c r="AA320" i="12"/>
  <c r="AA448" i="12"/>
  <c r="AA308" i="12"/>
  <c r="AA291" i="12"/>
  <c r="AA335" i="12"/>
  <c r="AA317" i="12"/>
  <c r="AA316" i="12"/>
  <c r="AA285" i="12"/>
  <c r="AA282" i="12"/>
  <c r="AA342" i="12"/>
  <c r="AA338" i="12"/>
  <c r="AA328" i="12"/>
  <c r="AA315" i="12"/>
  <c r="AA307" i="12"/>
  <c r="AA279" i="12"/>
  <c r="AA273" i="12"/>
  <c r="AA257" i="12"/>
  <c r="AA362" i="12"/>
  <c r="AA360" i="12"/>
  <c r="AA446" i="12"/>
  <c r="AA402" i="12"/>
  <c r="AA350" i="12"/>
  <c r="AA334" i="12"/>
  <c r="AA329" i="12"/>
  <c r="AA321" i="12"/>
  <c r="AA318" i="12"/>
  <c r="AA313" i="12"/>
  <c r="AA281" i="12"/>
  <c r="AA278" i="12"/>
  <c r="AA272" i="12"/>
  <c r="AA255" i="12"/>
  <c r="AA384" i="12"/>
  <c r="AA343" i="12"/>
  <c r="AA336" i="12"/>
  <c r="AA264" i="12"/>
  <c r="AA236" i="12"/>
  <c r="AA220" i="12"/>
  <c r="AA204" i="12"/>
  <c r="AA188" i="12"/>
  <c r="AA172" i="12"/>
  <c r="AA156" i="12"/>
  <c r="AA345" i="12"/>
  <c r="AA327" i="12"/>
  <c r="AA312" i="12"/>
  <c r="AA289" i="12"/>
  <c r="AA252" i="12"/>
  <c r="AA247" i="12"/>
  <c r="AA396" i="12"/>
  <c r="AA268" i="12"/>
  <c r="AA254" i="12"/>
  <c r="AA242" i="12"/>
  <c r="AA226" i="12"/>
  <c r="AA210" i="12"/>
  <c r="AA194" i="12"/>
  <c r="AA162" i="12"/>
  <c r="AA378" i="12"/>
  <c r="AA339" i="12"/>
  <c r="AA311" i="12"/>
  <c r="AA305" i="12"/>
  <c r="AA296" i="12"/>
  <c r="AA283" i="12"/>
  <c r="AA276" i="12"/>
  <c r="AA393" i="12"/>
  <c r="AA358" i="12"/>
  <c r="AA299" i="12"/>
  <c r="AA248" i="12"/>
  <c r="AA232" i="12"/>
  <c r="AA216" i="12"/>
  <c r="AA200" i="12"/>
  <c r="AA184" i="12"/>
  <c r="AA168" i="12"/>
  <c r="AA152" i="12"/>
  <c r="AA356" i="12"/>
  <c r="AA332" i="12"/>
  <c r="AA322" i="12"/>
  <c r="AA302" i="12"/>
  <c r="AA415" i="12"/>
  <c r="AA351" i="12"/>
  <c r="AA269" i="12"/>
  <c r="AA238" i="12"/>
  <c r="AA222" i="12"/>
  <c r="AA206" i="12"/>
  <c r="AA190" i="12"/>
  <c r="AA174" i="12"/>
  <c r="AA375" i="12"/>
  <c r="AA369" i="12"/>
  <c r="AA300" i="12"/>
  <c r="AA294" i="12"/>
  <c r="AA256" i="12"/>
  <c r="AA235" i="12"/>
  <c r="AA219" i="12"/>
  <c r="AA203" i="12"/>
  <c r="AA187" i="12"/>
  <c r="AA164" i="12"/>
  <c r="AA157" i="12"/>
  <c r="AA149" i="12"/>
  <c r="AA134" i="12"/>
  <c r="AA118" i="12"/>
  <c r="AA95" i="12"/>
  <c r="AA91" i="12"/>
  <c r="AA341" i="12"/>
  <c r="AA324" i="12"/>
  <c r="AA265" i="12"/>
  <c r="AA251" i="12"/>
  <c r="AA228" i="12"/>
  <c r="AA304" i="12"/>
  <c r="AA173" i="12"/>
  <c r="AA151" i="12"/>
  <c r="AA147" i="12"/>
  <c r="AA379" i="12"/>
  <c r="AA306" i="12"/>
  <c r="AA262" i="12"/>
  <c r="AA258" i="12"/>
  <c r="AA237" i="12"/>
  <c r="AA288" i="12"/>
  <c r="AA286" i="12"/>
  <c r="AA250" i="12"/>
  <c r="AA230" i="12"/>
  <c r="AA214" i="12"/>
  <c r="AA198" i="12"/>
  <c r="AA182" i="12"/>
  <c r="AA175" i="12"/>
  <c r="AA154" i="12"/>
  <c r="AA145" i="12"/>
  <c r="AA136" i="12"/>
  <c r="AA120" i="12"/>
  <c r="AA326" i="12"/>
  <c r="AA301" i="12"/>
  <c r="AA290" i="12"/>
  <c r="AA259" i="12"/>
  <c r="AA245" i="12"/>
  <c r="AA243" i="12"/>
  <c r="AA239" i="12"/>
  <c r="AA223" i="12"/>
  <c r="AA207" i="12"/>
  <c r="AA191" i="12"/>
  <c r="AA167" i="12"/>
  <c r="AA153" i="12"/>
  <c r="AA131" i="12"/>
  <c r="AA115" i="12"/>
  <c r="AA105" i="12"/>
  <c r="AA101" i="12"/>
  <c r="AA275" i="12"/>
  <c r="AA233" i="12"/>
  <c r="AA221" i="12"/>
  <c r="AA192" i="12"/>
  <c r="AA52" i="12"/>
  <c r="AA48" i="12"/>
  <c r="AA33" i="12"/>
  <c r="AA215" i="12"/>
  <c r="AA186" i="12"/>
  <c r="AA126" i="12"/>
  <c r="AA117" i="12"/>
  <c r="AA108" i="12"/>
  <c r="AA88" i="12"/>
  <c r="AA77" i="12"/>
  <c r="AA73" i="12"/>
  <c r="AA368" i="12"/>
  <c r="AA185" i="12"/>
  <c r="AA180" i="12"/>
  <c r="AA158" i="12"/>
  <c r="AA146" i="12"/>
  <c r="AA135" i="12"/>
  <c r="AA116" i="12"/>
  <c r="AA69" i="12"/>
  <c r="AA65" i="12"/>
  <c r="AA346" i="12"/>
  <c r="AA270" i="12"/>
  <c r="AA209" i="12"/>
  <c r="AA197" i="12"/>
  <c r="AA208" i="12"/>
  <c r="AA125" i="12"/>
  <c r="AA106" i="12"/>
  <c r="AA84" i="12"/>
  <c r="AA53" i="12"/>
  <c r="AA49" i="12"/>
  <c r="AA29" i="12"/>
  <c r="AA240" i="12"/>
  <c r="AA227" i="12"/>
  <c r="AA201" i="12"/>
  <c r="AA196" i="12"/>
  <c r="AA310" i="12"/>
  <c r="AA267" i="12"/>
  <c r="AA249" i="12"/>
  <c r="AA253" i="12"/>
  <c r="AA225" i="12"/>
  <c r="AA217" i="12"/>
  <c r="AA166" i="12"/>
  <c r="AA150" i="12"/>
  <c r="AA139" i="12"/>
  <c r="AA113" i="12"/>
  <c r="AA35" i="12"/>
  <c r="AA12" i="12"/>
  <c r="AA244" i="12"/>
  <c r="AA234" i="12"/>
  <c r="AA159" i="12"/>
  <c r="AA130" i="12"/>
  <c r="AA107" i="12"/>
  <c r="AA67" i="12"/>
  <c r="AA104" i="12"/>
  <c r="AA79" i="12"/>
  <c r="AA224" i="12"/>
  <c r="AA148" i="12"/>
  <c r="AA266" i="12"/>
  <c r="AA193" i="12"/>
  <c r="AA179" i="12"/>
  <c r="AA295" i="12"/>
  <c r="AA171" i="12"/>
  <c r="AA86" i="12"/>
  <c r="AA50" i="12"/>
  <c r="AA28" i="12"/>
  <c r="AA189" i="12"/>
  <c r="AA163" i="12"/>
  <c r="AA160" i="12"/>
  <c r="AA112" i="12"/>
  <c r="AA218" i="12"/>
  <c r="AA211" i="12"/>
  <c r="AA205" i="12"/>
  <c r="AA199" i="12"/>
  <c r="AA231" i="12"/>
  <c r="AA177" i="12"/>
  <c r="AA169" i="12"/>
  <c r="AA132" i="12"/>
  <c r="AA100" i="12"/>
  <c r="AA83" i="12"/>
  <c r="AA78" i="12"/>
  <c r="AA56" i="12"/>
  <c r="AA24" i="12"/>
  <c r="AA92" i="12"/>
  <c r="AA62" i="12"/>
  <c r="AA46" i="12"/>
  <c r="AA43" i="12"/>
  <c r="AA165" i="12"/>
  <c r="AA140" i="12"/>
  <c r="AA124" i="12"/>
  <c r="AA71" i="12"/>
  <c r="AA70" i="12"/>
  <c r="AA59" i="12"/>
  <c r="AA41" i="12"/>
  <c r="AA26" i="12"/>
  <c r="AA25" i="12"/>
  <c r="AA21" i="12"/>
  <c r="AA176" i="12"/>
  <c r="AA138" i="12"/>
  <c r="AA114" i="12"/>
  <c r="AA111" i="12"/>
  <c r="AA94" i="12"/>
  <c r="AA93" i="12"/>
  <c r="AA20" i="12"/>
  <c r="AA340" i="12"/>
  <c r="AA119" i="12"/>
  <c r="AA76" i="12"/>
  <c r="AA75" i="12"/>
  <c r="AA183" i="12"/>
  <c r="AA85" i="12"/>
  <c r="AA68" i="12"/>
  <c r="AA37" i="12"/>
  <c r="AA31" i="12"/>
  <c r="AA10" i="12"/>
  <c r="AA260" i="12"/>
  <c r="AA181" i="12"/>
  <c r="AA274" i="12"/>
  <c r="AA142" i="12"/>
  <c r="AA137" i="12"/>
  <c r="AA129" i="12"/>
  <c r="AA121" i="12"/>
  <c r="AA64" i="12"/>
  <c r="AA213" i="12"/>
  <c r="AA82" i="12"/>
  <c r="AA58" i="12"/>
  <c r="AA30" i="12"/>
  <c r="AA23" i="12"/>
  <c r="AA22" i="12"/>
  <c r="AA143" i="12"/>
  <c r="AA89" i="12"/>
  <c r="AA55" i="12"/>
  <c r="AA36" i="12"/>
  <c r="AA15" i="12"/>
  <c r="AA170" i="12"/>
  <c r="AA202" i="12"/>
  <c r="AA133" i="12"/>
  <c r="AA17" i="12"/>
  <c r="AA9" i="12"/>
  <c r="AA51" i="12"/>
  <c r="AA141" i="12"/>
  <c r="AA102" i="12"/>
  <c r="AA87" i="12"/>
  <c r="AA66" i="12"/>
  <c r="AA98" i="12"/>
  <c r="AA96" i="12"/>
  <c r="AA80" i="12"/>
  <c r="AA19" i="12"/>
  <c r="AA13" i="12"/>
  <c r="AA241" i="12"/>
  <c r="AA122" i="12"/>
  <c r="AA74" i="12"/>
  <c r="AA38" i="12"/>
  <c r="AA27" i="12"/>
  <c r="AA97" i="12"/>
  <c r="AA284" i="12"/>
  <c r="AA16" i="12"/>
  <c r="AA47" i="12"/>
  <c r="AA60" i="12"/>
  <c r="AA57" i="12"/>
  <c r="AA103" i="12"/>
  <c r="AA42" i="12"/>
  <c r="AA14" i="12"/>
  <c r="AA292" i="12"/>
  <c r="AA128" i="12"/>
  <c r="AA155" i="12"/>
  <c r="AA61" i="12"/>
  <c r="AA40" i="12"/>
  <c r="AA32" i="12"/>
  <c r="AA123" i="12"/>
  <c r="AA11" i="12"/>
  <c r="AA18" i="12"/>
  <c r="AC4" i="12"/>
  <c r="AB6" i="12"/>
  <c r="AA2" i="7"/>
  <c r="Z1" i="7"/>
  <c r="V4" i="11"/>
  <c r="U6" i="11"/>
  <c r="AA63" i="12" l="1"/>
  <c r="AA45" i="12"/>
  <c r="AA90" i="12"/>
  <c r="AA54" i="12"/>
  <c r="AB700" i="12"/>
  <c r="AB690" i="12"/>
  <c r="AB701" i="12"/>
  <c r="AB696" i="12"/>
  <c r="AB691" i="12"/>
  <c r="AB702" i="12"/>
  <c r="AB697" i="12"/>
  <c r="AB692" i="12"/>
  <c r="AB703" i="12"/>
  <c r="AB698" i="12"/>
  <c r="AB693" i="12"/>
  <c r="AB699" i="12"/>
  <c r="AB694" i="12"/>
  <c r="AB684" i="12"/>
  <c r="AB677" i="12"/>
  <c r="AB688" i="12"/>
  <c r="AB666" i="12"/>
  <c r="AB686" i="12"/>
  <c r="AB679" i="12"/>
  <c r="AB687" i="12"/>
  <c r="AB683" i="12"/>
  <c r="AB655" i="12"/>
  <c r="AB673" i="12"/>
  <c r="AB668" i="12"/>
  <c r="AB680" i="12"/>
  <c r="AB681" i="12"/>
  <c r="AB685" i="12"/>
  <c r="AB659" i="12"/>
  <c r="AB633" i="12"/>
  <c r="AB664" i="12"/>
  <c r="AB676" i="12"/>
  <c r="AB682" i="12"/>
  <c r="AB647" i="12"/>
  <c r="AB674" i="12"/>
  <c r="AB678" i="12"/>
  <c r="AB667" i="12"/>
  <c r="AB639" i="12"/>
  <c r="AB663" i="12"/>
  <c r="AB658" i="12"/>
  <c r="AB651" i="12"/>
  <c r="AB650" i="12"/>
  <c r="AB649" i="12"/>
  <c r="AB635" i="12"/>
  <c r="AB672" i="12"/>
  <c r="AB660" i="12"/>
  <c r="AB632" i="12"/>
  <c r="AB617" i="12"/>
  <c r="AB642" i="12"/>
  <c r="AB636" i="12"/>
  <c r="AB629" i="12"/>
  <c r="AB612" i="12"/>
  <c r="AB646" i="12"/>
  <c r="AB623" i="12"/>
  <c r="AB607" i="12"/>
  <c r="AB669" i="12"/>
  <c r="AB675" i="12"/>
  <c r="AB670" i="12"/>
  <c r="AB652" i="12"/>
  <c r="AB648" i="12"/>
  <c r="AB625" i="12"/>
  <c r="AB644" i="12"/>
  <c r="AB641" i="12"/>
  <c r="AB638" i="12"/>
  <c r="AB657" i="12"/>
  <c r="AB653" i="12"/>
  <c r="AB643" i="12"/>
  <c r="AB624" i="12"/>
  <c r="AB634" i="12"/>
  <c r="AB656" i="12"/>
  <c r="AB621" i="12"/>
  <c r="AB615" i="12"/>
  <c r="AB606" i="12"/>
  <c r="AB601" i="12"/>
  <c r="AB585" i="12"/>
  <c r="AB662" i="12"/>
  <c r="AB622" i="12"/>
  <c r="AB614" i="12"/>
  <c r="AB613" i="12"/>
  <c r="AB645" i="12"/>
  <c r="AB616" i="12"/>
  <c r="AB611" i="12"/>
  <c r="AB626" i="12"/>
  <c r="AB582" i="12"/>
  <c r="AB630" i="12"/>
  <c r="AB627" i="12"/>
  <c r="AB591" i="12"/>
  <c r="AB580" i="12"/>
  <c r="AB576" i="12"/>
  <c r="AB609" i="12"/>
  <c r="AB618" i="12"/>
  <c r="AB593" i="12"/>
  <c r="AB568" i="12"/>
  <c r="AB661" i="12"/>
  <c r="AB596" i="12"/>
  <c r="AB579" i="12"/>
  <c r="AB628" i="12"/>
  <c r="AB605" i="12"/>
  <c r="AB595" i="12"/>
  <c r="AB592" i="12"/>
  <c r="AB577" i="12"/>
  <c r="AB575" i="12"/>
  <c r="AB561" i="12"/>
  <c r="AB551" i="12"/>
  <c r="AB602" i="12"/>
  <c r="AB587" i="12"/>
  <c r="AB578" i="12"/>
  <c r="AB566" i="12"/>
  <c r="AB557" i="12"/>
  <c r="AB541" i="12"/>
  <c r="AB525" i="12"/>
  <c r="AB597" i="12"/>
  <c r="AB584" i="12"/>
  <c r="AB665" i="12"/>
  <c r="AB608" i="12"/>
  <c r="AB598" i="12"/>
  <c r="AB581" i="12"/>
  <c r="AB553" i="12"/>
  <c r="AB537" i="12"/>
  <c r="AB640" i="12"/>
  <c r="AB619" i="12"/>
  <c r="AB610" i="12"/>
  <c r="AB590" i="12"/>
  <c r="AB574" i="12"/>
  <c r="AB562" i="12"/>
  <c r="AB548" i="12"/>
  <c r="AB532" i="12"/>
  <c r="AB516" i="12"/>
  <c r="AB599" i="12"/>
  <c r="AB583" i="12"/>
  <c r="AB571" i="12"/>
  <c r="AB554" i="12"/>
  <c r="AB600" i="12"/>
  <c r="AB540" i="12"/>
  <c r="AB530" i="12"/>
  <c r="AB589" i="12"/>
  <c r="AB572" i="12"/>
  <c r="AB567" i="12"/>
  <c r="AB631" i="12"/>
  <c r="AB556" i="12"/>
  <c r="AB531" i="12"/>
  <c r="AB523" i="12"/>
  <c r="AB559" i="12"/>
  <c r="AB555" i="12"/>
  <c r="AB527" i="12"/>
  <c r="AB520" i="12"/>
  <c r="AB485" i="12"/>
  <c r="AB545" i="12"/>
  <c r="AB534" i="12"/>
  <c r="AB522" i="12"/>
  <c r="AB512" i="12"/>
  <c r="AB496" i="12"/>
  <c r="AB480" i="12"/>
  <c r="AB604" i="12"/>
  <c r="AB546" i="12"/>
  <c r="AB544" i="12"/>
  <c r="AB542" i="12"/>
  <c r="AB573" i="12"/>
  <c r="AB547" i="12"/>
  <c r="AB558" i="12"/>
  <c r="AB538" i="12"/>
  <c r="AB521" i="12"/>
  <c r="AB506" i="12"/>
  <c r="AB560" i="12"/>
  <c r="AB515" i="12"/>
  <c r="AB565" i="12"/>
  <c r="AB528" i="12"/>
  <c r="AB594" i="12"/>
  <c r="AB526" i="12"/>
  <c r="AB508" i="12"/>
  <c r="AB490" i="12"/>
  <c r="AB451" i="12"/>
  <c r="AB588" i="12"/>
  <c r="AB563" i="12"/>
  <c r="AB513" i="12"/>
  <c r="AB488" i="12"/>
  <c r="AB550" i="12"/>
  <c r="AB495" i="12"/>
  <c r="AB477" i="12"/>
  <c r="AB499" i="12"/>
  <c r="AB459" i="12"/>
  <c r="AB514" i="12"/>
  <c r="AB510" i="12"/>
  <c r="AB497" i="12"/>
  <c r="AB482" i="12"/>
  <c r="AB533" i="12"/>
  <c r="AB503" i="12"/>
  <c r="AB464" i="12"/>
  <c r="AB457" i="12"/>
  <c r="AB524" i="12"/>
  <c r="AB519" i="12"/>
  <c r="AB500" i="12"/>
  <c r="AB491" i="12"/>
  <c r="AB570" i="12"/>
  <c r="AB505" i="12"/>
  <c r="AB460" i="12"/>
  <c r="AB536" i="12"/>
  <c r="AB504" i="12"/>
  <c r="AB481" i="12"/>
  <c r="AB473" i="12"/>
  <c r="AB469" i="12"/>
  <c r="AB443" i="12"/>
  <c r="AB440" i="12"/>
  <c r="AB424" i="12"/>
  <c r="AB492" i="12"/>
  <c r="AB479" i="12"/>
  <c r="AB435" i="12"/>
  <c r="AB498" i="12"/>
  <c r="AB466" i="12"/>
  <c r="AB463" i="12"/>
  <c r="AB455" i="12"/>
  <c r="AB448" i="12"/>
  <c r="AB430" i="12"/>
  <c r="AB414" i="12"/>
  <c r="AB549" i="12"/>
  <c r="AB489" i="12"/>
  <c r="AB456" i="12"/>
  <c r="AB454" i="12"/>
  <c r="AB446" i="12"/>
  <c r="AB436" i="12"/>
  <c r="AB420" i="12"/>
  <c r="AB529" i="12"/>
  <c r="AB493" i="12"/>
  <c r="AB426" i="12"/>
  <c r="AB509" i="12"/>
  <c r="AB476" i="12"/>
  <c r="AB483" i="12"/>
  <c r="AB487" i="12"/>
  <c r="AB458" i="12"/>
  <c r="AB445" i="12"/>
  <c r="AB442" i="12"/>
  <c r="AB432" i="12"/>
  <c r="AB423" i="12"/>
  <c r="AB402" i="12"/>
  <c r="AB511" i="12"/>
  <c r="AB422" i="12"/>
  <c r="AB418" i="12"/>
  <c r="AB507" i="12"/>
  <c r="AB478" i="12"/>
  <c r="AB406" i="12"/>
  <c r="AB486" i="12"/>
  <c r="AB462" i="12"/>
  <c r="AB438" i="12"/>
  <c r="AB419" i="12"/>
  <c r="AB474" i="12"/>
  <c r="AB543" i="12"/>
  <c r="AB539" i="12"/>
  <c r="AB472" i="12"/>
  <c r="AB517" i="12"/>
  <c r="AB397" i="12"/>
  <c r="AB381" i="12"/>
  <c r="AB387" i="12"/>
  <c r="AB371" i="12"/>
  <c r="AB468" i="12"/>
  <c r="AB431" i="12"/>
  <c r="AB427" i="12"/>
  <c r="AB441" i="12"/>
  <c r="AB383" i="12"/>
  <c r="AB367" i="12"/>
  <c r="AB494" i="12"/>
  <c r="AB453" i="12"/>
  <c r="AB452" i="12"/>
  <c r="AB412" i="12"/>
  <c r="AB403" i="12"/>
  <c r="AB390" i="12"/>
  <c r="AB361" i="12"/>
  <c r="AB449" i="12"/>
  <c r="AB398" i="12"/>
  <c r="AB389" i="12"/>
  <c r="AB380" i="12"/>
  <c r="AB411" i="12"/>
  <c r="AB370" i="12"/>
  <c r="AB332" i="12"/>
  <c r="AB404" i="12"/>
  <c r="AB388" i="12"/>
  <c r="AB379" i="12"/>
  <c r="AB396" i="12"/>
  <c r="AB377" i="12"/>
  <c r="AB369" i="12"/>
  <c r="AB366" i="12"/>
  <c r="AB344" i="12"/>
  <c r="AB471" i="12"/>
  <c r="AB439" i="12"/>
  <c r="AB429" i="12"/>
  <c r="AB401" i="12"/>
  <c r="AB400" i="12"/>
  <c r="AB434" i="12"/>
  <c r="AB413" i="12"/>
  <c r="AB395" i="12"/>
  <c r="AB360" i="12"/>
  <c r="AB351" i="12"/>
  <c r="AB425" i="12"/>
  <c r="AB417" i="12"/>
  <c r="AB447" i="12"/>
  <c r="AB465" i="12"/>
  <c r="AB437" i="12"/>
  <c r="AB428" i="12"/>
  <c r="AB363" i="12"/>
  <c r="AB564" i="12"/>
  <c r="AB444" i="12"/>
  <c r="AB415" i="12"/>
  <c r="AB409" i="12"/>
  <c r="AB407" i="12"/>
  <c r="AB393" i="12"/>
  <c r="AB410" i="12"/>
  <c r="AB408" i="12"/>
  <c r="AB421" i="12"/>
  <c r="AB376" i="12"/>
  <c r="AB368" i="12"/>
  <c r="AB357" i="12"/>
  <c r="AB345" i="12"/>
  <c r="AB318" i="12"/>
  <c r="AB385" i="12"/>
  <c r="AB342" i="12"/>
  <c r="AB461" i="12"/>
  <c r="AB373" i="12"/>
  <c r="AB372" i="12"/>
  <c r="AB330" i="12"/>
  <c r="AB298" i="12"/>
  <c r="AB282" i="12"/>
  <c r="AB266" i="12"/>
  <c r="AB470" i="12"/>
  <c r="AB392" i="12"/>
  <c r="AB386" i="12"/>
  <c r="AB347" i="12"/>
  <c r="AB325" i="12"/>
  <c r="AB309" i="12"/>
  <c r="AB293" i="12"/>
  <c r="AB502" i="12"/>
  <c r="AB320" i="12"/>
  <c r="AB304" i="12"/>
  <c r="AB288" i="12"/>
  <c r="AB272" i="12"/>
  <c r="AB256" i="12"/>
  <c r="AB475" i="12"/>
  <c r="AB341" i="12"/>
  <c r="AB338" i="12"/>
  <c r="AB335" i="12"/>
  <c r="AB317" i="12"/>
  <c r="AB316" i="12"/>
  <c r="AB285" i="12"/>
  <c r="AB328" i="12"/>
  <c r="AB315" i="12"/>
  <c r="AB307" i="12"/>
  <c r="AB279" i="12"/>
  <c r="AB273" i="12"/>
  <c r="AB257" i="12"/>
  <c r="AB364" i="12"/>
  <c r="AB362" i="12"/>
  <c r="AB354" i="12"/>
  <c r="AB306" i="12"/>
  <c r="AB276" i="12"/>
  <c r="AB267" i="12"/>
  <c r="AB326" i="12"/>
  <c r="AB391" i="12"/>
  <c r="AB375" i="12"/>
  <c r="AB275" i="12"/>
  <c r="AB359" i="12"/>
  <c r="AB353" i="12"/>
  <c r="AB327" i="12"/>
  <c r="AB312" i="12"/>
  <c r="AB289" i="12"/>
  <c r="AB252" i="12"/>
  <c r="AB247" i="12"/>
  <c r="AB231" i="12"/>
  <c r="AB215" i="12"/>
  <c r="AB199" i="12"/>
  <c r="AB183" i="12"/>
  <c r="AB167" i="12"/>
  <c r="AB151" i="12"/>
  <c r="AB291" i="12"/>
  <c r="AB287" i="12"/>
  <c r="AB268" i="12"/>
  <c r="AB261" i="12"/>
  <c r="AB254" i="12"/>
  <c r="AB242" i="12"/>
  <c r="AB384" i="12"/>
  <c r="AB378" i="12"/>
  <c r="AB339" i="12"/>
  <c r="AB311" i="12"/>
  <c r="AB305" i="12"/>
  <c r="AB296" i="12"/>
  <c r="AB283" i="12"/>
  <c r="AB237" i="12"/>
  <c r="AB221" i="12"/>
  <c r="AB205" i="12"/>
  <c r="AB189" i="12"/>
  <c r="AB173" i="12"/>
  <c r="AB157" i="12"/>
  <c r="AB358" i="12"/>
  <c r="AB349" i="12"/>
  <c r="AB308" i="12"/>
  <c r="AB299" i="12"/>
  <c r="AB248" i="12"/>
  <c r="AB356" i="12"/>
  <c r="AB352" i="12"/>
  <c r="AB337" i="12"/>
  <c r="AB322" i="12"/>
  <c r="AB302" i="12"/>
  <c r="AB265" i="12"/>
  <c r="AB243" i="12"/>
  <c r="AB227" i="12"/>
  <c r="AB211" i="12"/>
  <c r="AB179" i="12"/>
  <c r="AB163" i="12"/>
  <c r="AB147" i="12"/>
  <c r="AB323" i="12"/>
  <c r="AB355" i="12"/>
  <c r="AB329" i="12"/>
  <c r="AB310" i="12"/>
  <c r="AB281" i="12"/>
  <c r="AB262" i="12"/>
  <c r="AB249" i="12"/>
  <c r="AB233" i="12"/>
  <c r="AB217" i="12"/>
  <c r="AB201" i="12"/>
  <c r="AB185" i="12"/>
  <c r="AB169" i="12"/>
  <c r="AB405" i="12"/>
  <c r="AB313" i="12"/>
  <c r="AB303" i="12"/>
  <c r="AB300" i="12"/>
  <c r="AB343" i="12"/>
  <c r="AB336" i="12"/>
  <c r="AB334" i="12"/>
  <c r="AB321" i="12"/>
  <c r="AB324" i="12"/>
  <c r="AB251" i="12"/>
  <c r="AB228" i="12"/>
  <c r="AB196" i="12"/>
  <c r="AB180" i="12"/>
  <c r="AB172" i="12"/>
  <c r="AB142" i="12"/>
  <c r="AB129" i="12"/>
  <c r="AB113" i="12"/>
  <c r="AB87" i="12"/>
  <c r="AB83" i="12"/>
  <c r="AB350" i="12"/>
  <c r="AB269" i="12"/>
  <c r="AB236" i="12"/>
  <c r="AB258" i="12"/>
  <c r="AB255" i="12"/>
  <c r="AB165" i="12"/>
  <c r="AB156" i="12"/>
  <c r="AB277" i="12"/>
  <c r="AB301" i="12"/>
  <c r="AB290" i="12"/>
  <c r="AB259" i="12"/>
  <c r="AB245" i="12"/>
  <c r="AB239" i="12"/>
  <c r="AB223" i="12"/>
  <c r="AB207" i="12"/>
  <c r="AB191" i="12"/>
  <c r="AB153" i="12"/>
  <c r="AB131" i="12"/>
  <c r="AB115" i="12"/>
  <c r="AB105" i="12"/>
  <c r="AB101" i="12"/>
  <c r="AB295" i="12"/>
  <c r="AB284" i="12"/>
  <c r="AB270" i="12"/>
  <c r="AB168" i="12"/>
  <c r="AB150" i="12"/>
  <c r="AB143" i="12"/>
  <c r="AB126" i="12"/>
  <c r="AB333" i="12"/>
  <c r="AB271" i="12"/>
  <c r="AB394" i="12"/>
  <c r="AB294" i="12"/>
  <c r="AB278" i="12"/>
  <c r="AB204" i="12"/>
  <c r="AB198" i="12"/>
  <c r="AB186" i="12"/>
  <c r="AB174" i="12"/>
  <c r="AB162" i="12"/>
  <c r="AB136" i="12"/>
  <c r="AB117" i="12"/>
  <c r="AB108" i="12"/>
  <c r="AB95" i="12"/>
  <c r="AB88" i="12"/>
  <c r="AB77" i="12"/>
  <c r="AB73" i="12"/>
  <c r="AB158" i="12"/>
  <c r="AB149" i="12"/>
  <c r="AB146" i="12"/>
  <c r="AB135" i="12"/>
  <c r="AB116" i="12"/>
  <c r="AB69" i="12"/>
  <c r="AB65" i="12"/>
  <c r="AB346" i="12"/>
  <c r="AB209" i="12"/>
  <c r="AB197" i="12"/>
  <c r="AB155" i="12"/>
  <c r="AB107" i="12"/>
  <c r="AB98" i="12"/>
  <c r="AB91" i="12"/>
  <c r="AB61" i="12"/>
  <c r="AB57" i="12"/>
  <c r="AB264" i="12"/>
  <c r="AB208" i="12"/>
  <c r="AB203" i="12"/>
  <c r="AB286" i="12"/>
  <c r="AB234" i="12"/>
  <c r="AB220" i="12"/>
  <c r="AB214" i="12"/>
  <c r="AB202" i="12"/>
  <c r="AB190" i="12"/>
  <c r="AB184" i="12"/>
  <c r="AB133" i="12"/>
  <c r="AB94" i="12"/>
  <c r="AB78" i="12"/>
  <c r="AB74" i="12"/>
  <c r="AB40" i="12"/>
  <c r="AB24" i="12"/>
  <c r="AB225" i="12"/>
  <c r="AB213" i="12"/>
  <c r="AB166" i="12"/>
  <c r="AB253" i="12"/>
  <c r="AB238" i="12"/>
  <c r="AB210" i="12"/>
  <c r="AB244" i="12"/>
  <c r="AB159" i="12"/>
  <c r="AB130" i="12"/>
  <c r="AB67" i="12"/>
  <c r="AB49" i="12"/>
  <c r="AB224" i="12"/>
  <c r="AB148" i="12"/>
  <c r="AB104" i="12"/>
  <c r="AB84" i="12"/>
  <c r="AB79" i="12"/>
  <c r="AB62" i="12"/>
  <c r="AB55" i="12"/>
  <c r="AB23" i="12"/>
  <c r="AB18" i="12"/>
  <c r="AB124" i="12"/>
  <c r="AB121" i="12"/>
  <c r="AB82" i="12"/>
  <c r="AB193" i="12"/>
  <c r="AB152" i="12"/>
  <c r="AB250" i="12"/>
  <c r="AB235" i="12"/>
  <c r="AB216" i="12"/>
  <c r="AB182" i="12"/>
  <c r="AB171" i="12"/>
  <c r="AB200" i="12"/>
  <c r="AB176" i="12"/>
  <c r="AB145" i="12"/>
  <c r="AB138" i="12"/>
  <c r="AB132" i="12"/>
  <c r="AB118" i="12"/>
  <c r="AB92" i="12"/>
  <c r="AB68" i="12"/>
  <c r="AB56" i="12"/>
  <c r="AB42" i="12"/>
  <c r="AB33" i="12"/>
  <c r="AB19" i="12"/>
  <c r="AB292" i="12"/>
  <c r="AB274" i="12"/>
  <c r="AB187" i="12"/>
  <c r="AB374" i="12"/>
  <c r="AB226" i="12"/>
  <c r="AB177" i="12"/>
  <c r="AB164" i="12"/>
  <c r="AB232" i="12"/>
  <c r="AB188" i="12"/>
  <c r="AB46" i="12"/>
  <c r="AB43" i="12"/>
  <c r="AB22" i="12"/>
  <c r="AB13" i="12"/>
  <c r="AB71" i="12"/>
  <c r="AB70" i="12"/>
  <c r="AB59" i="12"/>
  <c r="AB41" i="12"/>
  <c r="AB26" i="12"/>
  <c r="AB25" i="12"/>
  <c r="AB230" i="12"/>
  <c r="AB140" i="12"/>
  <c r="AB21" i="12"/>
  <c r="AB20" i="12"/>
  <c r="AB12" i="12"/>
  <c r="AB319" i="12"/>
  <c r="AB175" i="12"/>
  <c r="AB114" i="12"/>
  <c r="AB111" i="12"/>
  <c r="AB93" i="12"/>
  <c r="AB340" i="12"/>
  <c r="AB219" i="12"/>
  <c r="AB119" i="12"/>
  <c r="AB76" i="12"/>
  <c r="AB75" i="12"/>
  <c r="AB58" i="12"/>
  <c r="AB52" i="12"/>
  <c r="AB27" i="12"/>
  <c r="AB11" i="12"/>
  <c r="AB106" i="12"/>
  <c r="AB85" i="12"/>
  <c r="AB222" i="12"/>
  <c r="AB122" i="12"/>
  <c r="AB86" i="12"/>
  <c r="AB9" i="12"/>
  <c r="AB154" i="12"/>
  <c r="AB141" i="12"/>
  <c r="AB192" i="12"/>
  <c r="AB137" i="12"/>
  <c r="AB240" i="12"/>
  <c r="AB218" i="12"/>
  <c r="AB206" i="12"/>
  <c r="AB100" i="12"/>
  <c r="AB139" i="12"/>
  <c r="AB30" i="12"/>
  <c r="AB10" i="12"/>
  <c r="AB89" i="12"/>
  <c r="AB123" i="12"/>
  <c r="AB15" i="12"/>
  <c r="AB102" i="12"/>
  <c r="AB103" i="12"/>
  <c r="AB53" i="12"/>
  <c r="AB112" i="12"/>
  <c r="AB96" i="12"/>
  <c r="AB80" i="12"/>
  <c r="AB17" i="12"/>
  <c r="AB38" i="12"/>
  <c r="AB194" i="12"/>
  <c r="AB260" i="12"/>
  <c r="AB241" i="12"/>
  <c r="AB170" i="12"/>
  <c r="AB37" i="12"/>
  <c r="AB29" i="12"/>
  <c r="AB128" i="12"/>
  <c r="AB97" i="12"/>
  <c r="AB31" i="12"/>
  <c r="AB51" i="12"/>
  <c r="AB28" i="12"/>
  <c r="AB16" i="12"/>
  <c r="AB47" i="12"/>
  <c r="AB134" i="12"/>
  <c r="AB36" i="12"/>
  <c r="AB66" i="12"/>
  <c r="AB14" i="12"/>
  <c r="AB125" i="12"/>
  <c r="AB50" i="12"/>
  <c r="AB35" i="12"/>
  <c r="AB160" i="12"/>
  <c r="AB120" i="12"/>
  <c r="AB64" i="12"/>
  <c r="AB60" i="12"/>
  <c r="AB181" i="12"/>
  <c r="AB32" i="12"/>
  <c r="AB48" i="12"/>
  <c r="AA99" i="12"/>
  <c r="AC6" i="12"/>
  <c r="AD4" i="12"/>
  <c r="AA81" i="12"/>
  <c r="AA72" i="12"/>
  <c r="AB2" i="7"/>
  <c r="AA1" i="7"/>
  <c r="V6" i="11"/>
  <c r="W4" i="11"/>
  <c r="AB99" i="12" l="1"/>
  <c r="AB90" i="12"/>
  <c r="AB72" i="12"/>
  <c r="AB81" i="12"/>
  <c r="AD6" i="12"/>
  <c r="AE4" i="12"/>
  <c r="AC701" i="12"/>
  <c r="AC702" i="12"/>
  <c r="AC703" i="12"/>
  <c r="AC687" i="12"/>
  <c r="AC698" i="12"/>
  <c r="AC699" i="12"/>
  <c r="AC700" i="12"/>
  <c r="AC683" i="12"/>
  <c r="AC680" i="12"/>
  <c r="AC696" i="12"/>
  <c r="AC694" i="12"/>
  <c r="AC692" i="12"/>
  <c r="AC686" i="12"/>
  <c r="AC679" i="12"/>
  <c r="AC676" i="12"/>
  <c r="AC650" i="12"/>
  <c r="AC691" i="12"/>
  <c r="AC697" i="12"/>
  <c r="AC682" i="12"/>
  <c r="AC674" i="12"/>
  <c r="AC681" i="12"/>
  <c r="AC690" i="12"/>
  <c r="AC684" i="12"/>
  <c r="AC673" i="12"/>
  <c r="AC664" i="12"/>
  <c r="AC693" i="12"/>
  <c r="AC667" i="12"/>
  <c r="AC685" i="12"/>
  <c r="AC688" i="12"/>
  <c r="AC668" i="12"/>
  <c r="AC657" i="12"/>
  <c r="AC659" i="12"/>
  <c r="AC651" i="12"/>
  <c r="AC628" i="12"/>
  <c r="AC675" i="12"/>
  <c r="AC655" i="12"/>
  <c r="AC670" i="12"/>
  <c r="AC669" i="12"/>
  <c r="AC660" i="12"/>
  <c r="AC663" i="12"/>
  <c r="AC662" i="12"/>
  <c r="AC672" i="12"/>
  <c r="AC656" i="12"/>
  <c r="AC652" i="12"/>
  <c r="AC646" i="12"/>
  <c r="AC678" i="12"/>
  <c r="AC642" i="12"/>
  <c r="AC636" i="12"/>
  <c r="AC629" i="12"/>
  <c r="AC612" i="12"/>
  <c r="AC623" i="12"/>
  <c r="AC635" i="12"/>
  <c r="AC618" i="12"/>
  <c r="AC661" i="12"/>
  <c r="AC666" i="12"/>
  <c r="AC648" i="12"/>
  <c r="AC677" i="12"/>
  <c r="AC640" i="12"/>
  <c r="AC665" i="12"/>
  <c r="AC639" i="12"/>
  <c r="AC645" i="12"/>
  <c r="AC653" i="12"/>
  <c r="AC643" i="12"/>
  <c r="AC631" i="12"/>
  <c r="AC633" i="12"/>
  <c r="AC630" i="12"/>
  <c r="AC622" i="12"/>
  <c r="AC614" i="12"/>
  <c r="AC596" i="12"/>
  <c r="AC580" i="12"/>
  <c r="AC613" i="12"/>
  <c r="AC644" i="12"/>
  <c r="AC627" i="12"/>
  <c r="AC624" i="12"/>
  <c r="AC634" i="12"/>
  <c r="AC611" i="12"/>
  <c r="AC607" i="12"/>
  <c r="AC598" i="12"/>
  <c r="AC625" i="12"/>
  <c r="AC619" i="12"/>
  <c r="AC599" i="12"/>
  <c r="AC593" i="12"/>
  <c r="AC632" i="12"/>
  <c r="AC601" i="12"/>
  <c r="AC587" i="12"/>
  <c r="AC641" i="12"/>
  <c r="AC647" i="12"/>
  <c r="AC609" i="12"/>
  <c r="AC592" i="12"/>
  <c r="AC658" i="12"/>
  <c r="AC585" i="12"/>
  <c r="AC563" i="12"/>
  <c r="AC626" i="12"/>
  <c r="AC579" i="12"/>
  <c r="AC577" i="12"/>
  <c r="AC608" i="12"/>
  <c r="AC597" i="12"/>
  <c r="AC583" i="12"/>
  <c r="AC602" i="12"/>
  <c r="AC573" i="12"/>
  <c r="AC546" i="12"/>
  <c r="AC578" i="12"/>
  <c r="AC638" i="12"/>
  <c r="AC571" i="12"/>
  <c r="AC536" i="12"/>
  <c r="AC606" i="12"/>
  <c r="AC581" i="12"/>
  <c r="AC610" i="12"/>
  <c r="AC590" i="12"/>
  <c r="AC574" i="12"/>
  <c r="AC562" i="12"/>
  <c r="AC548" i="12"/>
  <c r="AC604" i="12"/>
  <c r="AC567" i="12"/>
  <c r="AC559" i="12"/>
  <c r="AC543" i="12"/>
  <c r="AC527" i="12"/>
  <c r="AC605" i="12"/>
  <c r="AC595" i="12"/>
  <c r="AC554" i="12"/>
  <c r="AC561" i="12"/>
  <c r="AC568" i="12"/>
  <c r="AC616" i="12"/>
  <c r="AC591" i="12"/>
  <c r="AC589" i="12"/>
  <c r="AC572" i="12"/>
  <c r="AC556" i="12"/>
  <c r="AC594" i="12"/>
  <c r="AC615" i="12"/>
  <c r="AC566" i="12"/>
  <c r="AC649" i="12"/>
  <c r="AC584" i="12"/>
  <c r="AC549" i="12"/>
  <c r="AC532" i="12"/>
  <c r="AC529" i="12"/>
  <c r="AC545" i="12"/>
  <c r="AC534" i="12"/>
  <c r="AC522" i="12"/>
  <c r="AC512" i="12"/>
  <c r="AC496" i="12"/>
  <c r="AC480" i="12"/>
  <c r="AC600" i="12"/>
  <c r="AC588" i="12"/>
  <c r="AC539" i="12"/>
  <c r="AC507" i="12"/>
  <c r="AC491" i="12"/>
  <c r="AC475" i="12"/>
  <c r="AC509" i="12"/>
  <c r="AC503" i="12"/>
  <c r="AC575" i="12"/>
  <c r="AC560" i="12"/>
  <c r="AC531" i="12"/>
  <c r="AC515" i="12"/>
  <c r="AC617" i="12"/>
  <c r="AC553" i="12"/>
  <c r="AC540" i="12"/>
  <c r="AC555" i="12"/>
  <c r="AC547" i="12"/>
  <c r="AC537" i="12"/>
  <c r="AC530" i="12"/>
  <c r="AC521" i="12"/>
  <c r="AC526" i="12"/>
  <c r="AC525" i="12"/>
  <c r="AC474" i="12"/>
  <c r="AC462" i="12"/>
  <c r="AC446" i="12"/>
  <c r="AC621" i="12"/>
  <c r="AC550" i="12"/>
  <c r="AC495" i="12"/>
  <c r="AC533" i="12"/>
  <c r="AC523" i="12"/>
  <c r="AC514" i="12"/>
  <c r="AC582" i="12"/>
  <c r="AC565" i="12"/>
  <c r="AC510" i="12"/>
  <c r="AC497" i="12"/>
  <c r="AC490" i="12"/>
  <c r="AC482" i="12"/>
  <c r="AC477" i="12"/>
  <c r="AC471" i="12"/>
  <c r="AC558" i="12"/>
  <c r="AC551" i="12"/>
  <c r="AC516" i="12"/>
  <c r="AC506" i="12"/>
  <c r="AC488" i="12"/>
  <c r="AC517" i="12"/>
  <c r="AC483" i="12"/>
  <c r="AC476" i="12"/>
  <c r="AC469" i="12"/>
  <c r="AC570" i="12"/>
  <c r="AC541" i="12"/>
  <c r="AC505" i="12"/>
  <c r="AC508" i="12"/>
  <c r="AC502" i="12"/>
  <c r="AC486" i="12"/>
  <c r="AC499" i="12"/>
  <c r="AC542" i="12"/>
  <c r="AC492" i="12"/>
  <c r="AC479" i="12"/>
  <c r="AC435" i="12"/>
  <c r="AC419" i="12"/>
  <c r="AC498" i="12"/>
  <c r="AC466" i="12"/>
  <c r="AC463" i="12"/>
  <c r="AC455" i="12"/>
  <c r="AC448" i="12"/>
  <c r="AC478" i="12"/>
  <c r="AC472" i="12"/>
  <c r="AC441" i="12"/>
  <c r="AC425" i="12"/>
  <c r="AC409" i="12"/>
  <c r="AC538" i="12"/>
  <c r="AC564" i="12"/>
  <c r="AC524" i="12"/>
  <c r="AC493" i="12"/>
  <c r="AC470" i="12"/>
  <c r="AC457" i="12"/>
  <c r="AC431" i="12"/>
  <c r="AC415" i="12"/>
  <c r="AC513" i="12"/>
  <c r="AC460" i="12"/>
  <c r="AC440" i="12"/>
  <c r="AC485" i="12"/>
  <c r="AC473" i="12"/>
  <c r="AC487" i="12"/>
  <c r="AC481" i="12"/>
  <c r="AC544" i="12"/>
  <c r="AC519" i="12"/>
  <c r="AC500" i="12"/>
  <c r="AC454" i="12"/>
  <c r="AC436" i="12"/>
  <c r="AC438" i="12"/>
  <c r="AC453" i="12"/>
  <c r="AC445" i="12"/>
  <c r="AC442" i="12"/>
  <c r="AC423" i="12"/>
  <c r="AC576" i="12"/>
  <c r="AC465" i="12"/>
  <c r="AC557" i="12"/>
  <c r="AC504" i="12"/>
  <c r="AC461" i="12"/>
  <c r="AC458" i="12"/>
  <c r="AC432" i="12"/>
  <c r="AC428" i="12"/>
  <c r="AC413" i="12"/>
  <c r="AC404" i="12"/>
  <c r="AC392" i="12"/>
  <c r="AC376" i="12"/>
  <c r="AC360" i="12"/>
  <c r="AC451" i="12"/>
  <c r="AC468" i="12"/>
  <c r="AC427" i="12"/>
  <c r="AC398" i="12"/>
  <c r="AC489" i="12"/>
  <c r="AC452" i="12"/>
  <c r="AC444" i="12"/>
  <c r="AC439" i="12"/>
  <c r="AC394" i="12"/>
  <c r="AC378" i="12"/>
  <c r="AC449" i="12"/>
  <c r="AC443" i="12"/>
  <c r="AC389" i="12"/>
  <c r="AC380" i="12"/>
  <c r="AC367" i="12"/>
  <c r="AC353" i="12"/>
  <c r="AC511" i="12"/>
  <c r="AC464" i="12"/>
  <c r="AC430" i="12"/>
  <c r="AC411" i="12"/>
  <c r="AC406" i="12"/>
  <c r="AC370" i="12"/>
  <c r="AC459" i="12"/>
  <c r="AC388" i="12"/>
  <c r="AC379" i="12"/>
  <c r="AC359" i="12"/>
  <c r="AC343" i="12"/>
  <c r="AC528" i="12"/>
  <c r="AC421" i="12"/>
  <c r="AC417" i="12"/>
  <c r="AC520" i="12"/>
  <c r="AC447" i="12"/>
  <c r="AC418" i="12"/>
  <c r="AC386" i="12"/>
  <c r="AC362" i="12"/>
  <c r="AC355" i="12"/>
  <c r="AC339" i="12"/>
  <c r="AC434" i="12"/>
  <c r="AC407" i="12"/>
  <c r="AC402" i="12"/>
  <c r="AC420" i="12"/>
  <c r="AC422" i="12"/>
  <c r="AC405" i="12"/>
  <c r="AC424" i="12"/>
  <c r="AC437" i="12"/>
  <c r="AC426" i="12"/>
  <c r="AC400" i="12"/>
  <c r="AC387" i="12"/>
  <c r="AC412" i="12"/>
  <c r="AC393" i="12"/>
  <c r="AC381" i="12"/>
  <c r="AC401" i="12"/>
  <c r="AC494" i="12"/>
  <c r="AC395" i="12"/>
  <c r="AC385" i="12"/>
  <c r="AC369" i="12"/>
  <c r="AC329" i="12"/>
  <c r="AC371" i="12"/>
  <c r="AC408" i="12"/>
  <c r="AC366" i="12"/>
  <c r="AC347" i="12"/>
  <c r="AC325" i="12"/>
  <c r="AC309" i="12"/>
  <c r="AC293" i="12"/>
  <c r="AC277" i="12"/>
  <c r="AC261" i="12"/>
  <c r="AC397" i="12"/>
  <c r="AC377" i="12"/>
  <c r="AC363" i="12"/>
  <c r="AC344" i="12"/>
  <c r="AC320" i="12"/>
  <c r="AC304" i="12"/>
  <c r="AC390" i="12"/>
  <c r="AC383" i="12"/>
  <c r="AC341" i="12"/>
  <c r="AC338" i="12"/>
  <c r="AC335" i="12"/>
  <c r="AC315" i="12"/>
  <c r="AC299" i="12"/>
  <c r="AC283" i="12"/>
  <c r="AC267" i="12"/>
  <c r="AC456" i="12"/>
  <c r="AC358" i="12"/>
  <c r="AC332" i="12"/>
  <c r="AC326" i="12"/>
  <c r="AC328" i="12"/>
  <c r="AC307" i="12"/>
  <c r="AC298" i="12"/>
  <c r="AC282" i="12"/>
  <c r="AC364" i="12"/>
  <c r="AC357" i="12"/>
  <c r="AC354" i="12"/>
  <c r="AC342" i="12"/>
  <c r="AC306" i="12"/>
  <c r="AC276" i="12"/>
  <c r="AC305" i="12"/>
  <c r="AC296" i="12"/>
  <c r="AC270" i="12"/>
  <c r="AC254" i="12"/>
  <c r="AC391" i="12"/>
  <c r="AC323" i="12"/>
  <c r="AC429" i="12"/>
  <c r="AC373" i="12"/>
  <c r="AC351" i="12"/>
  <c r="AC312" i="12"/>
  <c r="AC303" i="12"/>
  <c r="AC269" i="12"/>
  <c r="AC258" i="12"/>
  <c r="AC414" i="12"/>
  <c r="AC345" i="12"/>
  <c r="AC291" i="12"/>
  <c r="AC287" i="12"/>
  <c r="AC268" i="12"/>
  <c r="AC242" i="12"/>
  <c r="AC226" i="12"/>
  <c r="AC210" i="12"/>
  <c r="AC194" i="12"/>
  <c r="AC162" i="12"/>
  <c r="AC396" i="12"/>
  <c r="AC384" i="12"/>
  <c r="AC311" i="12"/>
  <c r="AC272" i="12"/>
  <c r="AC349" i="12"/>
  <c r="AC308" i="12"/>
  <c r="AC285" i="12"/>
  <c r="AC248" i="12"/>
  <c r="AC232" i="12"/>
  <c r="AC216" i="12"/>
  <c r="AC200" i="12"/>
  <c r="AC184" i="12"/>
  <c r="AC168" i="12"/>
  <c r="AC356" i="12"/>
  <c r="AC352" i="12"/>
  <c r="AC337" i="12"/>
  <c r="AC322" i="12"/>
  <c r="AC302" i="12"/>
  <c r="AC265" i="12"/>
  <c r="AC238" i="12"/>
  <c r="AC222" i="12"/>
  <c r="AC206" i="12"/>
  <c r="AC190" i="12"/>
  <c r="AC174" i="12"/>
  <c r="AC158" i="12"/>
  <c r="AC142" i="12"/>
  <c r="AC317" i="12"/>
  <c r="AC310" i="12"/>
  <c r="AC374" i="12"/>
  <c r="AC340" i="12"/>
  <c r="AC316" i="12"/>
  <c r="AC295" i="12"/>
  <c r="AC257" i="12"/>
  <c r="AC253" i="12"/>
  <c r="AC244" i="12"/>
  <c r="AC228" i="12"/>
  <c r="AC196" i="12"/>
  <c r="AC180" i="12"/>
  <c r="AC164" i="12"/>
  <c r="AC375" i="12"/>
  <c r="AC336" i="12"/>
  <c r="AC334" i="12"/>
  <c r="AC321" i="12"/>
  <c r="AC327" i="12"/>
  <c r="AC350" i="12"/>
  <c r="AC318" i="12"/>
  <c r="AC313" i="12"/>
  <c r="AC289" i="12"/>
  <c r="AC236" i="12"/>
  <c r="AC220" i="12"/>
  <c r="AC204" i="12"/>
  <c r="AC188" i="12"/>
  <c r="AC124" i="12"/>
  <c r="AC108" i="12"/>
  <c r="AC255" i="12"/>
  <c r="AC273" i="12"/>
  <c r="AC262" i="12"/>
  <c r="AC237" i="12"/>
  <c r="AC221" i="12"/>
  <c r="AC213" i="12"/>
  <c r="AC205" i="12"/>
  <c r="AC197" i="12"/>
  <c r="AC189" i="12"/>
  <c r="AC181" i="12"/>
  <c r="AC281" i="12"/>
  <c r="AC266" i="12"/>
  <c r="AC361" i="12"/>
  <c r="AC284" i="12"/>
  <c r="AC243" i="12"/>
  <c r="AC167" i="12"/>
  <c r="AC150" i="12"/>
  <c r="AC143" i="12"/>
  <c r="AC126" i="12"/>
  <c r="AC97" i="12"/>
  <c r="AC93" i="12"/>
  <c r="AC346" i="12"/>
  <c r="AC292" i="12"/>
  <c r="AC278" i="12"/>
  <c r="AC274" i="12"/>
  <c r="AC231" i="12"/>
  <c r="AC215" i="12"/>
  <c r="AC199" i="12"/>
  <c r="AC183" i="12"/>
  <c r="AC176" i="12"/>
  <c r="AC148" i="12"/>
  <c r="AC137" i="12"/>
  <c r="AC121" i="12"/>
  <c r="AC294" i="12"/>
  <c r="AC279" i="12"/>
  <c r="AC275" i="12"/>
  <c r="AC403" i="12"/>
  <c r="AC330" i="12"/>
  <c r="AC324" i="12"/>
  <c r="AC247" i="12"/>
  <c r="AC149" i="12"/>
  <c r="AC146" i="12"/>
  <c r="AC135" i="12"/>
  <c r="AC116" i="12"/>
  <c r="AC69" i="12"/>
  <c r="AC65" i="12"/>
  <c r="AC368" i="12"/>
  <c r="AC256" i="12"/>
  <c r="AC239" i="12"/>
  <c r="AC209" i="12"/>
  <c r="AC191" i="12"/>
  <c r="AC185" i="12"/>
  <c r="AC155" i="12"/>
  <c r="AC107" i="12"/>
  <c r="AC98" i="12"/>
  <c r="AC91" i="12"/>
  <c r="AC61" i="12"/>
  <c r="AC57" i="12"/>
  <c r="AC290" i="12"/>
  <c r="AC264" i="12"/>
  <c r="AC208" i="12"/>
  <c r="AC203" i="12"/>
  <c r="AC134" i="12"/>
  <c r="AC125" i="12"/>
  <c r="AC106" i="12"/>
  <c r="AC84" i="12"/>
  <c r="AC53" i="12"/>
  <c r="AC49" i="12"/>
  <c r="AC372" i="12"/>
  <c r="AC286" i="12"/>
  <c r="AC234" i="12"/>
  <c r="AC214" i="12"/>
  <c r="AC202" i="12"/>
  <c r="AC173" i="12"/>
  <c r="AC319" i="12"/>
  <c r="AC250" i="12"/>
  <c r="AC240" i="12"/>
  <c r="AC179" i="12"/>
  <c r="AC152" i="12"/>
  <c r="AC132" i="12"/>
  <c r="AC114" i="12"/>
  <c r="AC105" i="12"/>
  <c r="AC104" i="12"/>
  <c r="AC70" i="12"/>
  <c r="AC66" i="12"/>
  <c r="AC35" i="12"/>
  <c r="AC333" i="12"/>
  <c r="AC260" i="12"/>
  <c r="AC252" i="12"/>
  <c r="AC224" i="12"/>
  <c r="AC219" i="12"/>
  <c r="AC172" i="12"/>
  <c r="AC160" i="12"/>
  <c r="AC301" i="12"/>
  <c r="AC251" i="12"/>
  <c r="AC245" i="12"/>
  <c r="AC233" i="12"/>
  <c r="AC259" i="12"/>
  <c r="AC79" i="12"/>
  <c r="AC62" i="12"/>
  <c r="AC55" i="12"/>
  <c r="AC23" i="12"/>
  <c r="AC18" i="12"/>
  <c r="AC94" i="12"/>
  <c r="AC86" i="12"/>
  <c r="AC193" i="12"/>
  <c r="AC156" i="12"/>
  <c r="AC147" i="12"/>
  <c r="AC101" i="12"/>
  <c r="AC82" i="12"/>
  <c r="AC73" i="12"/>
  <c r="AC43" i="12"/>
  <c r="AC13" i="12"/>
  <c r="AC74" i="12"/>
  <c r="AC288" i="12"/>
  <c r="AC235" i="12"/>
  <c r="AC207" i="12"/>
  <c r="AC182" i="12"/>
  <c r="AC171" i="12"/>
  <c r="AC410" i="12"/>
  <c r="AC249" i="12"/>
  <c r="AC223" i="12"/>
  <c r="AC198" i="12"/>
  <c r="AC153" i="12"/>
  <c r="AC112" i="12"/>
  <c r="AC96" i="12"/>
  <c r="AC80" i="12"/>
  <c r="AC41" i="12"/>
  <c r="AC32" i="12"/>
  <c r="AC26" i="12"/>
  <c r="AC14" i="12"/>
  <c r="AC192" i="12"/>
  <c r="AC165" i="12"/>
  <c r="AC129" i="12"/>
  <c r="AC271" i="12"/>
  <c r="AC169" i="12"/>
  <c r="AC225" i="12"/>
  <c r="AC217" i="12"/>
  <c r="AC166" i="12"/>
  <c r="AC159" i="12"/>
  <c r="AC230" i="12"/>
  <c r="AC145" i="12"/>
  <c r="AC140" i="12"/>
  <c r="AC92" i="12"/>
  <c r="AC71" i="12"/>
  <c r="AC59" i="12"/>
  <c r="AC25" i="12"/>
  <c r="AC211" i="12"/>
  <c r="AC175" i="12"/>
  <c r="AC111" i="12"/>
  <c r="AC77" i="12"/>
  <c r="AC20" i="12"/>
  <c r="AC12" i="12"/>
  <c r="AC76" i="12"/>
  <c r="AC75" i="12"/>
  <c r="AC58" i="12"/>
  <c r="AC52" i="12"/>
  <c r="AC27" i="12"/>
  <c r="AC11" i="12"/>
  <c r="AC138" i="12"/>
  <c r="AC119" i="12"/>
  <c r="AC186" i="12"/>
  <c r="AC85" i="12"/>
  <c r="AC37" i="12"/>
  <c r="AC31" i="12"/>
  <c r="AC28" i="12"/>
  <c r="AC19" i="12"/>
  <c r="AC10" i="12"/>
  <c r="AC300" i="12"/>
  <c r="AC122" i="12"/>
  <c r="AC117" i="12"/>
  <c r="AC68" i="12"/>
  <c r="AC154" i="12"/>
  <c r="AC141" i="12"/>
  <c r="AC130" i="12"/>
  <c r="AC157" i="12"/>
  <c r="AC218" i="12"/>
  <c r="AC113" i="12"/>
  <c r="AC163" i="12"/>
  <c r="AC83" i="12"/>
  <c r="AC24" i="12"/>
  <c r="AC133" i="12"/>
  <c r="AC67" i="12"/>
  <c r="AC33" i="12"/>
  <c r="AC17" i="12"/>
  <c r="AC60" i="12"/>
  <c r="AC36" i="12"/>
  <c r="AC102" i="12"/>
  <c r="AC118" i="12"/>
  <c r="AC48" i="12"/>
  <c r="AC46" i="12"/>
  <c r="AC241" i="12"/>
  <c r="AC115" i="12"/>
  <c r="AC38" i="12"/>
  <c r="AC22" i="12"/>
  <c r="AC9" i="12"/>
  <c r="AC201" i="12"/>
  <c r="AC123" i="12"/>
  <c r="AC100" i="12"/>
  <c r="AC88" i="12"/>
  <c r="AC103" i="12"/>
  <c r="AC151" i="12"/>
  <c r="AC42" i="12"/>
  <c r="AC170" i="12"/>
  <c r="AC78" i="12"/>
  <c r="AC128" i="12"/>
  <c r="AC56" i="12"/>
  <c r="AC131" i="12"/>
  <c r="AC95" i="12"/>
  <c r="AC51" i="12"/>
  <c r="AC16" i="12"/>
  <c r="AC89" i="12"/>
  <c r="AC47" i="12"/>
  <c r="AC21" i="12"/>
  <c r="AC15" i="12"/>
  <c r="AC227" i="12"/>
  <c r="AC87" i="12"/>
  <c r="AC187" i="12"/>
  <c r="AC29" i="12"/>
  <c r="AC177" i="12"/>
  <c r="AC120" i="12"/>
  <c r="AC64" i="12"/>
  <c r="AC139" i="12"/>
  <c r="AC136" i="12"/>
  <c r="AC30" i="12"/>
  <c r="AC40" i="12"/>
  <c r="AC50" i="12"/>
  <c r="AB63" i="12"/>
  <c r="AB45" i="12"/>
  <c r="AB54" i="12"/>
  <c r="AB1" i="7"/>
  <c r="AC2" i="7"/>
  <c r="X4" i="11"/>
  <c r="W6" i="11"/>
  <c r="AC45" i="12" l="1"/>
  <c r="AC81" i="12"/>
  <c r="AC63" i="12"/>
  <c r="AF4" i="12"/>
  <c r="AE6" i="12"/>
  <c r="AD701" i="12"/>
  <c r="AD696" i="12"/>
  <c r="AD702" i="12"/>
  <c r="AD697" i="12"/>
  <c r="AD703" i="12"/>
  <c r="AD698" i="12"/>
  <c r="AD682" i="12"/>
  <c r="AD693" i="12"/>
  <c r="AD699" i="12"/>
  <c r="AD694" i="12"/>
  <c r="AD700" i="12"/>
  <c r="AD691" i="12"/>
  <c r="AD675" i="12"/>
  <c r="AD692" i="12"/>
  <c r="AD687" i="12"/>
  <c r="AD686" i="12"/>
  <c r="AD679" i="12"/>
  <c r="AD676" i="12"/>
  <c r="AD667" i="12"/>
  <c r="AD678" i="12"/>
  <c r="AD661" i="12"/>
  <c r="AD645" i="12"/>
  <c r="AD690" i="12"/>
  <c r="AD684" i="12"/>
  <c r="AD685" i="12"/>
  <c r="AD673" i="12"/>
  <c r="AD688" i="12"/>
  <c r="AD662" i="12"/>
  <c r="AD672" i="12"/>
  <c r="AD670" i="12"/>
  <c r="AD658" i="12"/>
  <c r="AD655" i="12"/>
  <c r="AD644" i="12"/>
  <c r="AD639" i="12"/>
  <c r="AD677" i="12"/>
  <c r="AD669" i="12"/>
  <c r="AD660" i="12"/>
  <c r="AD683" i="12"/>
  <c r="AD680" i="12"/>
  <c r="AD668" i="12"/>
  <c r="AD663" i="12"/>
  <c r="AD656" i="12"/>
  <c r="AD652" i="12"/>
  <c r="AD646" i="12"/>
  <c r="AD628" i="12"/>
  <c r="AD681" i="12"/>
  <c r="AD643" i="12"/>
  <c r="AD664" i="12"/>
  <c r="AD650" i="12"/>
  <c r="AD623" i="12"/>
  <c r="AD635" i="12"/>
  <c r="AD618" i="12"/>
  <c r="AD613" i="12"/>
  <c r="AD649" i="12"/>
  <c r="AD640" i="12"/>
  <c r="AD633" i="12"/>
  <c r="AD647" i="12"/>
  <c r="AD659" i="12"/>
  <c r="AD641" i="12"/>
  <c r="AD634" i="12"/>
  <c r="AD638" i="12"/>
  <c r="AD591" i="12"/>
  <c r="AD575" i="12"/>
  <c r="AD651" i="12"/>
  <c r="AD627" i="12"/>
  <c r="AD624" i="12"/>
  <c r="AD657" i="12"/>
  <c r="AD674" i="12"/>
  <c r="AD648" i="12"/>
  <c r="AD642" i="12"/>
  <c r="AD625" i="12"/>
  <c r="AD593" i="12"/>
  <c r="AD619" i="12"/>
  <c r="AD611" i="12"/>
  <c r="AD596" i="12"/>
  <c r="AD590" i="12"/>
  <c r="AD584" i="12"/>
  <c r="AD666" i="12"/>
  <c r="AD629" i="12"/>
  <c r="AD665" i="12"/>
  <c r="AD598" i="12"/>
  <c r="AD595" i="12"/>
  <c r="AD592" i="12"/>
  <c r="AD589" i="12"/>
  <c r="AD622" i="12"/>
  <c r="AD606" i="12"/>
  <c r="AD604" i="12"/>
  <c r="AD594" i="12"/>
  <c r="AD574" i="12"/>
  <c r="AD630" i="12"/>
  <c r="AD612" i="12"/>
  <c r="AD608" i="12"/>
  <c r="AD597" i="12"/>
  <c r="AD583" i="12"/>
  <c r="AD614" i="12"/>
  <c r="AD609" i="12"/>
  <c r="AD578" i="12"/>
  <c r="AD566" i="12"/>
  <c r="AD557" i="12"/>
  <c r="AD541" i="12"/>
  <c r="AD587" i="12"/>
  <c r="AD564" i="12"/>
  <c r="AD547" i="12"/>
  <c r="AD531" i="12"/>
  <c r="AD579" i="12"/>
  <c r="AD626" i="12"/>
  <c r="AD610" i="12"/>
  <c r="AD567" i="12"/>
  <c r="AD559" i="12"/>
  <c r="AD543" i="12"/>
  <c r="AD554" i="12"/>
  <c r="AD538" i="12"/>
  <c r="AD522" i="12"/>
  <c r="AD605" i="12"/>
  <c r="AD601" i="12"/>
  <c r="AD602" i="12"/>
  <c r="AD599" i="12"/>
  <c r="AD571" i="12"/>
  <c r="AD561" i="12"/>
  <c r="AD568" i="12"/>
  <c r="AD546" i="12"/>
  <c r="AD539" i="12"/>
  <c r="AD533" i="12"/>
  <c r="AD653" i="12"/>
  <c r="AD616" i="12"/>
  <c r="AD565" i="12"/>
  <c r="AD600" i="12"/>
  <c r="AD580" i="12"/>
  <c r="AD562" i="12"/>
  <c r="AD549" i="12"/>
  <c r="AD585" i="12"/>
  <c r="AD621" i="12"/>
  <c r="AD581" i="12"/>
  <c r="AD617" i="12"/>
  <c r="AD570" i="12"/>
  <c r="AD553" i="12"/>
  <c r="AD551" i="12"/>
  <c r="AD588" i="12"/>
  <c r="AD507" i="12"/>
  <c r="AD491" i="12"/>
  <c r="AD636" i="12"/>
  <c r="AD582" i="12"/>
  <c r="AD563" i="12"/>
  <c r="AD558" i="12"/>
  <c r="AD537" i="12"/>
  <c r="AD526" i="12"/>
  <c r="AD502" i="12"/>
  <c r="AD486" i="12"/>
  <c r="AD632" i="12"/>
  <c r="AD615" i="12"/>
  <c r="AD540" i="12"/>
  <c r="AD534" i="12"/>
  <c r="AD529" i="12"/>
  <c r="AD506" i="12"/>
  <c r="AD500" i="12"/>
  <c r="AD497" i="12"/>
  <c r="AD607" i="12"/>
  <c r="AD577" i="12"/>
  <c r="AD631" i="12"/>
  <c r="AD556" i="12"/>
  <c r="AD525" i="12"/>
  <c r="AD555" i="12"/>
  <c r="AD573" i="12"/>
  <c r="AD548" i="12"/>
  <c r="AD545" i="12"/>
  <c r="AD527" i="12"/>
  <c r="AD508" i="12"/>
  <c r="AD516" i="12"/>
  <c r="AD509" i="12"/>
  <c r="AD489" i="12"/>
  <c r="AD457" i="12"/>
  <c r="AD532" i="12"/>
  <c r="AD523" i="12"/>
  <c r="AD514" i="12"/>
  <c r="AD494" i="12"/>
  <c r="AD515" i="12"/>
  <c r="AD488" i="12"/>
  <c r="AD464" i="12"/>
  <c r="AD517" i="12"/>
  <c r="AD503" i="12"/>
  <c r="AD483" i="12"/>
  <c r="AD476" i="12"/>
  <c r="AD521" i="12"/>
  <c r="AD495" i="12"/>
  <c r="AD498" i="12"/>
  <c r="AD474" i="12"/>
  <c r="AD465" i="12"/>
  <c r="AD458" i="12"/>
  <c r="AD560" i="12"/>
  <c r="AD530" i="12"/>
  <c r="AD510" i="12"/>
  <c r="AD480" i="12"/>
  <c r="AD466" i="12"/>
  <c r="AD463" i="12"/>
  <c r="AD455" i="12"/>
  <c r="AD448" i="12"/>
  <c r="AD430" i="12"/>
  <c r="AD414" i="12"/>
  <c r="AD478" i="12"/>
  <c r="AD472" i="12"/>
  <c r="AD441" i="12"/>
  <c r="AD456" i="12"/>
  <c r="AD454" i="12"/>
  <c r="AD436" i="12"/>
  <c r="AD420" i="12"/>
  <c r="AD524" i="12"/>
  <c r="AD520" i="12"/>
  <c r="AD519" i="12"/>
  <c r="AD477" i="12"/>
  <c r="AD426" i="12"/>
  <c r="AD410" i="12"/>
  <c r="AD505" i="12"/>
  <c r="AD542" i="12"/>
  <c r="AD451" i="12"/>
  <c r="AD572" i="12"/>
  <c r="AD490" i="12"/>
  <c r="AD485" i="12"/>
  <c r="AD473" i="12"/>
  <c r="AD487" i="12"/>
  <c r="AD481" i="12"/>
  <c r="AD479" i="12"/>
  <c r="AD499" i="12"/>
  <c r="AD492" i="12"/>
  <c r="AD449" i="12"/>
  <c r="AD431" i="12"/>
  <c r="AD422" i="12"/>
  <c r="AD413" i="12"/>
  <c r="AD550" i="12"/>
  <c r="AD536" i="12"/>
  <c r="AD482" i="12"/>
  <c r="AD462" i="12"/>
  <c r="AD453" i="12"/>
  <c r="AD445" i="12"/>
  <c r="AD442" i="12"/>
  <c r="AD440" i="12"/>
  <c r="AD423" i="12"/>
  <c r="AD419" i="12"/>
  <c r="AD576" i="12"/>
  <c r="AD434" i="12"/>
  <c r="AD427" i="12"/>
  <c r="AD544" i="12"/>
  <c r="AD493" i="12"/>
  <c r="AD475" i="12"/>
  <c r="AD528" i="12"/>
  <c r="AD513" i="12"/>
  <c r="AD511" i="12"/>
  <c r="AD387" i="12"/>
  <c r="AD371" i="12"/>
  <c r="AD355" i="12"/>
  <c r="AD468" i="12"/>
  <c r="AD512" i="12"/>
  <c r="AD402" i="12"/>
  <c r="AD393" i="12"/>
  <c r="AD377" i="12"/>
  <c r="AD452" i="12"/>
  <c r="AD461" i="12"/>
  <c r="AD443" i="12"/>
  <c r="AD438" i="12"/>
  <c r="AD437" i="12"/>
  <c r="AD407" i="12"/>
  <c r="AD389" i="12"/>
  <c r="AD373" i="12"/>
  <c r="AD504" i="12"/>
  <c r="AD432" i="12"/>
  <c r="AD411" i="12"/>
  <c r="AD406" i="12"/>
  <c r="AD398" i="12"/>
  <c r="AD370" i="12"/>
  <c r="AD496" i="12"/>
  <c r="AD459" i="12"/>
  <c r="AD388" i="12"/>
  <c r="AD379" i="12"/>
  <c r="AD421" i="12"/>
  <c r="AD417" i="12"/>
  <c r="AD404" i="12"/>
  <c r="AD364" i="12"/>
  <c r="AD354" i="12"/>
  <c r="AD338" i="12"/>
  <c r="AD470" i="12"/>
  <c r="AD424" i="12"/>
  <c r="AD397" i="12"/>
  <c r="AD460" i="12"/>
  <c r="AD405" i="12"/>
  <c r="AD395" i="12"/>
  <c r="AD350" i="12"/>
  <c r="AD334" i="12"/>
  <c r="AD412" i="12"/>
  <c r="AD403" i="12"/>
  <c r="AD425" i="12"/>
  <c r="AD374" i="12"/>
  <c r="AD361" i="12"/>
  <c r="AD447" i="12"/>
  <c r="AD428" i="12"/>
  <c r="AD381" i="12"/>
  <c r="AD444" i="12"/>
  <c r="AD415" i="12"/>
  <c r="AD409" i="12"/>
  <c r="AD401" i="12"/>
  <c r="AD429" i="12"/>
  <c r="AD386" i="12"/>
  <c r="AD380" i="12"/>
  <c r="AD368" i="12"/>
  <c r="AD418" i="12"/>
  <c r="AD469" i="12"/>
  <c r="AD342" i="12"/>
  <c r="AD339" i="12"/>
  <c r="AD336" i="12"/>
  <c r="AD333" i="12"/>
  <c r="AD324" i="12"/>
  <c r="AD435" i="12"/>
  <c r="AD372" i="12"/>
  <c r="AD471" i="12"/>
  <c r="AD408" i="12"/>
  <c r="AD400" i="12"/>
  <c r="AD392" i="12"/>
  <c r="AD363" i="12"/>
  <c r="AD344" i="12"/>
  <c r="AD320" i="12"/>
  <c r="AD304" i="12"/>
  <c r="AD288" i="12"/>
  <c r="AD272" i="12"/>
  <c r="AD390" i="12"/>
  <c r="AD383" i="12"/>
  <c r="AD341" i="12"/>
  <c r="AD335" i="12"/>
  <c r="AD315" i="12"/>
  <c r="AD299" i="12"/>
  <c r="AD439" i="12"/>
  <c r="AD358" i="12"/>
  <c r="AD332" i="12"/>
  <c r="AD326" i="12"/>
  <c r="AD310" i="12"/>
  <c r="AD294" i="12"/>
  <c r="AD278" i="12"/>
  <c r="AD262" i="12"/>
  <c r="AD394" i="12"/>
  <c r="AD356" i="12"/>
  <c r="AD321" i="12"/>
  <c r="AD385" i="12"/>
  <c r="AD357" i="12"/>
  <c r="AD306" i="12"/>
  <c r="AD362" i="12"/>
  <c r="AD305" i="12"/>
  <c r="AD296" i="12"/>
  <c r="AD270" i="12"/>
  <c r="AD267" i="12"/>
  <c r="AD391" i="12"/>
  <c r="AD360" i="12"/>
  <c r="AD323" i="12"/>
  <c r="AD295" i="12"/>
  <c r="AD290" i="12"/>
  <c r="AD264" i="12"/>
  <c r="AD366" i="12"/>
  <c r="AD378" i="12"/>
  <c r="AD396" i="12"/>
  <c r="AD346" i="12"/>
  <c r="AD340" i="12"/>
  <c r="AD337" i="12"/>
  <c r="AD311" i="12"/>
  <c r="AD293" i="12"/>
  <c r="AD289" i="12"/>
  <c r="AD266" i="12"/>
  <c r="AD384" i="12"/>
  <c r="AD261" i="12"/>
  <c r="AD254" i="12"/>
  <c r="AD237" i="12"/>
  <c r="AD221" i="12"/>
  <c r="AD205" i="12"/>
  <c r="AD189" i="12"/>
  <c r="AD173" i="12"/>
  <c r="AD157" i="12"/>
  <c r="AD349" i="12"/>
  <c r="AD308" i="12"/>
  <c r="AD285" i="12"/>
  <c r="AD283" i="12"/>
  <c r="AD248" i="12"/>
  <c r="AD352" i="12"/>
  <c r="AD322" i="12"/>
  <c r="AD302" i="12"/>
  <c r="AD276" i="12"/>
  <c r="AD265" i="12"/>
  <c r="AD243" i="12"/>
  <c r="AD227" i="12"/>
  <c r="AD211" i="12"/>
  <c r="AD179" i="12"/>
  <c r="AD163" i="12"/>
  <c r="AD328" i="12"/>
  <c r="AD317" i="12"/>
  <c r="AD281" i="12"/>
  <c r="AD273" i="12"/>
  <c r="AD269" i="12"/>
  <c r="AD249" i="12"/>
  <c r="AD233" i="12"/>
  <c r="AD217" i="12"/>
  <c r="AD201" i="12"/>
  <c r="AD185" i="12"/>
  <c r="AD169" i="12"/>
  <c r="AD153" i="12"/>
  <c r="AD376" i="12"/>
  <c r="AD351" i="12"/>
  <c r="AD329" i="12"/>
  <c r="AD316" i="12"/>
  <c r="AD446" i="12"/>
  <c r="AD359" i="12"/>
  <c r="AD318" i="12"/>
  <c r="AD292" i="12"/>
  <c r="AD277" i="12"/>
  <c r="AD258" i="12"/>
  <c r="AD256" i="12"/>
  <c r="AD239" i="12"/>
  <c r="AD223" i="12"/>
  <c r="AD207" i="12"/>
  <c r="AD191" i="12"/>
  <c r="AD175" i="12"/>
  <c r="AD369" i="12"/>
  <c r="AD343" i="12"/>
  <c r="AD327" i="12"/>
  <c r="AD353" i="12"/>
  <c r="AD347" i="12"/>
  <c r="AD345" i="12"/>
  <c r="AD312" i="12"/>
  <c r="AD257" i="12"/>
  <c r="AD255" i="12"/>
  <c r="AD165" i="12"/>
  <c r="AD156" i="12"/>
  <c r="AD151" i="12"/>
  <c r="AD147" i="12"/>
  <c r="AD135" i="12"/>
  <c r="AD119" i="12"/>
  <c r="AD104" i="12"/>
  <c r="AD100" i="12"/>
  <c r="AD367" i="12"/>
  <c r="AD242" i="12"/>
  <c r="AD291" i="12"/>
  <c r="AD174" i="12"/>
  <c r="AD166" i="12"/>
  <c r="AD155" i="12"/>
  <c r="AD319" i="12"/>
  <c r="AD286" i="12"/>
  <c r="AD253" i="12"/>
  <c r="AD250" i="12"/>
  <c r="AD238" i="12"/>
  <c r="AD230" i="12"/>
  <c r="AD375" i="12"/>
  <c r="AD303" i="12"/>
  <c r="AD274" i="12"/>
  <c r="AD231" i="12"/>
  <c r="AD215" i="12"/>
  <c r="AD199" i="12"/>
  <c r="AD183" i="12"/>
  <c r="AD176" i="12"/>
  <c r="AD168" i="12"/>
  <c r="AD148" i="12"/>
  <c r="AD137" i="12"/>
  <c r="AD121" i="12"/>
  <c r="AD89" i="12"/>
  <c r="AD85" i="12"/>
  <c r="AD240" i="12"/>
  <c r="AD232" i="12"/>
  <c r="AD224" i="12"/>
  <c r="AD216" i="12"/>
  <c r="AD208" i="12"/>
  <c r="AD200" i="12"/>
  <c r="AD192" i="12"/>
  <c r="AD184" i="12"/>
  <c r="AD132" i="12"/>
  <c r="AD116" i="12"/>
  <c r="AD330" i="12"/>
  <c r="AD307" i="12"/>
  <c r="AD287" i="12"/>
  <c r="AD313" i="12"/>
  <c r="AD309" i="12"/>
  <c r="AD268" i="12"/>
  <c r="AD209" i="12"/>
  <c r="AD158" i="12"/>
  <c r="AD126" i="12"/>
  <c r="AD107" i="12"/>
  <c r="AD98" i="12"/>
  <c r="AD91" i="12"/>
  <c r="AD61" i="12"/>
  <c r="AD57" i="12"/>
  <c r="AD203" i="12"/>
  <c r="AD197" i="12"/>
  <c r="AD180" i="12"/>
  <c r="AD134" i="12"/>
  <c r="AD125" i="12"/>
  <c r="AD106" i="12"/>
  <c r="AD84" i="12"/>
  <c r="AD53" i="12"/>
  <c r="AD49" i="12"/>
  <c r="AD29" i="12"/>
  <c r="AD234" i="12"/>
  <c r="AD214" i="12"/>
  <c r="AD202" i="12"/>
  <c r="AD143" i="12"/>
  <c r="AD133" i="12"/>
  <c r="AD115" i="12"/>
  <c r="AD94" i="12"/>
  <c r="AD78" i="12"/>
  <c r="AD74" i="12"/>
  <c r="AD220" i="12"/>
  <c r="AD190" i="12"/>
  <c r="AD167" i="12"/>
  <c r="AD279" i="12"/>
  <c r="AD226" i="12"/>
  <c r="AD225" i="12"/>
  <c r="AD124" i="12"/>
  <c r="AD103" i="12"/>
  <c r="AD87" i="12"/>
  <c r="AD62" i="12"/>
  <c r="AD58" i="12"/>
  <c r="AD30" i="12"/>
  <c r="AD259" i="12"/>
  <c r="AD218" i="12"/>
  <c r="AD275" i="12"/>
  <c r="AD251" i="12"/>
  <c r="AD245" i="12"/>
  <c r="AD210" i="12"/>
  <c r="AD247" i="12"/>
  <c r="AD204" i="12"/>
  <c r="AD193" i="12"/>
  <c r="AD101" i="12"/>
  <c r="AD82" i="12"/>
  <c r="AD73" i="12"/>
  <c r="AD43" i="12"/>
  <c r="AD13" i="12"/>
  <c r="AD92" i="12"/>
  <c r="AD235" i="12"/>
  <c r="AD182" i="12"/>
  <c r="AD171" i="12"/>
  <c r="AD152" i="12"/>
  <c r="AD86" i="12"/>
  <c r="AD50" i="12"/>
  <c r="AD28" i="12"/>
  <c r="AD138" i="12"/>
  <c r="AD118" i="12"/>
  <c r="AD88" i="12"/>
  <c r="AD68" i="12"/>
  <c r="AD149" i="12"/>
  <c r="AD146" i="12"/>
  <c r="AD145" i="12"/>
  <c r="AD198" i="12"/>
  <c r="AD298" i="12"/>
  <c r="AD187" i="12"/>
  <c r="AD160" i="12"/>
  <c r="AD75" i="12"/>
  <c r="AD31" i="12"/>
  <c r="AD9" i="12"/>
  <c r="AD325" i="12"/>
  <c r="AD301" i="12"/>
  <c r="AD222" i="12"/>
  <c r="AD213" i="12"/>
  <c r="AD206" i="12"/>
  <c r="AD154" i="12"/>
  <c r="AD142" i="12"/>
  <c r="AD141" i="12"/>
  <c r="AD123" i="12"/>
  <c r="AD188" i="12"/>
  <c r="AD159" i="12"/>
  <c r="AD244" i="12"/>
  <c r="AD150" i="12"/>
  <c r="AD108" i="12"/>
  <c r="AD70" i="12"/>
  <c r="AD41" i="12"/>
  <c r="AD26" i="12"/>
  <c r="AD21" i="12"/>
  <c r="AD77" i="12"/>
  <c r="AD228" i="12"/>
  <c r="AD164" i="12"/>
  <c r="AD111" i="12"/>
  <c r="AD196" i="12"/>
  <c r="AD114" i="12"/>
  <c r="AD93" i="12"/>
  <c r="AD76" i="12"/>
  <c r="AD52" i="12"/>
  <c r="AD27" i="12"/>
  <c r="AD11" i="12"/>
  <c r="AD69" i="12"/>
  <c r="AD65" i="12"/>
  <c r="AD37" i="12"/>
  <c r="AD19" i="12"/>
  <c r="AD10" i="12"/>
  <c r="AD219" i="12"/>
  <c r="AD186" i="12"/>
  <c r="AD172" i="12"/>
  <c r="AD105" i="12"/>
  <c r="AD300" i="12"/>
  <c r="AD122" i="12"/>
  <c r="AD117" i="12"/>
  <c r="AD55" i="12"/>
  <c r="AD35" i="12"/>
  <c r="AD33" i="12"/>
  <c r="AD130" i="12"/>
  <c r="AD112" i="12"/>
  <c r="AD64" i="12"/>
  <c r="AD51" i="12"/>
  <c r="AD18" i="12"/>
  <c r="AD194" i="12"/>
  <c r="AD170" i="12"/>
  <c r="AD271" i="12"/>
  <c r="AD282" i="12"/>
  <c r="AD236" i="12"/>
  <c r="AD140" i="12"/>
  <c r="AD113" i="12"/>
  <c r="AD67" i="12"/>
  <c r="AD23" i="12"/>
  <c r="AD17" i="12"/>
  <c r="AD252" i="12"/>
  <c r="AD241" i="12"/>
  <c r="AD96" i="12"/>
  <c r="AD80" i="12"/>
  <c r="AD38" i="12"/>
  <c r="AD25" i="12"/>
  <c r="AD22" i="12"/>
  <c r="AD16" i="12"/>
  <c r="AD66" i="12"/>
  <c r="AD20" i="12"/>
  <c r="AD42" i="12"/>
  <c r="AD260" i="12"/>
  <c r="AD131" i="12"/>
  <c r="AD40" i="12"/>
  <c r="AD128" i="12"/>
  <c r="AD56" i="12"/>
  <c r="AD102" i="12"/>
  <c r="AD79" i="12"/>
  <c r="AD177" i="12"/>
  <c r="AD97" i="12"/>
  <c r="AD95" i="12"/>
  <c r="AD15" i="12"/>
  <c r="AD48" i="12"/>
  <c r="AD46" i="12"/>
  <c r="AD59" i="12"/>
  <c r="AD32" i="12"/>
  <c r="AD162" i="12"/>
  <c r="AD71" i="12"/>
  <c r="AD47" i="12"/>
  <c r="AD60" i="12"/>
  <c r="AD36" i="12"/>
  <c r="AD129" i="12"/>
  <c r="AD14" i="12"/>
  <c r="AD181" i="12"/>
  <c r="AD284" i="12"/>
  <c r="AD139" i="12"/>
  <c r="AD136" i="12"/>
  <c r="AD83" i="12"/>
  <c r="AD24" i="12"/>
  <c r="AD12" i="12"/>
  <c r="AD120" i="12"/>
  <c r="AC99" i="12"/>
  <c r="AC72" i="12"/>
  <c r="AC90" i="12"/>
  <c r="AC54" i="12"/>
  <c r="AC1" i="7"/>
  <c r="AD2" i="7"/>
  <c r="Y4" i="11"/>
  <c r="X6" i="11"/>
  <c r="AD45" i="12" l="1"/>
  <c r="AD63" i="12"/>
  <c r="AE701" i="12"/>
  <c r="AE696" i="12"/>
  <c r="AE691" i="12"/>
  <c r="AE702" i="12"/>
  <c r="AE697" i="12"/>
  <c r="AE692" i="12"/>
  <c r="AE703" i="12"/>
  <c r="AE698" i="12"/>
  <c r="AE693" i="12"/>
  <c r="AE699" i="12"/>
  <c r="AE694" i="12"/>
  <c r="AE700" i="12"/>
  <c r="AE690" i="12"/>
  <c r="AE682" i="12"/>
  <c r="AE678" i="12"/>
  <c r="AE667" i="12"/>
  <c r="AE674" i="12"/>
  <c r="AE669" i="12"/>
  <c r="AE656" i="12"/>
  <c r="AE640" i="12"/>
  <c r="AE675" i="12"/>
  <c r="AE673" i="12"/>
  <c r="AE676" i="12"/>
  <c r="AE687" i="12"/>
  <c r="AE685" i="12"/>
  <c r="AE681" i="12"/>
  <c r="AE666" i="12"/>
  <c r="AE662" i="12"/>
  <c r="AE688" i="12"/>
  <c r="AE668" i="12"/>
  <c r="AE665" i="12"/>
  <c r="AE670" i="12"/>
  <c r="AE634" i="12"/>
  <c r="AE686" i="12"/>
  <c r="AE680" i="12"/>
  <c r="AE683" i="12"/>
  <c r="AE651" i="12"/>
  <c r="AE684" i="12"/>
  <c r="AE672" i="12"/>
  <c r="AE658" i="12"/>
  <c r="AE664" i="12"/>
  <c r="AE644" i="12"/>
  <c r="AE641" i="12"/>
  <c r="AE648" i="12"/>
  <c r="AE647" i="12"/>
  <c r="AE643" i="12"/>
  <c r="AE633" i="12"/>
  <c r="AE679" i="12"/>
  <c r="AE661" i="12"/>
  <c r="AE653" i="12"/>
  <c r="AE635" i="12"/>
  <c r="AE618" i="12"/>
  <c r="AE646" i="12"/>
  <c r="AE613" i="12"/>
  <c r="AE649" i="12"/>
  <c r="AE624" i="12"/>
  <c r="AE608" i="12"/>
  <c r="AE655" i="12"/>
  <c r="AE677" i="12"/>
  <c r="AE652" i="12"/>
  <c r="AE626" i="12"/>
  <c r="AE659" i="12"/>
  <c r="AE636" i="12"/>
  <c r="AE630" i="12"/>
  <c r="AE625" i="12"/>
  <c r="AE623" i="12"/>
  <c r="AE657" i="12"/>
  <c r="AE627" i="12"/>
  <c r="AE602" i="12"/>
  <c r="AE609" i="12"/>
  <c r="AE642" i="12"/>
  <c r="AE604" i="12"/>
  <c r="AE660" i="12"/>
  <c r="AE619" i="12"/>
  <c r="AE663" i="12"/>
  <c r="AE632" i="12"/>
  <c r="AE606" i="12"/>
  <c r="AE605" i="12"/>
  <c r="AE580" i="12"/>
  <c r="AE645" i="12"/>
  <c r="AE650" i="12"/>
  <c r="AE585" i="12"/>
  <c r="AE639" i="12"/>
  <c r="AE622" i="12"/>
  <c r="AE594" i="12"/>
  <c r="AE593" i="12"/>
  <c r="AE631" i="12"/>
  <c r="AE614" i="12"/>
  <c r="AE615" i="12"/>
  <c r="AE611" i="12"/>
  <c r="AE598" i="12"/>
  <c r="AE582" i="12"/>
  <c r="AE629" i="12"/>
  <c r="AE587" i="12"/>
  <c r="AE571" i="12"/>
  <c r="AE536" i="12"/>
  <c r="AE638" i="12"/>
  <c r="AE628" i="12"/>
  <c r="AE596" i="12"/>
  <c r="AE591" i="12"/>
  <c r="AE584" i="12"/>
  <c r="AE581" i="12"/>
  <c r="AE558" i="12"/>
  <c r="AE542" i="12"/>
  <c r="AE526" i="12"/>
  <c r="AE610" i="12"/>
  <c r="AE590" i="12"/>
  <c r="AE554" i="12"/>
  <c r="AE538" i="12"/>
  <c r="AE617" i="12"/>
  <c r="AE599" i="12"/>
  <c r="AE589" i="12"/>
  <c r="AE572" i="12"/>
  <c r="AE549" i="12"/>
  <c r="AE533" i="12"/>
  <c r="AE517" i="12"/>
  <c r="AE595" i="12"/>
  <c r="AE592" i="12"/>
  <c r="AE583" i="12"/>
  <c r="AE568" i="12"/>
  <c r="AE616" i="12"/>
  <c r="AE565" i="12"/>
  <c r="AE555" i="12"/>
  <c r="AE547" i="12"/>
  <c r="AE600" i="12"/>
  <c r="AE541" i="12"/>
  <c r="AE612" i="12"/>
  <c r="AE576" i="12"/>
  <c r="AE575" i="12"/>
  <c r="AE557" i="12"/>
  <c r="AE607" i="12"/>
  <c r="AE597" i="12"/>
  <c r="AE579" i="12"/>
  <c r="AE564" i="12"/>
  <c r="AE601" i="12"/>
  <c r="AE574" i="12"/>
  <c r="AE570" i="12"/>
  <c r="AE621" i="12"/>
  <c r="AE561" i="12"/>
  <c r="AE560" i="12"/>
  <c r="AE528" i="12"/>
  <c r="AE563" i="12"/>
  <c r="AE539" i="12"/>
  <c r="AE537" i="12"/>
  <c r="AE502" i="12"/>
  <c r="AE486" i="12"/>
  <c r="AE573" i="12"/>
  <c r="AE513" i="12"/>
  <c r="AE497" i="12"/>
  <c r="AE481" i="12"/>
  <c r="AE556" i="12"/>
  <c r="AE548" i="12"/>
  <c r="AE527" i="12"/>
  <c r="AE515" i="12"/>
  <c r="AE553" i="12"/>
  <c r="AE540" i="12"/>
  <c r="AE525" i="12"/>
  <c r="AE522" i="12"/>
  <c r="AE550" i="12"/>
  <c r="AE546" i="12"/>
  <c r="AE507" i="12"/>
  <c r="AE562" i="12"/>
  <c r="AE544" i="12"/>
  <c r="AE531" i="12"/>
  <c r="AE524" i="12"/>
  <c r="AE511" i="12"/>
  <c r="AE510" i="12"/>
  <c r="AE496" i="12"/>
  <c r="AE482" i="12"/>
  <c r="AE472" i="12"/>
  <c r="AE468" i="12"/>
  <c r="AE452" i="12"/>
  <c r="AE577" i="12"/>
  <c r="AE566" i="12"/>
  <c r="AE494" i="12"/>
  <c r="AE487" i="12"/>
  <c r="AE475" i="12"/>
  <c r="AE545" i="12"/>
  <c r="AE551" i="12"/>
  <c r="AE534" i="12"/>
  <c r="AE516" i="12"/>
  <c r="AE514" i="12"/>
  <c r="AE506" i="12"/>
  <c r="AE503" i="12"/>
  <c r="AE483" i="12"/>
  <c r="AE476" i="12"/>
  <c r="AE469" i="12"/>
  <c r="AE457" i="12"/>
  <c r="AE521" i="12"/>
  <c r="AE495" i="12"/>
  <c r="AE509" i="12"/>
  <c r="AE493" i="12"/>
  <c r="AE462" i="12"/>
  <c r="AE455" i="12"/>
  <c r="AE532" i="12"/>
  <c r="AE508" i="12"/>
  <c r="AE498" i="12"/>
  <c r="AE474" i="12"/>
  <c r="AE465" i="12"/>
  <c r="AE559" i="12"/>
  <c r="AE489" i="12"/>
  <c r="AE473" i="12"/>
  <c r="AE470" i="12"/>
  <c r="AE588" i="12"/>
  <c r="AE478" i="12"/>
  <c r="AE441" i="12"/>
  <c r="AE425" i="12"/>
  <c r="AE488" i="12"/>
  <c r="AE456" i="12"/>
  <c r="AE454" i="12"/>
  <c r="AE436" i="12"/>
  <c r="AE446" i="12"/>
  <c r="AE431" i="12"/>
  <c r="AE415" i="12"/>
  <c r="AE523" i="12"/>
  <c r="AE520" i="12"/>
  <c r="AE519" i="12"/>
  <c r="AE578" i="12"/>
  <c r="AE543" i="12"/>
  <c r="AE512" i="12"/>
  <c r="AE458" i="12"/>
  <c r="AE451" i="12"/>
  <c r="AE444" i="12"/>
  <c r="AE437" i="12"/>
  <c r="AE421" i="12"/>
  <c r="AE405" i="12"/>
  <c r="AE490" i="12"/>
  <c r="AE485" i="12"/>
  <c r="AE459" i="12"/>
  <c r="AE479" i="12"/>
  <c r="AE406" i="12"/>
  <c r="AE403" i="12"/>
  <c r="AE438" i="12"/>
  <c r="AE430" i="12"/>
  <c r="AE505" i="12"/>
  <c r="AE500" i="12"/>
  <c r="AE480" i="12"/>
  <c r="AE434" i="12"/>
  <c r="AE427" i="12"/>
  <c r="AE530" i="12"/>
  <c r="AE398" i="12"/>
  <c r="AE366" i="12"/>
  <c r="AE477" i="12"/>
  <c r="AE388" i="12"/>
  <c r="AE372" i="12"/>
  <c r="AE442" i="12"/>
  <c r="AE491" i="12"/>
  <c r="AE439" i="12"/>
  <c r="AE418" i="12"/>
  <c r="AE408" i="12"/>
  <c r="AE400" i="12"/>
  <c r="AE384" i="12"/>
  <c r="AE368" i="12"/>
  <c r="AE504" i="12"/>
  <c r="AE466" i="12"/>
  <c r="AE529" i="12"/>
  <c r="AE464" i="12"/>
  <c r="AE379" i="12"/>
  <c r="AE359" i="12"/>
  <c r="AE417" i="12"/>
  <c r="AE404" i="12"/>
  <c r="AE492" i="12"/>
  <c r="AE424" i="12"/>
  <c r="AE397" i="12"/>
  <c r="AE378" i="12"/>
  <c r="AE357" i="12"/>
  <c r="AE349" i="12"/>
  <c r="AE333" i="12"/>
  <c r="AE567" i="12"/>
  <c r="AE410" i="12"/>
  <c r="AE396" i="12"/>
  <c r="AE387" i="12"/>
  <c r="AE435" i="12"/>
  <c r="AE428" i="12"/>
  <c r="AE409" i="12"/>
  <c r="AE385" i="12"/>
  <c r="AE376" i="12"/>
  <c r="AE345" i="12"/>
  <c r="AE420" i="12"/>
  <c r="AE413" i="12"/>
  <c r="AE453" i="12"/>
  <c r="AE449" i="12"/>
  <c r="AE443" i="12"/>
  <c r="AE432" i="12"/>
  <c r="AE447" i="12"/>
  <c r="AE419" i="12"/>
  <c r="AE394" i="12"/>
  <c r="AE377" i="12"/>
  <c r="AE362" i="12"/>
  <c r="AE499" i="12"/>
  <c r="AE426" i="12"/>
  <c r="AE423" i="12"/>
  <c r="AE412" i="12"/>
  <c r="AE401" i="12"/>
  <c r="AE393" i="12"/>
  <c r="AE429" i="12"/>
  <c r="AE407" i="12"/>
  <c r="AE386" i="12"/>
  <c r="AE380" i="12"/>
  <c r="AE373" i="12"/>
  <c r="AE395" i="12"/>
  <c r="AE389" i="12"/>
  <c r="AE463" i="12"/>
  <c r="AE460" i="12"/>
  <c r="AE422" i="12"/>
  <c r="AE361" i="12"/>
  <c r="AE355" i="12"/>
  <c r="AE319" i="12"/>
  <c r="AE445" i="12"/>
  <c r="AE471" i="12"/>
  <c r="AE367" i="12"/>
  <c r="AE347" i="12"/>
  <c r="AE461" i="12"/>
  <c r="AE392" i="12"/>
  <c r="AE390" i="12"/>
  <c r="AE383" i="12"/>
  <c r="AE341" i="12"/>
  <c r="AE335" i="12"/>
  <c r="AE315" i="12"/>
  <c r="AE299" i="12"/>
  <c r="AE283" i="12"/>
  <c r="AE267" i="12"/>
  <c r="AE358" i="12"/>
  <c r="AE338" i="12"/>
  <c r="AE332" i="12"/>
  <c r="AE326" i="12"/>
  <c r="AE310" i="12"/>
  <c r="AE294" i="12"/>
  <c r="AE356" i="12"/>
  <c r="AE321" i="12"/>
  <c r="AE305" i="12"/>
  <c r="AE289" i="12"/>
  <c r="AE273" i="12"/>
  <c r="AE257" i="12"/>
  <c r="AE360" i="12"/>
  <c r="AE370" i="12"/>
  <c r="AE364" i="12"/>
  <c r="AE354" i="12"/>
  <c r="AE342" i="12"/>
  <c r="AE320" i="12"/>
  <c r="AE296" i="12"/>
  <c r="AE391" i="12"/>
  <c r="AE323" i="12"/>
  <c r="AE295" i="12"/>
  <c r="AE290" i="12"/>
  <c r="AE264" i="12"/>
  <c r="AE287" i="12"/>
  <c r="AE284" i="12"/>
  <c r="AE261" i="12"/>
  <c r="AE313" i="12"/>
  <c r="AE375" i="12"/>
  <c r="AE374" i="12"/>
  <c r="AE369" i="12"/>
  <c r="AE327" i="12"/>
  <c r="AE324" i="12"/>
  <c r="AE302" i="12"/>
  <c r="AE292" i="12"/>
  <c r="AE260" i="12"/>
  <c r="AE371" i="12"/>
  <c r="AE448" i="12"/>
  <c r="AE411" i="12"/>
  <c r="AE311" i="12"/>
  <c r="AE308" i="12"/>
  <c r="AE285" i="12"/>
  <c r="AE272" i="12"/>
  <c r="AE248" i="12"/>
  <c r="AE232" i="12"/>
  <c r="AE216" i="12"/>
  <c r="AE200" i="12"/>
  <c r="AE184" i="12"/>
  <c r="AE168" i="12"/>
  <c r="AE152" i="12"/>
  <c r="AE352" i="12"/>
  <c r="AE339" i="12"/>
  <c r="AE322" i="12"/>
  <c r="AE293" i="12"/>
  <c r="AE276" i="12"/>
  <c r="AE265" i="12"/>
  <c r="AE243" i="12"/>
  <c r="AE337" i="12"/>
  <c r="AE238" i="12"/>
  <c r="AE222" i="12"/>
  <c r="AE206" i="12"/>
  <c r="AE190" i="12"/>
  <c r="AE174" i="12"/>
  <c r="AE158" i="12"/>
  <c r="AE328" i="12"/>
  <c r="AE317" i="12"/>
  <c r="AE281" i="12"/>
  <c r="AE269" i="12"/>
  <c r="AE249" i="12"/>
  <c r="AE351" i="12"/>
  <c r="AE329" i="12"/>
  <c r="AE316" i="12"/>
  <c r="AE262" i="12"/>
  <c r="AE253" i="12"/>
  <c r="AE244" i="12"/>
  <c r="AE228" i="12"/>
  <c r="AE196" i="12"/>
  <c r="AE180" i="12"/>
  <c r="AE164" i="12"/>
  <c r="AE148" i="12"/>
  <c r="AE440" i="12"/>
  <c r="AE340" i="12"/>
  <c r="AE318" i="12"/>
  <c r="AE346" i="12"/>
  <c r="AE344" i="12"/>
  <c r="AE330" i="12"/>
  <c r="AE307" i="12"/>
  <c r="AE301" i="12"/>
  <c r="AE266" i="12"/>
  <c r="AE259" i="12"/>
  <c r="AE250" i="12"/>
  <c r="AE234" i="12"/>
  <c r="AE218" i="12"/>
  <c r="AE202" i="12"/>
  <c r="AE186" i="12"/>
  <c r="AE170" i="12"/>
  <c r="AE353" i="12"/>
  <c r="AE312" i="12"/>
  <c r="AE242" i="12"/>
  <c r="AE213" i="12"/>
  <c r="AE197" i="12"/>
  <c r="AE181" i="12"/>
  <c r="AE173" i="12"/>
  <c r="AE140" i="12"/>
  <c r="AE130" i="12"/>
  <c r="AE114" i="12"/>
  <c r="AE96" i="12"/>
  <c r="AE92" i="12"/>
  <c r="AE304" i="12"/>
  <c r="AE291" i="12"/>
  <c r="AE258" i="12"/>
  <c r="AE237" i="12"/>
  <c r="AE334" i="12"/>
  <c r="AE306" i="12"/>
  <c r="AE286" i="12"/>
  <c r="AE277" i="12"/>
  <c r="AE230" i="12"/>
  <c r="AE214" i="12"/>
  <c r="AE198" i="12"/>
  <c r="AE182" i="12"/>
  <c r="AE154" i="12"/>
  <c r="AE145" i="12"/>
  <c r="AE254" i="12"/>
  <c r="AE245" i="12"/>
  <c r="AE278" i="12"/>
  <c r="AE270" i="12"/>
  <c r="AE240" i="12"/>
  <c r="AE224" i="12"/>
  <c r="AE208" i="12"/>
  <c r="AE192" i="12"/>
  <c r="AE132" i="12"/>
  <c r="AE116" i="12"/>
  <c r="AE414" i="12"/>
  <c r="AE300" i="12"/>
  <c r="AE169" i="12"/>
  <c r="AE141" i="12"/>
  <c r="AE111" i="12"/>
  <c r="AE106" i="12"/>
  <c r="AE102" i="12"/>
  <c r="AE309" i="12"/>
  <c r="AE268" i="12"/>
  <c r="AE350" i="12"/>
  <c r="AE256" i="12"/>
  <c r="AE239" i="12"/>
  <c r="AE215" i="12"/>
  <c r="AE203" i="12"/>
  <c r="AE191" i="12"/>
  <c r="AE185" i="12"/>
  <c r="AE155" i="12"/>
  <c r="AE134" i="12"/>
  <c r="AE125" i="12"/>
  <c r="AE84" i="12"/>
  <c r="AE53" i="12"/>
  <c r="AE49" i="12"/>
  <c r="AE143" i="12"/>
  <c r="AE133" i="12"/>
  <c r="AE115" i="12"/>
  <c r="AE94" i="12"/>
  <c r="AE78" i="12"/>
  <c r="AE74" i="12"/>
  <c r="AE40" i="12"/>
  <c r="AE363" i="12"/>
  <c r="AE220" i="12"/>
  <c r="AE167" i="12"/>
  <c r="AE105" i="12"/>
  <c r="AE70" i="12"/>
  <c r="AE66" i="12"/>
  <c r="AE279" i="12"/>
  <c r="AE226" i="12"/>
  <c r="AE225" i="12"/>
  <c r="AE179" i="12"/>
  <c r="AE381" i="12"/>
  <c r="AE336" i="12"/>
  <c r="AE252" i="12"/>
  <c r="AE227" i="12"/>
  <c r="AE219" i="12"/>
  <c r="AE207" i="12"/>
  <c r="AE201" i="12"/>
  <c r="AE172" i="12"/>
  <c r="AE166" i="12"/>
  <c r="AE160" i="12"/>
  <c r="AE150" i="12"/>
  <c r="AE123" i="12"/>
  <c r="AE97" i="12"/>
  <c r="AE50" i="12"/>
  <c r="AE46" i="12"/>
  <c r="AE41" i="12"/>
  <c r="AE25" i="12"/>
  <c r="AE402" i="12"/>
  <c r="AE271" i="12"/>
  <c r="AE235" i="12"/>
  <c r="AE177" i="12"/>
  <c r="AE171" i="12"/>
  <c r="AE303" i="12"/>
  <c r="AE247" i="12"/>
  <c r="AE233" i="12"/>
  <c r="AE221" i="12"/>
  <c r="AE209" i="12"/>
  <c r="AE275" i="12"/>
  <c r="AE156" i="12"/>
  <c r="AE147" i="12"/>
  <c r="AE107" i="12"/>
  <c r="AE104" i="12"/>
  <c r="AE86" i="12"/>
  <c r="AE28" i="12"/>
  <c r="AE288" i="12"/>
  <c r="AE149" i="12"/>
  <c r="AE146" i="12"/>
  <c r="AE138" i="12"/>
  <c r="AE124" i="12"/>
  <c r="AE121" i="12"/>
  <c r="AE118" i="12"/>
  <c r="AE88" i="12"/>
  <c r="AE68" i="12"/>
  <c r="AE56" i="12"/>
  <c r="AE42" i="12"/>
  <c r="AE33" i="12"/>
  <c r="AE19" i="12"/>
  <c r="AE112" i="12"/>
  <c r="AE80" i="12"/>
  <c r="AE343" i="12"/>
  <c r="AE204" i="12"/>
  <c r="AE157" i="12"/>
  <c r="AE151" i="12"/>
  <c r="AE298" i="12"/>
  <c r="AE223" i="12"/>
  <c r="AE187" i="12"/>
  <c r="AE176" i="12"/>
  <c r="AE236" i="12"/>
  <c r="AE163" i="12"/>
  <c r="AE129" i="12"/>
  <c r="AE100" i="12"/>
  <c r="AE98" i="12"/>
  <c r="AE57" i="12"/>
  <c r="AE51" i="12"/>
  <c r="AE20" i="12"/>
  <c r="AE325" i="12"/>
  <c r="AE126" i="12"/>
  <c r="AE120" i="12"/>
  <c r="AE117" i="12"/>
  <c r="AE231" i="12"/>
  <c r="AE217" i="12"/>
  <c r="AE210" i="12"/>
  <c r="AE193" i="12"/>
  <c r="AE199" i="12"/>
  <c r="AE77" i="12"/>
  <c r="AE62" i="12"/>
  <c r="AE12" i="12"/>
  <c r="AE93" i="12"/>
  <c r="AE52" i="12"/>
  <c r="AE27" i="12"/>
  <c r="AE211" i="12"/>
  <c r="AE175" i="12"/>
  <c r="AE165" i="12"/>
  <c r="AE135" i="12"/>
  <c r="AE76" i="12"/>
  <c r="AE119" i="12"/>
  <c r="AE75" i="12"/>
  <c r="AE69" i="12"/>
  <c r="AE65" i="12"/>
  <c r="AE58" i="12"/>
  <c r="AE37" i="12"/>
  <c r="AE10" i="12"/>
  <c r="AE55" i="12"/>
  <c r="AE35" i="12"/>
  <c r="AE122" i="12"/>
  <c r="AE85" i="12"/>
  <c r="AE31" i="12"/>
  <c r="AE251" i="12"/>
  <c r="AE101" i="12"/>
  <c r="AE9" i="12"/>
  <c r="AE183" i="12"/>
  <c r="AE64" i="12"/>
  <c r="AE194" i="12"/>
  <c r="AE61" i="12"/>
  <c r="AE48" i="12"/>
  <c r="AE241" i="12"/>
  <c r="AE162" i="12"/>
  <c r="AE153" i="12"/>
  <c r="AE282" i="12"/>
  <c r="AE274" i="12"/>
  <c r="AE205" i="12"/>
  <c r="AE189" i="12"/>
  <c r="AE188" i="12"/>
  <c r="AE142" i="12"/>
  <c r="AE108" i="12"/>
  <c r="AE82" i="12"/>
  <c r="AE38" i="12"/>
  <c r="AE22" i="12"/>
  <c r="AE14" i="12"/>
  <c r="AE128" i="12"/>
  <c r="AE87" i="12"/>
  <c r="AE29" i="12"/>
  <c r="AE32" i="12"/>
  <c r="AE95" i="12"/>
  <c r="AE43" i="12"/>
  <c r="AE26" i="12"/>
  <c r="AE16" i="12"/>
  <c r="AE47" i="12"/>
  <c r="AE255" i="12"/>
  <c r="AE79" i="12"/>
  <c r="AE73" i="12"/>
  <c r="AE71" i="12"/>
  <c r="AE13" i="12"/>
  <c r="AE18" i="12"/>
  <c r="AE89" i="12"/>
  <c r="AE60" i="12"/>
  <c r="AE36" i="12"/>
  <c r="AE21" i="12"/>
  <c r="AE15" i="12"/>
  <c r="AE91" i="12"/>
  <c r="AE159" i="12"/>
  <c r="AE103" i="12"/>
  <c r="AE131" i="12"/>
  <c r="AE59" i="12"/>
  <c r="AE137" i="12"/>
  <c r="AE83" i="12"/>
  <c r="AE30" i="12"/>
  <c r="AE24" i="12"/>
  <c r="AE11" i="12"/>
  <c r="AE113" i="12"/>
  <c r="AE67" i="12"/>
  <c r="AE23" i="12"/>
  <c r="AE17" i="12"/>
  <c r="AE139" i="12"/>
  <c r="AE136" i="12"/>
  <c r="AD90" i="12"/>
  <c r="AD99" i="12"/>
  <c r="AD54" i="12"/>
  <c r="AF6" i="12"/>
  <c r="AG4" i="12"/>
  <c r="AD72" i="12"/>
  <c r="AD81" i="12"/>
  <c r="AD1" i="7"/>
  <c r="AE2" i="7"/>
  <c r="Y6" i="11"/>
  <c r="Z4" i="11"/>
  <c r="AE72" i="12" l="1"/>
  <c r="AG6" i="12"/>
  <c r="AH4" i="12"/>
  <c r="AE81" i="12"/>
  <c r="AE54" i="12"/>
  <c r="AE99" i="12"/>
  <c r="AF702" i="12"/>
  <c r="AF703" i="12"/>
  <c r="AF688" i="12"/>
  <c r="AF699" i="12"/>
  <c r="AF700" i="12"/>
  <c r="AF701" i="12"/>
  <c r="AF681" i="12"/>
  <c r="AF687" i="12"/>
  <c r="AF685" i="12"/>
  <c r="AF674" i="12"/>
  <c r="AF694" i="12"/>
  <c r="AF693" i="12"/>
  <c r="AF698" i="12"/>
  <c r="AF691" i="12"/>
  <c r="AF651" i="12"/>
  <c r="AF697" i="12"/>
  <c r="AF672" i="12"/>
  <c r="AF692" i="12"/>
  <c r="AF696" i="12"/>
  <c r="AF675" i="12"/>
  <c r="AF682" i="12"/>
  <c r="AF678" i="12"/>
  <c r="AF679" i="12"/>
  <c r="AF659" i="12"/>
  <c r="AF655" i="12"/>
  <c r="AF684" i="12"/>
  <c r="AF670" i="12"/>
  <c r="AF665" i="12"/>
  <c r="AF649" i="12"/>
  <c r="AF642" i="12"/>
  <c r="AF629" i="12"/>
  <c r="AF690" i="12"/>
  <c r="AF680" i="12"/>
  <c r="AF668" i="12"/>
  <c r="AF648" i="12"/>
  <c r="AF677" i="12"/>
  <c r="AF666" i="12"/>
  <c r="AF663" i="12"/>
  <c r="AF657" i="12"/>
  <c r="AF652" i="12"/>
  <c r="AF667" i="12"/>
  <c r="AF647" i="12"/>
  <c r="AF676" i="12"/>
  <c r="AF669" i="12"/>
  <c r="AF661" i="12"/>
  <c r="AF653" i="12"/>
  <c r="AF640" i="12"/>
  <c r="AF673" i="12"/>
  <c r="AF646" i="12"/>
  <c r="AF613" i="12"/>
  <c r="AF624" i="12"/>
  <c r="AF634" i="12"/>
  <c r="AF631" i="12"/>
  <c r="AF619" i="12"/>
  <c r="AF656" i="12"/>
  <c r="AF633" i="12"/>
  <c r="AF644" i="12"/>
  <c r="AF639" i="12"/>
  <c r="AF630" i="12"/>
  <c r="AF683" i="12"/>
  <c r="AF641" i="12"/>
  <c r="AF636" i="12"/>
  <c r="AF686" i="12"/>
  <c r="AF660" i="12"/>
  <c r="AF638" i="12"/>
  <c r="AF635" i="12"/>
  <c r="AF622" i="12"/>
  <c r="AF662" i="12"/>
  <c r="AF658" i="12"/>
  <c r="AF609" i="12"/>
  <c r="AF597" i="12"/>
  <c r="AF581" i="12"/>
  <c r="AF645" i="12"/>
  <c r="AF664" i="12"/>
  <c r="AF625" i="12"/>
  <c r="AF643" i="12"/>
  <c r="AF599" i="12"/>
  <c r="AF632" i="12"/>
  <c r="AF650" i="12"/>
  <c r="AF623" i="12"/>
  <c r="AF627" i="12"/>
  <c r="AF612" i="12"/>
  <c r="AF607" i="12"/>
  <c r="AF585" i="12"/>
  <c r="AF594" i="12"/>
  <c r="AF593" i="12"/>
  <c r="AF618" i="12"/>
  <c r="AF606" i="12"/>
  <c r="AF604" i="12"/>
  <c r="AF595" i="12"/>
  <c r="AF584" i="12"/>
  <c r="AF564" i="12"/>
  <c r="AF615" i="12"/>
  <c r="AF611" i="12"/>
  <c r="AF598" i="12"/>
  <c r="AF582" i="12"/>
  <c r="AF600" i="12"/>
  <c r="AF547" i="12"/>
  <c r="AF628" i="12"/>
  <c r="AF596" i="12"/>
  <c r="AF591" i="12"/>
  <c r="AF579" i="12"/>
  <c r="AF553" i="12"/>
  <c r="AF537" i="12"/>
  <c r="AF626" i="12"/>
  <c r="AF608" i="12"/>
  <c r="AF590" i="12"/>
  <c r="AF617" i="12"/>
  <c r="AF589" i="12"/>
  <c r="AF572" i="12"/>
  <c r="AF549" i="12"/>
  <c r="AF583" i="12"/>
  <c r="AF565" i="12"/>
  <c r="AF560" i="12"/>
  <c r="AF544" i="12"/>
  <c r="AF528" i="12"/>
  <c r="AF602" i="12"/>
  <c r="AF592" i="12"/>
  <c r="AF614" i="12"/>
  <c r="AF571" i="12"/>
  <c r="AF616" i="12"/>
  <c r="AF555" i="12"/>
  <c r="AF540" i="12"/>
  <c r="AF530" i="12"/>
  <c r="AF527" i="12"/>
  <c r="AF524" i="12"/>
  <c r="AF576" i="12"/>
  <c r="AF575" i="12"/>
  <c r="AF557" i="12"/>
  <c r="AF550" i="12"/>
  <c r="AF532" i="12"/>
  <c r="AF601" i="12"/>
  <c r="AF574" i="12"/>
  <c r="AF570" i="12"/>
  <c r="AF551" i="12"/>
  <c r="AF621" i="12"/>
  <c r="AF561" i="12"/>
  <c r="AF587" i="12"/>
  <c r="AF533" i="12"/>
  <c r="AF520" i="12"/>
  <c r="AF605" i="12"/>
  <c r="AF573" i="12"/>
  <c r="AF558" i="12"/>
  <c r="AF526" i="12"/>
  <c r="AF513" i="12"/>
  <c r="AF497" i="12"/>
  <c r="AF481" i="12"/>
  <c r="AF610" i="12"/>
  <c r="AF516" i="12"/>
  <c r="AF508" i="12"/>
  <c r="AF492" i="12"/>
  <c r="AF476" i="12"/>
  <c r="AF580" i="12"/>
  <c r="AF566" i="12"/>
  <c r="AF538" i="12"/>
  <c r="AF536" i="12"/>
  <c r="AF577" i="12"/>
  <c r="AF539" i="12"/>
  <c r="AF531" i="12"/>
  <c r="AF494" i="12"/>
  <c r="AF488" i="12"/>
  <c r="AF556" i="12"/>
  <c r="AF514" i="12"/>
  <c r="AF511" i="12"/>
  <c r="AF588" i="12"/>
  <c r="AF541" i="12"/>
  <c r="AF548" i="12"/>
  <c r="AF509" i="12"/>
  <c r="AF562" i="12"/>
  <c r="AF525" i="12"/>
  <c r="AF578" i="12"/>
  <c r="AF485" i="12"/>
  <c r="AF479" i="12"/>
  <c r="AF463" i="12"/>
  <c r="AF447" i="12"/>
  <c r="AF487" i="12"/>
  <c r="AF543" i="12"/>
  <c r="AF519" i="12"/>
  <c r="AF493" i="12"/>
  <c r="AF568" i="12"/>
  <c r="AF521" i="12"/>
  <c r="AF517" i="12"/>
  <c r="AF495" i="12"/>
  <c r="AF545" i="12"/>
  <c r="AF559" i="12"/>
  <c r="AF502" i="12"/>
  <c r="AF489" i="12"/>
  <c r="AF486" i="12"/>
  <c r="AF473" i="12"/>
  <c r="AF470" i="12"/>
  <c r="AF512" i="12"/>
  <c r="AF534" i="12"/>
  <c r="AF515" i="12"/>
  <c r="AF506" i="12"/>
  <c r="AF503" i="12"/>
  <c r="AF498" i="12"/>
  <c r="AF472" i="12"/>
  <c r="AF456" i="12"/>
  <c r="AF454" i="12"/>
  <c r="AF436" i="12"/>
  <c r="AF420" i="12"/>
  <c r="AF554" i="12"/>
  <c r="AF446" i="12"/>
  <c r="AF523" i="12"/>
  <c r="AF522" i="12"/>
  <c r="AF477" i="12"/>
  <c r="AF426" i="12"/>
  <c r="AF410" i="12"/>
  <c r="AF510" i="12"/>
  <c r="AF505" i="12"/>
  <c r="AF496" i="12"/>
  <c r="AF459" i="12"/>
  <c r="AF453" i="12"/>
  <c r="AF432" i="12"/>
  <c r="AF507" i="12"/>
  <c r="AF542" i="12"/>
  <c r="AF455" i="12"/>
  <c r="AF441" i="12"/>
  <c r="AF425" i="12"/>
  <c r="AF483" i="12"/>
  <c r="AF500" i="12"/>
  <c r="AF499" i="12"/>
  <c r="AF474" i="12"/>
  <c r="AF452" i="12"/>
  <c r="AF437" i="12"/>
  <c r="AF421" i="12"/>
  <c r="AF412" i="12"/>
  <c r="AF409" i="12"/>
  <c r="AF458" i="12"/>
  <c r="AF445" i="12"/>
  <c r="AF442" i="12"/>
  <c r="AF440" i="12"/>
  <c r="AF423" i="12"/>
  <c r="AF419" i="12"/>
  <c r="AF482" i="12"/>
  <c r="AF480" i="12"/>
  <c r="AF478" i="12"/>
  <c r="AF462" i="12"/>
  <c r="AF475" i="12"/>
  <c r="AF465" i="12"/>
  <c r="AF567" i="12"/>
  <c r="AF529" i="12"/>
  <c r="AF469" i="12"/>
  <c r="AF563" i="12"/>
  <c r="AF546" i="12"/>
  <c r="AF468" i="12"/>
  <c r="AF451" i="12"/>
  <c r="AF402" i="12"/>
  <c r="AF393" i="12"/>
  <c r="AF377" i="12"/>
  <c r="AF361" i="12"/>
  <c r="AF431" i="12"/>
  <c r="AF383" i="12"/>
  <c r="AF491" i="12"/>
  <c r="AF439" i="12"/>
  <c r="AF414" i="12"/>
  <c r="AF406" i="12"/>
  <c r="AF461" i="12"/>
  <c r="AF444" i="12"/>
  <c r="AF443" i="12"/>
  <c r="AF460" i="12"/>
  <c r="AF422" i="12"/>
  <c r="AF405" i="12"/>
  <c r="AF395" i="12"/>
  <c r="AF379" i="12"/>
  <c r="AF490" i="12"/>
  <c r="AF466" i="12"/>
  <c r="AF430" i="12"/>
  <c r="AF427" i="12"/>
  <c r="AF417" i="12"/>
  <c r="AF404" i="12"/>
  <c r="AF388" i="12"/>
  <c r="AF364" i="12"/>
  <c r="AF354" i="12"/>
  <c r="AF424" i="12"/>
  <c r="AF397" i="12"/>
  <c r="AF378" i="12"/>
  <c r="AF438" i="12"/>
  <c r="AF396" i="12"/>
  <c r="AF387" i="12"/>
  <c r="AF369" i="12"/>
  <c r="AF344" i="12"/>
  <c r="AF448" i="12"/>
  <c r="AF386" i="12"/>
  <c r="AF504" i="12"/>
  <c r="AF394" i="12"/>
  <c r="AF375" i="12"/>
  <c r="AF360" i="12"/>
  <c r="AF340" i="12"/>
  <c r="AF449" i="12"/>
  <c r="AF411" i="12"/>
  <c r="AF464" i="12"/>
  <c r="AF371" i="12"/>
  <c r="AF363" i="12"/>
  <c r="AF428" i="12"/>
  <c r="AF457" i="12"/>
  <c r="AF429" i="12"/>
  <c r="AF415" i="12"/>
  <c r="AF407" i="12"/>
  <c r="AF380" i="12"/>
  <c r="AF373" i="12"/>
  <c r="AF368" i="12"/>
  <c r="AF392" i="12"/>
  <c r="AF376" i="12"/>
  <c r="AF370" i="12"/>
  <c r="AF413" i="12"/>
  <c r="AF435" i="12"/>
  <c r="AF330" i="12"/>
  <c r="AF471" i="12"/>
  <c r="AF408" i="12"/>
  <c r="AF366" i="12"/>
  <c r="AF400" i="12"/>
  <c r="AF390" i="12"/>
  <c r="AF358" i="12"/>
  <c r="AF338" i="12"/>
  <c r="AF332" i="12"/>
  <c r="AF326" i="12"/>
  <c r="AF310" i="12"/>
  <c r="AF294" i="12"/>
  <c r="AF278" i="12"/>
  <c r="AF262" i="12"/>
  <c r="AF356" i="12"/>
  <c r="AF321" i="12"/>
  <c r="AF305" i="12"/>
  <c r="AF418" i="12"/>
  <c r="AF316" i="12"/>
  <c r="AF300" i="12"/>
  <c r="AF284" i="12"/>
  <c r="AF268" i="12"/>
  <c r="AF374" i="12"/>
  <c r="AF351" i="12"/>
  <c r="AF346" i="12"/>
  <c r="AF327" i="12"/>
  <c r="AF398" i="12"/>
  <c r="AF391" i="12"/>
  <c r="AF362" i="12"/>
  <c r="AF335" i="12"/>
  <c r="AF323" i="12"/>
  <c r="AF315" i="12"/>
  <c r="AF295" i="12"/>
  <c r="AF290" i="12"/>
  <c r="AF401" i="12"/>
  <c r="AF287" i="12"/>
  <c r="AF261" i="12"/>
  <c r="AF434" i="12"/>
  <c r="AF313" i="12"/>
  <c r="AF281" i="12"/>
  <c r="AF255" i="12"/>
  <c r="AF350" i="12"/>
  <c r="AF349" i="12"/>
  <c r="AF341" i="12"/>
  <c r="AF334" i="12"/>
  <c r="AF329" i="12"/>
  <c r="AF318" i="12"/>
  <c r="AF301" i="12"/>
  <c r="AF286" i="12"/>
  <c r="AF256" i="12"/>
  <c r="AF367" i="12"/>
  <c r="AF385" i="12"/>
  <c r="AF352" i="12"/>
  <c r="AF339" i="12"/>
  <c r="AF322" i="12"/>
  <c r="AF293" i="12"/>
  <c r="AF283" i="12"/>
  <c r="AF276" i="12"/>
  <c r="AF265" i="12"/>
  <c r="AF243" i="12"/>
  <c r="AF227" i="12"/>
  <c r="AF211" i="12"/>
  <c r="AF179" i="12"/>
  <c r="AF163" i="12"/>
  <c r="AF337" i="12"/>
  <c r="AF302" i="12"/>
  <c r="AF296" i="12"/>
  <c r="AF328" i="12"/>
  <c r="AF317" i="12"/>
  <c r="AF299" i="12"/>
  <c r="AF269" i="12"/>
  <c r="AF249" i="12"/>
  <c r="AF233" i="12"/>
  <c r="AF217" i="12"/>
  <c r="AF201" i="12"/>
  <c r="AF185" i="12"/>
  <c r="AF169" i="12"/>
  <c r="AF153" i="12"/>
  <c r="AF273" i="12"/>
  <c r="AF253" i="12"/>
  <c r="AF277" i="12"/>
  <c r="AF258" i="12"/>
  <c r="AF257" i="12"/>
  <c r="AF239" i="12"/>
  <c r="AF223" i="12"/>
  <c r="AF207" i="12"/>
  <c r="AF191" i="12"/>
  <c r="AF175" i="12"/>
  <c r="AF159" i="12"/>
  <c r="AF143" i="12"/>
  <c r="AF359" i="12"/>
  <c r="AF357" i="12"/>
  <c r="AF355" i="12"/>
  <c r="AF307" i="12"/>
  <c r="AF292" i="12"/>
  <c r="AF403" i="12"/>
  <c r="AF381" i="12"/>
  <c r="AF342" i="12"/>
  <c r="AF324" i="12"/>
  <c r="AF304" i="12"/>
  <c r="AF274" i="12"/>
  <c r="AF245" i="12"/>
  <c r="AF213" i="12"/>
  <c r="AF197" i="12"/>
  <c r="AF181" i="12"/>
  <c r="AF165" i="12"/>
  <c r="AF347" i="12"/>
  <c r="AF345" i="12"/>
  <c r="AF389" i="12"/>
  <c r="AF384" i="12"/>
  <c r="AF311" i="12"/>
  <c r="AF308" i="12"/>
  <c r="AF291" i="12"/>
  <c r="AF272" i="12"/>
  <c r="AF237" i="12"/>
  <c r="AF221" i="12"/>
  <c r="AF205" i="12"/>
  <c r="AF189" i="12"/>
  <c r="AF166" i="12"/>
  <c r="AF155" i="12"/>
  <c r="AF125" i="12"/>
  <c r="AF88" i="12"/>
  <c r="AF84" i="12"/>
  <c r="AF306" i="12"/>
  <c r="AF248" i="12"/>
  <c r="AF230" i="12"/>
  <c r="AF319" i="12"/>
  <c r="AF266" i="12"/>
  <c r="AF254" i="12"/>
  <c r="AF250" i="12"/>
  <c r="AF238" i="12"/>
  <c r="AF222" i="12"/>
  <c r="AF206" i="12"/>
  <c r="AF190" i="12"/>
  <c r="AF325" i="12"/>
  <c r="AF288" i="12"/>
  <c r="AF259" i="12"/>
  <c r="AF232" i="12"/>
  <c r="AF216" i="12"/>
  <c r="AF200" i="12"/>
  <c r="AF184" i="12"/>
  <c r="AF141" i="12"/>
  <c r="AF111" i="12"/>
  <c r="AF106" i="12"/>
  <c r="AF102" i="12"/>
  <c r="AF252" i="12"/>
  <c r="AF247" i="12"/>
  <c r="AF177" i="12"/>
  <c r="AF160" i="12"/>
  <c r="AF146" i="12"/>
  <c r="AF138" i="12"/>
  <c r="AF122" i="12"/>
  <c r="AF312" i="12"/>
  <c r="AF285" i="12"/>
  <c r="AF289" i="12"/>
  <c r="AF180" i="12"/>
  <c r="AF133" i="12"/>
  <c r="AF115" i="12"/>
  <c r="AF94" i="12"/>
  <c r="AF78" i="12"/>
  <c r="AF74" i="12"/>
  <c r="AF40" i="12"/>
  <c r="AF264" i="12"/>
  <c r="AF234" i="12"/>
  <c r="AF220" i="12"/>
  <c r="AF214" i="12"/>
  <c r="AF208" i="12"/>
  <c r="AF202" i="12"/>
  <c r="AF167" i="12"/>
  <c r="AF105" i="12"/>
  <c r="AF70" i="12"/>
  <c r="AF66" i="12"/>
  <c r="AF35" i="12"/>
  <c r="AF372" i="12"/>
  <c r="AF279" i="12"/>
  <c r="AF270" i="12"/>
  <c r="AF226" i="12"/>
  <c r="AF225" i="12"/>
  <c r="AF173" i="12"/>
  <c r="AF152" i="12"/>
  <c r="AF124" i="12"/>
  <c r="AF114" i="12"/>
  <c r="AF104" i="12"/>
  <c r="AF103" i="12"/>
  <c r="AF87" i="12"/>
  <c r="AF62" i="12"/>
  <c r="AF58" i="12"/>
  <c r="AF336" i="12"/>
  <c r="AF240" i="12"/>
  <c r="AF219" i="12"/>
  <c r="AF172" i="12"/>
  <c r="AF260" i="12"/>
  <c r="AF228" i="12"/>
  <c r="AF196" i="12"/>
  <c r="AF154" i="12"/>
  <c r="AF147" i="12"/>
  <c r="AF131" i="12"/>
  <c r="AF113" i="12"/>
  <c r="AF79" i="12"/>
  <c r="AF75" i="12"/>
  <c r="AF36" i="12"/>
  <c r="AF343" i="12"/>
  <c r="AF282" i="12"/>
  <c r="AF320" i="12"/>
  <c r="AF209" i="12"/>
  <c r="AF242" i="12"/>
  <c r="AF215" i="12"/>
  <c r="AF203" i="12"/>
  <c r="AF235" i="12"/>
  <c r="AF224" i="12"/>
  <c r="AF182" i="12"/>
  <c r="AF171" i="12"/>
  <c r="AF149" i="12"/>
  <c r="AF148" i="12"/>
  <c r="AF121" i="12"/>
  <c r="AF118" i="12"/>
  <c r="AF68" i="12"/>
  <c r="AF56" i="12"/>
  <c r="AF50" i="12"/>
  <c r="AF42" i="12"/>
  <c r="AF33" i="12"/>
  <c r="AF19" i="12"/>
  <c r="AF96" i="12"/>
  <c r="AF204" i="12"/>
  <c r="AF157" i="12"/>
  <c r="AF151" i="12"/>
  <c r="AF145" i="12"/>
  <c r="AF112" i="12"/>
  <c r="AF92" i="12"/>
  <c r="AF80" i="12"/>
  <c r="AF32" i="12"/>
  <c r="AF26" i="12"/>
  <c r="AF14" i="12"/>
  <c r="AF135" i="12"/>
  <c r="AF298" i="12"/>
  <c r="AF198" i="12"/>
  <c r="AF187" i="12"/>
  <c r="AF176" i="12"/>
  <c r="AF174" i="12"/>
  <c r="AF353" i="12"/>
  <c r="AF236" i="12"/>
  <c r="AF142" i="12"/>
  <c r="AF69" i="12"/>
  <c r="AF64" i="12"/>
  <c r="AF30" i="12"/>
  <c r="AF24" i="12"/>
  <c r="AF15" i="12"/>
  <c r="AF333" i="12"/>
  <c r="AF170" i="12"/>
  <c r="AF168" i="12"/>
  <c r="AF244" i="12"/>
  <c r="AF210" i="12"/>
  <c r="AF193" i="12"/>
  <c r="AF150" i="12"/>
  <c r="AF309" i="12"/>
  <c r="AF275" i="12"/>
  <c r="AF156" i="12"/>
  <c r="AF164" i="12"/>
  <c r="AF116" i="12"/>
  <c r="AF93" i="12"/>
  <c r="AF76" i="12"/>
  <c r="AF52" i="12"/>
  <c r="AF27" i="12"/>
  <c r="AF20" i="12"/>
  <c r="AF11" i="12"/>
  <c r="AF65" i="12"/>
  <c r="AF37" i="12"/>
  <c r="AF119" i="12"/>
  <c r="AF186" i="12"/>
  <c r="AF85" i="12"/>
  <c r="AF55" i="12"/>
  <c r="AF49" i="12"/>
  <c r="AF31" i="12"/>
  <c r="AF28" i="12"/>
  <c r="AF251" i="12"/>
  <c r="AF117" i="12"/>
  <c r="AF101" i="12"/>
  <c r="AF9" i="12"/>
  <c r="AF183" i="12"/>
  <c r="AF130" i="12"/>
  <c r="AF18" i="12"/>
  <c r="AF194" i="12"/>
  <c r="AF86" i="12"/>
  <c r="AF61" i="12"/>
  <c r="AF241" i="12"/>
  <c r="AF162" i="12"/>
  <c r="AF120" i="12"/>
  <c r="AF95" i="12"/>
  <c r="AF17" i="12"/>
  <c r="AF136" i="12"/>
  <c r="AF267" i="12"/>
  <c r="AF140" i="12"/>
  <c r="AF303" i="12"/>
  <c r="AF199" i="12"/>
  <c r="AF132" i="12"/>
  <c r="AF128" i="12"/>
  <c r="AF25" i="12"/>
  <c r="AF10" i="12"/>
  <c r="AF43" i="12"/>
  <c r="AF16" i="12"/>
  <c r="AF21" i="12"/>
  <c r="AF231" i="12"/>
  <c r="AF129" i="12"/>
  <c r="AF53" i="12"/>
  <c r="AF48" i="12"/>
  <c r="AF139" i="12"/>
  <c r="AF271" i="12"/>
  <c r="AF108" i="12"/>
  <c r="AF98" i="12"/>
  <c r="AF97" i="12"/>
  <c r="AF71" i="12"/>
  <c r="AF47" i="12"/>
  <c r="AF188" i="12"/>
  <c r="AF29" i="12"/>
  <c r="AF73" i="12"/>
  <c r="AF59" i="12"/>
  <c r="AF13" i="12"/>
  <c r="AF12" i="12"/>
  <c r="AF89" i="12"/>
  <c r="AF60" i="12"/>
  <c r="AF51" i="12"/>
  <c r="AF192" i="12"/>
  <c r="AF137" i="12"/>
  <c r="AF91" i="12"/>
  <c r="AF100" i="12"/>
  <c r="AF41" i="12"/>
  <c r="AF134" i="12"/>
  <c r="AF57" i="12"/>
  <c r="AF158" i="12"/>
  <c r="AF46" i="12"/>
  <c r="AF123" i="12"/>
  <c r="AF218" i="12"/>
  <c r="AF126" i="12"/>
  <c r="AF107" i="12"/>
  <c r="AF67" i="12"/>
  <c r="AF23" i="12"/>
  <c r="AF82" i="12"/>
  <c r="AF38" i="12"/>
  <c r="AF22" i="12"/>
  <c r="AF83" i="12"/>
  <c r="AF77" i="12"/>
  <c r="AE90" i="12"/>
  <c r="AE63" i="12"/>
  <c r="AE45" i="12"/>
  <c r="AE1" i="7"/>
  <c r="AF2" i="7"/>
  <c r="Z6" i="11"/>
  <c r="AA4" i="11"/>
  <c r="AF99" i="12" l="1"/>
  <c r="AF90" i="12"/>
  <c r="AF63" i="12"/>
  <c r="AF81" i="12"/>
  <c r="AF54" i="12"/>
  <c r="AG702" i="12"/>
  <c r="AG697" i="12"/>
  <c r="AG703" i="12"/>
  <c r="AG698" i="12"/>
  <c r="AG699" i="12"/>
  <c r="AG683" i="12"/>
  <c r="AG694" i="12"/>
  <c r="AG700" i="12"/>
  <c r="AG701" i="12"/>
  <c r="AG696" i="12"/>
  <c r="AG688" i="12"/>
  <c r="AG676" i="12"/>
  <c r="AG687" i="12"/>
  <c r="AG690" i="12"/>
  <c r="AG672" i="12"/>
  <c r="AG668" i="12"/>
  <c r="AG693" i="12"/>
  <c r="AG681" i="12"/>
  <c r="AG682" i="12"/>
  <c r="AG675" i="12"/>
  <c r="AG674" i="12"/>
  <c r="AG673" i="12"/>
  <c r="AG662" i="12"/>
  <c r="AG646" i="12"/>
  <c r="AG679" i="12"/>
  <c r="AG686" i="12"/>
  <c r="AG692" i="12"/>
  <c r="AG691" i="12"/>
  <c r="AG685" i="12"/>
  <c r="AG680" i="12"/>
  <c r="AG678" i="12"/>
  <c r="AG665" i="12"/>
  <c r="AG666" i="12"/>
  <c r="AG664" i="12"/>
  <c r="AG684" i="12"/>
  <c r="AG670" i="12"/>
  <c r="AG661" i="12"/>
  <c r="AG677" i="12"/>
  <c r="AG669" i="12"/>
  <c r="AG648" i="12"/>
  <c r="AG635" i="12"/>
  <c r="AG650" i="12"/>
  <c r="AG649" i="12"/>
  <c r="AG638" i="12"/>
  <c r="AG624" i="12"/>
  <c r="AG634" i="12"/>
  <c r="AG631" i="12"/>
  <c r="AG619" i="12"/>
  <c r="AG656" i="12"/>
  <c r="AG655" i="12"/>
  <c r="AG643" i="12"/>
  <c r="AG614" i="12"/>
  <c r="AG657" i="12"/>
  <c r="AG653" i="12"/>
  <c r="AG644" i="12"/>
  <c r="AG639" i="12"/>
  <c r="AG630" i="12"/>
  <c r="AG645" i="12"/>
  <c r="AG660" i="12"/>
  <c r="AG642" i="12"/>
  <c r="AG641" i="12"/>
  <c r="AG651" i="12"/>
  <c r="AG667" i="12"/>
  <c r="AG647" i="12"/>
  <c r="AG613" i="12"/>
  <c r="AG592" i="12"/>
  <c r="AG576" i="12"/>
  <c r="AG612" i="12"/>
  <c r="AG652" i="12"/>
  <c r="AG610" i="12"/>
  <c r="AG594" i="12"/>
  <c r="AG658" i="12"/>
  <c r="AG663" i="12"/>
  <c r="AG632" i="12"/>
  <c r="AG625" i="12"/>
  <c r="AG629" i="12"/>
  <c r="AG626" i="12"/>
  <c r="AG615" i="12"/>
  <c r="AG582" i="12"/>
  <c r="AG627" i="12"/>
  <c r="AG659" i="12"/>
  <c r="AG617" i="12"/>
  <c r="AG604" i="12"/>
  <c r="AG633" i="12"/>
  <c r="AG622" i="12"/>
  <c r="AG618" i="12"/>
  <c r="AG606" i="12"/>
  <c r="AG595" i="12"/>
  <c r="AG579" i="12"/>
  <c r="AG577" i="12"/>
  <c r="AG600" i="12"/>
  <c r="AG616" i="12"/>
  <c r="AG599" i="12"/>
  <c r="AG628" i="12"/>
  <c r="AG596" i="12"/>
  <c r="AG591" i="12"/>
  <c r="AG564" i="12"/>
  <c r="AG558" i="12"/>
  <c r="AG542" i="12"/>
  <c r="AG584" i="12"/>
  <c r="AG581" i="12"/>
  <c r="AG597" i="12"/>
  <c r="AG562" i="12"/>
  <c r="AG548" i="12"/>
  <c r="AG532" i="12"/>
  <c r="AG598" i="12"/>
  <c r="AG589" i="12"/>
  <c r="AG640" i="12"/>
  <c r="AG583" i="12"/>
  <c r="AG565" i="12"/>
  <c r="AG560" i="12"/>
  <c r="AG544" i="12"/>
  <c r="AG621" i="12"/>
  <c r="AG570" i="12"/>
  <c r="AG555" i="12"/>
  <c r="AG539" i="12"/>
  <c r="AG523" i="12"/>
  <c r="AG611" i="12"/>
  <c r="AG587" i="12"/>
  <c r="AG608" i="12"/>
  <c r="AG556" i="12"/>
  <c r="AG605" i="12"/>
  <c r="AG590" i="12"/>
  <c r="AG580" i="12"/>
  <c r="AG601" i="12"/>
  <c r="AG593" i="12"/>
  <c r="AG585" i="12"/>
  <c r="AG588" i="12"/>
  <c r="AG566" i="12"/>
  <c r="AG561" i="12"/>
  <c r="AG553" i="12"/>
  <c r="AG547" i="12"/>
  <c r="AG545" i="12"/>
  <c r="AG543" i="12"/>
  <c r="AG534" i="12"/>
  <c r="AG636" i="12"/>
  <c r="AG516" i="12"/>
  <c r="AG508" i="12"/>
  <c r="AG492" i="12"/>
  <c r="AG568" i="12"/>
  <c r="AG550" i="12"/>
  <c r="AG525" i="12"/>
  <c r="AG503" i="12"/>
  <c r="AG487" i="12"/>
  <c r="AG471" i="12"/>
  <c r="AG609" i="12"/>
  <c r="AG572" i="12"/>
  <c r="AG574" i="12"/>
  <c r="AG549" i="12"/>
  <c r="AG522" i="12"/>
  <c r="AG491" i="12"/>
  <c r="AG541" i="12"/>
  <c r="AG505" i="12"/>
  <c r="AG602" i="12"/>
  <c r="AG573" i="12"/>
  <c r="AG607" i="12"/>
  <c r="AG575" i="12"/>
  <c r="AG526" i="12"/>
  <c r="AG510" i="12"/>
  <c r="AG578" i="12"/>
  <c r="AG537" i="12"/>
  <c r="AG531" i="12"/>
  <c r="AG524" i="12"/>
  <c r="AG623" i="12"/>
  <c r="AG571" i="12"/>
  <c r="AG551" i="12"/>
  <c r="AG520" i="12"/>
  <c r="AG512" i="12"/>
  <c r="AG495" i="12"/>
  <c r="AG488" i="12"/>
  <c r="AG477" i="12"/>
  <c r="AG458" i="12"/>
  <c r="AG442" i="12"/>
  <c r="AG533" i="12"/>
  <c r="AG519" i="12"/>
  <c r="AG493" i="12"/>
  <c r="AG536" i="12"/>
  <c r="AG517" i="12"/>
  <c r="AG500" i="12"/>
  <c r="AG481" i="12"/>
  <c r="AG473" i="12"/>
  <c r="AG462" i="12"/>
  <c r="AG455" i="12"/>
  <c r="AG527" i="12"/>
  <c r="AG509" i="12"/>
  <c r="AG546" i="12"/>
  <c r="AG538" i="12"/>
  <c r="AG529" i="12"/>
  <c r="AG485" i="12"/>
  <c r="AG475" i="12"/>
  <c r="AG460" i="12"/>
  <c r="AG453" i="12"/>
  <c r="AG567" i="12"/>
  <c r="AG496" i="12"/>
  <c r="AG463" i="12"/>
  <c r="AG456" i="12"/>
  <c r="AG521" i="12"/>
  <c r="AG514" i="12"/>
  <c r="AG497" i="12"/>
  <c r="AG554" i="12"/>
  <c r="AG446" i="12"/>
  <c r="AG431" i="12"/>
  <c r="AG415" i="12"/>
  <c r="AG540" i="12"/>
  <c r="AG489" i="12"/>
  <c r="AG470" i="12"/>
  <c r="AG457" i="12"/>
  <c r="AG451" i="12"/>
  <c r="AG444" i="12"/>
  <c r="AG437" i="12"/>
  <c r="AG421" i="12"/>
  <c r="AG515" i="12"/>
  <c r="AG464" i="12"/>
  <c r="AG449" i="12"/>
  <c r="AG427" i="12"/>
  <c r="AG411" i="12"/>
  <c r="AG499" i="12"/>
  <c r="AG530" i="12"/>
  <c r="AG483" i="12"/>
  <c r="AG476" i="12"/>
  <c r="AG459" i="12"/>
  <c r="AG448" i="12"/>
  <c r="AG434" i="12"/>
  <c r="AG424" i="12"/>
  <c r="AG479" i="12"/>
  <c r="AG528" i="12"/>
  <c r="AG504" i="12"/>
  <c r="AG502" i="12"/>
  <c r="AG468" i="12"/>
  <c r="AG430" i="12"/>
  <c r="AG507" i="12"/>
  <c r="AG482" i="12"/>
  <c r="AG480" i="12"/>
  <c r="AG478" i="12"/>
  <c r="AG486" i="12"/>
  <c r="AG465" i="12"/>
  <c r="AG474" i="12"/>
  <c r="AG469" i="12"/>
  <c r="AG447" i="12"/>
  <c r="AG498" i="12"/>
  <c r="AG472" i="12"/>
  <c r="AG423" i="12"/>
  <c r="AG419" i="12"/>
  <c r="AG388" i="12"/>
  <c r="AG372" i="12"/>
  <c r="AG356" i="12"/>
  <c r="AG452" i="12"/>
  <c r="AG439" i="12"/>
  <c r="AG414" i="12"/>
  <c r="AG406" i="12"/>
  <c r="AG394" i="12"/>
  <c r="AG378" i="12"/>
  <c r="AG559" i="12"/>
  <c r="AG461" i="12"/>
  <c r="AG443" i="12"/>
  <c r="AG441" i="12"/>
  <c r="AG407" i="12"/>
  <c r="AG440" i="12"/>
  <c r="AG438" i="12"/>
  <c r="AG506" i="12"/>
  <c r="AG426" i="12"/>
  <c r="AG409" i="12"/>
  <c r="AG403" i="12"/>
  <c r="AG390" i="12"/>
  <c r="AG374" i="12"/>
  <c r="AG563" i="12"/>
  <c r="AG513" i="12"/>
  <c r="AG511" i="12"/>
  <c r="AG397" i="12"/>
  <c r="AG357" i="12"/>
  <c r="AG349" i="12"/>
  <c r="AG396" i="12"/>
  <c r="AG387" i="12"/>
  <c r="AG369" i="12"/>
  <c r="AG410" i="12"/>
  <c r="AG386" i="12"/>
  <c r="AG366" i="12"/>
  <c r="AG362" i="12"/>
  <c r="AG339" i="12"/>
  <c r="AG557" i="12"/>
  <c r="AG454" i="12"/>
  <c r="AG418" i="12"/>
  <c r="AG425" i="12"/>
  <c r="AG384" i="12"/>
  <c r="AG351" i="12"/>
  <c r="AG335" i="12"/>
  <c r="AG432" i="12"/>
  <c r="AG466" i="12"/>
  <c r="AG436" i="12"/>
  <c r="AG428" i="12"/>
  <c r="AG420" i="12"/>
  <c r="AG417" i="12"/>
  <c r="AG400" i="12"/>
  <c r="AG381" i="12"/>
  <c r="AG364" i="12"/>
  <c r="AG429" i="12"/>
  <c r="AG412" i="12"/>
  <c r="AG373" i="12"/>
  <c r="AG392" i="12"/>
  <c r="AG376" i="12"/>
  <c r="AG370" i="12"/>
  <c r="AG398" i="12"/>
  <c r="AG494" i="12"/>
  <c r="AG422" i="12"/>
  <c r="AG413" i="12"/>
  <c r="AG405" i="12"/>
  <c r="AG445" i="12"/>
  <c r="AG371" i="12"/>
  <c r="AG367" i="12"/>
  <c r="AG347" i="12"/>
  <c r="AG325" i="12"/>
  <c r="AG408" i="12"/>
  <c r="AG395" i="12"/>
  <c r="AG363" i="12"/>
  <c r="AG344" i="12"/>
  <c r="AG383" i="12"/>
  <c r="AG377" i="12"/>
  <c r="AG321" i="12"/>
  <c r="AG305" i="12"/>
  <c r="AG289" i="12"/>
  <c r="AG273" i="12"/>
  <c r="AG316" i="12"/>
  <c r="AG300" i="12"/>
  <c r="AG360" i="12"/>
  <c r="AG346" i="12"/>
  <c r="AG327" i="12"/>
  <c r="AG311" i="12"/>
  <c r="AG295" i="12"/>
  <c r="AG279" i="12"/>
  <c r="AG350" i="12"/>
  <c r="AG343" i="12"/>
  <c r="AG322" i="12"/>
  <c r="AG401" i="12"/>
  <c r="AG287" i="12"/>
  <c r="AG338" i="12"/>
  <c r="AG313" i="12"/>
  <c r="AG284" i="12"/>
  <c r="AG281" i="12"/>
  <c r="AG404" i="12"/>
  <c r="AG341" i="12"/>
  <c r="AG334" i="12"/>
  <c r="AG329" i="12"/>
  <c r="AG326" i="12"/>
  <c r="AG318" i="12"/>
  <c r="AG304" i="12"/>
  <c r="AG275" i="12"/>
  <c r="AG375" i="12"/>
  <c r="AG355" i="12"/>
  <c r="AG312" i="12"/>
  <c r="AG379" i="12"/>
  <c r="AG380" i="12"/>
  <c r="AG352" i="12"/>
  <c r="AG283" i="12"/>
  <c r="AG274" i="12"/>
  <c r="AG385" i="12"/>
  <c r="AG435" i="12"/>
  <c r="AG391" i="12"/>
  <c r="AG337" i="12"/>
  <c r="AG302" i="12"/>
  <c r="AG296" i="12"/>
  <c r="AG238" i="12"/>
  <c r="AG222" i="12"/>
  <c r="AG206" i="12"/>
  <c r="AG190" i="12"/>
  <c r="AG174" i="12"/>
  <c r="AG158" i="12"/>
  <c r="AG328" i="12"/>
  <c r="AG317" i="12"/>
  <c r="AG299" i="12"/>
  <c r="AG269" i="12"/>
  <c r="AG249" i="12"/>
  <c r="AG358" i="12"/>
  <c r="AG253" i="12"/>
  <c r="AG244" i="12"/>
  <c r="AG228" i="12"/>
  <c r="AG196" i="12"/>
  <c r="AG180" i="12"/>
  <c r="AG164" i="12"/>
  <c r="AG490" i="12"/>
  <c r="AG393" i="12"/>
  <c r="AG277" i="12"/>
  <c r="AG262" i="12"/>
  <c r="AG258" i="12"/>
  <c r="AG257" i="12"/>
  <c r="AG359" i="12"/>
  <c r="AG340" i="12"/>
  <c r="AG332" i="12"/>
  <c r="AG323" i="12"/>
  <c r="AG310" i="12"/>
  <c r="AG307" i="12"/>
  <c r="AG292" i="12"/>
  <c r="AG266" i="12"/>
  <c r="AG259" i="12"/>
  <c r="AG256" i="12"/>
  <c r="AG250" i="12"/>
  <c r="AG234" i="12"/>
  <c r="AG218" i="12"/>
  <c r="AG202" i="12"/>
  <c r="AG186" i="12"/>
  <c r="AG170" i="12"/>
  <c r="AG154" i="12"/>
  <c r="AG342" i="12"/>
  <c r="AG330" i="12"/>
  <c r="AG324" i="12"/>
  <c r="AG301" i="12"/>
  <c r="AG298" i="12"/>
  <c r="AG290" i="12"/>
  <c r="AG288" i="12"/>
  <c r="AG286" i="12"/>
  <c r="AG240" i="12"/>
  <c r="AG224" i="12"/>
  <c r="AG208" i="12"/>
  <c r="AG192" i="12"/>
  <c r="AG176" i="12"/>
  <c r="AG389" i="12"/>
  <c r="AG308" i="12"/>
  <c r="AG306" i="12"/>
  <c r="AG276" i="12"/>
  <c r="AG265" i="12"/>
  <c r="AG261" i="12"/>
  <c r="AG248" i="12"/>
  <c r="AG230" i="12"/>
  <c r="AG214" i="12"/>
  <c r="AG198" i="12"/>
  <c r="AG182" i="12"/>
  <c r="AG145" i="12"/>
  <c r="AG136" i="12"/>
  <c r="AG120" i="12"/>
  <c r="AG319" i="12"/>
  <c r="AG254" i="12"/>
  <c r="AG245" i="12"/>
  <c r="AG175" i="12"/>
  <c r="AG167" i="12"/>
  <c r="AG150" i="12"/>
  <c r="AG402" i="12"/>
  <c r="AG353" i="12"/>
  <c r="AG303" i="12"/>
  <c r="AG239" i="12"/>
  <c r="AG231" i="12"/>
  <c r="AG252" i="12"/>
  <c r="AG247" i="12"/>
  <c r="AG177" i="12"/>
  <c r="AG169" i="12"/>
  <c r="AG160" i="12"/>
  <c r="AG146" i="12"/>
  <c r="AG138" i="12"/>
  <c r="AG122" i="12"/>
  <c r="AG98" i="12"/>
  <c r="AG94" i="12"/>
  <c r="AG320" i="12"/>
  <c r="AG282" i="12"/>
  <c r="AG233" i="12"/>
  <c r="AG225" i="12"/>
  <c r="AG217" i="12"/>
  <c r="AG209" i="12"/>
  <c r="AG201" i="12"/>
  <c r="AG193" i="12"/>
  <c r="AG185" i="12"/>
  <c r="AG133" i="12"/>
  <c r="AG117" i="12"/>
  <c r="AG315" i="12"/>
  <c r="AG291" i="12"/>
  <c r="AG272" i="12"/>
  <c r="AG368" i="12"/>
  <c r="AG293" i="12"/>
  <c r="AG264" i="12"/>
  <c r="AG220" i="12"/>
  <c r="AG197" i="12"/>
  <c r="AG143" i="12"/>
  <c r="AG106" i="12"/>
  <c r="AG105" i="12"/>
  <c r="AG70" i="12"/>
  <c r="AG66" i="12"/>
  <c r="AG35" i="12"/>
  <c r="AG270" i="12"/>
  <c r="AG268" i="12"/>
  <c r="AG226" i="12"/>
  <c r="AG173" i="12"/>
  <c r="AG152" i="12"/>
  <c r="AG124" i="12"/>
  <c r="AG114" i="12"/>
  <c r="AG104" i="12"/>
  <c r="AG103" i="12"/>
  <c r="AG87" i="12"/>
  <c r="AG62" i="12"/>
  <c r="AG58" i="12"/>
  <c r="AG30" i="12"/>
  <c r="AG336" i="12"/>
  <c r="AG285" i="12"/>
  <c r="AG243" i="12"/>
  <c r="AG219" i="12"/>
  <c r="AG179" i="12"/>
  <c r="AG172" i="12"/>
  <c r="AG132" i="12"/>
  <c r="AG123" i="12"/>
  <c r="AG97" i="12"/>
  <c r="AG50" i="12"/>
  <c r="AG46" i="12"/>
  <c r="AG260" i="12"/>
  <c r="AG227" i="12"/>
  <c r="AG207" i="12"/>
  <c r="AG184" i="12"/>
  <c r="AG166" i="12"/>
  <c r="AG333" i="12"/>
  <c r="AG271" i="12"/>
  <c r="AG255" i="12"/>
  <c r="AG235" i="12"/>
  <c r="AG213" i="12"/>
  <c r="AG171" i="12"/>
  <c r="AG157" i="12"/>
  <c r="AG112" i="12"/>
  <c r="AG102" i="12"/>
  <c r="AG101" i="12"/>
  <c r="AG93" i="12"/>
  <c r="AG83" i="12"/>
  <c r="AG71" i="12"/>
  <c r="AG67" i="12"/>
  <c r="AG31" i="12"/>
  <c r="AG241" i="12"/>
  <c r="AG189" i="12"/>
  <c r="AG183" i="12"/>
  <c r="AG165" i="12"/>
  <c r="AG242" i="12"/>
  <c r="AG221" i="12"/>
  <c r="AG215" i="12"/>
  <c r="AG278" i="12"/>
  <c r="AG204" i="12"/>
  <c r="AG151" i="12"/>
  <c r="AG92" i="12"/>
  <c r="AG88" i="12"/>
  <c r="AG84" i="12"/>
  <c r="AG80" i="12"/>
  <c r="AG32" i="12"/>
  <c r="AG26" i="12"/>
  <c r="AG14" i="12"/>
  <c r="AG187" i="12"/>
  <c r="AG135" i="12"/>
  <c r="AG96" i="12"/>
  <c r="AG74" i="12"/>
  <c r="AG41" i="12"/>
  <c r="AG9" i="12"/>
  <c r="AG129" i="12"/>
  <c r="AG100" i="12"/>
  <c r="AG75" i="12"/>
  <c r="AG236" i="12"/>
  <c r="AG223" i="12"/>
  <c r="AG216" i="12"/>
  <c r="AG153" i="12"/>
  <c r="AG115" i="12"/>
  <c r="AG200" i="12"/>
  <c r="AG163" i="12"/>
  <c r="AG203" i="12"/>
  <c r="AG126" i="12"/>
  <c r="AG40" i="12"/>
  <c r="AG10" i="12"/>
  <c r="AG237" i="12"/>
  <c r="AG137" i="12"/>
  <c r="AG354" i="12"/>
  <c r="AG309" i="12"/>
  <c r="AG232" i="12"/>
  <c r="AG156" i="12"/>
  <c r="AG149" i="12"/>
  <c r="AG361" i="12"/>
  <c r="AG211" i="12"/>
  <c r="AG168" i="12"/>
  <c r="AG119" i="12"/>
  <c r="AG111" i="12"/>
  <c r="AG65" i="12"/>
  <c r="AG37" i="12"/>
  <c r="AG69" i="12"/>
  <c r="AG55" i="12"/>
  <c r="AG49" i="12"/>
  <c r="AG85" i="12"/>
  <c r="AG251" i="12"/>
  <c r="AG148" i="12"/>
  <c r="AG28" i="12"/>
  <c r="AG19" i="12"/>
  <c r="AG33" i="12"/>
  <c r="AG18" i="12"/>
  <c r="AG130" i="12"/>
  <c r="AG194" i="12"/>
  <c r="AG86" i="12"/>
  <c r="AG68" i="12"/>
  <c r="AG64" i="12"/>
  <c r="AG61" i="12"/>
  <c r="AG51" i="12"/>
  <c r="AG48" i="12"/>
  <c r="AG162" i="12"/>
  <c r="AG141" i="12"/>
  <c r="AG95" i="12"/>
  <c r="AG147" i="12"/>
  <c r="AG128" i="12"/>
  <c r="AG42" i="12"/>
  <c r="AG29" i="12"/>
  <c r="AG294" i="12"/>
  <c r="AG139" i="12"/>
  <c r="AG199" i="12"/>
  <c r="AG116" i="12"/>
  <c r="AG43" i="12"/>
  <c r="AG16" i="12"/>
  <c r="AG108" i="12"/>
  <c r="AG56" i="12"/>
  <c r="AG47" i="12"/>
  <c r="AG36" i="12"/>
  <c r="AG15" i="12"/>
  <c r="AG205" i="12"/>
  <c r="AG73" i="12"/>
  <c r="AG13" i="12"/>
  <c r="AG142" i="12"/>
  <c r="AG89" i="12"/>
  <c r="AG60" i="12"/>
  <c r="AG21" i="12"/>
  <c r="AG188" i="12"/>
  <c r="AG191" i="12"/>
  <c r="AG181" i="12"/>
  <c r="AG131" i="12"/>
  <c r="AG59" i="12"/>
  <c r="AG125" i="12"/>
  <c r="AG118" i="12"/>
  <c r="AG78" i="12"/>
  <c r="AG121" i="12"/>
  <c r="AG91" i="12"/>
  <c r="AG27" i="12"/>
  <c r="AG267" i="12"/>
  <c r="AG77" i="12"/>
  <c r="AG345" i="12"/>
  <c r="AG159" i="12"/>
  <c r="AG79" i="12"/>
  <c r="AG57" i="12"/>
  <c r="AG20" i="12"/>
  <c r="AG53" i="12"/>
  <c r="AG12" i="12"/>
  <c r="AG140" i="12"/>
  <c r="AG134" i="12"/>
  <c r="AG113" i="12"/>
  <c r="AG82" i="12"/>
  <c r="AG52" i="12"/>
  <c r="AG38" i="12"/>
  <c r="AG22" i="12"/>
  <c r="AG17" i="12"/>
  <c r="AG210" i="12"/>
  <c r="AG76" i="12"/>
  <c r="AG25" i="12"/>
  <c r="AG107" i="12"/>
  <c r="AG24" i="12"/>
  <c r="AG155" i="12"/>
  <c r="AG11" i="12"/>
  <c r="AG23" i="12"/>
  <c r="AF45" i="12"/>
  <c r="AH6" i="12"/>
  <c r="AI4" i="12"/>
  <c r="AF72" i="12"/>
  <c r="AF1" i="7"/>
  <c r="AG2" i="7"/>
  <c r="AB4" i="11"/>
  <c r="AA6" i="11"/>
  <c r="AG63" i="12" l="1"/>
  <c r="AG45" i="12"/>
  <c r="AI6" i="12"/>
  <c r="AJ4" i="12"/>
  <c r="AH702" i="12"/>
  <c r="AH697" i="12"/>
  <c r="AH692" i="12"/>
  <c r="AH703" i="12"/>
  <c r="AH698" i="12"/>
  <c r="AH693" i="12"/>
  <c r="AH699" i="12"/>
  <c r="AH694" i="12"/>
  <c r="AH700" i="12"/>
  <c r="AH701" i="12"/>
  <c r="AH696" i="12"/>
  <c r="AH691" i="12"/>
  <c r="AH686" i="12"/>
  <c r="AH687" i="12"/>
  <c r="AH679" i="12"/>
  <c r="AH672" i="12"/>
  <c r="AH668" i="12"/>
  <c r="AH675" i="12"/>
  <c r="AH690" i="12"/>
  <c r="AH666" i="12"/>
  <c r="AH657" i="12"/>
  <c r="AH641" i="12"/>
  <c r="AH681" i="12"/>
  <c r="AH685" i="12"/>
  <c r="AH682" i="12"/>
  <c r="AH660" i="12"/>
  <c r="AH677" i="12"/>
  <c r="AH684" i="12"/>
  <c r="AH669" i="12"/>
  <c r="AH688" i="12"/>
  <c r="AH664" i="12"/>
  <c r="AH673" i="12"/>
  <c r="AH647" i="12"/>
  <c r="AH635" i="12"/>
  <c r="AH661" i="12"/>
  <c r="AH667" i="12"/>
  <c r="AH659" i="12"/>
  <c r="AH649" i="12"/>
  <c r="AH683" i="12"/>
  <c r="AH676" i="12"/>
  <c r="AH650" i="12"/>
  <c r="AH662" i="12"/>
  <c r="AH658" i="12"/>
  <c r="AH631" i="12"/>
  <c r="AH634" i="12"/>
  <c r="AH619" i="12"/>
  <c r="AH656" i="12"/>
  <c r="AH655" i="12"/>
  <c r="AH643" i="12"/>
  <c r="AH614" i="12"/>
  <c r="AH653" i="12"/>
  <c r="AH628" i="12"/>
  <c r="AH625" i="12"/>
  <c r="AH609" i="12"/>
  <c r="AH678" i="12"/>
  <c r="AH670" i="12"/>
  <c r="AH665" i="12"/>
  <c r="AH638" i="12"/>
  <c r="AH651" i="12"/>
  <c r="AH674" i="12"/>
  <c r="AH652" i="12"/>
  <c r="AH633" i="12"/>
  <c r="AH626" i="12"/>
  <c r="AH621" i="12"/>
  <c r="AH644" i="12"/>
  <c r="AH639" i="12"/>
  <c r="AH632" i="12"/>
  <c r="AH646" i="12"/>
  <c r="AH624" i="12"/>
  <c r="AH612" i="12"/>
  <c r="AH587" i="12"/>
  <c r="AH645" i="12"/>
  <c r="AH611" i="12"/>
  <c r="AH607" i="12"/>
  <c r="AH636" i="12"/>
  <c r="AH680" i="12"/>
  <c r="AH648" i="12"/>
  <c r="AH629" i="12"/>
  <c r="AH605" i="12"/>
  <c r="AH589" i="12"/>
  <c r="AH642" i="12"/>
  <c r="AH615" i="12"/>
  <c r="AH618" i="12"/>
  <c r="AH601" i="12"/>
  <c r="AH617" i="12"/>
  <c r="AH622" i="12"/>
  <c r="AH608" i="12"/>
  <c r="AH600" i="12"/>
  <c r="AH663" i="12"/>
  <c r="AH604" i="12"/>
  <c r="AH595" i="12"/>
  <c r="AH584" i="12"/>
  <c r="AH630" i="12"/>
  <c r="AH596" i="12"/>
  <c r="AH583" i="12"/>
  <c r="AH570" i="12"/>
  <c r="AH616" i="12"/>
  <c r="AH613" i="12"/>
  <c r="AH599" i="12"/>
  <c r="AH623" i="12"/>
  <c r="AH610" i="12"/>
  <c r="AH602" i="12"/>
  <c r="AH588" i="12"/>
  <c r="AH581" i="12"/>
  <c r="AH627" i="12"/>
  <c r="AH606" i="12"/>
  <c r="AH594" i="12"/>
  <c r="AH553" i="12"/>
  <c r="AH537" i="12"/>
  <c r="AH597" i="12"/>
  <c r="AH579" i="12"/>
  <c r="AH590" i="12"/>
  <c r="AH574" i="12"/>
  <c r="AH567" i="12"/>
  <c r="AH559" i="12"/>
  <c r="AH543" i="12"/>
  <c r="AH527" i="12"/>
  <c r="AH640" i="12"/>
  <c r="AH555" i="12"/>
  <c r="AH539" i="12"/>
  <c r="AH550" i="12"/>
  <c r="AH534" i="12"/>
  <c r="AH591" i="12"/>
  <c r="AH565" i="12"/>
  <c r="AH556" i="12"/>
  <c r="AH548" i="12"/>
  <c r="AH522" i="12"/>
  <c r="AH580" i="12"/>
  <c r="AH572" i="12"/>
  <c r="AH575" i="12"/>
  <c r="AH566" i="12"/>
  <c r="AH542" i="12"/>
  <c r="AH573" i="12"/>
  <c r="AH563" i="12"/>
  <c r="AH558" i="12"/>
  <c r="AH571" i="12"/>
  <c r="AH568" i="12"/>
  <c r="AH561" i="12"/>
  <c r="AH549" i="12"/>
  <c r="AH560" i="12"/>
  <c r="AH592" i="12"/>
  <c r="AH562" i="12"/>
  <c r="AH541" i="12"/>
  <c r="AH582" i="12"/>
  <c r="AH525" i="12"/>
  <c r="AH503" i="12"/>
  <c r="AH487" i="12"/>
  <c r="AH598" i="12"/>
  <c r="AH576" i="12"/>
  <c r="AH564" i="12"/>
  <c r="AH498" i="12"/>
  <c r="AH482" i="12"/>
  <c r="AH551" i="12"/>
  <c r="AH577" i="12"/>
  <c r="AH540" i="12"/>
  <c r="AH514" i="12"/>
  <c r="AH511" i="12"/>
  <c r="AH508" i="12"/>
  <c r="AH502" i="12"/>
  <c r="AH533" i="12"/>
  <c r="AH538" i="12"/>
  <c r="AH585" i="12"/>
  <c r="AH578" i="12"/>
  <c r="AH531" i="12"/>
  <c r="AH524" i="12"/>
  <c r="AH516" i="12"/>
  <c r="AH544" i="12"/>
  <c r="AH520" i="12"/>
  <c r="AH513" i="12"/>
  <c r="AH469" i="12"/>
  <c r="AH453" i="12"/>
  <c r="AH536" i="12"/>
  <c r="AH517" i="12"/>
  <c r="AH500" i="12"/>
  <c r="AH593" i="12"/>
  <c r="AH557" i="12"/>
  <c r="AH545" i="12"/>
  <c r="AH509" i="12"/>
  <c r="AH546" i="12"/>
  <c r="AH529" i="12"/>
  <c r="AH493" i="12"/>
  <c r="AH485" i="12"/>
  <c r="AH475" i="12"/>
  <c r="AH519" i="12"/>
  <c r="AH505" i="12"/>
  <c r="AH512" i="12"/>
  <c r="AH496" i="12"/>
  <c r="AH463" i="12"/>
  <c r="AH526" i="12"/>
  <c r="AH504" i="12"/>
  <c r="AH472" i="12"/>
  <c r="AH468" i="12"/>
  <c r="AH495" i="12"/>
  <c r="AH488" i="12"/>
  <c r="AH426" i="12"/>
  <c r="AH523" i="12"/>
  <c r="AH489" i="12"/>
  <c r="AH477" i="12"/>
  <c r="AH470" i="12"/>
  <c r="AH457" i="12"/>
  <c r="AH451" i="12"/>
  <c r="AH444" i="12"/>
  <c r="AH437" i="12"/>
  <c r="AH515" i="12"/>
  <c r="AH510" i="12"/>
  <c r="AH459" i="12"/>
  <c r="AH458" i="12"/>
  <c r="AH432" i="12"/>
  <c r="AH532" i="12"/>
  <c r="AH547" i="12"/>
  <c r="AH521" i="12"/>
  <c r="AH507" i="12"/>
  <c r="AH460" i="12"/>
  <c r="AH442" i="12"/>
  <c r="AH438" i="12"/>
  <c r="AH422" i="12"/>
  <c r="AH406" i="12"/>
  <c r="AH506" i="12"/>
  <c r="AH554" i="12"/>
  <c r="AH473" i="12"/>
  <c r="AH445" i="12"/>
  <c r="AH423" i="12"/>
  <c r="AH479" i="12"/>
  <c r="AH481" i="12"/>
  <c r="AH499" i="12"/>
  <c r="AH492" i="12"/>
  <c r="AH474" i="12"/>
  <c r="AH471" i="12"/>
  <c r="AH443" i="12"/>
  <c r="AH429" i="12"/>
  <c r="AH404" i="12"/>
  <c r="AH462" i="12"/>
  <c r="AH436" i="12"/>
  <c r="AH434" i="12"/>
  <c r="AH427" i="12"/>
  <c r="AH486" i="12"/>
  <c r="AH465" i="12"/>
  <c r="AH497" i="12"/>
  <c r="AH483" i="12"/>
  <c r="AH447" i="12"/>
  <c r="AH412" i="12"/>
  <c r="AH476" i="12"/>
  <c r="AH431" i="12"/>
  <c r="AH420" i="12"/>
  <c r="AH494" i="12"/>
  <c r="AH456" i="12"/>
  <c r="AH455" i="12"/>
  <c r="AH454" i="12"/>
  <c r="AH383" i="12"/>
  <c r="AH367" i="12"/>
  <c r="AH452" i="12"/>
  <c r="AH439" i="12"/>
  <c r="AH491" i="12"/>
  <c r="AH461" i="12"/>
  <c r="AH441" i="12"/>
  <c r="AH407" i="12"/>
  <c r="AH389" i="12"/>
  <c r="AH373" i="12"/>
  <c r="AH440" i="12"/>
  <c r="AH418" i="12"/>
  <c r="AH408" i="12"/>
  <c r="AH480" i="12"/>
  <c r="AH449" i="12"/>
  <c r="AH435" i="12"/>
  <c r="AH415" i="12"/>
  <c r="AH411" i="12"/>
  <c r="AH410" i="12"/>
  <c r="AH385" i="12"/>
  <c r="AH369" i="12"/>
  <c r="AH424" i="12"/>
  <c r="AH396" i="12"/>
  <c r="AH387" i="12"/>
  <c r="AH378" i="12"/>
  <c r="AH421" i="12"/>
  <c r="AH386" i="12"/>
  <c r="AH528" i="12"/>
  <c r="AH448" i="12"/>
  <c r="AH377" i="12"/>
  <c r="AH355" i="12"/>
  <c r="AH350" i="12"/>
  <c r="AH334" i="12"/>
  <c r="AH428" i="12"/>
  <c r="AH395" i="12"/>
  <c r="AH374" i="12"/>
  <c r="AH368" i="12"/>
  <c r="AH358" i="12"/>
  <c r="AH346" i="12"/>
  <c r="AH530" i="12"/>
  <c r="AH466" i="12"/>
  <c r="AH464" i="12"/>
  <c r="AH417" i="12"/>
  <c r="AH430" i="12"/>
  <c r="AH401" i="12"/>
  <c r="AH388" i="12"/>
  <c r="AH409" i="12"/>
  <c r="AH392" i="12"/>
  <c r="AH376" i="12"/>
  <c r="AH398" i="12"/>
  <c r="AH402" i="12"/>
  <c r="AH391" i="12"/>
  <c r="AH405" i="12"/>
  <c r="AH478" i="12"/>
  <c r="AH425" i="12"/>
  <c r="AH419" i="12"/>
  <c r="AH400" i="12"/>
  <c r="AH394" i="12"/>
  <c r="AH380" i="12"/>
  <c r="AH372" i="12"/>
  <c r="AH320" i="12"/>
  <c r="AH390" i="12"/>
  <c r="AH397" i="12"/>
  <c r="AH356" i="12"/>
  <c r="AH316" i="12"/>
  <c r="AH300" i="12"/>
  <c r="AH284" i="12"/>
  <c r="AH268" i="12"/>
  <c r="AH360" i="12"/>
  <c r="AH327" i="12"/>
  <c r="AH311" i="12"/>
  <c r="AH295" i="12"/>
  <c r="AH351" i="12"/>
  <c r="AH343" i="12"/>
  <c r="AH322" i="12"/>
  <c r="AH306" i="12"/>
  <c r="AH290" i="12"/>
  <c r="AH274" i="12"/>
  <c r="AH258" i="12"/>
  <c r="AH413" i="12"/>
  <c r="AH381" i="12"/>
  <c r="AH352" i="12"/>
  <c r="AH340" i="12"/>
  <c r="AH337" i="12"/>
  <c r="AH317" i="12"/>
  <c r="AH338" i="12"/>
  <c r="AH313" i="12"/>
  <c r="AH305" i="12"/>
  <c r="AH341" i="12"/>
  <c r="AH329" i="12"/>
  <c r="AH326" i="12"/>
  <c r="AH318" i="12"/>
  <c r="AH304" i="12"/>
  <c r="AH275" i="12"/>
  <c r="AH375" i="12"/>
  <c r="AH366" i="12"/>
  <c r="AH349" i="12"/>
  <c r="AH312" i="12"/>
  <c r="AH303" i="12"/>
  <c r="AH294" i="12"/>
  <c r="AH278" i="12"/>
  <c r="AH272" i="12"/>
  <c r="AH269" i="12"/>
  <c r="AH379" i="12"/>
  <c r="AH345" i="12"/>
  <c r="AH330" i="12"/>
  <c r="AH319" i="12"/>
  <c r="AH310" i="12"/>
  <c r="AH277" i="12"/>
  <c r="AH271" i="12"/>
  <c r="AH357" i="12"/>
  <c r="AH328" i="12"/>
  <c r="AH299" i="12"/>
  <c r="AH249" i="12"/>
  <c r="AH233" i="12"/>
  <c r="AH217" i="12"/>
  <c r="AH201" i="12"/>
  <c r="AH185" i="12"/>
  <c r="AH169" i="12"/>
  <c r="AH153" i="12"/>
  <c r="AH253" i="12"/>
  <c r="AH244" i="12"/>
  <c r="AH490" i="12"/>
  <c r="AH393" i="12"/>
  <c r="AH281" i="12"/>
  <c r="AH273" i="12"/>
  <c r="AH262" i="12"/>
  <c r="AH257" i="12"/>
  <c r="AH239" i="12"/>
  <c r="AH223" i="12"/>
  <c r="AH207" i="12"/>
  <c r="AH191" i="12"/>
  <c r="AH175" i="12"/>
  <c r="AH159" i="12"/>
  <c r="AH359" i="12"/>
  <c r="AH332" i="12"/>
  <c r="AH323" i="12"/>
  <c r="AH307" i="12"/>
  <c r="AH292" i="12"/>
  <c r="AH266" i="12"/>
  <c r="AH259" i="12"/>
  <c r="AH256" i="12"/>
  <c r="AH250" i="12"/>
  <c r="AH370" i="12"/>
  <c r="AH342" i="12"/>
  <c r="AH324" i="12"/>
  <c r="AH301" i="12"/>
  <c r="AH245" i="12"/>
  <c r="AH213" i="12"/>
  <c r="AH197" i="12"/>
  <c r="AH181" i="12"/>
  <c r="AH165" i="12"/>
  <c r="AH149" i="12"/>
  <c r="AH446" i="12"/>
  <c r="AH403" i="12"/>
  <c r="AH344" i="12"/>
  <c r="AH298" i="12"/>
  <c r="AH288" i="12"/>
  <c r="AH335" i="12"/>
  <c r="AH270" i="12"/>
  <c r="AH251" i="12"/>
  <c r="AH235" i="12"/>
  <c r="AH219" i="12"/>
  <c r="AH203" i="12"/>
  <c r="AH187" i="12"/>
  <c r="AH171" i="12"/>
  <c r="AH384" i="12"/>
  <c r="AH339" i="12"/>
  <c r="AH302" i="12"/>
  <c r="AH283" i="12"/>
  <c r="AH254" i="12"/>
  <c r="AH174" i="12"/>
  <c r="AH154" i="12"/>
  <c r="AH131" i="12"/>
  <c r="AH115" i="12"/>
  <c r="AH105" i="12"/>
  <c r="AH101" i="12"/>
  <c r="AH286" i="12"/>
  <c r="AH238" i="12"/>
  <c r="AH353" i="12"/>
  <c r="AH325" i="12"/>
  <c r="AH231" i="12"/>
  <c r="AH215" i="12"/>
  <c r="AH199" i="12"/>
  <c r="AH183" i="12"/>
  <c r="AH143" i="12"/>
  <c r="AH364" i="12"/>
  <c r="AH293" i="12"/>
  <c r="AH414" i="12"/>
  <c r="AH282" i="12"/>
  <c r="AH225" i="12"/>
  <c r="AH209" i="12"/>
  <c r="AH193" i="12"/>
  <c r="AH133" i="12"/>
  <c r="AH117" i="12"/>
  <c r="AH86" i="12"/>
  <c r="AH82" i="12"/>
  <c r="AH363" i="12"/>
  <c r="AH267" i="12"/>
  <c r="AH260" i="12"/>
  <c r="AH241" i="12"/>
  <c r="AH170" i="12"/>
  <c r="AH162" i="12"/>
  <c r="AH152" i="12"/>
  <c r="AH128" i="12"/>
  <c r="AH112" i="12"/>
  <c r="AH308" i="12"/>
  <c r="AH291" i="12"/>
  <c r="AH289" i="12"/>
  <c r="AH362" i="12"/>
  <c r="AH347" i="12"/>
  <c r="AH276" i="12"/>
  <c r="AH234" i="12"/>
  <c r="AH226" i="12"/>
  <c r="AH214" i="12"/>
  <c r="AH208" i="12"/>
  <c r="AH202" i="12"/>
  <c r="AH173" i="12"/>
  <c r="AH167" i="12"/>
  <c r="AH124" i="12"/>
  <c r="AH114" i="12"/>
  <c r="AH104" i="12"/>
  <c r="AH103" i="12"/>
  <c r="AH87" i="12"/>
  <c r="AH62" i="12"/>
  <c r="AH58" i="12"/>
  <c r="AH30" i="12"/>
  <c r="AH336" i="12"/>
  <c r="AH285" i="12"/>
  <c r="AH279" i="12"/>
  <c r="AH243" i="12"/>
  <c r="AH179" i="12"/>
  <c r="AH172" i="12"/>
  <c r="AH132" i="12"/>
  <c r="AH123" i="12"/>
  <c r="AH97" i="12"/>
  <c r="AH50" i="12"/>
  <c r="AH46" i="12"/>
  <c r="AH41" i="12"/>
  <c r="AH240" i="12"/>
  <c r="AH227" i="12"/>
  <c r="AH190" i="12"/>
  <c r="AH184" i="12"/>
  <c r="AH166" i="12"/>
  <c r="AH150" i="12"/>
  <c r="AH147" i="12"/>
  <c r="AH113" i="12"/>
  <c r="AH79" i="12"/>
  <c r="AH75" i="12"/>
  <c r="AH333" i="12"/>
  <c r="AH255" i="12"/>
  <c r="AH252" i="12"/>
  <c r="AH228" i="12"/>
  <c r="AH196" i="12"/>
  <c r="AH160" i="12"/>
  <c r="AH224" i="12"/>
  <c r="AH218" i="12"/>
  <c r="AH130" i="12"/>
  <c r="AH122" i="12"/>
  <c r="AH100" i="12"/>
  <c r="AH59" i="12"/>
  <c r="AH55" i="12"/>
  <c r="AH42" i="12"/>
  <c r="AH26" i="12"/>
  <c r="AH371" i="12"/>
  <c r="AH354" i="12"/>
  <c r="AH261" i="12"/>
  <c r="AH230" i="12"/>
  <c r="AH206" i="12"/>
  <c r="AH200" i="12"/>
  <c r="AH194" i="12"/>
  <c r="AH296" i="12"/>
  <c r="AH265" i="12"/>
  <c r="AH264" i="12"/>
  <c r="AH220" i="12"/>
  <c r="AH315" i="12"/>
  <c r="AH157" i="12"/>
  <c r="AH146" i="12"/>
  <c r="AH145" i="12"/>
  <c r="AH138" i="12"/>
  <c r="AH135" i="12"/>
  <c r="AH96" i="12"/>
  <c r="AH74" i="12"/>
  <c r="AH9" i="12"/>
  <c r="AH69" i="12"/>
  <c r="AH236" i="12"/>
  <c r="AH216" i="12"/>
  <c r="AH198" i="12"/>
  <c r="AH176" i="12"/>
  <c r="AH129" i="12"/>
  <c r="AH94" i="12"/>
  <c r="AH57" i="12"/>
  <c r="AH51" i="12"/>
  <c r="AH31" i="12"/>
  <c r="AH20" i="12"/>
  <c r="AH98" i="12"/>
  <c r="AH163" i="12"/>
  <c r="AH142" i="12"/>
  <c r="AH192" i="12"/>
  <c r="AH189" i="12"/>
  <c r="AH168" i="12"/>
  <c r="AH141" i="12"/>
  <c r="AH120" i="12"/>
  <c r="AH76" i="12"/>
  <c r="AH52" i="12"/>
  <c r="AH21" i="12"/>
  <c r="AH321" i="12"/>
  <c r="AH140" i="12"/>
  <c r="AH134" i="12"/>
  <c r="AH180" i="12"/>
  <c r="AH148" i="12"/>
  <c r="AH204" i="12"/>
  <c r="AH182" i="12"/>
  <c r="AH151" i="12"/>
  <c r="AH247" i="12"/>
  <c r="AH85" i="12"/>
  <c r="AH49" i="12"/>
  <c r="AH10" i="12"/>
  <c r="AH84" i="12"/>
  <c r="AH28" i="12"/>
  <c r="AH186" i="12"/>
  <c r="AH35" i="12"/>
  <c r="AH33" i="12"/>
  <c r="AH18" i="12"/>
  <c r="AH68" i="12"/>
  <c r="AH64" i="12"/>
  <c r="AH61" i="12"/>
  <c r="AH48" i="12"/>
  <c r="AH242" i="12"/>
  <c r="AH106" i="12"/>
  <c r="AH95" i="12"/>
  <c r="AH17" i="12"/>
  <c r="AH222" i="12"/>
  <c r="AH139" i="12"/>
  <c r="AH136" i="12"/>
  <c r="AH125" i="12"/>
  <c r="AH102" i="12"/>
  <c r="AH67" i="12"/>
  <c r="AH38" i="12"/>
  <c r="AH16" i="12"/>
  <c r="AH237" i="12"/>
  <c r="AH158" i="12"/>
  <c r="AH309" i="12"/>
  <c r="AH287" i="12"/>
  <c r="AH361" i="12"/>
  <c r="AH232" i="12"/>
  <c r="AH221" i="12"/>
  <c r="AH211" i="12"/>
  <c r="AH164" i="12"/>
  <c r="AH119" i="12"/>
  <c r="AH111" i="12"/>
  <c r="AH93" i="12"/>
  <c r="AH92" i="12"/>
  <c r="AH108" i="12"/>
  <c r="AH80" i="12"/>
  <c r="AH56" i="12"/>
  <c r="AH47" i="12"/>
  <c r="AH89" i="12"/>
  <c r="AH71" i="12"/>
  <c r="AH60" i="12"/>
  <c r="AH70" i="12"/>
  <c r="AH66" i="12"/>
  <c r="AH177" i="12"/>
  <c r="AH248" i="12"/>
  <c r="AH107" i="12"/>
  <c r="AH83" i="12"/>
  <c r="AH23" i="12"/>
  <c r="AH11" i="12"/>
  <c r="AH121" i="12"/>
  <c r="AH91" i="12"/>
  <c r="AH36" i="12"/>
  <c r="AH27" i="12"/>
  <c r="AH15" i="12"/>
  <c r="AH188" i="12"/>
  <c r="AH156" i="12"/>
  <c r="AH116" i="12"/>
  <c r="AH13" i="12"/>
  <c r="AH77" i="12"/>
  <c r="AH155" i="12"/>
  <c r="AH24" i="12"/>
  <c r="AH137" i="12"/>
  <c r="AH65" i="12"/>
  <c r="AH40" i="12"/>
  <c r="AH88" i="12"/>
  <c r="AH53" i="12"/>
  <c r="AH14" i="12"/>
  <c r="AH29" i="12"/>
  <c r="AH73" i="12"/>
  <c r="AH118" i="12"/>
  <c r="AH78" i="12"/>
  <c r="AH19" i="12"/>
  <c r="AH37" i="12"/>
  <c r="AH32" i="12"/>
  <c r="AH12" i="12"/>
  <c r="AH205" i="12"/>
  <c r="AH210" i="12"/>
  <c r="AH25" i="12"/>
  <c r="AH43" i="12"/>
  <c r="AH22" i="12"/>
  <c r="AH126" i="12"/>
  <c r="AG72" i="12"/>
  <c r="AG90" i="12"/>
  <c r="AG99" i="12"/>
  <c r="AG81" i="12"/>
  <c r="AG54" i="12"/>
  <c r="AG1" i="7"/>
  <c r="AH2" i="7"/>
  <c r="AB6" i="11"/>
  <c r="AC4" i="11"/>
  <c r="AH99" i="12" l="1"/>
  <c r="AH72" i="12"/>
  <c r="AH81" i="12"/>
  <c r="AH63" i="12"/>
  <c r="AH54" i="12"/>
  <c r="AI703" i="12"/>
  <c r="AI700" i="12"/>
  <c r="AI701" i="12"/>
  <c r="AI702" i="12"/>
  <c r="AI685" i="12"/>
  <c r="AI690" i="12"/>
  <c r="AI699" i="12"/>
  <c r="AI683" i="12"/>
  <c r="AI694" i="12"/>
  <c r="AI678" i="12"/>
  <c r="AI696" i="12"/>
  <c r="AI682" i="12"/>
  <c r="AI697" i="12"/>
  <c r="AI652" i="12"/>
  <c r="AI676" i="12"/>
  <c r="AI687" i="12"/>
  <c r="AI686" i="12"/>
  <c r="AI677" i="12"/>
  <c r="AI691" i="12"/>
  <c r="AI680" i="12"/>
  <c r="AI684" i="12"/>
  <c r="AI679" i="12"/>
  <c r="AI672" i="12"/>
  <c r="AI692" i="12"/>
  <c r="AI688" i="12"/>
  <c r="AI673" i="12"/>
  <c r="AI666" i="12"/>
  <c r="AI663" i="12"/>
  <c r="AI640" i="12"/>
  <c r="AI630" i="12"/>
  <c r="AI667" i="12"/>
  <c r="AI665" i="12"/>
  <c r="AI656" i="12"/>
  <c r="AI670" i="12"/>
  <c r="AI669" i="12"/>
  <c r="AI662" i="12"/>
  <c r="AI658" i="12"/>
  <c r="AI649" i="12"/>
  <c r="AI651" i="12"/>
  <c r="AI698" i="12"/>
  <c r="AI681" i="12"/>
  <c r="AI636" i="12"/>
  <c r="AI645" i="12"/>
  <c r="AI693" i="12"/>
  <c r="AI655" i="12"/>
  <c r="AI643" i="12"/>
  <c r="AI631" i="12"/>
  <c r="AI614" i="12"/>
  <c r="AI653" i="12"/>
  <c r="AI628" i="12"/>
  <c r="AI625" i="12"/>
  <c r="AI661" i="12"/>
  <c r="AI657" i="12"/>
  <c r="AI668" i="12"/>
  <c r="AI675" i="12"/>
  <c r="AI638" i="12"/>
  <c r="AI659" i="12"/>
  <c r="AI647" i="12"/>
  <c r="AI641" i="12"/>
  <c r="AI627" i="12"/>
  <c r="AI674" i="12"/>
  <c r="AI650" i="12"/>
  <c r="AI664" i="12"/>
  <c r="AI660" i="12"/>
  <c r="AI646" i="12"/>
  <c r="AI642" i="12"/>
  <c r="AI611" i="12"/>
  <c r="AI607" i="12"/>
  <c r="AI598" i="12"/>
  <c r="AI582" i="12"/>
  <c r="AI644" i="12"/>
  <c r="AI629" i="12"/>
  <c r="AI618" i="12"/>
  <c r="AI617" i="12"/>
  <c r="AI600" i="12"/>
  <c r="AI648" i="12"/>
  <c r="AI626" i="12"/>
  <c r="AI624" i="12"/>
  <c r="AI595" i="12"/>
  <c r="AI587" i="12"/>
  <c r="AI622" i="12"/>
  <c r="AI639" i="12"/>
  <c r="AI583" i="12"/>
  <c r="AI632" i="12"/>
  <c r="AI579" i="12"/>
  <c r="AI577" i="12"/>
  <c r="AI596" i="12"/>
  <c r="AI634" i="12"/>
  <c r="AI597" i="12"/>
  <c r="AI565" i="12"/>
  <c r="AI623" i="12"/>
  <c r="AI610" i="12"/>
  <c r="AI602" i="12"/>
  <c r="AI588" i="12"/>
  <c r="AI581" i="12"/>
  <c r="AI635" i="12"/>
  <c r="AI621" i="12"/>
  <c r="AI605" i="12"/>
  <c r="AI601" i="12"/>
  <c r="AI604" i="12"/>
  <c r="AI584" i="12"/>
  <c r="AI562" i="12"/>
  <c r="AI548" i="12"/>
  <c r="AI590" i="12"/>
  <c r="AI608" i="12"/>
  <c r="AI554" i="12"/>
  <c r="AI538" i="12"/>
  <c r="AI613" i="12"/>
  <c r="AI589" i="12"/>
  <c r="AI619" i="12"/>
  <c r="AI599" i="12"/>
  <c r="AI570" i="12"/>
  <c r="AI550" i="12"/>
  <c r="AI616" i="12"/>
  <c r="AI563" i="12"/>
  <c r="AI545" i="12"/>
  <c r="AI529" i="12"/>
  <c r="AI591" i="12"/>
  <c r="AI633" i="12"/>
  <c r="AI580" i="12"/>
  <c r="AI572" i="12"/>
  <c r="AI541" i="12"/>
  <c r="AI575" i="12"/>
  <c r="AI593" i="12"/>
  <c r="AI592" i="12"/>
  <c r="AI585" i="12"/>
  <c r="AI576" i="12"/>
  <c r="AI612" i="12"/>
  <c r="AI594" i="12"/>
  <c r="AI573" i="12"/>
  <c r="AI558" i="12"/>
  <c r="AI551" i="12"/>
  <c r="AI606" i="12"/>
  <c r="AI560" i="12"/>
  <c r="AI567" i="12"/>
  <c r="AI559" i="12"/>
  <c r="AI527" i="12"/>
  <c r="AI522" i="12"/>
  <c r="AI568" i="12"/>
  <c r="AI564" i="12"/>
  <c r="AI498" i="12"/>
  <c r="AI482" i="12"/>
  <c r="AI578" i="12"/>
  <c r="AI571" i="12"/>
  <c r="AI557" i="12"/>
  <c r="AI524" i="12"/>
  <c r="AI521" i="12"/>
  <c r="AI514" i="12"/>
  <c r="AI509" i="12"/>
  <c r="AI493" i="12"/>
  <c r="AI477" i="12"/>
  <c r="AI615" i="12"/>
  <c r="AI566" i="12"/>
  <c r="AI574" i="12"/>
  <c r="AI525" i="12"/>
  <c r="AI505" i="12"/>
  <c r="AI533" i="12"/>
  <c r="AI542" i="12"/>
  <c r="AI523" i="12"/>
  <c r="AI609" i="12"/>
  <c r="AI534" i="12"/>
  <c r="AI531" i="12"/>
  <c r="AI544" i="12"/>
  <c r="AI537" i="12"/>
  <c r="AI520" i="12"/>
  <c r="AI512" i="12"/>
  <c r="AI511" i="12"/>
  <c r="AI464" i="12"/>
  <c r="AI448" i="12"/>
  <c r="AI543" i="12"/>
  <c r="AI515" i="12"/>
  <c r="AI504" i="12"/>
  <c r="AI502" i="12"/>
  <c r="AI499" i="12"/>
  <c r="AI478" i="12"/>
  <c r="AI561" i="12"/>
  <c r="AI546" i="12"/>
  <c r="AI485" i="12"/>
  <c r="AI475" i="12"/>
  <c r="AI460" i="12"/>
  <c r="AI519" i="12"/>
  <c r="AI555" i="12"/>
  <c r="AI513" i="12"/>
  <c r="AI500" i="12"/>
  <c r="AI491" i="12"/>
  <c r="AI474" i="12"/>
  <c r="AI465" i="12"/>
  <c r="AI526" i="12"/>
  <c r="AI472" i="12"/>
  <c r="AI468" i="12"/>
  <c r="AI528" i="12"/>
  <c r="AI507" i="12"/>
  <c r="AI461" i="12"/>
  <c r="AI517" i="12"/>
  <c r="AI516" i="12"/>
  <c r="AI556" i="12"/>
  <c r="AI540" i="12"/>
  <c r="AI489" i="12"/>
  <c r="AI470" i="12"/>
  <c r="AI457" i="12"/>
  <c r="AI451" i="12"/>
  <c r="AI444" i="12"/>
  <c r="AI437" i="12"/>
  <c r="AI421" i="12"/>
  <c r="AI510" i="12"/>
  <c r="AI459" i="12"/>
  <c r="AI458" i="12"/>
  <c r="AI532" i="12"/>
  <c r="AI449" i="12"/>
  <c r="AI427" i="12"/>
  <c r="AI411" i="12"/>
  <c r="AI549" i="12"/>
  <c r="AI547" i="12"/>
  <c r="AI496" i="12"/>
  <c r="AI490" i="12"/>
  <c r="AI476" i="12"/>
  <c r="AI417" i="12"/>
  <c r="AI536" i="12"/>
  <c r="AI479" i="12"/>
  <c r="AI435" i="12"/>
  <c r="AI508" i="12"/>
  <c r="AI487" i="12"/>
  <c r="AI481" i="12"/>
  <c r="AI492" i="12"/>
  <c r="AI530" i="12"/>
  <c r="AI503" i="12"/>
  <c r="AI486" i="12"/>
  <c r="AI466" i="12"/>
  <c r="AI446" i="12"/>
  <c r="AI438" i="12"/>
  <c r="AI420" i="12"/>
  <c r="AI453" i="12"/>
  <c r="AI497" i="12"/>
  <c r="AI483" i="12"/>
  <c r="AI469" i="12"/>
  <c r="AI431" i="12"/>
  <c r="AI413" i="12"/>
  <c r="AI452" i="12"/>
  <c r="AI428" i="12"/>
  <c r="AI424" i="12"/>
  <c r="AI473" i="12"/>
  <c r="AI471" i="12"/>
  <c r="AI553" i="12"/>
  <c r="AI480" i="12"/>
  <c r="AI439" i="12"/>
  <c r="AI414" i="12"/>
  <c r="AI394" i="12"/>
  <c r="AI378" i="12"/>
  <c r="AI362" i="12"/>
  <c r="AI462" i="12"/>
  <c r="AI441" i="12"/>
  <c r="AI443" i="12"/>
  <c r="AI442" i="12"/>
  <c r="AI440" i="12"/>
  <c r="AI418" i="12"/>
  <c r="AI408" i="12"/>
  <c r="AI400" i="12"/>
  <c r="AI384" i="12"/>
  <c r="AI405" i="12"/>
  <c r="AI455" i="12"/>
  <c r="AI447" i="12"/>
  <c r="AI445" i="12"/>
  <c r="AI430" i="12"/>
  <c r="AI401" i="12"/>
  <c r="AI396" i="12"/>
  <c r="AI380" i="12"/>
  <c r="AI456" i="12"/>
  <c r="AI454" i="12"/>
  <c r="AI539" i="12"/>
  <c r="AI386" i="12"/>
  <c r="AI369" i="12"/>
  <c r="AI366" i="12"/>
  <c r="AI410" i="12"/>
  <c r="AI377" i="12"/>
  <c r="AI395" i="12"/>
  <c r="AI376" i="12"/>
  <c r="AI345" i="12"/>
  <c r="AI385" i="12"/>
  <c r="AI422" i="12"/>
  <c r="AI393" i="12"/>
  <c r="AI341" i="12"/>
  <c r="AI436" i="12"/>
  <c r="AI404" i="12"/>
  <c r="AI506" i="12"/>
  <c r="AI429" i="12"/>
  <c r="AI426" i="12"/>
  <c r="AI423" i="12"/>
  <c r="AI412" i="12"/>
  <c r="AI415" i="12"/>
  <c r="AI409" i="12"/>
  <c r="AI407" i="12"/>
  <c r="AI398" i="12"/>
  <c r="AI402" i="12"/>
  <c r="AI391" i="12"/>
  <c r="AI379" i="12"/>
  <c r="AI356" i="12"/>
  <c r="AI355" i="12"/>
  <c r="AI463" i="12"/>
  <c r="AI425" i="12"/>
  <c r="AI419" i="12"/>
  <c r="AI488" i="12"/>
  <c r="AI363" i="12"/>
  <c r="AI344" i="12"/>
  <c r="AI390" i="12"/>
  <c r="AI494" i="12"/>
  <c r="AI392" i="12"/>
  <c r="AI383" i="12"/>
  <c r="AI373" i="12"/>
  <c r="AI358" i="12"/>
  <c r="AI397" i="12"/>
  <c r="AI388" i="12"/>
  <c r="AI360" i="12"/>
  <c r="AI327" i="12"/>
  <c r="AI311" i="12"/>
  <c r="AI295" i="12"/>
  <c r="AI279" i="12"/>
  <c r="AI351" i="12"/>
  <c r="AI346" i="12"/>
  <c r="AI343" i="12"/>
  <c r="AI322" i="12"/>
  <c r="AI306" i="12"/>
  <c r="AI432" i="12"/>
  <c r="AI381" i="12"/>
  <c r="AI374" i="12"/>
  <c r="AI352" i="12"/>
  <c r="AI350" i="12"/>
  <c r="AI340" i="12"/>
  <c r="AI337" i="12"/>
  <c r="AI317" i="12"/>
  <c r="AI301" i="12"/>
  <c r="AI285" i="12"/>
  <c r="AI269" i="12"/>
  <c r="AI334" i="12"/>
  <c r="AI328" i="12"/>
  <c r="AI329" i="12"/>
  <c r="AI326" i="12"/>
  <c r="AI318" i="12"/>
  <c r="AI304" i="12"/>
  <c r="AI284" i="12"/>
  <c r="AI434" i="12"/>
  <c r="AI375" i="12"/>
  <c r="AI349" i="12"/>
  <c r="AI312" i="12"/>
  <c r="AI303" i="12"/>
  <c r="AI294" i="12"/>
  <c r="AI278" i="12"/>
  <c r="AI272" i="12"/>
  <c r="AI293" i="12"/>
  <c r="AI266" i="12"/>
  <c r="AI258" i="12"/>
  <c r="AI406" i="12"/>
  <c r="AI347" i="12"/>
  <c r="AI324" i="12"/>
  <c r="AI321" i="12"/>
  <c r="AI387" i="12"/>
  <c r="AI368" i="12"/>
  <c r="AI333" i="12"/>
  <c r="AI309" i="12"/>
  <c r="AI265" i="12"/>
  <c r="AI370" i="12"/>
  <c r="AI364" i="12"/>
  <c r="AI495" i="12"/>
  <c r="AI253" i="12"/>
  <c r="AI244" i="12"/>
  <c r="AI228" i="12"/>
  <c r="AI196" i="12"/>
  <c r="AI180" i="12"/>
  <c r="AI164" i="12"/>
  <c r="AI305" i="12"/>
  <c r="AI281" i="12"/>
  <c r="AI273" i="12"/>
  <c r="AI262" i="12"/>
  <c r="AI257" i="12"/>
  <c r="AI359" i="12"/>
  <c r="AI332" i="12"/>
  <c r="AI323" i="12"/>
  <c r="AI307" i="12"/>
  <c r="AI292" i="12"/>
  <c r="AI277" i="12"/>
  <c r="AI259" i="12"/>
  <c r="AI256" i="12"/>
  <c r="AI250" i="12"/>
  <c r="AI234" i="12"/>
  <c r="AI218" i="12"/>
  <c r="AI202" i="12"/>
  <c r="AI186" i="12"/>
  <c r="AI170" i="12"/>
  <c r="AI154" i="12"/>
  <c r="AI342" i="12"/>
  <c r="AI316" i="12"/>
  <c r="AI310" i="12"/>
  <c r="AI245" i="12"/>
  <c r="AI403" i="12"/>
  <c r="AI357" i="12"/>
  <c r="AI330" i="12"/>
  <c r="AI298" i="12"/>
  <c r="AI288" i="12"/>
  <c r="AI286" i="12"/>
  <c r="AI240" i="12"/>
  <c r="AI224" i="12"/>
  <c r="AI208" i="12"/>
  <c r="AI192" i="12"/>
  <c r="AI176" i="12"/>
  <c r="AI160" i="12"/>
  <c r="AI335" i="12"/>
  <c r="AI290" i="12"/>
  <c r="AI361" i="12"/>
  <c r="AI319" i="12"/>
  <c r="AI315" i="12"/>
  <c r="AI282" i="12"/>
  <c r="AI255" i="12"/>
  <c r="AI230" i="12"/>
  <c r="AI214" i="12"/>
  <c r="AI198" i="12"/>
  <c r="AI182" i="12"/>
  <c r="AI166" i="12"/>
  <c r="AI339" i="12"/>
  <c r="AI302" i="12"/>
  <c r="AI299" i="12"/>
  <c r="AI367" i="12"/>
  <c r="AI238" i="12"/>
  <c r="AI222" i="12"/>
  <c r="AI206" i="12"/>
  <c r="AI190" i="12"/>
  <c r="AI167" i="12"/>
  <c r="AI150" i="12"/>
  <c r="AI126" i="12"/>
  <c r="AI97" i="12"/>
  <c r="AI93" i="12"/>
  <c r="AI353" i="12"/>
  <c r="AI338" i="12"/>
  <c r="AI325" i="12"/>
  <c r="AI231" i="12"/>
  <c r="AI239" i="12"/>
  <c r="AI223" i="12"/>
  <c r="AI207" i="12"/>
  <c r="AI191" i="12"/>
  <c r="AI168" i="12"/>
  <c r="AI153" i="12"/>
  <c r="AI148" i="12"/>
  <c r="AI372" i="12"/>
  <c r="AI296" i="12"/>
  <c r="AI270" i="12"/>
  <c r="AI243" i="12"/>
  <c r="AI232" i="12"/>
  <c r="AI320" i="12"/>
  <c r="AI300" i="12"/>
  <c r="AI267" i="12"/>
  <c r="AI260" i="12"/>
  <c r="AI241" i="12"/>
  <c r="AI233" i="12"/>
  <c r="AI217" i="12"/>
  <c r="AI201" i="12"/>
  <c r="AI185" i="12"/>
  <c r="AI162" i="12"/>
  <c r="AI152" i="12"/>
  <c r="AI128" i="12"/>
  <c r="AI112" i="12"/>
  <c r="AI354" i="12"/>
  <c r="AI336" i="12"/>
  <c r="AI226" i="12"/>
  <c r="AI210" i="12"/>
  <c r="AI194" i="12"/>
  <c r="AI159" i="12"/>
  <c r="AI139" i="12"/>
  <c r="AI123" i="12"/>
  <c r="AI107" i="12"/>
  <c r="AI103" i="12"/>
  <c r="AI313" i="12"/>
  <c r="AI276" i="12"/>
  <c r="AI389" i="12"/>
  <c r="AI283" i="12"/>
  <c r="AI268" i="12"/>
  <c r="AI179" i="12"/>
  <c r="AI172" i="12"/>
  <c r="AI132" i="12"/>
  <c r="AI50" i="12"/>
  <c r="AI46" i="12"/>
  <c r="AI41" i="12"/>
  <c r="AI289" i="12"/>
  <c r="AI227" i="12"/>
  <c r="AI225" i="12"/>
  <c r="AI219" i="12"/>
  <c r="AI184" i="12"/>
  <c r="AI147" i="12"/>
  <c r="AI113" i="12"/>
  <c r="AI79" i="12"/>
  <c r="AI75" i="12"/>
  <c r="AI36" i="12"/>
  <c r="AI308" i="12"/>
  <c r="AI252" i="12"/>
  <c r="AI157" i="12"/>
  <c r="AI131" i="12"/>
  <c r="AI102" i="12"/>
  <c r="AI83" i="12"/>
  <c r="AI71" i="12"/>
  <c r="AI67" i="12"/>
  <c r="AI271" i="12"/>
  <c r="AI235" i="12"/>
  <c r="AI213" i="12"/>
  <c r="AI171" i="12"/>
  <c r="AI189" i="12"/>
  <c r="AI177" i="12"/>
  <c r="AI121" i="12"/>
  <c r="AI86" i="12"/>
  <c r="AI51" i="12"/>
  <c r="AI47" i="12"/>
  <c r="AI37" i="12"/>
  <c r="AI248" i="12"/>
  <c r="AI236" i="12"/>
  <c r="AI188" i="12"/>
  <c r="AI264" i="12"/>
  <c r="AI220" i="12"/>
  <c r="AI216" i="12"/>
  <c r="AI187" i="12"/>
  <c r="AI129" i="12"/>
  <c r="AI124" i="12"/>
  <c r="AI94" i="12"/>
  <c r="AI57" i="12"/>
  <c r="AI31" i="12"/>
  <c r="AI20" i="12"/>
  <c r="AI174" i="12"/>
  <c r="AI163" i="12"/>
  <c r="AI142" i="12"/>
  <c r="AI115" i="12"/>
  <c r="AI100" i="12"/>
  <c r="AI98" i="12"/>
  <c r="AI69" i="12"/>
  <c r="AI64" i="12"/>
  <c r="AI24" i="12"/>
  <c r="AI15" i="12"/>
  <c r="AI249" i="12"/>
  <c r="AI200" i="12"/>
  <c r="AI143" i="12"/>
  <c r="AI203" i="12"/>
  <c r="AI274" i="12"/>
  <c r="AI237" i="12"/>
  <c r="AI215" i="12"/>
  <c r="AI165" i="12"/>
  <c r="AI137" i="12"/>
  <c r="AI117" i="12"/>
  <c r="AI106" i="12"/>
  <c r="AI58" i="12"/>
  <c r="AI38" i="12"/>
  <c r="AI16" i="12"/>
  <c r="AI371" i="12"/>
  <c r="AI181" i="12"/>
  <c r="AI173" i="12"/>
  <c r="AI111" i="12"/>
  <c r="AI108" i="12"/>
  <c r="AI275" i="12"/>
  <c r="AI204" i="12"/>
  <c r="AI151" i="12"/>
  <c r="AI149" i="12"/>
  <c r="AI261" i="12"/>
  <c r="AI209" i="12"/>
  <c r="AI175" i="12"/>
  <c r="AI135" i="12"/>
  <c r="AI84" i="12"/>
  <c r="AI55" i="12"/>
  <c r="AI28" i="12"/>
  <c r="AI19" i="12"/>
  <c r="AI35" i="12"/>
  <c r="AI33" i="12"/>
  <c r="AI291" i="12"/>
  <c r="AI251" i="12"/>
  <c r="AI114" i="12"/>
  <c r="AI242" i="12"/>
  <c r="AI138" i="12"/>
  <c r="AI130" i="12"/>
  <c r="AI122" i="12"/>
  <c r="AI105" i="12"/>
  <c r="AI101" i="12"/>
  <c r="AI68" i="12"/>
  <c r="AI61" i="12"/>
  <c r="AI48" i="12"/>
  <c r="AI9" i="12"/>
  <c r="AI193" i="12"/>
  <c r="AI183" i="12"/>
  <c r="AI95" i="12"/>
  <c r="AI17" i="12"/>
  <c r="AI197" i="12"/>
  <c r="AI141" i="12"/>
  <c r="AI29" i="12"/>
  <c r="AI136" i="12"/>
  <c r="AI125" i="12"/>
  <c r="AI169" i="12"/>
  <c r="AI158" i="12"/>
  <c r="AI133" i="12"/>
  <c r="AI96" i="12"/>
  <c r="AI89" i="12"/>
  <c r="AI87" i="12"/>
  <c r="AI74" i="12"/>
  <c r="AI60" i="12"/>
  <c r="AI40" i="12"/>
  <c r="AI156" i="12"/>
  <c r="AI155" i="12"/>
  <c r="AI254" i="12"/>
  <c r="AI221" i="12"/>
  <c r="AI211" i="12"/>
  <c r="AI247" i="12"/>
  <c r="AI145" i="12"/>
  <c r="AI104" i="12"/>
  <c r="AI287" i="12"/>
  <c r="AI23" i="12"/>
  <c r="AI91" i="12"/>
  <c r="AI27" i="12"/>
  <c r="AI26" i="12"/>
  <c r="AI21" i="12"/>
  <c r="AI14" i="12"/>
  <c r="AI73" i="12"/>
  <c r="AI42" i="12"/>
  <c r="AI13" i="12"/>
  <c r="AI118" i="12"/>
  <c r="AI78" i="12"/>
  <c r="AI77" i="12"/>
  <c r="AI65" i="12"/>
  <c r="AI120" i="12"/>
  <c r="AI22" i="12"/>
  <c r="AI199" i="12"/>
  <c r="AI116" i="12"/>
  <c r="AI32" i="12"/>
  <c r="AI11" i="12"/>
  <c r="AI92" i="12"/>
  <c r="AI18" i="12"/>
  <c r="AI205" i="12"/>
  <c r="AI140" i="12"/>
  <c r="AI134" i="12"/>
  <c r="AI88" i="12"/>
  <c r="AI70" i="12"/>
  <c r="AI66" i="12"/>
  <c r="AI53" i="12"/>
  <c r="AI49" i="12"/>
  <c r="AI59" i="12"/>
  <c r="AI12" i="12"/>
  <c r="AI62" i="12"/>
  <c r="AI85" i="12"/>
  <c r="AI76" i="12"/>
  <c r="AI43" i="12"/>
  <c r="AI146" i="12"/>
  <c r="AI80" i="12"/>
  <c r="AI56" i="12"/>
  <c r="AI10" i="12"/>
  <c r="AI119" i="12"/>
  <c r="AI52" i="12"/>
  <c r="AI82" i="12"/>
  <c r="AI30" i="12"/>
  <c r="AI25" i="12"/>
  <c r="AH90" i="12"/>
  <c r="AK4" i="12"/>
  <c r="AJ6" i="12"/>
  <c r="AH45" i="12"/>
  <c r="AI2" i="7"/>
  <c r="AH1" i="7"/>
  <c r="AD4" i="11"/>
  <c r="AC6" i="11"/>
  <c r="AI72" i="12" l="1"/>
  <c r="AJ703" i="12"/>
  <c r="AJ698" i="12"/>
  <c r="AJ699" i="12"/>
  <c r="AJ700" i="12"/>
  <c r="AJ684" i="12"/>
  <c r="AJ701" i="12"/>
  <c r="AJ696" i="12"/>
  <c r="AJ702" i="12"/>
  <c r="AJ697" i="12"/>
  <c r="AJ677" i="12"/>
  <c r="AJ690" i="12"/>
  <c r="AJ678" i="12"/>
  <c r="AJ669" i="12"/>
  <c r="AJ687" i="12"/>
  <c r="AJ681" i="12"/>
  <c r="AJ680" i="12"/>
  <c r="AJ691" i="12"/>
  <c r="AJ694" i="12"/>
  <c r="AJ679" i="12"/>
  <c r="AJ672" i="12"/>
  <c r="AJ663" i="12"/>
  <c r="AJ647" i="12"/>
  <c r="AJ685" i="12"/>
  <c r="AJ692" i="12"/>
  <c r="AJ674" i="12"/>
  <c r="AJ658" i="12"/>
  <c r="AJ686" i="12"/>
  <c r="AJ664" i="12"/>
  <c r="AJ683" i="12"/>
  <c r="AJ673" i="12"/>
  <c r="AJ676" i="12"/>
  <c r="AJ657" i="12"/>
  <c r="AJ665" i="12"/>
  <c r="AJ653" i="12"/>
  <c r="AJ693" i="12"/>
  <c r="AJ682" i="12"/>
  <c r="AJ666" i="12"/>
  <c r="AJ675" i="12"/>
  <c r="AJ668" i="12"/>
  <c r="AJ662" i="12"/>
  <c r="AJ688" i="12"/>
  <c r="AJ651" i="12"/>
  <c r="AJ646" i="12"/>
  <c r="AJ643" i="12"/>
  <c r="AJ656" i="12"/>
  <c r="AJ652" i="12"/>
  <c r="AJ661" i="12"/>
  <c r="AJ645" i="12"/>
  <c r="AJ642" i="12"/>
  <c r="AJ628" i="12"/>
  <c r="AJ625" i="12"/>
  <c r="AJ649" i="12"/>
  <c r="AJ615" i="12"/>
  <c r="AJ648" i="12"/>
  <c r="AJ659" i="12"/>
  <c r="AJ641" i="12"/>
  <c r="AJ632" i="12"/>
  <c r="AJ635" i="12"/>
  <c r="AJ670" i="12"/>
  <c r="AJ636" i="12"/>
  <c r="AJ644" i="12"/>
  <c r="AJ639" i="12"/>
  <c r="AJ650" i="12"/>
  <c r="AJ593" i="12"/>
  <c r="AJ577" i="12"/>
  <c r="AJ667" i="12"/>
  <c r="AJ604" i="12"/>
  <c r="AJ660" i="12"/>
  <c r="AJ638" i="12"/>
  <c r="AJ655" i="12"/>
  <c r="AJ640" i="12"/>
  <c r="AJ616" i="12"/>
  <c r="AJ608" i="12"/>
  <c r="AJ595" i="12"/>
  <c r="AJ626" i="12"/>
  <c r="AJ624" i="12"/>
  <c r="AJ629" i="12"/>
  <c r="AJ618" i="12"/>
  <c r="AJ623" i="12"/>
  <c r="AJ606" i="12"/>
  <c r="AJ598" i="12"/>
  <c r="AJ592" i="12"/>
  <c r="AJ589" i="12"/>
  <c r="AJ631" i="12"/>
  <c r="AJ610" i="12"/>
  <c r="AJ609" i="12"/>
  <c r="AJ597" i="12"/>
  <c r="AJ594" i="12"/>
  <c r="AJ591" i="12"/>
  <c r="AJ588" i="12"/>
  <c r="AJ596" i="12"/>
  <c r="AJ634" i="12"/>
  <c r="AJ630" i="12"/>
  <c r="AJ575" i="12"/>
  <c r="AJ621" i="12"/>
  <c r="AJ605" i="12"/>
  <c r="AJ601" i="12"/>
  <c r="AJ578" i="12"/>
  <c r="AJ627" i="12"/>
  <c r="AJ622" i="12"/>
  <c r="AJ590" i="12"/>
  <c r="AJ581" i="12"/>
  <c r="AJ579" i="12"/>
  <c r="AJ574" i="12"/>
  <c r="AJ567" i="12"/>
  <c r="AJ559" i="12"/>
  <c r="AJ543" i="12"/>
  <c r="AJ572" i="12"/>
  <c r="AJ549" i="12"/>
  <c r="AJ533" i="12"/>
  <c r="AJ619" i="12"/>
  <c r="AJ617" i="12"/>
  <c r="AJ599" i="12"/>
  <c r="AJ583" i="12"/>
  <c r="AJ563" i="12"/>
  <c r="AJ545" i="12"/>
  <c r="AJ612" i="12"/>
  <c r="AJ580" i="12"/>
  <c r="AJ568" i="12"/>
  <c r="AJ556" i="12"/>
  <c r="AJ540" i="12"/>
  <c r="AJ524" i="12"/>
  <c r="AJ633" i="12"/>
  <c r="AJ614" i="12"/>
  <c r="AJ600" i="12"/>
  <c r="AJ562" i="12"/>
  <c r="AJ557" i="12"/>
  <c r="AJ611" i="12"/>
  <c r="AJ585" i="12"/>
  <c r="AJ576" i="12"/>
  <c r="AJ582" i="12"/>
  <c r="AJ613" i="12"/>
  <c r="AJ587" i="12"/>
  <c r="AJ584" i="12"/>
  <c r="AJ555" i="12"/>
  <c r="AJ526" i="12"/>
  <c r="AJ571" i="12"/>
  <c r="AJ550" i="12"/>
  <c r="AJ521" i="12"/>
  <c r="AJ514" i="12"/>
  <c r="AJ509" i="12"/>
  <c r="AJ493" i="12"/>
  <c r="AJ554" i="12"/>
  <c r="AJ519" i="12"/>
  <c r="AJ504" i="12"/>
  <c r="AJ488" i="12"/>
  <c r="AJ472" i="12"/>
  <c r="AJ561" i="12"/>
  <c r="AJ553" i="12"/>
  <c r="AJ558" i="12"/>
  <c r="AJ607" i="12"/>
  <c r="AJ560" i="12"/>
  <c r="AJ508" i="12"/>
  <c r="AJ502" i="12"/>
  <c r="AJ499" i="12"/>
  <c r="AJ602" i="12"/>
  <c r="AJ542" i="12"/>
  <c r="AJ523" i="12"/>
  <c r="AJ530" i="12"/>
  <c r="AJ525" i="12"/>
  <c r="AJ513" i="12"/>
  <c r="AJ573" i="12"/>
  <c r="AJ551" i="12"/>
  <c r="AJ539" i="12"/>
  <c r="AJ532" i="12"/>
  <c r="AJ494" i="12"/>
  <c r="AJ475" i="12"/>
  <c r="AJ459" i="12"/>
  <c r="AJ443" i="12"/>
  <c r="AJ515" i="12"/>
  <c r="AJ546" i="12"/>
  <c r="AJ503" i="12"/>
  <c r="AJ492" i="12"/>
  <c r="AJ548" i="12"/>
  <c r="AJ544" i="12"/>
  <c r="AJ537" i="12"/>
  <c r="AJ566" i="12"/>
  <c r="AJ529" i="12"/>
  <c r="AJ527" i="12"/>
  <c r="AJ538" i="12"/>
  <c r="AJ505" i="12"/>
  <c r="AJ500" i="12"/>
  <c r="AJ491" i="12"/>
  <c r="AJ474" i="12"/>
  <c r="AJ489" i="12"/>
  <c r="AJ486" i="12"/>
  <c r="AJ470" i="12"/>
  <c r="AJ458" i="12"/>
  <c r="AJ528" i="12"/>
  <c r="AJ507" i="12"/>
  <c r="AJ565" i="12"/>
  <c r="AJ479" i="12"/>
  <c r="AJ466" i="12"/>
  <c r="AJ510" i="12"/>
  <c r="AJ477" i="12"/>
  <c r="AJ432" i="12"/>
  <c r="AJ522" i="12"/>
  <c r="AJ449" i="12"/>
  <c r="AJ547" i="12"/>
  <c r="AJ520" i="12"/>
  <c r="AJ496" i="12"/>
  <c r="AJ464" i="12"/>
  <c r="AJ453" i="12"/>
  <c r="AJ442" i="12"/>
  <c r="AJ438" i="12"/>
  <c r="AJ422" i="12"/>
  <c r="AJ406" i="12"/>
  <c r="AJ564" i="12"/>
  <c r="AJ512" i="12"/>
  <c r="AJ461" i="12"/>
  <c r="AJ447" i="12"/>
  <c r="AJ428" i="12"/>
  <c r="AJ412" i="12"/>
  <c r="AJ487" i="12"/>
  <c r="AJ481" i="12"/>
  <c r="AJ541" i="12"/>
  <c r="AJ471" i="12"/>
  <c r="AJ511" i="12"/>
  <c r="AJ498" i="12"/>
  <c r="AJ497" i="12"/>
  <c r="AJ469" i="12"/>
  <c r="AJ465" i="12"/>
  <c r="AJ439" i="12"/>
  <c r="AJ419" i="12"/>
  <c r="AJ570" i="12"/>
  <c r="AJ483" i="12"/>
  <c r="AJ536" i="12"/>
  <c r="AJ476" i="12"/>
  <c r="AJ452" i="12"/>
  <c r="AJ424" i="12"/>
  <c r="AJ420" i="12"/>
  <c r="AJ411" i="12"/>
  <c r="AJ485" i="12"/>
  <c r="AJ478" i="12"/>
  <c r="AJ462" i="12"/>
  <c r="AJ457" i="12"/>
  <c r="AJ441" i="12"/>
  <c r="AJ427" i="12"/>
  <c r="AJ407" i="12"/>
  <c r="AJ389" i="12"/>
  <c r="AJ373" i="12"/>
  <c r="AJ357" i="12"/>
  <c r="AJ440" i="12"/>
  <c r="AJ431" i="12"/>
  <c r="AJ482" i="12"/>
  <c r="AJ405" i="12"/>
  <c r="AJ395" i="12"/>
  <c r="AJ379" i="12"/>
  <c r="AJ480" i="12"/>
  <c r="AJ444" i="12"/>
  <c r="AJ409" i="12"/>
  <c r="AJ506" i="12"/>
  <c r="AJ495" i="12"/>
  <c r="AJ446" i="12"/>
  <c r="AJ436" i="12"/>
  <c r="AJ391" i="12"/>
  <c r="AJ375" i="12"/>
  <c r="AJ516" i="12"/>
  <c r="AJ468" i="12"/>
  <c r="AJ421" i="12"/>
  <c r="AJ410" i="12"/>
  <c r="AJ377" i="12"/>
  <c r="AJ362" i="12"/>
  <c r="AJ355" i="12"/>
  <c r="AJ350" i="12"/>
  <c r="AJ451" i="12"/>
  <c r="AJ448" i="12"/>
  <c r="AJ376" i="12"/>
  <c r="AJ455" i="12"/>
  <c r="AJ454" i="12"/>
  <c r="AJ418" i="12"/>
  <c r="AJ385" i="12"/>
  <c r="AJ360" i="12"/>
  <c r="AJ340" i="12"/>
  <c r="AJ435" i="12"/>
  <c r="AJ425" i="12"/>
  <c r="AJ456" i="12"/>
  <c r="AJ392" i="12"/>
  <c r="AJ383" i="12"/>
  <c r="AJ363" i="12"/>
  <c r="AJ352" i="12"/>
  <c r="AJ336" i="12"/>
  <c r="AJ430" i="12"/>
  <c r="AJ517" i="12"/>
  <c r="AJ473" i="12"/>
  <c r="AJ531" i="12"/>
  <c r="AJ429" i="12"/>
  <c r="AJ426" i="12"/>
  <c r="AJ423" i="12"/>
  <c r="AJ393" i="12"/>
  <c r="AJ380" i="12"/>
  <c r="AJ437" i="12"/>
  <c r="AJ415" i="12"/>
  <c r="AJ402" i="12"/>
  <c r="AJ386" i="12"/>
  <c r="AJ366" i="12"/>
  <c r="AJ460" i="12"/>
  <c r="AJ400" i="12"/>
  <c r="AJ394" i="12"/>
  <c r="AJ388" i="12"/>
  <c r="AJ417" i="12"/>
  <c r="AJ401" i="12"/>
  <c r="AJ408" i="12"/>
  <c r="AJ390" i="12"/>
  <c r="AJ341" i="12"/>
  <c r="AJ338" i="12"/>
  <c r="AJ335" i="12"/>
  <c r="AJ332" i="12"/>
  <c r="AJ326" i="12"/>
  <c r="AJ397" i="12"/>
  <c r="AJ351" i="12"/>
  <c r="AJ346" i="12"/>
  <c r="AJ343" i="12"/>
  <c r="AJ322" i="12"/>
  <c r="AJ306" i="12"/>
  <c r="AJ290" i="12"/>
  <c r="AJ274" i="12"/>
  <c r="AJ534" i="12"/>
  <c r="AJ381" i="12"/>
  <c r="AJ374" i="12"/>
  <c r="AJ337" i="12"/>
  <c r="AJ317" i="12"/>
  <c r="AJ301" i="12"/>
  <c r="AJ413" i="12"/>
  <c r="AJ334" i="12"/>
  <c r="AJ328" i="12"/>
  <c r="AJ312" i="12"/>
  <c r="AJ296" i="12"/>
  <c r="AJ264" i="12"/>
  <c r="AJ434" i="12"/>
  <c r="AJ403" i="12"/>
  <c r="AJ384" i="12"/>
  <c r="AJ378" i="12"/>
  <c r="AJ353" i="12"/>
  <c r="AJ349" i="12"/>
  <c r="AJ323" i="12"/>
  <c r="AJ303" i="12"/>
  <c r="AJ294" i="12"/>
  <c r="AJ404" i="12"/>
  <c r="AJ293" i="12"/>
  <c r="AJ269" i="12"/>
  <c r="AJ266" i="12"/>
  <c r="AJ258" i="12"/>
  <c r="AJ347" i="12"/>
  <c r="AJ324" i="12"/>
  <c r="AJ321" i="12"/>
  <c r="AJ302" i="12"/>
  <c r="AJ292" i="12"/>
  <c r="AJ260" i="12"/>
  <c r="AJ387" i="12"/>
  <c r="AJ369" i="12"/>
  <c r="AJ358" i="12"/>
  <c r="AJ463" i="12"/>
  <c r="AJ490" i="12"/>
  <c r="AJ356" i="12"/>
  <c r="AJ308" i="12"/>
  <c r="AJ300" i="12"/>
  <c r="AJ291" i="12"/>
  <c r="AJ268" i="12"/>
  <c r="AJ259" i="12"/>
  <c r="AJ398" i="12"/>
  <c r="AJ396" i="12"/>
  <c r="AJ305" i="12"/>
  <c r="AJ281" i="12"/>
  <c r="AJ273" i="12"/>
  <c r="AJ262" i="12"/>
  <c r="AJ257" i="12"/>
  <c r="AJ239" i="12"/>
  <c r="AJ223" i="12"/>
  <c r="AJ207" i="12"/>
  <c r="AJ191" i="12"/>
  <c r="AJ175" i="12"/>
  <c r="AJ159" i="12"/>
  <c r="AJ359" i="12"/>
  <c r="AJ307" i="12"/>
  <c r="AJ277" i="12"/>
  <c r="AJ256" i="12"/>
  <c r="AJ250" i="12"/>
  <c r="AJ342" i="12"/>
  <c r="AJ316" i="12"/>
  <c r="AJ310" i="12"/>
  <c r="AJ245" i="12"/>
  <c r="AJ213" i="12"/>
  <c r="AJ197" i="12"/>
  <c r="AJ181" i="12"/>
  <c r="AJ165" i="12"/>
  <c r="AJ370" i="12"/>
  <c r="AJ330" i="12"/>
  <c r="AJ329" i="12"/>
  <c r="AJ298" i="12"/>
  <c r="AJ288" i="12"/>
  <c r="AJ286" i="12"/>
  <c r="AJ344" i="12"/>
  <c r="AJ318" i="12"/>
  <c r="AJ270" i="12"/>
  <c r="AJ251" i="12"/>
  <c r="AJ235" i="12"/>
  <c r="AJ219" i="12"/>
  <c r="AJ203" i="12"/>
  <c r="AJ187" i="12"/>
  <c r="AJ171" i="12"/>
  <c r="AJ155" i="12"/>
  <c r="AJ361" i="12"/>
  <c r="AJ319" i="12"/>
  <c r="AJ315" i="12"/>
  <c r="AJ304" i="12"/>
  <c r="AJ295" i="12"/>
  <c r="AJ333" i="12"/>
  <c r="AJ278" i="12"/>
  <c r="AJ241" i="12"/>
  <c r="AJ225" i="12"/>
  <c r="AJ209" i="12"/>
  <c r="AJ193" i="12"/>
  <c r="AJ177" i="12"/>
  <c r="AJ311" i="12"/>
  <c r="AJ299" i="12"/>
  <c r="AJ325" i="12"/>
  <c r="AJ231" i="12"/>
  <c r="AJ215" i="12"/>
  <c r="AJ199" i="12"/>
  <c r="AJ183" i="12"/>
  <c r="AJ143" i="12"/>
  <c r="AJ137" i="12"/>
  <c r="AJ121" i="12"/>
  <c r="AJ89" i="12"/>
  <c r="AJ85" i="12"/>
  <c r="AJ372" i="12"/>
  <c r="AJ364" i="12"/>
  <c r="AJ253" i="12"/>
  <c r="AJ243" i="12"/>
  <c r="AJ232" i="12"/>
  <c r="AJ216" i="12"/>
  <c r="AJ200" i="12"/>
  <c r="AJ184" i="12"/>
  <c r="AJ176" i="12"/>
  <c r="AJ252" i="12"/>
  <c r="AJ247" i="12"/>
  <c r="AJ240" i="12"/>
  <c r="AJ354" i="12"/>
  <c r="AJ226" i="12"/>
  <c r="AJ210" i="12"/>
  <c r="AJ194" i="12"/>
  <c r="AJ170" i="12"/>
  <c r="AJ139" i="12"/>
  <c r="AJ123" i="12"/>
  <c r="AJ107" i="12"/>
  <c r="AJ103" i="12"/>
  <c r="AJ371" i="12"/>
  <c r="AJ339" i="12"/>
  <c r="AJ271" i="12"/>
  <c r="AJ234" i="12"/>
  <c r="AJ218" i="12"/>
  <c r="AJ202" i="12"/>
  <c r="AJ186" i="12"/>
  <c r="AJ134" i="12"/>
  <c r="AJ118" i="12"/>
  <c r="AJ283" i="12"/>
  <c r="AJ272" i="12"/>
  <c r="AJ367" i="12"/>
  <c r="AJ289" i="12"/>
  <c r="AJ285" i="12"/>
  <c r="AJ279" i="12"/>
  <c r="AJ227" i="12"/>
  <c r="AJ152" i="12"/>
  <c r="AJ147" i="12"/>
  <c r="AJ113" i="12"/>
  <c r="AJ97" i="12"/>
  <c r="AJ79" i="12"/>
  <c r="AJ75" i="12"/>
  <c r="AJ36" i="12"/>
  <c r="AJ190" i="12"/>
  <c r="AJ166" i="12"/>
  <c r="AJ157" i="12"/>
  <c r="AJ150" i="12"/>
  <c r="AJ131" i="12"/>
  <c r="AJ102" i="12"/>
  <c r="AJ83" i="12"/>
  <c r="AJ71" i="12"/>
  <c r="AJ67" i="12"/>
  <c r="AJ31" i="12"/>
  <c r="AJ255" i="12"/>
  <c r="AJ228" i="12"/>
  <c r="AJ196" i="12"/>
  <c r="AJ160" i="12"/>
  <c r="AJ130" i="12"/>
  <c r="AJ122" i="12"/>
  <c r="AJ101" i="12"/>
  <c r="AJ100" i="12"/>
  <c r="AJ93" i="12"/>
  <c r="AJ59" i="12"/>
  <c r="AJ55" i="12"/>
  <c r="AJ414" i="12"/>
  <c r="AJ224" i="12"/>
  <c r="AJ201" i="12"/>
  <c r="AJ189" i="12"/>
  <c r="AJ261" i="12"/>
  <c r="AJ140" i="12"/>
  <c r="AJ129" i="12"/>
  <c r="AJ96" i="12"/>
  <c r="AJ80" i="12"/>
  <c r="AJ76" i="12"/>
  <c r="AJ32" i="12"/>
  <c r="AJ309" i="12"/>
  <c r="AJ244" i="12"/>
  <c r="AJ276" i="12"/>
  <c r="AJ265" i="12"/>
  <c r="AJ368" i="12"/>
  <c r="AJ214" i="12"/>
  <c r="AJ208" i="12"/>
  <c r="AJ236" i="12"/>
  <c r="AJ233" i="12"/>
  <c r="AJ198" i="12"/>
  <c r="AJ174" i="12"/>
  <c r="AJ163" i="12"/>
  <c r="AJ142" i="12"/>
  <c r="AJ115" i="12"/>
  <c r="AJ112" i="12"/>
  <c r="AJ98" i="12"/>
  <c r="AJ69" i="12"/>
  <c r="AJ64" i="12"/>
  <c r="AJ51" i="12"/>
  <c r="AJ41" i="12"/>
  <c r="AJ24" i="12"/>
  <c r="AJ15" i="12"/>
  <c r="AJ249" i="12"/>
  <c r="AJ153" i="12"/>
  <c r="AJ40" i="12"/>
  <c r="AJ10" i="12"/>
  <c r="AJ132" i="12"/>
  <c r="AJ126" i="12"/>
  <c r="AJ120" i="12"/>
  <c r="AJ179" i="12"/>
  <c r="AJ141" i="12"/>
  <c r="AJ237" i="12"/>
  <c r="AJ192" i="12"/>
  <c r="AJ168" i="12"/>
  <c r="AJ254" i="12"/>
  <c r="AJ222" i="12"/>
  <c r="AJ70" i="12"/>
  <c r="AJ65" i="12"/>
  <c r="AJ46" i="12"/>
  <c r="AJ27" i="12"/>
  <c r="AJ11" i="12"/>
  <c r="AJ221" i="12"/>
  <c r="AJ158" i="12"/>
  <c r="AJ128" i="12"/>
  <c r="AJ114" i="12"/>
  <c r="AJ185" i="12"/>
  <c r="AJ182" i="12"/>
  <c r="AJ146" i="12"/>
  <c r="AJ145" i="12"/>
  <c r="AJ327" i="12"/>
  <c r="AJ238" i="12"/>
  <c r="AJ35" i="12"/>
  <c r="AJ33" i="12"/>
  <c r="AJ18" i="12"/>
  <c r="AJ105" i="12"/>
  <c r="AJ68" i="12"/>
  <c r="AJ58" i="12"/>
  <c r="AJ48" i="12"/>
  <c r="AJ320" i="12"/>
  <c r="AJ313" i="12"/>
  <c r="AJ242" i="12"/>
  <c r="AJ148" i="12"/>
  <c r="AJ138" i="12"/>
  <c r="AJ124" i="12"/>
  <c r="AJ61" i="12"/>
  <c r="AJ172" i="12"/>
  <c r="AJ117" i="12"/>
  <c r="AJ95" i="12"/>
  <c r="AJ17" i="12"/>
  <c r="AJ29" i="12"/>
  <c r="AJ106" i="12"/>
  <c r="AJ94" i="12"/>
  <c r="AJ86" i="12"/>
  <c r="AJ162" i="12"/>
  <c r="AJ136" i="12"/>
  <c r="AJ125" i="12"/>
  <c r="AJ42" i="12"/>
  <c r="AJ173" i="12"/>
  <c r="AJ169" i="12"/>
  <c r="AJ154" i="12"/>
  <c r="AJ133" i="12"/>
  <c r="AJ87" i="12"/>
  <c r="AJ74" i="12"/>
  <c r="AJ60" i="12"/>
  <c r="AJ156" i="12"/>
  <c r="AJ88" i="12"/>
  <c r="AJ73" i="12"/>
  <c r="AJ57" i="12"/>
  <c r="AJ47" i="12"/>
  <c r="AJ248" i="12"/>
  <c r="AJ204" i="12"/>
  <c r="AJ206" i="12"/>
  <c r="AJ164" i="12"/>
  <c r="AJ149" i="12"/>
  <c r="AJ230" i="12"/>
  <c r="AJ135" i="12"/>
  <c r="AJ217" i="12"/>
  <c r="AJ91" i="12"/>
  <c r="AJ26" i="12"/>
  <c r="AJ21" i="12"/>
  <c r="AJ220" i="12"/>
  <c r="AJ9" i="12"/>
  <c r="AJ78" i="12"/>
  <c r="AJ37" i="12"/>
  <c r="AJ267" i="12"/>
  <c r="AJ104" i="12"/>
  <c r="AJ30" i="12"/>
  <c r="AJ92" i="12"/>
  <c r="AJ13" i="12"/>
  <c r="AJ151" i="12"/>
  <c r="AJ19" i="12"/>
  <c r="AJ12" i="12"/>
  <c r="AJ282" i="12"/>
  <c r="AJ77" i="12"/>
  <c r="AJ111" i="12"/>
  <c r="AJ345" i="12"/>
  <c r="AJ205" i="12"/>
  <c r="AJ23" i="12"/>
  <c r="AJ50" i="12"/>
  <c r="AJ25" i="12"/>
  <c r="AJ284" i="12"/>
  <c r="AJ66" i="12"/>
  <c r="AJ53" i="12"/>
  <c r="AJ49" i="12"/>
  <c r="AJ28" i="12"/>
  <c r="AJ14" i="12"/>
  <c r="AJ116" i="12"/>
  <c r="AJ20" i="12"/>
  <c r="AJ275" i="12"/>
  <c r="AJ445" i="12"/>
  <c r="AJ211" i="12"/>
  <c r="AJ62" i="12"/>
  <c r="AJ22" i="12"/>
  <c r="AJ119" i="12"/>
  <c r="AJ82" i="12"/>
  <c r="AJ52" i="12"/>
  <c r="AJ188" i="12"/>
  <c r="AJ180" i="12"/>
  <c r="AJ84" i="12"/>
  <c r="AJ56" i="12"/>
  <c r="AJ287" i="12"/>
  <c r="AJ108" i="12"/>
  <c r="AJ16" i="12"/>
  <c r="AJ167" i="12"/>
  <c r="AJ38" i="12"/>
  <c r="AJ43" i="12"/>
  <c r="AI63" i="12"/>
  <c r="AI90" i="12"/>
  <c r="AI99" i="12"/>
  <c r="AI45" i="12"/>
  <c r="AK6" i="12"/>
  <c r="AL4" i="12"/>
  <c r="AI54" i="12"/>
  <c r="AI81" i="12"/>
  <c r="AJ2" i="7"/>
  <c r="AI1" i="7"/>
  <c r="AE4" i="11"/>
  <c r="AD6" i="11"/>
  <c r="AJ81" i="12" l="1"/>
  <c r="AJ72" i="12"/>
  <c r="AJ45" i="12"/>
  <c r="AJ54" i="12"/>
  <c r="AJ99" i="12"/>
  <c r="AJ90" i="12"/>
  <c r="AL6" i="12"/>
  <c r="AM4" i="12"/>
  <c r="AJ63" i="12"/>
  <c r="AK703" i="12"/>
  <c r="AK698" i="12"/>
  <c r="AK693" i="12"/>
  <c r="AK699" i="12"/>
  <c r="AK694" i="12"/>
  <c r="AK700" i="12"/>
  <c r="AK701" i="12"/>
  <c r="AK696" i="12"/>
  <c r="AK691" i="12"/>
  <c r="AK702" i="12"/>
  <c r="AK697" i="12"/>
  <c r="AK692" i="12"/>
  <c r="AK684" i="12"/>
  <c r="AK672" i="12"/>
  <c r="AK690" i="12"/>
  <c r="AK680" i="12"/>
  <c r="AK681" i="12"/>
  <c r="AK669" i="12"/>
  <c r="AK687" i="12"/>
  <c r="AK683" i="12"/>
  <c r="AK677" i="12"/>
  <c r="AK676" i="12"/>
  <c r="AK658" i="12"/>
  <c r="AK642" i="12"/>
  <c r="AK685" i="12"/>
  <c r="AK688" i="12"/>
  <c r="AK679" i="12"/>
  <c r="AK686" i="12"/>
  <c r="AK670" i="12"/>
  <c r="AK665" i="12"/>
  <c r="AK661" i="12"/>
  <c r="AK663" i="12"/>
  <c r="AK667" i="12"/>
  <c r="AK652" i="12"/>
  <c r="AK645" i="12"/>
  <c r="AK636" i="12"/>
  <c r="AK678" i="12"/>
  <c r="AK650" i="12"/>
  <c r="AK673" i="12"/>
  <c r="AK675" i="12"/>
  <c r="AK656" i="12"/>
  <c r="AK653" i="12"/>
  <c r="AK629" i="12"/>
  <c r="AK668" i="12"/>
  <c r="AK660" i="12"/>
  <c r="AK649" i="12"/>
  <c r="AK657" i="12"/>
  <c r="AK615" i="12"/>
  <c r="AK648" i="12"/>
  <c r="AK633" i="12"/>
  <c r="AK626" i="12"/>
  <c r="AK610" i="12"/>
  <c r="AK647" i="12"/>
  <c r="AK632" i="12"/>
  <c r="AK662" i="12"/>
  <c r="AK664" i="12"/>
  <c r="AK646" i="12"/>
  <c r="AK634" i="12"/>
  <c r="AK651" i="12"/>
  <c r="AK644" i="12"/>
  <c r="AK639" i="12"/>
  <c r="AK627" i="12"/>
  <c r="AK666" i="12"/>
  <c r="AK659" i="12"/>
  <c r="AK604" i="12"/>
  <c r="AK588" i="12"/>
  <c r="AK682" i="12"/>
  <c r="AK638" i="12"/>
  <c r="AK674" i="12"/>
  <c r="AK643" i="12"/>
  <c r="AK640" i="12"/>
  <c r="AK630" i="12"/>
  <c r="AK619" i="12"/>
  <c r="AK590" i="12"/>
  <c r="AK618" i="12"/>
  <c r="AK623" i="12"/>
  <c r="AK606" i="12"/>
  <c r="AK605" i="12"/>
  <c r="AK585" i="12"/>
  <c r="AK631" i="12"/>
  <c r="AK621" i="12"/>
  <c r="AK614" i="12"/>
  <c r="AK655" i="12"/>
  <c r="AK583" i="12"/>
  <c r="AK597" i="12"/>
  <c r="AK612" i="12"/>
  <c r="AK608" i="12"/>
  <c r="AK571" i="12"/>
  <c r="AK635" i="12"/>
  <c r="AK589" i="12"/>
  <c r="AK624" i="12"/>
  <c r="AK596" i="12"/>
  <c r="AK595" i="12"/>
  <c r="AK625" i="12"/>
  <c r="AK554" i="12"/>
  <c r="AK538" i="12"/>
  <c r="AK613" i="12"/>
  <c r="AK598" i="12"/>
  <c r="AK560" i="12"/>
  <c r="AK544" i="12"/>
  <c r="AK528" i="12"/>
  <c r="AK617" i="12"/>
  <c r="AK599" i="12"/>
  <c r="AK616" i="12"/>
  <c r="AK580" i="12"/>
  <c r="AK568" i="12"/>
  <c r="AK556" i="12"/>
  <c r="AK540" i="12"/>
  <c r="AK600" i="12"/>
  <c r="AK561" i="12"/>
  <c r="AK551" i="12"/>
  <c r="AK519" i="12"/>
  <c r="AK628" i="12"/>
  <c r="AK572" i="12"/>
  <c r="AK562" i="12"/>
  <c r="AK557" i="12"/>
  <c r="AK611" i="12"/>
  <c r="AK576" i="12"/>
  <c r="AK575" i="12"/>
  <c r="AK549" i="12"/>
  <c r="AK532" i="12"/>
  <c r="AK593" i="12"/>
  <c r="AK592" i="12"/>
  <c r="AK591" i="12"/>
  <c r="AK566" i="12"/>
  <c r="AK582" i="12"/>
  <c r="AK563" i="12"/>
  <c r="AK543" i="12"/>
  <c r="AK536" i="12"/>
  <c r="AK622" i="12"/>
  <c r="AK609" i="12"/>
  <c r="AK578" i="12"/>
  <c r="AK577" i="12"/>
  <c r="AK570" i="12"/>
  <c r="AK559" i="12"/>
  <c r="AK587" i="12"/>
  <c r="AK584" i="12"/>
  <c r="AK567" i="12"/>
  <c r="AK594" i="12"/>
  <c r="AK539" i="12"/>
  <c r="AK537" i="12"/>
  <c r="AK524" i="12"/>
  <c r="AK504" i="12"/>
  <c r="AK488" i="12"/>
  <c r="AK607" i="12"/>
  <c r="AK602" i="12"/>
  <c r="AK548" i="12"/>
  <c r="AK546" i="12"/>
  <c r="AK499" i="12"/>
  <c r="AK483" i="12"/>
  <c r="AK641" i="12"/>
  <c r="AK574" i="12"/>
  <c r="AK547" i="12"/>
  <c r="AK581" i="12"/>
  <c r="AK553" i="12"/>
  <c r="AK541" i="12"/>
  <c r="AK496" i="12"/>
  <c r="AK550" i="12"/>
  <c r="AK530" i="12"/>
  <c r="AK558" i="12"/>
  <c r="AK601" i="12"/>
  <c r="AK573" i="12"/>
  <c r="AK523" i="12"/>
  <c r="AK470" i="12"/>
  <c r="AK454" i="12"/>
  <c r="AK503" i="12"/>
  <c r="AK502" i="12"/>
  <c r="AK492" i="12"/>
  <c r="AK564" i="12"/>
  <c r="AK522" i="12"/>
  <c r="AK505" i="12"/>
  <c r="AK500" i="12"/>
  <c r="AK493" i="12"/>
  <c r="AK491" i="12"/>
  <c r="AK474" i="12"/>
  <c r="AK465" i="12"/>
  <c r="AK555" i="12"/>
  <c r="AK533" i="12"/>
  <c r="AK513" i="12"/>
  <c r="AK489" i="12"/>
  <c r="AK486" i="12"/>
  <c r="AK498" i="12"/>
  <c r="AK473" i="12"/>
  <c r="AK565" i="12"/>
  <c r="AK479" i="12"/>
  <c r="AK466" i="12"/>
  <c r="AK542" i="12"/>
  <c r="AK520" i="12"/>
  <c r="AK494" i="12"/>
  <c r="AK487" i="12"/>
  <c r="AK480" i="12"/>
  <c r="AK478" i="12"/>
  <c r="AK545" i="12"/>
  <c r="AK529" i="12"/>
  <c r="AK527" i="12"/>
  <c r="AK509" i="12"/>
  <c r="AK459" i="12"/>
  <c r="AK458" i="12"/>
  <c r="AK449" i="12"/>
  <c r="AK427" i="12"/>
  <c r="AK579" i="12"/>
  <c r="AK515" i="12"/>
  <c r="AK464" i="12"/>
  <c r="AK453" i="12"/>
  <c r="AK442" i="12"/>
  <c r="AK438" i="12"/>
  <c r="AK512" i="12"/>
  <c r="AK490" i="12"/>
  <c r="AK476" i="12"/>
  <c r="AK460" i="12"/>
  <c r="AK417" i="12"/>
  <c r="AK521" i="12"/>
  <c r="AK507" i="12"/>
  <c r="AK471" i="12"/>
  <c r="AK439" i="12"/>
  <c r="AK423" i="12"/>
  <c r="AK407" i="12"/>
  <c r="AK531" i="12"/>
  <c r="AK516" i="12"/>
  <c r="AK508" i="12"/>
  <c r="AK525" i="12"/>
  <c r="AK432" i="12"/>
  <c r="AK477" i="12"/>
  <c r="AK468" i="12"/>
  <c r="AK457" i="12"/>
  <c r="AK428" i="12"/>
  <c r="AK408" i="12"/>
  <c r="AK497" i="12"/>
  <c r="AK447" i="12"/>
  <c r="AK431" i="12"/>
  <c r="AK481" i="12"/>
  <c r="AK469" i="12"/>
  <c r="AK526" i="12"/>
  <c r="AK475" i="12"/>
  <c r="AK414" i="12"/>
  <c r="AK514" i="12"/>
  <c r="AK485" i="12"/>
  <c r="AK463" i="12"/>
  <c r="AK444" i="12"/>
  <c r="AK472" i="12"/>
  <c r="AK510" i="12"/>
  <c r="AK482" i="12"/>
  <c r="AK462" i="12"/>
  <c r="AK452" i="12"/>
  <c r="AK440" i="12"/>
  <c r="AK418" i="12"/>
  <c r="AK406" i="12"/>
  <c r="AK400" i="12"/>
  <c r="AK384" i="12"/>
  <c r="AK368" i="12"/>
  <c r="AK461" i="12"/>
  <c r="AK443" i="12"/>
  <c r="AK409" i="12"/>
  <c r="AK403" i="12"/>
  <c r="AK390" i="12"/>
  <c r="AK374" i="12"/>
  <c r="AK506" i="12"/>
  <c r="AK426" i="12"/>
  <c r="AK422" i="12"/>
  <c r="AK415" i="12"/>
  <c r="AK410" i="12"/>
  <c r="AK455" i="12"/>
  <c r="AK445" i="12"/>
  <c r="AK437" i="12"/>
  <c r="AK448" i="12"/>
  <c r="AK434" i="12"/>
  <c r="AK429" i="12"/>
  <c r="AK425" i="12"/>
  <c r="AK421" i="12"/>
  <c r="AK386" i="12"/>
  <c r="AK370" i="12"/>
  <c r="AK451" i="12"/>
  <c r="AK376" i="12"/>
  <c r="AK395" i="12"/>
  <c r="AK385" i="12"/>
  <c r="AK435" i="12"/>
  <c r="AK375" i="12"/>
  <c r="AK351" i="12"/>
  <c r="AK335" i="12"/>
  <c r="AK495" i="12"/>
  <c r="AK441" i="12"/>
  <c r="AK405" i="12"/>
  <c r="AK394" i="12"/>
  <c r="AK446" i="12"/>
  <c r="AK401" i="12"/>
  <c r="AK373" i="12"/>
  <c r="AK356" i="12"/>
  <c r="AK347" i="12"/>
  <c r="AK517" i="12"/>
  <c r="AK511" i="12"/>
  <c r="AK424" i="12"/>
  <c r="AK412" i="12"/>
  <c r="AK387" i="12"/>
  <c r="AK436" i="12"/>
  <c r="AK391" i="12"/>
  <c r="AK430" i="12"/>
  <c r="AK379" i="12"/>
  <c r="AK366" i="12"/>
  <c r="AK397" i="12"/>
  <c r="AK420" i="12"/>
  <c r="AK393" i="12"/>
  <c r="AK358" i="12"/>
  <c r="AK321" i="12"/>
  <c r="AK392" i="12"/>
  <c r="AK383" i="12"/>
  <c r="AK388" i="12"/>
  <c r="AK377" i="12"/>
  <c r="AK534" i="12"/>
  <c r="AK381" i="12"/>
  <c r="AK337" i="12"/>
  <c r="AK317" i="12"/>
  <c r="AK301" i="12"/>
  <c r="AK285" i="12"/>
  <c r="AK269" i="12"/>
  <c r="AK413" i="12"/>
  <c r="AK352" i="12"/>
  <c r="AK350" i="12"/>
  <c r="AK340" i="12"/>
  <c r="AK334" i="12"/>
  <c r="AK328" i="12"/>
  <c r="AK312" i="12"/>
  <c r="AK296" i="12"/>
  <c r="AK456" i="12"/>
  <c r="AK378" i="12"/>
  <c r="AK353" i="12"/>
  <c r="AK349" i="12"/>
  <c r="AK323" i="12"/>
  <c r="AK307" i="12"/>
  <c r="AK291" i="12"/>
  <c r="AK275" i="12"/>
  <c r="AK259" i="12"/>
  <c r="AK362" i="12"/>
  <c r="AK318" i="12"/>
  <c r="AK404" i="12"/>
  <c r="AK341" i="12"/>
  <c r="AK293" i="12"/>
  <c r="AK360" i="12"/>
  <c r="AK324" i="12"/>
  <c r="AK302" i="12"/>
  <c r="AK292" i="12"/>
  <c r="AK260" i="12"/>
  <c r="AK369" i="12"/>
  <c r="AK355" i="12"/>
  <c r="AK289" i="12"/>
  <c r="AK286" i="12"/>
  <c r="AK256" i="12"/>
  <c r="AK311" i="12"/>
  <c r="AK402" i="12"/>
  <c r="AK372" i="12"/>
  <c r="AK363" i="12"/>
  <c r="AK361" i="12"/>
  <c r="AK359" i="12"/>
  <c r="AK336" i="12"/>
  <c r="AK299" i="12"/>
  <c r="AK288" i="12"/>
  <c r="AK262" i="12"/>
  <c r="AK253" i="12"/>
  <c r="AK411" i="12"/>
  <c r="AK398" i="12"/>
  <c r="AK277" i="12"/>
  <c r="AK250" i="12"/>
  <c r="AK234" i="12"/>
  <c r="AK218" i="12"/>
  <c r="AK202" i="12"/>
  <c r="AK186" i="12"/>
  <c r="AK170" i="12"/>
  <c r="AK154" i="12"/>
  <c r="AK380" i="12"/>
  <c r="AK342" i="12"/>
  <c r="AK332" i="12"/>
  <c r="AK316" i="12"/>
  <c r="AK310" i="12"/>
  <c r="AK245" i="12"/>
  <c r="AK330" i="12"/>
  <c r="AK329" i="12"/>
  <c r="AK298" i="12"/>
  <c r="AK266" i="12"/>
  <c r="AK258" i="12"/>
  <c r="AK240" i="12"/>
  <c r="AK224" i="12"/>
  <c r="AK208" i="12"/>
  <c r="AK192" i="12"/>
  <c r="AK176" i="12"/>
  <c r="AK160" i="12"/>
  <c r="AK357" i="12"/>
  <c r="AK344" i="12"/>
  <c r="AK270" i="12"/>
  <c r="AK251" i="12"/>
  <c r="AK319" i="12"/>
  <c r="AK315" i="12"/>
  <c r="AK304" i="12"/>
  <c r="AK295" i="12"/>
  <c r="AK290" i="12"/>
  <c r="AK282" i="12"/>
  <c r="AK274" i="12"/>
  <c r="AK255" i="12"/>
  <c r="AK230" i="12"/>
  <c r="AK214" i="12"/>
  <c r="AK198" i="12"/>
  <c r="AK182" i="12"/>
  <c r="AK166" i="12"/>
  <c r="AK150" i="12"/>
  <c r="AK346" i="12"/>
  <c r="AK333" i="12"/>
  <c r="AK371" i="12"/>
  <c r="AK367" i="12"/>
  <c r="AK354" i="12"/>
  <c r="AK325" i="12"/>
  <c r="AK309" i="12"/>
  <c r="AK284" i="12"/>
  <c r="AK267" i="12"/>
  <c r="AK236" i="12"/>
  <c r="AK220" i="12"/>
  <c r="AK204" i="12"/>
  <c r="AK188" i="12"/>
  <c r="AK172" i="12"/>
  <c r="AK396" i="12"/>
  <c r="AK322" i="12"/>
  <c r="AK305" i="12"/>
  <c r="AK338" i="12"/>
  <c r="AK175" i="12"/>
  <c r="AK168" i="12"/>
  <c r="AK153" i="12"/>
  <c r="AK148" i="12"/>
  <c r="AK132" i="12"/>
  <c r="AK116" i="12"/>
  <c r="AK364" i="12"/>
  <c r="AK273" i="12"/>
  <c r="AK243" i="12"/>
  <c r="AK239" i="12"/>
  <c r="AK232" i="12"/>
  <c r="AK303" i="12"/>
  <c r="AK281" i="12"/>
  <c r="AK252" i="12"/>
  <c r="AK247" i="12"/>
  <c r="AK146" i="12"/>
  <c r="AK345" i="12"/>
  <c r="AK339" i="12"/>
  <c r="AK326" i="12"/>
  <c r="AK271" i="12"/>
  <c r="AK159" i="12"/>
  <c r="AK134" i="12"/>
  <c r="AK118" i="12"/>
  <c r="AK95" i="12"/>
  <c r="AK91" i="12"/>
  <c r="AK249" i="12"/>
  <c r="AK171" i="12"/>
  <c r="AK163" i="12"/>
  <c r="AK158" i="12"/>
  <c r="AK149" i="12"/>
  <c r="AK129" i="12"/>
  <c r="AK113" i="12"/>
  <c r="AK389" i="12"/>
  <c r="AK306" i="12"/>
  <c r="AK225" i="12"/>
  <c r="AK219" i="12"/>
  <c r="AK190" i="12"/>
  <c r="AK184" i="12"/>
  <c r="AK157" i="12"/>
  <c r="AK131" i="12"/>
  <c r="AK123" i="12"/>
  <c r="AK102" i="12"/>
  <c r="AK83" i="12"/>
  <c r="AK71" i="12"/>
  <c r="AK67" i="12"/>
  <c r="AK31" i="12"/>
  <c r="AK308" i="12"/>
  <c r="AK228" i="12"/>
  <c r="AK196" i="12"/>
  <c r="AK130" i="12"/>
  <c r="AK122" i="12"/>
  <c r="AK101" i="12"/>
  <c r="AK100" i="12"/>
  <c r="AK93" i="12"/>
  <c r="AK59" i="12"/>
  <c r="AK55" i="12"/>
  <c r="AK42" i="12"/>
  <c r="AK235" i="12"/>
  <c r="AK213" i="12"/>
  <c r="AK207" i="12"/>
  <c r="AK201" i="12"/>
  <c r="AK189" i="12"/>
  <c r="AK112" i="12"/>
  <c r="AK86" i="12"/>
  <c r="AK51" i="12"/>
  <c r="AK47" i="12"/>
  <c r="AK261" i="12"/>
  <c r="AK177" i="12"/>
  <c r="AK313" i="12"/>
  <c r="AK248" i="12"/>
  <c r="AK206" i="12"/>
  <c r="AK200" i="12"/>
  <c r="AK183" i="12"/>
  <c r="AK165" i="12"/>
  <c r="AK139" i="12"/>
  <c r="AK120" i="12"/>
  <c r="AK111" i="12"/>
  <c r="AK89" i="12"/>
  <c r="AK68" i="12"/>
  <c r="AK64" i="12"/>
  <c r="AK43" i="12"/>
  <c r="AK27" i="12"/>
  <c r="AK300" i="12"/>
  <c r="AK294" i="12"/>
  <c r="AK223" i="12"/>
  <c r="AK217" i="12"/>
  <c r="AK211" i="12"/>
  <c r="AK205" i="12"/>
  <c r="AK164" i="12"/>
  <c r="AK278" i="12"/>
  <c r="AK279" i="12"/>
  <c r="AK268" i="12"/>
  <c r="AK227" i="12"/>
  <c r="AK226" i="12"/>
  <c r="AK152" i="12"/>
  <c r="AK40" i="12"/>
  <c r="AK10" i="12"/>
  <c r="AK76" i="12"/>
  <c r="AK343" i="12"/>
  <c r="AK179" i="12"/>
  <c r="AK143" i="12"/>
  <c r="AK141" i="12"/>
  <c r="AK126" i="12"/>
  <c r="AK75" i="12"/>
  <c r="AK52" i="12"/>
  <c r="AK30" i="12"/>
  <c r="AK21" i="12"/>
  <c r="AK117" i="12"/>
  <c r="AK106" i="12"/>
  <c r="AK237" i="12"/>
  <c r="AK203" i="12"/>
  <c r="AK283" i="12"/>
  <c r="AK254" i="12"/>
  <c r="AK222" i="12"/>
  <c r="AK215" i="12"/>
  <c r="AK173" i="12"/>
  <c r="AK140" i="12"/>
  <c r="AK108" i="12"/>
  <c r="AK103" i="12"/>
  <c r="AK85" i="12"/>
  <c r="AK77" i="12"/>
  <c r="AK22" i="12"/>
  <c r="AK287" i="12"/>
  <c r="AK272" i="12"/>
  <c r="AK241" i="12"/>
  <c r="AK238" i="12"/>
  <c r="AK194" i="12"/>
  <c r="AK162" i="12"/>
  <c r="AK119" i="12"/>
  <c r="AK327" i="12"/>
  <c r="AK209" i="12"/>
  <c r="AK147" i="12"/>
  <c r="AK233" i="12"/>
  <c r="AK216" i="12"/>
  <c r="AK187" i="12"/>
  <c r="AK174" i="12"/>
  <c r="AK320" i="12"/>
  <c r="AK242" i="12"/>
  <c r="AK185" i="12"/>
  <c r="AK138" i="12"/>
  <c r="AK124" i="12"/>
  <c r="AK114" i="12"/>
  <c r="AK105" i="12"/>
  <c r="AK69" i="12"/>
  <c r="AK61" i="12"/>
  <c r="AK58" i="12"/>
  <c r="AK48" i="12"/>
  <c r="AK9" i="12"/>
  <c r="AK244" i="12"/>
  <c r="AK193" i="12"/>
  <c r="AK94" i="12"/>
  <c r="AK29" i="12"/>
  <c r="AK197" i="12"/>
  <c r="AK136" i="12"/>
  <c r="AK125" i="12"/>
  <c r="AK169" i="12"/>
  <c r="AK133" i="12"/>
  <c r="AK87" i="12"/>
  <c r="AK74" i="12"/>
  <c r="AK60" i="12"/>
  <c r="AK38" i="12"/>
  <c r="AK16" i="12"/>
  <c r="AK156" i="12"/>
  <c r="AK128" i="12"/>
  <c r="AK96" i="12"/>
  <c r="AK88" i="12"/>
  <c r="AK73" i="12"/>
  <c r="AK276" i="12"/>
  <c r="AK155" i="12"/>
  <c r="AK419" i="12"/>
  <c r="AK231" i="12"/>
  <c r="AK257" i="12"/>
  <c r="AK145" i="12"/>
  <c r="AK135" i="12"/>
  <c r="AK264" i="12"/>
  <c r="AK33" i="12"/>
  <c r="AK37" i="12"/>
  <c r="AK199" i="12"/>
  <c r="AK142" i="12"/>
  <c r="AK121" i="12"/>
  <c r="AK115" i="12"/>
  <c r="AK98" i="12"/>
  <c r="AK97" i="12"/>
  <c r="AK92" i="12"/>
  <c r="AK36" i="12"/>
  <c r="AK15" i="12"/>
  <c r="AK28" i="12"/>
  <c r="AK14" i="12"/>
  <c r="AK78" i="12"/>
  <c r="AK191" i="12"/>
  <c r="AK18" i="12"/>
  <c r="AK107" i="12"/>
  <c r="AK25" i="12"/>
  <c r="AK137" i="12"/>
  <c r="AK49" i="12"/>
  <c r="AK181" i="12"/>
  <c r="AK151" i="12"/>
  <c r="AK32" i="12"/>
  <c r="AK65" i="12"/>
  <c r="AK62" i="12"/>
  <c r="AK46" i="12"/>
  <c r="AK23" i="12"/>
  <c r="AK11" i="12"/>
  <c r="AK104" i="12"/>
  <c r="AK82" i="12"/>
  <c r="AK167" i="12"/>
  <c r="AK66" i="12"/>
  <c r="AK53" i="12"/>
  <c r="AK79" i="12"/>
  <c r="AK70" i="12"/>
  <c r="AK41" i="12"/>
  <c r="AK20" i="12"/>
  <c r="AK57" i="12"/>
  <c r="AK13" i="12"/>
  <c r="AK19" i="12"/>
  <c r="AK12" i="12"/>
  <c r="AK50" i="12"/>
  <c r="AK24" i="12"/>
  <c r="AK265" i="12"/>
  <c r="AK80" i="12"/>
  <c r="AK221" i="12"/>
  <c r="AK26" i="12"/>
  <c r="AK35" i="12"/>
  <c r="AK17" i="12"/>
  <c r="AK84" i="12"/>
  <c r="AK56" i="12"/>
  <c r="AK180" i="12"/>
  <c r="AK210" i="12"/>
  <c r="AJ1" i="7"/>
  <c r="AK2" i="7"/>
  <c r="AF4" i="11"/>
  <c r="AE6" i="11"/>
  <c r="AK63" i="12" l="1"/>
  <c r="AK81" i="12"/>
  <c r="AK45" i="12"/>
  <c r="AK90" i="12"/>
  <c r="AK72" i="12"/>
  <c r="AM6" i="12"/>
  <c r="AN4" i="12"/>
  <c r="AK54" i="12"/>
  <c r="AK99" i="12"/>
  <c r="AL690" i="12"/>
  <c r="AL701" i="12"/>
  <c r="AL702" i="12"/>
  <c r="AL703" i="12"/>
  <c r="AL693" i="12"/>
  <c r="AL683" i="12"/>
  <c r="AL699" i="12"/>
  <c r="AL691" i="12"/>
  <c r="AL688" i="12"/>
  <c r="AL687" i="12"/>
  <c r="AL696" i="12"/>
  <c r="AL681" i="12"/>
  <c r="AL675" i="12"/>
  <c r="AL682" i="12"/>
  <c r="AL697" i="12"/>
  <c r="AL668" i="12"/>
  <c r="AL653" i="12"/>
  <c r="AL686" i="12"/>
  <c r="AL694" i="12"/>
  <c r="AL700" i="12"/>
  <c r="AL677" i="12"/>
  <c r="AL684" i="12"/>
  <c r="AL679" i="12"/>
  <c r="AL669" i="12"/>
  <c r="AL672" i="12"/>
  <c r="AL676" i="12"/>
  <c r="AL667" i="12"/>
  <c r="AL685" i="12"/>
  <c r="AL631" i="12"/>
  <c r="AL678" i="12"/>
  <c r="AL673" i="12"/>
  <c r="AL662" i="12"/>
  <c r="AL674" i="12"/>
  <c r="AL660" i="12"/>
  <c r="AL655" i="12"/>
  <c r="AL680" i="12"/>
  <c r="AL652" i="12"/>
  <c r="AL640" i="12"/>
  <c r="AL638" i="12"/>
  <c r="AL692" i="12"/>
  <c r="AL642" i="12"/>
  <c r="AL634" i="12"/>
  <c r="AL657" i="12"/>
  <c r="AL656" i="12"/>
  <c r="AL615" i="12"/>
  <c r="AL661" i="12"/>
  <c r="AL648" i="12"/>
  <c r="AL633" i="12"/>
  <c r="AL626" i="12"/>
  <c r="AL644" i="12"/>
  <c r="AL639" i="12"/>
  <c r="AL621" i="12"/>
  <c r="AL663" i="12"/>
  <c r="AL658" i="12"/>
  <c r="AL665" i="12"/>
  <c r="AL651" i="12"/>
  <c r="AL645" i="12"/>
  <c r="AL670" i="12"/>
  <c r="AL636" i="12"/>
  <c r="AL630" i="12"/>
  <c r="AL664" i="12"/>
  <c r="AL635" i="12"/>
  <c r="AL646" i="12"/>
  <c r="AL632" i="12"/>
  <c r="AL599" i="12"/>
  <c r="AL583" i="12"/>
  <c r="AL625" i="12"/>
  <c r="AL698" i="12"/>
  <c r="AL641" i="12"/>
  <c r="AL628" i="12"/>
  <c r="AL606" i="12"/>
  <c r="AL601" i="12"/>
  <c r="AL629" i="12"/>
  <c r="AL623" i="12"/>
  <c r="AL650" i="12"/>
  <c r="AL605" i="12"/>
  <c r="AL659" i="12"/>
  <c r="AL643" i="12"/>
  <c r="AL581" i="12"/>
  <c r="AL597" i="12"/>
  <c r="AL612" i="12"/>
  <c r="AL608" i="12"/>
  <c r="AL613" i="12"/>
  <c r="AL611" i="12"/>
  <c r="AL598" i="12"/>
  <c r="AL582" i="12"/>
  <c r="AL566" i="12"/>
  <c r="AL649" i="12"/>
  <c r="AL589" i="12"/>
  <c r="AL619" i="12"/>
  <c r="AL607" i="12"/>
  <c r="AL590" i="12"/>
  <c r="AL587" i="12"/>
  <c r="AL647" i="12"/>
  <c r="AL618" i="12"/>
  <c r="AL572" i="12"/>
  <c r="AL549" i="12"/>
  <c r="AL610" i="12"/>
  <c r="AL565" i="12"/>
  <c r="AL555" i="12"/>
  <c r="AL539" i="12"/>
  <c r="AL616" i="12"/>
  <c r="AL580" i="12"/>
  <c r="AL604" i="12"/>
  <c r="AL600" i="12"/>
  <c r="AL561" i="12"/>
  <c r="AL551" i="12"/>
  <c r="AL588" i="12"/>
  <c r="AL585" i="12"/>
  <c r="AL576" i="12"/>
  <c r="AL573" i="12"/>
  <c r="AL546" i="12"/>
  <c r="AL530" i="12"/>
  <c r="AL514" i="12"/>
  <c r="AL624" i="12"/>
  <c r="AL596" i="12"/>
  <c r="AL666" i="12"/>
  <c r="AL575" i="12"/>
  <c r="AL593" i="12"/>
  <c r="AL592" i="12"/>
  <c r="AL591" i="12"/>
  <c r="AL550" i="12"/>
  <c r="AL542" i="12"/>
  <c r="AL529" i="12"/>
  <c r="AL526" i="12"/>
  <c r="AL594" i="12"/>
  <c r="AL622" i="12"/>
  <c r="AL609" i="12"/>
  <c r="AL578" i="12"/>
  <c r="AL577" i="12"/>
  <c r="AL570" i="12"/>
  <c r="AL559" i="12"/>
  <c r="AL531" i="12"/>
  <c r="AL602" i="12"/>
  <c r="AL614" i="12"/>
  <c r="AL567" i="12"/>
  <c r="AL617" i="12"/>
  <c r="AL562" i="12"/>
  <c r="AL525" i="12"/>
  <c r="AL557" i="12"/>
  <c r="AL554" i="12"/>
  <c r="AL548" i="12"/>
  <c r="AL519" i="12"/>
  <c r="AL499" i="12"/>
  <c r="AL483" i="12"/>
  <c r="AL544" i="12"/>
  <c r="AL510" i="12"/>
  <c r="AL494" i="12"/>
  <c r="AL478" i="12"/>
  <c r="AL595" i="12"/>
  <c r="AL560" i="12"/>
  <c r="AL574" i="12"/>
  <c r="AL579" i="12"/>
  <c r="AL556" i="12"/>
  <c r="AL533" i="12"/>
  <c r="AL523" i="12"/>
  <c r="AL490" i="12"/>
  <c r="AL513" i="12"/>
  <c r="AL564" i="12"/>
  <c r="AL543" i="12"/>
  <c r="AL528" i="12"/>
  <c r="AL584" i="12"/>
  <c r="AL558" i="12"/>
  <c r="AL571" i="12"/>
  <c r="AL532" i="12"/>
  <c r="AL547" i="12"/>
  <c r="AL541" i="12"/>
  <c r="AL517" i="12"/>
  <c r="AL500" i="12"/>
  <c r="AL487" i="12"/>
  <c r="AL481" i="12"/>
  <c r="AL473" i="12"/>
  <c r="AL465" i="12"/>
  <c r="AL449" i="12"/>
  <c r="AL522" i="12"/>
  <c r="AL504" i="12"/>
  <c r="AL627" i="12"/>
  <c r="AL534" i="12"/>
  <c r="AL505" i="12"/>
  <c r="AL491" i="12"/>
  <c r="AL486" i="12"/>
  <c r="AL480" i="12"/>
  <c r="AL476" i="12"/>
  <c r="AL538" i="12"/>
  <c r="AL537" i="12"/>
  <c r="AL489" i="12"/>
  <c r="AL458" i="12"/>
  <c r="AL498" i="12"/>
  <c r="AL568" i="12"/>
  <c r="AL463" i="12"/>
  <c r="AL456" i="12"/>
  <c r="AL520" i="12"/>
  <c r="AL511" i="12"/>
  <c r="AL459" i="12"/>
  <c r="AL545" i="12"/>
  <c r="AL493" i="12"/>
  <c r="AL515" i="12"/>
  <c r="AL464" i="12"/>
  <c r="AL453" i="12"/>
  <c r="AL442" i="12"/>
  <c r="AL438" i="12"/>
  <c r="AL422" i="12"/>
  <c r="AL512" i="12"/>
  <c r="AL496" i="12"/>
  <c r="AL460" i="12"/>
  <c r="AL524" i="12"/>
  <c r="AL521" i="12"/>
  <c r="AL507" i="12"/>
  <c r="AL461" i="12"/>
  <c r="AL447" i="12"/>
  <c r="AL428" i="12"/>
  <c r="AL412" i="12"/>
  <c r="AL536" i="12"/>
  <c r="AL503" i="12"/>
  <c r="AL468" i="12"/>
  <c r="AL445" i="12"/>
  <c r="AL434" i="12"/>
  <c r="AL418" i="12"/>
  <c r="AL553" i="12"/>
  <c r="AL540" i="12"/>
  <c r="AL527" i="12"/>
  <c r="AL509" i="12"/>
  <c r="AL508" i="12"/>
  <c r="AL452" i="12"/>
  <c r="AL436" i="12"/>
  <c r="AL431" i="12"/>
  <c r="AL492" i="12"/>
  <c r="AL477" i="12"/>
  <c r="AL474" i="12"/>
  <c r="AL471" i="12"/>
  <c r="AL497" i="12"/>
  <c r="AL469" i="12"/>
  <c r="AL482" i="12"/>
  <c r="AL470" i="12"/>
  <c r="AL462" i="12"/>
  <c r="AL411" i="12"/>
  <c r="AL479" i="12"/>
  <c r="AL424" i="12"/>
  <c r="AL420" i="12"/>
  <c r="AL475" i="12"/>
  <c r="AL485" i="12"/>
  <c r="AL444" i="12"/>
  <c r="AL410" i="12"/>
  <c r="AL472" i="12"/>
  <c r="AL441" i="12"/>
  <c r="AL439" i="12"/>
  <c r="AL415" i="12"/>
  <c r="AL516" i="12"/>
  <c r="AL502" i="12"/>
  <c r="AL443" i="12"/>
  <c r="AL408" i="12"/>
  <c r="AL405" i="12"/>
  <c r="AL395" i="12"/>
  <c r="AL379" i="12"/>
  <c r="AL363" i="12"/>
  <c r="AL506" i="12"/>
  <c r="AL426" i="12"/>
  <c r="AL385" i="12"/>
  <c r="AL455" i="12"/>
  <c r="AL437" i="12"/>
  <c r="AL435" i="12"/>
  <c r="AL430" i="12"/>
  <c r="AL495" i="12"/>
  <c r="AL446" i="12"/>
  <c r="AL457" i="12"/>
  <c r="AL417" i="12"/>
  <c r="AL397" i="12"/>
  <c r="AL381" i="12"/>
  <c r="AL451" i="12"/>
  <c r="AL448" i="12"/>
  <c r="AL360" i="12"/>
  <c r="AL454" i="12"/>
  <c r="AL375" i="12"/>
  <c r="AL425" i="12"/>
  <c r="AL394" i="12"/>
  <c r="AL358" i="12"/>
  <c r="AL346" i="12"/>
  <c r="AL330" i="12"/>
  <c r="AL409" i="12"/>
  <c r="AL393" i="12"/>
  <c r="AL384" i="12"/>
  <c r="AL429" i="12"/>
  <c r="AL419" i="12"/>
  <c r="AL391" i="12"/>
  <c r="AL372" i="12"/>
  <c r="AL342" i="12"/>
  <c r="AL406" i="12"/>
  <c r="AL427" i="12"/>
  <c r="AL421" i="12"/>
  <c r="AL398" i="12"/>
  <c r="AL392" i="12"/>
  <c r="AL370" i="12"/>
  <c r="AL368" i="12"/>
  <c r="AL403" i="12"/>
  <c r="AL390" i="12"/>
  <c r="AL357" i="12"/>
  <c r="AL488" i="12"/>
  <c r="AL466" i="12"/>
  <c r="AL401" i="12"/>
  <c r="AL423" i="12"/>
  <c r="AL383" i="12"/>
  <c r="AL366" i="12"/>
  <c r="AL400" i="12"/>
  <c r="AL388" i="12"/>
  <c r="AL377" i="12"/>
  <c r="AL356" i="12"/>
  <c r="AL343" i="12"/>
  <c r="AL413" i="12"/>
  <c r="AL386" i="12"/>
  <c r="AL374" i="12"/>
  <c r="AL352" i="12"/>
  <c r="AL350" i="12"/>
  <c r="AL340" i="12"/>
  <c r="AL334" i="12"/>
  <c r="AL328" i="12"/>
  <c r="AL312" i="12"/>
  <c r="AL296" i="12"/>
  <c r="AL264" i="12"/>
  <c r="AL432" i="12"/>
  <c r="AL378" i="12"/>
  <c r="AL353" i="12"/>
  <c r="AL349" i="12"/>
  <c r="AL323" i="12"/>
  <c r="AL307" i="12"/>
  <c r="AL563" i="12"/>
  <c r="AL362" i="12"/>
  <c r="AL318" i="12"/>
  <c r="AL302" i="12"/>
  <c r="AL286" i="12"/>
  <c r="AL270" i="12"/>
  <c r="AL414" i="12"/>
  <c r="AL404" i="12"/>
  <c r="AL364" i="12"/>
  <c r="AL359" i="12"/>
  <c r="AL354" i="12"/>
  <c r="AL329" i="12"/>
  <c r="AL324" i="12"/>
  <c r="AL292" i="12"/>
  <c r="AL369" i="12"/>
  <c r="AL355" i="12"/>
  <c r="AL347" i="12"/>
  <c r="AL321" i="12"/>
  <c r="AL289" i="12"/>
  <c r="AL387" i="12"/>
  <c r="AL311" i="12"/>
  <c r="AL283" i="12"/>
  <c r="AL402" i="12"/>
  <c r="AL337" i="12"/>
  <c r="AL319" i="12"/>
  <c r="AL396" i="12"/>
  <c r="AL344" i="12"/>
  <c r="AL339" i="12"/>
  <c r="AL325" i="12"/>
  <c r="AL322" i="12"/>
  <c r="AL298" i="12"/>
  <c r="AL282" i="12"/>
  <c r="AL380" i="12"/>
  <c r="AL373" i="12"/>
  <c r="AL332" i="12"/>
  <c r="AL317" i="12"/>
  <c r="AL316" i="12"/>
  <c r="AL310" i="12"/>
  <c r="AL269" i="12"/>
  <c r="AL256" i="12"/>
  <c r="AL245" i="12"/>
  <c r="AL213" i="12"/>
  <c r="AL197" i="12"/>
  <c r="AL181" i="12"/>
  <c r="AL165" i="12"/>
  <c r="AL266" i="12"/>
  <c r="AL259" i="12"/>
  <c r="AL258" i="12"/>
  <c r="AL288" i="12"/>
  <c r="AL251" i="12"/>
  <c r="AL235" i="12"/>
  <c r="AL219" i="12"/>
  <c r="AL203" i="12"/>
  <c r="AL187" i="12"/>
  <c r="AL171" i="12"/>
  <c r="AL155" i="12"/>
  <c r="AL351" i="12"/>
  <c r="AL315" i="12"/>
  <c r="AL304" i="12"/>
  <c r="AL301" i="12"/>
  <c r="AL295" i="12"/>
  <c r="AL290" i="12"/>
  <c r="AL274" i="12"/>
  <c r="AL255" i="12"/>
  <c r="AL440" i="12"/>
  <c r="AL376" i="12"/>
  <c r="AL361" i="12"/>
  <c r="AL335" i="12"/>
  <c r="AL333" i="12"/>
  <c r="AL278" i="12"/>
  <c r="AL241" i="12"/>
  <c r="AL225" i="12"/>
  <c r="AL209" i="12"/>
  <c r="AL193" i="12"/>
  <c r="AL177" i="12"/>
  <c r="AL145" i="12"/>
  <c r="AL371" i="12"/>
  <c r="AL367" i="12"/>
  <c r="AL309" i="12"/>
  <c r="AL407" i="12"/>
  <c r="AL271" i="12"/>
  <c r="AL260" i="12"/>
  <c r="AL252" i="12"/>
  <c r="AL247" i="12"/>
  <c r="AL231" i="12"/>
  <c r="AL215" i="12"/>
  <c r="AL199" i="12"/>
  <c r="AL183" i="12"/>
  <c r="AL167" i="12"/>
  <c r="AL305" i="12"/>
  <c r="AL341" i="12"/>
  <c r="AL273" i="12"/>
  <c r="AL243" i="12"/>
  <c r="AL239" i="12"/>
  <c r="AL232" i="12"/>
  <c r="AL223" i="12"/>
  <c r="AL216" i="12"/>
  <c r="AL207" i="12"/>
  <c r="AL200" i="12"/>
  <c r="AL191" i="12"/>
  <c r="AL184" i="12"/>
  <c r="AL141" i="12"/>
  <c r="AL111" i="12"/>
  <c r="AL106" i="12"/>
  <c r="AL102" i="12"/>
  <c r="AL303" i="12"/>
  <c r="AL281" i="12"/>
  <c r="AL277" i="12"/>
  <c r="AL262" i="12"/>
  <c r="AL253" i="12"/>
  <c r="AL250" i="12"/>
  <c r="AL345" i="12"/>
  <c r="AL293" i="12"/>
  <c r="AL240" i="12"/>
  <c r="AL224" i="12"/>
  <c r="AL208" i="12"/>
  <c r="AL192" i="12"/>
  <c r="AL169" i="12"/>
  <c r="AL320" i="12"/>
  <c r="AL284" i="12"/>
  <c r="AL233" i="12"/>
  <c r="AL336" i="12"/>
  <c r="AL249" i="12"/>
  <c r="AL234" i="12"/>
  <c r="AL218" i="12"/>
  <c r="AL202" i="12"/>
  <c r="AL186" i="12"/>
  <c r="AL163" i="12"/>
  <c r="AL158" i="12"/>
  <c r="AL149" i="12"/>
  <c r="AL129" i="12"/>
  <c r="AL113" i="12"/>
  <c r="AL87" i="12"/>
  <c r="AL83" i="12"/>
  <c r="AL299" i="12"/>
  <c r="AL279" i="12"/>
  <c r="AL244" i="12"/>
  <c r="AL227" i="12"/>
  <c r="AL211" i="12"/>
  <c r="AL179" i="12"/>
  <c r="AL172" i="12"/>
  <c r="AL157" i="12"/>
  <c r="AL142" i="12"/>
  <c r="AL124" i="12"/>
  <c r="AL108" i="12"/>
  <c r="AL306" i="12"/>
  <c r="AL338" i="12"/>
  <c r="AL308" i="12"/>
  <c r="AL228" i="12"/>
  <c r="AL196" i="12"/>
  <c r="AL166" i="12"/>
  <c r="AL150" i="12"/>
  <c r="AL130" i="12"/>
  <c r="AL122" i="12"/>
  <c r="AL101" i="12"/>
  <c r="AL100" i="12"/>
  <c r="AL93" i="12"/>
  <c r="AL59" i="12"/>
  <c r="AL55" i="12"/>
  <c r="AL42" i="12"/>
  <c r="AL201" i="12"/>
  <c r="AL189" i="12"/>
  <c r="AL160" i="12"/>
  <c r="AL112" i="12"/>
  <c r="AL86" i="12"/>
  <c r="AL51" i="12"/>
  <c r="AL47" i="12"/>
  <c r="AL37" i="12"/>
  <c r="AL326" i="12"/>
  <c r="AL261" i="12"/>
  <c r="AL154" i="12"/>
  <c r="AL140" i="12"/>
  <c r="AL121" i="12"/>
  <c r="AL96" i="12"/>
  <c r="AL80" i="12"/>
  <c r="AL76" i="12"/>
  <c r="AL313" i="12"/>
  <c r="AL248" i="12"/>
  <c r="AL206" i="12"/>
  <c r="AL389" i="12"/>
  <c r="AL236" i="12"/>
  <c r="AL230" i="12"/>
  <c r="AL194" i="12"/>
  <c r="AL188" i="12"/>
  <c r="AL156" i="12"/>
  <c r="AL138" i="12"/>
  <c r="AL119" i="12"/>
  <c r="AL92" i="12"/>
  <c r="AL82" i="12"/>
  <c r="AL60" i="12"/>
  <c r="AL56" i="12"/>
  <c r="AL38" i="12"/>
  <c r="AL287" i="12"/>
  <c r="AL254" i="12"/>
  <c r="AL182" i="12"/>
  <c r="AL176" i="12"/>
  <c r="AL170" i="12"/>
  <c r="AL268" i="12"/>
  <c r="AL226" i="12"/>
  <c r="AL214" i="12"/>
  <c r="AL285" i="12"/>
  <c r="AL153" i="12"/>
  <c r="AL143" i="12"/>
  <c r="AL126" i="12"/>
  <c r="AL75" i="12"/>
  <c r="AL52" i="12"/>
  <c r="AL30" i="12"/>
  <c r="AL21" i="12"/>
  <c r="AL237" i="12"/>
  <c r="AL132" i="12"/>
  <c r="AL120" i="12"/>
  <c r="AL117" i="12"/>
  <c r="AL58" i="12"/>
  <c r="AL16" i="12"/>
  <c r="AL137" i="12"/>
  <c r="AL70" i="12"/>
  <c r="AL222" i="12"/>
  <c r="AL168" i="12"/>
  <c r="AL173" i="12"/>
  <c r="AL221" i="12"/>
  <c r="AL134" i="12"/>
  <c r="AL128" i="12"/>
  <c r="AL123" i="12"/>
  <c r="AL114" i="12"/>
  <c r="AL91" i="12"/>
  <c r="AL89" i="12"/>
  <c r="AL53" i="12"/>
  <c r="AL29" i="12"/>
  <c r="AL17" i="12"/>
  <c r="AL276" i="12"/>
  <c r="AL131" i="12"/>
  <c r="AL125" i="12"/>
  <c r="AL174" i="12"/>
  <c r="AL198" i="12"/>
  <c r="AL190" i="12"/>
  <c r="AL152" i="12"/>
  <c r="AL291" i="12"/>
  <c r="AL148" i="12"/>
  <c r="AL68" i="12"/>
  <c r="AL95" i="12"/>
  <c r="AL31" i="12"/>
  <c r="AL327" i="12"/>
  <c r="AL94" i="12"/>
  <c r="AL136" i="12"/>
  <c r="AL64" i="12"/>
  <c r="AL300" i="12"/>
  <c r="AL162" i="12"/>
  <c r="AL133" i="12"/>
  <c r="AL74" i="12"/>
  <c r="AL88" i="12"/>
  <c r="AL73" i="12"/>
  <c r="AL57" i="12"/>
  <c r="AL147" i="12"/>
  <c r="AL139" i="12"/>
  <c r="AL67" i="12"/>
  <c r="AL294" i="12"/>
  <c r="AL204" i="12"/>
  <c r="AL107" i="12"/>
  <c r="AL36" i="12"/>
  <c r="AL23" i="12"/>
  <c r="AL15" i="12"/>
  <c r="AL272" i="12"/>
  <c r="AL265" i="12"/>
  <c r="AL220" i="12"/>
  <c r="AL217" i="12"/>
  <c r="AL242" i="12"/>
  <c r="AL238" i="12"/>
  <c r="AL185" i="12"/>
  <c r="AL175" i="12"/>
  <c r="AL105" i="12"/>
  <c r="AL115" i="12"/>
  <c r="AL98" i="12"/>
  <c r="AL97" i="12"/>
  <c r="AL71" i="12"/>
  <c r="AL27" i="12"/>
  <c r="AL9" i="12"/>
  <c r="AL14" i="12"/>
  <c r="AL103" i="12"/>
  <c r="AL12" i="12"/>
  <c r="AL118" i="12"/>
  <c r="AL32" i="12"/>
  <c r="AL46" i="12"/>
  <c r="AL40" i="12"/>
  <c r="AL164" i="12"/>
  <c r="AL85" i="12"/>
  <c r="AL210" i="12"/>
  <c r="AL180" i="12"/>
  <c r="AL257" i="12"/>
  <c r="AL205" i="12"/>
  <c r="AL66" i="12"/>
  <c r="AL49" i="12"/>
  <c r="AL28" i="12"/>
  <c r="AL41" i="12"/>
  <c r="AL151" i="12"/>
  <c r="AL275" i="12"/>
  <c r="AL62" i="12"/>
  <c r="AL267" i="12"/>
  <c r="AL48" i="12"/>
  <c r="AL135" i="12"/>
  <c r="AL104" i="12"/>
  <c r="AL50" i="12"/>
  <c r="AL84" i="12"/>
  <c r="AL43" i="12"/>
  <c r="AL35" i="12"/>
  <c r="AL79" i="12"/>
  <c r="AL20" i="12"/>
  <c r="AL159" i="12"/>
  <c r="AL116" i="12"/>
  <c r="AL13" i="12"/>
  <c r="AL78" i="12"/>
  <c r="AL19" i="12"/>
  <c r="AL77" i="12"/>
  <c r="AL69" i="12"/>
  <c r="AL65" i="12"/>
  <c r="AL18" i="12"/>
  <c r="AL11" i="12"/>
  <c r="AL25" i="12"/>
  <c r="AL24" i="12"/>
  <c r="AL22" i="12"/>
  <c r="AL146" i="12"/>
  <c r="AL26" i="12"/>
  <c r="AL10" i="12"/>
  <c r="AL33" i="12"/>
  <c r="AL61" i="12"/>
  <c r="AK1" i="7"/>
  <c r="AL2" i="7"/>
  <c r="AG4" i="11"/>
  <c r="AF6" i="11"/>
  <c r="AL63" i="12" l="1"/>
  <c r="AM699" i="12"/>
  <c r="AM700" i="12"/>
  <c r="AM701" i="12"/>
  <c r="AM685" i="12"/>
  <c r="AM696" i="12"/>
  <c r="AM702" i="12"/>
  <c r="AM697" i="12"/>
  <c r="AM703" i="12"/>
  <c r="AM698" i="12"/>
  <c r="AM682" i="12"/>
  <c r="AM678" i="12"/>
  <c r="AM686" i="12"/>
  <c r="AM681" i="12"/>
  <c r="AM675" i="12"/>
  <c r="AM670" i="12"/>
  <c r="AM693" i="12"/>
  <c r="AM691" i="12"/>
  <c r="AM690" i="12"/>
  <c r="AM684" i="12"/>
  <c r="AM664" i="12"/>
  <c r="AM648" i="12"/>
  <c r="AM688" i="12"/>
  <c r="AM680" i="12"/>
  <c r="AM694" i="12"/>
  <c r="AM692" i="12"/>
  <c r="AM663" i="12"/>
  <c r="AM683" i="12"/>
  <c r="AM672" i="12"/>
  <c r="AM658" i="12"/>
  <c r="AM656" i="12"/>
  <c r="AM676" i="12"/>
  <c r="AM679" i="12"/>
  <c r="AM674" i="12"/>
  <c r="AM662" i="12"/>
  <c r="AM650" i="12"/>
  <c r="AM643" i="12"/>
  <c r="AM673" i="12"/>
  <c r="AM687" i="12"/>
  <c r="AM651" i="12"/>
  <c r="AM667" i="12"/>
  <c r="AM665" i="12"/>
  <c r="AM669" i="12"/>
  <c r="AM653" i="12"/>
  <c r="AM661" i="12"/>
  <c r="AM668" i="12"/>
  <c r="AM660" i="12"/>
  <c r="AM657" i="12"/>
  <c r="AM633" i="12"/>
  <c r="AM626" i="12"/>
  <c r="AM610" i="12"/>
  <c r="AM644" i="12"/>
  <c r="AM639" i="12"/>
  <c r="AM621" i="12"/>
  <c r="AM640" i="12"/>
  <c r="AM630" i="12"/>
  <c r="AM616" i="12"/>
  <c r="AM666" i="12"/>
  <c r="AM645" i="12"/>
  <c r="AM636" i="12"/>
  <c r="AM629" i="12"/>
  <c r="AM642" i="12"/>
  <c r="AM655" i="12"/>
  <c r="AM652" i="12"/>
  <c r="AM635" i="12"/>
  <c r="AM638" i="12"/>
  <c r="AM634" i="12"/>
  <c r="AM619" i="12"/>
  <c r="AM594" i="12"/>
  <c r="AM578" i="12"/>
  <c r="AM625" i="12"/>
  <c r="AM605" i="12"/>
  <c r="AM647" i="12"/>
  <c r="AM618" i="12"/>
  <c r="AM617" i="12"/>
  <c r="AM641" i="12"/>
  <c r="AM628" i="12"/>
  <c r="AM596" i="12"/>
  <c r="AM649" i="12"/>
  <c r="AM627" i="12"/>
  <c r="AM622" i="12"/>
  <c r="AM612" i="12"/>
  <c r="AM607" i="12"/>
  <c r="AM646" i="12"/>
  <c r="AM677" i="12"/>
  <c r="AM602" i="12"/>
  <c r="AM608" i="12"/>
  <c r="AM613" i="12"/>
  <c r="AM611" i="12"/>
  <c r="AM598" i="12"/>
  <c r="AM631" i="12"/>
  <c r="AM614" i="12"/>
  <c r="AM600" i="12"/>
  <c r="AM599" i="12"/>
  <c r="AM561" i="12"/>
  <c r="AM590" i="12"/>
  <c r="AM587" i="12"/>
  <c r="AM576" i="12"/>
  <c r="AM632" i="12"/>
  <c r="AM591" i="12"/>
  <c r="AM580" i="12"/>
  <c r="AM597" i="12"/>
  <c r="AM560" i="12"/>
  <c r="AM544" i="12"/>
  <c r="AM659" i="12"/>
  <c r="AM606" i="12"/>
  <c r="AM570" i="12"/>
  <c r="AM550" i="12"/>
  <c r="AM534" i="12"/>
  <c r="AM583" i="12"/>
  <c r="AM604" i="12"/>
  <c r="AM588" i="12"/>
  <c r="AM585" i="12"/>
  <c r="AM573" i="12"/>
  <c r="AM546" i="12"/>
  <c r="AM593" i="12"/>
  <c r="AM575" i="12"/>
  <c r="AM557" i="12"/>
  <c r="AM541" i="12"/>
  <c r="AM525" i="12"/>
  <c r="AM624" i="12"/>
  <c r="AM572" i="12"/>
  <c r="AM592" i="12"/>
  <c r="AM566" i="12"/>
  <c r="AM558" i="12"/>
  <c r="AM601" i="12"/>
  <c r="AM567" i="12"/>
  <c r="AM623" i="12"/>
  <c r="AM565" i="12"/>
  <c r="AM562" i="12"/>
  <c r="AM555" i="12"/>
  <c r="AM559" i="12"/>
  <c r="AM581" i="12"/>
  <c r="AM564" i="12"/>
  <c r="AM563" i="12"/>
  <c r="AM510" i="12"/>
  <c r="AM494" i="12"/>
  <c r="AM577" i="12"/>
  <c r="AM542" i="12"/>
  <c r="AM517" i="12"/>
  <c r="AM505" i="12"/>
  <c r="AM489" i="12"/>
  <c r="AM473" i="12"/>
  <c r="AM584" i="12"/>
  <c r="AM549" i="12"/>
  <c r="AM545" i="12"/>
  <c r="AM574" i="12"/>
  <c r="AM553" i="12"/>
  <c r="AM579" i="12"/>
  <c r="AM493" i="12"/>
  <c r="AM595" i="12"/>
  <c r="AM543" i="12"/>
  <c r="AM528" i="12"/>
  <c r="AM507" i="12"/>
  <c r="AM589" i="12"/>
  <c r="AM540" i="12"/>
  <c r="AM539" i="12"/>
  <c r="AM571" i="12"/>
  <c r="AM551" i="12"/>
  <c r="AM532" i="12"/>
  <c r="AM615" i="12"/>
  <c r="AM547" i="12"/>
  <c r="AM523" i="12"/>
  <c r="AM536" i="12"/>
  <c r="AM514" i="12"/>
  <c r="AM460" i="12"/>
  <c r="AM444" i="12"/>
  <c r="AM499" i="12"/>
  <c r="AM491" i="12"/>
  <c r="AM486" i="12"/>
  <c r="AM556" i="12"/>
  <c r="AM538" i="12"/>
  <c r="AM506" i="12"/>
  <c r="AM498" i="12"/>
  <c r="AM483" i="12"/>
  <c r="AM533" i="12"/>
  <c r="AM519" i="12"/>
  <c r="AM513" i="12"/>
  <c r="AM470" i="12"/>
  <c r="AM582" i="12"/>
  <c r="AM568" i="12"/>
  <c r="AM524" i="12"/>
  <c r="AM512" i="12"/>
  <c r="AM508" i="12"/>
  <c r="AM496" i="12"/>
  <c r="AM468" i="12"/>
  <c r="AM511" i="12"/>
  <c r="AM504" i="12"/>
  <c r="AM487" i="12"/>
  <c r="AM480" i="12"/>
  <c r="AM478" i="12"/>
  <c r="AM548" i="12"/>
  <c r="AM531" i="12"/>
  <c r="AM492" i="12"/>
  <c r="AM490" i="12"/>
  <c r="AM471" i="12"/>
  <c r="AM537" i="12"/>
  <c r="AM500" i="12"/>
  <c r="AM522" i="12"/>
  <c r="AM417" i="12"/>
  <c r="AM521" i="12"/>
  <c r="AM520" i="12"/>
  <c r="AM476" i="12"/>
  <c r="AM461" i="12"/>
  <c r="AM447" i="12"/>
  <c r="AM439" i="12"/>
  <c r="AM423" i="12"/>
  <c r="AM407" i="12"/>
  <c r="AM503" i="12"/>
  <c r="AM526" i="12"/>
  <c r="AM452" i="12"/>
  <c r="AM429" i="12"/>
  <c r="AM413" i="12"/>
  <c r="AM509" i="12"/>
  <c r="AM554" i="12"/>
  <c r="AM454" i="12"/>
  <c r="AM442" i="12"/>
  <c r="AM430" i="12"/>
  <c r="AM422" i="12"/>
  <c r="AM477" i="12"/>
  <c r="AM474" i="12"/>
  <c r="AM515" i="12"/>
  <c r="AM497" i="12"/>
  <c r="AM469" i="12"/>
  <c r="AM502" i="12"/>
  <c r="AM464" i="12"/>
  <c r="AM463" i="12"/>
  <c r="AM440" i="12"/>
  <c r="AM418" i="12"/>
  <c r="AM405" i="12"/>
  <c r="AM527" i="12"/>
  <c r="AM481" i="12"/>
  <c r="AM475" i="12"/>
  <c r="AM465" i="12"/>
  <c r="AM485" i="12"/>
  <c r="AM472" i="12"/>
  <c r="AM441" i="12"/>
  <c r="AM428" i="12"/>
  <c r="AM415" i="12"/>
  <c r="AM529" i="12"/>
  <c r="AM516" i="12"/>
  <c r="AM459" i="12"/>
  <c r="AM449" i="12"/>
  <c r="AM435" i="12"/>
  <c r="AM432" i="12"/>
  <c r="AM488" i="12"/>
  <c r="AM466" i="12"/>
  <c r="AM431" i="12"/>
  <c r="AM409" i="12"/>
  <c r="AM403" i="12"/>
  <c r="AM390" i="12"/>
  <c r="AM374" i="12"/>
  <c r="AM358" i="12"/>
  <c r="AM482" i="12"/>
  <c r="AM455" i="12"/>
  <c r="AM437" i="12"/>
  <c r="AM410" i="12"/>
  <c r="AM401" i="12"/>
  <c r="AM396" i="12"/>
  <c r="AM380" i="12"/>
  <c r="AM495" i="12"/>
  <c r="AM446" i="12"/>
  <c r="AM445" i="12"/>
  <c r="AM438" i="12"/>
  <c r="AM448" i="12"/>
  <c r="AM412" i="12"/>
  <c r="AM392" i="12"/>
  <c r="AM376" i="12"/>
  <c r="AM479" i="12"/>
  <c r="AM462" i="12"/>
  <c r="AM458" i="12"/>
  <c r="AM395" i="12"/>
  <c r="AM385" i="12"/>
  <c r="AM375" i="12"/>
  <c r="AM351" i="12"/>
  <c r="AM425" i="12"/>
  <c r="AM394" i="12"/>
  <c r="AM393" i="12"/>
  <c r="AM384" i="12"/>
  <c r="AM368" i="12"/>
  <c r="AM341" i="12"/>
  <c r="AM383" i="12"/>
  <c r="AM457" i="12"/>
  <c r="AM408" i="12"/>
  <c r="AM402" i="12"/>
  <c r="AM400" i="12"/>
  <c r="AM381" i="12"/>
  <c r="AM371" i="12"/>
  <c r="AM361" i="12"/>
  <c r="AM353" i="12"/>
  <c r="AM337" i="12"/>
  <c r="AM453" i="12"/>
  <c r="AM443" i="12"/>
  <c r="AM427" i="12"/>
  <c r="AM424" i="12"/>
  <c r="AM421" i="12"/>
  <c r="AM451" i="12"/>
  <c r="AM436" i="12"/>
  <c r="AM373" i="12"/>
  <c r="AM530" i="12"/>
  <c r="AM379" i="12"/>
  <c r="AM397" i="12"/>
  <c r="AM414" i="12"/>
  <c r="AM372" i="12"/>
  <c r="AM420" i="12"/>
  <c r="AM387" i="12"/>
  <c r="AM426" i="12"/>
  <c r="AM398" i="12"/>
  <c r="AM327" i="12"/>
  <c r="AM388" i="12"/>
  <c r="AM360" i="12"/>
  <c r="AM346" i="12"/>
  <c r="AM386" i="12"/>
  <c r="AM378" i="12"/>
  <c r="AM349" i="12"/>
  <c r="AM323" i="12"/>
  <c r="AM307" i="12"/>
  <c r="AM291" i="12"/>
  <c r="AM275" i="12"/>
  <c r="AM259" i="12"/>
  <c r="AM456" i="12"/>
  <c r="AM362" i="12"/>
  <c r="AM318" i="12"/>
  <c r="AM302" i="12"/>
  <c r="AM434" i="12"/>
  <c r="AM404" i="12"/>
  <c r="AM364" i="12"/>
  <c r="AM359" i="12"/>
  <c r="AM354" i="12"/>
  <c r="AM329" i="12"/>
  <c r="AM313" i="12"/>
  <c r="AM281" i="12"/>
  <c r="AM265" i="12"/>
  <c r="AM345" i="12"/>
  <c r="AM324" i="12"/>
  <c r="AM369" i="12"/>
  <c r="AM355" i="12"/>
  <c r="AM347" i="12"/>
  <c r="AM321" i="12"/>
  <c r="AM312" i="12"/>
  <c r="AM289" i="12"/>
  <c r="AM366" i="12"/>
  <c r="AM334" i="12"/>
  <c r="AM311" i="12"/>
  <c r="AM286" i="12"/>
  <c r="AM283" i="12"/>
  <c r="AM406" i="12"/>
  <c r="AM350" i="12"/>
  <c r="AM319" i="12"/>
  <c r="AM310" i="12"/>
  <c r="AM277" i="12"/>
  <c r="AM271" i="12"/>
  <c r="AM252" i="12"/>
  <c r="AM333" i="12"/>
  <c r="AM330" i="12"/>
  <c r="AM419" i="12"/>
  <c r="AM389" i="12"/>
  <c r="AM285" i="12"/>
  <c r="AM276" i="12"/>
  <c r="AM257" i="12"/>
  <c r="AM391" i="12"/>
  <c r="AM342" i="12"/>
  <c r="AM266" i="12"/>
  <c r="AM258" i="12"/>
  <c r="AM240" i="12"/>
  <c r="AM224" i="12"/>
  <c r="AM208" i="12"/>
  <c r="AM192" i="12"/>
  <c r="AM176" i="12"/>
  <c r="AM160" i="12"/>
  <c r="AM298" i="12"/>
  <c r="AM292" i="12"/>
  <c r="AM288" i="12"/>
  <c r="AM251" i="12"/>
  <c r="AM370" i="12"/>
  <c r="AM357" i="12"/>
  <c r="AM356" i="12"/>
  <c r="AM344" i="12"/>
  <c r="AM315" i="12"/>
  <c r="AM304" i="12"/>
  <c r="AM301" i="12"/>
  <c r="AM295" i="12"/>
  <c r="AM290" i="12"/>
  <c r="AM274" i="12"/>
  <c r="AM270" i="12"/>
  <c r="AM255" i="12"/>
  <c r="AM230" i="12"/>
  <c r="AM214" i="12"/>
  <c r="AM198" i="12"/>
  <c r="AM182" i="12"/>
  <c r="AM166" i="12"/>
  <c r="AM340" i="12"/>
  <c r="AM335" i="12"/>
  <c r="AM282" i="12"/>
  <c r="AM278" i="12"/>
  <c r="AM411" i="12"/>
  <c r="AM367" i="12"/>
  <c r="AM309" i="12"/>
  <c r="AM284" i="12"/>
  <c r="AM267" i="12"/>
  <c r="AM236" i="12"/>
  <c r="AM220" i="12"/>
  <c r="AM204" i="12"/>
  <c r="AM188" i="12"/>
  <c r="AM172" i="12"/>
  <c r="AM156" i="12"/>
  <c r="AM140" i="12"/>
  <c r="AM325" i="12"/>
  <c r="AM338" i="12"/>
  <c r="AM279" i="12"/>
  <c r="AM242" i="12"/>
  <c r="AM226" i="12"/>
  <c r="AM210" i="12"/>
  <c r="AM194" i="12"/>
  <c r="AM162" i="12"/>
  <c r="AM322" i="12"/>
  <c r="AM352" i="12"/>
  <c r="AM332" i="12"/>
  <c r="AM328" i="12"/>
  <c r="AM317" i="12"/>
  <c r="AM316" i="12"/>
  <c r="AM303" i="12"/>
  <c r="AM269" i="12"/>
  <c r="AM262" i="12"/>
  <c r="AM253" i="12"/>
  <c r="AM250" i="12"/>
  <c r="AM146" i="12"/>
  <c r="AM138" i="12"/>
  <c r="AM122" i="12"/>
  <c r="AM98" i="12"/>
  <c r="AM94" i="12"/>
  <c r="AM305" i="12"/>
  <c r="AM293" i="12"/>
  <c r="AM247" i="12"/>
  <c r="AM245" i="12"/>
  <c r="AM320" i="12"/>
  <c r="AM296" i="12"/>
  <c r="AM233" i="12"/>
  <c r="AM217" i="12"/>
  <c r="AM201" i="12"/>
  <c r="AM185" i="12"/>
  <c r="AM177" i="12"/>
  <c r="AM152" i="12"/>
  <c r="AM300" i="12"/>
  <c r="AM363" i="12"/>
  <c r="AM299" i="12"/>
  <c r="AM244" i="12"/>
  <c r="AM227" i="12"/>
  <c r="AM211" i="12"/>
  <c r="AM179" i="12"/>
  <c r="AM171" i="12"/>
  <c r="AM157" i="12"/>
  <c r="AM142" i="12"/>
  <c r="AM124" i="12"/>
  <c r="AM108" i="12"/>
  <c r="AM343" i="12"/>
  <c r="AM235" i="12"/>
  <c r="AM219" i="12"/>
  <c r="AM203" i="12"/>
  <c r="AM187" i="12"/>
  <c r="AM151" i="12"/>
  <c r="AM147" i="12"/>
  <c r="AM135" i="12"/>
  <c r="AM119" i="12"/>
  <c r="AM104" i="12"/>
  <c r="AM100" i="12"/>
  <c r="AM273" i="12"/>
  <c r="AM336" i="12"/>
  <c r="AM243" i="12"/>
  <c r="AM189" i="12"/>
  <c r="AM112" i="12"/>
  <c r="AM86" i="12"/>
  <c r="AM51" i="12"/>
  <c r="AM47" i="12"/>
  <c r="AM37" i="12"/>
  <c r="AM326" i="12"/>
  <c r="AM261" i="12"/>
  <c r="AM213" i="12"/>
  <c r="AM207" i="12"/>
  <c r="AM154" i="12"/>
  <c r="AM121" i="12"/>
  <c r="AM96" i="12"/>
  <c r="AM80" i="12"/>
  <c r="AM76" i="12"/>
  <c r="AM32" i="12"/>
  <c r="AM260" i="12"/>
  <c r="AM248" i="12"/>
  <c r="AM206" i="12"/>
  <c r="AM139" i="12"/>
  <c r="AM120" i="12"/>
  <c r="AM89" i="12"/>
  <c r="AM68" i="12"/>
  <c r="AM64" i="12"/>
  <c r="AM43" i="12"/>
  <c r="AM377" i="12"/>
  <c r="AM306" i="12"/>
  <c r="AM218" i="12"/>
  <c r="AM200" i="12"/>
  <c r="AM183" i="12"/>
  <c r="AM165" i="12"/>
  <c r="AM294" i="12"/>
  <c r="AM241" i="12"/>
  <c r="AM205" i="12"/>
  <c r="AM164" i="12"/>
  <c r="AM148" i="12"/>
  <c r="AM141" i="12"/>
  <c r="AM128" i="12"/>
  <c r="AM52" i="12"/>
  <c r="AM48" i="12"/>
  <c r="AM33" i="12"/>
  <c r="AM272" i="12"/>
  <c r="AM237" i="12"/>
  <c r="AM222" i="12"/>
  <c r="AM159" i="12"/>
  <c r="AM339" i="12"/>
  <c r="AM308" i="12"/>
  <c r="AM256" i="12"/>
  <c r="AM239" i="12"/>
  <c r="AM234" i="12"/>
  <c r="AM228" i="12"/>
  <c r="AM225" i="12"/>
  <c r="AM249" i="12"/>
  <c r="AM132" i="12"/>
  <c r="AM117" i="12"/>
  <c r="AM58" i="12"/>
  <c r="AM16" i="12"/>
  <c r="AM85" i="12"/>
  <c r="AM223" i="12"/>
  <c r="AM168" i="12"/>
  <c r="AM137" i="12"/>
  <c r="AM106" i="12"/>
  <c r="AM70" i="12"/>
  <c r="AM65" i="12"/>
  <c r="AM46" i="12"/>
  <c r="AM38" i="12"/>
  <c r="AM11" i="12"/>
  <c r="AM77" i="12"/>
  <c r="AM254" i="12"/>
  <c r="AM215" i="12"/>
  <c r="AM184" i="12"/>
  <c r="AM173" i="12"/>
  <c r="AM103" i="12"/>
  <c r="AM268" i="12"/>
  <c r="AM221" i="12"/>
  <c r="AM264" i="12"/>
  <c r="AM238" i="12"/>
  <c r="AM181" i="12"/>
  <c r="AM111" i="12"/>
  <c r="AM95" i="12"/>
  <c r="AM83" i="12"/>
  <c r="AM60" i="12"/>
  <c r="AM59" i="12"/>
  <c r="AM25" i="12"/>
  <c r="AM12" i="12"/>
  <c r="AM287" i="12"/>
  <c r="AM197" i="12"/>
  <c r="AM186" i="12"/>
  <c r="AM136" i="12"/>
  <c r="AM216" i="12"/>
  <c r="AM190" i="12"/>
  <c r="AM163" i="12"/>
  <c r="AM153" i="12"/>
  <c r="AM31" i="12"/>
  <c r="AM17" i="12"/>
  <c r="AM101" i="12"/>
  <c r="AM75" i="12"/>
  <c r="AM29" i="12"/>
  <c r="AM196" i="12"/>
  <c r="AM193" i="12"/>
  <c r="AM130" i="12"/>
  <c r="AM133" i="12"/>
  <c r="AM125" i="12"/>
  <c r="AM74" i="12"/>
  <c r="AM73" i="12"/>
  <c r="AM57" i="12"/>
  <c r="AM42" i="12"/>
  <c r="AM169" i="12"/>
  <c r="AM88" i="12"/>
  <c r="AM87" i="12"/>
  <c r="AM209" i="12"/>
  <c r="AM67" i="12"/>
  <c r="AM40" i="12"/>
  <c r="AM158" i="12"/>
  <c r="AM155" i="12"/>
  <c r="AM107" i="12"/>
  <c r="AM102" i="12"/>
  <c r="AM231" i="12"/>
  <c r="AM170" i="12"/>
  <c r="AM115" i="12"/>
  <c r="AM97" i="12"/>
  <c r="AM22" i="12"/>
  <c r="AM14" i="12"/>
  <c r="AM180" i="12"/>
  <c r="AM143" i="12"/>
  <c r="AM232" i="12"/>
  <c r="AM175" i="12"/>
  <c r="AM114" i="12"/>
  <c r="AM199" i="12"/>
  <c r="AM92" i="12"/>
  <c r="AM36" i="12"/>
  <c r="AM15" i="12"/>
  <c r="AM202" i="12"/>
  <c r="AM150" i="12"/>
  <c r="AM66" i="12"/>
  <c r="AM49" i="12"/>
  <c r="AM28" i="12"/>
  <c r="AM69" i="12"/>
  <c r="AM24" i="12"/>
  <c r="AM82" i="12"/>
  <c r="AM35" i="12"/>
  <c r="AM105" i="12"/>
  <c r="AM61" i="12"/>
  <c r="AM56" i="12"/>
  <c r="AM79" i="12"/>
  <c r="AM53" i="12"/>
  <c r="AM41" i="12"/>
  <c r="AM20" i="12"/>
  <c r="AM13" i="12"/>
  <c r="AM23" i="12"/>
  <c r="AM18" i="12"/>
  <c r="AM174" i="12"/>
  <c r="AM145" i="12"/>
  <c r="AM50" i="12"/>
  <c r="AM167" i="12"/>
  <c r="AM84" i="12"/>
  <c r="AM134" i="12"/>
  <c r="AM116" i="12"/>
  <c r="AM93" i="12"/>
  <c r="AM123" i="12"/>
  <c r="AM78" i="12"/>
  <c r="AM19" i="12"/>
  <c r="AM191" i="12"/>
  <c r="AM118" i="12"/>
  <c r="AM131" i="12"/>
  <c r="AM62" i="12"/>
  <c r="AM55" i="12"/>
  <c r="AM609" i="12"/>
  <c r="AM149" i="12"/>
  <c r="AM30" i="12"/>
  <c r="AM126" i="12"/>
  <c r="AM129" i="12"/>
  <c r="AM91" i="12"/>
  <c r="AM71" i="12"/>
  <c r="AM27" i="12"/>
  <c r="AM21" i="12"/>
  <c r="AM9" i="12"/>
  <c r="AM26" i="12"/>
  <c r="AM10" i="12"/>
  <c r="AM113" i="12"/>
  <c r="AL54" i="12"/>
  <c r="AL90" i="12"/>
  <c r="AO4" i="12"/>
  <c r="AN6" i="12"/>
  <c r="AL81" i="12"/>
  <c r="AL72" i="12"/>
  <c r="AL45" i="12"/>
  <c r="AL99" i="12"/>
  <c r="AL1" i="7"/>
  <c r="AM2" i="7"/>
  <c r="AH4" i="11"/>
  <c r="AG6" i="11"/>
  <c r="AM90" i="12" l="1"/>
  <c r="AM99" i="12"/>
  <c r="AM63" i="12"/>
  <c r="AM54" i="12"/>
  <c r="AN699" i="12"/>
  <c r="AN694" i="12"/>
  <c r="AN700" i="12"/>
  <c r="AN701" i="12"/>
  <c r="AN696" i="12"/>
  <c r="AN702" i="12"/>
  <c r="AN697" i="12"/>
  <c r="AN692" i="12"/>
  <c r="AN703" i="12"/>
  <c r="AN698" i="12"/>
  <c r="AN693" i="12"/>
  <c r="AN673" i="12"/>
  <c r="AN681" i="12"/>
  <c r="AN691" i="12"/>
  <c r="AN688" i="12"/>
  <c r="AN670" i="12"/>
  <c r="AN682" i="12"/>
  <c r="AN680" i="12"/>
  <c r="AN659" i="12"/>
  <c r="AN643" i="12"/>
  <c r="AN677" i="12"/>
  <c r="AN678" i="12"/>
  <c r="AN674" i="12"/>
  <c r="AN683" i="12"/>
  <c r="AN672" i="12"/>
  <c r="AN676" i="12"/>
  <c r="AN685" i="12"/>
  <c r="AN679" i="12"/>
  <c r="AN662" i="12"/>
  <c r="AN669" i="12"/>
  <c r="AN690" i="12"/>
  <c r="AN687" i="12"/>
  <c r="AN664" i="12"/>
  <c r="AN648" i="12"/>
  <c r="AN661" i="12"/>
  <c r="AN657" i="12"/>
  <c r="AN639" i="12"/>
  <c r="AN632" i="12"/>
  <c r="AN686" i="12"/>
  <c r="AN665" i="12"/>
  <c r="AN653" i="12"/>
  <c r="AN644" i="12"/>
  <c r="AN621" i="12"/>
  <c r="AN640" i="12"/>
  <c r="AN630" i="12"/>
  <c r="AN616" i="12"/>
  <c r="AN668" i="12"/>
  <c r="AN666" i="12"/>
  <c r="AN663" i="12"/>
  <c r="AN658" i="12"/>
  <c r="AN611" i="12"/>
  <c r="AN667" i="12"/>
  <c r="AN652" i="12"/>
  <c r="AN651" i="12"/>
  <c r="AN636" i="12"/>
  <c r="AN629" i="12"/>
  <c r="AN660" i="12"/>
  <c r="AN650" i="12"/>
  <c r="AN646" i="12"/>
  <c r="AN649" i="12"/>
  <c r="AN638" i="12"/>
  <c r="AN634" i="12"/>
  <c r="AN633" i="12"/>
  <c r="AN618" i="12"/>
  <c r="AN645" i="12"/>
  <c r="AN625" i="12"/>
  <c r="AN605" i="12"/>
  <c r="AN589" i="12"/>
  <c r="AN675" i="12"/>
  <c r="AN647" i="12"/>
  <c r="AN617" i="12"/>
  <c r="AN610" i="12"/>
  <c r="AN631" i="12"/>
  <c r="AN626" i="12"/>
  <c r="AN622" i="12"/>
  <c r="AN591" i="12"/>
  <c r="AN642" i="12"/>
  <c r="AN627" i="12"/>
  <c r="AN612" i="12"/>
  <c r="AN607" i="12"/>
  <c r="AN608" i="12"/>
  <c r="AN604" i="12"/>
  <c r="AN600" i="12"/>
  <c r="AN628" i="12"/>
  <c r="AN579" i="12"/>
  <c r="AN613" i="12"/>
  <c r="AN598" i="12"/>
  <c r="AN582" i="12"/>
  <c r="AN614" i="12"/>
  <c r="AN599" i="12"/>
  <c r="AN602" i="12"/>
  <c r="AN581" i="12"/>
  <c r="AN572" i="12"/>
  <c r="AN619" i="12"/>
  <c r="AN580" i="12"/>
  <c r="AN656" i="12"/>
  <c r="AN635" i="12"/>
  <c r="AN597" i="12"/>
  <c r="AN565" i="12"/>
  <c r="AN555" i="12"/>
  <c r="AN539" i="12"/>
  <c r="AN606" i="12"/>
  <c r="AN641" i="12"/>
  <c r="AN563" i="12"/>
  <c r="AN545" i="12"/>
  <c r="AN529" i="12"/>
  <c r="AN588" i="12"/>
  <c r="AN585" i="12"/>
  <c r="AN593" i="12"/>
  <c r="AN576" i="12"/>
  <c r="AN575" i="12"/>
  <c r="AN557" i="12"/>
  <c r="AN541" i="12"/>
  <c r="AN566" i="12"/>
  <c r="AN536" i="12"/>
  <c r="AN520" i="12"/>
  <c r="AN596" i="12"/>
  <c r="AN592" i="12"/>
  <c r="AN583" i="12"/>
  <c r="AN655" i="12"/>
  <c r="AN558" i="12"/>
  <c r="AN601" i="12"/>
  <c r="AN594" i="12"/>
  <c r="AN590" i="12"/>
  <c r="AN573" i="12"/>
  <c r="AN609" i="12"/>
  <c r="AN577" i="12"/>
  <c r="AN567" i="12"/>
  <c r="AN544" i="12"/>
  <c r="AN537" i="12"/>
  <c r="AN534" i="12"/>
  <c r="AN564" i="12"/>
  <c r="AN560" i="12"/>
  <c r="AN562" i="12"/>
  <c r="AN559" i="12"/>
  <c r="AN521" i="12"/>
  <c r="AN624" i="12"/>
  <c r="AN578" i="12"/>
  <c r="AN546" i="12"/>
  <c r="AN542" i="12"/>
  <c r="AN517" i="12"/>
  <c r="AN505" i="12"/>
  <c r="AN489" i="12"/>
  <c r="AN540" i="12"/>
  <c r="AN523" i="12"/>
  <c r="AN500" i="12"/>
  <c r="AN584" i="12"/>
  <c r="AN570" i="12"/>
  <c r="AN543" i="12"/>
  <c r="AN556" i="12"/>
  <c r="AN549" i="12"/>
  <c r="AN530" i="12"/>
  <c r="AN513" i="12"/>
  <c r="AN510" i="12"/>
  <c r="AN504" i="12"/>
  <c r="AN568" i="12"/>
  <c r="AN554" i="12"/>
  <c r="AN519" i="12"/>
  <c r="AN574" i="12"/>
  <c r="AN553" i="12"/>
  <c r="AN615" i="12"/>
  <c r="AN595" i="12"/>
  <c r="AN547" i="12"/>
  <c r="AN623" i="12"/>
  <c r="AN515" i="12"/>
  <c r="AN493" i="12"/>
  <c r="AN455" i="12"/>
  <c r="AN538" i="12"/>
  <c r="AN506" i="12"/>
  <c r="AN498" i="12"/>
  <c r="AN490" i="12"/>
  <c r="AN474" i="12"/>
  <c r="AN571" i="12"/>
  <c r="AN551" i="12"/>
  <c r="AN532" i="12"/>
  <c r="AN486" i="12"/>
  <c r="AN463" i="12"/>
  <c r="AN456" i="12"/>
  <c r="AN524" i="12"/>
  <c r="AN512" i="12"/>
  <c r="AN508" i="12"/>
  <c r="AN496" i="12"/>
  <c r="AN473" i="12"/>
  <c r="AN522" i="12"/>
  <c r="AN502" i="12"/>
  <c r="AN472" i="12"/>
  <c r="AN461" i="12"/>
  <c r="AN587" i="12"/>
  <c r="AN548" i="12"/>
  <c r="AN531" i="12"/>
  <c r="AN494" i="12"/>
  <c r="AN492" i="12"/>
  <c r="AN471" i="12"/>
  <c r="AN561" i="12"/>
  <c r="AN481" i="12"/>
  <c r="AN477" i="12"/>
  <c r="AN464" i="12"/>
  <c r="AN457" i="12"/>
  <c r="AN533" i="12"/>
  <c r="AN476" i="12"/>
  <c r="AN460" i="12"/>
  <c r="AN447" i="12"/>
  <c r="AN428" i="12"/>
  <c r="AN412" i="12"/>
  <c r="AN507" i="12"/>
  <c r="AN439" i="12"/>
  <c r="AN503" i="12"/>
  <c r="AN445" i="12"/>
  <c r="AN434" i="12"/>
  <c r="AN418" i="12"/>
  <c r="AN526" i="12"/>
  <c r="AN525" i="12"/>
  <c r="AN499" i="12"/>
  <c r="AN475" i="12"/>
  <c r="AN462" i="12"/>
  <c r="AN440" i="12"/>
  <c r="AN424" i="12"/>
  <c r="AN408" i="12"/>
  <c r="AN528" i="12"/>
  <c r="AN527" i="12"/>
  <c r="AN514" i="12"/>
  <c r="AN497" i="12"/>
  <c r="AN421" i="12"/>
  <c r="AN468" i="12"/>
  <c r="AN466" i="12"/>
  <c r="AN511" i="12"/>
  <c r="AN482" i="12"/>
  <c r="AN480" i="12"/>
  <c r="AN427" i="12"/>
  <c r="AN485" i="12"/>
  <c r="AN469" i="12"/>
  <c r="AN452" i="12"/>
  <c r="AN550" i="12"/>
  <c r="AN516" i="12"/>
  <c r="AN459" i="12"/>
  <c r="AN449" i="12"/>
  <c r="AN435" i="12"/>
  <c r="AN432" i="12"/>
  <c r="AN409" i="12"/>
  <c r="AN437" i="12"/>
  <c r="AN425" i="12"/>
  <c r="AN495" i="12"/>
  <c r="AN479" i="12"/>
  <c r="AN458" i="12"/>
  <c r="AN453" i="12"/>
  <c r="AN426" i="12"/>
  <c r="AN385" i="12"/>
  <c r="AN369" i="12"/>
  <c r="AN491" i="12"/>
  <c r="AN442" i="12"/>
  <c r="AN446" i="12"/>
  <c r="AN444" i="12"/>
  <c r="AN438" i="12"/>
  <c r="AN430" i="12"/>
  <c r="AN422" i="12"/>
  <c r="AN415" i="12"/>
  <c r="AN391" i="12"/>
  <c r="AN375" i="12"/>
  <c r="AN448" i="12"/>
  <c r="AN436" i="12"/>
  <c r="AN411" i="12"/>
  <c r="AN509" i="12"/>
  <c r="AN487" i="12"/>
  <c r="AN404" i="12"/>
  <c r="AN387" i="12"/>
  <c r="AN371" i="12"/>
  <c r="AN443" i="12"/>
  <c r="AN441" i="12"/>
  <c r="AN454" i="12"/>
  <c r="AN394" i="12"/>
  <c r="AN393" i="12"/>
  <c r="AN384" i="12"/>
  <c r="AN368" i="12"/>
  <c r="AN470" i="12"/>
  <c r="AN405" i="12"/>
  <c r="AN383" i="12"/>
  <c r="AN374" i="12"/>
  <c r="AN352" i="12"/>
  <c r="AN336" i="12"/>
  <c r="AN488" i="12"/>
  <c r="AN392" i="12"/>
  <c r="AN431" i="12"/>
  <c r="AN414" i="12"/>
  <c r="AN367" i="12"/>
  <c r="AN332" i="12"/>
  <c r="AN451" i="12"/>
  <c r="AN407" i="12"/>
  <c r="AN402" i="12"/>
  <c r="AN386" i="12"/>
  <c r="AN465" i="12"/>
  <c r="AN397" i="12"/>
  <c r="AN403" i="12"/>
  <c r="AN390" i="12"/>
  <c r="AN372" i="12"/>
  <c r="AN359" i="12"/>
  <c r="AN358" i="12"/>
  <c r="AN478" i="12"/>
  <c r="AN423" i="12"/>
  <c r="AN417" i="12"/>
  <c r="AN398" i="12"/>
  <c r="AN483" i="12"/>
  <c r="AN429" i="12"/>
  <c r="AN388" i="12"/>
  <c r="AN377" i="12"/>
  <c r="AN373" i="12"/>
  <c r="AN356" i="12"/>
  <c r="AN343" i="12"/>
  <c r="AN322" i="12"/>
  <c r="AN400" i="12"/>
  <c r="AN395" i="12"/>
  <c r="AN351" i="12"/>
  <c r="AN350" i="12"/>
  <c r="AN413" i="12"/>
  <c r="AN381" i="12"/>
  <c r="AN378" i="12"/>
  <c r="AN420" i="12"/>
  <c r="AN362" i="12"/>
  <c r="AN353" i="12"/>
  <c r="AN318" i="12"/>
  <c r="AN302" i="12"/>
  <c r="AN286" i="12"/>
  <c r="AN270" i="12"/>
  <c r="AN364" i="12"/>
  <c r="AN354" i="12"/>
  <c r="AN329" i="12"/>
  <c r="AN313" i="12"/>
  <c r="AN345" i="12"/>
  <c r="AN324" i="12"/>
  <c r="AN308" i="12"/>
  <c r="AN292" i="12"/>
  <c r="AN276" i="12"/>
  <c r="AN260" i="12"/>
  <c r="AN389" i="12"/>
  <c r="AN342" i="12"/>
  <c r="AN339" i="12"/>
  <c r="AN333" i="12"/>
  <c r="AN319" i="12"/>
  <c r="AN366" i="12"/>
  <c r="AN360" i="12"/>
  <c r="AN349" i="12"/>
  <c r="AN334" i="12"/>
  <c r="AN311" i="12"/>
  <c r="AN283" i="12"/>
  <c r="AN406" i="12"/>
  <c r="AN310" i="12"/>
  <c r="AN277" i="12"/>
  <c r="AN271" i="12"/>
  <c r="AN379" i="12"/>
  <c r="AN337" i="12"/>
  <c r="AN330" i="12"/>
  <c r="AN309" i="12"/>
  <c r="AN301" i="12"/>
  <c r="AN274" i="12"/>
  <c r="AN419" i="12"/>
  <c r="AN396" i="12"/>
  <c r="AN340" i="12"/>
  <c r="AN327" i="12"/>
  <c r="AN380" i="12"/>
  <c r="AN376" i="12"/>
  <c r="AN316" i="12"/>
  <c r="AN279" i="12"/>
  <c r="AN273" i="12"/>
  <c r="AN254" i="12"/>
  <c r="AN401" i="12"/>
  <c r="AN307" i="12"/>
  <c r="AN298" i="12"/>
  <c r="AN288" i="12"/>
  <c r="AN259" i="12"/>
  <c r="AN251" i="12"/>
  <c r="AN235" i="12"/>
  <c r="AN219" i="12"/>
  <c r="AN203" i="12"/>
  <c r="AN187" i="12"/>
  <c r="AN171" i="12"/>
  <c r="AN155" i="12"/>
  <c r="AN370" i="12"/>
  <c r="AN357" i="12"/>
  <c r="AN344" i="12"/>
  <c r="AN323" i="12"/>
  <c r="AN315" i="12"/>
  <c r="AN304" i="12"/>
  <c r="AN295" i="12"/>
  <c r="AN290" i="12"/>
  <c r="AN255" i="12"/>
  <c r="AN335" i="12"/>
  <c r="AN282" i="12"/>
  <c r="AN278" i="12"/>
  <c r="AN241" i="12"/>
  <c r="AN225" i="12"/>
  <c r="AN209" i="12"/>
  <c r="AN193" i="12"/>
  <c r="AN177" i="12"/>
  <c r="AN361" i="12"/>
  <c r="AN284" i="12"/>
  <c r="AN267" i="12"/>
  <c r="AN355" i="12"/>
  <c r="AN346" i="12"/>
  <c r="AN325" i="12"/>
  <c r="AN247" i="12"/>
  <c r="AN231" i="12"/>
  <c r="AN215" i="12"/>
  <c r="AN199" i="12"/>
  <c r="AN183" i="12"/>
  <c r="AN167" i="12"/>
  <c r="AN151" i="12"/>
  <c r="AN338" i="12"/>
  <c r="AN410" i="12"/>
  <c r="AN320" i="12"/>
  <c r="AN306" i="12"/>
  <c r="AN303" i="12"/>
  <c r="AN300" i="12"/>
  <c r="AN294" i="12"/>
  <c r="AN237" i="12"/>
  <c r="AN221" i="12"/>
  <c r="AN205" i="12"/>
  <c r="AN189" i="12"/>
  <c r="AN173" i="12"/>
  <c r="AN328" i="12"/>
  <c r="AN317" i="12"/>
  <c r="AN305" i="12"/>
  <c r="AN293" i="12"/>
  <c r="AN281" i="12"/>
  <c r="AN258" i="12"/>
  <c r="AN245" i="12"/>
  <c r="AN176" i="12"/>
  <c r="AN169" i="12"/>
  <c r="AN133" i="12"/>
  <c r="AN117" i="12"/>
  <c r="AN86" i="12"/>
  <c r="AN82" i="12"/>
  <c r="AN296" i="12"/>
  <c r="AN266" i="12"/>
  <c r="AN252" i="12"/>
  <c r="AN240" i="12"/>
  <c r="AN233" i="12"/>
  <c r="AN162" i="12"/>
  <c r="AN160" i="12"/>
  <c r="AN326" i="12"/>
  <c r="AN172" i="12"/>
  <c r="AN147" i="12"/>
  <c r="AN135" i="12"/>
  <c r="AN119" i="12"/>
  <c r="AN104" i="12"/>
  <c r="AN100" i="12"/>
  <c r="AN287" i="12"/>
  <c r="AN275" i="12"/>
  <c r="AN264" i="12"/>
  <c r="AN236" i="12"/>
  <c r="AN220" i="12"/>
  <c r="AN204" i="12"/>
  <c r="AN188" i="12"/>
  <c r="AN164" i="12"/>
  <c r="AN156" i="12"/>
  <c r="AN130" i="12"/>
  <c r="AN114" i="12"/>
  <c r="AN347" i="12"/>
  <c r="AN341" i="12"/>
  <c r="AN269" i="12"/>
  <c r="AN261" i="12"/>
  <c r="AN213" i="12"/>
  <c r="AN207" i="12"/>
  <c r="AN201" i="12"/>
  <c r="AN154" i="12"/>
  <c r="AN121" i="12"/>
  <c r="AN96" i="12"/>
  <c r="AN80" i="12"/>
  <c r="AN76" i="12"/>
  <c r="AN32" i="12"/>
  <c r="AN363" i="12"/>
  <c r="AN248" i="12"/>
  <c r="AN206" i="12"/>
  <c r="AN140" i="12"/>
  <c r="AN139" i="12"/>
  <c r="AN120" i="12"/>
  <c r="AN89" i="12"/>
  <c r="AN68" i="12"/>
  <c r="AN64" i="12"/>
  <c r="AN43" i="12"/>
  <c r="AN262" i="12"/>
  <c r="AN224" i="12"/>
  <c r="AN218" i="12"/>
  <c r="AN200" i="12"/>
  <c r="AN165" i="12"/>
  <c r="AN129" i="12"/>
  <c r="AN111" i="12"/>
  <c r="AN92" i="12"/>
  <c r="AN60" i="12"/>
  <c r="AN56" i="12"/>
  <c r="AN250" i="12"/>
  <c r="AN230" i="12"/>
  <c r="AN194" i="12"/>
  <c r="AN244" i="12"/>
  <c r="AN223" i="12"/>
  <c r="AN217" i="12"/>
  <c r="AN170" i="12"/>
  <c r="AN145" i="12"/>
  <c r="AN137" i="12"/>
  <c r="AN85" i="12"/>
  <c r="AN77" i="12"/>
  <c r="AN73" i="12"/>
  <c r="AN28" i="12"/>
  <c r="AN291" i="12"/>
  <c r="AN216" i="12"/>
  <c r="AN163" i="12"/>
  <c r="AN312" i="12"/>
  <c r="AN299" i="12"/>
  <c r="AN285" i="12"/>
  <c r="AN256" i="12"/>
  <c r="AN239" i="12"/>
  <c r="AN234" i="12"/>
  <c r="AN228" i="12"/>
  <c r="AN227" i="12"/>
  <c r="AN208" i="12"/>
  <c r="AN289" i="12"/>
  <c r="AN243" i="12"/>
  <c r="AN179" i="12"/>
  <c r="AN168" i="12"/>
  <c r="AN141" i="12"/>
  <c r="AN106" i="12"/>
  <c r="AN70" i="12"/>
  <c r="AN65" i="12"/>
  <c r="AN46" i="12"/>
  <c r="AN38" i="12"/>
  <c r="AN11" i="12"/>
  <c r="AN123" i="12"/>
  <c r="AN222" i="12"/>
  <c r="AN184" i="12"/>
  <c r="AN103" i="12"/>
  <c r="AN27" i="12"/>
  <c r="AN22" i="12"/>
  <c r="AN91" i="12"/>
  <c r="AN268" i="12"/>
  <c r="AN253" i="12"/>
  <c r="AN192" i="12"/>
  <c r="AN134" i="12"/>
  <c r="AN238" i="12"/>
  <c r="AN181" i="12"/>
  <c r="AN272" i="12"/>
  <c r="AN214" i="12"/>
  <c r="AN158" i="12"/>
  <c r="AN131" i="12"/>
  <c r="AN125" i="12"/>
  <c r="AN87" i="12"/>
  <c r="AN71" i="12"/>
  <c r="AN66" i="12"/>
  <c r="AN48" i="12"/>
  <c r="AN47" i="12"/>
  <c r="AN37" i="12"/>
  <c r="AN321" i="12"/>
  <c r="AN257" i="12"/>
  <c r="AN116" i="12"/>
  <c r="AN198" i="12"/>
  <c r="AN166" i="12"/>
  <c r="AN153" i="12"/>
  <c r="AN152" i="12"/>
  <c r="AN143" i="12"/>
  <c r="AN249" i="12"/>
  <c r="AN157" i="12"/>
  <c r="AN196" i="12"/>
  <c r="AN186" i="12"/>
  <c r="AN101" i="12"/>
  <c r="AN95" i="12"/>
  <c r="AN94" i="12"/>
  <c r="AN75" i="12"/>
  <c r="AN29" i="12"/>
  <c r="AN74" i="12"/>
  <c r="AN182" i="12"/>
  <c r="AN136" i="12"/>
  <c r="AN122" i="12"/>
  <c r="AN197" i="12"/>
  <c r="AN88" i="12"/>
  <c r="AN57" i="12"/>
  <c r="AN42" i="12"/>
  <c r="AN67" i="12"/>
  <c r="AN51" i="12"/>
  <c r="AN40" i="12"/>
  <c r="AN16" i="12"/>
  <c r="AN226" i="12"/>
  <c r="AN128" i="12"/>
  <c r="AN107" i="12"/>
  <c r="AN102" i="12"/>
  <c r="AN36" i="12"/>
  <c r="AN23" i="12"/>
  <c r="AN15" i="12"/>
  <c r="AN190" i="12"/>
  <c r="AN115" i="12"/>
  <c r="AN112" i="12"/>
  <c r="AN97" i="12"/>
  <c r="AN265" i="12"/>
  <c r="AN180" i="12"/>
  <c r="AN118" i="12"/>
  <c r="AN53" i="12"/>
  <c r="AN50" i="12"/>
  <c r="AN13" i="12"/>
  <c r="AN210" i="12"/>
  <c r="AN191" i="12"/>
  <c r="AN242" i="12"/>
  <c r="AN185" i="12"/>
  <c r="AN132" i="12"/>
  <c r="AN148" i="12"/>
  <c r="AN138" i="12"/>
  <c r="AN124" i="12"/>
  <c r="AN202" i="12"/>
  <c r="AN150" i="12"/>
  <c r="AN142" i="12"/>
  <c r="AN58" i="12"/>
  <c r="AN49" i="12"/>
  <c r="AN79" i="12"/>
  <c r="AN41" i="12"/>
  <c r="AN20" i="12"/>
  <c r="AN14" i="12"/>
  <c r="AN149" i="12"/>
  <c r="AN52" i="12"/>
  <c r="AN113" i="12"/>
  <c r="AN93" i="12"/>
  <c r="AN31" i="12"/>
  <c r="AN69" i="12"/>
  <c r="AN62" i="12"/>
  <c r="AN174" i="12"/>
  <c r="AN24" i="12"/>
  <c r="AN684" i="12"/>
  <c r="AN211" i="12"/>
  <c r="AN84" i="12"/>
  <c r="AN126" i="12"/>
  <c r="AN105" i="12"/>
  <c r="AN17" i="12"/>
  <c r="AN175" i="12"/>
  <c r="AN159" i="12"/>
  <c r="AN78" i="12"/>
  <c r="AN30" i="12"/>
  <c r="AN61" i="12"/>
  <c r="AN232" i="12"/>
  <c r="AN19" i="12"/>
  <c r="AN12" i="12"/>
  <c r="AN55" i="12"/>
  <c r="AN59" i="12"/>
  <c r="AN18" i="12"/>
  <c r="AN25" i="12"/>
  <c r="AN35" i="12"/>
  <c r="AN83" i="12"/>
  <c r="AN26" i="12"/>
  <c r="AN10" i="12"/>
  <c r="AN108" i="12"/>
  <c r="AN33" i="12"/>
  <c r="AN21" i="12"/>
  <c r="AN9" i="12"/>
  <c r="AN98" i="12"/>
  <c r="AN146" i="12"/>
  <c r="AM81" i="12"/>
  <c r="AO6" i="12"/>
  <c r="AP4" i="12"/>
  <c r="AM72" i="12"/>
  <c r="AM45" i="12"/>
  <c r="AM1" i="7"/>
  <c r="AN2" i="7"/>
  <c r="AH6" i="11"/>
  <c r="AI4" i="11"/>
  <c r="AN63" i="12" l="1"/>
  <c r="AN99" i="12"/>
  <c r="AN81" i="12"/>
  <c r="AO699" i="12"/>
  <c r="AO694" i="12"/>
  <c r="AO700" i="12"/>
  <c r="AO690" i="12"/>
  <c r="AO701" i="12"/>
  <c r="AO696" i="12"/>
  <c r="AO691" i="12"/>
  <c r="AO702" i="12"/>
  <c r="AO697" i="12"/>
  <c r="AO692" i="12"/>
  <c r="AO703" i="12"/>
  <c r="AO698" i="12"/>
  <c r="AO693" i="12"/>
  <c r="AO688" i="12"/>
  <c r="AO687" i="12"/>
  <c r="AO676" i="12"/>
  <c r="AO682" i="12"/>
  <c r="AO665" i="12"/>
  <c r="AO680" i="12"/>
  <c r="AO677" i="12"/>
  <c r="AO673" i="12"/>
  <c r="AO683" i="12"/>
  <c r="AO685" i="12"/>
  <c r="AO686" i="12"/>
  <c r="AO681" i="12"/>
  <c r="AO684" i="12"/>
  <c r="AO669" i="12"/>
  <c r="AO661" i="12"/>
  <c r="AO670" i="12"/>
  <c r="AO679" i="12"/>
  <c r="AO674" i="12"/>
  <c r="AO632" i="12"/>
  <c r="AO662" i="12"/>
  <c r="AO672" i="12"/>
  <c r="AO678" i="12"/>
  <c r="AO636" i="12"/>
  <c r="AO668" i="12"/>
  <c r="AO627" i="12"/>
  <c r="AO666" i="12"/>
  <c r="AO655" i="12"/>
  <c r="AO644" i="12"/>
  <c r="AO648" i="12"/>
  <c r="AO640" i="12"/>
  <c r="AO639" i="12"/>
  <c r="AO630" i="12"/>
  <c r="AO616" i="12"/>
  <c r="AO663" i="12"/>
  <c r="AO658" i="12"/>
  <c r="AO611" i="12"/>
  <c r="AO667" i="12"/>
  <c r="AO652" i="12"/>
  <c r="AO641" i="12"/>
  <c r="AO638" i="12"/>
  <c r="AO622" i="12"/>
  <c r="AO606" i="12"/>
  <c r="AO659" i="12"/>
  <c r="AO642" i="12"/>
  <c r="AO635" i="12"/>
  <c r="AO624" i="12"/>
  <c r="AO643" i="12"/>
  <c r="AO664" i="12"/>
  <c r="AO633" i="12"/>
  <c r="AO646" i="12"/>
  <c r="AO650" i="12"/>
  <c r="AO629" i="12"/>
  <c r="AO649" i="12"/>
  <c r="AO660" i="12"/>
  <c r="AO653" i="12"/>
  <c r="AO675" i="12"/>
  <c r="AO651" i="12"/>
  <c r="AO647" i="12"/>
  <c r="AO617" i="12"/>
  <c r="AO610" i="12"/>
  <c r="AO600" i="12"/>
  <c r="AO584" i="12"/>
  <c r="AO657" i="12"/>
  <c r="AO618" i="12"/>
  <c r="AO608" i="12"/>
  <c r="AO634" i="12"/>
  <c r="AO631" i="12"/>
  <c r="AO626" i="12"/>
  <c r="AO623" i="12"/>
  <c r="AO615" i="12"/>
  <c r="AO602" i="12"/>
  <c r="AO604" i="12"/>
  <c r="AO609" i="12"/>
  <c r="AO597" i="12"/>
  <c r="AO583" i="12"/>
  <c r="AO628" i="12"/>
  <c r="AO621" i="12"/>
  <c r="AO656" i="12"/>
  <c r="AO645" i="12"/>
  <c r="AO614" i="12"/>
  <c r="AO612" i="12"/>
  <c r="AO599" i="12"/>
  <c r="AO601" i="12"/>
  <c r="AO588" i="12"/>
  <c r="AO578" i="12"/>
  <c r="AO567" i="12"/>
  <c r="AO607" i="12"/>
  <c r="AO591" i="12"/>
  <c r="AO592" i="12"/>
  <c r="AO613" i="12"/>
  <c r="AO598" i="12"/>
  <c r="AO570" i="12"/>
  <c r="AO550" i="12"/>
  <c r="AO534" i="12"/>
  <c r="AO589" i="12"/>
  <c r="AO568" i="12"/>
  <c r="AO556" i="12"/>
  <c r="AO540" i="12"/>
  <c r="AO524" i="12"/>
  <c r="AO619" i="12"/>
  <c r="AO585" i="12"/>
  <c r="AO580" i="12"/>
  <c r="AO593" i="12"/>
  <c r="AO566" i="12"/>
  <c r="AO536" i="12"/>
  <c r="AO594" i="12"/>
  <c r="AO577" i="12"/>
  <c r="AO571" i="12"/>
  <c r="AO547" i="12"/>
  <c r="AO531" i="12"/>
  <c r="AO515" i="12"/>
  <c r="AO590" i="12"/>
  <c r="AO625" i="12"/>
  <c r="AO575" i="12"/>
  <c r="AO576" i="12"/>
  <c r="AO573" i="12"/>
  <c r="AO551" i="12"/>
  <c r="AO543" i="12"/>
  <c r="AO523" i="12"/>
  <c r="AO605" i="12"/>
  <c r="AO582" i="12"/>
  <c r="AO564" i="12"/>
  <c r="AO560" i="12"/>
  <c r="AO553" i="12"/>
  <c r="AO595" i="12"/>
  <c r="AO574" i="12"/>
  <c r="AO581" i="12"/>
  <c r="AO563" i="12"/>
  <c r="AO558" i="12"/>
  <c r="AO596" i="12"/>
  <c r="AO544" i="12"/>
  <c r="AO500" i="12"/>
  <c r="AO565" i="12"/>
  <c r="AO538" i="12"/>
  <c r="AO530" i="12"/>
  <c r="AO511" i="12"/>
  <c r="AO495" i="12"/>
  <c r="AO479" i="12"/>
  <c r="AO572" i="12"/>
  <c r="AO587" i="12"/>
  <c r="AO541" i="12"/>
  <c r="AO579" i="12"/>
  <c r="AO542" i="12"/>
  <c r="AO528" i="12"/>
  <c r="AO507" i="12"/>
  <c r="AO554" i="12"/>
  <c r="AO519" i="12"/>
  <c r="AO532" i="12"/>
  <c r="AO526" i="12"/>
  <c r="AO520" i="12"/>
  <c r="AO549" i="12"/>
  <c r="AO533" i="12"/>
  <c r="AO562" i="12"/>
  <c r="AO514" i="12"/>
  <c r="AO539" i="12"/>
  <c r="AO503" i="12"/>
  <c r="AO502" i="12"/>
  <c r="AO492" i="12"/>
  <c r="AO478" i="12"/>
  <c r="AO471" i="12"/>
  <c r="AO466" i="12"/>
  <c r="AO557" i="12"/>
  <c r="AO546" i="12"/>
  <c r="AO505" i="12"/>
  <c r="AO490" i="12"/>
  <c r="AO559" i="12"/>
  <c r="AO529" i="12"/>
  <c r="AO521" i="12"/>
  <c r="AO497" i="12"/>
  <c r="AO555" i="12"/>
  <c r="AO512" i="12"/>
  <c r="AO508" i="12"/>
  <c r="AO498" i="12"/>
  <c r="AO496" i="12"/>
  <c r="AO473" i="12"/>
  <c r="AO468" i="12"/>
  <c r="AO522" i="12"/>
  <c r="AO472" i="12"/>
  <c r="AO454" i="12"/>
  <c r="AO561" i="12"/>
  <c r="AO481" i="12"/>
  <c r="AO477" i="12"/>
  <c r="AO464" i="12"/>
  <c r="AO482" i="12"/>
  <c r="AO469" i="12"/>
  <c r="AO513" i="12"/>
  <c r="AO461" i="12"/>
  <c r="AO439" i="12"/>
  <c r="AO423" i="12"/>
  <c r="AO445" i="12"/>
  <c r="AO434" i="12"/>
  <c r="AO493" i="12"/>
  <c r="AO452" i="12"/>
  <c r="AO429" i="12"/>
  <c r="AO413" i="12"/>
  <c r="AO525" i="12"/>
  <c r="AO499" i="12"/>
  <c r="AO545" i="12"/>
  <c r="AO509" i="12"/>
  <c r="AO465" i="12"/>
  <c r="AO443" i="12"/>
  <c r="AO435" i="12"/>
  <c r="AO419" i="12"/>
  <c r="AO510" i="12"/>
  <c r="AO449" i="12"/>
  <c r="AO446" i="12"/>
  <c r="AO437" i="12"/>
  <c r="AO420" i="12"/>
  <c r="AO548" i="12"/>
  <c r="AO474" i="12"/>
  <c r="AO458" i="12"/>
  <c r="AO489" i="12"/>
  <c r="AO470" i="12"/>
  <c r="AO516" i="12"/>
  <c r="AO491" i="12"/>
  <c r="AO456" i="12"/>
  <c r="AO426" i="12"/>
  <c r="AO401" i="12"/>
  <c r="AO486" i="12"/>
  <c r="AO444" i="12"/>
  <c r="AO441" i="12"/>
  <c r="AO476" i="12"/>
  <c r="AO459" i="12"/>
  <c r="AO463" i="12"/>
  <c r="AO425" i="12"/>
  <c r="AO421" i="12"/>
  <c r="AO494" i="12"/>
  <c r="AO488" i="12"/>
  <c r="AO487" i="12"/>
  <c r="AO483" i="12"/>
  <c r="AO442" i="12"/>
  <c r="AO410" i="12"/>
  <c r="AO396" i="12"/>
  <c r="AO380" i="12"/>
  <c r="AO364" i="12"/>
  <c r="AO506" i="12"/>
  <c r="AO455" i="12"/>
  <c r="AO438" i="12"/>
  <c r="AO430" i="12"/>
  <c r="AO527" i="12"/>
  <c r="AO480" i="12"/>
  <c r="AO448" i="12"/>
  <c r="AO436" i="12"/>
  <c r="AO411" i="12"/>
  <c r="AO386" i="12"/>
  <c r="AO370" i="12"/>
  <c r="AO475" i="12"/>
  <c r="AO460" i="12"/>
  <c r="AO457" i="12"/>
  <c r="AO537" i="12"/>
  <c r="AO453" i="12"/>
  <c r="AO398" i="12"/>
  <c r="AO366" i="12"/>
  <c r="AO462" i="12"/>
  <c r="AO485" i="12"/>
  <c r="AO393" i="12"/>
  <c r="AO384" i="12"/>
  <c r="AO368" i="12"/>
  <c r="AO358" i="12"/>
  <c r="AO418" i="12"/>
  <c r="AO405" i="12"/>
  <c r="AO383" i="12"/>
  <c r="AO374" i="12"/>
  <c r="AO428" i="12"/>
  <c r="AO409" i="12"/>
  <c r="AO392" i="12"/>
  <c r="AO373" i="12"/>
  <c r="AO363" i="12"/>
  <c r="AO356" i="12"/>
  <c r="AO347" i="12"/>
  <c r="AO447" i="12"/>
  <c r="AO440" i="12"/>
  <c r="AO415" i="12"/>
  <c r="AO390" i="12"/>
  <c r="AO359" i="12"/>
  <c r="AO343" i="12"/>
  <c r="AO424" i="12"/>
  <c r="AO376" i="12"/>
  <c r="AO355" i="12"/>
  <c r="AO354" i="12"/>
  <c r="AO427" i="12"/>
  <c r="AO431" i="12"/>
  <c r="AO403" i="12"/>
  <c r="AO414" i="12"/>
  <c r="AO385" i="12"/>
  <c r="AO378" i="12"/>
  <c r="AO412" i="12"/>
  <c r="AO407" i="12"/>
  <c r="AO402" i="12"/>
  <c r="AO504" i="12"/>
  <c r="AO400" i="12"/>
  <c r="AO395" i="12"/>
  <c r="AO360" i="12"/>
  <c r="AO346" i="12"/>
  <c r="AO317" i="12"/>
  <c r="AO397" i="12"/>
  <c r="AO381" i="12"/>
  <c r="AO352" i="12"/>
  <c r="AO349" i="12"/>
  <c r="AO422" i="12"/>
  <c r="AO432" i="12"/>
  <c r="AO329" i="12"/>
  <c r="AO313" i="12"/>
  <c r="AO281" i="12"/>
  <c r="AO265" i="12"/>
  <c r="AO404" i="12"/>
  <c r="AO345" i="12"/>
  <c r="AO324" i="12"/>
  <c r="AO308" i="12"/>
  <c r="AO292" i="12"/>
  <c r="AO394" i="12"/>
  <c r="AO389" i="12"/>
  <c r="AO342" i="12"/>
  <c r="AO339" i="12"/>
  <c r="AO333" i="12"/>
  <c r="AO319" i="12"/>
  <c r="AO303" i="12"/>
  <c r="AO287" i="12"/>
  <c r="AO271" i="12"/>
  <c r="AO391" i="12"/>
  <c r="AO375" i="12"/>
  <c r="AO357" i="12"/>
  <c r="AO336" i="12"/>
  <c r="AO406" i="12"/>
  <c r="AO310" i="12"/>
  <c r="AO302" i="12"/>
  <c r="AO286" i="12"/>
  <c r="AO387" i="12"/>
  <c r="AO379" i="12"/>
  <c r="AO350" i="12"/>
  <c r="AO337" i="12"/>
  <c r="AO330" i="12"/>
  <c r="AO309" i="12"/>
  <c r="AO301" i="12"/>
  <c r="AO274" i="12"/>
  <c r="AO340" i="12"/>
  <c r="AO327" i="12"/>
  <c r="AO300" i="12"/>
  <c r="AO268" i="12"/>
  <c r="AO351" i="12"/>
  <c r="AO408" i="12"/>
  <c r="AO377" i="12"/>
  <c r="AO361" i="12"/>
  <c r="AO388" i="12"/>
  <c r="AO320" i="12"/>
  <c r="AO315" i="12"/>
  <c r="AO307" i="12"/>
  <c r="AO267" i="12"/>
  <c r="AO362" i="12"/>
  <c r="AO417" i="12"/>
  <c r="AO344" i="12"/>
  <c r="AO323" i="12"/>
  <c r="AO304" i="12"/>
  <c r="AO295" i="12"/>
  <c r="AO290" i="12"/>
  <c r="AO255" i="12"/>
  <c r="AO230" i="12"/>
  <c r="AO214" i="12"/>
  <c r="AO198" i="12"/>
  <c r="AO182" i="12"/>
  <c r="AO166" i="12"/>
  <c r="AO150" i="12"/>
  <c r="AO335" i="12"/>
  <c r="AO282" i="12"/>
  <c r="AO278" i="12"/>
  <c r="AO270" i="12"/>
  <c r="AO241" i="12"/>
  <c r="AO517" i="12"/>
  <c r="AO284" i="12"/>
  <c r="AO236" i="12"/>
  <c r="AO220" i="12"/>
  <c r="AO204" i="12"/>
  <c r="AO188" i="12"/>
  <c r="AO172" i="12"/>
  <c r="AO156" i="12"/>
  <c r="AO367" i="12"/>
  <c r="AO325" i="12"/>
  <c r="AO318" i="12"/>
  <c r="AO247" i="12"/>
  <c r="AO371" i="12"/>
  <c r="AO338" i="12"/>
  <c r="AO260" i="12"/>
  <c r="AO252" i="12"/>
  <c r="AO242" i="12"/>
  <c r="AO226" i="12"/>
  <c r="AO210" i="12"/>
  <c r="AO194" i="12"/>
  <c r="AO162" i="12"/>
  <c r="AO146" i="12"/>
  <c r="AO306" i="12"/>
  <c r="AO294" i="12"/>
  <c r="AO275" i="12"/>
  <c r="AO264" i="12"/>
  <c r="AO254" i="12"/>
  <c r="AO248" i="12"/>
  <c r="AO232" i="12"/>
  <c r="AO216" i="12"/>
  <c r="AO200" i="12"/>
  <c r="AO184" i="12"/>
  <c r="AO168" i="12"/>
  <c r="AO332" i="12"/>
  <c r="AO316" i="12"/>
  <c r="AO353" i="12"/>
  <c r="AO296" i="12"/>
  <c r="AO277" i="12"/>
  <c r="AO266" i="12"/>
  <c r="AO240" i="12"/>
  <c r="AO233" i="12"/>
  <c r="AO224" i="12"/>
  <c r="AO217" i="12"/>
  <c r="AO208" i="12"/>
  <c r="AO201" i="12"/>
  <c r="AO192" i="12"/>
  <c r="AO185" i="12"/>
  <c r="AO152" i="12"/>
  <c r="AO128" i="12"/>
  <c r="AO112" i="12"/>
  <c r="AO372" i="12"/>
  <c r="AO334" i="12"/>
  <c r="AO326" i="12"/>
  <c r="AO288" i="12"/>
  <c r="AO259" i="12"/>
  <c r="AO225" i="12"/>
  <c r="AO209" i="12"/>
  <c r="AO193" i="12"/>
  <c r="AO170" i="12"/>
  <c r="AO159" i="12"/>
  <c r="AO249" i="12"/>
  <c r="AO234" i="12"/>
  <c r="AO279" i="12"/>
  <c r="AO235" i="12"/>
  <c r="AO219" i="12"/>
  <c r="AO203" i="12"/>
  <c r="AO187" i="12"/>
  <c r="AO164" i="12"/>
  <c r="AO151" i="12"/>
  <c r="AO130" i="12"/>
  <c r="AO114" i="12"/>
  <c r="AO96" i="12"/>
  <c r="AO92" i="12"/>
  <c r="AO298" i="12"/>
  <c r="AO228" i="12"/>
  <c r="AO196" i="12"/>
  <c r="AO180" i="12"/>
  <c r="AO173" i="12"/>
  <c r="AO140" i="12"/>
  <c r="AO125" i="12"/>
  <c r="AO341" i="12"/>
  <c r="AO273" i="12"/>
  <c r="AO269" i="12"/>
  <c r="AO305" i="12"/>
  <c r="AO293" i="12"/>
  <c r="AO206" i="12"/>
  <c r="AO160" i="12"/>
  <c r="AO139" i="12"/>
  <c r="AO120" i="12"/>
  <c r="AO89" i="12"/>
  <c r="AO68" i="12"/>
  <c r="AO64" i="12"/>
  <c r="AO43" i="12"/>
  <c r="AO322" i="12"/>
  <c r="AO262" i="12"/>
  <c r="AO218" i="12"/>
  <c r="AO165" i="12"/>
  <c r="AO129" i="12"/>
  <c r="AO111" i="12"/>
  <c r="AO60" i="12"/>
  <c r="AO56" i="12"/>
  <c r="AO38" i="12"/>
  <c r="AO250" i="12"/>
  <c r="AO183" i="12"/>
  <c r="AO177" i="12"/>
  <c r="AO171" i="12"/>
  <c r="AO148" i="12"/>
  <c r="AO141" i="12"/>
  <c r="AO138" i="12"/>
  <c r="AO82" i="12"/>
  <c r="AO52" i="12"/>
  <c r="AO48" i="12"/>
  <c r="AO244" i="12"/>
  <c r="AO223" i="12"/>
  <c r="AO205" i="12"/>
  <c r="AO272" i="12"/>
  <c r="AO222" i="12"/>
  <c r="AO211" i="12"/>
  <c r="AO153" i="12"/>
  <c r="AO136" i="12"/>
  <c r="AO118" i="12"/>
  <c r="AO95" i="12"/>
  <c r="AO88" i="12"/>
  <c r="AO69" i="12"/>
  <c r="AO65" i="12"/>
  <c r="AO23" i="12"/>
  <c r="AO451" i="12"/>
  <c r="AO321" i="12"/>
  <c r="AO311" i="12"/>
  <c r="AO231" i="12"/>
  <c r="AO199" i="12"/>
  <c r="AO169" i="12"/>
  <c r="AO289" i="12"/>
  <c r="AO243" i="12"/>
  <c r="AO261" i="12"/>
  <c r="AO213" i="12"/>
  <c r="AO207" i="12"/>
  <c r="AO237" i="12"/>
  <c r="AO176" i="12"/>
  <c r="AO137" i="12"/>
  <c r="AO103" i="12"/>
  <c r="AO100" i="12"/>
  <c r="AO27" i="12"/>
  <c r="AO22" i="12"/>
  <c r="AO83" i="12"/>
  <c r="AO312" i="12"/>
  <c r="AO256" i="12"/>
  <c r="AO253" i="12"/>
  <c r="AO215" i="12"/>
  <c r="AO134" i="12"/>
  <c r="AO123" i="12"/>
  <c r="AO91" i="12"/>
  <c r="AO85" i="12"/>
  <c r="AO77" i="12"/>
  <c r="AO76" i="12"/>
  <c r="AO53" i="12"/>
  <c r="AO29" i="12"/>
  <c r="AO17" i="12"/>
  <c r="AO108" i="12"/>
  <c r="AO283" i="12"/>
  <c r="AO238" i="12"/>
  <c r="AO221" i="12"/>
  <c r="AO181" i="12"/>
  <c r="AO189" i="12"/>
  <c r="AO158" i="12"/>
  <c r="AO285" i="12"/>
  <c r="AO245" i="12"/>
  <c r="AO197" i="12"/>
  <c r="AO186" i="12"/>
  <c r="AO154" i="12"/>
  <c r="AO105" i="12"/>
  <c r="AO93" i="12"/>
  <c r="AO78" i="12"/>
  <c r="AO61" i="12"/>
  <c r="AO36" i="12"/>
  <c r="AO18" i="12"/>
  <c r="AO251" i="12"/>
  <c r="AO202" i="12"/>
  <c r="AO175" i="12"/>
  <c r="AO163" i="12"/>
  <c r="AO157" i="12"/>
  <c r="AO299" i="12"/>
  <c r="AO179" i="12"/>
  <c r="AO122" i="12"/>
  <c r="AO74" i="12"/>
  <c r="AO117" i="12"/>
  <c r="AO42" i="12"/>
  <c r="AO133" i="12"/>
  <c r="AO57" i="12"/>
  <c r="AO106" i="12"/>
  <c r="AO87" i="12"/>
  <c r="AO86" i="12"/>
  <c r="AO73" i="12"/>
  <c r="AO67" i="12"/>
  <c r="AO51" i="12"/>
  <c r="AO40" i="12"/>
  <c r="AO16" i="12"/>
  <c r="AO15" i="12"/>
  <c r="AO107" i="12"/>
  <c r="AO102" i="12"/>
  <c r="AO190" i="12"/>
  <c r="AO155" i="12"/>
  <c r="AO147" i="12"/>
  <c r="AO115" i="12"/>
  <c r="AO97" i="12"/>
  <c r="AO14" i="12"/>
  <c r="AO369" i="12"/>
  <c r="AO276" i="12"/>
  <c r="AO191" i="12"/>
  <c r="AO143" i="12"/>
  <c r="AO131" i="12"/>
  <c r="AO98" i="12"/>
  <c r="AO80" i="12"/>
  <c r="AO79" i="12"/>
  <c r="AO66" i="12"/>
  <c r="AO32" i="12"/>
  <c r="AO30" i="12"/>
  <c r="AO25" i="12"/>
  <c r="AO24" i="12"/>
  <c r="AO291" i="12"/>
  <c r="AO101" i="12"/>
  <c r="AO94" i="12"/>
  <c r="AO121" i="12"/>
  <c r="AO41" i="12"/>
  <c r="AO28" i="12"/>
  <c r="AO20" i="12"/>
  <c r="AO257" i="12"/>
  <c r="AO75" i="12"/>
  <c r="AO19" i="12"/>
  <c r="AO84" i="12"/>
  <c r="AO113" i="12"/>
  <c r="AO116" i="12"/>
  <c r="AO31" i="12"/>
  <c r="AO13" i="12"/>
  <c r="AO227" i="12"/>
  <c r="AO239" i="12"/>
  <c r="AO145" i="12"/>
  <c r="AO135" i="12"/>
  <c r="AO104" i="12"/>
  <c r="AO35" i="12"/>
  <c r="AO258" i="12"/>
  <c r="AO70" i="12"/>
  <c r="AO328" i="12"/>
  <c r="AO119" i="12"/>
  <c r="AO26" i="12"/>
  <c r="AO10" i="12"/>
  <c r="AO12" i="12"/>
  <c r="AO62" i="12"/>
  <c r="AO55" i="12"/>
  <c r="AO59" i="12"/>
  <c r="AO174" i="12"/>
  <c r="AO149" i="12"/>
  <c r="AO46" i="12"/>
  <c r="AO37" i="12"/>
  <c r="AO50" i="12"/>
  <c r="AO11" i="12"/>
  <c r="AO167" i="12"/>
  <c r="AO126" i="12"/>
  <c r="AO124" i="12"/>
  <c r="AO71" i="12"/>
  <c r="AO142" i="12"/>
  <c r="AO132" i="12"/>
  <c r="AO58" i="12"/>
  <c r="AO49" i="12"/>
  <c r="AO47" i="12"/>
  <c r="AO21" i="12"/>
  <c r="AO9" i="12"/>
  <c r="AO33" i="12"/>
  <c r="AN45" i="12"/>
  <c r="AP6" i="12"/>
  <c r="AQ4" i="12"/>
  <c r="AN54" i="12"/>
  <c r="AN72" i="12"/>
  <c r="AN90" i="12"/>
  <c r="AN1" i="7"/>
  <c r="AO2" i="7"/>
  <c r="AI6" i="11"/>
  <c r="AJ4" i="11"/>
  <c r="AO90" i="12" l="1"/>
  <c r="AP700" i="12"/>
  <c r="AP701" i="12"/>
  <c r="AP702" i="12"/>
  <c r="AP686" i="12"/>
  <c r="AP697" i="12"/>
  <c r="AP703" i="12"/>
  <c r="AP698" i="12"/>
  <c r="AP699" i="12"/>
  <c r="AP692" i="12"/>
  <c r="AP679" i="12"/>
  <c r="AP691" i="12"/>
  <c r="AP688" i="12"/>
  <c r="AP684" i="12"/>
  <c r="AP696" i="12"/>
  <c r="AP680" i="12"/>
  <c r="AP677" i="12"/>
  <c r="AP673" i="12"/>
  <c r="AP693" i="12"/>
  <c r="AP683" i="12"/>
  <c r="AP649" i="12"/>
  <c r="AP690" i="12"/>
  <c r="AP687" i="12"/>
  <c r="AP685" i="12"/>
  <c r="AP681" i="12"/>
  <c r="AP675" i="12"/>
  <c r="AP674" i="12"/>
  <c r="AP694" i="12"/>
  <c r="AP669" i="12"/>
  <c r="AP661" i="12"/>
  <c r="AP656" i="12"/>
  <c r="AP648" i="12"/>
  <c r="AP641" i="12"/>
  <c r="AP658" i="12"/>
  <c r="AP657" i="12"/>
  <c r="AP678" i="12"/>
  <c r="AP668" i="12"/>
  <c r="AP676" i="12"/>
  <c r="AP645" i="12"/>
  <c r="AP666" i="12"/>
  <c r="AP665" i="12"/>
  <c r="AP655" i="12"/>
  <c r="AP644" i="12"/>
  <c r="AP664" i="12"/>
  <c r="AP659" i="12"/>
  <c r="AP663" i="12"/>
  <c r="AP611" i="12"/>
  <c r="AP667" i="12"/>
  <c r="AP652" i="12"/>
  <c r="AP638" i="12"/>
  <c r="AP622" i="12"/>
  <c r="AP647" i="12"/>
  <c r="AP627" i="12"/>
  <c r="AP617" i="12"/>
  <c r="AP642" i="12"/>
  <c r="AP635" i="12"/>
  <c r="AP660" i="12"/>
  <c r="AP650" i="12"/>
  <c r="AP646" i="12"/>
  <c r="AP633" i="12"/>
  <c r="AP682" i="12"/>
  <c r="AP651" i="12"/>
  <c r="AP640" i="12"/>
  <c r="AP662" i="12"/>
  <c r="AP618" i="12"/>
  <c r="AP608" i="12"/>
  <c r="AP595" i="12"/>
  <c r="AP579" i="12"/>
  <c r="AP636" i="12"/>
  <c r="AP634" i="12"/>
  <c r="AP629" i="12"/>
  <c r="AP628" i="12"/>
  <c r="AP619" i="12"/>
  <c r="AP670" i="12"/>
  <c r="AP630" i="12"/>
  <c r="AP632" i="12"/>
  <c r="AP621" i="12"/>
  <c r="AP614" i="12"/>
  <c r="AP597" i="12"/>
  <c r="AP672" i="12"/>
  <c r="AP609" i="12"/>
  <c r="AP594" i="12"/>
  <c r="AP591" i="12"/>
  <c r="AP588" i="12"/>
  <c r="AP631" i="12"/>
  <c r="AP639" i="12"/>
  <c r="AP616" i="12"/>
  <c r="AP599" i="12"/>
  <c r="AP596" i="12"/>
  <c r="AP593" i="12"/>
  <c r="AP590" i="12"/>
  <c r="AP584" i="12"/>
  <c r="AP581" i="12"/>
  <c r="AP602" i="12"/>
  <c r="AP601" i="12"/>
  <c r="AP600" i="12"/>
  <c r="AP615" i="12"/>
  <c r="AP562" i="12"/>
  <c r="AP653" i="12"/>
  <c r="AP626" i="12"/>
  <c r="AP623" i="12"/>
  <c r="AP592" i="12"/>
  <c r="AP643" i="12"/>
  <c r="AP625" i="12"/>
  <c r="AP585" i="12"/>
  <c r="AP612" i="12"/>
  <c r="AP606" i="12"/>
  <c r="AP563" i="12"/>
  <c r="AP545" i="12"/>
  <c r="AP613" i="12"/>
  <c r="AP610" i="12"/>
  <c r="AP598" i="12"/>
  <c r="AP589" i="12"/>
  <c r="AP583" i="12"/>
  <c r="AP551" i="12"/>
  <c r="AP604" i="12"/>
  <c r="AP576" i="12"/>
  <c r="AP577" i="12"/>
  <c r="AP571" i="12"/>
  <c r="AP547" i="12"/>
  <c r="AP582" i="12"/>
  <c r="AP578" i="12"/>
  <c r="AP564" i="12"/>
  <c r="AP558" i="12"/>
  <c r="AP542" i="12"/>
  <c r="AP526" i="12"/>
  <c r="AP580" i="12"/>
  <c r="AP573" i="12"/>
  <c r="AP566" i="12"/>
  <c r="AP605" i="12"/>
  <c r="AP559" i="12"/>
  <c r="AP574" i="12"/>
  <c r="AP572" i="12"/>
  <c r="AP568" i="12"/>
  <c r="AP554" i="12"/>
  <c r="AP548" i="12"/>
  <c r="AP524" i="12"/>
  <c r="AP519" i="12"/>
  <c r="AP624" i="12"/>
  <c r="AP607" i="12"/>
  <c r="AP565" i="12"/>
  <c r="AP540" i="12"/>
  <c r="AP538" i="12"/>
  <c r="AP530" i="12"/>
  <c r="AP523" i="12"/>
  <c r="AP511" i="12"/>
  <c r="AP495" i="12"/>
  <c r="AP479" i="12"/>
  <c r="AP575" i="12"/>
  <c r="AP536" i="12"/>
  <c r="AP531" i="12"/>
  <c r="AP515" i="12"/>
  <c r="AP506" i="12"/>
  <c r="AP490" i="12"/>
  <c r="AP474" i="12"/>
  <c r="AP587" i="12"/>
  <c r="AP570" i="12"/>
  <c r="AP555" i="12"/>
  <c r="AP537" i="12"/>
  <c r="AP550" i="12"/>
  <c r="AP510" i="12"/>
  <c r="AP504" i="12"/>
  <c r="AP532" i="12"/>
  <c r="AP520" i="12"/>
  <c r="AP544" i="12"/>
  <c r="AP517" i="12"/>
  <c r="AP553" i="12"/>
  <c r="AP556" i="12"/>
  <c r="AP539" i="12"/>
  <c r="AP541" i="12"/>
  <c r="AP533" i="12"/>
  <c r="AP522" i="12"/>
  <c r="AP461" i="12"/>
  <c r="AP445" i="12"/>
  <c r="AP534" i="12"/>
  <c r="AP529" i="12"/>
  <c r="AP521" i="12"/>
  <c r="AP497" i="12"/>
  <c r="AP507" i="12"/>
  <c r="AP472" i="12"/>
  <c r="AP502" i="12"/>
  <c r="AP466" i="12"/>
  <c r="AP567" i="12"/>
  <c r="AP482" i="12"/>
  <c r="AP469" i="12"/>
  <c r="AP499" i="12"/>
  <c r="AP476" i="12"/>
  <c r="AP462" i="12"/>
  <c r="AP546" i="12"/>
  <c r="AP512" i="12"/>
  <c r="AP508" i="12"/>
  <c r="AP505" i="12"/>
  <c r="AP498" i="12"/>
  <c r="AP496" i="12"/>
  <c r="AP434" i="12"/>
  <c r="AP418" i="12"/>
  <c r="AP503" i="12"/>
  <c r="AP493" i="12"/>
  <c r="AP452" i="12"/>
  <c r="AP549" i="12"/>
  <c r="AP525" i="12"/>
  <c r="AP475" i="12"/>
  <c r="AP471" i="12"/>
  <c r="AP468" i="12"/>
  <c r="AP440" i="12"/>
  <c r="AP424" i="12"/>
  <c r="AP408" i="12"/>
  <c r="AP561" i="12"/>
  <c r="AP543" i="12"/>
  <c r="AP509" i="12"/>
  <c r="AP527" i="12"/>
  <c r="AP485" i="12"/>
  <c r="AP430" i="12"/>
  <c r="AP414" i="12"/>
  <c r="AP458" i="12"/>
  <c r="AP443" i="12"/>
  <c r="AP429" i="12"/>
  <c r="AP492" i="12"/>
  <c r="AP477" i="12"/>
  <c r="AP560" i="12"/>
  <c r="AP500" i="12"/>
  <c r="AP489" i="12"/>
  <c r="AP470" i="12"/>
  <c r="AP465" i="12"/>
  <c r="AP528" i="12"/>
  <c r="AP486" i="12"/>
  <c r="AP480" i="12"/>
  <c r="AP447" i="12"/>
  <c r="AP444" i="12"/>
  <c r="AP441" i="12"/>
  <c r="AP425" i="12"/>
  <c r="AP417" i="12"/>
  <c r="AP459" i="12"/>
  <c r="AP432" i="12"/>
  <c r="AP428" i="12"/>
  <c r="AP516" i="12"/>
  <c r="AP463" i="12"/>
  <c r="AP514" i="12"/>
  <c r="AP439" i="12"/>
  <c r="AP437" i="12"/>
  <c r="AP421" i="12"/>
  <c r="AP494" i="12"/>
  <c r="AP488" i="12"/>
  <c r="AP487" i="12"/>
  <c r="AP446" i="12"/>
  <c r="AP473" i="12"/>
  <c r="AP491" i="12"/>
  <c r="AP455" i="12"/>
  <c r="AP438" i="12"/>
  <c r="AP422" i="12"/>
  <c r="AP415" i="12"/>
  <c r="AP401" i="12"/>
  <c r="AP391" i="12"/>
  <c r="AP375" i="12"/>
  <c r="AP359" i="12"/>
  <c r="AP448" i="12"/>
  <c r="AP436" i="12"/>
  <c r="AP435" i="12"/>
  <c r="AP397" i="12"/>
  <c r="AP381" i="12"/>
  <c r="AP460" i="12"/>
  <c r="AP457" i="12"/>
  <c r="AP478" i="12"/>
  <c r="AP402" i="12"/>
  <c r="AP393" i="12"/>
  <c r="AP377" i="12"/>
  <c r="AP513" i="12"/>
  <c r="AP442" i="12"/>
  <c r="AP405" i="12"/>
  <c r="AP383" i="12"/>
  <c r="AP374" i="12"/>
  <c r="AP352" i="12"/>
  <c r="AP409" i="12"/>
  <c r="AP392" i="12"/>
  <c r="AP373" i="12"/>
  <c r="AP557" i="12"/>
  <c r="AP372" i="12"/>
  <c r="AP342" i="12"/>
  <c r="AP456" i="12"/>
  <c r="AP419" i="12"/>
  <c r="AP400" i="12"/>
  <c r="AP481" i="12"/>
  <c r="AP413" i="12"/>
  <c r="AP403" i="12"/>
  <c r="AP398" i="12"/>
  <c r="AP389" i="12"/>
  <c r="AP380" i="12"/>
  <c r="AP370" i="12"/>
  <c r="AP354" i="12"/>
  <c r="AP338" i="12"/>
  <c r="AP410" i="12"/>
  <c r="AP454" i="12"/>
  <c r="AP379" i="12"/>
  <c r="AP366" i="12"/>
  <c r="AP356" i="12"/>
  <c r="AP427" i="12"/>
  <c r="AP431" i="12"/>
  <c r="AP390" i="12"/>
  <c r="AP385" i="12"/>
  <c r="AP378" i="12"/>
  <c r="AP411" i="12"/>
  <c r="AP406" i="12"/>
  <c r="AP404" i="12"/>
  <c r="AP367" i="12"/>
  <c r="AP483" i="12"/>
  <c r="AP426" i="12"/>
  <c r="AP412" i="12"/>
  <c r="AP407" i="12"/>
  <c r="AP351" i="12"/>
  <c r="AP350" i="12"/>
  <c r="AP340" i="12"/>
  <c r="AP337" i="12"/>
  <c r="AP334" i="12"/>
  <c r="AP328" i="12"/>
  <c r="AP386" i="12"/>
  <c r="AP362" i="12"/>
  <c r="AP353" i="12"/>
  <c r="AP453" i="12"/>
  <c r="AP420" i="12"/>
  <c r="AP364" i="12"/>
  <c r="AP345" i="12"/>
  <c r="AP324" i="12"/>
  <c r="AP308" i="12"/>
  <c r="AP292" i="12"/>
  <c r="AP276" i="12"/>
  <c r="AP260" i="12"/>
  <c r="AP394" i="12"/>
  <c r="AP339" i="12"/>
  <c r="AP333" i="12"/>
  <c r="AP319" i="12"/>
  <c r="AP303" i="12"/>
  <c r="AP464" i="12"/>
  <c r="AP384" i="12"/>
  <c r="AP357" i="12"/>
  <c r="AP336" i="12"/>
  <c r="AP298" i="12"/>
  <c r="AP282" i="12"/>
  <c r="AP266" i="12"/>
  <c r="AP396" i="12"/>
  <c r="AP361" i="12"/>
  <c r="AP330" i="12"/>
  <c r="AP325" i="12"/>
  <c r="AP387" i="12"/>
  <c r="AP309" i="12"/>
  <c r="AP301" i="12"/>
  <c r="AP423" i="12"/>
  <c r="AP327" i="12"/>
  <c r="AP300" i="12"/>
  <c r="AP268" i="12"/>
  <c r="AP358" i="12"/>
  <c r="AP299" i="12"/>
  <c r="AP288" i="12"/>
  <c r="AP265" i="12"/>
  <c r="AP262" i="12"/>
  <c r="AP253" i="12"/>
  <c r="AP395" i="12"/>
  <c r="AP376" i="12"/>
  <c r="AP346" i="12"/>
  <c r="AP344" i="12"/>
  <c r="AP363" i="12"/>
  <c r="AP371" i="12"/>
  <c r="AP332" i="12"/>
  <c r="AP317" i="12"/>
  <c r="AP306" i="12"/>
  <c r="AP270" i="12"/>
  <c r="AP261" i="12"/>
  <c r="AP369" i="12"/>
  <c r="AP355" i="12"/>
  <c r="AP449" i="12"/>
  <c r="AP349" i="12"/>
  <c r="AP335" i="12"/>
  <c r="AP315" i="12"/>
  <c r="AP278" i="12"/>
  <c r="AP241" i="12"/>
  <c r="AP225" i="12"/>
  <c r="AP209" i="12"/>
  <c r="AP193" i="12"/>
  <c r="AP177" i="12"/>
  <c r="AP329" i="12"/>
  <c r="AP284" i="12"/>
  <c r="AP274" i="12"/>
  <c r="AP318" i="12"/>
  <c r="AP286" i="12"/>
  <c r="AP267" i="12"/>
  <c r="AP247" i="12"/>
  <c r="AP231" i="12"/>
  <c r="AP215" i="12"/>
  <c r="AP199" i="12"/>
  <c r="AP183" i="12"/>
  <c r="AP167" i="12"/>
  <c r="AP388" i="12"/>
  <c r="AP252" i="12"/>
  <c r="AP294" i="12"/>
  <c r="AP279" i="12"/>
  <c r="AP237" i="12"/>
  <c r="AP221" i="12"/>
  <c r="AP205" i="12"/>
  <c r="AP189" i="12"/>
  <c r="AP173" i="12"/>
  <c r="AP157" i="12"/>
  <c r="AP141" i="12"/>
  <c r="AP360" i="12"/>
  <c r="AP320" i="12"/>
  <c r="AP326" i="12"/>
  <c r="AP291" i="12"/>
  <c r="AP243" i="12"/>
  <c r="AP227" i="12"/>
  <c r="AP211" i="12"/>
  <c r="AP179" i="12"/>
  <c r="AP163" i="12"/>
  <c r="AP323" i="12"/>
  <c r="AP310" i="12"/>
  <c r="AP307" i="12"/>
  <c r="AP304" i="12"/>
  <c r="AP160" i="12"/>
  <c r="AP139" i="12"/>
  <c r="AP123" i="12"/>
  <c r="AP107" i="12"/>
  <c r="AP103" i="12"/>
  <c r="AP259" i="12"/>
  <c r="AP249" i="12"/>
  <c r="AP234" i="12"/>
  <c r="AP226" i="12"/>
  <c r="AP218" i="12"/>
  <c r="AP210" i="12"/>
  <c r="AP202" i="12"/>
  <c r="AP194" i="12"/>
  <c r="AP186" i="12"/>
  <c r="AP158" i="12"/>
  <c r="AP149" i="12"/>
  <c r="AP244" i="12"/>
  <c r="AP343" i="12"/>
  <c r="AP295" i="12"/>
  <c r="AP287" i="12"/>
  <c r="AP275" i="12"/>
  <c r="AP264" i="12"/>
  <c r="AP236" i="12"/>
  <c r="AP228" i="12"/>
  <c r="AP220" i="12"/>
  <c r="AP204" i="12"/>
  <c r="AP196" i="12"/>
  <c r="AP188" i="12"/>
  <c r="AP180" i="12"/>
  <c r="AP156" i="12"/>
  <c r="AP140" i="12"/>
  <c r="AP125" i="12"/>
  <c r="AP88" i="12"/>
  <c r="AP84" i="12"/>
  <c r="AP368" i="12"/>
  <c r="AP321" i="12"/>
  <c r="AP285" i="12"/>
  <c r="AP242" i="12"/>
  <c r="AP136" i="12"/>
  <c r="AP120" i="12"/>
  <c r="AP305" i="12"/>
  <c r="AP293" i="12"/>
  <c r="AP296" i="12"/>
  <c r="AP281" i="12"/>
  <c r="AP277" i="12"/>
  <c r="AP322" i="12"/>
  <c r="AP248" i="12"/>
  <c r="AP165" i="12"/>
  <c r="AP129" i="12"/>
  <c r="AP111" i="12"/>
  <c r="AP60" i="12"/>
  <c r="AP56" i="12"/>
  <c r="AP38" i="12"/>
  <c r="AP290" i="12"/>
  <c r="AP269" i="12"/>
  <c r="AP255" i="12"/>
  <c r="AP250" i="12"/>
  <c r="AP240" i="12"/>
  <c r="AP235" i="12"/>
  <c r="AP224" i="12"/>
  <c r="AP200" i="12"/>
  <c r="AP171" i="12"/>
  <c r="AP148" i="12"/>
  <c r="AP138" i="12"/>
  <c r="AP92" i="12"/>
  <c r="AP82" i="12"/>
  <c r="AP52" i="12"/>
  <c r="AP48" i="12"/>
  <c r="AP33" i="12"/>
  <c r="AP341" i="12"/>
  <c r="AP313" i="12"/>
  <c r="AP271" i="12"/>
  <c r="AP230" i="12"/>
  <c r="AP223" i="12"/>
  <c r="AP145" i="12"/>
  <c r="AP137" i="12"/>
  <c r="AP128" i="12"/>
  <c r="AP119" i="12"/>
  <c r="AP85" i="12"/>
  <c r="AP77" i="12"/>
  <c r="AP73" i="12"/>
  <c r="AP272" i="12"/>
  <c r="AP222" i="12"/>
  <c r="AP217" i="12"/>
  <c r="AP170" i="12"/>
  <c r="AP164" i="12"/>
  <c r="AP254" i="12"/>
  <c r="AP182" i="12"/>
  <c r="AP176" i="12"/>
  <c r="AP159" i="12"/>
  <c r="AP151" i="12"/>
  <c r="AP142" i="12"/>
  <c r="AP61" i="12"/>
  <c r="AP57" i="12"/>
  <c r="AP181" i="12"/>
  <c r="AP175" i="12"/>
  <c r="AP347" i="12"/>
  <c r="AP213" i="12"/>
  <c r="AP219" i="12"/>
  <c r="AP206" i="12"/>
  <c r="AP312" i="12"/>
  <c r="AP256" i="12"/>
  <c r="AP184" i="12"/>
  <c r="AP134" i="12"/>
  <c r="AP91" i="12"/>
  <c r="AP76" i="12"/>
  <c r="AP53" i="12"/>
  <c r="AP29" i="12"/>
  <c r="AP17" i="12"/>
  <c r="AP87" i="12"/>
  <c r="AP71" i="12"/>
  <c r="AP283" i="12"/>
  <c r="AP238" i="12"/>
  <c r="AP207" i="12"/>
  <c r="AP203" i="12"/>
  <c r="AP192" i="12"/>
  <c r="AP108" i="12"/>
  <c r="AP83" i="12"/>
  <c r="AP59" i="12"/>
  <c r="AP25" i="12"/>
  <c r="AP12" i="12"/>
  <c r="AP131" i="12"/>
  <c r="AP114" i="12"/>
  <c r="AP95" i="12"/>
  <c r="AP311" i="12"/>
  <c r="AP245" i="12"/>
  <c r="AP214" i="12"/>
  <c r="AP197" i="12"/>
  <c r="AP451" i="12"/>
  <c r="AP257" i="12"/>
  <c r="AP162" i="12"/>
  <c r="AP116" i="12"/>
  <c r="AP97" i="12"/>
  <c r="AP35" i="12"/>
  <c r="AP23" i="12"/>
  <c r="AP13" i="12"/>
  <c r="AP239" i="12"/>
  <c r="AP191" i="12"/>
  <c r="AP155" i="12"/>
  <c r="AP122" i="12"/>
  <c r="AP316" i="12"/>
  <c r="AP233" i="12"/>
  <c r="AP187" i="12"/>
  <c r="AP302" i="12"/>
  <c r="AP208" i="12"/>
  <c r="AP168" i="12"/>
  <c r="AP251" i="12"/>
  <c r="AP133" i="12"/>
  <c r="AP130" i="12"/>
  <c r="AP117" i="12"/>
  <c r="AP42" i="12"/>
  <c r="AP106" i="12"/>
  <c r="AP86" i="12"/>
  <c r="AP51" i="12"/>
  <c r="AP40" i="12"/>
  <c r="AP216" i="12"/>
  <c r="AP172" i="12"/>
  <c r="AP67" i="12"/>
  <c r="AP64" i="12"/>
  <c r="AP169" i="12"/>
  <c r="AP102" i="12"/>
  <c r="AP15" i="12"/>
  <c r="AP14" i="12"/>
  <c r="AP190" i="12"/>
  <c r="AP147" i="12"/>
  <c r="AP115" i="12"/>
  <c r="AP36" i="12"/>
  <c r="AP154" i="12"/>
  <c r="AP112" i="12"/>
  <c r="AP96" i="12"/>
  <c r="AP50" i="12"/>
  <c r="AP47" i="12"/>
  <c r="AP273" i="12"/>
  <c r="AP143" i="12"/>
  <c r="AP118" i="12"/>
  <c r="AP98" i="12"/>
  <c r="AP89" i="12"/>
  <c r="AP80" i="12"/>
  <c r="AP79" i="12"/>
  <c r="AP66" i="12"/>
  <c r="AP153" i="12"/>
  <c r="AP78" i="12"/>
  <c r="AP289" i="12"/>
  <c r="AP258" i="12"/>
  <c r="AP201" i="12"/>
  <c r="AP146" i="12"/>
  <c r="AP166" i="12"/>
  <c r="AP75" i="12"/>
  <c r="AP93" i="12"/>
  <c r="AP31" i="12"/>
  <c r="AP174" i="12"/>
  <c r="AP24" i="12"/>
  <c r="AP11" i="12"/>
  <c r="AP22" i="12"/>
  <c r="AP105" i="12"/>
  <c r="AP68" i="12"/>
  <c r="AP26" i="12"/>
  <c r="AP94" i="12"/>
  <c r="AP70" i="12"/>
  <c r="AP19" i="12"/>
  <c r="AP46" i="12"/>
  <c r="AP37" i="12"/>
  <c r="AP32" i="12"/>
  <c r="AP135" i="12"/>
  <c r="AP104" i="12"/>
  <c r="AP124" i="12"/>
  <c r="AP30" i="12"/>
  <c r="AP113" i="12"/>
  <c r="AP43" i="12"/>
  <c r="AP21" i="12"/>
  <c r="AP9" i="12"/>
  <c r="AP232" i="12"/>
  <c r="AP74" i="12"/>
  <c r="AP100" i="12"/>
  <c r="AP62" i="12"/>
  <c r="AP55" i="12"/>
  <c r="AP69" i="12"/>
  <c r="AP101" i="12"/>
  <c r="AP18" i="12"/>
  <c r="AP65" i="12"/>
  <c r="AP126" i="12"/>
  <c r="AP10" i="12"/>
  <c r="AP198" i="12"/>
  <c r="AP185" i="12"/>
  <c r="AP132" i="12"/>
  <c r="AP58" i="12"/>
  <c r="AP49" i="12"/>
  <c r="AP27" i="12"/>
  <c r="AP16" i="12"/>
  <c r="AP152" i="12"/>
  <c r="AP150" i="12"/>
  <c r="AP121" i="12"/>
  <c r="AP41" i="12"/>
  <c r="AP28" i="12"/>
  <c r="AP20" i="12"/>
  <c r="AO81" i="12"/>
  <c r="AO45" i="12"/>
  <c r="AO72" i="12"/>
  <c r="AO63" i="12"/>
  <c r="AR4" i="12"/>
  <c r="AQ6" i="12"/>
  <c r="AO99" i="12"/>
  <c r="AO54" i="12"/>
  <c r="AP2" i="7"/>
  <c r="AO1" i="7"/>
  <c r="AJ6" i="11"/>
  <c r="AK4" i="11"/>
  <c r="AP54" i="12" l="1"/>
  <c r="AS4" i="12"/>
  <c r="AR6" i="12"/>
  <c r="AP45" i="12"/>
  <c r="AP90" i="12"/>
  <c r="AQ700" i="12"/>
  <c r="AQ701" i="12"/>
  <c r="AQ696" i="12"/>
  <c r="AQ702" i="12"/>
  <c r="AQ697" i="12"/>
  <c r="AQ681" i="12"/>
  <c r="AQ703" i="12"/>
  <c r="AQ698" i="12"/>
  <c r="AQ693" i="12"/>
  <c r="AQ699" i="12"/>
  <c r="AQ694" i="12"/>
  <c r="AQ674" i="12"/>
  <c r="AQ691" i="12"/>
  <c r="AQ688" i="12"/>
  <c r="AQ686" i="12"/>
  <c r="AQ683" i="12"/>
  <c r="AQ690" i="12"/>
  <c r="AQ684" i="12"/>
  <c r="AQ679" i="12"/>
  <c r="AQ676" i="12"/>
  <c r="AQ667" i="12"/>
  <c r="AQ660" i="12"/>
  <c r="AQ644" i="12"/>
  <c r="AQ687" i="12"/>
  <c r="AQ678" i="12"/>
  <c r="AQ692" i="12"/>
  <c r="AQ682" i="12"/>
  <c r="AQ670" i="12"/>
  <c r="AQ668" i="12"/>
  <c r="AQ663" i="12"/>
  <c r="AQ680" i="12"/>
  <c r="AQ685" i="12"/>
  <c r="AQ669" i="12"/>
  <c r="AQ661" i="12"/>
  <c r="AQ638" i="12"/>
  <c r="AQ658" i="12"/>
  <c r="AQ657" i="12"/>
  <c r="AQ652" i="12"/>
  <c r="AQ666" i="12"/>
  <c r="AQ659" i="12"/>
  <c r="AQ642" i="12"/>
  <c r="AQ634" i="12"/>
  <c r="AQ672" i="12"/>
  <c r="AQ673" i="12"/>
  <c r="AQ664" i="12"/>
  <c r="AQ677" i="12"/>
  <c r="AQ641" i="12"/>
  <c r="AQ622" i="12"/>
  <c r="AQ647" i="12"/>
  <c r="AQ627" i="12"/>
  <c r="AQ617" i="12"/>
  <c r="AQ612" i="12"/>
  <c r="AQ650" i="12"/>
  <c r="AQ646" i="12"/>
  <c r="AQ662" i="12"/>
  <c r="AQ656" i="12"/>
  <c r="AQ653" i="12"/>
  <c r="AQ651" i="12"/>
  <c r="AQ639" i="12"/>
  <c r="AQ675" i="12"/>
  <c r="AQ665" i="12"/>
  <c r="AQ636" i="12"/>
  <c r="AQ590" i="12"/>
  <c r="AQ629" i="12"/>
  <c r="AQ628" i="12"/>
  <c r="AQ619" i="12"/>
  <c r="AQ655" i="12"/>
  <c r="AQ643" i="12"/>
  <c r="AQ616" i="12"/>
  <c r="AQ632" i="12"/>
  <c r="AQ649" i="12"/>
  <c r="AQ613" i="12"/>
  <c r="AQ609" i="12"/>
  <c r="AQ592" i="12"/>
  <c r="AQ648" i="12"/>
  <c r="AQ608" i="12"/>
  <c r="AQ614" i="12"/>
  <c r="AQ581" i="12"/>
  <c r="AQ640" i="12"/>
  <c r="AQ630" i="12"/>
  <c r="AQ611" i="12"/>
  <c r="AQ602" i="12"/>
  <c r="AQ601" i="12"/>
  <c r="AQ600" i="12"/>
  <c r="AQ578" i="12"/>
  <c r="AQ631" i="12"/>
  <c r="AQ615" i="12"/>
  <c r="AQ626" i="12"/>
  <c r="AQ623" i="12"/>
  <c r="AQ589" i="12"/>
  <c r="AQ587" i="12"/>
  <c r="AQ576" i="12"/>
  <c r="AQ573" i="12"/>
  <c r="AQ625" i="12"/>
  <c r="AQ585" i="12"/>
  <c r="AQ593" i="12"/>
  <c r="AQ599" i="12"/>
  <c r="AQ610" i="12"/>
  <c r="AQ598" i="12"/>
  <c r="AQ568" i="12"/>
  <c r="AQ556" i="12"/>
  <c r="AQ540" i="12"/>
  <c r="AQ583" i="12"/>
  <c r="AQ580" i="12"/>
  <c r="AQ561" i="12"/>
  <c r="AQ546" i="12"/>
  <c r="AQ530" i="12"/>
  <c r="AQ588" i="12"/>
  <c r="AQ618" i="12"/>
  <c r="AQ645" i="12"/>
  <c r="AQ621" i="12"/>
  <c r="AQ594" i="12"/>
  <c r="AQ582" i="12"/>
  <c r="AQ564" i="12"/>
  <c r="AQ558" i="12"/>
  <c r="AQ542" i="12"/>
  <c r="AQ607" i="12"/>
  <c r="AQ553" i="12"/>
  <c r="AQ537" i="12"/>
  <c r="AQ521" i="12"/>
  <c r="AQ635" i="12"/>
  <c r="AQ606" i="12"/>
  <c r="AQ597" i="12"/>
  <c r="AQ605" i="12"/>
  <c r="AQ591" i="12"/>
  <c r="AQ559" i="12"/>
  <c r="AQ563" i="12"/>
  <c r="AQ536" i="12"/>
  <c r="AQ531" i="12"/>
  <c r="AQ633" i="12"/>
  <c r="AQ577" i="12"/>
  <c r="AQ570" i="12"/>
  <c r="AQ595" i="12"/>
  <c r="AQ545" i="12"/>
  <c r="AQ538" i="12"/>
  <c r="AQ584" i="12"/>
  <c r="AQ604" i="12"/>
  <c r="AQ575" i="12"/>
  <c r="AQ571" i="12"/>
  <c r="AQ550" i="12"/>
  <c r="AQ596" i="12"/>
  <c r="AQ515" i="12"/>
  <c r="AQ506" i="12"/>
  <c r="AQ490" i="12"/>
  <c r="AQ532" i="12"/>
  <c r="AQ529" i="12"/>
  <c r="AQ485" i="12"/>
  <c r="AQ567" i="12"/>
  <c r="AQ562" i="12"/>
  <c r="AQ539" i="12"/>
  <c r="AQ560" i="12"/>
  <c r="AQ543" i="12"/>
  <c r="AQ498" i="12"/>
  <c r="AQ624" i="12"/>
  <c r="AQ544" i="12"/>
  <c r="AQ526" i="12"/>
  <c r="AQ517" i="12"/>
  <c r="AQ512" i="12"/>
  <c r="AQ565" i="12"/>
  <c r="AQ557" i="12"/>
  <c r="AQ516" i="12"/>
  <c r="AQ574" i="12"/>
  <c r="AQ579" i="12"/>
  <c r="AQ541" i="12"/>
  <c r="AQ523" i="12"/>
  <c r="AQ533" i="12"/>
  <c r="AQ522" i="12"/>
  <c r="AQ519" i="12"/>
  <c r="AQ499" i="12"/>
  <c r="AQ491" i="12"/>
  <c r="AQ486" i="12"/>
  <c r="AQ480" i="12"/>
  <c r="AQ476" i="12"/>
  <c r="AQ456" i="12"/>
  <c r="AQ507" i="12"/>
  <c r="AQ554" i="12"/>
  <c r="AQ528" i="12"/>
  <c r="AQ527" i="12"/>
  <c r="AQ509" i="12"/>
  <c r="AQ508" i="12"/>
  <c r="AQ496" i="12"/>
  <c r="AQ489" i="12"/>
  <c r="AQ472" i="12"/>
  <c r="AQ547" i="12"/>
  <c r="AQ524" i="12"/>
  <c r="AQ502" i="12"/>
  <c r="AQ461" i="12"/>
  <c r="AQ454" i="12"/>
  <c r="AQ487" i="12"/>
  <c r="AQ479" i="12"/>
  <c r="AQ459" i="12"/>
  <c r="AQ452" i="12"/>
  <c r="AQ462" i="12"/>
  <c r="AQ549" i="12"/>
  <c r="AQ497" i="12"/>
  <c r="AQ488" i="12"/>
  <c r="AQ483" i="12"/>
  <c r="AQ455" i="12"/>
  <c r="AQ566" i="12"/>
  <c r="AQ555" i="12"/>
  <c r="AQ551" i="12"/>
  <c r="AQ520" i="12"/>
  <c r="AQ503" i="12"/>
  <c r="AQ493" i="12"/>
  <c r="AQ445" i="12"/>
  <c r="AQ429" i="12"/>
  <c r="AQ413" i="12"/>
  <c r="AQ525" i="12"/>
  <c r="AQ475" i="12"/>
  <c r="AQ471" i="12"/>
  <c r="AQ468" i="12"/>
  <c r="AQ440" i="12"/>
  <c r="AQ465" i="12"/>
  <c r="AQ443" i="12"/>
  <c r="AQ435" i="12"/>
  <c r="AQ419" i="12"/>
  <c r="AQ505" i="12"/>
  <c r="AQ572" i="12"/>
  <c r="AQ514" i="12"/>
  <c r="AQ448" i="12"/>
  <c r="AQ441" i="12"/>
  <c r="AQ425" i="12"/>
  <c r="AQ409" i="12"/>
  <c r="AQ511" i="12"/>
  <c r="AQ548" i="12"/>
  <c r="AQ492" i="12"/>
  <c r="AQ477" i="12"/>
  <c r="AQ474" i="12"/>
  <c r="AQ469" i="12"/>
  <c r="AQ500" i="12"/>
  <c r="AQ470" i="12"/>
  <c r="AQ482" i="12"/>
  <c r="AQ510" i="12"/>
  <c r="AQ504" i="12"/>
  <c r="AQ495" i="12"/>
  <c r="AQ478" i="12"/>
  <c r="AQ453" i="12"/>
  <c r="AQ410" i="12"/>
  <c r="AQ463" i="12"/>
  <c r="AQ449" i="12"/>
  <c r="AQ494" i="12"/>
  <c r="AQ446" i="12"/>
  <c r="AQ473" i="12"/>
  <c r="AQ460" i="12"/>
  <c r="AQ451" i="12"/>
  <c r="AQ417" i="12"/>
  <c r="AQ534" i="12"/>
  <c r="AQ481" i="12"/>
  <c r="AQ436" i="12"/>
  <c r="AQ430" i="12"/>
  <c r="AQ411" i="12"/>
  <c r="AQ386" i="12"/>
  <c r="AQ370" i="12"/>
  <c r="AQ444" i="12"/>
  <c r="AQ437" i="12"/>
  <c r="AQ457" i="12"/>
  <c r="AQ392" i="12"/>
  <c r="AQ376" i="12"/>
  <c r="AQ421" i="12"/>
  <c r="AQ412" i="12"/>
  <c r="AQ404" i="12"/>
  <c r="AQ447" i="12"/>
  <c r="AQ420" i="12"/>
  <c r="AQ388" i="12"/>
  <c r="AQ372" i="12"/>
  <c r="AQ458" i="12"/>
  <c r="AQ442" i="12"/>
  <c r="AQ418" i="12"/>
  <c r="AQ373" i="12"/>
  <c r="AQ363" i="12"/>
  <c r="AQ356" i="12"/>
  <c r="AQ438" i="12"/>
  <c r="AQ428" i="12"/>
  <c r="AQ400" i="12"/>
  <c r="AQ361" i="12"/>
  <c r="AQ353" i="12"/>
  <c r="AQ337" i="12"/>
  <c r="AQ431" i="12"/>
  <c r="AQ402" i="12"/>
  <c r="AQ401" i="12"/>
  <c r="AQ391" i="12"/>
  <c r="AQ381" i="12"/>
  <c r="AQ426" i="12"/>
  <c r="AQ407" i="12"/>
  <c r="AQ364" i="12"/>
  <c r="AQ349" i="12"/>
  <c r="AQ333" i="12"/>
  <c r="AQ427" i="12"/>
  <c r="AQ415" i="12"/>
  <c r="AQ357" i="12"/>
  <c r="AQ403" i="12"/>
  <c r="AQ414" i="12"/>
  <c r="AQ385" i="12"/>
  <c r="AQ378" i="12"/>
  <c r="AQ406" i="12"/>
  <c r="AQ367" i="12"/>
  <c r="AQ359" i="12"/>
  <c r="AQ513" i="12"/>
  <c r="AQ432" i="12"/>
  <c r="AQ396" i="12"/>
  <c r="AQ389" i="12"/>
  <c r="AQ384" i="12"/>
  <c r="AQ375" i="12"/>
  <c r="AQ369" i="12"/>
  <c r="AQ360" i="12"/>
  <c r="AQ393" i="12"/>
  <c r="AQ424" i="12"/>
  <c r="AQ397" i="12"/>
  <c r="AQ323" i="12"/>
  <c r="AQ466" i="12"/>
  <c r="AQ422" i="12"/>
  <c r="AQ374" i="12"/>
  <c r="AQ394" i="12"/>
  <c r="AQ354" i="12"/>
  <c r="AQ339" i="12"/>
  <c r="AQ319" i="12"/>
  <c r="AQ303" i="12"/>
  <c r="AQ287" i="12"/>
  <c r="AQ271" i="12"/>
  <c r="AQ464" i="12"/>
  <c r="AQ439" i="12"/>
  <c r="AQ434" i="12"/>
  <c r="AQ342" i="12"/>
  <c r="AQ336" i="12"/>
  <c r="AQ298" i="12"/>
  <c r="AQ330" i="12"/>
  <c r="AQ325" i="12"/>
  <c r="AQ309" i="12"/>
  <c r="AQ293" i="12"/>
  <c r="AQ277" i="12"/>
  <c r="AQ261" i="12"/>
  <c r="AQ387" i="12"/>
  <c r="AQ379" i="12"/>
  <c r="AQ320" i="12"/>
  <c r="AQ423" i="12"/>
  <c r="AQ350" i="12"/>
  <c r="AQ327" i="12"/>
  <c r="AQ300" i="12"/>
  <c r="AQ358" i="12"/>
  <c r="AQ340" i="12"/>
  <c r="AQ299" i="12"/>
  <c r="AQ288" i="12"/>
  <c r="AQ265" i="12"/>
  <c r="AQ262" i="12"/>
  <c r="AQ395" i="12"/>
  <c r="AQ351" i="12"/>
  <c r="AQ346" i="12"/>
  <c r="AQ344" i="12"/>
  <c r="AQ291" i="12"/>
  <c r="AQ259" i="12"/>
  <c r="AQ408" i="12"/>
  <c r="AQ380" i="12"/>
  <c r="AQ377" i="12"/>
  <c r="AQ345" i="12"/>
  <c r="AQ322" i="12"/>
  <c r="AQ368" i="12"/>
  <c r="AQ343" i="12"/>
  <c r="AQ328" i="12"/>
  <c r="AQ305" i="12"/>
  <c r="AQ296" i="12"/>
  <c r="AQ290" i="12"/>
  <c r="AQ264" i="12"/>
  <c r="AQ255" i="12"/>
  <c r="AQ390" i="12"/>
  <c r="AQ329" i="12"/>
  <c r="AQ292" i="12"/>
  <c r="AQ284" i="12"/>
  <c r="AQ282" i="12"/>
  <c r="AQ274" i="12"/>
  <c r="AQ270" i="12"/>
  <c r="AQ236" i="12"/>
  <c r="AQ220" i="12"/>
  <c r="AQ204" i="12"/>
  <c r="AQ188" i="12"/>
  <c r="AQ172" i="12"/>
  <c r="AQ156" i="12"/>
  <c r="AQ318" i="12"/>
  <c r="AQ301" i="12"/>
  <c r="AQ286" i="12"/>
  <c r="AQ267" i="12"/>
  <c r="AQ247" i="12"/>
  <c r="AQ366" i="12"/>
  <c r="AQ252" i="12"/>
  <c r="AQ242" i="12"/>
  <c r="AQ226" i="12"/>
  <c r="AQ210" i="12"/>
  <c r="AQ194" i="12"/>
  <c r="AQ162" i="12"/>
  <c r="AQ371" i="12"/>
  <c r="AQ355" i="12"/>
  <c r="AQ338" i="12"/>
  <c r="AQ324" i="12"/>
  <c r="AQ294" i="12"/>
  <c r="AQ279" i="12"/>
  <c r="AQ260" i="12"/>
  <c r="AQ398" i="12"/>
  <c r="AQ306" i="12"/>
  <c r="AQ275" i="12"/>
  <c r="AQ254" i="12"/>
  <c r="AQ248" i="12"/>
  <c r="AQ232" i="12"/>
  <c r="AQ216" i="12"/>
  <c r="AQ200" i="12"/>
  <c r="AQ184" i="12"/>
  <c r="AQ168" i="12"/>
  <c r="AQ152" i="12"/>
  <c r="AQ326" i="12"/>
  <c r="AQ313" i="12"/>
  <c r="AQ272" i="12"/>
  <c r="AQ238" i="12"/>
  <c r="AQ222" i="12"/>
  <c r="AQ206" i="12"/>
  <c r="AQ190" i="12"/>
  <c r="AQ174" i="12"/>
  <c r="AQ352" i="12"/>
  <c r="AQ310" i="12"/>
  <c r="AQ307" i="12"/>
  <c r="AQ304" i="12"/>
  <c r="AQ335" i="12"/>
  <c r="AQ315" i="12"/>
  <c r="AQ334" i="12"/>
  <c r="AQ177" i="12"/>
  <c r="AQ170" i="12"/>
  <c r="AQ159" i="12"/>
  <c r="AQ134" i="12"/>
  <c r="AQ118" i="12"/>
  <c r="AQ95" i="12"/>
  <c r="AQ91" i="12"/>
  <c r="AQ383" i="12"/>
  <c r="AQ249" i="12"/>
  <c r="AQ234" i="12"/>
  <c r="AQ244" i="12"/>
  <c r="AQ163" i="12"/>
  <c r="AQ142" i="12"/>
  <c r="AQ302" i="12"/>
  <c r="AQ278" i="12"/>
  <c r="AQ241" i="12"/>
  <c r="AQ321" i="12"/>
  <c r="AQ285" i="12"/>
  <c r="AQ173" i="12"/>
  <c r="AQ136" i="12"/>
  <c r="AQ120" i="12"/>
  <c r="AQ80" i="12"/>
  <c r="AQ268" i="12"/>
  <c r="AQ251" i="12"/>
  <c r="AQ237" i="12"/>
  <c r="AQ221" i="12"/>
  <c r="AQ205" i="12"/>
  <c r="AQ189" i="12"/>
  <c r="AQ165" i="12"/>
  <c r="AQ145" i="12"/>
  <c r="AQ131" i="12"/>
  <c r="AQ115" i="12"/>
  <c r="AQ105" i="12"/>
  <c r="AQ101" i="12"/>
  <c r="AQ362" i="12"/>
  <c r="AQ317" i="12"/>
  <c r="AQ281" i="12"/>
  <c r="AQ269" i="12"/>
  <c r="AQ250" i="12"/>
  <c r="AQ240" i="12"/>
  <c r="AQ235" i="12"/>
  <c r="AQ224" i="12"/>
  <c r="AQ218" i="12"/>
  <c r="AQ171" i="12"/>
  <c r="AQ148" i="12"/>
  <c r="AQ140" i="12"/>
  <c r="AQ138" i="12"/>
  <c r="AQ92" i="12"/>
  <c r="AQ82" i="12"/>
  <c r="AQ52" i="12"/>
  <c r="AQ48" i="12"/>
  <c r="AQ33" i="12"/>
  <c r="AQ341" i="12"/>
  <c r="AQ230" i="12"/>
  <c r="AQ223" i="12"/>
  <c r="AQ183" i="12"/>
  <c r="AQ141" i="12"/>
  <c r="AQ137" i="12"/>
  <c r="AQ128" i="12"/>
  <c r="AQ119" i="12"/>
  <c r="AQ85" i="12"/>
  <c r="AQ77" i="12"/>
  <c r="AQ73" i="12"/>
  <c r="AQ28" i="12"/>
  <c r="AQ405" i="12"/>
  <c r="AQ217" i="12"/>
  <c r="AQ164" i="12"/>
  <c r="AQ153" i="12"/>
  <c r="AQ69" i="12"/>
  <c r="AQ65" i="12"/>
  <c r="AQ211" i="12"/>
  <c r="AQ182" i="12"/>
  <c r="AQ176" i="12"/>
  <c r="AQ311" i="12"/>
  <c r="AQ169" i="12"/>
  <c r="AQ126" i="12"/>
  <c r="AQ117" i="12"/>
  <c r="AQ108" i="12"/>
  <c r="AQ53" i="12"/>
  <c r="AQ49" i="12"/>
  <c r="AQ29" i="12"/>
  <c r="AQ193" i="12"/>
  <c r="AQ187" i="12"/>
  <c r="AQ308" i="12"/>
  <c r="AQ225" i="12"/>
  <c r="AQ219" i="12"/>
  <c r="AQ283" i="12"/>
  <c r="AQ253" i="12"/>
  <c r="AQ215" i="12"/>
  <c r="AQ207" i="12"/>
  <c r="AQ203" i="12"/>
  <c r="AQ192" i="12"/>
  <c r="AQ123" i="12"/>
  <c r="AQ83" i="12"/>
  <c r="AQ59" i="12"/>
  <c r="AQ25" i="12"/>
  <c r="AQ12" i="12"/>
  <c r="AQ181" i="12"/>
  <c r="AQ114" i="12"/>
  <c r="AQ87" i="12"/>
  <c r="AQ71" i="12"/>
  <c r="AQ66" i="12"/>
  <c r="AQ47" i="12"/>
  <c r="AQ37" i="12"/>
  <c r="AQ93" i="12"/>
  <c r="AQ78" i="12"/>
  <c r="AQ266" i="12"/>
  <c r="AQ245" i="12"/>
  <c r="AQ214" i="12"/>
  <c r="AQ197" i="12"/>
  <c r="AQ158" i="12"/>
  <c r="AQ154" i="12"/>
  <c r="AQ89" i="12"/>
  <c r="AQ295" i="12"/>
  <c r="AQ257" i="12"/>
  <c r="AQ186" i="12"/>
  <c r="AQ160" i="12"/>
  <c r="AQ276" i="12"/>
  <c r="AQ102" i="12"/>
  <c r="AQ347" i="12"/>
  <c r="AQ167" i="12"/>
  <c r="AQ133" i="12"/>
  <c r="AQ208" i="12"/>
  <c r="AQ179" i="12"/>
  <c r="AQ312" i="12"/>
  <c r="AQ256" i="12"/>
  <c r="AQ228" i="12"/>
  <c r="AQ106" i="12"/>
  <c r="AQ86" i="12"/>
  <c r="AQ67" i="12"/>
  <c r="AQ64" i="12"/>
  <c r="AQ57" i="12"/>
  <c r="AQ51" i="12"/>
  <c r="AQ40" i="12"/>
  <c r="AQ16" i="12"/>
  <c r="AQ88" i="12"/>
  <c r="AQ125" i="12"/>
  <c r="AQ147" i="12"/>
  <c r="AQ107" i="12"/>
  <c r="AQ36" i="12"/>
  <c r="AQ14" i="12"/>
  <c r="AQ60" i="12"/>
  <c r="AQ38" i="12"/>
  <c r="AQ23" i="12"/>
  <c r="AQ209" i="12"/>
  <c r="AQ155" i="12"/>
  <c r="AQ112" i="12"/>
  <c r="AQ97" i="12"/>
  <c r="AQ96" i="12"/>
  <c r="AQ50" i="12"/>
  <c r="AQ273" i="12"/>
  <c r="AQ143" i="12"/>
  <c r="AQ139" i="12"/>
  <c r="AQ98" i="12"/>
  <c r="AQ79" i="12"/>
  <c r="AQ32" i="12"/>
  <c r="AQ30" i="12"/>
  <c r="AQ24" i="12"/>
  <c r="AQ22" i="12"/>
  <c r="AQ13" i="12"/>
  <c r="AQ332" i="12"/>
  <c r="AQ231" i="12"/>
  <c r="AQ191" i="12"/>
  <c r="AQ180" i="12"/>
  <c r="AQ289" i="12"/>
  <c r="AQ258" i="12"/>
  <c r="AQ233" i="12"/>
  <c r="AQ201" i="12"/>
  <c r="AQ157" i="12"/>
  <c r="AQ146" i="12"/>
  <c r="AQ26" i="12"/>
  <c r="AQ21" i="12"/>
  <c r="AQ239" i="12"/>
  <c r="AQ166" i="12"/>
  <c r="AQ151" i="12"/>
  <c r="AQ196" i="12"/>
  <c r="AQ130" i="12"/>
  <c r="AQ122" i="12"/>
  <c r="AQ213" i="12"/>
  <c r="AQ31" i="12"/>
  <c r="AQ316" i="12"/>
  <c r="AQ116" i="12"/>
  <c r="AQ94" i="12"/>
  <c r="AQ70" i="12"/>
  <c r="AQ19" i="12"/>
  <c r="AQ149" i="12"/>
  <c r="AQ113" i="12"/>
  <c r="AQ175" i="12"/>
  <c r="AQ74" i="12"/>
  <c r="AQ11" i="12"/>
  <c r="AQ135" i="12"/>
  <c r="AQ104" i="12"/>
  <c r="AQ35" i="12"/>
  <c r="AQ111" i="12"/>
  <c r="AQ68" i="12"/>
  <c r="AQ61" i="12"/>
  <c r="AQ17" i="12"/>
  <c r="AQ100" i="12"/>
  <c r="AQ62" i="12"/>
  <c r="AQ55" i="12"/>
  <c r="AQ198" i="12"/>
  <c r="AQ185" i="12"/>
  <c r="AQ129" i="12"/>
  <c r="AQ103" i="12"/>
  <c r="AQ46" i="12"/>
  <c r="AQ18" i="12"/>
  <c r="AQ42" i="12"/>
  <c r="AQ84" i="12"/>
  <c r="AQ10" i="12"/>
  <c r="AQ43" i="12"/>
  <c r="AQ56" i="12"/>
  <c r="AQ9" i="12"/>
  <c r="AQ227" i="12"/>
  <c r="AQ150" i="12"/>
  <c r="AQ121" i="12"/>
  <c r="AQ41" i="12"/>
  <c r="AQ20" i="12"/>
  <c r="AQ243" i="12"/>
  <c r="AQ202" i="12"/>
  <c r="AQ199" i="12"/>
  <c r="AQ75" i="12"/>
  <c r="AQ15" i="12"/>
  <c r="AQ124" i="12"/>
  <c r="AQ27" i="12"/>
  <c r="AQ132" i="12"/>
  <c r="AQ58" i="12"/>
  <c r="AQ76" i="12"/>
  <c r="AP99" i="12"/>
  <c r="AP81" i="12"/>
  <c r="AP72" i="12"/>
  <c r="AP63" i="12"/>
  <c r="AP1" i="7"/>
  <c r="AQ2" i="7"/>
  <c r="AK6" i="11"/>
  <c r="AL4" i="11"/>
  <c r="AQ72" i="12" l="1"/>
  <c r="AQ90" i="12"/>
  <c r="AQ99" i="12"/>
  <c r="AR700" i="12"/>
  <c r="AR690" i="12"/>
  <c r="AR701" i="12"/>
  <c r="AR696" i="12"/>
  <c r="AR691" i="12"/>
  <c r="AR702" i="12"/>
  <c r="AR697" i="12"/>
  <c r="AR692" i="12"/>
  <c r="AR703" i="12"/>
  <c r="AR698" i="12"/>
  <c r="AR693" i="12"/>
  <c r="AR699" i="12"/>
  <c r="AR694" i="12"/>
  <c r="AR685" i="12"/>
  <c r="AR686" i="12"/>
  <c r="AR677" i="12"/>
  <c r="AR682" i="12"/>
  <c r="AR666" i="12"/>
  <c r="AR684" i="12"/>
  <c r="AR674" i="12"/>
  <c r="AR687" i="12"/>
  <c r="AR670" i="12"/>
  <c r="AR665" i="12"/>
  <c r="AR655" i="12"/>
  <c r="AR672" i="12"/>
  <c r="AR676" i="12"/>
  <c r="AR659" i="12"/>
  <c r="AR675" i="12"/>
  <c r="AR660" i="12"/>
  <c r="AR653" i="12"/>
  <c r="AR646" i="12"/>
  <c r="AR633" i="12"/>
  <c r="AR688" i="12"/>
  <c r="AR649" i="12"/>
  <c r="AR668" i="12"/>
  <c r="AR673" i="12"/>
  <c r="AR679" i="12"/>
  <c r="AR641" i="12"/>
  <c r="AR630" i="12"/>
  <c r="AR647" i="12"/>
  <c r="AR667" i="12"/>
  <c r="AR661" i="12"/>
  <c r="AR658" i="12"/>
  <c r="AR652" i="12"/>
  <c r="AR638" i="12"/>
  <c r="AR627" i="12"/>
  <c r="AR617" i="12"/>
  <c r="AR612" i="12"/>
  <c r="AR681" i="12"/>
  <c r="AR678" i="12"/>
  <c r="AR632" i="12"/>
  <c r="AR623" i="12"/>
  <c r="AR607" i="12"/>
  <c r="AR651" i="12"/>
  <c r="AR662" i="12"/>
  <c r="AR680" i="12"/>
  <c r="AR634" i="12"/>
  <c r="AR631" i="12"/>
  <c r="AR628" i="12"/>
  <c r="AR625" i="12"/>
  <c r="AR664" i="12"/>
  <c r="AR643" i="12"/>
  <c r="AR640" i="12"/>
  <c r="AR639" i="12"/>
  <c r="AR650" i="12"/>
  <c r="AR642" i="12"/>
  <c r="AR657" i="12"/>
  <c r="AR644" i="12"/>
  <c r="AR629" i="12"/>
  <c r="AR619" i="12"/>
  <c r="AR601" i="12"/>
  <c r="AR585" i="12"/>
  <c r="AR616" i="12"/>
  <c r="AR606" i="12"/>
  <c r="AR648" i="12"/>
  <c r="AR626" i="12"/>
  <c r="AR622" i="12"/>
  <c r="AR614" i="12"/>
  <c r="AR656" i="12"/>
  <c r="AR635" i="12"/>
  <c r="AR613" i="12"/>
  <c r="AR663" i="12"/>
  <c r="AR615" i="12"/>
  <c r="AR588" i="12"/>
  <c r="AR610" i="12"/>
  <c r="AR605" i="12"/>
  <c r="AR580" i="12"/>
  <c r="AR568" i="12"/>
  <c r="AR669" i="12"/>
  <c r="AR593" i="12"/>
  <c r="AR611" i="12"/>
  <c r="AR608" i="12"/>
  <c r="AR602" i="12"/>
  <c r="AR600" i="12"/>
  <c r="AR589" i="12"/>
  <c r="AR583" i="12"/>
  <c r="AR551" i="12"/>
  <c r="AR604" i="12"/>
  <c r="AR575" i="12"/>
  <c r="AR573" i="12"/>
  <c r="AR557" i="12"/>
  <c r="AR541" i="12"/>
  <c r="AR525" i="12"/>
  <c r="AR618" i="12"/>
  <c r="AR577" i="12"/>
  <c r="AR645" i="12"/>
  <c r="AR621" i="12"/>
  <c r="AR594" i="12"/>
  <c r="AR582" i="12"/>
  <c r="AR578" i="12"/>
  <c r="AR553" i="12"/>
  <c r="AR537" i="12"/>
  <c r="AR609" i="12"/>
  <c r="AR592" i="12"/>
  <c r="AR548" i="12"/>
  <c r="AR532" i="12"/>
  <c r="AR516" i="12"/>
  <c r="AR597" i="12"/>
  <c r="AR598" i="12"/>
  <c r="AR599" i="12"/>
  <c r="AR591" i="12"/>
  <c r="AR576" i="12"/>
  <c r="AR563" i="12"/>
  <c r="AR590" i="12"/>
  <c r="AR570" i="12"/>
  <c r="AR544" i="12"/>
  <c r="AR528" i="12"/>
  <c r="AR521" i="12"/>
  <c r="AR567" i="12"/>
  <c r="AR574" i="12"/>
  <c r="AR584" i="12"/>
  <c r="AR554" i="12"/>
  <c r="AR533" i="12"/>
  <c r="AR624" i="12"/>
  <c r="AR587" i="12"/>
  <c r="AR571" i="12"/>
  <c r="AR561" i="12"/>
  <c r="AR581" i="12"/>
  <c r="AR564" i="12"/>
  <c r="AR636" i="12"/>
  <c r="AR536" i="12"/>
  <c r="AR531" i="12"/>
  <c r="AR529" i="12"/>
  <c r="AR485" i="12"/>
  <c r="AR579" i="12"/>
  <c r="AR556" i="12"/>
  <c r="AR520" i="12"/>
  <c r="AR512" i="12"/>
  <c r="AR496" i="12"/>
  <c r="AR480" i="12"/>
  <c r="AR562" i="12"/>
  <c r="AR559" i="12"/>
  <c r="AR595" i="12"/>
  <c r="AR519" i="12"/>
  <c r="AR495" i="12"/>
  <c r="AR492" i="12"/>
  <c r="AR565" i="12"/>
  <c r="AR524" i="12"/>
  <c r="AR596" i="12"/>
  <c r="AR560" i="12"/>
  <c r="AR522" i="12"/>
  <c r="AR517" i="12"/>
  <c r="AR504" i="12"/>
  <c r="AR483" i="12"/>
  <c r="AR451" i="12"/>
  <c r="AR527" i="12"/>
  <c r="AR509" i="12"/>
  <c r="AR508" i="12"/>
  <c r="AR489" i="12"/>
  <c r="AR555" i="12"/>
  <c r="AR549" i="12"/>
  <c r="AR482" i="12"/>
  <c r="AR539" i="12"/>
  <c r="AR558" i="12"/>
  <c r="AR466" i="12"/>
  <c r="AR487" i="12"/>
  <c r="AR479" i="12"/>
  <c r="AR547" i="12"/>
  <c r="AR540" i="12"/>
  <c r="AR526" i="12"/>
  <c r="AR507" i="12"/>
  <c r="AR494" i="12"/>
  <c r="AR478" i="12"/>
  <c r="AR542" i="12"/>
  <c r="AR499" i="12"/>
  <c r="AR497" i="12"/>
  <c r="AR490" i="12"/>
  <c r="AR488" i="12"/>
  <c r="AR476" i="12"/>
  <c r="AR572" i="12"/>
  <c r="AR543" i="12"/>
  <c r="AR510" i="12"/>
  <c r="AR506" i="12"/>
  <c r="AR566" i="12"/>
  <c r="AR546" i="12"/>
  <c r="AR538" i="12"/>
  <c r="AR502" i="12"/>
  <c r="AR523" i="12"/>
  <c r="AR475" i="12"/>
  <c r="AR471" i="12"/>
  <c r="AR468" i="12"/>
  <c r="AR452" i="12"/>
  <c r="AR440" i="12"/>
  <c r="AR424" i="12"/>
  <c r="AR465" i="12"/>
  <c r="AR443" i="12"/>
  <c r="AR435" i="12"/>
  <c r="AR505" i="12"/>
  <c r="AR462" i="12"/>
  <c r="AR430" i="12"/>
  <c r="AR414" i="12"/>
  <c r="AR545" i="12"/>
  <c r="AR514" i="12"/>
  <c r="AR474" i="12"/>
  <c r="AR436" i="12"/>
  <c r="AR420" i="12"/>
  <c r="AR515" i="12"/>
  <c r="AR469" i="12"/>
  <c r="AR457" i="12"/>
  <c r="AR438" i="12"/>
  <c r="AR419" i="12"/>
  <c r="AR500" i="12"/>
  <c r="AR470" i="12"/>
  <c r="AR511" i="12"/>
  <c r="AR486" i="12"/>
  <c r="AR464" i="12"/>
  <c r="AR530" i="12"/>
  <c r="AR491" i="12"/>
  <c r="AR472" i="12"/>
  <c r="AR415" i="12"/>
  <c r="AR407" i="12"/>
  <c r="AR402" i="12"/>
  <c r="AR550" i="12"/>
  <c r="AR439" i="12"/>
  <c r="AR437" i="12"/>
  <c r="AR421" i="12"/>
  <c r="AR473" i="12"/>
  <c r="AR460" i="12"/>
  <c r="AR417" i="12"/>
  <c r="AR408" i="12"/>
  <c r="AR493" i="12"/>
  <c r="AR429" i="12"/>
  <c r="AR503" i="12"/>
  <c r="AR498" i="12"/>
  <c r="AR477" i="12"/>
  <c r="AR461" i="12"/>
  <c r="AR448" i="12"/>
  <c r="AR444" i="12"/>
  <c r="AR397" i="12"/>
  <c r="AR381" i="12"/>
  <c r="AR446" i="12"/>
  <c r="AR445" i="12"/>
  <c r="AR412" i="12"/>
  <c r="AR404" i="12"/>
  <c r="AR387" i="12"/>
  <c r="AR371" i="12"/>
  <c r="AR447" i="12"/>
  <c r="AR434" i="12"/>
  <c r="AR425" i="12"/>
  <c r="AR453" i="12"/>
  <c r="AR449" i="12"/>
  <c r="AR413" i="12"/>
  <c r="AR383" i="12"/>
  <c r="AR367" i="12"/>
  <c r="AR459" i="12"/>
  <c r="AR428" i="12"/>
  <c r="AR409" i="12"/>
  <c r="AR392" i="12"/>
  <c r="AR455" i="12"/>
  <c r="AR400" i="12"/>
  <c r="AR372" i="12"/>
  <c r="AR456" i="12"/>
  <c r="AR441" i="12"/>
  <c r="AR431" i="12"/>
  <c r="AR401" i="12"/>
  <c r="AR391" i="12"/>
  <c r="AR332" i="12"/>
  <c r="AR534" i="12"/>
  <c r="AR422" i="12"/>
  <c r="AR390" i="12"/>
  <c r="AR423" i="12"/>
  <c r="AR388" i="12"/>
  <c r="AR379" i="12"/>
  <c r="AR357" i="12"/>
  <c r="AR344" i="12"/>
  <c r="AR454" i="12"/>
  <c r="AR405" i="12"/>
  <c r="AR442" i="12"/>
  <c r="AR418" i="12"/>
  <c r="AR353" i="12"/>
  <c r="AR406" i="12"/>
  <c r="AR513" i="12"/>
  <c r="AR432" i="12"/>
  <c r="AR411" i="12"/>
  <c r="AR396" i="12"/>
  <c r="AR389" i="12"/>
  <c r="AR384" i="12"/>
  <c r="AR375" i="12"/>
  <c r="AR369" i="12"/>
  <c r="AR360" i="12"/>
  <c r="AR481" i="12"/>
  <c r="AR361" i="12"/>
  <c r="AR458" i="12"/>
  <c r="AR427" i="12"/>
  <c r="AR362" i="12"/>
  <c r="AR352" i="12"/>
  <c r="AR349" i="12"/>
  <c r="AR318" i="12"/>
  <c r="AR386" i="12"/>
  <c r="AR378" i="12"/>
  <c r="AR374" i="12"/>
  <c r="AR345" i="12"/>
  <c r="AR426" i="12"/>
  <c r="AR394" i="12"/>
  <c r="AR342" i="12"/>
  <c r="AR336" i="12"/>
  <c r="AR333" i="12"/>
  <c r="AR298" i="12"/>
  <c r="AR282" i="12"/>
  <c r="AR266" i="12"/>
  <c r="AR359" i="12"/>
  <c r="AR330" i="12"/>
  <c r="AR325" i="12"/>
  <c r="AR309" i="12"/>
  <c r="AR293" i="12"/>
  <c r="AR403" i="12"/>
  <c r="AR320" i="12"/>
  <c r="AR304" i="12"/>
  <c r="AR288" i="12"/>
  <c r="AR272" i="12"/>
  <c r="AR256" i="12"/>
  <c r="AR410" i="12"/>
  <c r="AR355" i="12"/>
  <c r="AR347" i="12"/>
  <c r="AR358" i="12"/>
  <c r="AR340" i="12"/>
  <c r="AR337" i="12"/>
  <c r="AR299" i="12"/>
  <c r="AR395" i="12"/>
  <c r="AR351" i="12"/>
  <c r="AR346" i="12"/>
  <c r="AR319" i="12"/>
  <c r="AR291" i="12"/>
  <c r="AR259" i="12"/>
  <c r="AR380" i="12"/>
  <c r="AR377" i="12"/>
  <c r="AR376" i="12"/>
  <c r="AR322" i="12"/>
  <c r="AR308" i="12"/>
  <c r="AR285" i="12"/>
  <c r="AR257" i="12"/>
  <c r="AR463" i="12"/>
  <c r="AR368" i="12"/>
  <c r="AR363" i="12"/>
  <c r="AR316" i="12"/>
  <c r="AR393" i="12"/>
  <c r="AR335" i="12"/>
  <c r="AR295" i="12"/>
  <c r="AR287" i="12"/>
  <c r="AR284" i="12"/>
  <c r="AR366" i="12"/>
  <c r="AR370" i="12"/>
  <c r="AR301" i="12"/>
  <c r="AR286" i="12"/>
  <c r="AR267" i="12"/>
  <c r="AR247" i="12"/>
  <c r="AR231" i="12"/>
  <c r="AR215" i="12"/>
  <c r="AR199" i="12"/>
  <c r="AR183" i="12"/>
  <c r="AR167" i="12"/>
  <c r="AR151" i="12"/>
  <c r="AR356" i="12"/>
  <c r="AR252" i="12"/>
  <c r="AR242" i="12"/>
  <c r="AR338" i="12"/>
  <c r="AR324" i="12"/>
  <c r="AR294" i="12"/>
  <c r="AR279" i="12"/>
  <c r="AR260" i="12"/>
  <c r="AR237" i="12"/>
  <c r="AR221" i="12"/>
  <c r="AR205" i="12"/>
  <c r="AR189" i="12"/>
  <c r="AR173" i="12"/>
  <c r="AR157" i="12"/>
  <c r="AR398" i="12"/>
  <c r="AR306" i="12"/>
  <c r="AR275" i="12"/>
  <c r="AR254" i="12"/>
  <c r="AR248" i="12"/>
  <c r="AR326" i="12"/>
  <c r="AR271" i="12"/>
  <c r="AR264" i="12"/>
  <c r="AR243" i="12"/>
  <c r="AR227" i="12"/>
  <c r="AR211" i="12"/>
  <c r="AR179" i="12"/>
  <c r="AR163" i="12"/>
  <c r="AR147" i="12"/>
  <c r="AR354" i="12"/>
  <c r="AR313" i="12"/>
  <c r="AR303" i="12"/>
  <c r="AR300" i="12"/>
  <c r="AR289" i="12"/>
  <c r="AR268" i="12"/>
  <c r="AR261" i="12"/>
  <c r="AR249" i="12"/>
  <c r="AR233" i="12"/>
  <c r="AR217" i="12"/>
  <c r="AR201" i="12"/>
  <c r="AR185" i="12"/>
  <c r="AR169" i="12"/>
  <c r="AR323" i="12"/>
  <c r="AR315" i="12"/>
  <c r="AR373" i="12"/>
  <c r="AR329" i="12"/>
  <c r="AR364" i="12"/>
  <c r="AR234" i="12"/>
  <c r="AR225" i="12"/>
  <c r="AR218" i="12"/>
  <c r="AR209" i="12"/>
  <c r="AR202" i="12"/>
  <c r="AR193" i="12"/>
  <c r="AR186" i="12"/>
  <c r="AR162" i="12"/>
  <c r="AR158" i="12"/>
  <c r="AR149" i="12"/>
  <c r="AR129" i="12"/>
  <c r="AR113" i="12"/>
  <c r="AR87" i="12"/>
  <c r="AR83" i="12"/>
  <c r="AR244" i="12"/>
  <c r="AR226" i="12"/>
  <c r="AR302" i="12"/>
  <c r="AR278" i="12"/>
  <c r="AR270" i="12"/>
  <c r="AR241" i="12"/>
  <c r="AR171" i="12"/>
  <c r="AR290" i="12"/>
  <c r="AR274" i="12"/>
  <c r="AR235" i="12"/>
  <c r="AR292" i="12"/>
  <c r="AR251" i="12"/>
  <c r="AR165" i="12"/>
  <c r="AR145" i="12"/>
  <c r="AR131" i="12"/>
  <c r="AR115" i="12"/>
  <c r="AR105" i="12"/>
  <c r="AR101" i="12"/>
  <c r="AR327" i="12"/>
  <c r="AR213" i="12"/>
  <c r="AR197" i="12"/>
  <c r="AR181" i="12"/>
  <c r="AR174" i="12"/>
  <c r="AR155" i="12"/>
  <c r="AR126" i="12"/>
  <c r="AR350" i="12"/>
  <c r="AR296" i="12"/>
  <c r="AR277" i="12"/>
  <c r="AR334" i="12"/>
  <c r="AR341" i="12"/>
  <c r="AR262" i="12"/>
  <c r="AR255" i="12"/>
  <c r="AR230" i="12"/>
  <c r="AR223" i="12"/>
  <c r="AR200" i="12"/>
  <c r="AR141" i="12"/>
  <c r="AR137" i="12"/>
  <c r="AR128" i="12"/>
  <c r="AR119" i="12"/>
  <c r="AR85" i="12"/>
  <c r="AR77" i="12"/>
  <c r="AR73" i="12"/>
  <c r="AR177" i="12"/>
  <c r="AR164" i="12"/>
  <c r="AR153" i="12"/>
  <c r="AR69" i="12"/>
  <c r="AR65" i="12"/>
  <c r="AR222" i="12"/>
  <c r="AR194" i="12"/>
  <c r="AR182" i="12"/>
  <c r="AR176" i="12"/>
  <c r="AR170" i="12"/>
  <c r="AR118" i="12"/>
  <c r="AR95" i="12"/>
  <c r="AR88" i="12"/>
  <c r="AR61" i="12"/>
  <c r="AR57" i="12"/>
  <c r="AR311" i="12"/>
  <c r="AR236" i="12"/>
  <c r="AR188" i="12"/>
  <c r="AR343" i="12"/>
  <c r="AR328" i="12"/>
  <c r="AR317" i="12"/>
  <c r="AR281" i="12"/>
  <c r="AR216" i="12"/>
  <c r="AR175" i="12"/>
  <c r="AR135" i="12"/>
  <c r="AR116" i="12"/>
  <c r="AR98" i="12"/>
  <c r="AR91" i="12"/>
  <c r="AR78" i="12"/>
  <c r="AR74" i="12"/>
  <c r="AR40" i="12"/>
  <c r="AR24" i="12"/>
  <c r="AR273" i="12"/>
  <c r="AR258" i="12"/>
  <c r="AR238" i="12"/>
  <c r="AR232" i="12"/>
  <c r="AR210" i="12"/>
  <c r="AR198" i="12"/>
  <c r="AR269" i="12"/>
  <c r="AR250" i="12"/>
  <c r="AR240" i="12"/>
  <c r="AR224" i="12"/>
  <c r="AR120" i="12"/>
  <c r="AR114" i="12"/>
  <c r="AR108" i="12"/>
  <c r="AR71" i="12"/>
  <c r="AR66" i="12"/>
  <c r="AR47" i="12"/>
  <c r="AR37" i="12"/>
  <c r="AR97" i="12"/>
  <c r="AR245" i="12"/>
  <c r="AR214" i="12"/>
  <c r="AR154" i="12"/>
  <c r="AR93" i="12"/>
  <c r="AR89" i="12"/>
  <c r="AR36" i="12"/>
  <c r="AR18" i="12"/>
  <c r="AR125" i="12"/>
  <c r="AR111" i="12"/>
  <c r="AR339" i="12"/>
  <c r="AR160" i="12"/>
  <c r="AR305" i="12"/>
  <c r="AR276" i="12"/>
  <c r="AR321" i="12"/>
  <c r="AR239" i="12"/>
  <c r="AR206" i="12"/>
  <c r="AR191" i="12"/>
  <c r="AR136" i="12"/>
  <c r="AR122" i="12"/>
  <c r="AR67" i="12"/>
  <c r="AR49" i="12"/>
  <c r="AR19" i="12"/>
  <c r="AR220" i="12"/>
  <c r="AR139" i="12"/>
  <c r="AR107" i="12"/>
  <c r="AR312" i="12"/>
  <c r="AR168" i="12"/>
  <c r="AR283" i="12"/>
  <c r="AR253" i="12"/>
  <c r="AR207" i="12"/>
  <c r="AR203" i="12"/>
  <c r="AR192" i="12"/>
  <c r="AR184" i="12"/>
  <c r="AR385" i="12"/>
  <c r="AR172" i="12"/>
  <c r="AR15" i="12"/>
  <c r="AR102" i="12"/>
  <c r="AR219" i="12"/>
  <c r="AR190" i="12"/>
  <c r="AR112" i="12"/>
  <c r="AR96" i="12"/>
  <c r="AR60" i="12"/>
  <c r="AR50" i="12"/>
  <c r="AR38" i="12"/>
  <c r="AR23" i="12"/>
  <c r="AR32" i="12"/>
  <c r="AR30" i="12"/>
  <c r="AR22" i="12"/>
  <c r="AR13" i="12"/>
  <c r="AR307" i="12"/>
  <c r="AR143" i="12"/>
  <c r="AR79" i="12"/>
  <c r="AR180" i="12"/>
  <c r="AR156" i="12"/>
  <c r="AR80" i="12"/>
  <c r="AR265" i="12"/>
  <c r="AR204" i="12"/>
  <c r="AR146" i="12"/>
  <c r="AR166" i="12"/>
  <c r="AR103" i="12"/>
  <c r="AR82" i="12"/>
  <c r="AR62" i="12"/>
  <c r="AR56" i="12"/>
  <c r="AR43" i="12"/>
  <c r="AR20" i="12"/>
  <c r="AR12" i="12"/>
  <c r="AR187" i="12"/>
  <c r="AR152" i="12"/>
  <c r="AR196" i="12"/>
  <c r="AR148" i="12"/>
  <c r="AR138" i="12"/>
  <c r="AR228" i="12"/>
  <c r="AR133" i="12"/>
  <c r="AR117" i="12"/>
  <c r="AR106" i="12"/>
  <c r="AR94" i="12"/>
  <c r="AR70" i="12"/>
  <c r="AR14" i="12"/>
  <c r="AR53" i="12"/>
  <c r="AR25" i="12"/>
  <c r="AR310" i="12"/>
  <c r="AR683" i="12"/>
  <c r="AR132" i="12"/>
  <c r="AR58" i="12"/>
  <c r="AR33" i="12"/>
  <c r="AR27" i="12"/>
  <c r="AR159" i="12"/>
  <c r="AR134" i="12"/>
  <c r="AR100" i="12"/>
  <c r="AR55" i="12"/>
  <c r="AR51" i="12"/>
  <c r="AR104" i="12"/>
  <c r="AR130" i="12"/>
  <c r="AR124" i="12"/>
  <c r="AR208" i="12"/>
  <c r="AR48" i="12"/>
  <c r="AR10" i="12"/>
  <c r="AR26" i="12"/>
  <c r="AR9" i="12"/>
  <c r="AR21" i="12"/>
  <c r="AR76" i="12"/>
  <c r="AR140" i="12"/>
  <c r="AR123" i="12"/>
  <c r="AR17" i="12"/>
  <c r="AR46" i="12"/>
  <c r="AR59" i="12"/>
  <c r="AR42" i="12"/>
  <c r="AR11" i="12"/>
  <c r="AR29" i="12"/>
  <c r="AR84" i="12"/>
  <c r="AR35" i="12"/>
  <c r="AR68" i="12"/>
  <c r="AR86" i="12"/>
  <c r="AR52" i="12"/>
  <c r="AR142" i="12"/>
  <c r="AR75" i="12"/>
  <c r="AR28" i="12"/>
  <c r="AR92" i="12"/>
  <c r="AR31" i="12"/>
  <c r="AR64" i="12"/>
  <c r="AR16" i="12"/>
  <c r="AR150" i="12"/>
  <c r="AR121" i="12"/>
  <c r="AR41" i="12"/>
  <c r="AQ45" i="12"/>
  <c r="AQ54" i="12"/>
  <c r="AS6" i="12"/>
  <c r="AT4" i="12"/>
  <c r="AQ63" i="12"/>
  <c r="AQ81" i="12"/>
  <c r="AQ1" i="7"/>
  <c r="AR2" i="7"/>
  <c r="AL6" i="11"/>
  <c r="AM4" i="11"/>
  <c r="AR72" i="12" l="1"/>
  <c r="AR54" i="12"/>
  <c r="AR63" i="12"/>
  <c r="AR81" i="12"/>
  <c r="AR99" i="12"/>
  <c r="AR45" i="12"/>
  <c r="AR90" i="12"/>
  <c r="AT6" i="12"/>
  <c r="AU4" i="12"/>
  <c r="AS701" i="12"/>
  <c r="AS702" i="12"/>
  <c r="AS703" i="12"/>
  <c r="AS687" i="12"/>
  <c r="AS698" i="12"/>
  <c r="AS699" i="12"/>
  <c r="AS700" i="12"/>
  <c r="AS694" i="12"/>
  <c r="AS680" i="12"/>
  <c r="AS684" i="12"/>
  <c r="AS693" i="12"/>
  <c r="AS690" i="12"/>
  <c r="AS685" i="12"/>
  <c r="AS696" i="12"/>
  <c r="AS697" i="12"/>
  <c r="AS677" i="12"/>
  <c r="AS650" i="12"/>
  <c r="AS692" i="12"/>
  <c r="AS682" i="12"/>
  <c r="AS669" i="12"/>
  <c r="AS667" i="12"/>
  <c r="AS688" i="12"/>
  <c r="AS670" i="12"/>
  <c r="AS675" i="12"/>
  <c r="AS683" i="12"/>
  <c r="AS676" i="12"/>
  <c r="AS674" i="12"/>
  <c r="AS678" i="12"/>
  <c r="AS660" i="12"/>
  <c r="AS628" i="12"/>
  <c r="AS686" i="12"/>
  <c r="AS679" i="12"/>
  <c r="AS666" i="12"/>
  <c r="AS659" i="12"/>
  <c r="AS663" i="12"/>
  <c r="AS656" i="12"/>
  <c r="AS661" i="12"/>
  <c r="AS653" i="12"/>
  <c r="AS639" i="12"/>
  <c r="AS681" i="12"/>
  <c r="AS665" i="12"/>
  <c r="AS664" i="12"/>
  <c r="AS647" i="12"/>
  <c r="AS635" i="12"/>
  <c r="AS612" i="12"/>
  <c r="AS668" i="12"/>
  <c r="AS641" i="12"/>
  <c r="AS632" i="12"/>
  <c r="AS623" i="12"/>
  <c r="AS651" i="12"/>
  <c r="AS645" i="12"/>
  <c r="AS629" i="12"/>
  <c r="AS618" i="12"/>
  <c r="AS691" i="12"/>
  <c r="AS634" i="12"/>
  <c r="AS631" i="12"/>
  <c r="AS655" i="12"/>
  <c r="AS649" i="12"/>
  <c r="AS657" i="12"/>
  <c r="AS648" i="12"/>
  <c r="AS672" i="12"/>
  <c r="AS646" i="12"/>
  <c r="AS644" i="12"/>
  <c r="AS642" i="12"/>
  <c r="AS662" i="12"/>
  <c r="AS640" i="12"/>
  <c r="AS638" i="12"/>
  <c r="AS616" i="12"/>
  <c r="AS606" i="12"/>
  <c r="AS596" i="12"/>
  <c r="AS580" i="12"/>
  <c r="AS643" i="12"/>
  <c r="AS626" i="12"/>
  <c r="AS615" i="12"/>
  <c r="AS652" i="12"/>
  <c r="AS658" i="12"/>
  <c r="AS624" i="12"/>
  <c r="AS598" i="12"/>
  <c r="AS673" i="12"/>
  <c r="AS627" i="12"/>
  <c r="AS622" i="12"/>
  <c r="AS617" i="12"/>
  <c r="AS610" i="12"/>
  <c r="AS602" i="12"/>
  <c r="AS636" i="12"/>
  <c r="AS611" i="12"/>
  <c r="AS582" i="12"/>
  <c r="AS589" i="12"/>
  <c r="AS587" i="12"/>
  <c r="AS576" i="12"/>
  <c r="AS605" i="12"/>
  <c r="AS590" i="12"/>
  <c r="AS563" i="12"/>
  <c r="AS621" i="12"/>
  <c r="AS609" i="12"/>
  <c r="AS594" i="12"/>
  <c r="AS584" i="12"/>
  <c r="AS630" i="12"/>
  <c r="AS614" i="12"/>
  <c r="AS601" i="12"/>
  <c r="AS613" i="12"/>
  <c r="AS561" i="12"/>
  <c r="AS546" i="12"/>
  <c r="AS608" i="12"/>
  <c r="AS604" i="12"/>
  <c r="AS575" i="12"/>
  <c r="AS599" i="12"/>
  <c r="AS566" i="12"/>
  <c r="AS536" i="12"/>
  <c r="AS593" i="12"/>
  <c r="AS600" i="12"/>
  <c r="AS607" i="12"/>
  <c r="AS592" i="12"/>
  <c r="AS548" i="12"/>
  <c r="AS595" i="12"/>
  <c r="AS574" i="12"/>
  <c r="AS562" i="12"/>
  <c r="AS559" i="12"/>
  <c r="AS543" i="12"/>
  <c r="AS527" i="12"/>
  <c r="AS625" i="12"/>
  <c r="AS573" i="12"/>
  <c r="AS570" i="12"/>
  <c r="AS633" i="12"/>
  <c r="AS585" i="12"/>
  <c r="AS577" i="12"/>
  <c r="AS567" i="12"/>
  <c r="AS560" i="12"/>
  <c r="AS534" i="12"/>
  <c r="AS525" i="12"/>
  <c r="AS578" i="12"/>
  <c r="AS588" i="12"/>
  <c r="AS571" i="12"/>
  <c r="AS579" i="12"/>
  <c r="AS564" i="12"/>
  <c r="AS558" i="12"/>
  <c r="AS554" i="12"/>
  <c r="AS550" i="12"/>
  <c r="AS568" i="12"/>
  <c r="AS557" i="12"/>
  <c r="AS556" i="12"/>
  <c r="AS532" i="12"/>
  <c r="AS520" i="12"/>
  <c r="AS512" i="12"/>
  <c r="AS496" i="12"/>
  <c r="AS480" i="12"/>
  <c r="AS533" i="12"/>
  <c r="AS528" i="12"/>
  <c r="AS507" i="12"/>
  <c r="AS491" i="12"/>
  <c r="AS475" i="12"/>
  <c r="AS542" i="12"/>
  <c r="AS581" i="12"/>
  <c r="AS526" i="12"/>
  <c r="AS517" i="12"/>
  <c r="AS489" i="12"/>
  <c r="AS524" i="12"/>
  <c r="AS516" i="12"/>
  <c r="AS509" i="12"/>
  <c r="AS503" i="12"/>
  <c r="AS551" i="12"/>
  <c r="AS545" i="12"/>
  <c r="AS619" i="12"/>
  <c r="AS541" i="12"/>
  <c r="AS515" i="12"/>
  <c r="AS519" i="12"/>
  <c r="AS505" i="12"/>
  <c r="AS498" i="12"/>
  <c r="AS462" i="12"/>
  <c r="AS446" i="12"/>
  <c r="AS555" i="12"/>
  <c r="AS549" i="12"/>
  <c r="AS540" i="12"/>
  <c r="AS485" i="12"/>
  <c r="AS479" i="12"/>
  <c r="AS477" i="12"/>
  <c r="AS522" i="12"/>
  <c r="AS487" i="12"/>
  <c r="AS459" i="12"/>
  <c r="AS547" i="12"/>
  <c r="AS494" i="12"/>
  <c r="AS478" i="12"/>
  <c r="AS539" i="12"/>
  <c r="AS511" i="12"/>
  <c r="AS481" i="12"/>
  <c r="AS471" i="12"/>
  <c r="AS464" i="12"/>
  <c r="AS457" i="12"/>
  <c r="AS572" i="12"/>
  <c r="AS510" i="12"/>
  <c r="AS506" i="12"/>
  <c r="AS483" i="12"/>
  <c r="AS553" i="12"/>
  <c r="AS495" i="12"/>
  <c r="AS460" i="12"/>
  <c r="AS597" i="12"/>
  <c r="AS521" i="12"/>
  <c r="AS465" i="12"/>
  <c r="AS443" i="12"/>
  <c r="AS435" i="12"/>
  <c r="AS419" i="12"/>
  <c r="AS490" i="12"/>
  <c r="AS538" i="12"/>
  <c r="AS514" i="12"/>
  <c r="AS499" i="12"/>
  <c r="AS448" i="12"/>
  <c r="AS441" i="12"/>
  <c r="AS425" i="12"/>
  <c r="AS409" i="12"/>
  <c r="AS469" i="12"/>
  <c r="AS431" i="12"/>
  <c r="AS415" i="12"/>
  <c r="AS565" i="12"/>
  <c r="AS500" i="12"/>
  <c r="AS470" i="12"/>
  <c r="AS428" i="12"/>
  <c r="AS523" i="12"/>
  <c r="AS466" i="12"/>
  <c r="AS463" i="12"/>
  <c r="AS591" i="12"/>
  <c r="AS497" i="12"/>
  <c r="AS486" i="12"/>
  <c r="AS482" i="12"/>
  <c r="AS530" i="12"/>
  <c r="AS504" i="12"/>
  <c r="AS502" i="12"/>
  <c r="AS544" i="12"/>
  <c r="AS488" i="12"/>
  <c r="AS461" i="12"/>
  <c r="AS455" i="12"/>
  <c r="AS451" i="12"/>
  <c r="AS476" i="12"/>
  <c r="AS473" i="12"/>
  <c r="AS472" i="12"/>
  <c r="AS529" i="12"/>
  <c r="AS493" i="12"/>
  <c r="AS474" i="12"/>
  <c r="AS429" i="12"/>
  <c r="AS426" i="12"/>
  <c r="AS418" i="12"/>
  <c r="AS468" i="12"/>
  <c r="AS537" i="12"/>
  <c r="AS492" i="12"/>
  <c r="AS437" i="12"/>
  <c r="AS392" i="12"/>
  <c r="AS376" i="12"/>
  <c r="AS360" i="12"/>
  <c r="AS445" i="12"/>
  <c r="AS447" i="12"/>
  <c r="AS434" i="12"/>
  <c r="AS421" i="12"/>
  <c r="AS398" i="12"/>
  <c r="AS453" i="12"/>
  <c r="AS449" i="12"/>
  <c r="AS417" i="12"/>
  <c r="AS583" i="12"/>
  <c r="AS531" i="12"/>
  <c r="AS424" i="12"/>
  <c r="AS394" i="12"/>
  <c r="AS378" i="12"/>
  <c r="AS438" i="12"/>
  <c r="AS400" i="12"/>
  <c r="AS372" i="12"/>
  <c r="AS361" i="12"/>
  <c r="AS353" i="12"/>
  <c r="AS456" i="12"/>
  <c r="AS401" i="12"/>
  <c r="AS391" i="12"/>
  <c r="AS422" i="12"/>
  <c r="AS402" i="12"/>
  <c r="AS390" i="12"/>
  <c r="AS381" i="12"/>
  <c r="AS371" i="12"/>
  <c r="AS367" i="12"/>
  <c r="AS343" i="12"/>
  <c r="AS414" i="12"/>
  <c r="AS408" i="12"/>
  <c r="AS403" i="12"/>
  <c r="AS389" i="12"/>
  <c r="AS380" i="12"/>
  <c r="AS339" i="12"/>
  <c r="AS442" i="12"/>
  <c r="AS452" i="12"/>
  <c r="AS397" i="12"/>
  <c r="AS406" i="12"/>
  <c r="AS513" i="12"/>
  <c r="AS444" i="12"/>
  <c r="AS432" i="12"/>
  <c r="AS430" i="12"/>
  <c r="AS411" i="12"/>
  <c r="AS396" i="12"/>
  <c r="AS384" i="12"/>
  <c r="AS375" i="12"/>
  <c r="AS404" i="12"/>
  <c r="AS362" i="12"/>
  <c r="AS458" i="12"/>
  <c r="AS427" i="12"/>
  <c r="AS508" i="12"/>
  <c r="AS436" i="12"/>
  <c r="AS412" i="12"/>
  <c r="AS386" i="12"/>
  <c r="AS329" i="12"/>
  <c r="AS420" i="12"/>
  <c r="AS413" i="12"/>
  <c r="AS364" i="12"/>
  <c r="AS354" i="12"/>
  <c r="AS439" i="12"/>
  <c r="AS359" i="12"/>
  <c r="AS330" i="12"/>
  <c r="AS325" i="12"/>
  <c r="AS309" i="12"/>
  <c r="AS293" i="12"/>
  <c r="AS277" i="12"/>
  <c r="AS261" i="12"/>
  <c r="AS357" i="12"/>
  <c r="AS320" i="12"/>
  <c r="AS304" i="12"/>
  <c r="AS410" i="12"/>
  <c r="AS387" i="12"/>
  <c r="AS379" i="12"/>
  <c r="AS355" i="12"/>
  <c r="AS347" i="12"/>
  <c r="AS315" i="12"/>
  <c r="AS299" i="12"/>
  <c r="AS283" i="12"/>
  <c r="AS267" i="12"/>
  <c r="AS370" i="12"/>
  <c r="AS369" i="12"/>
  <c r="AS344" i="12"/>
  <c r="AS326" i="12"/>
  <c r="AS395" i="12"/>
  <c r="AS351" i="12"/>
  <c r="AS346" i="12"/>
  <c r="AS319" i="12"/>
  <c r="AS291" i="12"/>
  <c r="AS288" i="12"/>
  <c r="AS377" i="12"/>
  <c r="AS322" i="12"/>
  <c r="AS308" i="12"/>
  <c r="AS285" i="12"/>
  <c r="AS257" i="12"/>
  <c r="AS368" i="12"/>
  <c r="AS363" i="12"/>
  <c r="AS345" i="12"/>
  <c r="AS333" i="12"/>
  <c r="AS316" i="12"/>
  <c r="AS282" i="12"/>
  <c r="AS279" i="12"/>
  <c r="AS273" i="12"/>
  <c r="AS254" i="12"/>
  <c r="AS374" i="12"/>
  <c r="AS373" i="12"/>
  <c r="AS338" i="12"/>
  <c r="AS294" i="12"/>
  <c r="AS281" i="12"/>
  <c r="AS278" i="12"/>
  <c r="AS423" i="12"/>
  <c r="AS356" i="12"/>
  <c r="AS318" i="12"/>
  <c r="AS252" i="12"/>
  <c r="AS242" i="12"/>
  <c r="AS226" i="12"/>
  <c r="AS210" i="12"/>
  <c r="AS194" i="12"/>
  <c r="AS162" i="12"/>
  <c r="AS393" i="12"/>
  <c r="AS366" i="12"/>
  <c r="AS358" i="12"/>
  <c r="AS324" i="12"/>
  <c r="AS260" i="12"/>
  <c r="AS388" i="12"/>
  <c r="AS340" i="12"/>
  <c r="AS306" i="12"/>
  <c r="AS275" i="12"/>
  <c r="AS248" i="12"/>
  <c r="AS232" i="12"/>
  <c r="AS216" i="12"/>
  <c r="AS200" i="12"/>
  <c r="AS184" i="12"/>
  <c r="AS168" i="12"/>
  <c r="AS440" i="12"/>
  <c r="AS271" i="12"/>
  <c r="AS264" i="12"/>
  <c r="AS313" i="12"/>
  <c r="AS303" i="12"/>
  <c r="AS300" i="12"/>
  <c r="AS238" i="12"/>
  <c r="AS222" i="12"/>
  <c r="AS206" i="12"/>
  <c r="AS190" i="12"/>
  <c r="AS174" i="12"/>
  <c r="AS158" i="12"/>
  <c r="AS142" i="12"/>
  <c r="AS454" i="12"/>
  <c r="AS407" i="12"/>
  <c r="AS289" i="12"/>
  <c r="AS383" i="12"/>
  <c r="AS341" i="12"/>
  <c r="AS336" i="12"/>
  <c r="AS287" i="12"/>
  <c r="AS276" i="12"/>
  <c r="AS244" i="12"/>
  <c r="AS228" i="12"/>
  <c r="AS196" i="12"/>
  <c r="AS180" i="12"/>
  <c r="AS164" i="12"/>
  <c r="AS335" i="12"/>
  <c r="AS298" i="12"/>
  <c r="AS349" i="12"/>
  <c r="AS342" i="12"/>
  <c r="AS337" i="12"/>
  <c r="AS301" i="12"/>
  <c r="AS286" i="12"/>
  <c r="AS259" i="12"/>
  <c r="AS249" i="12"/>
  <c r="AS247" i="12"/>
  <c r="AS124" i="12"/>
  <c r="AS108" i="12"/>
  <c r="AS302" i="12"/>
  <c r="AS270" i="12"/>
  <c r="AS241" i="12"/>
  <c r="AS290" i="12"/>
  <c r="AS284" i="12"/>
  <c r="AS274" i="12"/>
  <c r="AS235" i="12"/>
  <c r="AS227" i="12"/>
  <c r="AS219" i="12"/>
  <c r="AS211" i="12"/>
  <c r="AS203" i="12"/>
  <c r="AS187" i="12"/>
  <c r="AS179" i="12"/>
  <c r="AS157" i="12"/>
  <c r="AS147" i="12"/>
  <c r="AS327" i="12"/>
  <c r="AS268" i="12"/>
  <c r="AS237" i="12"/>
  <c r="AS221" i="12"/>
  <c r="AS213" i="12"/>
  <c r="AS205" i="12"/>
  <c r="AS197" i="12"/>
  <c r="AS189" i="12"/>
  <c r="AS181" i="12"/>
  <c r="AS155" i="12"/>
  <c r="AS126" i="12"/>
  <c r="AS97" i="12"/>
  <c r="AS93" i="12"/>
  <c r="AS332" i="12"/>
  <c r="AS272" i="12"/>
  <c r="AS166" i="12"/>
  <c r="AS154" i="12"/>
  <c r="AS143" i="12"/>
  <c r="AS137" i="12"/>
  <c r="AS121" i="12"/>
  <c r="AS334" i="12"/>
  <c r="AS266" i="12"/>
  <c r="AS183" i="12"/>
  <c r="AS177" i="12"/>
  <c r="AS153" i="12"/>
  <c r="AS69" i="12"/>
  <c r="AS65" i="12"/>
  <c r="AS405" i="12"/>
  <c r="AS217" i="12"/>
  <c r="AS182" i="12"/>
  <c r="AS176" i="12"/>
  <c r="AS170" i="12"/>
  <c r="AS145" i="12"/>
  <c r="AS118" i="12"/>
  <c r="AS95" i="12"/>
  <c r="AS88" i="12"/>
  <c r="AS61" i="12"/>
  <c r="AS57" i="12"/>
  <c r="AS352" i="12"/>
  <c r="AS311" i="12"/>
  <c r="AS236" i="12"/>
  <c r="AS188" i="12"/>
  <c r="AS159" i="12"/>
  <c r="AS156" i="12"/>
  <c r="AS151" i="12"/>
  <c r="AS136" i="12"/>
  <c r="AS117" i="12"/>
  <c r="AS53" i="12"/>
  <c r="AS49" i="12"/>
  <c r="AS328" i="12"/>
  <c r="AS317" i="12"/>
  <c r="AS175" i="12"/>
  <c r="AS169" i="12"/>
  <c r="AS321" i="12"/>
  <c r="AS231" i="12"/>
  <c r="AS199" i="12"/>
  <c r="AS163" i="12"/>
  <c r="AS107" i="12"/>
  <c r="AS84" i="12"/>
  <c r="AS70" i="12"/>
  <c r="AS66" i="12"/>
  <c r="AS35" i="12"/>
  <c r="AS204" i="12"/>
  <c r="AS192" i="12"/>
  <c r="AS296" i="12"/>
  <c r="AS269" i="12"/>
  <c r="AS250" i="12"/>
  <c r="AS240" i="12"/>
  <c r="AS224" i="12"/>
  <c r="AS262" i="12"/>
  <c r="AS255" i="12"/>
  <c r="AS230" i="12"/>
  <c r="AS223" i="12"/>
  <c r="AS218" i="12"/>
  <c r="AS245" i="12"/>
  <c r="AS234" i="12"/>
  <c r="AS214" i="12"/>
  <c r="AS89" i="12"/>
  <c r="AS87" i="12"/>
  <c r="AS85" i="12"/>
  <c r="AS77" i="12"/>
  <c r="AS36" i="12"/>
  <c r="AS18" i="12"/>
  <c r="AS116" i="12"/>
  <c r="AS173" i="12"/>
  <c r="AS160" i="12"/>
  <c r="AS131" i="12"/>
  <c r="AS125" i="12"/>
  <c r="AS111" i="12"/>
  <c r="AS78" i="12"/>
  <c r="AS60" i="12"/>
  <c r="AS23" i="12"/>
  <c r="AS13" i="12"/>
  <c r="AS140" i="12"/>
  <c r="AS105" i="12"/>
  <c r="AS102" i="12"/>
  <c r="AS305" i="12"/>
  <c r="AS295" i="12"/>
  <c r="AS186" i="12"/>
  <c r="AS128" i="12"/>
  <c r="AS239" i="12"/>
  <c r="AS191" i="12"/>
  <c r="AS165" i="12"/>
  <c r="AS251" i="12"/>
  <c r="AS202" i="12"/>
  <c r="AS133" i="12"/>
  <c r="AS119" i="12"/>
  <c r="AS79" i="12"/>
  <c r="AS62" i="12"/>
  <c r="AS55" i="12"/>
  <c r="AS28" i="12"/>
  <c r="AS14" i="12"/>
  <c r="AS292" i="12"/>
  <c r="AS130" i="12"/>
  <c r="AS113" i="12"/>
  <c r="AS256" i="12"/>
  <c r="AS253" i="12"/>
  <c r="AS225" i="12"/>
  <c r="AS207" i="12"/>
  <c r="AS323" i="12"/>
  <c r="AS215" i="12"/>
  <c r="AS171" i="12"/>
  <c r="AS193" i="12"/>
  <c r="AS96" i="12"/>
  <c r="AS73" i="12"/>
  <c r="AS50" i="12"/>
  <c r="AS38" i="12"/>
  <c r="AS112" i="12"/>
  <c r="AS307" i="12"/>
  <c r="AS209" i="12"/>
  <c r="AS115" i="12"/>
  <c r="AS32" i="12"/>
  <c r="AS30" i="12"/>
  <c r="AS22" i="12"/>
  <c r="AS98" i="12"/>
  <c r="AS47" i="12"/>
  <c r="AS24" i="12"/>
  <c r="AS350" i="12"/>
  <c r="AS141" i="12"/>
  <c r="AS139" i="12"/>
  <c r="AS80" i="12"/>
  <c r="AS265" i="12"/>
  <c r="AS146" i="12"/>
  <c r="AS120" i="12"/>
  <c r="AS26" i="12"/>
  <c r="AS25" i="12"/>
  <c r="AS21" i="12"/>
  <c r="AS312" i="12"/>
  <c r="AS258" i="12"/>
  <c r="AS233" i="12"/>
  <c r="AS201" i="12"/>
  <c r="AS103" i="12"/>
  <c r="AS82" i="12"/>
  <c r="AS220" i="12"/>
  <c r="AS152" i="12"/>
  <c r="AS134" i="12"/>
  <c r="AS123" i="12"/>
  <c r="AS46" i="12"/>
  <c r="AS41" i="12"/>
  <c r="AS11" i="12"/>
  <c r="AS198" i="12"/>
  <c r="AS150" i="12"/>
  <c r="AS385" i="12"/>
  <c r="AS172" i="12"/>
  <c r="AS148" i="12"/>
  <c r="AS114" i="12"/>
  <c r="AS19" i="12"/>
  <c r="AS100" i="12"/>
  <c r="AS74" i="12"/>
  <c r="AS51" i="12"/>
  <c r="AS29" i="12"/>
  <c r="AS56" i="12"/>
  <c r="AS16" i="12"/>
  <c r="AS12" i="12"/>
  <c r="AS135" i="12"/>
  <c r="AS208" i="12"/>
  <c r="AS138" i="12"/>
  <c r="AS52" i="12"/>
  <c r="AS40" i="12"/>
  <c r="AS83" i="12"/>
  <c r="AS132" i="12"/>
  <c r="AS76" i="12"/>
  <c r="AS185" i="12"/>
  <c r="AS129" i="12"/>
  <c r="AS122" i="12"/>
  <c r="AS243" i="12"/>
  <c r="AS58" i="12"/>
  <c r="AS33" i="12"/>
  <c r="AS59" i="12"/>
  <c r="AS42" i="12"/>
  <c r="AS104" i="12"/>
  <c r="AS101" i="12"/>
  <c r="AS37" i="12"/>
  <c r="AS68" i="12"/>
  <c r="AS48" i="12"/>
  <c r="AS10" i="12"/>
  <c r="AS86" i="12"/>
  <c r="AS310" i="12"/>
  <c r="AS167" i="12"/>
  <c r="AS43" i="12"/>
  <c r="AS17" i="12"/>
  <c r="AS9" i="12"/>
  <c r="AS106" i="12"/>
  <c r="AS27" i="12"/>
  <c r="AS64" i="12"/>
  <c r="AS149" i="12"/>
  <c r="AS92" i="12"/>
  <c r="AS91" i="12"/>
  <c r="AS31" i="12"/>
  <c r="AS15" i="12"/>
  <c r="AS94" i="12"/>
  <c r="AS71" i="12"/>
  <c r="AS20" i="12"/>
  <c r="AS67" i="12"/>
  <c r="AS75" i="12"/>
  <c r="AS2" i="7"/>
  <c r="AR1" i="7"/>
  <c r="AM6" i="11"/>
  <c r="AN4" i="11"/>
  <c r="AS54" i="12" l="1"/>
  <c r="AS63" i="12"/>
  <c r="AS81" i="12"/>
  <c r="AV4" i="12"/>
  <c r="AU6" i="12"/>
  <c r="AT701" i="12"/>
  <c r="AT696" i="12"/>
  <c r="AT702" i="12"/>
  <c r="AT697" i="12"/>
  <c r="AT703" i="12"/>
  <c r="AT698" i="12"/>
  <c r="AT682" i="12"/>
  <c r="AT693" i="12"/>
  <c r="AT699" i="12"/>
  <c r="AT694" i="12"/>
  <c r="AT700" i="12"/>
  <c r="AT683" i="12"/>
  <c r="AT675" i="12"/>
  <c r="AT690" i="12"/>
  <c r="AT684" i="12"/>
  <c r="AT685" i="12"/>
  <c r="AT667" i="12"/>
  <c r="AT679" i="12"/>
  <c r="AT688" i="12"/>
  <c r="AT686" i="12"/>
  <c r="AT692" i="12"/>
  <c r="AT661" i="12"/>
  <c r="AT645" i="12"/>
  <c r="AT680" i="12"/>
  <c r="AT678" i="12"/>
  <c r="AT674" i="12"/>
  <c r="AT673" i="12"/>
  <c r="AT664" i="12"/>
  <c r="AT676" i="12"/>
  <c r="AT657" i="12"/>
  <c r="AT660" i="12"/>
  <c r="AT651" i="12"/>
  <c r="AT639" i="12"/>
  <c r="AT687" i="12"/>
  <c r="AT663" i="12"/>
  <c r="AT656" i="12"/>
  <c r="AT681" i="12"/>
  <c r="AT665" i="12"/>
  <c r="AT650" i="12"/>
  <c r="AT647" i="12"/>
  <c r="AT672" i="12"/>
  <c r="AT668" i="12"/>
  <c r="AT677" i="12"/>
  <c r="AT659" i="12"/>
  <c r="AT691" i="12"/>
  <c r="AT670" i="12"/>
  <c r="AT648" i="12"/>
  <c r="AT641" i="12"/>
  <c r="AT632" i="12"/>
  <c r="AT623" i="12"/>
  <c r="AT666" i="12"/>
  <c r="AT629" i="12"/>
  <c r="AT618" i="12"/>
  <c r="AT636" i="12"/>
  <c r="AT613" i="12"/>
  <c r="AT628" i="12"/>
  <c r="AT643" i="12"/>
  <c r="AT644" i="12"/>
  <c r="AT662" i="12"/>
  <c r="AT640" i="12"/>
  <c r="AT649" i="12"/>
  <c r="AT631" i="12"/>
  <c r="AT652" i="12"/>
  <c r="AT634" i="12"/>
  <c r="AT626" i="12"/>
  <c r="AT591" i="12"/>
  <c r="AT575" i="12"/>
  <c r="AT655" i="12"/>
  <c r="AT615" i="12"/>
  <c r="AT642" i="12"/>
  <c r="AT630" i="12"/>
  <c r="AT621" i="12"/>
  <c r="AT614" i="12"/>
  <c r="AT658" i="12"/>
  <c r="AT607" i="12"/>
  <c r="AT593" i="12"/>
  <c r="AT617" i="12"/>
  <c r="AT610" i="12"/>
  <c r="AT635" i="12"/>
  <c r="AT616" i="12"/>
  <c r="AT638" i="12"/>
  <c r="AT587" i="12"/>
  <c r="AT605" i="12"/>
  <c r="AT669" i="12"/>
  <c r="AT653" i="12"/>
  <c r="AT574" i="12"/>
  <c r="AT646" i="12"/>
  <c r="AT609" i="12"/>
  <c r="AT594" i="12"/>
  <c r="AT584" i="12"/>
  <c r="AT577" i="12"/>
  <c r="AT595" i="12"/>
  <c r="AT579" i="12"/>
  <c r="AT608" i="12"/>
  <c r="AT604" i="12"/>
  <c r="AT573" i="12"/>
  <c r="AT557" i="12"/>
  <c r="AT541" i="12"/>
  <c r="AT599" i="12"/>
  <c r="AT580" i="12"/>
  <c r="AT619" i="12"/>
  <c r="AT588" i="12"/>
  <c r="AT585" i="12"/>
  <c r="AT576" i="12"/>
  <c r="AT571" i="12"/>
  <c r="AT547" i="12"/>
  <c r="AT531" i="12"/>
  <c r="AT600" i="12"/>
  <c r="AT582" i="12"/>
  <c r="AT578" i="12"/>
  <c r="AT592" i="12"/>
  <c r="AT612" i="12"/>
  <c r="AT562" i="12"/>
  <c r="AT559" i="12"/>
  <c r="AT543" i="12"/>
  <c r="AT601" i="12"/>
  <c r="AT567" i="12"/>
  <c r="AT554" i="12"/>
  <c r="AT538" i="12"/>
  <c r="AT522" i="12"/>
  <c r="AT606" i="12"/>
  <c r="AT598" i="12"/>
  <c r="AT633" i="12"/>
  <c r="AT611" i="12"/>
  <c r="AT590" i="12"/>
  <c r="AT560" i="12"/>
  <c r="AT625" i="12"/>
  <c r="AT537" i="12"/>
  <c r="AT589" i="12"/>
  <c r="AT624" i="12"/>
  <c r="AT602" i="12"/>
  <c r="AT561" i="12"/>
  <c r="AT546" i="12"/>
  <c r="AT539" i="12"/>
  <c r="AT530" i="12"/>
  <c r="AT627" i="12"/>
  <c r="AT568" i="12"/>
  <c r="AT583" i="12"/>
  <c r="AT566" i="12"/>
  <c r="AT563" i="12"/>
  <c r="AT565" i="12"/>
  <c r="AT544" i="12"/>
  <c r="AT542" i="12"/>
  <c r="AT523" i="12"/>
  <c r="AT533" i="12"/>
  <c r="AT528" i="12"/>
  <c r="AT507" i="12"/>
  <c r="AT491" i="12"/>
  <c r="AT553" i="12"/>
  <c r="AT549" i="12"/>
  <c r="AT502" i="12"/>
  <c r="AT486" i="12"/>
  <c r="AT597" i="12"/>
  <c r="AT581" i="12"/>
  <c r="AT550" i="12"/>
  <c r="AT520" i="12"/>
  <c r="AT564" i="12"/>
  <c r="AT551" i="12"/>
  <c r="AT545" i="12"/>
  <c r="AT506" i="12"/>
  <c r="AT521" i="12"/>
  <c r="AT596" i="12"/>
  <c r="AT556" i="12"/>
  <c r="AT519" i="12"/>
  <c r="AT536" i="12"/>
  <c r="AT497" i="12"/>
  <c r="AT474" i="12"/>
  <c r="AT457" i="12"/>
  <c r="AT441" i="12"/>
  <c r="AT540" i="12"/>
  <c r="AT496" i="12"/>
  <c r="AT572" i="12"/>
  <c r="AT558" i="12"/>
  <c r="AT516" i="12"/>
  <c r="AT511" i="12"/>
  <c r="AT510" i="12"/>
  <c r="AT488" i="12"/>
  <c r="AT494" i="12"/>
  <c r="AT479" i="12"/>
  <c r="AT478" i="12"/>
  <c r="AT526" i="12"/>
  <c r="AT481" i="12"/>
  <c r="AT504" i="12"/>
  <c r="AT492" i="12"/>
  <c r="AT480" i="12"/>
  <c r="AT477" i="12"/>
  <c r="AT469" i="12"/>
  <c r="AT495" i="12"/>
  <c r="AT503" i="12"/>
  <c r="AT475" i="12"/>
  <c r="AT555" i="12"/>
  <c r="AT622" i="12"/>
  <c r="AT524" i="12"/>
  <c r="AT525" i="12"/>
  <c r="AT512" i="12"/>
  <c r="AT490" i="12"/>
  <c r="AT430" i="12"/>
  <c r="AT414" i="12"/>
  <c r="AT532" i="12"/>
  <c r="AT514" i="12"/>
  <c r="AT505" i="12"/>
  <c r="AT499" i="12"/>
  <c r="AT462" i="12"/>
  <c r="AT448" i="12"/>
  <c r="AT509" i="12"/>
  <c r="AT436" i="12"/>
  <c r="AT420" i="12"/>
  <c r="AT527" i="12"/>
  <c r="AT483" i="12"/>
  <c r="AT482" i="12"/>
  <c r="AT455" i="12"/>
  <c r="AT446" i="12"/>
  <c r="AT426" i="12"/>
  <c r="AT410" i="12"/>
  <c r="AT466" i="12"/>
  <c r="AT463" i="12"/>
  <c r="AT439" i="12"/>
  <c r="AT427" i="12"/>
  <c r="AT468" i="12"/>
  <c r="AT515" i="12"/>
  <c r="AT489" i="12"/>
  <c r="AT471" i="12"/>
  <c r="AT498" i="12"/>
  <c r="AT472" i="12"/>
  <c r="AT534" i="12"/>
  <c r="AT424" i="12"/>
  <c r="AT473" i="12"/>
  <c r="AT435" i="12"/>
  <c r="AT425" i="12"/>
  <c r="AT417" i="12"/>
  <c r="AT529" i="12"/>
  <c r="AT500" i="12"/>
  <c r="AT493" i="12"/>
  <c r="AT460" i="12"/>
  <c r="AT487" i="12"/>
  <c r="AT451" i="12"/>
  <c r="AT418" i="12"/>
  <c r="AT407" i="12"/>
  <c r="AT422" i="12"/>
  <c r="AT485" i="12"/>
  <c r="AT465" i="12"/>
  <c r="AT459" i="12"/>
  <c r="AT452" i="12"/>
  <c r="AT445" i="12"/>
  <c r="AT412" i="12"/>
  <c r="AT404" i="12"/>
  <c r="AT387" i="12"/>
  <c r="AT371" i="12"/>
  <c r="AT355" i="12"/>
  <c r="AT447" i="12"/>
  <c r="AT434" i="12"/>
  <c r="AT453" i="12"/>
  <c r="AT449" i="12"/>
  <c r="AT393" i="12"/>
  <c r="AT377" i="12"/>
  <c r="AT429" i="12"/>
  <c r="AT570" i="12"/>
  <c r="AT432" i="12"/>
  <c r="AT389" i="12"/>
  <c r="AT373" i="12"/>
  <c r="AT444" i="12"/>
  <c r="AT461" i="12"/>
  <c r="AT456" i="12"/>
  <c r="AT401" i="12"/>
  <c r="AT391" i="12"/>
  <c r="AT476" i="12"/>
  <c r="AT470" i="12"/>
  <c r="AT431" i="12"/>
  <c r="AT402" i="12"/>
  <c r="AT390" i="12"/>
  <c r="AT381" i="12"/>
  <c r="AT367" i="12"/>
  <c r="AT419" i="12"/>
  <c r="AT408" i="12"/>
  <c r="AT403" i="12"/>
  <c r="AT380" i="12"/>
  <c r="AT359" i="12"/>
  <c r="AT354" i="12"/>
  <c r="AT338" i="12"/>
  <c r="AT398" i="12"/>
  <c r="AT437" i="12"/>
  <c r="AT406" i="12"/>
  <c r="AT397" i="12"/>
  <c r="AT378" i="12"/>
  <c r="AT369" i="12"/>
  <c r="AT366" i="12"/>
  <c r="AT362" i="12"/>
  <c r="AT350" i="12"/>
  <c r="AT334" i="12"/>
  <c r="AT548" i="12"/>
  <c r="AT438" i="12"/>
  <c r="AT428" i="12"/>
  <c r="AT385" i="12"/>
  <c r="AT358" i="12"/>
  <c r="AT352" i="12"/>
  <c r="AT513" i="12"/>
  <c r="AT411" i="12"/>
  <c r="AT361" i="12"/>
  <c r="AT383" i="12"/>
  <c r="AT364" i="12"/>
  <c r="AT508" i="12"/>
  <c r="AT443" i="12"/>
  <c r="AT421" i="12"/>
  <c r="AT415" i="12"/>
  <c r="AT442" i="12"/>
  <c r="AT392" i="12"/>
  <c r="AT374" i="12"/>
  <c r="AT345" i="12"/>
  <c r="AT324" i="12"/>
  <c r="AT413" i="12"/>
  <c r="AT394" i="12"/>
  <c r="AT342" i="12"/>
  <c r="AT409" i="12"/>
  <c r="AT464" i="12"/>
  <c r="AT357" i="12"/>
  <c r="AT320" i="12"/>
  <c r="AT304" i="12"/>
  <c r="AT288" i="12"/>
  <c r="AT272" i="12"/>
  <c r="AT384" i="12"/>
  <c r="AT379" i="12"/>
  <c r="AT347" i="12"/>
  <c r="AT315" i="12"/>
  <c r="AT299" i="12"/>
  <c r="AT396" i="12"/>
  <c r="AT375" i="12"/>
  <c r="AT370" i="12"/>
  <c r="AT344" i="12"/>
  <c r="AT326" i="12"/>
  <c r="AT310" i="12"/>
  <c r="AT294" i="12"/>
  <c r="AT278" i="12"/>
  <c r="AT262" i="12"/>
  <c r="AT368" i="12"/>
  <c r="AT341" i="12"/>
  <c r="AT335" i="12"/>
  <c r="AT321" i="12"/>
  <c r="AT386" i="12"/>
  <c r="AT330" i="12"/>
  <c r="AT322" i="12"/>
  <c r="AT308" i="12"/>
  <c r="AT285" i="12"/>
  <c r="AT458" i="12"/>
  <c r="AT376" i="12"/>
  <c r="AT363" i="12"/>
  <c r="AT333" i="12"/>
  <c r="AT316" i="12"/>
  <c r="AT282" i="12"/>
  <c r="AT279" i="12"/>
  <c r="AT273" i="12"/>
  <c r="AT307" i="12"/>
  <c r="AT298" i="12"/>
  <c r="AT276" i="12"/>
  <c r="AT356" i="12"/>
  <c r="AT336" i="12"/>
  <c r="AT325" i="12"/>
  <c r="AT317" i="12"/>
  <c r="AT517" i="12"/>
  <c r="AT388" i="12"/>
  <c r="AT353" i="12"/>
  <c r="AT323" i="12"/>
  <c r="AT313" i="12"/>
  <c r="AT275" i="12"/>
  <c r="AT258" i="12"/>
  <c r="AT423" i="12"/>
  <c r="AT360" i="12"/>
  <c r="AT395" i="12"/>
  <c r="AT260" i="12"/>
  <c r="AT237" i="12"/>
  <c r="AT221" i="12"/>
  <c r="AT205" i="12"/>
  <c r="AT189" i="12"/>
  <c r="AT173" i="12"/>
  <c r="AT157" i="12"/>
  <c r="AT340" i="12"/>
  <c r="AT306" i="12"/>
  <c r="AT248" i="12"/>
  <c r="AT440" i="12"/>
  <c r="AT351" i="12"/>
  <c r="AT271" i="12"/>
  <c r="AT264" i="12"/>
  <c r="AT254" i="12"/>
  <c r="AT243" i="12"/>
  <c r="AT227" i="12"/>
  <c r="AT211" i="12"/>
  <c r="AT179" i="12"/>
  <c r="AT163" i="12"/>
  <c r="AT346" i="12"/>
  <c r="AT319" i="12"/>
  <c r="AT309" i="12"/>
  <c r="AT303" i="12"/>
  <c r="AT300" i="12"/>
  <c r="AT454" i="12"/>
  <c r="AT289" i="12"/>
  <c r="AT268" i="12"/>
  <c r="AT249" i="12"/>
  <c r="AT233" i="12"/>
  <c r="AT217" i="12"/>
  <c r="AT201" i="12"/>
  <c r="AT185" i="12"/>
  <c r="AT169" i="12"/>
  <c r="AT153" i="12"/>
  <c r="AT291" i="12"/>
  <c r="AT287" i="12"/>
  <c r="AT312" i="12"/>
  <c r="AT239" i="12"/>
  <c r="AT223" i="12"/>
  <c r="AT207" i="12"/>
  <c r="AT191" i="12"/>
  <c r="AT175" i="12"/>
  <c r="AT349" i="12"/>
  <c r="AT337" i="12"/>
  <c r="AT329" i="12"/>
  <c r="AT301" i="12"/>
  <c r="AT318" i="12"/>
  <c r="AT372" i="12"/>
  <c r="AT302" i="12"/>
  <c r="AT270" i="12"/>
  <c r="AT252" i="12"/>
  <c r="AT244" i="12"/>
  <c r="AT241" i="12"/>
  <c r="AT226" i="12"/>
  <c r="AT210" i="12"/>
  <c r="AT194" i="12"/>
  <c r="AT171" i="12"/>
  <c r="AT142" i="12"/>
  <c r="AT135" i="12"/>
  <c r="AT119" i="12"/>
  <c r="AT104" i="12"/>
  <c r="AT100" i="12"/>
  <c r="AT290" i="12"/>
  <c r="AT284" i="12"/>
  <c r="AT274" i="12"/>
  <c r="AT235" i="12"/>
  <c r="AT172" i="12"/>
  <c r="AT164" i="12"/>
  <c r="AT151" i="12"/>
  <c r="AT339" i="12"/>
  <c r="AT295" i="12"/>
  <c r="AT267" i="12"/>
  <c r="AT236" i="12"/>
  <c r="AT332" i="12"/>
  <c r="AT242" i="12"/>
  <c r="AT174" i="12"/>
  <c r="AT166" i="12"/>
  <c r="AT154" i="12"/>
  <c r="AT143" i="12"/>
  <c r="AT137" i="12"/>
  <c r="AT121" i="12"/>
  <c r="AT89" i="12"/>
  <c r="AT85" i="12"/>
  <c r="AT311" i="12"/>
  <c r="AT261" i="12"/>
  <c r="AT256" i="12"/>
  <c r="AT238" i="12"/>
  <c r="AT230" i="12"/>
  <c r="AT222" i="12"/>
  <c r="AT214" i="12"/>
  <c r="AT206" i="12"/>
  <c r="AT198" i="12"/>
  <c r="AT190" i="12"/>
  <c r="AT182" i="12"/>
  <c r="AT150" i="12"/>
  <c r="AT148" i="12"/>
  <c r="AT132" i="12"/>
  <c r="AT116" i="12"/>
  <c r="AT286" i="12"/>
  <c r="AT405" i="12"/>
  <c r="AT176" i="12"/>
  <c r="AT170" i="12"/>
  <c r="AT145" i="12"/>
  <c r="AT118" i="12"/>
  <c r="AT95" i="12"/>
  <c r="AT88" i="12"/>
  <c r="AT61" i="12"/>
  <c r="AT57" i="12"/>
  <c r="AT188" i="12"/>
  <c r="AT159" i="12"/>
  <c r="AT156" i="12"/>
  <c r="AT136" i="12"/>
  <c r="AT117" i="12"/>
  <c r="AT53" i="12"/>
  <c r="AT49" i="12"/>
  <c r="AT29" i="12"/>
  <c r="AT328" i="12"/>
  <c r="AT108" i="12"/>
  <c r="AT98" i="12"/>
  <c r="AT91" i="12"/>
  <c r="AT78" i="12"/>
  <c r="AT74" i="12"/>
  <c r="AT343" i="12"/>
  <c r="AT281" i="12"/>
  <c r="AT231" i="12"/>
  <c r="AT216" i="12"/>
  <c r="AT199" i="12"/>
  <c r="AT193" i="12"/>
  <c r="AT187" i="12"/>
  <c r="AT181" i="12"/>
  <c r="AT149" i="12"/>
  <c r="AT146" i="12"/>
  <c r="AT134" i="12"/>
  <c r="AT125" i="12"/>
  <c r="AT106" i="12"/>
  <c r="AT94" i="12"/>
  <c r="AT62" i="12"/>
  <c r="AT58" i="12"/>
  <c r="AT30" i="12"/>
  <c r="AT283" i="12"/>
  <c r="AT251" i="12"/>
  <c r="AT186" i="12"/>
  <c r="AT168" i="12"/>
  <c r="AT277" i="12"/>
  <c r="AT255" i="12"/>
  <c r="AT218" i="12"/>
  <c r="AT293" i="12"/>
  <c r="AT296" i="12"/>
  <c r="AT160" i="12"/>
  <c r="AT131" i="12"/>
  <c r="AT111" i="12"/>
  <c r="AT93" i="12"/>
  <c r="AT60" i="12"/>
  <c r="AT23" i="12"/>
  <c r="AT13" i="12"/>
  <c r="AT305" i="12"/>
  <c r="AT266" i="12"/>
  <c r="AT200" i="12"/>
  <c r="AT197" i="12"/>
  <c r="AT158" i="12"/>
  <c r="AT140" i="12"/>
  <c r="AT128" i="12"/>
  <c r="AT105" i="12"/>
  <c r="AT102" i="12"/>
  <c r="AT97" i="12"/>
  <c r="AT48" i="12"/>
  <c r="AT35" i="12"/>
  <c r="AT122" i="12"/>
  <c r="AT257" i="12"/>
  <c r="AT250" i="12"/>
  <c r="AT165" i="12"/>
  <c r="AT202" i="12"/>
  <c r="AT162" i="12"/>
  <c r="AT292" i="12"/>
  <c r="AT220" i="12"/>
  <c r="AT213" i="12"/>
  <c r="AT167" i="12"/>
  <c r="AT155" i="12"/>
  <c r="AT139" i="12"/>
  <c r="AT73" i="12"/>
  <c r="AT43" i="12"/>
  <c r="AT26" i="12"/>
  <c r="AT9" i="12"/>
  <c r="AT240" i="12"/>
  <c r="AT180" i="12"/>
  <c r="AT215" i="12"/>
  <c r="AT203" i="12"/>
  <c r="AT192" i="12"/>
  <c r="AT184" i="12"/>
  <c r="AT400" i="12"/>
  <c r="AT259" i="12"/>
  <c r="AT245" i="12"/>
  <c r="AT234" i="12"/>
  <c r="AT224" i="12"/>
  <c r="AT327" i="12"/>
  <c r="AT112" i="12"/>
  <c r="AT96" i="12"/>
  <c r="AT50" i="12"/>
  <c r="AT38" i="12"/>
  <c r="AT14" i="12"/>
  <c r="AT87" i="12"/>
  <c r="AT32" i="12"/>
  <c r="AT219" i="12"/>
  <c r="AT209" i="12"/>
  <c r="AT147" i="12"/>
  <c r="AT115" i="12"/>
  <c r="AT107" i="12"/>
  <c r="AT36" i="12"/>
  <c r="AT183" i="12"/>
  <c r="AT141" i="12"/>
  <c r="AT80" i="12"/>
  <c r="AT79" i="12"/>
  <c r="AT47" i="12"/>
  <c r="AT24" i="12"/>
  <c r="AT25" i="12"/>
  <c r="AT21" i="12"/>
  <c r="AT265" i="12"/>
  <c r="AT120" i="12"/>
  <c r="AT204" i="12"/>
  <c r="AT103" i="12"/>
  <c r="AT82" i="12"/>
  <c r="AT66" i="12"/>
  <c r="AT56" i="12"/>
  <c r="AT20" i="12"/>
  <c r="AT12" i="12"/>
  <c r="AT269" i="12"/>
  <c r="AT253" i="12"/>
  <c r="AT152" i="12"/>
  <c r="AT123" i="12"/>
  <c r="AT126" i="12"/>
  <c r="AT113" i="12"/>
  <c r="AT59" i="12"/>
  <c r="AT27" i="12"/>
  <c r="AT19" i="12"/>
  <c r="AT10" i="12"/>
  <c r="AT247" i="12"/>
  <c r="AT228" i="12"/>
  <c r="AT133" i="12"/>
  <c r="AT196" i="12"/>
  <c r="AT51" i="12"/>
  <c r="AT55" i="12"/>
  <c r="AT124" i="12"/>
  <c r="AT86" i="12"/>
  <c r="AT75" i="12"/>
  <c r="AT71" i="12"/>
  <c r="AT41" i="12"/>
  <c r="AT232" i="12"/>
  <c r="AT129" i="12"/>
  <c r="AT42" i="12"/>
  <c r="AT208" i="12"/>
  <c r="AT130" i="12"/>
  <c r="AT84" i="12"/>
  <c r="AT65" i="12"/>
  <c r="AT138" i="12"/>
  <c r="AT177" i="12"/>
  <c r="AT83" i="12"/>
  <c r="AT76" i="12"/>
  <c r="AT67" i="12"/>
  <c r="AT46" i="12"/>
  <c r="AT101" i="12"/>
  <c r="AT69" i="12"/>
  <c r="AT37" i="12"/>
  <c r="AT18" i="12"/>
  <c r="AT11" i="12"/>
  <c r="AT68" i="12"/>
  <c r="AT77" i="12"/>
  <c r="AT52" i="12"/>
  <c r="AT40" i="12"/>
  <c r="AT22" i="12"/>
  <c r="AT17" i="12"/>
  <c r="AT33" i="12"/>
  <c r="AT64" i="12"/>
  <c r="AT16" i="12"/>
  <c r="AT225" i="12"/>
  <c r="AT114" i="12"/>
  <c r="AT70" i="12"/>
  <c r="AT92" i="12"/>
  <c r="AT28" i="12"/>
  <c r="AT15" i="12"/>
  <c r="AT31" i="12"/>
  <c r="AS90" i="12"/>
  <c r="AS45" i="12"/>
  <c r="AS72" i="12"/>
  <c r="AS99" i="12"/>
  <c r="AT2" i="7"/>
  <c r="AS1" i="7"/>
  <c r="AO4" i="11"/>
  <c r="AN6" i="11"/>
  <c r="AT45" i="12" l="1"/>
  <c r="AT54" i="12"/>
  <c r="AU701" i="12"/>
  <c r="AU696" i="12"/>
  <c r="AU691" i="12"/>
  <c r="AU702" i="12"/>
  <c r="AU697" i="12"/>
  <c r="AU692" i="12"/>
  <c r="AU703" i="12"/>
  <c r="AU698" i="12"/>
  <c r="AU693" i="12"/>
  <c r="AU699" i="12"/>
  <c r="AU694" i="12"/>
  <c r="AU700" i="12"/>
  <c r="AU690" i="12"/>
  <c r="AU678" i="12"/>
  <c r="AU687" i="12"/>
  <c r="AU685" i="12"/>
  <c r="AU667" i="12"/>
  <c r="AU679" i="12"/>
  <c r="AU676" i="12"/>
  <c r="AU656" i="12"/>
  <c r="AU640" i="12"/>
  <c r="AU688" i="12"/>
  <c r="AU673" i="12"/>
  <c r="AU682" i="12"/>
  <c r="AU677" i="12"/>
  <c r="AU668" i="12"/>
  <c r="AU675" i="12"/>
  <c r="AU683" i="12"/>
  <c r="AU680" i="12"/>
  <c r="AU674" i="12"/>
  <c r="AU666" i="12"/>
  <c r="AU686" i="12"/>
  <c r="AU659" i="12"/>
  <c r="AU644" i="12"/>
  <c r="AU634" i="12"/>
  <c r="AU681" i="12"/>
  <c r="AU655" i="12"/>
  <c r="AU670" i="12"/>
  <c r="AU669" i="12"/>
  <c r="AU672" i="12"/>
  <c r="AU684" i="12"/>
  <c r="AU660" i="12"/>
  <c r="AU657" i="12"/>
  <c r="AU648" i="12"/>
  <c r="AU628" i="12"/>
  <c r="AU663" i="12"/>
  <c r="AU649" i="12"/>
  <c r="AU646" i="12"/>
  <c r="AU647" i="12"/>
  <c r="AU629" i="12"/>
  <c r="AU618" i="12"/>
  <c r="AU651" i="12"/>
  <c r="AU645" i="12"/>
  <c r="AU636" i="12"/>
  <c r="AU613" i="12"/>
  <c r="AU624" i="12"/>
  <c r="AU608" i="12"/>
  <c r="AU643" i="12"/>
  <c r="AU626" i="12"/>
  <c r="AU658" i="12"/>
  <c r="AU652" i="12"/>
  <c r="AU638" i="12"/>
  <c r="AU639" i="12"/>
  <c r="AU632" i="12"/>
  <c r="AU661" i="12"/>
  <c r="AU642" i="12"/>
  <c r="AU615" i="12"/>
  <c r="AU602" i="12"/>
  <c r="AU630" i="12"/>
  <c r="AU621" i="12"/>
  <c r="AU614" i="12"/>
  <c r="AU631" i="12"/>
  <c r="AU622" i="12"/>
  <c r="AU635" i="12"/>
  <c r="AU627" i="12"/>
  <c r="AU612" i="12"/>
  <c r="AU604" i="12"/>
  <c r="AU588" i="12"/>
  <c r="AU650" i="12"/>
  <c r="AU599" i="12"/>
  <c r="AU584" i="12"/>
  <c r="AU665" i="12"/>
  <c r="AU601" i="12"/>
  <c r="AU590" i="12"/>
  <c r="AU580" i="12"/>
  <c r="AU653" i="12"/>
  <c r="AU623" i="12"/>
  <c r="AU610" i="12"/>
  <c r="AU619" i="12"/>
  <c r="AU616" i="12"/>
  <c r="AU607" i="12"/>
  <c r="AU592" i="12"/>
  <c r="AU591" i="12"/>
  <c r="AU662" i="12"/>
  <c r="AU641" i="12"/>
  <c r="AU625" i="12"/>
  <c r="AU595" i="12"/>
  <c r="AU579" i="12"/>
  <c r="AU617" i="12"/>
  <c r="AU664" i="12"/>
  <c r="AU605" i="12"/>
  <c r="AU575" i="12"/>
  <c r="AU566" i="12"/>
  <c r="AU536" i="12"/>
  <c r="AU585" i="12"/>
  <c r="AU576" i="12"/>
  <c r="AU577" i="12"/>
  <c r="AU564" i="12"/>
  <c r="AU558" i="12"/>
  <c r="AU542" i="12"/>
  <c r="AU526" i="12"/>
  <c r="AU594" i="12"/>
  <c r="AU609" i="12"/>
  <c r="AU574" i="12"/>
  <c r="AU567" i="12"/>
  <c r="AU554" i="12"/>
  <c r="AU538" i="12"/>
  <c r="AU587" i="12"/>
  <c r="AU549" i="12"/>
  <c r="AU533" i="12"/>
  <c r="AU517" i="12"/>
  <c r="AU589" i="12"/>
  <c r="AU633" i="12"/>
  <c r="AU611" i="12"/>
  <c r="AU600" i="12"/>
  <c r="AU593" i="12"/>
  <c r="AU553" i="12"/>
  <c r="AU545" i="12"/>
  <c r="AU582" i="12"/>
  <c r="AU578" i="12"/>
  <c r="AU606" i="12"/>
  <c r="AU568" i="12"/>
  <c r="AU555" i="12"/>
  <c r="AU547" i="12"/>
  <c r="AU581" i="12"/>
  <c r="AU565" i="12"/>
  <c r="AU598" i="12"/>
  <c r="AU571" i="12"/>
  <c r="AU596" i="12"/>
  <c r="AU573" i="12"/>
  <c r="AU546" i="12"/>
  <c r="AU540" i="12"/>
  <c r="AU502" i="12"/>
  <c r="AU486" i="12"/>
  <c r="AU551" i="12"/>
  <c r="AU527" i="12"/>
  <c r="AU522" i="12"/>
  <c r="AU513" i="12"/>
  <c r="AU497" i="12"/>
  <c r="AU481" i="12"/>
  <c r="AU597" i="12"/>
  <c r="AU550" i="12"/>
  <c r="AU543" i="12"/>
  <c r="AU544" i="12"/>
  <c r="AU532" i="12"/>
  <c r="AU524" i="12"/>
  <c r="AU516" i="12"/>
  <c r="AU512" i="12"/>
  <c r="AU509" i="12"/>
  <c r="AU503" i="12"/>
  <c r="AU557" i="12"/>
  <c r="AU521" i="12"/>
  <c r="AU583" i="12"/>
  <c r="AU515" i="12"/>
  <c r="AU560" i="12"/>
  <c r="AU530" i="12"/>
  <c r="AU563" i="12"/>
  <c r="AU534" i="12"/>
  <c r="AU506" i="12"/>
  <c r="AU490" i="12"/>
  <c r="AU468" i="12"/>
  <c r="AU452" i="12"/>
  <c r="AU572" i="12"/>
  <c r="AU559" i="12"/>
  <c r="AU556" i="12"/>
  <c r="AU528" i="12"/>
  <c r="AU511" i="12"/>
  <c r="AU510" i="12"/>
  <c r="AU488" i="12"/>
  <c r="AU495" i="12"/>
  <c r="AU562" i="12"/>
  <c r="AU541" i="12"/>
  <c r="AU471" i="12"/>
  <c r="AU464" i="12"/>
  <c r="AU539" i="12"/>
  <c r="AU507" i="12"/>
  <c r="AU504" i="12"/>
  <c r="AU492" i="12"/>
  <c r="AU480" i="12"/>
  <c r="AU477" i="12"/>
  <c r="AU548" i="12"/>
  <c r="AU482" i="12"/>
  <c r="AU475" i="12"/>
  <c r="AU525" i="12"/>
  <c r="AU523" i="12"/>
  <c r="AU514" i="12"/>
  <c r="AU485" i="12"/>
  <c r="AU465" i="12"/>
  <c r="AU458" i="12"/>
  <c r="AU519" i="12"/>
  <c r="AU494" i="12"/>
  <c r="AU505" i="12"/>
  <c r="AU499" i="12"/>
  <c r="AU496" i="12"/>
  <c r="AU462" i="12"/>
  <c r="AU448" i="12"/>
  <c r="AU425" i="12"/>
  <c r="AU441" i="12"/>
  <c r="AU436" i="12"/>
  <c r="AU561" i="12"/>
  <c r="AU474" i="12"/>
  <c r="AU431" i="12"/>
  <c r="AU415" i="12"/>
  <c r="AU491" i="12"/>
  <c r="AU466" i="12"/>
  <c r="AU463" i="12"/>
  <c r="AU454" i="12"/>
  <c r="AU437" i="12"/>
  <c r="AU421" i="12"/>
  <c r="AU405" i="12"/>
  <c r="AU529" i="12"/>
  <c r="AU500" i="12"/>
  <c r="AU418" i="12"/>
  <c r="AU489" i="12"/>
  <c r="AU498" i="12"/>
  <c r="AU472" i="12"/>
  <c r="AU460" i="12"/>
  <c r="AU434" i="12"/>
  <c r="AU432" i="12"/>
  <c r="AU423" i="12"/>
  <c r="AU403" i="12"/>
  <c r="AU493" i="12"/>
  <c r="AU446" i="12"/>
  <c r="AU429" i="12"/>
  <c r="AU487" i="12"/>
  <c r="AU426" i="12"/>
  <c r="AU422" i="12"/>
  <c r="AU406" i="12"/>
  <c r="AU443" i="12"/>
  <c r="AU531" i="12"/>
  <c r="AU570" i="12"/>
  <c r="AU476" i="12"/>
  <c r="AU447" i="12"/>
  <c r="AU398" i="12"/>
  <c r="AU366" i="12"/>
  <c r="AU457" i="12"/>
  <c r="AU453" i="12"/>
  <c r="AU449" i="12"/>
  <c r="AU435" i="12"/>
  <c r="AU417" i="12"/>
  <c r="AU402" i="12"/>
  <c r="AU388" i="12"/>
  <c r="AU372" i="12"/>
  <c r="AU413" i="12"/>
  <c r="AU469" i="12"/>
  <c r="AU483" i="12"/>
  <c r="AU473" i="12"/>
  <c r="AU470" i="12"/>
  <c r="AU456" i="12"/>
  <c r="AU428" i="12"/>
  <c r="AU400" i="12"/>
  <c r="AU384" i="12"/>
  <c r="AU368" i="12"/>
  <c r="AU461" i="12"/>
  <c r="AU455" i="12"/>
  <c r="AU537" i="12"/>
  <c r="AU390" i="12"/>
  <c r="AU381" i="12"/>
  <c r="AU367" i="12"/>
  <c r="AU479" i="12"/>
  <c r="AU419" i="12"/>
  <c r="AU408" i="12"/>
  <c r="AU380" i="12"/>
  <c r="AU371" i="12"/>
  <c r="AU414" i="12"/>
  <c r="AU389" i="12"/>
  <c r="AU370" i="12"/>
  <c r="AU364" i="12"/>
  <c r="AU349" i="12"/>
  <c r="AU333" i="12"/>
  <c r="AU478" i="12"/>
  <c r="AU440" i="12"/>
  <c r="AU379" i="12"/>
  <c r="AU412" i="12"/>
  <c r="AU404" i="12"/>
  <c r="AU396" i="12"/>
  <c r="AU387" i="12"/>
  <c r="AU355" i="12"/>
  <c r="AU345" i="12"/>
  <c r="AU438" i="12"/>
  <c r="AU409" i="12"/>
  <c r="AU459" i="12"/>
  <c r="AU391" i="12"/>
  <c r="AU351" i="12"/>
  <c r="AU411" i="12"/>
  <c r="AU444" i="12"/>
  <c r="AU430" i="12"/>
  <c r="AU520" i="12"/>
  <c r="AU383" i="12"/>
  <c r="AU362" i="12"/>
  <c r="AU395" i="12"/>
  <c r="AU363" i="12"/>
  <c r="AU424" i="12"/>
  <c r="AU392" i="12"/>
  <c r="AU397" i="12"/>
  <c r="AU353" i="12"/>
  <c r="AU319" i="12"/>
  <c r="AU420" i="12"/>
  <c r="AU394" i="12"/>
  <c r="AU439" i="12"/>
  <c r="AU347" i="12"/>
  <c r="AU315" i="12"/>
  <c r="AU299" i="12"/>
  <c r="AU283" i="12"/>
  <c r="AU267" i="12"/>
  <c r="AU410" i="12"/>
  <c r="AU375" i="12"/>
  <c r="AU344" i="12"/>
  <c r="AU326" i="12"/>
  <c r="AU310" i="12"/>
  <c r="AU294" i="12"/>
  <c r="AU369" i="12"/>
  <c r="AU361" i="12"/>
  <c r="AU341" i="12"/>
  <c r="AU335" i="12"/>
  <c r="AU321" i="12"/>
  <c r="AU305" i="12"/>
  <c r="AU289" i="12"/>
  <c r="AU273" i="12"/>
  <c r="AU257" i="12"/>
  <c r="AU338" i="12"/>
  <c r="AU332" i="12"/>
  <c r="AU508" i="12"/>
  <c r="AU377" i="12"/>
  <c r="AU376" i="12"/>
  <c r="AU316" i="12"/>
  <c r="AU282" i="12"/>
  <c r="AU307" i="12"/>
  <c r="AU298" i="12"/>
  <c r="AU276" i="12"/>
  <c r="AU374" i="12"/>
  <c r="AU356" i="12"/>
  <c r="AU336" i="12"/>
  <c r="AU325" i="12"/>
  <c r="AU317" i="12"/>
  <c r="AU306" i="12"/>
  <c r="AU270" i="12"/>
  <c r="AU378" i="12"/>
  <c r="AU373" i="12"/>
  <c r="AU352" i="12"/>
  <c r="AU339" i="12"/>
  <c r="AU328" i="12"/>
  <c r="AU451" i="12"/>
  <c r="AU442" i="12"/>
  <c r="AU342" i="12"/>
  <c r="AU304" i="12"/>
  <c r="AU272" i="12"/>
  <c r="AU269" i="12"/>
  <c r="AU401" i="12"/>
  <c r="AU358" i="12"/>
  <c r="AU427" i="12"/>
  <c r="AU386" i="12"/>
  <c r="AU393" i="12"/>
  <c r="AU359" i="12"/>
  <c r="AU357" i="12"/>
  <c r="AU340" i="12"/>
  <c r="AU324" i="12"/>
  <c r="AU248" i="12"/>
  <c r="AU232" i="12"/>
  <c r="AU216" i="12"/>
  <c r="AU200" i="12"/>
  <c r="AU184" i="12"/>
  <c r="AU168" i="12"/>
  <c r="AU152" i="12"/>
  <c r="AU330" i="12"/>
  <c r="AU279" i="12"/>
  <c r="AU275" i="12"/>
  <c r="AU271" i="12"/>
  <c r="AU264" i="12"/>
  <c r="AU254" i="12"/>
  <c r="AU243" i="12"/>
  <c r="AU346" i="12"/>
  <c r="AU309" i="12"/>
  <c r="AU303" i="12"/>
  <c r="AU300" i="12"/>
  <c r="AU238" i="12"/>
  <c r="AU222" i="12"/>
  <c r="AU206" i="12"/>
  <c r="AU190" i="12"/>
  <c r="AU174" i="12"/>
  <c r="AU158" i="12"/>
  <c r="AU313" i="12"/>
  <c r="AU268" i="12"/>
  <c r="AU249" i="12"/>
  <c r="AU407" i="12"/>
  <c r="AU360" i="12"/>
  <c r="AU354" i="12"/>
  <c r="AU320" i="12"/>
  <c r="AU291" i="12"/>
  <c r="AU287" i="12"/>
  <c r="AU261" i="12"/>
  <c r="AU244" i="12"/>
  <c r="AU228" i="12"/>
  <c r="AU196" i="12"/>
  <c r="AU180" i="12"/>
  <c r="AU164" i="12"/>
  <c r="AU148" i="12"/>
  <c r="AU312" i="12"/>
  <c r="AU343" i="12"/>
  <c r="AU296" i="12"/>
  <c r="AU285" i="12"/>
  <c r="AU265" i="12"/>
  <c r="AU253" i="12"/>
  <c r="AU250" i="12"/>
  <c r="AU234" i="12"/>
  <c r="AU218" i="12"/>
  <c r="AU202" i="12"/>
  <c r="AU186" i="12"/>
  <c r="AU170" i="12"/>
  <c r="AU318" i="12"/>
  <c r="AU290" i="12"/>
  <c r="AU284" i="12"/>
  <c r="AU274" i="12"/>
  <c r="AU235" i="12"/>
  <c r="AU219" i="12"/>
  <c r="AU203" i="12"/>
  <c r="AU187" i="12"/>
  <c r="AU163" i="12"/>
  <c r="AU147" i="12"/>
  <c r="AU130" i="12"/>
  <c r="AU114" i="12"/>
  <c r="AU96" i="12"/>
  <c r="AU92" i="12"/>
  <c r="AU288" i="12"/>
  <c r="AU278" i="12"/>
  <c r="AU227" i="12"/>
  <c r="AU295" i="12"/>
  <c r="AU236" i="12"/>
  <c r="AU220" i="12"/>
  <c r="AU204" i="12"/>
  <c r="AU188" i="12"/>
  <c r="AU156" i="12"/>
  <c r="AU445" i="12"/>
  <c r="AU301" i="12"/>
  <c r="AU292" i="12"/>
  <c r="AU251" i="12"/>
  <c r="AU311" i="12"/>
  <c r="AU256" i="12"/>
  <c r="AU230" i="12"/>
  <c r="AU214" i="12"/>
  <c r="AU198" i="12"/>
  <c r="AU182" i="12"/>
  <c r="AU150" i="12"/>
  <c r="AU132" i="12"/>
  <c r="AU116" i="12"/>
  <c r="AU255" i="12"/>
  <c r="AU175" i="12"/>
  <c r="AU153" i="12"/>
  <c r="AU111" i="12"/>
  <c r="AU106" i="12"/>
  <c r="AU102" i="12"/>
  <c r="AU286" i="12"/>
  <c r="AU302" i="12"/>
  <c r="AU217" i="12"/>
  <c r="AU159" i="12"/>
  <c r="AU136" i="12"/>
  <c r="AU117" i="12"/>
  <c r="AU53" i="12"/>
  <c r="AU49" i="12"/>
  <c r="AU260" i="12"/>
  <c r="AU252" i="12"/>
  <c r="AU194" i="12"/>
  <c r="AU151" i="12"/>
  <c r="AU108" i="12"/>
  <c r="AU98" i="12"/>
  <c r="AU91" i="12"/>
  <c r="AU78" i="12"/>
  <c r="AU74" i="12"/>
  <c r="AU40" i="12"/>
  <c r="AU281" i="12"/>
  <c r="AU231" i="12"/>
  <c r="AU211" i="12"/>
  <c r="AU205" i="12"/>
  <c r="AU199" i="12"/>
  <c r="AU169" i="12"/>
  <c r="AU142" i="12"/>
  <c r="AU135" i="12"/>
  <c r="AU126" i="12"/>
  <c r="AU107" i="12"/>
  <c r="AU84" i="12"/>
  <c r="AU70" i="12"/>
  <c r="AU66" i="12"/>
  <c r="AU241" i="12"/>
  <c r="AU193" i="12"/>
  <c r="AU181" i="12"/>
  <c r="AU259" i="12"/>
  <c r="AU258" i="12"/>
  <c r="AU237" i="12"/>
  <c r="AU192" i="12"/>
  <c r="AU133" i="12"/>
  <c r="AU115" i="12"/>
  <c r="AU50" i="12"/>
  <c r="AU46" i="12"/>
  <c r="AU41" i="12"/>
  <c r="AU25" i="12"/>
  <c r="AU221" i="12"/>
  <c r="AU215" i="12"/>
  <c r="AU191" i="12"/>
  <c r="AU162" i="12"/>
  <c r="AU334" i="12"/>
  <c r="AU329" i="12"/>
  <c r="AU293" i="12"/>
  <c r="AU262" i="12"/>
  <c r="AU223" i="12"/>
  <c r="AU322" i="12"/>
  <c r="AU266" i="12"/>
  <c r="AU197" i="12"/>
  <c r="AU173" i="12"/>
  <c r="AU154" i="12"/>
  <c r="AU140" i="12"/>
  <c r="AU128" i="12"/>
  <c r="AU125" i="12"/>
  <c r="AU105" i="12"/>
  <c r="AU97" i="12"/>
  <c r="AU48" i="12"/>
  <c r="AU35" i="12"/>
  <c r="AU165" i="12"/>
  <c r="AU122" i="12"/>
  <c r="AU95" i="12"/>
  <c r="AU67" i="12"/>
  <c r="AU19" i="12"/>
  <c r="AU79" i="12"/>
  <c r="AU239" i="12"/>
  <c r="AU189" i="12"/>
  <c r="AU308" i="12"/>
  <c r="AU213" i="12"/>
  <c r="AU167" i="12"/>
  <c r="AU113" i="12"/>
  <c r="AU42" i="12"/>
  <c r="AU33" i="12"/>
  <c r="AU20" i="12"/>
  <c r="AU183" i="12"/>
  <c r="AU172" i="12"/>
  <c r="AU323" i="12"/>
  <c r="AU245" i="12"/>
  <c r="AU224" i="12"/>
  <c r="AU171" i="12"/>
  <c r="AU277" i="12"/>
  <c r="AU176" i="12"/>
  <c r="AU160" i="12"/>
  <c r="AU209" i="12"/>
  <c r="AU88" i="12"/>
  <c r="AU87" i="12"/>
  <c r="AU73" i="12"/>
  <c r="AU36" i="12"/>
  <c r="AU32" i="12"/>
  <c r="AU22" i="12"/>
  <c r="AU80" i="12"/>
  <c r="AU60" i="12"/>
  <c r="AU47" i="12"/>
  <c r="AU24" i="12"/>
  <c r="AU141" i="12"/>
  <c r="AU30" i="12"/>
  <c r="AU350" i="12"/>
  <c r="AU226" i="12"/>
  <c r="AU155" i="12"/>
  <c r="AU143" i="12"/>
  <c r="AU139" i="12"/>
  <c r="AU120" i="12"/>
  <c r="AU21" i="12"/>
  <c r="AU13" i="12"/>
  <c r="AU82" i="12"/>
  <c r="AU56" i="12"/>
  <c r="AU26" i="12"/>
  <c r="AU12" i="12"/>
  <c r="AU179" i="12"/>
  <c r="AU146" i="12"/>
  <c r="AU103" i="12"/>
  <c r="AU233" i="12"/>
  <c r="AU201" i="12"/>
  <c r="AU123" i="12"/>
  <c r="AU118" i="12"/>
  <c r="AU89" i="12"/>
  <c r="AU43" i="12"/>
  <c r="AU11" i="12"/>
  <c r="AU207" i="12"/>
  <c r="AU166" i="12"/>
  <c r="AU157" i="12"/>
  <c r="AU134" i="12"/>
  <c r="AU131" i="12"/>
  <c r="AU62" i="12"/>
  <c r="AU210" i="12"/>
  <c r="AU104" i="12"/>
  <c r="AU71" i="12"/>
  <c r="AU177" i="12"/>
  <c r="AU385" i="12"/>
  <c r="AU240" i="12"/>
  <c r="AU327" i="12"/>
  <c r="AU112" i="12"/>
  <c r="AU100" i="12"/>
  <c r="AU93" i="12"/>
  <c r="AU55" i="12"/>
  <c r="AU337" i="12"/>
  <c r="AU247" i="12"/>
  <c r="AU137" i="12"/>
  <c r="AU129" i="12"/>
  <c r="AU37" i="12"/>
  <c r="AU138" i="12"/>
  <c r="AU85" i="12"/>
  <c r="AU121" i="12"/>
  <c r="AU38" i="12"/>
  <c r="AU15" i="12"/>
  <c r="AU185" i="12"/>
  <c r="AU18" i="12"/>
  <c r="AU86" i="12"/>
  <c r="AU10" i="12"/>
  <c r="AU61" i="12"/>
  <c r="AU119" i="12"/>
  <c r="AU64" i="12"/>
  <c r="AU16" i="12"/>
  <c r="AU101" i="12"/>
  <c r="AU69" i="12"/>
  <c r="AU59" i="12"/>
  <c r="AU58" i="12"/>
  <c r="AU28" i="12"/>
  <c r="AU149" i="12"/>
  <c r="AU57" i="12"/>
  <c r="AU29" i="12"/>
  <c r="AU68" i="12"/>
  <c r="AU65" i="12"/>
  <c r="AU77" i="12"/>
  <c r="AU145" i="12"/>
  <c r="AU52" i="12"/>
  <c r="AU23" i="12"/>
  <c r="AU17" i="12"/>
  <c r="AU83" i="12"/>
  <c r="AU9" i="12"/>
  <c r="AU76" i="12"/>
  <c r="AU27" i="12"/>
  <c r="AU75" i="12"/>
  <c r="AU31" i="12"/>
  <c r="AU208" i="12"/>
  <c r="AU124" i="12"/>
  <c r="AU225" i="12"/>
  <c r="AU94" i="12"/>
  <c r="AU242" i="12"/>
  <c r="AU51" i="12"/>
  <c r="AU14" i="12"/>
  <c r="AW4" i="12"/>
  <c r="AV6" i="12"/>
  <c r="AT72" i="12"/>
  <c r="AT99" i="12"/>
  <c r="AT90" i="12"/>
  <c r="AT63" i="12"/>
  <c r="AT81" i="12"/>
  <c r="AU2" i="7"/>
  <c r="AT1" i="7"/>
  <c r="AP4" i="11"/>
  <c r="AO6" i="11"/>
  <c r="AU99" i="12" l="1"/>
  <c r="AU45" i="12"/>
  <c r="AV702" i="12"/>
  <c r="AV703" i="12"/>
  <c r="AV688" i="12"/>
  <c r="AV699" i="12"/>
  <c r="AV700" i="12"/>
  <c r="AV701" i="12"/>
  <c r="AV697" i="12"/>
  <c r="AV690" i="12"/>
  <c r="AV682" i="12"/>
  <c r="AV694" i="12"/>
  <c r="AV679" i="12"/>
  <c r="AV676" i="12"/>
  <c r="AV674" i="12"/>
  <c r="AV691" i="12"/>
  <c r="AV692" i="12"/>
  <c r="AV685" i="12"/>
  <c r="AV680" i="12"/>
  <c r="AV651" i="12"/>
  <c r="AV683" i="12"/>
  <c r="AV675" i="12"/>
  <c r="AV696" i="12"/>
  <c r="AV686" i="12"/>
  <c r="AV662" i="12"/>
  <c r="AV684" i="12"/>
  <c r="AV677" i="12"/>
  <c r="AV698" i="12"/>
  <c r="AV678" i="12"/>
  <c r="AV659" i="12"/>
  <c r="AV668" i="12"/>
  <c r="AV655" i="12"/>
  <c r="AV629" i="12"/>
  <c r="AV681" i="12"/>
  <c r="AV693" i="12"/>
  <c r="AV672" i="12"/>
  <c r="AV670" i="12"/>
  <c r="AV669" i="12"/>
  <c r="AV667" i="12"/>
  <c r="AV666" i="12"/>
  <c r="AV660" i="12"/>
  <c r="AV657" i="12"/>
  <c r="AV665" i="12"/>
  <c r="AV664" i="12"/>
  <c r="AV687" i="12"/>
  <c r="AV673" i="12"/>
  <c r="AV663" i="12"/>
  <c r="AV649" i="12"/>
  <c r="AV646" i="12"/>
  <c r="AV633" i="12"/>
  <c r="AV650" i="12"/>
  <c r="AV643" i="12"/>
  <c r="AV645" i="12"/>
  <c r="AV636" i="12"/>
  <c r="AV613" i="12"/>
  <c r="AV624" i="12"/>
  <c r="AV642" i="12"/>
  <c r="AV635" i="12"/>
  <c r="AV619" i="12"/>
  <c r="AV653" i="12"/>
  <c r="AV640" i="12"/>
  <c r="AV661" i="12"/>
  <c r="AV644" i="12"/>
  <c r="AV631" i="12"/>
  <c r="AV648" i="12"/>
  <c r="AV630" i="12"/>
  <c r="AV628" i="12"/>
  <c r="AV621" i="12"/>
  <c r="AV614" i="12"/>
  <c r="AV597" i="12"/>
  <c r="AV581" i="12"/>
  <c r="AV622" i="12"/>
  <c r="AV609" i="12"/>
  <c r="AV641" i="12"/>
  <c r="AV623" i="12"/>
  <c r="AV658" i="12"/>
  <c r="AV627" i="12"/>
  <c r="AV611" i="12"/>
  <c r="AV599" i="12"/>
  <c r="AV652" i="12"/>
  <c r="AV596" i="12"/>
  <c r="AV593" i="12"/>
  <c r="AV590" i="12"/>
  <c r="AV638" i="12"/>
  <c r="AV598" i="12"/>
  <c r="AV595" i="12"/>
  <c r="AV592" i="12"/>
  <c r="AV589" i="12"/>
  <c r="AV580" i="12"/>
  <c r="AV639" i="12"/>
  <c r="AV634" i="12"/>
  <c r="AV610" i="12"/>
  <c r="AV626" i="12"/>
  <c r="AV616" i="12"/>
  <c r="AV607" i="12"/>
  <c r="AV625" i="12"/>
  <c r="AV585" i="12"/>
  <c r="AV564" i="12"/>
  <c r="AV656" i="12"/>
  <c r="AV632" i="12"/>
  <c r="AV617" i="12"/>
  <c r="AV606" i="12"/>
  <c r="AV604" i="12"/>
  <c r="AV583" i="12"/>
  <c r="AV647" i="12"/>
  <c r="AV615" i="12"/>
  <c r="AV576" i="12"/>
  <c r="AV571" i="12"/>
  <c r="AV547" i="12"/>
  <c r="AV588" i="12"/>
  <c r="AV577" i="12"/>
  <c r="AV600" i="12"/>
  <c r="AV582" i="12"/>
  <c r="AV578" i="12"/>
  <c r="AV553" i="12"/>
  <c r="AV537" i="12"/>
  <c r="AV612" i="12"/>
  <c r="AV601" i="12"/>
  <c r="AV587" i="12"/>
  <c r="AV549" i="12"/>
  <c r="AV572" i="12"/>
  <c r="AV560" i="12"/>
  <c r="AV544" i="12"/>
  <c r="AV528" i="12"/>
  <c r="AV608" i="12"/>
  <c r="AV605" i="12"/>
  <c r="AV567" i="12"/>
  <c r="AV618" i="12"/>
  <c r="AV594" i="12"/>
  <c r="AV574" i="12"/>
  <c r="AV579" i="12"/>
  <c r="AV565" i="12"/>
  <c r="AV540" i="12"/>
  <c r="AV591" i="12"/>
  <c r="AV573" i="12"/>
  <c r="AV570" i="12"/>
  <c r="AV563" i="12"/>
  <c r="AV568" i="12"/>
  <c r="AV557" i="12"/>
  <c r="AV530" i="12"/>
  <c r="AV529" i="12"/>
  <c r="AV602" i="12"/>
  <c r="AV575" i="12"/>
  <c r="AV551" i="12"/>
  <c r="AV527" i="12"/>
  <c r="AV522" i="12"/>
  <c r="AV513" i="12"/>
  <c r="AV497" i="12"/>
  <c r="AV481" i="12"/>
  <c r="AV508" i="12"/>
  <c r="AV492" i="12"/>
  <c r="AV476" i="12"/>
  <c r="AV558" i="12"/>
  <c r="AV548" i="12"/>
  <c r="AV554" i="12"/>
  <c r="AV506" i="12"/>
  <c r="AV500" i="12"/>
  <c r="AV515" i="12"/>
  <c r="AV566" i="12"/>
  <c r="AV559" i="12"/>
  <c r="AV536" i="12"/>
  <c r="AV550" i="12"/>
  <c r="AV543" i="12"/>
  <c r="AV542" i="12"/>
  <c r="AV533" i="12"/>
  <c r="AV534" i="12"/>
  <c r="AV472" i="12"/>
  <c r="AV463" i="12"/>
  <c r="AV447" i="12"/>
  <c r="AV584" i="12"/>
  <c r="AV516" i="12"/>
  <c r="AV495" i="12"/>
  <c r="AV512" i="12"/>
  <c r="AV475" i="12"/>
  <c r="AV539" i="12"/>
  <c r="AV526" i="12"/>
  <c r="AV507" i="12"/>
  <c r="AV504" i="12"/>
  <c r="AV480" i="12"/>
  <c r="AV477" i="12"/>
  <c r="AV469" i="12"/>
  <c r="AV457" i="12"/>
  <c r="AV511" i="12"/>
  <c r="AV482" i="12"/>
  <c r="AV532" i="12"/>
  <c r="AV520" i="12"/>
  <c r="AV499" i="12"/>
  <c r="AV462" i="12"/>
  <c r="AV455" i="12"/>
  <c r="AV525" i="12"/>
  <c r="AV523" i="12"/>
  <c r="AV514" i="12"/>
  <c r="AV503" i="12"/>
  <c r="AV485" i="12"/>
  <c r="AV465" i="12"/>
  <c r="AV493" i="12"/>
  <c r="AV470" i="12"/>
  <c r="AV441" i="12"/>
  <c r="AV436" i="12"/>
  <c r="AV420" i="12"/>
  <c r="AV561" i="12"/>
  <c r="AV538" i="12"/>
  <c r="AV524" i="12"/>
  <c r="AV509" i="12"/>
  <c r="AV474" i="12"/>
  <c r="AV545" i="12"/>
  <c r="AV519" i="12"/>
  <c r="AV483" i="12"/>
  <c r="AV446" i="12"/>
  <c r="AV426" i="12"/>
  <c r="AV410" i="12"/>
  <c r="AV494" i="12"/>
  <c r="AV486" i="12"/>
  <c r="AV473" i="12"/>
  <c r="AV456" i="12"/>
  <c r="AV451" i="12"/>
  <c r="AV444" i="12"/>
  <c r="AV432" i="12"/>
  <c r="AV541" i="12"/>
  <c r="AV562" i="12"/>
  <c r="AV556" i="12"/>
  <c r="AV489" i="12"/>
  <c r="AV468" i="12"/>
  <c r="AV471" i="12"/>
  <c r="AV464" i="12"/>
  <c r="AV502" i="12"/>
  <c r="AV498" i="12"/>
  <c r="AV555" i="12"/>
  <c r="AV521" i="12"/>
  <c r="AV510" i="12"/>
  <c r="AV491" i="12"/>
  <c r="AV478" i="12"/>
  <c r="AV505" i="12"/>
  <c r="AV496" i="12"/>
  <c r="AV448" i="12"/>
  <c r="AV414" i="12"/>
  <c r="AV487" i="12"/>
  <c r="AV460" i="12"/>
  <c r="AV488" i="12"/>
  <c r="AV443" i="12"/>
  <c r="AV466" i="12"/>
  <c r="AV546" i="12"/>
  <c r="AV453" i="12"/>
  <c r="AV449" i="12"/>
  <c r="AV435" i="12"/>
  <c r="AV434" i="12"/>
  <c r="AV421" i="12"/>
  <c r="AV393" i="12"/>
  <c r="AV377" i="12"/>
  <c r="AV361" i="12"/>
  <c r="AV429" i="12"/>
  <c r="AV425" i="12"/>
  <c r="AV413" i="12"/>
  <c r="AV383" i="12"/>
  <c r="AV531" i="12"/>
  <c r="AV454" i="12"/>
  <c r="AV423" i="12"/>
  <c r="AV419" i="12"/>
  <c r="AV406" i="12"/>
  <c r="AV395" i="12"/>
  <c r="AV379" i="12"/>
  <c r="AV452" i="12"/>
  <c r="AV445" i="12"/>
  <c r="AV479" i="12"/>
  <c r="AV431" i="12"/>
  <c r="AV408" i="12"/>
  <c r="AV402" i="12"/>
  <c r="AV380" i="12"/>
  <c r="AV371" i="12"/>
  <c r="AV359" i="12"/>
  <c r="AV354" i="12"/>
  <c r="AV422" i="12"/>
  <c r="AV403" i="12"/>
  <c r="AV389" i="12"/>
  <c r="AV370" i="12"/>
  <c r="AV440" i="12"/>
  <c r="AV398" i="12"/>
  <c r="AV357" i="12"/>
  <c r="AV344" i="12"/>
  <c r="AV415" i="12"/>
  <c r="AV407" i="12"/>
  <c r="AV388" i="12"/>
  <c r="AV411" i="12"/>
  <c r="AV386" i="12"/>
  <c r="AV340" i="12"/>
  <c r="AV459" i="12"/>
  <c r="AV428" i="12"/>
  <c r="AV418" i="12"/>
  <c r="AV401" i="12"/>
  <c r="AV400" i="12"/>
  <c r="AV437" i="12"/>
  <c r="AV409" i="12"/>
  <c r="AV378" i="12"/>
  <c r="AV375" i="12"/>
  <c r="AV430" i="12"/>
  <c r="AV404" i="12"/>
  <c r="AV364" i="12"/>
  <c r="AV363" i="12"/>
  <c r="AV442" i="12"/>
  <c r="AV438" i="12"/>
  <c r="AV374" i="12"/>
  <c r="AV397" i="12"/>
  <c r="AV394" i="12"/>
  <c r="AV342" i="12"/>
  <c r="AV339" i="12"/>
  <c r="AV336" i="12"/>
  <c r="AV461" i="12"/>
  <c r="AV439" i="12"/>
  <c r="AV424" i="12"/>
  <c r="AV384" i="12"/>
  <c r="AV326" i="12"/>
  <c r="AV310" i="12"/>
  <c r="AV294" i="12"/>
  <c r="AV278" i="12"/>
  <c r="AV262" i="12"/>
  <c r="AV396" i="12"/>
  <c r="AV387" i="12"/>
  <c r="AV369" i="12"/>
  <c r="AV355" i="12"/>
  <c r="AV341" i="12"/>
  <c r="AV335" i="12"/>
  <c r="AV321" i="12"/>
  <c r="AV305" i="12"/>
  <c r="AV391" i="12"/>
  <c r="AV368" i="12"/>
  <c r="AV338" i="12"/>
  <c r="AV332" i="12"/>
  <c r="AV316" i="12"/>
  <c r="AV300" i="12"/>
  <c r="AV284" i="12"/>
  <c r="AV268" i="12"/>
  <c r="AV405" i="12"/>
  <c r="AV327" i="12"/>
  <c r="AV458" i="12"/>
  <c r="AV333" i="12"/>
  <c r="AV307" i="12"/>
  <c r="AV298" i="12"/>
  <c r="AV356" i="12"/>
  <c r="AV345" i="12"/>
  <c r="AV325" i="12"/>
  <c r="AV317" i="12"/>
  <c r="AV306" i="12"/>
  <c r="AV270" i="12"/>
  <c r="AV373" i="12"/>
  <c r="AV352" i="12"/>
  <c r="AV328" i="12"/>
  <c r="AV296" i="12"/>
  <c r="AV290" i="12"/>
  <c r="AV267" i="12"/>
  <c r="AV264" i="12"/>
  <c r="AV255" i="12"/>
  <c r="AV517" i="12"/>
  <c r="AV343" i="12"/>
  <c r="AV315" i="12"/>
  <c r="AV381" i="12"/>
  <c r="AV372" i="12"/>
  <c r="AV367" i="12"/>
  <c r="AV312" i="12"/>
  <c r="AV303" i="12"/>
  <c r="AV266" i="12"/>
  <c r="AV427" i="12"/>
  <c r="AV417" i="12"/>
  <c r="AV366" i="12"/>
  <c r="AV358" i="12"/>
  <c r="AV330" i="12"/>
  <c r="AV279" i="12"/>
  <c r="AV275" i="12"/>
  <c r="AV271" i="12"/>
  <c r="AV254" i="12"/>
  <c r="AV243" i="12"/>
  <c r="AV227" i="12"/>
  <c r="AV211" i="12"/>
  <c r="AV179" i="12"/>
  <c r="AV163" i="12"/>
  <c r="AV490" i="12"/>
  <c r="AV412" i="12"/>
  <c r="AV351" i="12"/>
  <c r="AV346" i="12"/>
  <c r="AV309" i="12"/>
  <c r="AV319" i="12"/>
  <c r="AV313" i="12"/>
  <c r="AV249" i="12"/>
  <c r="AV233" i="12"/>
  <c r="AV217" i="12"/>
  <c r="AV201" i="12"/>
  <c r="AV185" i="12"/>
  <c r="AV169" i="12"/>
  <c r="AV153" i="12"/>
  <c r="AV376" i="12"/>
  <c r="AV360" i="12"/>
  <c r="AV320" i="12"/>
  <c r="AV291" i="12"/>
  <c r="AV289" i="12"/>
  <c r="AV287" i="12"/>
  <c r="AV261" i="12"/>
  <c r="AV244" i="12"/>
  <c r="AV272" i="12"/>
  <c r="AV239" i="12"/>
  <c r="AV223" i="12"/>
  <c r="AV207" i="12"/>
  <c r="AV191" i="12"/>
  <c r="AV175" i="12"/>
  <c r="AV159" i="12"/>
  <c r="AV143" i="12"/>
  <c r="AV385" i="12"/>
  <c r="AV350" i="12"/>
  <c r="AV311" i="12"/>
  <c r="AV308" i="12"/>
  <c r="AV293" i="12"/>
  <c r="AV283" i="12"/>
  <c r="AV245" i="12"/>
  <c r="AV213" i="12"/>
  <c r="AV197" i="12"/>
  <c r="AV181" i="12"/>
  <c r="AV165" i="12"/>
  <c r="AV324" i="12"/>
  <c r="AV304" i="12"/>
  <c r="AV288" i="12"/>
  <c r="AV172" i="12"/>
  <c r="AV157" i="12"/>
  <c r="AV151" i="12"/>
  <c r="AV140" i="12"/>
  <c r="AV125" i="12"/>
  <c r="AV88" i="12"/>
  <c r="AV84" i="12"/>
  <c r="AV295" i="12"/>
  <c r="AV236" i="12"/>
  <c r="AV392" i="12"/>
  <c r="AV301" i="12"/>
  <c r="AV292" i="12"/>
  <c r="AV251" i="12"/>
  <c r="AV228" i="12"/>
  <c r="AV196" i="12"/>
  <c r="AV180" i="12"/>
  <c r="AV145" i="12"/>
  <c r="AV299" i="12"/>
  <c r="AV260" i="12"/>
  <c r="AV238" i="12"/>
  <c r="AV222" i="12"/>
  <c r="AV206" i="12"/>
  <c r="AV190" i="12"/>
  <c r="AV148" i="12"/>
  <c r="AV111" i="12"/>
  <c r="AV106" i="12"/>
  <c r="AV102" i="12"/>
  <c r="AV276" i="12"/>
  <c r="AV265" i="12"/>
  <c r="AV248" i="12"/>
  <c r="AV167" i="12"/>
  <c r="AV141" i="12"/>
  <c r="AV138" i="12"/>
  <c r="AV122" i="12"/>
  <c r="AV302" i="12"/>
  <c r="AV353" i="12"/>
  <c r="AV318" i="12"/>
  <c r="AV274" i="12"/>
  <c r="AV390" i="12"/>
  <c r="AV252" i="12"/>
  <c r="AV194" i="12"/>
  <c r="AV188" i="12"/>
  <c r="AV182" i="12"/>
  <c r="AV164" i="12"/>
  <c r="AV156" i="12"/>
  <c r="AV108" i="12"/>
  <c r="AV98" i="12"/>
  <c r="AV91" i="12"/>
  <c r="AV78" i="12"/>
  <c r="AV74" i="12"/>
  <c r="AV40" i="12"/>
  <c r="AV281" i="12"/>
  <c r="AV231" i="12"/>
  <c r="AV205" i="12"/>
  <c r="AV199" i="12"/>
  <c r="AV142" i="12"/>
  <c r="AV135" i="12"/>
  <c r="AV126" i="12"/>
  <c r="AV107" i="12"/>
  <c r="AV70" i="12"/>
  <c r="AV66" i="12"/>
  <c r="AV35" i="12"/>
  <c r="AV349" i="12"/>
  <c r="AV286" i="12"/>
  <c r="AV241" i="12"/>
  <c r="AV216" i="12"/>
  <c r="AV193" i="12"/>
  <c r="AV149" i="12"/>
  <c r="AV146" i="12"/>
  <c r="AV134" i="12"/>
  <c r="AV116" i="12"/>
  <c r="AV94" i="12"/>
  <c r="AV62" i="12"/>
  <c r="AV58" i="12"/>
  <c r="AV259" i="12"/>
  <c r="AV258" i="12"/>
  <c r="AV237" i="12"/>
  <c r="AV192" i="12"/>
  <c r="AV187" i="12"/>
  <c r="AV282" i="12"/>
  <c r="AV232" i="12"/>
  <c r="AV210" i="12"/>
  <c r="AV204" i="12"/>
  <c r="AV198" i="12"/>
  <c r="AV105" i="12"/>
  <c r="AV87" i="12"/>
  <c r="AV79" i="12"/>
  <c r="AV75" i="12"/>
  <c r="AV36" i="12"/>
  <c r="AV257" i="12"/>
  <c r="AV242" i="12"/>
  <c r="AV209" i="12"/>
  <c r="AV174" i="12"/>
  <c r="AV158" i="12"/>
  <c r="AV322" i="12"/>
  <c r="AV230" i="12"/>
  <c r="AV235" i="12"/>
  <c r="AV200" i="12"/>
  <c r="AV95" i="12"/>
  <c r="AV67" i="12"/>
  <c r="AV19" i="12"/>
  <c r="AV250" i="12"/>
  <c r="AV221" i="12"/>
  <c r="AV189" i="12"/>
  <c r="AV186" i="12"/>
  <c r="AV61" i="12"/>
  <c r="AV55" i="12"/>
  <c r="AV28" i="12"/>
  <c r="AV14" i="12"/>
  <c r="AV139" i="12"/>
  <c r="AV133" i="12"/>
  <c r="AV119" i="12"/>
  <c r="AV73" i="12"/>
  <c r="AV202" i="12"/>
  <c r="AV162" i="12"/>
  <c r="AV155" i="12"/>
  <c r="AV285" i="12"/>
  <c r="AV220" i="12"/>
  <c r="AV334" i="12"/>
  <c r="AV240" i="12"/>
  <c r="AV170" i="12"/>
  <c r="AV130" i="12"/>
  <c r="AV82" i="12"/>
  <c r="AV68" i="12"/>
  <c r="AV56" i="12"/>
  <c r="AV50" i="12"/>
  <c r="AV32" i="12"/>
  <c r="AV15" i="12"/>
  <c r="AV347" i="12"/>
  <c r="AV329" i="12"/>
  <c r="AV124" i="12"/>
  <c r="AV277" i="12"/>
  <c r="AV234" i="12"/>
  <c r="AV176" i="12"/>
  <c r="AV160" i="12"/>
  <c r="AV214" i="12"/>
  <c r="AV173" i="12"/>
  <c r="AV154" i="12"/>
  <c r="AV219" i="12"/>
  <c r="AV147" i="12"/>
  <c r="AV136" i="12"/>
  <c r="AV115" i="12"/>
  <c r="AV80" i="12"/>
  <c r="AV60" i="12"/>
  <c r="AV47" i="12"/>
  <c r="AV30" i="12"/>
  <c r="AV24" i="12"/>
  <c r="AV23" i="12"/>
  <c r="AV226" i="12"/>
  <c r="AV183" i="12"/>
  <c r="AV120" i="12"/>
  <c r="AV103" i="12"/>
  <c r="AV97" i="12"/>
  <c r="AV26" i="12"/>
  <c r="AV25" i="12"/>
  <c r="AV12" i="12"/>
  <c r="AV43" i="12"/>
  <c r="AV20" i="12"/>
  <c r="AV11" i="12"/>
  <c r="AV273" i="12"/>
  <c r="AV256" i="12"/>
  <c r="AV128" i="12"/>
  <c r="AV123" i="12"/>
  <c r="AV118" i="12"/>
  <c r="AV89" i="12"/>
  <c r="AV269" i="12"/>
  <c r="AV253" i="12"/>
  <c r="AV224" i="12"/>
  <c r="AV166" i="12"/>
  <c r="AV152" i="12"/>
  <c r="AV131" i="12"/>
  <c r="AV59" i="12"/>
  <c r="AV53" i="12"/>
  <c r="AV46" i="12"/>
  <c r="AV41" i="12"/>
  <c r="AV27" i="12"/>
  <c r="AV10" i="12"/>
  <c r="AV113" i="12"/>
  <c r="AV104" i="12"/>
  <c r="AV71" i="12"/>
  <c r="AV177" i="12"/>
  <c r="AV150" i="12"/>
  <c r="AV121" i="12"/>
  <c r="AV83" i="12"/>
  <c r="AV9" i="12"/>
  <c r="AV203" i="12"/>
  <c r="AV168" i="12"/>
  <c r="AV96" i="12"/>
  <c r="AV362" i="12"/>
  <c r="AV337" i="12"/>
  <c r="AV247" i="12"/>
  <c r="AV137" i="12"/>
  <c r="AV129" i="12"/>
  <c r="AV13" i="12"/>
  <c r="AV18" i="12"/>
  <c r="AV57" i="12"/>
  <c r="AV29" i="12"/>
  <c r="AV52" i="12"/>
  <c r="AV184" i="12"/>
  <c r="AV22" i="12"/>
  <c r="AV64" i="12"/>
  <c r="AV101" i="12"/>
  <c r="AV69" i="12"/>
  <c r="AV42" i="12"/>
  <c r="AV37" i="12"/>
  <c r="AV117" i="12"/>
  <c r="AV48" i="12"/>
  <c r="AV17" i="12"/>
  <c r="AV215" i="12"/>
  <c r="AV171" i="12"/>
  <c r="AV76" i="12"/>
  <c r="AV85" i="12"/>
  <c r="AV33" i="12"/>
  <c r="AV38" i="12"/>
  <c r="AV31" i="12"/>
  <c r="AV323" i="12"/>
  <c r="AV208" i="12"/>
  <c r="AV65" i="12"/>
  <c r="AV86" i="12"/>
  <c r="AV77" i="12"/>
  <c r="AV112" i="12"/>
  <c r="AV16" i="12"/>
  <c r="AV132" i="12"/>
  <c r="AV21" i="12"/>
  <c r="AV92" i="12"/>
  <c r="AV114" i="12"/>
  <c r="AV51" i="12"/>
  <c r="AV100" i="12"/>
  <c r="AV93" i="12"/>
  <c r="AV49" i="12"/>
  <c r="AV218" i="12"/>
  <c r="AV225" i="12"/>
  <c r="AX4" i="12"/>
  <c r="AW6" i="12"/>
  <c r="AU81" i="12"/>
  <c r="AU63" i="12"/>
  <c r="AU90" i="12"/>
  <c r="AU54" i="12"/>
  <c r="AU72" i="12"/>
  <c r="AV2" i="7"/>
  <c r="AU1" i="7"/>
  <c r="AP6" i="11"/>
  <c r="AQ4" i="11"/>
  <c r="AV72" i="12" l="1"/>
  <c r="AW702" i="12"/>
  <c r="AW697" i="12"/>
  <c r="AW703" i="12"/>
  <c r="AW698" i="12"/>
  <c r="AW699" i="12"/>
  <c r="AW683" i="12"/>
  <c r="AW694" i="12"/>
  <c r="AW700" i="12"/>
  <c r="AW701" i="12"/>
  <c r="AW696" i="12"/>
  <c r="AW681" i="12"/>
  <c r="AW676" i="12"/>
  <c r="AW687" i="12"/>
  <c r="AW693" i="12"/>
  <c r="AW692" i="12"/>
  <c r="AW685" i="12"/>
  <c r="AW674" i="12"/>
  <c r="AW691" i="12"/>
  <c r="AW668" i="12"/>
  <c r="AW686" i="12"/>
  <c r="AW678" i="12"/>
  <c r="AW669" i="12"/>
  <c r="AW662" i="12"/>
  <c r="AW646" i="12"/>
  <c r="AW690" i="12"/>
  <c r="AW688" i="12"/>
  <c r="AW684" i="12"/>
  <c r="AW666" i="12"/>
  <c r="AW680" i="12"/>
  <c r="AW667" i="12"/>
  <c r="AW655" i="12"/>
  <c r="AW673" i="12"/>
  <c r="AW658" i="12"/>
  <c r="AW649" i="12"/>
  <c r="AW642" i="12"/>
  <c r="AW682" i="12"/>
  <c r="AW677" i="12"/>
  <c r="AW672" i="12"/>
  <c r="AW664" i="12"/>
  <c r="AW665" i="12"/>
  <c r="AW644" i="12"/>
  <c r="AW641" i="12"/>
  <c r="AW670" i="12"/>
  <c r="AW650" i="12"/>
  <c r="AW643" i="12"/>
  <c r="AW652" i="12"/>
  <c r="AW651" i="12"/>
  <c r="AW624" i="12"/>
  <c r="AW635" i="12"/>
  <c r="AW619" i="12"/>
  <c r="AW659" i="12"/>
  <c r="AW614" i="12"/>
  <c r="AW675" i="12"/>
  <c r="AW660" i="12"/>
  <c r="AW633" i="12"/>
  <c r="AW656" i="12"/>
  <c r="AW639" i="12"/>
  <c r="AW661" i="12"/>
  <c r="AW663" i="12"/>
  <c r="AW629" i="12"/>
  <c r="AW622" i="12"/>
  <c r="AW609" i="12"/>
  <c r="AW592" i="12"/>
  <c r="AW576" i="12"/>
  <c r="AW648" i="12"/>
  <c r="AW631" i="12"/>
  <c r="AW623" i="12"/>
  <c r="AW594" i="12"/>
  <c r="AW653" i="12"/>
  <c r="AW679" i="12"/>
  <c r="AW657" i="12"/>
  <c r="AW621" i="12"/>
  <c r="AW640" i="12"/>
  <c r="AW636" i="12"/>
  <c r="AW625" i="12"/>
  <c r="AW585" i="12"/>
  <c r="AW626" i="12"/>
  <c r="AW616" i="12"/>
  <c r="AW607" i="12"/>
  <c r="AW591" i="12"/>
  <c r="AW606" i="12"/>
  <c r="AW604" i="12"/>
  <c r="AW583" i="12"/>
  <c r="AW575" i="12"/>
  <c r="AW596" i="12"/>
  <c r="AW630" i="12"/>
  <c r="AW634" i="12"/>
  <c r="AW610" i="12"/>
  <c r="AW638" i="12"/>
  <c r="AW599" i="12"/>
  <c r="AW588" i="12"/>
  <c r="AW580" i="12"/>
  <c r="AW577" i="12"/>
  <c r="AW558" i="12"/>
  <c r="AW542" i="12"/>
  <c r="AW600" i="12"/>
  <c r="AW582" i="12"/>
  <c r="AW578" i="12"/>
  <c r="AW632" i="12"/>
  <c r="AW618" i="12"/>
  <c r="AW617" i="12"/>
  <c r="AW593" i="12"/>
  <c r="AW548" i="12"/>
  <c r="AW532" i="12"/>
  <c r="AW645" i="12"/>
  <c r="AW612" i="12"/>
  <c r="AW601" i="12"/>
  <c r="AW587" i="12"/>
  <c r="AW595" i="12"/>
  <c r="AW572" i="12"/>
  <c r="AW560" i="12"/>
  <c r="AW544" i="12"/>
  <c r="AW605" i="12"/>
  <c r="AW602" i="12"/>
  <c r="AW584" i="12"/>
  <c r="AW579" i="12"/>
  <c r="AW565" i="12"/>
  <c r="AW555" i="12"/>
  <c r="AW539" i="12"/>
  <c r="AW523" i="12"/>
  <c r="AW628" i="12"/>
  <c r="AW608" i="12"/>
  <c r="AW647" i="12"/>
  <c r="AW613" i="12"/>
  <c r="AW590" i="12"/>
  <c r="AW574" i="12"/>
  <c r="AW564" i="12"/>
  <c r="AW538" i="12"/>
  <c r="AW533" i="12"/>
  <c r="AW589" i="12"/>
  <c r="AW627" i="12"/>
  <c r="AW581" i="12"/>
  <c r="AW556" i="12"/>
  <c r="AW571" i="12"/>
  <c r="AW611" i="12"/>
  <c r="AW573" i="12"/>
  <c r="AW531" i="12"/>
  <c r="AW520" i="12"/>
  <c r="AW598" i="12"/>
  <c r="AW553" i="12"/>
  <c r="AW549" i="12"/>
  <c r="AW508" i="12"/>
  <c r="AW492" i="12"/>
  <c r="AW547" i="12"/>
  <c r="AW534" i="12"/>
  <c r="AW516" i="12"/>
  <c r="AW503" i="12"/>
  <c r="AW487" i="12"/>
  <c r="AW471" i="12"/>
  <c r="AW567" i="12"/>
  <c r="AW563" i="12"/>
  <c r="AW554" i="12"/>
  <c r="AW545" i="12"/>
  <c r="AW521" i="12"/>
  <c r="AW568" i="12"/>
  <c r="AW566" i="12"/>
  <c r="AW559" i="12"/>
  <c r="AW536" i="12"/>
  <c r="AW546" i="12"/>
  <c r="AW529" i="12"/>
  <c r="AW550" i="12"/>
  <c r="AW507" i="12"/>
  <c r="AW489" i="12"/>
  <c r="AW482" i="12"/>
  <c r="AW458" i="12"/>
  <c r="AW442" i="12"/>
  <c r="AW512" i="12"/>
  <c r="AW530" i="12"/>
  <c r="AW526" i="12"/>
  <c r="AW525" i="12"/>
  <c r="AW513" i="12"/>
  <c r="AW494" i="12"/>
  <c r="AW615" i="12"/>
  <c r="AW511" i="12"/>
  <c r="AW481" i="12"/>
  <c r="AW540" i="12"/>
  <c r="AW499" i="12"/>
  <c r="AW570" i="12"/>
  <c r="AW561" i="12"/>
  <c r="AW490" i="12"/>
  <c r="AW483" i="12"/>
  <c r="AW476" i="12"/>
  <c r="AW543" i="12"/>
  <c r="AW493" i="12"/>
  <c r="AW470" i="12"/>
  <c r="AW515" i="12"/>
  <c r="AW509" i="12"/>
  <c r="AW474" i="12"/>
  <c r="AW551" i="12"/>
  <c r="AW522" i="12"/>
  <c r="AW504" i="12"/>
  <c r="AW524" i="12"/>
  <c r="AW514" i="12"/>
  <c r="AW431" i="12"/>
  <c r="AW415" i="12"/>
  <c r="AW597" i="12"/>
  <c r="AW519" i="12"/>
  <c r="AW446" i="12"/>
  <c r="AW527" i="12"/>
  <c r="AW491" i="12"/>
  <c r="AW485" i="12"/>
  <c r="AW469" i="12"/>
  <c r="AW466" i="12"/>
  <c r="AW455" i="12"/>
  <c r="AW454" i="12"/>
  <c r="AW437" i="12"/>
  <c r="AW421" i="12"/>
  <c r="AW528" i="12"/>
  <c r="AW497" i="12"/>
  <c r="AW427" i="12"/>
  <c r="AW411" i="12"/>
  <c r="AW517" i="12"/>
  <c r="AW505" i="12"/>
  <c r="AW464" i="12"/>
  <c r="AW456" i="12"/>
  <c r="AW453" i="12"/>
  <c r="AW447" i="12"/>
  <c r="AW444" i="12"/>
  <c r="AW440" i="12"/>
  <c r="AW426" i="12"/>
  <c r="AW541" i="12"/>
  <c r="AW502" i="12"/>
  <c r="AW498" i="12"/>
  <c r="AW486" i="12"/>
  <c r="AW465" i="12"/>
  <c r="AW510" i="12"/>
  <c r="AW472" i="12"/>
  <c r="AW480" i="12"/>
  <c r="AW478" i="12"/>
  <c r="AW488" i="12"/>
  <c r="AW475" i="12"/>
  <c r="AW445" i="12"/>
  <c r="AW435" i="12"/>
  <c r="AW422" i="12"/>
  <c r="AW413" i="12"/>
  <c r="AW406" i="12"/>
  <c r="AW500" i="12"/>
  <c r="AW451" i="12"/>
  <c r="AW418" i="12"/>
  <c r="AW562" i="12"/>
  <c r="AW461" i="12"/>
  <c r="AW448" i="12"/>
  <c r="AW430" i="12"/>
  <c r="AW473" i="12"/>
  <c r="AW463" i="12"/>
  <c r="AW506" i="12"/>
  <c r="AW457" i="12"/>
  <c r="AW417" i="12"/>
  <c r="AW402" i="12"/>
  <c r="AW388" i="12"/>
  <c r="AW372" i="12"/>
  <c r="AW356" i="12"/>
  <c r="AW477" i="12"/>
  <c r="AW495" i="12"/>
  <c r="AW460" i="12"/>
  <c r="AW394" i="12"/>
  <c r="AW378" i="12"/>
  <c r="AW424" i="12"/>
  <c r="AW420" i="12"/>
  <c r="AW537" i="12"/>
  <c r="AW459" i="12"/>
  <c r="AW390" i="12"/>
  <c r="AW374" i="12"/>
  <c r="AW468" i="12"/>
  <c r="AW496" i="12"/>
  <c r="AW425" i="12"/>
  <c r="AW419" i="12"/>
  <c r="AW403" i="12"/>
  <c r="AW389" i="12"/>
  <c r="AW370" i="12"/>
  <c r="AW364" i="12"/>
  <c r="AW349" i="12"/>
  <c r="AW557" i="12"/>
  <c r="AW441" i="12"/>
  <c r="AW414" i="12"/>
  <c r="AW398" i="12"/>
  <c r="AW407" i="12"/>
  <c r="AW379" i="12"/>
  <c r="AW339" i="12"/>
  <c r="AW462" i="12"/>
  <c r="AW423" i="12"/>
  <c r="AW397" i="12"/>
  <c r="AW377" i="12"/>
  <c r="AW360" i="12"/>
  <c r="AW351" i="12"/>
  <c r="AW335" i="12"/>
  <c r="AW452" i="12"/>
  <c r="AW479" i="12"/>
  <c r="AW396" i="12"/>
  <c r="AW384" i="12"/>
  <c r="AW369" i="12"/>
  <c r="AW359" i="12"/>
  <c r="AW432" i="12"/>
  <c r="AW404" i="12"/>
  <c r="AW383" i="12"/>
  <c r="AW438" i="12"/>
  <c r="AW395" i="12"/>
  <c r="AW436" i="12"/>
  <c r="AW429" i="12"/>
  <c r="AW391" i="12"/>
  <c r="AW428" i="12"/>
  <c r="AW409" i="12"/>
  <c r="AW381" i="12"/>
  <c r="AW354" i="12"/>
  <c r="AW333" i="12"/>
  <c r="AW330" i="12"/>
  <c r="AW325" i="12"/>
  <c r="AW439" i="12"/>
  <c r="AW357" i="12"/>
  <c r="AW347" i="12"/>
  <c r="AW434" i="12"/>
  <c r="AW410" i="12"/>
  <c r="AW387" i="12"/>
  <c r="AW375" i="12"/>
  <c r="AW355" i="12"/>
  <c r="AW344" i="12"/>
  <c r="AW341" i="12"/>
  <c r="AW321" i="12"/>
  <c r="AW305" i="12"/>
  <c r="AW289" i="12"/>
  <c r="AW273" i="12"/>
  <c r="AW368" i="12"/>
  <c r="AW361" i="12"/>
  <c r="AW338" i="12"/>
  <c r="AW332" i="12"/>
  <c r="AW316" i="12"/>
  <c r="AW300" i="12"/>
  <c r="AW405" i="12"/>
  <c r="AW327" i="12"/>
  <c r="AW311" i="12"/>
  <c r="AW295" i="12"/>
  <c r="AW279" i="12"/>
  <c r="AW393" i="12"/>
  <c r="AW376" i="12"/>
  <c r="AW371" i="12"/>
  <c r="AW322" i="12"/>
  <c r="AW363" i="12"/>
  <c r="AW345" i="12"/>
  <c r="AW317" i="12"/>
  <c r="AW306" i="12"/>
  <c r="AW380" i="12"/>
  <c r="AW373" i="12"/>
  <c r="AW352" i="12"/>
  <c r="AW336" i="12"/>
  <c r="AW328" i="12"/>
  <c r="AW296" i="12"/>
  <c r="AW290" i="12"/>
  <c r="AW267" i="12"/>
  <c r="AW264" i="12"/>
  <c r="AW443" i="12"/>
  <c r="AW408" i="12"/>
  <c r="AW343" i="12"/>
  <c r="AW315" i="12"/>
  <c r="AW287" i="12"/>
  <c r="AW261" i="12"/>
  <c r="AW320" i="12"/>
  <c r="AW392" i="12"/>
  <c r="AW329" i="12"/>
  <c r="AW326" i="12"/>
  <c r="AW318" i="12"/>
  <c r="AW293" i="12"/>
  <c r="AW260" i="12"/>
  <c r="AW256" i="12"/>
  <c r="AW386" i="12"/>
  <c r="AW412" i="12"/>
  <c r="AW346" i="12"/>
  <c r="AW309" i="12"/>
  <c r="AW238" i="12"/>
  <c r="AW222" i="12"/>
  <c r="AW206" i="12"/>
  <c r="AW190" i="12"/>
  <c r="AW174" i="12"/>
  <c r="AW158" i="12"/>
  <c r="AW319" i="12"/>
  <c r="AW313" i="12"/>
  <c r="AW303" i="12"/>
  <c r="AW294" i="12"/>
  <c r="AW249" i="12"/>
  <c r="AW401" i="12"/>
  <c r="AW367" i="12"/>
  <c r="AW291" i="12"/>
  <c r="AW268" i="12"/>
  <c r="AW244" i="12"/>
  <c r="AW228" i="12"/>
  <c r="AW196" i="12"/>
  <c r="AW180" i="12"/>
  <c r="AW164" i="12"/>
  <c r="AW272" i="12"/>
  <c r="AW312" i="12"/>
  <c r="AW285" i="12"/>
  <c r="AW276" i="12"/>
  <c r="AW265" i="12"/>
  <c r="AW253" i="12"/>
  <c r="AW250" i="12"/>
  <c r="AW234" i="12"/>
  <c r="AW218" i="12"/>
  <c r="AW202" i="12"/>
  <c r="AW186" i="12"/>
  <c r="AW170" i="12"/>
  <c r="AW154" i="12"/>
  <c r="AW385" i="12"/>
  <c r="AW350" i="12"/>
  <c r="AW308" i="12"/>
  <c r="AW400" i="12"/>
  <c r="AW362" i="12"/>
  <c r="AW334" i="12"/>
  <c r="AW302" i="12"/>
  <c r="AW281" i="12"/>
  <c r="AW269" i="12"/>
  <c r="AW240" i="12"/>
  <c r="AW224" i="12"/>
  <c r="AW208" i="12"/>
  <c r="AW192" i="12"/>
  <c r="AW176" i="12"/>
  <c r="AW342" i="12"/>
  <c r="AW324" i="12"/>
  <c r="AW449" i="12"/>
  <c r="AW366" i="12"/>
  <c r="AW358" i="12"/>
  <c r="AW340" i="12"/>
  <c r="AW278" i="12"/>
  <c r="AW236" i="12"/>
  <c r="AW227" i="12"/>
  <c r="AW220" i="12"/>
  <c r="AW211" i="12"/>
  <c r="AW204" i="12"/>
  <c r="AW188" i="12"/>
  <c r="AW179" i="12"/>
  <c r="AW156" i="12"/>
  <c r="AW136" i="12"/>
  <c r="AW120" i="12"/>
  <c r="AW301" i="12"/>
  <c r="AW292" i="12"/>
  <c r="AW251" i="12"/>
  <c r="AW299" i="12"/>
  <c r="AW173" i="12"/>
  <c r="AW165" i="12"/>
  <c r="AW155" i="12"/>
  <c r="AW282" i="12"/>
  <c r="AW242" i="12"/>
  <c r="AW237" i="12"/>
  <c r="AW298" i="12"/>
  <c r="AW255" i="12"/>
  <c r="AW248" i="12"/>
  <c r="AW175" i="12"/>
  <c r="AW167" i="12"/>
  <c r="AW153" i="12"/>
  <c r="AW141" i="12"/>
  <c r="AW138" i="12"/>
  <c r="AW122" i="12"/>
  <c r="AW98" i="12"/>
  <c r="AW94" i="12"/>
  <c r="AW283" i="12"/>
  <c r="AW257" i="12"/>
  <c r="AW239" i="12"/>
  <c r="AW231" i="12"/>
  <c r="AW223" i="12"/>
  <c r="AW215" i="12"/>
  <c r="AW207" i="12"/>
  <c r="AW199" i="12"/>
  <c r="AW191" i="12"/>
  <c r="AW183" i="12"/>
  <c r="AW146" i="12"/>
  <c r="AW133" i="12"/>
  <c r="AW117" i="12"/>
  <c r="AW353" i="12"/>
  <c r="AW274" i="12"/>
  <c r="AW304" i="12"/>
  <c r="AW288" i="12"/>
  <c r="AW284" i="12"/>
  <c r="AW270" i="12"/>
  <c r="AW205" i="12"/>
  <c r="AW151" i="12"/>
  <c r="AW142" i="12"/>
  <c r="AW135" i="12"/>
  <c r="AW126" i="12"/>
  <c r="AW107" i="12"/>
  <c r="AW70" i="12"/>
  <c r="AW66" i="12"/>
  <c r="AW35" i="12"/>
  <c r="AW286" i="12"/>
  <c r="AW271" i="12"/>
  <c r="AW241" i="12"/>
  <c r="AW216" i="12"/>
  <c r="AW193" i="12"/>
  <c r="AW169" i="12"/>
  <c r="AW149" i="12"/>
  <c r="AW134" i="12"/>
  <c r="AW116" i="12"/>
  <c r="AW84" i="12"/>
  <c r="AW62" i="12"/>
  <c r="AW58" i="12"/>
  <c r="AW30" i="12"/>
  <c r="AW259" i="12"/>
  <c r="AW258" i="12"/>
  <c r="AW187" i="12"/>
  <c r="AW181" i="12"/>
  <c r="AW125" i="12"/>
  <c r="AW115" i="12"/>
  <c r="AW50" i="12"/>
  <c r="AW46" i="12"/>
  <c r="AW254" i="12"/>
  <c r="AW232" i="12"/>
  <c r="AW210" i="12"/>
  <c r="AW198" i="12"/>
  <c r="AW163" i="12"/>
  <c r="AW221" i="12"/>
  <c r="AW168" i="12"/>
  <c r="AW162" i="12"/>
  <c r="AW124" i="12"/>
  <c r="AW114" i="12"/>
  <c r="AW104" i="12"/>
  <c r="AW103" i="12"/>
  <c r="AW97" i="12"/>
  <c r="AW71" i="12"/>
  <c r="AW67" i="12"/>
  <c r="AW31" i="12"/>
  <c r="AW245" i="12"/>
  <c r="AW203" i="12"/>
  <c r="AW197" i="12"/>
  <c r="AW235" i="12"/>
  <c r="AW252" i="12"/>
  <c r="AW217" i="12"/>
  <c r="AW189" i="12"/>
  <c r="AW102" i="12"/>
  <c r="AW78" i="12"/>
  <c r="AW61" i="12"/>
  <c r="AW55" i="12"/>
  <c r="AW28" i="12"/>
  <c r="AW14" i="12"/>
  <c r="AW139" i="12"/>
  <c r="AW119" i="12"/>
  <c r="AW79" i="12"/>
  <c r="AW73" i="12"/>
  <c r="AW43" i="12"/>
  <c r="AW26" i="12"/>
  <c r="AW9" i="12"/>
  <c r="AW113" i="12"/>
  <c r="AW213" i="12"/>
  <c r="AW101" i="12"/>
  <c r="AW86" i="12"/>
  <c r="AW41" i="12"/>
  <c r="AW24" i="12"/>
  <c r="AW10" i="12"/>
  <c r="AW262" i="12"/>
  <c r="AW219" i="12"/>
  <c r="AW185" i="12"/>
  <c r="AW150" i="12"/>
  <c r="AW121" i="12"/>
  <c r="AW118" i="12"/>
  <c r="AW214" i="12"/>
  <c r="AW266" i="12"/>
  <c r="AW200" i="12"/>
  <c r="AW226" i="12"/>
  <c r="AW182" i="12"/>
  <c r="AW21" i="12"/>
  <c r="AW13" i="12"/>
  <c r="AW25" i="12"/>
  <c r="AW307" i="12"/>
  <c r="AW143" i="12"/>
  <c r="AW128" i="12"/>
  <c r="AW123" i="12"/>
  <c r="AW89" i="12"/>
  <c r="AW82" i="12"/>
  <c r="AW56" i="12"/>
  <c r="AW20" i="12"/>
  <c r="AW11" i="12"/>
  <c r="AW53" i="12"/>
  <c r="AW27" i="12"/>
  <c r="AW277" i="12"/>
  <c r="AW233" i="12"/>
  <c r="AW201" i="12"/>
  <c r="AW194" i="12"/>
  <c r="AW166" i="12"/>
  <c r="AW152" i="12"/>
  <c r="AW131" i="12"/>
  <c r="AW59" i="12"/>
  <c r="AW157" i="12"/>
  <c r="AW177" i="12"/>
  <c r="AW83" i="12"/>
  <c r="AW129" i="12"/>
  <c r="AW100" i="12"/>
  <c r="AW92" i="12"/>
  <c r="AW77" i="12"/>
  <c r="AW52" i="12"/>
  <c r="AW49" i="12"/>
  <c r="AW37" i="12"/>
  <c r="AW18" i="12"/>
  <c r="AW184" i="12"/>
  <c r="AW159" i="12"/>
  <c r="AW137" i="12"/>
  <c r="AW230" i="12"/>
  <c r="AW172" i="12"/>
  <c r="AW209" i="12"/>
  <c r="AW147" i="12"/>
  <c r="AW95" i="12"/>
  <c r="AW96" i="12"/>
  <c r="AW74" i="12"/>
  <c r="AW60" i="12"/>
  <c r="AW75" i="12"/>
  <c r="AW69" i="12"/>
  <c r="AW42" i="12"/>
  <c r="AW22" i="12"/>
  <c r="AW76" i="12"/>
  <c r="AW40" i="12"/>
  <c r="AW85" i="12"/>
  <c r="AW33" i="12"/>
  <c r="AW16" i="12"/>
  <c r="AW243" i="12"/>
  <c r="AW15" i="12"/>
  <c r="AW225" i="12"/>
  <c r="AW140" i="12"/>
  <c r="AW57" i="12"/>
  <c r="AW29" i="12"/>
  <c r="AW12" i="12"/>
  <c r="AW145" i="12"/>
  <c r="AW23" i="12"/>
  <c r="AW171" i="12"/>
  <c r="AW310" i="12"/>
  <c r="AW112" i="12"/>
  <c r="AW111" i="12"/>
  <c r="AW132" i="12"/>
  <c r="AW106" i="12"/>
  <c r="AW38" i="12"/>
  <c r="AW323" i="12"/>
  <c r="AW88" i="12"/>
  <c r="AW65" i="12"/>
  <c r="AW68" i="12"/>
  <c r="AW48" i="12"/>
  <c r="AW32" i="12"/>
  <c r="AW17" i="12"/>
  <c r="AW87" i="12"/>
  <c r="AW275" i="12"/>
  <c r="AW64" i="12"/>
  <c r="AW105" i="12"/>
  <c r="AW130" i="12"/>
  <c r="AW160" i="12"/>
  <c r="AW93" i="12"/>
  <c r="AW47" i="12"/>
  <c r="AW337" i="12"/>
  <c r="AW247" i="12"/>
  <c r="AW148" i="12"/>
  <c r="AW36" i="12"/>
  <c r="AW19" i="12"/>
  <c r="AW80" i="12"/>
  <c r="AW108" i="12"/>
  <c r="AW91" i="12"/>
  <c r="AW51" i="12"/>
  <c r="AV45" i="12"/>
  <c r="AV81" i="12"/>
  <c r="AV90" i="12"/>
  <c r="AX6" i="12"/>
  <c r="AY4" i="12"/>
  <c r="AV54" i="12"/>
  <c r="AV63" i="12"/>
  <c r="AV99" i="12"/>
  <c r="AW2" i="7"/>
  <c r="AV1" i="7"/>
  <c r="AQ6" i="11"/>
  <c r="AR4" i="11"/>
  <c r="AW99" i="12" l="1"/>
  <c r="AX702" i="12"/>
  <c r="AX697" i="12"/>
  <c r="AX692" i="12"/>
  <c r="AX703" i="12"/>
  <c r="AX698" i="12"/>
  <c r="AX693" i="12"/>
  <c r="AX699" i="12"/>
  <c r="AX694" i="12"/>
  <c r="AX700" i="12"/>
  <c r="AX701" i="12"/>
  <c r="AX696" i="12"/>
  <c r="AX691" i="12"/>
  <c r="AX687" i="12"/>
  <c r="AX679" i="12"/>
  <c r="AX668" i="12"/>
  <c r="AX686" i="12"/>
  <c r="AX672" i="12"/>
  <c r="AX688" i="12"/>
  <c r="AX690" i="12"/>
  <c r="AX678" i="12"/>
  <c r="AX657" i="12"/>
  <c r="AX641" i="12"/>
  <c r="AX673" i="12"/>
  <c r="AX683" i="12"/>
  <c r="AX684" i="12"/>
  <c r="AX675" i="12"/>
  <c r="AX680" i="12"/>
  <c r="AX676" i="12"/>
  <c r="AX674" i="12"/>
  <c r="AX677" i="12"/>
  <c r="AX665" i="12"/>
  <c r="AX662" i="12"/>
  <c r="AX659" i="12"/>
  <c r="AX635" i="12"/>
  <c r="AX682" i="12"/>
  <c r="AX681" i="12"/>
  <c r="AX664" i="12"/>
  <c r="AX655" i="12"/>
  <c r="AX651" i="12"/>
  <c r="AX648" i="12"/>
  <c r="AX660" i="12"/>
  <c r="AX667" i="12"/>
  <c r="AX652" i="12"/>
  <c r="AX685" i="12"/>
  <c r="AX647" i="12"/>
  <c r="AX666" i="12"/>
  <c r="AX663" i="12"/>
  <c r="AX640" i="12"/>
  <c r="AX638" i="12"/>
  <c r="AX619" i="12"/>
  <c r="AX642" i="12"/>
  <c r="AX614" i="12"/>
  <c r="AX631" i="12"/>
  <c r="AX625" i="12"/>
  <c r="AX609" i="12"/>
  <c r="AX670" i="12"/>
  <c r="AX633" i="12"/>
  <c r="AX653" i="12"/>
  <c r="AX649" i="12"/>
  <c r="AX630" i="12"/>
  <c r="AX650" i="12"/>
  <c r="AX628" i="12"/>
  <c r="AX623" i="12"/>
  <c r="AX645" i="12"/>
  <c r="AX646" i="12"/>
  <c r="AX643" i="12"/>
  <c r="AX587" i="12"/>
  <c r="AX632" i="12"/>
  <c r="AX613" i="12"/>
  <c r="AX605" i="12"/>
  <c r="AX589" i="12"/>
  <c r="AX656" i="12"/>
  <c r="AX621" i="12"/>
  <c r="AX616" i="12"/>
  <c r="AX582" i="12"/>
  <c r="AX639" i="12"/>
  <c r="AX624" i="12"/>
  <c r="AX629" i="12"/>
  <c r="AX658" i="12"/>
  <c r="AX644" i="12"/>
  <c r="AX669" i="12"/>
  <c r="AX593" i="12"/>
  <c r="AX577" i="12"/>
  <c r="AX570" i="12"/>
  <c r="AX596" i="12"/>
  <c r="AX597" i="12"/>
  <c r="AX634" i="12"/>
  <c r="AX626" i="12"/>
  <c r="AX607" i="12"/>
  <c r="AX600" i="12"/>
  <c r="AX585" i="12"/>
  <c r="AX578" i="12"/>
  <c r="AX564" i="12"/>
  <c r="AX553" i="12"/>
  <c r="AX537" i="12"/>
  <c r="AX618" i="12"/>
  <c r="AX617" i="12"/>
  <c r="AX594" i="12"/>
  <c r="AX562" i="12"/>
  <c r="AX559" i="12"/>
  <c r="AX543" i="12"/>
  <c r="AX527" i="12"/>
  <c r="AX601" i="12"/>
  <c r="AX592" i="12"/>
  <c r="AX595" i="12"/>
  <c r="AX602" i="12"/>
  <c r="AX584" i="12"/>
  <c r="AX579" i="12"/>
  <c r="AX565" i="12"/>
  <c r="AX555" i="12"/>
  <c r="AX539" i="12"/>
  <c r="AX615" i="12"/>
  <c r="AX591" i="12"/>
  <c r="AX581" i="12"/>
  <c r="AX550" i="12"/>
  <c r="AX534" i="12"/>
  <c r="AX610" i="12"/>
  <c r="AX604" i="12"/>
  <c r="AX599" i="12"/>
  <c r="AX580" i="12"/>
  <c r="AX608" i="12"/>
  <c r="AX574" i="12"/>
  <c r="AX561" i="12"/>
  <c r="AX554" i="12"/>
  <c r="AX546" i="12"/>
  <c r="AX530" i="12"/>
  <c r="AX524" i="12"/>
  <c r="AX571" i="12"/>
  <c r="AX568" i="12"/>
  <c r="AX622" i="12"/>
  <c r="AX548" i="12"/>
  <c r="AX661" i="12"/>
  <c r="AX636" i="12"/>
  <c r="AX611" i="12"/>
  <c r="AX573" i="12"/>
  <c r="AX590" i="12"/>
  <c r="AX556" i="12"/>
  <c r="AX538" i="12"/>
  <c r="AX536" i="12"/>
  <c r="AX532" i="12"/>
  <c r="AX598" i="12"/>
  <c r="AX576" i="12"/>
  <c r="AX547" i="12"/>
  <c r="AX516" i="12"/>
  <c r="AX503" i="12"/>
  <c r="AX487" i="12"/>
  <c r="AX572" i="12"/>
  <c r="AX566" i="12"/>
  <c r="AX545" i="12"/>
  <c r="AX541" i="12"/>
  <c r="AX526" i="12"/>
  <c r="AX498" i="12"/>
  <c r="AX482" i="12"/>
  <c r="AX563" i="12"/>
  <c r="AX557" i="12"/>
  <c r="AX575" i="12"/>
  <c r="AX551" i="12"/>
  <c r="AX515" i="12"/>
  <c r="AX497" i="12"/>
  <c r="AX494" i="12"/>
  <c r="AX488" i="12"/>
  <c r="AX588" i="12"/>
  <c r="AX583" i="12"/>
  <c r="AX529" i="12"/>
  <c r="AX511" i="12"/>
  <c r="AX567" i="12"/>
  <c r="AX606" i="12"/>
  <c r="AX509" i="12"/>
  <c r="AX508" i="12"/>
  <c r="AX496" i="12"/>
  <c r="AX485" i="12"/>
  <c r="AX479" i="12"/>
  <c r="AX477" i="12"/>
  <c r="AX469" i="12"/>
  <c r="AX453" i="12"/>
  <c r="AX627" i="12"/>
  <c r="AX558" i="12"/>
  <c r="AX525" i="12"/>
  <c r="AX513" i="12"/>
  <c r="AX514" i="12"/>
  <c r="AX473" i="12"/>
  <c r="AX533" i="12"/>
  <c r="AX540" i="12"/>
  <c r="AX499" i="12"/>
  <c r="AX492" i="12"/>
  <c r="AX462" i="12"/>
  <c r="AX455" i="12"/>
  <c r="AX520" i="12"/>
  <c r="AX490" i="12"/>
  <c r="AX483" i="12"/>
  <c r="AX476" i="12"/>
  <c r="AX531" i="12"/>
  <c r="AX528" i="12"/>
  <c r="AX460" i="12"/>
  <c r="AX549" i="12"/>
  <c r="AX474" i="12"/>
  <c r="AX500" i="12"/>
  <c r="AX463" i="12"/>
  <c r="AX456" i="12"/>
  <c r="AX507" i="12"/>
  <c r="AX519" i="12"/>
  <c r="AX446" i="12"/>
  <c r="AX426" i="12"/>
  <c r="AX491" i="12"/>
  <c r="AX466" i="12"/>
  <c r="AX454" i="12"/>
  <c r="AX437" i="12"/>
  <c r="AX486" i="12"/>
  <c r="AX451" i="12"/>
  <c r="AX444" i="12"/>
  <c r="AX432" i="12"/>
  <c r="AX449" i="12"/>
  <c r="AX438" i="12"/>
  <c r="AX422" i="12"/>
  <c r="AX406" i="12"/>
  <c r="AX502" i="12"/>
  <c r="AX523" i="12"/>
  <c r="AX521" i="12"/>
  <c r="AX471" i="12"/>
  <c r="AX465" i="12"/>
  <c r="AX510" i="12"/>
  <c r="AX472" i="12"/>
  <c r="AX461" i="12"/>
  <c r="AX560" i="12"/>
  <c r="AX504" i="12"/>
  <c r="AX480" i="12"/>
  <c r="AX478" i="12"/>
  <c r="AX544" i="12"/>
  <c r="AX495" i="12"/>
  <c r="AX506" i="12"/>
  <c r="AX459" i="12"/>
  <c r="AX442" i="12"/>
  <c r="AX409" i="12"/>
  <c r="AX404" i="12"/>
  <c r="AX505" i="12"/>
  <c r="AX443" i="12"/>
  <c r="AX448" i="12"/>
  <c r="AX430" i="12"/>
  <c r="AX423" i="12"/>
  <c r="AX419" i="12"/>
  <c r="AX512" i="12"/>
  <c r="AX468" i="12"/>
  <c r="AX475" i="12"/>
  <c r="AX429" i="12"/>
  <c r="AX425" i="12"/>
  <c r="AX383" i="12"/>
  <c r="AX367" i="12"/>
  <c r="AX489" i="12"/>
  <c r="AX424" i="12"/>
  <c r="AX420" i="12"/>
  <c r="AX389" i="12"/>
  <c r="AX373" i="12"/>
  <c r="AX493" i="12"/>
  <c r="AX428" i="12"/>
  <c r="AX522" i="12"/>
  <c r="AX612" i="12"/>
  <c r="AX517" i="12"/>
  <c r="AX464" i="12"/>
  <c r="AX427" i="12"/>
  <c r="AX414" i="12"/>
  <c r="AX407" i="12"/>
  <c r="AX405" i="12"/>
  <c r="AX403" i="12"/>
  <c r="AX385" i="12"/>
  <c r="AX369" i="12"/>
  <c r="AX457" i="12"/>
  <c r="AX470" i="12"/>
  <c r="AX441" i="12"/>
  <c r="AX398" i="12"/>
  <c r="AX357" i="12"/>
  <c r="AX440" i="12"/>
  <c r="AX435" i="12"/>
  <c r="AX379" i="12"/>
  <c r="AX447" i="12"/>
  <c r="AX415" i="12"/>
  <c r="AX397" i="12"/>
  <c r="AX388" i="12"/>
  <c r="AX362" i="12"/>
  <c r="AX350" i="12"/>
  <c r="AX334" i="12"/>
  <c r="AX413" i="12"/>
  <c r="AX412" i="12"/>
  <c r="AX396" i="12"/>
  <c r="AX387" i="12"/>
  <c r="AX395" i="12"/>
  <c r="AX376" i="12"/>
  <c r="AX346" i="12"/>
  <c r="AX408" i="12"/>
  <c r="AX431" i="12"/>
  <c r="AX452" i="12"/>
  <c r="AX411" i="12"/>
  <c r="AX390" i="12"/>
  <c r="AX372" i="12"/>
  <c r="AX360" i="12"/>
  <c r="AX542" i="12"/>
  <c r="AX481" i="12"/>
  <c r="AX374" i="12"/>
  <c r="AX445" i="12"/>
  <c r="AX377" i="12"/>
  <c r="AX371" i="12"/>
  <c r="AX402" i="12"/>
  <c r="AX439" i="12"/>
  <c r="AX378" i="12"/>
  <c r="AX320" i="12"/>
  <c r="AX359" i="12"/>
  <c r="AX434" i="12"/>
  <c r="AX410" i="12"/>
  <c r="AX384" i="12"/>
  <c r="AX375" i="12"/>
  <c r="AX368" i="12"/>
  <c r="AX361" i="12"/>
  <c r="AX338" i="12"/>
  <c r="AX335" i="12"/>
  <c r="AX332" i="12"/>
  <c r="AX316" i="12"/>
  <c r="AX300" i="12"/>
  <c r="AX284" i="12"/>
  <c r="AX268" i="12"/>
  <c r="AX418" i="12"/>
  <c r="AX391" i="12"/>
  <c r="AX370" i="12"/>
  <c r="AX327" i="12"/>
  <c r="AX311" i="12"/>
  <c r="AX295" i="12"/>
  <c r="AX393" i="12"/>
  <c r="AX322" i="12"/>
  <c r="AX306" i="12"/>
  <c r="AX290" i="12"/>
  <c r="AX274" i="12"/>
  <c r="AX258" i="12"/>
  <c r="AX363" i="12"/>
  <c r="AX317" i="12"/>
  <c r="AX380" i="12"/>
  <c r="AX356" i="12"/>
  <c r="AX352" i="12"/>
  <c r="AX336" i="12"/>
  <c r="AX328" i="12"/>
  <c r="AX325" i="12"/>
  <c r="AX296" i="12"/>
  <c r="AX344" i="12"/>
  <c r="AX343" i="12"/>
  <c r="AX315" i="12"/>
  <c r="AX287" i="12"/>
  <c r="AX261" i="12"/>
  <c r="AX339" i="12"/>
  <c r="AX281" i="12"/>
  <c r="AX392" i="12"/>
  <c r="AX381" i="12"/>
  <c r="AX323" i="12"/>
  <c r="AX313" i="12"/>
  <c r="AX400" i="12"/>
  <c r="AX302" i="12"/>
  <c r="AX292" i="12"/>
  <c r="AX289" i="12"/>
  <c r="AX286" i="12"/>
  <c r="AX458" i="12"/>
  <c r="AX417" i="12"/>
  <c r="AX351" i="12"/>
  <c r="AX319" i="12"/>
  <c r="AX303" i="12"/>
  <c r="AX294" i="12"/>
  <c r="AX264" i="12"/>
  <c r="AX249" i="12"/>
  <c r="AX233" i="12"/>
  <c r="AX217" i="12"/>
  <c r="AX201" i="12"/>
  <c r="AX185" i="12"/>
  <c r="AX169" i="12"/>
  <c r="AX153" i="12"/>
  <c r="AX401" i="12"/>
  <c r="AX386" i="12"/>
  <c r="AX291" i="12"/>
  <c r="AX244" i="12"/>
  <c r="AX355" i="12"/>
  <c r="AX272" i="12"/>
  <c r="AX239" i="12"/>
  <c r="AX223" i="12"/>
  <c r="AX207" i="12"/>
  <c r="AX191" i="12"/>
  <c r="AX175" i="12"/>
  <c r="AX159" i="12"/>
  <c r="AX354" i="12"/>
  <c r="AX333" i="12"/>
  <c r="AX326" i="12"/>
  <c r="AX312" i="12"/>
  <c r="AX285" i="12"/>
  <c r="AX276" i="12"/>
  <c r="AX265" i="12"/>
  <c r="AX253" i="12"/>
  <c r="AX250" i="12"/>
  <c r="AX308" i="12"/>
  <c r="AX283" i="12"/>
  <c r="AX245" i="12"/>
  <c r="AX213" i="12"/>
  <c r="AX197" i="12"/>
  <c r="AX181" i="12"/>
  <c r="AX165" i="12"/>
  <c r="AX149" i="12"/>
  <c r="AX421" i="12"/>
  <c r="AX341" i="12"/>
  <c r="AX293" i="12"/>
  <c r="AX353" i="12"/>
  <c r="AX321" i="12"/>
  <c r="AX305" i="12"/>
  <c r="AX257" i="12"/>
  <c r="AX256" i="12"/>
  <c r="AX251" i="12"/>
  <c r="AX235" i="12"/>
  <c r="AX219" i="12"/>
  <c r="AX203" i="12"/>
  <c r="AX187" i="12"/>
  <c r="AX171" i="12"/>
  <c r="AX366" i="12"/>
  <c r="AX358" i="12"/>
  <c r="AX340" i="12"/>
  <c r="AX330" i="12"/>
  <c r="AX309" i="12"/>
  <c r="AX436" i="12"/>
  <c r="AX301" i="12"/>
  <c r="AX164" i="12"/>
  <c r="AX145" i="12"/>
  <c r="AX131" i="12"/>
  <c r="AX115" i="12"/>
  <c r="AX105" i="12"/>
  <c r="AX101" i="12"/>
  <c r="AX345" i="12"/>
  <c r="AX299" i="12"/>
  <c r="AX228" i="12"/>
  <c r="AX342" i="12"/>
  <c r="AX282" i="12"/>
  <c r="AX267" i="12"/>
  <c r="AX260" i="12"/>
  <c r="AX242" i="12"/>
  <c r="AX237" i="12"/>
  <c r="AX221" i="12"/>
  <c r="AX205" i="12"/>
  <c r="AX189" i="12"/>
  <c r="AX166" i="12"/>
  <c r="AX271" i="12"/>
  <c r="AX230" i="12"/>
  <c r="AX231" i="12"/>
  <c r="AX215" i="12"/>
  <c r="AX199" i="12"/>
  <c r="AX183" i="12"/>
  <c r="AX146" i="12"/>
  <c r="AX133" i="12"/>
  <c r="AX117" i="12"/>
  <c r="AX86" i="12"/>
  <c r="AX82" i="12"/>
  <c r="AX310" i="12"/>
  <c r="AX269" i="12"/>
  <c r="AX176" i="12"/>
  <c r="AX168" i="12"/>
  <c r="AX128" i="12"/>
  <c r="AX112" i="12"/>
  <c r="AX394" i="12"/>
  <c r="AX324" i="12"/>
  <c r="AX318" i="12"/>
  <c r="AX304" i="12"/>
  <c r="AX288" i="12"/>
  <c r="AX270" i="12"/>
  <c r="AX364" i="12"/>
  <c r="AX278" i="12"/>
  <c r="AX241" i="12"/>
  <c r="AX216" i="12"/>
  <c r="AX193" i="12"/>
  <c r="AX134" i="12"/>
  <c r="AX116" i="12"/>
  <c r="AX84" i="12"/>
  <c r="AX62" i="12"/>
  <c r="AX58" i="12"/>
  <c r="AX30" i="12"/>
  <c r="AX349" i="12"/>
  <c r="AX259" i="12"/>
  <c r="AX236" i="12"/>
  <c r="AX222" i="12"/>
  <c r="AX211" i="12"/>
  <c r="AX125" i="12"/>
  <c r="AX94" i="12"/>
  <c r="AX50" i="12"/>
  <c r="AX46" i="12"/>
  <c r="AX41" i="12"/>
  <c r="AX254" i="12"/>
  <c r="AX232" i="12"/>
  <c r="AX210" i="12"/>
  <c r="AX198" i="12"/>
  <c r="AX192" i="12"/>
  <c r="AX163" i="12"/>
  <c r="AX106" i="12"/>
  <c r="AX87" i="12"/>
  <c r="AX79" i="12"/>
  <c r="AX75" i="12"/>
  <c r="AX204" i="12"/>
  <c r="AX162" i="12"/>
  <c r="AX273" i="12"/>
  <c r="AX209" i="12"/>
  <c r="AX186" i="12"/>
  <c r="AX155" i="12"/>
  <c r="AX143" i="12"/>
  <c r="AX132" i="12"/>
  <c r="AX123" i="12"/>
  <c r="AX59" i="12"/>
  <c r="AX55" i="12"/>
  <c r="AX42" i="12"/>
  <c r="AX26" i="12"/>
  <c r="AX214" i="12"/>
  <c r="AX208" i="12"/>
  <c r="AX180" i="12"/>
  <c r="AX279" i="12"/>
  <c r="AX252" i="12"/>
  <c r="AX248" i="12"/>
  <c r="AX238" i="12"/>
  <c r="AX158" i="12"/>
  <c r="AX139" i="12"/>
  <c r="AX122" i="12"/>
  <c r="AX119" i="12"/>
  <c r="AX73" i="12"/>
  <c r="AX43" i="12"/>
  <c r="AX9" i="12"/>
  <c r="AX298" i="12"/>
  <c r="AX202" i="12"/>
  <c r="AX113" i="12"/>
  <c r="AX49" i="12"/>
  <c r="AX33" i="12"/>
  <c r="AX20" i="12"/>
  <c r="AX136" i="12"/>
  <c r="AX130" i="12"/>
  <c r="AX68" i="12"/>
  <c r="AX220" i="12"/>
  <c r="AX167" i="12"/>
  <c r="AX240" i="12"/>
  <c r="AX206" i="12"/>
  <c r="AX170" i="12"/>
  <c r="AX347" i="12"/>
  <c r="AX194" i="12"/>
  <c r="AX172" i="12"/>
  <c r="AX107" i="12"/>
  <c r="AX104" i="12"/>
  <c r="AX80" i="12"/>
  <c r="AX74" i="12"/>
  <c r="AX31" i="12"/>
  <c r="AX21" i="12"/>
  <c r="AX329" i="12"/>
  <c r="AX307" i="12"/>
  <c r="AX247" i="12"/>
  <c r="AX177" i="12"/>
  <c r="AX147" i="12"/>
  <c r="AX266" i="12"/>
  <c r="AX200" i="12"/>
  <c r="AX173" i="12"/>
  <c r="AX154" i="12"/>
  <c r="AX141" i="12"/>
  <c r="AX120" i="12"/>
  <c r="AX102" i="12"/>
  <c r="AX25" i="12"/>
  <c r="AX12" i="12"/>
  <c r="AX103" i="12"/>
  <c r="AX97" i="12"/>
  <c r="AX89" i="12"/>
  <c r="AX56" i="12"/>
  <c r="AX190" i="12"/>
  <c r="AX277" i="12"/>
  <c r="AX262" i="12"/>
  <c r="AX179" i="12"/>
  <c r="AX152" i="12"/>
  <c r="AX118" i="12"/>
  <c r="AX98" i="12"/>
  <c r="AX53" i="12"/>
  <c r="AX27" i="12"/>
  <c r="AX66" i="12"/>
  <c r="AX10" i="12"/>
  <c r="AX224" i="12"/>
  <c r="AX157" i="12"/>
  <c r="AX156" i="12"/>
  <c r="AX83" i="12"/>
  <c r="AX71" i="12"/>
  <c r="AX19" i="12"/>
  <c r="AX150" i="12"/>
  <c r="AX129" i="12"/>
  <c r="AX126" i="12"/>
  <c r="AX121" i="12"/>
  <c r="AX100" i="12"/>
  <c r="AX92" i="12"/>
  <c r="AX78" i="12"/>
  <c r="AX77" i="12"/>
  <c r="AX184" i="12"/>
  <c r="AX151" i="12"/>
  <c r="AX137" i="12"/>
  <c r="AX91" i="12"/>
  <c r="AX76" i="12"/>
  <c r="AX65" i="12"/>
  <c r="AX28" i="12"/>
  <c r="AX243" i="12"/>
  <c r="AX234" i="12"/>
  <c r="AX226" i="12"/>
  <c r="AX182" i="12"/>
  <c r="AX69" i="12"/>
  <c r="AX13" i="12"/>
  <c r="AX140" i="12"/>
  <c r="AX95" i="12"/>
  <c r="AX57" i="12"/>
  <c r="AX37" i="12"/>
  <c r="AX29" i="12"/>
  <c r="AX18" i="12"/>
  <c r="AX11" i="12"/>
  <c r="AX275" i="12"/>
  <c r="AX24" i="12"/>
  <c r="AX85" i="12"/>
  <c r="AX64" i="12"/>
  <c r="AX38" i="12"/>
  <c r="AX108" i="12"/>
  <c r="AX88" i="12"/>
  <c r="AX40" i="12"/>
  <c r="AX35" i="12"/>
  <c r="AX111" i="12"/>
  <c r="AX225" i="12"/>
  <c r="AX51" i="12"/>
  <c r="AX227" i="12"/>
  <c r="AX188" i="12"/>
  <c r="AX124" i="12"/>
  <c r="AX48" i="12"/>
  <c r="AX32" i="12"/>
  <c r="AX17" i="12"/>
  <c r="AX52" i="12"/>
  <c r="AX23" i="12"/>
  <c r="AX22" i="12"/>
  <c r="AX16" i="12"/>
  <c r="AX61" i="12"/>
  <c r="AX15" i="12"/>
  <c r="AX67" i="12"/>
  <c r="AX218" i="12"/>
  <c r="AX255" i="12"/>
  <c r="AX174" i="12"/>
  <c r="AX138" i="12"/>
  <c r="AX135" i="12"/>
  <c r="AX337" i="12"/>
  <c r="AX148" i="12"/>
  <c r="AX70" i="12"/>
  <c r="AX36" i="12"/>
  <c r="AX14" i="12"/>
  <c r="AX196" i="12"/>
  <c r="AX96" i="12"/>
  <c r="AX60" i="12"/>
  <c r="AX142" i="12"/>
  <c r="AX47" i="12"/>
  <c r="AX160" i="12"/>
  <c r="AX93" i="12"/>
  <c r="AX114" i="12"/>
  <c r="AW63" i="12"/>
  <c r="AW54" i="12"/>
  <c r="AW90" i="12"/>
  <c r="AW45" i="12"/>
  <c r="AW72" i="12"/>
  <c r="AW81" i="12"/>
  <c r="AY6" i="12"/>
  <c r="AZ4" i="12"/>
  <c r="AX2" i="7"/>
  <c r="AW1" i="7"/>
  <c r="AR6" i="11"/>
  <c r="AS4" i="11"/>
  <c r="AX99" i="12" l="1"/>
  <c r="AX54" i="12"/>
  <c r="AX72" i="12"/>
  <c r="AX63" i="12"/>
  <c r="AX81" i="12"/>
  <c r="AX45" i="12"/>
  <c r="AZ6" i="12"/>
  <c r="BA4" i="12"/>
  <c r="AY703" i="12"/>
  <c r="AY700" i="12"/>
  <c r="AY701" i="12"/>
  <c r="AY702" i="12"/>
  <c r="AY696" i="12"/>
  <c r="AY688" i="12"/>
  <c r="AY686" i="12"/>
  <c r="AY687" i="12"/>
  <c r="AY699" i="12"/>
  <c r="AY697" i="12"/>
  <c r="AY691" i="12"/>
  <c r="AY672" i="12"/>
  <c r="AY675" i="12"/>
  <c r="AY684" i="12"/>
  <c r="AY666" i="12"/>
  <c r="AY652" i="12"/>
  <c r="AY674" i="12"/>
  <c r="AY690" i="12"/>
  <c r="AY683" i="12"/>
  <c r="AY676" i="12"/>
  <c r="AY660" i="12"/>
  <c r="AY693" i="12"/>
  <c r="AY667" i="12"/>
  <c r="AY677" i="12"/>
  <c r="AY692" i="12"/>
  <c r="AY682" i="12"/>
  <c r="AY678" i="12"/>
  <c r="AY668" i="12"/>
  <c r="AY647" i="12"/>
  <c r="AY630" i="12"/>
  <c r="AY698" i="12"/>
  <c r="AY685" i="12"/>
  <c r="AY681" i="12"/>
  <c r="AY662" i="12"/>
  <c r="AY658" i="12"/>
  <c r="AY694" i="12"/>
  <c r="AY665" i="12"/>
  <c r="AY664" i="12"/>
  <c r="AY635" i="12"/>
  <c r="AY655" i="12"/>
  <c r="AY679" i="12"/>
  <c r="AY670" i="12"/>
  <c r="AY651" i="12"/>
  <c r="AY631" i="12"/>
  <c r="AY653" i="12"/>
  <c r="AY642" i="12"/>
  <c r="AY614" i="12"/>
  <c r="AY659" i="12"/>
  <c r="AY625" i="12"/>
  <c r="AY634" i="12"/>
  <c r="AY669" i="12"/>
  <c r="AY650" i="12"/>
  <c r="AY680" i="12"/>
  <c r="AY649" i="12"/>
  <c r="AY656" i="12"/>
  <c r="AY640" i="12"/>
  <c r="AY639" i="12"/>
  <c r="AY648" i="12"/>
  <c r="AY644" i="12"/>
  <c r="AY663" i="12"/>
  <c r="AY645" i="12"/>
  <c r="AY641" i="12"/>
  <c r="AY636" i="12"/>
  <c r="AY624" i="12"/>
  <c r="AY622" i="12"/>
  <c r="AY673" i="12"/>
  <c r="AY661" i="12"/>
  <c r="AY623" i="12"/>
  <c r="AY598" i="12"/>
  <c r="AY582" i="12"/>
  <c r="AY632" i="12"/>
  <c r="AY613" i="12"/>
  <c r="AY607" i="12"/>
  <c r="AY627" i="12"/>
  <c r="AY610" i="12"/>
  <c r="AY600" i="12"/>
  <c r="AY621" i="12"/>
  <c r="AY657" i="12"/>
  <c r="AY616" i="12"/>
  <c r="AY646" i="12"/>
  <c r="AY611" i="12"/>
  <c r="AY643" i="12"/>
  <c r="AY638" i="12"/>
  <c r="AY628" i="12"/>
  <c r="AY619" i="12"/>
  <c r="AY615" i="12"/>
  <c r="AY606" i="12"/>
  <c r="AY605" i="12"/>
  <c r="AY592" i="12"/>
  <c r="AY585" i="12"/>
  <c r="AY593" i="12"/>
  <c r="AY594" i="12"/>
  <c r="AY584" i="12"/>
  <c r="AY579" i="12"/>
  <c r="AY565" i="12"/>
  <c r="AY597" i="12"/>
  <c r="AY633" i="12"/>
  <c r="AY626" i="12"/>
  <c r="AY618" i="12"/>
  <c r="AY617" i="12"/>
  <c r="AY548" i="12"/>
  <c r="AY612" i="12"/>
  <c r="AY574" i="12"/>
  <c r="AY567" i="12"/>
  <c r="AY554" i="12"/>
  <c r="AY538" i="12"/>
  <c r="AY595" i="12"/>
  <c r="AY587" i="12"/>
  <c r="AY609" i="12"/>
  <c r="AY602" i="12"/>
  <c r="AY591" i="12"/>
  <c r="AY581" i="12"/>
  <c r="AY550" i="12"/>
  <c r="AY570" i="12"/>
  <c r="AY545" i="12"/>
  <c r="AY529" i="12"/>
  <c r="AY604" i="12"/>
  <c r="AY599" i="12"/>
  <c r="AY588" i="12"/>
  <c r="AY608" i="12"/>
  <c r="AY577" i="12"/>
  <c r="AY564" i="12"/>
  <c r="AY561" i="12"/>
  <c r="AY601" i="12"/>
  <c r="AY589" i="12"/>
  <c r="AY578" i="12"/>
  <c r="AY571" i="12"/>
  <c r="AY568" i="12"/>
  <c r="AY527" i="12"/>
  <c r="AY522" i="12"/>
  <c r="AY541" i="12"/>
  <c r="AY532" i="12"/>
  <c r="AY596" i="12"/>
  <c r="AY572" i="12"/>
  <c r="AY562" i="12"/>
  <c r="AY557" i="12"/>
  <c r="AY590" i="12"/>
  <c r="AY576" i="12"/>
  <c r="AY528" i="12"/>
  <c r="AY629" i="12"/>
  <c r="AY566" i="12"/>
  <c r="AY534" i="12"/>
  <c r="AY526" i="12"/>
  <c r="AY498" i="12"/>
  <c r="AY482" i="12"/>
  <c r="AY543" i="12"/>
  <c r="AY509" i="12"/>
  <c r="AY493" i="12"/>
  <c r="AY477" i="12"/>
  <c r="AY580" i="12"/>
  <c r="AY544" i="12"/>
  <c r="AY575" i="12"/>
  <c r="AY491" i="12"/>
  <c r="AY546" i="12"/>
  <c r="AY514" i="12"/>
  <c r="AY505" i="12"/>
  <c r="AY563" i="12"/>
  <c r="AY555" i="12"/>
  <c r="AY547" i="12"/>
  <c r="AY537" i="12"/>
  <c r="AY536" i="12"/>
  <c r="AY507" i="12"/>
  <c r="AY521" i="12"/>
  <c r="AY510" i="12"/>
  <c r="AY464" i="12"/>
  <c r="AY448" i="12"/>
  <c r="AY530" i="12"/>
  <c r="AY494" i="12"/>
  <c r="AY531" i="12"/>
  <c r="AY520" i="12"/>
  <c r="AY487" i="12"/>
  <c r="AY481" i="12"/>
  <c r="AY573" i="12"/>
  <c r="AY490" i="12"/>
  <c r="AY483" i="12"/>
  <c r="AY476" i="12"/>
  <c r="AY556" i="12"/>
  <c r="AY488" i="12"/>
  <c r="AY453" i="12"/>
  <c r="AY553" i="12"/>
  <c r="AY515" i="12"/>
  <c r="AY500" i="12"/>
  <c r="AY463" i="12"/>
  <c r="AY517" i="12"/>
  <c r="AY516" i="12"/>
  <c r="AY473" i="12"/>
  <c r="AY468" i="12"/>
  <c r="AY558" i="12"/>
  <c r="AY540" i="12"/>
  <c r="AY539" i="12"/>
  <c r="AY511" i="12"/>
  <c r="AY499" i="12"/>
  <c r="AY492" i="12"/>
  <c r="AY474" i="12"/>
  <c r="AY466" i="12"/>
  <c r="AY454" i="12"/>
  <c r="AY437" i="12"/>
  <c r="AY421" i="12"/>
  <c r="AY549" i="12"/>
  <c r="AY486" i="12"/>
  <c r="AY485" i="12"/>
  <c r="AY469" i="12"/>
  <c r="AY455" i="12"/>
  <c r="AY451" i="12"/>
  <c r="AY444" i="12"/>
  <c r="AY456" i="12"/>
  <c r="AY427" i="12"/>
  <c r="AY411" i="12"/>
  <c r="AY497" i="12"/>
  <c r="AY480" i="12"/>
  <c r="AY479" i="12"/>
  <c r="AY478" i="12"/>
  <c r="AY457" i="12"/>
  <c r="AY442" i="12"/>
  <c r="AY417" i="12"/>
  <c r="AY533" i="12"/>
  <c r="AY513" i="12"/>
  <c r="AY506" i="12"/>
  <c r="AY504" i="12"/>
  <c r="AY512" i="12"/>
  <c r="AY523" i="12"/>
  <c r="AY502" i="12"/>
  <c r="AY472" i="12"/>
  <c r="AY461" i="12"/>
  <c r="AY425" i="12"/>
  <c r="AY560" i="12"/>
  <c r="AY551" i="12"/>
  <c r="AY495" i="12"/>
  <c r="AY503" i="12"/>
  <c r="AY496" i="12"/>
  <c r="AY475" i="12"/>
  <c r="AY559" i="12"/>
  <c r="AY431" i="12"/>
  <c r="AY412" i="12"/>
  <c r="AY422" i="12"/>
  <c r="AY423" i="12"/>
  <c r="AY419" i="12"/>
  <c r="AY440" i="12"/>
  <c r="AY438" i="12"/>
  <c r="AY508" i="12"/>
  <c r="AY489" i="12"/>
  <c r="AY583" i="12"/>
  <c r="AY524" i="12"/>
  <c r="AY460" i="12"/>
  <c r="AY519" i="12"/>
  <c r="AY446" i="12"/>
  <c r="AY413" i="12"/>
  <c r="AY394" i="12"/>
  <c r="AY378" i="12"/>
  <c r="AY362" i="12"/>
  <c r="AY428" i="12"/>
  <c r="AY400" i="12"/>
  <c r="AY384" i="12"/>
  <c r="AY470" i="12"/>
  <c r="AY408" i="12"/>
  <c r="AY396" i="12"/>
  <c r="AY380" i="12"/>
  <c r="AY449" i="12"/>
  <c r="AY447" i="12"/>
  <c r="AY435" i="12"/>
  <c r="AY414" i="12"/>
  <c r="AY379" i="12"/>
  <c r="AY415" i="12"/>
  <c r="AY407" i="12"/>
  <c r="AY397" i="12"/>
  <c r="AY388" i="12"/>
  <c r="AY462" i="12"/>
  <c r="AY387" i="12"/>
  <c r="AY369" i="12"/>
  <c r="AY366" i="12"/>
  <c r="AY355" i="12"/>
  <c r="AY345" i="12"/>
  <c r="AY429" i="12"/>
  <c r="AY404" i="12"/>
  <c r="AY386" i="12"/>
  <c r="AY465" i="12"/>
  <c r="AY445" i="12"/>
  <c r="AY439" i="12"/>
  <c r="AY434" i="12"/>
  <c r="AY432" i="12"/>
  <c r="AY420" i="12"/>
  <c r="AY385" i="12"/>
  <c r="AY375" i="12"/>
  <c r="AY358" i="12"/>
  <c r="AY341" i="12"/>
  <c r="AY402" i="12"/>
  <c r="AY441" i="12"/>
  <c r="AY542" i="12"/>
  <c r="AY430" i="12"/>
  <c r="AY403" i="12"/>
  <c r="AY361" i="12"/>
  <c r="AY395" i="12"/>
  <c r="AY389" i="12"/>
  <c r="AY374" i="12"/>
  <c r="AY377" i="12"/>
  <c r="AY371" i="12"/>
  <c r="AY409" i="12"/>
  <c r="AY452" i="12"/>
  <c r="AY471" i="12"/>
  <c r="AY364" i="12"/>
  <c r="AY347" i="12"/>
  <c r="AY525" i="12"/>
  <c r="AY426" i="12"/>
  <c r="AY424" i="12"/>
  <c r="AY410" i="12"/>
  <c r="AY344" i="12"/>
  <c r="AY418" i="12"/>
  <c r="AY391" i="12"/>
  <c r="AY370" i="12"/>
  <c r="AY327" i="12"/>
  <c r="AY311" i="12"/>
  <c r="AY295" i="12"/>
  <c r="AY279" i="12"/>
  <c r="AY405" i="12"/>
  <c r="AY393" i="12"/>
  <c r="AY322" i="12"/>
  <c r="AY306" i="12"/>
  <c r="AY376" i="12"/>
  <c r="AY363" i="12"/>
  <c r="AY317" i="12"/>
  <c r="AY301" i="12"/>
  <c r="AY285" i="12"/>
  <c r="AY269" i="12"/>
  <c r="AY459" i="12"/>
  <c r="AY436" i="12"/>
  <c r="AY367" i="12"/>
  <c r="AY346" i="12"/>
  <c r="AY343" i="12"/>
  <c r="AY328" i="12"/>
  <c r="AY373" i="12"/>
  <c r="AY315" i="12"/>
  <c r="AY290" i="12"/>
  <c r="AY287" i="12"/>
  <c r="AY443" i="12"/>
  <c r="AY368" i="12"/>
  <c r="AY339" i="12"/>
  <c r="AY281" i="12"/>
  <c r="AY392" i="12"/>
  <c r="AY381" i="12"/>
  <c r="AY323" i="12"/>
  <c r="AY320" i="12"/>
  <c r="AY313" i="12"/>
  <c r="AY305" i="12"/>
  <c r="AY284" i="12"/>
  <c r="AY275" i="12"/>
  <c r="AY372" i="12"/>
  <c r="AY353" i="12"/>
  <c r="AY332" i="12"/>
  <c r="AY383" i="12"/>
  <c r="AY354" i="12"/>
  <c r="AY283" i="12"/>
  <c r="AY458" i="12"/>
  <c r="AY406" i="12"/>
  <c r="AY401" i="12"/>
  <c r="AY291" i="12"/>
  <c r="AY244" i="12"/>
  <c r="AY228" i="12"/>
  <c r="AY196" i="12"/>
  <c r="AY180" i="12"/>
  <c r="AY164" i="12"/>
  <c r="AY338" i="12"/>
  <c r="AY300" i="12"/>
  <c r="AY272" i="12"/>
  <c r="AY268" i="12"/>
  <c r="AY398" i="12"/>
  <c r="AY360" i="12"/>
  <c r="AY333" i="12"/>
  <c r="AY326" i="12"/>
  <c r="AY325" i="12"/>
  <c r="AY312" i="12"/>
  <c r="AY289" i="12"/>
  <c r="AY276" i="12"/>
  <c r="AY265" i="12"/>
  <c r="AY261" i="12"/>
  <c r="AY253" i="12"/>
  <c r="AY250" i="12"/>
  <c r="AY234" i="12"/>
  <c r="AY218" i="12"/>
  <c r="AY202" i="12"/>
  <c r="AY186" i="12"/>
  <c r="AY170" i="12"/>
  <c r="AY154" i="12"/>
  <c r="AY308" i="12"/>
  <c r="AY245" i="12"/>
  <c r="AY350" i="12"/>
  <c r="AY293" i="12"/>
  <c r="AY240" i="12"/>
  <c r="AY224" i="12"/>
  <c r="AY208" i="12"/>
  <c r="AY192" i="12"/>
  <c r="AY176" i="12"/>
  <c r="AY160" i="12"/>
  <c r="AY336" i="12"/>
  <c r="AY334" i="12"/>
  <c r="AY321" i="12"/>
  <c r="AY302" i="12"/>
  <c r="AY296" i="12"/>
  <c r="AY390" i="12"/>
  <c r="AY299" i="12"/>
  <c r="AY277" i="12"/>
  <c r="AY273" i="12"/>
  <c r="AY262" i="12"/>
  <c r="AY258" i="12"/>
  <c r="AY230" i="12"/>
  <c r="AY214" i="12"/>
  <c r="AY198" i="12"/>
  <c r="AY182" i="12"/>
  <c r="AY166" i="12"/>
  <c r="AY330" i="12"/>
  <c r="AY309" i="12"/>
  <c r="AY359" i="12"/>
  <c r="AY357" i="12"/>
  <c r="AY356" i="12"/>
  <c r="AY351" i="12"/>
  <c r="AY319" i="12"/>
  <c r="AY303" i="12"/>
  <c r="AY292" i="12"/>
  <c r="AY251" i="12"/>
  <c r="AY173" i="12"/>
  <c r="AY155" i="12"/>
  <c r="AY126" i="12"/>
  <c r="AY97" i="12"/>
  <c r="AY93" i="12"/>
  <c r="AY342" i="12"/>
  <c r="AY282" i="12"/>
  <c r="AY267" i="12"/>
  <c r="AY260" i="12"/>
  <c r="AY242" i="12"/>
  <c r="AY237" i="12"/>
  <c r="AY271" i="12"/>
  <c r="AY213" i="12"/>
  <c r="AY197" i="12"/>
  <c r="AY181" i="12"/>
  <c r="AY150" i="12"/>
  <c r="AY143" i="12"/>
  <c r="AY335" i="12"/>
  <c r="AY310" i="12"/>
  <c r="AY257" i="12"/>
  <c r="AY239" i="12"/>
  <c r="AY223" i="12"/>
  <c r="AY207" i="12"/>
  <c r="AY191" i="12"/>
  <c r="AY168" i="12"/>
  <c r="AY128" i="12"/>
  <c r="AY112" i="12"/>
  <c r="AY254" i="12"/>
  <c r="AY232" i="12"/>
  <c r="AY216" i="12"/>
  <c r="AY200" i="12"/>
  <c r="AY184" i="12"/>
  <c r="AY139" i="12"/>
  <c r="AY123" i="12"/>
  <c r="AY107" i="12"/>
  <c r="AY103" i="12"/>
  <c r="AY278" i="12"/>
  <c r="AY349" i="12"/>
  <c r="AY286" i="12"/>
  <c r="AY270" i="12"/>
  <c r="AY259" i="12"/>
  <c r="AY236" i="12"/>
  <c r="AY231" i="12"/>
  <c r="AY222" i="12"/>
  <c r="AY211" i="12"/>
  <c r="AY199" i="12"/>
  <c r="AY169" i="12"/>
  <c r="AY149" i="12"/>
  <c r="AY125" i="12"/>
  <c r="AY94" i="12"/>
  <c r="AY50" i="12"/>
  <c r="AY46" i="12"/>
  <c r="AY41" i="12"/>
  <c r="AY352" i="12"/>
  <c r="AY324" i="12"/>
  <c r="AY210" i="12"/>
  <c r="AY187" i="12"/>
  <c r="AY163" i="12"/>
  <c r="AY146" i="12"/>
  <c r="AY115" i="12"/>
  <c r="AY106" i="12"/>
  <c r="AY87" i="12"/>
  <c r="AY79" i="12"/>
  <c r="AY75" i="12"/>
  <c r="AY36" i="12"/>
  <c r="AY204" i="12"/>
  <c r="AY175" i="12"/>
  <c r="AY162" i="12"/>
  <c r="AY133" i="12"/>
  <c r="AY124" i="12"/>
  <c r="AY114" i="12"/>
  <c r="AY105" i="12"/>
  <c r="AY104" i="12"/>
  <c r="AY71" i="12"/>
  <c r="AY67" i="12"/>
  <c r="AY294" i="12"/>
  <c r="AY221" i="12"/>
  <c r="AY209" i="12"/>
  <c r="AY304" i="12"/>
  <c r="AY238" i="12"/>
  <c r="AY215" i="12"/>
  <c r="AY174" i="12"/>
  <c r="AY158" i="12"/>
  <c r="AY113" i="12"/>
  <c r="AY83" i="12"/>
  <c r="AY51" i="12"/>
  <c r="AY47" i="12"/>
  <c r="AY37" i="12"/>
  <c r="AY340" i="12"/>
  <c r="AY298" i="12"/>
  <c r="AY266" i="12"/>
  <c r="AY247" i="12"/>
  <c r="AY233" i="12"/>
  <c r="AY220" i="12"/>
  <c r="AY185" i="12"/>
  <c r="AY167" i="12"/>
  <c r="AY248" i="12"/>
  <c r="AY217" i="12"/>
  <c r="AY241" i="12"/>
  <c r="AY205" i="12"/>
  <c r="AY288" i="12"/>
  <c r="AY165" i="12"/>
  <c r="AY49" i="12"/>
  <c r="AY33" i="12"/>
  <c r="AY26" i="12"/>
  <c r="AY20" i="12"/>
  <c r="AY82" i="12"/>
  <c r="AY136" i="12"/>
  <c r="AY130" i="12"/>
  <c r="AY116" i="12"/>
  <c r="AY68" i="12"/>
  <c r="AY56" i="12"/>
  <c r="AY42" i="12"/>
  <c r="AY32" i="12"/>
  <c r="AY15" i="12"/>
  <c r="AY206" i="12"/>
  <c r="AY318" i="12"/>
  <c r="AY274" i="12"/>
  <c r="AY264" i="12"/>
  <c r="AY194" i="12"/>
  <c r="AY172" i="12"/>
  <c r="AY329" i="12"/>
  <c r="AY183" i="12"/>
  <c r="AY121" i="12"/>
  <c r="AY118" i="12"/>
  <c r="AY92" i="12"/>
  <c r="AY88" i="12"/>
  <c r="AY84" i="12"/>
  <c r="AY57" i="12"/>
  <c r="AY16" i="12"/>
  <c r="AY307" i="12"/>
  <c r="AY152" i="12"/>
  <c r="AY148" i="12"/>
  <c r="AY138" i="12"/>
  <c r="AY135" i="12"/>
  <c r="AY249" i="12"/>
  <c r="AY235" i="12"/>
  <c r="AY189" i="12"/>
  <c r="AY190" i="12"/>
  <c r="AY89" i="12"/>
  <c r="AY11" i="12"/>
  <c r="AY98" i="12"/>
  <c r="AY53" i="12"/>
  <c r="AY27" i="12"/>
  <c r="AY179" i="12"/>
  <c r="AY256" i="12"/>
  <c r="AY201" i="12"/>
  <c r="AY157" i="12"/>
  <c r="AY156" i="12"/>
  <c r="AY131" i="12"/>
  <c r="AY66" i="12"/>
  <c r="AY59" i="12"/>
  <c r="AY43" i="12"/>
  <c r="AY10" i="12"/>
  <c r="AY19" i="12"/>
  <c r="AY177" i="12"/>
  <c r="AY134" i="12"/>
  <c r="AY129" i="12"/>
  <c r="AY100" i="12"/>
  <c r="AY78" i="12"/>
  <c r="AY77" i="12"/>
  <c r="AY62" i="12"/>
  <c r="AY52" i="12"/>
  <c r="AY18" i="12"/>
  <c r="AY153" i="12"/>
  <c r="AY151" i="12"/>
  <c r="AY137" i="12"/>
  <c r="AY91" i="12"/>
  <c r="AY76" i="12"/>
  <c r="AY65" i="12"/>
  <c r="AY243" i="12"/>
  <c r="AY159" i="12"/>
  <c r="AY132" i="12"/>
  <c r="AY70" i="12"/>
  <c r="AY69" i="12"/>
  <c r="AY31" i="12"/>
  <c r="AY17" i="12"/>
  <c r="AY255" i="12"/>
  <c r="AY227" i="12"/>
  <c r="AY225" i="12"/>
  <c r="AY142" i="12"/>
  <c r="AY226" i="12"/>
  <c r="AY203" i="12"/>
  <c r="AY147" i="12"/>
  <c r="AY219" i="12"/>
  <c r="AY193" i="12"/>
  <c r="AY141" i="12"/>
  <c r="AY120" i="12"/>
  <c r="AY102" i="12"/>
  <c r="AY316" i="12"/>
  <c r="AY252" i="12"/>
  <c r="AY140" i="12"/>
  <c r="AY95" i="12"/>
  <c r="AY29" i="12"/>
  <c r="AY101" i="12"/>
  <c r="AY12" i="12"/>
  <c r="AY111" i="12"/>
  <c r="AY85" i="12"/>
  <c r="AY73" i="12"/>
  <c r="AY64" i="12"/>
  <c r="AY58" i="12"/>
  <c r="AY122" i="12"/>
  <c r="AY171" i="12"/>
  <c r="AY119" i="12"/>
  <c r="AY21" i="12"/>
  <c r="AY108" i="12"/>
  <c r="AY28" i="12"/>
  <c r="AY188" i="12"/>
  <c r="AY48" i="12"/>
  <c r="AY337" i="12"/>
  <c r="AY86" i="12"/>
  <c r="AY23" i="12"/>
  <c r="AY22" i="12"/>
  <c r="AY117" i="12"/>
  <c r="AY40" i="12"/>
  <c r="AY35" i="12"/>
  <c r="AY24" i="12"/>
  <c r="AY25" i="12"/>
  <c r="AY9" i="12"/>
  <c r="AY38" i="12"/>
  <c r="AY30" i="12"/>
  <c r="AY80" i="12"/>
  <c r="AY145" i="12"/>
  <c r="AY96" i="12"/>
  <c r="AY60" i="12"/>
  <c r="AY61" i="12"/>
  <c r="AY74" i="12"/>
  <c r="AY55" i="12"/>
  <c r="AY13" i="12"/>
  <c r="AY14" i="12"/>
  <c r="AX90" i="12"/>
  <c r="AY2" i="7"/>
  <c r="AX1" i="7"/>
  <c r="AT4" i="11"/>
  <c r="AS6" i="11"/>
  <c r="AY99" i="12" l="1"/>
  <c r="AY45" i="12"/>
  <c r="AY54" i="12"/>
  <c r="BB4" i="12"/>
  <c r="BA6" i="12"/>
  <c r="AY81" i="12"/>
  <c r="AY63" i="12"/>
  <c r="AY72" i="12"/>
  <c r="AY90" i="12"/>
  <c r="AZ703" i="12"/>
  <c r="AZ698" i="12"/>
  <c r="AZ699" i="12"/>
  <c r="AZ700" i="12"/>
  <c r="AZ684" i="12"/>
  <c r="AZ701" i="12"/>
  <c r="AZ696" i="12"/>
  <c r="AZ702" i="12"/>
  <c r="AZ697" i="12"/>
  <c r="AZ677" i="12"/>
  <c r="AZ685" i="12"/>
  <c r="AZ693" i="12"/>
  <c r="AZ692" i="12"/>
  <c r="AZ683" i="12"/>
  <c r="AZ686" i="12"/>
  <c r="AZ688" i="12"/>
  <c r="AZ669" i="12"/>
  <c r="AZ673" i="12"/>
  <c r="AZ663" i="12"/>
  <c r="AZ647" i="12"/>
  <c r="AZ675" i="12"/>
  <c r="AZ682" i="12"/>
  <c r="AZ690" i="12"/>
  <c r="AZ674" i="12"/>
  <c r="AZ668" i="12"/>
  <c r="AZ678" i="12"/>
  <c r="AZ665" i="12"/>
  <c r="AZ664" i="12"/>
  <c r="AZ640" i="12"/>
  <c r="AZ694" i="12"/>
  <c r="AZ691" i="12"/>
  <c r="AZ687" i="12"/>
  <c r="AZ676" i="12"/>
  <c r="AZ672" i="12"/>
  <c r="AZ660" i="12"/>
  <c r="AZ679" i="12"/>
  <c r="AZ657" i="12"/>
  <c r="AZ649" i="12"/>
  <c r="AZ655" i="12"/>
  <c r="AZ648" i="12"/>
  <c r="AZ653" i="12"/>
  <c r="AZ652" i="12"/>
  <c r="AZ636" i="12"/>
  <c r="AZ658" i="12"/>
  <c r="AZ656" i="12"/>
  <c r="AZ666" i="12"/>
  <c r="AZ659" i="12"/>
  <c r="AZ651" i="12"/>
  <c r="AZ635" i="12"/>
  <c r="AZ625" i="12"/>
  <c r="AZ681" i="12"/>
  <c r="AZ634" i="12"/>
  <c r="AZ631" i="12"/>
  <c r="AZ670" i="12"/>
  <c r="AZ650" i="12"/>
  <c r="AZ646" i="12"/>
  <c r="AZ628" i="12"/>
  <c r="AZ615" i="12"/>
  <c r="AZ662" i="12"/>
  <c r="AZ639" i="12"/>
  <c r="AZ630" i="12"/>
  <c r="AZ627" i="12"/>
  <c r="AZ661" i="12"/>
  <c r="AZ642" i="12"/>
  <c r="AZ667" i="12"/>
  <c r="AZ680" i="12"/>
  <c r="AZ632" i="12"/>
  <c r="AZ613" i="12"/>
  <c r="AZ607" i="12"/>
  <c r="AZ593" i="12"/>
  <c r="AZ577" i="12"/>
  <c r="AZ641" i="12"/>
  <c r="AZ612" i="12"/>
  <c r="AZ604" i="12"/>
  <c r="AZ633" i="12"/>
  <c r="AZ595" i="12"/>
  <c r="AZ611" i="12"/>
  <c r="AZ601" i="12"/>
  <c r="AZ587" i="12"/>
  <c r="AZ624" i="12"/>
  <c r="AZ619" i="12"/>
  <c r="AZ583" i="12"/>
  <c r="AZ623" i="12"/>
  <c r="AZ594" i="12"/>
  <c r="AZ621" i="12"/>
  <c r="AZ617" i="12"/>
  <c r="AZ643" i="12"/>
  <c r="AZ598" i="12"/>
  <c r="AZ582" i="12"/>
  <c r="AZ644" i="12"/>
  <c r="AZ616" i="12"/>
  <c r="AZ562" i="12"/>
  <c r="AZ559" i="12"/>
  <c r="AZ543" i="12"/>
  <c r="AZ549" i="12"/>
  <c r="AZ533" i="12"/>
  <c r="AZ609" i="12"/>
  <c r="AZ602" i="12"/>
  <c r="AZ591" i="12"/>
  <c r="AZ584" i="12"/>
  <c r="AZ581" i="12"/>
  <c r="AZ605" i="12"/>
  <c r="AZ570" i="12"/>
  <c r="AZ545" i="12"/>
  <c r="AZ622" i="12"/>
  <c r="AZ596" i="12"/>
  <c r="AZ563" i="12"/>
  <c r="AZ556" i="12"/>
  <c r="AZ540" i="12"/>
  <c r="AZ524" i="12"/>
  <c r="AZ610" i="12"/>
  <c r="AZ638" i="12"/>
  <c r="AZ618" i="12"/>
  <c r="AZ600" i="12"/>
  <c r="AZ574" i="12"/>
  <c r="AZ645" i="12"/>
  <c r="AZ589" i="12"/>
  <c r="AZ585" i="12"/>
  <c r="AZ578" i="12"/>
  <c r="AZ571" i="12"/>
  <c r="AZ568" i="12"/>
  <c r="AZ554" i="12"/>
  <c r="AZ547" i="12"/>
  <c r="AZ539" i="12"/>
  <c r="AZ614" i="12"/>
  <c r="AZ606" i="12"/>
  <c r="AZ588" i="12"/>
  <c r="AZ572" i="12"/>
  <c r="AZ557" i="12"/>
  <c r="AZ629" i="12"/>
  <c r="AZ580" i="12"/>
  <c r="AZ567" i="12"/>
  <c r="AZ590" i="12"/>
  <c r="AZ592" i="12"/>
  <c r="AZ565" i="12"/>
  <c r="AZ608" i="12"/>
  <c r="AZ551" i="12"/>
  <c r="AZ579" i="12"/>
  <c r="AZ541" i="12"/>
  <c r="AZ509" i="12"/>
  <c r="AZ493" i="12"/>
  <c r="AZ561" i="12"/>
  <c r="AZ560" i="12"/>
  <c r="AZ555" i="12"/>
  <c r="AZ525" i="12"/>
  <c r="AZ514" i="12"/>
  <c r="AZ504" i="12"/>
  <c r="AZ488" i="12"/>
  <c r="AZ472" i="12"/>
  <c r="AZ626" i="12"/>
  <c r="AZ599" i="12"/>
  <c r="AZ573" i="12"/>
  <c r="AZ564" i="12"/>
  <c r="AZ546" i="12"/>
  <c r="AZ544" i="12"/>
  <c r="AZ542" i="12"/>
  <c r="AZ575" i="12"/>
  <c r="AZ536" i="12"/>
  <c r="AZ511" i="12"/>
  <c r="AZ537" i="12"/>
  <c r="AZ508" i="12"/>
  <c r="AZ502" i="12"/>
  <c r="AZ534" i="12"/>
  <c r="AZ531" i="12"/>
  <c r="AZ527" i="12"/>
  <c r="AZ522" i="12"/>
  <c r="AZ550" i="12"/>
  <c r="AZ521" i="12"/>
  <c r="AZ566" i="12"/>
  <c r="AZ538" i="12"/>
  <c r="AZ529" i="12"/>
  <c r="AZ495" i="12"/>
  <c r="AZ459" i="12"/>
  <c r="AZ443" i="12"/>
  <c r="AZ526" i="12"/>
  <c r="AZ520" i="12"/>
  <c r="AZ487" i="12"/>
  <c r="AZ500" i="12"/>
  <c r="AZ478" i="12"/>
  <c r="AZ482" i="12"/>
  <c r="AZ460" i="12"/>
  <c r="AZ548" i="12"/>
  <c r="AZ532" i="12"/>
  <c r="AZ528" i="12"/>
  <c r="AZ510" i="12"/>
  <c r="AZ506" i="12"/>
  <c r="AZ497" i="12"/>
  <c r="AZ475" i="12"/>
  <c r="AZ465" i="12"/>
  <c r="AZ517" i="12"/>
  <c r="AZ516" i="12"/>
  <c r="AZ473" i="12"/>
  <c r="AZ468" i="12"/>
  <c r="AZ530" i="12"/>
  <c r="AZ505" i="12"/>
  <c r="AZ491" i="12"/>
  <c r="AZ486" i="12"/>
  <c r="AZ461" i="12"/>
  <c r="AZ558" i="12"/>
  <c r="AZ597" i="12"/>
  <c r="AZ507" i="12"/>
  <c r="AZ485" i="12"/>
  <c r="AZ469" i="12"/>
  <c r="AZ455" i="12"/>
  <c r="AZ451" i="12"/>
  <c r="AZ444" i="12"/>
  <c r="AZ432" i="12"/>
  <c r="AZ483" i="12"/>
  <c r="AZ456" i="12"/>
  <c r="AZ463" i="12"/>
  <c r="AZ449" i="12"/>
  <c r="AZ438" i="12"/>
  <c r="AZ422" i="12"/>
  <c r="AZ406" i="12"/>
  <c r="AZ494" i="12"/>
  <c r="AZ481" i="12"/>
  <c r="AZ470" i="12"/>
  <c r="AZ458" i="12"/>
  <c r="AZ453" i="12"/>
  <c r="AZ428" i="12"/>
  <c r="AZ412" i="12"/>
  <c r="AZ519" i="12"/>
  <c r="AZ498" i="12"/>
  <c r="AZ424" i="12"/>
  <c r="AZ515" i="12"/>
  <c r="AZ480" i="12"/>
  <c r="AZ462" i="12"/>
  <c r="AZ499" i="12"/>
  <c r="AZ503" i="12"/>
  <c r="AZ496" i="12"/>
  <c r="AZ436" i="12"/>
  <c r="AZ430" i="12"/>
  <c r="AZ426" i="12"/>
  <c r="AZ474" i="12"/>
  <c r="AZ576" i="12"/>
  <c r="AZ440" i="12"/>
  <c r="AZ512" i="12"/>
  <c r="AZ466" i="12"/>
  <c r="AZ445" i="12"/>
  <c r="AZ434" i="12"/>
  <c r="AZ471" i="12"/>
  <c r="AZ464" i="12"/>
  <c r="AZ553" i="12"/>
  <c r="AZ477" i="12"/>
  <c r="AZ420" i="12"/>
  <c r="AZ389" i="12"/>
  <c r="AZ373" i="12"/>
  <c r="AZ357" i="12"/>
  <c r="AZ489" i="12"/>
  <c r="AZ395" i="12"/>
  <c r="AZ379" i="12"/>
  <c r="AZ401" i="12"/>
  <c r="AZ391" i="12"/>
  <c r="AZ375" i="12"/>
  <c r="AZ523" i="12"/>
  <c r="AZ457" i="12"/>
  <c r="AZ476" i="12"/>
  <c r="AZ415" i="12"/>
  <c r="AZ407" i="12"/>
  <c r="AZ397" i="12"/>
  <c r="AZ388" i="12"/>
  <c r="AZ350" i="12"/>
  <c r="AZ492" i="12"/>
  <c r="AZ447" i="12"/>
  <c r="AZ387" i="12"/>
  <c r="AZ369" i="12"/>
  <c r="AZ429" i="12"/>
  <c r="AZ423" i="12"/>
  <c r="AZ413" i="12"/>
  <c r="AZ404" i="12"/>
  <c r="AZ396" i="12"/>
  <c r="AZ386" i="12"/>
  <c r="AZ378" i="12"/>
  <c r="AZ340" i="12"/>
  <c r="AZ427" i="12"/>
  <c r="AZ368" i="12"/>
  <c r="AZ352" i="12"/>
  <c r="AZ336" i="12"/>
  <c r="AZ479" i="12"/>
  <c r="AZ441" i="12"/>
  <c r="AZ431" i="12"/>
  <c r="AZ403" i="12"/>
  <c r="AZ448" i="12"/>
  <c r="AZ435" i="12"/>
  <c r="AZ425" i="12"/>
  <c r="AZ419" i="12"/>
  <c r="AZ367" i="12"/>
  <c r="AZ363" i="12"/>
  <c r="AZ513" i="12"/>
  <c r="AZ414" i="12"/>
  <c r="AZ377" i="12"/>
  <c r="AZ442" i="12"/>
  <c r="AZ439" i="12"/>
  <c r="AZ410" i="12"/>
  <c r="AZ408" i="12"/>
  <c r="AZ394" i="12"/>
  <c r="AZ381" i="12"/>
  <c r="AZ452" i="12"/>
  <c r="AZ390" i="12"/>
  <c r="AZ437" i="12"/>
  <c r="AZ411" i="12"/>
  <c r="AZ359" i="12"/>
  <c r="AZ326" i="12"/>
  <c r="AZ409" i="12"/>
  <c r="AZ384" i="12"/>
  <c r="AZ355" i="12"/>
  <c r="AZ418" i="12"/>
  <c r="AZ405" i="12"/>
  <c r="AZ393" i="12"/>
  <c r="AZ322" i="12"/>
  <c r="AZ306" i="12"/>
  <c r="AZ290" i="12"/>
  <c r="AZ274" i="12"/>
  <c r="AZ376" i="12"/>
  <c r="AZ317" i="12"/>
  <c r="AZ301" i="12"/>
  <c r="AZ371" i="12"/>
  <c r="AZ346" i="12"/>
  <c r="AZ343" i="12"/>
  <c r="AZ328" i="12"/>
  <c r="AZ312" i="12"/>
  <c r="AZ296" i="12"/>
  <c r="AZ264" i="12"/>
  <c r="AZ385" i="12"/>
  <c r="AZ366" i="12"/>
  <c r="AZ358" i="12"/>
  <c r="AZ337" i="12"/>
  <c r="AZ323" i="12"/>
  <c r="AZ344" i="12"/>
  <c r="AZ339" i="12"/>
  <c r="AZ392" i="12"/>
  <c r="AZ374" i="12"/>
  <c r="AZ320" i="12"/>
  <c r="AZ313" i="12"/>
  <c r="AZ305" i="12"/>
  <c r="AZ284" i="12"/>
  <c r="AZ275" i="12"/>
  <c r="AZ402" i="12"/>
  <c r="AZ372" i="12"/>
  <c r="AZ353" i="12"/>
  <c r="AZ332" i="12"/>
  <c r="AZ304" i="12"/>
  <c r="AZ295" i="12"/>
  <c r="AZ278" i="12"/>
  <c r="AZ272" i="12"/>
  <c r="AZ258" i="12"/>
  <c r="AZ361" i="12"/>
  <c r="AZ342" i="12"/>
  <c r="AZ446" i="12"/>
  <c r="AZ341" i="12"/>
  <c r="AZ334" i="12"/>
  <c r="AZ324" i="12"/>
  <c r="AZ321" i="12"/>
  <c r="AZ311" i="12"/>
  <c r="AZ277" i="12"/>
  <c r="AZ271" i="12"/>
  <c r="AZ356" i="12"/>
  <c r="AZ490" i="12"/>
  <c r="AZ338" i="12"/>
  <c r="AZ300" i="12"/>
  <c r="AZ268" i="12"/>
  <c r="AZ239" i="12"/>
  <c r="AZ223" i="12"/>
  <c r="AZ207" i="12"/>
  <c r="AZ191" i="12"/>
  <c r="AZ175" i="12"/>
  <c r="AZ159" i="12"/>
  <c r="AZ398" i="12"/>
  <c r="AZ360" i="12"/>
  <c r="AZ333" i="12"/>
  <c r="AZ325" i="12"/>
  <c r="AZ289" i="12"/>
  <c r="AZ276" i="12"/>
  <c r="AZ265" i="12"/>
  <c r="AZ261" i="12"/>
  <c r="AZ253" i="12"/>
  <c r="AZ250" i="12"/>
  <c r="AZ354" i="12"/>
  <c r="AZ308" i="12"/>
  <c r="AZ287" i="12"/>
  <c r="AZ285" i="12"/>
  <c r="AZ245" i="12"/>
  <c r="AZ213" i="12"/>
  <c r="AZ197" i="12"/>
  <c r="AZ181" i="12"/>
  <c r="AZ165" i="12"/>
  <c r="AZ454" i="12"/>
  <c r="AZ293" i="12"/>
  <c r="AZ283" i="12"/>
  <c r="AZ421" i="12"/>
  <c r="AZ302" i="12"/>
  <c r="AZ269" i="12"/>
  <c r="AZ257" i="12"/>
  <c r="AZ256" i="12"/>
  <c r="AZ251" i="12"/>
  <c r="AZ235" i="12"/>
  <c r="AZ219" i="12"/>
  <c r="AZ203" i="12"/>
  <c r="AZ187" i="12"/>
  <c r="AZ171" i="12"/>
  <c r="AZ155" i="12"/>
  <c r="AZ400" i="12"/>
  <c r="AZ383" i="12"/>
  <c r="AZ362" i="12"/>
  <c r="AZ299" i="12"/>
  <c r="AZ327" i="12"/>
  <c r="AZ266" i="12"/>
  <c r="AZ259" i="12"/>
  <c r="AZ241" i="12"/>
  <c r="AZ225" i="12"/>
  <c r="AZ209" i="12"/>
  <c r="AZ193" i="12"/>
  <c r="AZ177" i="12"/>
  <c r="AZ351" i="12"/>
  <c r="AZ319" i="12"/>
  <c r="AZ303" i="12"/>
  <c r="AZ417" i="12"/>
  <c r="AZ380" i="12"/>
  <c r="AZ370" i="12"/>
  <c r="AZ345" i="12"/>
  <c r="AZ282" i="12"/>
  <c r="AZ267" i="12"/>
  <c r="AZ260" i="12"/>
  <c r="AZ242" i="12"/>
  <c r="AZ237" i="12"/>
  <c r="AZ228" i="12"/>
  <c r="AZ221" i="12"/>
  <c r="AZ205" i="12"/>
  <c r="AZ196" i="12"/>
  <c r="AZ189" i="12"/>
  <c r="AZ180" i="12"/>
  <c r="AZ137" i="12"/>
  <c r="AZ121" i="12"/>
  <c r="AZ89" i="12"/>
  <c r="AZ85" i="12"/>
  <c r="AZ335" i="12"/>
  <c r="AZ230" i="12"/>
  <c r="AZ214" i="12"/>
  <c r="AZ198" i="12"/>
  <c r="AZ182" i="12"/>
  <c r="AZ174" i="12"/>
  <c r="AZ154" i="12"/>
  <c r="AZ148" i="12"/>
  <c r="AZ298" i="12"/>
  <c r="AZ255" i="12"/>
  <c r="AZ248" i="12"/>
  <c r="AZ238" i="12"/>
  <c r="AZ254" i="12"/>
  <c r="AZ232" i="12"/>
  <c r="AZ216" i="12"/>
  <c r="AZ200" i="12"/>
  <c r="AZ184" i="12"/>
  <c r="AZ176" i="12"/>
  <c r="AZ139" i="12"/>
  <c r="AZ123" i="12"/>
  <c r="AZ107" i="12"/>
  <c r="AZ103" i="12"/>
  <c r="AZ349" i="12"/>
  <c r="AZ243" i="12"/>
  <c r="AZ240" i="12"/>
  <c r="AZ224" i="12"/>
  <c r="AZ208" i="12"/>
  <c r="AZ192" i="12"/>
  <c r="AZ160" i="12"/>
  <c r="AZ152" i="12"/>
  <c r="AZ134" i="12"/>
  <c r="AZ118" i="12"/>
  <c r="AZ364" i="12"/>
  <c r="AZ292" i="12"/>
  <c r="AZ281" i="12"/>
  <c r="AZ210" i="12"/>
  <c r="AZ163" i="12"/>
  <c r="AZ146" i="12"/>
  <c r="AZ115" i="12"/>
  <c r="AZ106" i="12"/>
  <c r="AZ87" i="12"/>
  <c r="AZ79" i="12"/>
  <c r="AZ75" i="12"/>
  <c r="AZ36" i="12"/>
  <c r="AZ204" i="12"/>
  <c r="AZ162" i="12"/>
  <c r="AZ133" i="12"/>
  <c r="AZ124" i="12"/>
  <c r="AZ114" i="12"/>
  <c r="AZ105" i="12"/>
  <c r="AZ104" i="12"/>
  <c r="AZ71" i="12"/>
  <c r="AZ67" i="12"/>
  <c r="AZ31" i="12"/>
  <c r="AZ294" i="12"/>
  <c r="AZ244" i="12"/>
  <c r="AZ132" i="12"/>
  <c r="AZ97" i="12"/>
  <c r="AZ59" i="12"/>
  <c r="AZ55" i="12"/>
  <c r="AZ273" i="12"/>
  <c r="AZ215" i="12"/>
  <c r="AZ186" i="12"/>
  <c r="AZ168" i="12"/>
  <c r="AZ315" i="12"/>
  <c r="AZ291" i="12"/>
  <c r="AZ131" i="12"/>
  <c r="AZ102" i="12"/>
  <c r="AZ93" i="12"/>
  <c r="AZ76" i="12"/>
  <c r="AZ32" i="12"/>
  <c r="AZ307" i="12"/>
  <c r="AZ173" i="12"/>
  <c r="AZ286" i="12"/>
  <c r="AZ270" i="12"/>
  <c r="AZ236" i="12"/>
  <c r="AZ231" i="12"/>
  <c r="AZ222" i="12"/>
  <c r="AZ211" i="12"/>
  <c r="AZ330" i="12"/>
  <c r="AZ202" i="12"/>
  <c r="AZ136" i="12"/>
  <c r="AZ130" i="12"/>
  <c r="AZ116" i="12"/>
  <c r="AZ113" i="12"/>
  <c r="AZ68" i="12"/>
  <c r="AZ56" i="12"/>
  <c r="AZ42" i="12"/>
  <c r="AZ15" i="12"/>
  <c r="AZ101" i="12"/>
  <c r="AZ80" i="12"/>
  <c r="AZ74" i="12"/>
  <c r="AZ220" i="12"/>
  <c r="AZ206" i="12"/>
  <c r="AZ167" i="12"/>
  <c r="AZ82" i="12"/>
  <c r="AZ62" i="12"/>
  <c r="AZ24" i="12"/>
  <c r="AZ10" i="12"/>
  <c r="AZ86" i="12"/>
  <c r="AZ318" i="12"/>
  <c r="AZ194" i="12"/>
  <c r="AZ172" i="12"/>
  <c r="AZ170" i="12"/>
  <c r="AZ347" i="12"/>
  <c r="AZ329" i="12"/>
  <c r="AZ183" i="12"/>
  <c r="AZ262" i="12"/>
  <c r="AZ150" i="12"/>
  <c r="AZ147" i="12"/>
  <c r="AZ96" i="12"/>
  <c r="AZ69" i="12"/>
  <c r="AZ64" i="12"/>
  <c r="AZ51" i="12"/>
  <c r="AZ40" i="12"/>
  <c r="AZ11" i="12"/>
  <c r="AZ201" i="12"/>
  <c r="AZ199" i="12"/>
  <c r="AZ188" i="12"/>
  <c r="AZ156" i="12"/>
  <c r="AZ149" i="12"/>
  <c r="AZ129" i="12"/>
  <c r="AZ112" i="12"/>
  <c r="AZ279" i="12"/>
  <c r="AZ288" i="12"/>
  <c r="AZ158" i="12"/>
  <c r="AZ179" i="12"/>
  <c r="AZ143" i="12"/>
  <c r="AZ125" i="12"/>
  <c r="AZ98" i="12"/>
  <c r="AZ53" i="12"/>
  <c r="AZ27" i="12"/>
  <c r="AZ66" i="12"/>
  <c r="AZ43" i="12"/>
  <c r="AZ26" i="12"/>
  <c r="AZ169" i="12"/>
  <c r="AZ157" i="12"/>
  <c r="AZ128" i="12"/>
  <c r="AZ233" i="12"/>
  <c r="AZ166" i="12"/>
  <c r="AZ19" i="12"/>
  <c r="AZ78" i="12"/>
  <c r="AZ52" i="12"/>
  <c r="AZ41" i="12"/>
  <c r="AZ18" i="12"/>
  <c r="AZ100" i="12"/>
  <c r="AZ83" i="12"/>
  <c r="AZ77" i="12"/>
  <c r="AZ46" i="12"/>
  <c r="AZ153" i="12"/>
  <c r="AZ151" i="12"/>
  <c r="AZ126" i="12"/>
  <c r="AZ92" i="12"/>
  <c r="AZ91" i="12"/>
  <c r="AZ65" i="12"/>
  <c r="AZ37" i="12"/>
  <c r="AZ28" i="12"/>
  <c r="AZ9" i="12"/>
  <c r="AZ70" i="12"/>
  <c r="AZ227" i="12"/>
  <c r="AZ217" i="12"/>
  <c r="AZ142" i="12"/>
  <c r="AZ108" i="12"/>
  <c r="AZ84" i="12"/>
  <c r="AZ35" i="12"/>
  <c r="AZ33" i="12"/>
  <c r="AZ140" i="12"/>
  <c r="AZ141" i="12"/>
  <c r="AZ249" i="12"/>
  <c r="AZ190" i="12"/>
  <c r="AZ57" i="12"/>
  <c r="AZ12" i="12"/>
  <c r="AZ185" i="12"/>
  <c r="AZ122" i="12"/>
  <c r="AZ88" i="12"/>
  <c r="AZ23" i="12"/>
  <c r="AZ22" i="12"/>
  <c r="AZ17" i="12"/>
  <c r="AZ16" i="12"/>
  <c r="AZ50" i="12"/>
  <c r="AZ38" i="12"/>
  <c r="AZ58" i="12"/>
  <c r="AZ164" i="12"/>
  <c r="AZ309" i="12"/>
  <c r="AZ14" i="12"/>
  <c r="AZ48" i="12"/>
  <c r="AZ25" i="12"/>
  <c r="AZ310" i="12"/>
  <c r="AZ119" i="12"/>
  <c r="AZ21" i="12"/>
  <c r="AZ120" i="12"/>
  <c r="AZ47" i="12"/>
  <c r="AZ218" i="12"/>
  <c r="AZ234" i="12"/>
  <c r="AZ20" i="12"/>
  <c r="AZ145" i="12"/>
  <c r="AZ138" i="12"/>
  <c r="AZ135" i="12"/>
  <c r="AZ117" i="12"/>
  <c r="AZ111" i="12"/>
  <c r="AZ73" i="12"/>
  <c r="AZ61" i="12"/>
  <c r="AZ30" i="12"/>
  <c r="AZ226" i="12"/>
  <c r="AZ49" i="12"/>
  <c r="AZ247" i="12"/>
  <c r="AZ13" i="12"/>
  <c r="AZ316" i="12"/>
  <c r="AZ252" i="12"/>
  <c r="AZ95" i="12"/>
  <c r="AZ29" i="12"/>
  <c r="AZ94" i="12"/>
  <c r="AZ60" i="12"/>
  <c r="AZ2" i="7"/>
  <c r="AY1" i="7"/>
  <c r="AT6" i="11"/>
  <c r="AU4" i="11"/>
  <c r="AZ81" i="12" l="1"/>
  <c r="AZ99" i="12"/>
  <c r="AZ63" i="12"/>
  <c r="AZ54" i="12"/>
  <c r="AZ90" i="12"/>
  <c r="AZ72" i="12"/>
  <c r="BA703" i="12"/>
  <c r="BA698" i="12"/>
  <c r="BA693" i="12"/>
  <c r="BA699" i="12"/>
  <c r="BA694" i="12"/>
  <c r="BA700" i="12"/>
  <c r="BA701" i="12"/>
  <c r="BA696" i="12"/>
  <c r="BA691" i="12"/>
  <c r="BA702" i="12"/>
  <c r="BA697" i="12"/>
  <c r="BA692" i="12"/>
  <c r="BA672" i="12"/>
  <c r="BA680" i="12"/>
  <c r="BA690" i="12"/>
  <c r="BA688" i="12"/>
  <c r="BA669" i="12"/>
  <c r="BA678" i="12"/>
  <c r="BA681" i="12"/>
  <c r="BA674" i="12"/>
  <c r="BA658" i="12"/>
  <c r="BA642" i="12"/>
  <c r="BA683" i="12"/>
  <c r="BA679" i="12"/>
  <c r="BA676" i="12"/>
  <c r="BA686" i="12"/>
  <c r="BA673" i="12"/>
  <c r="BA677" i="12"/>
  <c r="BA668" i="12"/>
  <c r="BA665" i="12"/>
  <c r="BA664" i="12"/>
  <c r="BA670" i="12"/>
  <c r="BA636" i="12"/>
  <c r="BA687" i="12"/>
  <c r="BA675" i="12"/>
  <c r="BA646" i="12"/>
  <c r="BA684" i="12"/>
  <c r="BA648" i="12"/>
  <c r="BA647" i="12"/>
  <c r="BA666" i="12"/>
  <c r="BA663" i="12"/>
  <c r="BA659" i="12"/>
  <c r="BA650" i="12"/>
  <c r="BA656" i="12"/>
  <c r="BA662" i="12"/>
  <c r="BA645" i="12"/>
  <c r="BA634" i="12"/>
  <c r="BA631" i="12"/>
  <c r="BA628" i="12"/>
  <c r="BA615" i="12"/>
  <c r="BA626" i="12"/>
  <c r="BA610" i="12"/>
  <c r="BA685" i="12"/>
  <c r="BA653" i="12"/>
  <c r="BA640" i="12"/>
  <c r="BA655" i="12"/>
  <c r="BA644" i="12"/>
  <c r="BA638" i="12"/>
  <c r="BA657" i="12"/>
  <c r="BA682" i="12"/>
  <c r="BA667" i="12"/>
  <c r="BA649" i="12"/>
  <c r="BA621" i="12"/>
  <c r="BA643" i="12"/>
  <c r="BA641" i="12"/>
  <c r="BA612" i="12"/>
  <c r="BA604" i="12"/>
  <c r="BA588" i="12"/>
  <c r="BA660" i="12"/>
  <c r="BA627" i="12"/>
  <c r="BA611" i="12"/>
  <c r="BA624" i="12"/>
  <c r="BA635" i="12"/>
  <c r="BA633" i="12"/>
  <c r="BA608" i="12"/>
  <c r="BA590" i="12"/>
  <c r="BA661" i="12"/>
  <c r="BA652" i="12"/>
  <c r="BA625" i="12"/>
  <c r="BA618" i="12"/>
  <c r="BA600" i="12"/>
  <c r="BA594" i="12"/>
  <c r="BA593" i="12"/>
  <c r="BA584" i="12"/>
  <c r="BA579" i="12"/>
  <c r="BA577" i="12"/>
  <c r="BA619" i="12"/>
  <c r="BA617" i="12"/>
  <c r="BA609" i="12"/>
  <c r="BA595" i="12"/>
  <c r="BA575" i="12"/>
  <c r="BA571" i="12"/>
  <c r="BA598" i="12"/>
  <c r="BA582" i="12"/>
  <c r="BA578" i="12"/>
  <c r="BA599" i="12"/>
  <c r="BA581" i="12"/>
  <c r="BA639" i="12"/>
  <c r="BA623" i="12"/>
  <c r="BA630" i="12"/>
  <c r="BA574" i="12"/>
  <c r="BA567" i="12"/>
  <c r="BA554" i="12"/>
  <c r="BA538" i="12"/>
  <c r="BA632" i="12"/>
  <c r="BA601" i="12"/>
  <c r="BA592" i="12"/>
  <c r="BA572" i="12"/>
  <c r="BA560" i="12"/>
  <c r="BA544" i="12"/>
  <c r="BA528" i="12"/>
  <c r="BA651" i="12"/>
  <c r="BA616" i="12"/>
  <c r="BA591" i="12"/>
  <c r="BA607" i="12"/>
  <c r="BA605" i="12"/>
  <c r="BA622" i="12"/>
  <c r="BA596" i="12"/>
  <c r="BA563" i="12"/>
  <c r="BA556" i="12"/>
  <c r="BA540" i="12"/>
  <c r="BA629" i="12"/>
  <c r="BA568" i="12"/>
  <c r="BA551" i="12"/>
  <c r="BA519" i="12"/>
  <c r="BA613" i="12"/>
  <c r="BA589" i="12"/>
  <c r="BA585" i="12"/>
  <c r="BA555" i="12"/>
  <c r="BA614" i="12"/>
  <c r="BA606" i="12"/>
  <c r="BA602" i="12"/>
  <c r="BA587" i="12"/>
  <c r="BA562" i="12"/>
  <c r="BA549" i="12"/>
  <c r="BA565" i="12"/>
  <c r="BA533" i="12"/>
  <c r="BA522" i="12"/>
  <c r="BA561" i="12"/>
  <c r="BA545" i="12"/>
  <c r="BA543" i="12"/>
  <c r="BA525" i="12"/>
  <c r="BA514" i="12"/>
  <c r="BA504" i="12"/>
  <c r="BA488" i="12"/>
  <c r="BA521" i="12"/>
  <c r="BA499" i="12"/>
  <c r="BA483" i="12"/>
  <c r="BA573" i="12"/>
  <c r="BA564" i="12"/>
  <c r="BA583" i="12"/>
  <c r="BA566" i="12"/>
  <c r="BA559" i="12"/>
  <c r="BA557" i="12"/>
  <c r="BA529" i="12"/>
  <c r="BA505" i="12"/>
  <c r="BA547" i="12"/>
  <c r="BA534" i="12"/>
  <c r="BA531" i="12"/>
  <c r="BA527" i="12"/>
  <c r="BA570" i="12"/>
  <c r="BA532" i="12"/>
  <c r="BA550" i="12"/>
  <c r="BA510" i="12"/>
  <c r="BA508" i="12"/>
  <c r="BA546" i="12"/>
  <c r="BA512" i="12"/>
  <c r="BA511" i="12"/>
  <c r="BA475" i="12"/>
  <c r="BA470" i="12"/>
  <c r="BA454" i="12"/>
  <c r="BA500" i="12"/>
  <c r="BA553" i="12"/>
  <c r="BA548" i="12"/>
  <c r="BA542" i="12"/>
  <c r="BA524" i="12"/>
  <c r="BA493" i="12"/>
  <c r="BA536" i="12"/>
  <c r="BA520" i="12"/>
  <c r="BA506" i="12"/>
  <c r="BA497" i="12"/>
  <c r="BA576" i="12"/>
  <c r="BA541" i="12"/>
  <c r="BA523" i="12"/>
  <c r="BA495" i="12"/>
  <c r="BA485" i="12"/>
  <c r="BA458" i="12"/>
  <c r="BA580" i="12"/>
  <c r="BA530" i="12"/>
  <c r="BA509" i="12"/>
  <c r="BA491" i="12"/>
  <c r="BA486" i="12"/>
  <c r="BA461" i="12"/>
  <c r="BA513" i="12"/>
  <c r="BA489" i="12"/>
  <c r="BA466" i="12"/>
  <c r="BA526" i="12"/>
  <c r="BA456" i="12"/>
  <c r="BA427" i="12"/>
  <c r="BA463" i="12"/>
  <c r="BA449" i="12"/>
  <c r="BA438" i="12"/>
  <c r="BA494" i="12"/>
  <c r="BA480" i="12"/>
  <c r="BA479" i="12"/>
  <c r="BA473" i="12"/>
  <c r="BA457" i="12"/>
  <c r="BA442" i="12"/>
  <c r="BA417" i="12"/>
  <c r="BA558" i="12"/>
  <c r="BA517" i="12"/>
  <c r="BA502" i="12"/>
  <c r="BA487" i="12"/>
  <c r="BA472" i="12"/>
  <c r="BA459" i="12"/>
  <c r="BA447" i="12"/>
  <c r="BA439" i="12"/>
  <c r="BA423" i="12"/>
  <c r="BA407" i="12"/>
  <c r="BA597" i="12"/>
  <c r="BA515" i="12"/>
  <c r="BA462" i="12"/>
  <c r="BA441" i="12"/>
  <c r="BA434" i="12"/>
  <c r="BA482" i="12"/>
  <c r="BA478" i="12"/>
  <c r="BA503" i="12"/>
  <c r="BA496" i="12"/>
  <c r="BA516" i="12"/>
  <c r="BA537" i="12"/>
  <c r="BA429" i="12"/>
  <c r="BA421" i="12"/>
  <c r="BA474" i="12"/>
  <c r="BA448" i="12"/>
  <c r="BA430" i="12"/>
  <c r="BA419" i="12"/>
  <c r="BA445" i="12"/>
  <c r="BA471" i="12"/>
  <c r="BA468" i="12"/>
  <c r="BA464" i="12"/>
  <c r="BA436" i="12"/>
  <c r="BA539" i="12"/>
  <c r="BA469" i="12"/>
  <c r="BA424" i="12"/>
  <c r="BA400" i="12"/>
  <c r="BA384" i="12"/>
  <c r="BA368" i="12"/>
  <c r="BA460" i="12"/>
  <c r="BA390" i="12"/>
  <c r="BA374" i="12"/>
  <c r="BA432" i="12"/>
  <c r="BA414" i="12"/>
  <c r="BA405" i="12"/>
  <c r="BA431" i="12"/>
  <c r="BA409" i="12"/>
  <c r="BA386" i="12"/>
  <c r="BA370" i="12"/>
  <c r="BA507" i="12"/>
  <c r="BA446" i="12"/>
  <c r="BA498" i="12"/>
  <c r="BA477" i="12"/>
  <c r="BA492" i="12"/>
  <c r="BA455" i="12"/>
  <c r="BA440" i="12"/>
  <c r="BA422" i="12"/>
  <c r="BA387" i="12"/>
  <c r="BA369" i="12"/>
  <c r="BA366" i="12"/>
  <c r="BA362" i="12"/>
  <c r="BA355" i="12"/>
  <c r="BA413" i="12"/>
  <c r="BA404" i="12"/>
  <c r="BA396" i="12"/>
  <c r="BA378" i="12"/>
  <c r="BA412" i="12"/>
  <c r="BA377" i="12"/>
  <c r="BA360" i="12"/>
  <c r="BA351" i="12"/>
  <c r="BA335" i="12"/>
  <c r="BA481" i="12"/>
  <c r="BA437" i="12"/>
  <c r="BA426" i="12"/>
  <c r="BA411" i="12"/>
  <c r="BA410" i="12"/>
  <c r="BA394" i="12"/>
  <c r="BA363" i="12"/>
  <c r="BA347" i="12"/>
  <c r="BA435" i="12"/>
  <c r="BA425" i="12"/>
  <c r="BA476" i="12"/>
  <c r="BA406" i="12"/>
  <c r="BA383" i="12"/>
  <c r="BA364" i="12"/>
  <c r="BA465" i="12"/>
  <c r="BA444" i="12"/>
  <c r="BA408" i="12"/>
  <c r="BA381" i="12"/>
  <c r="BA453" i="12"/>
  <c r="BA388" i="12"/>
  <c r="BA428" i="12"/>
  <c r="BA415" i="12"/>
  <c r="BA403" i="12"/>
  <c r="BA420" i="12"/>
  <c r="BA357" i="12"/>
  <c r="BA344" i="12"/>
  <c r="BA321" i="12"/>
  <c r="BA418" i="12"/>
  <c r="BA375" i="12"/>
  <c r="BA361" i="12"/>
  <c r="BA393" i="12"/>
  <c r="BA391" i="12"/>
  <c r="BA379" i="12"/>
  <c r="BA376" i="12"/>
  <c r="BA317" i="12"/>
  <c r="BA301" i="12"/>
  <c r="BA285" i="12"/>
  <c r="BA269" i="12"/>
  <c r="BA389" i="12"/>
  <c r="BA371" i="12"/>
  <c r="BA346" i="12"/>
  <c r="BA343" i="12"/>
  <c r="BA328" i="12"/>
  <c r="BA312" i="12"/>
  <c r="BA296" i="12"/>
  <c r="BA385" i="12"/>
  <c r="BA367" i="12"/>
  <c r="BA358" i="12"/>
  <c r="BA337" i="12"/>
  <c r="BA323" i="12"/>
  <c r="BA307" i="12"/>
  <c r="BA291" i="12"/>
  <c r="BA275" i="12"/>
  <c r="BA259" i="12"/>
  <c r="BA490" i="12"/>
  <c r="BA398" i="12"/>
  <c r="BA380" i="12"/>
  <c r="BA372" i="12"/>
  <c r="BA356" i="12"/>
  <c r="BA340" i="12"/>
  <c r="BA334" i="12"/>
  <c r="BA318" i="12"/>
  <c r="BA443" i="12"/>
  <c r="BA392" i="12"/>
  <c r="BA320" i="12"/>
  <c r="BA313" i="12"/>
  <c r="BA305" i="12"/>
  <c r="BA284" i="12"/>
  <c r="BA452" i="12"/>
  <c r="BA402" i="12"/>
  <c r="BA353" i="12"/>
  <c r="BA332" i="12"/>
  <c r="BA304" i="12"/>
  <c r="BA295" i="12"/>
  <c r="BA278" i="12"/>
  <c r="BA272" i="12"/>
  <c r="BA258" i="12"/>
  <c r="BA342" i="12"/>
  <c r="BA303" i="12"/>
  <c r="BA294" i="12"/>
  <c r="BA266" i="12"/>
  <c r="BA451" i="12"/>
  <c r="BA329" i="12"/>
  <c r="BA359" i="12"/>
  <c r="BA310" i="12"/>
  <c r="BA274" i="12"/>
  <c r="BA265" i="12"/>
  <c r="BA253" i="12"/>
  <c r="BA395" i="12"/>
  <c r="BA333" i="12"/>
  <c r="BA325" i="12"/>
  <c r="BA306" i="12"/>
  <c r="BA289" i="12"/>
  <c r="BA276" i="12"/>
  <c r="BA261" i="12"/>
  <c r="BA250" i="12"/>
  <c r="BA234" i="12"/>
  <c r="BA218" i="12"/>
  <c r="BA202" i="12"/>
  <c r="BA186" i="12"/>
  <c r="BA170" i="12"/>
  <c r="BA154" i="12"/>
  <c r="BA354" i="12"/>
  <c r="BA326" i="12"/>
  <c r="BA308" i="12"/>
  <c r="BA287" i="12"/>
  <c r="BA245" i="12"/>
  <c r="BA293" i="12"/>
  <c r="BA283" i="12"/>
  <c r="BA240" i="12"/>
  <c r="BA224" i="12"/>
  <c r="BA208" i="12"/>
  <c r="BA192" i="12"/>
  <c r="BA176" i="12"/>
  <c r="BA160" i="12"/>
  <c r="BA350" i="12"/>
  <c r="BA302" i="12"/>
  <c r="BA257" i="12"/>
  <c r="BA256" i="12"/>
  <c r="BA251" i="12"/>
  <c r="BA341" i="12"/>
  <c r="BA336" i="12"/>
  <c r="BA299" i="12"/>
  <c r="BA281" i="12"/>
  <c r="BA273" i="12"/>
  <c r="BA262" i="12"/>
  <c r="BA230" i="12"/>
  <c r="BA214" i="12"/>
  <c r="BA198" i="12"/>
  <c r="BA182" i="12"/>
  <c r="BA166" i="12"/>
  <c r="BA150" i="12"/>
  <c r="BA327" i="12"/>
  <c r="BA311" i="12"/>
  <c r="BA255" i="12"/>
  <c r="BA236" i="12"/>
  <c r="BA220" i="12"/>
  <c r="BA204" i="12"/>
  <c r="BA188" i="12"/>
  <c r="BA172" i="12"/>
  <c r="BA373" i="12"/>
  <c r="BA401" i="12"/>
  <c r="BA338" i="12"/>
  <c r="BA300" i="12"/>
  <c r="BA319" i="12"/>
  <c r="BA165" i="12"/>
  <c r="BA143" i="12"/>
  <c r="BA132" i="12"/>
  <c r="BA116" i="12"/>
  <c r="BA271" i="12"/>
  <c r="BA339" i="12"/>
  <c r="BA298" i="12"/>
  <c r="BA248" i="12"/>
  <c r="BA238" i="12"/>
  <c r="BA222" i="12"/>
  <c r="BA206" i="12"/>
  <c r="BA190" i="12"/>
  <c r="BA167" i="12"/>
  <c r="BA397" i="12"/>
  <c r="BA279" i="12"/>
  <c r="BA231" i="12"/>
  <c r="BA349" i="12"/>
  <c r="BA243" i="12"/>
  <c r="BA152" i="12"/>
  <c r="BA134" i="12"/>
  <c r="BA118" i="12"/>
  <c r="BA95" i="12"/>
  <c r="BA91" i="12"/>
  <c r="BA177" i="12"/>
  <c r="BA169" i="12"/>
  <c r="BA129" i="12"/>
  <c r="BA113" i="12"/>
  <c r="BA292" i="12"/>
  <c r="BA345" i="12"/>
  <c r="BA290" i="12"/>
  <c r="BA282" i="12"/>
  <c r="BA267" i="12"/>
  <c r="BA352" i="12"/>
  <c r="BA324" i="12"/>
  <c r="BA260" i="12"/>
  <c r="BA187" i="12"/>
  <c r="BA162" i="12"/>
  <c r="BA133" i="12"/>
  <c r="BA124" i="12"/>
  <c r="BA114" i="12"/>
  <c r="BA105" i="12"/>
  <c r="BA104" i="12"/>
  <c r="BA71" i="12"/>
  <c r="BA67" i="12"/>
  <c r="BA31" i="12"/>
  <c r="BA254" i="12"/>
  <c r="BA244" i="12"/>
  <c r="BA232" i="12"/>
  <c r="BA181" i="12"/>
  <c r="BA175" i="12"/>
  <c r="BA97" i="12"/>
  <c r="BA59" i="12"/>
  <c r="BA55" i="12"/>
  <c r="BA42" i="12"/>
  <c r="BA237" i="12"/>
  <c r="BA221" i="12"/>
  <c r="BA215" i="12"/>
  <c r="BA209" i="12"/>
  <c r="BA168" i="12"/>
  <c r="BA158" i="12"/>
  <c r="BA103" i="12"/>
  <c r="BA83" i="12"/>
  <c r="BA51" i="12"/>
  <c r="BA47" i="12"/>
  <c r="BA315" i="12"/>
  <c r="BA174" i="12"/>
  <c r="BA309" i="12"/>
  <c r="BA247" i="12"/>
  <c r="BA233" i="12"/>
  <c r="BA203" i="12"/>
  <c r="BA185" i="12"/>
  <c r="BA147" i="12"/>
  <c r="BA130" i="12"/>
  <c r="BA122" i="12"/>
  <c r="BA101" i="12"/>
  <c r="BA100" i="12"/>
  <c r="BA86" i="12"/>
  <c r="BA80" i="12"/>
  <c r="BA68" i="12"/>
  <c r="BA64" i="12"/>
  <c r="BA43" i="12"/>
  <c r="BA27" i="12"/>
  <c r="BA330" i="12"/>
  <c r="BA249" i="12"/>
  <c r="BA226" i="12"/>
  <c r="BA225" i="12"/>
  <c r="BA179" i="12"/>
  <c r="BA286" i="12"/>
  <c r="BA270" i="12"/>
  <c r="BA241" i="12"/>
  <c r="BA211" i="12"/>
  <c r="BA216" i="12"/>
  <c r="BA210" i="12"/>
  <c r="BA223" i="12"/>
  <c r="BA82" i="12"/>
  <c r="BA79" i="12"/>
  <c r="BA62" i="12"/>
  <c r="BA32" i="12"/>
  <c r="BA24" i="12"/>
  <c r="BA10" i="12"/>
  <c r="BA88" i="12"/>
  <c r="BA84" i="12"/>
  <c r="BA268" i="12"/>
  <c r="BA239" i="12"/>
  <c r="BA213" i="12"/>
  <c r="BA194" i="12"/>
  <c r="BA155" i="12"/>
  <c r="BA74" i="12"/>
  <c r="BA21" i="12"/>
  <c r="BA92" i="12"/>
  <c r="BA322" i="12"/>
  <c r="BA264" i="12"/>
  <c r="BA191" i="12"/>
  <c r="BA183" i="12"/>
  <c r="BA219" i="12"/>
  <c r="BA138" i="12"/>
  <c r="BA135" i="12"/>
  <c r="BA94" i="12"/>
  <c r="BA30" i="12"/>
  <c r="BA22" i="12"/>
  <c r="BA242" i="12"/>
  <c r="BA196" i="12"/>
  <c r="BA159" i="12"/>
  <c r="BA151" i="12"/>
  <c r="BA146" i="12"/>
  <c r="BA145" i="12"/>
  <c r="BA115" i="12"/>
  <c r="BA288" i="12"/>
  <c r="BA235" i="12"/>
  <c r="BA189" i="12"/>
  <c r="BA197" i="12"/>
  <c r="BA200" i="12"/>
  <c r="BA157" i="12"/>
  <c r="BA128" i="12"/>
  <c r="BA107" i="12"/>
  <c r="BA66" i="12"/>
  <c r="BA56" i="12"/>
  <c r="BA26" i="12"/>
  <c r="BA20" i="12"/>
  <c r="BA277" i="12"/>
  <c r="BA201" i="12"/>
  <c r="BA156" i="12"/>
  <c r="BA139" i="12"/>
  <c r="BA131" i="12"/>
  <c r="BA123" i="12"/>
  <c r="BA78" i="12"/>
  <c r="BA77" i="12"/>
  <c r="BA52" i="12"/>
  <c r="BA46" i="12"/>
  <c r="BA41" i="12"/>
  <c r="BA18" i="12"/>
  <c r="BA65" i="12"/>
  <c r="BA37" i="12"/>
  <c r="BA28" i="12"/>
  <c r="BA9" i="12"/>
  <c r="BA180" i="12"/>
  <c r="BA153" i="12"/>
  <c r="BA126" i="12"/>
  <c r="BA207" i="12"/>
  <c r="BA173" i="12"/>
  <c r="BA137" i="12"/>
  <c r="BA121" i="12"/>
  <c r="BA76" i="12"/>
  <c r="BA70" i="12"/>
  <c r="BA49" i="12"/>
  <c r="BA17" i="12"/>
  <c r="BA227" i="12"/>
  <c r="BA217" i="12"/>
  <c r="BA184" i="12"/>
  <c r="BA142" i="12"/>
  <c r="BA108" i="12"/>
  <c r="BA69" i="12"/>
  <c r="BA140" i="12"/>
  <c r="BA58" i="12"/>
  <c r="BA149" i="12"/>
  <c r="BA193" i="12"/>
  <c r="BA136" i="12"/>
  <c r="BA125" i="12"/>
  <c r="BA98" i="12"/>
  <c r="BA89" i="12"/>
  <c r="BA53" i="12"/>
  <c r="BA205" i="12"/>
  <c r="BA48" i="12"/>
  <c r="BA120" i="12"/>
  <c r="BA228" i="12"/>
  <c r="BA23" i="12"/>
  <c r="BA11" i="12"/>
  <c r="BA38" i="12"/>
  <c r="BA33" i="12"/>
  <c r="BA141" i="12"/>
  <c r="BA164" i="12"/>
  <c r="BA106" i="12"/>
  <c r="BA117" i="12"/>
  <c r="BA111" i="12"/>
  <c r="BA73" i="12"/>
  <c r="BA40" i="12"/>
  <c r="BA35" i="12"/>
  <c r="BA102" i="12"/>
  <c r="BA87" i="12"/>
  <c r="BA85" i="12"/>
  <c r="BA61" i="12"/>
  <c r="BA25" i="12"/>
  <c r="BA16" i="12"/>
  <c r="BA119" i="12"/>
  <c r="BA112" i="12"/>
  <c r="BA75" i="12"/>
  <c r="BA15" i="12"/>
  <c r="BA14" i="12"/>
  <c r="BA93" i="12"/>
  <c r="BA60" i="12"/>
  <c r="BA171" i="12"/>
  <c r="BA50" i="12"/>
  <c r="BA316" i="12"/>
  <c r="BA252" i="12"/>
  <c r="BA199" i="12"/>
  <c r="BA29" i="12"/>
  <c r="BA19" i="12"/>
  <c r="BA163" i="12"/>
  <c r="BA57" i="12"/>
  <c r="BA12" i="12"/>
  <c r="BA96" i="12"/>
  <c r="BA13" i="12"/>
  <c r="BA36" i="12"/>
  <c r="BA148" i="12"/>
  <c r="AZ45" i="12"/>
  <c r="BB6" i="12"/>
  <c r="BC4" i="12"/>
  <c r="AZ1" i="7"/>
  <c r="BA2" i="7"/>
  <c r="AU6" i="11"/>
  <c r="AV4" i="11"/>
  <c r="BA54" i="12" l="1"/>
  <c r="BC6" i="12"/>
  <c r="BD4" i="12"/>
  <c r="BA90" i="12"/>
  <c r="BA45" i="12"/>
  <c r="BA72" i="12"/>
  <c r="BA81" i="12"/>
  <c r="BB690" i="12"/>
  <c r="BB701" i="12"/>
  <c r="BB702" i="12"/>
  <c r="BB703" i="12"/>
  <c r="BB691" i="12"/>
  <c r="BB684" i="12"/>
  <c r="BB699" i="12"/>
  <c r="BB693" i="12"/>
  <c r="BB692" i="12"/>
  <c r="BB681" i="12"/>
  <c r="BB696" i="12"/>
  <c r="BB678" i="12"/>
  <c r="BB688" i="12"/>
  <c r="BB675" i="12"/>
  <c r="BB653" i="12"/>
  <c r="BB672" i="12"/>
  <c r="BB697" i="12"/>
  <c r="BB686" i="12"/>
  <c r="BB683" i="12"/>
  <c r="BB658" i="12"/>
  <c r="BB680" i="12"/>
  <c r="BB668" i="12"/>
  <c r="BB682" i="12"/>
  <c r="BB673" i="12"/>
  <c r="BB664" i="12"/>
  <c r="BB687" i="12"/>
  <c r="BB670" i="12"/>
  <c r="BB694" i="12"/>
  <c r="BB666" i="12"/>
  <c r="BB657" i="12"/>
  <c r="BB652" i="12"/>
  <c r="BB645" i="12"/>
  <c r="BB631" i="12"/>
  <c r="BB700" i="12"/>
  <c r="BB698" i="12"/>
  <c r="BB677" i="12"/>
  <c r="BB661" i="12"/>
  <c r="BB679" i="12"/>
  <c r="BB674" i="12"/>
  <c r="BB663" i="12"/>
  <c r="BB656" i="12"/>
  <c r="BB659" i="12"/>
  <c r="BB650" i="12"/>
  <c r="BB643" i="12"/>
  <c r="BB649" i="12"/>
  <c r="BB646" i="12"/>
  <c r="BB662" i="12"/>
  <c r="BB629" i="12"/>
  <c r="BB667" i="12"/>
  <c r="BB628" i="12"/>
  <c r="BB615" i="12"/>
  <c r="BB626" i="12"/>
  <c r="BB685" i="12"/>
  <c r="BB669" i="12"/>
  <c r="BB621" i="12"/>
  <c r="BB655" i="12"/>
  <c r="BB644" i="12"/>
  <c r="BB638" i="12"/>
  <c r="BB632" i="12"/>
  <c r="BB641" i="12"/>
  <c r="BB676" i="12"/>
  <c r="BB647" i="12"/>
  <c r="BB640" i="12"/>
  <c r="BB665" i="12"/>
  <c r="BB648" i="12"/>
  <c r="BB625" i="12"/>
  <c r="BB651" i="12"/>
  <c r="BB660" i="12"/>
  <c r="BB627" i="12"/>
  <c r="BB611" i="12"/>
  <c r="BB599" i="12"/>
  <c r="BB583" i="12"/>
  <c r="BB642" i="12"/>
  <c r="BB624" i="12"/>
  <c r="BB639" i="12"/>
  <c r="BB617" i="12"/>
  <c r="BB601" i="12"/>
  <c r="BB598" i="12"/>
  <c r="BB595" i="12"/>
  <c r="BB592" i="12"/>
  <c r="BB589" i="12"/>
  <c r="BB585" i="12"/>
  <c r="BB636" i="12"/>
  <c r="BB618" i="12"/>
  <c r="BB634" i="12"/>
  <c r="BB633" i="12"/>
  <c r="BB630" i="12"/>
  <c r="BB607" i="12"/>
  <c r="BB604" i="12"/>
  <c r="BB597" i="12"/>
  <c r="BB594" i="12"/>
  <c r="BB591" i="12"/>
  <c r="BB619" i="12"/>
  <c r="BB609" i="12"/>
  <c r="BB606" i="12"/>
  <c r="BB596" i="12"/>
  <c r="BB566" i="12"/>
  <c r="BB635" i="12"/>
  <c r="BB581" i="12"/>
  <c r="BB608" i="12"/>
  <c r="BB602" i="12"/>
  <c r="BB600" i="12"/>
  <c r="BB582" i="12"/>
  <c r="BB549" i="12"/>
  <c r="BB612" i="12"/>
  <c r="BB593" i="12"/>
  <c r="BB587" i="12"/>
  <c r="BB555" i="12"/>
  <c r="BB539" i="12"/>
  <c r="BB605" i="12"/>
  <c r="BB584" i="12"/>
  <c r="BB579" i="12"/>
  <c r="BB622" i="12"/>
  <c r="BB568" i="12"/>
  <c r="BB551" i="12"/>
  <c r="BB590" i="12"/>
  <c r="BB561" i="12"/>
  <c r="BB546" i="12"/>
  <c r="BB530" i="12"/>
  <c r="BB514" i="12"/>
  <c r="BB616" i="12"/>
  <c r="BB578" i="12"/>
  <c r="BB577" i="12"/>
  <c r="BB571" i="12"/>
  <c r="BB614" i="12"/>
  <c r="BB540" i="12"/>
  <c r="BB588" i="12"/>
  <c r="BB565" i="12"/>
  <c r="BB550" i="12"/>
  <c r="BB542" i="12"/>
  <c r="BB558" i="12"/>
  <c r="BB564" i="12"/>
  <c r="BB556" i="12"/>
  <c r="BB575" i="12"/>
  <c r="BB553" i="12"/>
  <c r="BB527" i="12"/>
  <c r="BB610" i="12"/>
  <c r="BB572" i="12"/>
  <c r="BB560" i="12"/>
  <c r="BB521" i="12"/>
  <c r="BB499" i="12"/>
  <c r="BB483" i="12"/>
  <c r="BB613" i="12"/>
  <c r="BB537" i="12"/>
  <c r="BB519" i="12"/>
  <c r="BB510" i="12"/>
  <c r="BB494" i="12"/>
  <c r="BB478" i="12"/>
  <c r="BB536" i="12"/>
  <c r="BB508" i="12"/>
  <c r="BB502" i="12"/>
  <c r="BB570" i="12"/>
  <c r="BB567" i="12"/>
  <c r="BB563" i="12"/>
  <c r="BB522" i="12"/>
  <c r="BB562" i="12"/>
  <c r="BB548" i="12"/>
  <c r="BB525" i="12"/>
  <c r="BB544" i="12"/>
  <c r="BB623" i="12"/>
  <c r="BB534" i="12"/>
  <c r="BB509" i="12"/>
  <c r="BB538" i="12"/>
  <c r="BB529" i="12"/>
  <c r="BB543" i="12"/>
  <c r="BB528" i="12"/>
  <c r="BB516" i="12"/>
  <c r="BB513" i="12"/>
  <c r="BB488" i="12"/>
  <c r="BB465" i="12"/>
  <c r="BB449" i="12"/>
  <c r="BB554" i="12"/>
  <c r="BB531" i="12"/>
  <c r="BB524" i="12"/>
  <c r="BB493" i="12"/>
  <c r="BB580" i="12"/>
  <c r="BB545" i="12"/>
  <c r="BB523" i="12"/>
  <c r="BB547" i="12"/>
  <c r="BB532" i="12"/>
  <c r="BB506" i="12"/>
  <c r="BB497" i="12"/>
  <c r="BB576" i="12"/>
  <c r="BB541" i="12"/>
  <c r="BB495" i="12"/>
  <c r="BB485" i="12"/>
  <c r="BB475" i="12"/>
  <c r="BB573" i="12"/>
  <c r="BB503" i="12"/>
  <c r="BB474" i="12"/>
  <c r="BB470" i="12"/>
  <c r="BB505" i="12"/>
  <c r="BB489" i="12"/>
  <c r="BB466" i="12"/>
  <c r="BB557" i="12"/>
  <c r="BB498" i="12"/>
  <c r="BB472" i="12"/>
  <c r="BB520" i="12"/>
  <c r="BB491" i="12"/>
  <c r="BB486" i="12"/>
  <c r="BB463" i="12"/>
  <c r="BB438" i="12"/>
  <c r="BB422" i="12"/>
  <c r="BB480" i="12"/>
  <c r="BB479" i="12"/>
  <c r="BB473" i="12"/>
  <c r="BB457" i="12"/>
  <c r="BB442" i="12"/>
  <c r="BB526" i="12"/>
  <c r="BB482" i="12"/>
  <c r="BB481" i="12"/>
  <c r="BB453" i="12"/>
  <c r="BB428" i="12"/>
  <c r="BB412" i="12"/>
  <c r="BB517" i="12"/>
  <c r="BB511" i="12"/>
  <c r="BB500" i="12"/>
  <c r="BB434" i="12"/>
  <c r="BB418" i="12"/>
  <c r="BB574" i="12"/>
  <c r="BB507" i="12"/>
  <c r="BB423" i="12"/>
  <c r="BB504" i="12"/>
  <c r="BB496" i="12"/>
  <c r="BB460" i="12"/>
  <c r="BB452" i="12"/>
  <c r="BB420" i="12"/>
  <c r="BB440" i="12"/>
  <c r="BB512" i="12"/>
  <c r="BB471" i="12"/>
  <c r="BB468" i="12"/>
  <c r="BB464" i="12"/>
  <c r="BB461" i="12"/>
  <c r="BB436" i="12"/>
  <c r="BB455" i="12"/>
  <c r="BB454" i="12"/>
  <c r="BB427" i="12"/>
  <c r="BB559" i="12"/>
  <c r="BB490" i="12"/>
  <c r="BB533" i="12"/>
  <c r="BB451" i="12"/>
  <c r="BB395" i="12"/>
  <c r="BB379" i="12"/>
  <c r="BB363" i="12"/>
  <c r="BB515" i="12"/>
  <c r="BB432" i="12"/>
  <c r="BB414" i="12"/>
  <c r="BB405" i="12"/>
  <c r="BB403" i="12"/>
  <c r="BB385" i="12"/>
  <c r="BB487" i="12"/>
  <c r="BB469" i="12"/>
  <c r="BB419" i="12"/>
  <c r="BB408" i="12"/>
  <c r="BB407" i="12"/>
  <c r="BB406" i="12"/>
  <c r="BB459" i="12"/>
  <c r="BB410" i="12"/>
  <c r="BB397" i="12"/>
  <c r="BB381" i="12"/>
  <c r="BB477" i="12"/>
  <c r="BB448" i="12"/>
  <c r="BB447" i="12"/>
  <c r="BB413" i="12"/>
  <c r="BB404" i="12"/>
  <c r="BB396" i="12"/>
  <c r="BB378" i="12"/>
  <c r="BB462" i="12"/>
  <c r="BB429" i="12"/>
  <c r="BB386" i="12"/>
  <c r="BB377" i="12"/>
  <c r="BB437" i="12"/>
  <c r="BB426" i="12"/>
  <c r="BB411" i="12"/>
  <c r="BB376" i="12"/>
  <c r="BB346" i="12"/>
  <c r="BB330" i="12"/>
  <c r="BB393" i="12"/>
  <c r="BB384" i="12"/>
  <c r="BB374" i="12"/>
  <c r="BB356" i="12"/>
  <c r="BB342" i="12"/>
  <c r="BB476" i="12"/>
  <c r="BB415" i="12"/>
  <c r="BB492" i="12"/>
  <c r="BB456" i="12"/>
  <c r="BB444" i="12"/>
  <c r="BB441" i="12"/>
  <c r="BB362" i="12"/>
  <c r="BB431" i="12"/>
  <c r="BB445" i="12"/>
  <c r="BB439" i="12"/>
  <c r="BB394" i="12"/>
  <c r="BB388" i="12"/>
  <c r="BB430" i="12"/>
  <c r="BB341" i="12"/>
  <c r="BB338" i="12"/>
  <c r="BB332" i="12"/>
  <c r="BB424" i="12"/>
  <c r="BB409" i="12"/>
  <c r="BB391" i="12"/>
  <c r="BB370" i="12"/>
  <c r="BB368" i="12"/>
  <c r="BB387" i="12"/>
  <c r="BB389" i="12"/>
  <c r="BB371" i="12"/>
  <c r="BB369" i="12"/>
  <c r="BB343" i="12"/>
  <c r="BB328" i="12"/>
  <c r="BB312" i="12"/>
  <c r="BB296" i="12"/>
  <c r="BB264" i="12"/>
  <c r="BB367" i="12"/>
  <c r="BB358" i="12"/>
  <c r="BB337" i="12"/>
  <c r="BB323" i="12"/>
  <c r="BB307" i="12"/>
  <c r="BB398" i="12"/>
  <c r="BB380" i="12"/>
  <c r="BB372" i="12"/>
  <c r="BB366" i="12"/>
  <c r="BB340" i="12"/>
  <c r="BB334" i="12"/>
  <c r="BB318" i="12"/>
  <c r="BB302" i="12"/>
  <c r="BB286" i="12"/>
  <c r="BB270" i="12"/>
  <c r="BB402" i="12"/>
  <c r="BB401" i="12"/>
  <c r="BB351" i="12"/>
  <c r="BB350" i="12"/>
  <c r="BB329" i="12"/>
  <c r="BB375" i="12"/>
  <c r="BB353" i="12"/>
  <c r="BB304" i="12"/>
  <c r="BB295" i="12"/>
  <c r="BB303" i="12"/>
  <c r="BB294" i="12"/>
  <c r="BB266" i="12"/>
  <c r="BB361" i="12"/>
  <c r="BB293" i="12"/>
  <c r="BB269" i="12"/>
  <c r="BB260" i="12"/>
  <c r="BB256" i="12"/>
  <c r="BB446" i="12"/>
  <c r="BB359" i="12"/>
  <c r="BB335" i="12"/>
  <c r="BB326" i="12"/>
  <c r="BB357" i="12"/>
  <c r="BB349" i="12"/>
  <c r="BB309" i="12"/>
  <c r="BB301" i="12"/>
  <c r="BB268" i="12"/>
  <c r="BB435" i="12"/>
  <c r="BB373" i="12"/>
  <c r="BB443" i="12"/>
  <c r="BB392" i="12"/>
  <c r="BB360" i="12"/>
  <c r="BB354" i="12"/>
  <c r="BB313" i="12"/>
  <c r="BB308" i="12"/>
  <c r="BB287" i="12"/>
  <c r="BB272" i="12"/>
  <c r="BB265" i="12"/>
  <c r="BB253" i="12"/>
  <c r="BB245" i="12"/>
  <c r="BB213" i="12"/>
  <c r="BB197" i="12"/>
  <c r="BB181" i="12"/>
  <c r="BB165" i="12"/>
  <c r="BB355" i="12"/>
  <c r="BB285" i="12"/>
  <c r="BB283" i="12"/>
  <c r="BB320" i="12"/>
  <c r="BB257" i="12"/>
  <c r="BB251" i="12"/>
  <c r="BB235" i="12"/>
  <c r="BB219" i="12"/>
  <c r="BB203" i="12"/>
  <c r="BB187" i="12"/>
  <c r="BB171" i="12"/>
  <c r="BB155" i="12"/>
  <c r="BB421" i="12"/>
  <c r="BB336" i="12"/>
  <c r="BB299" i="12"/>
  <c r="BB281" i="12"/>
  <c r="BB273" i="12"/>
  <c r="BB262" i="12"/>
  <c r="BB400" i="12"/>
  <c r="BB383" i="12"/>
  <c r="BB327" i="12"/>
  <c r="BB321" i="12"/>
  <c r="BB311" i="12"/>
  <c r="BB277" i="12"/>
  <c r="BB241" i="12"/>
  <c r="BB225" i="12"/>
  <c r="BB209" i="12"/>
  <c r="BB193" i="12"/>
  <c r="BB177" i="12"/>
  <c r="BB145" i="12"/>
  <c r="BB390" i="12"/>
  <c r="BB305" i="12"/>
  <c r="BB347" i="12"/>
  <c r="BB345" i="12"/>
  <c r="BB292" i="12"/>
  <c r="BB247" i="12"/>
  <c r="BB231" i="12"/>
  <c r="BB215" i="12"/>
  <c r="BB199" i="12"/>
  <c r="BB183" i="12"/>
  <c r="BB167" i="12"/>
  <c r="BB417" i="12"/>
  <c r="BB300" i="12"/>
  <c r="BB344" i="12"/>
  <c r="BB333" i="12"/>
  <c r="BB325" i="12"/>
  <c r="BB306" i="12"/>
  <c r="BB271" i="12"/>
  <c r="BB174" i="12"/>
  <c r="BB166" i="12"/>
  <c r="BB150" i="12"/>
  <c r="BB148" i="12"/>
  <c r="BB111" i="12"/>
  <c r="BB106" i="12"/>
  <c r="BB102" i="12"/>
  <c r="BB339" i="12"/>
  <c r="BB298" i="12"/>
  <c r="BB248" i="12"/>
  <c r="BB238" i="12"/>
  <c r="BB230" i="12"/>
  <c r="BB458" i="12"/>
  <c r="BB425" i="12"/>
  <c r="BB279" i="12"/>
  <c r="BB255" i="12"/>
  <c r="BB153" i="12"/>
  <c r="BB146" i="12"/>
  <c r="BB275" i="12"/>
  <c r="BB276" i="12"/>
  <c r="BB261" i="12"/>
  <c r="BB240" i="12"/>
  <c r="BB224" i="12"/>
  <c r="BB208" i="12"/>
  <c r="BB192" i="12"/>
  <c r="BB169" i="12"/>
  <c r="BB160" i="12"/>
  <c r="BB129" i="12"/>
  <c r="BB113" i="12"/>
  <c r="BB87" i="12"/>
  <c r="BB83" i="12"/>
  <c r="BB322" i="12"/>
  <c r="BB289" i="12"/>
  <c r="BB258" i="12"/>
  <c r="BB250" i="12"/>
  <c r="BB233" i="12"/>
  <c r="BB217" i="12"/>
  <c r="BB201" i="12"/>
  <c r="BB185" i="12"/>
  <c r="BB162" i="12"/>
  <c r="BB149" i="12"/>
  <c r="BB124" i="12"/>
  <c r="BB108" i="12"/>
  <c r="BB290" i="12"/>
  <c r="BB284" i="12"/>
  <c r="BB282" i="12"/>
  <c r="BB267" i="12"/>
  <c r="BB319" i="12"/>
  <c r="BB254" i="12"/>
  <c r="BB244" i="12"/>
  <c r="BB232" i="12"/>
  <c r="BB204" i="12"/>
  <c r="BB175" i="12"/>
  <c r="BB97" i="12"/>
  <c r="BB59" i="12"/>
  <c r="BB55" i="12"/>
  <c r="BB42" i="12"/>
  <c r="BB237" i="12"/>
  <c r="BB221" i="12"/>
  <c r="BB198" i="12"/>
  <c r="BB168" i="12"/>
  <c r="BB158" i="12"/>
  <c r="BB132" i="12"/>
  <c r="BB103" i="12"/>
  <c r="BB51" i="12"/>
  <c r="BB47" i="12"/>
  <c r="BB37" i="12"/>
  <c r="BB317" i="12"/>
  <c r="BB315" i="12"/>
  <c r="BB186" i="12"/>
  <c r="BB143" i="12"/>
  <c r="BB131" i="12"/>
  <c r="BB123" i="12"/>
  <c r="BB93" i="12"/>
  <c r="BB76" i="12"/>
  <c r="BB291" i="12"/>
  <c r="BB242" i="12"/>
  <c r="BB220" i="12"/>
  <c r="BB191" i="12"/>
  <c r="BB180" i="12"/>
  <c r="BB173" i="12"/>
  <c r="BB152" i="12"/>
  <c r="BB112" i="12"/>
  <c r="BB96" i="12"/>
  <c r="BB60" i="12"/>
  <c r="BB56" i="12"/>
  <c r="BB38" i="12"/>
  <c r="BB274" i="12"/>
  <c r="BB239" i="12"/>
  <c r="BB202" i="12"/>
  <c r="BB190" i="12"/>
  <c r="BB184" i="12"/>
  <c r="BB172" i="12"/>
  <c r="BB157" i="12"/>
  <c r="BB236" i="12"/>
  <c r="BB222" i="12"/>
  <c r="BB216" i="12"/>
  <c r="BB210" i="12"/>
  <c r="BB364" i="12"/>
  <c r="BB352" i="12"/>
  <c r="BB324" i="12"/>
  <c r="BB259" i="12"/>
  <c r="BB206" i="12"/>
  <c r="BB194" i="12"/>
  <c r="BB74" i="12"/>
  <c r="BB21" i="12"/>
  <c r="BB170" i="12"/>
  <c r="BB133" i="12"/>
  <c r="BB101" i="12"/>
  <c r="BB92" i="12"/>
  <c r="BB88" i="12"/>
  <c r="BB86" i="12"/>
  <c r="BB84" i="12"/>
  <c r="BB80" i="12"/>
  <c r="BB57" i="12"/>
  <c r="BB50" i="12"/>
  <c r="BB41" i="12"/>
  <c r="BB16" i="12"/>
  <c r="BB107" i="12"/>
  <c r="BB69" i="12"/>
  <c r="BB121" i="12"/>
  <c r="BB156" i="12"/>
  <c r="BB98" i="12"/>
  <c r="BB75" i="12"/>
  <c r="BB52" i="12"/>
  <c r="BB27" i="12"/>
  <c r="BB17" i="12"/>
  <c r="BB310" i="12"/>
  <c r="BB278" i="12"/>
  <c r="BB227" i="12"/>
  <c r="BB226" i="12"/>
  <c r="BB211" i="12"/>
  <c r="BB205" i="12"/>
  <c r="BB164" i="12"/>
  <c r="BB223" i="12"/>
  <c r="BB139" i="12"/>
  <c r="BB43" i="12"/>
  <c r="BB19" i="12"/>
  <c r="BB82" i="12"/>
  <c r="BB79" i="12"/>
  <c r="BB78" i="12"/>
  <c r="BB77" i="12"/>
  <c r="BB46" i="12"/>
  <c r="BB214" i="12"/>
  <c r="BB118" i="12"/>
  <c r="BB126" i="12"/>
  <c r="BB100" i="12"/>
  <c r="BB65" i="12"/>
  <c r="BB28" i="12"/>
  <c r="BB9" i="12"/>
  <c r="BB71" i="12"/>
  <c r="BB70" i="12"/>
  <c r="BB62" i="12"/>
  <c r="BB49" i="12"/>
  <c r="BB207" i="12"/>
  <c r="BB176" i="12"/>
  <c r="BB154" i="12"/>
  <c r="BB151" i="12"/>
  <c r="BB137" i="12"/>
  <c r="BB134" i="12"/>
  <c r="BB91" i="12"/>
  <c r="BB142" i="12"/>
  <c r="BB104" i="12"/>
  <c r="BB35" i="12"/>
  <c r="BB33" i="12"/>
  <c r="BB243" i="12"/>
  <c r="BB159" i="12"/>
  <c r="BB140" i="12"/>
  <c r="BB135" i="12"/>
  <c r="BB61" i="12"/>
  <c r="BB48" i="12"/>
  <c r="BB29" i="12"/>
  <c r="BB188" i="12"/>
  <c r="BB249" i="12"/>
  <c r="BB182" i="12"/>
  <c r="BB136" i="12"/>
  <c r="BB200" i="12"/>
  <c r="BB179" i="12"/>
  <c r="BB128" i="12"/>
  <c r="BB115" i="12"/>
  <c r="BB122" i="12"/>
  <c r="BB116" i="12"/>
  <c r="BB66" i="12"/>
  <c r="BB18" i="12"/>
  <c r="BB228" i="12"/>
  <c r="BB189" i="12"/>
  <c r="BB23" i="12"/>
  <c r="BB11" i="12"/>
  <c r="BB40" i="12"/>
  <c r="BB119" i="12"/>
  <c r="BB141" i="12"/>
  <c r="BB58" i="12"/>
  <c r="BB26" i="12"/>
  <c r="BB218" i="12"/>
  <c r="BB31" i="12"/>
  <c r="BB14" i="12"/>
  <c r="BB13" i="12"/>
  <c r="BB117" i="12"/>
  <c r="BB22" i="12"/>
  <c r="BB32" i="12"/>
  <c r="BB30" i="12"/>
  <c r="BB105" i="12"/>
  <c r="BB15" i="12"/>
  <c r="BB67" i="12"/>
  <c r="BB288" i="12"/>
  <c r="BB252" i="12"/>
  <c r="BB138" i="12"/>
  <c r="BB73" i="12"/>
  <c r="BB68" i="12"/>
  <c r="BB234" i="12"/>
  <c r="BB316" i="12"/>
  <c r="BB130" i="12"/>
  <c r="BB85" i="12"/>
  <c r="BB25" i="12"/>
  <c r="BB24" i="12"/>
  <c r="BB10" i="12"/>
  <c r="BB147" i="12"/>
  <c r="BB125" i="12"/>
  <c r="BB120" i="12"/>
  <c r="BB20" i="12"/>
  <c r="BB114" i="12"/>
  <c r="BB94" i="12"/>
  <c r="BB36" i="12"/>
  <c r="BB64" i="12"/>
  <c r="BB196" i="12"/>
  <c r="BB163" i="12"/>
  <c r="BB95" i="12"/>
  <c r="BB12" i="12"/>
  <c r="BB89" i="12"/>
  <c r="BB53" i="12"/>
  <c r="BA99" i="12"/>
  <c r="BA63" i="12"/>
  <c r="BB2" i="7"/>
  <c r="BA1" i="7"/>
  <c r="AW4" i="11"/>
  <c r="AV6" i="11"/>
  <c r="BB72" i="12" l="1"/>
  <c r="BB81" i="12"/>
  <c r="BE4" i="12"/>
  <c r="BD6" i="12"/>
  <c r="BC699" i="12"/>
  <c r="BC700" i="12"/>
  <c r="BC701" i="12"/>
  <c r="BC685" i="12"/>
  <c r="BC696" i="12"/>
  <c r="BC702" i="12"/>
  <c r="BC697" i="12"/>
  <c r="BC703" i="12"/>
  <c r="BC698" i="12"/>
  <c r="BC678" i="12"/>
  <c r="BC693" i="12"/>
  <c r="BC692" i="12"/>
  <c r="BC683" i="12"/>
  <c r="BC694" i="12"/>
  <c r="BC675" i="12"/>
  <c r="BC670" i="12"/>
  <c r="BC687" i="12"/>
  <c r="BC682" i="12"/>
  <c r="BC680" i="12"/>
  <c r="BC677" i="12"/>
  <c r="BC664" i="12"/>
  <c r="BC648" i="12"/>
  <c r="BC688" i="12"/>
  <c r="BC665" i="12"/>
  <c r="BC690" i="12"/>
  <c r="BC681" i="12"/>
  <c r="BC679" i="12"/>
  <c r="BC673" i="12"/>
  <c r="BC661" i="12"/>
  <c r="BC686" i="12"/>
  <c r="BC666" i="12"/>
  <c r="BC672" i="12"/>
  <c r="BC663" i="12"/>
  <c r="BC691" i="12"/>
  <c r="BC653" i="12"/>
  <c r="BC650" i="12"/>
  <c r="BC659" i="12"/>
  <c r="BC684" i="12"/>
  <c r="BC668" i="12"/>
  <c r="BC649" i="12"/>
  <c r="BC646" i="12"/>
  <c r="BC638" i="12"/>
  <c r="BC651" i="12"/>
  <c r="BC667" i="12"/>
  <c r="BC658" i="12"/>
  <c r="BC645" i="12"/>
  <c r="BC634" i="12"/>
  <c r="BC674" i="12"/>
  <c r="BC642" i="12"/>
  <c r="BC626" i="12"/>
  <c r="BC610" i="12"/>
  <c r="BC669" i="12"/>
  <c r="BC621" i="12"/>
  <c r="BC662" i="12"/>
  <c r="BC643" i="12"/>
  <c r="BC633" i="12"/>
  <c r="BC616" i="12"/>
  <c r="BC656" i="12"/>
  <c r="BC632" i="12"/>
  <c r="BC652" i="12"/>
  <c r="BC635" i="12"/>
  <c r="BC640" i="12"/>
  <c r="BC676" i="12"/>
  <c r="BC630" i="12"/>
  <c r="BC655" i="12"/>
  <c r="BC631" i="12"/>
  <c r="BC624" i="12"/>
  <c r="BC594" i="12"/>
  <c r="BC578" i="12"/>
  <c r="BC605" i="12"/>
  <c r="BC639" i="12"/>
  <c r="BC625" i="12"/>
  <c r="BC618" i="12"/>
  <c r="BC606" i="12"/>
  <c r="BC596" i="12"/>
  <c r="BC657" i="12"/>
  <c r="BC613" i="12"/>
  <c r="BC647" i="12"/>
  <c r="BC644" i="12"/>
  <c r="BC623" i="12"/>
  <c r="BC608" i="12"/>
  <c r="BC588" i="12"/>
  <c r="BC581" i="12"/>
  <c r="BC660" i="12"/>
  <c r="BC617" i="12"/>
  <c r="BC609" i="12"/>
  <c r="BC575" i="12"/>
  <c r="BC595" i="12"/>
  <c r="BC641" i="12"/>
  <c r="BC583" i="12"/>
  <c r="BC561" i="12"/>
  <c r="BC602" i="12"/>
  <c r="BC600" i="12"/>
  <c r="BC599" i="12"/>
  <c r="BC622" i="12"/>
  <c r="BC619" i="12"/>
  <c r="BC612" i="12"/>
  <c r="BC593" i="12"/>
  <c r="BC572" i="12"/>
  <c r="BC560" i="12"/>
  <c r="BC544" i="12"/>
  <c r="BC601" i="12"/>
  <c r="BC592" i="12"/>
  <c r="BC587" i="12"/>
  <c r="BC565" i="12"/>
  <c r="BC550" i="12"/>
  <c r="BC534" i="12"/>
  <c r="BC607" i="12"/>
  <c r="BC629" i="12"/>
  <c r="BC615" i="12"/>
  <c r="BC590" i="12"/>
  <c r="BC546" i="12"/>
  <c r="BC627" i="12"/>
  <c r="BC611" i="12"/>
  <c r="BC597" i="12"/>
  <c r="BC573" i="12"/>
  <c r="BC557" i="12"/>
  <c r="BC541" i="12"/>
  <c r="BC525" i="12"/>
  <c r="BC614" i="12"/>
  <c r="BC555" i="12"/>
  <c r="BC582" i="12"/>
  <c r="BC556" i="12"/>
  <c r="BC548" i="12"/>
  <c r="BC532" i="12"/>
  <c r="BC628" i="12"/>
  <c r="BC584" i="12"/>
  <c r="BC579" i="12"/>
  <c r="BC636" i="12"/>
  <c r="BC558" i="12"/>
  <c r="BC566" i="12"/>
  <c r="BC574" i="12"/>
  <c r="BC576" i="12"/>
  <c r="BC547" i="12"/>
  <c r="BC526" i="12"/>
  <c r="BC577" i="12"/>
  <c r="BC537" i="12"/>
  <c r="BC519" i="12"/>
  <c r="BC510" i="12"/>
  <c r="BC494" i="12"/>
  <c r="BC570" i="12"/>
  <c r="BC559" i="12"/>
  <c r="BC539" i="12"/>
  <c r="BC524" i="12"/>
  <c r="BC505" i="12"/>
  <c r="BC489" i="12"/>
  <c r="BC473" i="12"/>
  <c r="BC568" i="12"/>
  <c r="BC540" i="12"/>
  <c r="BC554" i="12"/>
  <c r="BC551" i="12"/>
  <c r="BC545" i="12"/>
  <c r="BC591" i="12"/>
  <c r="BC531" i="12"/>
  <c r="BC496" i="12"/>
  <c r="BC562" i="12"/>
  <c r="BC538" i="12"/>
  <c r="BC589" i="12"/>
  <c r="BC604" i="12"/>
  <c r="BC529" i="12"/>
  <c r="BC521" i="12"/>
  <c r="BC512" i="12"/>
  <c r="BC511" i="12"/>
  <c r="BC563" i="12"/>
  <c r="BC543" i="12"/>
  <c r="BC528" i="12"/>
  <c r="BC460" i="12"/>
  <c r="BC444" i="12"/>
  <c r="BC580" i="12"/>
  <c r="BC564" i="12"/>
  <c r="BC553" i="12"/>
  <c r="BC542" i="12"/>
  <c r="BC523" i="12"/>
  <c r="BC514" i="12"/>
  <c r="BC598" i="12"/>
  <c r="BC567" i="12"/>
  <c r="BC517" i="12"/>
  <c r="BC492" i="12"/>
  <c r="BC476" i="12"/>
  <c r="BC585" i="12"/>
  <c r="BC495" i="12"/>
  <c r="BC485" i="12"/>
  <c r="BC475" i="12"/>
  <c r="BC465" i="12"/>
  <c r="BC458" i="12"/>
  <c r="BC503" i="12"/>
  <c r="BC488" i="12"/>
  <c r="BC474" i="12"/>
  <c r="BC515" i="12"/>
  <c r="BC463" i="12"/>
  <c r="BC456" i="12"/>
  <c r="BC513" i="12"/>
  <c r="BC498" i="12"/>
  <c r="BC472" i="12"/>
  <c r="BC527" i="12"/>
  <c r="BC459" i="12"/>
  <c r="BC506" i="12"/>
  <c r="BC497" i="12"/>
  <c r="BC549" i="12"/>
  <c r="BC509" i="12"/>
  <c r="BC483" i="12"/>
  <c r="BC480" i="12"/>
  <c r="BC479" i="12"/>
  <c r="BC457" i="12"/>
  <c r="BC449" i="12"/>
  <c r="BC442" i="12"/>
  <c r="BC417" i="12"/>
  <c r="BC482" i="12"/>
  <c r="BC481" i="12"/>
  <c r="BC453" i="12"/>
  <c r="BC487" i="12"/>
  <c r="BC478" i="12"/>
  <c r="BC447" i="12"/>
  <c r="BC439" i="12"/>
  <c r="BC423" i="12"/>
  <c r="BC407" i="12"/>
  <c r="BC536" i="12"/>
  <c r="BC502" i="12"/>
  <c r="BC500" i="12"/>
  <c r="BC533" i="12"/>
  <c r="BC504" i="12"/>
  <c r="BC464" i="12"/>
  <c r="BC445" i="12"/>
  <c r="BC429" i="12"/>
  <c r="BC413" i="12"/>
  <c r="BC522" i="12"/>
  <c r="BC520" i="12"/>
  <c r="BC486" i="12"/>
  <c r="BC451" i="12"/>
  <c r="BC448" i="12"/>
  <c r="BC435" i="12"/>
  <c r="BC499" i="12"/>
  <c r="BC530" i="12"/>
  <c r="BC491" i="12"/>
  <c r="BC516" i="12"/>
  <c r="BC571" i="12"/>
  <c r="BC437" i="12"/>
  <c r="BC419" i="12"/>
  <c r="BC408" i="12"/>
  <c r="BC471" i="12"/>
  <c r="BC468" i="12"/>
  <c r="BC461" i="12"/>
  <c r="BC466" i="12"/>
  <c r="BC455" i="12"/>
  <c r="BC454" i="12"/>
  <c r="BC438" i="12"/>
  <c r="BC434" i="12"/>
  <c r="BC427" i="12"/>
  <c r="BC411" i="12"/>
  <c r="BC431" i="12"/>
  <c r="BC470" i="12"/>
  <c r="BC507" i="12"/>
  <c r="BC493" i="12"/>
  <c r="BC428" i="12"/>
  <c r="BC390" i="12"/>
  <c r="BC374" i="12"/>
  <c r="BC358" i="12"/>
  <c r="BC432" i="12"/>
  <c r="BC469" i="12"/>
  <c r="BC406" i="12"/>
  <c r="BC396" i="12"/>
  <c r="BC380" i="12"/>
  <c r="BC508" i="12"/>
  <c r="BC392" i="12"/>
  <c r="BC376" i="12"/>
  <c r="BC462" i="12"/>
  <c r="BC386" i="12"/>
  <c r="BC377" i="12"/>
  <c r="BC360" i="12"/>
  <c r="BC351" i="12"/>
  <c r="BC426" i="12"/>
  <c r="BC412" i="12"/>
  <c r="BC341" i="12"/>
  <c r="BC446" i="12"/>
  <c r="BC395" i="12"/>
  <c r="BC385" i="12"/>
  <c r="BC490" i="12"/>
  <c r="BC383" i="12"/>
  <c r="BC353" i="12"/>
  <c r="BC337" i="12"/>
  <c r="BC414" i="12"/>
  <c r="BC440" i="12"/>
  <c r="BC422" i="12"/>
  <c r="BC389" i="12"/>
  <c r="BC371" i="12"/>
  <c r="BC477" i="12"/>
  <c r="BC394" i="12"/>
  <c r="BC388" i="12"/>
  <c r="BC381" i="12"/>
  <c r="BC410" i="12"/>
  <c r="BC400" i="12"/>
  <c r="BC393" i="12"/>
  <c r="BC368" i="12"/>
  <c r="BC430" i="12"/>
  <c r="BC403" i="12"/>
  <c r="BC441" i="12"/>
  <c r="BC424" i="12"/>
  <c r="BC409" i="12"/>
  <c r="BC375" i="12"/>
  <c r="BC361" i="12"/>
  <c r="BC355" i="12"/>
  <c r="BC335" i="12"/>
  <c r="BC327" i="12"/>
  <c r="BC418" i="12"/>
  <c r="BC391" i="12"/>
  <c r="BC384" i="12"/>
  <c r="BC387" i="12"/>
  <c r="BC405" i="12"/>
  <c r="BC379" i="12"/>
  <c r="BC404" i="12"/>
  <c r="BC367" i="12"/>
  <c r="BC346" i="12"/>
  <c r="BC323" i="12"/>
  <c r="BC307" i="12"/>
  <c r="BC291" i="12"/>
  <c r="BC275" i="12"/>
  <c r="BC259" i="12"/>
  <c r="BC398" i="12"/>
  <c r="BC372" i="12"/>
  <c r="BC366" i="12"/>
  <c r="BC363" i="12"/>
  <c r="BC340" i="12"/>
  <c r="BC334" i="12"/>
  <c r="BC318" i="12"/>
  <c r="BC302" i="12"/>
  <c r="BC436" i="12"/>
  <c r="BC402" i="12"/>
  <c r="BC401" i="12"/>
  <c r="BC356" i="12"/>
  <c r="BC350" i="12"/>
  <c r="BC329" i="12"/>
  <c r="BC313" i="12"/>
  <c r="BC281" i="12"/>
  <c r="BC265" i="12"/>
  <c r="BC373" i="12"/>
  <c r="BC352" i="12"/>
  <c r="BC349" i="12"/>
  <c r="BC324" i="12"/>
  <c r="BC452" i="12"/>
  <c r="BC343" i="12"/>
  <c r="BC332" i="12"/>
  <c r="BC303" i="12"/>
  <c r="BC294" i="12"/>
  <c r="BC342" i="12"/>
  <c r="BC293" i="12"/>
  <c r="BC269" i="12"/>
  <c r="BC260" i="12"/>
  <c r="BC378" i="12"/>
  <c r="BC359" i="12"/>
  <c r="BC326" i="12"/>
  <c r="BC292" i="12"/>
  <c r="BC289" i="12"/>
  <c r="BC252" i="12"/>
  <c r="BC354" i="12"/>
  <c r="BC338" i="12"/>
  <c r="BC312" i="12"/>
  <c r="BC425" i="12"/>
  <c r="BC364" i="12"/>
  <c r="BC319" i="12"/>
  <c r="BC308" i="12"/>
  <c r="BC300" i="12"/>
  <c r="BC288" i="12"/>
  <c r="BC262" i="12"/>
  <c r="BC443" i="12"/>
  <c r="BC420" i="12"/>
  <c r="BC285" i="12"/>
  <c r="BC283" i="12"/>
  <c r="BC240" i="12"/>
  <c r="BC224" i="12"/>
  <c r="BC208" i="12"/>
  <c r="BC192" i="12"/>
  <c r="BC176" i="12"/>
  <c r="BC160" i="12"/>
  <c r="BC320" i="12"/>
  <c r="BC257" i="12"/>
  <c r="BC251" i="12"/>
  <c r="BC421" i="12"/>
  <c r="BC336" i="12"/>
  <c r="BC299" i="12"/>
  <c r="BC273" i="12"/>
  <c r="BC256" i="12"/>
  <c r="BC230" i="12"/>
  <c r="BC214" i="12"/>
  <c r="BC198" i="12"/>
  <c r="BC182" i="12"/>
  <c r="BC166" i="12"/>
  <c r="BC321" i="12"/>
  <c r="BC311" i="12"/>
  <c r="BC277" i="12"/>
  <c r="BC362" i="12"/>
  <c r="BC305" i="12"/>
  <c r="BC296" i="12"/>
  <c r="BC258" i="12"/>
  <c r="BC255" i="12"/>
  <c r="BC236" i="12"/>
  <c r="BC220" i="12"/>
  <c r="BC204" i="12"/>
  <c r="BC188" i="12"/>
  <c r="BC172" i="12"/>
  <c r="BC156" i="12"/>
  <c r="BC140" i="12"/>
  <c r="BC415" i="12"/>
  <c r="BC347" i="12"/>
  <c r="BC345" i="12"/>
  <c r="BC339" i="12"/>
  <c r="BC310" i="12"/>
  <c r="BC242" i="12"/>
  <c r="BC226" i="12"/>
  <c r="BC210" i="12"/>
  <c r="BC194" i="12"/>
  <c r="BC162" i="12"/>
  <c r="BC370" i="12"/>
  <c r="BC357" i="12"/>
  <c r="BC344" i="12"/>
  <c r="BC333" i="12"/>
  <c r="BC325" i="12"/>
  <c r="BC306" i="12"/>
  <c r="BC298" i="12"/>
  <c r="BC295" i="12"/>
  <c r="BC248" i="12"/>
  <c r="BC238" i="12"/>
  <c r="BC222" i="12"/>
  <c r="BC213" i="12"/>
  <c r="BC206" i="12"/>
  <c r="BC197" i="12"/>
  <c r="BC190" i="12"/>
  <c r="BC181" i="12"/>
  <c r="BC154" i="12"/>
  <c r="BC141" i="12"/>
  <c r="BC138" i="12"/>
  <c r="BC122" i="12"/>
  <c r="BC98" i="12"/>
  <c r="BC94" i="12"/>
  <c r="BC279" i="12"/>
  <c r="BC397" i="12"/>
  <c r="BC231" i="12"/>
  <c r="BC215" i="12"/>
  <c r="BC199" i="12"/>
  <c r="BC183" i="12"/>
  <c r="BC175" i="12"/>
  <c r="BC168" i="12"/>
  <c r="BC264" i="12"/>
  <c r="BC254" i="12"/>
  <c r="BC239" i="12"/>
  <c r="BC232" i="12"/>
  <c r="BC322" i="12"/>
  <c r="BC272" i="12"/>
  <c r="BC250" i="12"/>
  <c r="BC233" i="12"/>
  <c r="BC217" i="12"/>
  <c r="BC201" i="12"/>
  <c r="BC185" i="12"/>
  <c r="BC177" i="12"/>
  <c r="BC149" i="12"/>
  <c r="BC124" i="12"/>
  <c r="BC108" i="12"/>
  <c r="BC328" i="12"/>
  <c r="BC316" i="12"/>
  <c r="BC309" i="12"/>
  <c r="BC247" i="12"/>
  <c r="BC245" i="12"/>
  <c r="BC225" i="12"/>
  <c r="BC209" i="12"/>
  <c r="BC193" i="12"/>
  <c r="BC159" i="12"/>
  <c r="BC142" i="12"/>
  <c r="BC135" i="12"/>
  <c r="BC119" i="12"/>
  <c r="BC104" i="12"/>
  <c r="BC100" i="12"/>
  <c r="BC301" i="12"/>
  <c r="BC271" i="12"/>
  <c r="BC290" i="12"/>
  <c r="BC237" i="12"/>
  <c r="BC221" i="12"/>
  <c r="BC158" i="12"/>
  <c r="BC132" i="12"/>
  <c r="BC103" i="12"/>
  <c r="BC51" i="12"/>
  <c r="BC47" i="12"/>
  <c r="BC37" i="12"/>
  <c r="BC317" i="12"/>
  <c r="BC315" i="12"/>
  <c r="BC186" i="12"/>
  <c r="BC143" i="12"/>
  <c r="BC131" i="12"/>
  <c r="BC123" i="12"/>
  <c r="BC93" i="12"/>
  <c r="BC83" i="12"/>
  <c r="BC76" i="12"/>
  <c r="BC32" i="12"/>
  <c r="BC174" i="12"/>
  <c r="BC155" i="12"/>
  <c r="BC147" i="12"/>
  <c r="BC130" i="12"/>
  <c r="BC113" i="12"/>
  <c r="BC102" i="12"/>
  <c r="BC101" i="12"/>
  <c r="BC86" i="12"/>
  <c r="BC80" i="12"/>
  <c r="BC68" i="12"/>
  <c r="BC64" i="12"/>
  <c r="BC43" i="12"/>
  <c r="BC304" i="12"/>
  <c r="BC282" i="12"/>
  <c r="BC203" i="12"/>
  <c r="BC191" i="12"/>
  <c r="BC180" i="12"/>
  <c r="BC173" i="12"/>
  <c r="BC287" i="12"/>
  <c r="BC249" i="12"/>
  <c r="BC179" i="12"/>
  <c r="BC167" i="12"/>
  <c r="BC121" i="12"/>
  <c r="BC89" i="12"/>
  <c r="BC52" i="12"/>
  <c r="BC48" i="12"/>
  <c r="BC33" i="12"/>
  <c r="BC253" i="12"/>
  <c r="BC227" i="12"/>
  <c r="BC261" i="12"/>
  <c r="BC244" i="12"/>
  <c r="BC268" i="12"/>
  <c r="BC170" i="12"/>
  <c r="BC133" i="12"/>
  <c r="BC92" i="12"/>
  <c r="BC88" i="12"/>
  <c r="BC84" i="12"/>
  <c r="BC57" i="12"/>
  <c r="BC50" i="12"/>
  <c r="BC41" i="12"/>
  <c r="BC16" i="12"/>
  <c r="BC107" i="12"/>
  <c r="BC69" i="12"/>
  <c r="BC40" i="12"/>
  <c r="BC31" i="12"/>
  <c r="BC11" i="12"/>
  <c r="BC118" i="12"/>
  <c r="BC276" i="12"/>
  <c r="BC274" i="12"/>
  <c r="BC96" i="12"/>
  <c r="BC270" i="12"/>
  <c r="BC219" i="12"/>
  <c r="BC196" i="12"/>
  <c r="BC151" i="12"/>
  <c r="BC148" i="12"/>
  <c r="BC115" i="12"/>
  <c r="BC112" i="12"/>
  <c r="BC58" i="12"/>
  <c r="BC38" i="12"/>
  <c r="BC12" i="12"/>
  <c r="BC278" i="12"/>
  <c r="BC228" i="12"/>
  <c r="BC218" i="12"/>
  <c r="BC157" i="12"/>
  <c r="BC126" i="12"/>
  <c r="BC120" i="12"/>
  <c r="BC223" i="12"/>
  <c r="BC330" i="12"/>
  <c r="BC202" i="12"/>
  <c r="BC165" i="12"/>
  <c r="BC266" i="12"/>
  <c r="BC216" i="12"/>
  <c r="BC169" i="12"/>
  <c r="BC97" i="12"/>
  <c r="BC82" i="12"/>
  <c r="BC79" i="12"/>
  <c r="BC78" i="12"/>
  <c r="BC77" i="12"/>
  <c r="BC46" i="12"/>
  <c r="BC18" i="12"/>
  <c r="BC10" i="12"/>
  <c r="BC65" i="12"/>
  <c r="BC59" i="12"/>
  <c r="BC28" i="12"/>
  <c r="BC286" i="12"/>
  <c r="BC152" i="12"/>
  <c r="BC207" i="12"/>
  <c r="BC153" i="12"/>
  <c r="BC146" i="12"/>
  <c r="BC137" i="12"/>
  <c r="BC134" i="12"/>
  <c r="BC91" i="12"/>
  <c r="BC71" i="12"/>
  <c r="BC70" i="12"/>
  <c r="BC62" i="12"/>
  <c r="BC49" i="12"/>
  <c r="BC35" i="12"/>
  <c r="BC17" i="12"/>
  <c r="BC129" i="12"/>
  <c r="BC369" i="12"/>
  <c r="BC243" i="12"/>
  <c r="BC184" i="12"/>
  <c r="BC150" i="12"/>
  <c r="BC241" i="12"/>
  <c r="BC61" i="12"/>
  <c r="BC235" i="12"/>
  <c r="BC187" i="12"/>
  <c r="BC116" i="12"/>
  <c r="BC85" i="12"/>
  <c r="BC75" i="12"/>
  <c r="BC55" i="12"/>
  <c r="BC284" i="12"/>
  <c r="BC205" i="12"/>
  <c r="BC145" i="12"/>
  <c r="BC200" i="12"/>
  <c r="BC139" i="12"/>
  <c r="BC189" i="12"/>
  <c r="BC42" i="12"/>
  <c r="BC23" i="12"/>
  <c r="BC117" i="12"/>
  <c r="BC22" i="12"/>
  <c r="BC25" i="12"/>
  <c r="BC24" i="12"/>
  <c r="BC9" i="12"/>
  <c r="BC105" i="12"/>
  <c r="BC56" i="12"/>
  <c r="BC27" i="12"/>
  <c r="BC234" i="12"/>
  <c r="BC136" i="12"/>
  <c r="BC73" i="12"/>
  <c r="BC30" i="12"/>
  <c r="BC15" i="12"/>
  <c r="BC267" i="12"/>
  <c r="BC211" i="12"/>
  <c r="BC164" i="12"/>
  <c r="BC125" i="12"/>
  <c r="BC106" i="12"/>
  <c r="BC114" i="12"/>
  <c r="BC111" i="12"/>
  <c r="BC13" i="12"/>
  <c r="BC171" i="12"/>
  <c r="BC87" i="12"/>
  <c r="BC26" i="12"/>
  <c r="BC21" i="12"/>
  <c r="BC14" i="12"/>
  <c r="BC20" i="12"/>
  <c r="BC60" i="12"/>
  <c r="BC36" i="12"/>
  <c r="BC74" i="12"/>
  <c r="BC53" i="12"/>
  <c r="BC128" i="12"/>
  <c r="BC66" i="12"/>
  <c r="BC67" i="12"/>
  <c r="BC163" i="12"/>
  <c r="BC29" i="12"/>
  <c r="BC19" i="12"/>
  <c r="BC95" i="12"/>
  <c r="BB90" i="12"/>
  <c r="BB63" i="12"/>
  <c r="BB45" i="12"/>
  <c r="BB99" i="12"/>
  <c r="BB54" i="12"/>
  <c r="BC2" i="7"/>
  <c r="BB1" i="7"/>
  <c r="AX4" i="11"/>
  <c r="AW6" i="11"/>
  <c r="BC90" i="12" l="1"/>
  <c r="BC81" i="12"/>
  <c r="BC63" i="12"/>
  <c r="BC99" i="12"/>
  <c r="BC72" i="12"/>
  <c r="BE6" i="12"/>
  <c r="BF4" i="12"/>
  <c r="BD699" i="12"/>
  <c r="BD694" i="12"/>
  <c r="BD700" i="12"/>
  <c r="BD701" i="12"/>
  <c r="BD696" i="12"/>
  <c r="BD702" i="12"/>
  <c r="BD697" i="12"/>
  <c r="BD692" i="12"/>
  <c r="BD703" i="12"/>
  <c r="BD698" i="12"/>
  <c r="BD693" i="12"/>
  <c r="BD682" i="12"/>
  <c r="BD673" i="12"/>
  <c r="BD690" i="12"/>
  <c r="BD688" i="12"/>
  <c r="BD686" i="12"/>
  <c r="BD675" i="12"/>
  <c r="BD670" i="12"/>
  <c r="BD683" i="12"/>
  <c r="BD672" i="12"/>
  <c r="BD668" i="12"/>
  <c r="BD659" i="12"/>
  <c r="BD643" i="12"/>
  <c r="BD679" i="12"/>
  <c r="BD676" i="12"/>
  <c r="BD681" i="12"/>
  <c r="BD680" i="12"/>
  <c r="BD663" i="12"/>
  <c r="BD656" i="12"/>
  <c r="BD685" i="12"/>
  <c r="BD650" i="12"/>
  <c r="BD661" i="12"/>
  <c r="BD684" i="12"/>
  <c r="BD687" i="12"/>
  <c r="BD664" i="12"/>
  <c r="BD666" i="12"/>
  <c r="BD651" i="12"/>
  <c r="BD640" i="12"/>
  <c r="BD662" i="12"/>
  <c r="BD691" i="12"/>
  <c r="BD674" i="12"/>
  <c r="BD642" i="12"/>
  <c r="BD669" i="12"/>
  <c r="BD621" i="12"/>
  <c r="BD678" i="12"/>
  <c r="BD646" i="12"/>
  <c r="BD633" i="12"/>
  <c r="BD616" i="12"/>
  <c r="BD611" i="12"/>
  <c r="BD665" i="12"/>
  <c r="BD660" i="12"/>
  <c r="BD657" i="12"/>
  <c r="BD648" i="12"/>
  <c r="BD641" i="12"/>
  <c r="BD658" i="12"/>
  <c r="BD667" i="12"/>
  <c r="BD645" i="12"/>
  <c r="BD647" i="12"/>
  <c r="BD677" i="12"/>
  <c r="BD605" i="12"/>
  <c r="BD589" i="12"/>
  <c r="BD652" i="12"/>
  <c r="BD649" i="12"/>
  <c r="BD625" i="12"/>
  <c r="BD653" i="12"/>
  <c r="BD591" i="12"/>
  <c r="BD613" i="12"/>
  <c r="BD639" i="12"/>
  <c r="BD638" i="12"/>
  <c r="BD636" i="12"/>
  <c r="BD631" i="12"/>
  <c r="BD628" i="12"/>
  <c r="BD619" i="12"/>
  <c r="BD635" i="12"/>
  <c r="BD644" i="12"/>
  <c r="BD634" i="12"/>
  <c r="BD630" i="12"/>
  <c r="BD623" i="12"/>
  <c r="BD612" i="12"/>
  <c r="BD609" i="12"/>
  <c r="BD595" i="12"/>
  <c r="BD606" i="12"/>
  <c r="BD596" i="12"/>
  <c r="BD604" i="12"/>
  <c r="BD597" i="12"/>
  <c r="BD572" i="12"/>
  <c r="BD632" i="12"/>
  <c r="BD622" i="12"/>
  <c r="BD608" i="12"/>
  <c r="BD576" i="12"/>
  <c r="BD624" i="12"/>
  <c r="BD618" i="12"/>
  <c r="BD601" i="12"/>
  <c r="BD588" i="12"/>
  <c r="BD617" i="12"/>
  <c r="BD594" i="12"/>
  <c r="BD592" i="12"/>
  <c r="BD587" i="12"/>
  <c r="BD555" i="12"/>
  <c r="BD539" i="12"/>
  <c r="BD626" i="12"/>
  <c r="BD602" i="12"/>
  <c r="BD584" i="12"/>
  <c r="BD579" i="12"/>
  <c r="BD570" i="12"/>
  <c r="BD545" i="12"/>
  <c r="BD529" i="12"/>
  <c r="BD581" i="12"/>
  <c r="BD629" i="12"/>
  <c r="BD615" i="12"/>
  <c r="BD590" i="12"/>
  <c r="BD627" i="12"/>
  <c r="BD573" i="12"/>
  <c r="BD561" i="12"/>
  <c r="BD557" i="12"/>
  <c r="BD541" i="12"/>
  <c r="BD536" i="12"/>
  <c r="BD520" i="12"/>
  <c r="BD600" i="12"/>
  <c r="BD593" i="12"/>
  <c r="BD655" i="12"/>
  <c r="BD614" i="12"/>
  <c r="BD582" i="12"/>
  <c r="BD556" i="12"/>
  <c r="BD565" i="12"/>
  <c r="BD526" i="12"/>
  <c r="BD566" i="12"/>
  <c r="BD531" i="12"/>
  <c r="BD599" i="12"/>
  <c r="BD585" i="12"/>
  <c r="BD577" i="12"/>
  <c r="BD571" i="12"/>
  <c r="BD553" i="12"/>
  <c r="BD551" i="12"/>
  <c r="BD575" i="12"/>
  <c r="BD549" i="12"/>
  <c r="BD534" i="12"/>
  <c r="BD610" i="12"/>
  <c r="BD607" i="12"/>
  <c r="BD559" i="12"/>
  <c r="BD524" i="12"/>
  <c r="BD505" i="12"/>
  <c r="BD489" i="12"/>
  <c r="BD583" i="12"/>
  <c r="BD574" i="12"/>
  <c r="BD562" i="12"/>
  <c r="BD517" i="12"/>
  <c r="BD500" i="12"/>
  <c r="BD568" i="12"/>
  <c r="BD538" i="12"/>
  <c r="BD567" i="12"/>
  <c r="BD564" i="12"/>
  <c r="BD563" i="12"/>
  <c r="BD547" i="12"/>
  <c r="BD546" i="12"/>
  <c r="BD537" i="12"/>
  <c r="BD527" i="12"/>
  <c r="BD522" i="12"/>
  <c r="BD514" i="12"/>
  <c r="BD499" i="12"/>
  <c r="BD490" i="12"/>
  <c r="BD548" i="12"/>
  <c r="BD525" i="12"/>
  <c r="BD513" i="12"/>
  <c r="BD598" i="12"/>
  <c r="BD523" i="12"/>
  <c r="BD554" i="12"/>
  <c r="BD543" i="12"/>
  <c r="BD528" i="12"/>
  <c r="BD516" i="12"/>
  <c r="BD558" i="12"/>
  <c r="BD540" i="12"/>
  <c r="BD530" i="12"/>
  <c r="BD487" i="12"/>
  <c r="BD481" i="12"/>
  <c r="BD473" i="12"/>
  <c r="BD455" i="12"/>
  <c r="BD492" i="12"/>
  <c r="BD560" i="12"/>
  <c r="BD503" i="12"/>
  <c r="BD502" i="12"/>
  <c r="BD486" i="12"/>
  <c r="BD480" i="12"/>
  <c r="BD578" i="12"/>
  <c r="BD550" i="12"/>
  <c r="BD488" i="12"/>
  <c r="BD474" i="12"/>
  <c r="BD470" i="12"/>
  <c r="BD515" i="12"/>
  <c r="BD510" i="12"/>
  <c r="BD468" i="12"/>
  <c r="BD521" i="12"/>
  <c r="BD496" i="12"/>
  <c r="BD479" i="12"/>
  <c r="BD532" i="12"/>
  <c r="BD495" i="12"/>
  <c r="BD482" i="12"/>
  <c r="BD453" i="12"/>
  <c r="BD428" i="12"/>
  <c r="BD412" i="12"/>
  <c r="BD494" i="12"/>
  <c r="BD478" i="12"/>
  <c r="BD447" i="12"/>
  <c r="BD439" i="12"/>
  <c r="BD497" i="12"/>
  <c r="BD459" i="12"/>
  <c r="BD458" i="12"/>
  <c r="BD434" i="12"/>
  <c r="BD418" i="12"/>
  <c r="BD533" i="12"/>
  <c r="BD511" i="12"/>
  <c r="BD504" i="12"/>
  <c r="BD477" i="12"/>
  <c r="BD460" i="12"/>
  <c r="BD440" i="12"/>
  <c r="BD424" i="12"/>
  <c r="BD408" i="12"/>
  <c r="BD498" i="12"/>
  <c r="BD580" i="12"/>
  <c r="BD445" i="12"/>
  <c r="BD432" i="12"/>
  <c r="BD491" i="12"/>
  <c r="BD544" i="12"/>
  <c r="BD475" i="12"/>
  <c r="BD519" i="12"/>
  <c r="BD512" i="12"/>
  <c r="BD476" i="12"/>
  <c r="BD454" i="12"/>
  <c r="BD449" i="12"/>
  <c r="BD446" i="12"/>
  <c r="BD443" i="12"/>
  <c r="BD411" i="12"/>
  <c r="BD405" i="12"/>
  <c r="BD472" i="12"/>
  <c r="BD471" i="12"/>
  <c r="BD461" i="12"/>
  <c r="BD436" i="12"/>
  <c r="BD423" i="12"/>
  <c r="BD466" i="12"/>
  <c r="BD464" i="12"/>
  <c r="BD431" i="12"/>
  <c r="BD413" i="12"/>
  <c r="BD456" i="12"/>
  <c r="BD420" i="12"/>
  <c r="BD508" i="12"/>
  <c r="BD506" i="12"/>
  <c r="BD509" i="12"/>
  <c r="BD414" i="12"/>
  <c r="BD403" i="12"/>
  <c r="BD385" i="12"/>
  <c r="BD369" i="12"/>
  <c r="BD469" i="12"/>
  <c r="BD493" i="12"/>
  <c r="BD419" i="12"/>
  <c r="BD407" i="12"/>
  <c r="BD401" i="12"/>
  <c r="BD391" i="12"/>
  <c r="BD375" i="12"/>
  <c r="BD409" i="12"/>
  <c r="BD485" i="12"/>
  <c r="BD451" i="12"/>
  <c r="BD441" i="12"/>
  <c r="BD415" i="12"/>
  <c r="BD387" i="12"/>
  <c r="BD371" i="12"/>
  <c r="BD429" i="12"/>
  <c r="BD426" i="12"/>
  <c r="BD437" i="12"/>
  <c r="BD376" i="12"/>
  <c r="BD395" i="12"/>
  <c r="BD358" i="12"/>
  <c r="BD352" i="12"/>
  <c r="BD336" i="12"/>
  <c r="BD406" i="12"/>
  <c r="BD394" i="12"/>
  <c r="BD463" i="12"/>
  <c r="BD430" i="12"/>
  <c r="BD417" i="12"/>
  <c r="BD392" i="12"/>
  <c r="BD373" i="12"/>
  <c r="BD361" i="12"/>
  <c r="BD332" i="12"/>
  <c r="BD448" i="12"/>
  <c r="BD422" i="12"/>
  <c r="BD404" i="12"/>
  <c r="BD462" i="12"/>
  <c r="BD465" i="12"/>
  <c r="BD457" i="12"/>
  <c r="BD507" i="12"/>
  <c r="BD442" i="12"/>
  <c r="BD438" i="12"/>
  <c r="BD410" i="12"/>
  <c r="BD400" i="12"/>
  <c r="BD393" i="12"/>
  <c r="BD368" i="12"/>
  <c r="BD380" i="12"/>
  <c r="BD370" i="12"/>
  <c r="BD356" i="12"/>
  <c r="BD355" i="12"/>
  <c r="BD542" i="12"/>
  <c r="BD444" i="12"/>
  <c r="BD396" i="12"/>
  <c r="BD384" i="12"/>
  <c r="BD322" i="12"/>
  <c r="BD379" i="12"/>
  <c r="BD343" i="12"/>
  <c r="BD389" i="12"/>
  <c r="BD398" i="12"/>
  <c r="BD372" i="12"/>
  <c r="BD366" i="12"/>
  <c r="BD363" i="12"/>
  <c r="BD340" i="12"/>
  <c r="BD337" i="12"/>
  <c r="BD334" i="12"/>
  <c r="BD318" i="12"/>
  <c r="BD302" i="12"/>
  <c r="BD286" i="12"/>
  <c r="BD270" i="12"/>
  <c r="BD402" i="12"/>
  <c r="BD350" i="12"/>
  <c r="BD329" i="12"/>
  <c r="BD313" i="12"/>
  <c r="BD351" i="12"/>
  <c r="BD349" i="12"/>
  <c r="BD324" i="12"/>
  <c r="BD308" i="12"/>
  <c r="BD292" i="12"/>
  <c r="BD276" i="12"/>
  <c r="BD260" i="12"/>
  <c r="BD319" i="12"/>
  <c r="BD483" i="12"/>
  <c r="BD374" i="12"/>
  <c r="BD342" i="12"/>
  <c r="BD293" i="12"/>
  <c r="BD381" i="12"/>
  <c r="BD378" i="12"/>
  <c r="BD359" i="12"/>
  <c r="BD326" i="12"/>
  <c r="BD323" i="12"/>
  <c r="BD289" i="12"/>
  <c r="BD354" i="12"/>
  <c r="BD338" i="12"/>
  <c r="BD335" i="12"/>
  <c r="BD312" i="12"/>
  <c r="BD283" i="12"/>
  <c r="BD388" i="12"/>
  <c r="BD311" i="12"/>
  <c r="BD383" i="12"/>
  <c r="BD421" i="12"/>
  <c r="BD347" i="12"/>
  <c r="BD299" i="12"/>
  <c r="BD291" i="12"/>
  <c r="BD282" i="12"/>
  <c r="BD259" i="12"/>
  <c r="BD257" i="12"/>
  <c r="BD254" i="12"/>
  <c r="BD452" i="12"/>
  <c r="BD435" i="12"/>
  <c r="BD386" i="12"/>
  <c r="BD320" i="12"/>
  <c r="BD251" i="12"/>
  <c r="BD235" i="12"/>
  <c r="BD219" i="12"/>
  <c r="BD203" i="12"/>
  <c r="BD187" i="12"/>
  <c r="BD171" i="12"/>
  <c r="BD155" i="12"/>
  <c r="BD367" i="12"/>
  <c r="BD273" i="12"/>
  <c r="BD256" i="12"/>
  <c r="BD321" i="12"/>
  <c r="BD281" i="12"/>
  <c r="BD277" i="12"/>
  <c r="BD262" i="12"/>
  <c r="BD241" i="12"/>
  <c r="BD225" i="12"/>
  <c r="BD209" i="12"/>
  <c r="BD193" i="12"/>
  <c r="BD177" i="12"/>
  <c r="BD362" i="12"/>
  <c r="BD341" i="12"/>
  <c r="BD327" i="12"/>
  <c r="BD305" i="12"/>
  <c r="BD296" i="12"/>
  <c r="BD269" i="12"/>
  <c r="BD258" i="12"/>
  <c r="BD255" i="12"/>
  <c r="BD427" i="12"/>
  <c r="BD390" i="12"/>
  <c r="BD345" i="12"/>
  <c r="BD266" i="12"/>
  <c r="BD247" i="12"/>
  <c r="BD231" i="12"/>
  <c r="BD215" i="12"/>
  <c r="BD199" i="12"/>
  <c r="BD183" i="12"/>
  <c r="BD167" i="12"/>
  <c r="BD151" i="12"/>
  <c r="BD353" i="12"/>
  <c r="BD339" i="12"/>
  <c r="BD310" i="12"/>
  <c r="BD364" i="12"/>
  <c r="BD316" i="12"/>
  <c r="BD298" i="12"/>
  <c r="BD288" i="12"/>
  <c r="BD274" i="12"/>
  <c r="BD252" i="12"/>
  <c r="BD237" i="12"/>
  <c r="BD221" i="12"/>
  <c r="BD205" i="12"/>
  <c r="BD189" i="12"/>
  <c r="BD173" i="12"/>
  <c r="BD360" i="12"/>
  <c r="BD346" i="12"/>
  <c r="BD279" i="12"/>
  <c r="BD230" i="12"/>
  <c r="BD214" i="12"/>
  <c r="BD198" i="12"/>
  <c r="BD182" i="12"/>
  <c r="BD153" i="12"/>
  <c r="BD146" i="12"/>
  <c r="BD133" i="12"/>
  <c r="BD117" i="12"/>
  <c r="BD86" i="12"/>
  <c r="BD82" i="12"/>
  <c r="BD425" i="12"/>
  <c r="BD397" i="12"/>
  <c r="BD300" i="12"/>
  <c r="BD275" i="12"/>
  <c r="BD264" i="12"/>
  <c r="BD239" i="12"/>
  <c r="BD232" i="12"/>
  <c r="BD223" i="12"/>
  <c r="BD216" i="12"/>
  <c r="BD207" i="12"/>
  <c r="BD200" i="12"/>
  <c r="BD191" i="12"/>
  <c r="BD184" i="12"/>
  <c r="BD268" i="12"/>
  <c r="BD243" i="12"/>
  <c r="BD328" i="12"/>
  <c r="BD309" i="12"/>
  <c r="BD265" i="12"/>
  <c r="BD245" i="12"/>
  <c r="BD162" i="12"/>
  <c r="BD159" i="12"/>
  <c r="BD142" i="12"/>
  <c r="BD135" i="12"/>
  <c r="BD119" i="12"/>
  <c r="BD104" i="12"/>
  <c r="BD100" i="12"/>
  <c r="BD307" i="12"/>
  <c r="BD294" i="12"/>
  <c r="BD253" i="12"/>
  <c r="BD226" i="12"/>
  <c r="BD210" i="12"/>
  <c r="BD194" i="12"/>
  <c r="BD170" i="12"/>
  <c r="BD158" i="12"/>
  <c r="BD147" i="12"/>
  <c r="BD130" i="12"/>
  <c r="BD114" i="12"/>
  <c r="BD301" i="12"/>
  <c r="BD271" i="12"/>
  <c r="BD357" i="12"/>
  <c r="BD325" i="12"/>
  <c r="BD303" i="12"/>
  <c r="BD295" i="12"/>
  <c r="BD344" i="12"/>
  <c r="BD317" i="12"/>
  <c r="BD315" i="12"/>
  <c r="BD186" i="12"/>
  <c r="BD181" i="12"/>
  <c r="BD168" i="12"/>
  <c r="BD143" i="12"/>
  <c r="BD131" i="12"/>
  <c r="BD123" i="12"/>
  <c r="BD93" i="12"/>
  <c r="BD83" i="12"/>
  <c r="BD76" i="12"/>
  <c r="BD32" i="12"/>
  <c r="BD192" i="12"/>
  <c r="BD174" i="12"/>
  <c r="BD113" i="12"/>
  <c r="BD102" i="12"/>
  <c r="BD101" i="12"/>
  <c r="BD80" i="12"/>
  <c r="BD68" i="12"/>
  <c r="BD64" i="12"/>
  <c r="BD43" i="12"/>
  <c r="BD377" i="12"/>
  <c r="BD333" i="12"/>
  <c r="BD306" i="12"/>
  <c r="BD304" i="12"/>
  <c r="BD272" i="12"/>
  <c r="BD180" i="12"/>
  <c r="BD152" i="12"/>
  <c r="BD122" i="12"/>
  <c r="BD112" i="12"/>
  <c r="BD96" i="12"/>
  <c r="BD60" i="12"/>
  <c r="BD56" i="12"/>
  <c r="BD287" i="12"/>
  <c r="BD249" i="12"/>
  <c r="BD242" i="12"/>
  <c r="BD238" i="12"/>
  <c r="BD233" i="12"/>
  <c r="BD220" i="12"/>
  <c r="BD185" i="12"/>
  <c r="BD179" i="12"/>
  <c r="BD330" i="12"/>
  <c r="BD202" i="12"/>
  <c r="BD197" i="12"/>
  <c r="BD157" i="12"/>
  <c r="BD150" i="12"/>
  <c r="BD139" i="12"/>
  <c r="BD120" i="12"/>
  <c r="BD92" i="12"/>
  <c r="BD77" i="12"/>
  <c r="BD73" i="12"/>
  <c r="BD28" i="12"/>
  <c r="BD234" i="12"/>
  <c r="BD196" i="12"/>
  <c r="BD244" i="12"/>
  <c r="BD290" i="12"/>
  <c r="BD204" i="12"/>
  <c r="BD250" i="12"/>
  <c r="BD222" i="12"/>
  <c r="BD213" i="12"/>
  <c r="BD107" i="12"/>
  <c r="BD69" i="12"/>
  <c r="BD40" i="12"/>
  <c r="BD31" i="12"/>
  <c r="BD11" i="12"/>
  <c r="BD75" i="12"/>
  <c r="BD172" i="12"/>
  <c r="BD121" i="12"/>
  <c r="BD118" i="12"/>
  <c r="BD30" i="12"/>
  <c r="BD22" i="12"/>
  <c r="BD138" i="12"/>
  <c r="BD94" i="12"/>
  <c r="BD285" i="12"/>
  <c r="BD240" i="12"/>
  <c r="BD278" i="12"/>
  <c r="BD211" i="12"/>
  <c r="BD201" i="12"/>
  <c r="BD188" i="12"/>
  <c r="BD175" i="12"/>
  <c r="BD164" i="12"/>
  <c r="BD149" i="12"/>
  <c r="BD145" i="12"/>
  <c r="BD129" i="12"/>
  <c r="BD124" i="12"/>
  <c r="BD70" i="12"/>
  <c r="BD65" i="12"/>
  <c r="BD46" i="12"/>
  <c r="BD29" i="12"/>
  <c r="BD25" i="12"/>
  <c r="BD267" i="12"/>
  <c r="BD190" i="12"/>
  <c r="BD169" i="12"/>
  <c r="BD166" i="12"/>
  <c r="BD132" i="12"/>
  <c r="BD261" i="12"/>
  <c r="BD165" i="12"/>
  <c r="BD236" i="12"/>
  <c r="BD206" i="12"/>
  <c r="BD156" i="12"/>
  <c r="BD103" i="12"/>
  <c r="BD59" i="12"/>
  <c r="BD9" i="12"/>
  <c r="BD91" i="12"/>
  <c r="BD62" i="12"/>
  <c r="BD52" i="12"/>
  <c r="BD49" i="12"/>
  <c r="BD41" i="12"/>
  <c r="BD137" i="12"/>
  <c r="BD134" i="12"/>
  <c r="BD126" i="12"/>
  <c r="BD71" i="12"/>
  <c r="BD224" i="12"/>
  <c r="BD176" i="12"/>
  <c r="BD154" i="12"/>
  <c r="BD37" i="12"/>
  <c r="BD35" i="12"/>
  <c r="BD17" i="12"/>
  <c r="BD33" i="12"/>
  <c r="BD227" i="12"/>
  <c r="BD217" i="12"/>
  <c r="BD140" i="12"/>
  <c r="BD108" i="12"/>
  <c r="BD61" i="12"/>
  <c r="BD58" i="12"/>
  <c r="BD85" i="12"/>
  <c r="BD84" i="12"/>
  <c r="BD284" i="12"/>
  <c r="BD248" i="12"/>
  <c r="BD111" i="12"/>
  <c r="BD16" i="12"/>
  <c r="BD163" i="12"/>
  <c r="BD97" i="12"/>
  <c r="BD228" i="12"/>
  <c r="BD88" i="12"/>
  <c r="BD79" i="12"/>
  <c r="BD48" i="12"/>
  <c r="BD24" i="12"/>
  <c r="BD20" i="12"/>
  <c r="BD160" i="12"/>
  <c r="BD78" i="12"/>
  <c r="BD141" i="12"/>
  <c r="BD105" i="12"/>
  <c r="BD21" i="12"/>
  <c r="BD15" i="12"/>
  <c r="BD27" i="12"/>
  <c r="BD14" i="12"/>
  <c r="BD218" i="12"/>
  <c r="BD13" i="12"/>
  <c r="BD19" i="12"/>
  <c r="BD208" i="12"/>
  <c r="BD87" i="12"/>
  <c r="BD136" i="12"/>
  <c r="BD95" i="12"/>
  <c r="BD10" i="12"/>
  <c r="BD50" i="12"/>
  <c r="BD26" i="12"/>
  <c r="BD125" i="12"/>
  <c r="BD106" i="12"/>
  <c r="BD67" i="12"/>
  <c r="BD36" i="12"/>
  <c r="BD51" i="12"/>
  <c r="BD47" i="12"/>
  <c r="BD148" i="12"/>
  <c r="BD38" i="12"/>
  <c r="BD128" i="12"/>
  <c r="BD98" i="12"/>
  <c r="BD89" i="12"/>
  <c r="BD66" i="12"/>
  <c r="BD57" i="12"/>
  <c r="BD55" i="12"/>
  <c r="BD116" i="12"/>
  <c r="BD115" i="12"/>
  <c r="BD42" i="12"/>
  <c r="BD23" i="12"/>
  <c r="BD18" i="12"/>
  <c r="BD74" i="12"/>
  <c r="BD53" i="12"/>
  <c r="BD12" i="12"/>
  <c r="BC54" i="12"/>
  <c r="BC45" i="12"/>
  <c r="BC1" i="7"/>
  <c r="BD2" i="7"/>
  <c r="AY4" i="11"/>
  <c r="AX6" i="11"/>
  <c r="BD63" i="12" l="1"/>
  <c r="BD81" i="12"/>
  <c r="BD72" i="12"/>
  <c r="BD99" i="12"/>
  <c r="BG4" i="12"/>
  <c r="BF6" i="12"/>
  <c r="BD54" i="12"/>
  <c r="BD90" i="12"/>
  <c r="BE699" i="12"/>
  <c r="BE694" i="12"/>
  <c r="BE700" i="12"/>
  <c r="BE690" i="12"/>
  <c r="BE701" i="12"/>
  <c r="BE696" i="12"/>
  <c r="BE691" i="12"/>
  <c r="BE702" i="12"/>
  <c r="BE697" i="12"/>
  <c r="BE692" i="12"/>
  <c r="BE703" i="12"/>
  <c r="BE698" i="12"/>
  <c r="BE693" i="12"/>
  <c r="BE688" i="12"/>
  <c r="BE681" i="12"/>
  <c r="BE676" i="12"/>
  <c r="BE665" i="12"/>
  <c r="BE682" i="12"/>
  <c r="BE684" i="12"/>
  <c r="BE679" i="12"/>
  <c r="BE687" i="12"/>
  <c r="BE685" i="12"/>
  <c r="BE683" i="12"/>
  <c r="BE673" i="12"/>
  <c r="BE678" i="12"/>
  <c r="BE669" i="12"/>
  <c r="BE658" i="12"/>
  <c r="BE686" i="12"/>
  <c r="BE670" i="12"/>
  <c r="BE672" i="12"/>
  <c r="BE663" i="12"/>
  <c r="BE643" i="12"/>
  <c r="BE632" i="12"/>
  <c r="BE680" i="12"/>
  <c r="BE647" i="12"/>
  <c r="BE666" i="12"/>
  <c r="BE655" i="12"/>
  <c r="BE651" i="12"/>
  <c r="BE668" i="12"/>
  <c r="BE664" i="12"/>
  <c r="BE652" i="12"/>
  <c r="BE677" i="12"/>
  <c r="BE667" i="12"/>
  <c r="BE639" i="12"/>
  <c r="BE627" i="12"/>
  <c r="BE646" i="12"/>
  <c r="BE633" i="12"/>
  <c r="BE616" i="12"/>
  <c r="BE662" i="12"/>
  <c r="BE650" i="12"/>
  <c r="BE611" i="12"/>
  <c r="BE675" i="12"/>
  <c r="BE660" i="12"/>
  <c r="BE630" i="12"/>
  <c r="BE622" i="12"/>
  <c r="BE606" i="12"/>
  <c r="BE657" i="12"/>
  <c r="BE648" i="12"/>
  <c r="BE641" i="12"/>
  <c r="BE661" i="12"/>
  <c r="BE629" i="12"/>
  <c r="BE624" i="12"/>
  <c r="BE645" i="12"/>
  <c r="BE642" i="12"/>
  <c r="BE634" i="12"/>
  <c r="BE631" i="12"/>
  <c r="BE628" i="12"/>
  <c r="BE649" i="12"/>
  <c r="BE626" i="12"/>
  <c r="BE636" i="12"/>
  <c r="BE600" i="12"/>
  <c r="BE584" i="12"/>
  <c r="BE640" i="12"/>
  <c r="BE635" i="12"/>
  <c r="BE653" i="12"/>
  <c r="BE656" i="12"/>
  <c r="BE619" i="12"/>
  <c r="BE602" i="12"/>
  <c r="BE638" i="12"/>
  <c r="BE659" i="12"/>
  <c r="BE617" i="12"/>
  <c r="BE579" i="12"/>
  <c r="BE596" i="12"/>
  <c r="BE583" i="12"/>
  <c r="BE625" i="12"/>
  <c r="BE621" i="12"/>
  <c r="BE604" i="12"/>
  <c r="BE597" i="12"/>
  <c r="BE582" i="12"/>
  <c r="BE567" i="12"/>
  <c r="BE618" i="12"/>
  <c r="BE601" i="12"/>
  <c r="BE588" i="12"/>
  <c r="BE674" i="12"/>
  <c r="BE612" i="12"/>
  <c r="BE587" i="12"/>
  <c r="BE580" i="12"/>
  <c r="BE644" i="12"/>
  <c r="BE609" i="12"/>
  <c r="BE595" i="12"/>
  <c r="BE565" i="12"/>
  <c r="BE550" i="12"/>
  <c r="BE534" i="12"/>
  <c r="BE594" i="12"/>
  <c r="BE607" i="12"/>
  <c r="BE591" i="12"/>
  <c r="BE563" i="12"/>
  <c r="BE556" i="12"/>
  <c r="BE540" i="12"/>
  <c r="BE524" i="12"/>
  <c r="BE615" i="12"/>
  <c r="BE590" i="12"/>
  <c r="BE536" i="12"/>
  <c r="BE623" i="12"/>
  <c r="BE614" i="12"/>
  <c r="BE566" i="12"/>
  <c r="BE547" i="12"/>
  <c r="BE531" i="12"/>
  <c r="BE515" i="12"/>
  <c r="BE593" i="12"/>
  <c r="BE592" i="12"/>
  <c r="BE562" i="12"/>
  <c r="BE541" i="12"/>
  <c r="BE529" i="12"/>
  <c r="BE551" i="12"/>
  <c r="BE543" i="12"/>
  <c r="BE575" i="12"/>
  <c r="BE573" i="12"/>
  <c r="BE559" i="12"/>
  <c r="BE608" i="12"/>
  <c r="BE589" i="12"/>
  <c r="BE578" i="12"/>
  <c r="BE568" i="12"/>
  <c r="BE561" i="12"/>
  <c r="BE576" i="12"/>
  <c r="BE598" i="12"/>
  <c r="BE585" i="12"/>
  <c r="BE613" i="12"/>
  <c r="BE574" i="12"/>
  <c r="BE570" i="12"/>
  <c r="BE555" i="12"/>
  <c r="BE539" i="12"/>
  <c r="BE517" i="12"/>
  <c r="BE500" i="12"/>
  <c r="BE511" i="12"/>
  <c r="BE495" i="12"/>
  <c r="BE479" i="12"/>
  <c r="BE599" i="12"/>
  <c r="BE581" i="12"/>
  <c r="BE571" i="12"/>
  <c r="BE577" i="12"/>
  <c r="BE557" i="12"/>
  <c r="BE493" i="12"/>
  <c r="BE538" i="12"/>
  <c r="BE523" i="12"/>
  <c r="BE507" i="12"/>
  <c r="BE554" i="12"/>
  <c r="BE545" i="12"/>
  <c r="BE513" i="12"/>
  <c r="BE558" i="12"/>
  <c r="BE546" i="12"/>
  <c r="BE530" i="12"/>
  <c r="BE549" i="12"/>
  <c r="BE527" i="12"/>
  <c r="BE520" i="12"/>
  <c r="BE494" i="12"/>
  <c r="BE466" i="12"/>
  <c r="BE560" i="12"/>
  <c r="BE548" i="12"/>
  <c r="BE503" i="12"/>
  <c r="BE502" i="12"/>
  <c r="BE486" i="12"/>
  <c r="BE537" i="12"/>
  <c r="BE504" i="12"/>
  <c r="BE499" i="12"/>
  <c r="BE491" i="12"/>
  <c r="BE483" i="12"/>
  <c r="BE474" i="12"/>
  <c r="BE610" i="12"/>
  <c r="BE528" i="12"/>
  <c r="BE510" i="12"/>
  <c r="BE463" i="12"/>
  <c r="BE456" i="12"/>
  <c r="BE542" i="12"/>
  <c r="BE461" i="12"/>
  <c r="BE521" i="12"/>
  <c r="BE496" i="12"/>
  <c r="BE478" i="12"/>
  <c r="BE471" i="12"/>
  <c r="BE464" i="12"/>
  <c r="BE457" i="12"/>
  <c r="BE532" i="12"/>
  <c r="BE481" i="12"/>
  <c r="BE473" i="12"/>
  <c r="BE447" i="12"/>
  <c r="BE439" i="12"/>
  <c r="BE423" i="12"/>
  <c r="BE526" i="12"/>
  <c r="BE497" i="12"/>
  <c r="BE487" i="12"/>
  <c r="BE459" i="12"/>
  <c r="BE458" i="12"/>
  <c r="BE434" i="12"/>
  <c r="BE564" i="12"/>
  <c r="BE533" i="12"/>
  <c r="BE472" i="12"/>
  <c r="BE470" i="12"/>
  <c r="BE445" i="12"/>
  <c r="BE429" i="12"/>
  <c r="BE413" i="12"/>
  <c r="BE605" i="12"/>
  <c r="BE572" i="12"/>
  <c r="BE553" i="12"/>
  <c r="BE506" i="12"/>
  <c r="BE492" i="12"/>
  <c r="BE452" i="12"/>
  <c r="BE435" i="12"/>
  <c r="BE419" i="12"/>
  <c r="BE516" i="12"/>
  <c r="BE508" i="12"/>
  <c r="BE525" i="12"/>
  <c r="BE509" i="12"/>
  <c r="BE482" i="12"/>
  <c r="BE480" i="12"/>
  <c r="BE460" i="12"/>
  <c r="BE431" i="12"/>
  <c r="BE544" i="12"/>
  <c r="BE475" i="12"/>
  <c r="BE519" i="12"/>
  <c r="BE488" i="12"/>
  <c r="BE505" i="12"/>
  <c r="BE490" i="12"/>
  <c r="BE401" i="12"/>
  <c r="BE468" i="12"/>
  <c r="BE438" i="12"/>
  <c r="BE427" i="12"/>
  <c r="BE514" i="12"/>
  <c r="BE512" i="12"/>
  <c r="BE420" i="12"/>
  <c r="BE414" i="12"/>
  <c r="BE412" i="12"/>
  <c r="BE410" i="12"/>
  <c r="BE442" i="12"/>
  <c r="BE424" i="12"/>
  <c r="BE498" i="12"/>
  <c r="BE489" i="12"/>
  <c r="BE469" i="12"/>
  <c r="BE432" i="12"/>
  <c r="BE406" i="12"/>
  <c r="BE405" i="12"/>
  <c r="BE396" i="12"/>
  <c r="BE380" i="12"/>
  <c r="BE364" i="12"/>
  <c r="BE409" i="12"/>
  <c r="BE408" i="12"/>
  <c r="BE386" i="12"/>
  <c r="BE370" i="12"/>
  <c r="BE522" i="12"/>
  <c r="BE485" i="12"/>
  <c r="BE454" i="12"/>
  <c r="BE440" i="12"/>
  <c r="BE418" i="12"/>
  <c r="BE411" i="12"/>
  <c r="BE404" i="12"/>
  <c r="BE398" i="12"/>
  <c r="BE366" i="12"/>
  <c r="BE453" i="12"/>
  <c r="BE437" i="12"/>
  <c r="BE376" i="12"/>
  <c r="BE395" i="12"/>
  <c r="BE446" i="12"/>
  <c r="BE394" i="12"/>
  <c r="BE385" i="12"/>
  <c r="BE375" i="12"/>
  <c r="BE368" i="12"/>
  <c r="BE347" i="12"/>
  <c r="BE465" i="12"/>
  <c r="BE393" i="12"/>
  <c r="BE384" i="12"/>
  <c r="BE444" i="12"/>
  <c r="BE436" i="12"/>
  <c r="BE372" i="12"/>
  <c r="BE343" i="12"/>
  <c r="BE462" i="12"/>
  <c r="BE455" i="12"/>
  <c r="BE426" i="12"/>
  <c r="BE374" i="12"/>
  <c r="BE477" i="12"/>
  <c r="BE400" i="12"/>
  <c r="BE451" i="12"/>
  <c r="BE387" i="12"/>
  <c r="BE373" i="12"/>
  <c r="BE441" i="12"/>
  <c r="BE389" i="12"/>
  <c r="BE391" i="12"/>
  <c r="BE317" i="12"/>
  <c r="BE422" i="12"/>
  <c r="BE369" i="12"/>
  <c r="BE367" i="12"/>
  <c r="BE346" i="12"/>
  <c r="BE430" i="12"/>
  <c r="BE428" i="12"/>
  <c r="BE402" i="12"/>
  <c r="BE358" i="12"/>
  <c r="BE350" i="12"/>
  <c r="BE329" i="12"/>
  <c r="BE313" i="12"/>
  <c r="BE281" i="12"/>
  <c r="BE265" i="12"/>
  <c r="BE476" i="12"/>
  <c r="BE403" i="12"/>
  <c r="BE356" i="12"/>
  <c r="BE351" i="12"/>
  <c r="BE349" i="12"/>
  <c r="BE324" i="12"/>
  <c r="BE308" i="12"/>
  <c r="BE292" i="12"/>
  <c r="BE352" i="12"/>
  <c r="BE319" i="12"/>
  <c r="BE303" i="12"/>
  <c r="BE287" i="12"/>
  <c r="BE271" i="12"/>
  <c r="BE421" i="12"/>
  <c r="BE360" i="12"/>
  <c r="BE353" i="12"/>
  <c r="BE345" i="12"/>
  <c r="BE381" i="12"/>
  <c r="BE379" i="12"/>
  <c r="BE378" i="12"/>
  <c r="BE359" i="12"/>
  <c r="BE326" i="12"/>
  <c r="BE323" i="12"/>
  <c r="BE289" i="12"/>
  <c r="BE361" i="12"/>
  <c r="BE354" i="12"/>
  <c r="BE338" i="12"/>
  <c r="BE335" i="12"/>
  <c r="BE312" i="12"/>
  <c r="BE283" i="12"/>
  <c r="BE388" i="12"/>
  <c r="BE311" i="12"/>
  <c r="BE286" i="12"/>
  <c r="BE277" i="12"/>
  <c r="BE383" i="12"/>
  <c r="BE321" i="12"/>
  <c r="BE318" i="12"/>
  <c r="BE415" i="12"/>
  <c r="BE397" i="12"/>
  <c r="BE362" i="12"/>
  <c r="BE330" i="12"/>
  <c r="BE327" i="12"/>
  <c r="BE298" i="12"/>
  <c r="BE285" i="12"/>
  <c r="BE448" i="12"/>
  <c r="BE392" i="12"/>
  <c r="BE377" i="12"/>
  <c r="BE355" i="12"/>
  <c r="BE273" i="12"/>
  <c r="BE257" i="12"/>
  <c r="BE256" i="12"/>
  <c r="BE230" i="12"/>
  <c r="BE214" i="12"/>
  <c r="BE198" i="12"/>
  <c r="BE182" i="12"/>
  <c r="BE166" i="12"/>
  <c r="BE150" i="12"/>
  <c r="BE336" i="12"/>
  <c r="BE299" i="12"/>
  <c r="BE293" i="12"/>
  <c r="BE262" i="12"/>
  <c r="BE241" i="12"/>
  <c r="BE371" i="12"/>
  <c r="BE341" i="12"/>
  <c r="BE305" i="12"/>
  <c r="BE302" i="12"/>
  <c r="BE296" i="12"/>
  <c r="BE269" i="12"/>
  <c r="BE258" i="12"/>
  <c r="BE255" i="12"/>
  <c r="BE236" i="12"/>
  <c r="BE220" i="12"/>
  <c r="BE204" i="12"/>
  <c r="BE188" i="12"/>
  <c r="BE172" i="12"/>
  <c r="BE156" i="12"/>
  <c r="BE407" i="12"/>
  <c r="BE390" i="12"/>
  <c r="BE266" i="12"/>
  <c r="BE247" i="12"/>
  <c r="BE339" i="12"/>
  <c r="BE334" i="12"/>
  <c r="BE310" i="12"/>
  <c r="BE259" i="12"/>
  <c r="BE242" i="12"/>
  <c r="BE226" i="12"/>
  <c r="BE210" i="12"/>
  <c r="BE194" i="12"/>
  <c r="BE162" i="12"/>
  <c r="BE146" i="12"/>
  <c r="BE316" i="12"/>
  <c r="BE288" i="12"/>
  <c r="BE363" i="12"/>
  <c r="BE322" i="12"/>
  <c r="BE307" i="12"/>
  <c r="BE290" i="12"/>
  <c r="BE278" i="12"/>
  <c r="BE270" i="12"/>
  <c r="BE248" i="12"/>
  <c r="BE232" i="12"/>
  <c r="BE216" i="12"/>
  <c r="BE200" i="12"/>
  <c r="BE184" i="12"/>
  <c r="BE168" i="12"/>
  <c r="BE449" i="12"/>
  <c r="BE320" i="12"/>
  <c r="BE425" i="12"/>
  <c r="BE342" i="12"/>
  <c r="BE175" i="12"/>
  <c r="BE167" i="12"/>
  <c r="BE128" i="12"/>
  <c r="BE112" i="12"/>
  <c r="BE417" i="12"/>
  <c r="BE300" i="12"/>
  <c r="BE275" i="12"/>
  <c r="BE264" i="12"/>
  <c r="BE239" i="12"/>
  <c r="BE231" i="12"/>
  <c r="BE268" i="12"/>
  <c r="BE254" i="12"/>
  <c r="BE243" i="12"/>
  <c r="BE152" i="12"/>
  <c r="BE261" i="12"/>
  <c r="BE294" i="12"/>
  <c r="BE253" i="12"/>
  <c r="BE225" i="12"/>
  <c r="BE209" i="12"/>
  <c r="BE193" i="12"/>
  <c r="BE170" i="12"/>
  <c r="BE158" i="12"/>
  <c r="BE147" i="12"/>
  <c r="BE130" i="12"/>
  <c r="BE114" i="12"/>
  <c r="BE96" i="12"/>
  <c r="BE92" i="12"/>
  <c r="BE443" i="12"/>
  <c r="BE340" i="12"/>
  <c r="BE315" i="12"/>
  <c r="BE291" i="12"/>
  <c r="BE252" i="12"/>
  <c r="BE234" i="12"/>
  <c r="BE218" i="12"/>
  <c r="BE202" i="12"/>
  <c r="BE186" i="12"/>
  <c r="BE163" i="12"/>
  <c r="BE157" i="12"/>
  <c r="BE125" i="12"/>
  <c r="BE357" i="12"/>
  <c r="BE325" i="12"/>
  <c r="BE295" i="12"/>
  <c r="BE279" i="12"/>
  <c r="BE192" i="12"/>
  <c r="BE174" i="12"/>
  <c r="BE113" i="12"/>
  <c r="BE102" i="12"/>
  <c r="BE101" i="12"/>
  <c r="BE80" i="12"/>
  <c r="BE68" i="12"/>
  <c r="BE64" i="12"/>
  <c r="BE43" i="12"/>
  <c r="BE333" i="12"/>
  <c r="BE328" i="12"/>
  <c r="BE306" i="12"/>
  <c r="BE304" i="12"/>
  <c r="BE272" i="12"/>
  <c r="BE215" i="12"/>
  <c r="BE180" i="12"/>
  <c r="BE155" i="12"/>
  <c r="BE122" i="12"/>
  <c r="BE86" i="12"/>
  <c r="BE60" i="12"/>
  <c r="BE56" i="12"/>
  <c r="BE38" i="12"/>
  <c r="BE282" i="12"/>
  <c r="BE249" i="12"/>
  <c r="BE238" i="12"/>
  <c r="BE233" i="12"/>
  <c r="BE203" i="12"/>
  <c r="BE191" i="12"/>
  <c r="BE185" i="12"/>
  <c r="BE179" i="12"/>
  <c r="BE173" i="12"/>
  <c r="BE121" i="12"/>
  <c r="BE100" i="12"/>
  <c r="BE89" i="12"/>
  <c r="BE52" i="12"/>
  <c r="BE48" i="12"/>
  <c r="BE309" i="12"/>
  <c r="BE197" i="12"/>
  <c r="BE274" i="12"/>
  <c r="BE227" i="12"/>
  <c r="BE208" i="12"/>
  <c r="BE190" i="12"/>
  <c r="BE140" i="12"/>
  <c r="BE129" i="12"/>
  <c r="BE111" i="12"/>
  <c r="BE82" i="12"/>
  <c r="BE69" i="12"/>
  <c r="BE65" i="12"/>
  <c r="BE23" i="12"/>
  <c r="BE228" i="12"/>
  <c r="BE219" i="12"/>
  <c r="BE207" i="12"/>
  <c r="BE201" i="12"/>
  <c r="BE160" i="12"/>
  <c r="BE344" i="12"/>
  <c r="BE260" i="12"/>
  <c r="BE237" i="12"/>
  <c r="BE221" i="12"/>
  <c r="BE181" i="12"/>
  <c r="BE118" i="12"/>
  <c r="BE30" i="12"/>
  <c r="BE22" i="12"/>
  <c r="BE98" i="12"/>
  <c r="BE276" i="12"/>
  <c r="BE240" i="12"/>
  <c r="BE183" i="12"/>
  <c r="BE138" i="12"/>
  <c r="BE94" i="12"/>
  <c r="BE75" i="12"/>
  <c r="BE27" i="12"/>
  <c r="BE17" i="12"/>
  <c r="BE135" i="12"/>
  <c r="BE115" i="12"/>
  <c r="BE104" i="12"/>
  <c r="BE148" i="12"/>
  <c r="BE251" i="12"/>
  <c r="BE211" i="12"/>
  <c r="BE196" i="12"/>
  <c r="BE164" i="12"/>
  <c r="BE205" i="12"/>
  <c r="BE199" i="12"/>
  <c r="BE177" i="12"/>
  <c r="BE159" i="12"/>
  <c r="BE126" i="12"/>
  <c r="BE18" i="12"/>
  <c r="BE301" i="12"/>
  <c r="BE337" i="12"/>
  <c r="BE143" i="12"/>
  <c r="BE142" i="12"/>
  <c r="BE141" i="12"/>
  <c r="BE137" i="12"/>
  <c r="BE117" i="12"/>
  <c r="BE206" i="12"/>
  <c r="BE250" i="12"/>
  <c r="BE222" i="12"/>
  <c r="BE213" i="12"/>
  <c r="BE165" i="12"/>
  <c r="BE134" i="12"/>
  <c r="BE131" i="12"/>
  <c r="BE123" i="12"/>
  <c r="BE91" i="12"/>
  <c r="BE71" i="12"/>
  <c r="BE62" i="12"/>
  <c r="BE49" i="12"/>
  <c r="BE41" i="12"/>
  <c r="BE28" i="12"/>
  <c r="BE70" i="12"/>
  <c r="BE37" i="12"/>
  <c r="BE35" i="12"/>
  <c r="BE244" i="12"/>
  <c r="BE224" i="12"/>
  <c r="BE176" i="12"/>
  <c r="BE154" i="12"/>
  <c r="BE153" i="12"/>
  <c r="BE151" i="12"/>
  <c r="BE83" i="12"/>
  <c r="BE33" i="12"/>
  <c r="BE76" i="12"/>
  <c r="BE61" i="12"/>
  <c r="BE58" i="12"/>
  <c r="BE217" i="12"/>
  <c r="BE108" i="12"/>
  <c r="BE332" i="12"/>
  <c r="BE116" i="12"/>
  <c r="BE85" i="12"/>
  <c r="BE84" i="12"/>
  <c r="BE55" i="12"/>
  <c r="BE31" i="12"/>
  <c r="BE29" i="12"/>
  <c r="BE284" i="12"/>
  <c r="BE235" i="12"/>
  <c r="BE187" i="12"/>
  <c r="BE132" i="12"/>
  <c r="BE149" i="12"/>
  <c r="BE145" i="12"/>
  <c r="BE119" i="12"/>
  <c r="BE93" i="12"/>
  <c r="BE15" i="12"/>
  <c r="BE139" i="12"/>
  <c r="BE169" i="12"/>
  <c r="BE107" i="12"/>
  <c r="BE103" i="12"/>
  <c r="BE133" i="12"/>
  <c r="BE11" i="12"/>
  <c r="BE78" i="12"/>
  <c r="BE73" i="12"/>
  <c r="BE24" i="12"/>
  <c r="BE106" i="12"/>
  <c r="BE223" i="12"/>
  <c r="BE67" i="12"/>
  <c r="BE136" i="12"/>
  <c r="BE53" i="12"/>
  <c r="BE12" i="12"/>
  <c r="BE87" i="12"/>
  <c r="BE59" i="12"/>
  <c r="BE46" i="12"/>
  <c r="BE40" i="12"/>
  <c r="BE32" i="12"/>
  <c r="BE25" i="12"/>
  <c r="BE10" i="12"/>
  <c r="BE9" i="12"/>
  <c r="BE120" i="12"/>
  <c r="BE36" i="12"/>
  <c r="BE13" i="12"/>
  <c r="BE95" i="12"/>
  <c r="BE74" i="12"/>
  <c r="BE171" i="12"/>
  <c r="BE124" i="12"/>
  <c r="BE19" i="12"/>
  <c r="BE77" i="12"/>
  <c r="BE50" i="12"/>
  <c r="BE16" i="12"/>
  <c r="BE105" i="12"/>
  <c r="BE26" i="12"/>
  <c r="BE21" i="12"/>
  <c r="BE267" i="12"/>
  <c r="BE14" i="12"/>
  <c r="BE20" i="12"/>
  <c r="BE51" i="12"/>
  <c r="BE47" i="12"/>
  <c r="BE245" i="12"/>
  <c r="BE42" i="12"/>
  <c r="BE189" i="12"/>
  <c r="BE97" i="12"/>
  <c r="BE88" i="12"/>
  <c r="BE79" i="12"/>
  <c r="BE57" i="12"/>
  <c r="BE66" i="12"/>
  <c r="BD45" i="12"/>
  <c r="BE2" i="7"/>
  <c r="BD1" i="7"/>
  <c r="AZ4" i="11"/>
  <c r="AY6" i="11"/>
  <c r="BE63" i="12" l="1"/>
  <c r="BE45" i="12"/>
  <c r="BE90" i="12"/>
  <c r="BE72" i="12"/>
  <c r="BE99" i="12"/>
  <c r="BF700" i="12"/>
  <c r="BF701" i="12"/>
  <c r="BF702" i="12"/>
  <c r="BF686" i="12"/>
  <c r="BF697" i="12"/>
  <c r="BF703" i="12"/>
  <c r="BF698" i="12"/>
  <c r="BF699" i="12"/>
  <c r="BF687" i="12"/>
  <c r="BF679" i="12"/>
  <c r="BF690" i="12"/>
  <c r="BF673" i="12"/>
  <c r="BF681" i="12"/>
  <c r="BF680" i="12"/>
  <c r="BF683" i="12"/>
  <c r="BF649" i="12"/>
  <c r="BF677" i="12"/>
  <c r="BF692" i="12"/>
  <c r="BF696" i="12"/>
  <c r="BF684" i="12"/>
  <c r="BF693" i="12"/>
  <c r="BF685" i="12"/>
  <c r="BF670" i="12"/>
  <c r="BF661" i="12"/>
  <c r="BF682" i="12"/>
  <c r="BF678" i="12"/>
  <c r="BF694" i="12"/>
  <c r="BF672" i="12"/>
  <c r="BF662" i="12"/>
  <c r="BF667" i="12"/>
  <c r="BF676" i="12"/>
  <c r="BF675" i="12"/>
  <c r="BF666" i="12"/>
  <c r="BF648" i="12"/>
  <c r="BF688" i="12"/>
  <c r="BF663" i="12"/>
  <c r="BF652" i="12"/>
  <c r="BF636" i="12"/>
  <c r="BF653" i="12"/>
  <c r="BF674" i="12"/>
  <c r="BF632" i="12"/>
  <c r="BF668" i="12"/>
  <c r="BF650" i="12"/>
  <c r="BF611" i="12"/>
  <c r="BF660" i="12"/>
  <c r="BF643" i="12"/>
  <c r="BF630" i="12"/>
  <c r="BF622" i="12"/>
  <c r="BF691" i="12"/>
  <c r="BF665" i="12"/>
  <c r="BF639" i="12"/>
  <c r="BF617" i="12"/>
  <c r="BF629" i="12"/>
  <c r="BF664" i="12"/>
  <c r="BF647" i="12"/>
  <c r="BF651" i="12"/>
  <c r="BF645" i="12"/>
  <c r="BF619" i="12"/>
  <c r="BF669" i="12"/>
  <c r="BF655" i="12"/>
  <c r="BF641" i="12"/>
  <c r="BF635" i="12"/>
  <c r="BF642" i="12"/>
  <c r="BF595" i="12"/>
  <c r="BF579" i="12"/>
  <c r="BF640" i="12"/>
  <c r="BF610" i="12"/>
  <c r="BF608" i="12"/>
  <c r="BF658" i="12"/>
  <c r="BF656" i="12"/>
  <c r="BF616" i="12"/>
  <c r="BF597" i="12"/>
  <c r="BF638" i="12"/>
  <c r="BF646" i="12"/>
  <c r="BF631" i="12"/>
  <c r="BF628" i="12"/>
  <c r="BF606" i="12"/>
  <c r="BF605" i="12"/>
  <c r="BF583" i="12"/>
  <c r="BF644" i="12"/>
  <c r="BF633" i="12"/>
  <c r="BF626" i="12"/>
  <c r="BF602" i="12"/>
  <c r="BF657" i="12"/>
  <c r="BF625" i="12"/>
  <c r="BF621" i="12"/>
  <c r="BF604" i="12"/>
  <c r="BF598" i="12"/>
  <c r="BF578" i="12"/>
  <c r="BF562" i="12"/>
  <c r="BF624" i="12"/>
  <c r="BF612" i="12"/>
  <c r="BF587" i="12"/>
  <c r="BF580" i="12"/>
  <c r="BF627" i="12"/>
  <c r="BF590" i="12"/>
  <c r="BF589" i="12"/>
  <c r="BF596" i="12"/>
  <c r="BF601" i="12"/>
  <c r="BF594" i="12"/>
  <c r="BF570" i="12"/>
  <c r="BF545" i="12"/>
  <c r="BF659" i="12"/>
  <c r="BF607" i="12"/>
  <c r="BF591" i="12"/>
  <c r="BF584" i="12"/>
  <c r="BF581" i="12"/>
  <c r="BF568" i="12"/>
  <c r="BF551" i="12"/>
  <c r="BF634" i="12"/>
  <c r="BF623" i="12"/>
  <c r="BF614" i="12"/>
  <c r="BF566" i="12"/>
  <c r="BF547" i="12"/>
  <c r="BF571" i="12"/>
  <c r="BF558" i="12"/>
  <c r="BF542" i="12"/>
  <c r="BF526" i="12"/>
  <c r="BF618" i="12"/>
  <c r="BF592" i="12"/>
  <c r="BF600" i="12"/>
  <c r="BF593" i="12"/>
  <c r="BF582" i="12"/>
  <c r="BF565" i="12"/>
  <c r="BF588" i="12"/>
  <c r="BF557" i="12"/>
  <c r="BF549" i="12"/>
  <c r="BF523" i="12"/>
  <c r="BF609" i="12"/>
  <c r="BF572" i="12"/>
  <c r="BF575" i="12"/>
  <c r="BF573" i="12"/>
  <c r="BF559" i="12"/>
  <c r="BF563" i="12"/>
  <c r="BF576" i="12"/>
  <c r="BF585" i="12"/>
  <c r="BF543" i="12"/>
  <c r="BF525" i="12"/>
  <c r="BF521" i="12"/>
  <c r="BF613" i="12"/>
  <c r="BF511" i="12"/>
  <c r="BF495" i="12"/>
  <c r="BF479" i="12"/>
  <c r="BF506" i="12"/>
  <c r="BF490" i="12"/>
  <c r="BF474" i="12"/>
  <c r="BF553" i="12"/>
  <c r="BF564" i="12"/>
  <c r="BF546" i="12"/>
  <c r="BF599" i="12"/>
  <c r="BF548" i="12"/>
  <c r="BF534" i="12"/>
  <c r="BF513" i="12"/>
  <c r="BF555" i="12"/>
  <c r="BF510" i="12"/>
  <c r="BF504" i="12"/>
  <c r="BF533" i="12"/>
  <c r="BF577" i="12"/>
  <c r="BF536" i="12"/>
  <c r="BF529" i="12"/>
  <c r="BF538" i="12"/>
  <c r="BF530" i="12"/>
  <c r="BF540" i="12"/>
  <c r="BF527" i="12"/>
  <c r="BF520" i="12"/>
  <c r="BF478" i="12"/>
  <c r="BF471" i="12"/>
  <c r="BF461" i="12"/>
  <c r="BF445" i="12"/>
  <c r="BF567" i="12"/>
  <c r="BF537" i="12"/>
  <c r="BF517" i="12"/>
  <c r="BF499" i="12"/>
  <c r="BF491" i="12"/>
  <c r="BF574" i="12"/>
  <c r="BF519" i="12"/>
  <c r="BF515" i="12"/>
  <c r="BF498" i="12"/>
  <c r="BF541" i="12"/>
  <c r="BF503" i="12"/>
  <c r="BF468" i="12"/>
  <c r="BF561" i="12"/>
  <c r="BF556" i="12"/>
  <c r="BF531" i="12"/>
  <c r="BF516" i="12"/>
  <c r="BF509" i="12"/>
  <c r="BF493" i="12"/>
  <c r="BF473" i="12"/>
  <c r="BF454" i="12"/>
  <c r="BF464" i="12"/>
  <c r="BF544" i="12"/>
  <c r="BF512" i="12"/>
  <c r="BF508" i="12"/>
  <c r="BF502" i="12"/>
  <c r="BF480" i="12"/>
  <c r="BF469" i="12"/>
  <c r="BF528" i="12"/>
  <c r="BF497" i="12"/>
  <c r="BF494" i="12"/>
  <c r="BF487" i="12"/>
  <c r="BF459" i="12"/>
  <c r="BF458" i="12"/>
  <c r="BF434" i="12"/>
  <c r="BF418" i="12"/>
  <c r="BF472" i="12"/>
  <c r="BF470" i="12"/>
  <c r="BF500" i="12"/>
  <c r="BF477" i="12"/>
  <c r="BF460" i="12"/>
  <c r="BF440" i="12"/>
  <c r="BF424" i="12"/>
  <c r="BF408" i="12"/>
  <c r="BF443" i="12"/>
  <c r="BF430" i="12"/>
  <c r="BF414" i="12"/>
  <c r="BF560" i="12"/>
  <c r="BF524" i="12"/>
  <c r="BF514" i="12"/>
  <c r="BF496" i="12"/>
  <c r="BF455" i="12"/>
  <c r="BF436" i="12"/>
  <c r="BF422" i="12"/>
  <c r="BF475" i="12"/>
  <c r="BF488" i="12"/>
  <c r="BF505" i="12"/>
  <c r="BF615" i="12"/>
  <c r="BF476" i="12"/>
  <c r="BF532" i="12"/>
  <c r="BF485" i="12"/>
  <c r="BF438" i="12"/>
  <c r="BF428" i="12"/>
  <c r="BF466" i="12"/>
  <c r="BF456" i="12"/>
  <c r="BF442" i="12"/>
  <c r="BF539" i="12"/>
  <c r="BF489" i="12"/>
  <c r="BF457" i="12"/>
  <c r="BF415" i="12"/>
  <c r="BF482" i="12"/>
  <c r="BF407" i="12"/>
  <c r="BF391" i="12"/>
  <c r="BF375" i="12"/>
  <c r="BF359" i="12"/>
  <c r="BF522" i="12"/>
  <c r="BF397" i="12"/>
  <c r="BF381" i="12"/>
  <c r="BF427" i="12"/>
  <c r="BF423" i="12"/>
  <c r="BF410" i="12"/>
  <c r="BF483" i="12"/>
  <c r="BF451" i="12"/>
  <c r="BF441" i="12"/>
  <c r="BF550" i="12"/>
  <c r="BF452" i="12"/>
  <c r="BF439" i="12"/>
  <c r="BF426" i="12"/>
  <c r="BF393" i="12"/>
  <c r="BF377" i="12"/>
  <c r="BF554" i="12"/>
  <c r="BF412" i="12"/>
  <c r="BF395" i="12"/>
  <c r="BF358" i="12"/>
  <c r="BF352" i="12"/>
  <c r="BF446" i="12"/>
  <c r="BF411" i="12"/>
  <c r="BF394" i="12"/>
  <c r="BF385" i="12"/>
  <c r="BF368" i="12"/>
  <c r="BF481" i="12"/>
  <c r="BF465" i="12"/>
  <c r="BF406" i="12"/>
  <c r="BF384" i="12"/>
  <c r="BF363" i="12"/>
  <c r="BF356" i="12"/>
  <c r="BF342" i="12"/>
  <c r="BF420" i="12"/>
  <c r="BF383" i="12"/>
  <c r="BF421" i="12"/>
  <c r="BF405" i="12"/>
  <c r="BF400" i="12"/>
  <c r="BF367" i="12"/>
  <c r="BF354" i="12"/>
  <c r="BF338" i="12"/>
  <c r="BF492" i="12"/>
  <c r="BF419" i="12"/>
  <c r="BF447" i="12"/>
  <c r="BF437" i="12"/>
  <c r="BF429" i="12"/>
  <c r="BF431" i="12"/>
  <c r="BF404" i="12"/>
  <c r="BF388" i="12"/>
  <c r="BF432" i="12"/>
  <c r="BF507" i="12"/>
  <c r="BF462" i="12"/>
  <c r="BF453" i="12"/>
  <c r="BF387" i="12"/>
  <c r="BF380" i="12"/>
  <c r="BF373" i="12"/>
  <c r="BF370" i="12"/>
  <c r="BF448" i="12"/>
  <c r="BF401" i="12"/>
  <c r="BF398" i="12"/>
  <c r="BF392" i="12"/>
  <c r="BF366" i="12"/>
  <c r="BF357" i="12"/>
  <c r="BF444" i="12"/>
  <c r="BF396" i="12"/>
  <c r="BF413" i="12"/>
  <c r="BF379" i="12"/>
  <c r="BF328" i="12"/>
  <c r="BF486" i="12"/>
  <c r="BF389" i="12"/>
  <c r="BF371" i="12"/>
  <c r="BF402" i="12"/>
  <c r="BF376" i="12"/>
  <c r="BF403" i="12"/>
  <c r="BF351" i="12"/>
  <c r="BF349" i="12"/>
  <c r="BF324" i="12"/>
  <c r="BF308" i="12"/>
  <c r="BF292" i="12"/>
  <c r="BF276" i="12"/>
  <c r="BF260" i="12"/>
  <c r="BF319" i="12"/>
  <c r="BF303" i="12"/>
  <c r="BF360" i="12"/>
  <c r="BF353" i="12"/>
  <c r="BF345" i="12"/>
  <c r="BF298" i="12"/>
  <c r="BF282" i="12"/>
  <c r="BF266" i="12"/>
  <c r="BF449" i="12"/>
  <c r="BF425" i="12"/>
  <c r="BF339" i="12"/>
  <c r="BF333" i="12"/>
  <c r="BF325" i="12"/>
  <c r="BF361" i="12"/>
  <c r="BF335" i="12"/>
  <c r="BF312" i="12"/>
  <c r="BF283" i="12"/>
  <c r="BF372" i="12"/>
  <c r="BF311" i="12"/>
  <c r="BF286" i="12"/>
  <c r="BF277" i="12"/>
  <c r="BF463" i="12"/>
  <c r="BF329" i="12"/>
  <c r="BF321" i="12"/>
  <c r="BF318" i="12"/>
  <c r="BF310" i="12"/>
  <c r="BF302" i="12"/>
  <c r="BF274" i="12"/>
  <c r="BF271" i="12"/>
  <c r="BF253" i="12"/>
  <c r="BF341" i="12"/>
  <c r="BF337" i="12"/>
  <c r="BF279" i="12"/>
  <c r="BF273" i="12"/>
  <c r="BF336" i="12"/>
  <c r="BF326" i="12"/>
  <c r="BF299" i="12"/>
  <c r="BF293" i="12"/>
  <c r="BF262" i="12"/>
  <c r="BF241" i="12"/>
  <c r="BF225" i="12"/>
  <c r="BF209" i="12"/>
  <c r="BF193" i="12"/>
  <c r="BF177" i="12"/>
  <c r="BF378" i="12"/>
  <c r="BF305" i="12"/>
  <c r="BF296" i="12"/>
  <c r="BF281" i="12"/>
  <c r="BF269" i="12"/>
  <c r="BF258" i="12"/>
  <c r="BF255" i="12"/>
  <c r="BF390" i="12"/>
  <c r="BF362" i="12"/>
  <c r="BF350" i="12"/>
  <c r="BF327" i="12"/>
  <c r="BF247" i="12"/>
  <c r="BF231" i="12"/>
  <c r="BF215" i="12"/>
  <c r="BF199" i="12"/>
  <c r="BF183" i="12"/>
  <c r="BF167" i="12"/>
  <c r="BF334" i="12"/>
  <c r="BF259" i="12"/>
  <c r="BF347" i="12"/>
  <c r="BF316" i="12"/>
  <c r="BF288" i="12"/>
  <c r="BF252" i="12"/>
  <c r="BF237" i="12"/>
  <c r="BF221" i="12"/>
  <c r="BF205" i="12"/>
  <c r="BF189" i="12"/>
  <c r="BF173" i="12"/>
  <c r="BF157" i="12"/>
  <c r="BF141" i="12"/>
  <c r="BF374" i="12"/>
  <c r="BF364" i="12"/>
  <c r="BF343" i="12"/>
  <c r="BF322" i="12"/>
  <c r="BF307" i="12"/>
  <c r="BF290" i="12"/>
  <c r="BF304" i="12"/>
  <c r="BF301" i="12"/>
  <c r="BF295" i="12"/>
  <c r="BF267" i="12"/>
  <c r="BF243" i="12"/>
  <c r="BF227" i="12"/>
  <c r="BF211" i="12"/>
  <c r="BF179" i="12"/>
  <c r="BF163" i="12"/>
  <c r="BF346" i="12"/>
  <c r="BF320" i="12"/>
  <c r="BF435" i="12"/>
  <c r="BF386" i="12"/>
  <c r="BF355" i="12"/>
  <c r="BF313" i="12"/>
  <c r="BF417" i="12"/>
  <c r="BF300" i="12"/>
  <c r="BF275" i="12"/>
  <c r="BF264" i="12"/>
  <c r="BF239" i="12"/>
  <c r="BF223" i="12"/>
  <c r="BF207" i="12"/>
  <c r="BF191" i="12"/>
  <c r="BF168" i="12"/>
  <c r="BF139" i="12"/>
  <c r="BF123" i="12"/>
  <c r="BF107" i="12"/>
  <c r="BF103" i="12"/>
  <c r="BF268" i="12"/>
  <c r="BF254" i="12"/>
  <c r="BF232" i="12"/>
  <c r="BF409" i="12"/>
  <c r="BF261" i="12"/>
  <c r="BF176" i="12"/>
  <c r="BF169" i="12"/>
  <c r="BF369" i="12"/>
  <c r="BF287" i="12"/>
  <c r="BF285" i="12"/>
  <c r="BF272" i="12"/>
  <c r="BF256" i="12"/>
  <c r="BF250" i="12"/>
  <c r="BF240" i="12"/>
  <c r="BF233" i="12"/>
  <c r="BF340" i="12"/>
  <c r="BF315" i="12"/>
  <c r="BF291" i="12"/>
  <c r="BF289" i="12"/>
  <c r="BF234" i="12"/>
  <c r="BF226" i="12"/>
  <c r="BF218" i="12"/>
  <c r="BF210" i="12"/>
  <c r="BF202" i="12"/>
  <c r="BF194" i="12"/>
  <c r="BF186" i="12"/>
  <c r="BF125" i="12"/>
  <c r="BF88" i="12"/>
  <c r="BF84" i="12"/>
  <c r="BF151" i="12"/>
  <c r="BF140" i="12"/>
  <c r="BF136" i="12"/>
  <c r="BF120" i="12"/>
  <c r="BF306" i="12"/>
  <c r="BF198" i="12"/>
  <c r="BF180" i="12"/>
  <c r="BF155" i="12"/>
  <c r="BF122" i="12"/>
  <c r="BF86" i="12"/>
  <c r="BF60" i="12"/>
  <c r="BF56" i="12"/>
  <c r="BF38" i="12"/>
  <c r="BF294" i="12"/>
  <c r="BF249" i="12"/>
  <c r="BF238" i="12"/>
  <c r="BF203" i="12"/>
  <c r="BF185" i="12"/>
  <c r="BF152" i="12"/>
  <c r="BF147" i="12"/>
  <c r="BF130" i="12"/>
  <c r="BF121" i="12"/>
  <c r="BF112" i="12"/>
  <c r="BF100" i="12"/>
  <c r="BF96" i="12"/>
  <c r="BF89" i="12"/>
  <c r="BF52" i="12"/>
  <c r="BF48" i="12"/>
  <c r="BF33" i="12"/>
  <c r="BF309" i="12"/>
  <c r="BF242" i="12"/>
  <c r="BF220" i="12"/>
  <c r="BF197" i="12"/>
  <c r="BF77" i="12"/>
  <c r="BF73" i="12"/>
  <c r="BF330" i="12"/>
  <c r="BF208" i="12"/>
  <c r="BF190" i="12"/>
  <c r="BF251" i="12"/>
  <c r="BF245" i="12"/>
  <c r="BF214" i="12"/>
  <c r="BF196" i="12"/>
  <c r="BF184" i="12"/>
  <c r="BF172" i="12"/>
  <c r="BF138" i="12"/>
  <c r="BF85" i="12"/>
  <c r="BF61" i="12"/>
  <c r="BF57" i="12"/>
  <c r="BF323" i="12"/>
  <c r="BF213" i="12"/>
  <c r="BF166" i="12"/>
  <c r="BF344" i="12"/>
  <c r="BF317" i="12"/>
  <c r="BF101" i="12"/>
  <c r="BF94" i="12"/>
  <c r="BF80" i="12"/>
  <c r="BF75" i="12"/>
  <c r="BF27" i="12"/>
  <c r="BF17" i="12"/>
  <c r="BF257" i="12"/>
  <c r="BF162" i="12"/>
  <c r="BF148" i="12"/>
  <c r="BF135" i="12"/>
  <c r="BF115" i="12"/>
  <c r="BF104" i="12"/>
  <c r="BF98" i="12"/>
  <c r="BF58" i="12"/>
  <c r="BF51" i="12"/>
  <c r="BF12" i="12"/>
  <c r="BF124" i="12"/>
  <c r="BF70" i="12"/>
  <c r="BF270" i="12"/>
  <c r="BF219" i="12"/>
  <c r="BF164" i="12"/>
  <c r="BF156" i="12"/>
  <c r="BF150" i="12"/>
  <c r="BF149" i="12"/>
  <c r="BF145" i="12"/>
  <c r="BF278" i="12"/>
  <c r="BF201" i="12"/>
  <c r="BF188" i="12"/>
  <c r="BF175" i="12"/>
  <c r="BF159" i="12"/>
  <c r="BF228" i="12"/>
  <c r="BF146" i="12"/>
  <c r="BF132" i="12"/>
  <c r="BF76" i="12"/>
  <c r="BF53" i="12"/>
  <c r="BF13" i="12"/>
  <c r="BF284" i="12"/>
  <c r="BF236" i="12"/>
  <c r="BF222" i="12"/>
  <c r="BF158" i="12"/>
  <c r="BF181" i="12"/>
  <c r="BF170" i="12"/>
  <c r="BF244" i="12"/>
  <c r="BF224" i="12"/>
  <c r="BF154" i="12"/>
  <c r="BF153" i="12"/>
  <c r="BF137" i="12"/>
  <c r="BF126" i="12"/>
  <c r="BF118" i="12"/>
  <c r="BF65" i="12"/>
  <c r="BF37" i="12"/>
  <c r="BF35" i="12"/>
  <c r="BF83" i="12"/>
  <c r="BF265" i="12"/>
  <c r="BF217" i="12"/>
  <c r="BF129" i="12"/>
  <c r="BF108" i="12"/>
  <c r="BF55" i="12"/>
  <c r="BF31" i="12"/>
  <c r="BF29" i="12"/>
  <c r="BF332" i="12"/>
  <c r="BF204" i="12"/>
  <c r="BF142" i="12"/>
  <c r="BF116" i="12"/>
  <c r="BF92" i="12"/>
  <c r="BF235" i="12"/>
  <c r="BF187" i="12"/>
  <c r="BF113" i="12"/>
  <c r="BF69" i="12"/>
  <c r="BF16" i="12"/>
  <c r="BF248" i="12"/>
  <c r="BF119" i="12"/>
  <c r="BF111" i="12"/>
  <c r="BF93" i="12"/>
  <c r="BF105" i="12"/>
  <c r="BF64" i="12"/>
  <c r="BF42" i="12"/>
  <c r="BF14" i="12"/>
  <c r="BF174" i="12"/>
  <c r="BF171" i="12"/>
  <c r="BF216" i="12"/>
  <c r="BF165" i="12"/>
  <c r="BF143" i="12"/>
  <c r="BF134" i="12"/>
  <c r="BF131" i="12"/>
  <c r="BF117" i="12"/>
  <c r="BF78" i="12"/>
  <c r="BF24" i="12"/>
  <c r="BF22" i="12"/>
  <c r="BF87" i="12"/>
  <c r="BF59" i="12"/>
  <c r="BF46" i="12"/>
  <c r="BF40" i="12"/>
  <c r="BF32" i="12"/>
  <c r="BF25" i="12"/>
  <c r="BF67" i="12"/>
  <c r="BF28" i="12"/>
  <c r="BF74" i="12"/>
  <c r="BF49" i="12"/>
  <c r="BF66" i="12"/>
  <c r="BF68" i="12"/>
  <c r="BF62" i="12"/>
  <c r="BF10" i="12"/>
  <c r="BF47" i="12"/>
  <c r="BF114" i="12"/>
  <c r="BF95" i="12"/>
  <c r="BF192" i="12"/>
  <c r="BF182" i="12"/>
  <c r="BF50" i="12"/>
  <c r="BF230" i="12"/>
  <c r="BF200" i="12"/>
  <c r="BF160" i="12"/>
  <c r="BF41" i="12"/>
  <c r="BF102" i="12"/>
  <c r="BF30" i="12"/>
  <c r="BF26" i="12"/>
  <c r="BF21" i="12"/>
  <c r="BF9" i="12"/>
  <c r="BF106" i="12"/>
  <c r="BF15" i="12"/>
  <c r="BF20" i="12"/>
  <c r="BF43" i="12"/>
  <c r="BF36" i="12"/>
  <c r="BF82" i="12"/>
  <c r="BF19" i="12"/>
  <c r="BF71" i="12"/>
  <c r="BF91" i="12"/>
  <c r="BF97" i="12"/>
  <c r="BF79" i="12"/>
  <c r="BF23" i="12"/>
  <c r="BF18" i="12"/>
  <c r="BF206" i="12"/>
  <c r="BF133" i="12"/>
  <c r="BF11" i="12"/>
  <c r="BF128" i="12"/>
  <c r="BH4" i="12"/>
  <c r="BG6" i="12"/>
  <c r="BE54" i="12"/>
  <c r="BE81" i="12"/>
  <c r="BF2" i="7"/>
  <c r="BE1" i="7"/>
  <c r="BA4" i="11"/>
  <c r="AZ6" i="11"/>
  <c r="BF81" i="12" l="1"/>
  <c r="BF63" i="12"/>
  <c r="BF45" i="12"/>
  <c r="BF90" i="12"/>
  <c r="BF72" i="12"/>
  <c r="BG700" i="12"/>
  <c r="BG701" i="12"/>
  <c r="BG696" i="12"/>
  <c r="BG702" i="12"/>
  <c r="BG697" i="12"/>
  <c r="BG681" i="12"/>
  <c r="BG692" i="12"/>
  <c r="BG703" i="12"/>
  <c r="BG698" i="12"/>
  <c r="BG693" i="12"/>
  <c r="BG699" i="12"/>
  <c r="BG694" i="12"/>
  <c r="BG674" i="12"/>
  <c r="BG690" i="12"/>
  <c r="BG688" i="12"/>
  <c r="BG684" i="12"/>
  <c r="BG673" i="12"/>
  <c r="BG680" i="12"/>
  <c r="BG677" i="12"/>
  <c r="BG687" i="12"/>
  <c r="BG682" i="12"/>
  <c r="BG679" i="12"/>
  <c r="BG676" i="12"/>
  <c r="BG660" i="12"/>
  <c r="BG644" i="12"/>
  <c r="BG675" i="12"/>
  <c r="BG678" i="12"/>
  <c r="BG669" i="12"/>
  <c r="BG686" i="12"/>
  <c r="BG672" i="12"/>
  <c r="BG662" i="12"/>
  <c r="BG667" i="12"/>
  <c r="BG648" i="12"/>
  <c r="BG641" i="12"/>
  <c r="BG638" i="12"/>
  <c r="BG691" i="12"/>
  <c r="BG665" i="12"/>
  <c r="BG666" i="12"/>
  <c r="BG663" i="12"/>
  <c r="BG653" i="12"/>
  <c r="BG670" i="12"/>
  <c r="BG656" i="12"/>
  <c r="BG683" i="12"/>
  <c r="BG661" i="12"/>
  <c r="BG643" i="12"/>
  <c r="BG630" i="12"/>
  <c r="BG622" i="12"/>
  <c r="BG685" i="12"/>
  <c r="BG639" i="12"/>
  <c r="BG617" i="12"/>
  <c r="BG640" i="12"/>
  <c r="BG627" i="12"/>
  <c r="BG612" i="12"/>
  <c r="BG655" i="12"/>
  <c r="BG649" i="12"/>
  <c r="BG664" i="12"/>
  <c r="BG658" i="12"/>
  <c r="BG652" i="12"/>
  <c r="BG645" i="12"/>
  <c r="BG636" i="12"/>
  <c r="BG659" i="12"/>
  <c r="BG650" i="12"/>
  <c r="BG618" i="12"/>
  <c r="BG634" i="12"/>
  <c r="BG633" i="12"/>
  <c r="BG610" i="12"/>
  <c r="BG608" i="12"/>
  <c r="BG590" i="12"/>
  <c r="BG574" i="12"/>
  <c r="BG635" i="12"/>
  <c r="BG625" i="12"/>
  <c r="BG592" i="12"/>
  <c r="BG646" i="12"/>
  <c r="BG631" i="12"/>
  <c r="BG628" i="12"/>
  <c r="BG619" i="12"/>
  <c r="BG606" i="12"/>
  <c r="BG605" i="12"/>
  <c r="BG615" i="12"/>
  <c r="BG607" i="12"/>
  <c r="BG604" i="12"/>
  <c r="BG600" i="12"/>
  <c r="BG647" i="12"/>
  <c r="BG626" i="12"/>
  <c r="BG584" i="12"/>
  <c r="BG668" i="12"/>
  <c r="BG657" i="12"/>
  <c r="BG642" i="12"/>
  <c r="BG597" i="12"/>
  <c r="BG582" i="12"/>
  <c r="BG598" i="12"/>
  <c r="BG632" i="12"/>
  <c r="BG599" i="12"/>
  <c r="BG581" i="12"/>
  <c r="BG573" i="12"/>
  <c r="BG589" i="12"/>
  <c r="BG614" i="12"/>
  <c r="BG613" i="12"/>
  <c r="BG621" i="12"/>
  <c r="BG591" i="12"/>
  <c r="BG563" i="12"/>
  <c r="BG556" i="12"/>
  <c r="BG540" i="12"/>
  <c r="BG602" i="12"/>
  <c r="BG579" i="12"/>
  <c r="BG616" i="12"/>
  <c r="BG609" i="12"/>
  <c r="BG546" i="12"/>
  <c r="BG530" i="12"/>
  <c r="BG629" i="12"/>
  <c r="BG623" i="12"/>
  <c r="BG596" i="12"/>
  <c r="BG611" i="12"/>
  <c r="BG571" i="12"/>
  <c r="BG558" i="12"/>
  <c r="BG542" i="12"/>
  <c r="BG576" i="12"/>
  <c r="BG575" i="12"/>
  <c r="BG564" i="12"/>
  <c r="BG553" i="12"/>
  <c r="BG537" i="12"/>
  <c r="BG521" i="12"/>
  <c r="BG601" i="12"/>
  <c r="BG594" i="12"/>
  <c r="BG588" i="12"/>
  <c r="BG562" i="12"/>
  <c r="BG557" i="12"/>
  <c r="BG572" i="12"/>
  <c r="BG595" i="12"/>
  <c r="BG651" i="12"/>
  <c r="BG536" i="12"/>
  <c r="BG585" i="12"/>
  <c r="BG549" i="12"/>
  <c r="BG560" i="12"/>
  <c r="BG545" i="12"/>
  <c r="BG541" i="12"/>
  <c r="BG519" i="12"/>
  <c r="BG583" i="12"/>
  <c r="BG506" i="12"/>
  <c r="BG490" i="12"/>
  <c r="BG567" i="12"/>
  <c r="BG550" i="12"/>
  <c r="BG548" i="12"/>
  <c r="BG523" i="12"/>
  <c r="BG515" i="12"/>
  <c r="BG485" i="12"/>
  <c r="BG559" i="12"/>
  <c r="BG565" i="12"/>
  <c r="BG538" i="12"/>
  <c r="BG525" i="12"/>
  <c r="BG507" i="12"/>
  <c r="BG533" i="12"/>
  <c r="BG561" i="12"/>
  <c r="BG539" i="12"/>
  <c r="BG577" i="12"/>
  <c r="BG551" i="12"/>
  <c r="BG527" i="12"/>
  <c r="BG520" i="12"/>
  <c r="BG566" i="12"/>
  <c r="BG526" i="12"/>
  <c r="BG500" i="12"/>
  <c r="BG493" i="12"/>
  <c r="BG456" i="12"/>
  <c r="BG593" i="12"/>
  <c r="BG504" i="12"/>
  <c r="BG498" i="12"/>
  <c r="BG532" i="12"/>
  <c r="BG543" i="12"/>
  <c r="BG534" i="12"/>
  <c r="BG568" i="12"/>
  <c r="BG531" i="12"/>
  <c r="BG570" i="12"/>
  <c r="BG516" i="12"/>
  <c r="BG509" i="12"/>
  <c r="BG473" i="12"/>
  <c r="BG587" i="12"/>
  <c r="BG514" i="12"/>
  <c r="BG491" i="12"/>
  <c r="BG486" i="12"/>
  <c r="BG472" i="12"/>
  <c r="BG466" i="12"/>
  <c r="BG544" i="12"/>
  <c r="BG512" i="12"/>
  <c r="BG508" i="12"/>
  <c r="BG502" i="12"/>
  <c r="BG480" i="12"/>
  <c r="BG479" i="12"/>
  <c r="BG478" i="12"/>
  <c r="BG471" i="12"/>
  <c r="BG469" i="12"/>
  <c r="BG487" i="12"/>
  <c r="BG477" i="12"/>
  <c r="BG462" i="12"/>
  <c r="BG547" i="12"/>
  <c r="BG510" i="12"/>
  <c r="BG503" i="12"/>
  <c r="BG470" i="12"/>
  <c r="BG429" i="12"/>
  <c r="BG413" i="12"/>
  <c r="BG460" i="12"/>
  <c r="BG445" i="12"/>
  <c r="BG440" i="12"/>
  <c r="BG517" i="12"/>
  <c r="BG511" i="12"/>
  <c r="BG492" i="12"/>
  <c r="BG464" i="12"/>
  <c r="BG452" i="12"/>
  <c r="BG435" i="12"/>
  <c r="BG419" i="12"/>
  <c r="BG578" i="12"/>
  <c r="BG528" i="12"/>
  <c r="BG513" i="12"/>
  <c r="BG488" i="12"/>
  <c r="BG461" i="12"/>
  <c r="BG425" i="12"/>
  <c r="BG409" i="12"/>
  <c r="BG555" i="12"/>
  <c r="BG499" i="12"/>
  <c r="BG475" i="12"/>
  <c r="BG430" i="12"/>
  <c r="BG421" i="12"/>
  <c r="BG497" i="12"/>
  <c r="BG505" i="12"/>
  <c r="BG495" i="12"/>
  <c r="BG580" i="12"/>
  <c r="BG476" i="12"/>
  <c r="BG483" i="12"/>
  <c r="BG427" i="12"/>
  <c r="BG529" i="12"/>
  <c r="BG455" i="12"/>
  <c r="BG454" i="12"/>
  <c r="BG431" i="12"/>
  <c r="BG420" i="12"/>
  <c r="BG494" i="12"/>
  <c r="BG489" i="12"/>
  <c r="BG457" i="12"/>
  <c r="BG424" i="12"/>
  <c r="BG415" i="12"/>
  <c r="BG453" i="12"/>
  <c r="BG554" i="12"/>
  <c r="BG401" i="12"/>
  <c r="BG386" i="12"/>
  <c r="BG370" i="12"/>
  <c r="BG522" i="12"/>
  <c r="BG423" i="12"/>
  <c r="BG410" i="12"/>
  <c r="BG392" i="12"/>
  <c r="BG376" i="12"/>
  <c r="BG459" i="12"/>
  <c r="BG451" i="12"/>
  <c r="BG441" i="12"/>
  <c r="BG481" i="12"/>
  <c r="BG465" i="12"/>
  <c r="BG458" i="12"/>
  <c r="BG443" i="12"/>
  <c r="BG442" i="12"/>
  <c r="BG402" i="12"/>
  <c r="BG388" i="12"/>
  <c r="BG372" i="12"/>
  <c r="BG482" i="12"/>
  <c r="BG446" i="12"/>
  <c r="BG411" i="12"/>
  <c r="BG394" i="12"/>
  <c r="BG385" i="12"/>
  <c r="BG368" i="12"/>
  <c r="BG406" i="12"/>
  <c r="BG384" i="12"/>
  <c r="BG375" i="12"/>
  <c r="BG393" i="12"/>
  <c r="BG383" i="12"/>
  <c r="BG374" i="12"/>
  <c r="BG353" i="12"/>
  <c r="BG337" i="12"/>
  <c r="BG439" i="12"/>
  <c r="BG417" i="12"/>
  <c r="BG391" i="12"/>
  <c r="BG381" i="12"/>
  <c r="BG371" i="12"/>
  <c r="BG359" i="12"/>
  <c r="BG349" i="12"/>
  <c r="BG333" i="12"/>
  <c r="BG447" i="12"/>
  <c r="BG437" i="12"/>
  <c r="BG426" i="12"/>
  <c r="BG407" i="12"/>
  <c r="BG496" i="12"/>
  <c r="BG468" i="12"/>
  <c r="BG432" i="12"/>
  <c r="BG377" i="12"/>
  <c r="BG414" i="12"/>
  <c r="BG438" i="12"/>
  <c r="BG408" i="12"/>
  <c r="BG387" i="12"/>
  <c r="BG380" i="12"/>
  <c r="BG373" i="12"/>
  <c r="BG448" i="12"/>
  <c r="BG398" i="12"/>
  <c r="BG366" i="12"/>
  <c r="BG434" i="12"/>
  <c r="BG405" i="12"/>
  <c r="BG474" i="12"/>
  <c r="BG404" i="12"/>
  <c r="BG422" i="12"/>
  <c r="BG418" i="12"/>
  <c r="BG369" i="12"/>
  <c r="BG346" i="12"/>
  <c r="BG343" i="12"/>
  <c r="BG323" i="12"/>
  <c r="BG389" i="12"/>
  <c r="BG428" i="12"/>
  <c r="BG363" i="12"/>
  <c r="BG350" i="12"/>
  <c r="BG403" i="12"/>
  <c r="BG524" i="12"/>
  <c r="BG396" i="12"/>
  <c r="BG356" i="12"/>
  <c r="BG319" i="12"/>
  <c r="BG303" i="12"/>
  <c r="BG287" i="12"/>
  <c r="BG271" i="12"/>
  <c r="BG444" i="12"/>
  <c r="BG436" i="12"/>
  <c r="BG360" i="12"/>
  <c r="BG352" i="12"/>
  <c r="BG345" i="12"/>
  <c r="BG298" i="12"/>
  <c r="BG449" i="12"/>
  <c r="BG339" i="12"/>
  <c r="BG325" i="12"/>
  <c r="BG309" i="12"/>
  <c r="BG293" i="12"/>
  <c r="BG277" i="12"/>
  <c r="BG261" i="12"/>
  <c r="BG354" i="12"/>
  <c r="BG342" i="12"/>
  <c r="BG336" i="12"/>
  <c r="BG330" i="12"/>
  <c r="BG320" i="12"/>
  <c r="BG338" i="12"/>
  <c r="BG311" i="12"/>
  <c r="BG286" i="12"/>
  <c r="BG463" i="12"/>
  <c r="BG329" i="12"/>
  <c r="BG321" i="12"/>
  <c r="BG318" i="12"/>
  <c r="BG310" i="12"/>
  <c r="BG302" i="12"/>
  <c r="BG292" i="12"/>
  <c r="BG274" i="12"/>
  <c r="BG341" i="12"/>
  <c r="BG301" i="12"/>
  <c r="BG268" i="12"/>
  <c r="BG357" i="12"/>
  <c r="BG400" i="12"/>
  <c r="BG367" i="12"/>
  <c r="BG364" i="12"/>
  <c r="BG390" i="12"/>
  <c r="BG340" i="12"/>
  <c r="BG316" i="12"/>
  <c r="BG276" i="12"/>
  <c r="BG267" i="12"/>
  <c r="BG255" i="12"/>
  <c r="BG378" i="12"/>
  <c r="BG305" i="12"/>
  <c r="BG296" i="12"/>
  <c r="BG281" i="12"/>
  <c r="BG269" i="12"/>
  <c r="BG258" i="12"/>
  <c r="BG236" i="12"/>
  <c r="BG220" i="12"/>
  <c r="BG204" i="12"/>
  <c r="BG188" i="12"/>
  <c r="BG172" i="12"/>
  <c r="BG156" i="12"/>
  <c r="BG362" i="12"/>
  <c r="BG327" i="12"/>
  <c r="BG312" i="12"/>
  <c r="BG247" i="12"/>
  <c r="BG361" i="12"/>
  <c r="BG334" i="12"/>
  <c r="BG266" i="12"/>
  <c r="BG259" i="12"/>
  <c r="BG242" i="12"/>
  <c r="BG226" i="12"/>
  <c r="BG210" i="12"/>
  <c r="BG194" i="12"/>
  <c r="BG162" i="12"/>
  <c r="BG347" i="12"/>
  <c r="BG288" i="12"/>
  <c r="BG252" i="12"/>
  <c r="BG322" i="12"/>
  <c r="BG307" i="12"/>
  <c r="BG290" i="12"/>
  <c r="BG278" i="12"/>
  <c r="BG270" i="12"/>
  <c r="BG248" i="12"/>
  <c r="BG232" i="12"/>
  <c r="BG216" i="12"/>
  <c r="BG200" i="12"/>
  <c r="BG184" i="12"/>
  <c r="BG168" i="12"/>
  <c r="BG152" i="12"/>
  <c r="BG304" i="12"/>
  <c r="BG295" i="12"/>
  <c r="BG395" i="12"/>
  <c r="BG328" i="12"/>
  <c r="BG317" i="12"/>
  <c r="BG315" i="12"/>
  <c r="BG284" i="12"/>
  <c r="BG282" i="12"/>
  <c r="BG254" i="12"/>
  <c r="BG238" i="12"/>
  <c r="BG222" i="12"/>
  <c r="BG206" i="12"/>
  <c r="BG190" i="12"/>
  <c r="BG174" i="12"/>
  <c r="BG355" i="12"/>
  <c r="BG313" i="12"/>
  <c r="BG412" i="12"/>
  <c r="BG326" i="12"/>
  <c r="BG308" i="12"/>
  <c r="BG299" i="12"/>
  <c r="BG397" i="12"/>
  <c r="BG231" i="12"/>
  <c r="BG215" i="12"/>
  <c r="BG199" i="12"/>
  <c r="BG183" i="12"/>
  <c r="BG134" i="12"/>
  <c r="BG118" i="12"/>
  <c r="BG95" i="12"/>
  <c r="BG91" i="12"/>
  <c r="BG335" i="12"/>
  <c r="BG243" i="12"/>
  <c r="BG379" i="12"/>
  <c r="BG285" i="12"/>
  <c r="BG272" i="12"/>
  <c r="BG256" i="12"/>
  <c r="BG250" i="12"/>
  <c r="BG240" i="12"/>
  <c r="BG233" i="12"/>
  <c r="BG224" i="12"/>
  <c r="BG217" i="12"/>
  <c r="BG208" i="12"/>
  <c r="BG201" i="12"/>
  <c r="BG192" i="12"/>
  <c r="BG185" i="12"/>
  <c r="BG160" i="12"/>
  <c r="BG149" i="12"/>
  <c r="BG351" i="12"/>
  <c r="BG332" i="12"/>
  <c r="BG245" i="12"/>
  <c r="BG283" i="12"/>
  <c r="BG163" i="12"/>
  <c r="BG157" i="12"/>
  <c r="BG151" i="12"/>
  <c r="BG140" i="12"/>
  <c r="BG136" i="12"/>
  <c r="BG120" i="12"/>
  <c r="BG80" i="12"/>
  <c r="BG273" i="12"/>
  <c r="BG262" i="12"/>
  <c r="BG249" i="12"/>
  <c r="BG227" i="12"/>
  <c r="BG211" i="12"/>
  <c r="BG179" i="12"/>
  <c r="BG171" i="12"/>
  <c r="BG131" i="12"/>
  <c r="BG115" i="12"/>
  <c r="BG105" i="12"/>
  <c r="BG101" i="12"/>
  <c r="BG279" i="12"/>
  <c r="BG300" i="12"/>
  <c r="BG275" i="12"/>
  <c r="BG294" i="12"/>
  <c r="BG203" i="12"/>
  <c r="BG147" i="12"/>
  <c r="BG130" i="12"/>
  <c r="BG121" i="12"/>
  <c r="BG112" i="12"/>
  <c r="BG100" i="12"/>
  <c r="BG96" i="12"/>
  <c r="BG89" i="12"/>
  <c r="BG52" i="12"/>
  <c r="BG48" i="12"/>
  <c r="BG33" i="12"/>
  <c r="BG209" i="12"/>
  <c r="BG197" i="12"/>
  <c r="BG191" i="12"/>
  <c r="BG173" i="12"/>
  <c r="BG77" i="12"/>
  <c r="BG73" i="12"/>
  <c r="BG28" i="12"/>
  <c r="BG291" i="12"/>
  <c r="BG150" i="12"/>
  <c r="BG139" i="12"/>
  <c r="BG129" i="12"/>
  <c r="BG111" i="12"/>
  <c r="BG92" i="12"/>
  <c r="BG82" i="12"/>
  <c r="BG69" i="12"/>
  <c r="BG65" i="12"/>
  <c r="BG251" i="12"/>
  <c r="BG214" i="12"/>
  <c r="BG202" i="12"/>
  <c r="BG196" i="12"/>
  <c r="BG167" i="12"/>
  <c r="BG257" i="12"/>
  <c r="BG228" i="12"/>
  <c r="BG219" i="12"/>
  <c r="BG154" i="12"/>
  <c r="BG137" i="12"/>
  <c r="BG128" i="12"/>
  <c r="BG119" i="12"/>
  <c r="BG53" i="12"/>
  <c r="BG49" i="12"/>
  <c r="BG29" i="12"/>
  <c r="BG265" i="12"/>
  <c r="BG189" i="12"/>
  <c r="BG324" i="12"/>
  <c r="BG260" i="12"/>
  <c r="BG237" i="12"/>
  <c r="BG221" i="12"/>
  <c r="BG306" i="12"/>
  <c r="BG239" i="12"/>
  <c r="BG186" i="12"/>
  <c r="BG155" i="12"/>
  <c r="BG148" i="12"/>
  <c r="BG138" i="12"/>
  <c r="BG135" i="12"/>
  <c r="BG104" i="12"/>
  <c r="BG98" i="12"/>
  <c r="BG86" i="12"/>
  <c r="BG58" i="12"/>
  <c r="BG51" i="12"/>
  <c r="BG12" i="12"/>
  <c r="BG264" i="12"/>
  <c r="BG164" i="12"/>
  <c r="BG145" i="12"/>
  <c r="BG124" i="12"/>
  <c r="BG70" i="12"/>
  <c r="BG64" i="12"/>
  <c r="BG46" i="12"/>
  <c r="BG25" i="12"/>
  <c r="BG126" i="12"/>
  <c r="BG175" i="12"/>
  <c r="BG159" i="12"/>
  <c r="BG358" i="12"/>
  <c r="BG205" i="12"/>
  <c r="BG177" i="12"/>
  <c r="BG241" i="12"/>
  <c r="BG218" i="12"/>
  <c r="BG180" i="12"/>
  <c r="BG169" i="12"/>
  <c r="BG143" i="12"/>
  <c r="BG142" i="12"/>
  <c r="BG117" i="12"/>
  <c r="BG106" i="12"/>
  <c r="BG59" i="12"/>
  <c r="BG37" i="12"/>
  <c r="BG23" i="12"/>
  <c r="BG153" i="12"/>
  <c r="BG213" i="12"/>
  <c r="BG181" i="12"/>
  <c r="BG170" i="12"/>
  <c r="BG344" i="12"/>
  <c r="BG176" i="12"/>
  <c r="BG83" i="12"/>
  <c r="BG207" i="12"/>
  <c r="BG166" i="12"/>
  <c r="BG146" i="12"/>
  <c r="BG108" i="12"/>
  <c r="BG116" i="12"/>
  <c r="BG76" i="12"/>
  <c r="BG61" i="12"/>
  <c r="BG55" i="12"/>
  <c r="BG31" i="12"/>
  <c r="BG16" i="12"/>
  <c r="BG253" i="12"/>
  <c r="BG235" i="12"/>
  <c r="BG187" i="12"/>
  <c r="BG113" i="12"/>
  <c r="BG85" i="12"/>
  <c r="BG84" i="12"/>
  <c r="BG158" i="12"/>
  <c r="BG132" i="12"/>
  <c r="BG93" i="12"/>
  <c r="BG15" i="12"/>
  <c r="BG289" i="12"/>
  <c r="BG75" i="12"/>
  <c r="BG225" i="12"/>
  <c r="BG198" i="12"/>
  <c r="BG74" i="12"/>
  <c r="BG68" i="12"/>
  <c r="BG40" i="12"/>
  <c r="BG165" i="12"/>
  <c r="BG244" i="12"/>
  <c r="BG123" i="12"/>
  <c r="BG87" i="12"/>
  <c r="BG32" i="12"/>
  <c r="BG624" i="12"/>
  <c r="BG62" i="12"/>
  <c r="BG10" i="12"/>
  <c r="BG30" i="12"/>
  <c r="BG26" i="12"/>
  <c r="BG21" i="12"/>
  <c r="BG20" i="12"/>
  <c r="BG14" i="12"/>
  <c r="BG36" i="12"/>
  <c r="BG13" i="12"/>
  <c r="BG234" i="12"/>
  <c r="BG71" i="12"/>
  <c r="BG94" i="12"/>
  <c r="BG66" i="12"/>
  <c r="BG182" i="12"/>
  <c r="BG50" i="12"/>
  <c r="BG17" i="12"/>
  <c r="BG9" i="12"/>
  <c r="BG125" i="12"/>
  <c r="BG19" i="12"/>
  <c r="BG230" i="12"/>
  <c r="BG107" i="12"/>
  <c r="BG60" i="12"/>
  <c r="BG102" i="12"/>
  <c r="BG35" i="12"/>
  <c r="BG103" i="12"/>
  <c r="BG38" i="12"/>
  <c r="BG67" i="12"/>
  <c r="BG223" i="12"/>
  <c r="BG43" i="12"/>
  <c r="BG27" i="12"/>
  <c r="BG56" i="12"/>
  <c r="BG47" i="12"/>
  <c r="BG114" i="12"/>
  <c r="BG41" i="12"/>
  <c r="BG57" i="12"/>
  <c r="BG141" i="12"/>
  <c r="BG133" i="12"/>
  <c r="BG88" i="12"/>
  <c r="BG11" i="12"/>
  <c r="BG122" i="12"/>
  <c r="BG78" i="12"/>
  <c r="BG24" i="12"/>
  <c r="BG22" i="12"/>
  <c r="BG18" i="12"/>
  <c r="BG193" i="12"/>
  <c r="BG79" i="12"/>
  <c r="BG42" i="12"/>
  <c r="BG97" i="12"/>
  <c r="BF99" i="12"/>
  <c r="BF54" i="12"/>
  <c r="BI4" i="12"/>
  <c r="BH6" i="12"/>
  <c r="BF1" i="7"/>
  <c r="BG2" i="7"/>
  <c r="BB4" i="11"/>
  <c r="BA6" i="11"/>
  <c r="BG72" i="12" l="1"/>
  <c r="BH700" i="12"/>
  <c r="BH690" i="12"/>
  <c r="BH701" i="12"/>
  <c r="BH696" i="12"/>
  <c r="BH691" i="12"/>
  <c r="BH702" i="12"/>
  <c r="BH697" i="12"/>
  <c r="BH692" i="12"/>
  <c r="BH703" i="12"/>
  <c r="BH698" i="12"/>
  <c r="BH693" i="12"/>
  <c r="BH699" i="12"/>
  <c r="BH694" i="12"/>
  <c r="BH688" i="12"/>
  <c r="BH686" i="12"/>
  <c r="BH677" i="12"/>
  <c r="BH680" i="12"/>
  <c r="BH666" i="12"/>
  <c r="BH687" i="12"/>
  <c r="BH682" i="12"/>
  <c r="BH681" i="12"/>
  <c r="BH684" i="12"/>
  <c r="BH655" i="12"/>
  <c r="BH678" i="12"/>
  <c r="BH674" i="12"/>
  <c r="BH669" i="12"/>
  <c r="BH672" i="12"/>
  <c r="BH667" i="12"/>
  <c r="BH656" i="12"/>
  <c r="BH633" i="12"/>
  <c r="BH683" i="12"/>
  <c r="BH665" i="12"/>
  <c r="BH676" i="12"/>
  <c r="BH675" i="12"/>
  <c r="BH668" i="12"/>
  <c r="BH660" i="12"/>
  <c r="BH670" i="12"/>
  <c r="BH645" i="12"/>
  <c r="BH634" i="12"/>
  <c r="BH673" i="12"/>
  <c r="BH662" i="12"/>
  <c r="BH658" i="12"/>
  <c r="BH661" i="12"/>
  <c r="BH644" i="12"/>
  <c r="BH685" i="12"/>
  <c r="BH639" i="12"/>
  <c r="BH617" i="12"/>
  <c r="BH640" i="12"/>
  <c r="BH627" i="12"/>
  <c r="BH612" i="12"/>
  <c r="BH649" i="12"/>
  <c r="BH623" i="12"/>
  <c r="BH607" i="12"/>
  <c r="BH652" i="12"/>
  <c r="BH636" i="12"/>
  <c r="BH647" i="12"/>
  <c r="BH635" i="12"/>
  <c r="BH625" i="12"/>
  <c r="BH642" i="12"/>
  <c r="BH646" i="12"/>
  <c r="BH648" i="12"/>
  <c r="BH630" i="12"/>
  <c r="BH657" i="12"/>
  <c r="BH638" i="12"/>
  <c r="BH664" i="12"/>
  <c r="BH601" i="12"/>
  <c r="BH585" i="12"/>
  <c r="BH618" i="12"/>
  <c r="BH615" i="12"/>
  <c r="BH609" i="12"/>
  <c r="BH679" i="12"/>
  <c r="BH663" i="12"/>
  <c r="BH619" i="12"/>
  <c r="BH604" i="12"/>
  <c r="BH659" i="12"/>
  <c r="BH643" i="12"/>
  <c r="BH624" i="12"/>
  <c r="BH597" i="12"/>
  <c r="BH594" i="12"/>
  <c r="BH591" i="12"/>
  <c r="BH588" i="12"/>
  <c r="BH581" i="12"/>
  <c r="BH614" i="12"/>
  <c r="BH599" i="12"/>
  <c r="BH596" i="12"/>
  <c r="BH593" i="12"/>
  <c r="BH650" i="12"/>
  <c r="BH631" i="12"/>
  <c r="BH653" i="12"/>
  <c r="BH606" i="12"/>
  <c r="BH598" i="12"/>
  <c r="BH578" i="12"/>
  <c r="BH641" i="12"/>
  <c r="BH632" i="12"/>
  <c r="BH576" i="12"/>
  <c r="BH568" i="12"/>
  <c r="BH613" i="12"/>
  <c r="BH590" i="12"/>
  <c r="BH629" i="12"/>
  <c r="BH628" i="12"/>
  <c r="BH602" i="12"/>
  <c r="BH584" i="12"/>
  <c r="BH579" i="12"/>
  <c r="BH551" i="12"/>
  <c r="BH626" i="12"/>
  <c r="BH616" i="12"/>
  <c r="BH651" i="12"/>
  <c r="BH605" i="12"/>
  <c r="BH595" i="12"/>
  <c r="BH561" i="12"/>
  <c r="BH557" i="12"/>
  <c r="BH541" i="12"/>
  <c r="BH525" i="12"/>
  <c r="BH622" i="12"/>
  <c r="BH621" i="12"/>
  <c r="BH611" i="12"/>
  <c r="BH575" i="12"/>
  <c r="BH564" i="12"/>
  <c r="BH553" i="12"/>
  <c r="BH537" i="12"/>
  <c r="BH589" i="12"/>
  <c r="BH583" i="12"/>
  <c r="BH580" i="12"/>
  <c r="BH548" i="12"/>
  <c r="BH532" i="12"/>
  <c r="BH516" i="12"/>
  <c r="BH587" i="12"/>
  <c r="BH572" i="12"/>
  <c r="BH550" i="12"/>
  <c r="BH542" i="12"/>
  <c r="BH563" i="12"/>
  <c r="BH544" i="12"/>
  <c r="BH534" i="12"/>
  <c r="BH570" i="12"/>
  <c r="BH560" i="12"/>
  <c r="BH592" i="12"/>
  <c r="BH608" i="12"/>
  <c r="BH577" i="12"/>
  <c r="BH566" i="12"/>
  <c r="BH600" i="12"/>
  <c r="BH567" i="12"/>
  <c r="BH562" i="12"/>
  <c r="BH523" i="12"/>
  <c r="BH515" i="12"/>
  <c r="BH485" i="12"/>
  <c r="BH558" i="12"/>
  <c r="BH554" i="12"/>
  <c r="BH512" i="12"/>
  <c r="BH496" i="12"/>
  <c r="BH480" i="12"/>
  <c r="BH571" i="12"/>
  <c r="BH565" i="12"/>
  <c r="BH556" i="12"/>
  <c r="BH547" i="12"/>
  <c r="BH555" i="12"/>
  <c r="BH510" i="12"/>
  <c r="BH504" i="12"/>
  <c r="BH539" i="12"/>
  <c r="BH528" i="12"/>
  <c r="BH559" i="12"/>
  <c r="BH546" i="12"/>
  <c r="BH531" i="12"/>
  <c r="BH540" i="12"/>
  <c r="BH549" i="12"/>
  <c r="BH526" i="12"/>
  <c r="BH514" i="12"/>
  <c r="BH492" i="12"/>
  <c r="BH476" i="12"/>
  <c r="BH451" i="12"/>
  <c r="BH574" i="12"/>
  <c r="BH545" i="12"/>
  <c r="BH519" i="12"/>
  <c r="BH505" i="12"/>
  <c r="BH497" i="12"/>
  <c r="BH472" i="12"/>
  <c r="BH538" i="12"/>
  <c r="BH582" i="12"/>
  <c r="BH509" i="12"/>
  <c r="BH473" i="12"/>
  <c r="BH461" i="12"/>
  <c r="BH454" i="12"/>
  <c r="BH573" i="12"/>
  <c r="BH493" i="12"/>
  <c r="BH491" i="12"/>
  <c r="BH486" i="12"/>
  <c r="BH517" i="12"/>
  <c r="BH500" i="12"/>
  <c r="BH489" i="12"/>
  <c r="BH459" i="12"/>
  <c r="BH452" i="12"/>
  <c r="BH527" i="12"/>
  <c r="BH487" i="12"/>
  <c r="BH477" i="12"/>
  <c r="BH462" i="12"/>
  <c r="BH481" i="12"/>
  <c r="BH455" i="12"/>
  <c r="BH610" i="12"/>
  <c r="BH478" i="12"/>
  <c r="BH460" i="12"/>
  <c r="BH445" i="12"/>
  <c r="BH440" i="12"/>
  <c r="BH424" i="12"/>
  <c r="BH533" i="12"/>
  <c r="BH511" i="12"/>
  <c r="BH464" i="12"/>
  <c r="BH435" i="12"/>
  <c r="BH543" i="12"/>
  <c r="BH536" i="12"/>
  <c r="BH502" i="12"/>
  <c r="BH443" i="12"/>
  <c r="BH430" i="12"/>
  <c r="BH414" i="12"/>
  <c r="BH513" i="12"/>
  <c r="BH506" i="12"/>
  <c r="BH529" i="12"/>
  <c r="BH498" i="12"/>
  <c r="BH495" i="12"/>
  <c r="BH448" i="12"/>
  <c r="BH441" i="12"/>
  <c r="BH436" i="12"/>
  <c r="BH420" i="12"/>
  <c r="BH442" i="12"/>
  <c r="BH530" i="12"/>
  <c r="BH503" i="12"/>
  <c r="BH488" i="12"/>
  <c r="BH521" i="12"/>
  <c r="BH524" i="12"/>
  <c r="BH522" i="12"/>
  <c r="BH507" i="12"/>
  <c r="BH494" i="12"/>
  <c r="BH458" i="12"/>
  <c r="BH439" i="12"/>
  <c r="BH426" i="12"/>
  <c r="BH418" i="12"/>
  <c r="BH402" i="12"/>
  <c r="BH434" i="12"/>
  <c r="BH453" i="12"/>
  <c r="BH409" i="12"/>
  <c r="BH508" i="12"/>
  <c r="BH447" i="12"/>
  <c r="BH432" i="12"/>
  <c r="BH428" i="12"/>
  <c r="BH490" i="12"/>
  <c r="BH520" i="12"/>
  <c r="BH474" i="12"/>
  <c r="BH468" i="12"/>
  <c r="BH419" i="12"/>
  <c r="BH408" i="12"/>
  <c r="BH397" i="12"/>
  <c r="BH381" i="12"/>
  <c r="BH427" i="12"/>
  <c r="BH387" i="12"/>
  <c r="BH371" i="12"/>
  <c r="BH483" i="12"/>
  <c r="BH475" i="12"/>
  <c r="BH470" i="12"/>
  <c r="BH431" i="12"/>
  <c r="BH411" i="12"/>
  <c r="BH404" i="12"/>
  <c r="BH456" i="12"/>
  <c r="BH463" i="12"/>
  <c r="BH444" i="12"/>
  <c r="BH437" i="12"/>
  <c r="BH422" i="12"/>
  <c r="BH383" i="12"/>
  <c r="BH367" i="12"/>
  <c r="BH482" i="12"/>
  <c r="BH469" i="12"/>
  <c r="BH406" i="12"/>
  <c r="BH384" i="12"/>
  <c r="BH375" i="12"/>
  <c r="BH363" i="12"/>
  <c r="BH356" i="12"/>
  <c r="BH465" i="12"/>
  <c r="BH423" i="12"/>
  <c r="BH393" i="12"/>
  <c r="BH374" i="12"/>
  <c r="BH417" i="12"/>
  <c r="BH373" i="12"/>
  <c r="BH361" i="12"/>
  <c r="BH332" i="12"/>
  <c r="BH410" i="12"/>
  <c r="BH392" i="12"/>
  <c r="BH401" i="12"/>
  <c r="BH390" i="12"/>
  <c r="BH364" i="12"/>
  <c r="BH344" i="12"/>
  <c r="BH429" i="12"/>
  <c r="BH413" i="12"/>
  <c r="BH412" i="12"/>
  <c r="BH446" i="12"/>
  <c r="BH499" i="12"/>
  <c r="BH395" i="12"/>
  <c r="BH457" i="12"/>
  <c r="BH438" i="12"/>
  <c r="BH398" i="12"/>
  <c r="BH405" i="12"/>
  <c r="BH471" i="12"/>
  <c r="BH376" i="12"/>
  <c r="BH466" i="12"/>
  <c r="BH389" i="12"/>
  <c r="BH370" i="12"/>
  <c r="BH340" i="12"/>
  <c r="BH334" i="12"/>
  <c r="BH318" i="12"/>
  <c r="BH479" i="12"/>
  <c r="BH403" i="12"/>
  <c r="BH372" i="12"/>
  <c r="BH358" i="12"/>
  <c r="BH351" i="12"/>
  <c r="BH396" i="12"/>
  <c r="BH360" i="12"/>
  <c r="BH352" i="12"/>
  <c r="BH345" i="12"/>
  <c r="BH298" i="12"/>
  <c r="BH282" i="12"/>
  <c r="BH266" i="12"/>
  <c r="BH449" i="12"/>
  <c r="BH385" i="12"/>
  <c r="BH380" i="12"/>
  <c r="BH353" i="12"/>
  <c r="BH339" i="12"/>
  <c r="BH325" i="12"/>
  <c r="BH309" i="12"/>
  <c r="BH293" i="12"/>
  <c r="BH425" i="12"/>
  <c r="BH421" i="12"/>
  <c r="BH354" i="12"/>
  <c r="BH342" i="12"/>
  <c r="BH336" i="12"/>
  <c r="BH333" i="12"/>
  <c r="BH330" i="12"/>
  <c r="BH320" i="12"/>
  <c r="BH304" i="12"/>
  <c r="BH288" i="12"/>
  <c r="BH272" i="12"/>
  <c r="BH256" i="12"/>
  <c r="BH362" i="12"/>
  <c r="BH368" i="12"/>
  <c r="BH329" i="12"/>
  <c r="BH321" i="12"/>
  <c r="BH310" i="12"/>
  <c r="BH302" i="12"/>
  <c r="BH292" i="12"/>
  <c r="BH388" i="12"/>
  <c r="BH341" i="12"/>
  <c r="BH301" i="12"/>
  <c r="BH271" i="12"/>
  <c r="BH268" i="12"/>
  <c r="BH357" i="12"/>
  <c r="BH300" i="12"/>
  <c r="BH265" i="12"/>
  <c r="BH262" i="12"/>
  <c r="BH400" i="12"/>
  <c r="BH324" i="12"/>
  <c r="BH355" i="12"/>
  <c r="BH350" i="12"/>
  <c r="BH322" i="12"/>
  <c r="BH315" i="12"/>
  <c r="BH307" i="12"/>
  <c r="BH270" i="12"/>
  <c r="BH379" i="12"/>
  <c r="BH378" i="12"/>
  <c r="BH327" i="12"/>
  <c r="BH312" i="12"/>
  <c r="BH255" i="12"/>
  <c r="BH247" i="12"/>
  <c r="BH231" i="12"/>
  <c r="BH215" i="12"/>
  <c r="BH199" i="12"/>
  <c r="BH183" i="12"/>
  <c r="BH167" i="12"/>
  <c r="BH151" i="12"/>
  <c r="BH277" i="12"/>
  <c r="BH259" i="12"/>
  <c r="BH242" i="12"/>
  <c r="BH407" i="12"/>
  <c r="BH347" i="12"/>
  <c r="BH311" i="12"/>
  <c r="BH252" i="12"/>
  <c r="BH237" i="12"/>
  <c r="BH221" i="12"/>
  <c r="BH205" i="12"/>
  <c r="BH189" i="12"/>
  <c r="BH173" i="12"/>
  <c r="BH157" i="12"/>
  <c r="BH316" i="12"/>
  <c r="BH290" i="12"/>
  <c r="BH278" i="12"/>
  <c r="BH248" i="12"/>
  <c r="BH415" i="12"/>
  <c r="BH343" i="12"/>
  <c r="BH295" i="12"/>
  <c r="BH274" i="12"/>
  <c r="BH243" i="12"/>
  <c r="BH227" i="12"/>
  <c r="BH211" i="12"/>
  <c r="BH179" i="12"/>
  <c r="BH163" i="12"/>
  <c r="BH147" i="12"/>
  <c r="BH328" i="12"/>
  <c r="BH317" i="12"/>
  <c r="BH286" i="12"/>
  <c r="BH249" i="12"/>
  <c r="BH233" i="12"/>
  <c r="BH217" i="12"/>
  <c r="BH201" i="12"/>
  <c r="BH185" i="12"/>
  <c r="BH169" i="12"/>
  <c r="BH386" i="12"/>
  <c r="BH359" i="12"/>
  <c r="BH338" i="12"/>
  <c r="BH326" i="12"/>
  <c r="BH308" i="12"/>
  <c r="BH299" i="12"/>
  <c r="BH391" i="12"/>
  <c r="BH305" i="12"/>
  <c r="BH335" i="12"/>
  <c r="BH254" i="12"/>
  <c r="BH232" i="12"/>
  <c r="BH216" i="12"/>
  <c r="BH200" i="12"/>
  <c r="BH184" i="12"/>
  <c r="BH176" i="12"/>
  <c r="BH152" i="12"/>
  <c r="BH129" i="12"/>
  <c r="BH113" i="12"/>
  <c r="BH87" i="12"/>
  <c r="BH83" i="12"/>
  <c r="BH285" i="12"/>
  <c r="BH261" i="12"/>
  <c r="BH250" i="12"/>
  <c r="BH240" i="12"/>
  <c r="BH369" i="12"/>
  <c r="BH287" i="12"/>
  <c r="BH245" i="12"/>
  <c r="BH159" i="12"/>
  <c r="BH142" i="12"/>
  <c r="BH294" i="12"/>
  <c r="BH276" i="12"/>
  <c r="BH257" i="12"/>
  <c r="BH346" i="12"/>
  <c r="BH273" i="12"/>
  <c r="BH269" i="12"/>
  <c r="BH258" i="12"/>
  <c r="BH171" i="12"/>
  <c r="BH131" i="12"/>
  <c r="BH115" i="12"/>
  <c r="BH105" i="12"/>
  <c r="BH101" i="12"/>
  <c r="BH337" i="12"/>
  <c r="BH244" i="12"/>
  <c r="BH241" i="12"/>
  <c r="BH235" i="12"/>
  <c r="BH219" i="12"/>
  <c r="BH203" i="12"/>
  <c r="BH187" i="12"/>
  <c r="BH164" i="12"/>
  <c r="BH145" i="12"/>
  <c r="BH126" i="12"/>
  <c r="BH319" i="12"/>
  <c r="BH303" i="12"/>
  <c r="BH275" i="12"/>
  <c r="BH238" i="12"/>
  <c r="BH209" i="12"/>
  <c r="BH197" i="12"/>
  <c r="BH191" i="12"/>
  <c r="BH77" i="12"/>
  <c r="BH73" i="12"/>
  <c r="BH377" i="12"/>
  <c r="BH313" i="12"/>
  <c r="BH291" i="12"/>
  <c r="BH220" i="12"/>
  <c r="BH150" i="12"/>
  <c r="BH139" i="12"/>
  <c r="BH111" i="12"/>
  <c r="BH92" i="12"/>
  <c r="BH82" i="12"/>
  <c r="BH69" i="12"/>
  <c r="BH65" i="12"/>
  <c r="BH251" i="12"/>
  <c r="BH214" i="12"/>
  <c r="BH208" i="12"/>
  <c r="BH202" i="12"/>
  <c r="BH196" i="12"/>
  <c r="BH190" i="12"/>
  <c r="BH138" i="12"/>
  <c r="BH120" i="12"/>
  <c r="BH85" i="12"/>
  <c r="BH61" i="12"/>
  <c r="BH57" i="12"/>
  <c r="BH228" i="12"/>
  <c r="BH172" i="12"/>
  <c r="BH253" i="12"/>
  <c r="BH239" i="12"/>
  <c r="BH234" i="12"/>
  <c r="BH226" i="12"/>
  <c r="BH225" i="12"/>
  <c r="BH213" i="12"/>
  <c r="BH207" i="12"/>
  <c r="BH166" i="12"/>
  <c r="BH160" i="12"/>
  <c r="BH148" i="12"/>
  <c r="BH141" i="12"/>
  <c r="BH95" i="12"/>
  <c r="BH88" i="12"/>
  <c r="BH78" i="12"/>
  <c r="BH74" i="12"/>
  <c r="BH40" i="12"/>
  <c r="BH24" i="12"/>
  <c r="BH284" i="12"/>
  <c r="BH267" i="12"/>
  <c r="BH224" i="12"/>
  <c r="BH218" i="12"/>
  <c r="BH206" i="12"/>
  <c r="BH165" i="12"/>
  <c r="BH306" i="12"/>
  <c r="BH349" i="12"/>
  <c r="BH281" i="12"/>
  <c r="BH264" i="12"/>
  <c r="BH162" i="12"/>
  <c r="BH124" i="12"/>
  <c r="BH121" i="12"/>
  <c r="BH70" i="12"/>
  <c r="BH64" i="12"/>
  <c r="BH46" i="12"/>
  <c r="BH25" i="12"/>
  <c r="BH132" i="12"/>
  <c r="BH366" i="12"/>
  <c r="BH175" i="12"/>
  <c r="BH156" i="12"/>
  <c r="BH149" i="12"/>
  <c r="BH96" i="12"/>
  <c r="BH38" i="12"/>
  <c r="BH29" i="12"/>
  <c r="BH18" i="12"/>
  <c r="BH76" i="12"/>
  <c r="BH188" i="12"/>
  <c r="BH177" i="12"/>
  <c r="BH146" i="12"/>
  <c r="BH180" i="12"/>
  <c r="BH137" i="12"/>
  <c r="BH100" i="12"/>
  <c r="BH71" i="12"/>
  <c r="BH66" i="12"/>
  <c r="BH47" i="12"/>
  <c r="BH36" i="12"/>
  <c r="BH19" i="12"/>
  <c r="BH260" i="12"/>
  <c r="BH193" i="12"/>
  <c r="BH134" i="12"/>
  <c r="BH123" i="12"/>
  <c r="BH108" i="12"/>
  <c r="BH283" i="12"/>
  <c r="BH296" i="12"/>
  <c r="BH194" i="12"/>
  <c r="BH186" i="12"/>
  <c r="BH155" i="12"/>
  <c r="BH52" i="12"/>
  <c r="BH17" i="12"/>
  <c r="BH55" i="12"/>
  <c r="BH33" i="12"/>
  <c r="BH31" i="12"/>
  <c r="BH116" i="12"/>
  <c r="BH204" i="12"/>
  <c r="BH84" i="12"/>
  <c r="BH58" i="12"/>
  <c r="BH16" i="12"/>
  <c r="BH15" i="12"/>
  <c r="BH158" i="12"/>
  <c r="BH140" i="12"/>
  <c r="BH104" i="12"/>
  <c r="BH93" i="12"/>
  <c r="BH394" i="12"/>
  <c r="BH289" i="12"/>
  <c r="BH222" i="12"/>
  <c r="BH119" i="12"/>
  <c r="BH75" i="12"/>
  <c r="BH48" i="12"/>
  <c r="BH42" i="12"/>
  <c r="BH14" i="12"/>
  <c r="BH210" i="12"/>
  <c r="BH198" i="12"/>
  <c r="BH170" i="12"/>
  <c r="BH135" i="12"/>
  <c r="BH68" i="12"/>
  <c r="BH174" i="12"/>
  <c r="BH114" i="12"/>
  <c r="BH94" i="12"/>
  <c r="BH67" i="12"/>
  <c r="BH51" i="12"/>
  <c r="BH23" i="12"/>
  <c r="BH22" i="12"/>
  <c r="BH13" i="12"/>
  <c r="BH236" i="12"/>
  <c r="BH168" i="12"/>
  <c r="BH143" i="12"/>
  <c r="BH154" i="12"/>
  <c r="BH153" i="12"/>
  <c r="BH118" i="12"/>
  <c r="BH62" i="12"/>
  <c r="BH59" i="12"/>
  <c r="BH37" i="12"/>
  <c r="BH10" i="12"/>
  <c r="BH182" i="12"/>
  <c r="BH50" i="12"/>
  <c r="BH27" i="12"/>
  <c r="BH56" i="12"/>
  <c r="BH107" i="12"/>
  <c r="BH60" i="12"/>
  <c r="BH12" i="12"/>
  <c r="BH128" i="12"/>
  <c r="BH323" i="12"/>
  <c r="BH192" i="12"/>
  <c r="BH102" i="12"/>
  <c r="BH35" i="12"/>
  <c r="BH30" i="12"/>
  <c r="BH26" i="12"/>
  <c r="BH21" i="12"/>
  <c r="BH9" i="12"/>
  <c r="BH181" i="12"/>
  <c r="BH112" i="12"/>
  <c r="BH43" i="12"/>
  <c r="BH230" i="12"/>
  <c r="BH41" i="12"/>
  <c r="BH28" i="12"/>
  <c r="BH80" i="12"/>
  <c r="BH130" i="12"/>
  <c r="BH103" i="12"/>
  <c r="BH86" i="12"/>
  <c r="BH91" i="12"/>
  <c r="BH53" i="12"/>
  <c r="BH106" i="12"/>
  <c r="BH136" i="12"/>
  <c r="BH49" i="12"/>
  <c r="BH97" i="12"/>
  <c r="BH79" i="12"/>
  <c r="BH223" i="12"/>
  <c r="BH125" i="12"/>
  <c r="BH20" i="12"/>
  <c r="BH122" i="12"/>
  <c r="BH279" i="12"/>
  <c r="BH117" i="12"/>
  <c r="BH32" i="12"/>
  <c r="BH98" i="12"/>
  <c r="BH11" i="12"/>
  <c r="BH133" i="12"/>
  <c r="BH89" i="12"/>
  <c r="BG99" i="12"/>
  <c r="BG45" i="12"/>
  <c r="BG81" i="12"/>
  <c r="BG54" i="12"/>
  <c r="BG63" i="12"/>
  <c r="BI6" i="12"/>
  <c r="BJ4" i="12"/>
  <c r="BG90" i="12"/>
  <c r="BG1" i="7"/>
  <c r="BH2" i="7"/>
  <c r="BB6" i="11"/>
  <c r="BC4" i="11"/>
  <c r="BH90" i="12" l="1"/>
  <c r="BJ6" i="12"/>
  <c r="BK4" i="12"/>
  <c r="BI701" i="12"/>
  <c r="BI702" i="12"/>
  <c r="BI703" i="12"/>
  <c r="BI687" i="12"/>
  <c r="BI698" i="12"/>
  <c r="BI699" i="12"/>
  <c r="BI700" i="12"/>
  <c r="BI685" i="12"/>
  <c r="BI680" i="12"/>
  <c r="BI688" i="12"/>
  <c r="BI686" i="12"/>
  <c r="BI694" i="12"/>
  <c r="BI691" i="12"/>
  <c r="BI682" i="12"/>
  <c r="BI681" i="12"/>
  <c r="BI677" i="12"/>
  <c r="BI697" i="12"/>
  <c r="BI692" i="12"/>
  <c r="BI683" i="12"/>
  <c r="BI679" i="12"/>
  <c r="BI676" i="12"/>
  <c r="BI674" i="12"/>
  <c r="BI667" i="12"/>
  <c r="BI665" i="12"/>
  <c r="BI650" i="12"/>
  <c r="BI696" i="12"/>
  <c r="BI684" i="12"/>
  <c r="BI690" i="12"/>
  <c r="BI672" i="12"/>
  <c r="BI659" i="12"/>
  <c r="BI678" i="12"/>
  <c r="BI663" i="12"/>
  <c r="BI675" i="12"/>
  <c r="BI661" i="12"/>
  <c r="BI653" i="12"/>
  <c r="BI646" i="12"/>
  <c r="BI628" i="12"/>
  <c r="BI668" i="12"/>
  <c r="BI652" i="12"/>
  <c r="BI693" i="12"/>
  <c r="BI670" i="12"/>
  <c r="BI669" i="12"/>
  <c r="BI662" i="12"/>
  <c r="BI657" i="12"/>
  <c r="BI673" i="12"/>
  <c r="BI664" i="12"/>
  <c r="BI658" i="12"/>
  <c r="BI656" i="12"/>
  <c r="BI642" i="12"/>
  <c r="BI644" i="12"/>
  <c r="BI630" i="12"/>
  <c r="BI641" i="12"/>
  <c r="BI660" i="12"/>
  <c r="BI640" i="12"/>
  <c r="BI627" i="12"/>
  <c r="BI612" i="12"/>
  <c r="BI649" i="12"/>
  <c r="BI623" i="12"/>
  <c r="BI655" i="12"/>
  <c r="BI638" i="12"/>
  <c r="BI618" i="12"/>
  <c r="BI647" i="12"/>
  <c r="BI645" i="12"/>
  <c r="BI635" i="12"/>
  <c r="BI651" i="12"/>
  <c r="BI633" i="12"/>
  <c r="BI643" i="12"/>
  <c r="BI632" i="12"/>
  <c r="BI648" i="12"/>
  <c r="BI596" i="12"/>
  <c r="BI580" i="12"/>
  <c r="BI625" i="12"/>
  <c r="BI606" i="12"/>
  <c r="BI617" i="12"/>
  <c r="BI626" i="12"/>
  <c r="BI614" i="12"/>
  <c r="BI598" i="12"/>
  <c r="BI666" i="12"/>
  <c r="BI639" i="12"/>
  <c r="BI636" i="12"/>
  <c r="BI624" i="12"/>
  <c r="BI615" i="12"/>
  <c r="BI607" i="12"/>
  <c r="BI634" i="12"/>
  <c r="BI629" i="12"/>
  <c r="BI622" i="12"/>
  <c r="BI610" i="12"/>
  <c r="BI590" i="12"/>
  <c r="BI631" i="12"/>
  <c r="BI599" i="12"/>
  <c r="BI602" i="12"/>
  <c r="BI600" i="12"/>
  <c r="BI563" i="12"/>
  <c r="BI611" i="12"/>
  <c r="BI605" i="12"/>
  <c r="BI591" i="12"/>
  <c r="BI604" i="12"/>
  <c r="BI597" i="12"/>
  <c r="BI616" i="12"/>
  <c r="BI568" i="12"/>
  <c r="BI546" i="12"/>
  <c r="BI619" i="12"/>
  <c r="BI609" i="12"/>
  <c r="BI595" i="12"/>
  <c r="BI581" i="12"/>
  <c r="BI573" i="12"/>
  <c r="BI536" i="12"/>
  <c r="BI589" i="12"/>
  <c r="BI583" i="12"/>
  <c r="BI576" i="12"/>
  <c r="BI548" i="12"/>
  <c r="BI577" i="12"/>
  <c r="BI559" i="12"/>
  <c r="BI543" i="12"/>
  <c r="BI527" i="12"/>
  <c r="BI601" i="12"/>
  <c r="BI594" i="12"/>
  <c r="BI588" i="12"/>
  <c r="BI572" i="12"/>
  <c r="BI558" i="12"/>
  <c r="BI531" i="12"/>
  <c r="BI521" i="12"/>
  <c r="BI584" i="12"/>
  <c r="BI579" i="12"/>
  <c r="BI566" i="12"/>
  <c r="BI587" i="12"/>
  <c r="BI570" i="12"/>
  <c r="BI560" i="12"/>
  <c r="BI567" i="12"/>
  <c r="BI593" i="12"/>
  <c r="BI582" i="12"/>
  <c r="BI565" i="12"/>
  <c r="BI621" i="12"/>
  <c r="BI608" i="12"/>
  <c r="BI592" i="12"/>
  <c r="BI575" i="12"/>
  <c r="BI555" i="12"/>
  <c r="BI539" i="12"/>
  <c r="BI537" i="12"/>
  <c r="BI524" i="12"/>
  <c r="BI554" i="12"/>
  <c r="BI550" i="12"/>
  <c r="BI512" i="12"/>
  <c r="BI496" i="12"/>
  <c r="BI480" i="12"/>
  <c r="BI520" i="12"/>
  <c r="BI507" i="12"/>
  <c r="BI491" i="12"/>
  <c r="BI475" i="12"/>
  <c r="BI551" i="12"/>
  <c r="BI549" i="12"/>
  <c r="BI547" i="12"/>
  <c r="BI613" i="12"/>
  <c r="BI533" i="12"/>
  <c r="BI498" i="12"/>
  <c r="BI561" i="12"/>
  <c r="BI528" i="12"/>
  <c r="BI585" i="12"/>
  <c r="BI578" i="12"/>
  <c r="BI571" i="12"/>
  <c r="BI540" i="12"/>
  <c r="BI530" i="12"/>
  <c r="BI519" i="12"/>
  <c r="BI517" i="12"/>
  <c r="BI564" i="12"/>
  <c r="BI557" i="12"/>
  <c r="BI526" i="12"/>
  <c r="BI556" i="12"/>
  <c r="BI503" i="12"/>
  <c r="BI502" i="12"/>
  <c r="BI486" i="12"/>
  <c r="BI462" i="12"/>
  <c r="BI446" i="12"/>
  <c r="BI532" i="12"/>
  <c r="BI515" i="12"/>
  <c r="BI505" i="12"/>
  <c r="BI497" i="12"/>
  <c r="BI522" i="12"/>
  <c r="BI506" i="12"/>
  <c r="BI490" i="12"/>
  <c r="BI516" i="12"/>
  <c r="BI493" i="12"/>
  <c r="BI466" i="12"/>
  <c r="BI542" i="12"/>
  <c r="BI523" i="12"/>
  <c r="BI514" i="12"/>
  <c r="BI500" i="12"/>
  <c r="BI489" i="12"/>
  <c r="BI472" i="12"/>
  <c r="BI481" i="12"/>
  <c r="BI494" i="12"/>
  <c r="BI482" i="12"/>
  <c r="BI541" i="12"/>
  <c r="BI509" i="12"/>
  <c r="BI538" i="12"/>
  <c r="BI511" i="12"/>
  <c r="BI464" i="12"/>
  <c r="BI435" i="12"/>
  <c r="BI419" i="12"/>
  <c r="BI545" i="12"/>
  <c r="BI492" i="12"/>
  <c r="BI477" i="12"/>
  <c r="BI452" i="12"/>
  <c r="BI443" i="12"/>
  <c r="BI513" i="12"/>
  <c r="BI504" i="12"/>
  <c r="BI488" i="12"/>
  <c r="BI425" i="12"/>
  <c r="BI409" i="12"/>
  <c r="BI553" i="12"/>
  <c r="BI529" i="12"/>
  <c r="BI495" i="12"/>
  <c r="BI508" i="12"/>
  <c r="BI476" i="12"/>
  <c r="BI468" i="12"/>
  <c r="BI431" i="12"/>
  <c r="BI415" i="12"/>
  <c r="BI534" i="12"/>
  <c r="BI544" i="12"/>
  <c r="BI510" i="12"/>
  <c r="BI478" i="12"/>
  <c r="BI437" i="12"/>
  <c r="BI420" i="12"/>
  <c r="BI483" i="12"/>
  <c r="BI473" i="12"/>
  <c r="BI417" i="12"/>
  <c r="BI410" i="12"/>
  <c r="BI457" i="12"/>
  <c r="BI456" i="12"/>
  <c r="BI445" i="12"/>
  <c r="BI442" i="12"/>
  <c r="BI562" i="12"/>
  <c r="BI447" i="12"/>
  <c r="BI432" i="12"/>
  <c r="BI428" i="12"/>
  <c r="BI444" i="12"/>
  <c r="BI470" i="12"/>
  <c r="BI465" i="12"/>
  <c r="BI574" i="12"/>
  <c r="BI487" i="12"/>
  <c r="BI471" i="12"/>
  <c r="BI460" i="12"/>
  <c r="BI423" i="12"/>
  <c r="BI392" i="12"/>
  <c r="BI376" i="12"/>
  <c r="BI360" i="12"/>
  <c r="BI485" i="12"/>
  <c r="BI459" i="12"/>
  <c r="BI451" i="12"/>
  <c r="BI441" i="12"/>
  <c r="BI411" i="12"/>
  <c r="BI404" i="12"/>
  <c r="BI398" i="12"/>
  <c r="BI454" i="12"/>
  <c r="BI439" i="12"/>
  <c r="BI438" i="12"/>
  <c r="BI412" i="12"/>
  <c r="BI394" i="12"/>
  <c r="BI378" i="12"/>
  <c r="BI469" i="12"/>
  <c r="BI393" i="12"/>
  <c r="BI374" i="12"/>
  <c r="BI353" i="12"/>
  <c r="BI383" i="12"/>
  <c r="BI373" i="12"/>
  <c r="BI343" i="12"/>
  <c r="BI499" i="12"/>
  <c r="BI463" i="12"/>
  <c r="BI405" i="12"/>
  <c r="BI400" i="12"/>
  <c r="BI458" i="12"/>
  <c r="BI424" i="12"/>
  <c r="BI402" i="12"/>
  <c r="BI389" i="12"/>
  <c r="BI380" i="12"/>
  <c r="BI357" i="12"/>
  <c r="BI339" i="12"/>
  <c r="BI455" i="12"/>
  <c r="BI440" i="12"/>
  <c r="BI414" i="12"/>
  <c r="BI381" i="12"/>
  <c r="BI355" i="12"/>
  <c r="BI354" i="12"/>
  <c r="BI408" i="12"/>
  <c r="BI453" i="12"/>
  <c r="BI448" i="12"/>
  <c r="BI434" i="12"/>
  <c r="BI401" i="12"/>
  <c r="BI413" i="12"/>
  <c r="BI386" i="12"/>
  <c r="BI379" i="12"/>
  <c r="BI358" i="12"/>
  <c r="BI474" i="12"/>
  <c r="BI388" i="12"/>
  <c r="BI406" i="12"/>
  <c r="BI395" i="12"/>
  <c r="BI525" i="12"/>
  <c r="BI479" i="12"/>
  <c r="BI368" i="12"/>
  <c r="BI367" i="12"/>
  <c r="BI350" i="12"/>
  <c r="BI337" i="12"/>
  <c r="BI329" i="12"/>
  <c r="BI461" i="12"/>
  <c r="BI426" i="12"/>
  <c r="BI403" i="12"/>
  <c r="BI387" i="12"/>
  <c r="BI430" i="12"/>
  <c r="BI396" i="12"/>
  <c r="BI366" i="12"/>
  <c r="BI349" i="12"/>
  <c r="BI449" i="12"/>
  <c r="BI436" i="12"/>
  <c r="BI385" i="12"/>
  <c r="BI325" i="12"/>
  <c r="BI309" i="12"/>
  <c r="BI293" i="12"/>
  <c r="BI277" i="12"/>
  <c r="BI261" i="12"/>
  <c r="BI421" i="12"/>
  <c r="BI342" i="12"/>
  <c r="BI336" i="12"/>
  <c r="BI333" i="12"/>
  <c r="BI330" i="12"/>
  <c r="BI320" i="12"/>
  <c r="BI304" i="12"/>
  <c r="BI362" i="12"/>
  <c r="BI315" i="12"/>
  <c r="BI299" i="12"/>
  <c r="BI283" i="12"/>
  <c r="BI267" i="12"/>
  <c r="BI390" i="12"/>
  <c r="BI377" i="12"/>
  <c r="BI326" i="12"/>
  <c r="BI372" i="12"/>
  <c r="BI341" i="12"/>
  <c r="BI318" i="12"/>
  <c r="BI301" i="12"/>
  <c r="BI300" i="12"/>
  <c r="BI265" i="12"/>
  <c r="BI262" i="12"/>
  <c r="BI324" i="12"/>
  <c r="BI291" i="12"/>
  <c r="BI288" i="12"/>
  <c r="BI259" i="12"/>
  <c r="BI257" i="12"/>
  <c r="BI254" i="12"/>
  <c r="BI364" i="12"/>
  <c r="BI347" i="12"/>
  <c r="BI334" i="12"/>
  <c r="BI327" i="12"/>
  <c r="BI371" i="12"/>
  <c r="BI418" i="12"/>
  <c r="BI370" i="12"/>
  <c r="BI306" i="12"/>
  <c r="BI290" i="12"/>
  <c r="BI264" i="12"/>
  <c r="BI363" i="12"/>
  <c r="BI361" i="12"/>
  <c r="BI359" i="12"/>
  <c r="BI422" i="12"/>
  <c r="BI242" i="12"/>
  <c r="BI226" i="12"/>
  <c r="BI210" i="12"/>
  <c r="BI194" i="12"/>
  <c r="BI162" i="12"/>
  <c r="BI407" i="12"/>
  <c r="BI321" i="12"/>
  <c r="BI311" i="12"/>
  <c r="BI302" i="12"/>
  <c r="BI266" i="12"/>
  <c r="BI252" i="12"/>
  <c r="BI316" i="12"/>
  <c r="BI278" i="12"/>
  <c r="BI248" i="12"/>
  <c r="BI232" i="12"/>
  <c r="BI216" i="12"/>
  <c r="BI200" i="12"/>
  <c r="BI184" i="12"/>
  <c r="BI168" i="12"/>
  <c r="BI427" i="12"/>
  <c r="BI345" i="12"/>
  <c r="BI322" i="12"/>
  <c r="BI310" i="12"/>
  <c r="BI307" i="12"/>
  <c r="BI295" i="12"/>
  <c r="BI274" i="12"/>
  <c r="BI270" i="12"/>
  <c r="BI328" i="12"/>
  <c r="BI317" i="12"/>
  <c r="BI284" i="12"/>
  <c r="BI238" i="12"/>
  <c r="BI222" i="12"/>
  <c r="BI206" i="12"/>
  <c r="BI190" i="12"/>
  <c r="BI174" i="12"/>
  <c r="BI158" i="12"/>
  <c r="BI142" i="12"/>
  <c r="BI298" i="12"/>
  <c r="BI292" i="12"/>
  <c r="BI286" i="12"/>
  <c r="BI397" i="12"/>
  <c r="BI279" i="12"/>
  <c r="BI260" i="12"/>
  <c r="BI244" i="12"/>
  <c r="BI228" i="12"/>
  <c r="BI196" i="12"/>
  <c r="BI180" i="12"/>
  <c r="BI164" i="12"/>
  <c r="BI429" i="12"/>
  <c r="BI391" i="12"/>
  <c r="BI356" i="12"/>
  <c r="BI305" i="12"/>
  <c r="BI312" i="12"/>
  <c r="BI285" i="12"/>
  <c r="BI268" i="12"/>
  <c r="BI250" i="12"/>
  <c r="BI243" i="12"/>
  <c r="BI240" i="12"/>
  <c r="BI224" i="12"/>
  <c r="BI208" i="12"/>
  <c r="BI192" i="12"/>
  <c r="BI169" i="12"/>
  <c r="BI160" i="12"/>
  <c r="BI149" i="12"/>
  <c r="BI124" i="12"/>
  <c r="BI108" i="12"/>
  <c r="BI369" i="12"/>
  <c r="BI287" i="12"/>
  <c r="BI272" i="12"/>
  <c r="BI256" i="12"/>
  <c r="BI255" i="12"/>
  <c r="BI245" i="12"/>
  <c r="BI233" i="12"/>
  <c r="BI351" i="12"/>
  <c r="BI332" i="12"/>
  <c r="BI294" i="12"/>
  <c r="BI276" i="12"/>
  <c r="BI177" i="12"/>
  <c r="BI170" i="12"/>
  <c r="BI289" i="12"/>
  <c r="BI253" i="12"/>
  <c r="BI234" i="12"/>
  <c r="BI249" i="12"/>
  <c r="BI247" i="12"/>
  <c r="BI241" i="12"/>
  <c r="BI235" i="12"/>
  <c r="BI227" i="12"/>
  <c r="BI219" i="12"/>
  <c r="BI211" i="12"/>
  <c r="BI203" i="12"/>
  <c r="BI187" i="12"/>
  <c r="BI179" i="12"/>
  <c r="BI145" i="12"/>
  <c r="BI126" i="12"/>
  <c r="BI97" i="12"/>
  <c r="BI93" i="12"/>
  <c r="BI323" i="12"/>
  <c r="BI308" i="12"/>
  <c r="BI281" i="12"/>
  <c r="BI172" i="12"/>
  <c r="BI156" i="12"/>
  <c r="BI137" i="12"/>
  <c r="BI121" i="12"/>
  <c r="BI338" i="12"/>
  <c r="BI384" i="12"/>
  <c r="BI335" i="12"/>
  <c r="BI313" i="12"/>
  <c r="BI271" i="12"/>
  <c r="BI220" i="12"/>
  <c r="BI215" i="12"/>
  <c r="BI185" i="12"/>
  <c r="BI173" i="12"/>
  <c r="BI152" i="12"/>
  <c r="BI150" i="12"/>
  <c r="BI139" i="12"/>
  <c r="BI111" i="12"/>
  <c r="BI92" i="12"/>
  <c r="BI82" i="12"/>
  <c r="BI69" i="12"/>
  <c r="BI65" i="12"/>
  <c r="BI346" i="12"/>
  <c r="BI282" i="12"/>
  <c r="BI258" i="12"/>
  <c r="BI251" i="12"/>
  <c r="BI214" i="12"/>
  <c r="BI202" i="12"/>
  <c r="BI138" i="12"/>
  <c r="BI129" i="12"/>
  <c r="BI120" i="12"/>
  <c r="BI85" i="12"/>
  <c r="BI61" i="12"/>
  <c r="BI57" i="12"/>
  <c r="BI273" i="12"/>
  <c r="BI167" i="12"/>
  <c r="BI154" i="12"/>
  <c r="BI140" i="12"/>
  <c r="BI128" i="12"/>
  <c r="BI119" i="12"/>
  <c r="BI53" i="12"/>
  <c r="BI49" i="12"/>
  <c r="BI319" i="12"/>
  <c r="BI239" i="12"/>
  <c r="BI225" i="12"/>
  <c r="BI213" i="12"/>
  <c r="BI207" i="12"/>
  <c r="BI166" i="12"/>
  <c r="BI201" i="12"/>
  <c r="BI118" i="12"/>
  <c r="BI70" i="12"/>
  <c r="BI66" i="12"/>
  <c r="BI35" i="12"/>
  <c r="BI275" i="12"/>
  <c r="BI171" i="12"/>
  <c r="BI352" i="12"/>
  <c r="BI231" i="12"/>
  <c r="BI209" i="12"/>
  <c r="BI221" i="12"/>
  <c r="BI183" i="12"/>
  <c r="BI175" i="12"/>
  <c r="BI115" i="12"/>
  <c r="BI96" i="12"/>
  <c r="BI38" i="12"/>
  <c r="BI29" i="12"/>
  <c r="BI18" i="12"/>
  <c r="BI151" i="12"/>
  <c r="BI191" i="12"/>
  <c r="BI188" i="12"/>
  <c r="BI159" i="12"/>
  <c r="BI146" i="12"/>
  <c r="BI132" i="12"/>
  <c r="BI76" i="12"/>
  <c r="BI52" i="12"/>
  <c r="BI13" i="12"/>
  <c r="BI117" i="12"/>
  <c r="BI112" i="12"/>
  <c r="BI106" i="12"/>
  <c r="BI205" i="12"/>
  <c r="BI147" i="12"/>
  <c r="BI143" i="12"/>
  <c r="BI218" i="12"/>
  <c r="BI199" i="12"/>
  <c r="BI153" i="12"/>
  <c r="BI141" i="12"/>
  <c r="BI103" i="12"/>
  <c r="BI91" i="12"/>
  <c r="BI77" i="12"/>
  <c r="BI14" i="12"/>
  <c r="BI230" i="12"/>
  <c r="BI217" i="12"/>
  <c r="BI182" i="12"/>
  <c r="BI114" i="12"/>
  <c r="BI344" i="12"/>
  <c r="BI296" i="12"/>
  <c r="BI197" i="12"/>
  <c r="BI186" i="12"/>
  <c r="BI155" i="12"/>
  <c r="BI237" i="12"/>
  <c r="BI116" i="12"/>
  <c r="BI55" i="12"/>
  <c r="BI33" i="12"/>
  <c r="BI31" i="12"/>
  <c r="BI100" i="12"/>
  <c r="BI84" i="12"/>
  <c r="BI58" i="12"/>
  <c r="BI204" i="12"/>
  <c r="BI113" i="12"/>
  <c r="BI104" i="12"/>
  <c r="BI15" i="12"/>
  <c r="BI75" i="12"/>
  <c r="BI42" i="12"/>
  <c r="BI340" i="12"/>
  <c r="BI269" i="12"/>
  <c r="BI48" i="12"/>
  <c r="BI198" i="12"/>
  <c r="BI135" i="12"/>
  <c r="BI68" i="12"/>
  <c r="BI105" i="12"/>
  <c r="BI94" i="12"/>
  <c r="BI74" i="12"/>
  <c r="BI67" i="12"/>
  <c r="BI64" i="12"/>
  <c r="BI163" i="12"/>
  <c r="BI95" i="12"/>
  <c r="BI36" i="12"/>
  <c r="BI303" i="12"/>
  <c r="BI134" i="12"/>
  <c r="BI131" i="12"/>
  <c r="BI176" i="12"/>
  <c r="BI157" i="12"/>
  <c r="BI101" i="12"/>
  <c r="BI73" i="12"/>
  <c r="BI50" i="12"/>
  <c r="BI46" i="12"/>
  <c r="BI40" i="12"/>
  <c r="BI25" i="12"/>
  <c r="BI102" i="12"/>
  <c r="BI30" i="12"/>
  <c r="BI26" i="12"/>
  <c r="BI21" i="12"/>
  <c r="BI17" i="12"/>
  <c r="BI9" i="12"/>
  <c r="BI16" i="12"/>
  <c r="BI47" i="12"/>
  <c r="BI28" i="12"/>
  <c r="BI19" i="12"/>
  <c r="BI80" i="12"/>
  <c r="BI79" i="12"/>
  <c r="BI193" i="12"/>
  <c r="BI375" i="12"/>
  <c r="BI130" i="12"/>
  <c r="BI123" i="12"/>
  <c r="BI86" i="12"/>
  <c r="BI56" i="12"/>
  <c r="BI83" i="12"/>
  <c r="BI136" i="12"/>
  <c r="BI107" i="12"/>
  <c r="BI71" i="12"/>
  <c r="BI51" i="12"/>
  <c r="BI133" i="12"/>
  <c r="BI12" i="12"/>
  <c r="BI148" i="12"/>
  <c r="BI223" i="12"/>
  <c r="BI125" i="12"/>
  <c r="BI20" i="12"/>
  <c r="BI43" i="12"/>
  <c r="BI27" i="12"/>
  <c r="BI60" i="12"/>
  <c r="BI41" i="12"/>
  <c r="BI98" i="12"/>
  <c r="BI89" i="12"/>
  <c r="BI11" i="12"/>
  <c r="BI236" i="12"/>
  <c r="BI181" i="12"/>
  <c r="BI165" i="12"/>
  <c r="BI189" i="12"/>
  <c r="BI78" i="12"/>
  <c r="BI32" i="12"/>
  <c r="BI24" i="12"/>
  <c r="BI22" i="12"/>
  <c r="BI87" i="12"/>
  <c r="BI62" i="12"/>
  <c r="BI59" i="12"/>
  <c r="BI37" i="12"/>
  <c r="BI10" i="12"/>
  <c r="BI122" i="12"/>
  <c r="BI88" i="12"/>
  <c r="BI23" i="12"/>
  <c r="BH72" i="12"/>
  <c r="BH99" i="12"/>
  <c r="BH45" i="12"/>
  <c r="BH54" i="12"/>
  <c r="BH81" i="12"/>
  <c r="BH63" i="12"/>
  <c r="BI2" i="7"/>
  <c r="BH1" i="7"/>
  <c r="BC6" i="11"/>
  <c r="BD4" i="11"/>
  <c r="BI54" i="12" l="1"/>
  <c r="BI63" i="12"/>
  <c r="BI99" i="12"/>
  <c r="BJ701" i="12"/>
  <c r="BJ696" i="12"/>
  <c r="BJ702" i="12"/>
  <c r="BJ697" i="12"/>
  <c r="BJ703" i="12"/>
  <c r="BJ698" i="12"/>
  <c r="BJ682" i="12"/>
  <c r="BJ693" i="12"/>
  <c r="BJ699" i="12"/>
  <c r="BJ694" i="12"/>
  <c r="BJ700" i="12"/>
  <c r="BJ675" i="12"/>
  <c r="BJ684" i="12"/>
  <c r="BJ687" i="12"/>
  <c r="BJ692" i="12"/>
  <c r="BJ683" i="12"/>
  <c r="BJ667" i="12"/>
  <c r="BJ685" i="12"/>
  <c r="BJ670" i="12"/>
  <c r="BJ661" i="12"/>
  <c r="BJ645" i="12"/>
  <c r="BJ691" i="12"/>
  <c r="BJ681" i="12"/>
  <c r="BJ668" i="12"/>
  <c r="BJ672" i="12"/>
  <c r="BJ660" i="12"/>
  <c r="BJ690" i="12"/>
  <c r="BJ639" i="12"/>
  <c r="BJ680" i="12"/>
  <c r="BJ678" i="12"/>
  <c r="BJ676" i="12"/>
  <c r="BJ669" i="12"/>
  <c r="BJ662" i="12"/>
  <c r="BJ657" i="12"/>
  <c r="BJ649" i="12"/>
  <c r="BJ658" i="12"/>
  <c r="BJ677" i="12"/>
  <c r="BJ673" i="12"/>
  <c r="BJ688" i="12"/>
  <c r="BJ679" i="12"/>
  <c r="BJ686" i="12"/>
  <c r="BJ641" i="12"/>
  <c r="BJ635" i="12"/>
  <c r="BJ623" i="12"/>
  <c r="BJ665" i="12"/>
  <c r="BJ655" i="12"/>
  <c r="BJ638" i="12"/>
  <c r="BJ618" i="12"/>
  <c r="BJ644" i="12"/>
  <c r="BJ632" i="12"/>
  <c r="BJ613" i="12"/>
  <c r="BJ653" i="12"/>
  <c r="BJ631" i="12"/>
  <c r="BJ674" i="12"/>
  <c r="BJ650" i="12"/>
  <c r="BJ643" i="12"/>
  <c r="BJ666" i="12"/>
  <c r="BJ648" i="12"/>
  <c r="BJ647" i="12"/>
  <c r="BJ636" i="12"/>
  <c r="BJ634" i="12"/>
  <c r="BJ627" i="12"/>
  <c r="BJ656" i="12"/>
  <c r="BJ629" i="12"/>
  <c r="BJ640" i="12"/>
  <c r="BJ625" i="12"/>
  <c r="BJ606" i="12"/>
  <c r="BJ591" i="12"/>
  <c r="BJ575" i="12"/>
  <c r="BJ652" i="12"/>
  <c r="BJ617" i="12"/>
  <c r="BJ664" i="12"/>
  <c r="BJ633" i="12"/>
  <c r="BJ619" i="12"/>
  <c r="BJ616" i="12"/>
  <c r="BJ626" i="12"/>
  <c r="BJ663" i="12"/>
  <c r="BJ621" i="12"/>
  <c r="BJ593" i="12"/>
  <c r="BJ659" i="12"/>
  <c r="BJ624" i="12"/>
  <c r="BJ609" i="12"/>
  <c r="BJ608" i="12"/>
  <c r="BJ622" i="12"/>
  <c r="BJ651" i="12"/>
  <c r="BJ582" i="12"/>
  <c r="BJ642" i="12"/>
  <c r="BJ646" i="12"/>
  <c r="BJ599" i="12"/>
  <c r="BJ581" i="12"/>
  <c r="BJ576" i="12"/>
  <c r="BJ602" i="12"/>
  <c r="BJ600" i="12"/>
  <c r="BJ601" i="12"/>
  <c r="BJ588" i="12"/>
  <c r="BJ587" i="12"/>
  <c r="BJ628" i="12"/>
  <c r="BJ614" i="12"/>
  <c r="BJ611" i="12"/>
  <c r="BJ605" i="12"/>
  <c r="BJ592" i="12"/>
  <c r="BJ585" i="12"/>
  <c r="BJ598" i="12"/>
  <c r="BJ607" i="12"/>
  <c r="BJ595" i="12"/>
  <c r="BJ561" i="12"/>
  <c r="BJ557" i="12"/>
  <c r="BJ541" i="12"/>
  <c r="BJ615" i="12"/>
  <c r="BJ566" i="12"/>
  <c r="BJ547" i="12"/>
  <c r="BJ531" i="12"/>
  <c r="BJ596" i="12"/>
  <c r="BJ589" i="12"/>
  <c r="BJ583" i="12"/>
  <c r="BJ597" i="12"/>
  <c r="BJ580" i="12"/>
  <c r="BJ577" i="12"/>
  <c r="BJ559" i="12"/>
  <c r="BJ543" i="12"/>
  <c r="BJ562" i="12"/>
  <c r="BJ554" i="12"/>
  <c r="BJ538" i="12"/>
  <c r="BJ522" i="12"/>
  <c r="BJ630" i="12"/>
  <c r="BJ612" i="12"/>
  <c r="BJ594" i="12"/>
  <c r="BJ558" i="12"/>
  <c r="BJ584" i="12"/>
  <c r="BJ579" i="12"/>
  <c r="BJ528" i="12"/>
  <c r="BJ567" i="12"/>
  <c r="BJ537" i="12"/>
  <c r="BJ533" i="12"/>
  <c r="BJ610" i="12"/>
  <c r="BJ560" i="12"/>
  <c r="BJ578" i="12"/>
  <c r="BJ574" i="12"/>
  <c r="BJ548" i="12"/>
  <c r="BJ520" i="12"/>
  <c r="BJ507" i="12"/>
  <c r="BJ491" i="12"/>
  <c r="BJ564" i="12"/>
  <c r="BJ544" i="12"/>
  <c r="BJ530" i="12"/>
  <c r="BJ529" i="12"/>
  <c r="BJ502" i="12"/>
  <c r="BJ486" i="12"/>
  <c r="BJ565" i="12"/>
  <c r="BJ570" i="12"/>
  <c r="BJ568" i="12"/>
  <c r="BJ523" i="12"/>
  <c r="BJ495" i="12"/>
  <c r="BJ492" i="12"/>
  <c r="BJ571" i="12"/>
  <c r="BJ540" i="12"/>
  <c r="BJ519" i="12"/>
  <c r="BJ517" i="12"/>
  <c r="BJ549" i="12"/>
  <c r="BJ604" i="12"/>
  <c r="BJ534" i="12"/>
  <c r="BJ563" i="12"/>
  <c r="BJ546" i="12"/>
  <c r="BJ514" i="12"/>
  <c r="BJ556" i="12"/>
  <c r="BJ555" i="12"/>
  <c r="BJ542" i="12"/>
  <c r="BJ525" i="12"/>
  <c r="BJ524" i="12"/>
  <c r="BJ499" i="12"/>
  <c r="BJ483" i="12"/>
  <c r="BJ457" i="12"/>
  <c r="BJ441" i="12"/>
  <c r="BJ506" i="12"/>
  <c r="BJ490" i="12"/>
  <c r="BJ489" i="12"/>
  <c r="BJ482" i="12"/>
  <c r="BJ477" i="12"/>
  <c r="BJ573" i="12"/>
  <c r="BJ515" i="12"/>
  <c r="BJ500" i="12"/>
  <c r="BJ472" i="12"/>
  <c r="BJ459" i="12"/>
  <c r="BJ553" i="12"/>
  <c r="BJ513" i="12"/>
  <c r="BJ505" i="12"/>
  <c r="BJ498" i="12"/>
  <c r="BJ464" i="12"/>
  <c r="BJ494" i="12"/>
  <c r="BJ476" i="12"/>
  <c r="BJ460" i="12"/>
  <c r="BJ516" i="12"/>
  <c r="BJ493" i="12"/>
  <c r="BJ545" i="12"/>
  <c r="BJ526" i="12"/>
  <c r="BJ452" i="12"/>
  <c r="BJ443" i="12"/>
  <c r="BJ430" i="12"/>
  <c r="BJ414" i="12"/>
  <c r="BJ536" i="12"/>
  <c r="BJ527" i="12"/>
  <c r="BJ504" i="12"/>
  <c r="BJ488" i="12"/>
  <c r="BJ572" i="12"/>
  <c r="BJ461" i="12"/>
  <c r="BJ448" i="12"/>
  <c r="BJ436" i="12"/>
  <c r="BJ420" i="12"/>
  <c r="BJ508" i="12"/>
  <c r="BJ551" i="12"/>
  <c r="BJ471" i="12"/>
  <c r="BJ465" i="12"/>
  <c r="BJ426" i="12"/>
  <c r="BJ410" i="12"/>
  <c r="BJ539" i="12"/>
  <c r="BJ532" i="12"/>
  <c r="BJ503" i="12"/>
  <c r="BJ497" i="12"/>
  <c r="BJ449" i="12"/>
  <c r="BJ429" i="12"/>
  <c r="BJ521" i="12"/>
  <c r="BJ511" i="12"/>
  <c r="BJ512" i="12"/>
  <c r="BJ485" i="12"/>
  <c r="BJ550" i="12"/>
  <c r="BJ481" i="12"/>
  <c r="BJ479" i="12"/>
  <c r="BJ407" i="12"/>
  <c r="BJ590" i="12"/>
  <c r="BJ453" i="12"/>
  <c r="BJ424" i="12"/>
  <c r="BJ415" i="12"/>
  <c r="BJ444" i="12"/>
  <c r="BJ470" i="12"/>
  <c r="BJ462" i="12"/>
  <c r="BJ458" i="12"/>
  <c r="BJ421" i="12"/>
  <c r="BJ466" i="12"/>
  <c r="BJ455" i="12"/>
  <c r="BJ454" i="12"/>
  <c r="BJ427" i="12"/>
  <c r="BJ409" i="12"/>
  <c r="BJ387" i="12"/>
  <c r="BJ371" i="12"/>
  <c r="BJ355" i="12"/>
  <c r="BJ480" i="12"/>
  <c r="BJ451" i="12"/>
  <c r="BJ487" i="12"/>
  <c r="BJ475" i="12"/>
  <c r="BJ431" i="12"/>
  <c r="BJ393" i="12"/>
  <c r="BJ377" i="12"/>
  <c r="BJ509" i="12"/>
  <c r="BJ456" i="12"/>
  <c r="BJ439" i="12"/>
  <c r="BJ418" i="12"/>
  <c r="BJ478" i="12"/>
  <c r="BJ463" i="12"/>
  <c r="BJ440" i="12"/>
  <c r="BJ389" i="12"/>
  <c r="BJ373" i="12"/>
  <c r="BJ423" i="12"/>
  <c r="BJ383" i="12"/>
  <c r="BJ361" i="12"/>
  <c r="BJ417" i="12"/>
  <c r="BJ405" i="12"/>
  <c r="BJ400" i="12"/>
  <c r="BJ392" i="12"/>
  <c r="BJ372" i="12"/>
  <c r="BJ354" i="12"/>
  <c r="BJ338" i="12"/>
  <c r="BJ510" i="12"/>
  <c r="BJ434" i="12"/>
  <c r="BJ432" i="12"/>
  <c r="BJ391" i="12"/>
  <c r="BJ403" i="12"/>
  <c r="BJ398" i="12"/>
  <c r="BJ370" i="12"/>
  <c r="BJ350" i="12"/>
  <c r="BJ334" i="12"/>
  <c r="BJ496" i="12"/>
  <c r="BJ473" i="12"/>
  <c r="BJ468" i="12"/>
  <c r="BJ446" i="12"/>
  <c r="BJ406" i="12"/>
  <c r="BJ438" i="12"/>
  <c r="BJ442" i="12"/>
  <c r="BJ445" i="12"/>
  <c r="BJ401" i="12"/>
  <c r="BJ413" i="12"/>
  <c r="BJ386" i="12"/>
  <c r="BJ379" i="12"/>
  <c r="BJ376" i="12"/>
  <c r="BJ359" i="12"/>
  <c r="BJ469" i="12"/>
  <c r="BJ437" i="12"/>
  <c r="BJ411" i="12"/>
  <c r="BJ404" i="12"/>
  <c r="BJ395" i="12"/>
  <c r="BJ447" i="12"/>
  <c r="BJ363" i="12"/>
  <c r="BJ351" i="12"/>
  <c r="BJ324" i="12"/>
  <c r="BJ428" i="12"/>
  <c r="BJ396" i="12"/>
  <c r="BJ402" i="12"/>
  <c r="BJ356" i="12"/>
  <c r="BJ352" i="12"/>
  <c r="BJ345" i="12"/>
  <c r="BJ385" i="12"/>
  <c r="BJ380" i="12"/>
  <c r="BJ353" i="12"/>
  <c r="BJ342" i="12"/>
  <c r="BJ339" i="12"/>
  <c r="BJ336" i="12"/>
  <c r="BJ333" i="12"/>
  <c r="BJ330" i="12"/>
  <c r="BJ320" i="12"/>
  <c r="BJ304" i="12"/>
  <c r="BJ288" i="12"/>
  <c r="BJ272" i="12"/>
  <c r="BJ425" i="12"/>
  <c r="BJ362" i="12"/>
  <c r="BJ315" i="12"/>
  <c r="BJ299" i="12"/>
  <c r="BJ390" i="12"/>
  <c r="BJ326" i="12"/>
  <c r="BJ310" i="12"/>
  <c r="BJ294" i="12"/>
  <c r="BJ278" i="12"/>
  <c r="BJ262" i="12"/>
  <c r="BJ347" i="12"/>
  <c r="BJ321" i="12"/>
  <c r="BJ474" i="12"/>
  <c r="BJ388" i="12"/>
  <c r="BJ300" i="12"/>
  <c r="BJ408" i="12"/>
  <c r="BJ357" i="12"/>
  <c r="BJ291" i="12"/>
  <c r="BJ259" i="12"/>
  <c r="BJ257" i="12"/>
  <c r="BJ419" i="12"/>
  <c r="BJ364" i="12"/>
  <c r="BJ327" i="12"/>
  <c r="BJ309" i="12"/>
  <c r="BJ285" i="12"/>
  <c r="BJ367" i="12"/>
  <c r="BJ422" i="12"/>
  <c r="BJ397" i="12"/>
  <c r="BJ412" i="12"/>
  <c r="BJ384" i="12"/>
  <c r="BJ360" i="12"/>
  <c r="BJ346" i="12"/>
  <c r="BJ305" i="12"/>
  <c r="BJ296" i="12"/>
  <c r="BJ287" i="12"/>
  <c r="BJ284" i="12"/>
  <c r="BJ261" i="12"/>
  <c r="BJ375" i="12"/>
  <c r="BJ374" i="12"/>
  <c r="BJ311" i="12"/>
  <c r="BJ302" i="12"/>
  <c r="BJ277" i="12"/>
  <c r="BJ266" i="12"/>
  <c r="BJ252" i="12"/>
  <c r="BJ237" i="12"/>
  <c r="BJ221" i="12"/>
  <c r="BJ205" i="12"/>
  <c r="BJ189" i="12"/>
  <c r="BJ173" i="12"/>
  <c r="BJ157" i="12"/>
  <c r="BJ341" i="12"/>
  <c r="BJ316" i="12"/>
  <c r="BJ248" i="12"/>
  <c r="BJ322" i="12"/>
  <c r="BJ307" i="12"/>
  <c r="BJ295" i="12"/>
  <c r="BJ290" i="12"/>
  <c r="BJ274" i="12"/>
  <c r="BJ270" i="12"/>
  <c r="BJ243" i="12"/>
  <c r="BJ227" i="12"/>
  <c r="BJ211" i="12"/>
  <c r="BJ179" i="12"/>
  <c r="BJ163" i="12"/>
  <c r="BJ343" i="12"/>
  <c r="BJ328" i="12"/>
  <c r="BJ317" i="12"/>
  <c r="BJ298" i="12"/>
  <c r="BJ292" i="12"/>
  <c r="BJ286" i="12"/>
  <c r="BJ282" i="12"/>
  <c r="BJ267" i="12"/>
  <c r="BJ254" i="12"/>
  <c r="BJ249" i="12"/>
  <c r="BJ233" i="12"/>
  <c r="BJ217" i="12"/>
  <c r="BJ201" i="12"/>
  <c r="BJ185" i="12"/>
  <c r="BJ169" i="12"/>
  <c r="BJ153" i="12"/>
  <c r="BJ381" i="12"/>
  <c r="BJ301" i="12"/>
  <c r="BJ368" i="12"/>
  <c r="BJ337" i="12"/>
  <c r="BJ332" i="12"/>
  <c r="BJ323" i="12"/>
  <c r="BJ275" i="12"/>
  <c r="BJ239" i="12"/>
  <c r="BJ223" i="12"/>
  <c r="BJ207" i="12"/>
  <c r="BJ191" i="12"/>
  <c r="BJ175" i="12"/>
  <c r="BJ435" i="12"/>
  <c r="BJ312" i="12"/>
  <c r="BJ378" i="12"/>
  <c r="BJ369" i="12"/>
  <c r="BJ256" i="12"/>
  <c r="BJ255" i="12"/>
  <c r="BJ245" i="12"/>
  <c r="BJ159" i="12"/>
  <c r="BJ135" i="12"/>
  <c r="BJ119" i="12"/>
  <c r="BJ104" i="12"/>
  <c r="BJ100" i="12"/>
  <c r="BJ276" i="12"/>
  <c r="BJ289" i="12"/>
  <c r="BJ253" i="12"/>
  <c r="BJ234" i="12"/>
  <c r="BJ225" i="12"/>
  <c r="BJ218" i="12"/>
  <c r="BJ209" i="12"/>
  <c r="BJ202" i="12"/>
  <c r="BJ193" i="12"/>
  <c r="BJ186" i="12"/>
  <c r="BJ158" i="12"/>
  <c r="BJ147" i="12"/>
  <c r="BJ265" i="12"/>
  <c r="BJ308" i="12"/>
  <c r="BJ281" i="12"/>
  <c r="BJ244" i="12"/>
  <c r="BJ172" i="12"/>
  <c r="BJ164" i="12"/>
  <c r="BJ156" i="12"/>
  <c r="BJ137" i="12"/>
  <c r="BJ121" i="12"/>
  <c r="BJ89" i="12"/>
  <c r="BJ85" i="12"/>
  <c r="BJ358" i="12"/>
  <c r="BJ344" i="12"/>
  <c r="BJ329" i="12"/>
  <c r="BJ313" i="12"/>
  <c r="BJ306" i="12"/>
  <c r="BJ236" i="12"/>
  <c r="BJ228" i="12"/>
  <c r="BJ220" i="12"/>
  <c r="BJ204" i="12"/>
  <c r="BJ196" i="12"/>
  <c r="BJ188" i="12"/>
  <c r="BJ180" i="12"/>
  <c r="BJ143" i="12"/>
  <c r="BJ132" i="12"/>
  <c r="BJ116" i="12"/>
  <c r="BJ335" i="12"/>
  <c r="BJ268" i="12"/>
  <c r="BJ258" i="12"/>
  <c r="BJ251" i="12"/>
  <c r="BJ214" i="12"/>
  <c r="BJ138" i="12"/>
  <c r="BJ129" i="12"/>
  <c r="BJ120" i="12"/>
  <c r="BJ61" i="12"/>
  <c r="BJ57" i="12"/>
  <c r="BJ273" i="12"/>
  <c r="BJ242" i="12"/>
  <c r="BJ208" i="12"/>
  <c r="BJ190" i="12"/>
  <c r="BJ167" i="12"/>
  <c r="BJ154" i="12"/>
  <c r="BJ140" i="12"/>
  <c r="BJ128" i="12"/>
  <c r="BJ53" i="12"/>
  <c r="BJ49" i="12"/>
  <c r="BJ29" i="12"/>
  <c r="BJ319" i="12"/>
  <c r="BJ213" i="12"/>
  <c r="BJ166" i="12"/>
  <c r="BJ148" i="12"/>
  <c r="BJ141" i="12"/>
  <c r="BJ95" i="12"/>
  <c r="BJ88" i="12"/>
  <c r="BJ78" i="12"/>
  <c r="BJ74" i="12"/>
  <c r="BJ247" i="12"/>
  <c r="BJ226" i="12"/>
  <c r="BJ219" i="12"/>
  <c r="BJ184" i="12"/>
  <c r="BJ160" i="12"/>
  <c r="BJ340" i="12"/>
  <c r="BJ283" i="12"/>
  <c r="BJ165" i="12"/>
  <c r="BJ136" i="12"/>
  <c r="BJ117" i="12"/>
  <c r="BJ98" i="12"/>
  <c r="BJ91" i="12"/>
  <c r="BJ62" i="12"/>
  <c r="BJ58" i="12"/>
  <c r="BJ30" i="12"/>
  <c r="BJ177" i="12"/>
  <c r="BJ349" i="12"/>
  <c r="BJ271" i="12"/>
  <c r="BJ238" i="12"/>
  <c r="BJ232" i="12"/>
  <c r="BJ215" i="12"/>
  <c r="BJ203" i="12"/>
  <c r="BJ366" i="12"/>
  <c r="BJ240" i="12"/>
  <c r="BJ149" i="12"/>
  <c r="BJ146" i="12"/>
  <c r="BJ145" i="12"/>
  <c r="BJ76" i="12"/>
  <c r="BJ52" i="12"/>
  <c r="BJ13" i="12"/>
  <c r="BJ318" i="12"/>
  <c r="BJ293" i="12"/>
  <c r="BJ151" i="12"/>
  <c r="BJ150" i="12"/>
  <c r="BJ126" i="12"/>
  <c r="BJ112" i="12"/>
  <c r="BJ106" i="12"/>
  <c r="BJ59" i="12"/>
  <c r="BJ37" i="12"/>
  <c r="BJ23" i="12"/>
  <c r="BJ71" i="12"/>
  <c r="BJ199" i="12"/>
  <c r="BJ241" i="12"/>
  <c r="BJ325" i="12"/>
  <c r="BJ152" i="12"/>
  <c r="BJ134" i="12"/>
  <c r="BJ123" i="12"/>
  <c r="BJ83" i="12"/>
  <c r="BJ60" i="12"/>
  <c r="BJ35" i="12"/>
  <c r="BJ9" i="12"/>
  <c r="BJ210" i="12"/>
  <c r="BJ174" i="12"/>
  <c r="BJ171" i="12"/>
  <c r="BJ250" i="12"/>
  <c r="BJ194" i="12"/>
  <c r="BJ264" i="12"/>
  <c r="BJ183" i="12"/>
  <c r="BJ162" i="12"/>
  <c r="BJ108" i="12"/>
  <c r="BJ84" i="12"/>
  <c r="BJ70" i="12"/>
  <c r="BJ16" i="12"/>
  <c r="BJ197" i="12"/>
  <c r="BJ155" i="12"/>
  <c r="BJ113" i="12"/>
  <c r="BJ269" i="12"/>
  <c r="BJ235" i="12"/>
  <c r="BJ187" i="12"/>
  <c r="BJ142" i="12"/>
  <c r="BJ93" i="12"/>
  <c r="BJ92" i="12"/>
  <c r="BJ75" i="12"/>
  <c r="BJ48" i="12"/>
  <c r="BJ42" i="12"/>
  <c r="BJ69" i="12"/>
  <c r="BJ68" i="12"/>
  <c r="BJ14" i="12"/>
  <c r="BJ394" i="12"/>
  <c r="BJ222" i="12"/>
  <c r="BJ198" i="12"/>
  <c r="BJ231" i="12"/>
  <c r="BJ170" i="12"/>
  <c r="BJ111" i="12"/>
  <c r="BJ105" i="12"/>
  <c r="BJ94" i="12"/>
  <c r="BJ67" i="12"/>
  <c r="BJ64" i="12"/>
  <c r="BJ51" i="12"/>
  <c r="BJ40" i="12"/>
  <c r="BJ22" i="12"/>
  <c r="BJ114" i="12"/>
  <c r="BJ124" i="12"/>
  <c r="BJ38" i="12"/>
  <c r="BJ24" i="12"/>
  <c r="BJ21" i="12"/>
  <c r="BJ181" i="12"/>
  <c r="BJ216" i="12"/>
  <c r="BJ176" i="12"/>
  <c r="BJ224" i="12"/>
  <c r="BJ182" i="12"/>
  <c r="BJ102" i="12"/>
  <c r="BJ26" i="12"/>
  <c r="BJ17" i="12"/>
  <c r="BJ260" i="12"/>
  <c r="BJ192" i="12"/>
  <c r="BJ130" i="12"/>
  <c r="BJ86" i="12"/>
  <c r="BJ303" i="12"/>
  <c r="BJ47" i="12"/>
  <c r="BJ33" i="12"/>
  <c r="BJ200" i="12"/>
  <c r="BJ66" i="12"/>
  <c r="BJ97" i="12"/>
  <c r="BJ18" i="12"/>
  <c r="BJ103" i="12"/>
  <c r="BJ65" i="12"/>
  <c r="BJ20" i="12"/>
  <c r="BJ131" i="12"/>
  <c r="BJ168" i="12"/>
  <c r="BJ107" i="12"/>
  <c r="BJ28" i="12"/>
  <c r="BJ230" i="12"/>
  <c r="BJ79" i="12"/>
  <c r="BJ125" i="12"/>
  <c r="BJ77" i="12"/>
  <c r="BJ19" i="12"/>
  <c r="BJ139" i="12"/>
  <c r="BJ133" i="12"/>
  <c r="BJ11" i="12"/>
  <c r="BJ43" i="12"/>
  <c r="BJ27" i="12"/>
  <c r="BJ15" i="12"/>
  <c r="BJ118" i="12"/>
  <c r="BJ56" i="12"/>
  <c r="BJ36" i="12"/>
  <c r="BJ41" i="12"/>
  <c r="BJ82" i="12"/>
  <c r="BJ80" i="12"/>
  <c r="BJ31" i="12"/>
  <c r="BJ12" i="12"/>
  <c r="BJ122" i="12"/>
  <c r="BJ96" i="12"/>
  <c r="BJ279" i="12"/>
  <c r="BJ206" i="12"/>
  <c r="BJ115" i="12"/>
  <c r="BJ87" i="12"/>
  <c r="BJ10" i="12"/>
  <c r="BJ101" i="12"/>
  <c r="BJ73" i="12"/>
  <c r="BJ50" i="12"/>
  <c r="BJ46" i="12"/>
  <c r="BJ25" i="12"/>
  <c r="BJ55" i="12"/>
  <c r="BJ32" i="12"/>
  <c r="BI90" i="12"/>
  <c r="BI45" i="12"/>
  <c r="BI81" i="12"/>
  <c r="BI72" i="12"/>
  <c r="BK6" i="12"/>
  <c r="BL4" i="12"/>
  <c r="BI1" i="7"/>
  <c r="BJ2" i="7"/>
  <c r="BD6" i="11"/>
  <c r="BE4" i="11"/>
  <c r="BJ99" i="12" l="1"/>
  <c r="BJ90" i="12"/>
  <c r="BL6" i="12"/>
  <c r="BM4" i="12"/>
  <c r="BK701" i="12"/>
  <c r="BK696" i="12"/>
  <c r="BK691" i="12"/>
  <c r="BK702" i="12"/>
  <c r="BK697" i="12"/>
  <c r="BK692" i="12"/>
  <c r="BK703" i="12"/>
  <c r="BK698" i="12"/>
  <c r="BK693" i="12"/>
  <c r="BK699" i="12"/>
  <c r="BK694" i="12"/>
  <c r="BK700" i="12"/>
  <c r="BK690" i="12"/>
  <c r="BK683" i="12"/>
  <c r="BK678" i="12"/>
  <c r="BK682" i="12"/>
  <c r="BK667" i="12"/>
  <c r="BK656" i="12"/>
  <c r="BK640" i="12"/>
  <c r="BK686" i="12"/>
  <c r="BK685" i="12"/>
  <c r="BK670" i="12"/>
  <c r="BK687" i="12"/>
  <c r="BK664" i="12"/>
  <c r="BK672" i="12"/>
  <c r="BK657" i="12"/>
  <c r="BK679" i="12"/>
  <c r="BK675" i="12"/>
  <c r="BK661" i="12"/>
  <c r="BK677" i="12"/>
  <c r="BK651" i="12"/>
  <c r="BK634" i="12"/>
  <c r="BK658" i="12"/>
  <c r="BK684" i="12"/>
  <c r="BK674" i="12"/>
  <c r="BK688" i="12"/>
  <c r="BK653" i="12"/>
  <c r="BK681" i="12"/>
  <c r="BK665" i="12"/>
  <c r="BK673" i="12"/>
  <c r="BK662" i="12"/>
  <c r="BK639" i="12"/>
  <c r="BK669" i="12"/>
  <c r="BK655" i="12"/>
  <c r="BK649" i="12"/>
  <c r="BK638" i="12"/>
  <c r="BK618" i="12"/>
  <c r="BK644" i="12"/>
  <c r="BK632" i="12"/>
  <c r="BK613" i="12"/>
  <c r="BK629" i="12"/>
  <c r="BK624" i="12"/>
  <c r="BK608" i="12"/>
  <c r="BK648" i="12"/>
  <c r="BK631" i="12"/>
  <c r="BK642" i="12"/>
  <c r="BK628" i="12"/>
  <c r="BK626" i="12"/>
  <c r="BK663" i="12"/>
  <c r="BK659" i="12"/>
  <c r="BK666" i="12"/>
  <c r="BK668" i="12"/>
  <c r="BK647" i="12"/>
  <c r="BK643" i="12"/>
  <c r="BK641" i="12"/>
  <c r="BK635" i="12"/>
  <c r="BK633" i="12"/>
  <c r="BK650" i="12"/>
  <c r="BK652" i="12"/>
  <c r="BK617" i="12"/>
  <c r="BK602" i="12"/>
  <c r="BK619" i="12"/>
  <c r="BK616" i="12"/>
  <c r="BK680" i="12"/>
  <c r="BK622" i="12"/>
  <c r="BK607" i="12"/>
  <c r="BK604" i="12"/>
  <c r="BK588" i="12"/>
  <c r="BK636" i="12"/>
  <c r="BK609" i="12"/>
  <c r="BK623" i="12"/>
  <c r="BK630" i="12"/>
  <c r="BK587" i="12"/>
  <c r="BK660" i="12"/>
  <c r="BK646" i="12"/>
  <c r="BK600" i="12"/>
  <c r="BK601" i="12"/>
  <c r="BK589" i="12"/>
  <c r="BK580" i="12"/>
  <c r="BK574" i="12"/>
  <c r="BK627" i="12"/>
  <c r="BK592" i="12"/>
  <c r="BK591" i="12"/>
  <c r="BK585" i="12"/>
  <c r="BK577" i="12"/>
  <c r="BK645" i="12"/>
  <c r="BK615" i="12"/>
  <c r="BK610" i="12"/>
  <c r="BK625" i="12"/>
  <c r="BK606" i="12"/>
  <c r="BK599" i="12"/>
  <c r="BK581" i="12"/>
  <c r="BK573" i="12"/>
  <c r="BK536" i="12"/>
  <c r="BK605" i="12"/>
  <c r="BK621" i="12"/>
  <c r="BK590" i="12"/>
  <c r="BK571" i="12"/>
  <c r="BK558" i="12"/>
  <c r="BK542" i="12"/>
  <c r="BK526" i="12"/>
  <c r="BK676" i="12"/>
  <c r="BK611" i="12"/>
  <c r="BK583" i="12"/>
  <c r="BK575" i="12"/>
  <c r="BK614" i="12"/>
  <c r="BK597" i="12"/>
  <c r="BK562" i="12"/>
  <c r="BK554" i="12"/>
  <c r="BK538" i="12"/>
  <c r="BK598" i="12"/>
  <c r="BK578" i="12"/>
  <c r="BK567" i="12"/>
  <c r="BK549" i="12"/>
  <c r="BK533" i="12"/>
  <c r="BK517" i="12"/>
  <c r="BK612" i="12"/>
  <c r="BK595" i="12"/>
  <c r="BK594" i="12"/>
  <c r="BK584" i="12"/>
  <c r="BK579" i="12"/>
  <c r="BK566" i="12"/>
  <c r="BK551" i="12"/>
  <c r="BK543" i="12"/>
  <c r="BK525" i="12"/>
  <c r="BK596" i="12"/>
  <c r="BK553" i="12"/>
  <c r="BK545" i="12"/>
  <c r="BK576" i="12"/>
  <c r="BK564" i="12"/>
  <c r="BK572" i="12"/>
  <c r="BK560" i="12"/>
  <c r="BK555" i="12"/>
  <c r="BK561" i="12"/>
  <c r="BK544" i="12"/>
  <c r="BK530" i="12"/>
  <c r="BK529" i="12"/>
  <c r="BK502" i="12"/>
  <c r="BK486" i="12"/>
  <c r="BK563" i="12"/>
  <c r="BK546" i="12"/>
  <c r="BK513" i="12"/>
  <c r="BK497" i="12"/>
  <c r="BK481" i="12"/>
  <c r="BK539" i="12"/>
  <c r="BK489" i="12"/>
  <c r="BK512" i="12"/>
  <c r="BK509" i="12"/>
  <c r="BK503" i="12"/>
  <c r="BK520" i="12"/>
  <c r="BK516" i="12"/>
  <c r="BK559" i="12"/>
  <c r="BK557" i="12"/>
  <c r="BK547" i="12"/>
  <c r="BK537" i="12"/>
  <c r="BK556" i="12"/>
  <c r="BK524" i="12"/>
  <c r="BK480" i="12"/>
  <c r="BK474" i="12"/>
  <c r="BK468" i="12"/>
  <c r="BK452" i="12"/>
  <c r="BK522" i="12"/>
  <c r="BK570" i="12"/>
  <c r="BK508" i="12"/>
  <c r="BK485" i="12"/>
  <c r="BK479" i="12"/>
  <c r="BK540" i="12"/>
  <c r="BK548" i="12"/>
  <c r="BK523" i="12"/>
  <c r="BK514" i="12"/>
  <c r="BK491" i="12"/>
  <c r="BK505" i="12"/>
  <c r="BK498" i="12"/>
  <c r="BK496" i="12"/>
  <c r="BK478" i="12"/>
  <c r="BK471" i="12"/>
  <c r="BK469" i="12"/>
  <c r="BK457" i="12"/>
  <c r="BK482" i="12"/>
  <c r="BK476" i="12"/>
  <c r="BK550" i="12"/>
  <c r="BK519" i="12"/>
  <c r="BK507" i="12"/>
  <c r="BK504" i="12"/>
  <c r="BK492" i="12"/>
  <c r="BK582" i="12"/>
  <c r="BK568" i="12"/>
  <c r="BK531" i="12"/>
  <c r="BK515" i="12"/>
  <c r="BK500" i="12"/>
  <c r="BK527" i="12"/>
  <c r="BK488" i="12"/>
  <c r="BK477" i="12"/>
  <c r="BK472" i="12"/>
  <c r="BK425" i="12"/>
  <c r="BK461" i="12"/>
  <c r="BK448" i="12"/>
  <c r="BK436" i="12"/>
  <c r="BK528" i="12"/>
  <c r="BK506" i="12"/>
  <c r="BK495" i="12"/>
  <c r="BK441" i="12"/>
  <c r="BK431" i="12"/>
  <c r="BK415" i="12"/>
  <c r="BK541" i="12"/>
  <c r="BK446" i="12"/>
  <c r="BK437" i="12"/>
  <c r="BK421" i="12"/>
  <c r="BK405" i="12"/>
  <c r="BK593" i="12"/>
  <c r="BK565" i="12"/>
  <c r="BK511" i="12"/>
  <c r="BK521" i="12"/>
  <c r="BK459" i="12"/>
  <c r="BK483" i="12"/>
  <c r="BK490" i="12"/>
  <c r="BK473" i="12"/>
  <c r="BK487" i="12"/>
  <c r="BK447" i="12"/>
  <c r="BK444" i="12"/>
  <c r="BK440" i="12"/>
  <c r="BK403" i="12"/>
  <c r="BK494" i="12"/>
  <c r="BK464" i="12"/>
  <c r="BK432" i="12"/>
  <c r="BK428" i="12"/>
  <c r="BK532" i="12"/>
  <c r="BK470" i="12"/>
  <c r="BK462" i="12"/>
  <c r="BK458" i="12"/>
  <c r="BK408" i="12"/>
  <c r="BK449" i="12"/>
  <c r="BK439" i="12"/>
  <c r="BK417" i="12"/>
  <c r="BK510" i="12"/>
  <c r="BK534" i="12"/>
  <c r="BK456" i="12"/>
  <c r="BK451" i="12"/>
  <c r="BK411" i="12"/>
  <c r="BK410" i="12"/>
  <c r="BK404" i="12"/>
  <c r="BK398" i="12"/>
  <c r="BK366" i="12"/>
  <c r="BK493" i="12"/>
  <c r="BK475" i="12"/>
  <c r="BK454" i="12"/>
  <c r="BK418" i="12"/>
  <c r="BK388" i="12"/>
  <c r="BK372" i="12"/>
  <c r="BK463" i="12"/>
  <c r="BK426" i="12"/>
  <c r="BK422" i="12"/>
  <c r="BK465" i="12"/>
  <c r="BK442" i="12"/>
  <c r="BK438" i="12"/>
  <c r="BK430" i="12"/>
  <c r="BK400" i="12"/>
  <c r="BK384" i="12"/>
  <c r="BK368" i="12"/>
  <c r="BK460" i="12"/>
  <c r="BK373" i="12"/>
  <c r="BK392" i="12"/>
  <c r="BK499" i="12"/>
  <c r="BK434" i="12"/>
  <c r="BK420" i="12"/>
  <c r="BK391" i="12"/>
  <c r="BK367" i="12"/>
  <c r="BK359" i="12"/>
  <c r="BK349" i="12"/>
  <c r="BK333" i="12"/>
  <c r="BK445" i="12"/>
  <c r="BK427" i="12"/>
  <c r="BK401" i="12"/>
  <c r="BK390" i="12"/>
  <c r="BK381" i="12"/>
  <c r="BK443" i="12"/>
  <c r="BK409" i="12"/>
  <c r="BK379" i="12"/>
  <c r="BK362" i="12"/>
  <c r="BK345" i="12"/>
  <c r="BK423" i="12"/>
  <c r="BK394" i="12"/>
  <c r="BK380" i="12"/>
  <c r="BK356" i="12"/>
  <c r="BK453" i="12"/>
  <c r="BK455" i="12"/>
  <c r="BK413" i="12"/>
  <c r="BK393" i="12"/>
  <c r="BK386" i="12"/>
  <c r="BK376" i="12"/>
  <c r="BK402" i="12"/>
  <c r="BK406" i="12"/>
  <c r="BK414" i="12"/>
  <c r="BK396" i="12"/>
  <c r="BK387" i="12"/>
  <c r="BK371" i="12"/>
  <c r="BK358" i="12"/>
  <c r="BK319" i="12"/>
  <c r="BK385" i="12"/>
  <c r="BK360" i="12"/>
  <c r="BK315" i="12"/>
  <c r="BK299" i="12"/>
  <c r="BK283" i="12"/>
  <c r="BK267" i="12"/>
  <c r="BK354" i="12"/>
  <c r="BK326" i="12"/>
  <c r="BK310" i="12"/>
  <c r="BK294" i="12"/>
  <c r="BK377" i="12"/>
  <c r="BK347" i="12"/>
  <c r="BK321" i="12"/>
  <c r="BK305" i="12"/>
  <c r="BK289" i="12"/>
  <c r="BK273" i="12"/>
  <c r="BK257" i="12"/>
  <c r="BK364" i="12"/>
  <c r="BK344" i="12"/>
  <c r="BK357" i="12"/>
  <c r="BK291" i="12"/>
  <c r="BK419" i="12"/>
  <c r="BK327" i="12"/>
  <c r="BK324" i="12"/>
  <c r="BK309" i="12"/>
  <c r="BK288" i="12"/>
  <c r="BK285" i="12"/>
  <c r="BK383" i="12"/>
  <c r="BK334" i="12"/>
  <c r="BK308" i="12"/>
  <c r="BK282" i="12"/>
  <c r="BK279" i="12"/>
  <c r="BK397" i="12"/>
  <c r="BK316" i="12"/>
  <c r="BK407" i="12"/>
  <c r="BK325" i="12"/>
  <c r="BK317" i="12"/>
  <c r="BK295" i="12"/>
  <c r="BK281" i="12"/>
  <c r="BK258" i="12"/>
  <c r="BK341" i="12"/>
  <c r="BK259" i="12"/>
  <c r="BK248" i="12"/>
  <c r="BK232" i="12"/>
  <c r="BK216" i="12"/>
  <c r="BK200" i="12"/>
  <c r="BK184" i="12"/>
  <c r="BK168" i="12"/>
  <c r="BK152" i="12"/>
  <c r="BK466" i="12"/>
  <c r="BK361" i="12"/>
  <c r="BK350" i="12"/>
  <c r="BK322" i="12"/>
  <c r="BK307" i="12"/>
  <c r="BK290" i="12"/>
  <c r="BK278" i="12"/>
  <c r="BK274" i="12"/>
  <c r="BK270" i="12"/>
  <c r="BK243" i="12"/>
  <c r="BK343" i="12"/>
  <c r="BK328" i="12"/>
  <c r="BK238" i="12"/>
  <c r="BK222" i="12"/>
  <c r="BK206" i="12"/>
  <c r="BK190" i="12"/>
  <c r="BK174" i="12"/>
  <c r="BK158" i="12"/>
  <c r="BK339" i="12"/>
  <c r="BK298" i="12"/>
  <c r="BK292" i="12"/>
  <c r="BK286" i="12"/>
  <c r="BK284" i="12"/>
  <c r="BK254" i="12"/>
  <c r="BK249" i="12"/>
  <c r="BK374" i="12"/>
  <c r="BK353" i="12"/>
  <c r="BK304" i="12"/>
  <c r="BK301" i="12"/>
  <c r="BK260" i="12"/>
  <c r="BK244" i="12"/>
  <c r="BK228" i="12"/>
  <c r="BK196" i="12"/>
  <c r="BK180" i="12"/>
  <c r="BK164" i="12"/>
  <c r="BK148" i="12"/>
  <c r="BK395" i="12"/>
  <c r="BK363" i="12"/>
  <c r="BK337" i="12"/>
  <c r="BK332" i="12"/>
  <c r="BK323" i="12"/>
  <c r="BK271" i="12"/>
  <c r="BK264" i="12"/>
  <c r="BK250" i="12"/>
  <c r="BK234" i="12"/>
  <c r="BK218" i="12"/>
  <c r="BK202" i="12"/>
  <c r="BK186" i="12"/>
  <c r="BK170" i="12"/>
  <c r="BK412" i="12"/>
  <c r="BK378" i="12"/>
  <c r="BK336" i="12"/>
  <c r="BK311" i="12"/>
  <c r="BK302" i="12"/>
  <c r="BK287" i="12"/>
  <c r="BK276" i="12"/>
  <c r="BK272" i="12"/>
  <c r="BK261" i="12"/>
  <c r="BK233" i="12"/>
  <c r="BK217" i="12"/>
  <c r="BK201" i="12"/>
  <c r="BK185" i="12"/>
  <c r="BK177" i="12"/>
  <c r="BK142" i="12"/>
  <c r="BK130" i="12"/>
  <c r="BK114" i="12"/>
  <c r="BK96" i="12"/>
  <c r="BK92" i="12"/>
  <c r="BK351" i="12"/>
  <c r="BK320" i="12"/>
  <c r="BK253" i="12"/>
  <c r="BK225" i="12"/>
  <c r="BK435" i="12"/>
  <c r="BK265" i="12"/>
  <c r="BK162" i="12"/>
  <c r="BK340" i="12"/>
  <c r="BK269" i="12"/>
  <c r="BK424" i="12"/>
  <c r="BK329" i="12"/>
  <c r="BK313" i="12"/>
  <c r="BK306" i="12"/>
  <c r="BK262" i="12"/>
  <c r="BK252" i="12"/>
  <c r="BK236" i="12"/>
  <c r="BK220" i="12"/>
  <c r="BK204" i="12"/>
  <c r="BK188" i="12"/>
  <c r="BK143" i="12"/>
  <c r="BK132" i="12"/>
  <c r="BK116" i="12"/>
  <c r="BK352" i="12"/>
  <c r="BK312" i="12"/>
  <c r="BK277" i="12"/>
  <c r="BK266" i="12"/>
  <c r="BK165" i="12"/>
  <c r="BK155" i="12"/>
  <c r="BK111" i="12"/>
  <c r="BK106" i="12"/>
  <c r="BK102" i="12"/>
  <c r="BK300" i="12"/>
  <c r="BK268" i="12"/>
  <c r="BK369" i="12"/>
  <c r="BK342" i="12"/>
  <c r="BK429" i="12"/>
  <c r="BK346" i="12"/>
  <c r="BK242" i="12"/>
  <c r="BK208" i="12"/>
  <c r="BK167" i="12"/>
  <c r="BK154" i="12"/>
  <c r="BK140" i="12"/>
  <c r="BK128" i="12"/>
  <c r="BK85" i="12"/>
  <c r="BK53" i="12"/>
  <c r="BK49" i="12"/>
  <c r="BK213" i="12"/>
  <c r="BK179" i="12"/>
  <c r="BK166" i="12"/>
  <c r="BK141" i="12"/>
  <c r="BK119" i="12"/>
  <c r="BK95" i="12"/>
  <c r="BK88" i="12"/>
  <c r="BK78" i="12"/>
  <c r="BK74" i="12"/>
  <c r="BK40" i="12"/>
  <c r="BK330" i="12"/>
  <c r="BK247" i="12"/>
  <c r="BK239" i="12"/>
  <c r="BK226" i="12"/>
  <c r="BK219" i="12"/>
  <c r="BK207" i="12"/>
  <c r="BK172" i="12"/>
  <c r="BK160" i="12"/>
  <c r="BK157" i="12"/>
  <c r="BK137" i="12"/>
  <c r="BK118" i="12"/>
  <c r="BK70" i="12"/>
  <c r="BK66" i="12"/>
  <c r="BK389" i="12"/>
  <c r="BK355" i="12"/>
  <c r="BK245" i="12"/>
  <c r="BK227" i="12"/>
  <c r="BK338" i="12"/>
  <c r="BK224" i="12"/>
  <c r="BK189" i="12"/>
  <c r="BK171" i="12"/>
  <c r="BK145" i="12"/>
  <c r="BK108" i="12"/>
  <c r="BK84" i="12"/>
  <c r="BK50" i="12"/>
  <c r="BK46" i="12"/>
  <c r="BK41" i="12"/>
  <c r="BK25" i="12"/>
  <c r="BK335" i="12"/>
  <c r="BK240" i="12"/>
  <c r="BK235" i="12"/>
  <c r="BK223" i="12"/>
  <c r="BK183" i="12"/>
  <c r="BK215" i="12"/>
  <c r="BK209" i="12"/>
  <c r="BK251" i="12"/>
  <c r="BK214" i="12"/>
  <c r="BK318" i="12"/>
  <c r="BK293" i="12"/>
  <c r="BK191" i="12"/>
  <c r="BK159" i="12"/>
  <c r="BK156" i="12"/>
  <c r="BK151" i="12"/>
  <c r="BK150" i="12"/>
  <c r="BK126" i="12"/>
  <c r="BK112" i="12"/>
  <c r="BK59" i="12"/>
  <c r="BK37" i="12"/>
  <c r="BK23" i="12"/>
  <c r="BK77" i="12"/>
  <c r="BK205" i="12"/>
  <c r="BK199" i="12"/>
  <c r="BK147" i="12"/>
  <c r="BK117" i="12"/>
  <c r="BK71" i="12"/>
  <c r="BK65" i="12"/>
  <c r="BK47" i="12"/>
  <c r="BK36" i="12"/>
  <c r="BK19" i="12"/>
  <c r="BK129" i="12"/>
  <c r="BK103" i="12"/>
  <c r="BK100" i="12"/>
  <c r="BK241" i="12"/>
  <c r="BK211" i="12"/>
  <c r="BK169" i="12"/>
  <c r="BK230" i="12"/>
  <c r="BK193" i="12"/>
  <c r="BK182" i="12"/>
  <c r="BK120" i="12"/>
  <c r="BK87" i="12"/>
  <c r="BK48" i="12"/>
  <c r="BK28" i="12"/>
  <c r="BK26" i="12"/>
  <c r="BK20" i="12"/>
  <c r="BK198" i="12"/>
  <c r="BK131" i="12"/>
  <c r="BK125" i="12"/>
  <c r="BK237" i="12"/>
  <c r="BK221" i="12"/>
  <c r="BK175" i="12"/>
  <c r="BK149" i="12"/>
  <c r="BK197" i="12"/>
  <c r="BK146" i="12"/>
  <c r="BK113" i="12"/>
  <c r="BK58" i="12"/>
  <c r="BK15" i="12"/>
  <c r="BK104" i="12"/>
  <c r="BK93" i="12"/>
  <c r="BK76" i="12"/>
  <c r="BK75" i="12"/>
  <c r="BK61" i="12"/>
  <c r="BK42" i="12"/>
  <c r="BK296" i="12"/>
  <c r="BK256" i="12"/>
  <c r="BK187" i="12"/>
  <c r="BK370" i="12"/>
  <c r="BK194" i="12"/>
  <c r="BK69" i="12"/>
  <c r="BK68" i="12"/>
  <c r="BK29" i="12"/>
  <c r="BK14" i="12"/>
  <c r="BK67" i="12"/>
  <c r="BK64" i="12"/>
  <c r="BK51" i="12"/>
  <c r="BK22" i="12"/>
  <c r="BK231" i="12"/>
  <c r="BK173" i="12"/>
  <c r="BK135" i="12"/>
  <c r="BK121" i="12"/>
  <c r="BK105" i="12"/>
  <c r="BK94" i="12"/>
  <c r="BK210" i="12"/>
  <c r="BK163" i="12"/>
  <c r="BK124" i="12"/>
  <c r="BK255" i="12"/>
  <c r="BK181" i="12"/>
  <c r="BK122" i="12"/>
  <c r="BK101" i="12"/>
  <c r="BK86" i="12"/>
  <c r="BK60" i="12"/>
  <c r="BK57" i="12"/>
  <c r="BK32" i="12"/>
  <c r="BK12" i="12"/>
  <c r="BK138" i="12"/>
  <c r="BK153" i="12"/>
  <c r="BK192" i="12"/>
  <c r="BK30" i="12"/>
  <c r="BK21" i="12"/>
  <c r="BK9" i="12"/>
  <c r="BK375" i="12"/>
  <c r="BK134" i="12"/>
  <c r="BK123" i="12"/>
  <c r="BK35" i="12"/>
  <c r="BK38" i="12"/>
  <c r="BK82" i="12"/>
  <c r="BK133" i="12"/>
  <c r="BK11" i="12"/>
  <c r="BK55" i="12"/>
  <c r="BK16" i="12"/>
  <c r="BK43" i="12"/>
  <c r="BK27" i="12"/>
  <c r="BK107" i="12"/>
  <c r="BK83" i="12"/>
  <c r="BK79" i="12"/>
  <c r="BK97" i="12"/>
  <c r="BK91" i="12"/>
  <c r="BK89" i="12"/>
  <c r="BK56" i="12"/>
  <c r="BK52" i="12"/>
  <c r="BK33" i="12"/>
  <c r="BK136" i="12"/>
  <c r="BK13" i="12"/>
  <c r="BK80" i="12"/>
  <c r="BK31" i="12"/>
  <c r="BK139" i="12"/>
  <c r="BK98" i="12"/>
  <c r="BK18" i="12"/>
  <c r="BK303" i="12"/>
  <c r="BK275" i="12"/>
  <c r="BK73" i="12"/>
  <c r="BK62" i="12"/>
  <c r="BK17" i="12"/>
  <c r="BK115" i="12"/>
  <c r="BK10" i="12"/>
  <c r="BK203" i="12"/>
  <c r="BK24" i="12"/>
  <c r="BK176" i="12"/>
  <c r="BJ54" i="12"/>
  <c r="BJ81" i="12"/>
  <c r="BJ45" i="12"/>
  <c r="BJ63" i="12"/>
  <c r="BJ72" i="12"/>
  <c r="BK2" i="7"/>
  <c r="BJ1" i="7"/>
  <c r="BF4" i="11"/>
  <c r="BE6" i="11"/>
  <c r="BK45" i="12" l="1"/>
  <c r="BK54" i="12"/>
  <c r="BL702" i="12"/>
  <c r="BL703" i="12"/>
  <c r="BL688" i="12"/>
  <c r="BL699" i="12"/>
  <c r="BL700" i="12"/>
  <c r="BL701" i="12"/>
  <c r="BL698" i="12"/>
  <c r="BL694" i="12"/>
  <c r="BL691" i="12"/>
  <c r="BL687" i="12"/>
  <c r="BL692" i="12"/>
  <c r="BL683" i="12"/>
  <c r="BL697" i="12"/>
  <c r="BL684" i="12"/>
  <c r="BL679" i="12"/>
  <c r="BL682" i="12"/>
  <c r="BL651" i="12"/>
  <c r="BL681" i="12"/>
  <c r="BL677" i="12"/>
  <c r="BL696" i="12"/>
  <c r="BL686" i="12"/>
  <c r="BL685" i="12"/>
  <c r="BL693" i="12"/>
  <c r="BL680" i="12"/>
  <c r="BL669" i="12"/>
  <c r="BL690" i="12"/>
  <c r="BL670" i="12"/>
  <c r="BL675" i="12"/>
  <c r="BL660" i="12"/>
  <c r="BL644" i="12"/>
  <c r="BL629" i="12"/>
  <c r="BL676" i="12"/>
  <c r="BL667" i="12"/>
  <c r="BL674" i="12"/>
  <c r="BL650" i="12"/>
  <c r="BL647" i="12"/>
  <c r="BL668" i="12"/>
  <c r="BL673" i="12"/>
  <c r="BL672" i="12"/>
  <c r="BL662" i="12"/>
  <c r="BL628" i="12"/>
  <c r="BL657" i="12"/>
  <c r="BL655" i="12"/>
  <c r="BL678" i="12"/>
  <c r="BL665" i="12"/>
  <c r="BL632" i="12"/>
  <c r="BL613" i="12"/>
  <c r="BL624" i="12"/>
  <c r="BL653" i="12"/>
  <c r="BL648" i="12"/>
  <c r="BL619" i="12"/>
  <c r="BL656" i="12"/>
  <c r="BL661" i="12"/>
  <c r="BL658" i="12"/>
  <c r="BL642" i="12"/>
  <c r="BL634" i="12"/>
  <c r="BL646" i="12"/>
  <c r="BL649" i="12"/>
  <c r="BL645" i="12"/>
  <c r="BL641" i="12"/>
  <c r="BL663" i="12"/>
  <c r="BL635" i="12"/>
  <c r="BL616" i="12"/>
  <c r="BL597" i="12"/>
  <c r="BL581" i="12"/>
  <c r="BL664" i="12"/>
  <c r="BL633" i="12"/>
  <c r="BL618" i="12"/>
  <c r="BL639" i="12"/>
  <c r="BL615" i="12"/>
  <c r="BL666" i="12"/>
  <c r="BL659" i="12"/>
  <c r="BL636" i="12"/>
  <c r="BL623" i="12"/>
  <c r="BL599" i="12"/>
  <c r="BL652" i="12"/>
  <c r="BL643" i="12"/>
  <c r="BL608" i="12"/>
  <c r="BL625" i="12"/>
  <c r="BL612" i="12"/>
  <c r="BL602" i="12"/>
  <c r="BL584" i="12"/>
  <c r="BL617" i="12"/>
  <c r="BL638" i="12"/>
  <c r="BL601" i="12"/>
  <c r="BL564" i="12"/>
  <c r="BL610" i="12"/>
  <c r="BL640" i="12"/>
  <c r="BL593" i="12"/>
  <c r="BL579" i="12"/>
  <c r="BL631" i="12"/>
  <c r="BL600" i="12"/>
  <c r="BL626" i="12"/>
  <c r="BL609" i="12"/>
  <c r="BL605" i="12"/>
  <c r="BL566" i="12"/>
  <c r="BL547" i="12"/>
  <c r="BL621" i="12"/>
  <c r="BL590" i="12"/>
  <c r="BL596" i="12"/>
  <c r="BL553" i="12"/>
  <c r="BL537" i="12"/>
  <c r="BL614" i="12"/>
  <c r="BL589" i="12"/>
  <c r="BL576" i="12"/>
  <c r="BL627" i="12"/>
  <c r="BL580" i="12"/>
  <c r="BL598" i="12"/>
  <c r="BL578" i="12"/>
  <c r="BL567" i="12"/>
  <c r="BL549" i="12"/>
  <c r="BL585" i="12"/>
  <c r="BL574" i="12"/>
  <c r="BL560" i="12"/>
  <c r="BL544" i="12"/>
  <c r="BL528" i="12"/>
  <c r="BL630" i="12"/>
  <c r="BL595" i="12"/>
  <c r="BL607" i="12"/>
  <c r="BL591" i="12"/>
  <c r="BL606" i="12"/>
  <c r="BL559" i="12"/>
  <c r="BL534" i="12"/>
  <c r="BL622" i="12"/>
  <c r="BL587" i="12"/>
  <c r="BL573" i="12"/>
  <c r="BL570" i="12"/>
  <c r="BL575" i="12"/>
  <c r="BL530" i="12"/>
  <c r="BL583" i="12"/>
  <c r="BL562" i="12"/>
  <c r="BL611" i="12"/>
  <c r="BL594" i="12"/>
  <c r="BL577" i="12"/>
  <c r="BL561" i="12"/>
  <c r="BL588" i="12"/>
  <c r="BL582" i="12"/>
  <c r="BL523" i="12"/>
  <c r="BL563" i="12"/>
  <c r="BL558" i="12"/>
  <c r="BL546" i="12"/>
  <c r="BL513" i="12"/>
  <c r="BL497" i="12"/>
  <c r="BL481" i="12"/>
  <c r="BL542" i="12"/>
  <c r="BL540" i="12"/>
  <c r="BL532" i="12"/>
  <c r="BL531" i="12"/>
  <c r="BL508" i="12"/>
  <c r="BL492" i="12"/>
  <c r="BL476" i="12"/>
  <c r="BL545" i="12"/>
  <c r="BL568" i="12"/>
  <c r="BL565" i="12"/>
  <c r="BL555" i="12"/>
  <c r="BL548" i="12"/>
  <c r="BL519" i="12"/>
  <c r="BL520" i="12"/>
  <c r="BL516" i="12"/>
  <c r="BL506" i="12"/>
  <c r="BL500" i="12"/>
  <c r="BL572" i="12"/>
  <c r="BL541" i="12"/>
  <c r="BL592" i="12"/>
  <c r="BL538" i="12"/>
  <c r="BL524" i="12"/>
  <c r="BL525" i="12"/>
  <c r="BL557" i="12"/>
  <c r="BL504" i="12"/>
  <c r="BL498" i="12"/>
  <c r="BL491" i="12"/>
  <c r="BL463" i="12"/>
  <c r="BL447" i="12"/>
  <c r="BL489" i="12"/>
  <c r="BL485" i="12"/>
  <c r="BL539" i="12"/>
  <c r="BL509" i="12"/>
  <c r="BL507" i="12"/>
  <c r="BL496" i="12"/>
  <c r="BL556" i="12"/>
  <c r="BL505" i="12"/>
  <c r="BL486" i="12"/>
  <c r="BL464" i="12"/>
  <c r="BL517" i="12"/>
  <c r="BL478" i="12"/>
  <c r="BL521" i="12"/>
  <c r="BL487" i="12"/>
  <c r="BL479" i="12"/>
  <c r="BL550" i="12"/>
  <c r="BL554" i="12"/>
  <c r="BL536" i="12"/>
  <c r="BL529" i="12"/>
  <c r="BL511" i="12"/>
  <c r="BL483" i="12"/>
  <c r="BL465" i="12"/>
  <c r="BL458" i="12"/>
  <c r="BL514" i="12"/>
  <c r="BL533" i="12"/>
  <c r="BL461" i="12"/>
  <c r="BL448" i="12"/>
  <c r="BL436" i="12"/>
  <c r="BL420" i="12"/>
  <c r="BL543" i="12"/>
  <c r="BL502" i="12"/>
  <c r="BL495" i="12"/>
  <c r="BL441" i="12"/>
  <c r="BL468" i="12"/>
  <c r="BL426" i="12"/>
  <c r="BL410" i="12"/>
  <c r="BL551" i="12"/>
  <c r="BL462" i="12"/>
  <c r="BL432" i="12"/>
  <c r="BL604" i="12"/>
  <c r="BL510" i="12"/>
  <c r="BL488" i="12"/>
  <c r="BL459" i="12"/>
  <c r="BL454" i="12"/>
  <c r="BL446" i="12"/>
  <c r="BL438" i="12"/>
  <c r="BL428" i="12"/>
  <c r="BL419" i="12"/>
  <c r="BL571" i="12"/>
  <c r="BL512" i="12"/>
  <c r="BL490" i="12"/>
  <c r="BL473" i="12"/>
  <c r="BL494" i="12"/>
  <c r="BL526" i="12"/>
  <c r="BL493" i="12"/>
  <c r="BL470" i="12"/>
  <c r="BL469" i="12"/>
  <c r="BL457" i="12"/>
  <c r="BL425" i="12"/>
  <c r="BL449" i="12"/>
  <c r="BL439" i="12"/>
  <c r="BL421" i="12"/>
  <c r="BL417" i="12"/>
  <c r="BL503" i="12"/>
  <c r="BL437" i="12"/>
  <c r="BL527" i="12"/>
  <c r="BL453" i="12"/>
  <c r="BL522" i="12"/>
  <c r="BL480" i="12"/>
  <c r="BL475" i="12"/>
  <c r="BL393" i="12"/>
  <c r="BL377" i="12"/>
  <c r="BL361" i="12"/>
  <c r="BL515" i="12"/>
  <c r="BL431" i="12"/>
  <c r="BL456" i="12"/>
  <c r="BL422" i="12"/>
  <c r="BL402" i="12"/>
  <c r="BL383" i="12"/>
  <c r="BL442" i="12"/>
  <c r="BL440" i="12"/>
  <c r="BL415" i="12"/>
  <c r="BL412" i="12"/>
  <c r="BL443" i="12"/>
  <c r="BL435" i="12"/>
  <c r="BL395" i="12"/>
  <c r="BL379" i="12"/>
  <c r="BL460" i="12"/>
  <c r="BL472" i="12"/>
  <c r="BL392" i="12"/>
  <c r="BL354" i="12"/>
  <c r="BL499" i="12"/>
  <c r="BL434" i="12"/>
  <c r="BL405" i="12"/>
  <c r="BL400" i="12"/>
  <c r="BL391" i="12"/>
  <c r="BL372" i="12"/>
  <c r="BL367" i="12"/>
  <c r="BL445" i="12"/>
  <c r="BL427" i="12"/>
  <c r="BL401" i="12"/>
  <c r="BL390" i="12"/>
  <c r="BL381" i="12"/>
  <c r="BL364" i="12"/>
  <c r="BL344" i="12"/>
  <c r="BL444" i="12"/>
  <c r="BL430" i="12"/>
  <c r="BL380" i="12"/>
  <c r="BL418" i="12"/>
  <c r="BL388" i="12"/>
  <c r="BL369" i="12"/>
  <c r="BL355" i="12"/>
  <c r="BL340" i="12"/>
  <c r="BL423" i="12"/>
  <c r="BL411" i="12"/>
  <c r="BL482" i="12"/>
  <c r="BL408" i="12"/>
  <c r="BL387" i="12"/>
  <c r="BL370" i="12"/>
  <c r="BL368" i="12"/>
  <c r="BL366" i="12"/>
  <c r="BL357" i="12"/>
  <c r="BL353" i="12"/>
  <c r="BL477" i="12"/>
  <c r="BL455" i="12"/>
  <c r="BL413" i="12"/>
  <c r="BL471" i="12"/>
  <c r="BL451" i="12"/>
  <c r="BL359" i="12"/>
  <c r="BL397" i="12"/>
  <c r="BL360" i="12"/>
  <c r="BL414" i="12"/>
  <c r="BL394" i="12"/>
  <c r="BL403" i="12"/>
  <c r="BL352" i="12"/>
  <c r="BL349" i="12"/>
  <c r="BL385" i="12"/>
  <c r="BL376" i="12"/>
  <c r="BL342" i="12"/>
  <c r="BL404" i="12"/>
  <c r="BL398" i="12"/>
  <c r="BL362" i="12"/>
  <c r="BL326" i="12"/>
  <c r="BL310" i="12"/>
  <c r="BL294" i="12"/>
  <c r="BL278" i="12"/>
  <c r="BL262" i="12"/>
  <c r="BL347" i="12"/>
  <c r="BL321" i="12"/>
  <c r="BL305" i="12"/>
  <c r="BL373" i="12"/>
  <c r="BL316" i="12"/>
  <c r="BL300" i="12"/>
  <c r="BL284" i="12"/>
  <c r="BL268" i="12"/>
  <c r="BL452" i="12"/>
  <c r="BL406" i="12"/>
  <c r="BL378" i="12"/>
  <c r="BL341" i="12"/>
  <c r="BL335" i="12"/>
  <c r="BL327" i="12"/>
  <c r="BL324" i="12"/>
  <c r="BL309" i="12"/>
  <c r="BL288" i="12"/>
  <c r="BL285" i="12"/>
  <c r="BL334" i="12"/>
  <c r="BL308" i="12"/>
  <c r="BL282" i="12"/>
  <c r="BL279" i="12"/>
  <c r="BL396" i="12"/>
  <c r="BL299" i="12"/>
  <c r="BL276" i="12"/>
  <c r="BL273" i="12"/>
  <c r="BL255" i="12"/>
  <c r="BL371" i="12"/>
  <c r="BL337" i="12"/>
  <c r="BL322" i="12"/>
  <c r="BL319" i="12"/>
  <c r="BL429" i="12"/>
  <c r="BL351" i="12"/>
  <c r="BL333" i="12"/>
  <c r="BL328" i="12"/>
  <c r="BL275" i="12"/>
  <c r="BL474" i="12"/>
  <c r="BL466" i="12"/>
  <c r="BL407" i="12"/>
  <c r="BL350" i="12"/>
  <c r="BL307" i="12"/>
  <c r="BL290" i="12"/>
  <c r="BL274" i="12"/>
  <c r="BL270" i="12"/>
  <c r="BL243" i="12"/>
  <c r="BL227" i="12"/>
  <c r="BL211" i="12"/>
  <c r="BL179" i="12"/>
  <c r="BL163" i="12"/>
  <c r="BL343" i="12"/>
  <c r="BL295" i="12"/>
  <c r="BL345" i="12"/>
  <c r="BL339" i="12"/>
  <c r="BL317" i="12"/>
  <c r="BL298" i="12"/>
  <c r="BL292" i="12"/>
  <c r="BL286" i="12"/>
  <c r="BL254" i="12"/>
  <c r="BL249" i="12"/>
  <c r="BL233" i="12"/>
  <c r="BL217" i="12"/>
  <c r="BL201" i="12"/>
  <c r="BL185" i="12"/>
  <c r="BL169" i="12"/>
  <c r="BL153" i="12"/>
  <c r="BL374" i="12"/>
  <c r="BL304" i="12"/>
  <c r="BL301" i="12"/>
  <c r="BL267" i="12"/>
  <c r="BL260" i="12"/>
  <c r="BL244" i="12"/>
  <c r="BL363" i="12"/>
  <c r="BL332" i="12"/>
  <c r="BL323" i="12"/>
  <c r="BL239" i="12"/>
  <c r="BL223" i="12"/>
  <c r="BL207" i="12"/>
  <c r="BL191" i="12"/>
  <c r="BL175" i="12"/>
  <c r="BL159" i="12"/>
  <c r="BL143" i="12"/>
  <c r="BL315" i="12"/>
  <c r="BL329" i="12"/>
  <c r="BL306" i="12"/>
  <c r="BL245" i="12"/>
  <c r="BL213" i="12"/>
  <c r="BL197" i="12"/>
  <c r="BL181" i="12"/>
  <c r="BL165" i="12"/>
  <c r="BL336" i="12"/>
  <c r="BL311" i="12"/>
  <c r="BL302" i="12"/>
  <c r="BL320" i="12"/>
  <c r="BL253" i="12"/>
  <c r="BL225" i="12"/>
  <c r="BL209" i="12"/>
  <c r="BL193" i="12"/>
  <c r="BL170" i="12"/>
  <c r="BL147" i="12"/>
  <c r="BL125" i="12"/>
  <c r="BL88" i="12"/>
  <c r="BL84" i="12"/>
  <c r="BL409" i="12"/>
  <c r="BL289" i="12"/>
  <c r="BL265" i="12"/>
  <c r="BL234" i="12"/>
  <c r="BL269" i="12"/>
  <c r="BL257" i="12"/>
  <c r="BL226" i="12"/>
  <c r="BL210" i="12"/>
  <c r="BL194" i="12"/>
  <c r="BL171" i="12"/>
  <c r="BL151" i="12"/>
  <c r="BL375" i="12"/>
  <c r="BL346" i="12"/>
  <c r="BL291" i="12"/>
  <c r="BL283" i="12"/>
  <c r="BL258" i="12"/>
  <c r="BL247" i="12"/>
  <c r="BL241" i="12"/>
  <c r="BL235" i="12"/>
  <c r="BL358" i="12"/>
  <c r="BL356" i="12"/>
  <c r="BL312" i="12"/>
  <c r="BL277" i="12"/>
  <c r="BL266" i="12"/>
  <c r="BL228" i="12"/>
  <c r="BL196" i="12"/>
  <c r="BL180" i="12"/>
  <c r="BL155" i="12"/>
  <c r="BL111" i="12"/>
  <c r="BL106" i="12"/>
  <c r="BL102" i="12"/>
  <c r="BL386" i="12"/>
  <c r="BL330" i="12"/>
  <c r="BL173" i="12"/>
  <c r="BL154" i="12"/>
  <c r="BL150" i="12"/>
  <c r="BL148" i="12"/>
  <c r="BL138" i="12"/>
  <c r="BL122" i="12"/>
  <c r="BL384" i="12"/>
  <c r="BL287" i="12"/>
  <c r="BL272" i="12"/>
  <c r="BL202" i="12"/>
  <c r="BL190" i="12"/>
  <c r="BL166" i="12"/>
  <c r="BL141" i="12"/>
  <c r="BL119" i="12"/>
  <c r="BL95" i="12"/>
  <c r="BL78" i="12"/>
  <c r="BL74" i="12"/>
  <c r="BL40" i="12"/>
  <c r="BL219" i="12"/>
  <c r="BL172" i="12"/>
  <c r="BL160" i="12"/>
  <c r="BL157" i="12"/>
  <c r="BL137" i="12"/>
  <c r="BL118" i="12"/>
  <c r="BL70" i="12"/>
  <c r="BL66" i="12"/>
  <c r="BL35" i="12"/>
  <c r="BL389" i="12"/>
  <c r="BL184" i="12"/>
  <c r="BL136" i="12"/>
  <c r="BL117" i="12"/>
  <c r="BL98" i="12"/>
  <c r="BL91" i="12"/>
  <c r="BL62" i="12"/>
  <c r="BL58" i="12"/>
  <c r="BL338" i="12"/>
  <c r="BL224" i="12"/>
  <c r="BL189" i="12"/>
  <c r="BL218" i="12"/>
  <c r="BL206" i="12"/>
  <c r="BL135" i="12"/>
  <c r="BL126" i="12"/>
  <c r="BL107" i="12"/>
  <c r="BL94" i="12"/>
  <c r="BL79" i="12"/>
  <c r="BL75" i="12"/>
  <c r="BL36" i="12"/>
  <c r="BL424" i="12"/>
  <c r="BL264" i="12"/>
  <c r="BL256" i="12"/>
  <c r="BL230" i="12"/>
  <c r="BL200" i="12"/>
  <c r="BL182" i="12"/>
  <c r="BL176" i="12"/>
  <c r="BL281" i="12"/>
  <c r="BL271" i="12"/>
  <c r="BL259" i="12"/>
  <c r="BL251" i="12"/>
  <c r="BL238" i="12"/>
  <c r="BL232" i="12"/>
  <c r="BL214" i="12"/>
  <c r="BL313" i="12"/>
  <c r="BL242" i="12"/>
  <c r="BL220" i="12"/>
  <c r="BL208" i="12"/>
  <c r="BL205" i="12"/>
  <c r="BL199" i="12"/>
  <c r="BL188" i="12"/>
  <c r="BL167" i="12"/>
  <c r="BL164" i="12"/>
  <c r="BL132" i="12"/>
  <c r="BL71" i="12"/>
  <c r="BL65" i="12"/>
  <c r="BL47" i="12"/>
  <c r="BL19" i="12"/>
  <c r="BL83" i="12"/>
  <c r="BL177" i="12"/>
  <c r="BL129" i="12"/>
  <c r="BL103" i="12"/>
  <c r="BL100" i="12"/>
  <c r="BL77" i="12"/>
  <c r="BL14" i="12"/>
  <c r="BL134" i="12"/>
  <c r="BL123" i="12"/>
  <c r="BL142" i="12"/>
  <c r="BL325" i="12"/>
  <c r="BL114" i="12"/>
  <c r="BL108" i="12"/>
  <c r="BL93" i="12"/>
  <c r="BL89" i="12"/>
  <c r="BL85" i="12"/>
  <c r="BL67" i="12"/>
  <c r="BL15" i="12"/>
  <c r="BL252" i="12"/>
  <c r="BL204" i="12"/>
  <c r="BL187" i="12"/>
  <c r="BL128" i="12"/>
  <c r="BL221" i="12"/>
  <c r="BL183" i="12"/>
  <c r="BL162" i="12"/>
  <c r="BL149" i="12"/>
  <c r="BL146" i="12"/>
  <c r="BL318" i="12"/>
  <c r="BL293" i="12"/>
  <c r="BL240" i="12"/>
  <c r="BL156" i="12"/>
  <c r="BL296" i="12"/>
  <c r="BL152" i="12"/>
  <c r="BL104" i="12"/>
  <c r="BL76" i="12"/>
  <c r="BL61" i="12"/>
  <c r="BL42" i="12"/>
  <c r="BL92" i="12"/>
  <c r="BL69" i="12"/>
  <c r="BL68" i="12"/>
  <c r="BL29" i="12"/>
  <c r="BL48" i="12"/>
  <c r="BL231" i="12"/>
  <c r="BL222" i="12"/>
  <c r="BL198" i="12"/>
  <c r="BL158" i="12"/>
  <c r="BL140" i="12"/>
  <c r="BL121" i="12"/>
  <c r="BL105" i="12"/>
  <c r="BL64" i="12"/>
  <c r="BL51" i="12"/>
  <c r="BL22" i="12"/>
  <c r="BL248" i="12"/>
  <c r="BL124" i="12"/>
  <c r="BL38" i="12"/>
  <c r="BL24" i="12"/>
  <c r="BL23" i="12"/>
  <c r="BL21" i="12"/>
  <c r="BL13" i="12"/>
  <c r="BL174" i="12"/>
  <c r="BL145" i="12"/>
  <c r="BL101" i="12"/>
  <c r="BL86" i="12"/>
  <c r="BL60" i="12"/>
  <c r="BL237" i="12"/>
  <c r="BL133" i="12"/>
  <c r="BL87" i="12"/>
  <c r="BL73" i="12"/>
  <c r="BL50" i="12"/>
  <c r="BL30" i="12"/>
  <c r="BL26" i="12"/>
  <c r="BL25" i="12"/>
  <c r="BL20" i="12"/>
  <c r="BL11" i="12"/>
  <c r="BL250" i="12"/>
  <c r="BL186" i="12"/>
  <c r="BL116" i="12"/>
  <c r="BL113" i="12"/>
  <c r="BL130" i="12"/>
  <c r="BL16" i="12"/>
  <c r="BL82" i="12"/>
  <c r="BL97" i="12"/>
  <c r="BL55" i="12"/>
  <c r="BL203" i="12"/>
  <c r="BL115" i="12"/>
  <c r="BL32" i="12"/>
  <c r="BL43" i="12"/>
  <c r="BL27" i="12"/>
  <c r="BL168" i="12"/>
  <c r="BL41" i="12"/>
  <c r="BL28" i="12"/>
  <c r="BL120" i="12"/>
  <c r="BL139" i="12"/>
  <c r="BL49" i="12"/>
  <c r="BL56" i="12"/>
  <c r="BL52" i="12"/>
  <c r="BL96" i="12"/>
  <c r="BL10" i="12"/>
  <c r="BL303" i="12"/>
  <c r="BL236" i="12"/>
  <c r="BL33" i="12"/>
  <c r="BL112" i="12"/>
  <c r="BL261" i="12"/>
  <c r="BL215" i="12"/>
  <c r="BL31" i="12"/>
  <c r="BL12" i="12"/>
  <c r="BL53" i="12"/>
  <c r="BL18" i="12"/>
  <c r="BL57" i="12"/>
  <c r="BL216" i="12"/>
  <c r="BL131" i="12"/>
  <c r="BL80" i="12"/>
  <c r="BL59" i="12"/>
  <c r="BL46" i="12"/>
  <c r="BL37" i="12"/>
  <c r="BL17" i="12"/>
  <c r="BL192" i="12"/>
  <c r="BL9" i="12"/>
  <c r="BK81" i="12"/>
  <c r="BK72" i="12"/>
  <c r="BK63" i="12"/>
  <c r="BK90" i="12"/>
  <c r="BK99" i="12"/>
  <c r="BM6" i="12"/>
  <c r="BN4" i="12"/>
  <c r="BL2" i="7"/>
  <c r="BK1" i="7"/>
  <c r="BG4" i="11"/>
  <c r="BF6" i="11"/>
  <c r="BL63" i="12" l="1"/>
  <c r="BL99" i="12"/>
  <c r="BL54" i="12"/>
  <c r="BL90" i="12"/>
  <c r="BO4" i="12"/>
  <c r="BN6" i="12"/>
  <c r="BL81" i="12"/>
  <c r="BM702" i="12"/>
  <c r="BM697" i="12"/>
  <c r="BM703" i="12"/>
  <c r="BM698" i="12"/>
  <c r="BM699" i="12"/>
  <c r="BM683" i="12"/>
  <c r="BM694" i="12"/>
  <c r="BM700" i="12"/>
  <c r="BM701" i="12"/>
  <c r="BM696" i="12"/>
  <c r="BM676" i="12"/>
  <c r="BM691" i="12"/>
  <c r="BM682" i="12"/>
  <c r="BM684" i="12"/>
  <c r="BM679" i="12"/>
  <c r="BM674" i="12"/>
  <c r="BM668" i="12"/>
  <c r="BM685" i="12"/>
  <c r="BM662" i="12"/>
  <c r="BM646" i="12"/>
  <c r="BM693" i="12"/>
  <c r="BM692" i="12"/>
  <c r="BM680" i="12"/>
  <c r="BM678" i="12"/>
  <c r="BM688" i="12"/>
  <c r="BM672" i="12"/>
  <c r="BM677" i="12"/>
  <c r="BM681" i="12"/>
  <c r="BM660" i="12"/>
  <c r="BM673" i="12"/>
  <c r="BM669" i="12"/>
  <c r="BM686" i="12"/>
  <c r="BM690" i="12"/>
  <c r="BM675" i="12"/>
  <c r="BM670" i="12"/>
  <c r="BM659" i="12"/>
  <c r="BM656" i="12"/>
  <c r="BM661" i="12"/>
  <c r="BM657" i="12"/>
  <c r="BM655" i="12"/>
  <c r="BM633" i="12"/>
  <c r="BM647" i="12"/>
  <c r="BM644" i="12"/>
  <c r="BM624" i="12"/>
  <c r="BM653" i="12"/>
  <c r="BM648" i="12"/>
  <c r="BM629" i="12"/>
  <c r="BM619" i="12"/>
  <c r="BM641" i="12"/>
  <c r="BM636" i="12"/>
  <c r="BM614" i="12"/>
  <c r="BM664" i="12"/>
  <c r="BM652" i="12"/>
  <c r="BM634" i="12"/>
  <c r="BM628" i="12"/>
  <c r="BM663" i="12"/>
  <c r="BM651" i="12"/>
  <c r="BM643" i="12"/>
  <c r="BM640" i="12"/>
  <c r="BM639" i="12"/>
  <c r="BM645" i="12"/>
  <c r="BM630" i="12"/>
  <c r="BM667" i="12"/>
  <c r="BM665" i="12"/>
  <c r="BM638" i="12"/>
  <c r="BM618" i="12"/>
  <c r="BM592" i="12"/>
  <c r="BM576" i="12"/>
  <c r="BM658" i="12"/>
  <c r="BM615" i="12"/>
  <c r="BM609" i="12"/>
  <c r="BM666" i="12"/>
  <c r="BM613" i="12"/>
  <c r="BM594" i="12"/>
  <c r="BM625" i="12"/>
  <c r="BM623" i="12"/>
  <c r="BM612" i="12"/>
  <c r="BM687" i="12"/>
  <c r="BM649" i="12"/>
  <c r="BM632" i="12"/>
  <c r="BM627" i="12"/>
  <c r="BM621" i="12"/>
  <c r="BM601" i="12"/>
  <c r="BM580" i="12"/>
  <c r="BM650" i="12"/>
  <c r="BM602" i="12"/>
  <c r="BM589" i="12"/>
  <c r="BM588" i="12"/>
  <c r="BM587" i="12"/>
  <c r="BM635" i="12"/>
  <c r="BM608" i="12"/>
  <c r="BM590" i="12"/>
  <c r="BM622" i="12"/>
  <c r="BM593" i="12"/>
  <c r="BM579" i="12"/>
  <c r="BM607" i="12"/>
  <c r="BM584" i="12"/>
  <c r="BM631" i="12"/>
  <c r="BM642" i="12"/>
  <c r="BM571" i="12"/>
  <c r="BM558" i="12"/>
  <c r="BM542" i="12"/>
  <c r="BM596" i="12"/>
  <c r="BM611" i="12"/>
  <c r="BM583" i="12"/>
  <c r="BM575" i="12"/>
  <c r="BM564" i="12"/>
  <c r="BM548" i="12"/>
  <c r="BM532" i="12"/>
  <c r="BM597" i="12"/>
  <c r="BM577" i="12"/>
  <c r="BM598" i="12"/>
  <c r="BM585" i="12"/>
  <c r="BM574" i="12"/>
  <c r="BM560" i="12"/>
  <c r="BM544" i="12"/>
  <c r="BM572" i="12"/>
  <c r="BM555" i="12"/>
  <c r="BM539" i="12"/>
  <c r="BM523" i="12"/>
  <c r="BM591" i="12"/>
  <c r="BM626" i="12"/>
  <c r="BM617" i="12"/>
  <c r="BM616" i="12"/>
  <c r="BM605" i="12"/>
  <c r="BM606" i="12"/>
  <c r="BM566" i="12"/>
  <c r="BM559" i="12"/>
  <c r="BM573" i="12"/>
  <c r="BM570" i="12"/>
  <c r="BM563" i="12"/>
  <c r="BM536" i="12"/>
  <c r="BM595" i="12"/>
  <c r="BM581" i="12"/>
  <c r="BM610" i="12"/>
  <c r="BM538" i="12"/>
  <c r="BM600" i="12"/>
  <c r="BM561" i="12"/>
  <c r="BM582" i="12"/>
  <c r="BM578" i="12"/>
  <c r="BM550" i="12"/>
  <c r="BM540" i="12"/>
  <c r="BM531" i="12"/>
  <c r="BM508" i="12"/>
  <c r="BM492" i="12"/>
  <c r="BM557" i="12"/>
  <c r="BM528" i="12"/>
  <c r="BM522" i="12"/>
  <c r="BM503" i="12"/>
  <c r="BM487" i="12"/>
  <c r="BM471" i="12"/>
  <c r="BM543" i="12"/>
  <c r="BM541" i="12"/>
  <c r="BM567" i="12"/>
  <c r="BM599" i="12"/>
  <c r="BM562" i="12"/>
  <c r="BM517" i="12"/>
  <c r="BM512" i="12"/>
  <c r="BM509" i="12"/>
  <c r="BM549" i="12"/>
  <c r="BM530" i="12"/>
  <c r="BM556" i="12"/>
  <c r="BM553" i="12"/>
  <c r="BM526" i="12"/>
  <c r="BM568" i="12"/>
  <c r="BM565" i="12"/>
  <c r="BM525" i="12"/>
  <c r="BM554" i="12"/>
  <c r="BM515" i="12"/>
  <c r="BM505" i="12"/>
  <c r="BM472" i="12"/>
  <c r="BM458" i="12"/>
  <c r="BM442" i="12"/>
  <c r="BM507" i="12"/>
  <c r="BM496" i="12"/>
  <c r="BM533" i="12"/>
  <c r="BM488" i="12"/>
  <c r="BM475" i="12"/>
  <c r="BM546" i="12"/>
  <c r="BM498" i="12"/>
  <c r="BM489" i="12"/>
  <c r="BM478" i="12"/>
  <c r="BM469" i="12"/>
  <c r="BM457" i="12"/>
  <c r="BM521" i="12"/>
  <c r="BM513" i="12"/>
  <c r="BM479" i="12"/>
  <c r="BM527" i="12"/>
  <c r="BM477" i="12"/>
  <c r="BM462" i="12"/>
  <c r="BM455" i="12"/>
  <c r="BM529" i="12"/>
  <c r="BM519" i="12"/>
  <c r="BM511" i="12"/>
  <c r="BM504" i="12"/>
  <c r="BM483" i="12"/>
  <c r="BM465" i="12"/>
  <c r="BM534" i="12"/>
  <c r="BM499" i="12"/>
  <c r="BM490" i="12"/>
  <c r="BM470" i="12"/>
  <c r="BM547" i="12"/>
  <c r="BM502" i="12"/>
  <c r="BM495" i="12"/>
  <c r="BM441" i="12"/>
  <c r="BM431" i="12"/>
  <c r="BM415" i="12"/>
  <c r="BM506" i="12"/>
  <c r="BM500" i="12"/>
  <c r="BM468" i="12"/>
  <c r="BM551" i="12"/>
  <c r="BM446" i="12"/>
  <c r="BM437" i="12"/>
  <c r="BM421" i="12"/>
  <c r="BM405" i="12"/>
  <c r="BM451" i="12"/>
  <c r="BM444" i="12"/>
  <c r="BM427" i="12"/>
  <c r="BM411" i="12"/>
  <c r="BM545" i="12"/>
  <c r="BM491" i="12"/>
  <c r="BM604" i="12"/>
  <c r="BM516" i="12"/>
  <c r="BM476" i="12"/>
  <c r="BM473" i="12"/>
  <c r="BM494" i="12"/>
  <c r="BM485" i="12"/>
  <c r="BM466" i="12"/>
  <c r="BM453" i="12"/>
  <c r="BM424" i="12"/>
  <c r="BM514" i="12"/>
  <c r="BM447" i="12"/>
  <c r="BM407" i="12"/>
  <c r="BM510" i="12"/>
  <c r="BM452" i="12"/>
  <c r="BM435" i="12"/>
  <c r="BM429" i="12"/>
  <c r="BM425" i="12"/>
  <c r="BM486" i="12"/>
  <c r="BM461" i="12"/>
  <c r="BM493" i="12"/>
  <c r="BM418" i="12"/>
  <c r="BM388" i="12"/>
  <c r="BM372" i="12"/>
  <c r="BM356" i="12"/>
  <c r="BM459" i="12"/>
  <c r="BM456" i="12"/>
  <c r="BM454" i="12"/>
  <c r="BM463" i="12"/>
  <c r="BM440" i="12"/>
  <c r="BM439" i="12"/>
  <c r="BM426" i="12"/>
  <c r="BM412" i="12"/>
  <c r="BM394" i="12"/>
  <c r="BM378" i="12"/>
  <c r="BM537" i="12"/>
  <c r="BM443" i="12"/>
  <c r="BM438" i="12"/>
  <c r="BM417" i="12"/>
  <c r="BM413" i="12"/>
  <c r="BM390" i="12"/>
  <c r="BM374" i="12"/>
  <c r="BM480" i="12"/>
  <c r="BM434" i="12"/>
  <c r="BM400" i="12"/>
  <c r="BM391" i="12"/>
  <c r="BM367" i="12"/>
  <c r="BM359" i="12"/>
  <c r="BM349" i="12"/>
  <c r="BM481" i="12"/>
  <c r="BM445" i="12"/>
  <c r="BM420" i="12"/>
  <c r="BM401" i="12"/>
  <c r="BM381" i="12"/>
  <c r="BM432" i="12"/>
  <c r="BM430" i="12"/>
  <c r="BM410" i="12"/>
  <c r="BM380" i="12"/>
  <c r="BM371" i="12"/>
  <c r="BM357" i="12"/>
  <c r="BM339" i="12"/>
  <c r="BM460" i="12"/>
  <c r="BM436" i="12"/>
  <c r="BM402" i="12"/>
  <c r="BM389" i="12"/>
  <c r="BM449" i="12"/>
  <c r="BM397" i="12"/>
  <c r="BM366" i="12"/>
  <c r="BM351" i="12"/>
  <c r="BM335" i="12"/>
  <c r="BM482" i="12"/>
  <c r="BM352" i="12"/>
  <c r="BM520" i="12"/>
  <c r="BM448" i="12"/>
  <c r="BM379" i="12"/>
  <c r="BM392" i="12"/>
  <c r="BM360" i="12"/>
  <c r="BM464" i="12"/>
  <c r="BM385" i="12"/>
  <c r="BM408" i="12"/>
  <c r="BM428" i="12"/>
  <c r="BM345" i="12"/>
  <c r="BM325" i="12"/>
  <c r="BM404" i="12"/>
  <c r="BM398" i="12"/>
  <c r="BM393" i="12"/>
  <c r="BM353" i="12"/>
  <c r="BM524" i="12"/>
  <c r="BM354" i="12"/>
  <c r="BM347" i="12"/>
  <c r="BM321" i="12"/>
  <c r="BM305" i="12"/>
  <c r="BM289" i="12"/>
  <c r="BM273" i="12"/>
  <c r="BM377" i="12"/>
  <c r="BM373" i="12"/>
  <c r="BM316" i="12"/>
  <c r="BM300" i="12"/>
  <c r="BM414" i="12"/>
  <c r="BM406" i="12"/>
  <c r="BM364" i="12"/>
  <c r="BM344" i="12"/>
  <c r="BM341" i="12"/>
  <c r="BM327" i="12"/>
  <c r="BM311" i="12"/>
  <c r="BM295" i="12"/>
  <c r="BM279" i="12"/>
  <c r="BM423" i="12"/>
  <c r="BM395" i="12"/>
  <c r="BM386" i="12"/>
  <c r="BM383" i="12"/>
  <c r="BM338" i="12"/>
  <c r="BM332" i="12"/>
  <c r="BM322" i="12"/>
  <c r="BM419" i="12"/>
  <c r="BM334" i="12"/>
  <c r="BM308" i="12"/>
  <c r="BM282" i="12"/>
  <c r="BM396" i="12"/>
  <c r="BM299" i="12"/>
  <c r="BM276" i="12"/>
  <c r="BM337" i="12"/>
  <c r="BM319" i="12"/>
  <c r="BM307" i="12"/>
  <c r="BM298" i="12"/>
  <c r="BM270" i="12"/>
  <c r="BM422" i="12"/>
  <c r="BM340" i="12"/>
  <c r="BM330" i="12"/>
  <c r="BM362" i="12"/>
  <c r="BM403" i="12"/>
  <c r="BM369" i="12"/>
  <c r="BM358" i="12"/>
  <c r="BM336" i="12"/>
  <c r="BM313" i="12"/>
  <c r="BM278" i="12"/>
  <c r="BM272" i="12"/>
  <c r="BM269" i="12"/>
  <c r="BM474" i="12"/>
  <c r="BM376" i="12"/>
  <c r="BM368" i="12"/>
  <c r="BM387" i="12"/>
  <c r="BM361" i="12"/>
  <c r="BM343" i="12"/>
  <c r="BM238" i="12"/>
  <c r="BM222" i="12"/>
  <c r="BM206" i="12"/>
  <c r="BM190" i="12"/>
  <c r="BM174" i="12"/>
  <c r="BM158" i="12"/>
  <c r="BM328" i="12"/>
  <c r="BM317" i="12"/>
  <c r="BM292" i="12"/>
  <c r="BM286" i="12"/>
  <c r="BM254" i="12"/>
  <c r="BM249" i="12"/>
  <c r="BM310" i="12"/>
  <c r="BM304" i="12"/>
  <c r="BM301" i="12"/>
  <c r="BM288" i="12"/>
  <c r="BM284" i="12"/>
  <c r="BM267" i="12"/>
  <c r="BM260" i="12"/>
  <c r="BM244" i="12"/>
  <c r="BM228" i="12"/>
  <c r="BM196" i="12"/>
  <c r="BM180" i="12"/>
  <c r="BM164" i="12"/>
  <c r="BM363" i="12"/>
  <c r="BM323" i="12"/>
  <c r="BM315" i="12"/>
  <c r="BM275" i="12"/>
  <c r="BM271" i="12"/>
  <c r="BM264" i="12"/>
  <c r="BM250" i="12"/>
  <c r="BM234" i="12"/>
  <c r="BM218" i="12"/>
  <c r="BM202" i="12"/>
  <c r="BM186" i="12"/>
  <c r="BM170" i="12"/>
  <c r="BM154" i="12"/>
  <c r="BM329" i="12"/>
  <c r="BM306" i="12"/>
  <c r="BM318" i="12"/>
  <c r="BM253" i="12"/>
  <c r="BM240" i="12"/>
  <c r="BM224" i="12"/>
  <c r="BM208" i="12"/>
  <c r="BM192" i="12"/>
  <c r="BM176" i="12"/>
  <c r="BM350" i="12"/>
  <c r="BM409" i="12"/>
  <c r="BM265" i="12"/>
  <c r="BM162" i="12"/>
  <c r="BM140" i="12"/>
  <c r="BM136" i="12"/>
  <c r="BM120" i="12"/>
  <c r="BM326" i="12"/>
  <c r="BM294" i="12"/>
  <c r="BM257" i="12"/>
  <c r="BM226" i="12"/>
  <c r="BM375" i="12"/>
  <c r="BM346" i="12"/>
  <c r="BM291" i="12"/>
  <c r="BM283" i="12"/>
  <c r="BM258" i="12"/>
  <c r="BM247" i="12"/>
  <c r="BM241" i="12"/>
  <c r="BM235" i="12"/>
  <c r="BM219" i="12"/>
  <c r="BM203" i="12"/>
  <c r="BM187" i="12"/>
  <c r="BM157" i="12"/>
  <c r="BM145" i="12"/>
  <c r="BM309" i="12"/>
  <c r="BM497" i="12"/>
  <c r="BM173" i="12"/>
  <c r="BM165" i="12"/>
  <c r="BM150" i="12"/>
  <c r="BM148" i="12"/>
  <c r="BM138" i="12"/>
  <c r="BM122" i="12"/>
  <c r="BM98" i="12"/>
  <c r="BM94" i="12"/>
  <c r="BM333" i="12"/>
  <c r="BM296" i="12"/>
  <c r="BM259" i="12"/>
  <c r="BM251" i="12"/>
  <c r="BM237" i="12"/>
  <c r="BM221" i="12"/>
  <c r="BM213" i="12"/>
  <c r="BM205" i="12"/>
  <c r="BM197" i="12"/>
  <c r="BM189" i="12"/>
  <c r="BM181" i="12"/>
  <c r="BM166" i="12"/>
  <c r="BM141" i="12"/>
  <c r="BM133" i="12"/>
  <c r="BM117" i="12"/>
  <c r="BM342" i="12"/>
  <c r="BM287" i="12"/>
  <c r="BM320" i="12"/>
  <c r="BM285" i="12"/>
  <c r="BM179" i="12"/>
  <c r="BM172" i="12"/>
  <c r="BM160" i="12"/>
  <c r="BM137" i="12"/>
  <c r="BM118" i="12"/>
  <c r="BM88" i="12"/>
  <c r="BM70" i="12"/>
  <c r="BM66" i="12"/>
  <c r="BM35" i="12"/>
  <c r="BM239" i="12"/>
  <c r="BM233" i="12"/>
  <c r="BM207" i="12"/>
  <c r="BM184" i="12"/>
  <c r="BM91" i="12"/>
  <c r="BM62" i="12"/>
  <c r="BM58" i="12"/>
  <c r="BM30" i="12"/>
  <c r="BM355" i="12"/>
  <c r="BM245" i="12"/>
  <c r="BM227" i="12"/>
  <c r="BM225" i="12"/>
  <c r="BM108" i="12"/>
  <c r="BM50" i="12"/>
  <c r="BM46" i="12"/>
  <c r="BM274" i="12"/>
  <c r="BM201" i="12"/>
  <c r="BM171" i="12"/>
  <c r="BM302" i="12"/>
  <c r="BM266" i="12"/>
  <c r="BM183" i="12"/>
  <c r="BM177" i="12"/>
  <c r="BM134" i="12"/>
  <c r="BM116" i="12"/>
  <c r="BM71" i="12"/>
  <c r="BM67" i="12"/>
  <c r="BM31" i="12"/>
  <c r="BM243" i="12"/>
  <c r="BM194" i="12"/>
  <c r="BM188" i="12"/>
  <c r="BM159" i="12"/>
  <c r="BM290" i="12"/>
  <c r="BM242" i="12"/>
  <c r="BM220" i="12"/>
  <c r="BM384" i="12"/>
  <c r="BM147" i="12"/>
  <c r="BM129" i="12"/>
  <c r="BM106" i="12"/>
  <c r="BM103" i="12"/>
  <c r="BM100" i="12"/>
  <c r="BM77" i="12"/>
  <c r="BM36" i="12"/>
  <c r="BM14" i="12"/>
  <c r="BM211" i="12"/>
  <c r="BM143" i="12"/>
  <c r="BM142" i="12"/>
  <c r="BM123" i="12"/>
  <c r="BM83" i="12"/>
  <c r="BM60" i="12"/>
  <c r="BM53" i="12"/>
  <c r="BM9" i="12"/>
  <c r="BM87" i="12"/>
  <c r="BM169" i="12"/>
  <c r="BM153" i="12"/>
  <c r="BM152" i="12"/>
  <c r="BM262" i="12"/>
  <c r="BM230" i="12"/>
  <c r="BM193" i="12"/>
  <c r="BM182" i="12"/>
  <c r="BM210" i="12"/>
  <c r="BM198" i="12"/>
  <c r="BM185" i="12"/>
  <c r="BM131" i="12"/>
  <c r="BM97" i="12"/>
  <c r="BM78" i="12"/>
  <c r="BM61" i="12"/>
  <c r="BM55" i="12"/>
  <c r="BM10" i="12"/>
  <c r="BM255" i="12"/>
  <c r="BM231" i="12"/>
  <c r="BM111" i="12"/>
  <c r="BM293" i="12"/>
  <c r="BM281" i="12"/>
  <c r="BM175" i="12"/>
  <c r="BM156" i="12"/>
  <c r="BM268" i="12"/>
  <c r="BM199" i="12"/>
  <c r="BM191" i="12"/>
  <c r="BM167" i="12"/>
  <c r="BM151" i="12"/>
  <c r="BM277" i="12"/>
  <c r="BM256" i="12"/>
  <c r="BM214" i="12"/>
  <c r="BM204" i="12"/>
  <c r="BM155" i="12"/>
  <c r="BM93" i="12"/>
  <c r="BM92" i="12"/>
  <c r="BM75" i="12"/>
  <c r="BM69" i="12"/>
  <c r="BM68" i="12"/>
  <c r="BM48" i="12"/>
  <c r="BM29" i="12"/>
  <c r="BM105" i="12"/>
  <c r="BM64" i="12"/>
  <c r="BM51" i="12"/>
  <c r="BM370" i="12"/>
  <c r="BM217" i="12"/>
  <c r="BM121" i="12"/>
  <c r="BM135" i="12"/>
  <c r="BM85" i="12"/>
  <c r="BM24" i="12"/>
  <c r="BM23" i="12"/>
  <c r="BM13" i="12"/>
  <c r="BM248" i="12"/>
  <c r="BM132" i="12"/>
  <c r="BM124" i="12"/>
  <c r="BM119" i="12"/>
  <c r="BM40" i="12"/>
  <c r="BM38" i="12"/>
  <c r="BM21" i="12"/>
  <c r="BM312" i="12"/>
  <c r="BM163" i="12"/>
  <c r="BM114" i="12"/>
  <c r="BM101" i="12"/>
  <c r="BM86" i="12"/>
  <c r="BM74" i="12"/>
  <c r="BM57" i="12"/>
  <c r="BM32" i="12"/>
  <c r="BM12" i="12"/>
  <c r="BM149" i="12"/>
  <c r="BM95" i="12"/>
  <c r="BM73" i="12"/>
  <c r="BM324" i="12"/>
  <c r="BM130" i="12"/>
  <c r="BM47" i="12"/>
  <c r="BM252" i="12"/>
  <c r="BM215" i="12"/>
  <c r="BM209" i="12"/>
  <c r="BM146" i="12"/>
  <c r="BM126" i="12"/>
  <c r="BM104" i="12"/>
  <c r="BM16" i="12"/>
  <c r="BM232" i="12"/>
  <c r="BM65" i="12"/>
  <c r="BM43" i="12"/>
  <c r="BM27" i="12"/>
  <c r="BM33" i="12"/>
  <c r="BM76" i="12"/>
  <c r="BM18" i="12"/>
  <c r="BM11" i="12"/>
  <c r="BM96" i="12"/>
  <c r="BM89" i="12"/>
  <c r="BM42" i="12"/>
  <c r="BM125" i="12"/>
  <c r="BM56" i="12"/>
  <c r="BM52" i="12"/>
  <c r="BM20" i="12"/>
  <c r="BM15" i="12"/>
  <c r="BM19" i="12"/>
  <c r="BM139" i="12"/>
  <c r="BM113" i="12"/>
  <c r="BM303" i="12"/>
  <c r="BM236" i="12"/>
  <c r="BM223" i="12"/>
  <c r="BM128" i="12"/>
  <c r="BM216" i="12"/>
  <c r="BM112" i="12"/>
  <c r="BM107" i="12"/>
  <c r="BM84" i="12"/>
  <c r="BM82" i="12"/>
  <c r="BM41" i="12"/>
  <c r="BM28" i="12"/>
  <c r="BM80" i="12"/>
  <c r="BM79" i="12"/>
  <c r="BM49" i="12"/>
  <c r="BM200" i="12"/>
  <c r="BM115" i="12"/>
  <c r="BM261" i="12"/>
  <c r="BM168" i="12"/>
  <c r="BM25" i="12"/>
  <c r="BM102" i="12"/>
  <c r="BM26" i="12"/>
  <c r="BM59" i="12"/>
  <c r="BM37" i="12"/>
  <c r="BM22" i="12"/>
  <c r="BM17" i="12"/>
  <c r="BL72" i="12"/>
  <c r="BL45" i="12"/>
  <c r="BM2" i="7"/>
  <c r="BL1" i="7"/>
  <c r="BG6" i="11"/>
  <c r="BH4" i="11"/>
  <c r="BM54" i="12" l="1"/>
  <c r="BM90" i="12"/>
  <c r="BM45" i="12"/>
  <c r="BM63" i="12"/>
  <c r="BN702" i="12"/>
  <c r="BN697" i="12"/>
  <c r="BN692" i="12"/>
  <c r="BN703" i="12"/>
  <c r="BN698" i="12"/>
  <c r="BN693" i="12"/>
  <c r="BN699" i="12"/>
  <c r="BN694" i="12"/>
  <c r="BN700" i="12"/>
  <c r="BN690" i="12"/>
  <c r="BN701" i="12"/>
  <c r="BN696" i="12"/>
  <c r="BN691" i="12"/>
  <c r="BN681" i="12"/>
  <c r="BN679" i="12"/>
  <c r="BN687" i="12"/>
  <c r="BN685" i="12"/>
  <c r="BN680" i="12"/>
  <c r="BN684" i="12"/>
  <c r="BN674" i="12"/>
  <c r="BN668" i="12"/>
  <c r="BN676" i="12"/>
  <c r="BN677" i="12"/>
  <c r="BN657" i="12"/>
  <c r="BN641" i="12"/>
  <c r="BN673" i="12"/>
  <c r="BN688" i="12"/>
  <c r="BN678" i="12"/>
  <c r="BN667" i="12"/>
  <c r="BN662" i="12"/>
  <c r="BN682" i="12"/>
  <c r="BN670" i="12"/>
  <c r="BN666" i="12"/>
  <c r="BN655" i="12"/>
  <c r="BN686" i="12"/>
  <c r="BN669" i="12"/>
  <c r="BN659" i="12"/>
  <c r="BN649" i="12"/>
  <c r="BN642" i="12"/>
  <c r="BN635" i="12"/>
  <c r="BN683" i="12"/>
  <c r="BN675" i="12"/>
  <c r="BN656" i="12"/>
  <c r="BN663" i="12"/>
  <c r="BN672" i="12"/>
  <c r="BN647" i="12"/>
  <c r="BN660" i="12"/>
  <c r="BN648" i="12"/>
  <c r="BN643" i="12"/>
  <c r="BN653" i="12"/>
  <c r="BN629" i="12"/>
  <c r="BN619" i="12"/>
  <c r="BN636" i="12"/>
  <c r="BN614" i="12"/>
  <c r="BN664" i="12"/>
  <c r="BN652" i="12"/>
  <c r="BN625" i="12"/>
  <c r="BN609" i="12"/>
  <c r="BN651" i="12"/>
  <c r="BN650" i="12"/>
  <c r="BN638" i="12"/>
  <c r="BN665" i="12"/>
  <c r="BN632" i="12"/>
  <c r="BN658" i="12"/>
  <c r="BN633" i="12"/>
  <c r="BN615" i="12"/>
  <c r="BN587" i="12"/>
  <c r="BN639" i="12"/>
  <c r="BN626" i="12"/>
  <c r="BN621" i="12"/>
  <c r="BN661" i="12"/>
  <c r="BN612" i="12"/>
  <c r="BN605" i="12"/>
  <c r="BN589" i="12"/>
  <c r="BN623" i="12"/>
  <c r="BN630" i="12"/>
  <c r="BN618" i="12"/>
  <c r="BN610" i="12"/>
  <c r="BN599" i="12"/>
  <c r="BN596" i="12"/>
  <c r="BN593" i="12"/>
  <c r="BN590" i="12"/>
  <c r="BN640" i="12"/>
  <c r="BN627" i="12"/>
  <c r="BN598" i="12"/>
  <c r="BN595" i="12"/>
  <c r="BN585" i="12"/>
  <c r="BN580" i="12"/>
  <c r="BN608" i="12"/>
  <c r="BN646" i="12"/>
  <c r="BN622" i="12"/>
  <c r="BN611" i="12"/>
  <c r="BN570" i="12"/>
  <c r="BN645" i="12"/>
  <c r="BN607" i="12"/>
  <c r="BN584" i="12"/>
  <c r="BN575" i="12"/>
  <c r="BN594" i="12"/>
  <c r="BN602" i="12"/>
  <c r="BN601" i="12"/>
  <c r="BN553" i="12"/>
  <c r="BN537" i="12"/>
  <c r="BN583" i="12"/>
  <c r="BN559" i="12"/>
  <c r="BN543" i="12"/>
  <c r="BN527" i="12"/>
  <c r="BN578" i="12"/>
  <c r="BN634" i="12"/>
  <c r="BN572" i="12"/>
  <c r="BN555" i="12"/>
  <c r="BN539" i="12"/>
  <c r="BN624" i="12"/>
  <c r="BN606" i="12"/>
  <c r="BN588" i="12"/>
  <c r="BN582" i="12"/>
  <c r="BN565" i="12"/>
  <c r="BN550" i="12"/>
  <c r="BN534" i="12"/>
  <c r="BN617" i="12"/>
  <c r="BN616" i="12"/>
  <c r="BN579" i="12"/>
  <c r="BN573" i="12"/>
  <c r="BN563" i="12"/>
  <c r="BN628" i="12"/>
  <c r="BN544" i="12"/>
  <c r="BN644" i="12"/>
  <c r="BN581" i="12"/>
  <c r="BN576" i="12"/>
  <c r="BN564" i="12"/>
  <c r="BN554" i="12"/>
  <c r="BN546" i="12"/>
  <c r="BN631" i="12"/>
  <c r="BN597" i="12"/>
  <c r="BN574" i="12"/>
  <c r="BN561" i="12"/>
  <c r="BN577" i="12"/>
  <c r="BN566" i="12"/>
  <c r="BN520" i="12"/>
  <c r="BN600" i="12"/>
  <c r="BN557" i="12"/>
  <c r="BN542" i="12"/>
  <c r="BN532" i="12"/>
  <c r="BN528" i="12"/>
  <c r="BN522" i="12"/>
  <c r="BN503" i="12"/>
  <c r="BN487" i="12"/>
  <c r="BN591" i="12"/>
  <c r="BN568" i="12"/>
  <c r="BN538" i="12"/>
  <c r="BN533" i="12"/>
  <c r="BN516" i="12"/>
  <c r="BN498" i="12"/>
  <c r="BN482" i="12"/>
  <c r="BN592" i="12"/>
  <c r="BN571" i="12"/>
  <c r="BN540" i="12"/>
  <c r="BN506" i="12"/>
  <c r="BN500" i="12"/>
  <c r="BN556" i="12"/>
  <c r="BN541" i="12"/>
  <c r="BN526" i="12"/>
  <c r="BN558" i="12"/>
  <c r="BN524" i="12"/>
  <c r="BN515" i="12"/>
  <c r="BN613" i="12"/>
  <c r="BN567" i="12"/>
  <c r="BN548" i="12"/>
  <c r="BN549" i="12"/>
  <c r="BN545" i="12"/>
  <c r="BN531" i="12"/>
  <c r="BN517" i="12"/>
  <c r="BN490" i="12"/>
  <c r="BN469" i="12"/>
  <c r="BN453" i="12"/>
  <c r="BN509" i="12"/>
  <c r="BN508" i="12"/>
  <c r="BN488" i="12"/>
  <c r="BN604" i="12"/>
  <c r="BN511" i="12"/>
  <c r="BN510" i="12"/>
  <c r="BN495" i="12"/>
  <c r="BN521" i="12"/>
  <c r="BN513" i="12"/>
  <c r="BN479" i="12"/>
  <c r="BN471" i="12"/>
  <c r="BN496" i="12"/>
  <c r="BN477" i="12"/>
  <c r="BN525" i="12"/>
  <c r="BN502" i="12"/>
  <c r="BN494" i="12"/>
  <c r="BN480" i="12"/>
  <c r="BN536" i="12"/>
  <c r="BN507" i="12"/>
  <c r="BN499" i="12"/>
  <c r="BN492" i="12"/>
  <c r="BN470" i="12"/>
  <c r="BN475" i="12"/>
  <c r="BN523" i="12"/>
  <c r="BN505" i="12"/>
  <c r="BN504" i="12"/>
  <c r="BN468" i="12"/>
  <c r="BN426" i="12"/>
  <c r="BN551" i="12"/>
  <c r="BN547" i="12"/>
  <c r="BN446" i="12"/>
  <c r="BN437" i="12"/>
  <c r="BN529" i="12"/>
  <c r="BN476" i="12"/>
  <c r="BN465" i="12"/>
  <c r="BN432" i="12"/>
  <c r="BN489" i="12"/>
  <c r="BN454" i="12"/>
  <c r="BN438" i="12"/>
  <c r="BN422" i="12"/>
  <c r="BN406" i="12"/>
  <c r="BN530" i="12"/>
  <c r="BN560" i="12"/>
  <c r="BN452" i="12"/>
  <c r="BN443" i="12"/>
  <c r="BN439" i="12"/>
  <c r="BN427" i="12"/>
  <c r="BN418" i="12"/>
  <c r="BN473" i="12"/>
  <c r="BN519" i="12"/>
  <c r="BN512" i="12"/>
  <c r="BN485" i="12"/>
  <c r="BN483" i="12"/>
  <c r="BN493" i="12"/>
  <c r="BN481" i="12"/>
  <c r="BN474" i="12"/>
  <c r="BN463" i="12"/>
  <c r="BN456" i="12"/>
  <c r="BN423" i="12"/>
  <c r="BN415" i="12"/>
  <c r="BN404" i="12"/>
  <c r="BN562" i="12"/>
  <c r="BN449" i="12"/>
  <c r="BN444" i="12"/>
  <c r="BN417" i="12"/>
  <c r="BN462" i="12"/>
  <c r="BN458" i="12"/>
  <c r="BN435" i="12"/>
  <c r="BN429" i="12"/>
  <c r="BN425" i="12"/>
  <c r="BN441" i="12"/>
  <c r="BN497" i="12"/>
  <c r="BN472" i="12"/>
  <c r="BN464" i="12"/>
  <c r="BN459" i="12"/>
  <c r="BN431" i="12"/>
  <c r="BN402" i="12"/>
  <c r="BN383" i="12"/>
  <c r="BN367" i="12"/>
  <c r="BN440" i="12"/>
  <c r="BN442" i="12"/>
  <c r="BN389" i="12"/>
  <c r="BN373" i="12"/>
  <c r="BN478" i="12"/>
  <c r="BN430" i="12"/>
  <c r="BN514" i="12"/>
  <c r="BN466" i="12"/>
  <c r="BN445" i="12"/>
  <c r="BN436" i="12"/>
  <c r="BN434" i="12"/>
  <c r="BN421" i="12"/>
  <c r="BN385" i="12"/>
  <c r="BN369" i="12"/>
  <c r="BN451" i="12"/>
  <c r="BN491" i="12"/>
  <c r="BN420" i="12"/>
  <c r="BN405" i="12"/>
  <c r="BN401" i="12"/>
  <c r="BN381" i="12"/>
  <c r="BN372" i="12"/>
  <c r="BN364" i="12"/>
  <c r="BN410" i="12"/>
  <c r="BN390" i="12"/>
  <c r="BN380" i="12"/>
  <c r="BN371" i="12"/>
  <c r="BN460" i="12"/>
  <c r="BN370" i="12"/>
  <c r="BN350" i="12"/>
  <c r="BN334" i="12"/>
  <c r="BN457" i="12"/>
  <c r="BN424" i="12"/>
  <c r="BN409" i="12"/>
  <c r="BN403" i="12"/>
  <c r="BN398" i="12"/>
  <c r="BN408" i="12"/>
  <c r="BN396" i="12"/>
  <c r="BN387" i="12"/>
  <c r="BN378" i="12"/>
  <c r="BN360" i="12"/>
  <c r="BN346" i="12"/>
  <c r="BN330" i="12"/>
  <c r="BN400" i="12"/>
  <c r="BN386" i="12"/>
  <c r="BN376" i="12"/>
  <c r="BN358" i="12"/>
  <c r="BN455" i="12"/>
  <c r="BN448" i="12"/>
  <c r="BN413" i="12"/>
  <c r="BN392" i="12"/>
  <c r="BN397" i="12"/>
  <c r="BN391" i="12"/>
  <c r="BN375" i="12"/>
  <c r="BN362" i="12"/>
  <c r="BN361" i="12"/>
  <c r="BN447" i="12"/>
  <c r="BN394" i="12"/>
  <c r="BN461" i="12"/>
  <c r="BN366" i="12"/>
  <c r="BN356" i="12"/>
  <c r="BN342" i="12"/>
  <c r="BN336" i="12"/>
  <c r="BN320" i="12"/>
  <c r="BN486" i="12"/>
  <c r="BN393" i="12"/>
  <c r="BN377" i="12"/>
  <c r="BN316" i="12"/>
  <c r="BN300" i="12"/>
  <c r="BN284" i="12"/>
  <c r="BN268" i="12"/>
  <c r="BN414" i="12"/>
  <c r="BN344" i="12"/>
  <c r="BN341" i="12"/>
  <c r="BN327" i="12"/>
  <c r="BN311" i="12"/>
  <c r="BN295" i="12"/>
  <c r="BN395" i="12"/>
  <c r="BN338" i="12"/>
  <c r="BN335" i="12"/>
  <c r="BN332" i="12"/>
  <c r="BN322" i="12"/>
  <c r="BN306" i="12"/>
  <c r="BN290" i="12"/>
  <c r="BN274" i="12"/>
  <c r="BN258" i="12"/>
  <c r="BN419" i="12"/>
  <c r="BN407" i="12"/>
  <c r="BN388" i="12"/>
  <c r="BN357" i="12"/>
  <c r="BN317" i="12"/>
  <c r="BN354" i="12"/>
  <c r="BN299" i="12"/>
  <c r="BN337" i="12"/>
  <c r="BN319" i="12"/>
  <c r="BN307" i="12"/>
  <c r="BN298" i="12"/>
  <c r="BN273" i="12"/>
  <c r="BN270" i="12"/>
  <c r="BN347" i="12"/>
  <c r="BN340" i="12"/>
  <c r="BN267" i="12"/>
  <c r="BN264" i="12"/>
  <c r="BN384" i="12"/>
  <c r="BN345" i="12"/>
  <c r="BN304" i="12"/>
  <c r="BN266" i="12"/>
  <c r="BN256" i="12"/>
  <c r="BN328" i="12"/>
  <c r="BN321" i="12"/>
  <c r="BN292" i="12"/>
  <c r="BN286" i="12"/>
  <c r="BN278" i="12"/>
  <c r="BN254" i="12"/>
  <c r="BN249" i="12"/>
  <c r="BN233" i="12"/>
  <c r="BN217" i="12"/>
  <c r="BN201" i="12"/>
  <c r="BN185" i="12"/>
  <c r="BN169" i="12"/>
  <c r="BN153" i="12"/>
  <c r="BN428" i="12"/>
  <c r="BN339" i="12"/>
  <c r="BN310" i="12"/>
  <c r="BN301" i="12"/>
  <c r="BN288" i="12"/>
  <c r="BN260" i="12"/>
  <c r="BN244" i="12"/>
  <c r="BN374" i="12"/>
  <c r="BN363" i="12"/>
  <c r="BN323" i="12"/>
  <c r="BN239" i="12"/>
  <c r="BN223" i="12"/>
  <c r="BN207" i="12"/>
  <c r="BN191" i="12"/>
  <c r="BN175" i="12"/>
  <c r="BN159" i="12"/>
  <c r="BN411" i="12"/>
  <c r="BN353" i="12"/>
  <c r="BN315" i="12"/>
  <c r="BN282" i="12"/>
  <c r="BN275" i="12"/>
  <c r="BN271" i="12"/>
  <c r="BN250" i="12"/>
  <c r="BN329" i="12"/>
  <c r="BN279" i="12"/>
  <c r="BN245" i="12"/>
  <c r="BN213" i="12"/>
  <c r="BN197" i="12"/>
  <c r="BN181" i="12"/>
  <c r="BN165" i="12"/>
  <c r="BN149" i="12"/>
  <c r="BN368" i="12"/>
  <c r="BN318" i="12"/>
  <c r="BN349" i="12"/>
  <c r="BN309" i="12"/>
  <c r="BN303" i="12"/>
  <c r="BN294" i="12"/>
  <c r="BN261" i="12"/>
  <c r="BN251" i="12"/>
  <c r="BN235" i="12"/>
  <c r="BN219" i="12"/>
  <c r="BN203" i="12"/>
  <c r="BN187" i="12"/>
  <c r="BN171" i="12"/>
  <c r="BN343" i="12"/>
  <c r="BN351" i="12"/>
  <c r="BN326" i="12"/>
  <c r="BN289" i="12"/>
  <c r="BN257" i="12"/>
  <c r="BN234" i="12"/>
  <c r="BN226" i="12"/>
  <c r="BN218" i="12"/>
  <c r="BN210" i="12"/>
  <c r="BN202" i="12"/>
  <c r="BN194" i="12"/>
  <c r="BN186" i="12"/>
  <c r="BN158" i="12"/>
  <c r="BN151" i="12"/>
  <c r="BN131" i="12"/>
  <c r="BN115" i="12"/>
  <c r="BN105" i="12"/>
  <c r="BN101" i="12"/>
  <c r="BN379" i="12"/>
  <c r="BN359" i="12"/>
  <c r="BN291" i="12"/>
  <c r="BN283" i="12"/>
  <c r="BN269" i="12"/>
  <c r="BN247" i="12"/>
  <c r="BN241" i="12"/>
  <c r="BN172" i="12"/>
  <c r="BN163" i="12"/>
  <c r="BN156" i="12"/>
  <c r="BN281" i="12"/>
  <c r="BN252" i="12"/>
  <c r="BN236" i="12"/>
  <c r="BN352" i="12"/>
  <c r="BN333" i="12"/>
  <c r="BN296" i="12"/>
  <c r="BN259" i="12"/>
  <c r="BN237" i="12"/>
  <c r="BN221" i="12"/>
  <c r="BN205" i="12"/>
  <c r="BN189" i="12"/>
  <c r="BN166" i="12"/>
  <c r="BN154" i="12"/>
  <c r="BN141" i="12"/>
  <c r="BN133" i="12"/>
  <c r="BN117" i="12"/>
  <c r="BN86" i="12"/>
  <c r="BN82" i="12"/>
  <c r="BN293" i="12"/>
  <c r="BN242" i="12"/>
  <c r="BN230" i="12"/>
  <c r="BN214" i="12"/>
  <c r="BN198" i="12"/>
  <c r="BN182" i="12"/>
  <c r="BN146" i="12"/>
  <c r="BN128" i="12"/>
  <c r="BN112" i="12"/>
  <c r="BN285" i="12"/>
  <c r="BN272" i="12"/>
  <c r="BN276" i="12"/>
  <c r="BN184" i="12"/>
  <c r="BN157" i="12"/>
  <c r="BN91" i="12"/>
  <c r="BN62" i="12"/>
  <c r="BN58" i="12"/>
  <c r="BN30" i="12"/>
  <c r="BN355" i="12"/>
  <c r="BN227" i="12"/>
  <c r="BN225" i="12"/>
  <c r="BN196" i="12"/>
  <c r="BN148" i="12"/>
  <c r="BN136" i="12"/>
  <c r="BN108" i="12"/>
  <c r="BN98" i="12"/>
  <c r="BN50" i="12"/>
  <c r="BN46" i="12"/>
  <c r="BN41" i="12"/>
  <c r="BN287" i="12"/>
  <c r="BN228" i="12"/>
  <c r="BN224" i="12"/>
  <c r="BN145" i="12"/>
  <c r="BN135" i="12"/>
  <c r="BN126" i="12"/>
  <c r="BN107" i="12"/>
  <c r="BN84" i="12"/>
  <c r="BN79" i="12"/>
  <c r="BN75" i="12"/>
  <c r="BN302" i="12"/>
  <c r="BN253" i="12"/>
  <c r="BN206" i="12"/>
  <c r="BN183" i="12"/>
  <c r="BN177" i="12"/>
  <c r="BN240" i="12"/>
  <c r="BN200" i="12"/>
  <c r="BN142" i="12"/>
  <c r="BN125" i="12"/>
  <c r="BN87" i="12"/>
  <c r="BN59" i="12"/>
  <c r="BN55" i="12"/>
  <c r="BN42" i="12"/>
  <c r="BN26" i="12"/>
  <c r="BN412" i="12"/>
  <c r="BN325" i="12"/>
  <c r="BN170" i="12"/>
  <c r="BN164" i="12"/>
  <c r="BN313" i="12"/>
  <c r="BN208" i="12"/>
  <c r="BN305" i="12"/>
  <c r="BN220" i="12"/>
  <c r="BN211" i="12"/>
  <c r="BN143" i="12"/>
  <c r="BN123" i="12"/>
  <c r="BN83" i="12"/>
  <c r="BN60" i="12"/>
  <c r="BN53" i="12"/>
  <c r="BN9" i="12"/>
  <c r="BN93" i="12"/>
  <c r="BN152" i="12"/>
  <c r="BN134" i="12"/>
  <c r="BN48" i="12"/>
  <c r="BN28" i="12"/>
  <c r="BN20" i="12"/>
  <c r="BN120" i="12"/>
  <c r="BN114" i="12"/>
  <c r="BN89" i="12"/>
  <c r="BN85" i="12"/>
  <c r="BN308" i="12"/>
  <c r="BN262" i="12"/>
  <c r="BN193" i="12"/>
  <c r="BN180" i="12"/>
  <c r="BN204" i="12"/>
  <c r="BN174" i="12"/>
  <c r="BN95" i="12"/>
  <c r="BN73" i="12"/>
  <c r="BN43" i="12"/>
  <c r="BN33" i="12"/>
  <c r="BN24" i="12"/>
  <c r="BN21" i="12"/>
  <c r="BN265" i="12"/>
  <c r="BN243" i="12"/>
  <c r="BN209" i="12"/>
  <c r="BN176" i="12"/>
  <c r="BN140" i="12"/>
  <c r="BN116" i="12"/>
  <c r="BN199" i="12"/>
  <c r="BN167" i="12"/>
  <c r="BN238" i="12"/>
  <c r="BN188" i="12"/>
  <c r="BN150" i="12"/>
  <c r="BN121" i="12"/>
  <c r="BN100" i="12"/>
  <c r="BN64" i="12"/>
  <c r="BN51" i="12"/>
  <c r="BN22" i="12"/>
  <c r="BN231" i="12"/>
  <c r="BN222" i="12"/>
  <c r="BN129" i="12"/>
  <c r="BN248" i="12"/>
  <c r="BN173" i="12"/>
  <c r="BN162" i="12"/>
  <c r="BN132" i="12"/>
  <c r="BN124" i="12"/>
  <c r="BN119" i="12"/>
  <c r="BN94" i="12"/>
  <c r="BN67" i="12"/>
  <c r="BN40" i="12"/>
  <c r="BN38" i="12"/>
  <c r="BN23" i="12"/>
  <c r="BN13" i="12"/>
  <c r="BN74" i="12"/>
  <c r="BN57" i="12"/>
  <c r="BN32" i="12"/>
  <c r="BN12" i="12"/>
  <c r="BN312" i="12"/>
  <c r="BN111" i="12"/>
  <c r="BN36" i="12"/>
  <c r="BN25" i="12"/>
  <c r="BN11" i="12"/>
  <c r="BN324" i="12"/>
  <c r="BN255" i="12"/>
  <c r="BN130" i="12"/>
  <c r="BN122" i="12"/>
  <c r="BN215" i="12"/>
  <c r="BN138" i="12"/>
  <c r="BN106" i="12"/>
  <c r="BN27" i="12"/>
  <c r="BN10" i="12"/>
  <c r="BN192" i="12"/>
  <c r="BN160" i="12"/>
  <c r="BN190" i="12"/>
  <c r="BN179" i="12"/>
  <c r="BN277" i="12"/>
  <c r="BN155" i="12"/>
  <c r="BN137" i="12"/>
  <c r="BN92" i="12"/>
  <c r="BN232" i="12"/>
  <c r="BN65" i="12"/>
  <c r="BN35" i="12"/>
  <c r="BN103" i="12"/>
  <c r="BN68" i="12"/>
  <c r="BN56" i="12"/>
  <c r="BN52" i="12"/>
  <c r="BN113" i="12"/>
  <c r="BN97" i="12"/>
  <c r="BN37" i="12"/>
  <c r="BN17" i="12"/>
  <c r="BN77" i="12"/>
  <c r="BN15" i="12"/>
  <c r="BN96" i="12"/>
  <c r="BN216" i="12"/>
  <c r="BN168" i="12"/>
  <c r="BN118" i="12"/>
  <c r="BN104" i="12"/>
  <c r="BN61" i="12"/>
  <c r="BN80" i="12"/>
  <c r="BN76" i="12"/>
  <c r="BN47" i="12"/>
  <c r="BN19" i="12"/>
  <c r="BN14" i="12"/>
  <c r="BN31" i="12"/>
  <c r="BN139" i="12"/>
  <c r="BN49" i="12"/>
  <c r="BN71" i="12"/>
  <c r="BN18" i="12"/>
  <c r="BN88" i="12"/>
  <c r="BN29" i="12"/>
  <c r="BN147" i="12"/>
  <c r="BN102" i="12"/>
  <c r="BN66" i="12"/>
  <c r="BN69" i="12"/>
  <c r="BN16" i="12"/>
  <c r="BN70" i="12"/>
  <c r="BN78" i="12"/>
  <c r="BO6" i="12"/>
  <c r="BP4" i="12"/>
  <c r="BM81" i="12"/>
  <c r="BM99" i="12"/>
  <c r="BM72" i="12"/>
  <c r="BN2" i="7"/>
  <c r="BM1" i="7"/>
  <c r="BH6" i="11"/>
  <c r="BI4" i="11"/>
  <c r="BN45" i="12" l="1"/>
  <c r="BO703" i="12"/>
  <c r="BO700" i="12"/>
  <c r="BO701" i="12"/>
  <c r="BO702" i="12"/>
  <c r="BO699" i="12"/>
  <c r="BO694" i="12"/>
  <c r="BO691" i="12"/>
  <c r="BO687" i="12"/>
  <c r="BO697" i="12"/>
  <c r="BO696" i="12"/>
  <c r="BO698" i="12"/>
  <c r="BO679" i="12"/>
  <c r="BO676" i="12"/>
  <c r="BO685" i="12"/>
  <c r="BO672" i="12"/>
  <c r="BO686" i="12"/>
  <c r="BO678" i="12"/>
  <c r="BO690" i="12"/>
  <c r="BO681" i="12"/>
  <c r="BO669" i="12"/>
  <c r="BO652" i="12"/>
  <c r="BO688" i="12"/>
  <c r="BO674" i="12"/>
  <c r="BO693" i="12"/>
  <c r="BO677" i="12"/>
  <c r="BO666" i="12"/>
  <c r="BO673" i="12"/>
  <c r="BO659" i="12"/>
  <c r="BO655" i="12"/>
  <c r="BO630" i="12"/>
  <c r="BO684" i="12"/>
  <c r="BO692" i="12"/>
  <c r="BO663" i="12"/>
  <c r="BO680" i="12"/>
  <c r="BO661" i="12"/>
  <c r="BO667" i="12"/>
  <c r="BO670" i="12"/>
  <c r="BO644" i="12"/>
  <c r="BO683" i="12"/>
  <c r="BO660" i="12"/>
  <c r="BO648" i="12"/>
  <c r="BO643" i="12"/>
  <c r="BO638" i="12"/>
  <c r="BO646" i="12"/>
  <c r="BO640" i="12"/>
  <c r="BO662" i="12"/>
  <c r="BO636" i="12"/>
  <c r="BO614" i="12"/>
  <c r="BO675" i="12"/>
  <c r="BO664" i="12"/>
  <c r="BO641" i="12"/>
  <c r="BO625" i="12"/>
  <c r="BO656" i="12"/>
  <c r="BO645" i="12"/>
  <c r="BO657" i="12"/>
  <c r="BO633" i="12"/>
  <c r="BO668" i="12"/>
  <c r="BO665" i="12"/>
  <c r="BO649" i="12"/>
  <c r="BO632" i="12"/>
  <c r="BO682" i="12"/>
  <c r="BO635" i="12"/>
  <c r="BO653" i="12"/>
  <c r="BO639" i="12"/>
  <c r="BO658" i="12"/>
  <c r="BO619" i="12"/>
  <c r="BO609" i="12"/>
  <c r="BO598" i="12"/>
  <c r="BO582" i="12"/>
  <c r="BO626" i="12"/>
  <c r="BO621" i="12"/>
  <c r="BO622" i="12"/>
  <c r="BO629" i="12"/>
  <c r="BO628" i="12"/>
  <c r="BO611" i="12"/>
  <c r="BO600" i="12"/>
  <c r="BO650" i="12"/>
  <c r="BO618" i="12"/>
  <c r="BO610" i="12"/>
  <c r="BO634" i="12"/>
  <c r="BO651" i="12"/>
  <c r="BO592" i="12"/>
  <c r="BO589" i="12"/>
  <c r="BO578" i="12"/>
  <c r="BO608" i="12"/>
  <c r="BO605" i="12"/>
  <c r="BO591" i="12"/>
  <c r="BO577" i="12"/>
  <c r="BO565" i="12"/>
  <c r="BO624" i="12"/>
  <c r="BO615" i="12"/>
  <c r="BO594" i="12"/>
  <c r="BO616" i="12"/>
  <c r="BO595" i="12"/>
  <c r="BO583" i="12"/>
  <c r="BO596" i="12"/>
  <c r="BO590" i="12"/>
  <c r="BO564" i="12"/>
  <c r="BO548" i="12"/>
  <c r="BO575" i="12"/>
  <c r="BO597" i="12"/>
  <c r="BO576" i="12"/>
  <c r="BO562" i="12"/>
  <c r="BO554" i="12"/>
  <c r="BO538" i="12"/>
  <c r="BO627" i="12"/>
  <c r="BO623" i="12"/>
  <c r="BO580" i="12"/>
  <c r="BO585" i="12"/>
  <c r="BO606" i="12"/>
  <c r="BO588" i="12"/>
  <c r="BO550" i="12"/>
  <c r="BO631" i="12"/>
  <c r="BO545" i="12"/>
  <c r="BO529" i="12"/>
  <c r="BO647" i="12"/>
  <c r="BO607" i="12"/>
  <c r="BO642" i="12"/>
  <c r="BO602" i="12"/>
  <c r="BO584" i="12"/>
  <c r="BO573" i="12"/>
  <c r="BO601" i="12"/>
  <c r="BO570" i="12"/>
  <c r="BO587" i="12"/>
  <c r="BO581" i="12"/>
  <c r="BO560" i="12"/>
  <c r="BO533" i="12"/>
  <c r="BO567" i="12"/>
  <c r="BO612" i="12"/>
  <c r="BO574" i="12"/>
  <c r="BO561" i="12"/>
  <c r="BO571" i="12"/>
  <c r="BO568" i="12"/>
  <c r="BO617" i="12"/>
  <c r="BO566" i="12"/>
  <c r="BO613" i="12"/>
  <c r="BO572" i="12"/>
  <c r="BO559" i="12"/>
  <c r="BO516" i="12"/>
  <c r="BO498" i="12"/>
  <c r="BO482" i="12"/>
  <c r="BO604" i="12"/>
  <c r="BO593" i="12"/>
  <c r="BO556" i="12"/>
  <c r="BO536" i="12"/>
  <c r="BO527" i="12"/>
  <c r="BO509" i="12"/>
  <c r="BO493" i="12"/>
  <c r="BO477" i="12"/>
  <c r="BO555" i="12"/>
  <c r="BO539" i="12"/>
  <c r="BO599" i="12"/>
  <c r="BO563" i="12"/>
  <c r="BO549" i="12"/>
  <c r="BO530" i="12"/>
  <c r="BO528" i="12"/>
  <c r="BO520" i="12"/>
  <c r="BO503" i="12"/>
  <c r="BO558" i="12"/>
  <c r="BO553" i="12"/>
  <c r="BO524" i="12"/>
  <c r="BO515" i="12"/>
  <c r="BO521" i="12"/>
  <c r="BO579" i="12"/>
  <c r="BO557" i="12"/>
  <c r="BO542" i="12"/>
  <c r="BO531" i="12"/>
  <c r="BO523" i="12"/>
  <c r="BO519" i="12"/>
  <c r="BO497" i="12"/>
  <c r="BO464" i="12"/>
  <c r="BO448" i="12"/>
  <c r="BO511" i="12"/>
  <c r="BO510" i="12"/>
  <c r="BO495" i="12"/>
  <c r="BO551" i="12"/>
  <c r="BO544" i="12"/>
  <c r="BO541" i="12"/>
  <c r="BO473" i="12"/>
  <c r="BO517" i="12"/>
  <c r="BO496" i="12"/>
  <c r="BO462" i="12"/>
  <c r="BO455" i="12"/>
  <c r="BO525" i="12"/>
  <c r="BO502" i="12"/>
  <c r="BO494" i="12"/>
  <c r="BO487" i="12"/>
  <c r="BO480" i="12"/>
  <c r="BO512" i="12"/>
  <c r="BO508" i="12"/>
  <c r="BO481" i="12"/>
  <c r="BO460" i="12"/>
  <c r="BO534" i="12"/>
  <c r="BO490" i="12"/>
  <c r="BO475" i="12"/>
  <c r="BO522" i="12"/>
  <c r="BO488" i="12"/>
  <c r="BO463" i="12"/>
  <c r="BO456" i="12"/>
  <c r="BO513" i="12"/>
  <c r="BO547" i="12"/>
  <c r="BO543" i="12"/>
  <c r="BO506" i="12"/>
  <c r="BO500" i="12"/>
  <c r="BO492" i="12"/>
  <c r="BO446" i="12"/>
  <c r="BO437" i="12"/>
  <c r="BO421" i="12"/>
  <c r="BO476" i="12"/>
  <c r="BO465" i="12"/>
  <c r="BO471" i="12"/>
  <c r="BO451" i="12"/>
  <c r="BO444" i="12"/>
  <c r="BO427" i="12"/>
  <c r="BO411" i="12"/>
  <c r="BO449" i="12"/>
  <c r="BO417" i="12"/>
  <c r="BO540" i="12"/>
  <c r="BO526" i="12"/>
  <c r="BO504" i="12"/>
  <c r="BO505" i="12"/>
  <c r="BO485" i="12"/>
  <c r="BO483" i="12"/>
  <c r="BO458" i="12"/>
  <c r="BO537" i="12"/>
  <c r="BO532" i="12"/>
  <c r="BO468" i="12"/>
  <c r="BO434" i="12"/>
  <c r="BO414" i="12"/>
  <c r="BO439" i="12"/>
  <c r="BO489" i="12"/>
  <c r="BO470" i="12"/>
  <c r="BO452" i="12"/>
  <c r="BO441" i="12"/>
  <c r="BO406" i="12"/>
  <c r="BO418" i="12"/>
  <c r="BO469" i="12"/>
  <c r="BO514" i="12"/>
  <c r="BO457" i="12"/>
  <c r="BO454" i="12"/>
  <c r="BO440" i="12"/>
  <c r="BO422" i="12"/>
  <c r="BO412" i="12"/>
  <c r="BO394" i="12"/>
  <c r="BO378" i="12"/>
  <c r="BO362" i="12"/>
  <c r="BO442" i="12"/>
  <c r="BO478" i="12"/>
  <c r="BO443" i="12"/>
  <c r="BO438" i="12"/>
  <c r="BO430" i="12"/>
  <c r="BO415" i="12"/>
  <c r="BO400" i="12"/>
  <c r="BO384" i="12"/>
  <c r="BO499" i="12"/>
  <c r="BO429" i="12"/>
  <c r="BO425" i="12"/>
  <c r="BO403" i="12"/>
  <c r="BO396" i="12"/>
  <c r="BO380" i="12"/>
  <c r="BO364" i="12"/>
  <c r="BO491" i="12"/>
  <c r="BO472" i="12"/>
  <c r="BO546" i="12"/>
  <c r="BO459" i="12"/>
  <c r="BO445" i="12"/>
  <c r="BO410" i="12"/>
  <c r="BO390" i="12"/>
  <c r="BO371" i="12"/>
  <c r="BO357" i="12"/>
  <c r="BO432" i="12"/>
  <c r="BO370" i="12"/>
  <c r="BO436" i="12"/>
  <c r="BO424" i="12"/>
  <c r="BO409" i="12"/>
  <c r="BO402" i="12"/>
  <c r="BO398" i="12"/>
  <c r="BO389" i="12"/>
  <c r="BO345" i="12"/>
  <c r="BO379" i="12"/>
  <c r="BO428" i="12"/>
  <c r="BO386" i="12"/>
  <c r="BO341" i="12"/>
  <c r="BO420" i="12"/>
  <c r="BO413" i="12"/>
  <c r="BO393" i="12"/>
  <c r="BO373" i="12"/>
  <c r="BO351" i="12"/>
  <c r="BO507" i="12"/>
  <c r="BO453" i="12"/>
  <c r="BO405" i="12"/>
  <c r="BO397" i="12"/>
  <c r="BO391" i="12"/>
  <c r="BO385" i="12"/>
  <c r="BO375" i="12"/>
  <c r="BO361" i="12"/>
  <c r="BO486" i="12"/>
  <c r="BO435" i="12"/>
  <c r="BO407" i="12"/>
  <c r="BO369" i="12"/>
  <c r="BO363" i="12"/>
  <c r="BO408" i="12"/>
  <c r="BO387" i="12"/>
  <c r="BO431" i="12"/>
  <c r="BO426" i="12"/>
  <c r="BO376" i="12"/>
  <c r="BO372" i="12"/>
  <c r="BO353" i="12"/>
  <c r="BO339" i="12"/>
  <c r="BO333" i="12"/>
  <c r="BO330" i="12"/>
  <c r="BO404" i="12"/>
  <c r="BO354" i="12"/>
  <c r="BO347" i="12"/>
  <c r="BO377" i="12"/>
  <c r="BO447" i="12"/>
  <c r="BO344" i="12"/>
  <c r="BO327" i="12"/>
  <c r="BO311" i="12"/>
  <c r="BO295" i="12"/>
  <c r="BO279" i="12"/>
  <c r="BO401" i="12"/>
  <c r="BO395" i="12"/>
  <c r="BO338" i="12"/>
  <c r="BO335" i="12"/>
  <c r="BO332" i="12"/>
  <c r="BO322" i="12"/>
  <c r="BO306" i="12"/>
  <c r="BO423" i="12"/>
  <c r="BO419" i="12"/>
  <c r="BO388" i="12"/>
  <c r="BO383" i="12"/>
  <c r="BO317" i="12"/>
  <c r="BO301" i="12"/>
  <c r="BO285" i="12"/>
  <c r="BO269" i="12"/>
  <c r="BO392" i="12"/>
  <c r="BO374" i="12"/>
  <c r="BO359" i="12"/>
  <c r="BO328" i="12"/>
  <c r="BO337" i="12"/>
  <c r="BO319" i="12"/>
  <c r="BO307" i="12"/>
  <c r="BO298" i="12"/>
  <c r="BO340" i="12"/>
  <c r="BO267" i="12"/>
  <c r="BO264" i="12"/>
  <c r="BO367" i="12"/>
  <c r="BO316" i="12"/>
  <c r="BO296" i="12"/>
  <c r="BO290" i="12"/>
  <c r="BO287" i="12"/>
  <c r="BO261" i="12"/>
  <c r="BO355" i="12"/>
  <c r="BO350" i="12"/>
  <c r="BO349" i="12"/>
  <c r="BO346" i="12"/>
  <c r="BO315" i="12"/>
  <c r="BO479" i="12"/>
  <c r="BO366" i="12"/>
  <c r="BO323" i="12"/>
  <c r="BO320" i="12"/>
  <c r="BO312" i="12"/>
  <c r="BO303" i="12"/>
  <c r="BO294" i="12"/>
  <c r="BO260" i="12"/>
  <c r="BO381" i="12"/>
  <c r="BO310" i="12"/>
  <c r="BO288" i="12"/>
  <c r="BO244" i="12"/>
  <c r="BO228" i="12"/>
  <c r="BO196" i="12"/>
  <c r="BO180" i="12"/>
  <c r="BO164" i="12"/>
  <c r="BO334" i="12"/>
  <c r="BO304" i="12"/>
  <c r="BO284" i="12"/>
  <c r="BO282" i="12"/>
  <c r="BO275" i="12"/>
  <c r="BO271" i="12"/>
  <c r="BO250" i="12"/>
  <c r="BO234" i="12"/>
  <c r="BO218" i="12"/>
  <c r="BO202" i="12"/>
  <c r="BO186" i="12"/>
  <c r="BO170" i="12"/>
  <c r="BO154" i="12"/>
  <c r="BO329" i="12"/>
  <c r="BO245" i="12"/>
  <c r="BO474" i="12"/>
  <c r="BO368" i="12"/>
  <c r="BO318" i="12"/>
  <c r="BO253" i="12"/>
  <c r="BO240" i="12"/>
  <c r="BO224" i="12"/>
  <c r="BO208" i="12"/>
  <c r="BO192" i="12"/>
  <c r="BO176" i="12"/>
  <c r="BO160" i="12"/>
  <c r="BO309" i="12"/>
  <c r="BO352" i="12"/>
  <c r="BO324" i="12"/>
  <c r="BO291" i="12"/>
  <c r="BO272" i="12"/>
  <c r="BO268" i="12"/>
  <c r="BO230" i="12"/>
  <c r="BO214" i="12"/>
  <c r="BO198" i="12"/>
  <c r="BO182" i="12"/>
  <c r="BO166" i="12"/>
  <c r="BO360" i="12"/>
  <c r="BO343" i="12"/>
  <c r="BO466" i="12"/>
  <c r="BO321" i="12"/>
  <c r="BO299" i="12"/>
  <c r="BO283" i="12"/>
  <c r="BO247" i="12"/>
  <c r="BO241" i="12"/>
  <c r="BO171" i="12"/>
  <c r="BO157" i="12"/>
  <c r="BO145" i="12"/>
  <c r="BO126" i="12"/>
  <c r="BO97" i="12"/>
  <c r="BO93" i="12"/>
  <c r="BO258" i="12"/>
  <c r="BO235" i="12"/>
  <c r="BO281" i="12"/>
  <c r="BO252" i="12"/>
  <c r="BO236" i="12"/>
  <c r="BO227" i="12"/>
  <c r="BO220" i="12"/>
  <c r="BO211" i="12"/>
  <c r="BO204" i="12"/>
  <c r="BO188" i="12"/>
  <c r="BO179" i="12"/>
  <c r="BO313" i="12"/>
  <c r="BO277" i="12"/>
  <c r="BO273" i="12"/>
  <c r="BO262" i="12"/>
  <c r="BO293" i="12"/>
  <c r="BO251" i="12"/>
  <c r="BO242" i="12"/>
  <c r="BO213" i="12"/>
  <c r="BO197" i="12"/>
  <c r="BO181" i="12"/>
  <c r="BO146" i="12"/>
  <c r="BO128" i="12"/>
  <c r="BO112" i="12"/>
  <c r="BO286" i="12"/>
  <c r="BO174" i="12"/>
  <c r="BO139" i="12"/>
  <c r="BO123" i="12"/>
  <c r="BO107" i="12"/>
  <c r="BO103" i="12"/>
  <c r="BO276" i="12"/>
  <c r="BO326" i="12"/>
  <c r="BO289" i="12"/>
  <c r="BO249" i="12"/>
  <c r="BO239" i="12"/>
  <c r="BO233" i="12"/>
  <c r="BO225" i="12"/>
  <c r="BO219" i="12"/>
  <c r="BO207" i="12"/>
  <c r="BO148" i="12"/>
  <c r="BO136" i="12"/>
  <c r="BO108" i="12"/>
  <c r="BO98" i="12"/>
  <c r="BO50" i="12"/>
  <c r="BO46" i="12"/>
  <c r="BO41" i="12"/>
  <c r="BO226" i="12"/>
  <c r="BO135" i="12"/>
  <c r="BO117" i="12"/>
  <c r="BO84" i="12"/>
  <c r="BO79" i="12"/>
  <c r="BO75" i="12"/>
  <c r="BO36" i="12"/>
  <c r="BO302" i="12"/>
  <c r="BO274" i="12"/>
  <c r="BO206" i="12"/>
  <c r="BO201" i="12"/>
  <c r="BO189" i="12"/>
  <c r="BO183" i="12"/>
  <c r="BO177" i="12"/>
  <c r="BO134" i="12"/>
  <c r="BO116" i="12"/>
  <c r="BO94" i="12"/>
  <c r="BO71" i="12"/>
  <c r="BO67" i="12"/>
  <c r="BO266" i="12"/>
  <c r="BO257" i="12"/>
  <c r="BO200" i="12"/>
  <c r="BO165" i="12"/>
  <c r="BO358" i="12"/>
  <c r="BO300" i="12"/>
  <c r="BO265" i="12"/>
  <c r="BO256" i="12"/>
  <c r="BO243" i="12"/>
  <c r="BO223" i="12"/>
  <c r="BO156" i="12"/>
  <c r="BO153" i="12"/>
  <c r="BO151" i="12"/>
  <c r="BO115" i="12"/>
  <c r="BO106" i="12"/>
  <c r="BO51" i="12"/>
  <c r="BO47" i="12"/>
  <c r="BO37" i="12"/>
  <c r="BO222" i="12"/>
  <c r="BO217" i="12"/>
  <c r="BO205" i="12"/>
  <c r="BO199" i="12"/>
  <c r="BO336" i="12"/>
  <c r="BO254" i="12"/>
  <c r="BO172" i="12"/>
  <c r="BO152" i="12"/>
  <c r="BO142" i="12"/>
  <c r="BO48" i="12"/>
  <c r="BO28" i="12"/>
  <c r="BO20" i="12"/>
  <c r="BO78" i="12"/>
  <c r="BO308" i="12"/>
  <c r="BO270" i="12"/>
  <c r="BO193" i="12"/>
  <c r="BO169" i="12"/>
  <c r="BO120" i="12"/>
  <c r="BO114" i="12"/>
  <c r="BO89" i="12"/>
  <c r="BO87" i="12"/>
  <c r="BO85" i="12"/>
  <c r="BO66" i="12"/>
  <c r="BO35" i="12"/>
  <c r="BO26" i="12"/>
  <c r="BO15" i="12"/>
  <c r="BO137" i="12"/>
  <c r="BO91" i="12"/>
  <c r="BO325" i="12"/>
  <c r="BO278" i="12"/>
  <c r="BO292" i="12"/>
  <c r="BO210" i="12"/>
  <c r="BO185" i="12"/>
  <c r="BO255" i="12"/>
  <c r="BO231" i="12"/>
  <c r="BO190" i="12"/>
  <c r="BO125" i="12"/>
  <c r="BO111" i="12"/>
  <c r="BO105" i="12"/>
  <c r="BO49" i="12"/>
  <c r="BO42" i="12"/>
  <c r="BO32" i="12"/>
  <c r="BO16" i="12"/>
  <c r="BO342" i="12"/>
  <c r="BO248" i="12"/>
  <c r="BO232" i="12"/>
  <c r="BO216" i="12"/>
  <c r="BO163" i="12"/>
  <c r="BO122" i="12"/>
  <c r="BO119" i="12"/>
  <c r="BO259" i="12"/>
  <c r="BO238" i="12"/>
  <c r="BO191" i="12"/>
  <c r="BO150" i="12"/>
  <c r="BO147" i="12"/>
  <c r="BO305" i="12"/>
  <c r="BO159" i="12"/>
  <c r="BO187" i="12"/>
  <c r="BO129" i="12"/>
  <c r="BO14" i="12"/>
  <c r="BO40" i="12"/>
  <c r="BO38" i="12"/>
  <c r="BO194" i="12"/>
  <c r="BO173" i="12"/>
  <c r="BO162" i="12"/>
  <c r="BO158" i="12"/>
  <c r="BO140" i="12"/>
  <c r="BO132" i="12"/>
  <c r="BO124" i="12"/>
  <c r="BO74" i="12"/>
  <c r="BO57" i="12"/>
  <c r="BO24" i="12"/>
  <c r="BO21" i="12"/>
  <c r="BO12" i="12"/>
  <c r="BO25" i="12"/>
  <c r="BO11" i="12"/>
  <c r="BO184" i="12"/>
  <c r="BO101" i="12"/>
  <c r="BO86" i="12"/>
  <c r="BO149" i="12"/>
  <c r="BO130" i="12"/>
  <c r="BO95" i="12"/>
  <c r="BO73" i="12"/>
  <c r="BO60" i="12"/>
  <c r="BO237" i="12"/>
  <c r="BO215" i="12"/>
  <c r="BO138" i="12"/>
  <c r="BO133" i="12"/>
  <c r="BO102" i="12"/>
  <c r="BO96" i="12"/>
  <c r="BO80" i="12"/>
  <c r="BO56" i="12"/>
  <c r="BO19" i="12"/>
  <c r="BO356" i="12"/>
  <c r="BO167" i="12"/>
  <c r="BO155" i="12"/>
  <c r="BO121" i="12"/>
  <c r="BO100" i="12"/>
  <c r="BO68" i="12"/>
  <c r="BO52" i="12"/>
  <c r="BO43" i="12"/>
  <c r="BO27" i="12"/>
  <c r="BO209" i="12"/>
  <c r="BO175" i="12"/>
  <c r="BO77" i="12"/>
  <c r="BO18" i="12"/>
  <c r="BO55" i="12"/>
  <c r="BO29" i="12"/>
  <c r="BO17" i="12"/>
  <c r="BO59" i="12"/>
  <c r="BO33" i="12"/>
  <c r="BO113" i="12"/>
  <c r="BO58" i="12"/>
  <c r="BO461" i="12"/>
  <c r="BO53" i="12"/>
  <c r="BO92" i="12"/>
  <c r="BO70" i="12"/>
  <c r="BO168" i="12"/>
  <c r="BO118" i="12"/>
  <c r="BO104" i="12"/>
  <c r="BO61" i="12"/>
  <c r="BO203" i="12"/>
  <c r="BO22" i="12"/>
  <c r="BO141" i="12"/>
  <c r="BO131" i="12"/>
  <c r="BO82" i="12"/>
  <c r="BO76" i="12"/>
  <c r="BO64" i="12"/>
  <c r="BO83" i="12"/>
  <c r="BO31" i="12"/>
  <c r="BO13" i="12"/>
  <c r="BO88" i="12"/>
  <c r="BO10" i="12"/>
  <c r="BO23" i="12"/>
  <c r="BO143" i="12"/>
  <c r="BO221" i="12"/>
  <c r="BO69" i="12"/>
  <c r="BO9" i="12"/>
  <c r="BO65" i="12"/>
  <c r="BO30" i="12"/>
  <c r="BO62" i="12"/>
  <c r="BN54" i="12"/>
  <c r="BN63" i="12"/>
  <c r="BN99" i="12"/>
  <c r="BN72" i="12"/>
  <c r="BN81" i="12"/>
  <c r="BP6" i="12"/>
  <c r="BQ4" i="12"/>
  <c r="BQ6" i="12" s="1"/>
  <c r="BN90" i="12"/>
  <c r="BN1" i="7"/>
  <c r="BO2" i="7"/>
  <c r="BI6" i="11"/>
  <c r="BJ4" i="11"/>
  <c r="BO45" i="12" l="1"/>
  <c r="BQ703" i="12"/>
  <c r="BQ698" i="12"/>
  <c r="BQ693" i="12"/>
  <c r="BQ699" i="12"/>
  <c r="BQ694" i="12"/>
  <c r="BQ700" i="12"/>
  <c r="BQ701" i="12"/>
  <c r="BQ696" i="12"/>
  <c r="BQ691" i="12"/>
  <c r="BQ702" i="12"/>
  <c r="BQ697" i="12"/>
  <c r="BR697" i="12" s="1"/>
  <c r="BQ692" i="12"/>
  <c r="BQ690" i="12"/>
  <c r="BQ688" i="12"/>
  <c r="BQ672" i="12"/>
  <c r="BQ685" i="12"/>
  <c r="BQ680" i="12"/>
  <c r="BQ683" i="12"/>
  <c r="BQ669" i="12"/>
  <c r="BQ658" i="12"/>
  <c r="BQ642" i="12"/>
  <c r="BQ686" i="12"/>
  <c r="BQ678" i="12"/>
  <c r="BQ673" i="12"/>
  <c r="BQ675" i="12"/>
  <c r="BQ687" i="12"/>
  <c r="BQ681" i="12"/>
  <c r="BQ682" i="12"/>
  <c r="BQ667" i="12"/>
  <c r="BQ665" i="12"/>
  <c r="BQ684" i="12"/>
  <c r="BQ677" i="12"/>
  <c r="BQ647" i="12"/>
  <c r="BQ640" i="12"/>
  <c r="BQ636" i="12"/>
  <c r="BR636" i="12" s="1"/>
  <c r="BQ679" i="12"/>
  <c r="BQ674" i="12"/>
  <c r="BQ659" i="12"/>
  <c r="BQ655" i="12"/>
  <c r="BQ666" i="12"/>
  <c r="BQ652" i="12"/>
  <c r="BQ676" i="12"/>
  <c r="BQ661" i="12"/>
  <c r="BQ664" i="12"/>
  <c r="BQ650" i="12"/>
  <c r="BQ649" i="12"/>
  <c r="BQ656" i="12"/>
  <c r="BR656" i="12" s="1"/>
  <c r="BQ648" i="12"/>
  <c r="BQ645" i="12"/>
  <c r="BQ641" i="12"/>
  <c r="BQ670" i="12"/>
  <c r="BQ657" i="12"/>
  <c r="BQ615" i="12"/>
  <c r="BQ635" i="12"/>
  <c r="BQ631" i="12"/>
  <c r="BQ626" i="12"/>
  <c r="BQ610" i="12"/>
  <c r="BQ663" i="12"/>
  <c r="BQ646" i="12"/>
  <c r="BQ643" i="12"/>
  <c r="BQ630" i="12"/>
  <c r="BQ627" i="12"/>
  <c r="BQ644" i="12"/>
  <c r="BQ634" i="12"/>
  <c r="BQ662" i="12"/>
  <c r="BQ633" i="12"/>
  <c r="BQ623" i="12"/>
  <c r="BQ639" i="12"/>
  <c r="BQ622" i="12"/>
  <c r="BQ607" i="12"/>
  <c r="BQ604" i="12"/>
  <c r="BR604" i="12" s="1"/>
  <c r="BQ588" i="12"/>
  <c r="BQ614" i="12"/>
  <c r="BQ613" i="12"/>
  <c r="BQ629" i="12"/>
  <c r="BQ638" i="12"/>
  <c r="BQ624" i="12"/>
  <c r="BQ590" i="12"/>
  <c r="BQ625" i="12"/>
  <c r="BQ617" i="12"/>
  <c r="BQ587" i="12"/>
  <c r="BQ621" i="12"/>
  <c r="BQ616" i="12"/>
  <c r="BR616" i="12" s="1"/>
  <c r="BQ653" i="12"/>
  <c r="BQ583" i="12"/>
  <c r="BQ632" i="12"/>
  <c r="BQ605" i="12"/>
  <c r="BQ591" i="12"/>
  <c r="BQ612" i="12"/>
  <c r="BQ611" i="12"/>
  <c r="BQ592" i="12"/>
  <c r="BQ579" i="12"/>
  <c r="BQ571" i="12"/>
  <c r="BQ668" i="12"/>
  <c r="BQ595" i="12"/>
  <c r="BR595" i="12" s="1"/>
  <c r="BQ596" i="12"/>
  <c r="BQ597" i="12"/>
  <c r="BQ576" i="12"/>
  <c r="BQ562" i="12"/>
  <c r="BQ554" i="12"/>
  <c r="BQ538" i="12"/>
  <c r="BQ651" i="12"/>
  <c r="BQ589" i="12"/>
  <c r="BQ580" i="12"/>
  <c r="BQ578" i="12"/>
  <c r="BQ577" i="12"/>
  <c r="BQ574" i="12"/>
  <c r="BR574" i="12" s="1"/>
  <c r="BQ544" i="12"/>
  <c r="BQ528" i="12"/>
  <c r="BQ606" i="12"/>
  <c r="BQ585" i="12"/>
  <c r="BQ599" i="12"/>
  <c r="BQ582" i="12"/>
  <c r="BQ570" i="12"/>
  <c r="BQ556" i="12"/>
  <c r="BQ540" i="12"/>
  <c r="BQ608" i="12"/>
  <c r="BQ563" i="12"/>
  <c r="BQ551" i="12"/>
  <c r="BR551" i="12" s="1"/>
  <c r="BQ519" i="12"/>
  <c r="BQ609" i="12"/>
  <c r="BQ660" i="12"/>
  <c r="BQ619" i="12"/>
  <c r="BQ581" i="12"/>
  <c r="BQ628" i="12"/>
  <c r="BQ618" i="12"/>
  <c r="BQ560" i="12"/>
  <c r="BQ567" i="12"/>
  <c r="BQ553" i="12"/>
  <c r="BQ545" i="12"/>
  <c r="BQ527" i="12"/>
  <c r="BR527" i="12" s="1"/>
  <c r="BQ524" i="12"/>
  <c r="BQ602" i="12"/>
  <c r="BQ575" i="12"/>
  <c r="BQ555" i="12"/>
  <c r="BQ532" i="12"/>
  <c r="BQ584" i="12"/>
  <c r="BQ573" i="12"/>
  <c r="BQ594" i="12"/>
  <c r="BQ572" i="12"/>
  <c r="BQ550" i="12"/>
  <c r="BQ598" i="12"/>
  <c r="BQ559" i="12"/>
  <c r="BR559" i="12" s="1"/>
  <c r="BQ558" i="12"/>
  <c r="BQ546" i="12"/>
  <c r="BQ531" i="12"/>
  <c r="BQ530" i="12"/>
  <c r="BQ593" i="12"/>
  <c r="BQ568" i="12"/>
  <c r="BQ533" i="12"/>
  <c r="BQ504" i="12"/>
  <c r="BQ488" i="12"/>
  <c r="BQ526" i="12"/>
  <c r="BQ514" i="12"/>
  <c r="BQ499" i="12"/>
  <c r="BQ483" i="12"/>
  <c r="BQ601" i="12"/>
  <c r="BQ561" i="12"/>
  <c r="BQ537" i="12"/>
  <c r="BQ566" i="12"/>
  <c r="BQ515" i="12"/>
  <c r="BQ491" i="12"/>
  <c r="BQ542" i="12"/>
  <c r="BQ505" i="12"/>
  <c r="BQ565" i="12"/>
  <c r="BQ564" i="12"/>
  <c r="BQ523" i="12"/>
  <c r="BR523" i="12" s="1"/>
  <c r="BQ600" i="12"/>
  <c r="BQ507" i="12"/>
  <c r="BQ496" i="12"/>
  <c r="BQ482" i="12"/>
  <c r="BQ470" i="12"/>
  <c r="BQ454" i="12"/>
  <c r="BQ541" i="12"/>
  <c r="BQ539" i="12"/>
  <c r="BQ512" i="12"/>
  <c r="BQ547" i="12"/>
  <c r="BQ521" i="12"/>
  <c r="BQ513" i="12"/>
  <c r="BR513" i="12" s="1"/>
  <c r="BQ494" i="12"/>
  <c r="BQ487" i="12"/>
  <c r="BQ481" i="12"/>
  <c r="BQ478" i="12"/>
  <c r="BQ557" i="12"/>
  <c r="BQ549" i="12"/>
  <c r="BQ508" i="12"/>
  <c r="BQ477" i="12"/>
  <c r="BQ460" i="12"/>
  <c r="BQ476" i="12"/>
  <c r="BQ543" i="12"/>
  <c r="BQ465" i="12"/>
  <c r="BR465" i="12" s="1"/>
  <c r="BQ522" i="12"/>
  <c r="BQ474" i="12"/>
  <c r="BQ468" i="12"/>
  <c r="BQ497" i="12"/>
  <c r="BQ495" i="12"/>
  <c r="BQ485" i="12"/>
  <c r="BQ461" i="12"/>
  <c r="BQ548" i="12"/>
  <c r="BQ525" i="12"/>
  <c r="BQ517" i="12"/>
  <c r="BQ502" i="12"/>
  <c r="BQ536" i="12"/>
  <c r="BQ471" i="12"/>
  <c r="BQ451" i="12"/>
  <c r="BQ444" i="12"/>
  <c r="BQ427" i="12"/>
  <c r="BQ529" i="12"/>
  <c r="BQ462" i="12"/>
  <c r="BQ438" i="12"/>
  <c r="BQ489" i="12"/>
  <c r="BQ449" i="12"/>
  <c r="BQ417" i="12"/>
  <c r="BQ534" i="12"/>
  <c r="BQ510" i="12"/>
  <c r="BR510" i="12" s="1"/>
  <c r="BQ498" i="12"/>
  <c r="BQ516" i="12"/>
  <c r="BQ493" i="12"/>
  <c r="BQ469" i="12"/>
  <c r="BQ456" i="12"/>
  <c r="BQ439" i="12"/>
  <c r="BQ423" i="12"/>
  <c r="BQ407" i="12"/>
  <c r="BQ440" i="12"/>
  <c r="BQ426" i="12"/>
  <c r="BQ511" i="12"/>
  <c r="BQ490" i="12"/>
  <c r="BR490" i="12" s="1"/>
  <c r="BQ466" i="12"/>
  <c r="BQ506" i="12"/>
  <c r="BQ479" i="12"/>
  <c r="BQ464" i="12"/>
  <c r="BQ435" i="12"/>
  <c r="BQ432" i="12"/>
  <c r="BQ406" i="12"/>
  <c r="BQ458" i="12"/>
  <c r="BQ452" i="12"/>
  <c r="BQ503" i="12"/>
  <c r="BQ520" i="12"/>
  <c r="BQ459" i="12"/>
  <c r="BR459" i="12" s="1"/>
  <c r="BQ422" i="12"/>
  <c r="BQ500" i="12"/>
  <c r="BQ442" i="12"/>
  <c r="BQ430" i="12"/>
  <c r="BQ415" i="12"/>
  <c r="BQ400" i="12"/>
  <c r="BQ384" i="12"/>
  <c r="BQ368" i="12"/>
  <c r="BQ463" i="12"/>
  <c r="BQ443" i="12"/>
  <c r="BQ441" i="12"/>
  <c r="BQ509" i="12"/>
  <c r="BR509" i="12" s="1"/>
  <c r="BQ390" i="12"/>
  <c r="BQ374" i="12"/>
  <c r="BQ445" i="12"/>
  <c r="BQ436" i="12"/>
  <c r="BQ413" i="12"/>
  <c r="BQ473" i="12"/>
  <c r="BQ437" i="12"/>
  <c r="BQ492" i="12"/>
  <c r="BQ405" i="12"/>
  <c r="BQ401" i="12"/>
  <c r="BQ386" i="12"/>
  <c r="BQ370" i="12"/>
  <c r="BR370" i="12" s="1"/>
  <c r="BQ480" i="12"/>
  <c r="BQ475" i="12"/>
  <c r="BQ424" i="12"/>
  <c r="BQ402" i="12"/>
  <c r="BQ398" i="12"/>
  <c r="BQ457" i="12"/>
  <c r="BQ409" i="12"/>
  <c r="BQ403" i="12"/>
  <c r="BQ389" i="12"/>
  <c r="BQ397" i="12"/>
  <c r="BQ388" i="12"/>
  <c r="BQ379" i="12"/>
  <c r="BR379" i="12" s="1"/>
  <c r="BQ369" i="12"/>
  <c r="BQ366" i="12"/>
  <c r="BQ351" i="12"/>
  <c r="BQ335" i="12"/>
  <c r="BQ421" i="12"/>
  <c r="BQ408" i="12"/>
  <c r="BQ387" i="12"/>
  <c r="BQ425" i="12"/>
  <c r="BQ414" i="12"/>
  <c r="BQ404" i="12"/>
  <c r="BQ376" i="12"/>
  <c r="BQ347" i="12"/>
  <c r="BR347" i="12" s="1"/>
  <c r="BQ434" i="12"/>
  <c r="BQ410" i="12"/>
  <c r="BQ455" i="12"/>
  <c r="BQ453" i="12"/>
  <c r="BQ448" i="12"/>
  <c r="BQ392" i="12"/>
  <c r="BQ359" i="12"/>
  <c r="BQ472" i="12"/>
  <c r="BQ486" i="12"/>
  <c r="BQ391" i="12"/>
  <c r="BQ375" i="12"/>
  <c r="BQ419" i="12"/>
  <c r="BR419" i="12" s="1"/>
  <c r="BQ378" i="12"/>
  <c r="BQ372" i="12"/>
  <c r="BQ362" i="12"/>
  <c r="BQ418" i="12"/>
  <c r="BQ396" i="12"/>
  <c r="BQ367" i="12"/>
  <c r="BQ364" i="12"/>
  <c r="BQ393" i="12"/>
  <c r="BQ385" i="12"/>
  <c r="BQ354" i="12"/>
  <c r="BQ321" i="12"/>
  <c r="BQ377" i="12"/>
  <c r="BR377" i="12" s="1"/>
  <c r="BQ344" i="12"/>
  <c r="BQ447" i="12"/>
  <c r="BQ380" i="12"/>
  <c r="BQ395" i="12"/>
  <c r="BQ383" i="12"/>
  <c r="BQ373" i="12"/>
  <c r="BQ317" i="12"/>
  <c r="BQ301" i="12"/>
  <c r="BQ285" i="12"/>
  <c r="BQ269" i="12"/>
  <c r="BQ328" i="12"/>
  <c r="BQ312" i="12"/>
  <c r="BR312" i="12" s="1"/>
  <c r="BQ296" i="12"/>
  <c r="BQ411" i="12"/>
  <c r="BQ357" i="12"/>
  <c r="BQ323" i="12"/>
  <c r="BQ307" i="12"/>
  <c r="BQ291" i="12"/>
  <c r="BQ275" i="12"/>
  <c r="BQ259" i="12"/>
  <c r="BQ446" i="12"/>
  <c r="BQ355" i="12"/>
  <c r="BQ346" i="12"/>
  <c r="BQ343" i="12"/>
  <c r="BR343" i="12" s="1"/>
  <c r="BQ318" i="12"/>
  <c r="BQ340" i="12"/>
  <c r="BQ316" i="12"/>
  <c r="BQ287" i="12"/>
  <c r="BQ371" i="12"/>
  <c r="BQ349" i="12"/>
  <c r="BQ330" i="12"/>
  <c r="BQ315" i="12"/>
  <c r="BQ290" i="12"/>
  <c r="BQ281" i="12"/>
  <c r="BQ350" i="12"/>
  <c r="BQ325" i="12"/>
  <c r="BQ322" i="12"/>
  <c r="BQ306" i="12"/>
  <c r="BQ284" i="12"/>
  <c r="BQ258" i="12"/>
  <c r="BQ429" i="12"/>
  <c r="BQ333" i="12"/>
  <c r="BQ313" i="12"/>
  <c r="BQ412" i="12"/>
  <c r="BQ394" i="12"/>
  <c r="BQ302" i="12"/>
  <c r="BQ292" i="12"/>
  <c r="BQ283" i="12"/>
  <c r="BQ253" i="12"/>
  <c r="BQ428" i="12"/>
  <c r="BQ345" i="12"/>
  <c r="BQ339" i="12"/>
  <c r="BQ298" i="12"/>
  <c r="BQ282" i="12"/>
  <c r="BQ271" i="12"/>
  <c r="BQ267" i="12"/>
  <c r="BQ250" i="12"/>
  <c r="BQ234" i="12"/>
  <c r="BQ218" i="12"/>
  <c r="BQ202" i="12"/>
  <c r="BQ186" i="12"/>
  <c r="BQ170" i="12"/>
  <c r="BQ154" i="12"/>
  <c r="BQ363" i="12"/>
  <c r="BQ353" i="12"/>
  <c r="BQ329" i="12"/>
  <c r="BQ245" i="12"/>
  <c r="BQ279" i="12"/>
  <c r="BQ240" i="12"/>
  <c r="BQ224" i="12"/>
  <c r="BQ208" i="12"/>
  <c r="BQ192" i="12"/>
  <c r="BR192" i="12" s="1"/>
  <c r="BQ176" i="12"/>
  <c r="BQ160" i="12"/>
  <c r="BQ381" i="12"/>
  <c r="BQ337" i="12"/>
  <c r="BQ332" i="12"/>
  <c r="BQ309" i="12"/>
  <c r="BQ264" i="12"/>
  <c r="BQ251" i="12"/>
  <c r="BQ324" i="12"/>
  <c r="BQ303" i="12"/>
  <c r="BQ294" i="12"/>
  <c r="BQ272" i="12"/>
  <c r="BR272" i="12" s="1"/>
  <c r="BQ268" i="12"/>
  <c r="BQ230" i="12"/>
  <c r="BQ214" i="12"/>
  <c r="BQ198" i="12"/>
  <c r="BQ182" i="12"/>
  <c r="BQ166" i="12"/>
  <c r="BQ150" i="12"/>
  <c r="BQ352" i="12"/>
  <c r="BQ342" i="12"/>
  <c r="BQ300" i="12"/>
  <c r="BQ289" i="12"/>
  <c r="BQ256" i="12"/>
  <c r="BR256" i="12" s="1"/>
  <c r="BQ236" i="12"/>
  <c r="BQ220" i="12"/>
  <c r="BQ204" i="12"/>
  <c r="BQ188" i="12"/>
  <c r="BQ172" i="12"/>
  <c r="BQ361" i="12"/>
  <c r="BQ310" i="12"/>
  <c r="BQ341" i="12"/>
  <c r="BQ334" i="12"/>
  <c r="BQ327" i="12"/>
  <c r="BQ304" i="12"/>
  <c r="BQ252" i="12"/>
  <c r="BR252" i="12" s="1"/>
  <c r="BQ235" i="12"/>
  <c r="BQ227" i="12"/>
  <c r="BQ219" i="12"/>
  <c r="BQ211" i="12"/>
  <c r="BQ203" i="12"/>
  <c r="BQ187" i="12"/>
  <c r="BQ179" i="12"/>
  <c r="BQ132" i="12"/>
  <c r="BQ116" i="12"/>
  <c r="BQ277" i="12"/>
  <c r="BQ273" i="12"/>
  <c r="BQ262" i="12"/>
  <c r="BR262" i="12" s="1"/>
  <c r="BQ308" i="12"/>
  <c r="BQ266" i="12"/>
  <c r="BQ173" i="12"/>
  <c r="BQ164" i="12"/>
  <c r="BQ155" i="12"/>
  <c r="BQ148" i="12"/>
  <c r="BQ356" i="12"/>
  <c r="BQ336" i="12"/>
  <c r="BQ249" i="12"/>
  <c r="BQ237" i="12"/>
  <c r="BQ286" i="12"/>
  <c r="BQ270" i="12"/>
  <c r="BQ238" i="12"/>
  <c r="BQ222" i="12"/>
  <c r="BQ206" i="12"/>
  <c r="BQ190" i="12"/>
  <c r="BQ167" i="12"/>
  <c r="BQ153" i="12"/>
  <c r="BQ139" i="12"/>
  <c r="BQ134" i="12"/>
  <c r="BQ118" i="12"/>
  <c r="BQ95" i="12"/>
  <c r="BQ91" i="12"/>
  <c r="BQ431" i="12"/>
  <c r="BR431" i="12" s="1"/>
  <c r="BQ305" i="12"/>
  <c r="BQ278" i="12"/>
  <c r="BQ274" i="12"/>
  <c r="BQ231" i="12"/>
  <c r="BQ215" i="12"/>
  <c r="BQ199" i="12"/>
  <c r="BQ183" i="12"/>
  <c r="BQ129" i="12"/>
  <c r="BQ113" i="12"/>
  <c r="BQ326" i="12"/>
  <c r="BQ299" i="12"/>
  <c r="BQ319" i="12"/>
  <c r="BR319" i="12" s="1"/>
  <c r="BQ311" i="12"/>
  <c r="BQ247" i="12"/>
  <c r="BQ228" i="12"/>
  <c r="BQ213" i="12"/>
  <c r="BQ201" i="12"/>
  <c r="BQ189" i="12"/>
  <c r="BQ145" i="12"/>
  <c r="BQ126" i="12"/>
  <c r="BQ94" i="12"/>
  <c r="BQ71" i="12"/>
  <c r="BQ67" i="12"/>
  <c r="BQ31" i="12"/>
  <c r="BR31" i="12" s="1"/>
  <c r="BQ257" i="12"/>
  <c r="BQ200" i="12"/>
  <c r="BQ177" i="12"/>
  <c r="BQ142" i="12"/>
  <c r="BQ125" i="12"/>
  <c r="BQ107" i="12"/>
  <c r="BQ87" i="12"/>
  <c r="BQ59" i="12"/>
  <c r="BQ55" i="12"/>
  <c r="BQ42" i="12"/>
  <c r="BQ338" i="12"/>
  <c r="BQ243" i="12"/>
  <c r="BQ171" i="12"/>
  <c r="BQ165" i="12"/>
  <c r="BQ151" i="12"/>
  <c r="BQ115" i="12"/>
  <c r="BQ106" i="12"/>
  <c r="BQ51" i="12"/>
  <c r="BQ47" i="12"/>
  <c r="BQ358" i="12"/>
  <c r="BQ265" i="12"/>
  <c r="BQ223" i="12"/>
  <c r="BQ194" i="12"/>
  <c r="BQ217" i="12"/>
  <c r="BR217" i="12" s="1"/>
  <c r="BQ205" i="12"/>
  <c r="BQ159" i="12"/>
  <c r="BQ146" i="12"/>
  <c r="BQ83" i="12"/>
  <c r="BQ68" i="12"/>
  <c r="BQ64" i="12"/>
  <c r="BQ43" i="12"/>
  <c r="BQ27" i="12"/>
  <c r="BQ295" i="12"/>
  <c r="BQ276" i="12"/>
  <c r="BQ255" i="12"/>
  <c r="BQ248" i="12"/>
  <c r="BR248" i="12" s="1"/>
  <c r="BQ193" i="12"/>
  <c r="BQ169" i="12"/>
  <c r="BQ233" i="12"/>
  <c r="BQ239" i="12"/>
  <c r="BQ226" i="12"/>
  <c r="BQ225" i="12"/>
  <c r="BQ207" i="12"/>
  <c r="BQ360" i="12"/>
  <c r="BQ180" i="12"/>
  <c r="BQ117" i="12"/>
  <c r="BQ114" i="12"/>
  <c r="BQ93" i="12"/>
  <c r="BR93" i="12" s="1"/>
  <c r="BQ89" i="12"/>
  <c r="BQ85" i="12"/>
  <c r="BQ78" i="12"/>
  <c r="BQ61" i="12"/>
  <c r="BQ10" i="12"/>
  <c r="BQ254" i="12"/>
  <c r="BQ241" i="12"/>
  <c r="BQ210" i="12"/>
  <c r="BQ185" i="12"/>
  <c r="BQ141" i="12"/>
  <c r="BQ137" i="12"/>
  <c r="BR137" i="12" s="1"/>
  <c r="BQ131" i="12"/>
  <c r="BR131" i="12" s="1"/>
  <c r="BQ73" i="12"/>
  <c r="BQ33" i="12"/>
  <c r="BQ24" i="12"/>
  <c r="BQ21" i="12"/>
  <c r="BQ111" i="12"/>
  <c r="BQ108" i="12"/>
  <c r="BQ97" i="12"/>
  <c r="BQ196" i="12"/>
  <c r="BQ174" i="12"/>
  <c r="BQ260" i="12"/>
  <c r="BQ242" i="12"/>
  <c r="BQ232" i="12"/>
  <c r="BR232" i="12" s="1"/>
  <c r="BQ209" i="12"/>
  <c r="BQ122" i="12"/>
  <c r="BQ119" i="12"/>
  <c r="BQ79" i="12"/>
  <c r="BQ62" i="12"/>
  <c r="BQ22" i="12"/>
  <c r="BQ184" i="12"/>
  <c r="BQ136" i="12"/>
  <c r="BQ133" i="12"/>
  <c r="BQ130" i="12"/>
  <c r="BQ152" i="12"/>
  <c r="BQ143" i="12"/>
  <c r="BQ140" i="12"/>
  <c r="BQ124" i="12"/>
  <c r="BQ105" i="12"/>
  <c r="BQ74" i="12"/>
  <c r="BQ57" i="12"/>
  <c r="BQ12" i="12"/>
  <c r="BQ101" i="12"/>
  <c r="BQ86" i="12"/>
  <c r="BQ25" i="12"/>
  <c r="BQ135" i="12"/>
  <c r="BQ60" i="12"/>
  <c r="BQ32" i="12"/>
  <c r="BR32" i="12" s="1"/>
  <c r="BQ11" i="12"/>
  <c r="BQ36" i="12"/>
  <c r="BQ30" i="12"/>
  <c r="BQ20" i="12"/>
  <c r="BQ163" i="12"/>
  <c r="BQ149" i="12"/>
  <c r="BQ138" i="12"/>
  <c r="BQ191" i="12"/>
  <c r="BQ96" i="12"/>
  <c r="BQ80" i="12"/>
  <c r="BQ50" i="12"/>
  <c r="BQ26" i="12"/>
  <c r="BQ19" i="12"/>
  <c r="BQ420" i="12"/>
  <c r="BQ181" i="12"/>
  <c r="BQ102" i="12"/>
  <c r="BQ88" i="12"/>
  <c r="BQ53" i="12"/>
  <c r="BQ9" i="12"/>
  <c r="BQ261" i="12"/>
  <c r="BQ157" i="12"/>
  <c r="BQ320" i="12"/>
  <c r="BQ197" i="12"/>
  <c r="BQ162" i="12"/>
  <c r="BR162" i="12" s="1"/>
  <c r="BQ158" i="12"/>
  <c r="BQ156" i="12"/>
  <c r="BQ175" i="12"/>
  <c r="BQ123" i="12"/>
  <c r="BQ103" i="12"/>
  <c r="BQ56" i="12"/>
  <c r="BQ15" i="12"/>
  <c r="BQ28" i="12"/>
  <c r="BQ18" i="12"/>
  <c r="BQ66" i="12"/>
  <c r="BQ128" i="12"/>
  <c r="BR128" i="12" s="1"/>
  <c r="BQ37" i="12"/>
  <c r="BQ23" i="12"/>
  <c r="BQ288" i="12"/>
  <c r="BQ216" i="12"/>
  <c r="BQ168" i="12"/>
  <c r="BQ112" i="12"/>
  <c r="BQ104" i="12"/>
  <c r="BQ82" i="12"/>
  <c r="BQ38" i="12"/>
  <c r="BQ41" i="12"/>
  <c r="BQ14" i="12"/>
  <c r="BQ120" i="12"/>
  <c r="BQ244" i="12"/>
  <c r="BR244" i="12" s="1"/>
  <c r="BQ98" i="12"/>
  <c r="BQ29" i="12"/>
  <c r="BQ17" i="12"/>
  <c r="BQ70" i="12"/>
  <c r="BQ121" i="12"/>
  <c r="BQ221" i="12"/>
  <c r="BQ293" i="12"/>
  <c r="BQ147" i="12"/>
  <c r="BQ76" i="12"/>
  <c r="BQ84" i="12"/>
  <c r="BQ58" i="12"/>
  <c r="BR58" i="12" s="1"/>
  <c r="BQ49" i="12"/>
  <c r="BR49" i="12" s="1"/>
  <c r="BQ13" i="12"/>
  <c r="BQ75" i="12"/>
  <c r="BQ92" i="12"/>
  <c r="BQ69" i="12"/>
  <c r="BQ46" i="12"/>
  <c r="BQ52" i="12"/>
  <c r="BQ48" i="12"/>
  <c r="BQ77" i="12"/>
  <c r="BQ40" i="12"/>
  <c r="BQ35" i="12"/>
  <c r="BQ16" i="12"/>
  <c r="BQ65" i="12"/>
  <c r="BR65" i="12" s="1"/>
  <c r="BQ100" i="12"/>
  <c r="BO63" i="12"/>
  <c r="BP703" i="12"/>
  <c r="BP698" i="12"/>
  <c r="BP699" i="12"/>
  <c r="BP700" i="12"/>
  <c r="BP684" i="12"/>
  <c r="BP701" i="12"/>
  <c r="BP696" i="12"/>
  <c r="BP702" i="12"/>
  <c r="BP697" i="12"/>
  <c r="BP692" i="12"/>
  <c r="BP686" i="12"/>
  <c r="BP677" i="12"/>
  <c r="BP687" i="12"/>
  <c r="BP685" i="12"/>
  <c r="BP672" i="12"/>
  <c r="BP669" i="12"/>
  <c r="BP690" i="12"/>
  <c r="BP675" i="12"/>
  <c r="BP666" i="12"/>
  <c r="BP663" i="12"/>
  <c r="BP647" i="12"/>
  <c r="BP691" i="12"/>
  <c r="BP674" i="12"/>
  <c r="BP680" i="12"/>
  <c r="BP679" i="12"/>
  <c r="BP668" i="12"/>
  <c r="BP660" i="12"/>
  <c r="BP682" i="12"/>
  <c r="BP662" i="12"/>
  <c r="BP659" i="12"/>
  <c r="BP653" i="12"/>
  <c r="BP688" i="12"/>
  <c r="BP673" i="12"/>
  <c r="BP694" i="12"/>
  <c r="BP681" i="12"/>
  <c r="BP658" i="12"/>
  <c r="BP676" i="12"/>
  <c r="BP693" i="12"/>
  <c r="BP651" i="12"/>
  <c r="BP648" i="12"/>
  <c r="BP655" i="12"/>
  <c r="BP665" i="12"/>
  <c r="BP670" i="12"/>
  <c r="BP641" i="12"/>
  <c r="BP635" i="12"/>
  <c r="BP667" i="12"/>
  <c r="BP661" i="12"/>
  <c r="BP646" i="12"/>
  <c r="BP640" i="12"/>
  <c r="BP631" i="12"/>
  <c r="BP664" i="12"/>
  <c r="BP650" i="12"/>
  <c r="BP649" i="12"/>
  <c r="BP625" i="12"/>
  <c r="BP656" i="12"/>
  <c r="BP652" i="12"/>
  <c r="BP645" i="12"/>
  <c r="BP657" i="12"/>
  <c r="BP615" i="12"/>
  <c r="BP633" i="12"/>
  <c r="BP683" i="12"/>
  <c r="BP639" i="12"/>
  <c r="BP643" i="12"/>
  <c r="BP636" i="12"/>
  <c r="BP634" i="12"/>
  <c r="BP638" i="12"/>
  <c r="BP629" i="12"/>
  <c r="BP626" i="12"/>
  <c r="BP621" i="12"/>
  <c r="BP593" i="12"/>
  <c r="BP577" i="12"/>
  <c r="BP622" i="12"/>
  <c r="BP607" i="12"/>
  <c r="BP604" i="12"/>
  <c r="BP623" i="12"/>
  <c r="BP614" i="12"/>
  <c r="BP628" i="12"/>
  <c r="BP595" i="12"/>
  <c r="BP618" i="12"/>
  <c r="BP630" i="12"/>
  <c r="BP644" i="12"/>
  <c r="BP617" i="12"/>
  <c r="BP582" i="12"/>
  <c r="BP678" i="12"/>
  <c r="BP632" i="12"/>
  <c r="BP616" i="12"/>
  <c r="BP611" i="12"/>
  <c r="BP590" i="12"/>
  <c r="BP605" i="12"/>
  <c r="BP624" i="12"/>
  <c r="BP613" i="12"/>
  <c r="BP612" i="12"/>
  <c r="BP585" i="12"/>
  <c r="BP560" i="12"/>
  <c r="BP627" i="12"/>
  <c r="BP583" i="12"/>
  <c r="BP608" i="12"/>
  <c r="BP619" i="12"/>
  <c r="BP575" i="12"/>
  <c r="BP559" i="12"/>
  <c r="BP543" i="12"/>
  <c r="BP597" i="12"/>
  <c r="BP576" i="12"/>
  <c r="BP567" i="12"/>
  <c r="BP549" i="12"/>
  <c r="BP533" i="12"/>
  <c r="BP598" i="12"/>
  <c r="BP606" i="12"/>
  <c r="BP588" i="12"/>
  <c r="BP565" i="12"/>
  <c r="BP545" i="12"/>
  <c r="BP610" i="12"/>
  <c r="BP599" i="12"/>
  <c r="BP570" i="12"/>
  <c r="BP556" i="12"/>
  <c r="BP540" i="12"/>
  <c r="BP524" i="12"/>
  <c r="BP642" i="12"/>
  <c r="BP602" i="12"/>
  <c r="BP609" i="12"/>
  <c r="BP596" i="12"/>
  <c r="BP601" i="12"/>
  <c r="BP587" i="12"/>
  <c r="BP581" i="12"/>
  <c r="BP537" i="12"/>
  <c r="BP530" i="12"/>
  <c r="BP522" i="12"/>
  <c r="BP571" i="12"/>
  <c r="BP568" i="12"/>
  <c r="BP547" i="12"/>
  <c r="BP539" i="12"/>
  <c r="BP594" i="12"/>
  <c r="BP579" i="12"/>
  <c r="BP566" i="12"/>
  <c r="BP578" i="12"/>
  <c r="BP574" i="12"/>
  <c r="BP572" i="12"/>
  <c r="BP562" i="12"/>
  <c r="BP548" i="12"/>
  <c r="BP529" i="12"/>
  <c r="BP591" i="12"/>
  <c r="BP564" i="12"/>
  <c r="BP538" i="12"/>
  <c r="BP536" i="12"/>
  <c r="BP527" i="12"/>
  <c r="BP509" i="12"/>
  <c r="BP493" i="12"/>
  <c r="BP580" i="12"/>
  <c r="BP504" i="12"/>
  <c r="BP488" i="12"/>
  <c r="BP472" i="12"/>
  <c r="BP592" i="12"/>
  <c r="BP541" i="12"/>
  <c r="BP526" i="12"/>
  <c r="BP516" i="12"/>
  <c r="BP497" i="12"/>
  <c r="BP494" i="12"/>
  <c r="BP521" i="12"/>
  <c r="BP511" i="12"/>
  <c r="BP542" i="12"/>
  <c r="BP532" i="12"/>
  <c r="BP563" i="12"/>
  <c r="BP555" i="12"/>
  <c r="BP558" i="12"/>
  <c r="BP557" i="12"/>
  <c r="BP531" i="12"/>
  <c r="BP517" i="12"/>
  <c r="BP554" i="12"/>
  <c r="BP523" i="12"/>
  <c r="BP519" i="12"/>
  <c r="BP553" i="12"/>
  <c r="BP506" i="12"/>
  <c r="BP489" i="12"/>
  <c r="BP485" i="12"/>
  <c r="BP479" i="12"/>
  <c r="BP477" i="12"/>
  <c r="BP459" i="12"/>
  <c r="BP443" i="12"/>
  <c r="BP551" i="12"/>
  <c r="BP544" i="12"/>
  <c r="BP561" i="12"/>
  <c r="BP512" i="12"/>
  <c r="BP525" i="12"/>
  <c r="BP502" i="12"/>
  <c r="BP487" i="12"/>
  <c r="BP480" i="12"/>
  <c r="BP508" i="12"/>
  <c r="BP481" i="12"/>
  <c r="BP476" i="12"/>
  <c r="BP453" i="12"/>
  <c r="BP463" i="12"/>
  <c r="BP474" i="12"/>
  <c r="BP468" i="12"/>
  <c r="BP573" i="12"/>
  <c r="BP498" i="12"/>
  <c r="BP496" i="12"/>
  <c r="BP465" i="12"/>
  <c r="BP432" i="12"/>
  <c r="BP528" i="12"/>
  <c r="BP513" i="12"/>
  <c r="BP471" i="12"/>
  <c r="BP451" i="12"/>
  <c r="BP444" i="12"/>
  <c r="BP462" i="12"/>
  <c r="BP454" i="12"/>
  <c r="BP438" i="12"/>
  <c r="BP422" i="12"/>
  <c r="BP406" i="12"/>
  <c r="BP534" i="12"/>
  <c r="BP510" i="12"/>
  <c r="BP475" i="12"/>
  <c r="BP466" i="12"/>
  <c r="BP455" i="12"/>
  <c r="BP442" i="12"/>
  <c r="BP428" i="12"/>
  <c r="BP412" i="12"/>
  <c r="BP589" i="12"/>
  <c r="BP505" i="12"/>
  <c r="BP483" i="12"/>
  <c r="BP473" i="12"/>
  <c r="BP458" i="12"/>
  <c r="BP495" i="12"/>
  <c r="BP490" i="12"/>
  <c r="BP507" i="12"/>
  <c r="BP470" i="12"/>
  <c r="BP469" i="12"/>
  <c r="BP600" i="12"/>
  <c r="BP441" i="12"/>
  <c r="BP413" i="12"/>
  <c r="BP409" i="12"/>
  <c r="BP435" i="12"/>
  <c r="BP429" i="12"/>
  <c r="BP425" i="12"/>
  <c r="BP421" i="12"/>
  <c r="BP503" i="12"/>
  <c r="BP437" i="12"/>
  <c r="BP418" i="12"/>
  <c r="BP520" i="12"/>
  <c r="BP584" i="12"/>
  <c r="BP499" i="12"/>
  <c r="BP491" i="12"/>
  <c r="BP550" i="12"/>
  <c r="BP515" i="12"/>
  <c r="BP456" i="12"/>
  <c r="BP426" i="12"/>
  <c r="BP389" i="12"/>
  <c r="BP373" i="12"/>
  <c r="BP357" i="12"/>
  <c r="BP478" i="12"/>
  <c r="BP439" i="12"/>
  <c r="BP430" i="12"/>
  <c r="BP395" i="12"/>
  <c r="BP379" i="12"/>
  <c r="BP500" i="12"/>
  <c r="BP464" i="12"/>
  <c r="BP452" i="12"/>
  <c r="BP445" i="12"/>
  <c r="BP436" i="12"/>
  <c r="BP448" i="12"/>
  <c r="BP447" i="12"/>
  <c r="BP446" i="12"/>
  <c r="BP391" i="12"/>
  <c r="BP375" i="12"/>
  <c r="BP546" i="12"/>
  <c r="BP417" i="12"/>
  <c r="BP380" i="12"/>
  <c r="BP370" i="12"/>
  <c r="BP350" i="12"/>
  <c r="BP460" i="12"/>
  <c r="BP427" i="12"/>
  <c r="BP424" i="12"/>
  <c r="BP402" i="12"/>
  <c r="BP398" i="12"/>
  <c r="BP457" i="12"/>
  <c r="BP403" i="12"/>
  <c r="BP362" i="12"/>
  <c r="BP355" i="12"/>
  <c r="BP340" i="12"/>
  <c r="BP397" i="12"/>
  <c r="BP388" i="12"/>
  <c r="BP377" i="12"/>
  <c r="BP358" i="12"/>
  <c r="BP352" i="12"/>
  <c r="BP336" i="12"/>
  <c r="BP420" i="12"/>
  <c r="BP405" i="12"/>
  <c r="BP401" i="12"/>
  <c r="BP400" i="12"/>
  <c r="BP434" i="12"/>
  <c r="BP492" i="12"/>
  <c r="BP482" i="12"/>
  <c r="BP410" i="12"/>
  <c r="BP385" i="12"/>
  <c r="BP486" i="12"/>
  <c r="BP407" i="12"/>
  <c r="BP369" i="12"/>
  <c r="BP363" i="12"/>
  <c r="BP449" i="12"/>
  <c r="BP419" i="12"/>
  <c r="BP378" i="12"/>
  <c r="BP372" i="12"/>
  <c r="BP514" i="12"/>
  <c r="BP431" i="12"/>
  <c r="BP393" i="12"/>
  <c r="BP404" i="12"/>
  <c r="BP360" i="12"/>
  <c r="BP326" i="12"/>
  <c r="BP414" i="12"/>
  <c r="BP341" i="12"/>
  <c r="BP338" i="12"/>
  <c r="BP335" i="12"/>
  <c r="BP332" i="12"/>
  <c r="BP322" i="12"/>
  <c r="BP306" i="12"/>
  <c r="BP290" i="12"/>
  <c r="BP274" i="12"/>
  <c r="BP423" i="12"/>
  <c r="BP390" i="12"/>
  <c r="BP383" i="12"/>
  <c r="BP364" i="12"/>
  <c r="BP317" i="12"/>
  <c r="BP301" i="12"/>
  <c r="BP392" i="12"/>
  <c r="BP386" i="12"/>
  <c r="BP374" i="12"/>
  <c r="BP359" i="12"/>
  <c r="BP328" i="12"/>
  <c r="BP312" i="12"/>
  <c r="BP296" i="12"/>
  <c r="BP264" i="12"/>
  <c r="BP411" i="12"/>
  <c r="BP323" i="12"/>
  <c r="BP408" i="12"/>
  <c r="BP396" i="12"/>
  <c r="BP327" i="12"/>
  <c r="BP367" i="12"/>
  <c r="BP347" i="12"/>
  <c r="BP316" i="12"/>
  <c r="BP287" i="12"/>
  <c r="BP261" i="12"/>
  <c r="BP371" i="12"/>
  <c r="BP349" i="12"/>
  <c r="BP346" i="12"/>
  <c r="BP330" i="12"/>
  <c r="BP315" i="12"/>
  <c r="BP281" i="12"/>
  <c r="BP384" i="12"/>
  <c r="BP325" i="12"/>
  <c r="BP461" i="12"/>
  <c r="BP344" i="12"/>
  <c r="BP343" i="12"/>
  <c r="BP339" i="12"/>
  <c r="BP293" i="12"/>
  <c r="BP289" i="12"/>
  <c r="BP286" i="12"/>
  <c r="BP387" i="12"/>
  <c r="BP334" i="12"/>
  <c r="BP304" i="12"/>
  <c r="BP295" i="12"/>
  <c r="BP284" i="12"/>
  <c r="BP260" i="12"/>
  <c r="BP239" i="12"/>
  <c r="BP223" i="12"/>
  <c r="BP207" i="12"/>
  <c r="BP191" i="12"/>
  <c r="BP175" i="12"/>
  <c r="BP159" i="12"/>
  <c r="BP440" i="12"/>
  <c r="BP345" i="12"/>
  <c r="BP298" i="12"/>
  <c r="BP282" i="12"/>
  <c r="BP275" i="12"/>
  <c r="BP271" i="12"/>
  <c r="BP267" i="12"/>
  <c r="BP250" i="12"/>
  <c r="BP376" i="12"/>
  <c r="BP353" i="12"/>
  <c r="BP329" i="12"/>
  <c r="BP245" i="12"/>
  <c r="BP213" i="12"/>
  <c r="BP197" i="12"/>
  <c r="BP181" i="12"/>
  <c r="BP165" i="12"/>
  <c r="BP415" i="12"/>
  <c r="BP368" i="12"/>
  <c r="BP318" i="12"/>
  <c r="BP279" i="12"/>
  <c r="BP253" i="12"/>
  <c r="BP381" i="12"/>
  <c r="BP337" i="12"/>
  <c r="BP309" i="12"/>
  <c r="BP251" i="12"/>
  <c r="BP235" i="12"/>
  <c r="BP219" i="12"/>
  <c r="BP203" i="12"/>
  <c r="BP187" i="12"/>
  <c r="BP171" i="12"/>
  <c r="BP155" i="12"/>
  <c r="BP139" i="12"/>
  <c r="BP324" i="12"/>
  <c r="BP303" i="12"/>
  <c r="BP294" i="12"/>
  <c r="BP291" i="12"/>
  <c r="BP313" i="12"/>
  <c r="BP276" i="12"/>
  <c r="BP265" i="12"/>
  <c r="BP241" i="12"/>
  <c r="BP225" i="12"/>
  <c r="BP209" i="12"/>
  <c r="BP193" i="12"/>
  <c r="BP177" i="12"/>
  <c r="BP321" i="12"/>
  <c r="BP361" i="12"/>
  <c r="BP354" i="12"/>
  <c r="BP310" i="12"/>
  <c r="BP307" i="12"/>
  <c r="BP269" i="12"/>
  <c r="BP258" i="12"/>
  <c r="BP172" i="12"/>
  <c r="BP163" i="12"/>
  <c r="BP156" i="12"/>
  <c r="BP137" i="12"/>
  <c r="BP121" i="12"/>
  <c r="BP89" i="12"/>
  <c r="BP85" i="12"/>
  <c r="BP252" i="12"/>
  <c r="BP236" i="12"/>
  <c r="BP227" i="12"/>
  <c r="BP277" i="12"/>
  <c r="BP273" i="12"/>
  <c r="BP262" i="12"/>
  <c r="BP143" i="12"/>
  <c r="BP366" i="12"/>
  <c r="BP308" i="12"/>
  <c r="BP266" i="12"/>
  <c r="BP230" i="12"/>
  <c r="BP214" i="12"/>
  <c r="BP198" i="12"/>
  <c r="BP182" i="12"/>
  <c r="BP174" i="12"/>
  <c r="BP123" i="12"/>
  <c r="BP107" i="12"/>
  <c r="BP103" i="12"/>
  <c r="BP270" i="12"/>
  <c r="BP238" i="12"/>
  <c r="BP222" i="12"/>
  <c r="BP206" i="12"/>
  <c r="BP190" i="12"/>
  <c r="BP167" i="12"/>
  <c r="BP153" i="12"/>
  <c r="BP134" i="12"/>
  <c r="BP118" i="12"/>
  <c r="BP320" i="12"/>
  <c r="BP351" i="12"/>
  <c r="BP299" i="12"/>
  <c r="BP283" i="12"/>
  <c r="BP333" i="12"/>
  <c r="BP272" i="12"/>
  <c r="BP226" i="12"/>
  <c r="BP196" i="12"/>
  <c r="BP135" i="12"/>
  <c r="BP117" i="12"/>
  <c r="BP84" i="12"/>
  <c r="BP79" i="12"/>
  <c r="BP75" i="12"/>
  <c r="BP36" i="12"/>
  <c r="BP319" i="12"/>
  <c r="BP311" i="12"/>
  <c r="BP302" i="12"/>
  <c r="BP247" i="12"/>
  <c r="BP228" i="12"/>
  <c r="BP224" i="12"/>
  <c r="BP201" i="12"/>
  <c r="BP189" i="12"/>
  <c r="BP183" i="12"/>
  <c r="BP145" i="12"/>
  <c r="BP126" i="12"/>
  <c r="BP116" i="12"/>
  <c r="BP94" i="12"/>
  <c r="BP71" i="12"/>
  <c r="BP67" i="12"/>
  <c r="BP31" i="12"/>
  <c r="BP257" i="12"/>
  <c r="BP200" i="12"/>
  <c r="BP142" i="12"/>
  <c r="BP125" i="12"/>
  <c r="BP87" i="12"/>
  <c r="BP59" i="12"/>
  <c r="BP55" i="12"/>
  <c r="BP300" i="12"/>
  <c r="BP256" i="12"/>
  <c r="BP243" i="12"/>
  <c r="BP240" i="12"/>
  <c r="BP234" i="12"/>
  <c r="BP218" i="12"/>
  <c r="BP194" i="12"/>
  <c r="BP188" i="12"/>
  <c r="BP176" i="12"/>
  <c r="BP149" i="12"/>
  <c r="BP133" i="12"/>
  <c r="BP124" i="12"/>
  <c r="BP114" i="12"/>
  <c r="BP105" i="12"/>
  <c r="BP104" i="12"/>
  <c r="BP97" i="12"/>
  <c r="BP76" i="12"/>
  <c r="BP32" i="12"/>
  <c r="BP292" i="12"/>
  <c r="BP288" i="12"/>
  <c r="BP216" i="12"/>
  <c r="BP211" i="12"/>
  <c r="BP254" i="12"/>
  <c r="BP249" i="12"/>
  <c r="BP233" i="12"/>
  <c r="BP169" i="12"/>
  <c r="BP120" i="12"/>
  <c r="BP66" i="12"/>
  <c r="BP35" i="12"/>
  <c r="BP26" i="12"/>
  <c r="BP15" i="12"/>
  <c r="BP73" i="12"/>
  <c r="BP285" i="12"/>
  <c r="BP278" i="12"/>
  <c r="BP180" i="12"/>
  <c r="BP93" i="12"/>
  <c r="BP91" i="12"/>
  <c r="BP78" i="12"/>
  <c r="BP61" i="12"/>
  <c r="BP10" i="12"/>
  <c r="BP131" i="12"/>
  <c r="BP95" i="12"/>
  <c r="BP210" i="12"/>
  <c r="BP185" i="12"/>
  <c r="BP141" i="12"/>
  <c r="BP255" i="12"/>
  <c r="BP231" i="12"/>
  <c r="BP204" i="12"/>
  <c r="BP342" i="12"/>
  <c r="BP217" i="12"/>
  <c r="BP166" i="12"/>
  <c r="BP157" i="12"/>
  <c r="BP140" i="12"/>
  <c r="BP128" i="12"/>
  <c r="BP102" i="12"/>
  <c r="BP68" i="12"/>
  <c r="BP56" i="12"/>
  <c r="BP11" i="12"/>
  <c r="BP168" i="12"/>
  <c r="BP113" i="12"/>
  <c r="BP305" i="12"/>
  <c r="BP268" i="12"/>
  <c r="BP202" i="12"/>
  <c r="BP151" i="12"/>
  <c r="BP148" i="12"/>
  <c r="BP220" i="12"/>
  <c r="BP205" i="12"/>
  <c r="BP164" i="12"/>
  <c r="BP152" i="12"/>
  <c r="BP173" i="12"/>
  <c r="BP162" i="12"/>
  <c r="BP158" i="12"/>
  <c r="BP132" i="12"/>
  <c r="BP40" i="12"/>
  <c r="BP38" i="12"/>
  <c r="BP23" i="12"/>
  <c r="BP13" i="12"/>
  <c r="BP74" i="12"/>
  <c r="BP57" i="12"/>
  <c r="BP24" i="12"/>
  <c r="BP248" i="12"/>
  <c r="BP119" i="12"/>
  <c r="BP394" i="12"/>
  <c r="BP259" i="12"/>
  <c r="BP184" i="12"/>
  <c r="BP111" i="12"/>
  <c r="BP101" i="12"/>
  <c r="BP86" i="12"/>
  <c r="BP25" i="12"/>
  <c r="BP60" i="12"/>
  <c r="BP170" i="12"/>
  <c r="BP150" i="12"/>
  <c r="BP130" i="12"/>
  <c r="BP237" i="12"/>
  <c r="BP215" i="12"/>
  <c r="BP138" i="12"/>
  <c r="BP122" i="12"/>
  <c r="BP47" i="12"/>
  <c r="BP30" i="12"/>
  <c r="BP27" i="12"/>
  <c r="BP20" i="12"/>
  <c r="BP106" i="12"/>
  <c r="BP96" i="12"/>
  <c r="BP80" i="12"/>
  <c r="BP356" i="12"/>
  <c r="BP192" i="12"/>
  <c r="BP160" i="12"/>
  <c r="BP88" i="12"/>
  <c r="BP43" i="12"/>
  <c r="BP18" i="12"/>
  <c r="BP208" i="12"/>
  <c r="BP136" i="12"/>
  <c r="BP244" i="12"/>
  <c r="BP186" i="12"/>
  <c r="BP154" i="12"/>
  <c r="BP146" i="12"/>
  <c r="BP129" i="12"/>
  <c r="BP108" i="12"/>
  <c r="BP77" i="12"/>
  <c r="BP179" i="12"/>
  <c r="BP33" i="12"/>
  <c r="BP49" i="12"/>
  <c r="BP98" i="12"/>
  <c r="BP92" i="12"/>
  <c r="BP70" i="12"/>
  <c r="BP62" i="12"/>
  <c r="BP12" i="12"/>
  <c r="BP53" i="12"/>
  <c r="BP115" i="12"/>
  <c r="BP29" i="12"/>
  <c r="BP37" i="12"/>
  <c r="BP112" i="12"/>
  <c r="BP82" i="12"/>
  <c r="BP64" i="12"/>
  <c r="BP42" i="12"/>
  <c r="BP22" i="12"/>
  <c r="BP147" i="12"/>
  <c r="BP83" i="12"/>
  <c r="BP41" i="12"/>
  <c r="BP28" i="12"/>
  <c r="BP19" i="12"/>
  <c r="BP14" i="12"/>
  <c r="BP58" i="12"/>
  <c r="BP51" i="12"/>
  <c r="BP17" i="12"/>
  <c r="BP242" i="12"/>
  <c r="BP100" i="12"/>
  <c r="BP65" i="12"/>
  <c r="BP50" i="12"/>
  <c r="BP16" i="12"/>
  <c r="BP232" i="12"/>
  <c r="BP52" i="12"/>
  <c r="BP48" i="12"/>
  <c r="BP21" i="12"/>
  <c r="BP46" i="12"/>
  <c r="BP199" i="12"/>
  <c r="BP221" i="12"/>
  <c r="BP9" i="12"/>
  <c r="BP69" i="12"/>
  <c r="BO99" i="12"/>
  <c r="BO81" i="12"/>
  <c r="BO72" i="12"/>
  <c r="BO90" i="12"/>
  <c r="BO54" i="12"/>
  <c r="BP2" i="7"/>
  <c r="BO1" i="7"/>
  <c r="BJ6" i="11"/>
  <c r="BK4" i="11"/>
  <c r="BR50" i="12" l="1"/>
  <c r="BR60" i="12"/>
  <c r="BR152" i="12"/>
  <c r="BR242" i="12"/>
  <c r="BR255" i="12"/>
  <c r="BR194" i="12"/>
  <c r="BR67" i="12"/>
  <c r="BR299" i="12"/>
  <c r="BR286" i="12"/>
  <c r="BR218" i="12"/>
  <c r="BR292" i="12"/>
  <c r="BR350" i="12"/>
  <c r="BR346" i="12"/>
  <c r="BR328" i="12"/>
  <c r="BR321" i="12"/>
  <c r="BR376" i="12"/>
  <c r="BR388" i="12"/>
  <c r="BR511" i="12"/>
  <c r="BR534" i="12"/>
  <c r="BR502" i="12"/>
  <c r="BR543" i="12"/>
  <c r="BR521" i="12"/>
  <c r="BR514" i="12"/>
  <c r="BR545" i="12"/>
  <c r="BR577" i="12"/>
  <c r="BR668" i="12"/>
  <c r="BR607" i="12"/>
  <c r="BR663" i="12"/>
  <c r="BR649" i="12"/>
  <c r="BR640" i="12"/>
  <c r="BR686" i="12"/>
  <c r="BR702" i="12"/>
  <c r="BR261" i="12"/>
  <c r="BR191" i="12"/>
  <c r="BR196" i="12"/>
  <c r="BR77" i="12"/>
  <c r="BR147" i="12"/>
  <c r="BR86" i="12"/>
  <c r="BR136" i="12"/>
  <c r="BR210" i="12"/>
  <c r="BR59" i="12"/>
  <c r="BR134" i="12"/>
  <c r="BR336" i="12"/>
  <c r="BR352" i="12"/>
  <c r="BR251" i="12"/>
  <c r="BR279" i="12"/>
  <c r="BR267" i="12"/>
  <c r="BR393" i="12"/>
  <c r="BR472" i="12"/>
  <c r="BR425" i="12"/>
  <c r="BR492" i="12"/>
  <c r="BR368" i="12"/>
  <c r="BR458" i="12"/>
  <c r="BR407" i="12"/>
  <c r="BR489" i="12"/>
  <c r="BR548" i="12"/>
  <c r="BR477" i="12"/>
  <c r="BR542" i="12"/>
  <c r="BR504" i="12"/>
  <c r="BR556" i="12"/>
  <c r="BR589" i="12"/>
  <c r="BR592" i="12"/>
  <c r="BR623" i="12"/>
  <c r="BR631" i="12"/>
  <c r="BR661" i="12"/>
  <c r="BR684" i="12"/>
  <c r="BR669" i="12"/>
  <c r="BR75" i="12"/>
  <c r="BR288" i="12"/>
  <c r="BR156" i="12"/>
  <c r="BR420" i="12"/>
  <c r="BR124" i="12"/>
  <c r="BR85" i="12"/>
  <c r="BR169" i="12"/>
  <c r="BR159" i="12"/>
  <c r="BR165" i="12"/>
  <c r="BR200" i="12"/>
  <c r="BR247" i="12"/>
  <c r="BR278" i="12"/>
  <c r="BR222" i="12"/>
  <c r="BR266" i="12"/>
  <c r="BR227" i="12"/>
  <c r="BR220" i="12"/>
  <c r="BR230" i="12"/>
  <c r="BR160" i="12"/>
  <c r="BR170" i="12"/>
  <c r="BR428" i="12"/>
  <c r="BR306" i="12"/>
  <c r="BR340" i="12"/>
  <c r="BR411" i="12"/>
  <c r="BR447" i="12"/>
  <c r="BR372" i="12"/>
  <c r="BR410" i="12"/>
  <c r="BR366" i="12"/>
  <c r="BR475" i="12"/>
  <c r="BR374" i="12"/>
  <c r="BR270" i="12"/>
  <c r="BR386" i="12"/>
  <c r="BR441" i="12"/>
  <c r="BR520" i="12"/>
  <c r="BR564" i="12"/>
  <c r="BR598" i="12"/>
  <c r="BR563" i="12"/>
  <c r="BR621" i="12"/>
  <c r="BR35" i="12"/>
  <c r="BR84" i="12"/>
  <c r="BR14" i="12"/>
  <c r="BR66" i="12"/>
  <c r="BR320" i="12"/>
  <c r="BR80" i="12"/>
  <c r="BR135" i="12"/>
  <c r="BR130" i="12"/>
  <c r="BR260" i="12"/>
  <c r="BR141" i="12"/>
  <c r="BR117" i="12"/>
  <c r="BR276" i="12"/>
  <c r="BR223" i="12"/>
  <c r="BR42" i="12"/>
  <c r="BR71" i="12"/>
  <c r="BR326" i="12"/>
  <c r="BR95" i="12"/>
  <c r="BR237" i="12"/>
  <c r="BR277" i="12"/>
  <c r="BR327" i="12"/>
  <c r="BR300" i="12"/>
  <c r="BR303" i="12"/>
  <c r="BR224" i="12"/>
  <c r="BR234" i="12"/>
  <c r="BR302" i="12"/>
  <c r="BR281" i="12"/>
  <c r="BR355" i="12"/>
  <c r="BR269" i="12"/>
  <c r="BR354" i="12"/>
  <c r="BR391" i="12"/>
  <c r="BR404" i="12"/>
  <c r="BR397" i="12"/>
  <c r="BR401" i="12"/>
  <c r="BR443" i="12"/>
  <c r="BR503" i="12"/>
  <c r="BR426" i="12"/>
  <c r="BR417" i="12"/>
  <c r="BR517" i="12"/>
  <c r="BR476" i="12"/>
  <c r="BR547" i="12"/>
  <c r="BR565" i="12"/>
  <c r="BR526" i="12"/>
  <c r="BR550" i="12"/>
  <c r="BR553" i="12"/>
  <c r="BR608" i="12"/>
  <c r="BR578" i="12"/>
  <c r="BR571" i="12"/>
  <c r="BR587" i="12"/>
  <c r="BR622" i="12"/>
  <c r="BR610" i="12"/>
  <c r="BR650" i="12"/>
  <c r="BR647" i="12"/>
  <c r="BR642" i="12"/>
  <c r="BR691" i="12"/>
  <c r="BR646" i="12"/>
  <c r="BR120" i="12"/>
  <c r="BR338" i="12"/>
  <c r="BR91" i="12"/>
  <c r="BR273" i="12"/>
  <c r="BR304" i="12"/>
  <c r="BR289" i="12"/>
  <c r="BR294" i="12"/>
  <c r="BR208" i="12"/>
  <c r="BR375" i="12"/>
  <c r="BR76" i="12"/>
  <c r="BR18" i="12"/>
  <c r="BR157" i="12"/>
  <c r="BR96" i="12"/>
  <c r="BR25" i="12"/>
  <c r="BR133" i="12"/>
  <c r="BR174" i="12"/>
  <c r="BR185" i="12"/>
  <c r="BR180" i="12"/>
  <c r="BR295" i="12"/>
  <c r="BR265" i="12"/>
  <c r="BR55" i="12"/>
  <c r="BR94" i="12"/>
  <c r="BR113" i="12"/>
  <c r="BR118" i="12"/>
  <c r="BR249" i="12"/>
  <c r="BR116" i="12"/>
  <c r="BR334" i="12"/>
  <c r="BR342" i="12"/>
  <c r="BR324" i="12"/>
  <c r="BR240" i="12"/>
  <c r="BR250" i="12"/>
  <c r="BR394" i="12"/>
  <c r="BR290" i="12"/>
  <c r="BR446" i="12"/>
  <c r="BR285" i="12"/>
  <c r="BR385" i="12"/>
  <c r="BR486" i="12"/>
  <c r="BR414" i="12"/>
  <c r="BR389" i="12"/>
  <c r="BR405" i="12"/>
  <c r="BR463" i="12"/>
  <c r="BR452" i="12"/>
  <c r="BR440" i="12"/>
  <c r="BR449" i="12"/>
  <c r="BR525" i="12"/>
  <c r="BR460" i="12"/>
  <c r="BR512" i="12"/>
  <c r="BR505" i="12"/>
  <c r="BR488" i="12"/>
  <c r="BR572" i="12"/>
  <c r="BR567" i="12"/>
  <c r="BR540" i="12"/>
  <c r="BR580" i="12"/>
  <c r="BR579" i="12"/>
  <c r="BR617" i="12"/>
  <c r="BR639" i="12"/>
  <c r="BR626" i="12"/>
  <c r="BR664" i="12"/>
  <c r="BR677" i="12"/>
  <c r="BR658" i="12"/>
  <c r="BR696" i="12"/>
  <c r="BR243" i="12"/>
  <c r="BR202" i="12"/>
  <c r="BR129" i="12"/>
  <c r="BR48" i="12"/>
  <c r="BR293" i="12"/>
  <c r="BR82" i="12"/>
  <c r="BR15" i="12"/>
  <c r="BR138" i="12"/>
  <c r="BR101" i="12"/>
  <c r="BR184" i="12"/>
  <c r="BR97" i="12"/>
  <c r="BR241" i="12"/>
  <c r="BR207" i="12"/>
  <c r="BR47" i="12"/>
  <c r="BR87" i="12"/>
  <c r="BR145" i="12"/>
  <c r="BR183" i="12"/>
  <c r="BR139" i="12"/>
  <c r="BR356" i="12"/>
  <c r="BR179" i="12"/>
  <c r="BR310" i="12"/>
  <c r="BR150" i="12"/>
  <c r="BR264" i="12"/>
  <c r="BR245" i="12"/>
  <c r="BR271" i="12"/>
  <c r="BR313" i="12"/>
  <c r="BR330" i="12"/>
  <c r="BR275" i="12"/>
  <c r="BR317" i="12"/>
  <c r="BR364" i="12"/>
  <c r="BR359" i="12"/>
  <c r="BR387" i="12"/>
  <c r="BR409" i="12"/>
  <c r="BR437" i="12"/>
  <c r="BR384" i="12"/>
  <c r="BR406" i="12"/>
  <c r="BR423" i="12"/>
  <c r="BR438" i="12"/>
  <c r="BR461" i="12"/>
  <c r="BR508" i="12"/>
  <c r="BR541" i="12"/>
  <c r="BR491" i="12"/>
  <c r="BR533" i="12"/>
  <c r="BR573" i="12"/>
  <c r="BR618" i="12"/>
  <c r="BR570" i="12"/>
  <c r="BR651" i="12"/>
  <c r="BR611" i="12"/>
  <c r="BR590" i="12"/>
  <c r="BR633" i="12"/>
  <c r="BR635" i="12"/>
  <c r="BR676" i="12"/>
  <c r="BR665" i="12"/>
  <c r="BR683" i="12"/>
  <c r="BR700" i="12"/>
  <c r="BR283" i="12"/>
  <c r="BR678" i="12"/>
  <c r="BR197" i="12"/>
  <c r="BR360" i="12"/>
  <c r="BR358" i="12"/>
  <c r="BR259" i="12"/>
  <c r="BR560" i="12"/>
  <c r="BR52" i="12"/>
  <c r="BR221" i="12"/>
  <c r="BR104" i="12"/>
  <c r="BR56" i="12"/>
  <c r="BR53" i="12"/>
  <c r="BR149" i="12"/>
  <c r="BR108" i="12"/>
  <c r="BR254" i="12"/>
  <c r="BR225" i="12"/>
  <c r="BR64" i="12"/>
  <c r="BR51" i="12"/>
  <c r="BR107" i="12"/>
  <c r="BR189" i="12"/>
  <c r="BR199" i="12"/>
  <c r="BR153" i="12"/>
  <c r="BR148" i="12"/>
  <c r="BR187" i="12"/>
  <c r="BR361" i="12"/>
  <c r="BR166" i="12"/>
  <c r="BR309" i="12"/>
  <c r="BR329" i="12"/>
  <c r="BR282" i="12"/>
  <c r="BR333" i="12"/>
  <c r="BR349" i="12"/>
  <c r="BR291" i="12"/>
  <c r="BR373" i="12"/>
  <c r="BR367" i="12"/>
  <c r="BR392" i="12"/>
  <c r="BR408" i="12"/>
  <c r="BR457" i="12"/>
  <c r="BR473" i="12"/>
  <c r="BR400" i="12"/>
  <c r="BR432" i="12"/>
  <c r="BR439" i="12"/>
  <c r="BR462" i="12"/>
  <c r="BR485" i="12"/>
  <c r="BR549" i="12"/>
  <c r="BR454" i="12"/>
  <c r="BR515" i="12"/>
  <c r="BR568" i="12"/>
  <c r="BR584" i="12"/>
  <c r="BR628" i="12"/>
  <c r="BR582" i="12"/>
  <c r="BR538" i="12"/>
  <c r="BR612" i="12"/>
  <c r="BR624" i="12"/>
  <c r="BR662" i="12"/>
  <c r="BR615" i="12"/>
  <c r="BR652" i="12"/>
  <c r="BR667" i="12"/>
  <c r="BR680" i="12"/>
  <c r="BR694" i="12"/>
  <c r="BR46" i="12"/>
  <c r="BR121" i="12"/>
  <c r="BR112" i="12"/>
  <c r="BR103" i="12"/>
  <c r="BR88" i="12"/>
  <c r="BR163" i="12"/>
  <c r="BR57" i="12"/>
  <c r="BR62" i="12"/>
  <c r="BR111" i="12"/>
  <c r="BR226" i="12"/>
  <c r="BR68" i="12"/>
  <c r="BR106" i="12"/>
  <c r="BR125" i="12"/>
  <c r="BR201" i="12"/>
  <c r="BR215" i="12"/>
  <c r="BR167" i="12"/>
  <c r="BR155" i="12"/>
  <c r="BR203" i="12"/>
  <c r="BR172" i="12"/>
  <c r="BR182" i="12"/>
  <c r="BR332" i="12"/>
  <c r="BR353" i="12"/>
  <c r="BR298" i="12"/>
  <c r="BR429" i="12"/>
  <c r="BR371" i="12"/>
  <c r="BR307" i="12"/>
  <c r="BR383" i="12"/>
  <c r="BR396" i="12"/>
  <c r="BR448" i="12"/>
  <c r="BR421" i="12"/>
  <c r="BR398" i="12"/>
  <c r="BR413" i="12"/>
  <c r="BR415" i="12"/>
  <c r="BR435" i="12"/>
  <c r="BR456" i="12"/>
  <c r="BR529" i="12"/>
  <c r="BR495" i="12"/>
  <c r="BR557" i="12"/>
  <c r="BR470" i="12"/>
  <c r="BR566" i="12"/>
  <c r="BR593" i="12"/>
  <c r="BR532" i="12"/>
  <c r="BR581" i="12"/>
  <c r="BR599" i="12"/>
  <c r="BR554" i="12"/>
  <c r="BR591" i="12"/>
  <c r="BR638" i="12"/>
  <c r="BR634" i="12"/>
  <c r="BR657" i="12"/>
  <c r="BR666" i="12"/>
  <c r="BR682" i="12"/>
  <c r="BR685" i="12"/>
  <c r="BR699" i="12"/>
  <c r="BR325" i="12"/>
  <c r="BR536" i="12"/>
  <c r="BR499" i="12"/>
  <c r="BR114" i="12"/>
  <c r="BR126" i="12"/>
  <c r="BR341" i="12"/>
  <c r="BR315" i="12"/>
  <c r="BR403" i="12"/>
  <c r="BR539" i="12"/>
  <c r="BR625" i="12"/>
  <c r="BR701" i="12"/>
  <c r="BR69" i="12"/>
  <c r="BR70" i="12"/>
  <c r="BR168" i="12"/>
  <c r="BR123" i="12"/>
  <c r="BR102" i="12"/>
  <c r="BR74" i="12"/>
  <c r="BR79" i="12"/>
  <c r="BR61" i="12"/>
  <c r="BR239" i="12"/>
  <c r="BR83" i="12"/>
  <c r="BR115" i="12"/>
  <c r="BR142" i="12"/>
  <c r="BR213" i="12"/>
  <c r="BR231" i="12"/>
  <c r="BR190" i="12"/>
  <c r="BR164" i="12"/>
  <c r="BR211" i="12"/>
  <c r="BR188" i="12"/>
  <c r="BR198" i="12"/>
  <c r="BR337" i="12"/>
  <c r="BR363" i="12"/>
  <c r="BR339" i="12"/>
  <c r="BR258" i="12"/>
  <c r="BR287" i="12"/>
  <c r="BR323" i="12"/>
  <c r="BR395" i="12"/>
  <c r="BR418" i="12"/>
  <c r="BR453" i="12"/>
  <c r="BR335" i="12"/>
  <c r="BR402" i="12"/>
  <c r="BR436" i="12"/>
  <c r="BR430" i="12"/>
  <c r="BR464" i="12"/>
  <c r="BR469" i="12"/>
  <c r="BR427" i="12"/>
  <c r="BR497" i="12"/>
  <c r="BR478" i="12"/>
  <c r="BR482" i="12"/>
  <c r="BR537" i="12"/>
  <c r="BR530" i="12"/>
  <c r="BR555" i="12"/>
  <c r="BR619" i="12"/>
  <c r="BR585" i="12"/>
  <c r="BR562" i="12"/>
  <c r="BR605" i="12"/>
  <c r="BR629" i="12"/>
  <c r="BR644" i="12"/>
  <c r="BR670" i="12"/>
  <c r="BR655" i="12"/>
  <c r="BR681" i="12"/>
  <c r="BR672" i="12"/>
  <c r="BR693" i="12"/>
  <c r="BR143" i="12"/>
  <c r="BR132" i="12"/>
  <c r="BR412" i="12"/>
  <c r="BR301" i="12"/>
  <c r="BR594" i="12"/>
  <c r="BR92" i="12"/>
  <c r="BR216" i="12"/>
  <c r="BR175" i="12"/>
  <c r="BR181" i="12"/>
  <c r="BR105" i="12"/>
  <c r="BR119" i="12"/>
  <c r="BR78" i="12"/>
  <c r="BR233" i="12"/>
  <c r="BR146" i="12"/>
  <c r="BR151" i="12"/>
  <c r="BR177" i="12"/>
  <c r="BR228" i="12"/>
  <c r="BR274" i="12"/>
  <c r="BR206" i="12"/>
  <c r="BR173" i="12"/>
  <c r="BR219" i="12"/>
  <c r="BR204" i="12"/>
  <c r="BR214" i="12"/>
  <c r="BR381" i="12"/>
  <c r="BR154" i="12"/>
  <c r="BR345" i="12"/>
  <c r="BR284" i="12"/>
  <c r="BR316" i="12"/>
  <c r="BR357" i="12"/>
  <c r="BR380" i="12"/>
  <c r="BR362" i="12"/>
  <c r="BR455" i="12"/>
  <c r="BR351" i="12"/>
  <c r="BR424" i="12"/>
  <c r="BR445" i="12"/>
  <c r="BR442" i="12"/>
  <c r="BR479" i="12"/>
  <c r="BR493" i="12"/>
  <c r="BR444" i="12"/>
  <c r="BR468" i="12"/>
  <c r="BR481" i="12"/>
  <c r="BR496" i="12"/>
  <c r="BR561" i="12"/>
  <c r="BR531" i="12"/>
  <c r="BR575" i="12"/>
  <c r="BR660" i="12"/>
  <c r="BR606" i="12"/>
  <c r="BR576" i="12"/>
  <c r="BR632" i="12"/>
  <c r="BR613" i="12"/>
  <c r="BR627" i="12"/>
  <c r="BR641" i="12"/>
  <c r="BR659" i="12"/>
  <c r="BR687" i="12"/>
  <c r="BR688" i="12"/>
  <c r="BR698" i="12"/>
  <c r="BR500" i="12"/>
  <c r="BR506" i="12"/>
  <c r="BR516" i="12"/>
  <c r="BR451" i="12"/>
  <c r="BR474" i="12"/>
  <c r="BR487" i="12"/>
  <c r="BR507" i="12"/>
  <c r="BR601" i="12"/>
  <c r="BR546" i="12"/>
  <c r="BR602" i="12"/>
  <c r="BR609" i="12"/>
  <c r="BR528" i="12"/>
  <c r="BR597" i="12"/>
  <c r="BR583" i="12"/>
  <c r="BR614" i="12"/>
  <c r="BR630" i="12"/>
  <c r="BR645" i="12"/>
  <c r="BR674" i="12"/>
  <c r="BR675" i="12"/>
  <c r="BR690" i="12"/>
  <c r="BR703" i="12"/>
  <c r="BR122" i="12"/>
  <c r="BR100" i="12"/>
  <c r="BR98" i="12"/>
  <c r="BR158" i="12"/>
  <c r="BR140" i="12"/>
  <c r="BR209" i="12"/>
  <c r="BR73" i="12"/>
  <c r="BR89" i="12"/>
  <c r="BR193" i="12"/>
  <c r="BR205" i="12"/>
  <c r="BR171" i="12"/>
  <c r="BR257" i="12"/>
  <c r="BR311" i="12"/>
  <c r="BR305" i="12"/>
  <c r="BR238" i="12"/>
  <c r="BR308" i="12"/>
  <c r="BR235" i="12"/>
  <c r="BR236" i="12"/>
  <c r="BR268" i="12"/>
  <c r="BR176" i="12"/>
  <c r="BR186" i="12"/>
  <c r="BR253" i="12"/>
  <c r="BR322" i="12"/>
  <c r="BR318" i="12"/>
  <c r="BR296" i="12"/>
  <c r="BR344" i="12"/>
  <c r="BR378" i="12"/>
  <c r="BR434" i="12"/>
  <c r="BR369" i="12"/>
  <c r="BR480" i="12"/>
  <c r="BR390" i="12"/>
  <c r="BR422" i="12"/>
  <c r="BR466" i="12"/>
  <c r="BR498" i="12"/>
  <c r="BR471" i="12"/>
  <c r="BR522" i="12"/>
  <c r="BR494" i="12"/>
  <c r="BR600" i="12"/>
  <c r="BR483" i="12"/>
  <c r="BR558" i="12"/>
  <c r="BR524" i="12"/>
  <c r="BR519" i="12"/>
  <c r="BR544" i="12"/>
  <c r="BR596" i="12"/>
  <c r="BR653" i="12"/>
  <c r="BR588" i="12"/>
  <c r="BR643" i="12"/>
  <c r="BR648" i="12"/>
  <c r="BR679" i="12"/>
  <c r="BR673" i="12"/>
  <c r="BR692" i="12"/>
  <c r="BR37" i="12"/>
  <c r="BR40" i="12"/>
  <c r="BR41" i="12"/>
  <c r="BR38" i="12"/>
  <c r="BR43" i="12"/>
  <c r="BR30" i="12"/>
  <c r="BR29" i="12"/>
  <c r="BR36" i="12"/>
  <c r="BR33" i="12"/>
  <c r="BR26" i="12"/>
  <c r="BR16" i="12"/>
  <c r="BR28" i="12"/>
  <c r="BR27" i="12"/>
  <c r="BR9" i="12"/>
  <c r="BR12" i="12"/>
  <c r="BR22" i="12"/>
  <c r="BR10" i="12"/>
  <c r="BR20" i="12"/>
  <c r="BR21" i="12"/>
  <c r="BR17" i="12"/>
  <c r="BR24" i="12"/>
  <c r="BR13" i="12"/>
  <c r="BR23" i="12"/>
  <c r="BR19" i="12"/>
  <c r="BR11" i="12"/>
  <c r="BP54" i="12"/>
  <c r="BP99" i="12"/>
  <c r="BP81" i="12"/>
  <c r="BP90" i="12"/>
  <c r="BQ45" i="12"/>
  <c r="BP63" i="12"/>
  <c r="BQ90" i="12"/>
  <c r="BR90" i="12" s="1"/>
  <c r="BQ81" i="12"/>
  <c r="BQ54" i="12"/>
  <c r="BQ63" i="12"/>
  <c r="BQ99" i="12"/>
  <c r="BR99" i="12" s="1"/>
  <c r="BP45" i="12"/>
  <c r="BQ72" i="12"/>
  <c r="BR72" i="12" s="1"/>
  <c r="BP72" i="12"/>
  <c r="BP1" i="7"/>
  <c r="BQ2" i="7"/>
  <c r="BK6" i="11"/>
  <c r="BL4" i="11"/>
  <c r="BR81" i="12" l="1"/>
  <c r="BR54" i="12"/>
  <c r="BR45" i="12"/>
  <c r="BR63" i="12"/>
  <c r="BQ1" i="7"/>
  <c r="BR2" i="7"/>
  <c r="BL6" i="11"/>
  <c r="BM4" i="11"/>
  <c r="BR1" i="7" l="1"/>
  <c r="BS2" i="7"/>
  <c r="BN4" i="11"/>
  <c r="BM6" i="11"/>
  <c r="BS1" i="7" l="1"/>
  <c r="BT2" i="7"/>
  <c r="BN6" i="11"/>
  <c r="BO4" i="11"/>
  <c r="BO6" i="11" s="1"/>
  <c r="BT1" i="7" l="1"/>
  <c r="BU2" i="7"/>
  <c r="BV2" i="7" l="1"/>
  <c r="BV1" i="7" s="1"/>
  <c r="BU1" i="7"/>
  <c r="E11" i="10" l="1"/>
  <c r="G53" i="9"/>
  <c r="H38" i="9"/>
  <c r="H37" i="9"/>
  <c r="H36" i="9"/>
  <c r="H35" i="9"/>
  <c r="H34" i="9"/>
  <c r="H33" i="9"/>
  <c r="H32" i="9"/>
  <c r="H31" i="9"/>
  <c r="H30" i="9"/>
  <c r="H29" i="9"/>
  <c r="M25" i="9"/>
  <c r="H25" i="9"/>
  <c r="G25" i="9"/>
  <c r="E25" i="9"/>
  <c r="D25" i="9"/>
  <c r="I24" i="9"/>
  <c r="F24" i="9"/>
  <c r="I23" i="9"/>
  <c r="F23" i="9"/>
  <c r="I13" i="9"/>
  <c r="G52" i="7"/>
  <c r="G51" i="7"/>
  <c r="H44" i="7"/>
  <c r="I44" i="7" s="1"/>
  <c r="J44" i="7" s="1"/>
  <c r="F44" i="7"/>
  <c r="D44" i="7"/>
  <c r="H43" i="7"/>
  <c r="I43" i="7" s="1"/>
  <c r="J43" i="7" s="1"/>
  <c r="F43" i="7"/>
  <c r="D43" i="7"/>
  <c r="G49" i="7"/>
  <c r="H41" i="7"/>
  <c r="I41" i="7" s="1"/>
  <c r="J41" i="7" s="1"/>
  <c r="J40" i="7" s="1"/>
  <c r="F41" i="7"/>
  <c r="D41" i="7"/>
  <c r="G1928" i="7"/>
  <c r="H39" i="7"/>
  <c r="I39" i="7" s="1"/>
  <c r="J39" i="7" s="1"/>
  <c r="J38" i="7" s="1"/>
  <c r="F39" i="7"/>
  <c r="D39" i="7"/>
  <c r="H61" i="7"/>
  <c r="I61" i="7" s="1"/>
  <c r="J61" i="7" s="1"/>
  <c r="J60" i="7" s="1"/>
  <c r="F61" i="7"/>
  <c r="D61" i="7"/>
  <c r="H63" i="7"/>
  <c r="F63" i="7"/>
  <c r="D63" i="7"/>
  <c r="H65" i="7"/>
  <c r="F65" i="7"/>
  <c r="D65" i="7"/>
  <c r="H67" i="7"/>
  <c r="F67" i="7"/>
  <c r="D67" i="7"/>
  <c r="H69" i="7"/>
  <c r="F69" i="7"/>
  <c r="D69" i="7"/>
  <c r="H85" i="7"/>
  <c r="I85" i="7" s="1"/>
  <c r="J85" i="7" s="1"/>
  <c r="J84" i="7" s="1"/>
  <c r="F85" i="7"/>
  <c r="D85" i="7"/>
  <c r="H87" i="7"/>
  <c r="F87" i="7"/>
  <c r="D87" i="7"/>
  <c r="H89" i="7"/>
  <c r="F89" i="7"/>
  <c r="D89" i="7"/>
  <c r="H91" i="7"/>
  <c r="F91" i="7"/>
  <c r="D91" i="7"/>
  <c r="H93" i="7"/>
  <c r="F93" i="7"/>
  <c r="D93" i="7"/>
  <c r="H109" i="7"/>
  <c r="I109" i="7" s="1"/>
  <c r="J109" i="7" s="1"/>
  <c r="J108" i="7" s="1"/>
  <c r="F109" i="7"/>
  <c r="D109" i="7"/>
  <c r="H111" i="7"/>
  <c r="F111" i="7"/>
  <c r="D111" i="7"/>
  <c r="H113" i="7"/>
  <c r="F113" i="7"/>
  <c r="D113" i="7"/>
  <c r="H115" i="7"/>
  <c r="F115" i="7"/>
  <c r="D115" i="7"/>
  <c r="H117" i="7"/>
  <c r="F117" i="7"/>
  <c r="D117" i="7"/>
  <c r="H133" i="7"/>
  <c r="I133" i="7" s="1"/>
  <c r="J133" i="7" s="1"/>
  <c r="J132" i="7" s="1"/>
  <c r="F133" i="7"/>
  <c r="D133" i="7"/>
  <c r="H135" i="7"/>
  <c r="F135" i="7"/>
  <c r="D135" i="7"/>
  <c r="H137" i="7"/>
  <c r="F137" i="7"/>
  <c r="D137" i="7"/>
  <c r="H139" i="7"/>
  <c r="F139" i="7"/>
  <c r="D139" i="7"/>
  <c r="H141" i="7"/>
  <c r="F141" i="7"/>
  <c r="D141" i="7"/>
  <c r="H157" i="7"/>
  <c r="I157" i="7" s="1"/>
  <c r="J157" i="7" s="1"/>
  <c r="J156" i="7" s="1"/>
  <c r="F157" i="7"/>
  <c r="D157" i="7"/>
  <c r="H159" i="7"/>
  <c r="F159" i="7"/>
  <c r="D159" i="7"/>
  <c r="H161" i="7"/>
  <c r="F161" i="7"/>
  <c r="D161" i="7"/>
  <c r="H163" i="7"/>
  <c r="F163" i="7"/>
  <c r="D163" i="7"/>
  <c r="H165" i="7"/>
  <c r="F165" i="7"/>
  <c r="D165" i="7"/>
  <c r="H181" i="7"/>
  <c r="I181" i="7" s="1"/>
  <c r="J181" i="7" s="1"/>
  <c r="J180" i="7" s="1"/>
  <c r="F181" i="7"/>
  <c r="D181" i="7"/>
  <c r="H183" i="7"/>
  <c r="F183" i="7"/>
  <c r="D183" i="7"/>
  <c r="H185" i="7"/>
  <c r="F185" i="7"/>
  <c r="D185" i="7"/>
  <c r="H187" i="7"/>
  <c r="F187" i="7"/>
  <c r="D187" i="7"/>
  <c r="H189" i="7"/>
  <c r="F189" i="7"/>
  <c r="D189" i="7"/>
  <c r="H213" i="7"/>
  <c r="I213" i="7" s="1"/>
  <c r="J213" i="7" s="1"/>
  <c r="J212" i="7" s="1"/>
  <c r="F213" i="7"/>
  <c r="D213" i="7"/>
  <c r="H211" i="7"/>
  <c r="F211" i="7"/>
  <c r="D211" i="7"/>
  <c r="H209" i="7"/>
  <c r="F209" i="7"/>
  <c r="D209" i="7"/>
  <c r="H207" i="7"/>
  <c r="F207" i="7"/>
  <c r="D207" i="7"/>
  <c r="H205" i="7"/>
  <c r="F205" i="7"/>
  <c r="D205" i="7"/>
  <c r="D232" i="7"/>
  <c r="H232" i="7"/>
  <c r="I232" i="7" s="1"/>
  <c r="J232" i="7" s="1"/>
  <c r="F232" i="7"/>
  <c r="H281" i="7"/>
  <c r="I281" i="7" s="1"/>
  <c r="J281" i="7" s="1"/>
  <c r="F281" i="7"/>
  <c r="D281" i="7"/>
  <c r="H330" i="7"/>
  <c r="I330" i="7" s="1"/>
  <c r="J330" i="7" s="1"/>
  <c r="F330" i="7"/>
  <c r="D330" i="7"/>
  <c r="H379" i="7"/>
  <c r="I379" i="7" s="1"/>
  <c r="J379" i="7" s="1"/>
  <c r="F379" i="7"/>
  <c r="D379" i="7"/>
  <c r="H428" i="7"/>
  <c r="I428" i="7" s="1"/>
  <c r="J428" i="7" s="1"/>
  <c r="F428" i="7"/>
  <c r="D428" i="7"/>
  <c r="H477" i="7"/>
  <c r="I477" i="7" s="1"/>
  <c r="J477" i="7" s="1"/>
  <c r="F477" i="7"/>
  <c r="D477" i="7"/>
  <c r="H526" i="7"/>
  <c r="I526" i="7" s="1"/>
  <c r="J526" i="7" s="1"/>
  <c r="F526" i="7"/>
  <c r="D526" i="7"/>
  <c r="H575" i="7"/>
  <c r="I575" i="7" s="1"/>
  <c r="J575" i="7" s="1"/>
  <c r="F575" i="7"/>
  <c r="D575" i="7"/>
  <c r="H624" i="7"/>
  <c r="I624" i="7" s="1"/>
  <c r="J624" i="7" s="1"/>
  <c r="F624" i="7"/>
  <c r="D624" i="7"/>
  <c r="H673" i="7"/>
  <c r="I673" i="7" s="1"/>
  <c r="J673" i="7" s="1"/>
  <c r="F673" i="7"/>
  <c r="D673" i="7"/>
  <c r="H722" i="7"/>
  <c r="I722" i="7" s="1"/>
  <c r="J722" i="7" s="1"/>
  <c r="F722" i="7"/>
  <c r="D722" i="7"/>
  <c r="H771" i="7"/>
  <c r="I771" i="7" s="1"/>
  <c r="J771" i="7" s="1"/>
  <c r="F771" i="7"/>
  <c r="D771" i="7"/>
  <c r="H820" i="7"/>
  <c r="I820" i="7" s="1"/>
  <c r="J820" i="7" s="1"/>
  <c r="F820" i="7"/>
  <c r="D820" i="7"/>
  <c r="H869" i="7"/>
  <c r="I869" i="7" s="1"/>
  <c r="J869" i="7" s="1"/>
  <c r="F869" i="7"/>
  <c r="D869" i="7"/>
  <c r="H918" i="7"/>
  <c r="I918" i="7" s="1"/>
  <c r="J918" i="7" s="1"/>
  <c r="F918" i="7"/>
  <c r="D918" i="7"/>
  <c r="H967" i="7"/>
  <c r="I967" i="7" s="1"/>
  <c r="J967" i="7" s="1"/>
  <c r="F967" i="7"/>
  <c r="D967" i="7"/>
  <c r="H1016" i="7"/>
  <c r="I1016" i="7" s="1"/>
  <c r="J1016" i="7" s="1"/>
  <c r="F1016" i="7"/>
  <c r="D1016" i="7"/>
  <c r="H1065" i="7"/>
  <c r="I1065" i="7" s="1"/>
  <c r="J1065" i="7" s="1"/>
  <c r="F1065" i="7"/>
  <c r="D1065" i="7"/>
  <c r="H1114" i="7"/>
  <c r="I1114" i="7" s="1"/>
  <c r="J1114" i="7" s="1"/>
  <c r="F1114" i="7"/>
  <c r="D1114" i="7"/>
  <c r="H1163" i="7"/>
  <c r="I1163" i="7" s="1"/>
  <c r="J1163" i="7" s="1"/>
  <c r="F1163" i="7"/>
  <c r="D1163" i="7"/>
  <c r="H1212" i="7"/>
  <c r="I1212" i="7" s="1"/>
  <c r="J1212" i="7" s="1"/>
  <c r="F1212" i="7"/>
  <c r="D1212" i="7"/>
  <c r="H1261" i="7"/>
  <c r="I1261" i="7" s="1"/>
  <c r="J1261" i="7" s="1"/>
  <c r="F1261" i="7"/>
  <c r="D1261" i="7"/>
  <c r="H1310" i="7"/>
  <c r="I1310" i="7" s="1"/>
  <c r="J1310" i="7" s="1"/>
  <c r="F1310" i="7"/>
  <c r="D1310" i="7"/>
  <c r="H1359" i="7"/>
  <c r="I1359" i="7" s="1"/>
  <c r="J1359" i="7" s="1"/>
  <c r="F1359" i="7"/>
  <c r="D1359" i="7"/>
  <c r="H1408" i="7"/>
  <c r="I1408" i="7" s="1"/>
  <c r="J1408" i="7" s="1"/>
  <c r="F1408" i="7"/>
  <c r="D1408" i="7"/>
  <c r="H1457" i="7"/>
  <c r="I1457" i="7" s="1"/>
  <c r="J1457" i="7" s="1"/>
  <c r="F1457" i="7"/>
  <c r="D1457" i="7"/>
  <c r="H1506" i="7"/>
  <c r="I1506" i="7" s="1"/>
  <c r="J1506" i="7" s="1"/>
  <c r="F1506" i="7"/>
  <c r="D1506" i="7"/>
  <c r="H1555" i="7"/>
  <c r="I1555" i="7" s="1"/>
  <c r="J1555" i="7" s="1"/>
  <c r="F1555" i="7"/>
  <c r="D1555" i="7"/>
  <c r="H1604" i="7"/>
  <c r="I1604" i="7" s="1"/>
  <c r="J1604" i="7" s="1"/>
  <c r="F1604" i="7"/>
  <c r="D1604" i="7"/>
  <c r="H1653" i="7"/>
  <c r="I1653" i="7" s="1"/>
  <c r="J1653" i="7" s="1"/>
  <c r="F1653" i="7"/>
  <c r="D1653" i="7"/>
  <c r="H1702" i="7"/>
  <c r="I1702" i="7" s="1"/>
  <c r="J1702" i="7" s="1"/>
  <c r="F1702" i="7"/>
  <c r="D1702" i="7"/>
  <c r="H1751" i="7"/>
  <c r="I1751" i="7" s="1"/>
  <c r="J1751" i="7" s="1"/>
  <c r="F1751" i="7"/>
  <c r="D1751" i="7"/>
  <c r="H1849" i="7"/>
  <c r="I1849" i="7" s="1"/>
  <c r="J1849" i="7" s="1"/>
  <c r="F1849" i="7"/>
  <c r="D1849" i="7"/>
  <c r="H1800" i="7"/>
  <c r="I1800" i="7" s="1"/>
  <c r="J1800" i="7" s="1"/>
  <c r="F1800" i="7"/>
  <c r="D1800" i="7"/>
  <c r="E64" i="11" l="1"/>
  <c r="E64" i="12"/>
  <c r="E73" i="11"/>
  <c r="E73" i="12"/>
  <c r="E40" i="11"/>
  <c r="E40" i="12"/>
  <c r="E55" i="11"/>
  <c r="E55" i="12"/>
  <c r="E91" i="11"/>
  <c r="E91" i="12"/>
  <c r="E46" i="11"/>
  <c r="E46" i="12"/>
  <c r="E82" i="11"/>
  <c r="E82" i="12"/>
  <c r="E41" i="11"/>
  <c r="E41" i="12"/>
  <c r="E104" i="11"/>
  <c r="E104" i="12"/>
  <c r="I25" i="9"/>
  <c r="F25" i="9"/>
  <c r="E12" i="10"/>
  <c r="J42" i="7"/>
  <c r="I63" i="7"/>
  <c r="J63" i="7" s="1"/>
  <c r="J62" i="7" s="1"/>
  <c r="I65" i="7"/>
  <c r="J65" i="7" s="1"/>
  <c r="J64" i="7" s="1"/>
  <c r="E48" i="12" s="1"/>
  <c r="I67" i="7"/>
  <c r="J67" i="7" s="1"/>
  <c r="J66" i="7" s="1"/>
  <c r="E49" i="12" s="1"/>
  <c r="I69" i="7"/>
  <c r="J69" i="7" s="1"/>
  <c r="J68" i="7" s="1"/>
  <c r="I87" i="7"/>
  <c r="J87" i="7" s="1"/>
  <c r="J86" i="7" s="1"/>
  <c r="E56" i="12" s="1"/>
  <c r="I89" i="7"/>
  <c r="J89" i="7" s="1"/>
  <c r="J88" i="7" s="1"/>
  <c r="E57" i="12" s="1"/>
  <c r="I91" i="7"/>
  <c r="J91" i="7" s="1"/>
  <c r="J90" i="7" s="1"/>
  <c r="E58" i="12" s="1"/>
  <c r="I93" i="7"/>
  <c r="J93" i="7" s="1"/>
  <c r="J92" i="7" s="1"/>
  <c r="E59" i="12" s="1"/>
  <c r="I111" i="7"/>
  <c r="J111" i="7" s="1"/>
  <c r="J110" i="7" s="1"/>
  <c r="I113" i="7"/>
  <c r="J113" i="7" s="1"/>
  <c r="J112" i="7" s="1"/>
  <c r="E66" i="8" s="1"/>
  <c r="I115" i="7"/>
  <c r="J115" i="7" s="1"/>
  <c r="J114" i="7" s="1"/>
  <c r="E67" i="12" s="1"/>
  <c r="I117" i="7"/>
  <c r="J117" i="7" s="1"/>
  <c r="J116" i="7" s="1"/>
  <c r="E68" i="12" s="1"/>
  <c r="I135" i="7"/>
  <c r="J135" i="7" s="1"/>
  <c r="J134" i="7" s="1"/>
  <c r="E74" i="12" s="1"/>
  <c r="I137" i="7"/>
  <c r="J137" i="7" s="1"/>
  <c r="J136" i="7" s="1"/>
  <c r="E75" i="12" s="1"/>
  <c r="I139" i="7"/>
  <c r="J139" i="7" s="1"/>
  <c r="J138" i="7" s="1"/>
  <c r="E76" i="12" s="1"/>
  <c r="I141" i="7"/>
  <c r="J141" i="7" s="1"/>
  <c r="J140" i="7" s="1"/>
  <c r="E77" i="12" s="1"/>
  <c r="I159" i="7"/>
  <c r="J159" i="7" s="1"/>
  <c r="J158" i="7" s="1"/>
  <c r="E83" i="12" s="1"/>
  <c r="I161" i="7"/>
  <c r="J161" i="7" s="1"/>
  <c r="J160" i="7" s="1"/>
  <c r="E84" i="12" s="1"/>
  <c r="I165" i="7"/>
  <c r="J165" i="7" s="1"/>
  <c r="J164" i="7" s="1"/>
  <c r="E86" i="12" s="1"/>
  <c r="I163" i="7"/>
  <c r="J163" i="7" s="1"/>
  <c r="J162" i="7" s="1"/>
  <c r="E85" i="12" s="1"/>
  <c r="I183" i="7"/>
  <c r="J183" i="7" s="1"/>
  <c r="J182" i="7" s="1"/>
  <c r="E92" i="12" s="1"/>
  <c r="I185" i="7"/>
  <c r="J185" i="7" s="1"/>
  <c r="J184" i="7" s="1"/>
  <c r="E93" i="12" s="1"/>
  <c r="I187" i="7"/>
  <c r="J187" i="7" s="1"/>
  <c r="J186" i="7" s="1"/>
  <c r="E94" i="12" s="1"/>
  <c r="I189" i="7"/>
  <c r="J189" i="7" s="1"/>
  <c r="J188" i="7" s="1"/>
  <c r="E95" i="12" s="1"/>
  <c r="I211" i="7"/>
  <c r="J211" i="7" s="1"/>
  <c r="J210" i="7" s="1"/>
  <c r="E103" i="12" s="1"/>
  <c r="I209" i="7"/>
  <c r="J209" i="7" s="1"/>
  <c r="J208" i="7" s="1"/>
  <c r="E102" i="12" s="1"/>
  <c r="I207" i="7"/>
  <c r="J207" i="7" s="1"/>
  <c r="J206" i="7" s="1"/>
  <c r="E101" i="12" s="1"/>
  <c r="I205" i="7"/>
  <c r="J205" i="7" s="1"/>
  <c r="J204" i="7" s="1"/>
  <c r="E100" i="12" s="1"/>
  <c r="I696" i="1"/>
  <c r="J696" i="1"/>
  <c r="K696" i="1"/>
  <c r="L696" i="1"/>
  <c r="M696" i="1"/>
  <c r="N696" i="1"/>
  <c r="O696" i="1"/>
  <c r="P696" i="1"/>
  <c r="Q696" i="1"/>
  <c r="R696" i="1"/>
  <c r="S696" i="1"/>
  <c r="T696" i="1"/>
  <c r="U696" i="1"/>
  <c r="V696" i="1"/>
  <c r="W696" i="1"/>
  <c r="X696" i="1"/>
  <c r="Y696" i="1"/>
  <c r="Z696" i="1"/>
  <c r="AA696" i="1"/>
  <c r="AB696" i="1"/>
  <c r="AC696" i="1"/>
  <c r="AD696" i="1"/>
  <c r="AE696" i="1"/>
  <c r="AF696" i="1"/>
  <c r="AG696" i="1"/>
  <c r="AH696" i="1"/>
  <c r="AI696" i="1"/>
  <c r="AJ696" i="1"/>
  <c r="AK696" i="1"/>
  <c r="AL696" i="1"/>
  <c r="AM696" i="1"/>
  <c r="AN696" i="1"/>
  <c r="AO696" i="1"/>
  <c r="AP696" i="1"/>
  <c r="AQ696" i="1"/>
  <c r="AR696" i="1"/>
  <c r="AS696" i="1"/>
  <c r="AT696" i="1"/>
  <c r="AU696" i="1"/>
  <c r="AV696" i="1"/>
  <c r="AW696" i="1"/>
  <c r="AX696" i="1"/>
  <c r="AY696" i="1"/>
  <c r="AZ696" i="1"/>
  <c r="BA696" i="1"/>
  <c r="BB696" i="1"/>
  <c r="BC696" i="1"/>
  <c r="BD696" i="1"/>
  <c r="BE696" i="1"/>
  <c r="BF696" i="1"/>
  <c r="BG696" i="1"/>
  <c r="BH696" i="1"/>
  <c r="BI696" i="1"/>
  <c r="BJ696" i="1"/>
  <c r="BK696" i="1"/>
  <c r="BL696" i="1"/>
  <c r="BM696" i="1"/>
  <c r="BN696" i="1"/>
  <c r="BO696" i="1"/>
  <c r="E703" i="8"/>
  <c r="E702" i="8"/>
  <c r="E701" i="8"/>
  <c r="E700" i="8"/>
  <c r="E698" i="8"/>
  <c r="E688" i="8"/>
  <c r="E687" i="8"/>
  <c r="E682" i="8"/>
  <c r="E680" i="8"/>
  <c r="E679" i="8"/>
  <c r="E670" i="8"/>
  <c r="E665" i="8"/>
  <c r="E663" i="8"/>
  <c r="E662" i="8"/>
  <c r="E653" i="8"/>
  <c r="E648" i="8"/>
  <c r="E646" i="8"/>
  <c r="E645" i="8"/>
  <c r="E636" i="8"/>
  <c r="E631" i="8"/>
  <c r="E629" i="8"/>
  <c r="E628" i="8"/>
  <c r="E619" i="8"/>
  <c r="E614" i="8"/>
  <c r="E612" i="8"/>
  <c r="E611" i="8"/>
  <c r="E602" i="8"/>
  <c r="E597" i="8"/>
  <c r="E595" i="8"/>
  <c r="E594" i="8"/>
  <c r="E585" i="8"/>
  <c r="E580" i="8"/>
  <c r="E578" i="8"/>
  <c r="E577" i="8"/>
  <c r="E568" i="8"/>
  <c r="E563" i="8"/>
  <c r="E561" i="8"/>
  <c r="E560" i="8"/>
  <c r="E551" i="8"/>
  <c r="E546" i="8"/>
  <c r="E544" i="8"/>
  <c r="E543" i="8"/>
  <c r="E534" i="8"/>
  <c r="E529" i="8"/>
  <c r="E527" i="8"/>
  <c r="E526" i="8"/>
  <c r="E517" i="8"/>
  <c r="E512" i="8"/>
  <c r="E510" i="8"/>
  <c r="E509" i="8"/>
  <c r="E500" i="8"/>
  <c r="E495" i="8"/>
  <c r="E493" i="8"/>
  <c r="E492" i="8"/>
  <c r="E483" i="8"/>
  <c r="E478" i="8"/>
  <c r="E476" i="8"/>
  <c r="E475" i="8"/>
  <c r="E466" i="8"/>
  <c r="E461" i="8"/>
  <c r="E459" i="8"/>
  <c r="E458" i="8"/>
  <c r="E449" i="8"/>
  <c r="E444" i="8"/>
  <c r="E442" i="8"/>
  <c r="E441" i="8"/>
  <c r="E432" i="8"/>
  <c r="E427" i="8"/>
  <c r="E425" i="8"/>
  <c r="E424" i="8"/>
  <c r="E415" i="8"/>
  <c r="E410" i="8"/>
  <c r="E408" i="8"/>
  <c r="E407" i="8"/>
  <c r="E398" i="8"/>
  <c r="E393" i="8"/>
  <c r="E391" i="8"/>
  <c r="E390" i="8"/>
  <c r="E381" i="8"/>
  <c r="E376" i="8"/>
  <c r="E374" i="8"/>
  <c r="E373" i="8"/>
  <c r="E364" i="8"/>
  <c r="E359" i="8"/>
  <c r="E357" i="8"/>
  <c r="E356" i="8"/>
  <c r="E347" i="8"/>
  <c r="E342" i="8"/>
  <c r="E340" i="8"/>
  <c r="E339" i="8"/>
  <c r="E330" i="8"/>
  <c r="E325" i="8"/>
  <c r="E323" i="8"/>
  <c r="E322" i="8"/>
  <c r="E313" i="8"/>
  <c r="E308" i="8"/>
  <c r="E306" i="8"/>
  <c r="E305" i="8"/>
  <c r="E296" i="8"/>
  <c r="E291" i="8"/>
  <c r="E289" i="8"/>
  <c r="E288" i="8"/>
  <c r="E279" i="8"/>
  <c r="E274" i="8"/>
  <c r="E272" i="8"/>
  <c r="E271" i="8"/>
  <c r="E262" i="8"/>
  <c r="E257" i="8"/>
  <c r="E255" i="8"/>
  <c r="E254" i="8"/>
  <c r="E245" i="8"/>
  <c r="E240" i="8"/>
  <c r="E238" i="8"/>
  <c r="E237" i="8"/>
  <c r="E228" i="8"/>
  <c r="E223" i="8"/>
  <c r="E221" i="8"/>
  <c r="E220" i="8"/>
  <c r="E211" i="8"/>
  <c r="E206" i="8"/>
  <c r="E204" i="8"/>
  <c r="E203" i="8"/>
  <c r="E194" i="8"/>
  <c r="E189" i="8"/>
  <c r="E187" i="8"/>
  <c r="E186" i="8"/>
  <c r="E177" i="8"/>
  <c r="E172" i="8"/>
  <c r="E170" i="8"/>
  <c r="E169" i="8"/>
  <c r="E160" i="8"/>
  <c r="E155" i="8"/>
  <c r="E153" i="8"/>
  <c r="E152" i="8"/>
  <c r="E143" i="8"/>
  <c r="E138" i="8"/>
  <c r="E136" i="8"/>
  <c r="E135" i="8"/>
  <c r="E126" i="8"/>
  <c r="E121" i="8"/>
  <c r="E119" i="8"/>
  <c r="E118" i="8"/>
  <c r="E108" i="8"/>
  <c r="E104" i="8"/>
  <c r="E91" i="8"/>
  <c r="E82" i="8"/>
  <c r="E73" i="8"/>
  <c r="E64" i="8"/>
  <c r="E55" i="8"/>
  <c r="E46" i="8"/>
  <c r="E41" i="8"/>
  <c r="E40" i="8"/>
  <c r="E37" i="8"/>
  <c r="E36" i="8"/>
  <c r="E35" i="8"/>
  <c r="E33" i="8"/>
  <c r="E32" i="8"/>
  <c r="E31" i="8"/>
  <c r="E30" i="8"/>
  <c r="E29" i="8"/>
  <c r="E28" i="8"/>
  <c r="E27" i="8"/>
  <c r="E26" i="8"/>
  <c r="E25" i="8"/>
  <c r="E24" i="8"/>
  <c r="E23" i="8"/>
  <c r="E22" i="8"/>
  <c r="E21" i="8"/>
  <c r="E20" i="8"/>
  <c r="E19" i="8"/>
  <c r="E18" i="8"/>
  <c r="E17" i="8"/>
  <c r="E16" i="8"/>
  <c r="E15" i="8"/>
  <c r="E14" i="8"/>
  <c r="E13" i="8"/>
  <c r="E12" i="8"/>
  <c r="E11" i="8"/>
  <c r="E10" i="8"/>
  <c r="E9" i="8"/>
  <c r="I4" i="8"/>
  <c r="J4" i="8" s="1"/>
  <c r="A1" i="2"/>
  <c r="E50" i="11" l="1"/>
  <c r="E50" i="12"/>
  <c r="E65" i="11"/>
  <c r="E65" i="12"/>
  <c r="E47" i="11"/>
  <c r="E47" i="12"/>
  <c r="E42" i="11"/>
  <c r="E42" i="12"/>
  <c r="E65" i="8"/>
  <c r="E66" i="11"/>
  <c r="E66" i="12"/>
  <c r="E47" i="8"/>
  <c r="E42" i="8"/>
  <c r="E50" i="8"/>
  <c r="E100" i="8"/>
  <c r="E100" i="11"/>
  <c r="E101" i="8"/>
  <c r="E101" i="11"/>
  <c r="E102" i="8"/>
  <c r="E102" i="11"/>
  <c r="E103" i="8"/>
  <c r="E103" i="11"/>
  <c r="E95" i="8"/>
  <c r="E95" i="11"/>
  <c r="E94" i="8"/>
  <c r="E94" i="11"/>
  <c r="E93" i="8"/>
  <c r="E93" i="11"/>
  <c r="E92" i="8"/>
  <c r="E92" i="11"/>
  <c r="E85" i="8"/>
  <c r="E85" i="11"/>
  <c r="E86" i="8"/>
  <c r="E86" i="11"/>
  <c r="E84" i="8"/>
  <c r="E84" i="11"/>
  <c r="E83" i="8"/>
  <c r="E83" i="11"/>
  <c r="E77" i="8"/>
  <c r="E77" i="11"/>
  <c r="E76" i="8"/>
  <c r="E76" i="11"/>
  <c r="E75" i="8"/>
  <c r="E75" i="11"/>
  <c r="E74" i="8"/>
  <c r="E74" i="11"/>
  <c r="E68" i="8"/>
  <c r="E68" i="11"/>
  <c r="E67" i="8"/>
  <c r="E67" i="11"/>
  <c r="E59" i="8"/>
  <c r="E59" i="11"/>
  <c r="E58" i="8"/>
  <c r="E58" i="11"/>
  <c r="E57" i="8"/>
  <c r="E57" i="11"/>
  <c r="E56" i="8"/>
  <c r="E56" i="11"/>
  <c r="E49" i="8"/>
  <c r="E49" i="11"/>
  <c r="E48" i="8"/>
  <c r="E48" i="11"/>
  <c r="F12" i="10"/>
  <c r="F11" i="10"/>
  <c r="J6" i="8"/>
  <c r="K4" i="8"/>
  <c r="F32" i="8"/>
  <c r="F31" i="8"/>
  <c r="I6" i="8"/>
  <c r="E699" i="8"/>
  <c r="F700" i="8" s="1"/>
  <c r="G12" i="10" l="1"/>
  <c r="G11" i="10"/>
  <c r="K6" i="8"/>
  <c r="L4" i="8"/>
  <c r="F702" i="8"/>
  <c r="F701" i="8"/>
  <c r="J700" i="8"/>
  <c r="J684" i="8"/>
  <c r="J690" i="8"/>
  <c r="J694" i="8"/>
  <c r="J688" i="8"/>
  <c r="J681" i="8"/>
  <c r="J696" i="8"/>
  <c r="J697" i="8"/>
  <c r="J685" i="8"/>
  <c r="J667" i="8"/>
  <c r="J698" i="8"/>
  <c r="J686" i="8"/>
  <c r="J663" i="8"/>
  <c r="J699" i="8"/>
  <c r="J691" i="8"/>
  <c r="J682" i="8"/>
  <c r="J675" i="8"/>
  <c r="J645" i="8"/>
  <c r="J629" i="8"/>
  <c r="J674" i="8"/>
  <c r="J659" i="8"/>
  <c r="J653" i="8"/>
  <c r="J635" i="8"/>
  <c r="J619" i="8"/>
  <c r="J673" i="8"/>
  <c r="J693" i="8"/>
  <c r="J703" i="8"/>
  <c r="J643" i="8"/>
  <c r="J640" i="8"/>
  <c r="J623" i="8"/>
  <c r="J702" i="8"/>
  <c r="J678" i="8"/>
  <c r="J701" i="8"/>
  <c r="J665" i="8"/>
  <c r="J662" i="8"/>
  <c r="J658" i="8"/>
  <c r="J652" i="8"/>
  <c r="J650" i="8"/>
  <c r="J622" i="8"/>
  <c r="J608" i="8"/>
  <c r="J679" i="8"/>
  <c r="J676" i="8"/>
  <c r="J644" i="8"/>
  <c r="J683" i="8"/>
  <c r="J657" i="8"/>
  <c r="J646" i="8"/>
  <c r="J687" i="8"/>
  <c r="J664" i="8"/>
  <c r="J642" i="8"/>
  <c r="J616" i="8"/>
  <c r="J589" i="8"/>
  <c r="J573" i="8"/>
  <c r="J661" i="8"/>
  <c r="J638" i="8"/>
  <c r="J636" i="8"/>
  <c r="J609" i="8"/>
  <c r="J600" i="8"/>
  <c r="J584" i="8"/>
  <c r="J631" i="8"/>
  <c r="J621" i="8"/>
  <c r="J615" i="8"/>
  <c r="J590" i="8"/>
  <c r="J574" i="8"/>
  <c r="J677" i="8"/>
  <c r="J649" i="8"/>
  <c r="J597" i="8"/>
  <c r="J588" i="8"/>
  <c r="J564" i="8"/>
  <c r="J548" i="8"/>
  <c r="J668" i="8"/>
  <c r="J660" i="8"/>
  <c r="J628" i="8"/>
  <c r="J680" i="8"/>
  <c r="J656" i="8"/>
  <c r="J612" i="8"/>
  <c r="J595" i="8"/>
  <c r="J581" i="8"/>
  <c r="J692" i="8"/>
  <c r="J599" i="8"/>
  <c r="J592" i="8"/>
  <c r="J533" i="8"/>
  <c r="J517" i="8"/>
  <c r="J648" i="8"/>
  <c r="J585" i="8"/>
  <c r="J544" i="8"/>
  <c r="J669" i="8"/>
  <c r="J632" i="8"/>
  <c r="J610" i="8"/>
  <c r="J534" i="8"/>
  <c r="J502" i="8"/>
  <c r="J486" i="8"/>
  <c r="J490" i="8"/>
  <c r="J475" i="8"/>
  <c r="J459" i="8"/>
  <c r="J611" i="8"/>
  <c r="J593" i="8"/>
  <c r="J566" i="8"/>
  <c r="J556" i="8"/>
  <c r="J613" i="8"/>
  <c r="J537" i="8"/>
  <c r="J532" i="8"/>
  <c r="J529" i="8"/>
  <c r="J476" i="8"/>
  <c r="J460" i="8"/>
  <c r="J444" i="8"/>
  <c r="J428" i="8"/>
  <c r="J627" i="8"/>
  <c r="J602" i="8"/>
  <c r="J576" i="8"/>
  <c r="J557" i="8"/>
  <c r="J539" i="8"/>
  <c r="J524" i="8"/>
  <c r="J418" i="8"/>
  <c r="J402" i="8"/>
  <c r="J630" i="8"/>
  <c r="J626" i="8"/>
  <c r="J583" i="8"/>
  <c r="J582" i="8"/>
  <c r="J565" i="8"/>
  <c r="J549" i="8"/>
  <c r="J528" i="8"/>
  <c r="J510" i="8"/>
  <c r="J497" i="8"/>
  <c r="J496" i="8"/>
  <c r="J489" i="8"/>
  <c r="J472" i="8"/>
  <c r="J466" i="8"/>
  <c r="J624" i="8"/>
  <c r="J575" i="8"/>
  <c r="J562" i="8"/>
  <c r="J634" i="8"/>
  <c r="J625" i="8"/>
  <c r="J594" i="8"/>
  <c r="J546" i="8"/>
  <c r="J513" i="8"/>
  <c r="J499" i="8"/>
  <c r="J495" i="8"/>
  <c r="J488" i="8"/>
  <c r="J443" i="8"/>
  <c r="J424" i="8"/>
  <c r="J419" i="8"/>
  <c r="J403" i="8"/>
  <c r="J387" i="8"/>
  <c r="J371" i="8"/>
  <c r="J618" i="8"/>
  <c r="J578" i="8"/>
  <c r="J570" i="8"/>
  <c r="J567" i="8"/>
  <c r="J563" i="8"/>
  <c r="J542" i="8"/>
  <c r="J541" i="8"/>
  <c r="J492" i="8"/>
  <c r="J485" i="8"/>
  <c r="J471" i="8"/>
  <c r="J447" i="8"/>
  <c r="J435" i="8"/>
  <c r="J421" i="8"/>
  <c r="J391" i="8"/>
  <c r="J389" i="8"/>
  <c r="J370" i="8"/>
  <c r="J587" i="8"/>
  <c r="J553" i="8"/>
  <c r="J508" i="8"/>
  <c r="J500" i="8"/>
  <c r="J482" i="8"/>
  <c r="J478" i="8"/>
  <c r="J448" i="8"/>
  <c r="J442" i="8"/>
  <c r="J420" i="8"/>
  <c r="J417" i="8"/>
  <c r="J414" i="8"/>
  <c r="J363" i="8"/>
  <c r="J359" i="8"/>
  <c r="J559" i="8"/>
  <c r="J554" i="8"/>
  <c r="J521" i="8"/>
  <c r="J670" i="8"/>
  <c r="J604" i="8"/>
  <c r="J543" i="8"/>
  <c r="J531" i="8"/>
  <c r="J523" i="8"/>
  <c r="J468" i="8"/>
  <c r="J461" i="8"/>
  <c r="J449" i="8"/>
  <c r="J441" i="8"/>
  <c r="J571" i="8"/>
  <c r="J545" i="8"/>
  <c r="J527" i="8"/>
  <c r="J519" i="8"/>
  <c r="J451" i="8"/>
  <c r="J426" i="8"/>
  <c r="J405" i="8"/>
  <c r="J341" i="8"/>
  <c r="J325" i="8"/>
  <c r="J309" i="8"/>
  <c r="J293" i="8"/>
  <c r="J277" i="8"/>
  <c r="J261" i="8"/>
  <c r="J245" i="8"/>
  <c r="J213" i="8"/>
  <c r="J197" i="8"/>
  <c r="J181" i="8"/>
  <c r="J165" i="8"/>
  <c r="J149" i="8"/>
  <c r="J509" i="8"/>
  <c r="J504" i="8"/>
  <c r="J487" i="8"/>
  <c r="J457" i="8"/>
  <c r="J412" i="8"/>
  <c r="J398" i="8"/>
  <c r="J394" i="8"/>
  <c r="J380" i="8"/>
  <c r="J352" i="8"/>
  <c r="J336" i="8"/>
  <c r="J320" i="8"/>
  <c r="J304" i="8"/>
  <c r="J288" i="8"/>
  <c r="J272" i="8"/>
  <c r="J256" i="8"/>
  <c r="J240" i="8"/>
  <c r="J224" i="8"/>
  <c r="J208" i="8"/>
  <c r="J192" i="8"/>
  <c r="J176" i="8"/>
  <c r="J160" i="8"/>
  <c r="J598" i="8"/>
  <c r="J520" i="8"/>
  <c r="J515" i="8"/>
  <c r="J591" i="8"/>
  <c r="J505" i="8"/>
  <c r="J480" i="8"/>
  <c r="J446" i="8"/>
  <c r="J440" i="8"/>
  <c r="J379" i="8"/>
  <c r="J362" i="8"/>
  <c r="J342" i="8"/>
  <c r="J326" i="8"/>
  <c r="J310" i="8"/>
  <c r="J294" i="8"/>
  <c r="J278" i="8"/>
  <c r="J262" i="8"/>
  <c r="J230" i="8"/>
  <c r="J214" i="8"/>
  <c r="J198" i="8"/>
  <c r="J182" i="8"/>
  <c r="J166" i="8"/>
  <c r="J150" i="8"/>
  <c r="J614" i="8"/>
  <c r="J607" i="8"/>
  <c r="J550" i="8"/>
  <c r="J540" i="8"/>
  <c r="J493" i="8"/>
  <c r="J456" i="8"/>
  <c r="J372" i="8"/>
  <c r="J355" i="8"/>
  <c r="J346" i="8"/>
  <c r="J291" i="8"/>
  <c r="J282" i="8"/>
  <c r="J226" i="8"/>
  <c r="J217" i="8"/>
  <c r="J651" i="8"/>
  <c r="J633" i="8"/>
  <c r="J525" i="8"/>
  <c r="J498" i="8"/>
  <c r="J491" i="8"/>
  <c r="J483" i="8"/>
  <c r="J436" i="8"/>
  <c r="J434" i="8"/>
  <c r="J393" i="8"/>
  <c r="J354" i="8"/>
  <c r="J345" i="8"/>
  <c r="J318" i="8"/>
  <c r="J299" i="8"/>
  <c r="J290" i="8"/>
  <c r="J281" i="8"/>
  <c r="J254" i="8"/>
  <c r="J235" i="8"/>
  <c r="J225" i="8"/>
  <c r="J216" i="8"/>
  <c r="J207" i="8"/>
  <c r="J551" i="8"/>
  <c r="J514" i="8"/>
  <c r="J506" i="8"/>
  <c r="J423" i="8"/>
  <c r="J422" i="8"/>
  <c r="J596" i="8"/>
  <c r="J577" i="8"/>
  <c r="J503" i="8"/>
  <c r="J452" i="8"/>
  <c r="J438" i="8"/>
  <c r="J343" i="8"/>
  <c r="J335" i="8"/>
  <c r="J316" i="8"/>
  <c r="J279" i="8"/>
  <c r="J271" i="8"/>
  <c r="J252" i="8"/>
  <c r="J206" i="8"/>
  <c r="J601" i="8"/>
  <c r="J579" i="8"/>
  <c r="J547" i="8"/>
  <c r="J605" i="8"/>
  <c r="J555" i="8"/>
  <c r="J672" i="8"/>
  <c r="J641" i="8"/>
  <c r="J526" i="8"/>
  <c r="J522" i="8"/>
  <c r="J617" i="8"/>
  <c r="J580" i="8"/>
  <c r="J558" i="8"/>
  <c r="J647" i="8"/>
  <c r="J530" i="8"/>
  <c r="J639" i="8"/>
  <c r="J572" i="8"/>
  <c r="J561" i="8"/>
  <c r="J494" i="8"/>
  <c r="J606" i="8"/>
  <c r="J666" i="8"/>
  <c r="J538" i="8"/>
  <c r="J536" i="8"/>
  <c r="J560" i="8"/>
  <c r="J474" i="8"/>
  <c r="J481" i="8"/>
  <c r="J477" i="8"/>
  <c r="J516" i="8"/>
  <c r="J511" i="8"/>
  <c r="J473" i="8"/>
  <c r="J458" i="8"/>
  <c r="J512" i="8"/>
  <c r="J507" i="8"/>
  <c r="J655" i="8"/>
  <c r="J430" i="8"/>
  <c r="J396" i="8"/>
  <c r="J401" i="8"/>
  <c r="J470" i="8"/>
  <c r="J465" i="8"/>
  <c r="J437" i="8"/>
  <c r="J425" i="8"/>
  <c r="J439" i="8"/>
  <c r="J463" i="8"/>
  <c r="J395" i="8"/>
  <c r="J432" i="8"/>
  <c r="J431" i="8"/>
  <c r="J410" i="8"/>
  <c r="J469" i="8"/>
  <c r="J568" i="8"/>
  <c r="J368" i="8"/>
  <c r="J429" i="8"/>
  <c r="J408" i="8"/>
  <c r="J366" i="8"/>
  <c r="J455" i="8"/>
  <c r="J392" i="8"/>
  <c r="J388" i="8"/>
  <c r="J386" i="8"/>
  <c r="J411" i="8"/>
  <c r="J357" i="8"/>
  <c r="J344" i="8"/>
  <c r="J427" i="8"/>
  <c r="J479" i="8"/>
  <c r="J462" i="8"/>
  <c r="J454" i="8"/>
  <c r="J445" i="8"/>
  <c r="J381" i="8"/>
  <c r="J376" i="8"/>
  <c r="J306" i="8"/>
  <c r="J302" i="8"/>
  <c r="J464" i="8"/>
  <c r="J319" i="8"/>
  <c r="J295" i="8"/>
  <c r="J285" i="8"/>
  <c r="J453" i="8"/>
  <c r="J409" i="8"/>
  <c r="J384" i="8"/>
  <c r="J349" i="8"/>
  <c r="J340" i="8"/>
  <c r="J327" i="8"/>
  <c r="J323" i="8"/>
  <c r="J415" i="8"/>
  <c r="J404" i="8"/>
  <c r="J385" i="8"/>
  <c r="J374" i="8"/>
  <c r="J307" i="8"/>
  <c r="J273" i="8"/>
  <c r="J268" i="8"/>
  <c r="J264" i="8"/>
  <c r="J234" i="8"/>
  <c r="J232" i="8"/>
  <c r="J219" i="8"/>
  <c r="J400" i="8"/>
  <c r="J373" i="8"/>
  <c r="J333" i="8"/>
  <c r="J317" i="8"/>
  <c r="J255" i="8"/>
  <c r="J390" i="8"/>
  <c r="J375" i="8"/>
  <c r="J337" i="8"/>
  <c r="J267" i="8"/>
  <c r="J266" i="8"/>
  <c r="J265" i="8"/>
  <c r="J236" i="8"/>
  <c r="J228" i="8"/>
  <c r="J193" i="8"/>
  <c r="J184" i="8"/>
  <c r="J339" i="8"/>
  <c r="J220" i="8"/>
  <c r="J183" i="8"/>
  <c r="J175" i="8"/>
  <c r="J383" i="8"/>
  <c r="J351" i="8"/>
  <c r="J324" i="8"/>
  <c r="J298" i="8"/>
  <c r="J253" i="8"/>
  <c r="J221" i="8"/>
  <c r="J210" i="8"/>
  <c r="J174" i="8"/>
  <c r="J167" i="8"/>
  <c r="J157" i="8"/>
  <c r="J148" i="8"/>
  <c r="J132" i="8"/>
  <c r="J116" i="8"/>
  <c r="J407" i="8"/>
  <c r="J322" i="8"/>
  <c r="J209" i="8"/>
  <c r="J185" i="8"/>
  <c r="J156" i="8"/>
  <c r="J321" i="8"/>
  <c r="J303" i="8"/>
  <c r="J258" i="8"/>
  <c r="J249" i="8"/>
  <c r="J248" i="8"/>
  <c r="J358" i="8"/>
  <c r="J347" i="8"/>
  <c r="J334" i="8"/>
  <c r="J330" i="8"/>
  <c r="J287" i="8"/>
  <c r="J227" i="8"/>
  <c r="J202" i="8"/>
  <c r="J139" i="8"/>
  <c r="J120" i="8"/>
  <c r="J108" i="8"/>
  <c r="J88" i="8"/>
  <c r="J350" i="8"/>
  <c r="J338" i="8"/>
  <c r="J332" i="8"/>
  <c r="J328" i="8"/>
  <c r="J315" i="8"/>
  <c r="J301" i="8"/>
  <c r="J242" i="8"/>
  <c r="J238" i="8"/>
  <c r="J191" i="8"/>
  <c r="J187" i="8"/>
  <c r="J169" i="8"/>
  <c r="J143" i="8"/>
  <c r="J114" i="8"/>
  <c r="J378" i="8"/>
  <c r="J300" i="8"/>
  <c r="J286" i="8"/>
  <c r="J199" i="8"/>
  <c r="J190" i="8"/>
  <c r="J122" i="8"/>
  <c r="J111" i="8"/>
  <c r="J100" i="8"/>
  <c r="J84" i="8"/>
  <c r="J360" i="8"/>
  <c r="J329" i="8"/>
  <c r="J241" i="8"/>
  <c r="J153" i="8"/>
  <c r="J107" i="8"/>
  <c r="J78" i="8"/>
  <c r="J75" i="8"/>
  <c r="J65" i="8"/>
  <c r="J56" i="8"/>
  <c r="J40" i="8"/>
  <c r="J284" i="8"/>
  <c r="J260" i="8"/>
  <c r="J243" i="8"/>
  <c r="J188" i="8"/>
  <c r="J172" i="8"/>
  <c r="J136" i="8"/>
  <c r="J121" i="8"/>
  <c r="J51" i="8"/>
  <c r="J35" i="8"/>
  <c r="J289" i="8"/>
  <c r="J203" i="8"/>
  <c r="J367" i="8"/>
  <c r="J353" i="8"/>
  <c r="J276" i="8"/>
  <c r="J259" i="8"/>
  <c r="J180" i="8"/>
  <c r="J173" i="8"/>
  <c r="J170" i="8"/>
  <c r="J129" i="8"/>
  <c r="J91" i="8"/>
  <c r="J62" i="8"/>
  <c r="J46" i="8"/>
  <c r="J21" i="8"/>
  <c r="J239" i="8"/>
  <c r="J201" i="8"/>
  <c r="J147" i="8"/>
  <c r="J141" i="8"/>
  <c r="J92" i="8"/>
  <c r="J76" i="8"/>
  <c r="J69" i="8"/>
  <c r="J49" i="8"/>
  <c r="J43" i="8"/>
  <c r="J37" i="8"/>
  <c r="J31" i="8"/>
  <c r="J16" i="8"/>
  <c r="J163" i="8"/>
  <c r="J124" i="8"/>
  <c r="J104" i="8"/>
  <c r="J101" i="8"/>
  <c r="J97" i="8"/>
  <c r="J77" i="8"/>
  <c r="J68" i="8"/>
  <c r="J61" i="8"/>
  <c r="J369" i="8"/>
  <c r="J250" i="8"/>
  <c r="J231" i="8"/>
  <c r="J218" i="8"/>
  <c r="J194" i="8"/>
  <c r="J171" i="8"/>
  <c r="J164" i="8"/>
  <c r="J142" i="8"/>
  <c r="J94" i="8"/>
  <c r="J79" i="8"/>
  <c r="J17" i="8"/>
  <c r="J305" i="8"/>
  <c r="J270" i="8"/>
  <c r="J247" i="8"/>
  <c r="J205" i="8"/>
  <c r="J204" i="8"/>
  <c r="J162" i="8"/>
  <c r="J159" i="8"/>
  <c r="J151" i="8"/>
  <c r="J146" i="8"/>
  <c r="J36" i="8"/>
  <c r="J18" i="8"/>
  <c r="J10" i="8"/>
  <c r="J222" i="8"/>
  <c r="J215" i="8"/>
  <c r="J138" i="8"/>
  <c r="J89" i="8"/>
  <c r="J71" i="8"/>
  <c r="J60" i="8"/>
  <c r="J27" i="8"/>
  <c r="J9" i="8"/>
  <c r="J283" i="8"/>
  <c r="J223" i="8"/>
  <c r="J186" i="8"/>
  <c r="J58" i="8"/>
  <c r="J47" i="8"/>
  <c r="J140" i="8"/>
  <c r="J308" i="8"/>
  <c r="J200" i="8"/>
  <c r="J135" i="8"/>
  <c r="J112" i="8"/>
  <c r="J93" i="8"/>
  <c r="J33" i="8"/>
  <c r="J29" i="8"/>
  <c r="J296" i="8"/>
  <c r="J128" i="8"/>
  <c r="J118" i="8"/>
  <c r="J117" i="8"/>
  <c r="J83" i="8"/>
  <c r="J26" i="8"/>
  <c r="J413" i="8"/>
  <c r="J377" i="8"/>
  <c r="J233" i="8"/>
  <c r="J364" i="8"/>
  <c r="J361" i="8"/>
  <c r="J274" i="8"/>
  <c r="J179" i="8"/>
  <c r="J158" i="8"/>
  <c r="J145" i="8"/>
  <c r="J50" i="8"/>
  <c r="J48" i="8"/>
  <c r="J24" i="8"/>
  <c r="J311" i="8"/>
  <c r="J292" i="8"/>
  <c r="J251" i="8"/>
  <c r="J155" i="8"/>
  <c r="J123" i="8"/>
  <c r="J70" i="8"/>
  <c r="J41" i="8"/>
  <c r="J23" i="8"/>
  <c r="J15" i="8"/>
  <c r="J356" i="8"/>
  <c r="J313" i="8"/>
  <c r="J211" i="8"/>
  <c r="J189" i="8"/>
  <c r="J102" i="8"/>
  <c r="J87" i="8"/>
  <c r="J67" i="8"/>
  <c r="J137" i="8"/>
  <c r="J86" i="8"/>
  <c r="J52" i="8"/>
  <c r="J19" i="8"/>
  <c r="J397" i="8"/>
  <c r="J269" i="8"/>
  <c r="J133" i="8"/>
  <c r="J42" i="8"/>
  <c r="J28" i="8"/>
  <c r="J154" i="8"/>
  <c r="J257" i="8"/>
  <c r="J177" i="8"/>
  <c r="J168" i="8"/>
  <c r="J85" i="8"/>
  <c r="J11" i="8"/>
  <c r="J130" i="8"/>
  <c r="J119" i="8"/>
  <c r="J12" i="8"/>
  <c r="J244" i="8"/>
  <c r="J134" i="8"/>
  <c r="J103" i="8"/>
  <c r="J106" i="8"/>
  <c r="J82" i="8"/>
  <c r="J73" i="8"/>
  <c r="J80" i="8"/>
  <c r="J59" i="8"/>
  <c r="J196" i="8"/>
  <c r="J32" i="8"/>
  <c r="J30" i="8"/>
  <c r="J25" i="8"/>
  <c r="J13" i="8"/>
  <c r="J66" i="8"/>
  <c r="J115" i="8"/>
  <c r="J113" i="8"/>
  <c r="J55" i="8"/>
  <c r="J38" i="8"/>
  <c r="J74" i="8"/>
  <c r="J131" i="8"/>
  <c r="J406" i="8"/>
  <c r="J57" i="8"/>
  <c r="J20" i="8"/>
  <c r="J14" i="8"/>
  <c r="J312" i="8"/>
  <c r="J22" i="8"/>
  <c r="J64" i="8"/>
  <c r="J275" i="8"/>
  <c r="J53" i="8"/>
  <c r="J237" i="8"/>
  <c r="J126" i="8"/>
  <c r="J105" i="8"/>
  <c r="J96" i="8"/>
  <c r="J98" i="8"/>
  <c r="J95" i="8"/>
  <c r="J125" i="8"/>
  <c r="J152" i="8"/>
  <c r="I680" i="8"/>
  <c r="I703" i="8"/>
  <c r="I700" i="8"/>
  <c r="I697" i="8"/>
  <c r="I691" i="8"/>
  <c r="I685" i="8"/>
  <c r="I684" i="8"/>
  <c r="I683" i="8"/>
  <c r="I672" i="8"/>
  <c r="I656" i="8"/>
  <c r="I677" i="8"/>
  <c r="I670" i="8"/>
  <c r="I653" i="8"/>
  <c r="I698" i="8"/>
  <c r="I690" i="8"/>
  <c r="I696" i="8"/>
  <c r="I675" i="8"/>
  <c r="I668" i="8"/>
  <c r="I650" i="8"/>
  <c r="I634" i="8"/>
  <c r="I667" i="8"/>
  <c r="I660" i="8"/>
  <c r="I640" i="8"/>
  <c r="I624" i="8"/>
  <c r="I608" i="8"/>
  <c r="I674" i="8"/>
  <c r="I693" i="8"/>
  <c r="I681" i="8"/>
  <c r="I694" i="8"/>
  <c r="I687" i="8"/>
  <c r="I679" i="8"/>
  <c r="I661" i="8"/>
  <c r="I649" i="8"/>
  <c r="I611" i="8"/>
  <c r="I682" i="8"/>
  <c r="I702" i="8"/>
  <c r="I678" i="8"/>
  <c r="I642" i="8"/>
  <c r="I643" i="8"/>
  <c r="I622" i="8"/>
  <c r="I688" i="8"/>
  <c r="I676" i="8"/>
  <c r="I673" i="8"/>
  <c r="I645" i="8"/>
  <c r="I644" i="8"/>
  <c r="I610" i="8"/>
  <c r="I594" i="8"/>
  <c r="I578" i="8"/>
  <c r="I664" i="8"/>
  <c r="I616" i="8"/>
  <c r="I589" i="8"/>
  <c r="I699" i="8"/>
  <c r="I638" i="8"/>
  <c r="I636" i="8"/>
  <c r="I631" i="8"/>
  <c r="I595" i="8"/>
  <c r="I579" i="8"/>
  <c r="I647" i="8"/>
  <c r="I630" i="8"/>
  <c r="I615" i="8"/>
  <c r="I598" i="8"/>
  <c r="I553" i="8"/>
  <c r="I701" i="8"/>
  <c r="I663" i="8"/>
  <c r="I623" i="8"/>
  <c r="I606" i="8"/>
  <c r="I587" i="8"/>
  <c r="I639" i="8"/>
  <c r="I588" i="8"/>
  <c r="I573" i="8"/>
  <c r="I559" i="8"/>
  <c r="I538" i="8"/>
  <c r="I522" i="8"/>
  <c r="I506" i="8"/>
  <c r="I692" i="8"/>
  <c r="I686" i="8"/>
  <c r="I628" i="8"/>
  <c r="I599" i="8"/>
  <c r="I592" i="8"/>
  <c r="I564" i="8"/>
  <c r="I648" i="8"/>
  <c r="I609" i="8"/>
  <c r="I596" i="8"/>
  <c r="I572" i="8"/>
  <c r="I557" i="8"/>
  <c r="I550" i="8"/>
  <c r="I539" i="8"/>
  <c r="I523" i="8"/>
  <c r="I507" i="8"/>
  <c r="I491" i="8"/>
  <c r="I652" i="8"/>
  <c r="I635" i="8"/>
  <c r="I625" i="8"/>
  <c r="I618" i="8"/>
  <c r="I527" i="8"/>
  <c r="I521" i="8"/>
  <c r="I480" i="8"/>
  <c r="I464" i="8"/>
  <c r="I448" i="8"/>
  <c r="I581" i="8"/>
  <c r="I584" i="8"/>
  <c r="I570" i="8"/>
  <c r="I500" i="8"/>
  <c r="I497" i="8"/>
  <c r="I495" i="8"/>
  <c r="I488" i="8"/>
  <c r="I481" i="8"/>
  <c r="I465" i="8"/>
  <c r="I449" i="8"/>
  <c r="I669" i="8"/>
  <c r="I614" i="8"/>
  <c r="I577" i="8"/>
  <c r="I509" i="8"/>
  <c r="I478" i="8"/>
  <c r="I475" i="8"/>
  <c r="I452" i="8"/>
  <c r="I446" i="8"/>
  <c r="I440" i="8"/>
  <c r="I421" i="8"/>
  <c r="I407" i="8"/>
  <c r="I391" i="8"/>
  <c r="I629" i="8"/>
  <c r="I627" i="8"/>
  <c r="I602" i="8"/>
  <c r="I576" i="8"/>
  <c r="I524" i="8"/>
  <c r="I632" i="8"/>
  <c r="I626" i="8"/>
  <c r="I613" i="8"/>
  <c r="I583" i="8"/>
  <c r="I582" i="8"/>
  <c r="I565" i="8"/>
  <c r="I549" i="8"/>
  <c r="I537" i="8"/>
  <c r="I665" i="8"/>
  <c r="I658" i="8"/>
  <c r="I612" i="8"/>
  <c r="I575" i="8"/>
  <c r="I562" i="8"/>
  <c r="I512" i="8"/>
  <c r="I511" i="8"/>
  <c r="I498" i="8"/>
  <c r="I469" i="8"/>
  <c r="I463" i="8"/>
  <c r="I438" i="8"/>
  <c r="I431" i="8"/>
  <c r="I408" i="8"/>
  <c r="I392" i="8"/>
  <c r="I376" i="8"/>
  <c r="I605" i="8"/>
  <c r="I580" i="8"/>
  <c r="I558" i="8"/>
  <c r="I516" i="8"/>
  <c r="I503" i="8"/>
  <c r="I428" i="8"/>
  <c r="I400" i="8"/>
  <c r="I397" i="8"/>
  <c r="I394" i="8"/>
  <c r="I384" i="8"/>
  <c r="I377" i="8"/>
  <c r="I567" i="8"/>
  <c r="I563" i="8"/>
  <c r="I542" i="8"/>
  <c r="I541" i="8"/>
  <c r="I513" i="8"/>
  <c r="I492" i="8"/>
  <c r="I485" i="8"/>
  <c r="I471" i="8"/>
  <c r="I447" i="8"/>
  <c r="I435" i="8"/>
  <c r="I389" i="8"/>
  <c r="I370" i="8"/>
  <c r="I597" i="8"/>
  <c r="I544" i="8"/>
  <c r="I508" i="8"/>
  <c r="I482" i="8"/>
  <c r="I554" i="8"/>
  <c r="I457" i="8"/>
  <c r="I434" i="8"/>
  <c r="I427" i="8"/>
  <c r="I411" i="8"/>
  <c r="I405" i="8"/>
  <c r="I402" i="8"/>
  <c r="I387" i="8"/>
  <c r="I601" i="8"/>
  <c r="I551" i="8"/>
  <c r="I548" i="8"/>
  <c r="I530" i="8"/>
  <c r="I514" i="8"/>
  <c r="I483" i="8"/>
  <c r="I462" i="8"/>
  <c r="I454" i="8"/>
  <c r="I401" i="8"/>
  <c r="I390" i="8"/>
  <c r="I373" i="8"/>
  <c r="I366" i="8"/>
  <c r="I346" i="8"/>
  <c r="I330" i="8"/>
  <c r="I298" i="8"/>
  <c r="I282" i="8"/>
  <c r="I266" i="8"/>
  <c r="I250" i="8"/>
  <c r="I234" i="8"/>
  <c r="I218" i="8"/>
  <c r="I202" i="8"/>
  <c r="I186" i="8"/>
  <c r="I170" i="8"/>
  <c r="I154" i="8"/>
  <c r="I659" i="8"/>
  <c r="I571" i="8"/>
  <c r="I545" i="8"/>
  <c r="I543" i="8"/>
  <c r="I519" i="8"/>
  <c r="I499" i="8"/>
  <c r="I451" i="8"/>
  <c r="I426" i="8"/>
  <c r="I341" i="8"/>
  <c r="I325" i="8"/>
  <c r="I309" i="8"/>
  <c r="I293" i="8"/>
  <c r="I277" i="8"/>
  <c r="I261" i="8"/>
  <c r="I245" i="8"/>
  <c r="I213" i="8"/>
  <c r="I197" i="8"/>
  <c r="I181" i="8"/>
  <c r="I165" i="8"/>
  <c r="I149" i="8"/>
  <c r="I504" i="8"/>
  <c r="I487" i="8"/>
  <c r="I442" i="8"/>
  <c r="I604" i="8"/>
  <c r="I593" i="8"/>
  <c r="I556" i="8"/>
  <c r="I534" i="8"/>
  <c r="I520" i="8"/>
  <c r="I515" i="8"/>
  <c r="I510" i="8"/>
  <c r="I466" i="8"/>
  <c r="I461" i="8"/>
  <c r="I409" i="8"/>
  <c r="I372" i="8"/>
  <c r="I357" i="8"/>
  <c r="I347" i="8"/>
  <c r="I315" i="8"/>
  <c r="I299" i="8"/>
  <c r="I283" i="8"/>
  <c r="I267" i="8"/>
  <c r="I251" i="8"/>
  <c r="I235" i="8"/>
  <c r="I219" i="8"/>
  <c r="I203" i="8"/>
  <c r="I187" i="8"/>
  <c r="I171" i="8"/>
  <c r="I155" i="8"/>
  <c r="I139" i="8"/>
  <c r="I666" i="8"/>
  <c r="I655" i="8"/>
  <c r="I600" i="8"/>
  <c r="I555" i="8"/>
  <c r="I489" i="8"/>
  <c r="I432" i="8"/>
  <c r="I425" i="8"/>
  <c r="I424" i="8"/>
  <c r="I403" i="8"/>
  <c r="I374" i="8"/>
  <c r="I360" i="8"/>
  <c r="I359" i="8"/>
  <c r="I327" i="8"/>
  <c r="I319" i="8"/>
  <c r="I300" i="8"/>
  <c r="I255" i="8"/>
  <c r="I236" i="8"/>
  <c r="I227" i="8"/>
  <c r="I662" i="8"/>
  <c r="I607" i="8"/>
  <c r="I585" i="8"/>
  <c r="I540" i="8"/>
  <c r="I533" i="8"/>
  <c r="I529" i="8"/>
  <c r="I493" i="8"/>
  <c r="I456" i="8"/>
  <c r="I398" i="8"/>
  <c r="I355" i="8"/>
  <c r="I336" i="8"/>
  <c r="I326" i="8"/>
  <c r="I291" i="8"/>
  <c r="I272" i="8"/>
  <c r="I262" i="8"/>
  <c r="I226" i="8"/>
  <c r="I217" i="8"/>
  <c r="I651" i="8"/>
  <c r="I633" i="8"/>
  <c r="I525" i="8"/>
  <c r="I436" i="8"/>
  <c r="I591" i="8"/>
  <c r="I546" i="8"/>
  <c r="I460" i="8"/>
  <c r="I423" i="8"/>
  <c r="I422" i="8"/>
  <c r="I362" i="8"/>
  <c r="I361" i="8"/>
  <c r="I353" i="8"/>
  <c r="I344" i="8"/>
  <c r="I317" i="8"/>
  <c r="I308" i="8"/>
  <c r="I289" i="8"/>
  <c r="I253" i="8"/>
  <c r="I244" i="8"/>
  <c r="I215" i="8"/>
  <c r="I566" i="8"/>
  <c r="I547" i="8"/>
  <c r="I621" i="8"/>
  <c r="I531" i="8"/>
  <c r="I528" i="8"/>
  <c r="I641" i="8"/>
  <c r="I526" i="8"/>
  <c r="I617" i="8"/>
  <c r="I561" i="8"/>
  <c r="I619" i="8"/>
  <c r="I574" i="8"/>
  <c r="I568" i="8"/>
  <c r="I536" i="8"/>
  <c r="I560" i="8"/>
  <c r="I657" i="8"/>
  <c r="I505" i="8"/>
  <c r="I458" i="8"/>
  <c r="I479" i="8"/>
  <c r="I453" i="8"/>
  <c r="I532" i="8"/>
  <c r="I477" i="8"/>
  <c r="I646" i="8"/>
  <c r="I494" i="8"/>
  <c r="I473" i="8"/>
  <c r="I490" i="8"/>
  <c r="I441" i="8"/>
  <c r="I517" i="8"/>
  <c r="I476" i="8"/>
  <c r="I455" i="8"/>
  <c r="I443" i="8"/>
  <c r="I419" i="8"/>
  <c r="I502" i="8"/>
  <c r="I486" i="8"/>
  <c r="I430" i="8"/>
  <c r="I412" i="8"/>
  <c r="I396" i="8"/>
  <c r="I459" i="8"/>
  <c r="I445" i="8"/>
  <c r="I470" i="8"/>
  <c r="I437" i="8"/>
  <c r="I496" i="8"/>
  <c r="I395" i="8"/>
  <c r="I413" i="8"/>
  <c r="I444" i="8"/>
  <c r="I368" i="8"/>
  <c r="I404" i="8"/>
  <c r="I415" i="8"/>
  <c r="I342" i="8"/>
  <c r="I333" i="8"/>
  <c r="I322" i="8"/>
  <c r="I307" i="8"/>
  <c r="I305" i="8"/>
  <c r="I320" i="8"/>
  <c r="I281" i="8"/>
  <c r="I472" i="8"/>
  <c r="I369" i="8"/>
  <c r="I351" i="8"/>
  <c r="I329" i="8"/>
  <c r="I429" i="8"/>
  <c r="I417" i="8"/>
  <c r="I311" i="8"/>
  <c r="I296" i="8"/>
  <c r="I286" i="8"/>
  <c r="I474" i="8"/>
  <c r="I418" i="8"/>
  <c r="I410" i="8"/>
  <c r="I375" i="8"/>
  <c r="I265" i="8"/>
  <c r="I254" i="8"/>
  <c r="I380" i="8"/>
  <c r="I345" i="8"/>
  <c r="I295" i="8"/>
  <c r="I285" i="8"/>
  <c r="I420" i="8"/>
  <c r="I352" i="8"/>
  <c r="I349" i="8"/>
  <c r="I284" i="8"/>
  <c r="I260" i="8"/>
  <c r="I221" i="8"/>
  <c r="I386" i="8"/>
  <c r="I385" i="8"/>
  <c r="I363" i="8"/>
  <c r="I343" i="8"/>
  <c r="I273" i="8"/>
  <c r="I268" i="8"/>
  <c r="I264" i="8"/>
  <c r="I468" i="8"/>
  <c r="I294" i="8"/>
  <c r="I287" i="8"/>
  <c r="I278" i="8"/>
  <c r="I249" i="8"/>
  <c r="I223" i="8"/>
  <c r="I194" i="8"/>
  <c r="I185" i="8"/>
  <c r="I337" i="8"/>
  <c r="I335" i="8"/>
  <c r="I228" i="8"/>
  <c r="I193" i="8"/>
  <c r="I184" i="8"/>
  <c r="I367" i="8"/>
  <c r="I358" i="8"/>
  <c r="I354" i="8"/>
  <c r="I318" i="8"/>
  <c r="I304" i="8"/>
  <c r="I288" i="8"/>
  <c r="I381" i="8"/>
  <c r="I332" i="8"/>
  <c r="I240" i="8"/>
  <c r="I231" i="8"/>
  <c r="I230" i="8"/>
  <c r="I220" i="8"/>
  <c r="I158" i="8"/>
  <c r="I137" i="8"/>
  <c r="I121" i="8"/>
  <c r="I105" i="8"/>
  <c r="I371" i="8"/>
  <c r="I210" i="8"/>
  <c r="I182" i="8"/>
  <c r="I174" i="8"/>
  <c r="I167" i="8"/>
  <c r="I157" i="8"/>
  <c r="I148" i="8"/>
  <c r="I132" i="8"/>
  <c r="I116" i="8"/>
  <c r="I350" i="8"/>
  <c r="I313" i="8"/>
  <c r="I290" i="8"/>
  <c r="I238" i="8"/>
  <c r="I324" i="8"/>
  <c r="I321" i="8"/>
  <c r="I271" i="8"/>
  <c r="I224" i="8"/>
  <c r="I196" i="8"/>
  <c r="I126" i="8"/>
  <c r="I123" i="8"/>
  <c r="I117" i="8"/>
  <c r="I93" i="8"/>
  <c r="I77" i="8"/>
  <c r="I61" i="8"/>
  <c r="I334" i="8"/>
  <c r="I252" i="8"/>
  <c r="I120" i="8"/>
  <c r="I108" i="8"/>
  <c r="I312" i="8"/>
  <c r="I276" i="8"/>
  <c r="I258" i="8"/>
  <c r="I207" i="8"/>
  <c r="I151" i="8"/>
  <c r="I140" i="8"/>
  <c r="I131" i="8"/>
  <c r="I128" i="8"/>
  <c r="I89" i="8"/>
  <c r="I73" i="8"/>
  <c r="I168" i="8"/>
  <c r="I166" i="8"/>
  <c r="I162" i="8"/>
  <c r="I29" i="8"/>
  <c r="I323" i="8"/>
  <c r="I310" i="8"/>
  <c r="I241" i="8"/>
  <c r="I209" i="8"/>
  <c r="I169" i="8"/>
  <c r="I153" i="8"/>
  <c r="I114" i="8"/>
  <c r="I107" i="8"/>
  <c r="I78" i="8"/>
  <c r="I75" i="8"/>
  <c r="I65" i="8"/>
  <c r="I56" i="8"/>
  <c r="I40" i="8"/>
  <c r="I216" i="8"/>
  <c r="I211" i="8"/>
  <c r="I189" i="8"/>
  <c r="I152" i="8"/>
  <c r="I133" i="8"/>
  <c r="I233" i="8"/>
  <c r="I146" i="8"/>
  <c r="I119" i="8"/>
  <c r="I106" i="8"/>
  <c r="I55" i="8"/>
  <c r="I52" i="8"/>
  <c r="I26" i="8"/>
  <c r="I10" i="8"/>
  <c r="I239" i="8"/>
  <c r="I141" i="8"/>
  <c r="I136" i="8"/>
  <c r="I69" i="8"/>
  <c r="I49" i="8"/>
  <c r="I379" i="8"/>
  <c r="I303" i="8"/>
  <c r="I259" i="8"/>
  <c r="I225" i="8"/>
  <c r="I180" i="8"/>
  <c r="I173" i="8"/>
  <c r="I129" i="8"/>
  <c r="I91" i="8"/>
  <c r="I62" i="8"/>
  <c r="I46" i="8"/>
  <c r="I21" i="8"/>
  <c r="I232" i="8"/>
  <c r="I201" i="8"/>
  <c r="I147" i="8"/>
  <c r="I92" i="8"/>
  <c r="I76" i="8"/>
  <c r="I439" i="8"/>
  <c r="I279" i="8"/>
  <c r="I190" i="8"/>
  <c r="I188" i="8"/>
  <c r="I176" i="8"/>
  <c r="I57" i="8"/>
  <c r="I22" i="8"/>
  <c r="I414" i="8"/>
  <c r="I214" i="8"/>
  <c r="I206" i="8"/>
  <c r="I143" i="8"/>
  <c r="I111" i="8"/>
  <c r="I96" i="8"/>
  <c r="I95" i="8"/>
  <c r="I94" i="8"/>
  <c r="I66" i="8"/>
  <c r="I43" i="8"/>
  <c r="I32" i="8"/>
  <c r="I28" i="8"/>
  <c r="I19" i="8"/>
  <c r="I84" i="8"/>
  <c r="I71" i="8"/>
  <c r="I60" i="8"/>
  <c r="I17" i="8"/>
  <c r="I9" i="8"/>
  <c r="I270" i="8"/>
  <c r="I247" i="8"/>
  <c r="I205" i="8"/>
  <c r="I204" i="8"/>
  <c r="I159" i="8"/>
  <c r="I79" i="8"/>
  <c r="I36" i="8"/>
  <c r="I18" i="8"/>
  <c r="I338" i="8"/>
  <c r="I248" i="8"/>
  <c r="I222" i="8"/>
  <c r="I164" i="8"/>
  <c r="I138" i="8"/>
  <c r="I27" i="8"/>
  <c r="I388" i="8"/>
  <c r="I301" i="8"/>
  <c r="I156" i="8"/>
  <c r="I122" i="8"/>
  <c r="I68" i="8"/>
  <c r="I58" i="8"/>
  <c r="I47" i="8"/>
  <c r="I208" i="8"/>
  <c r="I200" i="8"/>
  <c r="I192" i="8"/>
  <c r="I175" i="8"/>
  <c r="I135" i="8"/>
  <c r="I112" i="8"/>
  <c r="I33" i="8"/>
  <c r="I16" i="8"/>
  <c r="I118" i="8"/>
  <c r="I306" i="8"/>
  <c r="I243" i="8"/>
  <c r="I242" i="8"/>
  <c r="I199" i="8"/>
  <c r="I198" i="8"/>
  <c r="I113" i="8"/>
  <c r="I74" i="8"/>
  <c r="I30" i="8"/>
  <c r="I25" i="8"/>
  <c r="I364" i="8"/>
  <c r="I274" i="8"/>
  <c r="I191" i="8"/>
  <c r="I179" i="8"/>
  <c r="I150" i="8"/>
  <c r="I145" i="8"/>
  <c r="I142" i="8"/>
  <c r="I50" i="8"/>
  <c r="I48" i="8"/>
  <c r="I24" i="8"/>
  <c r="I328" i="8"/>
  <c r="I292" i="8"/>
  <c r="I256" i="8"/>
  <c r="I70" i="8"/>
  <c r="I406" i="8"/>
  <c r="I275" i="8"/>
  <c r="I378" i="8"/>
  <c r="I86" i="8"/>
  <c r="I35" i="8"/>
  <c r="I383" i="8"/>
  <c r="I269" i="8"/>
  <c r="I31" i="8"/>
  <c r="I20" i="8"/>
  <c r="I257" i="8"/>
  <c r="I177" i="8"/>
  <c r="I163" i="8"/>
  <c r="I160" i="8"/>
  <c r="I124" i="8"/>
  <c r="I85" i="8"/>
  <c r="I130" i="8"/>
  <c r="I104" i="8"/>
  <c r="I102" i="8"/>
  <c r="I101" i="8"/>
  <c r="I83" i="8"/>
  <c r="I125" i="8"/>
  <c r="I172" i="8"/>
  <c r="I82" i="8"/>
  <c r="I41" i="8"/>
  <c r="I100" i="8"/>
  <c r="I316" i="8"/>
  <c r="I88" i="8"/>
  <c r="I42" i="8"/>
  <c r="I13" i="8"/>
  <c r="I67" i="8"/>
  <c r="I59" i="8"/>
  <c r="I183" i="8"/>
  <c r="I115" i="8"/>
  <c r="I97" i="8"/>
  <c r="I12" i="8"/>
  <c r="I302" i="8"/>
  <c r="I80" i="8"/>
  <c r="I38" i="8"/>
  <c r="I393" i="8"/>
  <c r="I339" i="8"/>
  <c r="I134" i="8"/>
  <c r="I11" i="8"/>
  <c r="I103" i="8"/>
  <c r="I51" i="8"/>
  <c r="I14" i="8"/>
  <c r="I98" i="8"/>
  <c r="I340" i="8"/>
  <c r="I23" i="8"/>
  <c r="I64" i="8"/>
  <c r="I356" i="8"/>
  <c r="I87" i="8"/>
  <c r="I590" i="8"/>
  <c r="I37" i="8"/>
  <c r="I53" i="8"/>
  <c r="I15" i="8"/>
  <c r="I237" i="8"/>
  <c r="H11" i="10" l="1"/>
  <c r="H12" i="10"/>
  <c r="M4" i="8"/>
  <c r="L6" i="8"/>
  <c r="K701" i="8"/>
  <c r="K685" i="8"/>
  <c r="K703" i="8"/>
  <c r="K697" i="8"/>
  <c r="K691" i="8"/>
  <c r="K682" i="8"/>
  <c r="K678" i="8"/>
  <c r="K662" i="8"/>
  <c r="K690" i="8"/>
  <c r="K675" i="8"/>
  <c r="K668" i="8"/>
  <c r="K656" i="8"/>
  <c r="K696" i="8"/>
  <c r="K673" i="8"/>
  <c r="K661" i="8"/>
  <c r="K700" i="8"/>
  <c r="K660" i="8"/>
  <c r="K640" i="8"/>
  <c r="K698" i="8"/>
  <c r="K666" i="8"/>
  <c r="K646" i="8"/>
  <c r="K630" i="8"/>
  <c r="K614" i="8"/>
  <c r="K681" i="8"/>
  <c r="K688" i="8"/>
  <c r="K664" i="8"/>
  <c r="K702" i="8"/>
  <c r="K693" i="8"/>
  <c r="K667" i="8"/>
  <c r="K653" i="8"/>
  <c r="K634" i="8"/>
  <c r="K631" i="8"/>
  <c r="K616" i="8"/>
  <c r="K609" i="8"/>
  <c r="K674" i="8"/>
  <c r="K651" i="8"/>
  <c r="K648" i="8"/>
  <c r="K684" i="8"/>
  <c r="K679" i="8"/>
  <c r="K676" i="8"/>
  <c r="K644" i="8"/>
  <c r="K643" i="8"/>
  <c r="K619" i="8"/>
  <c r="K683" i="8"/>
  <c r="K645" i="8"/>
  <c r="K657" i="8"/>
  <c r="K647" i="8"/>
  <c r="K638" i="8"/>
  <c r="K636" i="8"/>
  <c r="K600" i="8"/>
  <c r="K584" i="8"/>
  <c r="K699" i="8"/>
  <c r="K595" i="8"/>
  <c r="K621" i="8"/>
  <c r="K615" i="8"/>
  <c r="K658" i="8"/>
  <c r="K622" i="8"/>
  <c r="K604" i="8"/>
  <c r="K601" i="8"/>
  <c r="K585" i="8"/>
  <c r="K628" i="8"/>
  <c r="K596" i="8"/>
  <c r="K559" i="8"/>
  <c r="K680" i="8"/>
  <c r="K663" i="8"/>
  <c r="K629" i="8"/>
  <c r="K694" i="8"/>
  <c r="K659" i="8"/>
  <c r="K639" i="8"/>
  <c r="K627" i="8"/>
  <c r="K617" i="8"/>
  <c r="K686" i="8"/>
  <c r="K564" i="8"/>
  <c r="K544" i="8"/>
  <c r="K528" i="8"/>
  <c r="K512" i="8"/>
  <c r="K623" i="8"/>
  <c r="K572" i="8"/>
  <c r="K557" i="8"/>
  <c r="K550" i="8"/>
  <c r="K539" i="8"/>
  <c r="K669" i="8"/>
  <c r="K649" i="8"/>
  <c r="K632" i="8"/>
  <c r="K610" i="8"/>
  <c r="K612" i="8"/>
  <c r="K611" i="8"/>
  <c r="K605" i="8"/>
  <c r="K589" i="8"/>
  <c r="K566" i="8"/>
  <c r="K562" i="8"/>
  <c r="K555" i="8"/>
  <c r="K545" i="8"/>
  <c r="K529" i="8"/>
  <c r="K513" i="8"/>
  <c r="K497" i="8"/>
  <c r="K593" i="8"/>
  <c r="K581" i="8"/>
  <c r="K556" i="8"/>
  <c r="K515" i="8"/>
  <c r="K509" i="8"/>
  <c r="K503" i="8"/>
  <c r="K470" i="8"/>
  <c r="K454" i="8"/>
  <c r="K606" i="8"/>
  <c r="K598" i="8"/>
  <c r="K573" i="8"/>
  <c r="K570" i="8"/>
  <c r="K538" i="8"/>
  <c r="K613" i="8"/>
  <c r="K597" i="8"/>
  <c r="K578" i="8"/>
  <c r="K558" i="8"/>
  <c r="K546" i="8"/>
  <c r="K536" i="8"/>
  <c r="K526" i="8"/>
  <c r="K523" i="8"/>
  <c r="K520" i="8"/>
  <c r="K493" i="8"/>
  <c r="K471" i="8"/>
  <c r="K455" i="8"/>
  <c r="K439" i="8"/>
  <c r="K423" i="8"/>
  <c r="K692" i="8"/>
  <c r="K642" i="8"/>
  <c r="K626" i="8"/>
  <c r="K583" i="8"/>
  <c r="K582" i="8"/>
  <c r="K565" i="8"/>
  <c r="K549" i="8"/>
  <c r="K510" i="8"/>
  <c r="K496" i="8"/>
  <c r="K489" i="8"/>
  <c r="K472" i="8"/>
  <c r="K466" i="8"/>
  <c r="K426" i="8"/>
  <c r="K413" i="8"/>
  <c r="K397" i="8"/>
  <c r="K624" i="8"/>
  <c r="K588" i="8"/>
  <c r="K575" i="8"/>
  <c r="K537" i="8"/>
  <c r="K532" i="8"/>
  <c r="K511" i="8"/>
  <c r="K498" i="8"/>
  <c r="K469" i="8"/>
  <c r="K463" i="8"/>
  <c r="K460" i="8"/>
  <c r="K665" i="8"/>
  <c r="K625" i="8"/>
  <c r="K608" i="8"/>
  <c r="K594" i="8"/>
  <c r="K633" i="8"/>
  <c r="K599" i="8"/>
  <c r="K574" i="8"/>
  <c r="K554" i="8"/>
  <c r="K525" i="8"/>
  <c r="K514" i="8"/>
  <c r="K500" i="8"/>
  <c r="K483" i="8"/>
  <c r="K477" i="8"/>
  <c r="K457" i="8"/>
  <c r="K451" i="8"/>
  <c r="K445" i="8"/>
  <c r="K436" i="8"/>
  <c r="K429" i="8"/>
  <c r="K414" i="8"/>
  <c r="K398" i="8"/>
  <c r="K366" i="8"/>
  <c r="K592" i="8"/>
  <c r="K587" i="8"/>
  <c r="K553" i="8"/>
  <c r="K508" i="8"/>
  <c r="K482" i="8"/>
  <c r="K478" i="8"/>
  <c r="K448" i="8"/>
  <c r="K442" i="8"/>
  <c r="K420" i="8"/>
  <c r="K417" i="8"/>
  <c r="K652" i="8"/>
  <c r="K650" i="8"/>
  <c r="K521" i="8"/>
  <c r="K464" i="8"/>
  <c r="K434" i="8"/>
  <c r="K427" i="8"/>
  <c r="K411" i="8"/>
  <c r="K408" i="8"/>
  <c r="K405" i="8"/>
  <c r="K375" i="8"/>
  <c r="K670" i="8"/>
  <c r="K543" i="8"/>
  <c r="K531" i="8"/>
  <c r="K571" i="8"/>
  <c r="K527" i="8"/>
  <c r="K505" i="8"/>
  <c r="K490" i="8"/>
  <c r="K475" i="8"/>
  <c r="K393" i="8"/>
  <c r="K380" i="8"/>
  <c r="K602" i="8"/>
  <c r="K504" i="8"/>
  <c r="K499" i="8"/>
  <c r="K488" i="8"/>
  <c r="K487" i="8"/>
  <c r="K485" i="8"/>
  <c r="K435" i="8"/>
  <c r="K412" i="8"/>
  <c r="K394" i="8"/>
  <c r="K352" i="8"/>
  <c r="K336" i="8"/>
  <c r="K320" i="8"/>
  <c r="K304" i="8"/>
  <c r="K288" i="8"/>
  <c r="K272" i="8"/>
  <c r="K256" i="8"/>
  <c r="K240" i="8"/>
  <c r="K224" i="8"/>
  <c r="K208" i="8"/>
  <c r="K192" i="8"/>
  <c r="K176" i="8"/>
  <c r="K160" i="8"/>
  <c r="K618" i="8"/>
  <c r="K541" i="8"/>
  <c r="K524" i="8"/>
  <c r="K424" i="8"/>
  <c r="K409" i="8"/>
  <c r="K372" i="8"/>
  <c r="K357" i="8"/>
  <c r="K347" i="8"/>
  <c r="K315" i="8"/>
  <c r="K299" i="8"/>
  <c r="K283" i="8"/>
  <c r="K267" i="8"/>
  <c r="K251" i="8"/>
  <c r="K235" i="8"/>
  <c r="K219" i="8"/>
  <c r="K203" i="8"/>
  <c r="K187" i="8"/>
  <c r="K171" i="8"/>
  <c r="K155" i="8"/>
  <c r="K139" i="8"/>
  <c r="K591" i="8"/>
  <c r="K534" i="8"/>
  <c r="K480" i="8"/>
  <c r="K461" i="8"/>
  <c r="K446" i="8"/>
  <c r="K440" i="8"/>
  <c r="K590" i="8"/>
  <c r="K580" i="8"/>
  <c r="K481" i="8"/>
  <c r="K431" i="8"/>
  <c r="K422" i="8"/>
  <c r="K391" i="8"/>
  <c r="K381" i="8"/>
  <c r="K353" i="8"/>
  <c r="K337" i="8"/>
  <c r="K321" i="8"/>
  <c r="K305" i="8"/>
  <c r="K289" i="8"/>
  <c r="K273" i="8"/>
  <c r="K257" i="8"/>
  <c r="K241" i="8"/>
  <c r="K225" i="8"/>
  <c r="K209" i="8"/>
  <c r="K193" i="8"/>
  <c r="K177" i="8"/>
  <c r="K145" i="8"/>
  <c r="K635" i="8"/>
  <c r="K576" i="8"/>
  <c r="K533" i="8"/>
  <c r="K491" i="8"/>
  <c r="K354" i="8"/>
  <c r="K345" i="8"/>
  <c r="K326" i="8"/>
  <c r="K318" i="8"/>
  <c r="K290" i="8"/>
  <c r="K281" i="8"/>
  <c r="K262" i="8"/>
  <c r="K254" i="8"/>
  <c r="K216" i="8"/>
  <c r="K207" i="8"/>
  <c r="K551" i="8"/>
  <c r="K506" i="8"/>
  <c r="K407" i="8"/>
  <c r="K387" i="8"/>
  <c r="K379" i="8"/>
  <c r="K361" i="8"/>
  <c r="K344" i="8"/>
  <c r="K317" i="8"/>
  <c r="K308" i="8"/>
  <c r="K253" i="8"/>
  <c r="K244" i="8"/>
  <c r="K215" i="8"/>
  <c r="K577" i="8"/>
  <c r="K495" i="8"/>
  <c r="K452" i="8"/>
  <c r="K438" i="8"/>
  <c r="K579" i="8"/>
  <c r="K548" i="8"/>
  <c r="K547" i="8"/>
  <c r="K447" i="8"/>
  <c r="K437" i="8"/>
  <c r="K384" i="8"/>
  <c r="K377" i="8"/>
  <c r="K368" i="8"/>
  <c r="K325" i="8"/>
  <c r="K307" i="8"/>
  <c r="K298" i="8"/>
  <c r="K261" i="8"/>
  <c r="K243" i="8"/>
  <c r="K234" i="8"/>
  <c r="K214" i="8"/>
  <c r="K205" i="8"/>
  <c r="K677" i="8"/>
  <c r="K567" i="8"/>
  <c r="K560" i="8"/>
  <c r="K519" i="8"/>
  <c r="K561" i="8"/>
  <c r="K672" i="8"/>
  <c r="K641" i="8"/>
  <c r="K563" i="8"/>
  <c r="K687" i="8"/>
  <c r="K607" i="8"/>
  <c r="K530" i="8"/>
  <c r="K568" i="8"/>
  <c r="K542" i="8"/>
  <c r="K522" i="8"/>
  <c r="K507" i="8"/>
  <c r="K486" i="8"/>
  <c r="K492" i="8"/>
  <c r="K474" i="8"/>
  <c r="K502" i="8"/>
  <c r="K479" i="8"/>
  <c r="K468" i="8"/>
  <c r="K462" i="8"/>
  <c r="K494" i="8"/>
  <c r="K476" i="8"/>
  <c r="K444" i="8"/>
  <c r="K655" i="8"/>
  <c r="K517" i="8"/>
  <c r="K456" i="8"/>
  <c r="K428" i="8"/>
  <c r="K401" i="8"/>
  <c r="K421" i="8"/>
  <c r="K402" i="8"/>
  <c r="K516" i="8"/>
  <c r="K432" i="8"/>
  <c r="K410" i="8"/>
  <c r="K453" i="8"/>
  <c r="K441" i="8"/>
  <c r="K415" i="8"/>
  <c r="K386" i="8"/>
  <c r="K465" i="8"/>
  <c r="K473" i="8"/>
  <c r="K403" i="8"/>
  <c r="K371" i="8"/>
  <c r="K367" i="8"/>
  <c r="K364" i="8"/>
  <c r="K425" i="8"/>
  <c r="K459" i="8"/>
  <c r="K376" i="8"/>
  <c r="K370" i="8"/>
  <c r="K346" i="8"/>
  <c r="K406" i="8"/>
  <c r="K362" i="8"/>
  <c r="K329" i="8"/>
  <c r="K316" i="8"/>
  <c r="K303" i="8"/>
  <c r="K292" i="8"/>
  <c r="K277" i="8"/>
  <c r="K449" i="8"/>
  <c r="K378" i="8"/>
  <c r="K333" i="8"/>
  <c r="K458" i="8"/>
  <c r="K349" i="8"/>
  <c r="K340" i="8"/>
  <c r="K327" i="8"/>
  <c r="K323" i="8"/>
  <c r="K388" i="8"/>
  <c r="K383" i="8"/>
  <c r="K359" i="8"/>
  <c r="K358" i="8"/>
  <c r="K356" i="8"/>
  <c r="K400" i="8"/>
  <c r="K373" i="8"/>
  <c r="K363" i="8"/>
  <c r="K343" i="8"/>
  <c r="K285" i="8"/>
  <c r="K255" i="8"/>
  <c r="K245" i="8"/>
  <c r="K230" i="8"/>
  <c r="K443" i="8"/>
  <c r="K396" i="8"/>
  <c r="K313" i="8"/>
  <c r="K302" i="8"/>
  <c r="K287" i="8"/>
  <c r="K286" i="8"/>
  <c r="K259" i="8"/>
  <c r="K355" i="8"/>
  <c r="K341" i="8"/>
  <c r="K339" i="8"/>
  <c r="K335" i="8"/>
  <c r="K268" i="8"/>
  <c r="K220" i="8"/>
  <c r="K183" i="8"/>
  <c r="K175" i="8"/>
  <c r="K306" i="8"/>
  <c r="K301" i="8"/>
  <c r="K284" i="8"/>
  <c r="K270" i="8"/>
  <c r="K269" i="8"/>
  <c r="K238" i="8"/>
  <c r="K233" i="8"/>
  <c r="K540" i="8"/>
  <c r="K395" i="8"/>
  <c r="K322" i="8"/>
  <c r="K309" i="8"/>
  <c r="K295" i="8"/>
  <c r="K291" i="8"/>
  <c r="K185" i="8"/>
  <c r="K182" i="8"/>
  <c r="K156" i="8"/>
  <c r="K111" i="8"/>
  <c r="K374" i="8"/>
  <c r="K310" i="8"/>
  <c r="K293" i="8"/>
  <c r="K282" i="8"/>
  <c r="K264" i="8"/>
  <c r="K250" i="8"/>
  <c r="K239" i="8"/>
  <c r="K204" i="8"/>
  <c r="K196" i="8"/>
  <c r="K189" i="8"/>
  <c r="K165" i="8"/>
  <c r="K147" i="8"/>
  <c r="K138" i="8"/>
  <c r="K122" i="8"/>
  <c r="K419" i="8"/>
  <c r="K275" i="8"/>
  <c r="K228" i="8"/>
  <c r="K218" i="8"/>
  <c r="K350" i="8"/>
  <c r="K338" i="8"/>
  <c r="K332" i="8"/>
  <c r="K328" i="8"/>
  <c r="K266" i="8"/>
  <c r="K252" i="8"/>
  <c r="K242" i="8"/>
  <c r="K217" i="8"/>
  <c r="K191" i="8"/>
  <c r="K169" i="8"/>
  <c r="K143" i="8"/>
  <c r="K114" i="8"/>
  <c r="K83" i="8"/>
  <c r="K67" i="8"/>
  <c r="K351" i="8"/>
  <c r="K342" i="8"/>
  <c r="K279" i="8"/>
  <c r="K210" i="8"/>
  <c r="K201" i="8"/>
  <c r="K200" i="8"/>
  <c r="K179" i="8"/>
  <c r="K174" i="8"/>
  <c r="K154" i="8"/>
  <c r="K134" i="8"/>
  <c r="K106" i="8"/>
  <c r="K94" i="8"/>
  <c r="K211" i="8"/>
  <c r="K162" i="8"/>
  <c r="K158" i="8"/>
  <c r="K125" i="8"/>
  <c r="K119" i="8"/>
  <c r="K104" i="8"/>
  <c r="K95" i="8"/>
  <c r="K79" i="8"/>
  <c r="K300" i="8"/>
  <c r="K260" i="8"/>
  <c r="K188" i="8"/>
  <c r="K172" i="8"/>
  <c r="K136" i="8"/>
  <c r="K132" i="8"/>
  <c r="K121" i="8"/>
  <c r="K51" i="8"/>
  <c r="K35" i="8"/>
  <c r="K330" i="8"/>
  <c r="K231" i="8"/>
  <c r="K199" i="8"/>
  <c r="K173" i="8"/>
  <c r="K170" i="8"/>
  <c r="K118" i="8"/>
  <c r="K70" i="8"/>
  <c r="K46" i="8"/>
  <c r="K30" i="8"/>
  <c r="K418" i="8"/>
  <c r="K404" i="8"/>
  <c r="K311" i="8"/>
  <c r="K271" i="8"/>
  <c r="K258" i="8"/>
  <c r="K137" i="8"/>
  <c r="K141" i="8"/>
  <c r="K92" i="8"/>
  <c r="K76" i="8"/>
  <c r="K69" i="8"/>
  <c r="K49" i="8"/>
  <c r="K43" i="8"/>
  <c r="K37" i="8"/>
  <c r="K31" i="8"/>
  <c r="K16" i="8"/>
  <c r="K206" i="8"/>
  <c r="K57" i="8"/>
  <c r="K385" i="8"/>
  <c r="K360" i="8"/>
  <c r="K294" i="8"/>
  <c r="K278" i="8"/>
  <c r="K232" i="8"/>
  <c r="K213" i="8"/>
  <c r="K163" i="8"/>
  <c r="K124" i="8"/>
  <c r="K116" i="8"/>
  <c r="K101" i="8"/>
  <c r="K97" i="8"/>
  <c r="K77" i="8"/>
  <c r="K68" i="8"/>
  <c r="K61" i="8"/>
  <c r="K40" i="8"/>
  <c r="K27" i="8"/>
  <c r="K11" i="8"/>
  <c r="K390" i="8"/>
  <c r="K324" i="8"/>
  <c r="K168" i="8"/>
  <c r="K93" i="8"/>
  <c r="K198" i="8"/>
  <c r="K148" i="8"/>
  <c r="K131" i="8"/>
  <c r="K126" i="8"/>
  <c r="K113" i="8"/>
  <c r="K80" i="8"/>
  <c r="K60" i="8"/>
  <c r="K28" i="8"/>
  <c r="K12" i="8"/>
  <c r="K222" i="8"/>
  <c r="K89" i="8"/>
  <c r="K71" i="8"/>
  <c r="K9" i="8"/>
  <c r="K56" i="8"/>
  <c r="K33" i="8"/>
  <c r="K29" i="8"/>
  <c r="K166" i="8"/>
  <c r="K248" i="8"/>
  <c r="K223" i="8"/>
  <c r="K186" i="8"/>
  <c r="K164" i="8"/>
  <c r="K84" i="8"/>
  <c r="K58" i="8"/>
  <c r="K47" i="8"/>
  <c r="K17" i="8"/>
  <c r="K430" i="8"/>
  <c r="K392" i="8"/>
  <c r="K167" i="8"/>
  <c r="K135" i="8"/>
  <c r="K112" i="8"/>
  <c r="K75" i="8"/>
  <c r="K319" i="8"/>
  <c r="K296" i="8"/>
  <c r="K249" i="8"/>
  <c r="K202" i="8"/>
  <c r="K128" i="8"/>
  <c r="K117" i="8"/>
  <c r="K26" i="8"/>
  <c r="K334" i="8"/>
  <c r="K153" i="8"/>
  <c r="K140" i="8"/>
  <c r="K88" i="8"/>
  <c r="K78" i="8"/>
  <c r="K74" i="8"/>
  <c r="K52" i="8"/>
  <c r="K25" i="8"/>
  <c r="K274" i="8"/>
  <c r="K190" i="8"/>
  <c r="K180" i="8"/>
  <c r="K150" i="8"/>
  <c r="K142" i="8"/>
  <c r="K123" i="8"/>
  <c r="K62" i="8"/>
  <c r="K41" i="8"/>
  <c r="K23" i="8"/>
  <c r="K15" i="8"/>
  <c r="K226" i="8"/>
  <c r="K129" i="8"/>
  <c r="K102" i="8"/>
  <c r="K87" i="8"/>
  <c r="K133" i="8"/>
  <c r="K103" i="8"/>
  <c r="K82" i="8"/>
  <c r="K151" i="8"/>
  <c r="K42" i="8"/>
  <c r="K24" i="8"/>
  <c r="K10" i="8"/>
  <c r="K85" i="8"/>
  <c r="K20" i="8"/>
  <c r="K184" i="8"/>
  <c r="K38" i="8"/>
  <c r="K389" i="8"/>
  <c r="K197" i="8"/>
  <c r="K152" i="8"/>
  <c r="K146" i="8"/>
  <c r="K66" i="8"/>
  <c r="K265" i="8"/>
  <c r="K247" i="8"/>
  <c r="K91" i="8"/>
  <c r="K369" i="8"/>
  <c r="K65" i="8"/>
  <c r="K36" i="8"/>
  <c r="K22" i="8"/>
  <c r="K236" i="8"/>
  <c r="K159" i="8"/>
  <c r="K108" i="8"/>
  <c r="K32" i="8"/>
  <c r="K13" i="8"/>
  <c r="K107" i="8"/>
  <c r="K181" i="8"/>
  <c r="K100" i="8"/>
  <c r="K115" i="8"/>
  <c r="K73" i="8"/>
  <c r="K55" i="8"/>
  <c r="K86" i="8"/>
  <c r="K227" i="8"/>
  <c r="K59" i="8"/>
  <c r="K53" i="8"/>
  <c r="K50" i="8"/>
  <c r="K276" i="8"/>
  <c r="K64" i="8"/>
  <c r="K130" i="8"/>
  <c r="K14" i="8"/>
  <c r="K194" i="8"/>
  <c r="K105" i="8"/>
  <c r="K96" i="8"/>
  <c r="K221" i="8"/>
  <c r="K98" i="8"/>
  <c r="K312" i="8"/>
  <c r="K48" i="8"/>
  <c r="K21" i="8"/>
  <c r="K18" i="8"/>
  <c r="K237" i="8"/>
  <c r="K149" i="8"/>
  <c r="K19" i="8"/>
  <c r="K157" i="8"/>
  <c r="K120" i="8"/>
  <c r="E9" i="1"/>
  <c r="E10" i="1"/>
  <c r="E11" i="1"/>
  <c r="E12" i="1"/>
  <c r="E13" i="1"/>
  <c r="E14" i="1"/>
  <c r="E15" i="1"/>
  <c r="E16" i="1"/>
  <c r="E17" i="1"/>
  <c r="E18" i="1"/>
  <c r="E19" i="1"/>
  <c r="E20" i="1"/>
  <c r="E21" i="1"/>
  <c r="E22" i="1"/>
  <c r="E23" i="1"/>
  <c r="E24" i="1"/>
  <c r="E25" i="1"/>
  <c r="E26" i="1"/>
  <c r="E27" i="1"/>
  <c r="E28" i="1"/>
  <c r="E29" i="1"/>
  <c r="E30" i="1"/>
  <c r="E31" i="1"/>
  <c r="E32" i="1"/>
  <c r="E33" i="1"/>
  <c r="E35" i="1"/>
  <c r="E36" i="1"/>
  <c r="E37" i="1"/>
  <c r="E40" i="1"/>
  <c r="E41" i="1"/>
  <c r="E42" i="1"/>
  <c r="E46" i="1"/>
  <c r="E47" i="1"/>
  <c r="E48" i="1"/>
  <c r="E49" i="1"/>
  <c r="E50" i="1"/>
  <c r="E55" i="1"/>
  <c r="E56" i="1"/>
  <c r="E57" i="1"/>
  <c r="E58" i="1"/>
  <c r="E59" i="1"/>
  <c r="E64" i="1"/>
  <c r="E65" i="1"/>
  <c r="E66" i="1"/>
  <c r="E67" i="1"/>
  <c r="E68" i="1"/>
  <c r="E73" i="1"/>
  <c r="E74" i="1"/>
  <c r="E75" i="1"/>
  <c r="E76" i="1"/>
  <c r="E77" i="1"/>
  <c r="E82" i="1"/>
  <c r="E83" i="1"/>
  <c r="E84" i="1"/>
  <c r="E85" i="1"/>
  <c r="E86" i="1"/>
  <c r="E91" i="1"/>
  <c r="E92" i="1"/>
  <c r="E93" i="1"/>
  <c r="E94" i="1"/>
  <c r="E95" i="1"/>
  <c r="E100" i="1"/>
  <c r="E101" i="1"/>
  <c r="E102" i="1"/>
  <c r="E103" i="1"/>
  <c r="E104" i="1"/>
  <c r="E108" i="1"/>
  <c r="E118" i="1"/>
  <c r="E119" i="1"/>
  <c r="E121" i="1"/>
  <c r="E126" i="1"/>
  <c r="E135" i="1"/>
  <c r="E136" i="1"/>
  <c r="E138" i="1"/>
  <c r="E143" i="1"/>
  <c r="E152" i="1"/>
  <c r="E153" i="1"/>
  <c r="E155" i="1"/>
  <c r="E160" i="1"/>
  <c r="E169" i="1"/>
  <c r="E170" i="1"/>
  <c r="E172" i="1"/>
  <c r="E177" i="1"/>
  <c r="E186" i="1"/>
  <c r="E187" i="1"/>
  <c r="E189" i="1"/>
  <c r="E194" i="1"/>
  <c r="E203" i="1"/>
  <c r="E204" i="1"/>
  <c r="E206" i="1"/>
  <c r="E211" i="1"/>
  <c r="E220" i="1"/>
  <c r="E221" i="1"/>
  <c r="E223" i="1"/>
  <c r="E228" i="1"/>
  <c r="E237" i="1"/>
  <c r="E238" i="1"/>
  <c r="E240" i="1"/>
  <c r="E245" i="1"/>
  <c r="E254" i="1"/>
  <c r="E255" i="1"/>
  <c r="E257" i="1"/>
  <c r="E262" i="1"/>
  <c r="E271" i="1"/>
  <c r="E272" i="1"/>
  <c r="E274" i="1"/>
  <c r="E279" i="1"/>
  <c r="E288" i="1"/>
  <c r="E289" i="1"/>
  <c r="E291" i="1"/>
  <c r="E296" i="1"/>
  <c r="E305" i="1"/>
  <c r="E306" i="1"/>
  <c r="E308" i="1"/>
  <c r="E313" i="1"/>
  <c r="E322" i="1"/>
  <c r="E323" i="1"/>
  <c r="E325" i="1"/>
  <c r="E330" i="1"/>
  <c r="E339" i="1"/>
  <c r="E340" i="1"/>
  <c r="E342" i="1"/>
  <c r="E347" i="1"/>
  <c r="E356" i="1"/>
  <c r="E357" i="1"/>
  <c r="E359" i="1"/>
  <c r="E364" i="1"/>
  <c r="E373" i="1"/>
  <c r="E374" i="1"/>
  <c r="E376" i="1"/>
  <c r="E381" i="1"/>
  <c r="E390" i="1"/>
  <c r="E391" i="1"/>
  <c r="E393" i="1"/>
  <c r="E398" i="1"/>
  <c r="E407" i="1"/>
  <c r="E408" i="1"/>
  <c r="E410" i="1"/>
  <c r="E415" i="1"/>
  <c r="E424" i="1"/>
  <c r="E425" i="1"/>
  <c r="E427" i="1"/>
  <c r="E432" i="1"/>
  <c r="E441" i="1"/>
  <c r="E442" i="1"/>
  <c r="E444" i="1"/>
  <c r="E449" i="1"/>
  <c r="E458" i="1"/>
  <c r="E459" i="1"/>
  <c r="E461" i="1"/>
  <c r="E466" i="1"/>
  <c r="E475" i="1"/>
  <c r="E476" i="1"/>
  <c r="E478" i="1"/>
  <c r="E483" i="1"/>
  <c r="E492" i="1"/>
  <c r="E493" i="1"/>
  <c r="E495" i="1"/>
  <c r="E500" i="1"/>
  <c r="E509" i="1"/>
  <c r="E510" i="1"/>
  <c r="E512" i="1"/>
  <c r="E517" i="1"/>
  <c r="E526" i="1"/>
  <c r="E527" i="1"/>
  <c r="E529" i="1"/>
  <c r="E534" i="1"/>
  <c r="E543" i="1"/>
  <c r="E544" i="1"/>
  <c r="E546" i="1"/>
  <c r="E551" i="1"/>
  <c r="E560" i="1"/>
  <c r="E561" i="1"/>
  <c r="E563" i="1"/>
  <c r="E568" i="1"/>
  <c r="E577" i="1"/>
  <c r="E578" i="1"/>
  <c r="E580" i="1"/>
  <c r="E585" i="1"/>
  <c r="E594" i="1"/>
  <c r="E595" i="1"/>
  <c r="E597" i="1"/>
  <c r="E602" i="1"/>
  <c r="E611" i="1"/>
  <c r="E612" i="1"/>
  <c r="E614" i="1"/>
  <c r="E619" i="1"/>
  <c r="E628" i="1"/>
  <c r="E629" i="1"/>
  <c r="E631" i="1"/>
  <c r="E636" i="1"/>
  <c r="E645" i="1"/>
  <c r="E646" i="1"/>
  <c r="E648" i="1"/>
  <c r="E653" i="1"/>
  <c r="E662" i="1"/>
  <c r="E663" i="1"/>
  <c r="E665" i="1"/>
  <c r="E670" i="1"/>
  <c r="E679" i="1"/>
  <c r="E680" i="1"/>
  <c r="E682" i="1"/>
  <c r="E688" i="1"/>
  <c r="E698" i="1"/>
  <c r="E700" i="1"/>
  <c r="E701" i="1"/>
  <c r="E702" i="1"/>
  <c r="E703" i="1"/>
  <c r="E687" i="1"/>
  <c r="H128" i="7"/>
  <c r="G128" i="7"/>
  <c r="F128" i="7"/>
  <c r="D128" i="7"/>
  <c r="H127" i="7"/>
  <c r="G127" i="7"/>
  <c r="F127" i="7"/>
  <c r="D127" i="7"/>
  <c r="H126" i="7"/>
  <c r="G126" i="7"/>
  <c r="F126" i="7"/>
  <c r="D126" i="7"/>
  <c r="H125" i="7"/>
  <c r="G125" i="7"/>
  <c r="F125" i="7"/>
  <c r="D125" i="7"/>
  <c r="H124" i="7"/>
  <c r="G124" i="7"/>
  <c r="F124" i="7"/>
  <c r="D124" i="7"/>
  <c r="H123" i="7"/>
  <c r="G123" i="7"/>
  <c r="F123" i="7"/>
  <c r="D123" i="7"/>
  <c r="H122" i="7"/>
  <c r="G122" i="7"/>
  <c r="F122" i="7"/>
  <c r="D122" i="7"/>
  <c r="H121" i="7"/>
  <c r="G121" i="7"/>
  <c r="F121" i="7"/>
  <c r="D121" i="7"/>
  <c r="G1878" i="7"/>
  <c r="I11" i="10" l="1"/>
  <c r="I12" i="10"/>
  <c r="L690" i="8"/>
  <c r="L696" i="8"/>
  <c r="L700" i="8"/>
  <c r="L694" i="8"/>
  <c r="L688" i="8"/>
  <c r="L685" i="8"/>
  <c r="L681" i="8"/>
  <c r="L698" i="8"/>
  <c r="L686" i="8"/>
  <c r="L673" i="8"/>
  <c r="L657" i="8"/>
  <c r="L687" i="8"/>
  <c r="L682" i="8"/>
  <c r="L666" i="8"/>
  <c r="L684" i="8"/>
  <c r="L674" i="8"/>
  <c r="L667" i="8"/>
  <c r="L659" i="8"/>
  <c r="L653" i="8"/>
  <c r="L635" i="8"/>
  <c r="L697" i="8"/>
  <c r="L651" i="8"/>
  <c r="L641" i="8"/>
  <c r="L625" i="8"/>
  <c r="L609" i="8"/>
  <c r="L703" i="8"/>
  <c r="L678" i="8"/>
  <c r="L628" i="8"/>
  <c r="L621" i="8"/>
  <c r="L665" i="8"/>
  <c r="L658" i="8"/>
  <c r="L652" i="8"/>
  <c r="L701" i="8"/>
  <c r="L683" i="8"/>
  <c r="L670" i="8"/>
  <c r="L645" i="8"/>
  <c r="L642" i="8"/>
  <c r="L636" i="8"/>
  <c r="L627" i="8"/>
  <c r="L647" i="8"/>
  <c r="L646" i="8"/>
  <c r="L669" i="8"/>
  <c r="L668" i="8"/>
  <c r="L661" i="8"/>
  <c r="L699" i="8"/>
  <c r="L676" i="8"/>
  <c r="L595" i="8"/>
  <c r="L579" i="8"/>
  <c r="L631" i="8"/>
  <c r="L615" i="8"/>
  <c r="L590" i="8"/>
  <c r="L622" i="8"/>
  <c r="L679" i="8"/>
  <c r="L655" i="8"/>
  <c r="L634" i="8"/>
  <c r="L626" i="8"/>
  <c r="L624" i="8"/>
  <c r="L623" i="8"/>
  <c r="L608" i="8"/>
  <c r="L596" i="8"/>
  <c r="L580" i="8"/>
  <c r="L680" i="8"/>
  <c r="L675" i="8"/>
  <c r="L663" i="8"/>
  <c r="L660" i="8"/>
  <c r="L629" i="8"/>
  <c r="L606" i="8"/>
  <c r="L587" i="8"/>
  <c r="L554" i="8"/>
  <c r="L656" i="8"/>
  <c r="L644" i="8"/>
  <c r="L612" i="8"/>
  <c r="L691" i="8"/>
  <c r="L638" i="8"/>
  <c r="L585" i="8"/>
  <c r="L648" i="8"/>
  <c r="L643" i="8"/>
  <c r="L572" i="8"/>
  <c r="L557" i="8"/>
  <c r="L550" i="8"/>
  <c r="L539" i="8"/>
  <c r="L523" i="8"/>
  <c r="L507" i="8"/>
  <c r="L649" i="8"/>
  <c r="L632" i="8"/>
  <c r="L610" i="8"/>
  <c r="L534" i="8"/>
  <c r="L611" i="8"/>
  <c r="L605" i="8"/>
  <c r="L614" i="8"/>
  <c r="L600" i="8"/>
  <c r="L593" i="8"/>
  <c r="L578" i="8"/>
  <c r="L548" i="8"/>
  <c r="L540" i="8"/>
  <c r="L524" i="8"/>
  <c r="L508" i="8"/>
  <c r="L492" i="8"/>
  <c r="L640" i="8"/>
  <c r="L598" i="8"/>
  <c r="L573" i="8"/>
  <c r="L570" i="8"/>
  <c r="L566" i="8"/>
  <c r="L538" i="8"/>
  <c r="L512" i="8"/>
  <c r="L506" i="8"/>
  <c r="L500" i="8"/>
  <c r="L495" i="8"/>
  <c r="L488" i="8"/>
  <c r="L481" i="8"/>
  <c r="L465" i="8"/>
  <c r="L449" i="8"/>
  <c r="L613" i="8"/>
  <c r="L537" i="8"/>
  <c r="L532" i="8"/>
  <c r="L664" i="8"/>
  <c r="L639" i="8"/>
  <c r="L607" i="8"/>
  <c r="L547" i="8"/>
  <c r="L545" i="8"/>
  <c r="L517" i="8"/>
  <c r="L486" i="8"/>
  <c r="L482" i="8"/>
  <c r="L466" i="8"/>
  <c r="L434" i="8"/>
  <c r="L630" i="8"/>
  <c r="L588" i="8"/>
  <c r="L575" i="8"/>
  <c r="L528" i="8"/>
  <c r="L511" i="8"/>
  <c r="L498" i="8"/>
  <c r="L497" i="8"/>
  <c r="L469" i="8"/>
  <c r="L463" i="8"/>
  <c r="L460" i="8"/>
  <c r="L438" i="8"/>
  <c r="L431" i="8"/>
  <c r="L408" i="8"/>
  <c r="L392" i="8"/>
  <c r="L594" i="8"/>
  <c r="L562" i="8"/>
  <c r="L499" i="8"/>
  <c r="L702" i="8"/>
  <c r="L633" i="8"/>
  <c r="L599" i="8"/>
  <c r="L574" i="8"/>
  <c r="L546" i="8"/>
  <c r="L589" i="8"/>
  <c r="L544" i="8"/>
  <c r="L494" i="8"/>
  <c r="L487" i="8"/>
  <c r="L480" i="8"/>
  <c r="L454" i="8"/>
  <c r="L448" i="8"/>
  <c r="L409" i="8"/>
  <c r="L393" i="8"/>
  <c r="L377" i="8"/>
  <c r="L650" i="8"/>
  <c r="L521" i="8"/>
  <c r="L513" i="8"/>
  <c r="L464" i="8"/>
  <c r="L427" i="8"/>
  <c r="L414" i="8"/>
  <c r="L411" i="8"/>
  <c r="L405" i="8"/>
  <c r="L375" i="8"/>
  <c r="L693" i="8"/>
  <c r="L597" i="8"/>
  <c r="L564" i="8"/>
  <c r="L559" i="8"/>
  <c r="L549" i="8"/>
  <c r="L543" i="8"/>
  <c r="L531" i="8"/>
  <c r="L468" i="8"/>
  <c r="L461" i="8"/>
  <c r="L457" i="8"/>
  <c r="L441" i="8"/>
  <c r="L402" i="8"/>
  <c r="L387" i="8"/>
  <c r="L368" i="8"/>
  <c r="L604" i="8"/>
  <c r="L571" i="8"/>
  <c r="L527" i="8"/>
  <c r="L505" i="8"/>
  <c r="L490" i="8"/>
  <c r="L576" i="8"/>
  <c r="L568" i="8"/>
  <c r="L502" i="8"/>
  <c r="L479" i="8"/>
  <c r="L451" i="8"/>
  <c r="L419" i="8"/>
  <c r="L396" i="8"/>
  <c r="L618" i="8"/>
  <c r="L581" i="8"/>
  <c r="L541" i="8"/>
  <c r="L509" i="8"/>
  <c r="L424" i="8"/>
  <c r="L398" i="8"/>
  <c r="L380" i="8"/>
  <c r="L372" i="8"/>
  <c r="L357" i="8"/>
  <c r="L347" i="8"/>
  <c r="L315" i="8"/>
  <c r="L299" i="8"/>
  <c r="L283" i="8"/>
  <c r="L267" i="8"/>
  <c r="L251" i="8"/>
  <c r="L235" i="8"/>
  <c r="L219" i="8"/>
  <c r="L203" i="8"/>
  <c r="L187" i="8"/>
  <c r="L171" i="8"/>
  <c r="L155" i="8"/>
  <c r="L139" i="8"/>
  <c r="L591" i="8"/>
  <c r="L520" i="8"/>
  <c r="L515" i="8"/>
  <c r="L471" i="8"/>
  <c r="L446" i="8"/>
  <c r="L442" i="8"/>
  <c r="L440" i="8"/>
  <c r="L379" i="8"/>
  <c r="L362" i="8"/>
  <c r="L342" i="8"/>
  <c r="L326" i="8"/>
  <c r="L310" i="8"/>
  <c r="L294" i="8"/>
  <c r="L278" i="8"/>
  <c r="L262" i="8"/>
  <c r="L230" i="8"/>
  <c r="L214" i="8"/>
  <c r="L198" i="8"/>
  <c r="L182" i="8"/>
  <c r="L166" i="8"/>
  <c r="L150" i="8"/>
  <c r="L556" i="8"/>
  <c r="L510" i="8"/>
  <c r="L475" i="8"/>
  <c r="L677" i="8"/>
  <c r="L619" i="8"/>
  <c r="L592" i="8"/>
  <c r="L567" i="8"/>
  <c r="L561" i="8"/>
  <c r="L525" i="8"/>
  <c r="L413" i="8"/>
  <c r="L406" i="8"/>
  <c r="L395" i="8"/>
  <c r="L378" i="8"/>
  <c r="L371" i="8"/>
  <c r="L360" i="8"/>
  <c r="L332" i="8"/>
  <c r="L316" i="8"/>
  <c r="L300" i="8"/>
  <c r="L284" i="8"/>
  <c r="L268" i="8"/>
  <c r="L252" i="8"/>
  <c r="L236" i="8"/>
  <c r="L220" i="8"/>
  <c r="L204" i="8"/>
  <c r="L188" i="8"/>
  <c r="L172" i="8"/>
  <c r="L156" i="8"/>
  <c r="L140" i="8"/>
  <c r="L662" i="8"/>
  <c r="L553" i="8"/>
  <c r="L551" i="8"/>
  <c r="L529" i="8"/>
  <c r="L485" i="8"/>
  <c r="L483" i="8"/>
  <c r="L436" i="8"/>
  <c r="L407" i="8"/>
  <c r="L361" i="8"/>
  <c r="L344" i="8"/>
  <c r="L336" i="8"/>
  <c r="L317" i="8"/>
  <c r="L308" i="8"/>
  <c r="L272" i="8"/>
  <c r="L253" i="8"/>
  <c r="L244" i="8"/>
  <c r="L225" i="8"/>
  <c r="L215" i="8"/>
  <c r="L577" i="8"/>
  <c r="L514" i="8"/>
  <c r="L478" i="8"/>
  <c r="L452" i="8"/>
  <c r="L423" i="8"/>
  <c r="L422" i="8"/>
  <c r="L412" i="8"/>
  <c r="L370" i="8"/>
  <c r="L353" i="8"/>
  <c r="L343" i="8"/>
  <c r="L335" i="8"/>
  <c r="L289" i="8"/>
  <c r="L279" i="8"/>
  <c r="L271" i="8"/>
  <c r="L206" i="8"/>
  <c r="L503" i="8"/>
  <c r="L447" i="8"/>
  <c r="L437" i="8"/>
  <c r="L435" i="8"/>
  <c r="L616" i="8"/>
  <c r="L601" i="8"/>
  <c r="L522" i="8"/>
  <c r="L472" i="8"/>
  <c r="L453" i="8"/>
  <c r="L420" i="8"/>
  <c r="L389" i="8"/>
  <c r="L381" i="8"/>
  <c r="L334" i="8"/>
  <c r="L306" i="8"/>
  <c r="L270" i="8"/>
  <c r="L242" i="8"/>
  <c r="L233" i="8"/>
  <c r="L224" i="8"/>
  <c r="L672" i="8"/>
  <c r="L563" i="8"/>
  <c r="L504" i="8"/>
  <c r="L692" i="8"/>
  <c r="L516" i="8"/>
  <c r="L602" i="8"/>
  <c r="L530" i="8"/>
  <c r="L584" i="8"/>
  <c r="L526" i="8"/>
  <c r="L496" i="8"/>
  <c r="L533" i="8"/>
  <c r="L582" i="8"/>
  <c r="L560" i="8"/>
  <c r="L489" i="8"/>
  <c r="L565" i="8"/>
  <c r="L558" i="8"/>
  <c r="L477" i="8"/>
  <c r="L470" i="8"/>
  <c r="L555" i="8"/>
  <c r="L493" i="8"/>
  <c r="L473" i="8"/>
  <c r="L519" i="8"/>
  <c r="L476" i="8"/>
  <c r="L444" i="8"/>
  <c r="L583" i="8"/>
  <c r="L474" i="8"/>
  <c r="L617" i="8"/>
  <c r="L421" i="8"/>
  <c r="L425" i="8"/>
  <c r="L439" i="8"/>
  <c r="L418" i="8"/>
  <c r="L491" i="8"/>
  <c r="L536" i="8"/>
  <c r="L415" i="8"/>
  <c r="L429" i="8"/>
  <c r="L417" i="8"/>
  <c r="L400" i="8"/>
  <c r="L369" i="8"/>
  <c r="L542" i="8"/>
  <c r="L428" i="8"/>
  <c r="L367" i="8"/>
  <c r="L366" i="8"/>
  <c r="L364" i="8"/>
  <c r="L455" i="8"/>
  <c r="L390" i="8"/>
  <c r="L386" i="8"/>
  <c r="L383" i="8"/>
  <c r="L459" i="8"/>
  <c r="L329" i="8"/>
  <c r="L320" i="8"/>
  <c r="L303" i="8"/>
  <c r="L458" i="8"/>
  <c r="L456" i="8"/>
  <c r="L394" i="8"/>
  <c r="L391" i="8"/>
  <c r="L374" i="8"/>
  <c r="L340" i="8"/>
  <c r="L462" i="8"/>
  <c r="L445" i="8"/>
  <c r="L376" i="8"/>
  <c r="L333" i="8"/>
  <c r="L404" i="8"/>
  <c r="L403" i="8"/>
  <c r="L385" i="8"/>
  <c r="L324" i="8"/>
  <c r="L291" i="8"/>
  <c r="L388" i="8"/>
  <c r="L384" i="8"/>
  <c r="L359" i="8"/>
  <c r="L358" i="8"/>
  <c r="L356" i="8"/>
  <c r="L345" i="8"/>
  <c r="L277" i="8"/>
  <c r="L430" i="8"/>
  <c r="L309" i="8"/>
  <c r="L290" i="8"/>
  <c r="L261" i="8"/>
  <c r="L443" i="8"/>
  <c r="L313" i="8"/>
  <c r="L302" i="8"/>
  <c r="L287" i="8"/>
  <c r="L286" i="8"/>
  <c r="L259" i="8"/>
  <c r="L243" i="8"/>
  <c r="L241" i="8"/>
  <c r="L426" i="8"/>
  <c r="L346" i="8"/>
  <c r="L330" i="8"/>
  <c r="L401" i="8"/>
  <c r="L397" i="8"/>
  <c r="L301" i="8"/>
  <c r="L269" i="8"/>
  <c r="L238" i="8"/>
  <c r="L311" i="8"/>
  <c r="L174" i="8"/>
  <c r="L349" i="8"/>
  <c r="L328" i="8"/>
  <c r="L341" i="8"/>
  <c r="L327" i="8"/>
  <c r="L322" i="8"/>
  <c r="L307" i="8"/>
  <c r="L293" i="8"/>
  <c r="L282" i="8"/>
  <c r="L264" i="8"/>
  <c r="L250" i="8"/>
  <c r="L239" i="8"/>
  <c r="L209" i="8"/>
  <c r="L196" i="8"/>
  <c r="L189" i="8"/>
  <c r="L165" i="8"/>
  <c r="L147" i="8"/>
  <c r="L138" i="8"/>
  <c r="L122" i="8"/>
  <c r="L106" i="8"/>
  <c r="L350" i="8"/>
  <c r="L298" i="8"/>
  <c r="L254" i="8"/>
  <c r="L146" i="8"/>
  <c r="L133" i="8"/>
  <c r="L117" i="8"/>
  <c r="L285" i="8"/>
  <c r="L265" i="8"/>
  <c r="L247" i="8"/>
  <c r="L237" i="8"/>
  <c r="L217" i="8"/>
  <c r="L208" i="8"/>
  <c r="L202" i="8"/>
  <c r="L200" i="8"/>
  <c r="L197" i="8"/>
  <c r="L351" i="8"/>
  <c r="L325" i="8"/>
  <c r="L318" i="8"/>
  <c r="L210" i="8"/>
  <c r="L201" i="8"/>
  <c r="L179" i="8"/>
  <c r="L154" i="8"/>
  <c r="L134" i="8"/>
  <c r="L94" i="8"/>
  <c r="L78" i="8"/>
  <c r="L62" i="8"/>
  <c r="L339" i="8"/>
  <c r="L323" i="8"/>
  <c r="L319" i="8"/>
  <c r="L312" i="8"/>
  <c r="L276" i="8"/>
  <c r="L234" i="8"/>
  <c r="L231" i="8"/>
  <c r="L151" i="8"/>
  <c r="L137" i="8"/>
  <c r="L131" i="8"/>
  <c r="L128" i="8"/>
  <c r="L221" i="8"/>
  <c r="L194" i="8"/>
  <c r="L181" i="8"/>
  <c r="L176" i="8"/>
  <c r="L168" i="8"/>
  <c r="L116" i="8"/>
  <c r="L113" i="8"/>
  <c r="L74" i="8"/>
  <c r="L266" i="8"/>
  <c r="L199" i="8"/>
  <c r="L173" i="8"/>
  <c r="L170" i="8"/>
  <c r="L169" i="8"/>
  <c r="L118" i="8"/>
  <c r="L114" i="8"/>
  <c r="L70" i="8"/>
  <c r="L46" i="8"/>
  <c r="L30" i="8"/>
  <c r="L410" i="8"/>
  <c r="L354" i="8"/>
  <c r="L248" i="8"/>
  <c r="L226" i="8"/>
  <c r="L157" i="8"/>
  <c r="L152" i="8"/>
  <c r="L148" i="8"/>
  <c r="L129" i="8"/>
  <c r="L125" i="8"/>
  <c r="L108" i="8"/>
  <c r="L98" i="8"/>
  <c r="L92" i="8"/>
  <c r="L89" i="8"/>
  <c r="L57" i="8"/>
  <c r="L41" i="8"/>
  <c r="L228" i="8"/>
  <c r="L175" i="8"/>
  <c r="L143" i="8"/>
  <c r="L245" i="8"/>
  <c r="L232" i="8"/>
  <c r="L213" i="8"/>
  <c r="L163" i="8"/>
  <c r="L124" i="8"/>
  <c r="L101" i="8"/>
  <c r="L97" i="8"/>
  <c r="L77" i="8"/>
  <c r="L68" i="8"/>
  <c r="L61" i="8"/>
  <c r="L40" i="8"/>
  <c r="L27" i="8"/>
  <c r="L11" i="8"/>
  <c r="L260" i="8"/>
  <c r="L190" i="8"/>
  <c r="L183" i="8"/>
  <c r="L136" i="8"/>
  <c r="L104" i="8"/>
  <c r="L93" i="8"/>
  <c r="L22" i="8"/>
  <c r="L164" i="8"/>
  <c r="L158" i="8"/>
  <c r="L153" i="8"/>
  <c r="L142" i="8"/>
  <c r="L132" i="8"/>
  <c r="L111" i="8"/>
  <c r="L321" i="8"/>
  <c r="L295" i="8"/>
  <c r="L211" i="8"/>
  <c r="L159" i="8"/>
  <c r="L121" i="8"/>
  <c r="L67" i="8"/>
  <c r="L51" i="8"/>
  <c r="L48" i="8"/>
  <c r="L42" i="8"/>
  <c r="L36" i="8"/>
  <c r="L23" i="8"/>
  <c r="L355" i="8"/>
  <c r="L273" i="8"/>
  <c r="L223" i="8"/>
  <c r="L186" i="8"/>
  <c r="L84" i="8"/>
  <c r="L79" i="8"/>
  <c r="L60" i="8"/>
  <c r="L58" i="8"/>
  <c r="L47" i="8"/>
  <c r="L17" i="8"/>
  <c r="L26" i="8"/>
  <c r="L338" i="8"/>
  <c r="L167" i="8"/>
  <c r="L135" i="8"/>
  <c r="L112" i="8"/>
  <c r="L75" i="8"/>
  <c r="L56" i="8"/>
  <c r="L33" i="8"/>
  <c r="L29" i="8"/>
  <c r="L296" i="8"/>
  <c r="L255" i="8"/>
  <c r="L249" i="8"/>
  <c r="L207" i="8"/>
  <c r="L193" i="8"/>
  <c r="L240" i="8"/>
  <c r="L192" i="8"/>
  <c r="L88" i="8"/>
  <c r="L83" i="8"/>
  <c r="L52" i="8"/>
  <c r="L25" i="8"/>
  <c r="L16" i="8"/>
  <c r="L274" i="8"/>
  <c r="L216" i="8"/>
  <c r="L180" i="8"/>
  <c r="L65" i="8"/>
  <c r="L50" i="8"/>
  <c r="L37" i="8"/>
  <c r="L24" i="8"/>
  <c r="L185" i="8"/>
  <c r="L145" i="8"/>
  <c r="L123" i="8"/>
  <c r="L304" i="8"/>
  <c r="L292" i="8"/>
  <c r="L191" i="8"/>
  <c r="L102" i="8"/>
  <c r="L87" i="8"/>
  <c r="L256" i="8"/>
  <c r="L218" i="8"/>
  <c r="L103" i="8"/>
  <c r="L82" i="8"/>
  <c r="L59" i="8"/>
  <c r="L14" i="8"/>
  <c r="L373" i="8"/>
  <c r="L352" i="8"/>
  <c r="L281" i="8"/>
  <c r="L184" i="8"/>
  <c r="L130" i="8"/>
  <c r="L119" i="8"/>
  <c r="L73" i="8"/>
  <c r="L35" i="8"/>
  <c r="L28" i="8"/>
  <c r="L20" i="8"/>
  <c r="L257" i="8"/>
  <c r="L205" i="8"/>
  <c r="L177" i="8"/>
  <c r="L162" i="8"/>
  <c r="L85" i="8"/>
  <c r="L15" i="8"/>
  <c r="L160" i="8"/>
  <c r="L71" i="8"/>
  <c r="L66" i="8"/>
  <c r="L149" i="8"/>
  <c r="L363" i="8"/>
  <c r="L107" i="8"/>
  <c r="L105" i="8"/>
  <c r="L76" i="8"/>
  <c r="L49" i="8"/>
  <c r="L69" i="8"/>
  <c r="L43" i="8"/>
  <c r="L31" i="8"/>
  <c r="L86" i="8"/>
  <c r="L337" i="8"/>
  <c r="L305" i="8"/>
  <c r="L115" i="8"/>
  <c r="L91" i="8"/>
  <c r="L55" i="8"/>
  <c r="L10" i="8"/>
  <c r="L64" i="8"/>
  <c r="L227" i="8"/>
  <c r="L288" i="8"/>
  <c r="L100" i="8"/>
  <c r="L80" i="8"/>
  <c r="L38" i="8"/>
  <c r="L12" i="8"/>
  <c r="L120" i="8"/>
  <c r="L95" i="8"/>
  <c r="L96" i="8"/>
  <c r="L9" i="8"/>
  <c r="L126" i="8"/>
  <c r="L275" i="8"/>
  <c r="L53" i="8"/>
  <c r="L222" i="8"/>
  <c r="L32" i="8"/>
  <c r="L258" i="8"/>
  <c r="L432" i="8"/>
  <c r="L21" i="8"/>
  <c r="L18" i="8"/>
  <c r="L141" i="8"/>
  <c r="L19" i="8"/>
  <c r="L13" i="8"/>
  <c r="N4" i="8"/>
  <c r="M6" i="8"/>
  <c r="E699" i="1"/>
  <c r="F701" i="1" s="1"/>
  <c r="F31" i="1"/>
  <c r="I127" i="7"/>
  <c r="J127" i="7" s="1"/>
  <c r="F32" i="1"/>
  <c r="I123" i="7"/>
  <c r="J123" i="7" s="1"/>
  <c r="I121" i="7"/>
  <c r="J121" i="7" s="1"/>
  <c r="I126" i="7"/>
  <c r="J126" i="7" s="1"/>
  <c r="I125" i="7"/>
  <c r="J125" i="7" s="1"/>
  <c r="I122" i="7"/>
  <c r="J122" i="7" s="1"/>
  <c r="I124" i="7"/>
  <c r="J124" i="7" s="1"/>
  <c r="I128" i="7"/>
  <c r="J128" i="7" s="1"/>
  <c r="H1866" i="7"/>
  <c r="G1866" i="7"/>
  <c r="F1866" i="7"/>
  <c r="D1866" i="7"/>
  <c r="H1817" i="7"/>
  <c r="G1817" i="7"/>
  <c r="F1817" i="7"/>
  <c r="D1817" i="7"/>
  <c r="H1768" i="7"/>
  <c r="G1768" i="7"/>
  <c r="F1768" i="7"/>
  <c r="D1768" i="7"/>
  <c r="H1719" i="7"/>
  <c r="G1719" i="7"/>
  <c r="F1719" i="7"/>
  <c r="D1719" i="7"/>
  <c r="H1670" i="7"/>
  <c r="G1670" i="7"/>
  <c r="F1670" i="7"/>
  <c r="D1670" i="7"/>
  <c r="H1621" i="7"/>
  <c r="G1621" i="7"/>
  <c r="F1621" i="7"/>
  <c r="D1621" i="7"/>
  <c r="H1572" i="7"/>
  <c r="G1572" i="7"/>
  <c r="F1572" i="7"/>
  <c r="D1572" i="7"/>
  <c r="H1523" i="7"/>
  <c r="G1523" i="7"/>
  <c r="F1523" i="7"/>
  <c r="D1523" i="7"/>
  <c r="H1474" i="7"/>
  <c r="G1474" i="7"/>
  <c r="F1474" i="7"/>
  <c r="D1474" i="7"/>
  <c r="H1425" i="7"/>
  <c r="G1425" i="7"/>
  <c r="F1425" i="7"/>
  <c r="D1425" i="7"/>
  <c r="H1376" i="7"/>
  <c r="G1376" i="7"/>
  <c r="F1376" i="7"/>
  <c r="D1376" i="7"/>
  <c r="H1327" i="7"/>
  <c r="G1327" i="7"/>
  <c r="F1327" i="7"/>
  <c r="D1327" i="7"/>
  <c r="H1278" i="7"/>
  <c r="G1278" i="7"/>
  <c r="F1278" i="7"/>
  <c r="D1278" i="7"/>
  <c r="H1229" i="7"/>
  <c r="G1229" i="7"/>
  <c r="F1229" i="7"/>
  <c r="D1229" i="7"/>
  <c r="H1180" i="7"/>
  <c r="G1180" i="7"/>
  <c r="F1180" i="7"/>
  <c r="D1180" i="7"/>
  <c r="H1131" i="7"/>
  <c r="G1131" i="7"/>
  <c r="F1131" i="7"/>
  <c r="D1131" i="7"/>
  <c r="H1082" i="7"/>
  <c r="G1082" i="7"/>
  <c r="F1082" i="7"/>
  <c r="D1082" i="7"/>
  <c r="H1033" i="7"/>
  <c r="G1033" i="7"/>
  <c r="F1033" i="7"/>
  <c r="D1033" i="7"/>
  <c r="H984" i="7"/>
  <c r="G984" i="7"/>
  <c r="F984" i="7"/>
  <c r="D984" i="7"/>
  <c r="H935" i="7"/>
  <c r="G935" i="7"/>
  <c r="F935" i="7"/>
  <c r="D935" i="7"/>
  <c r="H886" i="7"/>
  <c r="G886" i="7"/>
  <c r="F886" i="7"/>
  <c r="D886" i="7"/>
  <c r="H837" i="7"/>
  <c r="G837" i="7"/>
  <c r="F837" i="7"/>
  <c r="D837" i="7"/>
  <c r="H788" i="7"/>
  <c r="G788" i="7"/>
  <c r="F788" i="7"/>
  <c r="D788" i="7"/>
  <c r="H739" i="7"/>
  <c r="G739" i="7"/>
  <c r="F739" i="7"/>
  <c r="D739" i="7"/>
  <c r="H690" i="7"/>
  <c r="G690" i="7"/>
  <c r="F690" i="7"/>
  <c r="D690" i="7"/>
  <c r="H641" i="7"/>
  <c r="G641" i="7"/>
  <c r="F641" i="7"/>
  <c r="D641" i="7"/>
  <c r="H592" i="7"/>
  <c r="G592" i="7"/>
  <c r="F592" i="7"/>
  <c r="D592" i="7"/>
  <c r="H543" i="7"/>
  <c r="G543" i="7"/>
  <c r="F543" i="7"/>
  <c r="D543" i="7"/>
  <c r="H494" i="7"/>
  <c r="G494" i="7"/>
  <c r="F494" i="7"/>
  <c r="D494" i="7"/>
  <c r="H445" i="7"/>
  <c r="G445" i="7"/>
  <c r="F445" i="7"/>
  <c r="D445" i="7"/>
  <c r="H396" i="7"/>
  <c r="G396" i="7"/>
  <c r="F396" i="7"/>
  <c r="D396" i="7"/>
  <c r="H347" i="7"/>
  <c r="G347" i="7"/>
  <c r="F347" i="7"/>
  <c r="D347" i="7"/>
  <c r="H298" i="7"/>
  <c r="G298" i="7"/>
  <c r="F298" i="7"/>
  <c r="D298" i="7"/>
  <c r="H249" i="7"/>
  <c r="G249" i="7"/>
  <c r="F249" i="7"/>
  <c r="D249" i="7"/>
  <c r="H1892" i="7"/>
  <c r="G1892" i="7"/>
  <c r="F1892" i="7"/>
  <c r="D1892" i="7"/>
  <c r="H1844" i="7"/>
  <c r="G1844" i="7"/>
  <c r="F1844" i="7"/>
  <c r="D1844" i="7"/>
  <c r="H1795" i="7"/>
  <c r="G1795" i="7"/>
  <c r="F1795" i="7"/>
  <c r="D1795" i="7"/>
  <c r="H1746" i="7"/>
  <c r="G1746" i="7"/>
  <c r="F1746" i="7"/>
  <c r="D1746" i="7"/>
  <c r="H1697" i="7"/>
  <c r="G1697" i="7"/>
  <c r="F1697" i="7"/>
  <c r="D1697" i="7"/>
  <c r="H1648" i="7"/>
  <c r="G1648" i="7"/>
  <c r="F1648" i="7"/>
  <c r="D1648" i="7"/>
  <c r="H1599" i="7"/>
  <c r="G1599" i="7"/>
  <c r="F1599" i="7"/>
  <c r="D1599" i="7"/>
  <c r="H1550" i="7"/>
  <c r="G1550" i="7"/>
  <c r="F1550" i="7"/>
  <c r="D1550" i="7"/>
  <c r="H1501" i="7"/>
  <c r="G1501" i="7"/>
  <c r="F1501" i="7"/>
  <c r="D1501" i="7"/>
  <c r="H1452" i="7"/>
  <c r="G1452" i="7"/>
  <c r="F1452" i="7"/>
  <c r="D1452" i="7"/>
  <c r="H1403" i="7"/>
  <c r="G1403" i="7"/>
  <c r="F1403" i="7"/>
  <c r="D1403" i="7"/>
  <c r="H1354" i="7"/>
  <c r="G1354" i="7"/>
  <c r="F1354" i="7"/>
  <c r="D1354" i="7"/>
  <c r="H1305" i="7"/>
  <c r="G1305" i="7"/>
  <c r="F1305" i="7"/>
  <c r="D1305" i="7"/>
  <c r="H1256" i="7"/>
  <c r="G1256" i="7"/>
  <c r="F1256" i="7"/>
  <c r="D1256" i="7"/>
  <c r="H1207" i="7"/>
  <c r="G1207" i="7"/>
  <c r="F1207" i="7"/>
  <c r="D1207" i="7"/>
  <c r="H1158" i="7"/>
  <c r="G1158" i="7"/>
  <c r="F1158" i="7"/>
  <c r="D1158" i="7"/>
  <c r="H1109" i="7"/>
  <c r="G1109" i="7"/>
  <c r="F1109" i="7"/>
  <c r="D1109" i="7"/>
  <c r="H1060" i="7"/>
  <c r="G1060" i="7"/>
  <c r="F1060" i="7"/>
  <c r="D1060" i="7"/>
  <c r="H1011" i="7"/>
  <c r="G1011" i="7"/>
  <c r="F1011" i="7"/>
  <c r="D1011" i="7"/>
  <c r="H962" i="7"/>
  <c r="G962" i="7"/>
  <c r="F962" i="7"/>
  <c r="D962" i="7"/>
  <c r="H913" i="7"/>
  <c r="G913" i="7"/>
  <c r="F913" i="7"/>
  <c r="D913" i="7"/>
  <c r="H864" i="7"/>
  <c r="G864" i="7"/>
  <c r="F864" i="7"/>
  <c r="D864" i="7"/>
  <c r="H815" i="7"/>
  <c r="G815" i="7"/>
  <c r="F815" i="7"/>
  <c r="D815" i="7"/>
  <c r="H766" i="7"/>
  <c r="G766" i="7"/>
  <c r="F766" i="7"/>
  <c r="D766" i="7"/>
  <c r="H717" i="7"/>
  <c r="G717" i="7"/>
  <c r="F717" i="7"/>
  <c r="D717" i="7"/>
  <c r="H668" i="7"/>
  <c r="G668" i="7"/>
  <c r="F668" i="7"/>
  <c r="D668" i="7"/>
  <c r="H619" i="7"/>
  <c r="G619" i="7"/>
  <c r="F619" i="7"/>
  <c r="D619" i="7"/>
  <c r="H570" i="7"/>
  <c r="G570" i="7"/>
  <c r="F570" i="7"/>
  <c r="D570" i="7"/>
  <c r="H521" i="7"/>
  <c r="G521" i="7"/>
  <c r="F521" i="7"/>
  <c r="D521" i="7"/>
  <c r="H472" i="7"/>
  <c r="G472" i="7"/>
  <c r="F472" i="7"/>
  <c r="D472" i="7"/>
  <c r="H423" i="7"/>
  <c r="G423" i="7"/>
  <c r="F423" i="7"/>
  <c r="D423" i="7"/>
  <c r="H374" i="7"/>
  <c r="G374" i="7"/>
  <c r="F374" i="7"/>
  <c r="D374" i="7"/>
  <c r="H325" i="7"/>
  <c r="G325" i="7"/>
  <c r="F325" i="7"/>
  <c r="D325" i="7"/>
  <c r="H276" i="7"/>
  <c r="G276" i="7"/>
  <c r="F276" i="7"/>
  <c r="D276" i="7"/>
  <c r="H1857" i="7"/>
  <c r="G1857" i="7"/>
  <c r="F1857" i="7"/>
  <c r="D1857" i="7"/>
  <c r="H1856" i="7"/>
  <c r="G1856" i="7"/>
  <c r="F1856" i="7"/>
  <c r="D1856" i="7"/>
  <c r="H1855" i="7"/>
  <c r="G1855" i="7"/>
  <c r="F1855" i="7"/>
  <c r="D1855" i="7"/>
  <c r="H1808" i="7"/>
  <c r="G1808" i="7"/>
  <c r="F1808" i="7"/>
  <c r="D1808" i="7"/>
  <c r="H1807" i="7"/>
  <c r="G1807" i="7"/>
  <c r="F1807" i="7"/>
  <c r="D1807" i="7"/>
  <c r="H1806" i="7"/>
  <c r="G1806" i="7"/>
  <c r="F1806" i="7"/>
  <c r="D1806" i="7"/>
  <c r="H1759" i="7"/>
  <c r="G1759" i="7"/>
  <c r="F1759" i="7"/>
  <c r="D1759" i="7"/>
  <c r="H1758" i="7"/>
  <c r="G1758" i="7"/>
  <c r="F1758" i="7"/>
  <c r="D1758" i="7"/>
  <c r="H1757" i="7"/>
  <c r="G1757" i="7"/>
  <c r="F1757" i="7"/>
  <c r="D1757" i="7"/>
  <c r="H1710" i="7"/>
  <c r="G1710" i="7"/>
  <c r="F1710" i="7"/>
  <c r="D1710" i="7"/>
  <c r="H1709" i="7"/>
  <c r="G1709" i="7"/>
  <c r="F1709" i="7"/>
  <c r="D1709" i="7"/>
  <c r="H1708" i="7"/>
  <c r="G1708" i="7"/>
  <c r="F1708" i="7"/>
  <c r="D1708" i="7"/>
  <c r="H1661" i="7"/>
  <c r="G1661" i="7"/>
  <c r="F1661" i="7"/>
  <c r="D1661" i="7"/>
  <c r="H1660" i="7"/>
  <c r="G1660" i="7"/>
  <c r="F1660" i="7"/>
  <c r="D1660" i="7"/>
  <c r="H1659" i="7"/>
  <c r="G1659" i="7"/>
  <c r="F1659" i="7"/>
  <c r="D1659" i="7"/>
  <c r="H1612" i="7"/>
  <c r="G1612" i="7"/>
  <c r="F1612" i="7"/>
  <c r="D1612" i="7"/>
  <c r="H1611" i="7"/>
  <c r="G1611" i="7"/>
  <c r="F1611" i="7"/>
  <c r="D1611" i="7"/>
  <c r="H1610" i="7"/>
  <c r="G1610" i="7"/>
  <c r="F1610" i="7"/>
  <c r="D1610" i="7"/>
  <c r="H1563" i="7"/>
  <c r="G1563" i="7"/>
  <c r="F1563" i="7"/>
  <c r="D1563" i="7"/>
  <c r="H1562" i="7"/>
  <c r="G1562" i="7"/>
  <c r="F1562" i="7"/>
  <c r="D1562" i="7"/>
  <c r="H1561" i="7"/>
  <c r="G1561" i="7"/>
  <c r="F1561" i="7"/>
  <c r="D1561" i="7"/>
  <c r="H1514" i="7"/>
  <c r="G1514" i="7"/>
  <c r="F1514" i="7"/>
  <c r="D1514" i="7"/>
  <c r="H1513" i="7"/>
  <c r="G1513" i="7"/>
  <c r="F1513" i="7"/>
  <c r="D1513" i="7"/>
  <c r="H1512" i="7"/>
  <c r="G1512" i="7"/>
  <c r="F1512" i="7"/>
  <c r="D1512" i="7"/>
  <c r="H1465" i="7"/>
  <c r="G1465" i="7"/>
  <c r="F1465" i="7"/>
  <c r="D1465" i="7"/>
  <c r="H1464" i="7"/>
  <c r="G1464" i="7"/>
  <c r="F1464" i="7"/>
  <c r="D1464" i="7"/>
  <c r="H1463" i="7"/>
  <c r="G1463" i="7"/>
  <c r="F1463" i="7"/>
  <c r="D1463" i="7"/>
  <c r="H1416" i="7"/>
  <c r="G1416" i="7"/>
  <c r="F1416" i="7"/>
  <c r="D1416" i="7"/>
  <c r="H1415" i="7"/>
  <c r="G1415" i="7"/>
  <c r="F1415" i="7"/>
  <c r="D1415" i="7"/>
  <c r="H1414" i="7"/>
  <c r="G1414" i="7"/>
  <c r="F1414" i="7"/>
  <c r="D1414" i="7"/>
  <c r="H1367" i="7"/>
  <c r="G1367" i="7"/>
  <c r="F1367" i="7"/>
  <c r="D1367" i="7"/>
  <c r="H1366" i="7"/>
  <c r="G1366" i="7"/>
  <c r="F1366" i="7"/>
  <c r="D1366" i="7"/>
  <c r="H1365" i="7"/>
  <c r="G1365" i="7"/>
  <c r="F1365" i="7"/>
  <c r="D1365" i="7"/>
  <c r="H1318" i="7"/>
  <c r="G1318" i="7"/>
  <c r="F1318" i="7"/>
  <c r="D1318" i="7"/>
  <c r="H1317" i="7"/>
  <c r="G1317" i="7"/>
  <c r="F1317" i="7"/>
  <c r="D1317" i="7"/>
  <c r="H1316" i="7"/>
  <c r="G1316" i="7"/>
  <c r="F1316" i="7"/>
  <c r="D1316" i="7"/>
  <c r="H1269" i="7"/>
  <c r="G1269" i="7"/>
  <c r="F1269" i="7"/>
  <c r="D1269" i="7"/>
  <c r="H1268" i="7"/>
  <c r="G1268" i="7"/>
  <c r="F1268" i="7"/>
  <c r="D1268" i="7"/>
  <c r="H1267" i="7"/>
  <c r="G1267" i="7"/>
  <c r="F1267" i="7"/>
  <c r="D1267" i="7"/>
  <c r="H1220" i="7"/>
  <c r="G1220" i="7"/>
  <c r="F1220" i="7"/>
  <c r="D1220" i="7"/>
  <c r="H1219" i="7"/>
  <c r="G1219" i="7"/>
  <c r="F1219" i="7"/>
  <c r="D1219" i="7"/>
  <c r="H1218" i="7"/>
  <c r="G1218" i="7"/>
  <c r="F1218" i="7"/>
  <c r="D1218" i="7"/>
  <c r="H1171" i="7"/>
  <c r="G1171" i="7"/>
  <c r="F1171" i="7"/>
  <c r="D1171" i="7"/>
  <c r="H1170" i="7"/>
  <c r="G1170" i="7"/>
  <c r="F1170" i="7"/>
  <c r="D1170" i="7"/>
  <c r="H1169" i="7"/>
  <c r="G1169" i="7"/>
  <c r="F1169" i="7"/>
  <c r="D1169" i="7"/>
  <c r="H1122" i="7"/>
  <c r="G1122" i="7"/>
  <c r="F1122" i="7"/>
  <c r="D1122" i="7"/>
  <c r="H1121" i="7"/>
  <c r="G1121" i="7"/>
  <c r="F1121" i="7"/>
  <c r="D1121" i="7"/>
  <c r="H1120" i="7"/>
  <c r="G1120" i="7"/>
  <c r="F1120" i="7"/>
  <c r="D1120" i="7"/>
  <c r="H1073" i="7"/>
  <c r="G1073" i="7"/>
  <c r="F1073" i="7"/>
  <c r="D1073" i="7"/>
  <c r="H1072" i="7"/>
  <c r="G1072" i="7"/>
  <c r="F1072" i="7"/>
  <c r="D1072" i="7"/>
  <c r="H1071" i="7"/>
  <c r="G1071" i="7"/>
  <c r="F1071" i="7"/>
  <c r="D1071" i="7"/>
  <c r="H1024" i="7"/>
  <c r="G1024" i="7"/>
  <c r="F1024" i="7"/>
  <c r="D1024" i="7"/>
  <c r="H1023" i="7"/>
  <c r="G1023" i="7"/>
  <c r="F1023" i="7"/>
  <c r="D1023" i="7"/>
  <c r="H1022" i="7"/>
  <c r="G1022" i="7"/>
  <c r="F1022" i="7"/>
  <c r="D1022" i="7"/>
  <c r="H975" i="7"/>
  <c r="G975" i="7"/>
  <c r="F975" i="7"/>
  <c r="D975" i="7"/>
  <c r="H974" i="7"/>
  <c r="G974" i="7"/>
  <c r="F974" i="7"/>
  <c r="D974" i="7"/>
  <c r="H973" i="7"/>
  <c r="G973" i="7"/>
  <c r="F973" i="7"/>
  <c r="D973" i="7"/>
  <c r="H926" i="7"/>
  <c r="G926" i="7"/>
  <c r="F926" i="7"/>
  <c r="D926" i="7"/>
  <c r="H925" i="7"/>
  <c r="G925" i="7"/>
  <c r="F925" i="7"/>
  <c r="D925" i="7"/>
  <c r="H924" i="7"/>
  <c r="G924" i="7"/>
  <c r="F924" i="7"/>
  <c r="D924" i="7"/>
  <c r="H877" i="7"/>
  <c r="G877" i="7"/>
  <c r="F877" i="7"/>
  <c r="D877" i="7"/>
  <c r="H876" i="7"/>
  <c r="G876" i="7"/>
  <c r="F876" i="7"/>
  <c r="D876" i="7"/>
  <c r="H875" i="7"/>
  <c r="G875" i="7"/>
  <c r="F875" i="7"/>
  <c r="D875" i="7"/>
  <c r="H828" i="7"/>
  <c r="G828" i="7"/>
  <c r="F828" i="7"/>
  <c r="D828" i="7"/>
  <c r="H827" i="7"/>
  <c r="G827" i="7"/>
  <c r="F827" i="7"/>
  <c r="D827" i="7"/>
  <c r="H826" i="7"/>
  <c r="G826" i="7"/>
  <c r="F826" i="7"/>
  <c r="D826" i="7"/>
  <c r="H779" i="7"/>
  <c r="G779" i="7"/>
  <c r="F779" i="7"/>
  <c r="D779" i="7"/>
  <c r="H778" i="7"/>
  <c r="G778" i="7"/>
  <c r="F778" i="7"/>
  <c r="D778" i="7"/>
  <c r="H777" i="7"/>
  <c r="G777" i="7"/>
  <c r="F777" i="7"/>
  <c r="D777" i="7"/>
  <c r="H730" i="7"/>
  <c r="G730" i="7"/>
  <c r="F730" i="7"/>
  <c r="D730" i="7"/>
  <c r="H729" i="7"/>
  <c r="G729" i="7"/>
  <c r="F729" i="7"/>
  <c r="D729" i="7"/>
  <c r="H728" i="7"/>
  <c r="G728" i="7"/>
  <c r="F728" i="7"/>
  <c r="D728" i="7"/>
  <c r="H681" i="7"/>
  <c r="G681" i="7"/>
  <c r="F681" i="7"/>
  <c r="D681" i="7"/>
  <c r="H680" i="7"/>
  <c r="G680" i="7"/>
  <c r="F680" i="7"/>
  <c r="D680" i="7"/>
  <c r="H679" i="7"/>
  <c r="G679" i="7"/>
  <c r="F679" i="7"/>
  <c r="D679" i="7"/>
  <c r="H632" i="7"/>
  <c r="G632" i="7"/>
  <c r="F632" i="7"/>
  <c r="D632" i="7"/>
  <c r="H631" i="7"/>
  <c r="G631" i="7"/>
  <c r="F631" i="7"/>
  <c r="D631" i="7"/>
  <c r="H630" i="7"/>
  <c r="G630" i="7"/>
  <c r="F630" i="7"/>
  <c r="D630" i="7"/>
  <c r="H583" i="7"/>
  <c r="G583" i="7"/>
  <c r="F583" i="7"/>
  <c r="D583" i="7"/>
  <c r="H582" i="7"/>
  <c r="G582" i="7"/>
  <c r="F582" i="7"/>
  <c r="D582" i="7"/>
  <c r="H581" i="7"/>
  <c r="G581" i="7"/>
  <c r="F581" i="7"/>
  <c r="D581" i="7"/>
  <c r="H534" i="7"/>
  <c r="G534" i="7"/>
  <c r="F534" i="7"/>
  <c r="D534" i="7"/>
  <c r="H533" i="7"/>
  <c r="G533" i="7"/>
  <c r="F533" i="7"/>
  <c r="D533" i="7"/>
  <c r="H532" i="7"/>
  <c r="G532" i="7"/>
  <c r="F532" i="7"/>
  <c r="D532" i="7"/>
  <c r="H485" i="7"/>
  <c r="G485" i="7"/>
  <c r="F485" i="7"/>
  <c r="D485" i="7"/>
  <c r="H484" i="7"/>
  <c r="G484" i="7"/>
  <c r="F484" i="7"/>
  <c r="D484" i="7"/>
  <c r="H483" i="7"/>
  <c r="G483" i="7"/>
  <c r="F483" i="7"/>
  <c r="D483" i="7"/>
  <c r="H436" i="7"/>
  <c r="G436" i="7"/>
  <c r="F436" i="7"/>
  <c r="D436" i="7"/>
  <c r="H435" i="7"/>
  <c r="G435" i="7"/>
  <c r="F435" i="7"/>
  <c r="D435" i="7"/>
  <c r="H434" i="7"/>
  <c r="G434" i="7"/>
  <c r="F434" i="7"/>
  <c r="D434" i="7"/>
  <c r="H387" i="7"/>
  <c r="G387" i="7"/>
  <c r="F387" i="7"/>
  <c r="D387" i="7"/>
  <c r="H386" i="7"/>
  <c r="G386" i="7"/>
  <c r="F386" i="7"/>
  <c r="D386" i="7"/>
  <c r="H385" i="7"/>
  <c r="G385" i="7"/>
  <c r="F385" i="7"/>
  <c r="D385" i="7"/>
  <c r="H338" i="7"/>
  <c r="G338" i="7"/>
  <c r="F338" i="7"/>
  <c r="D338" i="7"/>
  <c r="H337" i="7"/>
  <c r="G337" i="7"/>
  <c r="F337" i="7"/>
  <c r="D337" i="7"/>
  <c r="H336" i="7"/>
  <c r="G336" i="7"/>
  <c r="F336" i="7"/>
  <c r="D336" i="7"/>
  <c r="H289" i="7"/>
  <c r="G289" i="7"/>
  <c r="F289" i="7"/>
  <c r="D289" i="7"/>
  <c r="H288" i="7"/>
  <c r="G288" i="7"/>
  <c r="F288" i="7"/>
  <c r="D288" i="7"/>
  <c r="H287" i="7"/>
  <c r="G287" i="7"/>
  <c r="F287" i="7"/>
  <c r="D287" i="7"/>
  <c r="H240" i="7"/>
  <c r="G240" i="7"/>
  <c r="F240" i="7"/>
  <c r="D240" i="7"/>
  <c r="H239" i="7"/>
  <c r="G239" i="7"/>
  <c r="F239" i="7"/>
  <c r="D239" i="7"/>
  <c r="H238" i="7"/>
  <c r="G238" i="7"/>
  <c r="F238" i="7"/>
  <c r="D238" i="7"/>
  <c r="G1880" i="7"/>
  <c r="H1881" i="7"/>
  <c r="G1881" i="7"/>
  <c r="F1881" i="7"/>
  <c r="D1881" i="7"/>
  <c r="H1880" i="7"/>
  <c r="F1880" i="7"/>
  <c r="D1880" i="7"/>
  <c r="H1879" i="7"/>
  <c r="G1879" i="7"/>
  <c r="F1879" i="7"/>
  <c r="D1879" i="7"/>
  <c r="H1878" i="7"/>
  <c r="F1878" i="7"/>
  <c r="D1878" i="7"/>
  <c r="H1877" i="7"/>
  <c r="G1877" i="7"/>
  <c r="F1877" i="7"/>
  <c r="D1877" i="7"/>
  <c r="H1876" i="7"/>
  <c r="G1876" i="7"/>
  <c r="F1876" i="7"/>
  <c r="D1876" i="7"/>
  <c r="H1875" i="7"/>
  <c r="G1875" i="7"/>
  <c r="F1875" i="7"/>
  <c r="D1875" i="7"/>
  <c r="H1874" i="7"/>
  <c r="G1874" i="7"/>
  <c r="F1874" i="7"/>
  <c r="D1874" i="7"/>
  <c r="H1833" i="7"/>
  <c r="G1833" i="7"/>
  <c r="F1833" i="7"/>
  <c r="D1833" i="7"/>
  <c r="H1832" i="7"/>
  <c r="G1832" i="7"/>
  <c r="F1832" i="7"/>
  <c r="D1832" i="7"/>
  <c r="H1831" i="7"/>
  <c r="G1831" i="7"/>
  <c r="F1831" i="7"/>
  <c r="D1831" i="7"/>
  <c r="H1830" i="7"/>
  <c r="G1830" i="7"/>
  <c r="F1830" i="7"/>
  <c r="D1830" i="7"/>
  <c r="H1829" i="7"/>
  <c r="G1829" i="7"/>
  <c r="F1829" i="7"/>
  <c r="D1829" i="7"/>
  <c r="H1828" i="7"/>
  <c r="G1828" i="7"/>
  <c r="F1828" i="7"/>
  <c r="D1828" i="7"/>
  <c r="H1827" i="7"/>
  <c r="G1827" i="7"/>
  <c r="F1827" i="7"/>
  <c r="D1827" i="7"/>
  <c r="H1826" i="7"/>
  <c r="G1826" i="7"/>
  <c r="F1826" i="7"/>
  <c r="D1826" i="7"/>
  <c r="H1825" i="7"/>
  <c r="G1825" i="7"/>
  <c r="F1825" i="7"/>
  <c r="D1825" i="7"/>
  <c r="H1784" i="7"/>
  <c r="G1784" i="7"/>
  <c r="F1784" i="7"/>
  <c r="D1784" i="7"/>
  <c r="H1783" i="7"/>
  <c r="G1783" i="7"/>
  <c r="F1783" i="7"/>
  <c r="D1783" i="7"/>
  <c r="H1782" i="7"/>
  <c r="G1782" i="7"/>
  <c r="F1782" i="7"/>
  <c r="D1782" i="7"/>
  <c r="H1781" i="7"/>
  <c r="G1781" i="7"/>
  <c r="F1781" i="7"/>
  <c r="D1781" i="7"/>
  <c r="H1780" i="7"/>
  <c r="G1780" i="7"/>
  <c r="F1780" i="7"/>
  <c r="D1780" i="7"/>
  <c r="H1779" i="7"/>
  <c r="G1779" i="7"/>
  <c r="F1779" i="7"/>
  <c r="D1779" i="7"/>
  <c r="H1778" i="7"/>
  <c r="G1778" i="7"/>
  <c r="F1778" i="7"/>
  <c r="D1778" i="7"/>
  <c r="H1777" i="7"/>
  <c r="G1777" i="7"/>
  <c r="F1777" i="7"/>
  <c r="D1777" i="7"/>
  <c r="H1776" i="7"/>
  <c r="G1776" i="7"/>
  <c r="F1776" i="7"/>
  <c r="D1776" i="7"/>
  <c r="H1735" i="7"/>
  <c r="G1735" i="7"/>
  <c r="F1735" i="7"/>
  <c r="D1735" i="7"/>
  <c r="H1734" i="7"/>
  <c r="G1734" i="7"/>
  <c r="F1734" i="7"/>
  <c r="D1734" i="7"/>
  <c r="H1733" i="7"/>
  <c r="G1733" i="7"/>
  <c r="F1733" i="7"/>
  <c r="D1733" i="7"/>
  <c r="H1732" i="7"/>
  <c r="G1732" i="7"/>
  <c r="F1732" i="7"/>
  <c r="D1732" i="7"/>
  <c r="H1731" i="7"/>
  <c r="G1731" i="7"/>
  <c r="F1731" i="7"/>
  <c r="D1731" i="7"/>
  <c r="H1730" i="7"/>
  <c r="G1730" i="7"/>
  <c r="F1730" i="7"/>
  <c r="D1730" i="7"/>
  <c r="H1729" i="7"/>
  <c r="G1729" i="7"/>
  <c r="F1729" i="7"/>
  <c r="D1729" i="7"/>
  <c r="H1728" i="7"/>
  <c r="G1728" i="7"/>
  <c r="F1728" i="7"/>
  <c r="D1728" i="7"/>
  <c r="H1727" i="7"/>
  <c r="G1727" i="7"/>
  <c r="F1727" i="7"/>
  <c r="D1727" i="7"/>
  <c r="H1686" i="7"/>
  <c r="G1686" i="7"/>
  <c r="F1686" i="7"/>
  <c r="D1686" i="7"/>
  <c r="H1685" i="7"/>
  <c r="G1685" i="7"/>
  <c r="F1685" i="7"/>
  <c r="D1685" i="7"/>
  <c r="H1684" i="7"/>
  <c r="G1684" i="7"/>
  <c r="F1684" i="7"/>
  <c r="D1684" i="7"/>
  <c r="H1683" i="7"/>
  <c r="G1683" i="7"/>
  <c r="F1683" i="7"/>
  <c r="D1683" i="7"/>
  <c r="H1682" i="7"/>
  <c r="G1682" i="7"/>
  <c r="F1682" i="7"/>
  <c r="D1682" i="7"/>
  <c r="H1681" i="7"/>
  <c r="G1681" i="7"/>
  <c r="F1681" i="7"/>
  <c r="D1681" i="7"/>
  <c r="H1680" i="7"/>
  <c r="G1680" i="7"/>
  <c r="F1680" i="7"/>
  <c r="D1680" i="7"/>
  <c r="H1679" i="7"/>
  <c r="G1679" i="7"/>
  <c r="F1679" i="7"/>
  <c r="D1679" i="7"/>
  <c r="H1678" i="7"/>
  <c r="G1678" i="7"/>
  <c r="F1678" i="7"/>
  <c r="D1678" i="7"/>
  <c r="H1637" i="7"/>
  <c r="G1637" i="7"/>
  <c r="F1637" i="7"/>
  <c r="D1637" i="7"/>
  <c r="H1636" i="7"/>
  <c r="G1636" i="7"/>
  <c r="F1636" i="7"/>
  <c r="D1636" i="7"/>
  <c r="H1635" i="7"/>
  <c r="G1635" i="7"/>
  <c r="F1635" i="7"/>
  <c r="D1635" i="7"/>
  <c r="H1634" i="7"/>
  <c r="G1634" i="7"/>
  <c r="F1634" i="7"/>
  <c r="D1634" i="7"/>
  <c r="H1633" i="7"/>
  <c r="G1633" i="7"/>
  <c r="F1633" i="7"/>
  <c r="D1633" i="7"/>
  <c r="H1632" i="7"/>
  <c r="G1632" i="7"/>
  <c r="F1632" i="7"/>
  <c r="D1632" i="7"/>
  <c r="H1631" i="7"/>
  <c r="G1631" i="7"/>
  <c r="F1631" i="7"/>
  <c r="D1631" i="7"/>
  <c r="H1630" i="7"/>
  <c r="G1630" i="7"/>
  <c r="F1630" i="7"/>
  <c r="D1630" i="7"/>
  <c r="H1629" i="7"/>
  <c r="G1629" i="7"/>
  <c r="F1629" i="7"/>
  <c r="D1629" i="7"/>
  <c r="H1588" i="7"/>
  <c r="G1588" i="7"/>
  <c r="F1588" i="7"/>
  <c r="D1588" i="7"/>
  <c r="H1587" i="7"/>
  <c r="G1587" i="7"/>
  <c r="F1587" i="7"/>
  <c r="D1587" i="7"/>
  <c r="H1586" i="7"/>
  <c r="G1586" i="7"/>
  <c r="F1586" i="7"/>
  <c r="D1586" i="7"/>
  <c r="H1585" i="7"/>
  <c r="G1585" i="7"/>
  <c r="F1585" i="7"/>
  <c r="D1585" i="7"/>
  <c r="H1584" i="7"/>
  <c r="G1584" i="7"/>
  <c r="F1584" i="7"/>
  <c r="D1584" i="7"/>
  <c r="H1583" i="7"/>
  <c r="G1583" i="7"/>
  <c r="F1583" i="7"/>
  <c r="D1583" i="7"/>
  <c r="H1582" i="7"/>
  <c r="G1582" i="7"/>
  <c r="F1582" i="7"/>
  <c r="D1582" i="7"/>
  <c r="H1581" i="7"/>
  <c r="G1581" i="7"/>
  <c r="F1581" i="7"/>
  <c r="D1581" i="7"/>
  <c r="H1580" i="7"/>
  <c r="G1580" i="7"/>
  <c r="F1580" i="7"/>
  <c r="D1580" i="7"/>
  <c r="H1539" i="7"/>
  <c r="G1539" i="7"/>
  <c r="F1539" i="7"/>
  <c r="D1539" i="7"/>
  <c r="H1538" i="7"/>
  <c r="G1538" i="7"/>
  <c r="F1538" i="7"/>
  <c r="D1538" i="7"/>
  <c r="H1537" i="7"/>
  <c r="G1537" i="7"/>
  <c r="F1537" i="7"/>
  <c r="D1537" i="7"/>
  <c r="H1536" i="7"/>
  <c r="G1536" i="7"/>
  <c r="F1536" i="7"/>
  <c r="D1536" i="7"/>
  <c r="H1535" i="7"/>
  <c r="G1535" i="7"/>
  <c r="F1535" i="7"/>
  <c r="D1535" i="7"/>
  <c r="H1534" i="7"/>
  <c r="G1534" i="7"/>
  <c r="F1534" i="7"/>
  <c r="D1534" i="7"/>
  <c r="H1533" i="7"/>
  <c r="G1533" i="7"/>
  <c r="F1533" i="7"/>
  <c r="D1533" i="7"/>
  <c r="H1532" i="7"/>
  <c r="G1532" i="7"/>
  <c r="F1532" i="7"/>
  <c r="D1532" i="7"/>
  <c r="H1531" i="7"/>
  <c r="G1531" i="7"/>
  <c r="F1531" i="7"/>
  <c r="D1531" i="7"/>
  <c r="H1490" i="7"/>
  <c r="G1490" i="7"/>
  <c r="F1490" i="7"/>
  <c r="D1490" i="7"/>
  <c r="H1489" i="7"/>
  <c r="G1489" i="7"/>
  <c r="F1489" i="7"/>
  <c r="D1489" i="7"/>
  <c r="H1488" i="7"/>
  <c r="G1488" i="7"/>
  <c r="F1488" i="7"/>
  <c r="D1488" i="7"/>
  <c r="H1487" i="7"/>
  <c r="G1487" i="7"/>
  <c r="F1487" i="7"/>
  <c r="D1487" i="7"/>
  <c r="H1486" i="7"/>
  <c r="G1486" i="7"/>
  <c r="F1486" i="7"/>
  <c r="D1486" i="7"/>
  <c r="H1485" i="7"/>
  <c r="G1485" i="7"/>
  <c r="F1485" i="7"/>
  <c r="D1485" i="7"/>
  <c r="H1484" i="7"/>
  <c r="G1484" i="7"/>
  <c r="F1484" i="7"/>
  <c r="D1484" i="7"/>
  <c r="H1483" i="7"/>
  <c r="G1483" i="7"/>
  <c r="F1483" i="7"/>
  <c r="D1483" i="7"/>
  <c r="H1482" i="7"/>
  <c r="G1482" i="7"/>
  <c r="F1482" i="7"/>
  <c r="D1482" i="7"/>
  <c r="H1441" i="7"/>
  <c r="G1441" i="7"/>
  <c r="F1441" i="7"/>
  <c r="D1441" i="7"/>
  <c r="H1440" i="7"/>
  <c r="G1440" i="7"/>
  <c r="F1440" i="7"/>
  <c r="D1440" i="7"/>
  <c r="H1439" i="7"/>
  <c r="G1439" i="7"/>
  <c r="F1439" i="7"/>
  <c r="D1439" i="7"/>
  <c r="H1438" i="7"/>
  <c r="G1438" i="7"/>
  <c r="F1438" i="7"/>
  <c r="D1438" i="7"/>
  <c r="H1437" i="7"/>
  <c r="G1437" i="7"/>
  <c r="F1437" i="7"/>
  <c r="D1437" i="7"/>
  <c r="H1436" i="7"/>
  <c r="G1436" i="7"/>
  <c r="F1436" i="7"/>
  <c r="D1436" i="7"/>
  <c r="H1435" i="7"/>
  <c r="G1435" i="7"/>
  <c r="F1435" i="7"/>
  <c r="D1435" i="7"/>
  <c r="H1434" i="7"/>
  <c r="G1434" i="7"/>
  <c r="F1434" i="7"/>
  <c r="D1434" i="7"/>
  <c r="H1433" i="7"/>
  <c r="G1433" i="7"/>
  <c r="F1433" i="7"/>
  <c r="D1433" i="7"/>
  <c r="H1392" i="7"/>
  <c r="G1392" i="7"/>
  <c r="F1392" i="7"/>
  <c r="D1392" i="7"/>
  <c r="H1391" i="7"/>
  <c r="G1391" i="7"/>
  <c r="F1391" i="7"/>
  <c r="D1391" i="7"/>
  <c r="H1390" i="7"/>
  <c r="G1390" i="7"/>
  <c r="F1390" i="7"/>
  <c r="D1390" i="7"/>
  <c r="H1389" i="7"/>
  <c r="G1389" i="7"/>
  <c r="F1389" i="7"/>
  <c r="D1389" i="7"/>
  <c r="H1388" i="7"/>
  <c r="G1388" i="7"/>
  <c r="F1388" i="7"/>
  <c r="D1388" i="7"/>
  <c r="H1387" i="7"/>
  <c r="G1387" i="7"/>
  <c r="F1387" i="7"/>
  <c r="D1387" i="7"/>
  <c r="H1386" i="7"/>
  <c r="G1386" i="7"/>
  <c r="F1386" i="7"/>
  <c r="D1386" i="7"/>
  <c r="H1385" i="7"/>
  <c r="G1385" i="7"/>
  <c r="F1385" i="7"/>
  <c r="D1385" i="7"/>
  <c r="H1384" i="7"/>
  <c r="G1384" i="7"/>
  <c r="F1384" i="7"/>
  <c r="D1384" i="7"/>
  <c r="H1343" i="7"/>
  <c r="G1343" i="7"/>
  <c r="F1343" i="7"/>
  <c r="D1343" i="7"/>
  <c r="H1342" i="7"/>
  <c r="G1342" i="7"/>
  <c r="F1342" i="7"/>
  <c r="D1342" i="7"/>
  <c r="H1341" i="7"/>
  <c r="G1341" i="7"/>
  <c r="F1341" i="7"/>
  <c r="D1341" i="7"/>
  <c r="H1340" i="7"/>
  <c r="G1340" i="7"/>
  <c r="F1340" i="7"/>
  <c r="D1340" i="7"/>
  <c r="H1339" i="7"/>
  <c r="G1339" i="7"/>
  <c r="F1339" i="7"/>
  <c r="D1339" i="7"/>
  <c r="H1338" i="7"/>
  <c r="G1338" i="7"/>
  <c r="F1338" i="7"/>
  <c r="D1338" i="7"/>
  <c r="H1337" i="7"/>
  <c r="G1337" i="7"/>
  <c r="F1337" i="7"/>
  <c r="D1337" i="7"/>
  <c r="H1336" i="7"/>
  <c r="G1336" i="7"/>
  <c r="F1336" i="7"/>
  <c r="D1336" i="7"/>
  <c r="H1335" i="7"/>
  <c r="G1335" i="7"/>
  <c r="F1335" i="7"/>
  <c r="D1335" i="7"/>
  <c r="H1294" i="7"/>
  <c r="G1294" i="7"/>
  <c r="F1294" i="7"/>
  <c r="D1294" i="7"/>
  <c r="H1293" i="7"/>
  <c r="G1293" i="7"/>
  <c r="F1293" i="7"/>
  <c r="D1293" i="7"/>
  <c r="H1292" i="7"/>
  <c r="G1292" i="7"/>
  <c r="F1292" i="7"/>
  <c r="D1292" i="7"/>
  <c r="H1291" i="7"/>
  <c r="G1291" i="7"/>
  <c r="F1291" i="7"/>
  <c r="D1291" i="7"/>
  <c r="H1290" i="7"/>
  <c r="G1290" i="7"/>
  <c r="F1290" i="7"/>
  <c r="D1290" i="7"/>
  <c r="H1289" i="7"/>
  <c r="G1289" i="7"/>
  <c r="F1289" i="7"/>
  <c r="D1289" i="7"/>
  <c r="H1288" i="7"/>
  <c r="G1288" i="7"/>
  <c r="F1288" i="7"/>
  <c r="D1288" i="7"/>
  <c r="H1287" i="7"/>
  <c r="G1287" i="7"/>
  <c r="F1287" i="7"/>
  <c r="D1287" i="7"/>
  <c r="H1286" i="7"/>
  <c r="G1286" i="7"/>
  <c r="F1286" i="7"/>
  <c r="D1286" i="7"/>
  <c r="H1245" i="7"/>
  <c r="G1245" i="7"/>
  <c r="F1245" i="7"/>
  <c r="D1245" i="7"/>
  <c r="H1244" i="7"/>
  <c r="G1244" i="7"/>
  <c r="F1244" i="7"/>
  <c r="D1244" i="7"/>
  <c r="H1243" i="7"/>
  <c r="G1243" i="7"/>
  <c r="F1243" i="7"/>
  <c r="D1243" i="7"/>
  <c r="H1242" i="7"/>
  <c r="G1242" i="7"/>
  <c r="F1242" i="7"/>
  <c r="D1242" i="7"/>
  <c r="H1241" i="7"/>
  <c r="G1241" i="7"/>
  <c r="F1241" i="7"/>
  <c r="D1241" i="7"/>
  <c r="H1240" i="7"/>
  <c r="G1240" i="7"/>
  <c r="F1240" i="7"/>
  <c r="D1240" i="7"/>
  <c r="H1239" i="7"/>
  <c r="G1239" i="7"/>
  <c r="F1239" i="7"/>
  <c r="D1239" i="7"/>
  <c r="H1238" i="7"/>
  <c r="G1238" i="7"/>
  <c r="F1238" i="7"/>
  <c r="D1238" i="7"/>
  <c r="H1237" i="7"/>
  <c r="G1237" i="7"/>
  <c r="F1237" i="7"/>
  <c r="D1237" i="7"/>
  <c r="H1196" i="7"/>
  <c r="G1196" i="7"/>
  <c r="F1196" i="7"/>
  <c r="D1196" i="7"/>
  <c r="H1195" i="7"/>
  <c r="G1195" i="7"/>
  <c r="F1195" i="7"/>
  <c r="D1195" i="7"/>
  <c r="H1194" i="7"/>
  <c r="G1194" i="7"/>
  <c r="F1194" i="7"/>
  <c r="D1194" i="7"/>
  <c r="H1193" i="7"/>
  <c r="G1193" i="7"/>
  <c r="F1193" i="7"/>
  <c r="D1193" i="7"/>
  <c r="H1192" i="7"/>
  <c r="G1192" i="7"/>
  <c r="F1192" i="7"/>
  <c r="D1192" i="7"/>
  <c r="H1191" i="7"/>
  <c r="G1191" i="7"/>
  <c r="F1191" i="7"/>
  <c r="D1191" i="7"/>
  <c r="H1190" i="7"/>
  <c r="G1190" i="7"/>
  <c r="F1190" i="7"/>
  <c r="D1190" i="7"/>
  <c r="H1189" i="7"/>
  <c r="G1189" i="7"/>
  <c r="F1189" i="7"/>
  <c r="D1189" i="7"/>
  <c r="H1188" i="7"/>
  <c r="G1188" i="7"/>
  <c r="F1188" i="7"/>
  <c r="D1188" i="7"/>
  <c r="H1147" i="7"/>
  <c r="G1147" i="7"/>
  <c r="F1147" i="7"/>
  <c r="D1147" i="7"/>
  <c r="H1146" i="7"/>
  <c r="G1146" i="7"/>
  <c r="F1146" i="7"/>
  <c r="D1146" i="7"/>
  <c r="H1145" i="7"/>
  <c r="G1145" i="7"/>
  <c r="F1145" i="7"/>
  <c r="D1145" i="7"/>
  <c r="H1144" i="7"/>
  <c r="G1144" i="7"/>
  <c r="F1144" i="7"/>
  <c r="D1144" i="7"/>
  <c r="H1143" i="7"/>
  <c r="G1143" i="7"/>
  <c r="F1143" i="7"/>
  <c r="D1143" i="7"/>
  <c r="H1142" i="7"/>
  <c r="G1142" i="7"/>
  <c r="F1142" i="7"/>
  <c r="D1142" i="7"/>
  <c r="H1141" i="7"/>
  <c r="G1141" i="7"/>
  <c r="F1141" i="7"/>
  <c r="D1141" i="7"/>
  <c r="H1140" i="7"/>
  <c r="G1140" i="7"/>
  <c r="F1140" i="7"/>
  <c r="D1140" i="7"/>
  <c r="H1139" i="7"/>
  <c r="G1139" i="7"/>
  <c r="F1139" i="7"/>
  <c r="D1139" i="7"/>
  <c r="H1098" i="7"/>
  <c r="G1098" i="7"/>
  <c r="F1098" i="7"/>
  <c r="D1098" i="7"/>
  <c r="H1097" i="7"/>
  <c r="G1097" i="7"/>
  <c r="F1097" i="7"/>
  <c r="D1097" i="7"/>
  <c r="H1096" i="7"/>
  <c r="G1096" i="7"/>
  <c r="F1096" i="7"/>
  <c r="D1096" i="7"/>
  <c r="H1095" i="7"/>
  <c r="G1095" i="7"/>
  <c r="F1095" i="7"/>
  <c r="D1095" i="7"/>
  <c r="H1094" i="7"/>
  <c r="G1094" i="7"/>
  <c r="F1094" i="7"/>
  <c r="D1094" i="7"/>
  <c r="H1093" i="7"/>
  <c r="G1093" i="7"/>
  <c r="F1093" i="7"/>
  <c r="D1093" i="7"/>
  <c r="H1092" i="7"/>
  <c r="G1092" i="7"/>
  <c r="F1092" i="7"/>
  <c r="D1092" i="7"/>
  <c r="H1091" i="7"/>
  <c r="G1091" i="7"/>
  <c r="F1091" i="7"/>
  <c r="D1091" i="7"/>
  <c r="H1090" i="7"/>
  <c r="G1090" i="7"/>
  <c r="F1090" i="7"/>
  <c r="D1090" i="7"/>
  <c r="H1049" i="7"/>
  <c r="G1049" i="7"/>
  <c r="F1049" i="7"/>
  <c r="D1049" i="7"/>
  <c r="H1048" i="7"/>
  <c r="G1048" i="7"/>
  <c r="F1048" i="7"/>
  <c r="D1048" i="7"/>
  <c r="H1047" i="7"/>
  <c r="G1047" i="7"/>
  <c r="F1047" i="7"/>
  <c r="D1047" i="7"/>
  <c r="H1046" i="7"/>
  <c r="G1046" i="7"/>
  <c r="F1046" i="7"/>
  <c r="D1046" i="7"/>
  <c r="H1045" i="7"/>
  <c r="G1045" i="7"/>
  <c r="F1045" i="7"/>
  <c r="D1045" i="7"/>
  <c r="H1044" i="7"/>
  <c r="G1044" i="7"/>
  <c r="F1044" i="7"/>
  <c r="D1044" i="7"/>
  <c r="H1043" i="7"/>
  <c r="G1043" i="7"/>
  <c r="F1043" i="7"/>
  <c r="D1043" i="7"/>
  <c r="H1042" i="7"/>
  <c r="G1042" i="7"/>
  <c r="F1042" i="7"/>
  <c r="D1042" i="7"/>
  <c r="H1041" i="7"/>
  <c r="G1041" i="7"/>
  <c r="F1041" i="7"/>
  <c r="D1041" i="7"/>
  <c r="H1000" i="7"/>
  <c r="G1000" i="7"/>
  <c r="F1000" i="7"/>
  <c r="D1000" i="7"/>
  <c r="H999" i="7"/>
  <c r="G999" i="7"/>
  <c r="F999" i="7"/>
  <c r="D999" i="7"/>
  <c r="H998" i="7"/>
  <c r="G998" i="7"/>
  <c r="F998" i="7"/>
  <c r="D998" i="7"/>
  <c r="H997" i="7"/>
  <c r="G997" i="7"/>
  <c r="F997" i="7"/>
  <c r="D997" i="7"/>
  <c r="H996" i="7"/>
  <c r="G996" i="7"/>
  <c r="F996" i="7"/>
  <c r="D996" i="7"/>
  <c r="H995" i="7"/>
  <c r="G995" i="7"/>
  <c r="F995" i="7"/>
  <c r="D995" i="7"/>
  <c r="H994" i="7"/>
  <c r="G994" i="7"/>
  <c r="F994" i="7"/>
  <c r="D994" i="7"/>
  <c r="H993" i="7"/>
  <c r="G993" i="7"/>
  <c r="F993" i="7"/>
  <c r="D993" i="7"/>
  <c r="H992" i="7"/>
  <c r="G992" i="7"/>
  <c r="F992" i="7"/>
  <c r="D992" i="7"/>
  <c r="H951" i="7"/>
  <c r="G951" i="7"/>
  <c r="F951" i="7"/>
  <c r="D951" i="7"/>
  <c r="H950" i="7"/>
  <c r="G950" i="7"/>
  <c r="F950" i="7"/>
  <c r="D950" i="7"/>
  <c r="H949" i="7"/>
  <c r="G949" i="7"/>
  <c r="F949" i="7"/>
  <c r="D949" i="7"/>
  <c r="H948" i="7"/>
  <c r="G948" i="7"/>
  <c r="F948" i="7"/>
  <c r="D948" i="7"/>
  <c r="H947" i="7"/>
  <c r="G947" i="7"/>
  <c r="F947" i="7"/>
  <c r="D947" i="7"/>
  <c r="H946" i="7"/>
  <c r="G946" i="7"/>
  <c r="F946" i="7"/>
  <c r="D946" i="7"/>
  <c r="H945" i="7"/>
  <c r="G945" i="7"/>
  <c r="F945" i="7"/>
  <c r="D945" i="7"/>
  <c r="H944" i="7"/>
  <c r="G944" i="7"/>
  <c r="F944" i="7"/>
  <c r="D944" i="7"/>
  <c r="H943" i="7"/>
  <c r="G943" i="7"/>
  <c r="F943" i="7"/>
  <c r="D943" i="7"/>
  <c r="H902" i="7"/>
  <c r="G902" i="7"/>
  <c r="F902" i="7"/>
  <c r="D902" i="7"/>
  <c r="H901" i="7"/>
  <c r="G901" i="7"/>
  <c r="F901" i="7"/>
  <c r="D901" i="7"/>
  <c r="H900" i="7"/>
  <c r="G900" i="7"/>
  <c r="F900" i="7"/>
  <c r="D900" i="7"/>
  <c r="H899" i="7"/>
  <c r="G899" i="7"/>
  <c r="F899" i="7"/>
  <c r="D899" i="7"/>
  <c r="H898" i="7"/>
  <c r="G898" i="7"/>
  <c r="F898" i="7"/>
  <c r="D898" i="7"/>
  <c r="H897" i="7"/>
  <c r="G897" i="7"/>
  <c r="F897" i="7"/>
  <c r="D897" i="7"/>
  <c r="H896" i="7"/>
  <c r="G896" i="7"/>
  <c r="F896" i="7"/>
  <c r="D896" i="7"/>
  <c r="H895" i="7"/>
  <c r="G895" i="7"/>
  <c r="F895" i="7"/>
  <c r="D895" i="7"/>
  <c r="H894" i="7"/>
  <c r="G894" i="7"/>
  <c r="F894" i="7"/>
  <c r="D894" i="7"/>
  <c r="H853" i="7"/>
  <c r="G853" i="7"/>
  <c r="F853" i="7"/>
  <c r="D853" i="7"/>
  <c r="H852" i="7"/>
  <c r="G852" i="7"/>
  <c r="F852" i="7"/>
  <c r="D852" i="7"/>
  <c r="H851" i="7"/>
  <c r="G851" i="7"/>
  <c r="F851" i="7"/>
  <c r="D851" i="7"/>
  <c r="H850" i="7"/>
  <c r="G850" i="7"/>
  <c r="F850" i="7"/>
  <c r="D850" i="7"/>
  <c r="H849" i="7"/>
  <c r="G849" i="7"/>
  <c r="F849" i="7"/>
  <c r="D849" i="7"/>
  <c r="H848" i="7"/>
  <c r="G848" i="7"/>
  <c r="F848" i="7"/>
  <c r="D848" i="7"/>
  <c r="H847" i="7"/>
  <c r="G847" i="7"/>
  <c r="F847" i="7"/>
  <c r="D847" i="7"/>
  <c r="H846" i="7"/>
  <c r="G846" i="7"/>
  <c r="F846" i="7"/>
  <c r="D846" i="7"/>
  <c r="H845" i="7"/>
  <c r="G845" i="7"/>
  <c r="F845" i="7"/>
  <c r="D845" i="7"/>
  <c r="H804" i="7"/>
  <c r="G804" i="7"/>
  <c r="F804" i="7"/>
  <c r="D804" i="7"/>
  <c r="H803" i="7"/>
  <c r="G803" i="7"/>
  <c r="F803" i="7"/>
  <c r="D803" i="7"/>
  <c r="H802" i="7"/>
  <c r="G802" i="7"/>
  <c r="F802" i="7"/>
  <c r="D802" i="7"/>
  <c r="H801" i="7"/>
  <c r="G801" i="7"/>
  <c r="F801" i="7"/>
  <c r="D801" i="7"/>
  <c r="H800" i="7"/>
  <c r="G800" i="7"/>
  <c r="F800" i="7"/>
  <c r="D800" i="7"/>
  <c r="H799" i="7"/>
  <c r="G799" i="7"/>
  <c r="F799" i="7"/>
  <c r="D799" i="7"/>
  <c r="H798" i="7"/>
  <c r="G798" i="7"/>
  <c r="F798" i="7"/>
  <c r="D798" i="7"/>
  <c r="H797" i="7"/>
  <c r="G797" i="7"/>
  <c r="F797" i="7"/>
  <c r="D797" i="7"/>
  <c r="H796" i="7"/>
  <c r="G796" i="7"/>
  <c r="F796" i="7"/>
  <c r="D796" i="7"/>
  <c r="H755" i="7"/>
  <c r="G755" i="7"/>
  <c r="F755" i="7"/>
  <c r="D755" i="7"/>
  <c r="H754" i="7"/>
  <c r="G754" i="7"/>
  <c r="F754" i="7"/>
  <c r="D754" i="7"/>
  <c r="H753" i="7"/>
  <c r="G753" i="7"/>
  <c r="F753" i="7"/>
  <c r="D753" i="7"/>
  <c r="H752" i="7"/>
  <c r="G752" i="7"/>
  <c r="F752" i="7"/>
  <c r="D752" i="7"/>
  <c r="H751" i="7"/>
  <c r="G751" i="7"/>
  <c r="F751" i="7"/>
  <c r="D751" i="7"/>
  <c r="H750" i="7"/>
  <c r="G750" i="7"/>
  <c r="F750" i="7"/>
  <c r="D750" i="7"/>
  <c r="H749" i="7"/>
  <c r="G749" i="7"/>
  <c r="F749" i="7"/>
  <c r="D749" i="7"/>
  <c r="H748" i="7"/>
  <c r="G748" i="7"/>
  <c r="F748" i="7"/>
  <c r="D748" i="7"/>
  <c r="H747" i="7"/>
  <c r="G747" i="7"/>
  <c r="F747" i="7"/>
  <c r="D747" i="7"/>
  <c r="H706" i="7"/>
  <c r="G706" i="7"/>
  <c r="F706" i="7"/>
  <c r="D706" i="7"/>
  <c r="H705" i="7"/>
  <c r="G705" i="7"/>
  <c r="F705" i="7"/>
  <c r="D705" i="7"/>
  <c r="H704" i="7"/>
  <c r="G704" i="7"/>
  <c r="F704" i="7"/>
  <c r="D704" i="7"/>
  <c r="H703" i="7"/>
  <c r="G703" i="7"/>
  <c r="F703" i="7"/>
  <c r="D703" i="7"/>
  <c r="H702" i="7"/>
  <c r="G702" i="7"/>
  <c r="F702" i="7"/>
  <c r="D702" i="7"/>
  <c r="H701" i="7"/>
  <c r="G701" i="7"/>
  <c r="F701" i="7"/>
  <c r="D701" i="7"/>
  <c r="H700" i="7"/>
  <c r="G700" i="7"/>
  <c r="F700" i="7"/>
  <c r="D700" i="7"/>
  <c r="H699" i="7"/>
  <c r="G699" i="7"/>
  <c r="F699" i="7"/>
  <c r="D699" i="7"/>
  <c r="H698" i="7"/>
  <c r="G698" i="7"/>
  <c r="F698" i="7"/>
  <c r="D698" i="7"/>
  <c r="H657" i="7"/>
  <c r="G657" i="7"/>
  <c r="F657" i="7"/>
  <c r="D657" i="7"/>
  <c r="H656" i="7"/>
  <c r="G656" i="7"/>
  <c r="F656" i="7"/>
  <c r="D656" i="7"/>
  <c r="H655" i="7"/>
  <c r="G655" i="7"/>
  <c r="F655" i="7"/>
  <c r="D655" i="7"/>
  <c r="H654" i="7"/>
  <c r="G654" i="7"/>
  <c r="F654" i="7"/>
  <c r="D654" i="7"/>
  <c r="H653" i="7"/>
  <c r="G653" i="7"/>
  <c r="F653" i="7"/>
  <c r="D653" i="7"/>
  <c r="H652" i="7"/>
  <c r="G652" i="7"/>
  <c r="F652" i="7"/>
  <c r="D652" i="7"/>
  <c r="H651" i="7"/>
  <c r="G651" i="7"/>
  <c r="F651" i="7"/>
  <c r="D651" i="7"/>
  <c r="H650" i="7"/>
  <c r="G650" i="7"/>
  <c r="F650" i="7"/>
  <c r="D650" i="7"/>
  <c r="H649" i="7"/>
  <c r="G649" i="7"/>
  <c r="F649" i="7"/>
  <c r="D649" i="7"/>
  <c r="H608" i="7"/>
  <c r="G608" i="7"/>
  <c r="F608" i="7"/>
  <c r="D608" i="7"/>
  <c r="H607" i="7"/>
  <c r="G607" i="7"/>
  <c r="F607" i="7"/>
  <c r="D607" i="7"/>
  <c r="H606" i="7"/>
  <c r="G606" i="7"/>
  <c r="F606" i="7"/>
  <c r="D606" i="7"/>
  <c r="H605" i="7"/>
  <c r="G605" i="7"/>
  <c r="F605" i="7"/>
  <c r="D605" i="7"/>
  <c r="H604" i="7"/>
  <c r="G604" i="7"/>
  <c r="F604" i="7"/>
  <c r="D604" i="7"/>
  <c r="H603" i="7"/>
  <c r="G603" i="7"/>
  <c r="F603" i="7"/>
  <c r="D603" i="7"/>
  <c r="H602" i="7"/>
  <c r="G602" i="7"/>
  <c r="F602" i="7"/>
  <c r="D602" i="7"/>
  <c r="H601" i="7"/>
  <c r="G601" i="7"/>
  <c r="F601" i="7"/>
  <c r="D601" i="7"/>
  <c r="H600" i="7"/>
  <c r="G600" i="7"/>
  <c r="F600" i="7"/>
  <c r="D600" i="7"/>
  <c r="H559" i="7"/>
  <c r="G559" i="7"/>
  <c r="F559" i="7"/>
  <c r="D559" i="7"/>
  <c r="H558" i="7"/>
  <c r="G558" i="7"/>
  <c r="F558" i="7"/>
  <c r="D558" i="7"/>
  <c r="H557" i="7"/>
  <c r="G557" i="7"/>
  <c r="F557" i="7"/>
  <c r="D557" i="7"/>
  <c r="H556" i="7"/>
  <c r="G556" i="7"/>
  <c r="F556" i="7"/>
  <c r="D556" i="7"/>
  <c r="H555" i="7"/>
  <c r="G555" i="7"/>
  <c r="F555" i="7"/>
  <c r="D555" i="7"/>
  <c r="H554" i="7"/>
  <c r="G554" i="7"/>
  <c r="F554" i="7"/>
  <c r="D554" i="7"/>
  <c r="H553" i="7"/>
  <c r="G553" i="7"/>
  <c r="F553" i="7"/>
  <c r="D553" i="7"/>
  <c r="H552" i="7"/>
  <c r="G552" i="7"/>
  <c r="F552" i="7"/>
  <c r="D552" i="7"/>
  <c r="H551" i="7"/>
  <c r="G551" i="7"/>
  <c r="F551" i="7"/>
  <c r="D551" i="7"/>
  <c r="H510" i="7"/>
  <c r="G510" i="7"/>
  <c r="F510" i="7"/>
  <c r="D510" i="7"/>
  <c r="H509" i="7"/>
  <c r="G509" i="7"/>
  <c r="F509" i="7"/>
  <c r="D509" i="7"/>
  <c r="H508" i="7"/>
  <c r="G508" i="7"/>
  <c r="F508" i="7"/>
  <c r="D508" i="7"/>
  <c r="H507" i="7"/>
  <c r="G507" i="7"/>
  <c r="F507" i="7"/>
  <c r="D507" i="7"/>
  <c r="H506" i="7"/>
  <c r="G506" i="7"/>
  <c r="F506" i="7"/>
  <c r="D506" i="7"/>
  <c r="H505" i="7"/>
  <c r="G505" i="7"/>
  <c r="F505" i="7"/>
  <c r="D505" i="7"/>
  <c r="H504" i="7"/>
  <c r="G504" i="7"/>
  <c r="F504" i="7"/>
  <c r="D504" i="7"/>
  <c r="H503" i="7"/>
  <c r="G503" i="7"/>
  <c r="F503" i="7"/>
  <c r="D503" i="7"/>
  <c r="H502" i="7"/>
  <c r="G502" i="7"/>
  <c r="F502" i="7"/>
  <c r="D502" i="7"/>
  <c r="H461" i="7"/>
  <c r="G461" i="7"/>
  <c r="F461" i="7"/>
  <c r="D461" i="7"/>
  <c r="H460" i="7"/>
  <c r="G460" i="7"/>
  <c r="F460" i="7"/>
  <c r="D460" i="7"/>
  <c r="H459" i="7"/>
  <c r="G459" i="7"/>
  <c r="F459" i="7"/>
  <c r="D459" i="7"/>
  <c r="H458" i="7"/>
  <c r="G458" i="7"/>
  <c r="F458" i="7"/>
  <c r="D458" i="7"/>
  <c r="H457" i="7"/>
  <c r="G457" i="7"/>
  <c r="F457" i="7"/>
  <c r="D457" i="7"/>
  <c r="H456" i="7"/>
  <c r="G456" i="7"/>
  <c r="F456" i="7"/>
  <c r="D456" i="7"/>
  <c r="H455" i="7"/>
  <c r="G455" i="7"/>
  <c r="F455" i="7"/>
  <c r="D455" i="7"/>
  <c r="H454" i="7"/>
  <c r="G454" i="7"/>
  <c r="F454" i="7"/>
  <c r="D454" i="7"/>
  <c r="H453" i="7"/>
  <c r="G453" i="7"/>
  <c r="F453" i="7"/>
  <c r="D453" i="7"/>
  <c r="H412" i="7"/>
  <c r="G412" i="7"/>
  <c r="F412" i="7"/>
  <c r="D412" i="7"/>
  <c r="H411" i="7"/>
  <c r="G411" i="7"/>
  <c r="F411" i="7"/>
  <c r="D411" i="7"/>
  <c r="H410" i="7"/>
  <c r="G410" i="7"/>
  <c r="F410" i="7"/>
  <c r="D410" i="7"/>
  <c r="H409" i="7"/>
  <c r="G409" i="7"/>
  <c r="F409" i="7"/>
  <c r="D409" i="7"/>
  <c r="H408" i="7"/>
  <c r="G408" i="7"/>
  <c r="F408" i="7"/>
  <c r="D408" i="7"/>
  <c r="H407" i="7"/>
  <c r="G407" i="7"/>
  <c r="F407" i="7"/>
  <c r="D407" i="7"/>
  <c r="H406" i="7"/>
  <c r="G406" i="7"/>
  <c r="F406" i="7"/>
  <c r="D406" i="7"/>
  <c r="H405" i="7"/>
  <c r="G405" i="7"/>
  <c r="F405" i="7"/>
  <c r="D405" i="7"/>
  <c r="H404" i="7"/>
  <c r="G404" i="7"/>
  <c r="F404" i="7"/>
  <c r="D404" i="7"/>
  <c r="H363" i="7"/>
  <c r="G363" i="7"/>
  <c r="F363" i="7"/>
  <c r="D363" i="7"/>
  <c r="H362" i="7"/>
  <c r="G362" i="7"/>
  <c r="F362" i="7"/>
  <c r="D362" i="7"/>
  <c r="H361" i="7"/>
  <c r="G361" i="7"/>
  <c r="F361" i="7"/>
  <c r="D361" i="7"/>
  <c r="H360" i="7"/>
  <c r="G360" i="7"/>
  <c r="F360" i="7"/>
  <c r="D360" i="7"/>
  <c r="H359" i="7"/>
  <c r="G359" i="7"/>
  <c r="F359" i="7"/>
  <c r="D359" i="7"/>
  <c r="H358" i="7"/>
  <c r="G358" i="7"/>
  <c r="F358" i="7"/>
  <c r="D358" i="7"/>
  <c r="H357" i="7"/>
  <c r="G357" i="7"/>
  <c r="F357" i="7"/>
  <c r="D357" i="7"/>
  <c r="H356" i="7"/>
  <c r="G356" i="7"/>
  <c r="F356" i="7"/>
  <c r="D356" i="7"/>
  <c r="H355" i="7"/>
  <c r="G355" i="7"/>
  <c r="F355" i="7"/>
  <c r="D355" i="7"/>
  <c r="H314" i="7"/>
  <c r="G314" i="7"/>
  <c r="F314" i="7"/>
  <c r="D314" i="7"/>
  <c r="H313" i="7"/>
  <c r="G313" i="7"/>
  <c r="F313" i="7"/>
  <c r="D313" i="7"/>
  <c r="H312" i="7"/>
  <c r="G312" i="7"/>
  <c r="F312" i="7"/>
  <c r="D312" i="7"/>
  <c r="H311" i="7"/>
  <c r="G311" i="7"/>
  <c r="F311" i="7"/>
  <c r="D311" i="7"/>
  <c r="H310" i="7"/>
  <c r="G310" i="7"/>
  <c r="F310" i="7"/>
  <c r="D310" i="7"/>
  <c r="H309" i="7"/>
  <c r="G309" i="7"/>
  <c r="F309" i="7"/>
  <c r="D309" i="7"/>
  <c r="H308" i="7"/>
  <c r="G308" i="7"/>
  <c r="F308" i="7"/>
  <c r="D308" i="7"/>
  <c r="H307" i="7"/>
  <c r="G307" i="7"/>
  <c r="F307" i="7"/>
  <c r="D307" i="7"/>
  <c r="H306" i="7"/>
  <c r="G306" i="7"/>
  <c r="F306" i="7"/>
  <c r="D306" i="7"/>
  <c r="H80" i="7"/>
  <c r="G80" i="7"/>
  <c r="F80" i="7"/>
  <c r="D80" i="7"/>
  <c r="H104" i="7"/>
  <c r="G104" i="7"/>
  <c r="F104" i="7"/>
  <c r="D104" i="7"/>
  <c r="H152" i="7"/>
  <c r="G152" i="7"/>
  <c r="F152" i="7"/>
  <c r="D152" i="7"/>
  <c r="H176" i="7"/>
  <c r="G176" i="7"/>
  <c r="F176" i="7"/>
  <c r="D176" i="7"/>
  <c r="H200" i="7"/>
  <c r="G200" i="7"/>
  <c r="F200" i="7"/>
  <c r="D200" i="7"/>
  <c r="H224" i="7"/>
  <c r="G224" i="7"/>
  <c r="F224" i="7"/>
  <c r="D224" i="7"/>
  <c r="G265" i="7"/>
  <c r="H265" i="7"/>
  <c r="F265" i="7"/>
  <c r="D265" i="7"/>
  <c r="G264" i="7"/>
  <c r="H264" i="7"/>
  <c r="F264" i="7"/>
  <c r="D264" i="7"/>
  <c r="H263" i="7"/>
  <c r="G263" i="7"/>
  <c r="F263" i="7"/>
  <c r="D263" i="7"/>
  <c r="H262" i="7"/>
  <c r="G262" i="7"/>
  <c r="F262" i="7"/>
  <c r="D262" i="7"/>
  <c r="H261" i="7"/>
  <c r="G261" i="7"/>
  <c r="F261" i="7"/>
  <c r="D261" i="7"/>
  <c r="H260" i="7"/>
  <c r="G260" i="7"/>
  <c r="F260" i="7"/>
  <c r="D260" i="7"/>
  <c r="H259" i="7"/>
  <c r="G259" i="7"/>
  <c r="F259" i="7"/>
  <c r="D259" i="7"/>
  <c r="H258" i="7"/>
  <c r="G258" i="7"/>
  <c r="F258" i="7"/>
  <c r="D258" i="7"/>
  <c r="H257" i="7"/>
  <c r="G257" i="7"/>
  <c r="F257" i="7"/>
  <c r="D257" i="7"/>
  <c r="H223" i="7"/>
  <c r="G223" i="7"/>
  <c r="F223" i="7"/>
  <c r="D223" i="7"/>
  <c r="H222" i="7"/>
  <c r="G222" i="7"/>
  <c r="F222" i="7"/>
  <c r="D222" i="7"/>
  <c r="H221" i="7"/>
  <c r="G221" i="7"/>
  <c r="F221" i="7"/>
  <c r="D221" i="7"/>
  <c r="H220" i="7"/>
  <c r="G220" i="7"/>
  <c r="F220" i="7"/>
  <c r="D220" i="7"/>
  <c r="H219" i="7"/>
  <c r="G219" i="7"/>
  <c r="F219" i="7"/>
  <c r="D219" i="7"/>
  <c r="H218" i="7"/>
  <c r="G218" i="7"/>
  <c r="F218" i="7"/>
  <c r="D218" i="7"/>
  <c r="H217" i="7"/>
  <c r="G217" i="7"/>
  <c r="F217" i="7"/>
  <c r="D217" i="7"/>
  <c r="H199" i="7"/>
  <c r="G199" i="7"/>
  <c r="F199" i="7"/>
  <c r="D199" i="7"/>
  <c r="H198" i="7"/>
  <c r="G198" i="7"/>
  <c r="F198" i="7"/>
  <c r="D198" i="7"/>
  <c r="H197" i="7"/>
  <c r="G197" i="7"/>
  <c r="F197" i="7"/>
  <c r="D197" i="7"/>
  <c r="H196" i="7"/>
  <c r="G196" i="7"/>
  <c r="F196" i="7"/>
  <c r="D196" i="7"/>
  <c r="H195" i="7"/>
  <c r="G195" i="7"/>
  <c r="F195" i="7"/>
  <c r="D195" i="7"/>
  <c r="H194" i="7"/>
  <c r="G194" i="7"/>
  <c r="F194" i="7"/>
  <c r="D194" i="7"/>
  <c r="H193" i="7"/>
  <c r="G193" i="7"/>
  <c r="F193" i="7"/>
  <c r="D193" i="7"/>
  <c r="H175" i="7"/>
  <c r="G175" i="7"/>
  <c r="F175" i="7"/>
  <c r="D175" i="7"/>
  <c r="H174" i="7"/>
  <c r="G174" i="7"/>
  <c r="F174" i="7"/>
  <c r="D174" i="7"/>
  <c r="H173" i="7"/>
  <c r="G173" i="7"/>
  <c r="F173" i="7"/>
  <c r="D173" i="7"/>
  <c r="H172" i="7"/>
  <c r="G172" i="7"/>
  <c r="F172" i="7"/>
  <c r="D172" i="7"/>
  <c r="H171" i="7"/>
  <c r="G171" i="7"/>
  <c r="F171" i="7"/>
  <c r="D171" i="7"/>
  <c r="H170" i="7"/>
  <c r="G170" i="7"/>
  <c r="F170" i="7"/>
  <c r="D170" i="7"/>
  <c r="H169" i="7"/>
  <c r="G169" i="7"/>
  <c r="F169" i="7"/>
  <c r="D169" i="7"/>
  <c r="H151" i="7"/>
  <c r="G151" i="7"/>
  <c r="F151" i="7"/>
  <c r="D151" i="7"/>
  <c r="H150" i="7"/>
  <c r="G150" i="7"/>
  <c r="F150" i="7"/>
  <c r="D150" i="7"/>
  <c r="H149" i="7"/>
  <c r="G149" i="7"/>
  <c r="F149" i="7"/>
  <c r="D149" i="7"/>
  <c r="H148" i="7"/>
  <c r="G148" i="7"/>
  <c r="F148" i="7"/>
  <c r="D148" i="7"/>
  <c r="H147" i="7"/>
  <c r="G147" i="7"/>
  <c r="F147" i="7"/>
  <c r="D147" i="7"/>
  <c r="H146" i="7"/>
  <c r="G146" i="7"/>
  <c r="F146" i="7"/>
  <c r="D146" i="7"/>
  <c r="H145" i="7"/>
  <c r="G145" i="7"/>
  <c r="F145" i="7"/>
  <c r="D145" i="7"/>
  <c r="H103" i="7"/>
  <c r="G103" i="7"/>
  <c r="F103" i="7"/>
  <c r="D103" i="7"/>
  <c r="H102" i="7"/>
  <c r="G102" i="7"/>
  <c r="F102" i="7"/>
  <c r="D102" i="7"/>
  <c r="H101" i="7"/>
  <c r="G101" i="7"/>
  <c r="F101" i="7"/>
  <c r="D101" i="7"/>
  <c r="H100" i="7"/>
  <c r="G100" i="7"/>
  <c r="F100" i="7"/>
  <c r="D100" i="7"/>
  <c r="H99" i="7"/>
  <c r="G99" i="7"/>
  <c r="F99" i="7"/>
  <c r="D99" i="7"/>
  <c r="H98" i="7"/>
  <c r="G98" i="7"/>
  <c r="F98" i="7"/>
  <c r="D98" i="7"/>
  <c r="H97" i="7"/>
  <c r="G97" i="7"/>
  <c r="F97" i="7"/>
  <c r="D97" i="7"/>
  <c r="G79" i="7"/>
  <c r="G77" i="7"/>
  <c r="G78" i="7"/>
  <c r="G76" i="7"/>
  <c r="G75" i="7"/>
  <c r="G74" i="7"/>
  <c r="G73" i="7"/>
  <c r="H79" i="7"/>
  <c r="F79" i="7"/>
  <c r="D79" i="7"/>
  <c r="H78" i="7"/>
  <c r="F78" i="7"/>
  <c r="D78" i="7"/>
  <c r="H77" i="7"/>
  <c r="F77" i="7"/>
  <c r="D77" i="7"/>
  <c r="H76" i="7"/>
  <c r="F76" i="7"/>
  <c r="D76" i="7"/>
  <c r="H75" i="7"/>
  <c r="F75" i="7"/>
  <c r="D75" i="7"/>
  <c r="H74" i="7"/>
  <c r="F74" i="7"/>
  <c r="D74" i="7"/>
  <c r="H73" i="7"/>
  <c r="F73" i="7"/>
  <c r="D73" i="7"/>
  <c r="H1871" i="7"/>
  <c r="G1871" i="7"/>
  <c r="F1871" i="7"/>
  <c r="D1871" i="7"/>
  <c r="H1870" i="7"/>
  <c r="G1870" i="7"/>
  <c r="F1870" i="7"/>
  <c r="D1870" i="7"/>
  <c r="H1822" i="7"/>
  <c r="G1822" i="7"/>
  <c r="F1822" i="7"/>
  <c r="D1822" i="7"/>
  <c r="H1821" i="7"/>
  <c r="G1821" i="7"/>
  <c r="F1821" i="7"/>
  <c r="D1821" i="7"/>
  <c r="H1773" i="7"/>
  <c r="G1773" i="7"/>
  <c r="F1773" i="7"/>
  <c r="D1773" i="7"/>
  <c r="H1772" i="7"/>
  <c r="G1772" i="7"/>
  <c r="F1772" i="7"/>
  <c r="D1772" i="7"/>
  <c r="H1724" i="7"/>
  <c r="G1724" i="7"/>
  <c r="F1724" i="7"/>
  <c r="D1724" i="7"/>
  <c r="H1723" i="7"/>
  <c r="G1723" i="7"/>
  <c r="F1723" i="7"/>
  <c r="D1723" i="7"/>
  <c r="H1675" i="7"/>
  <c r="G1675" i="7"/>
  <c r="F1675" i="7"/>
  <c r="D1675" i="7"/>
  <c r="H1674" i="7"/>
  <c r="G1674" i="7"/>
  <c r="F1674" i="7"/>
  <c r="D1674" i="7"/>
  <c r="H1626" i="7"/>
  <c r="G1626" i="7"/>
  <c r="F1626" i="7"/>
  <c r="D1626" i="7"/>
  <c r="H1625" i="7"/>
  <c r="G1625" i="7"/>
  <c r="F1625" i="7"/>
  <c r="D1625" i="7"/>
  <c r="H1577" i="7"/>
  <c r="G1577" i="7"/>
  <c r="F1577" i="7"/>
  <c r="D1577" i="7"/>
  <c r="H1576" i="7"/>
  <c r="G1576" i="7"/>
  <c r="F1576" i="7"/>
  <c r="D1576" i="7"/>
  <c r="H1528" i="7"/>
  <c r="G1528" i="7"/>
  <c r="F1528" i="7"/>
  <c r="D1528" i="7"/>
  <c r="H1527" i="7"/>
  <c r="G1527" i="7"/>
  <c r="F1527" i="7"/>
  <c r="D1527" i="7"/>
  <c r="H1479" i="7"/>
  <c r="G1479" i="7"/>
  <c r="F1479" i="7"/>
  <c r="D1479" i="7"/>
  <c r="H1478" i="7"/>
  <c r="G1478" i="7"/>
  <c r="F1478" i="7"/>
  <c r="D1478" i="7"/>
  <c r="H1430" i="7"/>
  <c r="G1430" i="7"/>
  <c r="F1430" i="7"/>
  <c r="D1430" i="7"/>
  <c r="H1429" i="7"/>
  <c r="G1429" i="7"/>
  <c r="F1429" i="7"/>
  <c r="D1429" i="7"/>
  <c r="H1381" i="7"/>
  <c r="G1381" i="7"/>
  <c r="F1381" i="7"/>
  <c r="D1381" i="7"/>
  <c r="H1380" i="7"/>
  <c r="G1380" i="7"/>
  <c r="F1380" i="7"/>
  <c r="D1380" i="7"/>
  <c r="H1332" i="7"/>
  <c r="G1332" i="7"/>
  <c r="F1332" i="7"/>
  <c r="D1332" i="7"/>
  <c r="H1331" i="7"/>
  <c r="G1331" i="7"/>
  <c r="F1331" i="7"/>
  <c r="D1331" i="7"/>
  <c r="H1283" i="7"/>
  <c r="G1283" i="7"/>
  <c r="F1283" i="7"/>
  <c r="D1283" i="7"/>
  <c r="H1282" i="7"/>
  <c r="G1282" i="7"/>
  <c r="F1282" i="7"/>
  <c r="D1282" i="7"/>
  <c r="H1234" i="7"/>
  <c r="G1234" i="7"/>
  <c r="F1234" i="7"/>
  <c r="D1234" i="7"/>
  <c r="H1233" i="7"/>
  <c r="G1233" i="7"/>
  <c r="F1233" i="7"/>
  <c r="D1233" i="7"/>
  <c r="H1185" i="7"/>
  <c r="G1185" i="7"/>
  <c r="F1185" i="7"/>
  <c r="D1185" i="7"/>
  <c r="H1184" i="7"/>
  <c r="G1184" i="7"/>
  <c r="F1184" i="7"/>
  <c r="D1184" i="7"/>
  <c r="H1136" i="7"/>
  <c r="G1136" i="7"/>
  <c r="F1136" i="7"/>
  <c r="D1136" i="7"/>
  <c r="H1135" i="7"/>
  <c r="G1135" i="7"/>
  <c r="F1135" i="7"/>
  <c r="D1135" i="7"/>
  <c r="H1087" i="7"/>
  <c r="G1087" i="7"/>
  <c r="F1087" i="7"/>
  <c r="D1087" i="7"/>
  <c r="H1086" i="7"/>
  <c r="G1086" i="7"/>
  <c r="F1086" i="7"/>
  <c r="D1086" i="7"/>
  <c r="H1038" i="7"/>
  <c r="G1038" i="7"/>
  <c r="F1038" i="7"/>
  <c r="D1038" i="7"/>
  <c r="H1037" i="7"/>
  <c r="G1037" i="7"/>
  <c r="F1037" i="7"/>
  <c r="D1037" i="7"/>
  <c r="H989" i="7"/>
  <c r="G989" i="7"/>
  <c r="F989" i="7"/>
  <c r="D989" i="7"/>
  <c r="H988" i="7"/>
  <c r="G988" i="7"/>
  <c r="F988" i="7"/>
  <c r="D988" i="7"/>
  <c r="H940" i="7"/>
  <c r="G940" i="7"/>
  <c r="F940" i="7"/>
  <c r="D940" i="7"/>
  <c r="H939" i="7"/>
  <c r="G939" i="7"/>
  <c r="F939" i="7"/>
  <c r="D939" i="7"/>
  <c r="H891" i="7"/>
  <c r="G891" i="7"/>
  <c r="F891" i="7"/>
  <c r="D891" i="7"/>
  <c r="H890" i="7"/>
  <c r="G890" i="7"/>
  <c r="F890" i="7"/>
  <c r="D890" i="7"/>
  <c r="H842" i="7"/>
  <c r="G842" i="7"/>
  <c r="F842" i="7"/>
  <c r="D842" i="7"/>
  <c r="H841" i="7"/>
  <c r="G841" i="7"/>
  <c r="F841" i="7"/>
  <c r="D841" i="7"/>
  <c r="H793" i="7"/>
  <c r="G793" i="7"/>
  <c r="F793" i="7"/>
  <c r="D793" i="7"/>
  <c r="H792" i="7"/>
  <c r="G792" i="7"/>
  <c r="F792" i="7"/>
  <c r="D792" i="7"/>
  <c r="H744" i="7"/>
  <c r="G744" i="7"/>
  <c r="F744" i="7"/>
  <c r="D744" i="7"/>
  <c r="H743" i="7"/>
  <c r="G743" i="7"/>
  <c r="F743" i="7"/>
  <c r="D743" i="7"/>
  <c r="H695" i="7"/>
  <c r="G695" i="7"/>
  <c r="F695" i="7"/>
  <c r="D695" i="7"/>
  <c r="H694" i="7"/>
  <c r="G694" i="7"/>
  <c r="F694" i="7"/>
  <c r="D694" i="7"/>
  <c r="H646" i="7"/>
  <c r="G646" i="7"/>
  <c r="F646" i="7"/>
  <c r="D646" i="7"/>
  <c r="H645" i="7"/>
  <c r="G645" i="7"/>
  <c r="F645" i="7"/>
  <c r="D645" i="7"/>
  <c r="H597" i="7"/>
  <c r="G597" i="7"/>
  <c r="F597" i="7"/>
  <c r="D597" i="7"/>
  <c r="H596" i="7"/>
  <c r="G596" i="7"/>
  <c r="F596" i="7"/>
  <c r="D596" i="7"/>
  <c r="H548" i="7"/>
  <c r="G548" i="7"/>
  <c r="F548" i="7"/>
  <c r="D548" i="7"/>
  <c r="H547" i="7"/>
  <c r="G547" i="7"/>
  <c r="F547" i="7"/>
  <c r="D547" i="7"/>
  <c r="H499" i="7"/>
  <c r="G499" i="7"/>
  <c r="F499" i="7"/>
  <c r="D499" i="7"/>
  <c r="H498" i="7"/>
  <c r="G498" i="7"/>
  <c r="F498" i="7"/>
  <c r="D498" i="7"/>
  <c r="H450" i="7"/>
  <c r="G450" i="7"/>
  <c r="F450" i="7"/>
  <c r="D450" i="7"/>
  <c r="H449" i="7"/>
  <c r="G449" i="7"/>
  <c r="F449" i="7"/>
  <c r="D449" i="7"/>
  <c r="H401" i="7"/>
  <c r="G401" i="7"/>
  <c r="F401" i="7"/>
  <c r="D401" i="7"/>
  <c r="H400" i="7"/>
  <c r="G400" i="7"/>
  <c r="F400" i="7"/>
  <c r="D400" i="7"/>
  <c r="H352" i="7"/>
  <c r="G352" i="7"/>
  <c r="F352" i="7"/>
  <c r="D352" i="7"/>
  <c r="H351" i="7"/>
  <c r="G351" i="7"/>
  <c r="F351" i="7"/>
  <c r="D351" i="7"/>
  <c r="H303" i="7"/>
  <c r="G303" i="7"/>
  <c r="F303" i="7"/>
  <c r="D303" i="7"/>
  <c r="H302" i="7"/>
  <c r="G302" i="7"/>
  <c r="F302" i="7"/>
  <c r="D302" i="7"/>
  <c r="H254" i="7"/>
  <c r="G254" i="7"/>
  <c r="F254" i="7"/>
  <c r="D254" i="7"/>
  <c r="H253" i="7"/>
  <c r="G253" i="7"/>
  <c r="F253" i="7"/>
  <c r="D253" i="7"/>
  <c r="H1861" i="7"/>
  <c r="G1861" i="7"/>
  <c r="F1861" i="7"/>
  <c r="D1861" i="7"/>
  <c r="H1812" i="7"/>
  <c r="G1812" i="7"/>
  <c r="F1812" i="7"/>
  <c r="D1812" i="7"/>
  <c r="H1763" i="7"/>
  <c r="G1763" i="7"/>
  <c r="F1763" i="7"/>
  <c r="D1763" i="7"/>
  <c r="H1714" i="7"/>
  <c r="G1714" i="7"/>
  <c r="F1714" i="7"/>
  <c r="D1714" i="7"/>
  <c r="H1665" i="7"/>
  <c r="G1665" i="7"/>
  <c r="F1665" i="7"/>
  <c r="D1665" i="7"/>
  <c r="H1616" i="7"/>
  <c r="G1616" i="7"/>
  <c r="F1616" i="7"/>
  <c r="D1616" i="7"/>
  <c r="H1567" i="7"/>
  <c r="G1567" i="7"/>
  <c r="F1567" i="7"/>
  <c r="D1567" i="7"/>
  <c r="H1518" i="7"/>
  <c r="G1518" i="7"/>
  <c r="F1518" i="7"/>
  <c r="D1518" i="7"/>
  <c r="H1469" i="7"/>
  <c r="G1469" i="7"/>
  <c r="F1469" i="7"/>
  <c r="D1469" i="7"/>
  <c r="H1420" i="7"/>
  <c r="G1420" i="7"/>
  <c r="F1420" i="7"/>
  <c r="D1420" i="7"/>
  <c r="H1371" i="7"/>
  <c r="G1371" i="7"/>
  <c r="F1371" i="7"/>
  <c r="D1371" i="7"/>
  <c r="H1322" i="7"/>
  <c r="G1322" i="7"/>
  <c r="F1322" i="7"/>
  <c r="D1322" i="7"/>
  <c r="H1273" i="7"/>
  <c r="G1273" i="7"/>
  <c r="F1273" i="7"/>
  <c r="D1273" i="7"/>
  <c r="H1224" i="7"/>
  <c r="G1224" i="7"/>
  <c r="F1224" i="7"/>
  <c r="D1224" i="7"/>
  <c r="H1175" i="7"/>
  <c r="G1175" i="7"/>
  <c r="F1175" i="7"/>
  <c r="D1175" i="7"/>
  <c r="H1126" i="7"/>
  <c r="G1126" i="7"/>
  <c r="F1126" i="7"/>
  <c r="D1126" i="7"/>
  <c r="H1077" i="7"/>
  <c r="G1077" i="7"/>
  <c r="F1077" i="7"/>
  <c r="D1077" i="7"/>
  <c r="H1028" i="7"/>
  <c r="G1028" i="7"/>
  <c r="F1028" i="7"/>
  <c r="D1028" i="7"/>
  <c r="H979" i="7"/>
  <c r="G979" i="7"/>
  <c r="F979" i="7"/>
  <c r="D979" i="7"/>
  <c r="H930" i="7"/>
  <c r="G930" i="7"/>
  <c r="F930" i="7"/>
  <c r="D930" i="7"/>
  <c r="H881" i="7"/>
  <c r="G881" i="7"/>
  <c r="F881" i="7"/>
  <c r="D881" i="7"/>
  <c r="H832" i="7"/>
  <c r="G832" i="7"/>
  <c r="F832" i="7"/>
  <c r="D832" i="7"/>
  <c r="H783" i="7"/>
  <c r="G783" i="7"/>
  <c r="F783" i="7"/>
  <c r="D783" i="7"/>
  <c r="H734" i="7"/>
  <c r="G734" i="7"/>
  <c r="F734" i="7"/>
  <c r="D734" i="7"/>
  <c r="H685" i="7"/>
  <c r="G685" i="7"/>
  <c r="F685" i="7"/>
  <c r="D685" i="7"/>
  <c r="H636" i="7"/>
  <c r="G636" i="7"/>
  <c r="F636" i="7"/>
  <c r="D636" i="7"/>
  <c r="H587" i="7"/>
  <c r="G587" i="7"/>
  <c r="F587" i="7"/>
  <c r="D587" i="7"/>
  <c r="H538" i="7"/>
  <c r="G538" i="7"/>
  <c r="F538" i="7"/>
  <c r="D538" i="7"/>
  <c r="H489" i="7"/>
  <c r="G489" i="7"/>
  <c r="F489" i="7"/>
  <c r="D489" i="7"/>
  <c r="H440" i="7"/>
  <c r="G440" i="7"/>
  <c r="F440" i="7"/>
  <c r="D440" i="7"/>
  <c r="H391" i="7"/>
  <c r="G391" i="7"/>
  <c r="F391" i="7"/>
  <c r="D391" i="7"/>
  <c r="H342" i="7"/>
  <c r="G342" i="7"/>
  <c r="F342" i="7"/>
  <c r="D342" i="7"/>
  <c r="H293" i="7"/>
  <c r="G293" i="7"/>
  <c r="F293" i="7"/>
  <c r="D293" i="7"/>
  <c r="H244" i="7"/>
  <c r="G244" i="7"/>
  <c r="F244" i="7"/>
  <c r="D244" i="7"/>
  <c r="H1864" i="7"/>
  <c r="G1864" i="7"/>
  <c r="F1864" i="7"/>
  <c r="D1864" i="7"/>
  <c r="H1863" i="7"/>
  <c r="G1863" i="7"/>
  <c r="F1863" i="7"/>
  <c r="D1863" i="7"/>
  <c r="H1815" i="7"/>
  <c r="G1815" i="7"/>
  <c r="F1815" i="7"/>
  <c r="D1815" i="7"/>
  <c r="H1814" i="7"/>
  <c r="G1814" i="7"/>
  <c r="F1814" i="7"/>
  <c r="D1814" i="7"/>
  <c r="H1766" i="7"/>
  <c r="G1766" i="7"/>
  <c r="F1766" i="7"/>
  <c r="D1766" i="7"/>
  <c r="H1765" i="7"/>
  <c r="G1765" i="7"/>
  <c r="F1765" i="7"/>
  <c r="D1765" i="7"/>
  <c r="H1717" i="7"/>
  <c r="G1717" i="7"/>
  <c r="F1717" i="7"/>
  <c r="D1717" i="7"/>
  <c r="H1716" i="7"/>
  <c r="G1716" i="7"/>
  <c r="F1716" i="7"/>
  <c r="D1716" i="7"/>
  <c r="H1668" i="7"/>
  <c r="G1668" i="7"/>
  <c r="F1668" i="7"/>
  <c r="D1668" i="7"/>
  <c r="H1667" i="7"/>
  <c r="G1667" i="7"/>
  <c r="F1667" i="7"/>
  <c r="D1667" i="7"/>
  <c r="H1619" i="7"/>
  <c r="G1619" i="7"/>
  <c r="F1619" i="7"/>
  <c r="D1619" i="7"/>
  <c r="H1618" i="7"/>
  <c r="G1618" i="7"/>
  <c r="F1618" i="7"/>
  <c r="D1618" i="7"/>
  <c r="H1570" i="7"/>
  <c r="G1570" i="7"/>
  <c r="F1570" i="7"/>
  <c r="D1570" i="7"/>
  <c r="H1569" i="7"/>
  <c r="G1569" i="7"/>
  <c r="F1569" i="7"/>
  <c r="D1569" i="7"/>
  <c r="H1521" i="7"/>
  <c r="G1521" i="7"/>
  <c r="F1521" i="7"/>
  <c r="D1521" i="7"/>
  <c r="H1520" i="7"/>
  <c r="G1520" i="7"/>
  <c r="F1520" i="7"/>
  <c r="D1520" i="7"/>
  <c r="H1472" i="7"/>
  <c r="G1472" i="7"/>
  <c r="F1472" i="7"/>
  <c r="D1472" i="7"/>
  <c r="H1471" i="7"/>
  <c r="G1471" i="7"/>
  <c r="F1471" i="7"/>
  <c r="D1471" i="7"/>
  <c r="H1423" i="7"/>
  <c r="G1423" i="7"/>
  <c r="F1423" i="7"/>
  <c r="D1423" i="7"/>
  <c r="H1422" i="7"/>
  <c r="G1422" i="7"/>
  <c r="F1422" i="7"/>
  <c r="D1422" i="7"/>
  <c r="H1374" i="7"/>
  <c r="G1374" i="7"/>
  <c r="F1374" i="7"/>
  <c r="D1374" i="7"/>
  <c r="H1373" i="7"/>
  <c r="G1373" i="7"/>
  <c r="F1373" i="7"/>
  <c r="D1373" i="7"/>
  <c r="H1325" i="7"/>
  <c r="G1325" i="7"/>
  <c r="F1325" i="7"/>
  <c r="D1325" i="7"/>
  <c r="H1324" i="7"/>
  <c r="G1324" i="7"/>
  <c r="F1324" i="7"/>
  <c r="D1324" i="7"/>
  <c r="H1276" i="7"/>
  <c r="G1276" i="7"/>
  <c r="F1276" i="7"/>
  <c r="D1276" i="7"/>
  <c r="H1275" i="7"/>
  <c r="G1275" i="7"/>
  <c r="F1275" i="7"/>
  <c r="D1275" i="7"/>
  <c r="H1227" i="7"/>
  <c r="G1227" i="7"/>
  <c r="F1227" i="7"/>
  <c r="D1227" i="7"/>
  <c r="H1226" i="7"/>
  <c r="G1226" i="7"/>
  <c r="F1226" i="7"/>
  <c r="D1226" i="7"/>
  <c r="H1178" i="7"/>
  <c r="G1178" i="7"/>
  <c r="F1178" i="7"/>
  <c r="D1178" i="7"/>
  <c r="H1177" i="7"/>
  <c r="G1177" i="7"/>
  <c r="F1177" i="7"/>
  <c r="D1177" i="7"/>
  <c r="H1129" i="7"/>
  <c r="G1129" i="7"/>
  <c r="F1129" i="7"/>
  <c r="D1129" i="7"/>
  <c r="H1128" i="7"/>
  <c r="G1128" i="7"/>
  <c r="F1128" i="7"/>
  <c r="D1128" i="7"/>
  <c r="H1080" i="7"/>
  <c r="G1080" i="7"/>
  <c r="F1080" i="7"/>
  <c r="D1080" i="7"/>
  <c r="H1079" i="7"/>
  <c r="G1079" i="7"/>
  <c r="F1079" i="7"/>
  <c r="D1079" i="7"/>
  <c r="H1031" i="7"/>
  <c r="G1031" i="7"/>
  <c r="F1031" i="7"/>
  <c r="D1031" i="7"/>
  <c r="H1030" i="7"/>
  <c r="G1030" i="7"/>
  <c r="F1030" i="7"/>
  <c r="D1030" i="7"/>
  <c r="H982" i="7"/>
  <c r="G982" i="7"/>
  <c r="F982" i="7"/>
  <c r="D982" i="7"/>
  <c r="H981" i="7"/>
  <c r="G981" i="7"/>
  <c r="F981" i="7"/>
  <c r="D981" i="7"/>
  <c r="H933" i="7"/>
  <c r="G933" i="7"/>
  <c r="F933" i="7"/>
  <c r="D933" i="7"/>
  <c r="H932" i="7"/>
  <c r="G932" i="7"/>
  <c r="F932" i="7"/>
  <c r="D932" i="7"/>
  <c r="H884" i="7"/>
  <c r="G884" i="7"/>
  <c r="F884" i="7"/>
  <c r="D884" i="7"/>
  <c r="H883" i="7"/>
  <c r="G883" i="7"/>
  <c r="F883" i="7"/>
  <c r="D883" i="7"/>
  <c r="H835" i="7"/>
  <c r="G835" i="7"/>
  <c r="F835" i="7"/>
  <c r="D835" i="7"/>
  <c r="H834" i="7"/>
  <c r="G834" i="7"/>
  <c r="F834" i="7"/>
  <c r="D834" i="7"/>
  <c r="H786" i="7"/>
  <c r="G786" i="7"/>
  <c r="F786" i="7"/>
  <c r="D786" i="7"/>
  <c r="H785" i="7"/>
  <c r="G785" i="7"/>
  <c r="F785" i="7"/>
  <c r="D785" i="7"/>
  <c r="H737" i="7"/>
  <c r="G737" i="7"/>
  <c r="F737" i="7"/>
  <c r="D737" i="7"/>
  <c r="H736" i="7"/>
  <c r="G736" i="7"/>
  <c r="F736" i="7"/>
  <c r="D736" i="7"/>
  <c r="H688" i="7"/>
  <c r="G688" i="7"/>
  <c r="F688" i="7"/>
  <c r="D688" i="7"/>
  <c r="H687" i="7"/>
  <c r="G687" i="7"/>
  <c r="F687" i="7"/>
  <c r="D687" i="7"/>
  <c r="H639" i="7"/>
  <c r="G639" i="7"/>
  <c r="F639" i="7"/>
  <c r="D639" i="7"/>
  <c r="H638" i="7"/>
  <c r="G638" i="7"/>
  <c r="F638" i="7"/>
  <c r="D638" i="7"/>
  <c r="H590" i="7"/>
  <c r="G590" i="7"/>
  <c r="F590" i="7"/>
  <c r="D590" i="7"/>
  <c r="H589" i="7"/>
  <c r="G589" i="7"/>
  <c r="F589" i="7"/>
  <c r="D589" i="7"/>
  <c r="H541" i="7"/>
  <c r="G541" i="7"/>
  <c r="F541" i="7"/>
  <c r="D541" i="7"/>
  <c r="H540" i="7"/>
  <c r="G540" i="7"/>
  <c r="F540" i="7"/>
  <c r="D540" i="7"/>
  <c r="H492" i="7"/>
  <c r="G492" i="7"/>
  <c r="F492" i="7"/>
  <c r="D492" i="7"/>
  <c r="H491" i="7"/>
  <c r="G491" i="7"/>
  <c r="F491" i="7"/>
  <c r="D491" i="7"/>
  <c r="H443" i="7"/>
  <c r="G443" i="7"/>
  <c r="F443" i="7"/>
  <c r="D443" i="7"/>
  <c r="H442" i="7"/>
  <c r="G442" i="7"/>
  <c r="F442" i="7"/>
  <c r="D442" i="7"/>
  <c r="H394" i="7"/>
  <c r="G394" i="7"/>
  <c r="F394" i="7"/>
  <c r="D394" i="7"/>
  <c r="H393" i="7"/>
  <c r="G393" i="7"/>
  <c r="F393" i="7"/>
  <c r="D393" i="7"/>
  <c r="H345" i="7"/>
  <c r="G345" i="7"/>
  <c r="F345" i="7"/>
  <c r="D345" i="7"/>
  <c r="H344" i="7"/>
  <c r="G344" i="7"/>
  <c r="F344" i="7"/>
  <c r="D344" i="7"/>
  <c r="H296" i="7"/>
  <c r="G296" i="7"/>
  <c r="F296" i="7"/>
  <c r="D296" i="7"/>
  <c r="H295" i="7"/>
  <c r="G295" i="7"/>
  <c r="F295" i="7"/>
  <c r="D295" i="7"/>
  <c r="H247" i="7"/>
  <c r="G247" i="7"/>
  <c r="F247" i="7"/>
  <c r="D247" i="7"/>
  <c r="H246" i="7"/>
  <c r="G246" i="7"/>
  <c r="F246" i="7"/>
  <c r="D246" i="7"/>
  <c r="H1883" i="7"/>
  <c r="G1883" i="7"/>
  <c r="F1883" i="7"/>
  <c r="D1883" i="7"/>
  <c r="H1835" i="7"/>
  <c r="G1835" i="7"/>
  <c r="F1835" i="7"/>
  <c r="D1835" i="7"/>
  <c r="H1786" i="7"/>
  <c r="G1786" i="7"/>
  <c r="F1786" i="7"/>
  <c r="D1786" i="7"/>
  <c r="H1737" i="7"/>
  <c r="G1737" i="7"/>
  <c r="F1737" i="7"/>
  <c r="D1737" i="7"/>
  <c r="H1688" i="7"/>
  <c r="G1688" i="7"/>
  <c r="F1688" i="7"/>
  <c r="D1688" i="7"/>
  <c r="H1639" i="7"/>
  <c r="G1639" i="7"/>
  <c r="F1639" i="7"/>
  <c r="D1639" i="7"/>
  <c r="H1590" i="7"/>
  <c r="G1590" i="7"/>
  <c r="F1590" i="7"/>
  <c r="D1590" i="7"/>
  <c r="H1541" i="7"/>
  <c r="G1541" i="7"/>
  <c r="F1541" i="7"/>
  <c r="D1541" i="7"/>
  <c r="H1492" i="7"/>
  <c r="G1492" i="7"/>
  <c r="F1492" i="7"/>
  <c r="D1492" i="7"/>
  <c r="H1443" i="7"/>
  <c r="G1443" i="7"/>
  <c r="F1443" i="7"/>
  <c r="D1443" i="7"/>
  <c r="H1394" i="7"/>
  <c r="G1394" i="7"/>
  <c r="F1394" i="7"/>
  <c r="D1394" i="7"/>
  <c r="H1345" i="7"/>
  <c r="G1345" i="7"/>
  <c r="F1345" i="7"/>
  <c r="D1345" i="7"/>
  <c r="H1296" i="7"/>
  <c r="G1296" i="7"/>
  <c r="F1296" i="7"/>
  <c r="D1296" i="7"/>
  <c r="H1247" i="7"/>
  <c r="G1247" i="7"/>
  <c r="F1247" i="7"/>
  <c r="D1247" i="7"/>
  <c r="H1198" i="7"/>
  <c r="G1198" i="7"/>
  <c r="F1198" i="7"/>
  <c r="D1198" i="7"/>
  <c r="H1149" i="7"/>
  <c r="G1149" i="7"/>
  <c r="F1149" i="7"/>
  <c r="D1149" i="7"/>
  <c r="H1100" i="7"/>
  <c r="G1100" i="7"/>
  <c r="F1100" i="7"/>
  <c r="D1100" i="7"/>
  <c r="H1051" i="7"/>
  <c r="G1051" i="7"/>
  <c r="F1051" i="7"/>
  <c r="D1051" i="7"/>
  <c r="H1002" i="7"/>
  <c r="G1002" i="7"/>
  <c r="F1002" i="7"/>
  <c r="D1002" i="7"/>
  <c r="H953" i="7"/>
  <c r="G953" i="7"/>
  <c r="F953" i="7"/>
  <c r="D953" i="7"/>
  <c r="H904" i="7"/>
  <c r="G904" i="7"/>
  <c r="F904" i="7"/>
  <c r="D904" i="7"/>
  <c r="H855" i="7"/>
  <c r="G855" i="7"/>
  <c r="F855" i="7"/>
  <c r="D855" i="7"/>
  <c r="H806" i="7"/>
  <c r="G806" i="7"/>
  <c r="F806" i="7"/>
  <c r="D806" i="7"/>
  <c r="H757" i="7"/>
  <c r="G757" i="7"/>
  <c r="F757" i="7"/>
  <c r="D757" i="7"/>
  <c r="H708" i="7"/>
  <c r="G708" i="7"/>
  <c r="F708" i="7"/>
  <c r="D708" i="7"/>
  <c r="H659" i="7"/>
  <c r="G659" i="7"/>
  <c r="F659" i="7"/>
  <c r="D659" i="7"/>
  <c r="H610" i="7"/>
  <c r="G610" i="7"/>
  <c r="F610" i="7"/>
  <c r="D610" i="7"/>
  <c r="H561" i="7"/>
  <c r="G561" i="7"/>
  <c r="F561" i="7"/>
  <c r="D561" i="7"/>
  <c r="H512" i="7"/>
  <c r="G512" i="7"/>
  <c r="F512" i="7"/>
  <c r="D512" i="7"/>
  <c r="H463" i="7"/>
  <c r="G463" i="7"/>
  <c r="F463" i="7"/>
  <c r="D463" i="7"/>
  <c r="H414" i="7"/>
  <c r="G414" i="7"/>
  <c r="F414" i="7"/>
  <c r="D414" i="7"/>
  <c r="H365" i="7"/>
  <c r="G365" i="7"/>
  <c r="F365" i="7"/>
  <c r="D365" i="7"/>
  <c r="H316" i="7"/>
  <c r="G316" i="7"/>
  <c r="F316" i="7"/>
  <c r="D316" i="7"/>
  <c r="H267" i="7"/>
  <c r="G267" i="7"/>
  <c r="F267" i="7"/>
  <c r="D267" i="7"/>
  <c r="H226" i="7"/>
  <c r="G226" i="7"/>
  <c r="F226" i="7"/>
  <c r="D226" i="7"/>
  <c r="H202" i="7"/>
  <c r="G202" i="7"/>
  <c r="F202" i="7"/>
  <c r="D202" i="7"/>
  <c r="H178" i="7"/>
  <c r="G178" i="7"/>
  <c r="F178" i="7"/>
  <c r="D178" i="7"/>
  <c r="H154" i="7"/>
  <c r="G154" i="7"/>
  <c r="F154" i="7"/>
  <c r="D154" i="7"/>
  <c r="H130" i="7"/>
  <c r="G130" i="7"/>
  <c r="F130" i="7"/>
  <c r="D130" i="7"/>
  <c r="H106" i="7"/>
  <c r="G106" i="7"/>
  <c r="F106" i="7"/>
  <c r="D106" i="7"/>
  <c r="G82" i="7"/>
  <c r="H82" i="7"/>
  <c r="F82" i="7"/>
  <c r="D82" i="7"/>
  <c r="H36" i="7"/>
  <c r="G36" i="7"/>
  <c r="F36" i="7"/>
  <c r="D36" i="7"/>
  <c r="D1930" i="7"/>
  <c r="H1932" i="7"/>
  <c r="G1932" i="7"/>
  <c r="F1932" i="7"/>
  <c r="D1932" i="7"/>
  <c r="H1931" i="7"/>
  <c r="G1931" i="7"/>
  <c r="F1931" i="7"/>
  <c r="D1931" i="7"/>
  <c r="H1923" i="7"/>
  <c r="G1923" i="7"/>
  <c r="F1923" i="7"/>
  <c r="D1923" i="7"/>
  <c r="H1922" i="7"/>
  <c r="G1922" i="7"/>
  <c r="F1922" i="7"/>
  <c r="D1922" i="7"/>
  <c r="H1921" i="7"/>
  <c r="G1921" i="7"/>
  <c r="F1921" i="7"/>
  <c r="D1921" i="7"/>
  <c r="H1920" i="7"/>
  <c r="G1920" i="7"/>
  <c r="F1920" i="7"/>
  <c r="D1920" i="7"/>
  <c r="H1919" i="7"/>
  <c r="G1919" i="7"/>
  <c r="F1919" i="7"/>
  <c r="D1919" i="7"/>
  <c r="H1918" i="7"/>
  <c r="G1918" i="7"/>
  <c r="F1918" i="7"/>
  <c r="D1918" i="7"/>
  <c r="H1917" i="7"/>
  <c r="G1917" i="7"/>
  <c r="F1917" i="7"/>
  <c r="D1917" i="7"/>
  <c r="H1916" i="7"/>
  <c r="G1916" i="7"/>
  <c r="F1916" i="7"/>
  <c r="D1916" i="7"/>
  <c r="H1915" i="7"/>
  <c r="G1915" i="7"/>
  <c r="F1915" i="7"/>
  <c r="D1915" i="7"/>
  <c r="H1914" i="7"/>
  <c r="G1914" i="7"/>
  <c r="F1914" i="7"/>
  <c r="D1914" i="7"/>
  <c r="H1913" i="7"/>
  <c r="G1913" i="7"/>
  <c r="F1913" i="7"/>
  <c r="D1913" i="7"/>
  <c r="H1912" i="7"/>
  <c r="G1912" i="7"/>
  <c r="F1912" i="7"/>
  <c r="D1912" i="7"/>
  <c r="H1911" i="7"/>
  <c r="G1911" i="7"/>
  <c r="F1911" i="7"/>
  <c r="D1911" i="7"/>
  <c r="H1910" i="7"/>
  <c r="G1910" i="7"/>
  <c r="F1910" i="7"/>
  <c r="D1910" i="7"/>
  <c r="H1909" i="7"/>
  <c r="G1909" i="7"/>
  <c r="F1909" i="7"/>
  <c r="D1909" i="7"/>
  <c r="H1908" i="7"/>
  <c r="G1908" i="7"/>
  <c r="F1908" i="7"/>
  <c r="D1908" i="7"/>
  <c r="H1930" i="7"/>
  <c r="G1930" i="7"/>
  <c r="F1930" i="7"/>
  <c r="H1929" i="7"/>
  <c r="G1929" i="7"/>
  <c r="F1929" i="7"/>
  <c r="D1929" i="7"/>
  <c r="H1928" i="7"/>
  <c r="F1928" i="7"/>
  <c r="D1928" i="7"/>
  <c r="H1927" i="7"/>
  <c r="G1927" i="7"/>
  <c r="F1927" i="7"/>
  <c r="D1927" i="7"/>
  <c r="H1926" i="7"/>
  <c r="G1926" i="7"/>
  <c r="F1926" i="7"/>
  <c r="D1926" i="7"/>
  <c r="G1925" i="7"/>
  <c r="H1925" i="7"/>
  <c r="F1925" i="7"/>
  <c r="D1925" i="7"/>
  <c r="H274" i="7"/>
  <c r="G274" i="7"/>
  <c r="F274" i="7"/>
  <c r="D274" i="7"/>
  <c r="H273" i="7"/>
  <c r="G273" i="7"/>
  <c r="F273" i="7"/>
  <c r="D273" i="7"/>
  <c r="H323" i="7"/>
  <c r="G323" i="7"/>
  <c r="F323" i="7"/>
  <c r="D323" i="7"/>
  <c r="H322" i="7"/>
  <c r="G322" i="7"/>
  <c r="F322" i="7"/>
  <c r="D322" i="7"/>
  <c r="H372" i="7"/>
  <c r="G372" i="7"/>
  <c r="F372" i="7"/>
  <c r="D372" i="7"/>
  <c r="H371" i="7"/>
  <c r="G371" i="7"/>
  <c r="F371" i="7"/>
  <c r="D371" i="7"/>
  <c r="H421" i="7"/>
  <c r="G421" i="7"/>
  <c r="F421" i="7"/>
  <c r="D421" i="7"/>
  <c r="H420" i="7"/>
  <c r="G420" i="7"/>
  <c r="F420" i="7"/>
  <c r="D420" i="7"/>
  <c r="H470" i="7"/>
  <c r="G470" i="7"/>
  <c r="F470" i="7"/>
  <c r="D470" i="7"/>
  <c r="H469" i="7"/>
  <c r="G469" i="7"/>
  <c r="F469" i="7"/>
  <c r="D469" i="7"/>
  <c r="H519" i="7"/>
  <c r="G519" i="7"/>
  <c r="F519" i="7"/>
  <c r="D519" i="7"/>
  <c r="H518" i="7"/>
  <c r="G518" i="7"/>
  <c r="F518" i="7"/>
  <c r="D518" i="7"/>
  <c r="H568" i="7"/>
  <c r="G568" i="7"/>
  <c r="F568" i="7"/>
  <c r="D568" i="7"/>
  <c r="H567" i="7"/>
  <c r="G567" i="7"/>
  <c r="F567" i="7"/>
  <c r="D567" i="7"/>
  <c r="H617" i="7"/>
  <c r="G617" i="7"/>
  <c r="F617" i="7"/>
  <c r="D617" i="7"/>
  <c r="H616" i="7"/>
  <c r="G616" i="7"/>
  <c r="F616" i="7"/>
  <c r="D616" i="7"/>
  <c r="H666" i="7"/>
  <c r="G666" i="7"/>
  <c r="F666" i="7"/>
  <c r="D666" i="7"/>
  <c r="H665" i="7"/>
  <c r="G665" i="7"/>
  <c r="F665" i="7"/>
  <c r="D665" i="7"/>
  <c r="H715" i="7"/>
  <c r="G715" i="7"/>
  <c r="F715" i="7"/>
  <c r="D715" i="7"/>
  <c r="H714" i="7"/>
  <c r="G714" i="7"/>
  <c r="F714" i="7"/>
  <c r="D714" i="7"/>
  <c r="H765" i="7"/>
  <c r="G765" i="7"/>
  <c r="F765" i="7"/>
  <c r="D765" i="7"/>
  <c r="H764" i="7"/>
  <c r="G764" i="7"/>
  <c r="F764" i="7"/>
  <c r="D764" i="7"/>
  <c r="H814" i="7"/>
  <c r="G814" i="7"/>
  <c r="F814" i="7"/>
  <c r="D814" i="7"/>
  <c r="H813" i="7"/>
  <c r="G813" i="7"/>
  <c r="F813" i="7"/>
  <c r="D813" i="7"/>
  <c r="H863" i="7"/>
  <c r="G863" i="7"/>
  <c r="F863" i="7"/>
  <c r="D863" i="7"/>
  <c r="H862" i="7"/>
  <c r="G862" i="7"/>
  <c r="F862" i="7"/>
  <c r="D862" i="7"/>
  <c r="H912" i="7"/>
  <c r="G912" i="7"/>
  <c r="F912" i="7"/>
  <c r="D912" i="7"/>
  <c r="H911" i="7"/>
  <c r="G911" i="7"/>
  <c r="F911" i="7"/>
  <c r="D911" i="7"/>
  <c r="H961" i="7"/>
  <c r="G961" i="7"/>
  <c r="F961" i="7"/>
  <c r="D961" i="7"/>
  <c r="H960" i="7"/>
  <c r="G960" i="7"/>
  <c r="F960" i="7"/>
  <c r="D960" i="7"/>
  <c r="H1010" i="7"/>
  <c r="G1010" i="7"/>
  <c r="F1010" i="7"/>
  <c r="D1010" i="7"/>
  <c r="H1009" i="7"/>
  <c r="G1009" i="7"/>
  <c r="F1009" i="7"/>
  <c r="D1009" i="7"/>
  <c r="H1059" i="7"/>
  <c r="G1059" i="7"/>
  <c r="F1059" i="7"/>
  <c r="D1059" i="7"/>
  <c r="H1058" i="7"/>
  <c r="G1058" i="7"/>
  <c r="F1058" i="7"/>
  <c r="D1058" i="7"/>
  <c r="H1108" i="7"/>
  <c r="G1108" i="7"/>
  <c r="F1108" i="7"/>
  <c r="D1108" i="7"/>
  <c r="H1107" i="7"/>
  <c r="G1107" i="7"/>
  <c r="F1107" i="7"/>
  <c r="D1107" i="7"/>
  <c r="H1157" i="7"/>
  <c r="G1157" i="7"/>
  <c r="F1157" i="7"/>
  <c r="D1157" i="7"/>
  <c r="H1156" i="7"/>
  <c r="G1156" i="7"/>
  <c r="F1156" i="7"/>
  <c r="D1156" i="7"/>
  <c r="H1206" i="7"/>
  <c r="G1206" i="7"/>
  <c r="F1206" i="7"/>
  <c r="D1206" i="7"/>
  <c r="H1205" i="7"/>
  <c r="G1205" i="7"/>
  <c r="F1205" i="7"/>
  <c r="D1205" i="7"/>
  <c r="H1255" i="7"/>
  <c r="G1255" i="7"/>
  <c r="F1255" i="7"/>
  <c r="D1255" i="7"/>
  <c r="H1254" i="7"/>
  <c r="G1254" i="7"/>
  <c r="F1254" i="7"/>
  <c r="D1254" i="7"/>
  <c r="H1304" i="7"/>
  <c r="G1304" i="7"/>
  <c r="F1304" i="7"/>
  <c r="D1304" i="7"/>
  <c r="H1303" i="7"/>
  <c r="G1303" i="7"/>
  <c r="F1303" i="7"/>
  <c r="D1303" i="7"/>
  <c r="H1353" i="7"/>
  <c r="G1353" i="7"/>
  <c r="F1353" i="7"/>
  <c r="D1353" i="7"/>
  <c r="H1352" i="7"/>
  <c r="G1352" i="7"/>
  <c r="F1352" i="7"/>
  <c r="D1352" i="7"/>
  <c r="H1402" i="7"/>
  <c r="G1402" i="7"/>
  <c r="F1402" i="7"/>
  <c r="D1402" i="7"/>
  <c r="H1401" i="7"/>
  <c r="G1401" i="7"/>
  <c r="F1401" i="7"/>
  <c r="D1401" i="7"/>
  <c r="H1451" i="7"/>
  <c r="G1451" i="7"/>
  <c r="F1451" i="7"/>
  <c r="D1451" i="7"/>
  <c r="H1450" i="7"/>
  <c r="G1450" i="7"/>
  <c r="F1450" i="7"/>
  <c r="D1450" i="7"/>
  <c r="H1500" i="7"/>
  <c r="G1500" i="7"/>
  <c r="F1500" i="7"/>
  <c r="D1500" i="7"/>
  <c r="H1499" i="7"/>
  <c r="G1499" i="7"/>
  <c r="F1499" i="7"/>
  <c r="D1499" i="7"/>
  <c r="H1549" i="7"/>
  <c r="G1549" i="7"/>
  <c r="F1549" i="7"/>
  <c r="D1549" i="7"/>
  <c r="H1548" i="7"/>
  <c r="G1548" i="7"/>
  <c r="F1548" i="7"/>
  <c r="D1548" i="7"/>
  <c r="H1598" i="7"/>
  <c r="G1598" i="7"/>
  <c r="F1598" i="7"/>
  <c r="D1598" i="7"/>
  <c r="H1597" i="7"/>
  <c r="G1597" i="7"/>
  <c r="F1597" i="7"/>
  <c r="D1597" i="7"/>
  <c r="H1647" i="7"/>
  <c r="G1647" i="7"/>
  <c r="F1647" i="7"/>
  <c r="D1647" i="7"/>
  <c r="H1646" i="7"/>
  <c r="G1646" i="7"/>
  <c r="F1646" i="7"/>
  <c r="D1646" i="7"/>
  <c r="H1696" i="7"/>
  <c r="G1696" i="7"/>
  <c r="F1696" i="7"/>
  <c r="D1696" i="7"/>
  <c r="H1695" i="7"/>
  <c r="G1695" i="7"/>
  <c r="F1695" i="7"/>
  <c r="D1695" i="7"/>
  <c r="H1745" i="7"/>
  <c r="G1745" i="7"/>
  <c r="F1745" i="7"/>
  <c r="D1745" i="7"/>
  <c r="H1744" i="7"/>
  <c r="G1744" i="7"/>
  <c r="F1744" i="7"/>
  <c r="D1744" i="7"/>
  <c r="H1794" i="7"/>
  <c r="G1794" i="7"/>
  <c r="F1794" i="7"/>
  <c r="D1794" i="7"/>
  <c r="H1793" i="7"/>
  <c r="G1793" i="7"/>
  <c r="F1793" i="7"/>
  <c r="D1793" i="7"/>
  <c r="H1843" i="7"/>
  <c r="G1843" i="7"/>
  <c r="F1843" i="7"/>
  <c r="D1843" i="7"/>
  <c r="H1842" i="7"/>
  <c r="G1842" i="7"/>
  <c r="F1842" i="7"/>
  <c r="D1842" i="7"/>
  <c r="H1891" i="7"/>
  <c r="G1891" i="7"/>
  <c r="F1891" i="7"/>
  <c r="D1891" i="7"/>
  <c r="H1890" i="7"/>
  <c r="G1890" i="7"/>
  <c r="F1890" i="7"/>
  <c r="D1890" i="7"/>
  <c r="H1302" i="7"/>
  <c r="G1302" i="7"/>
  <c r="F1302" i="7"/>
  <c r="D1302" i="7"/>
  <c r="G1905" i="7"/>
  <c r="G1903" i="7"/>
  <c r="G1901" i="7"/>
  <c r="G1899" i="7"/>
  <c r="G1897" i="7"/>
  <c r="H1905" i="7"/>
  <c r="F1905" i="7"/>
  <c r="D1905" i="7"/>
  <c r="H1903" i="7"/>
  <c r="F1903" i="7"/>
  <c r="D1903" i="7"/>
  <c r="H1901" i="7"/>
  <c r="F1901" i="7"/>
  <c r="D1901" i="7"/>
  <c r="H1899" i="7"/>
  <c r="F1899" i="7"/>
  <c r="D1899" i="7"/>
  <c r="H1897" i="7"/>
  <c r="F1897" i="7"/>
  <c r="D1897" i="7"/>
  <c r="H275" i="7"/>
  <c r="G275" i="7"/>
  <c r="F275" i="7"/>
  <c r="D275" i="7"/>
  <c r="H324" i="7"/>
  <c r="G324" i="7"/>
  <c r="F324" i="7"/>
  <c r="D324" i="7"/>
  <c r="H373" i="7"/>
  <c r="G373" i="7"/>
  <c r="F373" i="7"/>
  <c r="D373" i="7"/>
  <c r="H422" i="7"/>
  <c r="G422" i="7"/>
  <c r="F422" i="7"/>
  <c r="D422" i="7"/>
  <c r="H471" i="7"/>
  <c r="G471" i="7"/>
  <c r="F471" i="7"/>
  <c r="D471" i="7"/>
  <c r="H520" i="7"/>
  <c r="G520" i="7"/>
  <c r="F520" i="7"/>
  <c r="D520" i="7"/>
  <c r="H569" i="7"/>
  <c r="G569" i="7"/>
  <c r="F569" i="7"/>
  <c r="D569" i="7"/>
  <c r="H618" i="7"/>
  <c r="G618" i="7"/>
  <c r="F618" i="7"/>
  <c r="D618" i="7"/>
  <c r="H667" i="7"/>
  <c r="G667" i="7"/>
  <c r="F667" i="7"/>
  <c r="D667" i="7"/>
  <c r="H716" i="7"/>
  <c r="G716" i="7"/>
  <c r="F716" i="7"/>
  <c r="D716" i="7"/>
  <c r="H763" i="7"/>
  <c r="G763" i="7"/>
  <c r="F763" i="7"/>
  <c r="D763" i="7"/>
  <c r="H812" i="7"/>
  <c r="G812" i="7"/>
  <c r="F812" i="7"/>
  <c r="D812" i="7"/>
  <c r="H861" i="7"/>
  <c r="G861" i="7"/>
  <c r="F861" i="7"/>
  <c r="D861" i="7"/>
  <c r="H910" i="7"/>
  <c r="G910" i="7"/>
  <c r="F910" i="7"/>
  <c r="D910" i="7"/>
  <c r="H959" i="7"/>
  <c r="G959" i="7"/>
  <c r="F959" i="7"/>
  <c r="D959" i="7"/>
  <c r="H1008" i="7"/>
  <c r="G1008" i="7"/>
  <c r="F1008" i="7"/>
  <c r="D1008" i="7"/>
  <c r="H1057" i="7"/>
  <c r="G1057" i="7"/>
  <c r="F1057" i="7"/>
  <c r="D1057" i="7"/>
  <c r="H1106" i="7"/>
  <c r="G1106" i="7"/>
  <c r="F1106" i="7"/>
  <c r="D1106" i="7"/>
  <c r="H1155" i="7"/>
  <c r="G1155" i="7"/>
  <c r="F1155" i="7"/>
  <c r="D1155" i="7"/>
  <c r="H1204" i="7"/>
  <c r="G1204" i="7"/>
  <c r="F1204" i="7"/>
  <c r="D1204" i="7"/>
  <c r="H1253" i="7"/>
  <c r="G1253" i="7"/>
  <c r="F1253" i="7"/>
  <c r="D1253" i="7"/>
  <c r="H1351" i="7"/>
  <c r="G1351" i="7"/>
  <c r="F1351" i="7"/>
  <c r="D1351" i="7"/>
  <c r="H1400" i="7"/>
  <c r="G1400" i="7"/>
  <c r="F1400" i="7"/>
  <c r="D1400" i="7"/>
  <c r="H1449" i="7"/>
  <c r="G1449" i="7"/>
  <c r="F1449" i="7"/>
  <c r="D1449" i="7"/>
  <c r="H1498" i="7"/>
  <c r="G1498" i="7"/>
  <c r="F1498" i="7"/>
  <c r="D1498" i="7"/>
  <c r="H1547" i="7"/>
  <c r="G1547" i="7"/>
  <c r="F1547" i="7"/>
  <c r="D1547" i="7"/>
  <c r="H1596" i="7"/>
  <c r="G1596" i="7"/>
  <c r="F1596" i="7"/>
  <c r="D1596" i="7"/>
  <c r="H1645" i="7"/>
  <c r="G1645" i="7"/>
  <c r="F1645" i="7"/>
  <c r="D1645" i="7"/>
  <c r="H1694" i="7"/>
  <c r="G1694" i="7"/>
  <c r="F1694" i="7"/>
  <c r="D1694" i="7"/>
  <c r="H1743" i="7"/>
  <c r="G1743" i="7"/>
  <c r="F1743" i="7"/>
  <c r="D1743" i="7"/>
  <c r="H1792" i="7"/>
  <c r="G1792" i="7"/>
  <c r="F1792" i="7"/>
  <c r="D1792" i="7"/>
  <c r="H1841" i="7"/>
  <c r="G1841" i="7"/>
  <c r="F1841" i="7"/>
  <c r="D1841" i="7"/>
  <c r="H1889" i="7"/>
  <c r="G1889" i="7"/>
  <c r="F1889" i="7"/>
  <c r="D1889" i="7"/>
  <c r="H1887" i="7"/>
  <c r="G1887" i="7"/>
  <c r="F1887" i="7"/>
  <c r="D1887" i="7"/>
  <c r="H1886" i="7"/>
  <c r="G1886" i="7"/>
  <c r="F1886" i="7"/>
  <c r="D1886" i="7"/>
  <c r="H1885" i="7"/>
  <c r="G1885" i="7"/>
  <c r="F1885" i="7"/>
  <c r="D1885" i="7"/>
  <c r="H1839" i="7"/>
  <c r="G1839" i="7"/>
  <c r="F1839" i="7"/>
  <c r="D1839" i="7"/>
  <c r="H1838" i="7"/>
  <c r="G1838" i="7"/>
  <c r="F1838" i="7"/>
  <c r="D1838" i="7"/>
  <c r="H1837" i="7"/>
  <c r="G1837" i="7"/>
  <c r="F1837" i="7"/>
  <c r="D1837" i="7"/>
  <c r="H1790" i="7"/>
  <c r="G1790" i="7"/>
  <c r="F1790" i="7"/>
  <c r="D1790" i="7"/>
  <c r="H1789" i="7"/>
  <c r="G1789" i="7"/>
  <c r="F1789" i="7"/>
  <c r="D1789" i="7"/>
  <c r="H1788" i="7"/>
  <c r="G1788" i="7"/>
  <c r="F1788" i="7"/>
  <c r="D1788" i="7"/>
  <c r="H1741" i="7"/>
  <c r="G1741" i="7"/>
  <c r="F1741" i="7"/>
  <c r="D1741" i="7"/>
  <c r="H1740" i="7"/>
  <c r="G1740" i="7"/>
  <c r="F1740" i="7"/>
  <c r="D1740" i="7"/>
  <c r="H1739" i="7"/>
  <c r="G1739" i="7"/>
  <c r="F1739" i="7"/>
  <c r="D1739" i="7"/>
  <c r="H1692" i="7"/>
  <c r="G1692" i="7"/>
  <c r="F1692" i="7"/>
  <c r="D1692" i="7"/>
  <c r="H1691" i="7"/>
  <c r="G1691" i="7"/>
  <c r="F1691" i="7"/>
  <c r="D1691" i="7"/>
  <c r="H1690" i="7"/>
  <c r="G1690" i="7"/>
  <c r="F1690" i="7"/>
  <c r="D1690" i="7"/>
  <c r="H1643" i="7"/>
  <c r="G1643" i="7"/>
  <c r="F1643" i="7"/>
  <c r="D1643" i="7"/>
  <c r="H1642" i="7"/>
  <c r="G1642" i="7"/>
  <c r="F1642" i="7"/>
  <c r="D1642" i="7"/>
  <c r="H1641" i="7"/>
  <c r="G1641" i="7"/>
  <c r="F1641" i="7"/>
  <c r="D1641" i="7"/>
  <c r="H1594" i="7"/>
  <c r="G1594" i="7"/>
  <c r="F1594" i="7"/>
  <c r="D1594" i="7"/>
  <c r="H1593" i="7"/>
  <c r="G1593" i="7"/>
  <c r="F1593" i="7"/>
  <c r="D1593" i="7"/>
  <c r="H1592" i="7"/>
  <c r="G1592" i="7"/>
  <c r="F1592" i="7"/>
  <c r="D1592" i="7"/>
  <c r="H1545" i="7"/>
  <c r="G1545" i="7"/>
  <c r="F1545" i="7"/>
  <c r="D1545" i="7"/>
  <c r="H1544" i="7"/>
  <c r="G1544" i="7"/>
  <c r="F1544" i="7"/>
  <c r="D1544" i="7"/>
  <c r="H1543" i="7"/>
  <c r="G1543" i="7"/>
  <c r="F1543" i="7"/>
  <c r="D1543" i="7"/>
  <c r="H1496" i="7"/>
  <c r="G1496" i="7"/>
  <c r="F1496" i="7"/>
  <c r="D1496" i="7"/>
  <c r="H1495" i="7"/>
  <c r="G1495" i="7"/>
  <c r="F1495" i="7"/>
  <c r="D1495" i="7"/>
  <c r="H1494" i="7"/>
  <c r="G1494" i="7"/>
  <c r="F1494" i="7"/>
  <c r="D1494" i="7"/>
  <c r="H1447" i="7"/>
  <c r="G1447" i="7"/>
  <c r="F1447" i="7"/>
  <c r="D1447" i="7"/>
  <c r="H1446" i="7"/>
  <c r="G1446" i="7"/>
  <c r="F1446" i="7"/>
  <c r="D1446" i="7"/>
  <c r="H1445" i="7"/>
  <c r="G1445" i="7"/>
  <c r="F1445" i="7"/>
  <c r="D1445" i="7"/>
  <c r="H1398" i="7"/>
  <c r="G1398" i="7"/>
  <c r="F1398" i="7"/>
  <c r="D1398" i="7"/>
  <c r="H1397" i="7"/>
  <c r="G1397" i="7"/>
  <c r="F1397" i="7"/>
  <c r="D1397" i="7"/>
  <c r="H1396" i="7"/>
  <c r="G1396" i="7"/>
  <c r="F1396" i="7"/>
  <c r="D1396" i="7"/>
  <c r="H1349" i="7"/>
  <c r="G1349" i="7"/>
  <c r="F1349" i="7"/>
  <c r="D1349" i="7"/>
  <c r="H1348" i="7"/>
  <c r="G1348" i="7"/>
  <c r="F1348" i="7"/>
  <c r="D1348" i="7"/>
  <c r="H1347" i="7"/>
  <c r="G1347" i="7"/>
  <c r="F1347" i="7"/>
  <c r="D1347" i="7"/>
  <c r="H1300" i="7"/>
  <c r="G1300" i="7"/>
  <c r="F1300" i="7"/>
  <c r="D1300" i="7"/>
  <c r="H1299" i="7"/>
  <c r="G1299" i="7"/>
  <c r="F1299" i="7"/>
  <c r="D1299" i="7"/>
  <c r="H1298" i="7"/>
  <c r="G1298" i="7"/>
  <c r="F1298" i="7"/>
  <c r="D1298" i="7"/>
  <c r="H1251" i="7"/>
  <c r="G1251" i="7"/>
  <c r="F1251" i="7"/>
  <c r="D1251" i="7"/>
  <c r="H1250" i="7"/>
  <c r="G1250" i="7"/>
  <c r="F1250" i="7"/>
  <c r="D1250" i="7"/>
  <c r="H1249" i="7"/>
  <c r="G1249" i="7"/>
  <c r="F1249" i="7"/>
  <c r="D1249" i="7"/>
  <c r="H1202" i="7"/>
  <c r="G1202" i="7"/>
  <c r="F1202" i="7"/>
  <c r="D1202" i="7"/>
  <c r="H1201" i="7"/>
  <c r="G1201" i="7"/>
  <c r="F1201" i="7"/>
  <c r="D1201" i="7"/>
  <c r="H1200" i="7"/>
  <c r="G1200" i="7"/>
  <c r="F1200" i="7"/>
  <c r="D1200" i="7"/>
  <c r="H1153" i="7"/>
  <c r="G1153" i="7"/>
  <c r="F1153" i="7"/>
  <c r="D1153" i="7"/>
  <c r="H1152" i="7"/>
  <c r="G1152" i="7"/>
  <c r="F1152" i="7"/>
  <c r="D1152" i="7"/>
  <c r="H1151" i="7"/>
  <c r="G1151" i="7"/>
  <c r="F1151" i="7"/>
  <c r="D1151" i="7"/>
  <c r="H1104" i="7"/>
  <c r="G1104" i="7"/>
  <c r="F1104" i="7"/>
  <c r="D1104" i="7"/>
  <c r="H1103" i="7"/>
  <c r="G1103" i="7"/>
  <c r="F1103" i="7"/>
  <c r="D1103" i="7"/>
  <c r="H1102" i="7"/>
  <c r="G1102" i="7"/>
  <c r="F1102" i="7"/>
  <c r="D1102" i="7"/>
  <c r="H1055" i="7"/>
  <c r="G1055" i="7"/>
  <c r="F1055" i="7"/>
  <c r="D1055" i="7"/>
  <c r="H1054" i="7"/>
  <c r="G1054" i="7"/>
  <c r="F1054" i="7"/>
  <c r="D1054" i="7"/>
  <c r="H1053" i="7"/>
  <c r="G1053" i="7"/>
  <c r="F1053" i="7"/>
  <c r="D1053" i="7"/>
  <c r="H1006" i="7"/>
  <c r="G1006" i="7"/>
  <c r="F1006" i="7"/>
  <c r="D1006" i="7"/>
  <c r="H1005" i="7"/>
  <c r="G1005" i="7"/>
  <c r="F1005" i="7"/>
  <c r="D1005" i="7"/>
  <c r="H1004" i="7"/>
  <c r="G1004" i="7"/>
  <c r="F1004" i="7"/>
  <c r="D1004" i="7"/>
  <c r="H957" i="7"/>
  <c r="G957" i="7"/>
  <c r="F957" i="7"/>
  <c r="D957" i="7"/>
  <c r="H956" i="7"/>
  <c r="G956" i="7"/>
  <c r="F956" i="7"/>
  <c r="D956" i="7"/>
  <c r="H955" i="7"/>
  <c r="G955" i="7"/>
  <c r="F955" i="7"/>
  <c r="D955" i="7"/>
  <c r="H908" i="7"/>
  <c r="G908" i="7"/>
  <c r="F908" i="7"/>
  <c r="D908" i="7"/>
  <c r="H907" i="7"/>
  <c r="G907" i="7"/>
  <c r="F907" i="7"/>
  <c r="D907" i="7"/>
  <c r="H906" i="7"/>
  <c r="G906" i="7"/>
  <c r="F906" i="7"/>
  <c r="D906" i="7"/>
  <c r="H859" i="7"/>
  <c r="G859" i="7"/>
  <c r="F859" i="7"/>
  <c r="D859" i="7"/>
  <c r="H858" i="7"/>
  <c r="G858" i="7"/>
  <c r="F858" i="7"/>
  <c r="D858" i="7"/>
  <c r="H857" i="7"/>
  <c r="G857" i="7"/>
  <c r="F857" i="7"/>
  <c r="D857" i="7"/>
  <c r="H810" i="7"/>
  <c r="G810" i="7"/>
  <c r="F810" i="7"/>
  <c r="D810" i="7"/>
  <c r="H809" i="7"/>
  <c r="G809" i="7"/>
  <c r="F809" i="7"/>
  <c r="D809" i="7"/>
  <c r="H808" i="7"/>
  <c r="G808" i="7"/>
  <c r="F808" i="7"/>
  <c r="D808" i="7"/>
  <c r="H761" i="7"/>
  <c r="G761" i="7"/>
  <c r="F761" i="7"/>
  <c r="D761" i="7"/>
  <c r="H760" i="7"/>
  <c r="G760" i="7"/>
  <c r="F760" i="7"/>
  <c r="D760" i="7"/>
  <c r="H759" i="7"/>
  <c r="G759" i="7"/>
  <c r="F759" i="7"/>
  <c r="D759" i="7"/>
  <c r="H712" i="7"/>
  <c r="G712" i="7"/>
  <c r="F712" i="7"/>
  <c r="D712" i="7"/>
  <c r="H711" i="7"/>
  <c r="G711" i="7"/>
  <c r="F711" i="7"/>
  <c r="D711" i="7"/>
  <c r="H710" i="7"/>
  <c r="G710" i="7"/>
  <c r="F710" i="7"/>
  <c r="D710" i="7"/>
  <c r="H663" i="7"/>
  <c r="G663" i="7"/>
  <c r="F663" i="7"/>
  <c r="D663" i="7"/>
  <c r="H662" i="7"/>
  <c r="G662" i="7"/>
  <c r="F662" i="7"/>
  <c r="D662" i="7"/>
  <c r="H661" i="7"/>
  <c r="G661" i="7"/>
  <c r="F661" i="7"/>
  <c r="D661" i="7"/>
  <c r="H614" i="7"/>
  <c r="G614" i="7"/>
  <c r="F614" i="7"/>
  <c r="D614" i="7"/>
  <c r="H613" i="7"/>
  <c r="G613" i="7"/>
  <c r="F613" i="7"/>
  <c r="D613" i="7"/>
  <c r="H612" i="7"/>
  <c r="G612" i="7"/>
  <c r="F612" i="7"/>
  <c r="D612" i="7"/>
  <c r="H565" i="7"/>
  <c r="G565" i="7"/>
  <c r="F565" i="7"/>
  <c r="D565" i="7"/>
  <c r="H564" i="7"/>
  <c r="G564" i="7"/>
  <c r="F564" i="7"/>
  <c r="D564" i="7"/>
  <c r="H563" i="7"/>
  <c r="G563" i="7"/>
  <c r="F563" i="7"/>
  <c r="D563" i="7"/>
  <c r="H516" i="7"/>
  <c r="G516" i="7"/>
  <c r="F516" i="7"/>
  <c r="D516" i="7"/>
  <c r="H515" i="7"/>
  <c r="G515" i="7"/>
  <c r="F515" i="7"/>
  <c r="D515" i="7"/>
  <c r="H514" i="7"/>
  <c r="G514" i="7"/>
  <c r="F514" i="7"/>
  <c r="D514" i="7"/>
  <c r="H467" i="7"/>
  <c r="G467" i="7"/>
  <c r="F467" i="7"/>
  <c r="D467" i="7"/>
  <c r="H466" i="7"/>
  <c r="G466" i="7"/>
  <c r="F466" i="7"/>
  <c r="D466" i="7"/>
  <c r="H465" i="7"/>
  <c r="G465" i="7"/>
  <c r="F465" i="7"/>
  <c r="D465" i="7"/>
  <c r="H418" i="7"/>
  <c r="G418" i="7"/>
  <c r="F418" i="7"/>
  <c r="D418" i="7"/>
  <c r="H417" i="7"/>
  <c r="G417" i="7"/>
  <c r="F417" i="7"/>
  <c r="D417" i="7"/>
  <c r="H416" i="7"/>
  <c r="G416" i="7"/>
  <c r="F416" i="7"/>
  <c r="D416" i="7"/>
  <c r="H369" i="7"/>
  <c r="G369" i="7"/>
  <c r="F369" i="7"/>
  <c r="D369" i="7"/>
  <c r="H368" i="7"/>
  <c r="G368" i="7"/>
  <c r="F368" i="7"/>
  <c r="D368" i="7"/>
  <c r="H367" i="7"/>
  <c r="G367" i="7"/>
  <c r="F367" i="7"/>
  <c r="D367" i="7"/>
  <c r="H320" i="7"/>
  <c r="G320" i="7"/>
  <c r="F320" i="7"/>
  <c r="D320" i="7"/>
  <c r="H319" i="7"/>
  <c r="G319" i="7"/>
  <c r="F319" i="7"/>
  <c r="D319" i="7"/>
  <c r="H318" i="7"/>
  <c r="G318" i="7"/>
  <c r="F318" i="7"/>
  <c r="D318" i="7"/>
  <c r="D1859" i="7"/>
  <c r="D1853" i="7"/>
  <c r="D1852" i="7"/>
  <c r="D1850" i="7"/>
  <c r="D1848" i="7"/>
  <c r="D1810" i="7"/>
  <c r="D1804" i="7"/>
  <c r="D1803" i="7"/>
  <c r="D1801" i="7"/>
  <c r="D1799" i="7"/>
  <c r="D1761" i="7"/>
  <c r="D1755" i="7"/>
  <c r="D1754" i="7"/>
  <c r="D1752" i="7"/>
  <c r="D1750" i="7"/>
  <c r="D1712" i="7"/>
  <c r="D1706" i="7"/>
  <c r="D1705" i="7"/>
  <c r="D1703" i="7"/>
  <c r="D1701" i="7"/>
  <c r="D1663" i="7"/>
  <c r="D1657" i="7"/>
  <c r="D1656" i="7"/>
  <c r="D1654" i="7"/>
  <c r="D1652" i="7"/>
  <c r="D1614" i="7"/>
  <c r="D1608" i="7"/>
  <c r="D1607" i="7"/>
  <c r="D1605" i="7"/>
  <c r="D1603" i="7"/>
  <c r="D1565" i="7"/>
  <c r="D1559" i="7"/>
  <c r="D1558" i="7"/>
  <c r="D1556" i="7"/>
  <c r="D1554" i="7"/>
  <c r="D1516" i="7"/>
  <c r="D1510" i="7"/>
  <c r="D1509" i="7"/>
  <c r="D1507" i="7"/>
  <c r="D1505" i="7"/>
  <c r="D1467" i="7"/>
  <c r="D1461" i="7"/>
  <c r="D1460" i="7"/>
  <c r="D1458" i="7"/>
  <c r="D1456" i="7"/>
  <c r="D1418" i="7"/>
  <c r="D1412" i="7"/>
  <c r="D1411" i="7"/>
  <c r="D1409" i="7"/>
  <c r="D1407" i="7"/>
  <c r="D1369" i="7"/>
  <c r="D1363" i="7"/>
  <c r="D1362" i="7"/>
  <c r="D1360" i="7"/>
  <c r="D1358" i="7"/>
  <c r="D1320" i="7"/>
  <c r="D1314" i="7"/>
  <c r="D1313" i="7"/>
  <c r="D1311" i="7"/>
  <c r="D1309" i="7"/>
  <c r="D1271" i="7"/>
  <c r="D1265" i="7"/>
  <c r="D1264" i="7"/>
  <c r="D1262" i="7"/>
  <c r="D1260" i="7"/>
  <c r="D1222" i="7"/>
  <c r="D1216" i="7"/>
  <c r="D1215" i="7"/>
  <c r="D1213" i="7"/>
  <c r="D1211" i="7"/>
  <c r="D1173" i="7"/>
  <c r="D1167" i="7"/>
  <c r="D1166" i="7"/>
  <c r="D1164" i="7"/>
  <c r="D1162" i="7"/>
  <c r="D1124" i="7"/>
  <c r="D1118" i="7"/>
  <c r="D1117" i="7"/>
  <c r="D1115" i="7"/>
  <c r="D1113" i="7"/>
  <c r="D1075" i="7"/>
  <c r="D1069" i="7"/>
  <c r="D1068" i="7"/>
  <c r="D1066" i="7"/>
  <c r="D1064" i="7"/>
  <c r="D1026" i="7"/>
  <c r="D1020" i="7"/>
  <c r="D1019" i="7"/>
  <c r="D1017" i="7"/>
  <c r="D1015" i="7"/>
  <c r="D977" i="7"/>
  <c r="D971" i="7"/>
  <c r="D970" i="7"/>
  <c r="D968" i="7"/>
  <c r="D966" i="7"/>
  <c r="D928" i="7"/>
  <c r="D922" i="7"/>
  <c r="D921" i="7"/>
  <c r="D919" i="7"/>
  <c r="D917" i="7"/>
  <c r="D879" i="7"/>
  <c r="D873" i="7"/>
  <c r="D872" i="7"/>
  <c r="D870" i="7"/>
  <c r="D868" i="7"/>
  <c r="D830" i="7"/>
  <c r="D824" i="7"/>
  <c r="D823" i="7"/>
  <c r="D821" i="7"/>
  <c r="D819" i="7"/>
  <c r="D781" i="7"/>
  <c r="D775" i="7"/>
  <c r="D774" i="7"/>
  <c r="D772" i="7"/>
  <c r="D770" i="7"/>
  <c r="D732" i="7"/>
  <c r="D726" i="7"/>
  <c r="D725" i="7"/>
  <c r="D723" i="7"/>
  <c r="D721" i="7"/>
  <c r="D683" i="7"/>
  <c r="D677" i="7"/>
  <c r="D676" i="7"/>
  <c r="D674" i="7"/>
  <c r="D672" i="7"/>
  <c r="D634" i="7"/>
  <c r="D628" i="7"/>
  <c r="D627" i="7"/>
  <c r="D625" i="7"/>
  <c r="D623" i="7"/>
  <c r="D585" i="7"/>
  <c r="D579" i="7"/>
  <c r="D578" i="7"/>
  <c r="D576" i="7"/>
  <c r="D574" i="7"/>
  <c r="D536" i="7"/>
  <c r="D530" i="7"/>
  <c r="D529" i="7"/>
  <c r="D527" i="7"/>
  <c r="D525" i="7"/>
  <c r="D487" i="7"/>
  <c r="D481" i="7"/>
  <c r="D480" i="7"/>
  <c r="D478" i="7"/>
  <c r="D476" i="7"/>
  <c r="D438" i="7"/>
  <c r="D432" i="7"/>
  <c r="D431" i="7"/>
  <c r="D429" i="7"/>
  <c r="D427" i="7"/>
  <c r="D389" i="7"/>
  <c r="D383" i="7"/>
  <c r="D382" i="7"/>
  <c r="D380" i="7"/>
  <c r="D378" i="7"/>
  <c r="D340" i="7"/>
  <c r="D334" i="7"/>
  <c r="D333" i="7"/>
  <c r="D331" i="7"/>
  <c r="D329" i="7"/>
  <c r="D291" i="7"/>
  <c r="D285" i="7"/>
  <c r="D284" i="7"/>
  <c r="D282" i="7"/>
  <c r="D280" i="7"/>
  <c r="D271" i="7"/>
  <c r="D270" i="7"/>
  <c r="D269" i="7"/>
  <c r="D242" i="7"/>
  <c r="D236" i="7"/>
  <c r="D235" i="7"/>
  <c r="D233" i="7"/>
  <c r="D231" i="7"/>
  <c r="D215" i="7"/>
  <c r="D191" i="7"/>
  <c r="D167" i="7"/>
  <c r="D143" i="7"/>
  <c r="D119" i="7"/>
  <c r="D95" i="7"/>
  <c r="D71" i="7"/>
  <c r="D57" i="7"/>
  <c r="D56" i="7"/>
  <c r="D55" i="7"/>
  <c r="D54" i="7"/>
  <c r="D53" i="7"/>
  <c r="D52" i="7"/>
  <c r="D51" i="7"/>
  <c r="D50" i="7"/>
  <c r="D49" i="7"/>
  <c r="D48" i="7"/>
  <c r="D47" i="7"/>
  <c r="D46" i="7"/>
  <c r="H271" i="7"/>
  <c r="G271" i="7"/>
  <c r="F271" i="7"/>
  <c r="H270" i="7"/>
  <c r="G270" i="7"/>
  <c r="F270" i="7"/>
  <c r="H269" i="7"/>
  <c r="G269" i="7"/>
  <c r="F269" i="7"/>
  <c r="H1859" i="7"/>
  <c r="G1859" i="7"/>
  <c r="F1859" i="7"/>
  <c r="H1810" i="7"/>
  <c r="G1810" i="7"/>
  <c r="F1810" i="7"/>
  <c r="H1761" i="7"/>
  <c r="G1761" i="7"/>
  <c r="F1761" i="7"/>
  <c r="H1712" i="7"/>
  <c r="G1712" i="7"/>
  <c r="F1712" i="7"/>
  <c r="H1663" i="7"/>
  <c r="G1663" i="7"/>
  <c r="F1663" i="7"/>
  <c r="H1614" i="7"/>
  <c r="G1614" i="7"/>
  <c r="F1614" i="7"/>
  <c r="H1565" i="7"/>
  <c r="G1565" i="7"/>
  <c r="F1565" i="7"/>
  <c r="H1516" i="7"/>
  <c r="G1516" i="7"/>
  <c r="F1516" i="7"/>
  <c r="H1467" i="7"/>
  <c r="G1467" i="7"/>
  <c r="F1467" i="7"/>
  <c r="H1418" i="7"/>
  <c r="G1418" i="7"/>
  <c r="F1418" i="7"/>
  <c r="H1369" i="7"/>
  <c r="G1369" i="7"/>
  <c r="F1369" i="7"/>
  <c r="H1320" i="7"/>
  <c r="G1320" i="7"/>
  <c r="F1320" i="7"/>
  <c r="H1271" i="7"/>
  <c r="G1271" i="7"/>
  <c r="F1271" i="7"/>
  <c r="H1222" i="7"/>
  <c r="G1222" i="7"/>
  <c r="F1222" i="7"/>
  <c r="H1173" i="7"/>
  <c r="G1173" i="7"/>
  <c r="F1173" i="7"/>
  <c r="H1124" i="7"/>
  <c r="G1124" i="7"/>
  <c r="F1124" i="7"/>
  <c r="H1075" i="7"/>
  <c r="G1075" i="7"/>
  <c r="F1075" i="7"/>
  <c r="H1026" i="7"/>
  <c r="G1026" i="7"/>
  <c r="F1026" i="7"/>
  <c r="H977" i="7"/>
  <c r="G977" i="7"/>
  <c r="F977" i="7"/>
  <c r="H928" i="7"/>
  <c r="G928" i="7"/>
  <c r="F928" i="7"/>
  <c r="H879" i="7"/>
  <c r="G879" i="7"/>
  <c r="F879" i="7"/>
  <c r="H830" i="7"/>
  <c r="G830" i="7"/>
  <c r="F830" i="7"/>
  <c r="H781" i="7"/>
  <c r="G781" i="7"/>
  <c r="F781" i="7"/>
  <c r="H732" i="7"/>
  <c r="G732" i="7"/>
  <c r="F732" i="7"/>
  <c r="H683" i="7"/>
  <c r="G683" i="7"/>
  <c r="F683" i="7"/>
  <c r="H634" i="7"/>
  <c r="G634" i="7"/>
  <c r="F634" i="7"/>
  <c r="H585" i="7"/>
  <c r="G585" i="7"/>
  <c r="F585" i="7"/>
  <c r="H536" i="7"/>
  <c r="G536" i="7"/>
  <c r="F536" i="7"/>
  <c r="H487" i="7"/>
  <c r="G487" i="7"/>
  <c r="F487" i="7"/>
  <c r="H438" i="7"/>
  <c r="G438" i="7"/>
  <c r="F438" i="7"/>
  <c r="H389" i="7"/>
  <c r="G389" i="7"/>
  <c r="F389" i="7"/>
  <c r="H340" i="7"/>
  <c r="G340" i="7"/>
  <c r="F340" i="7"/>
  <c r="H291" i="7"/>
  <c r="G291" i="7"/>
  <c r="F291" i="7"/>
  <c r="H242" i="7"/>
  <c r="G242" i="7"/>
  <c r="F242" i="7"/>
  <c r="H1853" i="7"/>
  <c r="G1853" i="7"/>
  <c r="F1853" i="7"/>
  <c r="H1852" i="7"/>
  <c r="G1852" i="7"/>
  <c r="F1852" i="7"/>
  <c r="H1804" i="7"/>
  <c r="G1804" i="7"/>
  <c r="F1804" i="7"/>
  <c r="H1803" i="7"/>
  <c r="G1803" i="7"/>
  <c r="F1803" i="7"/>
  <c r="H1755" i="7"/>
  <c r="G1755" i="7"/>
  <c r="F1755" i="7"/>
  <c r="H1754" i="7"/>
  <c r="G1754" i="7"/>
  <c r="F1754" i="7"/>
  <c r="H1706" i="7"/>
  <c r="G1706" i="7"/>
  <c r="F1706" i="7"/>
  <c r="H1705" i="7"/>
  <c r="G1705" i="7"/>
  <c r="F1705" i="7"/>
  <c r="H1657" i="7"/>
  <c r="G1657" i="7"/>
  <c r="F1657" i="7"/>
  <c r="H1656" i="7"/>
  <c r="G1656" i="7"/>
  <c r="F1656" i="7"/>
  <c r="H1608" i="7"/>
  <c r="G1608" i="7"/>
  <c r="F1608" i="7"/>
  <c r="H1607" i="7"/>
  <c r="G1607" i="7"/>
  <c r="F1607" i="7"/>
  <c r="H1559" i="7"/>
  <c r="G1559" i="7"/>
  <c r="F1559" i="7"/>
  <c r="H1558" i="7"/>
  <c r="G1558" i="7"/>
  <c r="F1558" i="7"/>
  <c r="H1510" i="7"/>
  <c r="G1510" i="7"/>
  <c r="F1510" i="7"/>
  <c r="H1509" i="7"/>
  <c r="G1509" i="7"/>
  <c r="F1509" i="7"/>
  <c r="H1461" i="7"/>
  <c r="G1461" i="7"/>
  <c r="F1461" i="7"/>
  <c r="H1460" i="7"/>
  <c r="G1460" i="7"/>
  <c r="F1460" i="7"/>
  <c r="H1412" i="7"/>
  <c r="G1412" i="7"/>
  <c r="F1412" i="7"/>
  <c r="H1411" i="7"/>
  <c r="G1411" i="7"/>
  <c r="F1411" i="7"/>
  <c r="H1363" i="7"/>
  <c r="G1363" i="7"/>
  <c r="F1363" i="7"/>
  <c r="H1362" i="7"/>
  <c r="G1362" i="7"/>
  <c r="F1362" i="7"/>
  <c r="H1314" i="7"/>
  <c r="G1314" i="7"/>
  <c r="F1314" i="7"/>
  <c r="H1313" i="7"/>
  <c r="G1313" i="7"/>
  <c r="F1313" i="7"/>
  <c r="H1265" i="7"/>
  <c r="G1265" i="7"/>
  <c r="F1265" i="7"/>
  <c r="H1264" i="7"/>
  <c r="G1264" i="7"/>
  <c r="F1264" i="7"/>
  <c r="H1216" i="7"/>
  <c r="G1216" i="7"/>
  <c r="F1216" i="7"/>
  <c r="H1215" i="7"/>
  <c r="G1215" i="7"/>
  <c r="F1215" i="7"/>
  <c r="H1167" i="7"/>
  <c r="G1167" i="7"/>
  <c r="F1167" i="7"/>
  <c r="H1166" i="7"/>
  <c r="G1166" i="7"/>
  <c r="F1166" i="7"/>
  <c r="H1118" i="7"/>
  <c r="G1118" i="7"/>
  <c r="F1118" i="7"/>
  <c r="H1117" i="7"/>
  <c r="G1117" i="7"/>
  <c r="F1117" i="7"/>
  <c r="H1069" i="7"/>
  <c r="G1069" i="7"/>
  <c r="F1069" i="7"/>
  <c r="H1068" i="7"/>
  <c r="G1068" i="7"/>
  <c r="F1068" i="7"/>
  <c r="H1020" i="7"/>
  <c r="G1020" i="7"/>
  <c r="F1020" i="7"/>
  <c r="H1019" i="7"/>
  <c r="G1019" i="7"/>
  <c r="F1019" i="7"/>
  <c r="H971" i="7"/>
  <c r="G971" i="7"/>
  <c r="F971" i="7"/>
  <c r="H970" i="7"/>
  <c r="G970" i="7"/>
  <c r="F970" i="7"/>
  <c r="H922" i="7"/>
  <c r="G922" i="7"/>
  <c r="F922" i="7"/>
  <c r="H921" i="7"/>
  <c r="G921" i="7"/>
  <c r="F921" i="7"/>
  <c r="H873" i="7"/>
  <c r="G873" i="7"/>
  <c r="F873" i="7"/>
  <c r="H872" i="7"/>
  <c r="G872" i="7"/>
  <c r="F872" i="7"/>
  <c r="H824" i="7"/>
  <c r="G824" i="7"/>
  <c r="F824" i="7"/>
  <c r="H823" i="7"/>
  <c r="G823" i="7"/>
  <c r="F823" i="7"/>
  <c r="H775" i="7"/>
  <c r="G775" i="7"/>
  <c r="F775" i="7"/>
  <c r="H774" i="7"/>
  <c r="G774" i="7"/>
  <c r="F774" i="7"/>
  <c r="H726" i="7"/>
  <c r="G726" i="7"/>
  <c r="F726" i="7"/>
  <c r="H725" i="7"/>
  <c r="G725" i="7"/>
  <c r="F725" i="7"/>
  <c r="H677" i="7"/>
  <c r="G677" i="7"/>
  <c r="F677" i="7"/>
  <c r="H676" i="7"/>
  <c r="G676" i="7"/>
  <c r="F676" i="7"/>
  <c r="H628" i="7"/>
  <c r="G628" i="7"/>
  <c r="F628" i="7"/>
  <c r="H627" i="7"/>
  <c r="G627" i="7"/>
  <c r="F627" i="7"/>
  <c r="H579" i="7"/>
  <c r="G579" i="7"/>
  <c r="F579" i="7"/>
  <c r="H578" i="7"/>
  <c r="G578" i="7"/>
  <c r="F578" i="7"/>
  <c r="H530" i="7"/>
  <c r="G530" i="7"/>
  <c r="F530" i="7"/>
  <c r="H529" i="7"/>
  <c r="G529" i="7"/>
  <c r="F529" i="7"/>
  <c r="H481" i="7"/>
  <c r="G481" i="7"/>
  <c r="F481" i="7"/>
  <c r="H480" i="7"/>
  <c r="G480" i="7"/>
  <c r="F480" i="7"/>
  <c r="H432" i="7"/>
  <c r="G432" i="7"/>
  <c r="F432" i="7"/>
  <c r="H431" i="7"/>
  <c r="G431" i="7"/>
  <c r="F431" i="7"/>
  <c r="H383" i="7"/>
  <c r="G383" i="7"/>
  <c r="F383" i="7"/>
  <c r="H382" i="7"/>
  <c r="G382" i="7"/>
  <c r="F382" i="7"/>
  <c r="H334" i="7"/>
  <c r="G334" i="7"/>
  <c r="F334" i="7"/>
  <c r="H333" i="7"/>
  <c r="G333" i="7"/>
  <c r="F333" i="7"/>
  <c r="H285" i="7"/>
  <c r="G285" i="7"/>
  <c r="F285" i="7"/>
  <c r="H284" i="7"/>
  <c r="G284" i="7"/>
  <c r="F284" i="7"/>
  <c r="H236" i="7"/>
  <c r="G236" i="7"/>
  <c r="F236" i="7"/>
  <c r="H235" i="7"/>
  <c r="G235" i="7"/>
  <c r="F235" i="7"/>
  <c r="H215" i="7"/>
  <c r="F215" i="7"/>
  <c r="H191" i="7"/>
  <c r="F191" i="7"/>
  <c r="H167" i="7"/>
  <c r="F167" i="7"/>
  <c r="H143" i="7"/>
  <c r="F143" i="7"/>
  <c r="H119" i="7"/>
  <c r="F119" i="7"/>
  <c r="H95" i="7"/>
  <c r="F95" i="7"/>
  <c r="H1850" i="7"/>
  <c r="G1850" i="7"/>
  <c r="F1850" i="7"/>
  <c r="H1848" i="7"/>
  <c r="G1848" i="7"/>
  <c r="F1848" i="7"/>
  <c r="H1801" i="7"/>
  <c r="G1801" i="7"/>
  <c r="F1801" i="7"/>
  <c r="H1799" i="7"/>
  <c r="G1799" i="7"/>
  <c r="F1799" i="7"/>
  <c r="H1752" i="7"/>
  <c r="G1752" i="7"/>
  <c r="F1752" i="7"/>
  <c r="H1750" i="7"/>
  <c r="G1750" i="7"/>
  <c r="F1750" i="7"/>
  <c r="H1703" i="7"/>
  <c r="G1703" i="7"/>
  <c r="F1703" i="7"/>
  <c r="H1701" i="7"/>
  <c r="G1701" i="7"/>
  <c r="F1701" i="7"/>
  <c r="H1654" i="7"/>
  <c r="G1654" i="7"/>
  <c r="F1654" i="7"/>
  <c r="H1652" i="7"/>
  <c r="G1652" i="7"/>
  <c r="F1652" i="7"/>
  <c r="H1605" i="7"/>
  <c r="G1605" i="7"/>
  <c r="F1605" i="7"/>
  <c r="H1603" i="7"/>
  <c r="G1603" i="7"/>
  <c r="F1603" i="7"/>
  <c r="H1556" i="7"/>
  <c r="G1556" i="7"/>
  <c r="F1556" i="7"/>
  <c r="H1554" i="7"/>
  <c r="G1554" i="7"/>
  <c r="F1554" i="7"/>
  <c r="H1507" i="7"/>
  <c r="G1507" i="7"/>
  <c r="F1507" i="7"/>
  <c r="H1505" i="7"/>
  <c r="G1505" i="7"/>
  <c r="F1505" i="7"/>
  <c r="H1458" i="7"/>
  <c r="G1458" i="7"/>
  <c r="F1458" i="7"/>
  <c r="H1456" i="7"/>
  <c r="G1456" i="7"/>
  <c r="F1456" i="7"/>
  <c r="H1409" i="7"/>
  <c r="G1409" i="7"/>
  <c r="F1409" i="7"/>
  <c r="H1407" i="7"/>
  <c r="G1407" i="7"/>
  <c r="F1407" i="7"/>
  <c r="H1360" i="7"/>
  <c r="G1360" i="7"/>
  <c r="F1360" i="7"/>
  <c r="H1358" i="7"/>
  <c r="G1358" i="7"/>
  <c r="F1358" i="7"/>
  <c r="H1311" i="7"/>
  <c r="G1311" i="7"/>
  <c r="F1311" i="7"/>
  <c r="H1309" i="7"/>
  <c r="G1309" i="7"/>
  <c r="F1309" i="7"/>
  <c r="H1262" i="7"/>
  <c r="G1262" i="7"/>
  <c r="F1262" i="7"/>
  <c r="H1260" i="7"/>
  <c r="G1260" i="7"/>
  <c r="F1260" i="7"/>
  <c r="H1213" i="7"/>
  <c r="G1213" i="7"/>
  <c r="F1213" i="7"/>
  <c r="H1211" i="7"/>
  <c r="G1211" i="7"/>
  <c r="F1211" i="7"/>
  <c r="H1164" i="7"/>
  <c r="G1164" i="7"/>
  <c r="F1164" i="7"/>
  <c r="H1162" i="7"/>
  <c r="G1162" i="7"/>
  <c r="F1162" i="7"/>
  <c r="H1115" i="7"/>
  <c r="G1115" i="7"/>
  <c r="F1115" i="7"/>
  <c r="H1113" i="7"/>
  <c r="G1113" i="7"/>
  <c r="F1113" i="7"/>
  <c r="H1066" i="7"/>
  <c r="G1066" i="7"/>
  <c r="F1066" i="7"/>
  <c r="H1064" i="7"/>
  <c r="G1064" i="7"/>
  <c r="F1064" i="7"/>
  <c r="H1017" i="7"/>
  <c r="G1017" i="7"/>
  <c r="F1017" i="7"/>
  <c r="H1015" i="7"/>
  <c r="G1015" i="7"/>
  <c r="F1015" i="7"/>
  <c r="H968" i="7"/>
  <c r="G968" i="7"/>
  <c r="F968" i="7"/>
  <c r="H966" i="7"/>
  <c r="G966" i="7"/>
  <c r="F966" i="7"/>
  <c r="H919" i="7"/>
  <c r="G919" i="7"/>
  <c r="F919" i="7"/>
  <c r="H917" i="7"/>
  <c r="G917" i="7"/>
  <c r="F917" i="7"/>
  <c r="H870" i="7"/>
  <c r="G870" i="7"/>
  <c r="F870" i="7"/>
  <c r="H868" i="7"/>
  <c r="G868" i="7"/>
  <c r="F868" i="7"/>
  <c r="H821" i="7"/>
  <c r="G821" i="7"/>
  <c r="F821" i="7"/>
  <c r="H819" i="7"/>
  <c r="G819" i="7"/>
  <c r="F819" i="7"/>
  <c r="H772" i="7"/>
  <c r="G772" i="7"/>
  <c r="F772" i="7"/>
  <c r="H770" i="7"/>
  <c r="G770" i="7"/>
  <c r="F770" i="7"/>
  <c r="H723" i="7"/>
  <c r="G723" i="7"/>
  <c r="F723" i="7"/>
  <c r="H721" i="7"/>
  <c r="G721" i="7"/>
  <c r="F721" i="7"/>
  <c r="H674" i="7"/>
  <c r="G674" i="7"/>
  <c r="F674" i="7"/>
  <c r="H672" i="7"/>
  <c r="G672" i="7"/>
  <c r="F672" i="7"/>
  <c r="H625" i="7"/>
  <c r="G625" i="7"/>
  <c r="F625" i="7"/>
  <c r="H623" i="7"/>
  <c r="G623" i="7"/>
  <c r="F623" i="7"/>
  <c r="H576" i="7"/>
  <c r="G576" i="7"/>
  <c r="F576" i="7"/>
  <c r="H574" i="7"/>
  <c r="G574" i="7"/>
  <c r="F574" i="7"/>
  <c r="H527" i="7"/>
  <c r="G527" i="7"/>
  <c r="F527" i="7"/>
  <c r="H525" i="7"/>
  <c r="G525" i="7"/>
  <c r="F525" i="7"/>
  <c r="H478" i="7"/>
  <c r="G478" i="7"/>
  <c r="F478" i="7"/>
  <c r="H476" i="7"/>
  <c r="G476" i="7"/>
  <c r="F476" i="7"/>
  <c r="H429" i="7"/>
  <c r="G429" i="7"/>
  <c r="F429" i="7"/>
  <c r="H427" i="7"/>
  <c r="G427" i="7"/>
  <c r="F427" i="7"/>
  <c r="H380" i="7"/>
  <c r="G380" i="7"/>
  <c r="F380" i="7"/>
  <c r="H378" i="7"/>
  <c r="G378" i="7"/>
  <c r="F378" i="7"/>
  <c r="H331" i="7"/>
  <c r="G331" i="7"/>
  <c r="F331" i="7"/>
  <c r="H329" i="7"/>
  <c r="G329" i="7"/>
  <c r="F329" i="7"/>
  <c r="H282" i="7"/>
  <c r="G282" i="7"/>
  <c r="F282" i="7"/>
  <c r="H280" i="7"/>
  <c r="G280" i="7"/>
  <c r="F280" i="7"/>
  <c r="G233" i="7"/>
  <c r="G231" i="7"/>
  <c r="H233" i="7"/>
  <c r="F233" i="7"/>
  <c r="H231" i="7"/>
  <c r="F231" i="7"/>
  <c r="H57" i="7"/>
  <c r="G57" i="7"/>
  <c r="F57" i="7"/>
  <c r="H56" i="7"/>
  <c r="G56" i="7"/>
  <c r="F56" i="7"/>
  <c r="H55" i="7"/>
  <c r="G55" i="7"/>
  <c r="F55" i="7"/>
  <c r="H54" i="7"/>
  <c r="G54" i="7"/>
  <c r="F54" i="7"/>
  <c r="H53" i="7"/>
  <c r="G53" i="7"/>
  <c r="F53" i="7"/>
  <c r="H52" i="7"/>
  <c r="F52" i="7"/>
  <c r="H51" i="7"/>
  <c r="F51" i="7"/>
  <c r="H50" i="7"/>
  <c r="G50" i="7"/>
  <c r="F50" i="7"/>
  <c r="H49" i="7"/>
  <c r="F49" i="7"/>
  <c r="H48" i="7"/>
  <c r="G48" i="7"/>
  <c r="F48" i="7"/>
  <c r="H47" i="7"/>
  <c r="G47" i="7"/>
  <c r="F47" i="7"/>
  <c r="H46" i="7"/>
  <c r="G46" i="7"/>
  <c r="F46" i="7"/>
  <c r="H71" i="7"/>
  <c r="F71" i="7"/>
  <c r="H267" i="5"/>
  <c r="AS4" i="7" l="1"/>
  <c r="O4" i="7"/>
  <c r="O3" i="7" s="1"/>
  <c r="AE4" i="7"/>
  <c r="AE3" i="7" s="1"/>
  <c r="AU4" i="7"/>
  <c r="AU3" i="7" s="1"/>
  <c r="P4" i="7"/>
  <c r="P3" i="7" s="1"/>
  <c r="AF4" i="7"/>
  <c r="AF3" i="7" s="1"/>
  <c r="AV4" i="7"/>
  <c r="AV3" i="7" s="1"/>
  <c r="BL4" i="7"/>
  <c r="BL3" i="7" s="1"/>
  <c r="AI4" i="7"/>
  <c r="AI3" i="7" s="1"/>
  <c r="AJ4" i="7"/>
  <c r="AJ3" i="7" s="1"/>
  <c r="U4" i="7"/>
  <c r="U3" i="7" s="1"/>
  <c r="V4" i="7"/>
  <c r="V3" i="7" s="1"/>
  <c r="W4" i="7"/>
  <c r="W3" i="7" s="1"/>
  <c r="X4" i="7"/>
  <c r="X3" i="7" s="1"/>
  <c r="Y4" i="7"/>
  <c r="Y3" i="7" s="1"/>
  <c r="Z4" i="7"/>
  <c r="Z3" i="7" s="1"/>
  <c r="BV4" i="7"/>
  <c r="BV3" i="7" s="1"/>
  <c r="N4" i="7"/>
  <c r="N3" i="7" s="1"/>
  <c r="AC4" i="7"/>
  <c r="AC3" i="7" s="1"/>
  <c r="AT4" i="7"/>
  <c r="AT3" i="7" s="1"/>
  <c r="Q4" i="7"/>
  <c r="Q3" i="7" s="1"/>
  <c r="AG4" i="7"/>
  <c r="AG3" i="7" s="1"/>
  <c r="AW4" i="7"/>
  <c r="AW3" i="7" s="1"/>
  <c r="BM4" i="7"/>
  <c r="BM3" i="7" s="1"/>
  <c r="R4" i="7"/>
  <c r="R3" i="7" s="1"/>
  <c r="AH4" i="7"/>
  <c r="AH3" i="7" s="1"/>
  <c r="AX4" i="7"/>
  <c r="AX3" i="7" s="1"/>
  <c r="BN4" i="7"/>
  <c r="BN3" i="7" s="1"/>
  <c r="S4" i="7"/>
  <c r="S3" i="7" s="1"/>
  <c r="AY4" i="7"/>
  <c r="AY3" i="7" s="1"/>
  <c r="BO4" i="7"/>
  <c r="BO3" i="7" s="1"/>
  <c r="T4" i="7"/>
  <c r="T3" i="7" s="1"/>
  <c r="AZ4" i="7"/>
  <c r="AZ3" i="7" s="1"/>
  <c r="BP4" i="7"/>
  <c r="BP3" i="7" s="1"/>
  <c r="AK4" i="7"/>
  <c r="AK3" i="7" s="1"/>
  <c r="BA4" i="7"/>
  <c r="BA3" i="7" s="1"/>
  <c r="BQ4" i="7"/>
  <c r="BQ3" i="7" s="1"/>
  <c r="AL4" i="7"/>
  <c r="AL3" i="7" s="1"/>
  <c r="BB4" i="7"/>
  <c r="BB3" i="7" s="1"/>
  <c r="BR4" i="7"/>
  <c r="BR3" i="7" s="1"/>
  <c r="AM4" i="7"/>
  <c r="AM3" i="7" s="1"/>
  <c r="BC4" i="7"/>
  <c r="BC3" i="7" s="1"/>
  <c r="BS4" i="7"/>
  <c r="BS3" i="7" s="1"/>
  <c r="AN4" i="7"/>
  <c r="AN3" i="7" s="1"/>
  <c r="BD4" i="7"/>
  <c r="BD3" i="7" s="1"/>
  <c r="BT4" i="7"/>
  <c r="BT3" i="7" s="1"/>
  <c r="AO4" i="7"/>
  <c r="AO3" i="7" s="1"/>
  <c r="BE4" i="7"/>
  <c r="BE3" i="7" s="1"/>
  <c r="BU4" i="7"/>
  <c r="BU3" i="7" s="1"/>
  <c r="AP4" i="7"/>
  <c r="AP3" i="7" s="1"/>
  <c r="BF4" i="7"/>
  <c r="BF3" i="7" s="1"/>
  <c r="AA4" i="7"/>
  <c r="AA3" i="7" s="1"/>
  <c r="AQ4" i="7"/>
  <c r="AQ3" i="7" s="1"/>
  <c r="BG4" i="7"/>
  <c r="BG3" i="7" s="1"/>
  <c r="AB4" i="7"/>
  <c r="AB3" i="7" s="1"/>
  <c r="AR4" i="7"/>
  <c r="AR3" i="7" s="1"/>
  <c r="BH4" i="7"/>
  <c r="BH3" i="7" s="1"/>
  <c r="AS3" i="7"/>
  <c r="BI4" i="7"/>
  <c r="BI3" i="7" s="1"/>
  <c r="AD4" i="7"/>
  <c r="AD3" i="7" s="1"/>
  <c r="BJ4" i="7"/>
  <c r="BJ3" i="7" s="1"/>
  <c r="BK4" i="7"/>
  <c r="BK3" i="7" s="1"/>
  <c r="J11" i="10"/>
  <c r="J12" i="10"/>
  <c r="N6" i="8"/>
  <c r="O4" i="8"/>
  <c r="M701" i="8"/>
  <c r="M685" i="8"/>
  <c r="M691" i="8"/>
  <c r="M697" i="8"/>
  <c r="M699" i="8"/>
  <c r="M687" i="8"/>
  <c r="M668" i="8"/>
  <c r="M696" i="8"/>
  <c r="M661" i="8"/>
  <c r="M703" i="8"/>
  <c r="M683" i="8"/>
  <c r="M659" i="8"/>
  <c r="M646" i="8"/>
  <c r="M630" i="8"/>
  <c r="M673" i="8"/>
  <c r="M658" i="8"/>
  <c r="M636" i="8"/>
  <c r="M604" i="8"/>
  <c r="M686" i="8"/>
  <c r="M688" i="8"/>
  <c r="M700" i="8"/>
  <c r="M694" i="8"/>
  <c r="M678" i="8"/>
  <c r="M698" i="8"/>
  <c r="M682" i="8"/>
  <c r="M665" i="8"/>
  <c r="M652" i="8"/>
  <c r="M674" i="8"/>
  <c r="M662" i="8"/>
  <c r="M648" i="8"/>
  <c r="M670" i="8"/>
  <c r="M639" i="8"/>
  <c r="M645" i="8"/>
  <c r="M627" i="8"/>
  <c r="M616" i="8"/>
  <c r="M657" i="8"/>
  <c r="M647" i="8"/>
  <c r="M669" i="8"/>
  <c r="M666" i="8"/>
  <c r="M651" i="8"/>
  <c r="M631" i="8"/>
  <c r="M615" i="8"/>
  <c r="M609" i="8"/>
  <c r="M590" i="8"/>
  <c r="M574" i="8"/>
  <c r="M622" i="8"/>
  <c r="M621" i="8"/>
  <c r="M601" i="8"/>
  <c r="M585" i="8"/>
  <c r="M679" i="8"/>
  <c r="M655" i="8"/>
  <c r="M634" i="8"/>
  <c r="M626" i="8"/>
  <c r="M624" i="8"/>
  <c r="M623" i="8"/>
  <c r="M672" i="8"/>
  <c r="M625" i="8"/>
  <c r="M614" i="8"/>
  <c r="M607" i="8"/>
  <c r="M591" i="8"/>
  <c r="M575" i="8"/>
  <c r="M684" i="8"/>
  <c r="M656" i="8"/>
  <c r="M644" i="8"/>
  <c r="M612" i="8"/>
  <c r="M581" i="8"/>
  <c r="M567" i="8"/>
  <c r="M549" i="8"/>
  <c r="M667" i="8"/>
  <c r="M617" i="8"/>
  <c r="M650" i="8"/>
  <c r="M641" i="8"/>
  <c r="M594" i="8"/>
  <c r="M649" i="8"/>
  <c r="M632" i="8"/>
  <c r="M628" i="8"/>
  <c r="M610" i="8"/>
  <c r="M534" i="8"/>
  <c r="M502" i="8"/>
  <c r="M611" i="8"/>
  <c r="M605" i="8"/>
  <c r="M596" i="8"/>
  <c r="M589" i="8"/>
  <c r="M566" i="8"/>
  <c r="M562" i="8"/>
  <c r="M555" i="8"/>
  <c r="M545" i="8"/>
  <c r="M600" i="8"/>
  <c r="M613" i="8"/>
  <c r="M580" i="8"/>
  <c r="M579" i="8"/>
  <c r="M560" i="8"/>
  <c r="M519" i="8"/>
  <c r="M503" i="8"/>
  <c r="M487" i="8"/>
  <c r="M675" i="8"/>
  <c r="M606" i="8"/>
  <c r="M537" i="8"/>
  <c r="M532" i="8"/>
  <c r="M497" i="8"/>
  <c r="M476" i="8"/>
  <c r="M460" i="8"/>
  <c r="M444" i="8"/>
  <c r="M664" i="8"/>
  <c r="M597" i="8"/>
  <c r="M584" i="8"/>
  <c r="M558" i="8"/>
  <c r="M557" i="8"/>
  <c r="M546" i="8"/>
  <c r="M536" i="8"/>
  <c r="M529" i="8"/>
  <c r="M526" i="8"/>
  <c r="M660" i="8"/>
  <c r="M653" i="8"/>
  <c r="M592" i="8"/>
  <c r="M588" i="8"/>
  <c r="M583" i="8"/>
  <c r="M576" i="8"/>
  <c r="M571" i="8"/>
  <c r="M548" i="8"/>
  <c r="M514" i="8"/>
  <c r="M477" i="8"/>
  <c r="M461" i="8"/>
  <c r="M445" i="8"/>
  <c r="M429" i="8"/>
  <c r="M629" i="8"/>
  <c r="M499" i="8"/>
  <c r="M443" i="8"/>
  <c r="M424" i="8"/>
  <c r="M419" i="8"/>
  <c r="M403" i="8"/>
  <c r="M702" i="8"/>
  <c r="M633" i="8"/>
  <c r="M608" i="8"/>
  <c r="M599" i="8"/>
  <c r="M525" i="8"/>
  <c r="M513" i="8"/>
  <c r="M512" i="8"/>
  <c r="M495" i="8"/>
  <c r="M488" i="8"/>
  <c r="M483" i="8"/>
  <c r="M457" i="8"/>
  <c r="M554" i="8"/>
  <c r="M544" i="8"/>
  <c r="M568" i="8"/>
  <c r="M559" i="8"/>
  <c r="M551" i="8"/>
  <c r="M542" i="8"/>
  <c r="M474" i="8"/>
  <c r="M441" i="8"/>
  <c r="M422" i="8"/>
  <c r="M404" i="8"/>
  <c r="M388" i="8"/>
  <c r="M372" i="8"/>
  <c r="M693" i="8"/>
  <c r="M643" i="8"/>
  <c r="M564" i="8"/>
  <c r="M543" i="8"/>
  <c r="M531" i="8"/>
  <c r="M500" i="8"/>
  <c r="M468" i="8"/>
  <c r="M434" i="8"/>
  <c r="M408" i="8"/>
  <c r="M402" i="8"/>
  <c r="M387" i="8"/>
  <c r="M368" i="8"/>
  <c r="M676" i="8"/>
  <c r="M527" i="8"/>
  <c r="M505" i="8"/>
  <c r="M490" i="8"/>
  <c r="M475" i="8"/>
  <c r="M449" i="8"/>
  <c r="M380" i="8"/>
  <c r="M373" i="8"/>
  <c r="M360" i="8"/>
  <c r="M663" i="8"/>
  <c r="M640" i="8"/>
  <c r="M523" i="8"/>
  <c r="M681" i="8"/>
  <c r="M515" i="8"/>
  <c r="M510" i="8"/>
  <c r="M465" i="8"/>
  <c r="M440" i="8"/>
  <c r="M426" i="8"/>
  <c r="M385" i="8"/>
  <c r="M524" i="8"/>
  <c r="M520" i="8"/>
  <c r="M471" i="8"/>
  <c r="M446" i="8"/>
  <c r="M442" i="8"/>
  <c r="M409" i="8"/>
  <c r="M379" i="8"/>
  <c r="M362" i="8"/>
  <c r="M342" i="8"/>
  <c r="M326" i="8"/>
  <c r="M310" i="8"/>
  <c r="M294" i="8"/>
  <c r="M278" i="8"/>
  <c r="M262" i="8"/>
  <c r="M230" i="8"/>
  <c r="M214" i="8"/>
  <c r="M198" i="8"/>
  <c r="M182" i="8"/>
  <c r="M166" i="8"/>
  <c r="M150" i="8"/>
  <c r="M598" i="8"/>
  <c r="M595" i="8"/>
  <c r="M556" i="8"/>
  <c r="M482" i="8"/>
  <c r="M480" i="8"/>
  <c r="M391" i="8"/>
  <c r="M381" i="8"/>
  <c r="M353" i="8"/>
  <c r="M337" i="8"/>
  <c r="M321" i="8"/>
  <c r="M305" i="8"/>
  <c r="M289" i="8"/>
  <c r="M273" i="8"/>
  <c r="M257" i="8"/>
  <c r="M241" i="8"/>
  <c r="M225" i="8"/>
  <c r="M209" i="8"/>
  <c r="M193" i="8"/>
  <c r="M177" i="8"/>
  <c r="M145" i="8"/>
  <c r="M677" i="8"/>
  <c r="M619" i="8"/>
  <c r="M593" i="8"/>
  <c r="M561" i="8"/>
  <c r="M539" i="8"/>
  <c r="M481" i="8"/>
  <c r="M466" i="8"/>
  <c r="M431" i="8"/>
  <c r="M550" i="8"/>
  <c r="M493" i="8"/>
  <c r="M491" i="8"/>
  <c r="M489" i="8"/>
  <c r="M479" i="8"/>
  <c r="M456" i="8"/>
  <c r="M453" i="8"/>
  <c r="M448" i="8"/>
  <c r="M438" i="8"/>
  <c r="M420" i="8"/>
  <c r="M410" i="8"/>
  <c r="M383" i="8"/>
  <c r="M343" i="8"/>
  <c r="M327" i="8"/>
  <c r="M311" i="8"/>
  <c r="M295" i="8"/>
  <c r="M279" i="8"/>
  <c r="M247" i="8"/>
  <c r="M231" i="8"/>
  <c r="M215" i="8"/>
  <c r="M199" i="8"/>
  <c r="M183" i="8"/>
  <c r="M167" i="8"/>
  <c r="M151" i="8"/>
  <c r="M577" i="8"/>
  <c r="M506" i="8"/>
  <c r="M498" i="8"/>
  <c r="M478" i="8"/>
  <c r="M452" i="8"/>
  <c r="M423" i="8"/>
  <c r="M412" i="8"/>
  <c r="M398" i="8"/>
  <c r="M393" i="8"/>
  <c r="M370" i="8"/>
  <c r="M335" i="8"/>
  <c r="M299" i="8"/>
  <c r="M271" i="8"/>
  <c r="M235" i="8"/>
  <c r="M206" i="8"/>
  <c r="M447" i="8"/>
  <c r="M437" i="8"/>
  <c r="M435" i="8"/>
  <c r="M384" i="8"/>
  <c r="M325" i="8"/>
  <c r="M316" i="8"/>
  <c r="M307" i="8"/>
  <c r="M298" i="8"/>
  <c r="M261" i="8"/>
  <c r="M252" i="8"/>
  <c r="M243" i="8"/>
  <c r="M234" i="8"/>
  <c r="M205" i="8"/>
  <c r="M578" i="8"/>
  <c r="M547" i="8"/>
  <c r="M522" i="8"/>
  <c r="M472" i="8"/>
  <c r="M618" i="8"/>
  <c r="M516" i="8"/>
  <c r="M511" i="8"/>
  <c r="M469" i="8"/>
  <c r="M463" i="8"/>
  <c r="M439" i="8"/>
  <c r="M421" i="8"/>
  <c r="M406" i="8"/>
  <c r="M392" i="8"/>
  <c r="M352" i="8"/>
  <c r="M333" i="8"/>
  <c r="M324" i="8"/>
  <c r="M296" i="8"/>
  <c r="M288" i="8"/>
  <c r="M269" i="8"/>
  <c r="M260" i="8"/>
  <c r="M232" i="8"/>
  <c r="M223" i="8"/>
  <c r="M635" i="8"/>
  <c r="M563" i="8"/>
  <c r="M538" i="8"/>
  <c r="M602" i="8"/>
  <c r="M530" i="8"/>
  <c r="M521" i="8"/>
  <c r="M517" i="8"/>
  <c r="M582" i="8"/>
  <c r="M540" i="8"/>
  <c r="M638" i="8"/>
  <c r="M680" i="8"/>
  <c r="M642" i="8"/>
  <c r="M573" i="8"/>
  <c r="M494" i="8"/>
  <c r="M690" i="8"/>
  <c r="M533" i="8"/>
  <c r="M496" i="8"/>
  <c r="M492" i="8"/>
  <c r="M565" i="8"/>
  <c r="M553" i="8"/>
  <c r="M507" i="8"/>
  <c r="M486" i="8"/>
  <c r="M462" i="8"/>
  <c r="M587" i="8"/>
  <c r="M570" i="8"/>
  <c r="M541" i="8"/>
  <c r="M485" i="8"/>
  <c r="M509" i="8"/>
  <c r="M455" i="8"/>
  <c r="M430" i="8"/>
  <c r="M425" i="8"/>
  <c r="M454" i="8"/>
  <c r="M432" i="8"/>
  <c r="M407" i="8"/>
  <c r="M451" i="8"/>
  <c r="M417" i="8"/>
  <c r="M400" i="8"/>
  <c r="M459" i="8"/>
  <c r="M504" i="8"/>
  <c r="M390" i="8"/>
  <c r="M386" i="8"/>
  <c r="M371" i="8"/>
  <c r="M369" i="8"/>
  <c r="M363" i="8"/>
  <c r="M508" i="8"/>
  <c r="M436" i="8"/>
  <c r="M458" i="8"/>
  <c r="M427" i="8"/>
  <c r="M394" i="8"/>
  <c r="M374" i="8"/>
  <c r="M340" i="8"/>
  <c r="M389" i="8"/>
  <c r="M354" i="8"/>
  <c r="M338" i="8"/>
  <c r="M318" i="8"/>
  <c r="M312" i="8"/>
  <c r="M301" i="8"/>
  <c r="M275" i="8"/>
  <c r="M378" i="8"/>
  <c r="M364" i="8"/>
  <c r="M350" i="8"/>
  <c r="M346" i="8"/>
  <c r="M341" i="8"/>
  <c r="M328" i="8"/>
  <c r="M320" i="8"/>
  <c r="M315" i="8"/>
  <c r="M336" i="8"/>
  <c r="M309" i="8"/>
  <c r="M290" i="8"/>
  <c r="M528" i="8"/>
  <c r="M357" i="8"/>
  <c r="M313" i="8"/>
  <c r="M304" i="8"/>
  <c r="M300" i="8"/>
  <c r="M287" i="8"/>
  <c r="M274" i="8"/>
  <c r="M259" i="8"/>
  <c r="M572" i="8"/>
  <c r="M396" i="8"/>
  <c r="M330" i="8"/>
  <c r="M317" i="8"/>
  <c r="M228" i="8"/>
  <c r="M217" i="8"/>
  <c r="M428" i="8"/>
  <c r="M359" i="8"/>
  <c r="M308" i="8"/>
  <c r="M283" i="8"/>
  <c r="M282" i="8"/>
  <c r="M464" i="8"/>
  <c r="M415" i="8"/>
  <c r="M306" i="8"/>
  <c r="M284" i="8"/>
  <c r="M270" i="8"/>
  <c r="M233" i="8"/>
  <c r="M174" i="8"/>
  <c r="M413" i="8"/>
  <c r="M366" i="8"/>
  <c r="M351" i="8"/>
  <c r="M251" i="8"/>
  <c r="M248" i="8"/>
  <c r="M207" i="8"/>
  <c r="M192" i="8"/>
  <c r="M173" i="8"/>
  <c r="M401" i="8"/>
  <c r="M277" i="8"/>
  <c r="M268" i="8"/>
  <c r="M254" i="8"/>
  <c r="M204" i="8"/>
  <c r="M146" i="8"/>
  <c r="M133" i="8"/>
  <c r="M117" i="8"/>
  <c r="M397" i="8"/>
  <c r="M367" i="8"/>
  <c r="M258" i="8"/>
  <c r="M249" i="8"/>
  <c r="M219" i="8"/>
  <c r="M171" i="8"/>
  <c r="M164" i="8"/>
  <c r="M128" i="8"/>
  <c r="M112" i="8"/>
  <c r="M473" i="8"/>
  <c r="M375" i="8"/>
  <c r="M255" i="8"/>
  <c r="M227" i="8"/>
  <c r="M190" i="8"/>
  <c r="M405" i="8"/>
  <c r="M345" i="8"/>
  <c r="M344" i="8"/>
  <c r="M339" i="8"/>
  <c r="M323" i="8"/>
  <c r="M322" i="8"/>
  <c r="M319" i="8"/>
  <c r="M276" i="8"/>
  <c r="M238" i="8"/>
  <c r="M200" i="8"/>
  <c r="M187" i="8"/>
  <c r="M137" i="8"/>
  <c r="M131" i="8"/>
  <c r="M106" i="8"/>
  <c r="M89" i="8"/>
  <c r="M73" i="8"/>
  <c r="M329" i="8"/>
  <c r="M256" i="8"/>
  <c r="M184" i="8"/>
  <c r="M165" i="8"/>
  <c r="M147" i="8"/>
  <c r="M140" i="8"/>
  <c r="M100" i="8"/>
  <c r="M414" i="8"/>
  <c r="M293" i="8"/>
  <c r="M292" i="8"/>
  <c r="M239" i="8"/>
  <c r="M218" i="8"/>
  <c r="M155" i="8"/>
  <c r="M101" i="8"/>
  <c r="M85" i="8"/>
  <c r="M349" i="8"/>
  <c r="M226" i="8"/>
  <c r="M157" i="8"/>
  <c r="M152" i="8"/>
  <c r="M148" i="8"/>
  <c r="M129" i="8"/>
  <c r="M125" i="8"/>
  <c r="M108" i="8"/>
  <c r="M98" i="8"/>
  <c r="M92" i="8"/>
  <c r="M57" i="8"/>
  <c r="M41" i="8"/>
  <c r="M286" i="8"/>
  <c r="M236" i="8"/>
  <c r="M211" i="8"/>
  <c r="M194" i="8"/>
  <c r="M86" i="8"/>
  <c r="M68" i="8"/>
  <c r="M52" i="8"/>
  <c r="M36" i="8"/>
  <c r="M303" i="8"/>
  <c r="M250" i="8"/>
  <c r="M176" i="8"/>
  <c r="M156" i="8"/>
  <c r="M139" i="8"/>
  <c r="M220" i="8"/>
  <c r="M201" i="8"/>
  <c r="M136" i="8"/>
  <c r="M116" i="8"/>
  <c r="M104" i="8"/>
  <c r="M93" i="8"/>
  <c r="M22" i="8"/>
  <c r="M203" i="8"/>
  <c r="M185" i="8"/>
  <c r="M80" i="8"/>
  <c r="M79" i="8"/>
  <c r="M78" i="8"/>
  <c r="M60" i="8"/>
  <c r="M168" i="8"/>
  <c r="M158" i="8"/>
  <c r="M153" i="8"/>
  <c r="M142" i="8"/>
  <c r="M132" i="8"/>
  <c r="M111" i="8"/>
  <c r="M17" i="8"/>
  <c r="M358" i="8"/>
  <c r="M126" i="8"/>
  <c r="M265" i="8"/>
  <c r="M244" i="8"/>
  <c r="M181" i="8"/>
  <c r="M135" i="8"/>
  <c r="M118" i="8"/>
  <c r="M107" i="8"/>
  <c r="M102" i="8"/>
  <c r="M33" i="8"/>
  <c r="M18" i="8"/>
  <c r="M291" i="8"/>
  <c r="M138" i="8"/>
  <c r="M75" i="8"/>
  <c r="M56" i="8"/>
  <c r="M29" i="8"/>
  <c r="M27" i="8"/>
  <c r="M83" i="8"/>
  <c r="M40" i="8"/>
  <c r="M16" i="8"/>
  <c r="M418" i="8"/>
  <c r="M347" i="8"/>
  <c r="M26" i="8"/>
  <c r="M240" i="8"/>
  <c r="M202" i="8"/>
  <c r="M122" i="8"/>
  <c r="M88" i="8"/>
  <c r="M25" i="8"/>
  <c r="M334" i="8"/>
  <c r="M224" i="8"/>
  <c r="M216" i="8"/>
  <c r="M208" i="8"/>
  <c r="M180" i="8"/>
  <c r="M175" i="8"/>
  <c r="M74" i="8"/>
  <c r="M65" i="8"/>
  <c r="M50" i="8"/>
  <c r="M37" i="8"/>
  <c r="M24" i="8"/>
  <c r="M395" i="8"/>
  <c r="M377" i="8"/>
  <c r="M267" i="8"/>
  <c r="M123" i="8"/>
  <c r="M113" i="8"/>
  <c r="M48" i="8"/>
  <c r="M30" i="8"/>
  <c r="M15" i="8"/>
  <c r="M361" i="8"/>
  <c r="M332" i="8"/>
  <c r="M242" i="8"/>
  <c r="M191" i="8"/>
  <c r="M179" i="8"/>
  <c r="M170" i="8"/>
  <c r="M103" i="8"/>
  <c r="M82" i="8"/>
  <c r="M70" i="8"/>
  <c r="M59" i="8"/>
  <c r="M14" i="8"/>
  <c r="M356" i="8"/>
  <c r="M281" i="8"/>
  <c r="M264" i="8"/>
  <c r="M210" i="8"/>
  <c r="M189" i="8"/>
  <c r="M130" i="8"/>
  <c r="M119" i="8"/>
  <c r="M67" i="8"/>
  <c r="M38" i="8"/>
  <c r="M13" i="8"/>
  <c r="M470" i="8"/>
  <c r="M376" i="8"/>
  <c r="M163" i="8"/>
  <c r="M124" i="8"/>
  <c r="M115" i="8"/>
  <c r="M105" i="8"/>
  <c r="M77" i="8"/>
  <c r="M64" i="8"/>
  <c r="M162" i="8"/>
  <c r="M62" i="8"/>
  <c r="M186" i="8"/>
  <c r="M160" i="8"/>
  <c r="M71" i="8"/>
  <c r="M66" i="8"/>
  <c r="M245" i="8"/>
  <c r="M154" i="8"/>
  <c r="M143" i="8"/>
  <c r="M31" i="8"/>
  <c r="M266" i="8"/>
  <c r="M197" i="8"/>
  <c r="M149" i="8"/>
  <c r="M61" i="8"/>
  <c r="M21" i="8"/>
  <c r="M411" i="8"/>
  <c r="M355" i="8"/>
  <c r="M221" i="8"/>
  <c r="M141" i="8"/>
  <c r="M91" i="8"/>
  <c r="M134" i="8"/>
  <c r="M76" i="8"/>
  <c r="M58" i="8"/>
  <c r="M49" i="8"/>
  <c r="M47" i="8"/>
  <c r="M237" i="8"/>
  <c r="M53" i="8"/>
  <c r="M51" i="8"/>
  <c r="M213" i="8"/>
  <c r="M196" i="8"/>
  <c r="M172" i="8"/>
  <c r="M169" i="8"/>
  <c r="M55" i="8"/>
  <c r="M10" i="8"/>
  <c r="M42" i="8"/>
  <c r="M121" i="8"/>
  <c r="M94" i="8"/>
  <c r="M97" i="8"/>
  <c r="M20" i="8"/>
  <c r="M302" i="8"/>
  <c r="M95" i="8"/>
  <c r="M272" i="8"/>
  <c r="M28" i="8"/>
  <c r="M23" i="8"/>
  <c r="M12" i="8"/>
  <c r="M120" i="8"/>
  <c r="M19" i="8"/>
  <c r="M285" i="8"/>
  <c r="M253" i="8"/>
  <c r="M35" i="8"/>
  <c r="M222" i="8"/>
  <c r="M96" i="8"/>
  <c r="M11" i="8"/>
  <c r="M188" i="8"/>
  <c r="M87" i="8"/>
  <c r="M9" i="8"/>
  <c r="M114" i="8"/>
  <c r="M69" i="8"/>
  <c r="M43" i="8"/>
  <c r="M159" i="8"/>
  <c r="M692" i="8"/>
  <c r="M84" i="8"/>
  <c r="M32" i="8"/>
  <c r="M46" i="8"/>
  <c r="F702" i="1"/>
  <c r="F700" i="1"/>
  <c r="J120" i="7"/>
  <c r="H270" i="5"/>
  <c r="H269" i="5"/>
  <c r="H268" i="5"/>
  <c r="I1866" i="7"/>
  <c r="J1866" i="7" s="1"/>
  <c r="J1865" i="7" s="1"/>
  <c r="I1768" i="7"/>
  <c r="J1768" i="7" s="1"/>
  <c r="J1767" i="7" s="1"/>
  <c r="I1817" i="7"/>
  <c r="J1817" i="7" s="1"/>
  <c r="J1816" i="7" s="1"/>
  <c r="I1621" i="7"/>
  <c r="J1621" i="7" s="1"/>
  <c r="J1620" i="7" s="1"/>
  <c r="I1719" i="7"/>
  <c r="J1719" i="7" s="1"/>
  <c r="J1718" i="7" s="1"/>
  <c r="I1670" i="7"/>
  <c r="J1670" i="7" s="1"/>
  <c r="J1669" i="7" s="1"/>
  <c r="I1572" i="7"/>
  <c r="J1572" i="7" s="1"/>
  <c r="J1571" i="7" s="1"/>
  <c r="I1523" i="7"/>
  <c r="J1523" i="7" s="1"/>
  <c r="J1522" i="7" s="1"/>
  <c r="I1474" i="7"/>
  <c r="J1474" i="7" s="1"/>
  <c r="J1473" i="7" s="1"/>
  <c r="I1425" i="7"/>
  <c r="J1425" i="7" s="1"/>
  <c r="J1424" i="7" s="1"/>
  <c r="I1376" i="7"/>
  <c r="J1376" i="7" s="1"/>
  <c r="J1375" i="7" s="1"/>
  <c r="I1327" i="7"/>
  <c r="J1327" i="7" s="1"/>
  <c r="J1326" i="7" s="1"/>
  <c r="I1278" i="7"/>
  <c r="J1278" i="7" s="1"/>
  <c r="J1277" i="7" s="1"/>
  <c r="I1229" i="7"/>
  <c r="J1229" i="7" s="1"/>
  <c r="J1228" i="7" s="1"/>
  <c r="I1180" i="7"/>
  <c r="J1180" i="7" s="1"/>
  <c r="J1179" i="7" s="1"/>
  <c r="I1131" i="7"/>
  <c r="J1131" i="7" s="1"/>
  <c r="J1130" i="7" s="1"/>
  <c r="I1082" i="7"/>
  <c r="J1082" i="7" s="1"/>
  <c r="J1081" i="7" s="1"/>
  <c r="I1033" i="7"/>
  <c r="J1033" i="7" s="1"/>
  <c r="J1032" i="7" s="1"/>
  <c r="I886" i="7"/>
  <c r="J886" i="7" s="1"/>
  <c r="J885" i="7" s="1"/>
  <c r="I984" i="7"/>
  <c r="J984" i="7" s="1"/>
  <c r="J983" i="7" s="1"/>
  <c r="I935" i="7"/>
  <c r="J935" i="7" s="1"/>
  <c r="J934" i="7" s="1"/>
  <c r="I837" i="7"/>
  <c r="J837" i="7" s="1"/>
  <c r="J836" i="7" s="1"/>
  <c r="I788" i="7"/>
  <c r="J788" i="7" s="1"/>
  <c r="J787" i="7" s="1"/>
  <c r="I739" i="7"/>
  <c r="J739" i="7" s="1"/>
  <c r="J738" i="7" s="1"/>
  <c r="I690" i="7"/>
  <c r="J690" i="7" s="1"/>
  <c r="J689" i="7" s="1"/>
  <c r="I641" i="7"/>
  <c r="J641" i="7" s="1"/>
  <c r="J640" i="7" s="1"/>
  <c r="I592" i="7"/>
  <c r="J592" i="7" s="1"/>
  <c r="J591" i="7" s="1"/>
  <c r="I543" i="7"/>
  <c r="J543" i="7" s="1"/>
  <c r="J542" i="7" s="1"/>
  <c r="I494" i="7"/>
  <c r="J494" i="7" s="1"/>
  <c r="J493" i="7" s="1"/>
  <c r="I445" i="7"/>
  <c r="J445" i="7" s="1"/>
  <c r="J444" i="7" s="1"/>
  <c r="I396" i="7"/>
  <c r="J396" i="7" s="1"/>
  <c r="J395" i="7" s="1"/>
  <c r="I347" i="7"/>
  <c r="J347" i="7" s="1"/>
  <c r="J346" i="7" s="1"/>
  <c r="I298" i="7"/>
  <c r="J298" i="7" s="1"/>
  <c r="J297" i="7" s="1"/>
  <c r="I1648" i="7"/>
  <c r="J1648" i="7" s="1"/>
  <c r="I249" i="7"/>
  <c r="J249" i="7" s="1"/>
  <c r="J248" i="7" s="1"/>
  <c r="I1892" i="7"/>
  <c r="J1892" i="7" s="1"/>
  <c r="I1844" i="7"/>
  <c r="J1844" i="7" s="1"/>
  <c r="I1795" i="7"/>
  <c r="J1795" i="7" s="1"/>
  <c r="I1746" i="7"/>
  <c r="J1746" i="7" s="1"/>
  <c r="I1697" i="7"/>
  <c r="J1697" i="7" s="1"/>
  <c r="I1599" i="7"/>
  <c r="J1599" i="7" s="1"/>
  <c r="I1550" i="7"/>
  <c r="J1550" i="7" s="1"/>
  <c r="I1501" i="7"/>
  <c r="J1501" i="7" s="1"/>
  <c r="I1452" i="7"/>
  <c r="J1452" i="7" s="1"/>
  <c r="I1354" i="7"/>
  <c r="J1354" i="7" s="1"/>
  <c r="I1403" i="7"/>
  <c r="J1403" i="7" s="1"/>
  <c r="I1305" i="7"/>
  <c r="J1305" i="7" s="1"/>
  <c r="I1256" i="7"/>
  <c r="J1256" i="7" s="1"/>
  <c r="I1207" i="7"/>
  <c r="J1207" i="7" s="1"/>
  <c r="I1158" i="7"/>
  <c r="J1158" i="7" s="1"/>
  <c r="I1011" i="7"/>
  <c r="J1011" i="7" s="1"/>
  <c r="I1109" i="7"/>
  <c r="J1109" i="7" s="1"/>
  <c r="I1060" i="7"/>
  <c r="J1060" i="7" s="1"/>
  <c r="I962" i="7"/>
  <c r="J962" i="7" s="1"/>
  <c r="I913" i="7"/>
  <c r="J913" i="7" s="1"/>
  <c r="I864" i="7"/>
  <c r="J864" i="7" s="1"/>
  <c r="I815" i="7"/>
  <c r="J815" i="7" s="1"/>
  <c r="I766" i="7"/>
  <c r="J766" i="7" s="1"/>
  <c r="I1807" i="7"/>
  <c r="J1807" i="7" s="1"/>
  <c r="I668" i="7"/>
  <c r="J668" i="7" s="1"/>
  <c r="I717" i="7"/>
  <c r="J717" i="7" s="1"/>
  <c r="I619" i="7"/>
  <c r="J619" i="7" s="1"/>
  <c r="I570" i="7"/>
  <c r="J570" i="7" s="1"/>
  <c r="I521" i="7"/>
  <c r="J521" i="7" s="1"/>
  <c r="I472" i="7"/>
  <c r="J472" i="7" s="1"/>
  <c r="I423" i="7"/>
  <c r="J423" i="7" s="1"/>
  <c r="I374" i="7"/>
  <c r="J374" i="7" s="1"/>
  <c r="I1857" i="7"/>
  <c r="J1857" i="7" s="1"/>
  <c r="I325" i="7"/>
  <c r="J325" i="7" s="1"/>
  <c r="I276" i="7"/>
  <c r="J276" i="7" s="1"/>
  <c r="I1855" i="7"/>
  <c r="J1855" i="7" s="1"/>
  <c r="I1808" i="7"/>
  <c r="J1808" i="7" s="1"/>
  <c r="I1856" i="7"/>
  <c r="J1856" i="7" s="1"/>
  <c r="I1757" i="7"/>
  <c r="J1757" i="7" s="1"/>
  <c r="I1806" i="7"/>
  <c r="J1806" i="7" s="1"/>
  <c r="I1708" i="7"/>
  <c r="J1708" i="7" s="1"/>
  <c r="I1758" i="7"/>
  <c r="J1758" i="7" s="1"/>
  <c r="I1759" i="7"/>
  <c r="J1759" i="7" s="1"/>
  <c r="I1661" i="7"/>
  <c r="J1661" i="7" s="1"/>
  <c r="I1709" i="7"/>
  <c r="J1709" i="7" s="1"/>
  <c r="I1710" i="7"/>
  <c r="J1710" i="7" s="1"/>
  <c r="I1659" i="7"/>
  <c r="J1659" i="7" s="1"/>
  <c r="I1563" i="7"/>
  <c r="J1563" i="7" s="1"/>
  <c r="I1610" i="7"/>
  <c r="J1610" i="7" s="1"/>
  <c r="I1660" i="7"/>
  <c r="J1660" i="7" s="1"/>
  <c r="I1514" i="7"/>
  <c r="J1514" i="7" s="1"/>
  <c r="I1612" i="7"/>
  <c r="J1612" i="7" s="1"/>
  <c r="I1561" i="7"/>
  <c r="J1561" i="7" s="1"/>
  <c r="I1611" i="7"/>
  <c r="J1611" i="7" s="1"/>
  <c r="I1512" i="7"/>
  <c r="J1512" i="7" s="1"/>
  <c r="I1562" i="7"/>
  <c r="J1562" i="7" s="1"/>
  <c r="I1513" i="7"/>
  <c r="J1513" i="7" s="1"/>
  <c r="I1463" i="7"/>
  <c r="J1463" i="7" s="1"/>
  <c r="I1464" i="7"/>
  <c r="J1464" i="7" s="1"/>
  <c r="I973" i="7"/>
  <c r="J973" i="7" s="1"/>
  <c r="I1169" i="7"/>
  <c r="J1169" i="7" s="1"/>
  <c r="I1365" i="7"/>
  <c r="J1365" i="7" s="1"/>
  <c r="I1465" i="7"/>
  <c r="J1465" i="7" s="1"/>
  <c r="I1367" i="7"/>
  <c r="J1367" i="7" s="1"/>
  <c r="I1414" i="7"/>
  <c r="J1414" i="7" s="1"/>
  <c r="I1120" i="7"/>
  <c r="J1120" i="7" s="1"/>
  <c r="I1415" i="7"/>
  <c r="J1415" i="7" s="1"/>
  <c r="I1416" i="7"/>
  <c r="J1416" i="7" s="1"/>
  <c r="I1316" i="7"/>
  <c r="J1316" i="7" s="1"/>
  <c r="I1366" i="7"/>
  <c r="J1366" i="7" s="1"/>
  <c r="I1267" i="7"/>
  <c r="J1267" i="7" s="1"/>
  <c r="I1318" i="7"/>
  <c r="J1318" i="7" s="1"/>
  <c r="I1317" i="7"/>
  <c r="J1317" i="7" s="1"/>
  <c r="I1268" i="7"/>
  <c r="J1268" i="7" s="1"/>
  <c r="I1218" i="7"/>
  <c r="J1218" i="7" s="1"/>
  <c r="I1269" i="7"/>
  <c r="J1269" i="7" s="1"/>
  <c r="I1220" i="7"/>
  <c r="J1220" i="7" s="1"/>
  <c r="I1219" i="7"/>
  <c r="J1219" i="7" s="1"/>
  <c r="I1170" i="7"/>
  <c r="J1170" i="7" s="1"/>
  <c r="I1171" i="7"/>
  <c r="J1171" i="7" s="1"/>
  <c r="I1121" i="7"/>
  <c r="J1121" i="7" s="1"/>
  <c r="I1071" i="7"/>
  <c r="J1071" i="7" s="1"/>
  <c r="I1122" i="7"/>
  <c r="J1122" i="7" s="1"/>
  <c r="I1022" i="7"/>
  <c r="J1022" i="7" s="1"/>
  <c r="I1073" i="7"/>
  <c r="J1073" i="7" s="1"/>
  <c r="I1072" i="7"/>
  <c r="J1072" i="7" s="1"/>
  <c r="I1024" i="7"/>
  <c r="J1024" i="7" s="1"/>
  <c r="I1023" i="7"/>
  <c r="J1023" i="7" s="1"/>
  <c r="I974" i="7"/>
  <c r="J974" i="7" s="1"/>
  <c r="I975" i="7"/>
  <c r="J975" i="7" s="1"/>
  <c r="I828" i="7"/>
  <c r="J828" i="7" s="1"/>
  <c r="I875" i="7"/>
  <c r="J875" i="7" s="1"/>
  <c r="I924" i="7"/>
  <c r="J924" i="7" s="1"/>
  <c r="I926" i="7"/>
  <c r="J926" i="7" s="1"/>
  <c r="I925" i="7"/>
  <c r="J925" i="7" s="1"/>
  <c r="I779" i="7"/>
  <c r="J779" i="7" s="1"/>
  <c r="I826" i="7"/>
  <c r="J826" i="7" s="1"/>
  <c r="I876" i="7"/>
  <c r="J876" i="7" s="1"/>
  <c r="I877" i="7"/>
  <c r="J877" i="7" s="1"/>
  <c r="I827" i="7"/>
  <c r="J827" i="7" s="1"/>
  <c r="I728" i="7"/>
  <c r="J728" i="7" s="1"/>
  <c r="I778" i="7"/>
  <c r="J778" i="7" s="1"/>
  <c r="I777" i="7"/>
  <c r="J777" i="7" s="1"/>
  <c r="I679" i="7"/>
  <c r="J679" i="7" s="1"/>
  <c r="I729" i="7"/>
  <c r="J729" i="7" s="1"/>
  <c r="I730" i="7"/>
  <c r="J730" i="7" s="1"/>
  <c r="I630" i="7"/>
  <c r="J630" i="7" s="1"/>
  <c r="I680" i="7"/>
  <c r="J680" i="7" s="1"/>
  <c r="I681" i="7"/>
  <c r="J681" i="7" s="1"/>
  <c r="I632" i="7"/>
  <c r="J632" i="7" s="1"/>
  <c r="I1433" i="7"/>
  <c r="J1433" i="7" s="1"/>
  <c r="I1537" i="7"/>
  <c r="J1537" i="7" s="1"/>
  <c r="I1633" i="7"/>
  <c r="J1633" i="7" s="1"/>
  <c r="I581" i="7"/>
  <c r="J581" i="7" s="1"/>
  <c r="I631" i="7"/>
  <c r="J631" i="7" s="1"/>
  <c r="I582" i="7"/>
  <c r="J582" i="7" s="1"/>
  <c r="I583" i="7"/>
  <c r="J583" i="7" s="1"/>
  <c r="I532" i="7"/>
  <c r="J532" i="7" s="1"/>
  <c r="I434" i="7"/>
  <c r="J434" i="7" s="1"/>
  <c r="I533" i="7"/>
  <c r="J533" i="7" s="1"/>
  <c r="I534" i="7"/>
  <c r="J534" i="7" s="1"/>
  <c r="I483" i="7"/>
  <c r="J483" i="7" s="1"/>
  <c r="I484" i="7"/>
  <c r="J484" i="7" s="1"/>
  <c r="I485" i="7"/>
  <c r="J485" i="7" s="1"/>
  <c r="I385" i="7"/>
  <c r="J385" i="7" s="1"/>
  <c r="I436" i="7"/>
  <c r="J436" i="7" s="1"/>
  <c r="I435" i="7"/>
  <c r="J435" i="7" s="1"/>
  <c r="I386" i="7"/>
  <c r="J386" i="7" s="1"/>
  <c r="I336" i="7"/>
  <c r="J336" i="7" s="1"/>
  <c r="I387" i="7"/>
  <c r="J387" i="7" s="1"/>
  <c r="I289" i="7"/>
  <c r="J289" i="7" s="1"/>
  <c r="I287" i="7"/>
  <c r="J287" i="7" s="1"/>
  <c r="I338" i="7"/>
  <c r="J338" i="7" s="1"/>
  <c r="I337" i="7"/>
  <c r="J337" i="7" s="1"/>
  <c r="I288" i="7"/>
  <c r="J288" i="7" s="1"/>
  <c r="I239" i="7"/>
  <c r="J239" i="7" s="1"/>
  <c r="I240" i="7"/>
  <c r="J240" i="7" s="1"/>
  <c r="I238" i="7"/>
  <c r="J238" i="7" s="1"/>
  <c r="I1880" i="7"/>
  <c r="J1880" i="7" s="1"/>
  <c r="I1831" i="7"/>
  <c r="J1831" i="7" s="1"/>
  <c r="I1782" i="7"/>
  <c r="J1782" i="7" s="1"/>
  <c r="I1875" i="7"/>
  <c r="J1875" i="7" s="1"/>
  <c r="I1876" i="7"/>
  <c r="J1876" i="7" s="1"/>
  <c r="I1877" i="7"/>
  <c r="J1877" i="7" s="1"/>
  <c r="I1828" i="7"/>
  <c r="J1828" i="7" s="1"/>
  <c r="I1879" i="7"/>
  <c r="J1879" i="7" s="1"/>
  <c r="I1680" i="7"/>
  <c r="J1680" i="7" s="1"/>
  <c r="I1874" i="7"/>
  <c r="J1874" i="7" s="1"/>
  <c r="I1878" i="7"/>
  <c r="J1878" i="7" s="1"/>
  <c r="I1435" i="7"/>
  <c r="J1435" i="7" s="1"/>
  <c r="I1683" i="7"/>
  <c r="J1683" i="7" s="1"/>
  <c r="I1881" i="7"/>
  <c r="J1881" i="7" s="1"/>
  <c r="I1832" i="7"/>
  <c r="J1832" i="7" s="1"/>
  <c r="I1825" i="7"/>
  <c r="J1825" i="7" s="1"/>
  <c r="I1833" i="7"/>
  <c r="J1833" i="7" s="1"/>
  <c r="I1730" i="7"/>
  <c r="J1730" i="7" s="1"/>
  <c r="I1778" i="7"/>
  <c r="J1778" i="7" s="1"/>
  <c r="I1826" i="7"/>
  <c r="J1826" i="7" s="1"/>
  <c r="I1830" i="7"/>
  <c r="J1830" i="7" s="1"/>
  <c r="I1781" i="7"/>
  <c r="J1781" i="7" s="1"/>
  <c r="I1829" i="7"/>
  <c r="J1829" i="7" s="1"/>
  <c r="I1779" i="7"/>
  <c r="J1779" i="7" s="1"/>
  <c r="I1827" i="7"/>
  <c r="J1827" i="7" s="1"/>
  <c r="I1784" i="7"/>
  <c r="J1784" i="7" s="1"/>
  <c r="I1729" i="7"/>
  <c r="J1729" i="7" s="1"/>
  <c r="I1733" i="7"/>
  <c r="J1733" i="7" s="1"/>
  <c r="I1777" i="7"/>
  <c r="J1777" i="7" s="1"/>
  <c r="I1783" i="7"/>
  <c r="J1783" i="7" s="1"/>
  <c r="I1780" i="7"/>
  <c r="J1780" i="7" s="1"/>
  <c r="I1776" i="7"/>
  <c r="J1776" i="7" s="1"/>
  <c r="I1727" i="7"/>
  <c r="J1727" i="7" s="1"/>
  <c r="I1731" i="7"/>
  <c r="J1731" i="7" s="1"/>
  <c r="I1735" i="7"/>
  <c r="J1735" i="7" s="1"/>
  <c r="I1732" i="7"/>
  <c r="J1732" i="7" s="1"/>
  <c r="I1684" i="7"/>
  <c r="J1684" i="7" s="1"/>
  <c r="I1728" i="7"/>
  <c r="J1728" i="7" s="1"/>
  <c r="I1681" i="7"/>
  <c r="J1681" i="7" s="1"/>
  <c r="I1734" i="7"/>
  <c r="J1734" i="7" s="1"/>
  <c r="I1630" i="7"/>
  <c r="J1630" i="7" s="1"/>
  <c r="I1682" i="7"/>
  <c r="J1682" i="7" s="1"/>
  <c r="I1686" i="7"/>
  <c r="J1686" i="7" s="1"/>
  <c r="I1629" i="7"/>
  <c r="J1629" i="7" s="1"/>
  <c r="I1678" i="7"/>
  <c r="J1678" i="7" s="1"/>
  <c r="I1635" i="7"/>
  <c r="J1635" i="7" s="1"/>
  <c r="I1679" i="7"/>
  <c r="J1679" i="7" s="1"/>
  <c r="I1685" i="7"/>
  <c r="J1685" i="7" s="1"/>
  <c r="I1634" i="7"/>
  <c r="J1634" i="7" s="1"/>
  <c r="I1637" i="7"/>
  <c r="J1637" i="7" s="1"/>
  <c r="I1632" i="7"/>
  <c r="J1632" i="7" s="1"/>
  <c r="I1586" i="7"/>
  <c r="J1586" i="7" s="1"/>
  <c r="I1636" i="7"/>
  <c r="J1636" i="7" s="1"/>
  <c r="I1583" i="7"/>
  <c r="J1583" i="7" s="1"/>
  <c r="I1631" i="7"/>
  <c r="J1631" i="7" s="1"/>
  <c r="I1587" i="7"/>
  <c r="J1587" i="7" s="1"/>
  <c r="I1584" i="7"/>
  <c r="J1584" i="7" s="1"/>
  <c r="I1588" i="7"/>
  <c r="J1588" i="7" s="1"/>
  <c r="I1580" i="7"/>
  <c r="J1580" i="7" s="1"/>
  <c r="I1485" i="7"/>
  <c r="J1485" i="7" s="1"/>
  <c r="I1533" i="7"/>
  <c r="J1533" i="7" s="1"/>
  <c r="I1581" i="7"/>
  <c r="J1581" i="7" s="1"/>
  <c r="I1585" i="7"/>
  <c r="J1585" i="7" s="1"/>
  <c r="I1436" i="7"/>
  <c r="J1436" i="7" s="1"/>
  <c r="I1484" i="7"/>
  <c r="J1484" i="7" s="1"/>
  <c r="I1390" i="7"/>
  <c r="J1390" i="7" s="1"/>
  <c r="I1486" i="7"/>
  <c r="J1486" i="7" s="1"/>
  <c r="I1534" i="7"/>
  <c r="J1534" i="7" s="1"/>
  <c r="I1582" i="7"/>
  <c r="J1582" i="7" s="1"/>
  <c r="I1535" i="7"/>
  <c r="J1535" i="7" s="1"/>
  <c r="I1539" i="7"/>
  <c r="J1539" i="7" s="1"/>
  <c r="I1531" i="7"/>
  <c r="J1531" i="7" s="1"/>
  <c r="I1340" i="7"/>
  <c r="J1340" i="7" s="1"/>
  <c r="I1538" i="7"/>
  <c r="J1538" i="7" s="1"/>
  <c r="I1532" i="7"/>
  <c r="J1532" i="7" s="1"/>
  <c r="I1536" i="7"/>
  <c r="J1536" i="7" s="1"/>
  <c r="I1488" i="7"/>
  <c r="J1488" i="7" s="1"/>
  <c r="I1490" i="7"/>
  <c r="J1490" i="7" s="1"/>
  <c r="I1483" i="7"/>
  <c r="J1483" i="7" s="1"/>
  <c r="I1489" i="7"/>
  <c r="J1489" i="7" s="1"/>
  <c r="I1487" i="7"/>
  <c r="J1487" i="7" s="1"/>
  <c r="I1482" i="7"/>
  <c r="J1482" i="7" s="1"/>
  <c r="I1439" i="7"/>
  <c r="J1439" i="7" s="1"/>
  <c r="I1440" i="7"/>
  <c r="J1440" i="7" s="1"/>
  <c r="I1437" i="7"/>
  <c r="J1437" i="7" s="1"/>
  <c r="I1441" i="7"/>
  <c r="J1441" i="7" s="1"/>
  <c r="I1338" i="7"/>
  <c r="J1338" i="7" s="1"/>
  <c r="I1386" i="7"/>
  <c r="J1386" i="7" s="1"/>
  <c r="I1434" i="7"/>
  <c r="J1434" i="7" s="1"/>
  <c r="I1438" i="7"/>
  <c r="J1438" i="7" s="1"/>
  <c r="I1291" i="7"/>
  <c r="J1291" i="7" s="1"/>
  <c r="I1387" i="7"/>
  <c r="J1387" i="7" s="1"/>
  <c r="I1240" i="7"/>
  <c r="J1240" i="7" s="1"/>
  <c r="I1292" i="7"/>
  <c r="J1292" i="7" s="1"/>
  <c r="I1336" i="7"/>
  <c r="J1336" i="7" s="1"/>
  <c r="I1384" i="7"/>
  <c r="J1384" i="7" s="1"/>
  <c r="I1391" i="7"/>
  <c r="J1391" i="7" s="1"/>
  <c r="I1388" i="7"/>
  <c r="J1388" i="7" s="1"/>
  <c r="I1392" i="7"/>
  <c r="J1392" i="7" s="1"/>
  <c r="I1289" i="7"/>
  <c r="J1289" i="7" s="1"/>
  <c r="I1337" i="7"/>
  <c r="J1337" i="7" s="1"/>
  <c r="I1341" i="7"/>
  <c r="J1341" i="7" s="1"/>
  <c r="I1385" i="7"/>
  <c r="J1385" i="7" s="1"/>
  <c r="I1389" i="7"/>
  <c r="J1389" i="7" s="1"/>
  <c r="I1343" i="7"/>
  <c r="J1343" i="7" s="1"/>
  <c r="I1335" i="7"/>
  <c r="J1335" i="7" s="1"/>
  <c r="I850" i="7"/>
  <c r="J850" i="7" s="1"/>
  <c r="I1286" i="7"/>
  <c r="J1286" i="7" s="1"/>
  <c r="I1342" i="7"/>
  <c r="J1342" i="7" s="1"/>
  <c r="I1339" i="7"/>
  <c r="J1339" i="7" s="1"/>
  <c r="I1242" i="7"/>
  <c r="J1242" i="7" s="1"/>
  <c r="I1294" i="7"/>
  <c r="J1294" i="7" s="1"/>
  <c r="I1293" i="7"/>
  <c r="J1293" i="7" s="1"/>
  <c r="I1191" i="7"/>
  <c r="J1191" i="7" s="1"/>
  <c r="I1243" i="7"/>
  <c r="J1243" i="7" s="1"/>
  <c r="I1287" i="7"/>
  <c r="J1287" i="7" s="1"/>
  <c r="I1290" i="7"/>
  <c r="J1290" i="7" s="1"/>
  <c r="I1288" i="7"/>
  <c r="J1288" i="7" s="1"/>
  <c r="I1141" i="7"/>
  <c r="J1141" i="7" s="1"/>
  <c r="I1237" i="7"/>
  <c r="J1237" i="7" s="1"/>
  <c r="I1241" i="7"/>
  <c r="J1241" i="7" s="1"/>
  <c r="I1194" i="7"/>
  <c r="J1194" i="7" s="1"/>
  <c r="I1238" i="7"/>
  <c r="J1238" i="7" s="1"/>
  <c r="I1244" i="7"/>
  <c r="J1244" i="7" s="1"/>
  <c r="I1193" i="7"/>
  <c r="J1193" i="7" s="1"/>
  <c r="I1047" i="7"/>
  <c r="J1047" i="7" s="1"/>
  <c r="I1239" i="7"/>
  <c r="J1239" i="7" s="1"/>
  <c r="I1189" i="7"/>
  <c r="J1189" i="7" s="1"/>
  <c r="I1093" i="7"/>
  <c r="J1093" i="7" s="1"/>
  <c r="I1245" i="7"/>
  <c r="J1245" i="7" s="1"/>
  <c r="I1044" i="7"/>
  <c r="J1044" i="7" s="1"/>
  <c r="I1092" i="7"/>
  <c r="J1092" i="7" s="1"/>
  <c r="I1140" i="7"/>
  <c r="J1140" i="7" s="1"/>
  <c r="I1188" i="7"/>
  <c r="J1188" i="7" s="1"/>
  <c r="I1192" i="7"/>
  <c r="J1192" i="7" s="1"/>
  <c r="I1144" i="7"/>
  <c r="J1144" i="7" s="1"/>
  <c r="I1196" i="7"/>
  <c r="J1196" i="7" s="1"/>
  <c r="I1145" i="7"/>
  <c r="J1145" i="7" s="1"/>
  <c r="I1195" i="7"/>
  <c r="J1195" i="7" s="1"/>
  <c r="I1142" i="7"/>
  <c r="J1142" i="7" s="1"/>
  <c r="I1190" i="7"/>
  <c r="J1190" i="7" s="1"/>
  <c r="I1146" i="7"/>
  <c r="J1146" i="7" s="1"/>
  <c r="I1096" i="7"/>
  <c r="J1096" i="7" s="1"/>
  <c r="I1139" i="7"/>
  <c r="J1139" i="7" s="1"/>
  <c r="I1147" i="7"/>
  <c r="J1147" i="7" s="1"/>
  <c r="I1143" i="7"/>
  <c r="J1143" i="7" s="1"/>
  <c r="I457" i="7"/>
  <c r="J457" i="7" s="1"/>
  <c r="I749" i="7"/>
  <c r="J749" i="7" s="1"/>
  <c r="I1097" i="7"/>
  <c r="J1097" i="7" s="1"/>
  <c r="I1094" i="7"/>
  <c r="J1094" i="7" s="1"/>
  <c r="I1046" i="7"/>
  <c r="J1046" i="7" s="1"/>
  <c r="I1090" i="7"/>
  <c r="J1090" i="7" s="1"/>
  <c r="I1098" i="7"/>
  <c r="J1098" i="7" s="1"/>
  <c r="I995" i="7"/>
  <c r="J995" i="7" s="1"/>
  <c r="I1095" i="7"/>
  <c r="J1095" i="7" s="1"/>
  <c r="I1043" i="7"/>
  <c r="J1043" i="7" s="1"/>
  <c r="I1091" i="7"/>
  <c r="J1091" i="7" s="1"/>
  <c r="I1048" i="7"/>
  <c r="J1048" i="7" s="1"/>
  <c r="I994" i="7"/>
  <c r="J994" i="7" s="1"/>
  <c r="I998" i="7"/>
  <c r="J998" i="7" s="1"/>
  <c r="I1042" i="7"/>
  <c r="J1042" i="7" s="1"/>
  <c r="I992" i="7"/>
  <c r="J992" i="7" s="1"/>
  <c r="I1041" i="7"/>
  <c r="J1041" i="7" s="1"/>
  <c r="I1045" i="7"/>
  <c r="J1045" i="7" s="1"/>
  <c r="I1049" i="7"/>
  <c r="J1049" i="7" s="1"/>
  <c r="I851" i="7"/>
  <c r="J851" i="7" s="1"/>
  <c r="I943" i="7"/>
  <c r="J943" i="7" s="1"/>
  <c r="I999" i="7"/>
  <c r="J999" i="7" s="1"/>
  <c r="I993" i="7"/>
  <c r="J993" i="7" s="1"/>
  <c r="I997" i="7"/>
  <c r="J997" i="7" s="1"/>
  <c r="I949" i="7"/>
  <c r="J949" i="7" s="1"/>
  <c r="I1000" i="7"/>
  <c r="J1000" i="7" s="1"/>
  <c r="I946" i="7"/>
  <c r="J946" i="7" s="1"/>
  <c r="I996" i="7"/>
  <c r="J996" i="7" s="1"/>
  <c r="I848" i="7"/>
  <c r="J848" i="7" s="1"/>
  <c r="I896" i="7"/>
  <c r="J896" i="7" s="1"/>
  <c r="I900" i="7"/>
  <c r="J900" i="7" s="1"/>
  <c r="I944" i="7"/>
  <c r="J944" i="7" s="1"/>
  <c r="I948" i="7"/>
  <c r="J948" i="7" s="1"/>
  <c r="I899" i="7"/>
  <c r="J899" i="7" s="1"/>
  <c r="I950" i="7"/>
  <c r="J950" i="7" s="1"/>
  <c r="I951" i="7"/>
  <c r="J951" i="7" s="1"/>
  <c r="I947" i="7"/>
  <c r="J947" i="7" s="1"/>
  <c r="I897" i="7"/>
  <c r="J897" i="7" s="1"/>
  <c r="I945" i="7"/>
  <c r="J945" i="7" s="1"/>
  <c r="I846" i="7"/>
  <c r="J846" i="7" s="1"/>
  <c r="I898" i="7"/>
  <c r="J898" i="7" s="1"/>
  <c r="I798" i="7"/>
  <c r="J798" i="7" s="1"/>
  <c r="I847" i="7"/>
  <c r="J847" i="7" s="1"/>
  <c r="I901" i="7"/>
  <c r="J901" i="7" s="1"/>
  <c r="I902" i="7"/>
  <c r="J902" i="7" s="1"/>
  <c r="I799" i="7"/>
  <c r="J799" i="7" s="1"/>
  <c r="I894" i="7"/>
  <c r="J894" i="7" s="1"/>
  <c r="I895" i="7"/>
  <c r="J895" i="7" s="1"/>
  <c r="I845" i="7"/>
  <c r="J845" i="7" s="1"/>
  <c r="I849" i="7"/>
  <c r="J849" i="7" s="1"/>
  <c r="I853" i="7"/>
  <c r="J853" i="7" s="1"/>
  <c r="I606" i="7"/>
  <c r="J606" i="7" s="1"/>
  <c r="I698" i="7"/>
  <c r="J698" i="7" s="1"/>
  <c r="I702" i="7"/>
  <c r="J702" i="7" s="1"/>
  <c r="I801" i="7"/>
  <c r="J801" i="7" s="1"/>
  <c r="I752" i="7"/>
  <c r="J752" i="7" s="1"/>
  <c r="I852" i="7"/>
  <c r="J852" i="7" s="1"/>
  <c r="I797" i="7"/>
  <c r="J797" i="7" s="1"/>
  <c r="I747" i="7"/>
  <c r="J747" i="7" s="1"/>
  <c r="I802" i="7"/>
  <c r="J802" i="7" s="1"/>
  <c r="I800" i="7"/>
  <c r="J800" i="7" s="1"/>
  <c r="I804" i="7"/>
  <c r="J804" i="7" s="1"/>
  <c r="I803" i="7"/>
  <c r="J803" i="7" s="1"/>
  <c r="I796" i="7"/>
  <c r="J796" i="7" s="1"/>
  <c r="I750" i="7"/>
  <c r="J750" i="7" s="1"/>
  <c r="I754" i="7"/>
  <c r="J754" i="7" s="1"/>
  <c r="I655" i="7"/>
  <c r="J655" i="7" s="1"/>
  <c r="I755" i="7"/>
  <c r="J755" i="7" s="1"/>
  <c r="I700" i="7"/>
  <c r="J700" i="7" s="1"/>
  <c r="I748" i="7"/>
  <c r="J748" i="7" s="1"/>
  <c r="I651" i="7"/>
  <c r="J651" i="7" s="1"/>
  <c r="I753" i="7"/>
  <c r="J753" i="7" s="1"/>
  <c r="I751" i="7"/>
  <c r="J751" i="7" s="1"/>
  <c r="I603" i="7"/>
  <c r="J603" i="7" s="1"/>
  <c r="I701" i="7"/>
  <c r="J701" i="7" s="1"/>
  <c r="I704" i="7"/>
  <c r="J704" i="7" s="1"/>
  <c r="I602" i="7"/>
  <c r="J602" i="7" s="1"/>
  <c r="I654" i="7"/>
  <c r="J654" i="7" s="1"/>
  <c r="I706" i="7"/>
  <c r="J706" i="7" s="1"/>
  <c r="I653" i="7"/>
  <c r="J653" i="7" s="1"/>
  <c r="I699" i="7"/>
  <c r="J699" i="7" s="1"/>
  <c r="I703" i="7"/>
  <c r="J703" i="7" s="1"/>
  <c r="I657" i="7"/>
  <c r="J657" i="7" s="1"/>
  <c r="I705" i="7"/>
  <c r="J705" i="7" s="1"/>
  <c r="I652" i="7"/>
  <c r="J652" i="7" s="1"/>
  <c r="I649" i="7"/>
  <c r="J649" i="7" s="1"/>
  <c r="I656" i="7"/>
  <c r="J656" i="7" s="1"/>
  <c r="I650" i="7"/>
  <c r="J650" i="7" s="1"/>
  <c r="I607" i="7"/>
  <c r="J607" i="7" s="1"/>
  <c r="I456" i="7"/>
  <c r="J456" i="7" s="1"/>
  <c r="I556" i="7"/>
  <c r="J556" i="7" s="1"/>
  <c r="I600" i="7"/>
  <c r="J600" i="7" s="1"/>
  <c r="I604" i="7"/>
  <c r="J604" i="7" s="1"/>
  <c r="I601" i="7"/>
  <c r="J601" i="7" s="1"/>
  <c r="I504" i="7"/>
  <c r="J504" i="7" s="1"/>
  <c r="I608" i="7"/>
  <c r="J608" i="7" s="1"/>
  <c r="I552" i="7"/>
  <c r="J552" i="7" s="1"/>
  <c r="I605" i="7"/>
  <c r="J605" i="7" s="1"/>
  <c r="I554" i="7"/>
  <c r="J554" i="7" s="1"/>
  <c r="I458" i="7"/>
  <c r="J458" i="7" s="1"/>
  <c r="I502" i="7"/>
  <c r="J502" i="7" s="1"/>
  <c r="I557" i="7"/>
  <c r="J557" i="7" s="1"/>
  <c r="I551" i="7"/>
  <c r="J551" i="7" s="1"/>
  <c r="I555" i="7"/>
  <c r="J555" i="7" s="1"/>
  <c r="I559" i="7"/>
  <c r="J559" i="7" s="1"/>
  <c r="I558" i="7"/>
  <c r="J558" i="7" s="1"/>
  <c r="I407" i="7"/>
  <c r="J407" i="7" s="1"/>
  <c r="I507" i="7"/>
  <c r="J507" i="7" s="1"/>
  <c r="I505" i="7"/>
  <c r="J505" i="7" s="1"/>
  <c r="I553" i="7"/>
  <c r="J553" i="7" s="1"/>
  <c r="I508" i="7"/>
  <c r="J508" i="7" s="1"/>
  <c r="I358" i="7"/>
  <c r="J358" i="7" s="1"/>
  <c r="I509" i="7"/>
  <c r="J509" i="7" s="1"/>
  <c r="I461" i="7"/>
  <c r="J461" i="7" s="1"/>
  <c r="I455" i="7"/>
  <c r="J455" i="7" s="1"/>
  <c r="I459" i="7"/>
  <c r="J459" i="7" s="1"/>
  <c r="I503" i="7"/>
  <c r="J503" i="7" s="1"/>
  <c r="I506" i="7"/>
  <c r="J506" i="7" s="1"/>
  <c r="I510" i="7"/>
  <c r="J510" i="7" s="1"/>
  <c r="I406" i="7"/>
  <c r="J406" i="7" s="1"/>
  <c r="I460" i="7"/>
  <c r="J460" i="7" s="1"/>
  <c r="I309" i="7"/>
  <c r="J309" i="7" s="1"/>
  <c r="I405" i="7"/>
  <c r="J405" i="7" s="1"/>
  <c r="I453" i="7"/>
  <c r="J453" i="7" s="1"/>
  <c r="I454" i="7"/>
  <c r="J454" i="7" s="1"/>
  <c r="I410" i="7"/>
  <c r="J410" i="7" s="1"/>
  <c r="I411" i="7"/>
  <c r="J411" i="7" s="1"/>
  <c r="I408" i="7"/>
  <c r="J408" i="7" s="1"/>
  <c r="I412" i="7"/>
  <c r="J412" i="7" s="1"/>
  <c r="I360" i="7"/>
  <c r="J360" i="7" s="1"/>
  <c r="I409" i="7"/>
  <c r="J409" i="7" s="1"/>
  <c r="I404" i="7"/>
  <c r="J404" i="7" s="1"/>
  <c r="I361" i="7"/>
  <c r="J361" i="7" s="1"/>
  <c r="I363" i="7"/>
  <c r="J363" i="7" s="1"/>
  <c r="I359" i="7"/>
  <c r="J359" i="7" s="1"/>
  <c r="I308" i="7"/>
  <c r="J308" i="7" s="1"/>
  <c r="I312" i="7"/>
  <c r="J312" i="7" s="1"/>
  <c r="I356" i="7"/>
  <c r="J356" i="7" s="1"/>
  <c r="I355" i="7"/>
  <c r="J355" i="7" s="1"/>
  <c r="I362" i="7"/>
  <c r="J362" i="7" s="1"/>
  <c r="I307" i="7"/>
  <c r="J307" i="7" s="1"/>
  <c r="I357" i="7"/>
  <c r="J357" i="7" s="1"/>
  <c r="I310" i="7"/>
  <c r="J310" i="7" s="1"/>
  <c r="I314" i="7"/>
  <c r="J314" i="7" s="1"/>
  <c r="I261" i="7"/>
  <c r="J261" i="7" s="1"/>
  <c r="I311" i="7"/>
  <c r="J311" i="7" s="1"/>
  <c r="I306" i="7"/>
  <c r="J306" i="7" s="1"/>
  <c r="I313" i="7"/>
  <c r="J313" i="7" s="1"/>
  <c r="I80" i="7"/>
  <c r="J80" i="7" s="1"/>
  <c r="I104" i="7"/>
  <c r="J104" i="7" s="1"/>
  <c r="I152" i="7"/>
  <c r="J152" i="7" s="1"/>
  <c r="I217" i="7"/>
  <c r="J217" i="7" s="1"/>
  <c r="I176" i="7"/>
  <c r="J176" i="7" s="1"/>
  <c r="I200" i="7"/>
  <c r="J200" i="7" s="1"/>
  <c r="I224" i="7"/>
  <c r="J224" i="7" s="1"/>
  <c r="I265" i="7"/>
  <c r="J265" i="7" s="1"/>
  <c r="I258" i="7"/>
  <c r="J258" i="7" s="1"/>
  <c r="I218" i="7"/>
  <c r="J218" i="7" s="1"/>
  <c r="I257" i="7"/>
  <c r="J257" i="7" s="1"/>
  <c r="I264" i="7"/>
  <c r="J264" i="7" s="1"/>
  <c r="I220" i="7"/>
  <c r="J220" i="7" s="1"/>
  <c r="I262" i="7"/>
  <c r="J262" i="7" s="1"/>
  <c r="I260" i="7"/>
  <c r="J260" i="7" s="1"/>
  <c r="I259" i="7"/>
  <c r="J259" i="7" s="1"/>
  <c r="I263" i="7"/>
  <c r="J263" i="7" s="1"/>
  <c r="I222" i="7"/>
  <c r="J222" i="7" s="1"/>
  <c r="I219" i="7"/>
  <c r="J219" i="7" s="1"/>
  <c r="I173" i="7"/>
  <c r="J173" i="7" s="1"/>
  <c r="I221" i="7"/>
  <c r="J221" i="7" s="1"/>
  <c r="I194" i="7"/>
  <c r="J194" i="7" s="1"/>
  <c r="I169" i="7"/>
  <c r="J169" i="7" s="1"/>
  <c r="I223" i="7"/>
  <c r="J223" i="7" s="1"/>
  <c r="I193" i="7"/>
  <c r="J193" i="7" s="1"/>
  <c r="I198" i="7"/>
  <c r="J198" i="7" s="1"/>
  <c r="I170" i="7"/>
  <c r="J170" i="7" s="1"/>
  <c r="I199" i="7"/>
  <c r="J199" i="7" s="1"/>
  <c r="I196" i="7"/>
  <c r="J196" i="7" s="1"/>
  <c r="I197" i="7"/>
  <c r="J197" i="7" s="1"/>
  <c r="I195" i="7"/>
  <c r="J195" i="7" s="1"/>
  <c r="I174" i="7"/>
  <c r="J174" i="7" s="1"/>
  <c r="I175" i="7"/>
  <c r="J175" i="7" s="1"/>
  <c r="I146" i="7"/>
  <c r="J146" i="7" s="1"/>
  <c r="I172" i="7"/>
  <c r="J172" i="7" s="1"/>
  <c r="I171" i="7"/>
  <c r="J171" i="7" s="1"/>
  <c r="I145" i="7"/>
  <c r="J145" i="7" s="1"/>
  <c r="I147" i="7"/>
  <c r="J147" i="7" s="1"/>
  <c r="I151" i="7"/>
  <c r="J151" i="7" s="1"/>
  <c r="I148" i="7"/>
  <c r="J148" i="7" s="1"/>
  <c r="I149" i="7"/>
  <c r="J149" i="7" s="1"/>
  <c r="I150" i="7"/>
  <c r="J150" i="7" s="1"/>
  <c r="I98" i="7"/>
  <c r="J98" i="7" s="1"/>
  <c r="I99" i="7"/>
  <c r="J99" i="7" s="1"/>
  <c r="I100" i="7"/>
  <c r="J100" i="7" s="1"/>
  <c r="I103" i="7"/>
  <c r="J103" i="7" s="1"/>
  <c r="I97" i="7"/>
  <c r="J97" i="7" s="1"/>
  <c r="I101" i="7"/>
  <c r="J101" i="7" s="1"/>
  <c r="I102" i="7"/>
  <c r="J102" i="7" s="1"/>
  <c r="I74" i="7"/>
  <c r="J74" i="7" s="1"/>
  <c r="I73" i="7"/>
  <c r="J73" i="7" s="1"/>
  <c r="I78" i="7"/>
  <c r="J78" i="7" s="1"/>
  <c r="I76" i="7"/>
  <c r="J76" i="7" s="1"/>
  <c r="I77" i="7"/>
  <c r="J77" i="7" s="1"/>
  <c r="I79" i="7"/>
  <c r="J79" i="7" s="1"/>
  <c r="I75" i="7"/>
  <c r="J75" i="7" s="1"/>
  <c r="I1870" i="7"/>
  <c r="J1870" i="7" s="1"/>
  <c r="I1821" i="7"/>
  <c r="J1821" i="7" s="1"/>
  <c r="I1871" i="7"/>
  <c r="J1871" i="7" s="1"/>
  <c r="I1822" i="7"/>
  <c r="J1822" i="7" s="1"/>
  <c r="I1772" i="7"/>
  <c r="J1772" i="7" s="1"/>
  <c r="I1773" i="7"/>
  <c r="J1773" i="7" s="1"/>
  <c r="I1723" i="7"/>
  <c r="J1723" i="7" s="1"/>
  <c r="I1674" i="7"/>
  <c r="J1674" i="7" s="1"/>
  <c r="I1724" i="7"/>
  <c r="J1724" i="7" s="1"/>
  <c r="I1675" i="7"/>
  <c r="J1675" i="7" s="1"/>
  <c r="I1626" i="7"/>
  <c r="J1626" i="7" s="1"/>
  <c r="I1625" i="7"/>
  <c r="J1625" i="7" s="1"/>
  <c r="I1527" i="7"/>
  <c r="J1527" i="7" s="1"/>
  <c r="I1577" i="7"/>
  <c r="J1577" i="7" s="1"/>
  <c r="I1576" i="7"/>
  <c r="J1576" i="7" s="1"/>
  <c r="I1478" i="7"/>
  <c r="J1478" i="7" s="1"/>
  <c r="I1528" i="7"/>
  <c r="J1528" i="7" s="1"/>
  <c r="I1479" i="7"/>
  <c r="J1479" i="7" s="1"/>
  <c r="I1380" i="7"/>
  <c r="J1380" i="7" s="1"/>
  <c r="I1430" i="7"/>
  <c r="J1430" i="7" s="1"/>
  <c r="I1429" i="7"/>
  <c r="J1429" i="7" s="1"/>
  <c r="I1331" i="7"/>
  <c r="J1331" i="7" s="1"/>
  <c r="I1381" i="7"/>
  <c r="J1381" i="7" s="1"/>
  <c r="I1282" i="7"/>
  <c r="J1282" i="7" s="1"/>
  <c r="I1332" i="7"/>
  <c r="J1332" i="7" s="1"/>
  <c r="I1283" i="7"/>
  <c r="J1283" i="7" s="1"/>
  <c r="I1234" i="7"/>
  <c r="J1234" i="7" s="1"/>
  <c r="I1184" i="7"/>
  <c r="J1184" i="7" s="1"/>
  <c r="I1233" i="7"/>
  <c r="J1233" i="7" s="1"/>
  <c r="I1136" i="7"/>
  <c r="J1136" i="7" s="1"/>
  <c r="I1135" i="7"/>
  <c r="J1135" i="7" s="1"/>
  <c r="I1185" i="7"/>
  <c r="J1185" i="7" s="1"/>
  <c r="I1086" i="7"/>
  <c r="J1086" i="7" s="1"/>
  <c r="I1037" i="7"/>
  <c r="J1037" i="7" s="1"/>
  <c r="I1087" i="7"/>
  <c r="J1087" i="7" s="1"/>
  <c r="I1038" i="7"/>
  <c r="J1038" i="7" s="1"/>
  <c r="I988" i="7"/>
  <c r="J988" i="7" s="1"/>
  <c r="I989" i="7"/>
  <c r="J989" i="7" s="1"/>
  <c r="I940" i="7"/>
  <c r="J940" i="7" s="1"/>
  <c r="I890" i="7"/>
  <c r="J890" i="7" s="1"/>
  <c r="I939" i="7"/>
  <c r="J939" i="7" s="1"/>
  <c r="I891" i="7"/>
  <c r="J891" i="7" s="1"/>
  <c r="I841" i="7"/>
  <c r="J841" i="7" s="1"/>
  <c r="I842" i="7"/>
  <c r="J842" i="7" s="1"/>
  <c r="I743" i="7"/>
  <c r="J743" i="7" s="1"/>
  <c r="I793" i="7"/>
  <c r="J793" i="7" s="1"/>
  <c r="I792" i="7"/>
  <c r="J792" i="7" s="1"/>
  <c r="I744" i="7"/>
  <c r="J744" i="7" s="1"/>
  <c r="I645" i="7"/>
  <c r="J645" i="7" s="1"/>
  <c r="I646" i="7"/>
  <c r="J646" i="7" s="1"/>
  <c r="I695" i="7"/>
  <c r="J695" i="7" s="1"/>
  <c r="I694" i="7"/>
  <c r="J694" i="7" s="1"/>
  <c r="I596" i="7"/>
  <c r="J596" i="7" s="1"/>
  <c r="I547" i="7"/>
  <c r="J547" i="7" s="1"/>
  <c r="I597" i="7"/>
  <c r="J597" i="7" s="1"/>
  <c r="I548" i="7"/>
  <c r="J548" i="7" s="1"/>
  <c r="I498" i="7"/>
  <c r="J498" i="7" s="1"/>
  <c r="I499" i="7"/>
  <c r="J499" i="7" s="1"/>
  <c r="I450" i="7"/>
  <c r="J450" i="7" s="1"/>
  <c r="I449" i="7"/>
  <c r="J449" i="7" s="1"/>
  <c r="I351" i="7"/>
  <c r="J351" i="7" s="1"/>
  <c r="I401" i="7"/>
  <c r="J401" i="7" s="1"/>
  <c r="I400" i="7"/>
  <c r="J400" i="7" s="1"/>
  <c r="I352" i="7"/>
  <c r="J352" i="7" s="1"/>
  <c r="I253" i="7"/>
  <c r="J253" i="7" s="1"/>
  <c r="I303" i="7"/>
  <c r="J303" i="7" s="1"/>
  <c r="I302" i="7"/>
  <c r="J302" i="7" s="1"/>
  <c r="I254" i="7"/>
  <c r="J254" i="7" s="1"/>
  <c r="I1861" i="7"/>
  <c r="J1861" i="7" s="1"/>
  <c r="J1860" i="7" s="1"/>
  <c r="I1812" i="7"/>
  <c r="J1812" i="7" s="1"/>
  <c r="J1811" i="7" s="1"/>
  <c r="I1763" i="7"/>
  <c r="J1763" i="7" s="1"/>
  <c r="J1762" i="7" s="1"/>
  <c r="I1714" i="7"/>
  <c r="J1714" i="7" s="1"/>
  <c r="J1713" i="7" s="1"/>
  <c r="I1665" i="7"/>
  <c r="J1665" i="7" s="1"/>
  <c r="J1664" i="7" s="1"/>
  <c r="I1616" i="7"/>
  <c r="J1616" i="7" s="1"/>
  <c r="J1615" i="7" s="1"/>
  <c r="I1567" i="7"/>
  <c r="J1567" i="7" s="1"/>
  <c r="J1566" i="7" s="1"/>
  <c r="I1518" i="7"/>
  <c r="J1518" i="7" s="1"/>
  <c r="J1517" i="7" s="1"/>
  <c r="I1469" i="7"/>
  <c r="J1469" i="7" s="1"/>
  <c r="J1468" i="7" s="1"/>
  <c r="I1420" i="7"/>
  <c r="J1420" i="7" s="1"/>
  <c r="J1419" i="7" s="1"/>
  <c r="I1371" i="7"/>
  <c r="J1371" i="7" s="1"/>
  <c r="J1370" i="7" s="1"/>
  <c r="I1322" i="7"/>
  <c r="J1322" i="7" s="1"/>
  <c r="J1321" i="7" s="1"/>
  <c r="I1273" i="7"/>
  <c r="J1273" i="7" s="1"/>
  <c r="J1272" i="7" s="1"/>
  <c r="I1224" i="7"/>
  <c r="J1224" i="7" s="1"/>
  <c r="J1223" i="7" s="1"/>
  <c r="I1175" i="7"/>
  <c r="J1175" i="7" s="1"/>
  <c r="J1174" i="7" s="1"/>
  <c r="I1126" i="7"/>
  <c r="J1126" i="7" s="1"/>
  <c r="J1125" i="7" s="1"/>
  <c r="I1077" i="7"/>
  <c r="J1077" i="7" s="1"/>
  <c r="J1076" i="7" s="1"/>
  <c r="I1028" i="7"/>
  <c r="J1028" i="7" s="1"/>
  <c r="J1027" i="7" s="1"/>
  <c r="I979" i="7"/>
  <c r="J979" i="7" s="1"/>
  <c r="J978" i="7" s="1"/>
  <c r="I930" i="7"/>
  <c r="J930" i="7" s="1"/>
  <c r="J929" i="7" s="1"/>
  <c r="I881" i="7"/>
  <c r="J881" i="7" s="1"/>
  <c r="J880" i="7" s="1"/>
  <c r="I832" i="7"/>
  <c r="J832" i="7" s="1"/>
  <c r="J831" i="7" s="1"/>
  <c r="I783" i="7"/>
  <c r="J783" i="7" s="1"/>
  <c r="J782" i="7" s="1"/>
  <c r="I734" i="7"/>
  <c r="J734" i="7" s="1"/>
  <c r="J733" i="7" s="1"/>
  <c r="I685" i="7"/>
  <c r="J685" i="7" s="1"/>
  <c r="J684" i="7" s="1"/>
  <c r="I636" i="7"/>
  <c r="J636" i="7" s="1"/>
  <c r="J635" i="7" s="1"/>
  <c r="I293" i="7"/>
  <c r="J293" i="7" s="1"/>
  <c r="J292" i="7" s="1"/>
  <c r="I587" i="7"/>
  <c r="J587" i="7" s="1"/>
  <c r="J586" i="7" s="1"/>
  <c r="I538" i="7"/>
  <c r="J538" i="7" s="1"/>
  <c r="J537" i="7" s="1"/>
  <c r="I489" i="7"/>
  <c r="J489" i="7" s="1"/>
  <c r="J488" i="7" s="1"/>
  <c r="I440" i="7"/>
  <c r="J440" i="7" s="1"/>
  <c r="J439" i="7" s="1"/>
  <c r="I391" i="7"/>
  <c r="J391" i="7" s="1"/>
  <c r="J390" i="7" s="1"/>
  <c r="I342" i="7"/>
  <c r="J342" i="7" s="1"/>
  <c r="J341" i="7" s="1"/>
  <c r="I244" i="7"/>
  <c r="J244" i="7" s="1"/>
  <c r="J243" i="7" s="1"/>
  <c r="I1864" i="7"/>
  <c r="J1864" i="7" s="1"/>
  <c r="I1863" i="7"/>
  <c r="J1863" i="7" s="1"/>
  <c r="I1814" i="7"/>
  <c r="J1814" i="7" s="1"/>
  <c r="I1815" i="7"/>
  <c r="J1815" i="7" s="1"/>
  <c r="I1765" i="7"/>
  <c r="J1765" i="7" s="1"/>
  <c r="I1716" i="7"/>
  <c r="J1716" i="7" s="1"/>
  <c r="I1766" i="7"/>
  <c r="J1766" i="7" s="1"/>
  <c r="I1717" i="7"/>
  <c r="J1717" i="7" s="1"/>
  <c r="I1668" i="7"/>
  <c r="J1668" i="7" s="1"/>
  <c r="I1618" i="7"/>
  <c r="J1618" i="7" s="1"/>
  <c r="I1667" i="7"/>
  <c r="J1667" i="7" s="1"/>
  <c r="I1619" i="7"/>
  <c r="J1619" i="7" s="1"/>
  <c r="I1569" i="7"/>
  <c r="J1569" i="7" s="1"/>
  <c r="I1471" i="7"/>
  <c r="J1471" i="7" s="1"/>
  <c r="I1570" i="7"/>
  <c r="J1570" i="7" s="1"/>
  <c r="I1521" i="7"/>
  <c r="J1521" i="7" s="1"/>
  <c r="I1520" i="7"/>
  <c r="J1520" i="7" s="1"/>
  <c r="I1472" i="7"/>
  <c r="J1472" i="7" s="1"/>
  <c r="I1423" i="7"/>
  <c r="J1423" i="7" s="1"/>
  <c r="I1422" i="7"/>
  <c r="J1422" i="7" s="1"/>
  <c r="I1374" i="7"/>
  <c r="J1374" i="7" s="1"/>
  <c r="I1373" i="7"/>
  <c r="J1373" i="7" s="1"/>
  <c r="I1325" i="7"/>
  <c r="J1325" i="7" s="1"/>
  <c r="I1324" i="7"/>
  <c r="J1324" i="7" s="1"/>
  <c r="I1226" i="7"/>
  <c r="J1226" i="7" s="1"/>
  <c r="I1276" i="7"/>
  <c r="J1276" i="7" s="1"/>
  <c r="I1275" i="7"/>
  <c r="J1275" i="7" s="1"/>
  <c r="I1227" i="7"/>
  <c r="J1227" i="7" s="1"/>
  <c r="I1178" i="7"/>
  <c r="J1178" i="7" s="1"/>
  <c r="I1128" i="7"/>
  <c r="J1128" i="7" s="1"/>
  <c r="I1177" i="7"/>
  <c r="J1177" i="7" s="1"/>
  <c r="I1129" i="7"/>
  <c r="J1129" i="7" s="1"/>
  <c r="I1080" i="7"/>
  <c r="J1080" i="7" s="1"/>
  <c r="I1079" i="7"/>
  <c r="J1079" i="7" s="1"/>
  <c r="I981" i="7"/>
  <c r="J981" i="7" s="1"/>
  <c r="I1031" i="7"/>
  <c r="J1031" i="7" s="1"/>
  <c r="I1030" i="7"/>
  <c r="J1030" i="7" s="1"/>
  <c r="I982" i="7"/>
  <c r="J982" i="7" s="1"/>
  <c r="I933" i="7"/>
  <c r="J933" i="7" s="1"/>
  <c r="I883" i="7"/>
  <c r="J883" i="7" s="1"/>
  <c r="I932" i="7"/>
  <c r="J932" i="7" s="1"/>
  <c r="I884" i="7"/>
  <c r="J884" i="7" s="1"/>
  <c r="I835" i="7"/>
  <c r="J835" i="7" s="1"/>
  <c r="I834" i="7"/>
  <c r="J834" i="7" s="1"/>
  <c r="I786" i="7"/>
  <c r="J786" i="7" s="1"/>
  <c r="I785" i="7"/>
  <c r="J785" i="7" s="1"/>
  <c r="I687" i="7"/>
  <c r="J687" i="7" s="1"/>
  <c r="I737" i="7"/>
  <c r="J737" i="7" s="1"/>
  <c r="I736" i="7"/>
  <c r="J736" i="7" s="1"/>
  <c r="I688" i="7"/>
  <c r="J688" i="7" s="1"/>
  <c r="I638" i="7"/>
  <c r="J638" i="7" s="1"/>
  <c r="I639" i="7"/>
  <c r="J639" i="7" s="1"/>
  <c r="I589" i="7"/>
  <c r="J589" i="7" s="1"/>
  <c r="I590" i="7"/>
  <c r="J590" i="7" s="1"/>
  <c r="I541" i="7"/>
  <c r="J541" i="7" s="1"/>
  <c r="I540" i="7"/>
  <c r="J540" i="7" s="1"/>
  <c r="I492" i="7"/>
  <c r="J492" i="7" s="1"/>
  <c r="I491" i="7"/>
  <c r="J491" i="7" s="1"/>
  <c r="I443" i="7"/>
  <c r="J443" i="7" s="1"/>
  <c r="I442" i="7"/>
  <c r="J442" i="7" s="1"/>
  <c r="I394" i="7"/>
  <c r="J394" i="7" s="1"/>
  <c r="I393" i="7"/>
  <c r="J393" i="7" s="1"/>
  <c r="I345" i="7"/>
  <c r="J345" i="7" s="1"/>
  <c r="I344" i="7"/>
  <c r="J344" i="7" s="1"/>
  <c r="I296" i="7"/>
  <c r="J296" i="7" s="1"/>
  <c r="I246" i="7"/>
  <c r="J246" i="7" s="1"/>
  <c r="I295" i="7"/>
  <c r="J295" i="7" s="1"/>
  <c r="I247" i="7"/>
  <c r="J247" i="7" s="1"/>
  <c r="I1883" i="7"/>
  <c r="J1883" i="7" s="1"/>
  <c r="J1882" i="7" s="1"/>
  <c r="I1835" i="7"/>
  <c r="J1835" i="7" s="1"/>
  <c r="J1834" i="7" s="1"/>
  <c r="I1786" i="7"/>
  <c r="J1786" i="7" s="1"/>
  <c r="J1785" i="7" s="1"/>
  <c r="I1737" i="7"/>
  <c r="J1737" i="7" s="1"/>
  <c r="J1736" i="7" s="1"/>
  <c r="I1688" i="7"/>
  <c r="J1688" i="7" s="1"/>
  <c r="J1687" i="7" s="1"/>
  <c r="I1639" i="7"/>
  <c r="J1639" i="7" s="1"/>
  <c r="J1638" i="7" s="1"/>
  <c r="I1590" i="7"/>
  <c r="J1590" i="7" s="1"/>
  <c r="J1589" i="7" s="1"/>
  <c r="I1541" i="7"/>
  <c r="J1541" i="7" s="1"/>
  <c r="J1540" i="7" s="1"/>
  <c r="I1492" i="7"/>
  <c r="J1492" i="7" s="1"/>
  <c r="J1491" i="7" s="1"/>
  <c r="I1443" i="7"/>
  <c r="J1443" i="7" s="1"/>
  <c r="J1442" i="7" s="1"/>
  <c r="I1394" i="7"/>
  <c r="J1394" i="7" s="1"/>
  <c r="J1393" i="7" s="1"/>
  <c r="I1345" i="7"/>
  <c r="J1345" i="7" s="1"/>
  <c r="J1344" i="7" s="1"/>
  <c r="I1296" i="7"/>
  <c r="J1296" i="7" s="1"/>
  <c r="J1295" i="7" s="1"/>
  <c r="I1247" i="7"/>
  <c r="J1247" i="7" s="1"/>
  <c r="J1246" i="7" s="1"/>
  <c r="I1198" i="7"/>
  <c r="J1198" i="7" s="1"/>
  <c r="J1197" i="7" s="1"/>
  <c r="I1149" i="7"/>
  <c r="J1149" i="7" s="1"/>
  <c r="J1148" i="7" s="1"/>
  <c r="I1100" i="7"/>
  <c r="J1100" i="7" s="1"/>
  <c r="J1099" i="7" s="1"/>
  <c r="I1051" i="7"/>
  <c r="J1051" i="7" s="1"/>
  <c r="J1050" i="7" s="1"/>
  <c r="I1002" i="7"/>
  <c r="J1002" i="7" s="1"/>
  <c r="J1001" i="7" s="1"/>
  <c r="I953" i="7"/>
  <c r="J953" i="7" s="1"/>
  <c r="J952" i="7" s="1"/>
  <c r="I904" i="7"/>
  <c r="J904" i="7" s="1"/>
  <c r="J903" i="7" s="1"/>
  <c r="I855" i="7"/>
  <c r="J855" i="7" s="1"/>
  <c r="J854" i="7" s="1"/>
  <c r="I757" i="7"/>
  <c r="J757" i="7" s="1"/>
  <c r="J756" i="7" s="1"/>
  <c r="I806" i="7"/>
  <c r="J806" i="7" s="1"/>
  <c r="J805" i="7" s="1"/>
  <c r="I708" i="7"/>
  <c r="J708" i="7" s="1"/>
  <c r="J707" i="7" s="1"/>
  <c r="I659" i="7"/>
  <c r="J659" i="7" s="1"/>
  <c r="J658" i="7" s="1"/>
  <c r="I610" i="7"/>
  <c r="J610" i="7" s="1"/>
  <c r="J609" i="7" s="1"/>
  <c r="I561" i="7"/>
  <c r="J561" i="7" s="1"/>
  <c r="J560" i="7" s="1"/>
  <c r="I512" i="7"/>
  <c r="J512" i="7" s="1"/>
  <c r="J511" i="7" s="1"/>
  <c r="I463" i="7"/>
  <c r="J463" i="7" s="1"/>
  <c r="J462" i="7" s="1"/>
  <c r="I414" i="7"/>
  <c r="J414" i="7" s="1"/>
  <c r="J413" i="7" s="1"/>
  <c r="I365" i="7"/>
  <c r="J365" i="7" s="1"/>
  <c r="J364" i="7" s="1"/>
  <c r="I316" i="7"/>
  <c r="J316" i="7" s="1"/>
  <c r="J315" i="7" s="1"/>
  <c r="I267" i="7"/>
  <c r="J267" i="7" s="1"/>
  <c r="J266" i="7" s="1"/>
  <c r="I226" i="7"/>
  <c r="J226" i="7" s="1"/>
  <c r="J225" i="7" s="1"/>
  <c r="I202" i="7"/>
  <c r="J202" i="7" s="1"/>
  <c r="J201" i="7" s="1"/>
  <c r="I178" i="7"/>
  <c r="J178" i="7" s="1"/>
  <c r="J177" i="7" s="1"/>
  <c r="I154" i="7"/>
  <c r="J154" i="7" s="1"/>
  <c r="J153" i="7" s="1"/>
  <c r="I130" i="7"/>
  <c r="J130" i="7" s="1"/>
  <c r="J129" i="7" s="1"/>
  <c r="I106" i="7"/>
  <c r="J106" i="7" s="1"/>
  <c r="J105" i="7" s="1"/>
  <c r="I36" i="7"/>
  <c r="I82" i="7"/>
  <c r="J82" i="7" s="1"/>
  <c r="J81" i="7" s="1"/>
  <c r="I1931" i="7"/>
  <c r="J1931" i="7" s="1"/>
  <c r="I1932" i="7"/>
  <c r="J1932" i="7" s="1"/>
  <c r="I1910" i="7"/>
  <c r="J1910" i="7" s="1"/>
  <c r="I1918" i="7"/>
  <c r="J1918" i="7" s="1"/>
  <c r="I1920" i="7"/>
  <c r="J1920" i="7" s="1"/>
  <c r="I1916" i="7"/>
  <c r="J1916" i="7" s="1"/>
  <c r="I1912" i="7"/>
  <c r="J1912" i="7" s="1"/>
  <c r="I1914" i="7"/>
  <c r="J1914" i="7" s="1"/>
  <c r="I1922" i="7"/>
  <c r="J1922" i="7" s="1"/>
  <c r="I1909" i="7"/>
  <c r="J1909" i="7" s="1"/>
  <c r="I1913" i="7"/>
  <c r="J1913" i="7" s="1"/>
  <c r="I1911" i="7"/>
  <c r="J1911" i="7" s="1"/>
  <c r="I1915" i="7"/>
  <c r="J1915" i="7" s="1"/>
  <c r="I1908" i="7"/>
  <c r="J1908" i="7" s="1"/>
  <c r="I1917" i="7"/>
  <c r="J1917" i="7" s="1"/>
  <c r="I1921" i="7"/>
  <c r="J1921" i="7" s="1"/>
  <c r="I1919" i="7"/>
  <c r="J1919" i="7" s="1"/>
  <c r="I1923" i="7"/>
  <c r="J1923" i="7" s="1"/>
  <c r="I1926" i="7"/>
  <c r="J1926" i="7" s="1"/>
  <c r="I1930" i="7"/>
  <c r="J1930" i="7" s="1"/>
  <c r="I1928" i="7"/>
  <c r="J1928" i="7" s="1"/>
  <c r="I1927" i="7"/>
  <c r="J1927" i="7" s="1"/>
  <c r="I274" i="7"/>
  <c r="J274" i="7" s="1"/>
  <c r="I1929" i="7"/>
  <c r="J1929" i="7" s="1"/>
  <c r="I1925" i="7"/>
  <c r="J1925" i="7" s="1"/>
  <c r="I273" i="7"/>
  <c r="J273" i="7" s="1"/>
  <c r="I322" i="7"/>
  <c r="J322" i="7" s="1"/>
  <c r="I323" i="7"/>
  <c r="J323" i="7" s="1"/>
  <c r="I372" i="7"/>
  <c r="J372" i="7" s="1"/>
  <c r="I371" i="7"/>
  <c r="J371" i="7" s="1"/>
  <c r="I421" i="7"/>
  <c r="J421" i="7" s="1"/>
  <c r="I469" i="7"/>
  <c r="J469" i="7" s="1"/>
  <c r="I420" i="7"/>
  <c r="J420" i="7" s="1"/>
  <c r="I518" i="7"/>
  <c r="J518" i="7" s="1"/>
  <c r="I470" i="7"/>
  <c r="J470" i="7" s="1"/>
  <c r="I519" i="7"/>
  <c r="J519" i="7" s="1"/>
  <c r="I616" i="7"/>
  <c r="J616" i="7" s="1"/>
  <c r="I568" i="7"/>
  <c r="J568" i="7" s="1"/>
  <c r="I567" i="7"/>
  <c r="J567" i="7" s="1"/>
  <c r="I617" i="7"/>
  <c r="J617" i="7" s="1"/>
  <c r="I666" i="7"/>
  <c r="J666" i="7" s="1"/>
  <c r="I714" i="7"/>
  <c r="J714" i="7" s="1"/>
  <c r="I665" i="7"/>
  <c r="J665" i="7" s="1"/>
  <c r="I764" i="7"/>
  <c r="J764" i="7" s="1"/>
  <c r="I715" i="7"/>
  <c r="J715" i="7" s="1"/>
  <c r="I765" i="7"/>
  <c r="J765" i="7" s="1"/>
  <c r="I814" i="7"/>
  <c r="J814" i="7" s="1"/>
  <c r="I862" i="7"/>
  <c r="J862" i="7" s="1"/>
  <c r="I1157" i="7"/>
  <c r="J1157" i="7" s="1"/>
  <c r="I813" i="7"/>
  <c r="J813" i="7" s="1"/>
  <c r="I911" i="7"/>
  <c r="J911" i="7" s="1"/>
  <c r="I863" i="7"/>
  <c r="J863" i="7" s="1"/>
  <c r="I912" i="7"/>
  <c r="J912" i="7" s="1"/>
  <c r="I961" i="7"/>
  <c r="J961" i="7" s="1"/>
  <c r="I1009" i="7"/>
  <c r="J1009" i="7" s="1"/>
  <c r="I960" i="7"/>
  <c r="J960" i="7" s="1"/>
  <c r="I1010" i="7"/>
  <c r="J1010" i="7" s="1"/>
  <c r="I1059" i="7"/>
  <c r="J1059" i="7" s="1"/>
  <c r="I1058" i="7"/>
  <c r="J1058" i="7" s="1"/>
  <c r="I1156" i="7"/>
  <c r="J1156" i="7" s="1"/>
  <c r="I1108" i="7"/>
  <c r="J1108" i="7" s="1"/>
  <c r="I1107" i="7"/>
  <c r="J1107" i="7" s="1"/>
  <c r="I1206" i="7"/>
  <c r="J1206" i="7" s="1"/>
  <c r="I1205" i="7"/>
  <c r="J1205" i="7" s="1"/>
  <c r="I1255" i="7"/>
  <c r="J1255" i="7" s="1"/>
  <c r="I1303" i="7"/>
  <c r="J1303" i="7" s="1"/>
  <c r="I1254" i="7"/>
  <c r="J1254" i="7" s="1"/>
  <c r="I1304" i="7"/>
  <c r="J1304" i="7" s="1"/>
  <c r="I1352" i="7"/>
  <c r="J1352" i="7" s="1"/>
  <c r="I1353" i="7"/>
  <c r="J1353" i="7" s="1"/>
  <c r="I1402" i="7"/>
  <c r="J1402" i="7" s="1"/>
  <c r="I1401" i="7"/>
  <c r="J1401" i="7" s="1"/>
  <c r="I1451" i="7"/>
  <c r="J1451" i="7" s="1"/>
  <c r="I1499" i="7"/>
  <c r="J1499" i="7" s="1"/>
  <c r="I1450" i="7"/>
  <c r="J1450" i="7" s="1"/>
  <c r="I1500" i="7"/>
  <c r="J1500" i="7" s="1"/>
  <c r="I1549" i="7"/>
  <c r="J1549" i="7" s="1"/>
  <c r="I1548" i="7"/>
  <c r="J1548" i="7" s="1"/>
  <c r="I1598" i="7"/>
  <c r="J1598" i="7" s="1"/>
  <c r="I1597" i="7"/>
  <c r="J1597" i="7" s="1"/>
  <c r="I1647" i="7"/>
  <c r="J1647" i="7" s="1"/>
  <c r="I1646" i="7"/>
  <c r="J1646" i="7" s="1"/>
  <c r="I1696" i="7"/>
  <c r="J1696" i="7" s="1"/>
  <c r="I1695" i="7"/>
  <c r="J1695" i="7" s="1"/>
  <c r="I1793" i="7"/>
  <c r="J1793" i="7" s="1"/>
  <c r="I1745" i="7"/>
  <c r="J1745" i="7" s="1"/>
  <c r="I1744" i="7"/>
  <c r="J1744" i="7" s="1"/>
  <c r="I1794" i="7"/>
  <c r="J1794" i="7" s="1"/>
  <c r="I1843" i="7"/>
  <c r="J1843" i="7" s="1"/>
  <c r="I1890" i="7"/>
  <c r="J1890" i="7" s="1"/>
  <c r="I1842" i="7"/>
  <c r="J1842" i="7" s="1"/>
  <c r="I1891" i="7"/>
  <c r="J1891" i="7" s="1"/>
  <c r="I1899" i="7"/>
  <c r="J1899" i="7" s="1"/>
  <c r="J1898" i="7" s="1"/>
  <c r="I1302" i="7"/>
  <c r="J1302" i="7" s="1"/>
  <c r="I1905" i="7"/>
  <c r="J1905" i="7" s="1"/>
  <c r="J1904" i="7" s="1"/>
  <c r="I1901" i="7"/>
  <c r="J1901" i="7" s="1"/>
  <c r="J1900" i="7" s="1"/>
  <c r="I1903" i="7"/>
  <c r="J1903" i="7" s="1"/>
  <c r="J1902" i="7" s="1"/>
  <c r="I1897" i="7"/>
  <c r="J1897" i="7" s="1"/>
  <c r="J1896" i="7" s="1"/>
  <c r="I275" i="7"/>
  <c r="J275" i="7" s="1"/>
  <c r="I324" i="7"/>
  <c r="J324" i="7" s="1"/>
  <c r="I373" i="7"/>
  <c r="J373" i="7" s="1"/>
  <c r="I422" i="7"/>
  <c r="J422" i="7" s="1"/>
  <c r="I471" i="7"/>
  <c r="J471" i="7" s="1"/>
  <c r="I520" i="7"/>
  <c r="J520" i="7" s="1"/>
  <c r="I569" i="7"/>
  <c r="J569" i="7" s="1"/>
  <c r="I618" i="7"/>
  <c r="J618" i="7" s="1"/>
  <c r="I667" i="7"/>
  <c r="J667" i="7" s="1"/>
  <c r="I716" i="7"/>
  <c r="J716" i="7" s="1"/>
  <c r="I763" i="7"/>
  <c r="J763" i="7" s="1"/>
  <c r="I812" i="7"/>
  <c r="J812" i="7" s="1"/>
  <c r="I861" i="7"/>
  <c r="J861" i="7" s="1"/>
  <c r="I910" i="7"/>
  <c r="J910" i="7" s="1"/>
  <c r="I959" i="7"/>
  <c r="J959" i="7" s="1"/>
  <c r="I1008" i="7"/>
  <c r="J1008" i="7" s="1"/>
  <c r="I1057" i="7"/>
  <c r="J1057" i="7" s="1"/>
  <c r="I1106" i="7"/>
  <c r="J1106" i="7" s="1"/>
  <c r="I1155" i="7"/>
  <c r="J1155" i="7" s="1"/>
  <c r="I1204" i="7"/>
  <c r="J1204" i="7" s="1"/>
  <c r="I1253" i="7"/>
  <c r="J1253" i="7" s="1"/>
  <c r="I1351" i="7"/>
  <c r="J1351" i="7" s="1"/>
  <c r="I1400" i="7"/>
  <c r="J1400" i="7" s="1"/>
  <c r="I1449" i="7"/>
  <c r="J1449" i="7" s="1"/>
  <c r="I1498" i="7"/>
  <c r="J1498" i="7" s="1"/>
  <c r="I1547" i="7"/>
  <c r="J1547" i="7" s="1"/>
  <c r="I1596" i="7"/>
  <c r="J1596" i="7" s="1"/>
  <c r="I1645" i="7"/>
  <c r="J1645" i="7" s="1"/>
  <c r="I1694" i="7"/>
  <c r="J1694" i="7" s="1"/>
  <c r="I1743" i="7"/>
  <c r="J1743" i="7" s="1"/>
  <c r="I1792" i="7"/>
  <c r="J1792" i="7" s="1"/>
  <c r="I1841" i="7"/>
  <c r="J1841" i="7" s="1"/>
  <c r="I1889" i="7"/>
  <c r="J1889" i="7" s="1"/>
  <c r="I1887" i="7"/>
  <c r="J1887" i="7" s="1"/>
  <c r="I1885" i="7"/>
  <c r="J1885" i="7" s="1"/>
  <c r="I1886" i="7"/>
  <c r="J1886" i="7" s="1"/>
  <c r="I1788" i="7"/>
  <c r="J1788" i="7" s="1"/>
  <c r="I1790" i="7"/>
  <c r="J1790" i="7" s="1"/>
  <c r="I1839" i="7"/>
  <c r="J1839" i="7" s="1"/>
  <c r="I1837" i="7"/>
  <c r="J1837" i="7" s="1"/>
  <c r="I1741" i="7"/>
  <c r="J1741" i="7" s="1"/>
  <c r="I1838" i="7"/>
  <c r="J1838" i="7" s="1"/>
  <c r="I1789" i="7"/>
  <c r="J1789" i="7" s="1"/>
  <c r="I1692" i="7"/>
  <c r="J1692" i="7" s="1"/>
  <c r="I1739" i="7"/>
  <c r="J1739" i="7" s="1"/>
  <c r="I1740" i="7"/>
  <c r="J1740" i="7" s="1"/>
  <c r="I1691" i="7"/>
  <c r="J1691" i="7" s="1"/>
  <c r="I1690" i="7"/>
  <c r="J1690" i="7" s="1"/>
  <c r="I1642" i="7"/>
  <c r="J1642" i="7" s="1"/>
  <c r="I1641" i="7"/>
  <c r="J1641" i="7" s="1"/>
  <c r="I1643" i="7"/>
  <c r="J1643" i="7" s="1"/>
  <c r="I1592" i="7"/>
  <c r="J1592" i="7" s="1"/>
  <c r="I1594" i="7"/>
  <c r="J1594" i="7" s="1"/>
  <c r="I1593" i="7"/>
  <c r="J1593" i="7" s="1"/>
  <c r="I1496" i="7"/>
  <c r="J1496" i="7" s="1"/>
  <c r="I1543" i="7"/>
  <c r="J1543" i="7" s="1"/>
  <c r="I1544" i="7"/>
  <c r="J1544" i="7" s="1"/>
  <c r="I1545" i="7"/>
  <c r="J1545" i="7" s="1"/>
  <c r="I1495" i="7"/>
  <c r="J1495" i="7" s="1"/>
  <c r="I1494" i="7"/>
  <c r="J1494" i="7" s="1"/>
  <c r="I1398" i="7"/>
  <c r="J1398" i="7" s="1"/>
  <c r="I1445" i="7"/>
  <c r="J1445" i="7" s="1"/>
  <c r="I1447" i="7"/>
  <c r="J1447" i="7" s="1"/>
  <c r="I1446" i="7"/>
  <c r="J1446" i="7" s="1"/>
  <c r="I1396" i="7"/>
  <c r="J1396" i="7" s="1"/>
  <c r="I1397" i="7"/>
  <c r="J1397" i="7" s="1"/>
  <c r="I1349" i="7"/>
  <c r="J1349" i="7" s="1"/>
  <c r="I1300" i="7"/>
  <c r="J1300" i="7" s="1"/>
  <c r="I1348" i="7"/>
  <c r="J1348" i="7" s="1"/>
  <c r="I1347" i="7"/>
  <c r="J1347" i="7" s="1"/>
  <c r="I1299" i="7"/>
  <c r="J1299" i="7" s="1"/>
  <c r="I1251" i="7"/>
  <c r="J1251" i="7" s="1"/>
  <c r="I1298" i="7"/>
  <c r="J1298" i="7" s="1"/>
  <c r="I1250" i="7"/>
  <c r="J1250" i="7" s="1"/>
  <c r="I1249" i="7"/>
  <c r="J1249" i="7" s="1"/>
  <c r="I1201" i="7"/>
  <c r="J1201" i="7" s="1"/>
  <c r="I1102" i="7"/>
  <c r="J1102" i="7" s="1"/>
  <c r="I1202" i="7"/>
  <c r="J1202" i="7" s="1"/>
  <c r="I1200" i="7"/>
  <c r="J1200" i="7" s="1"/>
  <c r="I1152" i="7"/>
  <c r="J1152" i="7" s="1"/>
  <c r="I1153" i="7"/>
  <c r="J1153" i="7" s="1"/>
  <c r="I1151" i="7"/>
  <c r="J1151" i="7" s="1"/>
  <c r="I1055" i="7"/>
  <c r="J1055" i="7" s="1"/>
  <c r="I1104" i="7"/>
  <c r="J1104" i="7" s="1"/>
  <c r="I1103" i="7"/>
  <c r="J1103" i="7" s="1"/>
  <c r="I1054" i="7"/>
  <c r="J1054" i="7" s="1"/>
  <c r="I1053" i="7"/>
  <c r="J1053" i="7" s="1"/>
  <c r="I759" i="7"/>
  <c r="J759" i="7" s="1"/>
  <c r="I1005" i="7"/>
  <c r="J1005" i="7" s="1"/>
  <c r="I1006" i="7"/>
  <c r="J1006" i="7" s="1"/>
  <c r="I1004" i="7"/>
  <c r="J1004" i="7" s="1"/>
  <c r="I908" i="7"/>
  <c r="J908" i="7" s="1"/>
  <c r="I956" i="7"/>
  <c r="J956" i="7" s="1"/>
  <c r="I957" i="7"/>
  <c r="J957" i="7" s="1"/>
  <c r="I955" i="7"/>
  <c r="J955" i="7" s="1"/>
  <c r="I907" i="7"/>
  <c r="J907" i="7" s="1"/>
  <c r="I906" i="7"/>
  <c r="J906" i="7" s="1"/>
  <c r="I810" i="7"/>
  <c r="J810" i="7" s="1"/>
  <c r="I858" i="7"/>
  <c r="J858" i="7" s="1"/>
  <c r="I859" i="7"/>
  <c r="J859" i="7" s="1"/>
  <c r="I857" i="7"/>
  <c r="J857" i="7" s="1"/>
  <c r="I809" i="7"/>
  <c r="J809" i="7" s="1"/>
  <c r="I808" i="7"/>
  <c r="J808" i="7" s="1"/>
  <c r="I760" i="7"/>
  <c r="J760" i="7" s="1"/>
  <c r="I761" i="7"/>
  <c r="J761" i="7" s="1"/>
  <c r="I710" i="7"/>
  <c r="J710" i="7" s="1"/>
  <c r="I712" i="7"/>
  <c r="J712" i="7" s="1"/>
  <c r="I711" i="7"/>
  <c r="J711" i="7" s="1"/>
  <c r="I661" i="7"/>
  <c r="J661" i="7" s="1"/>
  <c r="I663" i="7"/>
  <c r="J663" i="7" s="1"/>
  <c r="I662" i="7"/>
  <c r="J662" i="7" s="1"/>
  <c r="I565" i="7"/>
  <c r="J565" i="7" s="1"/>
  <c r="I613" i="7"/>
  <c r="J613" i="7" s="1"/>
  <c r="I614" i="7"/>
  <c r="J614" i="7" s="1"/>
  <c r="I612" i="7"/>
  <c r="J612" i="7" s="1"/>
  <c r="I563" i="7"/>
  <c r="J563" i="7" s="1"/>
  <c r="I564" i="7"/>
  <c r="J564" i="7" s="1"/>
  <c r="I515" i="7"/>
  <c r="J515" i="7" s="1"/>
  <c r="I514" i="7"/>
  <c r="J514" i="7" s="1"/>
  <c r="I516" i="7"/>
  <c r="J516" i="7" s="1"/>
  <c r="I466" i="7"/>
  <c r="J466" i="7" s="1"/>
  <c r="I467" i="7"/>
  <c r="J467" i="7" s="1"/>
  <c r="I465" i="7"/>
  <c r="J465" i="7" s="1"/>
  <c r="I417" i="7"/>
  <c r="J417" i="7" s="1"/>
  <c r="I416" i="7"/>
  <c r="J416" i="7" s="1"/>
  <c r="I418" i="7"/>
  <c r="J418" i="7" s="1"/>
  <c r="I368" i="7"/>
  <c r="J368" i="7" s="1"/>
  <c r="I367" i="7"/>
  <c r="J367" i="7" s="1"/>
  <c r="I369" i="7"/>
  <c r="J369" i="7" s="1"/>
  <c r="I319" i="7"/>
  <c r="J319" i="7" s="1"/>
  <c r="I320" i="7"/>
  <c r="J320" i="7" s="1"/>
  <c r="I318" i="7"/>
  <c r="J318" i="7" s="1"/>
  <c r="I270" i="7"/>
  <c r="J270" i="7" s="1"/>
  <c r="I269" i="7"/>
  <c r="J269" i="7" s="1"/>
  <c r="I271" i="7"/>
  <c r="J271" i="7" s="1"/>
  <c r="I1859" i="7"/>
  <c r="J1859" i="7" s="1"/>
  <c r="J1858" i="7" s="1"/>
  <c r="I1810" i="7"/>
  <c r="J1810" i="7" s="1"/>
  <c r="J1809" i="7" s="1"/>
  <c r="I1761" i="7"/>
  <c r="J1761" i="7" s="1"/>
  <c r="J1760" i="7" s="1"/>
  <c r="I1712" i="7"/>
  <c r="J1712" i="7" s="1"/>
  <c r="J1711" i="7" s="1"/>
  <c r="I1663" i="7"/>
  <c r="J1663" i="7" s="1"/>
  <c r="J1662" i="7" s="1"/>
  <c r="I1614" i="7"/>
  <c r="J1614" i="7" s="1"/>
  <c r="J1613" i="7" s="1"/>
  <c r="I1565" i="7"/>
  <c r="J1565" i="7" s="1"/>
  <c r="J1564" i="7" s="1"/>
  <c r="I1516" i="7"/>
  <c r="J1516" i="7" s="1"/>
  <c r="J1515" i="7" s="1"/>
  <c r="I1467" i="7"/>
  <c r="J1467" i="7" s="1"/>
  <c r="J1466" i="7" s="1"/>
  <c r="I1418" i="7"/>
  <c r="J1418" i="7" s="1"/>
  <c r="J1417" i="7" s="1"/>
  <c r="I1369" i="7"/>
  <c r="J1369" i="7" s="1"/>
  <c r="J1368" i="7" s="1"/>
  <c r="I1271" i="7"/>
  <c r="J1271" i="7" s="1"/>
  <c r="J1270" i="7" s="1"/>
  <c r="I1320" i="7"/>
  <c r="J1320" i="7" s="1"/>
  <c r="J1319" i="7" s="1"/>
  <c r="I1222" i="7"/>
  <c r="J1222" i="7" s="1"/>
  <c r="J1221" i="7" s="1"/>
  <c r="I1173" i="7"/>
  <c r="J1173" i="7" s="1"/>
  <c r="J1172" i="7" s="1"/>
  <c r="I1124" i="7"/>
  <c r="J1124" i="7" s="1"/>
  <c r="J1123" i="7" s="1"/>
  <c r="I1075" i="7"/>
  <c r="J1075" i="7" s="1"/>
  <c r="J1074" i="7" s="1"/>
  <c r="I1026" i="7"/>
  <c r="J1026" i="7" s="1"/>
  <c r="J1025" i="7" s="1"/>
  <c r="I977" i="7"/>
  <c r="J977" i="7" s="1"/>
  <c r="J976" i="7" s="1"/>
  <c r="I928" i="7"/>
  <c r="J928" i="7" s="1"/>
  <c r="J927" i="7" s="1"/>
  <c r="I879" i="7"/>
  <c r="J879" i="7" s="1"/>
  <c r="J878" i="7" s="1"/>
  <c r="I830" i="7"/>
  <c r="J830" i="7" s="1"/>
  <c r="J829" i="7" s="1"/>
  <c r="I781" i="7"/>
  <c r="J781" i="7" s="1"/>
  <c r="J780" i="7" s="1"/>
  <c r="I732" i="7"/>
  <c r="J732" i="7" s="1"/>
  <c r="J731" i="7" s="1"/>
  <c r="I683" i="7"/>
  <c r="J683" i="7" s="1"/>
  <c r="J682" i="7" s="1"/>
  <c r="I634" i="7"/>
  <c r="J634" i="7" s="1"/>
  <c r="J633" i="7" s="1"/>
  <c r="I585" i="7"/>
  <c r="J585" i="7" s="1"/>
  <c r="J584" i="7" s="1"/>
  <c r="I536" i="7"/>
  <c r="J536" i="7" s="1"/>
  <c r="J535" i="7" s="1"/>
  <c r="I487" i="7"/>
  <c r="J487" i="7" s="1"/>
  <c r="J486" i="7" s="1"/>
  <c r="I438" i="7"/>
  <c r="J438" i="7" s="1"/>
  <c r="J437" i="7" s="1"/>
  <c r="I340" i="7"/>
  <c r="J340" i="7" s="1"/>
  <c r="J339" i="7" s="1"/>
  <c r="I389" i="7"/>
  <c r="J389" i="7" s="1"/>
  <c r="J388" i="7" s="1"/>
  <c r="I1461" i="7"/>
  <c r="J1461" i="7" s="1"/>
  <c r="I291" i="7"/>
  <c r="J291" i="7" s="1"/>
  <c r="J290" i="7" s="1"/>
  <c r="I1852" i="7"/>
  <c r="J1852" i="7" s="1"/>
  <c r="I1803" i="7"/>
  <c r="J1803" i="7" s="1"/>
  <c r="I242" i="7"/>
  <c r="J242" i="7" s="1"/>
  <c r="J241" i="7" s="1"/>
  <c r="I1853" i="7"/>
  <c r="J1853" i="7" s="1"/>
  <c r="I1754" i="7"/>
  <c r="J1754" i="7" s="1"/>
  <c r="I1804" i="7"/>
  <c r="J1804" i="7" s="1"/>
  <c r="I1705" i="7"/>
  <c r="J1705" i="7" s="1"/>
  <c r="I1755" i="7"/>
  <c r="J1755" i="7" s="1"/>
  <c r="I1706" i="7"/>
  <c r="J1706" i="7" s="1"/>
  <c r="I1657" i="7"/>
  <c r="J1657" i="7" s="1"/>
  <c r="I1607" i="7"/>
  <c r="J1607" i="7" s="1"/>
  <c r="I1656" i="7"/>
  <c r="J1656" i="7" s="1"/>
  <c r="I1608" i="7"/>
  <c r="J1608" i="7" s="1"/>
  <c r="I1558" i="7"/>
  <c r="J1558" i="7" s="1"/>
  <c r="I1559" i="7"/>
  <c r="J1559" i="7" s="1"/>
  <c r="I1510" i="7"/>
  <c r="J1510" i="7" s="1"/>
  <c r="I1460" i="7"/>
  <c r="J1460" i="7" s="1"/>
  <c r="I1509" i="7"/>
  <c r="J1509" i="7" s="1"/>
  <c r="I1412" i="7"/>
  <c r="J1412" i="7" s="1"/>
  <c r="I1362" i="7"/>
  <c r="J1362" i="7" s="1"/>
  <c r="I1411" i="7"/>
  <c r="J1411" i="7" s="1"/>
  <c r="I1313" i="7"/>
  <c r="J1313" i="7" s="1"/>
  <c r="I1363" i="7"/>
  <c r="J1363" i="7" s="1"/>
  <c r="I1314" i="7"/>
  <c r="J1314" i="7" s="1"/>
  <c r="I1264" i="7"/>
  <c r="J1264" i="7" s="1"/>
  <c r="I1265" i="7"/>
  <c r="J1265" i="7" s="1"/>
  <c r="I1215" i="7"/>
  <c r="J1215" i="7" s="1"/>
  <c r="I1166" i="7"/>
  <c r="J1166" i="7" s="1"/>
  <c r="I1216" i="7"/>
  <c r="J1216" i="7" s="1"/>
  <c r="I1117" i="7"/>
  <c r="J1117" i="7" s="1"/>
  <c r="I1167" i="7"/>
  <c r="J1167" i="7" s="1"/>
  <c r="I1068" i="7"/>
  <c r="J1068" i="7" s="1"/>
  <c r="I1118" i="7"/>
  <c r="J1118" i="7" s="1"/>
  <c r="I1069" i="7"/>
  <c r="J1069" i="7" s="1"/>
  <c r="I1019" i="7"/>
  <c r="J1019" i="7" s="1"/>
  <c r="I1020" i="7"/>
  <c r="J1020" i="7" s="1"/>
  <c r="I970" i="7"/>
  <c r="J970" i="7" s="1"/>
  <c r="I971" i="7"/>
  <c r="J971" i="7" s="1"/>
  <c r="I922" i="7"/>
  <c r="J922" i="7" s="1"/>
  <c r="I872" i="7"/>
  <c r="J872" i="7" s="1"/>
  <c r="I921" i="7"/>
  <c r="J921" i="7" s="1"/>
  <c r="I873" i="7"/>
  <c r="J873" i="7" s="1"/>
  <c r="I774" i="7"/>
  <c r="J774" i="7" s="1"/>
  <c r="I824" i="7"/>
  <c r="J824" i="7" s="1"/>
  <c r="I823" i="7"/>
  <c r="J823" i="7" s="1"/>
  <c r="I775" i="7"/>
  <c r="J775" i="7" s="1"/>
  <c r="I725" i="7"/>
  <c r="J725" i="7" s="1"/>
  <c r="I676" i="7"/>
  <c r="J676" i="7" s="1"/>
  <c r="I726" i="7"/>
  <c r="J726" i="7" s="1"/>
  <c r="I677" i="7"/>
  <c r="J677" i="7" s="1"/>
  <c r="I628" i="7"/>
  <c r="J628" i="7" s="1"/>
  <c r="I578" i="7"/>
  <c r="J578" i="7" s="1"/>
  <c r="I627" i="7"/>
  <c r="J627" i="7" s="1"/>
  <c r="I579" i="7"/>
  <c r="J579" i="7" s="1"/>
  <c r="I529" i="7"/>
  <c r="J529" i="7" s="1"/>
  <c r="I530" i="7"/>
  <c r="J530" i="7" s="1"/>
  <c r="I480" i="7"/>
  <c r="J480" i="7" s="1"/>
  <c r="I481" i="7"/>
  <c r="J481" i="7" s="1"/>
  <c r="I432" i="7"/>
  <c r="J432" i="7" s="1"/>
  <c r="I431" i="7"/>
  <c r="J431" i="7" s="1"/>
  <c r="I383" i="7"/>
  <c r="J383" i="7" s="1"/>
  <c r="I333" i="7"/>
  <c r="J333" i="7" s="1"/>
  <c r="I382" i="7"/>
  <c r="J382" i="7" s="1"/>
  <c r="I284" i="7"/>
  <c r="J284" i="7" s="1"/>
  <c r="I334" i="7"/>
  <c r="J334" i="7" s="1"/>
  <c r="I285" i="7"/>
  <c r="J285" i="7" s="1"/>
  <c r="I235" i="7"/>
  <c r="J235" i="7" s="1"/>
  <c r="I236" i="7"/>
  <c r="J236" i="7" s="1"/>
  <c r="I143" i="7"/>
  <c r="J143" i="7" s="1"/>
  <c r="J142" i="7" s="1"/>
  <c r="I215" i="7"/>
  <c r="J215" i="7" s="1"/>
  <c r="J214" i="7" s="1"/>
  <c r="I191" i="7"/>
  <c r="J191" i="7" s="1"/>
  <c r="J190" i="7" s="1"/>
  <c r="I167" i="7"/>
  <c r="J167" i="7" s="1"/>
  <c r="J166" i="7" s="1"/>
  <c r="I57" i="7"/>
  <c r="J57" i="7" s="1"/>
  <c r="I1752" i="7"/>
  <c r="J1752" i="7" s="1"/>
  <c r="I1850" i="7"/>
  <c r="J1850" i="7" s="1"/>
  <c r="I119" i="7"/>
  <c r="J119" i="7" s="1"/>
  <c r="J118" i="7" s="1"/>
  <c r="I95" i="7"/>
  <c r="J95" i="7" s="1"/>
  <c r="J94" i="7" s="1"/>
  <c r="I1801" i="7"/>
  <c r="J1801" i="7" s="1"/>
  <c r="I71" i="7"/>
  <c r="J71" i="7" s="1"/>
  <c r="J70" i="7" s="1"/>
  <c r="I1848" i="7"/>
  <c r="J1848" i="7" s="1"/>
  <c r="I1799" i="7"/>
  <c r="J1799" i="7" s="1"/>
  <c r="I1750" i="7"/>
  <c r="J1750" i="7" s="1"/>
  <c r="I1703" i="7"/>
  <c r="J1703" i="7" s="1"/>
  <c r="I1652" i="7"/>
  <c r="J1652" i="7" s="1"/>
  <c r="I1701" i="7"/>
  <c r="J1701" i="7" s="1"/>
  <c r="I1654" i="7"/>
  <c r="J1654" i="7" s="1"/>
  <c r="I1554" i="7"/>
  <c r="J1554" i="7" s="1"/>
  <c r="I1605" i="7"/>
  <c r="J1605" i="7" s="1"/>
  <c r="I1603" i="7"/>
  <c r="J1603" i="7" s="1"/>
  <c r="I1556" i="7"/>
  <c r="J1556" i="7" s="1"/>
  <c r="I1505" i="7"/>
  <c r="J1505" i="7" s="1"/>
  <c r="I1507" i="7"/>
  <c r="J1507" i="7" s="1"/>
  <c r="I1456" i="7"/>
  <c r="J1456" i="7" s="1"/>
  <c r="I1458" i="7"/>
  <c r="J1458" i="7" s="1"/>
  <c r="I1407" i="7"/>
  <c r="J1407" i="7" s="1"/>
  <c r="I1409" i="7"/>
  <c r="J1409" i="7" s="1"/>
  <c r="I1358" i="7"/>
  <c r="J1358" i="7" s="1"/>
  <c r="I1360" i="7"/>
  <c r="J1360" i="7" s="1"/>
  <c r="I1309" i="7"/>
  <c r="J1309" i="7" s="1"/>
  <c r="I1311" i="7"/>
  <c r="J1311" i="7" s="1"/>
  <c r="I1262" i="7"/>
  <c r="J1262" i="7" s="1"/>
  <c r="I1211" i="7"/>
  <c r="J1211" i="7" s="1"/>
  <c r="I1213" i="7"/>
  <c r="J1213" i="7" s="1"/>
  <c r="I1260" i="7"/>
  <c r="J1260" i="7" s="1"/>
  <c r="I1162" i="7"/>
  <c r="J1162" i="7" s="1"/>
  <c r="I1164" i="7"/>
  <c r="J1164" i="7" s="1"/>
  <c r="I1064" i="7"/>
  <c r="J1064" i="7" s="1"/>
  <c r="I1115" i="7"/>
  <c r="J1115" i="7" s="1"/>
  <c r="I1113" i="7"/>
  <c r="J1113" i="7" s="1"/>
  <c r="I1066" i="7"/>
  <c r="J1066" i="7" s="1"/>
  <c r="I1015" i="7"/>
  <c r="J1015" i="7" s="1"/>
  <c r="I1017" i="7"/>
  <c r="J1017" i="7" s="1"/>
  <c r="I968" i="7"/>
  <c r="J968" i="7" s="1"/>
  <c r="I966" i="7"/>
  <c r="J966" i="7" s="1"/>
  <c r="I55" i="7"/>
  <c r="J55" i="7" s="1"/>
  <c r="I919" i="7"/>
  <c r="J919" i="7" s="1"/>
  <c r="I868" i="7"/>
  <c r="J868" i="7" s="1"/>
  <c r="I917" i="7"/>
  <c r="J917" i="7" s="1"/>
  <c r="I870" i="7"/>
  <c r="J870" i="7" s="1"/>
  <c r="I819" i="7"/>
  <c r="J819" i="7" s="1"/>
  <c r="I821" i="7"/>
  <c r="J821" i="7" s="1"/>
  <c r="I49" i="7"/>
  <c r="J49" i="7" s="1"/>
  <c r="I56" i="7"/>
  <c r="J56" i="7" s="1"/>
  <c r="I770" i="7"/>
  <c r="J770" i="7" s="1"/>
  <c r="I772" i="7"/>
  <c r="J772" i="7" s="1"/>
  <c r="I723" i="7"/>
  <c r="J723" i="7" s="1"/>
  <c r="I721" i="7"/>
  <c r="J721" i="7" s="1"/>
  <c r="I674" i="7"/>
  <c r="J674" i="7" s="1"/>
  <c r="I623" i="7"/>
  <c r="J623" i="7" s="1"/>
  <c r="I672" i="7"/>
  <c r="J672" i="7" s="1"/>
  <c r="I625" i="7"/>
  <c r="J625" i="7" s="1"/>
  <c r="I574" i="7"/>
  <c r="J574" i="7" s="1"/>
  <c r="I576" i="7"/>
  <c r="J576" i="7" s="1"/>
  <c r="I525" i="7"/>
  <c r="J525" i="7" s="1"/>
  <c r="I54" i="7"/>
  <c r="J54" i="7" s="1"/>
  <c r="I527" i="7"/>
  <c r="J527" i="7" s="1"/>
  <c r="I476" i="7"/>
  <c r="J476" i="7" s="1"/>
  <c r="I478" i="7"/>
  <c r="J478" i="7" s="1"/>
  <c r="I427" i="7"/>
  <c r="J427" i="7" s="1"/>
  <c r="I48" i="7"/>
  <c r="J48" i="7" s="1"/>
  <c r="I429" i="7"/>
  <c r="J429" i="7" s="1"/>
  <c r="I378" i="7"/>
  <c r="J378" i="7" s="1"/>
  <c r="I329" i="7"/>
  <c r="J329" i="7" s="1"/>
  <c r="I380" i="7"/>
  <c r="J380" i="7" s="1"/>
  <c r="I52" i="7"/>
  <c r="J52" i="7" s="1"/>
  <c r="I331" i="7"/>
  <c r="J331" i="7" s="1"/>
  <c r="I53" i="7"/>
  <c r="J53" i="7" s="1"/>
  <c r="I51" i="7"/>
  <c r="J51" i="7" s="1"/>
  <c r="I282" i="7"/>
  <c r="J282" i="7" s="1"/>
  <c r="I280" i="7"/>
  <c r="J280" i="7" s="1"/>
  <c r="I47" i="7"/>
  <c r="J47" i="7" s="1"/>
  <c r="I50" i="7"/>
  <c r="J50" i="7" s="1"/>
  <c r="I233" i="7"/>
  <c r="J233" i="7" s="1"/>
  <c r="I231" i="7"/>
  <c r="J231" i="7" s="1"/>
  <c r="I46" i="7"/>
  <c r="J46" i="7" s="1"/>
  <c r="E497" i="11" l="1"/>
  <c r="E497" i="12"/>
  <c r="E406" i="11"/>
  <c r="E406" i="12"/>
  <c r="E96" i="11"/>
  <c r="E96" i="12"/>
  <c r="E539" i="11"/>
  <c r="E539" i="12"/>
  <c r="E690" i="11"/>
  <c r="E690" i="12"/>
  <c r="E225" i="11"/>
  <c r="E225" i="12"/>
  <c r="E105" i="11"/>
  <c r="E105" i="12"/>
  <c r="E284" i="11"/>
  <c r="E284" i="12"/>
  <c r="E556" i="11"/>
  <c r="E556" i="12"/>
  <c r="E693" i="11"/>
  <c r="E693" i="12"/>
  <c r="E242" i="11"/>
  <c r="E242" i="12"/>
  <c r="E514" i="11"/>
  <c r="E514" i="12"/>
  <c r="E149" i="11"/>
  <c r="E149" i="12"/>
  <c r="E404" i="11"/>
  <c r="E404" i="12"/>
  <c r="E676" i="11"/>
  <c r="E676" i="12"/>
  <c r="E151" i="11"/>
  <c r="E151" i="12"/>
  <c r="E423" i="11"/>
  <c r="E423" i="12"/>
  <c r="E78" i="11"/>
  <c r="E78" i="12"/>
  <c r="E301" i="11"/>
  <c r="E301" i="12"/>
  <c r="E573" i="11"/>
  <c r="E573" i="12"/>
  <c r="E692" i="11"/>
  <c r="E692" i="12"/>
  <c r="E53" i="11"/>
  <c r="E53" i="12"/>
  <c r="E259" i="11"/>
  <c r="E259" i="12"/>
  <c r="E531" i="11"/>
  <c r="E531" i="12"/>
  <c r="E166" i="11"/>
  <c r="E166" i="12"/>
  <c r="E421" i="11"/>
  <c r="E421" i="12"/>
  <c r="E168" i="11"/>
  <c r="E168" i="12"/>
  <c r="E440" i="11"/>
  <c r="E440" i="12"/>
  <c r="E87" i="11"/>
  <c r="E87" i="12"/>
  <c r="E370" i="11"/>
  <c r="E370" i="12"/>
  <c r="E389" i="11"/>
  <c r="E389" i="12"/>
  <c r="E267" i="11"/>
  <c r="E267" i="12"/>
  <c r="E115" i="11"/>
  <c r="E115" i="12"/>
  <c r="E387" i="11"/>
  <c r="E387" i="12"/>
  <c r="E659" i="11"/>
  <c r="E659" i="12"/>
  <c r="E134" i="11"/>
  <c r="E134" i="12"/>
  <c r="E678" i="11"/>
  <c r="E678" i="12"/>
  <c r="E694" i="11"/>
  <c r="E694" i="12"/>
  <c r="E548" i="11"/>
  <c r="E548" i="12"/>
  <c r="E438" i="11"/>
  <c r="E438" i="12"/>
  <c r="E185" i="11"/>
  <c r="E185" i="12"/>
  <c r="E457" i="11"/>
  <c r="E457" i="12"/>
  <c r="E114" i="11"/>
  <c r="E114" i="12"/>
  <c r="E607" i="11"/>
  <c r="E607" i="12"/>
  <c r="E565" i="11"/>
  <c r="E565" i="12"/>
  <c r="E455" i="11"/>
  <c r="E455" i="12"/>
  <c r="E474" i="11"/>
  <c r="E474" i="12"/>
  <c r="E352" i="11"/>
  <c r="E352" i="12"/>
  <c r="E624" i="11"/>
  <c r="E624" i="12"/>
  <c r="E293" i="11"/>
  <c r="E293" i="12"/>
  <c r="E491" i="11"/>
  <c r="E491" i="12"/>
  <c r="E318" i="11"/>
  <c r="E318" i="12"/>
  <c r="E590" i="11"/>
  <c r="E590" i="12"/>
  <c r="E276" i="11"/>
  <c r="E276" i="12"/>
  <c r="E183" i="11"/>
  <c r="E183" i="12"/>
  <c r="E335" i="11"/>
  <c r="E335" i="12"/>
  <c r="E62" i="11"/>
  <c r="E62" i="12"/>
  <c r="E310" i="11"/>
  <c r="E310" i="12"/>
  <c r="E200" i="11"/>
  <c r="E200" i="12"/>
  <c r="E202" i="11"/>
  <c r="E202" i="12"/>
  <c r="E70" i="11"/>
  <c r="E70" i="12"/>
  <c r="E691" i="11"/>
  <c r="E691" i="12"/>
  <c r="E71" i="11"/>
  <c r="E71" i="12"/>
  <c r="E582" i="11"/>
  <c r="E582" i="12"/>
  <c r="E217" i="11"/>
  <c r="E217" i="12"/>
  <c r="E472" i="11"/>
  <c r="E472" i="12"/>
  <c r="E219" i="11"/>
  <c r="E219" i="12"/>
  <c r="E369" i="11"/>
  <c r="E369" i="12"/>
  <c r="E641" i="11"/>
  <c r="E641" i="12"/>
  <c r="E80" i="11"/>
  <c r="E80" i="12"/>
  <c r="E327" i="11"/>
  <c r="E327" i="12"/>
  <c r="E599" i="11"/>
  <c r="E599" i="12"/>
  <c r="E234" i="11"/>
  <c r="E234" i="12"/>
  <c r="E489" i="11"/>
  <c r="E489" i="12"/>
  <c r="E236" i="11"/>
  <c r="E236" i="12"/>
  <c r="E508" i="11"/>
  <c r="E508" i="12"/>
  <c r="E540" i="11"/>
  <c r="E540" i="12"/>
  <c r="E287" i="11"/>
  <c r="E287" i="12"/>
  <c r="E51" i="11"/>
  <c r="E51" i="12"/>
  <c r="E675" i="11"/>
  <c r="E675" i="12"/>
  <c r="E361" i="11"/>
  <c r="E361" i="12"/>
  <c r="E542" i="11"/>
  <c r="E542" i="12"/>
  <c r="E378" i="11"/>
  <c r="E378" i="12"/>
  <c r="E268" i="11"/>
  <c r="E268" i="12"/>
  <c r="E559" i="11"/>
  <c r="E559" i="12"/>
  <c r="E420" i="11"/>
  <c r="E420" i="12"/>
  <c r="E650" i="11"/>
  <c r="E650" i="12"/>
  <c r="E148" i="11"/>
  <c r="E148" i="12"/>
  <c r="E285" i="11"/>
  <c r="E285" i="12"/>
  <c r="E69" i="11"/>
  <c r="E69" i="12"/>
  <c r="E182" i="11"/>
  <c r="E182" i="12"/>
  <c r="E140" i="11"/>
  <c r="E140" i="12"/>
  <c r="E684" i="11"/>
  <c r="E684" i="12"/>
  <c r="E321" i="11"/>
  <c r="E321" i="12"/>
  <c r="E199" i="11"/>
  <c r="E199" i="12"/>
  <c r="E488" i="11"/>
  <c r="E488" i="12"/>
  <c r="E157" i="11"/>
  <c r="E157" i="12"/>
  <c r="E429" i="11"/>
  <c r="E429" i="12"/>
  <c r="E319" i="11"/>
  <c r="E319" i="12"/>
  <c r="E591" i="11"/>
  <c r="E591" i="12"/>
  <c r="E355" i="11"/>
  <c r="E355" i="12"/>
  <c r="E627" i="11"/>
  <c r="E627" i="12"/>
  <c r="E253" i="11"/>
  <c r="E253" i="12"/>
  <c r="E525" i="11"/>
  <c r="E525" i="12"/>
  <c r="E165" i="11"/>
  <c r="E165" i="12"/>
  <c r="E107" i="11"/>
  <c r="E107" i="12"/>
  <c r="E60" i="11"/>
  <c r="E60" i="12"/>
  <c r="E437" i="11"/>
  <c r="E437" i="12"/>
  <c r="E123" i="11"/>
  <c r="E123" i="12"/>
  <c r="E395" i="11"/>
  <c r="E395" i="12"/>
  <c r="E667" i="11"/>
  <c r="E667" i="12"/>
  <c r="E557" i="11"/>
  <c r="E557" i="12"/>
  <c r="E304" i="11"/>
  <c r="E304" i="12"/>
  <c r="E576" i="11"/>
  <c r="E576" i="12"/>
  <c r="E454" i="11"/>
  <c r="E454" i="12"/>
  <c r="E412" i="11"/>
  <c r="E412" i="12"/>
  <c r="E302" i="11"/>
  <c r="E302" i="12"/>
  <c r="E574" i="11"/>
  <c r="E574" i="12"/>
  <c r="E610" i="11"/>
  <c r="E610" i="12"/>
  <c r="E216" i="11"/>
  <c r="E216" i="12"/>
  <c r="E471" i="11"/>
  <c r="E471" i="12"/>
  <c r="E174" i="11"/>
  <c r="E174" i="12"/>
  <c r="E446" i="11"/>
  <c r="E446" i="12"/>
  <c r="E336" i="11"/>
  <c r="E336" i="12"/>
  <c r="E608" i="11"/>
  <c r="E608" i="12"/>
  <c r="E372" i="11"/>
  <c r="E372" i="12"/>
  <c r="E593" i="11"/>
  <c r="E593" i="12"/>
  <c r="E250" i="11"/>
  <c r="E250" i="12"/>
  <c r="E522" i="11"/>
  <c r="E522" i="12"/>
  <c r="E208" i="11"/>
  <c r="E208" i="12"/>
  <c r="E480" i="11"/>
  <c r="E480" i="12"/>
  <c r="E642" i="11"/>
  <c r="E642" i="12"/>
  <c r="E131" i="11"/>
  <c r="E131" i="12"/>
  <c r="E386" i="11"/>
  <c r="E386" i="12"/>
  <c r="E658" i="11"/>
  <c r="E658" i="12"/>
  <c r="E89" i="11"/>
  <c r="E89" i="12"/>
  <c r="E344" i="11"/>
  <c r="E344" i="12"/>
  <c r="E616" i="11"/>
  <c r="E616" i="12"/>
  <c r="E132" i="11"/>
  <c r="E132" i="12"/>
  <c r="E506" i="11"/>
  <c r="E506" i="12"/>
  <c r="E403" i="11"/>
  <c r="E403" i="12"/>
  <c r="E98" i="11"/>
  <c r="E98" i="12"/>
  <c r="E633" i="11"/>
  <c r="E633" i="12"/>
  <c r="E251" i="11"/>
  <c r="E251" i="12"/>
  <c r="E523" i="11"/>
  <c r="E523" i="12"/>
  <c r="E270" i="11"/>
  <c r="E270" i="12"/>
  <c r="E233" i="11"/>
  <c r="E233" i="12"/>
  <c r="E505" i="11"/>
  <c r="E505" i="12"/>
  <c r="E191" i="11"/>
  <c r="E191" i="12"/>
  <c r="E463" i="11"/>
  <c r="E463" i="12"/>
  <c r="E353" i="11"/>
  <c r="E353" i="12"/>
  <c r="E625" i="11"/>
  <c r="E625" i="12"/>
  <c r="E117" i="11"/>
  <c r="E117" i="12"/>
  <c r="E338" i="11"/>
  <c r="E338" i="12"/>
  <c r="E661" i="11"/>
  <c r="E661" i="12"/>
  <c r="E644" i="11"/>
  <c r="E644" i="12"/>
  <c r="I8" i="11"/>
  <c r="K8" i="11"/>
  <c r="J8" i="11"/>
  <c r="N8" i="11"/>
  <c r="M8" i="11"/>
  <c r="L8" i="11"/>
  <c r="K11" i="10"/>
  <c r="K12" i="10"/>
  <c r="I3" i="7"/>
  <c r="J1847" i="7"/>
  <c r="J1421" i="7"/>
  <c r="J720" i="7"/>
  <c r="E281" i="12" s="1"/>
  <c r="J539" i="7"/>
  <c r="E218" i="12" s="1"/>
  <c r="J1323" i="7"/>
  <c r="E490" i="12" s="1"/>
  <c r="J294" i="7"/>
  <c r="E133" i="12" s="1"/>
  <c r="J381" i="7"/>
  <c r="E163" i="12" s="1"/>
  <c r="J1281" i="7"/>
  <c r="E477" i="12" s="1"/>
  <c r="J1602" i="7"/>
  <c r="E587" i="12" s="1"/>
  <c r="J1078" i="7"/>
  <c r="E405" i="12" s="1"/>
  <c r="J1851" i="7"/>
  <c r="E673" i="12" s="1"/>
  <c r="J272" i="7"/>
  <c r="E125" i="12" s="1"/>
  <c r="J1372" i="7"/>
  <c r="E507" i="12" s="1"/>
  <c r="J1526" i="7"/>
  <c r="E562" i="12" s="1"/>
  <c r="J1756" i="7"/>
  <c r="E640" i="12" s="1"/>
  <c r="J328" i="7"/>
  <c r="E145" i="12" s="1"/>
  <c r="J1070" i="7"/>
  <c r="E402" i="12" s="1"/>
  <c r="J822" i="7"/>
  <c r="E316" i="12" s="1"/>
  <c r="J1606" i="7"/>
  <c r="E588" i="12" s="1"/>
  <c r="J1346" i="7"/>
  <c r="E498" i="12" s="1"/>
  <c r="J448" i="7"/>
  <c r="E188" i="12" s="1"/>
  <c r="J648" i="7"/>
  <c r="E258" i="12" s="1"/>
  <c r="J1357" i="7"/>
  <c r="E502" i="12" s="1"/>
  <c r="J430" i="7"/>
  <c r="E180" i="12" s="1"/>
  <c r="J1655" i="7"/>
  <c r="E605" i="12" s="1"/>
  <c r="J856" i="7"/>
  <c r="E328" i="12" s="1"/>
  <c r="J1252" i="7"/>
  <c r="E465" i="12" s="1"/>
  <c r="J1029" i="7"/>
  <c r="E388" i="12" s="1"/>
  <c r="J629" i="7"/>
  <c r="E249" i="12" s="1"/>
  <c r="J675" i="7"/>
  <c r="E265" i="12" s="1"/>
  <c r="J1862" i="7"/>
  <c r="E677" i="12" s="1"/>
  <c r="J1225" i="7"/>
  <c r="E456" i="12" s="1"/>
  <c r="J283" i="7"/>
  <c r="E129" i="12" s="1"/>
  <c r="J1203" i="7"/>
  <c r="E448" i="12" s="1"/>
  <c r="J1067" i="7"/>
  <c r="E401" i="12" s="1"/>
  <c r="E89" i="1"/>
  <c r="E89" i="8"/>
  <c r="E684" i="1"/>
  <c r="E684" i="8"/>
  <c r="E233" i="1"/>
  <c r="E233" i="8"/>
  <c r="E335" i="1"/>
  <c r="E335" i="8"/>
  <c r="E310" i="1"/>
  <c r="E310" i="8"/>
  <c r="E455" i="1"/>
  <c r="E455" i="8"/>
  <c r="E202" i="1"/>
  <c r="E202" i="8"/>
  <c r="E352" i="1"/>
  <c r="E352" i="8"/>
  <c r="E624" i="1"/>
  <c r="E624" i="8"/>
  <c r="E691" i="1"/>
  <c r="E691" i="8"/>
  <c r="E71" i="1"/>
  <c r="E71" i="8"/>
  <c r="E293" i="1"/>
  <c r="E293" i="8"/>
  <c r="E582" i="1"/>
  <c r="E582" i="8"/>
  <c r="E217" i="1"/>
  <c r="E217" i="8"/>
  <c r="E472" i="1"/>
  <c r="E472" i="8"/>
  <c r="E219" i="1"/>
  <c r="E219" i="8"/>
  <c r="E491" i="1"/>
  <c r="E491" i="8"/>
  <c r="E70" i="1"/>
  <c r="E70" i="8"/>
  <c r="E525" i="1"/>
  <c r="E525" i="8"/>
  <c r="E114" i="1"/>
  <c r="E114" i="8"/>
  <c r="E607" i="1"/>
  <c r="E607" i="8"/>
  <c r="E62" i="1"/>
  <c r="E62" i="8"/>
  <c r="E565" i="1"/>
  <c r="E565" i="8"/>
  <c r="E200" i="1"/>
  <c r="E200" i="8"/>
  <c r="E474" i="1"/>
  <c r="E474" i="8"/>
  <c r="J622" i="7"/>
  <c r="J1798" i="7"/>
  <c r="J1459" i="7"/>
  <c r="E369" i="1"/>
  <c r="E369" i="8"/>
  <c r="E641" i="1"/>
  <c r="E641" i="8"/>
  <c r="J709" i="7"/>
  <c r="J1546" i="7"/>
  <c r="J762" i="7"/>
  <c r="E80" i="1"/>
  <c r="E80" i="8"/>
  <c r="E327" i="1"/>
  <c r="E327" i="8"/>
  <c r="E599" i="1"/>
  <c r="E599" i="8"/>
  <c r="J1617" i="7"/>
  <c r="E234" i="1"/>
  <c r="E234" i="8"/>
  <c r="E489" i="1"/>
  <c r="E489" i="8"/>
  <c r="J1477" i="7"/>
  <c r="J678" i="7"/>
  <c r="E236" i="1"/>
  <c r="E236" i="8"/>
  <c r="E508" i="1"/>
  <c r="E508" i="8"/>
  <c r="E129" i="1"/>
  <c r="E386" i="1"/>
  <c r="E386" i="8"/>
  <c r="E658" i="1"/>
  <c r="E658" i="8"/>
  <c r="E506" i="1"/>
  <c r="E506" i="8"/>
  <c r="E98" i="1"/>
  <c r="E98" i="8"/>
  <c r="E165" i="1"/>
  <c r="E165" i="8"/>
  <c r="E378" i="1"/>
  <c r="E378" i="8"/>
  <c r="E268" i="1"/>
  <c r="E268" i="8"/>
  <c r="E395" i="1"/>
  <c r="E395" i="8"/>
  <c r="E285" i="1"/>
  <c r="E285" i="8"/>
  <c r="E576" i="1"/>
  <c r="E576" i="8"/>
  <c r="E412" i="1"/>
  <c r="E412" i="8"/>
  <c r="E302" i="1"/>
  <c r="E302" i="8"/>
  <c r="E488" i="1"/>
  <c r="E488" i="8"/>
  <c r="E157" i="1"/>
  <c r="E157" i="8"/>
  <c r="E591" i="1"/>
  <c r="E591" i="8"/>
  <c r="E355" i="1"/>
  <c r="E355" i="8"/>
  <c r="E174" i="1"/>
  <c r="E174" i="8"/>
  <c r="E372" i="1"/>
  <c r="E372" i="8"/>
  <c r="E505" i="1"/>
  <c r="E505" i="8"/>
  <c r="E463" i="1"/>
  <c r="E463" i="8"/>
  <c r="E353" i="1"/>
  <c r="E353" i="8"/>
  <c r="E117" i="1"/>
  <c r="E117" i="8"/>
  <c r="E661" i="1"/>
  <c r="E661" i="8"/>
  <c r="E522" i="1"/>
  <c r="E522" i="8"/>
  <c r="E208" i="1"/>
  <c r="E208" i="8"/>
  <c r="E644" i="1"/>
  <c r="E644" i="8"/>
  <c r="E96" i="1"/>
  <c r="E96" i="8"/>
  <c r="E267" i="1"/>
  <c r="E267" i="8"/>
  <c r="E539" i="1"/>
  <c r="E539" i="8"/>
  <c r="E690" i="1"/>
  <c r="E690" i="8"/>
  <c r="E225" i="1"/>
  <c r="E225" i="8"/>
  <c r="E497" i="1"/>
  <c r="E497" i="8"/>
  <c r="E115" i="1"/>
  <c r="E115" i="8"/>
  <c r="E387" i="1"/>
  <c r="E387" i="8"/>
  <c r="E659" i="1"/>
  <c r="E659" i="8"/>
  <c r="E134" i="1"/>
  <c r="E134" i="8"/>
  <c r="E406" i="1"/>
  <c r="E406" i="8"/>
  <c r="E678" i="1"/>
  <c r="E678" i="8"/>
  <c r="E344" i="1"/>
  <c r="E344" i="8"/>
  <c r="E51" i="1"/>
  <c r="E51" i="8"/>
  <c r="E675" i="1"/>
  <c r="E675" i="8"/>
  <c r="E361" i="1"/>
  <c r="E361" i="8"/>
  <c r="E542" i="1"/>
  <c r="E542" i="8"/>
  <c r="E107" i="1"/>
  <c r="E107" i="8"/>
  <c r="E559" i="1"/>
  <c r="E559" i="8"/>
  <c r="E123" i="1"/>
  <c r="E123" i="8"/>
  <c r="E454" i="1"/>
  <c r="E454" i="8"/>
  <c r="E216" i="1"/>
  <c r="E216" i="8"/>
  <c r="E336" i="1"/>
  <c r="E336" i="8"/>
  <c r="E593" i="1"/>
  <c r="E593" i="8"/>
  <c r="E625" i="1"/>
  <c r="E625" i="8"/>
  <c r="E87" i="1"/>
  <c r="E87" i="8"/>
  <c r="E250" i="1"/>
  <c r="E250" i="8"/>
  <c r="E480" i="1"/>
  <c r="E480" i="8"/>
  <c r="E642" i="1"/>
  <c r="E642" i="8"/>
  <c r="E151" i="1"/>
  <c r="E151" i="8"/>
  <c r="E423" i="1"/>
  <c r="E423" i="8"/>
  <c r="E437" i="1"/>
  <c r="E437" i="8"/>
  <c r="E557" i="1"/>
  <c r="E557" i="8"/>
  <c r="E140" i="1"/>
  <c r="E140" i="8"/>
  <c r="E370" i="1"/>
  <c r="E370" i="8"/>
  <c r="E105" i="1"/>
  <c r="E105" i="8"/>
  <c r="E556" i="1"/>
  <c r="E556" i="8"/>
  <c r="E693" i="1"/>
  <c r="E693" i="8"/>
  <c r="E514" i="1"/>
  <c r="E514" i="8"/>
  <c r="E404" i="1"/>
  <c r="E404" i="8"/>
  <c r="J1700" i="7"/>
  <c r="E78" i="1"/>
  <c r="E78" i="8"/>
  <c r="J626" i="7"/>
  <c r="J1410" i="7"/>
  <c r="E301" i="1"/>
  <c r="E301" i="8"/>
  <c r="E573" i="1"/>
  <c r="E573" i="8"/>
  <c r="E692" i="1"/>
  <c r="E692" i="8"/>
  <c r="E53" i="1"/>
  <c r="E53" i="8"/>
  <c r="E259" i="1"/>
  <c r="E259" i="8"/>
  <c r="E531" i="1"/>
  <c r="E531" i="8"/>
  <c r="E166" i="1"/>
  <c r="E166" i="8"/>
  <c r="E421" i="1"/>
  <c r="E421" i="8"/>
  <c r="E168" i="1"/>
  <c r="E168" i="8"/>
  <c r="E440" i="1"/>
  <c r="E440" i="8"/>
  <c r="E253" i="1"/>
  <c r="E253" i="8"/>
  <c r="E446" i="1"/>
  <c r="E446" i="8"/>
  <c r="E389" i="1"/>
  <c r="E389" i="8"/>
  <c r="E284" i="1"/>
  <c r="E284" i="8"/>
  <c r="E242" i="1"/>
  <c r="E242" i="8"/>
  <c r="E149" i="1"/>
  <c r="E149" i="8"/>
  <c r="E676" i="1"/>
  <c r="E676" i="8"/>
  <c r="E318" i="1"/>
  <c r="E318" i="8"/>
  <c r="E590" i="1"/>
  <c r="E590" i="8"/>
  <c r="E694" i="1"/>
  <c r="E694" i="8"/>
  <c r="E276" i="1"/>
  <c r="E276" i="8"/>
  <c r="E548" i="1"/>
  <c r="E548" i="8"/>
  <c r="E183" i="1"/>
  <c r="E183" i="8"/>
  <c r="E438" i="1"/>
  <c r="E438" i="8"/>
  <c r="E185" i="1"/>
  <c r="E185" i="8"/>
  <c r="E457" i="1"/>
  <c r="E457" i="8"/>
  <c r="E131" i="1"/>
  <c r="E131" i="8"/>
  <c r="E616" i="1"/>
  <c r="E616" i="8"/>
  <c r="E132" i="1"/>
  <c r="E132" i="8"/>
  <c r="E403" i="1"/>
  <c r="E403" i="8"/>
  <c r="E633" i="1"/>
  <c r="E633" i="8"/>
  <c r="E251" i="1"/>
  <c r="E251" i="8"/>
  <c r="E523" i="1"/>
  <c r="E523" i="8"/>
  <c r="E270" i="1"/>
  <c r="E270" i="8"/>
  <c r="E420" i="1"/>
  <c r="E420" i="8"/>
  <c r="E650" i="1"/>
  <c r="E650" i="8"/>
  <c r="E540" i="1"/>
  <c r="E540" i="8"/>
  <c r="E287" i="1"/>
  <c r="E287" i="8"/>
  <c r="E60" i="1"/>
  <c r="E60" i="8"/>
  <c r="E148" i="1"/>
  <c r="E148" i="8"/>
  <c r="E667" i="1"/>
  <c r="E667" i="8"/>
  <c r="E304" i="1"/>
  <c r="E304" i="8"/>
  <c r="E69" i="1"/>
  <c r="E69" i="8"/>
  <c r="E182" i="1"/>
  <c r="E182" i="8"/>
  <c r="E574" i="1"/>
  <c r="E574" i="8"/>
  <c r="E321" i="1"/>
  <c r="E321" i="8"/>
  <c r="E610" i="1"/>
  <c r="E610" i="8"/>
  <c r="E199" i="1"/>
  <c r="E199" i="8"/>
  <c r="E429" i="1"/>
  <c r="E429" i="8"/>
  <c r="E319" i="1"/>
  <c r="E319" i="8"/>
  <c r="E627" i="1"/>
  <c r="E627" i="8"/>
  <c r="E471" i="1"/>
  <c r="E471" i="8"/>
  <c r="E608" i="1"/>
  <c r="E608" i="8"/>
  <c r="E191" i="1"/>
  <c r="E191" i="8"/>
  <c r="E338" i="1"/>
  <c r="E338" i="8"/>
  <c r="P4" i="8"/>
  <c r="O6" i="8"/>
  <c r="N696" i="8"/>
  <c r="N702" i="8"/>
  <c r="N686" i="8"/>
  <c r="N682" i="8"/>
  <c r="N698" i="8"/>
  <c r="N663" i="8"/>
  <c r="N673" i="8"/>
  <c r="N666" i="8"/>
  <c r="N703" i="8"/>
  <c r="N687" i="8"/>
  <c r="N694" i="8"/>
  <c r="N681" i="8"/>
  <c r="N678" i="8"/>
  <c r="N651" i="8"/>
  <c r="N641" i="8"/>
  <c r="N647" i="8"/>
  <c r="N631" i="8"/>
  <c r="N615" i="8"/>
  <c r="N690" i="8"/>
  <c r="N672" i="8"/>
  <c r="N700" i="8"/>
  <c r="N697" i="8"/>
  <c r="N680" i="8"/>
  <c r="N668" i="8"/>
  <c r="N674" i="8"/>
  <c r="N662" i="8"/>
  <c r="N658" i="8"/>
  <c r="N648" i="8"/>
  <c r="N626" i="8"/>
  <c r="N614" i="8"/>
  <c r="N607" i="8"/>
  <c r="N701" i="8"/>
  <c r="N685" i="8"/>
  <c r="N670" i="8"/>
  <c r="N683" i="8"/>
  <c r="N655" i="8"/>
  <c r="N633" i="8"/>
  <c r="N657" i="8"/>
  <c r="N613" i="8"/>
  <c r="N610" i="8"/>
  <c r="N605" i="8"/>
  <c r="N688" i="8"/>
  <c r="N669" i="8"/>
  <c r="N646" i="8"/>
  <c r="N632" i="8"/>
  <c r="N624" i="8"/>
  <c r="N661" i="8"/>
  <c r="N699" i="8"/>
  <c r="N677" i="8"/>
  <c r="N667" i="8"/>
  <c r="N653" i="8"/>
  <c r="N622" i="8"/>
  <c r="N621" i="8"/>
  <c r="N601" i="8"/>
  <c r="N585" i="8"/>
  <c r="N679" i="8"/>
  <c r="N634" i="8"/>
  <c r="N623" i="8"/>
  <c r="N608" i="8"/>
  <c r="N604" i="8"/>
  <c r="N596" i="8"/>
  <c r="N645" i="8"/>
  <c r="N625" i="8"/>
  <c r="N602" i="8"/>
  <c r="N570" i="8"/>
  <c r="N617" i="8"/>
  <c r="N578" i="8"/>
  <c r="N575" i="8"/>
  <c r="N560" i="8"/>
  <c r="N639" i="8"/>
  <c r="N638" i="8"/>
  <c r="N691" i="8"/>
  <c r="N659" i="8"/>
  <c r="N650" i="8"/>
  <c r="N619" i="8"/>
  <c r="N593" i="8"/>
  <c r="N611" i="8"/>
  <c r="N589" i="8"/>
  <c r="N566" i="8"/>
  <c r="N562" i="8"/>
  <c r="N555" i="8"/>
  <c r="N545" i="8"/>
  <c r="N529" i="8"/>
  <c r="N513" i="8"/>
  <c r="N497" i="8"/>
  <c r="N600" i="8"/>
  <c r="N548" i="8"/>
  <c r="N540" i="8"/>
  <c r="N612" i="8"/>
  <c r="N609" i="8"/>
  <c r="N684" i="8"/>
  <c r="N635" i="8"/>
  <c r="N597" i="8"/>
  <c r="N577" i="8"/>
  <c r="N553" i="8"/>
  <c r="N530" i="8"/>
  <c r="N514" i="8"/>
  <c r="N498" i="8"/>
  <c r="N664" i="8"/>
  <c r="N584" i="8"/>
  <c r="N558" i="8"/>
  <c r="N557" i="8"/>
  <c r="N546" i="8"/>
  <c r="N536" i="8"/>
  <c r="N526" i="8"/>
  <c r="N520" i="8"/>
  <c r="N493" i="8"/>
  <c r="N471" i="8"/>
  <c r="N455" i="8"/>
  <c r="N660" i="8"/>
  <c r="N547" i="8"/>
  <c r="N630" i="8"/>
  <c r="N627" i="8"/>
  <c r="N567" i="8"/>
  <c r="N559" i="8"/>
  <c r="N511" i="8"/>
  <c r="N508" i="8"/>
  <c r="N505" i="8"/>
  <c r="N491" i="8"/>
  <c r="N472" i="8"/>
  <c r="N456" i="8"/>
  <c r="N440" i="8"/>
  <c r="N424" i="8"/>
  <c r="N599" i="8"/>
  <c r="N594" i="8"/>
  <c r="N537" i="8"/>
  <c r="N532" i="8"/>
  <c r="N525" i="8"/>
  <c r="N512" i="8"/>
  <c r="N495" i="8"/>
  <c r="N488" i="8"/>
  <c r="N483" i="8"/>
  <c r="N457" i="8"/>
  <c r="N451" i="8"/>
  <c r="N436" i="8"/>
  <c r="N414" i="8"/>
  <c r="N398" i="8"/>
  <c r="N665" i="8"/>
  <c r="N574" i="8"/>
  <c r="N554" i="8"/>
  <c r="N544" i="8"/>
  <c r="N500" i="8"/>
  <c r="N494" i="8"/>
  <c r="N480" i="8"/>
  <c r="N477" i="8"/>
  <c r="N628" i="8"/>
  <c r="N568" i="8"/>
  <c r="N551" i="8"/>
  <c r="N542" i="8"/>
  <c r="N643" i="8"/>
  <c r="N533" i="8"/>
  <c r="N516" i="8"/>
  <c r="N515" i="8"/>
  <c r="N502" i="8"/>
  <c r="N468" i="8"/>
  <c r="N462" i="8"/>
  <c r="N434" i="8"/>
  <c r="N427" i="8"/>
  <c r="N415" i="8"/>
  <c r="N383" i="8"/>
  <c r="N367" i="8"/>
  <c r="N676" i="8"/>
  <c r="N652" i="8"/>
  <c r="N549" i="8"/>
  <c r="N527" i="8"/>
  <c r="N490" i="8"/>
  <c r="N475" i="8"/>
  <c r="N461" i="8"/>
  <c r="N449" i="8"/>
  <c r="N441" i="8"/>
  <c r="N380" i="8"/>
  <c r="N373" i="8"/>
  <c r="N640" i="8"/>
  <c r="N571" i="8"/>
  <c r="N523" i="8"/>
  <c r="N479" i="8"/>
  <c r="N396" i="8"/>
  <c r="N393" i="8"/>
  <c r="N656" i="8"/>
  <c r="N576" i="8"/>
  <c r="N510" i="8"/>
  <c r="N591" i="8"/>
  <c r="N550" i="8"/>
  <c r="N486" i="8"/>
  <c r="N458" i="8"/>
  <c r="N452" i="8"/>
  <c r="N432" i="8"/>
  <c r="N425" i="8"/>
  <c r="N410" i="8"/>
  <c r="N390" i="8"/>
  <c r="N598" i="8"/>
  <c r="N595" i="8"/>
  <c r="N556" i="8"/>
  <c r="N543" i="8"/>
  <c r="N482" i="8"/>
  <c r="N391" i="8"/>
  <c r="N381" i="8"/>
  <c r="N353" i="8"/>
  <c r="N337" i="8"/>
  <c r="N321" i="8"/>
  <c r="N305" i="8"/>
  <c r="N289" i="8"/>
  <c r="N273" i="8"/>
  <c r="N257" i="8"/>
  <c r="N241" i="8"/>
  <c r="N225" i="8"/>
  <c r="N209" i="8"/>
  <c r="N193" i="8"/>
  <c r="N177" i="8"/>
  <c r="N145" i="8"/>
  <c r="N636" i="8"/>
  <c r="N564" i="8"/>
  <c r="N561" i="8"/>
  <c r="N539" i="8"/>
  <c r="N534" i="8"/>
  <c r="N481" i="8"/>
  <c r="N466" i="8"/>
  <c r="N431" i="8"/>
  <c r="N422" i="8"/>
  <c r="N413" i="8"/>
  <c r="N406" i="8"/>
  <c r="N402" i="8"/>
  <c r="N395" i="8"/>
  <c r="N378" i="8"/>
  <c r="N371" i="8"/>
  <c r="N332" i="8"/>
  <c r="N316" i="8"/>
  <c r="N300" i="8"/>
  <c r="N284" i="8"/>
  <c r="N268" i="8"/>
  <c r="N252" i="8"/>
  <c r="N236" i="8"/>
  <c r="N220" i="8"/>
  <c r="N204" i="8"/>
  <c r="N188" i="8"/>
  <c r="N172" i="8"/>
  <c r="N156" i="8"/>
  <c r="N140" i="8"/>
  <c r="N629" i="8"/>
  <c r="N592" i="8"/>
  <c r="N590" i="8"/>
  <c r="N580" i="8"/>
  <c r="N489" i="8"/>
  <c r="N453" i="8"/>
  <c r="N448" i="8"/>
  <c r="N438" i="8"/>
  <c r="N531" i="8"/>
  <c r="N465" i="8"/>
  <c r="N429" i="8"/>
  <c r="N354" i="8"/>
  <c r="N338" i="8"/>
  <c r="N322" i="8"/>
  <c r="N306" i="8"/>
  <c r="N290" i="8"/>
  <c r="N274" i="8"/>
  <c r="N258" i="8"/>
  <c r="N242" i="8"/>
  <c r="N226" i="8"/>
  <c r="N210" i="8"/>
  <c r="N194" i="8"/>
  <c r="N162" i="8"/>
  <c r="N146" i="8"/>
  <c r="N447" i="8"/>
  <c r="N437" i="8"/>
  <c r="N435" i="8"/>
  <c r="N387" i="8"/>
  <c r="N384" i="8"/>
  <c r="N379" i="8"/>
  <c r="N343" i="8"/>
  <c r="N325" i="8"/>
  <c r="N307" i="8"/>
  <c r="N298" i="8"/>
  <c r="N279" i="8"/>
  <c r="N261" i="8"/>
  <c r="N243" i="8"/>
  <c r="N234" i="8"/>
  <c r="N205" i="8"/>
  <c r="N522" i="8"/>
  <c r="N503" i="8"/>
  <c r="N389" i="8"/>
  <c r="N377" i="8"/>
  <c r="N362" i="8"/>
  <c r="N334" i="8"/>
  <c r="N270" i="8"/>
  <c r="N233" i="8"/>
  <c r="N224" i="8"/>
  <c r="N618" i="8"/>
  <c r="N616" i="8"/>
  <c r="N579" i="8"/>
  <c r="N469" i="8"/>
  <c r="N463" i="8"/>
  <c r="N460" i="8"/>
  <c r="N439" i="8"/>
  <c r="N421" i="8"/>
  <c r="N420" i="8"/>
  <c r="N519" i="8"/>
  <c r="N411" i="8"/>
  <c r="N397" i="8"/>
  <c r="N375" i="8"/>
  <c r="N351" i="8"/>
  <c r="N342" i="8"/>
  <c r="N315" i="8"/>
  <c r="N287" i="8"/>
  <c r="N278" i="8"/>
  <c r="N251" i="8"/>
  <c r="N213" i="8"/>
  <c r="N642" i="8"/>
  <c r="N581" i="8"/>
  <c r="N692" i="8"/>
  <c r="N582" i="8"/>
  <c r="N675" i="8"/>
  <c r="N565" i="8"/>
  <c r="N606" i="8"/>
  <c r="N509" i="8"/>
  <c r="N521" i="8"/>
  <c r="N524" i="8"/>
  <c r="N588" i="8"/>
  <c r="N563" i="8"/>
  <c r="N507" i="8"/>
  <c r="N506" i="8"/>
  <c r="N573" i="8"/>
  <c r="N444" i="8"/>
  <c r="N442" i="8"/>
  <c r="N587" i="8"/>
  <c r="N487" i="8"/>
  <c r="N649" i="8"/>
  <c r="N473" i="8"/>
  <c r="N583" i="8"/>
  <c r="N528" i="8"/>
  <c r="N478" i="8"/>
  <c r="N693" i="8"/>
  <c r="N644" i="8"/>
  <c r="N499" i="8"/>
  <c r="N474" i="8"/>
  <c r="N492" i="8"/>
  <c r="N428" i="8"/>
  <c r="N476" i="8"/>
  <c r="N443" i="8"/>
  <c r="N538" i="8"/>
  <c r="N454" i="8"/>
  <c r="N412" i="8"/>
  <c r="N407" i="8"/>
  <c r="N446" i="8"/>
  <c r="N417" i="8"/>
  <c r="N392" i="8"/>
  <c r="N496" i="8"/>
  <c r="N485" i="8"/>
  <c r="N504" i="8"/>
  <c r="N430" i="8"/>
  <c r="N405" i="8"/>
  <c r="N368" i="8"/>
  <c r="N572" i="8"/>
  <c r="N408" i="8"/>
  <c r="N369" i="8"/>
  <c r="N363" i="8"/>
  <c r="N464" i="8"/>
  <c r="N374" i="8"/>
  <c r="N370" i="8"/>
  <c r="N403" i="8"/>
  <c r="N318" i="8"/>
  <c r="N312" i="8"/>
  <c r="N301" i="8"/>
  <c r="N470" i="8"/>
  <c r="N361" i="8"/>
  <c r="N327" i="8"/>
  <c r="N404" i="8"/>
  <c r="N385" i="8"/>
  <c r="N364" i="8"/>
  <c r="N350" i="8"/>
  <c r="N346" i="8"/>
  <c r="N341" i="8"/>
  <c r="N328" i="8"/>
  <c r="N324" i="8"/>
  <c r="N320" i="8"/>
  <c r="N459" i="8"/>
  <c r="N401" i="8"/>
  <c r="N310" i="8"/>
  <c r="N293" i="8"/>
  <c r="N288" i="8"/>
  <c r="N409" i="8"/>
  <c r="N357" i="8"/>
  <c r="N313" i="8"/>
  <c r="N304" i="8"/>
  <c r="N259" i="8"/>
  <c r="N419" i="8"/>
  <c r="N360" i="8"/>
  <c r="N355" i="8"/>
  <c r="N282" i="8"/>
  <c r="N426" i="8"/>
  <c r="N386" i="8"/>
  <c r="N359" i="8"/>
  <c r="N333" i="8"/>
  <c r="N308" i="8"/>
  <c r="N283" i="8"/>
  <c r="N239" i="8"/>
  <c r="N418" i="8"/>
  <c r="N388" i="8"/>
  <c r="N372" i="8"/>
  <c r="N340" i="8"/>
  <c r="N303" i="8"/>
  <c r="N366" i="8"/>
  <c r="N311" i="8"/>
  <c r="N248" i="8"/>
  <c r="N207" i="8"/>
  <c r="N192" i="8"/>
  <c r="N173" i="8"/>
  <c r="N423" i="8"/>
  <c r="N376" i="8"/>
  <c r="N358" i="8"/>
  <c r="N347" i="8"/>
  <c r="N191" i="8"/>
  <c r="N182" i="8"/>
  <c r="N517" i="8"/>
  <c r="N249" i="8"/>
  <c r="N219" i="8"/>
  <c r="N171" i="8"/>
  <c r="N164" i="8"/>
  <c r="N128" i="8"/>
  <c r="N112" i="8"/>
  <c r="N336" i="8"/>
  <c r="N295" i="8"/>
  <c r="N272" i="8"/>
  <c r="N238" i="8"/>
  <c r="N218" i="8"/>
  <c r="N168" i="8"/>
  <c r="N155" i="8"/>
  <c r="N123" i="8"/>
  <c r="N349" i="8"/>
  <c r="N330" i="8"/>
  <c r="N292" i="8"/>
  <c r="N269" i="8"/>
  <c r="N335" i="8"/>
  <c r="N329" i="8"/>
  <c r="N326" i="8"/>
  <c r="N256" i="8"/>
  <c r="N231" i="8"/>
  <c r="N184" i="8"/>
  <c r="N174" i="8"/>
  <c r="N165" i="8"/>
  <c r="N151" i="8"/>
  <c r="N147" i="8"/>
  <c r="N100" i="8"/>
  <c r="N84" i="8"/>
  <c r="N68" i="8"/>
  <c r="N294" i="8"/>
  <c r="N214" i="8"/>
  <c r="N211" i="8"/>
  <c r="N206" i="8"/>
  <c r="N199" i="8"/>
  <c r="N190" i="8"/>
  <c r="N158" i="8"/>
  <c r="N125" i="8"/>
  <c r="N119" i="8"/>
  <c r="N111" i="8"/>
  <c r="N104" i="8"/>
  <c r="N95" i="8"/>
  <c r="N400" i="8"/>
  <c r="N285" i="8"/>
  <c r="N235" i="8"/>
  <c r="N232" i="8"/>
  <c r="N186" i="8"/>
  <c r="N166" i="8"/>
  <c r="N152" i="8"/>
  <c r="N148" i="8"/>
  <c r="N141" i="8"/>
  <c r="N136" i="8"/>
  <c r="N96" i="8"/>
  <c r="N80" i="8"/>
  <c r="N394" i="8"/>
  <c r="N323" i="8"/>
  <c r="N286" i="8"/>
  <c r="N89" i="8"/>
  <c r="N86" i="8"/>
  <c r="N52" i="8"/>
  <c r="N36" i="8"/>
  <c r="N317" i="8"/>
  <c r="N302" i="8"/>
  <c r="N265" i="8"/>
  <c r="N221" i="8"/>
  <c r="N216" i="8"/>
  <c r="N189" i="8"/>
  <c r="N133" i="8"/>
  <c r="N115" i="8"/>
  <c r="N97" i="8"/>
  <c r="N83" i="8"/>
  <c r="N61" i="8"/>
  <c r="N47" i="8"/>
  <c r="N31" i="8"/>
  <c r="N281" i="8"/>
  <c r="N245" i="8"/>
  <c r="N223" i="8"/>
  <c r="N153" i="8"/>
  <c r="N142" i="8"/>
  <c r="N132" i="8"/>
  <c r="N17" i="8"/>
  <c r="N262" i="8"/>
  <c r="N51" i="8"/>
  <c r="N48" i="8"/>
  <c r="N277" i="8"/>
  <c r="N260" i="8"/>
  <c r="N203" i="8"/>
  <c r="N185" i="8"/>
  <c r="N183" i="8"/>
  <c r="N126" i="8"/>
  <c r="N79" i="8"/>
  <c r="N78" i="8"/>
  <c r="N60" i="8"/>
  <c r="N57" i="8"/>
  <c r="N28" i="8"/>
  <c r="N12" i="8"/>
  <c r="N159" i="8"/>
  <c r="N121" i="8"/>
  <c r="N113" i="8"/>
  <c r="N94" i="8"/>
  <c r="N67" i="8"/>
  <c r="N356" i="8"/>
  <c r="N344" i="8"/>
  <c r="N291" i="8"/>
  <c r="N266" i="8"/>
  <c r="N237" i="8"/>
  <c r="N196" i="8"/>
  <c r="N154" i="8"/>
  <c r="N143" i="8"/>
  <c r="N98" i="8"/>
  <c r="N66" i="8"/>
  <c r="N30" i="8"/>
  <c r="N13" i="8"/>
  <c r="N445" i="8"/>
  <c r="N541" i="8"/>
  <c r="N215" i="8"/>
  <c r="N167" i="8"/>
  <c r="N135" i="8"/>
  <c r="N33" i="8"/>
  <c r="N26" i="8"/>
  <c r="N93" i="8"/>
  <c r="N65" i="8"/>
  <c r="N37" i="8"/>
  <c r="N296" i="8"/>
  <c r="N255" i="8"/>
  <c r="N240" i="8"/>
  <c r="N202" i="8"/>
  <c r="N122" i="8"/>
  <c r="N88" i="8"/>
  <c r="N40" i="8"/>
  <c r="N25" i="8"/>
  <c r="N16" i="8"/>
  <c r="N319" i="8"/>
  <c r="N208" i="8"/>
  <c r="N200" i="8"/>
  <c r="N180" i="8"/>
  <c r="N175" i="8"/>
  <c r="N117" i="8"/>
  <c r="N74" i="8"/>
  <c r="N50" i="8"/>
  <c r="N24" i="8"/>
  <c r="N170" i="8"/>
  <c r="N150" i="8"/>
  <c r="N345" i="8"/>
  <c r="N267" i="8"/>
  <c r="N118" i="8"/>
  <c r="N15" i="8"/>
  <c r="N250" i="8"/>
  <c r="N201" i="8"/>
  <c r="N179" i="8"/>
  <c r="N87" i="8"/>
  <c r="N62" i="8"/>
  <c r="N23" i="8"/>
  <c r="N299" i="8"/>
  <c r="N198" i="8"/>
  <c r="N271" i="8"/>
  <c r="N264" i="8"/>
  <c r="N217" i="8"/>
  <c r="N130" i="8"/>
  <c r="N129" i="8"/>
  <c r="N92" i="8"/>
  <c r="N38" i="8"/>
  <c r="N352" i="8"/>
  <c r="N163" i="8"/>
  <c r="N124" i="8"/>
  <c r="N105" i="8"/>
  <c r="N77" i="8"/>
  <c r="N73" i="8"/>
  <c r="N64" i="8"/>
  <c r="N22" i="8"/>
  <c r="N275" i="8"/>
  <c r="N227" i="8"/>
  <c r="N197" i="8"/>
  <c r="N169" i="8"/>
  <c r="N160" i="8"/>
  <c r="N114" i="8"/>
  <c r="N107" i="8"/>
  <c r="N101" i="8"/>
  <c r="N91" i="8"/>
  <c r="N85" i="8"/>
  <c r="N149" i="8"/>
  <c r="N228" i="8"/>
  <c r="N116" i="8"/>
  <c r="N71" i="8"/>
  <c r="N11" i="8"/>
  <c r="N157" i="8"/>
  <c r="N138" i="8"/>
  <c r="N244" i="8"/>
  <c r="N103" i="8"/>
  <c r="N102" i="8"/>
  <c r="N53" i="8"/>
  <c r="N254" i="8"/>
  <c r="N43" i="8"/>
  <c r="N181" i="8"/>
  <c r="N42" i="8"/>
  <c r="N41" i="8"/>
  <c r="N10" i="8"/>
  <c r="N9" i="8"/>
  <c r="N309" i="8"/>
  <c r="N76" i="8"/>
  <c r="N131" i="8"/>
  <c r="N56" i="8"/>
  <c r="N20" i="8"/>
  <c r="N70" i="8"/>
  <c r="N29" i="8"/>
  <c r="N247" i="8"/>
  <c r="N59" i="8"/>
  <c r="N58" i="8"/>
  <c r="N120" i="8"/>
  <c r="N19" i="8"/>
  <c r="N276" i="8"/>
  <c r="N75" i="8"/>
  <c r="N339" i="8"/>
  <c r="N106" i="8"/>
  <c r="N69" i="8"/>
  <c r="N108" i="8"/>
  <c r="N253" i="8"/>
  <c r="N49" i="8"/>
  <c r="N14" i="8"/>
  <c r="N222" i="8"/>
  <c r="N134" i="8"/>
  <c r="N55" i="8"/>
  <c r="N32" i="8"/>
  <c r="N27" i="8"/>
  <c r="N230" i="8"/>
  <c r="N46" i="8"/>
  <c r="N82" i="8"/>
  <c r="N187" i="8"/>
  <c r="N137" i="8"/>
  <c r="N21" i="8"/>
  <c r="N18" i="8"/>
  <c r="N176" i="8"/>
  <c r="N139" i="8"/>
  <c r="N35" i="8"/>
  <c r="J490" i="7"/>
  <c r="J938" i="7"/>
  <c r="J392" i="7"/>
  <c r="J784" i="7"/>
  <c r="J693" i="7"/>
  <c r="J1888" i="7"/>
  <c r="J1689" i="7"/>
  <c r="J343" i="7"/>
  <c r="J972" i="7"/>
  <c r="J1873" i="7"/>
  <c r="E683" i="12" s="1"/>
  <c r="J1884" i="7"/>
  <c r="J1497" i="7"/>
  <c r="J566" i="7"/>
  <c r="J1297" i="7"/>
  <c r="J874" i="7"/>
  <c r="J1119" i="7"/>
  <c r="J230" i="7"/>
  <c r="J1263" i="7"/>
  <c r="J611" i="7"/>
  <c r="J1640" i="7"/>
  <c r="J758" i="7"/>
  <c r="J882" i="7"/>
  <c r="J920" i="7"/>
  <c r="J1150" i="7"/>
  <c r="J1259" i="7"/>
  <c r="J905" i="7"/>
  <c r="J735" i="7"/>
  <c r="J1519" i="7"/>
  <c r="J1406" i="7"/>
  <c r="J377" i="7"/>
  <c r="J1455" i="7"/>
  <c r="J286" i="7"/>
  <c r="J279" i="7"/>
  <c r="J916" i="7"/>
  <c r="J954" i="7"/>
  <c r="J1199" i="7"/>
  <c r="J1176" i="7"/>
  <c r="J1428" i="7"/>
  <c r="J664" i="7"/>
  <c r="J531" i="7"/>
  <c r="J1764" i="7"/>
  <c r="J1628" i="7"/>
  <c r="J268" i="7"/>
  <c r="J1183" i="7"/>
  <c r="J1677" i="7"/>
  <c r="J1021" i="7"/>
  <c r="J644" i="7"/>
  <c r="J1085" i="7"/>
  <c r="J1869" i="7"/>
  <c r="J1560" i="7"/>
  <c r="J1805" i="7"/>
  <c r="J991" i="7"/>
  <c r="J1579" i="7"/>
  <c r="J1014" i="7"/>
  <c r="J464" i="7"/>
  <c r="J1840" i="7"/>
  <c r="J1056" i="7"/>
  <c r="J321" i="7"/>
  <c r="J931" i="7"/>
  <c r="J399" i="7"/>
  <c r="J791" i="7"/>
  <c r="J1134" i="7"/>
  <c r="J1575" i="7"/>
  <c r="J168" i="7"/>
  <c r="J216" i="7"/>
  <c r="J1089" i="7"/>
  <c r="J433" i="7"/>
  <c r="J776" i="7"/>
  <c r="J1266" i="7"/>
  <c r="J1511" i="7"/>
  <c r="J332" i="7"/>
  <c r="J1116" i="7"/>
  <c r="J1557" i="7"/>
  <c r="J513" i="7"/>
  <c r="J807" i="7"/>
  <c r="J1052" i="7"/>
  <c r="J1399" i="7"/>
  <c r="J1924" i="7"/>
  <c r="J350" i="7"/>
  <c r="J742" i="7"/>
  <c r="J1232" i="7"/>
  <c r="J144" i="7"/>
  <c r="J588" i="7"/>
  <c r="J840" i="7"/>
  <c r="J1624" i="7"/>
  <c r="J72" i="7"/>
  <c r="J354" i="7"/>
  <c r="J1236" i="7"/>
  <c r="J724" i="7"/>
  <c r="J1836" i="7"/>
  <c r="J713" i="7"/>
  <c r="J1854" i="7"/>
  <c r="J769" i="7"/>
  <c r="J1165" i="7"/>
  <c r="J1504" i="7"/>
  <c r="J746" i="7"/>
  <c r="J615" i="7"/>
  <c r="J637" i="7"/>
  <c r="J980" i="7"/>
  <c r="J1813" i="7"/>
  <c r="J497" i="7"/>
  <c r="J942" i="7"/>
  <c r="J1187" i="7"/>
  <c r="J335" i="7"/>
  <c r="J825" i="7"/>
  <c r="J1413" i="7"/>
  <c r="J1609" i="7"/>
  <c r="J1715" i="7"/>
  <c r="J426" i="7"/>
  <c r="J1063" i="7"/>
  <c r="J773" i="7"/>
  <c r="J1154" i="7"/>
  <c r="J245" i="7"/>
  <c r="J1673" i="7"/>
  <c r="J871" i="7"/>
  <c r="J1395" i="7"/>
  <c r="J909" i="7"/>
  <c r="J550" i="7"/>
  <c r="J1112" i="7"/>
  <c r="J1214" i="7"/>
  <c r="J562" i="7"/>
  <c r="J1591" i="7"/>
  <c r="J697" i="7"/>
  <c r="J580" i="7"/>
  <c r="J317" i="7"/>
  <c r="J479" i="7"/>
  <c r="J528" i="7"/>
  <c r="J893" i="7"/>
  <c r="J1553" i="7"/>
  <c r="J366" i="7"/>
  <c r="J1301" i="7"/>
  <c r="J1824" i="7"/>
  <c r="J1312" i="7"/>
  <c r="J958" i="7"/>
  <c r="J686" i="7"/>
  <c r="J595" i="7"/>
  <c r="J1771" i="7"/>
  <c r="J1168" i="7"/>
  <c r="J867" i="7"/>
  <c r="J1595" i="7"/>
  <c r="J577" i="7"/>
  <c r="J1361" i="7"/>
  <c r="J415" i="7"/>
  <c r="J660" i="7"/>
  <c r="J1101" i="7"/>
  <c r="J1738" i="7"/>
  <c r="J1693" i="7"/>
  <c r="J860" i="7"/>
  <c r="J1568" i="7"/>
  <c r="J301" i="7"/>
  <c r="J1379" i="7"/>
  <c r="J256" i="7"/>
  <c r="J305" i="7"/>
  <c r="J1217" i="7"/>
  <c r="J1462" i="7"/>
  <c r="J1787" i="7"/>
  <c r="J45" i="7"/>
  <c r="J501" i="7"/>
  <c r="J475" i="7"/>
  <c r="J889" i="7"/>
  <c r="J1530" i="7"/>
  <c r="J818" i="7"/>
  <c r="J96" i="7"/>
  <c r="J1285" i="7"/>
  <c r="J1658" i="7"/>
  <c r="J1007" i="7"/>
  <c r="J546" i="7"/>
  <c r="J1330" i="7"/>
  <c r="J844" i="7"/>
  <c r="J1040" i="7"/>
  <c r="J1364" i="7"/>
  <c r="J524" i="7"/>
  <c r="J1210" i="7"/>
  <c r="J1791" i="7"/>
  <c r="J419" i="7"/>
  <c r="J987" i="7"/>
  <c r="J452" i="7"/>
  <c r="J384" i="7"/>
  <c r="J923" i="7"/>
  <c r="J969" i="7"/>
  <c r="J1753" i="7"/>
  <c r="J1444" i="7"/>
  <c r="J1742" i="7"/>
  <c r="J468" i="7"/>
  <c r="J1127" i="7"/>
  <c r="J1470" i="7"/>
  <c r="J403" i="7"/>
  <c r="J1138" i="7"/>
  <c r="J1726" i="7"/>
  <c r="J573" i="7"/>
  <c r="J1651" i="7"/>
  <c r="J1308" i="7"/>
  <c r="J234" i="7"/>
  <c r="J1018" i="7"/>
  <c r="J1493" i="7"/>
  <c r="J1644" i="7"/>
  <c r="J811" i="7"/>
  <c r="J1105" i="7"/>
  <c r="J370" i="7"/>
  <c r="J1907" i="7"/>
  <c r="E696" i="12" s="1"/>
  <c r="J441" i="7"/>
  <c r="J833" i="7"/>
  <c r="J1036" i="7"/>
  <c r="J1820" i="7"/>
  <c r="J1383" i="7"/>
  <c r="J1432" i="7"/>
  <c r="J237" i="7"/>
  <c r="J482" i="7"/>
  <c r="J1542" i="7"/>
  <c r="J1350" i="7"/>
  <c r="J1161" i="7"/>
  <c r="J1722" i="7"/>
  <c r="J1704" i="7"/>
  <c r="J517" i="7"/>
  <c r="J671" i="7"/>
  <c r="J965" i="7"/>
  <c r="J1749" i="7"/>
  <c r="J1508" i="7"/>
  <c r="J1802" i="7"/>
  <c r="J1003" i="7"/>
  <c r="J1248" i="7"/>
  <c r="J1274" i="7"/>
  <c r="J1666" i="7"/>
  <c r="J252" i="7"/>
  <c r="J192" i="7"/>
  <c r="J599" i="7"/>
  <c r="J795" i="7"/>
  <c r="J1334" i="7"/>
  <c r="J1481" i="7"/>
  <c r="J1775" i="7"/>
  <c r="J727" i="7"/>
  <c r="J1315" i="7"/>
  <c r="J1707" i="7"/>
  <c r="J1448" i="7"/>
  <c r="H271" i="5"/>
  <c r="J36" i="7"/>
  <c r="E689" i="11" l="1"/>
  <c r="F693" i="11" s="1"/>
  <c r="E63" i="11"/>
  <c r="E392" i="11"/>
  <c r="E392" i="12"/>
  <c r="E173" i="11"/>
  <c r="E173" i="12"/>
  <c r="E332" i="11"/>
  <c r="E332" i="12"/>
  <c r="E278" i="11"/>
  <c r="E278" i="12"/>
  <c r="E354" i="11"/>
  <c r="E354" i="12"/>
  <c r="E685" i="11"/>
  <c r="E685" i="12"/>
  <c r="E533" i="11"/>
  <c r="E533" i="12"/>
  <c r="E554" i="11"/>
  <c r="E554" i="12"/>
  <c r="E320" i="11"/>
  <c r="E320" i="12"/>
  <c r="E541" i="11"/>
  <c r="E541" i="12"/>
  <c r="E394" i="11"/>
  <c r="E394" i="12"/>
  <c r="E453" i="11"/>
  <c r="E453" i="12"/>
  <c r="E436" i="11"/>
  <c r="E436" i="12"/>
  <c r="E583" i="11"/>
  <c r="E583" i="12"/>
  <c r="E521" i="11"/>
  <c r="E521" i="12"/>
  <c r="E668" i="11"/>
  <c r="E668" i="12"/>
  <c r="E209" i="11"/>
  <c r="E209" i="12"/>
  <c r="E142" i="11"/>
  <c r="E142" i="12"/>
  <c r="E598" i="11"/>
  <c r="E598" i="12"/>
  <c r="E345" i="11"/>
  <c r="E345" i="12"/>
  <c r="E266" i="11"/>
  <c r="E266" i="12"/>
  <c r="E656" i="11"/>
  <c r="E656" i="12"/>
  <c r="E571" i="11"/>
  <c r="E571" i="12"/>
  <c r="E545" i="11"/>
  <c r="E545" i="12"/>
  <c r="E487" i="11"/>
  <c r="E487" i="12"/>
  <c r="E366" i="11"/>
  <c r="E366" i="12"/>
  <c r="E193" i="11"/>
  <c r="E193" i="12"/>
  <c r="E494" i="11"/>
  <c r="E494" i="12"/>
  <c r="E122" i="11"/>
  <c r="E122" i="12"/>
  <c r="E239" i="11"/>
  <c r="E239" i="12"/>
  <c r="E452" i="11"/>
  <c r="E452" i="12"/>
  <c r="E147" i="11"/>
  <c r="E147" i="12"/>
  <c r="E462" i="11"/>
  <c r="E462" i="12"/>
  <c r="E418" i="11"/>
  <c r="E418" i="12"/>
  <c r="E669" i="11"/>
  <c r="E669" i="12"/>
  <c r="E215" i="11"/>
  <c r="E215" i="12"/>
  <c r="E430" i="11"/>
  <c r="E430" i="12"/>
  <c r="E150" i="11"/>
  <c r="E150" i="12"/>
  <c r="E520" i="11"/>
  <c r="E520" i="12"/>
  <c r="E538" i="11"/>
  <c r="E538" i="12"/>
  <c r="E283" i="11"/>
  <c r="E283" i="12"/>
  <c r="E264" i="11"/>
  <c r="E264" i="12"/>
  <c r="E159" i="11"/>
  <c r="E159" i="12"/>
  <c r="E635" i="11"/>
  <c r="E635" i="12"/>
  <c r="E222" i="11"/>
  <c r="E222" i="12"/>
  <c r="E511" i="11"/>
  <c r="E511" i="12"/>
  <c r="E269" i="11"/>
  <c r="E269" i="12"/>
  <c r="E417" i="11"/>
  <c r="E417" i="12"/>
  <c r="E445" i="11"/>
  <c r="E445" i="12"/>
  <c r="E156" i="11"/>
  <c r="E156" i="12"/>
  <c r="E146" i="11"/>
  <c r="E146" i="12"/>
  <c r="E192" i="11"/>
  <c r="E192" i="12"/>
  <c r="E261" i="11"/>
  <c r="E261" i="12"/>
  <c r="E350" i="11"/>
  <c r="E350" i="12"/>
  <c r="E617" i="11"/>
  <c r="E617" i="12"/>
  <c r="E248" i="11"/>
  <c r="E248" i="12"/>
  <c r="E311" i="11"/>
  <c r="E311" i="12"/>
  <c r="E397" i="11"/>
  <c r="E397" i="12"/>
  <c r="E537" i="11"/>
  <c r="E537" i="12"/>
  <c r="E689" i="12"/>
  <c r="F691" i="12" s="1"/>
  <c r="F690" i="12"/>
  <c r="E623" i="11"/>
  <c r="E623" i="12"/>
  <c r="E555" i="11"/>
  <c r="E555" i="12"/>
  <c r="E622" i="11"/>
  <c r="E622" i="12"/>
  <c r="E312" i="11"/>
  <c r="E312" i="12"/>
  <c r="E639" i="11"/>
  <c r="E639" i="12"/>
  <c r="E606" i="11"/>
  <c r="E606" i="12"/>
  <c r="E575" i="11"/>
  <c r="E575" i="12"/>
  <c r="E346" i="11"/>
  <c r="E346" i="12"/>
  <c r="E596" i="11"/>
  <c r="E596" i="12"/>
  <c r="E581" i="11"/>
  <c r="E581" i="12"/>
  <c r="E294" i="11"/>
  <c r="E294" i="12"/>
  <c r="E273" i="11"/>
  <c r="E273" i="12"/>
  <c r="E326" i="11"/>
  <c r="E326" i="12"/>
  <c r="E282" i="11"/>
  <c r="E282" i="12"/>
  <c r="E368" i="11"/>
  <c r="E368" i="12"/>
  <c r="E124" i="11"/>
  <c r="E124" i="12"/>
  <c r="E592" i="11"/>
  <c r="E592" i="12"/>
  <c r="E235" i="11"/>
  <c r="E235" i="12"/>
  <c r="E275" i="11"/>
  <c r="E275" i="12"/>
  <c r="E210" i="11"/>
  <c r="E210" i="12"/>
  <c r="E52" i="11"/>
  <c r="E45" i="11" s="1"/>
  <c r="E52" i="12"/>
  <c r="E45" i="12" s="1"/>
  <c r="E439" i="11"/>
  <c r="E439" i="12"/>
  <c r="E496" i="11"/>
  <c r="E496" i="12"/>
  <c r="E600" i="11"/>
  <c r="E600" i="12"/>
  <c r="E618" i="11"/>
  <c r="E618" i="12"/>
  <c r="E499" i="11"/>
  <c r="E499" i="12"/>
  <c r="E384" i="11"/>
  <c r="E384" i="12"/>
  <c r="E315" i="11"/>
  <c r="E315" i="12"/>
  <c r="E634" i="11"/>
  <c r="E634" i="12"/>
  <c r="E613" i="11"/>
  <c r="E613" i="12"/>
  <c r="E252" i="11"/>
  <c r="E252" i="12"/>
  <c r="E79" i="11"/>
  <c r="E72" i="11" s="1"/>
  <c r="E79" i="12"/>
  <c r="E72" i="12" s="1"/>
  <c r="E572" i="11"/>
  <c r="E572" i="12"/>
  <c r="E349" i="11"/>
  <c r="E349" i="12"/>
  <c r="E469" i="11"/>
  <c r="E469" i="12"/>
  <c r="E358" i="11"/>
  <c r="E358" i="12"/>
  <c r="E643" i="11"/>
  <c r="E643" i="12"/>
  <c r="E486" i="11"/>
  <c r="E486" i="12"/>
  <c r="E601" i="11"/>
  <c r="E601" i="12"/>
  <c r="E362" i="11"/>
  <c r="E362" i="12"/>
  <c r="E241" i="11"/>
  <c r="E241" i="12"/>
  <c r="E164" i="11"/>
  <c r="E164" i="12"/>
  <c r="E411" i="11"/>
  <c r="E411" i="12"/>
  <c r="E198" i="11"/>
  <c r="E198" i="12"/>
  <c r="E130" i="11"/>
  <c r="E130" i="12"/>
  <c r="E524" i="1"/>
  <c r="E524" i="12"/>
  <c r="E504" i="11"/>
  <c r="E504" i="12"/>
  <c r="E277" i="11"/>
  <c r="E277" i="12"/>
  <c r="E638" i="11"/>
  <c r="E638" i="12"/>
  <c r="E184" i="11"/>
  <c r="E184" i="12"/>
  <c r="E422" i="11"/>
  <c r="E422" i="12"/>
  <c r="E139" i="11"/>
  <c r="E139" i="12"/>
  <c r="E647" i="11"/>
  <c r="E647" i="12"/>
  <c r="E226" i="11"/>
  <c r="E226" i="12"/>
  <c r="E317" i="11"/>
  <c r="E317" i="12"/>
  <c r="E468" i="11"/>
  <c r="E468" i="12"/>
  <c r="E470" i="11"/>
  <c r="E470" i="12"/>
  <c r="E655" i="11"/>
  <c r="E655" i="12"/>
  <c r="E367" i="11"/>
  <c r="E367" i="12"/>
  <c r="E660" i="11"/>
  <c r="E660" i="12"/>
  <c r="E447" i="11"/>
  <c r="E447" i="12"/>
  <c r="E247" i="11"/>
  <c r="E247" i="12"/>
  <c r="E549" i="11"/>
  <c r="E549" i="12"/>
  <c r="E333" i="11"/>
  <c r="E333" i="12"/>
  <c r="E243" i="11"/>
  <c r="E243" i="12"/>
  <c r="E112" i="11"/>
  <c r="E112" i="12"/>
  <c r="E413" i="11"/>
  <c r="E413" i="12"/>
  <c r="E116" i="11"/>
  <c r="E116" i="12"/>
  <c r="E460" i="11"/>
  <c r="E460" i="12"/>
  <c r="E681" i="11"/>
  <c r="E681" i="12"/>
  <c r="E128" i="11"/>
  <c r="E128" i="12"/>
  <c r="E201" i="11"/>
  <c r="E201" i="12"/>
  <c r="E375" i="11"/>
  <c r="E375" i="12"/>
  <c r="E409" i="11"/>
  <c r="E409" i="12"/>
  <c r="E609" i="11"/>
  <c r="E609" i="12"/>
  <c r="E113" i="11"/>
  <c r="E113" i="12"/>
  <c r="E604" i="11"/>
  <c r="E604" i="12"/>
  <c r="E176" i="11"/>
  <c r="E176" i="12"/>
  <c r="E196" i="11"/>
  <c r="E196" i="12"/>
  <c r="E175" i="11"/>
  <c r="E175" i="12"/>
  <c r="E214" i="11"/>
  <c r="E214" i="12"/>
  <c r="E299" i="11"/>
  <c r="E299" i="12"/>
  <c r="E553" i="11"/>
  <c r="E553" i="12"/>
  <c r="E154" i="11"/>
  <c r="E154" i="12"/>
  <c r="E579" i="11"/>
  <c r="E579" i="12"/>
  <c r="E256" i="11"/>
  <c r="E256" i="12"/>
  <c r="E536" i="11"/>
  <c r="E536" i="12"/>
  <c r="E334" i="11"/>
  <c r="E334" i="12"/>
  <c r="E672" i="11"/>
  <c r="E672" i="12"/>
  <c r="E63" i="12"/>
  <c r="F693" i="12"/>
  <c r="E414" i="11"/>
  <c r="E414" i="12"/>
  <c r="E380" i="11"/>
  <c r="E380" i="12"/>
  <c r="E363" i="11"/>
  <c r="E363" i="12"/>
  <c r="E360" i="11"/>
  <c r="E360" i="12"/>
  <c r="E337" i="11"/>
  <c r="E337" i="12"/>
  <c r="E547" i="11"/>
  <c r="E547" i="12"/>
  <c r="E630" i="11"/>
  <c r="E630" i="12"/>
  <c r="E479" i="11"/>
  <c r="E479" i="12"/>
  <c r="E515" i="11"/>
  <c r="E515" i="12"/>
  <c r="E324" i="11"/>
  <c r="E324" i="12"/>
  <c r="E300" i="11"/>
  <c r="E300" i="12"/>
  <c r="E303" i="11"/>
  <c r="E303" i="12"/>
  <c r="E120" i="11"/>
  <c r="E120" i="12"/>
  <c r="E485" i="11"/>
  <c r="E485" i="12"/>
  <c r="E341" i="11"/>
  <c r="E341" i="12"/>
  <c r="E260" i="11"/>
  <c r="E260" i="12"/>
  <c r="E343" i="11"/>
  <c r="E343" i="12"/>
  <c r="E431" i="11"/>
  <c r="E431" i="12"/>
  <c r="E292" i="11"/>
  <c r="E292" i="12"/>
  <c r="E290" i="11"/>
  <c r="E290" i="12"/>
  <c r="E88" i="11"/>
  <c r="E81" i="11" s="1"/>
  <c r="E88" i="12"/>
  <c r="E81" i="12" s="1"/>
  <c r="E419" i="11"/>
  <c r="E419" i="12"/>
  <c r="E473" i="11"/>
  <c r="E473" i="12"/>
  <c r="E530" i="11"/>
  <c r="E530" i="12"/>
  <c r="E230" i="11"/>
  <c r="E230" i="12"/>
  <c r="E652" i="11"/>
  <c r="E652" i="12"/>
  <c r="E207" i="11"/>
  <c r="E207" i="12"/>
  <c r="E503" i="11"/>
  <c r="E503" i="12"/>
  <c r="E197" i="11"/>
  <c r="E197" i="12"/>
  <c r="E400" i="11"/>
  <c r="E400" i="12"/>
  <c r="E435" i="11"/>
  <c r="E435" i="12"/>
  <c r="E697" i="11"/>
  <c r="E697" i="12"/>
  <c r="E426" i="11"/>
  <c r="E426" i="12"/>
  <c r="E385" i="11"/>
  <c r="E385" i="12"/>
  <c r="E162" i="11"/>
  <c r="E162" i="12"/>
  <c r="E481" i="11"/>
  <c r="E481" i="12"/>
  <c r="E589" i="11"/>
  <c r="E589" i="12"/>
  <c r="E329" i="11"/>
  <c r="E329" i="12"/>
  <c r="E309" i="11"/>
  <c r="E309" i="12"/>
  <c r="E434" i="11"/>
  <c r="E434" i="12"/>
  <c r="E351" i="11"/>
  <c r="E351" i="12"/>
  <c r="E61" i="11"/>
  <c r="E54" i="11" s="1"/>
  <c r="E61" i="12"/>
  <c r="E54" i="12" s="1"/>
  <c r="E482" i="11"/>
  <c r="E482" i="12"/>
  <c r="E371" i="11"/>
  <c r="E371" i="12"/>
  <c r="E657" i="11"/>
  <c r="E657" i="12"/>
  <c r="E167" i="11"/>
  <c r="E167" i="12"/>
  <c r="E97" i="11"/>
  <c r="E90" i="11" s="1"/>
  <c r="E97" i="12"/>
  <c r="E90" i="12" s="1"/>
  <c r="E566" i="11"/>
  <c r="E566" i="12"/>
  <c r="E190" i="11"/>
  <c r="E190" i="12"/>
  <c r="E564" i="11"/>
  <c r="E564" i="12"/>
  <c r="E570" i="11"/>
  <c r="E570" i="12"/>
  <c r="E244" i="11"/>
  <c r="E244" i="12"/>
  <c r="E106" i="11"/>
  <c r="E99" i="11" s="1"/>
  <c r="E106" i="12"/>
  <c r="E99" i="12" s="1"/>
  <c r="E111" i="11"/>
  <c r="E111" i="12"/>
  <c r="E464" i="11"/>
  <c r="E464" i="12"/>
  <c r="E513" i="11"/>
  <c r="E513" i="12"/>
  <c r="E632" i="11"/>
  <c r="E632" i="12"/>
  <c r="E451" i="11"/>
  <c r="E451" i="12"/>
  <c r="E43" i="11"/>
  <c r="E39" i="11" s="1"/>
  <c r="F43" i="11" s="1"/>
  <c r="E43" i="12"/>
  <c r="E231" i="11"/>
  <c r="E231" i="12"/>
  <c r="E141" i="11"/>
  <c r="E141" i="12"/>
  <c r="E179" i="11"/>
  <c r="E179" i="12"/>
  <c r="E298" i="11"/>
  <c r="E298" i="12"/>
  <c r="E516" i="11"/>
  <c r="E516" i="12"/>
  <c r="E307" i="11"/>
  <c r="E307" i="12"/>
  <c r="E615" i="11"/>
  <c r="E615" i="12"/>
  <c r="E519" i="11"/>
  <c r="E519" i="12"/>
  <c r="E227" i="11"/>
  <c r="E227" i="12"/>
  <c r="E295" i="11"/>
  <c r="E295" i="12"/>
  <c r="E286" i="11"/>
  <c r="E286" i="12"/>
  <c r="E649" i="11"/>
  <c r="E649" i="12"/>
  <c r="E532" i="11"/>
  <c r="E532" i="12"/>
  <c r="E137" i="11"/>
  <c r="E137" i="12"/>
  <c r="E224" i="11"/>
  <c r="E224" i="12"/>
  <c r="E383" i="11"/>
  <c r="E383" i="12"/>
  <c r="E528" i="11"/>
  <c r="E528" i="12"/>
  <c r="E686" i="11"/>
  <c r="E686" i="12"/>
  <c r="E205" i="11"/>
  <c r="E205" i="12"/>
  <c r="E666" i="11"/>
  <c r="E666" i="12"/>
  <c r="E377" i="11"/>
  <c r="E377" i="12"/>
  <c r="E621" i="11"/>
  <c r="E621" i="12"/>
  <c r="E181" i="11"/>
  <c r="E181" i="12"/>
  <c r="E158" i="11"/>
  <c r="E158" i="12"/>
  <c r="E379" i="11"/>
  <c r="E379" i="12"/>
  <c r="E664" i="11"/>
  <c r="E664" i="12"/>
  <c r="E428" i="11"/>
  <c r="E428" i="12"/>
  <c r="E213" i="11"/>
  <c r="E213" i="12"/>
  <c r="E651" i="11"/>
  <c r="E651" i="12"/>
  <c r="E584" i="11"/>
  <c r="E584" i="12"/>
  <c r="E232" i="11"/>
  <c r="E232" i="12"/>
  <c r="E626" i="11"/>
  <c r="E626" i="12"/>
  <c r="E674" i="11"/>
  <c r="E674" i="12"/>
  <c r="E396" i="11"/>
  <c r="E396" i="12"/>
  <c r="E171" i="11"/>
  <c r="E171" i="12"/>
  <c r="E443" i="11"/>
  <c r="E443" i="12"/>
  <c r="E558" i="11"/>
  <c r="E558" i="12"/>
  <c r="E550" i="11"/>
  <c r="E550" i="12"/>
  <c r="E567" i="11"/>
  <c r="E567" i="12"/>
  <c r="F690" i="11"/>
  <c r="F694" i="11"/>
  <c r="F692" i="11"/>
  <c r="F691" i="11"/>
  <c r="E696" i="1"/>
  <c r="E696" i="11"/>
  <c r="E683" i="8"/>
  <c r="E683" i="11"/>
  <c r="E401" i="1"/>
  <c r="E401" i="11"/>
  <c r="E448" i="1"/>
  <c r="E448" i="11"/>
  <c r="E129" i="8"/>
  <c r="E129" i="11"/>
  <c r="E456" i="1"/>
  <c r="E456" i="11"/>
  <c r="E677" i="1"/>
  <c r="E677" i="11"/>
  <c r="E265" i="1"/>
  <c r="E265" i="11"/>
  <c r="E249" i="8"/>
  <c r="E249" i="11"/>
  <c r="E388" i="1"/>
  <c r="E388" i="11"/>
  <c r="E465" i="1"/>
  <c r="E465" i="11"/>
  <c r="E328" i="1"/>
  <c r="E328" i="11"/>
  <c r="E605" i="1"/>
  <c r="E605" i="11"/>
  <c r="E180" i="8"/>
  <c r="E180" i="11"/>
  <c r="E502" i="1"/>
  <c r="E502" i="11"/>
  <c r="E258" i="8"/>
  <c r="E258" i="11"/>
  <c r="E188" i="1"/>
  <c r="E188" i="11"/>
  <c r="E498" i="1"/>
  <c r="E498" i="11"/>
  <c r="E588" i="1"/>
  <c r="E588" i="11"/>
  <c r="E316" i="1"/>
  <c r="E316" i="11"/>
  <c r="E402" i="1"/>
  <c r="E402" i="11"/>
  <c r="E145" i="1"/>
  <c r="E145" i="11"/>
  <c r="E640" i="1"/>
  <c r="E640" i="11"/>
  <c r="E562" i="8"/>
  <c r="E562" i="11"/>
  <c r="E507" i="1"/>
  <c r="E507" i="11"/>
  <c r="E125" i="8"/>
  <c r="E125" i="11"/>
  <c r="E673" i="1"/>
  <c r="E673" i="11"/>
  <c r="E405" i="8"/>
  <c r="E405" i="11"/>
  <c r="E587" i="1"/>
  <c r="E587" i="11"/>
  <c r="E477" i="1"/>
  <c r="E477" i="11"/>
  <c r="E163" i="8"/>
  <c r="E163" i="11"/>
  <c r="E133" i="8"/>
  <c r="E133" i="11"/>
  <c r="E490" i="1"/>
  <c r="E490" i="11"/>
  <c r="E218" i="1"/>
  <c r="E218" i="11"/>
  <c r="E281" i="8"/>
  <c r="E281" i="11"/>
  <c r="E524" i="8"/>
  <c r="E524" i="11"/>
  <c r="L11" i="10"/>
  <c r="L12" i="10"/>
  <c r="E281" i="1"/>
  <c r="E218" i="8"/>
  <c r="E490" i="8"/>
  <c r="E133" i="1"/>
  <c r="E405" i="1"/>
  <c r="E587" i="8"/>
  <c r="E507" i="8"/>
  <c r="E677" i="8"/>
  <c r="E163" i="1"/>
  <c r="E477" i="8"/>
  <c r="E673" i="8"/>
  <c r="E448" i="8"/>
  <c r="E145" i="8"/>
  <c r="E125" i="1"/>
  <c r="E640" i="8"/>
  <c r="E265" i="8"/>
  <c r="E401" i="8"/>
  <c r="E258" i="1"/>
  <c r="E402" i="8"/>
  <c r="E562" i="1"/>
  <c r="E588" i="8"/>
  <c r="E316" i="8"/>
  <c r="E498" i="8"/>
  <c r="E456" i="8"/>
  <c r="E180" i="1"/>
  <c r="E502" i="8"/>
  <c r="E188" i="8"/>
  <c r="E63" i="1"/>
  <c r="E249" i="1"/>
  <c r="E328" i="8"/>
  <c r="E388" i="8"/>
  <c r="E605" i="8"/>
  <c r="E689" i="1"/>
  <c r="F691" i="1" s="1"/>
  <c r="E465" i="8"/>
  <c r="E275" i="1"/>
  <c r="E275" i="8"/>
  <c r="E689" i="8"/>
  <c r="F694" i="8" s="1"/>
  <c r="E537" i="1"/>
  <c r="E537" i="8"/>
  <c r="E418" i="1"/>
  <c r="E418" i="8"/>
  <c r="E547" i="1"/>
  <c r="E547" i="8"/>
  <c r="E622" i="1"/>
  <c r="E622" i="8"/>
  <c r="E639" i="1"/>
  <c r="E639" i="8"/>
  <c r="E606" i="1"/>
  <c r="E606" i="8"/>
  <c r="E346" i="1"/>
  <c r="E346" i="8"/>
  <c r="E205" i="1"/>
  <c r="E205" i="8"/>
  <c r="E555" i="1"/>
  <c r="E555" i="8"/>
  <c r="E672" i="1"/>
  <c r="E672" i="8"/>
  <c r="E617" i="1"/>
  <c r="E617" i="8"/>
  <c r="E513" i="1"/>
  <c r="E513" i="8"/>
  <c r="E43" i="1"/>
  <c r="E43" i="8"/>
  <c r="E298" i="1"/>
  <c r="E298" i="8"/>
  <c r="E536" i="1"/>
  <c r="E536" i="8"/>
  <c r="E545" i="1"/>
  <c r="E545" i="8"/>
  <c r="E592" i="1"/>
  <c r="E592" i="8"/>
  <c r="E655" i="1"/>
  <c r="E655" i="8"/>
  <c r="E601" i="1"/>
  <c r="E601" i="8"/>
  <c r="E660" i="1"/>
  <c r="E660" i="8"/>
  <c r="E686" i="1"/>
  <c r="E686" i="8"/>
  <c r="E464" i="1"/>
  <c r="E464" i="8"/>
  <c r="E632" i="1"/>
  <c r="E632" i="8"/>
  <c r="E451" i="1"/>
  <c r="E451" i="8"/>
  <c r="E231" i="1"/>
  <c r="E231" i="8"/>
  <c r="E141" i="1"/>
  <c r="E141" i="8"/>
  <c r="E179" i="1"/>
  <c r="E179" i="8"/>
  <c r="E697" i="1"/>
  <c r="E697" i="8"/>
  <c r="E426" i="1"/>
  <c r="E426" i="8"/>
  <c r="E256" i="1"/>
  <c r="E256" i="8"/>
  <c r="E334" i="1"/>
  <c r="E334" i="8"/>
  <c r="E379" i="1"/>
  <c r="E379" i="8"/>
  <c r="E664" i="1"/>
  <c r="E664" i="8"/>
  <c r="E428" i="1"/>
  <c r="E428" i="8"/>
  <c r="E213" i="1"/>
  <c r="E213" i="8"/>
  <c r="E651" i="1"/>
  <c r="E651" i="8"/>
  <c r="E584" i="1"/>
  <c r="E584" i="8"/>
  <c r="E232" i="1"/>
  <c r="E232" i="8"/>
  <c r="E626" i="1"/>
  <c r="E626" i="8"/>
  <c r="E674" i="1"/>
  <c r="E674" i="8"/>
  <c r="E516" i="1"/>
  <c r="E516" i="8"/>
  <c r="E307" i="1"/>
  <c r="E307" i="8"/>
  <c r="E385" i="1"/>
  <c r="E385" i="8"/>
  <c r="E162" i="1"/>
  <c r="E162" i="8"/>
  <c r="E481" i="1"/>
  <c r="E481" i="8"/>
  <c r="E656" i="1"/>
  <c r="E656" i="8"/>
  <c r="E173" i="1"/>
  <c r="E173" i="8"/>
  <c r="E504" i="1"/>
  <c r="E504" i="8"/>
  <c r="E538" i="1"/>
  <c r="E538" i="8"/>
  <c r="E332" i="1"/>
  <c r="E332" i="8"/>
  <c r="E278" i="1"/>
  <c r="E278" i="8"/>
  <c r="E396" i="1"/>
  <c r="E396" i="8"/>
  <c r="E615" i="1"/>
  <c r="E615" i="8"/>
  <c r="E227" i="1"/>
  <c r="E227" i="8"/>
  <c r="E358" i="1"/>
  <c r="E358" i="8"/>
  <c r="E533" i="1"/>
  <c r="E533" i="8"/>
  <c r="E320" i="1"/>
  <c r="E320" i="8"/>
  <c r="E394" i="1"/>
  <c r="E394" i="8"/>
  <c r="E453" i="1"/>
  <c r="E453" i="8"/>
  <c r="E436" i="1"/>
  <c r="E436" i="8"/>
  <c r="E583" i="1"/>
  <c r="E583" i="8"/>
  <c r="E668" i="1"/>
  <c r="E668" i="8"/>
  <c r="E354" i="1"/>
  <c r="E354" i="8"/>
  <c r="E443" i="1"/>
  <c r="E443" i="8"/>
  <c r="E550" i="1"/>
  <c r="E550" i="8"/>
  <c r="E282" i="1"/>
  <c r="E282" i="8"/>
  <c r="E63" i="8"/>
  <c r="E487" i="1"/>
  <c r="E487" i="8"/>
  <c r="E366" i="1"/>
  <c r="E366" i="8"/>
  <c r="E193" i="1"/>
  <c r="E193" i="8"/>
  <c r="E122" i="1"/>
  <c r="E122" i="8"/>
  <c r="E239" i="1"/>
  <c r="E239" i="8"/>
  <c r="E452" i="1"/>
  <c r="E452" i="8"/>
  <c r="E147" i="1"/>
  <c r="E147" i="8"/>
  <c r="E462" i="1"/>
  <c r="E462" i="8"/>
  <c r="E571" i="1"/>
  <c r="E571" i="8"/>
  <c r="E397" i="1"/>
  <c r="E397" i="8"/>
  <c r="E598" i="1"/>
  <c r="E598" i="8"/>
  <c r="E345" i="1"/>
  <c r="E345" i="8"/>
  <c r="E159" i="1"/>
  <c r="E159" i="8"/>
  <c r="E511" i="1"/>
  <c r="E511" i="8"/>
  <c r="E445" i="1"/>
  <c r="E445" i="8"/>
  <c r="E669" i="1"/>
  <c r="E669" i="8"/>
  <c r="E368" i="1"/>
  <c r="E368" i="8"/>
  <c r="E649" i="1"/>
  <c r="E649" i="8"/>
  <c r="E210" i="1"/>
  <c r="E210" i="8"/>
  <c r="E414" i="1"/>
  <c r="E414" i="8"/>
  <c r="E380" i="1"/>
  <c r="E380" i="8"/>
  <c r="E137" i="1"/>
  <c r="E137" i="8"/>
  <c r="E363" i="1"/>
  <c r="E363" i="8"/>
  <c r="E224" i="1"/>
  <c r="E224" i="8"/>
  <c r="E52" i="1"/>
  <c r="E52" i="8"/>
  <c r="E45" i="8" s="1"/>
  <c r="E146" i="1"/>
  <c r="E146" i="8"/>
  <c r="E192" i="1"/>
  <c r="E192" i="8"/>
  <c r="E430" i="1"/>
  <c r="E430" i="8"/>
  <c r="E486" i="1"/>
  <c r="E486" i="8"/>
  <c r="E247" i="1"/>
  <c r="E247" i="8"/>
  <c r="E309" i="1"/>
  <c r="E309" i="8"/>
  <c r="E61" i="1"/>
  <c r="E54" i="1" s="1"/>
  <c r="E61" i="8"/>
  <c r="E235" i="1"/>
  <c r="E235" i="8"/>
  <c r="E294" i="1"/>
  <c r="E294" i="8"/>
  <c r="E683" i="1"/>
  <c r="E181" i="1"/>
  <c r="E181" i="8"/>
  <c r="E377" i="1"/>
  <c r="E377" i="8"/>
  <c r="E447" i="1"/>
  <c r="E447" i="8"/>
  <c r="E600" i="1"/>
  <c r="E600" i="8"/>
  <c r="E273" i="1"/>
  <c r="E273" i="8"/>
  <c r="E392" i="1"/>
  <c r="E392" i="8"/>
  <c r="E171" i="1"/>
  <c r="E171" i="8"/>
  <c r="E311" i="1"/>
  <c r="E311" i="8"/>
  <c r="E494" i="1"/>
  <c r="E494" i="8"/>
  <c r="E643" i="1"/>
  <c r="E643" i="8"/>
  <c r="E528" i="1"/>
  <c r="E528" i="8"/>
  <c r="E618" i="1"/>
  <c r="E618" i="8"/>
  <c r="E581" i="1"/>
  <c r="E581" i="8"/>
  <c r="E241" i="1"/>
  <c r="E241" i="8"/>
  <c r="E499" i="1"/>
  <c r="E499" i="8"/>
  <c r="E384" i="1"/>
  <c r="E384" i="8"/>
  <c r="E164" i="1"/>
  <c r="E164" i="8"/>
  <c r="E315" i="1"/>
  <c r="E315" i="8"/>
  <c r="E634" i="1"/>
  <c r="E634" i="8"/>
  <c r="E158" i="1"/>
  <c r="E158" i="8"/>
  <c r="E613" i="1"/>
  <c r="E613" i="8"/>
  <c r="E252" i="1"/>
  <c r="E252" i="8"/>
  <c r="E97" i="1"/>
  <c r="E97" i="8"/>
  <c r="E566" i="1"/>
  <c r="E566" i="8"/>
  <c r="E112" i="1"/>
  <c r="E112" i="8"/>
  <c r="E190" i="1"/>
  <c r="E190" i="8"/>
  <c r="E564" i="1"/>
  <c r="E564" i="8"/>
  <c r="E413" i="1"/>
  <c r="E413" i="8"/>
  <c r="E570" i="1"/>
  <c r="E570" i="8"/>
  <c r="E116" i="1"/>
  <c r="E116" i="8"/>
  <c r="E244" i="1"/>
  <c r="E244" i="8"/>
  <c r="E79" i="1"/>
  <c r="E72" i="1" s="1"/>
  <c r="E79" i="8"/>
  <c r="E72" i="8" s="1"/>
  <c r="E411" i="1"/>
  <c r="E411" i="8"/>
  <c r="E657" i="1"/>
  <c r="E657" i="8"/>
  <c r="E362" i="1"/>
  <c r="E362" i="8"/>
  <c r="E243" i="1"/>
  <c r="E243" i="8"/>
  <c r="E303" i="1"/>
  <c r="E303" i="8"/>
  <c r="E621" i="1"/>
  <c r="E621" i="8"/>
  <c r="E295" i="1"/>
  <c r="E295" i="8"/>
  <c r="E696" i="8"/>
  <c r="E532" i="1"/>
  <c r="E532" i="8"/>
  <c r="E360" i="1"/>
  <c r="E360" i="8"/>
  <c r="E215" i="1"/>
  <c r="E215" i="8"/>
  <c r="E350" i="1"/>
  <c r="E350" i="8"/>
  <c r="E520" i="1"/>
  <c r="E520" i="8"/>
  <c r="E496" i="1"/>
  <c r="E496" i="8"/>
  <c r="E515" i="1"/>
  <c r="E515" i="8"/>
  <c r="E248" i="1"/>
  <c r="E248" i="8"/>
  <c r="E434" i="1"/>
  <c r="E434" i="8"/>
  <c r="E549" i="1"/>
  <c r="E549" i="8"/>
  <c r="E351" i="1"/>
  <c r="E351" i="8"/>
  <c r="E482" i="1"/>
  <c r="E482" i="8"/>
  <c r="E333" i="1"/>
  <c r="E333" i="8"/>
  <c r="E371" i="1"/>
  <c r="E371" i="8"/>
  <c r="E300" i="1"/>
  <c r="E300" i="8"/>
  <c r="E439" i="1"/>
  <c r="E439" i="8"/>
  <c r="E375" i="1"/>
  <c r="E375" i="8"/>
  <c r="E460" i="1"/>
  <c r="E460" i="8"/>
  <c r="E572" i="1"/>
  <c r="E572" i="8"/>
  <c r="E349" i="1"/>
  <c r="E349" i="8"/>
  <c r="E469" i="1"/>
  <c r="E469" i="8"/>
  <c r="E167" i="1"/>
  <c r="E167" i="8"/>
  <c r="E567" i="1"/>
  <c r="E567" i="8"/>
  <c r="E589" i="1"/>
  <c r="E589" i="8"/>
  <c r="E554" i="1"/>
  <c r="E554" i="8"/>
  <c r="E201" i="1"/>
  <c r="E201" i="8"/>
  <c r="E150" i="1"/>
  <c r="E150" i="8"/>
  <c r="E312" i="1"/>
  <c r="E312" i="8"/>
  <c r="E575" i="1"/>
  <c r="E575" i="8"/>
  <c r="E596" i="1"/>
  <c r="E596" i="8"/>
  <c r="E261" i="1"/>
  <c r="E261" i="8"/>
  <c r="E277" i="1"/>
  <c r="E277" i="8"/>
  <c r="E519" i="1"/>
  <c r="E519" i="8"/>
  <c r="E541" i="1"/>
  <c r="E541" i="8"/>
  <c r="E521" i="1"/>
  <c r="E521" i="8"/>
  <c r="E558" i="1"/>
  <c r="E558" i="8"/>
  <c r="E623" i="1"/>
  <c r="E623" i="8"/>
  <c r="E638" i="1"/>
  <c r="E638" i="8"/>
  <c r="E184" i="1"/>
  <c r="E184" i="8"/>
  <c r="E422" i="1"/>
  <c r="E422" i="8"/>
  <c r="E326" i="1"/>
  <c r="E326" i="8"/>
  <c r="E139" i="1"/>
  <c r="E139" i="8"/>
  <c r="E647" i="1"/>
  <c r="E647" i="8"/>
  <c r="E226" i="1"/>
  <c r="E226" i="8"/>
  <c r="E317" i="1"/>
  <c r="E317" i="8"/>
  <c r="E209" i="1"/>
  <c r="E209" i="8"/>
  <c r="E142" i="1"/>
  <c r="E142" i="8"/>
  <c r="E124" i="1"/>
  <c r="E124" i="8"/>
  <c r="E286" i="1"/>
  <c r="E286" i="8"/>
  <c r="E685" i="1"/>
  <c r="E685" i="8"/>
  <c r="E283" i="1"/>
  <c r="E283" i="8"/>
  <c r="E264" i="1"/>
  <c r="E264" i="8"/>
  <c r="E635" i="1"/>
  <c r="E635" i="8"/>
  <c r="E222" i="1"/>
  <c r="E222" i="8"/>
  <c r="E269" i="1"/>
  <c r="E269" i="8"/>
  <c r="E417" i="1"/>
  <c r="E417" i="8"/>
  <c r="E156" i="1"/>
  <c r="E156" i="8"/>
  <c r="E468" i="1"/>
  <c r="E468" i="8"/>
  <c r="E630" i="1"/>
  <c r="E630" i="8"/>
  <c r="E367" i="1"/>
  <c r="E367" i="8"/>
  <c r="E479" i="1"/>
  <c r="E479" i="8"/>
  <c r="E329" i="1"/>
  <c r="E329" i="8"/>
  <c r="E666" i="1"/>
  <c r="E666" i="8"/>
  <c r="E324" i="1"/>
  <c r="E324" i="8"/>
  <c r="E470" i="1"/>
  <c r="E470" i="8"/>
  <c r="E383" i="1"/>
  <c r="E383" i="8"/>
  <c r="E337" i="1"/>
  <c r="E337" i="8"/>
  <c r="E120" i="1"/>
  <c r="E120" i="8"/>
  <c r="E198" i="1"/>
  <c r="E198" i="8"/>
  <c r="E485" i="1"/>
  <c r="E485" i="8"/>
  <c r="E341" i="1"/>
  <c r="E341" i="8"/>
  <c r="E260" i="1"/>
  <c r="E260" i="8"/>
  <c r="E343" i="1"/>
  <c r="E343" i="8"/>
  <c r="E431" i="1"/>
  <c r="E431" i="8"/>
  <c r="E292" i="1"/>
  <c r="E292" i="8"/>
  <c r="E106" i="1"/>
  <c r="E99" i="1" s="1"/>
  <c r="E106" i="8"/>
  <c r="E99" i="8" s="1"/>
  <c r="E609" i="1"/>
  <c r="E609" i="8"/>
  <c r="E113" i="1"/>
  <c r="E113" i="8"/>
  <c r="E604" i="1"/>
  <c r="E604" i="8"/>
  <c r="E176" i="1"/>
  <c r="E176" i="8"/>
  <c r="E196" i="1"/>
  <c r="E196" i="8"/>
  <c r="E175" i="1"/>
  <c r="E175" i="8"/>
  <c r="E214" i="1"/>
  <c r="E214" i="8"/>
  <c r="E299" i="1"/>
  <c r="E299" i="8"/>
  <c r="E553" i="1"/>
  <c r="E553" i="8"/>
  <c r="E290" i="1"/>
  <c r="E290" i="8"/>
  <c r="E88" i="1"/>
  <c r="E88" i="8"/>
  <c r="E81" i="8" s="1"/>
  <c r="E681" i="1"/>
  <c r="E681" i="8"/>
  <c r="E128" i="1"/>
  <c r="E128" i="8"/>
  <c r="E111" i="1"/>
  <c r="E111" i="8"/>
  <c r="E473" i="1"/>
  <c r="E473" i="8"/>
  <c r="E530" i="1"/>
  <c r="E530" i="8"/>
  <c r="E230" i="1"/>
  <c r="E230" i="8"/>
  <c r="E652" i="1"/>
  <c r="E652" i="8"/>
  <c r="E207" i="1"/>
  <c r="E207" i="8"/>
  <c r="E503" i="1"/>
  <c r="E503" i="8"/>
  <c r="E197" i="1"/>
  <c r="E197" i="8"/>
  <c r="E400" i="1"/>
  <c r="E400" i="8"/>
  <c r="E435" i="1"/>
  <c r="E435" i="8"/>
  <c r="E154" i="1"/>
  <c r="E154" i="8"/>
  <c r="E579" i="1"/>
  <c r="E579" i="8"/>
  <c r="E409" i="1"/>
  <c r="E409" i="8"/>
  <c r="E130" i="1"/>
  <c r="E130" i="8"/>
  <c r="E419" i="1"/>
  <c r="E419" i="8"/>
  <c r="E266" i="1"/>
  <c r="E266" i="8"/>
  <c r="O691" i="8"/>
  <c r="O697" i="8"/>
  <c r="O702" i="8"/>
  <c r="O699" i="8"/>
  <c r="O693" i="8"/>
  <c r="O687" i="8"/>
  <c r="O679" i="8"/>
  <c r="O674" i="8"/>
  <c r="O658" i="8"/>
  <c r="O703" i="8"/>
  <c r="O683" i="8"/>
  <c r="O682" i="8"/>
  <c r="O659" i="8"/>
  <c r="O694" i="8"/>
  <c r="O701" i="8"/>
  <c r="O664" i="8"/>
  <c r="O698" i="8"/>
  <c r="O666" i="8"/>
  <c r="O636" i="8"/>
  <c r="O690" i="8"/>
  <c r="O686" i="8"/>
  <c r="O672" i="8"/>
  <c r="O665" i="8"/>
  <c r="O657" i="8"/>
  <c r="O642" i="8"/>
  <c r="O626" i="8"/>
  <c r="O610" i="8"/>
  <c r="O696" i="8"/>
  <c r="O680" i="8"/>
  <c r="O678" i="8"/>
  <c r="O676" i="8"/>
  <c r="O669" i="8"/>
  <c r="O685" i="8"/>
  <c r="O670" i="8"/>
  <c r="O645" i="8"/>
  <c r="O619" i="8"/>
  <c r="O651" i="8"/>
  <c r="O677" i="8"/>
  <c r="O688" i="8"/>
  <c r="O647" i="8"/>
  <c r="O646" i="8"/>
  <c r="O632" i="8"/>
  <c r="O624" i="8"/>
  <c r="O673" i="8"/>
  <c r="O661" i="8"/>
  <c r="O668" i="8"/>
  <c r="O667" i="8"/>
  <c r="O653" i="8"/>
  <c r="O634" i="8"/>
  <c r="O623" i="8"/>
  <c r="O608" i="8"/>
  <c r="O604" i="8"/>
  <c r="O596" i="8"/>
  <c r="O580" i="8"/>
  <c r="O655" i="8"/>
  <c r="O625" i="8"/>
  <c r="O591" i="8"/>
  <c r="O614" i="8"/>
  <c r="O641" i="8"/>
  <c r="O628" i="8"/>
  <c r="O627" i="8"/>
  <c r="O597" i="8"/>
  <c r="O581" i="8"/>
  <c r="O565" i="8"/>
  <c r="O639" i="8"/>
  <c r="O638" i="8"/>
  <c r="O595" i="8"/>
  <c r="O572" i="8"/>
  <c r="O555" i="8"/>
  <c r="O650" i="8"/>
  <c r="O662" i="8"/>
  <c r="O648" i="8"/>
  <c r="O640" i="8"/>
  <c r="O602" i="8"/>
  <c r="O592" i="8"/>
  <c r="O584" i="8"/>
  <c r="O605" i="8"/>
  <c r="O600" i="8"/>
  <c r="O585" i="8"/>
  <c r="O548" i="8"/>
  <c r="O540" i="8"/>
  <c r="O524" i="8"/>
  <c r="O508" i="8"/>
  <c r="O612" i="8"/>
  <c r="O609" i="8"/>
  <c r="O593" i="8"/>
  <c r="O579" i="8"/>
  <c r="O578" i="8"/>
  <c r="O684" i="8"/>
  <c r="O635" i="8"/>
  <c r="O613" i="8"/>
  <c r="O700" i="8"/>
  <c r="O629" i="8"/>
  <c r="O571" i="8"/>
  <c r="O546" i="8"/>
  <c r="O541" i="8"/>
  <c r="O525" i="8"/>
  <c r="O509" i="8"/>
  <c r="O493" i="8"/>
  <c r="O660" i="8"/>
  <c r="O631" i="8"/>
  <c r="O611" i="8"/>
  <c r="O547" i="8"/>
  <c r="O529" i="8"/>
  <c r="O523" i="8"/>
  <c r="O517" i="8"/>
  <c r="O486" i="8"/>
  <c r="O482" i="8"/>
  <c r="O466" i="8"/>
  <c r="O588" i="8"/>
  <c r="O583" i="8"/>
  <c r="O576" i="8"/>
  <c r="O630" i="8"/>
  <c r="O622" i="8"/>
  <c r="O617" i="8"/>
  <c r="O561" i="8"/>
  <c r="O560" i="8"/>
  <c r="O549" i="8"/>
  <c r="O544" i="8"/>
  <c r="O502" i="8"/>
  <c r="O499" i="8"/>
  <c r="O483" i="8"/>
  <c r="O451" i="8"/>
  <c r="O435" i="8"/>
  <c r="O633" i="8"/>
  <c r="O574" i="8"/>
  <c r="O562" i="8"/>
  <c r="O554" i="8"/>
  <c r="O513" i="8"/>
  <c r="O500" i="8"/>
  <c r="O494" i="8"/>
  <c r="O480" i="8"/>
  <c r="O477" i="8"/>
  <c r="O454" i="8"/>
  <c r="O448" i="8"/>
  <c r="O445" i="8"/>
  <c r="O429" i="8"/>
  <c r="O409" i="8"/>
  <c r="O393" i="8"/>
  <c r="O568" i="8"/>
  <c r="O551" i="8"/>
  <c r="O542" i="8"/>
  <c r="O514" i="8"/>
  <c r="O487" i="8"/>
  <c r="O474" i="8"/>
  <c r="O643" i="8"/>
  <c r="O589" i="8"/>
  <c r="O559" i="8"/>
  <c r="O675" i="8"/>
  <c r="O590" i="8"/>
  <c r="O573" i="8"/>
  <c r="O564" i="8"/>
  <c r="O556" i="8"/>
  <c r="O471" i="8"/>
  <c r="O465" i="8"/>
  <c r="O459" i="8"/>
  <c r="O420" i="8"/>
  <c r="O410" i="8"/>
  <c r="O394" i="8"/>
  <c r="O378" i="8"/>
  <c r="O362" i="8"/>
  <c r="O505" i="8"/>
  <c r="O479" i="8"/>
  <c r="O457" i="8"/>
  <c r="O396" i="8"/>
  <c r="O663" i="8"/>
  <c r="O656" i="8"/>
  <c r="O510" i="8"/>
  <c r="O426" i="8"/>
  <c r="O419" i="8"/>
  <c r="O385" i="8"/>
  <c r="O366" i="8"/>
  <c r="O681" i="8"/>
  <c r="O550" i="8"/>
  <c r="O515" i="8"/>
  <c r="O692" i="8"/>
  <c r="O594" i="8"/>
  <c r="O545" i="8"/>
  <c r="O530" i="8"/>
  <c r="O526" i="8"/>
  <c r="O520" i="8"/>
  <c r="O488" i="8"/>
  <c r="O476" i="8"/>
  <c r="O472" i="8"/>
  <c r="O462" i="8"/>
  <c r="O453" i="8"/>
  <c r="O439" i="8"/>
  <c r="O413" i="8"/>
  <c r="O407" i="8"/>
  <c r="O404" i="8"/>
  <c r="O539" i="8"/>
  <c r="O534" i="8"/>
  <c r="O481" i="8"/>
  <c r="O440" i="8"/>
  <c r="O431" i="8"/>
  <c r="O422" i="8"/>
  <c r="O406" i="8"/>
  <c r="O402" i="8"/>
  <c r="O395" i="8"/>
  <c r="O371" i="8"/>
  <c r="O332" i="8"/>
  <c r="O316" i="8"/>
  <c r="O300" i="8"/>
  <c r="O284" i="8"/>
  <c r="O268" i="8"/>
  <c r="O252" i="8"/>
  <c r="O236" i="8"/>
  <c r="O220" i="8"/>
  <c r="O204" i="8"/>
  <c r="O188" i="8"/>
  <c r="O172" i="8"/>
  <c r="O156" i="8"/>
  <c r="O140" i="8"/>
  <c r="O489" i="8"/>
  <c r="O475" i="8"/>
  <c r="O461" i="8"/>
  <c r="O438" i="8"/>
  <c r="O360" i="8"/>
  <c r="O343" i="8"/>
  <c r="O327" i="8"/>
  <c r="O311" i="8"/>
  <c r="O295" i="8"/>
  <c r="O279" i="8"/>
  <c r="O247" i="8"/>
  <c r="O231" i="8"/>
  <c r="O215" i="8"/>
  <c r="O199" i="8"/>
  <c r="O183" i="8"/>
  <c r="O167" i="8"/>
  <c r="O151" i="8"/>
  <c r="O567" i="8"/>
  <c r="O531" i="8"/>
  <c r="O491" i="8"/>
  <c r="O456" i="8"/>
  <c r="O553" i="8"/>
  <c r="O536" i="8"/>
  <c r="O528" i="8"/>
  <c r="O516" i="8"/>
  <c r="O492" i="8"/>
  <c r="O490" i="8"/>
  <c r="O470" i="8"/>
  <c r="O436" i="8"/>
  <c r="O417" i="8"/>
  <c r="O392" i="8"/>
  <c r="O370" i="8"/>
  <c r="O364" i="8"/>
  <c r="O358" i="8"/>
  <c r="O349" i="8"/>
  <c r="O333" i="8"/>
  <c r="O317" i="8"/>
  <c r="O301" i="8"/>
  <c r="O285" i="8"/>
  <c r="O269" i="8"/>
  <c r="O253" i="8"/>
  <c r="O237" i="8"/>
  <c r="O221" i="8"/>
  <c r="O205" i="8"/>
  <c r="O189" i="8"/>
  <c r="O173" i="8"/>
  <c r="O157" i="8"/>
  <c r="O141" i="8"/>
  <c r="O522" i="8"/>
  <c r="O503" i="8"/>
  <c r="O434" i="8"/>
  <c r="O389" i="8"/>
  <c r="O377" i="8"/>
  <c r="O353" i="8"/>
  <c r="O334" i="8"/>
  <c r="O289" i="8"/>
  <c r="O270" i="8"/>
  <c r="O233" i="8"/>
  <c r="O224" i="8"/>
  <c r="O618" i="8"/>
  <c r="O616" i="8"/>
  <c r="O557" i="8"/>
  <c r="O495" i="8"/>
  <c r="O469" i="8"/>
  <c r="O463" i="8"/>
  <c r="O460" i="8"/>
  <c r="O421" i="8"/>
  <c r="O368" i="8"/>
  <c r="O352" i="8"/>
  <c r="O324" i="8"/>
  <c r="O306" i="8"/>
  <c r="O296" i="8"/>
  <c r="O288" i="8"/>
  <c r="O260" i="8"/>
  <c r="O242" i="8"/>
  <c r="O232" i="8"/>
  <c r="O223" i="8"/>
  <c r="O214" i="8"/>
  <c r="O601" i="8"/>
  <c r="O519" i="8"/>
  <c r="O511" i="8"/>
  <c r="O538" i="8"/>
  <c r="O415" i="8"/>
  <c r="O401" i="8"/>
  <c r="O386" i="8"/>
  <c r="O363" i="8"/>
  <c r="O341" i="8"/>
  <c r="O323" i="8"/>
  <c r="O277" i="8"/>
  <c r="O259" i="8"/>
  <c r="O250" i="8"/>
  <c r="O222" i="8"/>
  <c r="O543" i="8"/>
  <c r="O575" i="8"/>
  <c r="O570" i="8"/>
  <c r="O615" i="8"/>
  <c r="O587" i="8"/>
  <c r="O533" i="8"/>
  <c r="O532" i="8"/>
  <c r="O527" i="8"/>
  <c r="O606" i="8"/>
  <c r="O652" i="8"/>
  <c r="O577" i="8"/>
  <c r="O644" i="8"/>
  <c r="O621" i="8"/>
  <c r="O504" i="8"/>
  <c r="O498" i="8"/>
  <c r="O598" i="8"/>
  <c r="O558" i="8"/>
  <c r="O473" i="8"/>
  <c r="O458" i="8"/>
  <c r="O455" i="8"/>
  <c r="O424" i="8"/>
  <c r="O649" i="8"/>
  <c r="O566" i="8"/>
  <c r="O497" i="8"/>
  <c r="O599" i="8"/>
  <c r="O582" i="8"/>
  <c r="O521" i="8"/>
  <c r="O506" i="8"/>
  <c r="O512" i="8"/>
  <c r="O485" i="8"/>
  <c r="O447" i="8"/>
  <c r="O441" i="8"/>
  <c r="O443" i="8"/>
  <c r="O607" i="8"/>
  <c r="O446" i="8"/>
  <c r="O432" i="8"/>
  <c r="O537" i="8"/>
  <c r="O449" i="8"/>
  <c r="O437" i="8"/>
  <c r="O427" i="8"/>
  <c r="O423" i="8"/>
  <c r="O397" i="8"/>
  <c r="O430" i="8"/>
  <c r="O405" i="8"/>
  <c r="O478" i="8"/>
  <c r="O403" i="8"/>
  <c r="O464" i="8"/>
  <c r="O444" i="8"/>
  <c r="O383" i="8"/>
  <c r="O374" i="8"/>
  <c r="O376" i="8"/>
  <c r="O375" i="8"/>
  <c r="O373" i="8"/>
  <c r="O408" i="8"/>
  <c r="O418" i="8"/>
  <c r="O412" i="8"/>
  <c r="O384" i="8"/>
  <c r="O369" i="8"/>
  <c r="O391" i="8"/>
  <c r="O361" i="8"/>
  <c r="O354" i="8"/>
  <c r="O338" i="8"/>
  <c r="O356" i="8"/>
  <c r="O351" i="8"/>
  <c r="O290" i="8"/>
  <c r="O286" i="8"/>
  <c r="O381" i="8"/>
  <c r="O468" i="8"/>
  <c r="O400" i="8"/>
  <c r="O337" i="8"/>
  <c r="O319" i="8"/>
  <c r="O380" i="8"/>
  <c r="O355" i="8"/>
  <c r="O287" i="8"/>
  <c r="O282" i="8"/>
  <c r="O274" i="8"/>
  <c r="O261" i="8"/>
  <c r="O411" i="8"/>
  <c r="O344" i="8"/>
  <c r="O339" i="8"/>
  <c r="O322" i="8"/>
  <c r="O318" i="8"/>
  <c r="O292" i="8"/>
  <c r="O272" i="8"/>
  <c r="O428" i="8"/>
  <c r="O388" i="8"/>
  <c r="O372" i="8"/>
  <c r="O346" i="8"/>
  <c r="O340" i="8"/>
  <c r="O303" i="8"/>
  <c r="O213" i="8"/>
  <c r="O211" i="8"/>
  <c r="O507" i="8"/>
  <c r="O357" i="8"/>
  <c r="O347" i="8"/>
  <c r="O251" i="8"/>
  <c r="O191" i="8"/>
  <c r="O182" i="8"/>
  <c r="O367" i="8"/>
  <c r="O345" i="8"/>
  <c r="O291" i="8"/>
  <c r="O271" i="8"/>
  <c r="O243" i="8"/>
  <c r="O240" i="8"/>
  <c r="O230" i="8"/>
  <c r="O217" i="8"/>
  <c r="O181" i="8"/>
  <c r="O442" i="8"/>
  <c r="O425" i="8"/>
  <c r="O330" i="8"/>
  <c r="O326" i="8"/>
  <c r="O320" i="8"/>
  <c r="O350" i="8"/>
  <c r="O336" i="8"/>
  <c r="O310" i="8"/>
  <c r="O298" i="8"/>
  <c r="O258" i="8"/>
  <c r="O238" i="8"/>
  <c r="O218" i="8"/>
  <c r="O168" i="8"/>
  <c r="O155" i="8"/>
  <c r="O123" i="8"/>
  <c r="O107" i="8"/>
  <c r="O496" i="8"/>
  <c r="O390" i="8"/>
  <c r="O387" i="8"/>
  <c r="O275" i="8"/>
  <c r="O265" i="8"/>
  <c r="O248" i="8"/>
  <c r="O228" i="8"/>
  <c r="O208" i="8"/>
  <c r="O202" i="8"/>
  <c r="O200" i="8"/>
  <c r="O197" i="8"/>
  <c r="O186" i="8"/>
  <c r="O179" i="8"/>
  <c r="O175" i="8"/>
  <c r="O163" i="8"/>
  <c r="O154" i="8"/>
  <c r="O134" i="8"/>
  <c r="O118" i="8"/>
  <c r="O379" i="8"/>
  <c r="O335" i="8"/>
  <c r="O309" i="8"/>
  <c r="O266" i="8"/>
  <c r="O226" i="8"/>
  <c r="O216" i="8"/>
  <c r="O207" i="8"/>
  <c r="O398" i="8"/>
  <c r="O342" i="8"/>
  <c r="O315" i="8"/>
  <c r="O312" i="8"/>
  <c r="O294" i="8"/>
  <c r="O234" i="8"/>
  <c r="O206" i="8"/>
  <c r="O190" i="8"/>
  <c r="O158" i="8"/>
  <c r="O128" i="8"/>
  <c r="O125" i="8"/>
  <c r="O119" i="8"/>
  <c r="O111" i="8"/>
  <c r="O104" i="8"/>
  <c r="O95" i="8"/>
  <c r="O79" i="8"/>
  <c r="O313" i="8"/>
  <c r="O273" i="8"/>
  <c r="O249" i="8"/>
  <c r="O176" i="8"/>
  <c r="O171" i="8"/>
  <c r="O162" i="8"/>
  <c r="O122" i="8"/>
  <c r="O116" i="8"/>
  <c r="O113" i="8"/>
  <c r="O299" i="8"/>
  <c r="O255" i="8"/>
  <c r="O225" i="8"/>
  <c r="O198" i="8"/>
  <c r="O159" i="8"/>
  <c r="O133" i="8"/>
  <c r="O130" i="8"/>
  <c r="O91" i="8"/>
  <c r="O75" i="8"/>
  <c r="O452" i="8"/>
  <c r="O302" i="8"/>
  <c r="O209" i="8"/>
  <c r="O194" i="8"/>
  <c r="O115" i="8"/>
  <c r="O97" i="8"/>
  <c r="O83" i="8"/>
  <c r="O68" i="8"/>
  <c r="O61" i="8"/>
  <c r="O47" i="8"/>
  <c r="O31" i="8"/>
  <c r="O203" i="8"/>
  <c r="O143" i="8"/>
  <c r="O80" i="8"/>
  <c r="O77" i="8"/>
  <c r="O74" i="8"/>
  <c r="O58" i="8"/>
  <c r="O42" i="8"/>
  <c r="O563" i="8"/>
  <c r="O180" i="8"/>
  <c r="O177" i="8"/>
  <c r="O160" i="8"/>
  <c r="O147" i="8"/>
  <c r="O142" i="8"/>
  <c r="O278" i="8"/>
  <c r="O239" i="8"/>
  <c r="O185" i="8"/>
  <c r="O126" i="8"/>
  <c r="O78" i="8"/>
  <c r="O60" i="8"/>
  <c r="O57" i="8"/>
  <c r="O28" i="8"/>
  <c r="O12" i="8"/>
  <c r="O244" i="8"/>
  <c r="O219" i="8"/>
  <c r="O262" i="8"/>
  <c r="O164" i="8"/>
  <c r="O121" i="8"/>
  <c r="O94" i="8"/>
  <c r="O67" i="8"/>
  <c r="O51" i="8"/>
  <c r="O48" i="8"/>
  <c r="O23" i="8"/>
  <c r="O135" i="8"/>
  <c r="O131" i="8"/>
  <c r="O102" i="8"/>
  <c r="O307" i="8"/>
  <c r="O264" i="8"/>
  <c r="O149" i="8"/>
  <c r="O82" i="8"/>
  <c r="O59" i="8"/>
  <c r="O24" i="8"/>
  <c r="O329" i="8"/>
  <c r="O325" i="8"/>
  <c r="O112" i="8"/>
  <c r="O88" i="8"/>
  <c r="O40" i="8"/>
  <c r="O25" i="8"/>
  <c r="O16" i="8"/>
  <c r="O52" i="8"/>
  <c r="O15" i="8"/>
  <c r="O241" i="8"/>
  <c r="O174" i="8"/>
  <c r="O321" i="8"/>
  <c r="O283" i="8"/>
  <c r="O193" i="8"/>
  <c r="O148" i="8"/>
  <c r="O117" i="8"/>
  <c r="O93" i="8"/>
  <c r="O65" i="8"/>
  <c r="O50" i="8"/>
  <c r="O37" i="8"/>
  <c r="O308" i="8"/>
  <c r="O267" i="8"/>
  <c r="O192" i="8"/>
  <c r="O359" i="8"/>
  <c r="O201" i="8"/>
  <c r="O153" i="8"/>
  <c r="O132" i="8"/>
  <c r="O87" i="8"/>
  <c r="O62" i="8"/>
  <c r="O30" i="8"/>
  <c r="O170" i="8"/>
  <c r="O166" i="8"/>
  <c r="O150" i="8"/>
  <c r="O145" i="8"/>
  <c r="O103" i="8"/>
  <c r="O70" i="8"/>
  <c r="O41" i="8"/>
  <c r="O14" i="8"/>
  <c r="O304" i="8"/>
  <c r="O129" i="8"/>
  <c r="O281" i="8"/>
  <c r="O256" i="8"/>
  <c r="O210" i="8"/>
  <c r="O136" i="8"/>
  <c r="O124" i="8"/>
  <c r="O105" i="8"/>
  <c r="O73" i="8"/>
  <c r="O64" i="8"/>
  <c r="O22" i="8"/>
  <c r="O13" i="8"/>
  <c r="O328" i="8"/>
  <c r="O235" i="8"/>
  <c r="O227" i="8"/>
  <c r="O184" i="8"/>
  <c r="O169" i="8"/>
  <c r="O114" i="8"/>
  <c r="O101" i="8"/>
  <c r="O55" i="8"/>
  <c r="O53" i="8"/>
  <c r="O21" i="8"/>
  <c r="O257" i="8"/>
  <c r="O86" i="8"/>
  <c r="O245" i="8"/>
  <c r="O71" i="8"/>
  <c r="O33" i="8"/>
  <c r="O11" i="8"/>
  <c r="O66" i="8"/>
  <c r="O38" i="8"/>
  <c r="O92" i="8"/>
  <c r="O152" i="8"/>
  <c r="O146" i="8"/>
  <c r="O138" i="8"/>
  <c r="O56" i="8"/>
  <c r="O84" i="8"/>
  <c r="O76" i="8"/>
  <c r="O293" i="8"/>
  <c r="O254" i="8"/>
  <c r="O43" i="8"/>
  <c r="O36" i="8"/>
  <c r="O139" i="8"/>
  <c r="O120" i="8"/>
  <c r="O106" i="8"/>
  <c r="O100" i="8"/>
  <c r="O69" i="8"/>
  <c r="O32" i="8"/>
  <c r="O305" i="8"/>
  <c r="O85" i="8"/>
  <c r="O20" i="8"/>
  <c r="O29" i="8"/>
  <c r="O89" i="8"/>
  <c r="O19" i="8"/>
  <c r="O9" i="8"/>
  <c r="O137" i="8"/>
  <c r="O98" i="8"/>
  <c r="O165" i="8"/>
  <c r="O49" i="8"/>
  <c r="O10" i="8"/>
  <c r="O26" i="8"/>
  <c r="O276" i="8"/>
  <c r="O96" i="8"/>
  <c r="O17" i="8"/>
  <c r="O108" i="8"/>
  <c r="O27" i="8"/>
  <c r="O414" i="8"/>
  <c r="O196" i="8"/>
  <c r="O187" i="8"/>
  <c r="O18" i="8"/>
  <c r="O46" i="8"/>
  <c r="O35" i="8"/>
  <c r="Q4" i="8"/>
  <c r="P6" i="8"/>
  <c r="J35" i="7"/>
  <c r="E38" i="12" s="1"/>
  <c r="E144" i="12" l="1"/>
  <c r="E280" i="12"/>
  <c r="F285" i="12" s="1"/>
  <c r="O689" i="11"/>
  <c r="E654" i="11"/>
  <c r="F656" i="11" s="1"/>
  <c r="E229" i="11"/>
  <c r="F243" i="11" s="1"/>
  <c r="F692" i="12"/>
  <c r="E586" i="12"/>
  <c r="F598" i="12" s="1"/>
  <c r="E331" i="11"/>
  <c r="F333" i="11" s="1"/>
  <c r="E382" i="11"/>
  <c r="F383" i="11" s="1"/>
  <c r="E297" i="11"/>
  <c r="F299" i="11" s="1"/>
  <c r="E348" i="11"/>
  <c r="F351" i="11" s="1"/>
  <c r="E535" i="11"/>
  <c r="F541" i="11" s="1"/>
  <c r="E569" i="11"/>
  <c r="F570" i="11" s="1"/>
  <c r="E195" i="11"/>
  <c r="F196" i="11" s="1"/>
  <c r="E603" i="11"/>
  <c r="F613" i="11" s="1"/>
  <c r="E44" i="11"/>
  <c r="F45" i="11" s="1"/>
  <c r="E314" i="11"/>
  <c r="F329" i="11" s="1"/>
  <c r="E365" i="11"/>
  <c r="F371" i="11" s="1"/>
  <c r="E620" i="11"/>
  <c r="F626" i="11" s="1"/>
  <c r="E416" i="11"/>
  <c r="F417" i="11" s="1"/>
  <c r="F145" i="12"/>
  <c r="F160" i="12"/>
  <c r="F153" i="12"/>
  <c r="F155" i="12"/>
  <c r="F152" i="12"/>
  <c r="F149" i="12"/>
  <c r="F151" i="12"/>
  <c r="F157" i="12"/>
  <c r="F148" i="12"/>
  <c r="F293" i="12"/>
  <c r="F291" i="12"/>
  <c r="F288" i="12"/>
  <c r="F289" i="12"/>
  <c r="F296" i="12"/>
  <c r="F287" i="12"/>
  <c r="F284" i="12"/>
  <c r="E44" i="12"/>
  <c r="F45" i="12" s="1"/>
  <c r="E467" i="11"/>
  <c r="F481" i="11" s="1"/>
  <c r="E620" i="12"/>
  <c r="F622" i="12" s="1"/>
  <c r="E637" i="12"/>
  <c r="F643" i="12" s="1"/>
  <c r="F638" i="12"/>
  <c r="E467" i="12"/>
  <c r="F468" i="12" s="1"/>
  <c r="E518" i="11"/>
  <c r="F522" i="11" s="1"/>
  <c r="E433" i="11"/>
  <c r="F437" i="11" s="1"/>
  <c r="E450" i="12"/>
  <c r="F451" i="12" s="1"/>
  <c r="E161" i="12"/>
  <c r="F164" i="12" s="1"/>
  <c r="F292" i="12"/>
  <c r="F146" i="12"/>
  <c r="F159" i="12"/>
  <c r="E212" i="12"/>
  <c r="F213" i="12" s="1"/>
  <c r="E535" i="12"/>
  <c r="F550" i="12" s="1"/>
  <c r="E195" i="12"/>
  <c r="F201" i="12" s="1"/>
  <c r="E127" i="12"/>
  <c r="F137" i="12" s="1"/>
  <c r="E280" i="11"/>
  <c r="F292" i="11" s="1"/>
  <c r="F156" i="12"/>
  <c r="E263" i="12"/>
  <c r="F277" i="12" s="1"/>
  <c r="F150" i="12"/>
  <c r="E34" i="12"/>
  <c r="F38" i="12" s="1"/>
  <c r="F286" i="12"/>
  <c r="E246" i="12"/>
  <c r="F247" i="12" s="1"/>
  <c r="E314" i="12"/>
  <c r="F324" i="12" s="1"/>
  <c r="E433" i="12"/>
  <c r="F434" i="12" s="1"/>
  <c r="E229" i="12"/>
  <c r="F244" i="12" s="1"/>
  <c r="F283" i="12"/>
  <c r="E603" i="12"/>
  <c r="F615" i="12" s="1"/>
  <c r="E569" i="12"/>
  <c r="F584" i="12" s="1"/>
  <c r="E297" i="12"/>
  <c r="F312" i="12" s="1"/>
  <c r="F282" i="12"/>
  <c r="E416" i="12"/>
  <c r="F430" i="12" s="1"/>
  <c r="E331" i="12"/>
  <c r="F332" i="12" s="1"/>
  <c r="F290" i="12"/>
  <c r="F154" i="12"/>
  <c r="E348" i="12"/>
  <c r="F349" i="12" s="1"/>
  <c r="F694" i="12"/>
  <c r="E695" i="12"/>
  <c r="F697" i="12" s="1"/>
  <c r="E552" i="11"/>
  <c r="F558" i="11" s="1"/>
  <c r="E263" i="11"/>
  <c r="F264" i="11" s="1"/>
  <c r="E178" i="12"/>
  <c r="F193" i="12" s="1"/>
  <c r="E110" i="12"/>
  <c r="F122" i="12" s="1"/>
  <c r="E365" i="12"/>
  <c r="F371" i="12" s="1"/>
  <c r="E518" i="12"/>
  <c r="F528" i="12" s="1"/>
  <c r="F294" i="12"/>
  <c r="F158" i="12"/>
  <c r="E382" i="12"/>
  <c r="F383" i="12" s="1"/>
  <c r="E552" i="12"/>
  <c r="F554" i="12" s="1"/>
  <c r="E501" i="12"/>
  <c r="F513" i="12" s="1"/>
  <c r="E39" i="12"/>
  <c r="F43" i="12" s="1"/>
  <c r="E161" i="11"/>
  <c r="F175" i="11" s="1"/>
  <c r="E637" i="11"/>
  <c r="F646" i="11" s="1"/>
  <c r="F295" i="12"/>
  <c r="E399" i="12"/>
  <c r="F411" i="12" s="1"/>
  <c r="E484" i="12"/>
  <c r="F494" i="12" s="1"/>
  <c r="F147" i="12"/>
  <c r="E671" i="12"/>
  <c r="F685" i="12" s="1"/>
  <c r="E654" i="12"/>
  <c r="F669" i="12" s="1"/>
  <c r="I689" i="11"/>
  <c r="E246" i="11"/>
  <c r="F262" i="11" s="1"/>
  <c r="F657" i="11"/>
  <c r="F241" i="11"/>
  <c r="M689" i="11"/>
  <c r="J689" i="11"/>
  <c r="N689" i="11"/>
  <c r="F666" i="11"/>
  <c r="L689" i="11"/>
  <c r="K689" i="11"/>
  <c r="E178" i="11"/>
  <c r="F194" i="11" s="1"/>
  <c r="F660" i="11"/>
  <c r="F236" i="11"/>
  <c r="F669" i="11"/>
  <c r="E110" i="11"/>
  <c r="F119" i="11" s="1"/>
  <c r="F235" i="11"/>
  <c r="F231" i="11"/>
  <c r="E671" i="11"/>
  <c r="F677" i="11" s="1"/>
  <c r="E212" i="11"/>
  <c r="F220" i="11" s="1"/>
  <c r="F265" i="11"/>
  <c r="E484" i="11"/>
  <c r="F498" i="11" s="1"/>
  <c r="F41" i="11"/>
  <c r="F40" i="11"/>
  <c r="F42" i="11"/>
  <c r="F334" i="11"/>
  <c r="E399" i="11"/>
  <c r="E127" i="11"/>
  <c r="F133" i="11" s="1"/>
  <c r="E450" i="11"/>
  <c r="F461" i="11" s="1"/>
  <c r="E695" i="1"/>
  <c r="F697" i="1" s="1"/>
  <c r="E38" i="11"/>
  <c r="E586" i="11"/>
  <c r="F588" i="11" s="1"/>
  <c r="E144" i="11"/>
  <c r="E501" i="11"/>
  <c r="F507" i="11" s="1"/>
  <c r="F662" i="11"/>
  <c r="F670" i="11"/>
  <c r="F663" i="11"/>
  <c r="F237" i="11"/>
  <c r="E695" i="11"/>
  <c r="F279" i="11"/>
  <c r="M12" i="10"/>
  <c r="M11" i="10"/>
  <c r="E38" i="8"/>
  <c r="E34" i="8" s="1"/>
  <c r="F38" i="8" s="1"/>
  <c r="F690" i="1"/>
  <c r="E671" i="1"/>
  <c r="F686" i="1" s="1"/>
  <c r="E501" i="1"/>
  <c r="F509" i="1" s="1"/>
  <c r="F694" i="1"/>
  <c r="F690" i="8"/>
  <c r="E144" i="1"/>
  <c r="F148" i="1" s="1"/>
  <c r="F693" i="8"/>
  <c r="E450" i="1"/>
  <c r="F460" i="1" s="1"/>
  <c r="E695" i="8"/>
  <c r="F697" i="8" s="1"/>
  <c r="E178" i="1"/>
  <c r="F181" i="1" s="1"/>
  <c r="E569" i="1"/>
  <c r="F584" i="1" s="1"/>
  <c r="E382" i="1"/>
  <c r="F397" i="1" s="1"/>
  <c r="E484" i="1"/>
  <c r="F485" i="1" s="1"/>
  <c r="E399" i="1"/>
  <c r="F409" i="1" s="1"/>
  <c r="E637" i="1"/>
  <c r="F651" i="1" s="1"/>
  <c r="E280" i="1"/>
  <c r="F282" i="1" s="1"/>
  <c r="E416" i="1"/>
  <c r="F417" i="1" s="1"/>
  <c r="E229" i="1"/>
  <c r="F244" i="1" s="1"/>
  <c r="F692" i="1"/>
  <c r="E552" i="1"/>
  <c r="F558" i="1" s="1"/>
  <c r="E280" i="8"/>
  <c r="F293" i="8" s="1"/>
  <c r="E348" i="1"/>
  <c r="F350" i="1" s="1"/>
  <c r="F693" i="1"/>
  <c r="E263" i="1"/>
  <c r="F275" i="1" s="1"/>
  <c r="E212" i="1"/>
  <c r="F218" i="1" s="1"/>
  <c r="E127" i="1"/>
  <c r="F141" i="1" s="1"/>
  <c r="E467" i="1"/>
  <c r="F477" i="1" s="1"/>
  <c r="E433" i="1"/>
  <c r="F435" i="1" s="1"/>
  <c r="E620" i="1"/>
  <c r="F625" i="1" s="1"/>
  <c r="E297" i="1"/>
  <c r="F299" i="1" s="1"/>
  <c r="E501" i="8"/>
  <c r="F505" i="8" s="1"/>
  <c r="E603" i="1"/>
  <c r="F617" i="1" s="1"/>
  <c r="E654" i="1"/>
  <c r="F663" i="1" s="1"/>
  <c r="E535" i="1"/>
  <c r="F538" i="1" s="1"/>
  <c r="F52" i="8"/>
  <c r="E314" i="1"/>
  <c r="F326" i="1" s="1"/>
  <c r="E263" i="8"/>
  <c r="F266" i="8" s="1"/>
  <c r="E45" i="1"/>
  <c r="E365" i="1"/>
  <c r="F371" i="1" s="1"/>
  <c r="F49" i="8"/>
  <c r="F48" i="8"/>
  <c r="F50" i="8"/>
  <c r="F46" i="8"/>
  <c r="F47" i="8"/>
  <c r="F53" i="8"/>
  <c r="E246" i="8"/>
  <c r="F247" i="8" s="1"/>
  <c r="F51" i="8"/>
  <c r="E110" i="1"/>
  <c r="F116" i="1" s="1"/>
  <c r="E161" i="1"/>
  <c r="F173" i="1" s="1"/>
  <c r="E39" i="8"/>
  <c r="F43" i="8" s="1"/>
  <c r="E229" i="8"/>
  <c r="F230" i="8" s="1"/>
  <c r="E39" i="1"/>
  <c r="F43" i="1" s="1"/>
  <c r="E603" i="8"/>
  <c r="F604" i="8" s="1"/>
  <c r="E331" i="1"/>
  <c r="F336" i="1" s="1"/>
  <c r="E81" i="1"/>
  <c r="E518" i="8"/>
  <c r="F532" i="8" s="1"/>
  <c r="E518" i="1"/>
  <c r="F522" i="1" s="1"/>
  <c r="E637" i="8"/>
  <c r="F638" i="8" s="1"/>
  <c r="E195" i="1"/>
  <c r="F210" i="1" s="1"/>
  <c r="E90" i="8"/>
  <c r="E144" i="8"/>
  <c r="F146" i="8" s="1"/>
  <c r="E586" i="8"/>
  <c r="F600" i="8" s="1"/>
  <c r="E331" i="8"/>
  <c r="F345" i="8" s="1"/>
  <c r="E246" i="1"/>
  <c r="F254" i="1" s="1"/>
  <c r="E90" i="1"/>
  <c r="E586" i="1"/>
  <c r="F595" i="1" s="1"/>
  <c r="E195" i="8"/>
  <c r="F198" i="8" s="1"/>
  <c r="F691" i="8"/>
  <c r="E450" i="8"/>
  <c r="F464" i="8" s="1"/>
  <c r="E654" i="8"/>
  <c r="F655" i="8" s="1"/>
  <c r="E399" i="8"/>
  <c r="F411" i="8" s="1"/>
  <c r="E348" i="8"/>
  <c r="F349" i="8" s="1"/>
  <c r="E127" i="8"/>
  <c r="F128" i="8" s="1"/>
  <c r="E433" i="8"/>
  <c r="F435" i="8" s="1"/>
  <c r="E297" i="8"/>
  <c r="F298" i="8" s="1"/>
  <c r="E365" i="8"/>
  <c r="F367" i="8" s="1"/>
  <c r="F692" i="8"/>
  <c r="E552" i="8"/>
  <c r="F567" i="8" s="1"/>
  <c r="E212" i="8"/>
  <c r="F215" i="8" s="1"/>
  <c r="E671" i="8"/>
  <c r="F686" i="8" s="1"/>
  <c r="E620" i="8"/>
  <c r="F621" i="8" s="1"/>
  <c r="E314" i="8"/>
  <c r="F315" i="8" s="1"/>
  <c r="E54" i="8"/>
  <c r="E569" i="8"/>
  <c r="F579" i="8" s="1"/>
  <c r="E178" i="8"/>
  <c r="F192" i="8" s="1"/>
  <c r="E484" i="8"/>
  <c r="F496" i="8" s="1"/>
  <c r="E161" i="8"/>
  <c r="F167" i="8" s="1"/>
  <c r="E416" i="8"/>
  <c r="F428" i="8" s="1"/>
  <c r="E110" i="8"/>
  <c r="F116" i="8" s="1"/>
  <c r="E467" i="8"/>
  <c r="F482" i="8" s="1"/>
  <c r="E382" i="8"/>
  <c r="F394" i="8" s="1"/>
  <c r="E535" i="8"/>
  <c r="F538" i="8" s="1"/>
  <c r="P702" i="8"/>
  <c r="P686" i="8"/>
  <c r="P692" i="8"/>
  <c r="P682" i="8"/>
  <c r="P696" i="8"/>
  <c r="P690" i="8"/>
  <c r="P684" i="8"/>
  <c r="P699" i="8"/>
  <c r="P700" i="8"/>
  <c r="P688" i="8"/>
  <c r="P669" i="8"/>
  <c r="P694" i="8"/>
  <c r="P687" i="8"/>
  <c r="P681" i="8"/>
  <c r="P678" i="8"/>
  <c r="P701" i="8"/>
  <c r="P691" i="8"/>
  <c r="P680" i="8"/>
  <c r="P676" i="8"/>
  <c r="P657" i="8"/>
  <c r="P697" i="8"/>
  <c r="P673" i="8"/>
  <c r="P658" i="8"/>
  <c r="P647" i="8"/>
  <c r="P631" i="8"/>
  <c r="P621" i="8"/>
  <c r="P605" i="8"/>
  <c r="P679" i="8"/>
  <c r="P703" i="8"/>
  <c r="P651" i="8"/>
  <c r="P642" i="8"/>
  <c r="P639" i="8"/>
  <c r="P612" i="8"/>
  <c r="P683" i="8"/>
  <c r="P655" i="8"/>
  <c r="P677" i="8"/>
  <c r="P663" i="8"/>
  <c r="P650" i="8"/>
  <c r="P661" i="8"/>
  <c r="P607" i="8"/>
  <c r="P668" i="8"/>
  <c r="P667" i="8"/>
  <c r="P653" i="8"/>
  <c r="P634" i="8"/>
  <c r="P633" i="8"/>
  <c r="P666" i="8"/>
  <c r="P698" i="8"/>
  <c r="P670" i="8"/>
  <c r="P656" i="8"/>
  <c r="P648" i="8"/>
  <c r="P625" i="8"/>
  <c r="P591" i="8"/>
  <c r="P575" i="8"/>
  <c r="P645" i="8"/>
  <c r="P626" i="8"/>
  <c r="P624" i="8"/>
  <c r="P614" i="8"/>
  <c r="P602" i="8"/>
  <c r="P672" i="8"/>
  <c r="P641" i="8"/>
  <c r="P628" i="8"/>
  <c r="P627" i="8"/>
  <c r="P675" i="8"/>
  <c r="P644" i="8"/>
  <c r="P632" i="8"/>
  <c r="P606" i="8"/>
  <c r="P592" i="8"/>
  <c r="P576" i="8"/>
  <c r="P594" i="8"/>
  <c r="P565" i="8"/>
  <c r="P550" i="8"/>
  <c r="P659" i="8"/>
  <c r="P623" i="8"/>
  <c r="P662" i="8"/>
  <c r="P652" i="8"/>
  <c r="P583" i="8"/>
  <c r="P609" i="8"/>
  <c r="P596" i="8"/>
  <c r="P593" i="8"/>
  <c r="P579" i="8"/>
  <c r="P578" i="8"/>
  <c r="P519" i="8"/>
  <c r="P503" i="8"/>
  <c r="P635" i="8"/>
  <c r="P613" i="8"/>
  <c r="P580" i="8"/>
  <c r="P577" i="8"/>
  <c r="P560" i="8"/>
  <c r="P553" i="8"/>
  <c r="P629" i="8"/>
  <c r="P608" i="8"/>
  <c r="P590" i="8"/>
  <c r="P582" i="8"/>
  <c r="P581" i="8"/>
  <c r="P568" i="8"/>
  <c r="P558" i="8"/>
  <c r="P551" i="8"/>
  <c r="P536" i="8"/>
  <c r="P520" i="8"/>
  <c r="P504" i="8"/>
  <c r="P488" i="8"/>
  <c r="P597" i="8"/>
  <c r="P588" i="8"/>
  <c r="P477" i="8"/>
  <c r="P461" i="8"/>
  <c r="P445" i="8"/>
  <c r="P630" i="8"/>
  <c r="P622" i="8"/>
  <c r="P571" i="8"/>
  <c r="P567" i="8"/>
  <c r="P559" i="8"/>
  <c r="P545" i="8"/>
  <c r="P617" i="8"/>
  <c r="P665" i="8"/>
  <c r="P619" i="8"/>
  <c r="P615" i="8"/>
  <c r="P574" i="8"/>
  <c r="P543" i="8"/>
  <c r="P534" i="8"/>
  <c r="P531" i="8"/>
  <c r="P496" i="8"/>
  <c r="P489" i="8"/>
  <c r="P478" i="8"/>
  <c r="P462" i="8"/>
  <c r="P446" i="8"/>
  <c r="P430" i="8"/>
  <c r="P685" i="8"/>
  <c r="P544" i="8"/>
  <c r="P542" i="8"/>
  <c r="P514" i="8"/>
  <c r="P487" i="8"/>
  <c r="P474" i="8"/>
  <c r="P441" i="8"/>
  <c r="P422" i="8"/>
  <c r="P404" i="8"/>
  <c r="P660" i="8"/>
  <c r="P643" i="8"/>
  <c r="P589" i="8"/>
  <c r="P546" i="8"/>
  <c r="P533" i="8"/>
  <c r="P516" i="8"/>
  <c r="P515" i="8"/>
  <c r="P468" i="8"/>
  <c r="P573" i="8"/>
  <c r="P564" i="8"/>
  <c r="P556" i="8"/>
  <c r="P600" i="8"/>
  <c r="P595" i="8"/>
  <c r="P584" i="8"/>
  <c r="P540" i="8"/>
  <c r="P529" i="8"/>
  <c r="P517" i="8"/>
  <c r="P493" i="8"/>
  <c r="P486" i="8"/>
  <c r="P439" i="8"/>
  <c r="P432" i="8"/>
  <c r="P405" i="8"/>
  <c r="P389" i="8"/>
  <c r="P373" i="8"/>
  <c r="P640" i="8"/>
  <c r="P523" i="8"/>
  <c r="P510" i="8"/>
  <c r="P426" i="8"/>
  <c r="P419" i="8"/>
  <c r="P393" i="8"/>
  <c r="P385" i="8"/>
  <c r="P366" i="8"/>
  <c r="P604" i="8"/>
  <c r="P554" i="8"/>
  <c r="P465" i="8"/>
  <c r="P458" i="8"/>
  <c r="P452" i="8"/>
  <c r="P451" i="8"/>
  <c r="P440" i="8"/>
  <c r="P425" i="8"/>
  <c r="P390" i="8"/>
  <c r="P378" i="8"/>
  <c r="P371" i="8"/>
  <c r="P361" i="8"/>
  <c r="P530" i="8"/>
  <c r="P526" i="8"/>
  <c r="P502" i="8"/>
  <c r="P497" i="8"/>
  <c r="P495" i="8"/>
  <c r="P483" i="8"/>
  <c r="P401" i="8"/>
  <c r="P383" i="8"/>
  <c r="P636" i="8"/>
  <c r="P561" i="8"/>
  <c r="P480" i="8"/>
  <c r="P475" i="8"/>
  <c r="P466" i="8"/>
  <c r="P457" i="8"/>
  <c r="P438" i="8"/>
  <c r="P413" i="8"/>
  <c r="P360" i="8"/>
  <c r="P343" i="8"/>
  <c r="P327" i="8"/>
  <c r="P311" i="8"/>
  <c r="P295" i="8"/>
  <c r="P279" i="8"/>
  <c r="P247" i="8"/>
  <c r="P231" i="8"/>
  <c r="P215" i="8"/>
  <c r="P199" i="8"/>
  <c r="P183" i="8"/>
  <c r="P167" i="8"/>
  <c r="P151" i="8"/>
  <c r="P674" i="8"/>
  <c r="P491" i="8"/>
  <c r="P456" i="8"/>
  <c r="P453" i="8"/>
  <c r="P448" i="8"/>
  <c r="P420" i="8"/>
  <c r="P354" i="8"/>
  <c r="P338" i="8"/>
  <c r="P322" i="8"/>
  <c r="P306" i="8"/>
  <c r="P290" i="8"/>
  <c r="P274" i="8"/>
  <c r="P258" i="8"/>
  <c r="P242" i="8"/>
  <c r="P226" i="8"/>
  <c r="P210" i="8"/>
  <c r="P194" i="8"/>
  <c r="P162" i="8"/>
  <c r="P146" i="8"/>
  <c r="P528" i="8"/>
  <c r="P525" i="8"/>
  <c r="P505" i="8"/>
  <c r="P492" i="8"/>
  <c r="P490" i="8"/>
  <c r="P479" i="8"/>
  <c r="P470" i="8"/>
  <c r="P436" i="8"/>
  <c r="P429" i="8"/>
  <c r="P616" i="8"/>
  <c r="P500" i="8"/>
  <c r="P443" i="8"/>
  <c r="P403" i="8"/>
  <c r="P384" i="8"/>
  <c r="P377" i="8"/>
  <c r="P344" i="8"/>
  <c r="P328" i="8"/>
  <c r="P312" i="8"/>
  <c r="P296" i="8"/>
  <c r="P264" i="8"/>
  <c r="P248" i="8"/>
  <c r="P232" i="8"/>
  <c r="P216" i="8"/>
  <c r="P200" i="8"/>
  <c r="P184" i="8"/>
  <c r="P168" i="8"/>
  <c r="P152" i="8"/>
  <c r="P618" i="8"/>
  <c r="P585" i="8"/>
  <c r="P557" i="8"/>
  <c r="P469" i="8"/>
  <c r="P463" i="8"/>
  <c r="P460" i="8"/>
  <c r="P421" i="8"/>
  <c r="P368" i="8"/>
  <c r="P362" i="8"/>
  <c r="P352" i="8"/>
  <c r="P324" i="8"/>
  <c r="P316" i="8"/>
  <c r="P288" i="8"/>
  <c r="P260" i="8"/>
  <c r="P252" i="8"/>
  <c r="P223" i="8"/>
  <c r="P214" i="8"/>
  <c r="P601" i="8"/>
  <c r="P547" i="8"/>
  <c r="P511" i="8"/>
  <c r="P472" i="8"/>
  <c r="P411" i="8"/>
  <c r="P402" i="8"/>
  <c r="P397" i="8"/>
  <c r="P392" i="8"/>
  <c r="P381" i="8"/>
  <c r="P375" i="8"/>
  <c r="P351" i="8"/>
  <c r="P342" i="8"/>
  <c r="P333" i="8"/>
  <c r="P315" i="8"/>
  <c r="P287" i="8"/>
  <c r="P278" i="8"/>
  <c r="P269" i="8"/>
  <c r="P251" i="8"/>
  <c r="P213" i="8"/>
  <c r="P549" i="8"/>
  <c r="P548" i="8"/>
  <c r="P538" i="8"/>
  <c r="P610" i="8"/>
  <c r="P539" i="8"/>
  <c r="P532" i="8"/>
  <c r="P481" i="8"/>
  <c r="P476" i="8"/>
  <c r="P350" i="8"/>
  <c r="P313" i="8"/>
  <c r="P305" i="8"/>
  <c r="P286" i="8"/>
  <c r="P249" i="8"/>
  <c r="P241" i="8"/>
  <c r="P693" i="8"/>
  <c r="P599" i="8"/>
  <c r="P537" i="8"/>
  <c r="P521" i="8"/>
  <c r="P587" i="8"/>
  <c r="P527" i="8"/>
  <c r="P649" i="8"/>
  <c r="P646" i="8"/>
  <c r="P555" i="8"/>
  <c r="P512" i="8"/>
  <c r="P566" i="8"/>
  <c r="P522" i="8"/>
  <c r="P482" i="8"/>
  <c r="P513" i="8"/>
  <c r="P664" i="8"/>
  <c r="P562" i="8"/>
  <c r="P570" i="8"/>
  <c r="P524" i="8"/>
  <c r="P508" i="8"/>
  <c r="P541" i="8"/>
  <c r="P638" i="8"/>
  <c r="P598" i="8"/>
  <c r="P611" i="8"/>
  <c r="P506" i="8"/>
  <c r="P509" i="8"/>
  <c r="P499" i="8"/>
  <c r="P485" i="8"/>
  <c r="P447" i="8"/>
  <c r="P507" i="8"/>
  <c r="P424" i="8"/>
  <c r="P455" i="8"/>
  <c r="P449" i="8"/>
  <c r="P437" i="8"/>
  <c r="P427" i="8"/>
  <c r="P423" i="8"/>
  <c r="P417" i="8"/>
  <c r="P464" i="8"/>
  <c r="P494" i="8"/>
  <c r="P473" i="8"/>
  <c r="P431" i="8"/>
  <c r="P471" i="8"/>
  <c r="P388" i="8"/>
  <c r="P367" i="8"/>
  <c r="P572" i="8"/>
  <c r="P376" i="8"/>
  <c r="P370" i="8"/>
  <c r="P357" i="8"/>
  <c r="P355" i="8"/>
  <c r="P400" i="8"/>
  <c r="P395" i="8"/>
  <c r="P372" i="8"/>
  <c r="P359" i="8"/>
  <c r="P418" i="8"/>
  <c r="P412" i="8"/>
  <c r="P406" i="8"/>
  <c r="P356" i="8"/>
  <c r="P434" i="8"/>
  <c r="P414" i="8"/>
  <c r="P410" i="8"/>
  <c r="P387" i="8"/>
  <c r="P349" i="8"/>
  <c r="P310" i="8"/>
  <c r="P459" i="8"/>
  <c r="P454" i="8"/>
  <c r="P337" i="8"/>
  <c r="P319" i="8"/>
  <c r="P332" i="8"/>
  <c r="P301" i="8"/>
  <c r="P285" i="8"/>
  <c r="P339" i="8"/>
  <c r="P318" i="8"/>
  <c r="P300" i="8"/>
  <c r="P292" i="8"/>
  <c r="P272" i="8"/>
  <c r="P444" i="8"/>
  <c r="P335" i="8"/>
  <c r="P330" i="8"/>
  <c r="P308" i="8"/>
  <c r="P270" i="8"/>
  <c r="P268" i="8"/>
  <c r="P266" i="8"/>
  <c r="P257" i="8"/>
  <c r="P255" i="8"/>
  <c r="P408" i="8"/>
  <c r="P282" i="8"/>
  <c r="P435" i="8"/>
  <c r="P321" i="8"/>
  <c r="P281" i="8"/>
  <c r="P267" i="8"/>
  <c r="P254" i="8"/>
  <c r="P442" i="8"/>
  <c r="P409" i="8"/>
  <c r="P353" i="8"/>
  <c r="P358" i="8"/>
  <c r="P345" i="8"/>
  <c r="P291" i="8"/>
  <c r="P271" i="8"/>
  <c r="P243" i="8"/>
  <c r="P240" i="8"/>
  <c r="P230" i="8"/>
  <c r="P217" i="8"/>
  <c r="P181" i="8"/>
  <c r="P386" i="8"/>
  <c r="P309" i="8"/>
  <c r="P304" i="8"/>
  <c r="P298" i="8"/>
  <c r="P225" i="8"/>
  <c r="P222" i="8"/>
  <c r="P209" i="8"/>
  <c r="P205" i="8"/>
  <c r="P190" i="8"/>
  <c r="P398" i="8"/>
  <c r="P302" i="8"/>
  <c r="P428" i="8"/>
  <c r="P415" i="8"/>
  <c r="P407" i="8"/>
  <c r="P374" i="8"/>
  <c r="P275" i="8"/>
  <c r="P265" i="8"/>
  <c r="P228" i="8"/>
  <c r="P208" i="8"/>
  <c r="P202" i="8"/>
  <c r="P197" i="8"/>
  <c r="P186" i="8"/>
  <c r="P179" i="8"/>
  <c r="P175" i="8"/>
  <c r="P163" i="8"/>
  <c r="P154" i="8"/>
  <c r="P134" i="8"/>
  <c r="P118" i="8"/>
  <c r="P340" i="8"/>
  <c r="P317" i="8"/>
  <c r="P261" i="8"/>
  <c r="P237" i="8"/>
  <c r="P227" i="8"/>
  <c r="P193" i="8"/>
  <c r="P153" i="8"/>
  <c r="P145" i="8"/>
  <c r="P129" i="8"/>
  <c r="P113" i="8"/>
  <c r="P262" i="8"/>
  <c r="P245" i="8"/>
  <c r="P346" i="8"/>
  <c r="P341" i="8"/>
  <c r="P336" i="8"/>
  <c r="P273" i="8"/>
  <c r="P211" i="8"/>
  <c r="P176" i="8"/>
  <c r="P171" i="8"/>
  <c r="P140" i="8"/>
  <c r="P122" i="8"/>
  <c r="P116" i="8"/>
  <c r="P74" i="8"/>
  <c r="P221" i="8"/>
  <c r="P101" i="8"/>
  <c r="P563" i="8"/>
  <c r="P391" i="8"/>
  <c r="P189" i="8"/>
  <c r="P173" i="8"/>
  <c r="P124" i="8"/>
  <c r="P107" i="8"/>
  <c r="P102" i="8"/>
  <c r="P86" i="8"/>
  <c r="P284" i="8"/>
  <c r="P236" i="8"/>
  <c r="P203" i="8"/>
  <c r="P143" i="8"/>
  <c r="P133" i="8"/>
  <c r="P80" i="8"/>
  <c r="P77" i="8"/>
  <c r="P58" i="8"/>
  <c r="P42" i="8"/>
  <c r="P283" i="8"/>
  <c r="P259" i="8"/>
  <c r="P253" i="8"/>
  <c r="P139" i="8"/>
  <c r="P137" i="8"/>
  <c r="P126" i="8"/>
  <c r="P96" i="8"/>
  <c r="P66" i="8"/>
  <c r="P53" i="8"/>
  <c r="P37" i="8"/>
  <c r="P498" i="8"/>
  <c r="P369" i="8"/>
  <c r="P363" i="8"/>
  <c r="P325" i="8"/>
  <c r="P238" i="8"/>
  <c r="P233" i="8"/>
  <c r="P218" i="8"/>
  <c r="P379" i="8"/>
  <c r="P303" i="8"/>
  <c r="P294" i="8"/>
  <c r="P277" i="8"/>
  <c r="P164" i="8"/>
  <c r="P158" i="8"/>
  <c r="P147" i="8"/>
  <c r="P121" i="8"/>
  <c r="P111" i="8"/>
  <c r="P94" i="8"/>
  <c r="P79" i="8"/>
  <c r="P67" i="8"/>
  <c r="P51" i="8"/>
  <c r="P48" i="8"/>
  <c r="P23" i="8"/>
  <c r="P347" i="8"/>
  <c r="P299" i="8"/>
  <c r="P250" i="8"/>
  <c r="P196" i="8"/>
  <c r="P188" i="8"/>
  <c r="P148" i="8"/>
  <c r="P244" i="8"/>
  <c r="P219" i="8"/>
  <c r="P206" i="8"/>
  <c r="P159" i="8"/>
  <c r="P135" i="8"/>
  <c r="P131" i="8"/>
  <c r="P33" i="8"/>
  <c r="P18" i="8"/>
  <c r="P198" i="8"/>
  <c r="P98" i="8"/>
  <c r="P364" i="8"/>
  <c r="P334" i="8"/>
  <c r="P224" i="8"/>
  <c r="P192" i="8"/>
  <c r="P165" i="8"/>
  <c r="P115" i="8"/>
  <c r="P105" i="8"/>
  <c r="P56" i="8"/>
  <c r="P19" i="8"/>
  <c r="P239" i="8"/>
  <c r="P117" i="8"/>
  <c r="P93" i="8"/>
  <c r="P65" i="8"/>
  <c r="P50" i="8"/>
  <c r="P87" i="8"/>
  <c r="P30" i="8"/>
  <c r="P142" i="8"/>
  <c r="P207" i="8"/>
  <c r="P180" i="8"/>
  <c r="P83" i="8"/>
  <c r="P52" i="8"/>
  <c r="P24" i="8"/>
  <c r="P15" i="8"/>
  <c r="P396" i="8"/>
  <c r="P201" i="8"/>
  <c r="P156" i="8"/>
  <c r="P132" i="8"/>
  <c r="P128" i="8"/>
  <c r="P68" i="8"/>
  <c r="P62" i="8"/>
  <c r="P256" i="8"/>
  <c r="P323" i="8"/>
  <c r="P170" i="8"/>
  <c r="P166" i="8"/>
  <c r="P150" i="8"/>
  <c r="P123" i="8"/>
  <c r="P103" i="8"/>
  <c r="P78" i="8"/>
  <c r="P70" i="8"/>
  <c r="P41" i="8"/>
  <c r="P14" i="8"/>
  <c r="P289" i="8"/>
  <c r="P191" i="8"/>
  <c r="P185" i="8"/>
  <c r="P174" i="8"/>
  <c r="P92" i="8"/>
  <c r="P82" i="8"/>
  <c r="P59" i="8"/>
  <c r="P38" i="8"/>
  <c r="P136" i="8"/>
  <c r="P130" i="8"/>
  <c r="P380" i="8"/>
  <c r="P235" i="8"/>
  <c r="P169" i="8"/>
  <c r="P155" i="8"/>
  <c r="P119" i="8"/>
  <c r="P114" i="8"/>
  <c r="P55" i="8"/>
  <c r="P21" i="8"/>
  <c r="P160" i="8"/>
  <c r="P91" i="8"/>
  <c r="P31" i="8"/>
  <c r="P20" i="8"/>
  <c r="P234" i="8"/>
  <c r="P120" i="8"/>
  <c r="P106" i="8"/>
  <c r="P104" i="8"/>
  <c r="P100" i="8"/>
  <c r="P61" i="8"/>
  <c r="P307" i="8"/>
  <c r="P177" i="8"/>
  <c r="P149" i="8"/>
  <c r="P138" i="8"/>
  <c r="P157" i="8"/>
  <c r="P141" i="8"/>
  <c r="P84" i="8"/>
  <c r="P76" i="8"/>
  <c r="P49" i="8"/>
  <c r="P29" i="8"/>
  <c r="P12" i="8"/>
  <c r="P182" i="8"/>
  <c r="P69" i="8"/>
  <c r="P32" i="8"/>
  <c r="P22" i="8"/>
  <c r="P125" i="8"/>
  <c r="P17" i="8"/>
  <c r="P13" i="8"/>
  <c r="P85" i="8"/>
  <c r="P25" i="8"/>
  <c r="P394" i="8"/>
  <c r="P276" i="8"/>
  <c r="P204" i="8"/>
  <c r="P88" i="8"/>
  <c r="P73" i="8"/>
  <c r="P57" i="8"/>
  <c r="P40" i="8"/>
  <c r="P16" i="8"/>
  <c r="P326" i="8"/>
  <c r="P97" i="8"/>
  <c r="P64" i="8"/>
  <c r="P60" i="8"/>
  <c r="P320" i="8"/>
  <c r="P293" i="8"/>
  <c r="P220" i="8"/>
  <c r="P9" i="8"/>
  <c r="P95" i="8"/>
  <c r="P89" i="8"/>
  <c r="P28" i="8"/>
  <c r="P10" i="8"/>
  <c r="P26" i="8"/>
  <c r="P36" i="8"/>
  <c r="P47" i="8"/>
  <c r="P11" i="8"/>
  <c r="P187" i="8"/>
  <c r="P46" i="8"/>
  <c r="P329" i="8"/>
  <c r="P172" i="8"/>
  <c r="P71" i="8"/>
  <c r="P43" i="8"/>
  <c r="P112" i="8"/>
  <c r="P108" i="8"/>
  <c r="P27" i="8"/>
  <c r="P35" i="8"/>
  <c r="P75" i="8"/>
  <c r="R4" i="8"/>
  <c r="Q6" i="8"/>
  <c r="E38" i="1"/>
  <c r="E34" i="1" s="1"/>
  <c r="BP689" i="12" l="1"/>
  <c r="F588" i="12"/>
  <c r="F409" i="12"/>
  <c r="F281" i="12"/>
  <c r="F587" i="12"/>
  <c r="F599" i="12"/>
  <c r="F591" i="12"/>
  <c r="F597" i="12"/>
  <c r="F277" i="11"/>
  <c r="F664" i="11"/>
  <c r="F345" i="11"/>
  <c r="F233" i="11"/>
  <c r="F268" i="11"/>
  <c r="F655" i="11"/>
  <c r="F111" i="12"/>
  <c r="F593" i="12"/>
  <c r="F278" i="11"/>
  <c r="F339" i="11"/>
  <c r="F665" i="11"/>
  <c r="F485" i="12"/>
  <c r="F162" i="12"/>
  <c r="F659" i="11"/>
  <c r="F658" i="11"/>
  <c r="F667" i="11"/>
  <c r="F273" i="11"/>
  <c r="F90" i="12"/>
  <c r="F476" i="11"/>
  <c r="F468" i="11"/>
  <c r="F590" i="12"/>
  <c r="F139" i="12"/>
  <c r="F555" i="11"/>
  <c r="F267" i="11"/>
  <c r="F623" i="12"/>
  <c r="F276" i="11"/>
  <c r="F469" i="11"/>
  <c r="F478" i="11"/>
  <c r="F270" i="11"/>
  <c r="F600" i="12"/>
  <c r="F414" i="12"/>
  <c r="F479" i="12"/>
  <c r="F602" i="12"/>
  <c r="F592" i="12"/>
  <c r="F473" i="12"/>
  <c r="F486" i="12"/>
  <c r="F264" i="12"/>
  <c r="F594" i="12"/>
  <c r="F357" i="11"/>
  <c r="F604" i="12"/>
  <c r="F536" i="12"/>
  <c r="F238" i="11"/>
  <c r="F240" i="11"/>
  <c r="F524" i="11"/>
  <c r="F346" i="11"/>
  <c r="F566" i="11"/>
  <c r="F340" i="11"/>
  <c r="F347" i="11"/>
  <c r="F661" i="11"/>
  <c r="F210" i="11"/>
  <c r="F499" i="12"/>
  <c r="F601" i="12"/>
  <c r="M689" i="12"/>
  <c r="F342" i="11"/>
  <c r="F668" i="11"/>
  <c r="F290" i="11"/>
  <c r="F335" i="11"/>
  <c r="F230" i="11"/>
  <c r="F635" i="12"/>
  <c r="F545" i="11"/>
  <c r="F398" i="11"/>
  <c r="F245" i="11"/>
  <c r="O39" i="11"/>
  <c r="F394" i="11"/>
  <c r="F537" i="11"/>
  <c r="F232" i="11"/>
  <c r="F239" i="11"/>
  <c r="F389" i="11"/>
  <c r="F548" i="11"/>
  <c r="F542" i="11"/>
  <c r="F211" i="11"/>
  <c r="F397" i="11"/>
  <c r="F395" i="11"/>
  <c r="F244" i="11"/>
  <c r="F353" i="11"/>
  <c r="F384" i="11"/>
  <c r="F386" i="11"/>
  <c r="F242" i="11"/>
  <c r="F234" i="11"/>
  <c r="F381" i="11"/>
  <c r="F300" i="11"/>
  <c r="F312" i="11"/>
  <c r="F336" i="11"/>
  <c r="F343" i="11"/>
  <c r="F546" i="11"/>
  <c r="F338" i="11"/>
  <c r="F359" i="11"/>
  <c r="F356" i="11"/>
  <c r="F298" i="11"/>
  <c r="F208" i="11"/>
  <c r="F301" i="11"/>
  <c r="F549" i="11"/>
  <c r="F202" i="11"/>
  <c r="F385" i="11"/>
  <c r="F295" i="11"/>
  <c r="F477" i="11"/>
  <c r="F200" i="11"/>
  <c r="F483" i="11"/>
  <c r="F616" i="11"/>
  <c r="F480" i="11"/>
  <c r="F572" i="11"/>
  <c r="F230" i="12"/>
  <c r="F206" i="11"/>
  <c r="F299" i="12"/>
  <c r="F471" i="11"/>
  <c r="F293" i="11"/>
  <c r="F472" i="11"/>
  <c r="F387" i="11"/>
  <c r="F311" i="11"/>
  <c r="AZ689" i="12"/>
  <c r="F583" i="12"/>
  <c r="F306" i="11"/>
  <c r="F285" i="11"/>
  <c r="F197" i="11"/>
  <c r="F303" i="11"/>
  <c r="F474" i="11"/>
  <c r="F286" i="11"/>
  <c r="F349" i="11"/>
  <c r="F362" i="11"/>
  <c r="AI689" i="12"/>
  <c r="F243" i="12"/>
  <c r="F204" i="11"/>
  <c r="F538" i="11"/>
  <c r="F393" i="11"/>
  <c r="F291" i="11"/>
  <c r="F287" i="11"/>
  <c r="F388" i="11"/>
  <c r="F396" i="11"/>
  <c r="F337" i="11"/>
  <c r="F575" i="11"/>
  <c r="F589" i="12"/>
  <c r="AH689" i="12"/>
  <c r="F596" i="12"/>
  <c r="F649" i="12"/>
  <c r="F375" i="12"/>
  <c r="F579" i="12"/>
  <c r="F536" i="11"/>
  <c r="F360" i="11"/>
  <c r="F391" i="11"/>
  <c r="F289" i="11"/>
  <c r="F470" i="11"/>
  <c r="F341" i="11"/>
  <c r="F198" i="11"/>
  <c r="F350" i="11"/>
  <c r="R689" i="12"/>
  <c r="F315" i="12"/>
  <c r="F621" i="12"/>
  <c r="F390" i="11"/>
  <c r="F309" i="11"/>
  <c r="F392" i="11"/>
  <c r="F315" i="11"/>
  <c r="F571" i="12"/>
  <c r="F666" i="12"/>
  <c r="F54" i="11"/>
  <c r="F199" i="11"/>
  <c r="F224" i="12"/>
  <c r="F232" i="12"/>
  <c r="F214" i="12"/>
  <c r="F585" i="11"/>
  <c r="F364" i="11"/>
  <c r="F606" i="11"/>
  <c r="F165" i="11"/>
  <c r="F540" i="11"/>
  <c r="F358" i="11"/>
  <c r="F345" i="12"/>
  <c r="F482" i="12"/>
  <c r="F363" i="12"/>
  <c r="F303" i="12"/>
  <c r="F583" i="11"/>
  <c r="F636" i="11"/>
  <c r="F174" i="11"/>
  <c r="F344" i="11"/>
  <c r="F63" i="11"/>
  <c r="F656" i="12"/>
  <c r="F300" i="12"/>
  <c r="F595" i="12"/>
  <c r="F441" i="11"/>
  <c r="F640" i="11"/>
  <c r="F470" i="12"/>
  <c r="F207" i="11"/>
  <c r="F578" i="11"/>
  <c r="F539" i="11"/>
  <c r="F566" i="12"/>
  <c r="F550" i="11"/>
  <c r="F652" i="12"/>
  <c r="F239" i="12"/>
  <c r="F330" i="11"/>
  <c r="F568" i="11"/>
  <c r="F567" i="11"/>
  <c r="F544" i="11"/>
  <c r="F436" i="12"/>
  <c r="F385" i="12"/>
  <c r="F394" i="12"/>
  <c r="F378" i="11"/>
  <c r="F668" i="12"/>
  <c r="F632" i="11"/>
  <c r="F571" i="11"/>
  <c r="F504" i="12"/>
  <c r="F563" i="11"/>
  <c r="F447" i="11"/>
  <c r="F322" i="11"/>
  <c r="F313" i="11"/>
  <c r="F332" i="11"/>
  <c r="F307" i="11"/>
  <c r="F310" i="11"/>
  <c r="F604" i="11"/>
  <c r="F366" i="12"/>
  <c r="F660" i="12"/>
  <c r="F469" i="12"/>
  <c r="F564" i="12"/>
  <c r="F72" i="12"/>
  <c r="F324" i="11"/>
  <c r="F377" i="11"/>
  <c r="F325" i="11"/>
  <c r="F305" i="11"/>
  <c r="F361" i="11"/>
  <c r="F551" i="11"/>
  <c r="F304" i="11"/>
  <c r="F543" i="11"/>
  <c r="F205" i="11"/>
  <c r="F99" i="11"/>
  <c r="F400" i="12"/>
  <c r="F647" i="12"/>
  <c r="F439" i="12"/>
  <c r="F657" i="12"/>
  <c r="F435" i="11"/>
  <c r="F580" i="11"/>
  <c r="F553" i="11"/>
  <c r="F567" i="12"/>
  <c r="F617" i="11"/>
  <c r="F323" i="11"/>
  <c r="F308" i="11"/>
  <c r="F355" i="11"/>
  <c r="F302" i="11"/>
  <c r="F547" i="11"/>
  <c r="F379" i="11"/>
  <c r="F639" i="12"/>
  <c r="F447" i="12"/>
  <c r="F334" i="12"/>
  <c r="F541" i="12"/>
  <c r="F652" i="11"/>
  <c r="F376" i="11"/>
  <c r="F628" i="11"/>
  <c r="F90" i="11"/>
  <c r="F168" i="11"/>
  <c r="F368" i="11"/>
  <c r="F607" i="11"/>
  <c r="F634" i="11"/>
  <c r="F618" i="11"/>
  <c r="BB689" i="12"/>
  <c r="AK689" i="12"/>
  <c r="T689" i="12"/>
  <c r="F128" i="12"/>
  <c r="F374" i="11"/>
  <c r="F629" i="11"/>
  <c r="F166" i="11"/>
  <c r="F162" i="11"/>
  <c r="F610" i="11"/>
  <c r="F167" i="11"/>
  <c r="F615" i="11"/>
  <c r="F173" i="12"/>
  <c r="F266" i="12"/>
  <c r="F248" i="12"/>
  <c r="BA689" i="12"/>
  <c r="AJ689" i="12"/>
  <c r="S689" i="12"/>
  <c r="F538" i="12"/>
  <c r="F619" i="11"/>
  <c r="F609" i="11"/>
  <c r="F633" i="11"/>
  <c r="F317" i="11"/>
  <c r="F327" i="11"/>
  <c r="F621" i="11"/>
  <c r="F635" i="11"/>
  <c r="BK689" i="12"/>
  <c r="AT689" i="12"/>
  <c r="AB689" i="12"/>
  <c r="K689" i="12"/>
  <c r="F176" i="12"/>
  <c r="P689" i="12"/>
  <c r="BJ689" i="12"/>
  <c r="AR689" i="12"/>
  <c r="AA689" i="12"/>
  <c r="F368" i="12"/>
  <c r="F63" i="12"/>
  <c r="F320" i="12"/>
  <c r="F420" i="11"/>
  <c r="AX689" i="12"/>
  <c r="F427" i="11"/>
  <c r="F419" i="11"/>
  <c r="F429" i="11"/>
  <c r="AW689" i="12"/>
  <c r="F326" i="11"/>
  <c r="AE689" i="12"/>
  <c r="F366" i="11"/>
  <c r="BL689" i="12"/>
  <c r="L689" i="12"/>
  <c r="F627" i="11"/>
  <c r="F164" i="11"/>
  <c r="F318" i="11"/>
  <c r="F639" i="11"/>
  <c r="F630" i="11"/>
  <c r="F606" i="12"/>
  <c r="F611" i="11"/>
  <c r="F203" i="11"/>
  <c r="F561" i="11"/>
  <c r="F170" i="11"/>
  <c r="F352" i="11"/>
  <c r="F625" i="11"/>
  <c r="F380" i="11"/>
  <c r="F163" i="11"/>
  <c r="F173" i="11"/>
  <c r="F319" i="11"/>
  <c r="F354" i="11"/>
  <c r="F651" i="11"/>
  <c r="F622" i="11"/>
  <c r="F418" i="11"/>
  <c r="F198" i="12"/>
  <c r="F618" i="12"/>
  <c r="F329" i="12"/>
  <c r="F175" i="12"/>
  <c r="BH689" i="12"/>
  <c r="AQ689" i="12"/>
  <c r="Z689" i="12"/>
  <c r="F275" i="12"/>
  <c r="F632" i="12"/>
  <c r="F209" i="12"/>
  <c r="F560" i="11"/>
  <c r="F169" i="11"/>
  <c r="F564" i="11"/>
  <c r="F562" i="11"/>
  <c r="F321" i="11"/>
  <c r="F638" i="11"/>
  <c r="F431" i="11"/>
  <c r="F428" i="11"/>
  <c r="F630" i="12"/>
  <c r="F367" i="12"/>
  <c r="F167" i="12"/>
  <c r="BG689" i="12"/>
  <c r="AP689" i="12"/>
  <c r="Y689" i="12"/>
  <c r="F380" i="12"/>
  <c r="F205" i="12"/>
  <c r="F261" i="12"/>
  <c r="F608" i="11"/>
  <c r="F557" i="11"/>
  <c r="F172" i="11"/>
  <c r="F171" i="11"/>
  <c r="F576" i="11"/>
  <c r="F209" i="11"/>
  <c r="F370" i="11"/>
  <c r="F473" i="11"/>
  <c r="F559" i="11"/>
  <c r="F581" i="11"/>
  <c r="F647" i="11"/>
  <c r="BF689" i="12"/>
  <c r="AO689" i="12"/>
  <c r="X689" i="12"/>
  <c r="F343" i="12"/>
  <c r="F428" i="12"/>
  <c r="F537" i="12"/>
  <c r="BO689" i="12"/>
  <c r="F545" i="12"/>
  <c r="O689" i="12"/>
  <c r="F423" i="11"/>
  <c r="AV689" i="12"/>
  <c r="F72" i="11"/>
  <c r="AD689" i="12"/>
  <c r="F278" i="12"/>
  <c r="F177" i="11"/>
  <c r="F288" i="11"/>
  <c r="F573" i="11"/>
  <c r="F372" i="11"/>
  <c r="F294" i="11"/>
  <c r="F565" i="11"/>
  <c r="F438" i="11"/>
  <c r="F584" i="11"/>
  <c r="F643" i="11"/>
  <c r="BE689" i="12"/>
  <c r="AN689" i="12"/>
  <c r="W689" i="12"/>
  <c r="F260" i="12"/>
  <c r="F171" i="12"/>
  <c r="F273" i="12"/>
  <c r="F547" i="12"/>
  <c r="F421" i="11"/>
  <c r="AY689" i="12"/>
  <c r="F426" i="11"/>
  <c r="AG689" i="12"/>
  <c r="F424" i="11"/>
  <c r="F320" i="11"/>
  <c r="F269" i="12"/>
  <c r="BM689" i="12"/>
  <c r="N689" i="12"/>
  <c r="F624" i="11"/>
  <c r="F614" i="11"/>
  <c r="F649" i="11"/>
  <c r="F176" i="11"/>
  <c r="F281" i="11"/>
  <c r="F328" i="11"/>
  <c r="F201" i="11"/>
  <c r="F574" i="11"/>
  <c r="F605" i="11"/>
  <c r="F369" i="11"/>
  <c r="F422" i="11"/>
  <c r="F556" i="11"/>
  <c r="F623" i="11"/>
  <c r="F579" i="11"/>
  <c r="F434" i="11"/>
  <c r="F367" i="11"/>
  <c r="F418" i="12"/>
  <c r="BD689" i="12"/>
  <c r="AM689" i="12"/>
  <c r="V689" i="12"/>
  <c r="F634" i="12"/>
  <c r="F241" i="12"/>
  <c r="BQ689" i="12"/>
  <c r="Q689" i="12"/>
  <c r="F425" i="11"/>
  <c r="F650" i="11"/>
  <c r="BN689" i="12"/>
  <c r="AF689" i="12"/>
  <c r="F375" i="11"/>
  <c r="F432" i="11"/>
  <c r="F81" i="11"/>
  <c r="AU689" i="12"/>
  <c r="F612" i="11"/>
  <c r="F373" i="11"/>
  <c r="F577" i="11"/>
  <c r="F631" i="11"/>
  <c r="F316" i="11"/>
  <c r="F554" i="11"/>
  <c r="F582" i="11"/>
  <c r="F363" i="11"/>
  <c r="F430" i="11"/>
  <c r="F417" i="12"/>
  <c r="BC689" i="12"/>
  <c r="AL689" i="12"/>
  <c r="U689" i="12"/>
  <c r="F317" i="12"/>
  <c r="F99" i="12"/>
  <c r="F687" i="12"/>
  <c r="F680" i="12"/>
  <c r="F688" i="12"/>
  <c r="F682" i="12"/>
  <c r="F679" i="12"/>
  <c r="F678" i="12"/>
  <c r="F675" i="12"/>
  <c r="F683" i="12"/>
  <c r="F677" i="12"/>
  <c r="F684" i="12"/>
  <c r="F673" i="12"/>
  <c r="F676" i="12"/>
  <c r="F461" i="12"/>
  <c r="F459" i="12"/>
  <c r="F466" i="12"/>
  <c r="F458" i="12"/>
  <c r="F454" i="12"/>
  <c r="F455" i="12"/>
  <c r="F465" i="12"/>
  <c r="F463" i="12"/>
  <c r="F457" i="12"/>
  <c r="F456" i="12"/>
  <c r="F419" i="12"/>
  <c r="F422" i="12"/>
  <c r="F374" i="12"/>
  <c r="F381" i="12"/>
  <c r="F376" i="12"/>
  <c r="F373" i="12"/>
  <c r="F370" i="12"/>
  <c r="F369" i="12"/>
  <c r="F378" i="12"/>
  <c r="F372" i="12"/>
  <c r="F179" i="12"/>
  <c r="F515" i="12"/>
  <c r="F607" i="12"/>
  <c r="F614" i="12"/>
  <c r="F612" i="12"/>
  <c r="F619" i="12"/>
  <c r="F611" i="12"/>
  <c r="F610" i="12"/>
  <c r="F616" i="12"/>
  <c r="F605" i="12"/>
  <c r="F608" i="12"/>
  <c r="F210" i="12"/>
  <c r="F37" i="12"/>
  <c r="F35" i="12"/>
  <c r="F36" i="12"/>
  <c r="F196" i="12"/>
  <c r="F197" i="12"/>
  <c r="F631" i="12"/>
  <c r="F628" i="12"/>
  <c r="F636" i="12"/>
  <c r="F629" i="12"/>
  <c r="F624" i="12"/>
  <c r="F625" i="12"/>
  <c r="F627" i="12"/>
  <c r="F633" i="12"/>
  <c r="F364" i="12"/>
  <c r="F356" i="12"/>
  <c r="F359" i="12"/>
  <c r="F357" i="12"/>
  <c r="F352" i="12"/>
  <c r="F361" i="12"/>
  <c r="F353" i="12"/>
  <c r="F355" i="12"/>
  <c r="F460" i="12"/>
  <c r="F524" i="12"/>
  <c r="F119" i="12"/>
  <c r="F126" i="12"/>
  <c r="F118" i="12"/>
  <c r="F121" i="12"/>
  <c r="E109" i="12"/>
  <c r="F501" i="12" s="1"/>
  <c r="F115" i="12"/>
  <c r="F117" i="12"/>
  <c r="F125" i="12"/>
  <c r="F123" i="12"/>
  <c r="F114" i="12"/>
  <c r="F138" i="12"/>
  <c r="F135" i="12"/>
  <c r="F143" i="12"/>
  <c r="F136" i="12"/>
  <c r="F133" i="12"/>
  <c r="F140" i="12"/>
  <c r="F131" i="12"/>
  <c r="F134" i="12"/>
  <c r="F129" i="12"/>
  <c r="F132" i="12"/>
  <c r="F116" i="12"/>
  <c r="F521" i="11"/>
  <c r="F533" i="11"/>
  <c r="F519" i="11"/>
  <c r="F181" i="12"/>
  <c r="F415" i="12"/>
  <c r="F408" i="12"/>
  <c r="F407" i="12"/>
  <c r="F410" i="12"/>
  <c r="F405" i="12"/>
  <c r="F406" i="12"/>
  <c r="F403" i="12"/>
  <c r="F404" i="12"/>
  <c r="F401" i="12"/>
  <c r="F402" i="12"/>
  <c r="F412" i="12"/>
  <c r="F413" i="12"/>
  <c r="F113" i="12"/>
  <c r="F530" i="12"/>
  <c r="F686" i="12"/>
  <c r="F330" i="12"/>
  <c r="F325" i="12"/>
  <c r="F322" i="12"/>
  <c r="F323" i="12"/>
  <c r="F328" i="12"/>
  <c r="F319" i="12"/>
  <c r="F316" i="12"/>
  <c r="F318" i="12"/>
  <c r="F327" i="12"/>
  <c r="F321" i="12"/>
  <c r="F354" i="12"/>
  <c r="F351" i="12"/>
  <c r="F272" i="11"/>
  <c r="F526" i="11"/>
  <c r="F296" i="11"/>
  <c r="F284" i="11"/>
  <c r="F532" i="11"/>
  <c r="F282" i="11"/>
  <c r="F439" i="11"/>
  <c r="F275" i="11"/>
  <c r="F528" i="11"/>
  <c r="F609" i="12"/>
  <c r="F664" i="12"/>
  <c r="F235" i="12"/>
  <c r="F237" i="12"/>
  <c r="F245" i="12"/>
  <c r="F240" i="12"/>
  <c r="F238" i="12"/>
  <c r="F236" i="12"/>
  <c r="F233" i="12"/>
  <c r="F234" i="12"/>
  <c r="F242" i="12"/>
  <c r="F358" i="12"/>
  <c r="F190" i="12"/>
  <c r="F549" i="12"/>
  <c r="F544" i="12"/>
  <c r="F546" i="12"/>
  <c r="F551" i="12"/>
  <c r="F543" i="12"/>
  <c r="F539" i="12"/>
  <c r="F542" i="12"/>
  <c r="F548" i="12"/>
  <c r="F540" i="12"/>
  <c r="K144" i="12"/>
  <c r="F478" i="12"/>
  <c r="F475" i="12"/>
  <c r="F483" i="12"/>
  <c r="F476" i="12"/>
  <c r="F477" i="12"/>
  <c r="F480" i="12"/>
  <c r="F471" i="12"/>
  <c r="F474" i="12"/>
  <c r="F472" i="12"/>
  <c r="F231" i="12"/>
  <c r="F271" i="11"/>
  <c r="F529" i="11"/>
  <c r="F436" i="11"/>
  <c r="F553" i="12"/>
  <c r="F563" i="12"/>
  <c r="F560" i="12"/>
  <c r="F561" i="12"/>
  <c r="F568" i="12"/>
  <c r="F562" i="12"/>
  <c r="F556" i="12"/>
  <c r="F557" i="12"/>
  <c r="F559" i="12"/>
  <c r="F565" i="12"/>
  <c r="F617" i="12"/>
  <c r="F309" i="12"/>
  <c r="F396" i="12"/>
  <c r="F426" i="12"/>
  <c r="F226" i="12"/>
  <c r="F672" i="12"/>
  <c r="F211" i="12"/>
  <c r="F203" i="12"/>
  <c r="F206" i="12"/>
  <c r="F204" i="12"/>
  <c r="F208" i="12"/>
  <c r="F199" i="12"/>
  <c r="F202" i="12"/>
  <c r="F200" i="12"/>
  <c r="F274" i="11"/>
  <c r="F534" i="11"/>
  <c r="F266" i="11"/>
  <c r="F525" i="11"/>
  <c r="F445" i="11"/>
  <c r="F392" i="12"/>
  <c r="F141" i="12"/>
  <c r="F326" i="12"/>
  <c r="F192" i="12"/>
  <c r="F379" i="12"/>
  <c r="F464" i="12"/>
  <c r="F307" i="12"/>
  <c r="F487" i="12"/>
  <c r="F495" i="12"/>
  <c r="F493" i="12"/>
  <c r="F500" i="12"/>
  <c r="F492" i="12"/>
  <c r="F488" i="12"/>
  <c r="F497" i="12"/>
  <c r="F498" i="12"/>
  <c r="F490" i="12"/>
  <c r="F491" i="12"/>
  <c r="F489" i="12"/>
  <c r="F527" i="11"/>
  <c r="F531" i="11"/>
  <c r="F453" i="12"/>
  <c r="F393" i="12"/>
  <c r="F391" i="12"/>
  <c r="F390" i="12"/>
  <c r="F398" i="12"/>
  <c r="F388" i="12"/>
  <c r="F395" i="12"/>
  <c r="F386" i="12"/>
  <c r="F387" i="12"/>
  <c r="F389" i="12"/>
  <c r="F503" i="12"/>
  <c r="F674" i="12"/>
  <c r="F298" i="12"/>
  <c r="F308" i="12"/>
  <c r="F305" i="12"/>
  <c r="F306" i="12"/>
  <c r="F313" i="12"/>
  <c r="F302" i="12"/>
  <c r="F310" i="12"/>
  <c r="F304" i="12"/>
  <c r="F301" i="12"/>
  <c r="F444" i="12"/>
  <c r="F449" i="12"/>
  <c r="F442" i="12"/>
  <c r="F441" i="12"/>
  <c r="F437" i="12"/>
  <c r="F438" i="12"/>
  <c r="F446" i="12"/>
  <c r="F448" i="12"/>
  <c r="F440" i="12"/>
  <c r="F249" i="12"/>
  <c r="F255" i="12"/>
  <c r="F257" i="12"/>
  <c r="F254" i="12"/>
  <c r="F262" i="12"/>
  <c r="F251" i="12"/>
  <c r="F253" i="12"/>
  <c r="F250" i="12"/>
  <c r="F259" i="12"/>
  <c r="F258" i="12"/>
  <c r="F215" i="12"/>
  <c r="F360" i="12"/>
  <c r="F120" i="12"/>
  <c r="F520" i="11"/>
  <c r="F462" i="12"/>
  <c r="F572" i="12"/>
  <c r="F580" i="12"/>
  <c r="F577" i="12"/>
  <c r="F578" i="12"/>
  <c r="F585" i="12"/>
  <c r="F574" i="12"/>
  <c r="F576" i="12"/>
  <c r="F573" i="12"/>
  <c r="F582" i="12"/>
  <c r="F681" i="12"/>
  <c r="F227" i="12"/>
  <c r="F223" i="12"/>
  <c r="F220" i="12"/>
  <c r="F228" i="12"/>
  <c r="F221" i="12"/>
  <c r="F216" i="12"/>
  <c r="F218" i="12"/>
  <c r="F225" i="12"/>
  <c r="F219" i="12"/>
  <c r="F217" i="12"/>
  <c r="F124" i="12"/>
  <c r="F648" i="11"/>
  <c r="F444" i="11"/>
  <c r="F475" i="11"/>
  <c r="F641" i="11"/>
  <c r="F523" i="11"/>
  <c r="F184" i="12"/>
  <c r="F626" i="12"/>
  <c r="F696" i="12"/>
  <c r="F558" i="12"/>
  <c r="F570" i="12"/>
  <c r="F276" i="12"/>
  <c r="F274" i="12"/>
  <c r="F271" i="12"/>
  <c r="F272" i="12"/>
  <c r="F279" i="12"/>
  <c r="F265" i="12"/>
  <c r="F267" i="12"/>
  <c r="F270" i="12"/>
  <c r="F268" i="12"/>
  <c r="F443" i="12"/>
  <c r="F496" i="12"/>
  <c r="F54" i="12"/>
  <c r="M280" i="12"/>
  <c r="L280" i="12"/>
  <c r="K280" i="12"/>
  <c r="N280" i="12"/>
  <c r="O280" i="12"/>
  <c r="P280" i="12"/>
  <c r="Q280" i="12"/>
  <c r="R280" i="12"/>
  <c r="S280" i="12"/>
  <c r="T280" i="12"/>
  <c r="U280" i="12"/>
  <c r="V280" i="12"/>
  <c r="W280" i="12"/>
  <c r="X280" i="12"/>
  <c r="Y280" i="12"/>
  <c r="Z280" i="12"/>
  <c r="AA280" i="12"/>
  <c r="AB280" i="12"/>
  <c r="AC280" i="12"/>
  <c r="AD280" i="12"/>
  <c r="AE280" i="12"/>
  <c r="AF280" i="12"/>
  <c r="AG280" i="12"/>
  <c r="AH280" i="12"/>
  <c r="AI280" i="12"/>
  <c r="AJ280" i="12"/>
  <c r="AK280" i="12"/>
  <c r="AL280" i="12"/>
  <c r="AM280" i="12"/>
  <c r="AN280" i="12"/>
  <c r="AO280" i="12"/>
  <c r="AP280" i="12"/>
  <c r="AQ280" i="12"/>
  <c r="AR280" i="12"/>
  <c r="AS280" i="12"/>
  <c r="AT280" i="12"/>
  <c r="AU280" i="12"/>
  <c r="AV280" i="12"/>
  <c r="AW280" i="12"/>
  <c r="AX280" i="12"/>
  <c r="AY280" i="12"/>
  <c r="AZ280" i="12"/>
  <c r="BA280" i="12"/>
  <c r="BB280" i="12"/>
  <c r="BC280" i="12"/>
  <c r="BD280" i="12"/>
  <c r="BE280" i="12"/>
  <c r="BF280" i="12"/>
  <c r="BG280" i="12"/>
  <c r="BH280" i="12"/>
  <c r="BI280" i="12"/>
  <c r="BJ280" i="12"/>
  <c r="BK280" i="12"/>
  <c r="BL280" i="12"/>
  <c r="BM280" i="12"/>
  <c r="BN280" i="12"/>
  <c r="BO280" i="12"/>
  <c r="BP280" i="12"/>
  <c r="BQ280" i="12"/>
  <c r="F510" i="12"/>
  <c r="F517" i="12"/>
  <c r="F509" i="12"/>
  <c r="F512" i="12"/>
  <c r="F502" i="12"/>
  <c r="F508" i="12"/>
  <c r="F506" i="12"/>
  <c r="F505" i="12"/>
  <c r="F514" i="12"/>
  <c r="F507" i="12"/>
  <c r="F653" i="11"/>
  <c r="F442" i="11"/>
  <c r="F448" i="11"/>
  <c r="F443" i="11"/>
  <c r="F644" i="11"/>
  <c r="F530" i="11"/>
  <c r="F446" i="11"/>
  <c r="F269" i="11"/>
  <c r="F655" i="12"/>
  <c r="F511" i="12"/>
  <c r="F333" i="12"/>
  <c r="F341" i="12"/>
  <c r="BI689" i="12"/>
  <c r="AS689" i="12"/>
  <c r="AC689" i="12"/>
  <c r="F346" i="12"/>
  <c r="F516" i="12"/>
  <c r="F256" i="12"/>
  <c r="F337" i="12"/>
  <c r="F613" i="12"/>
  <c r="F207" i="12"/>
  <c r="F252" i="12"/>
  <c r="F452" i="12"/>
  <c r="F533" i="12"/>
  <c r="F529" i="12"/>
  <c r="F534" i="12"/>
  <c r="F527" i="12"/>
  <c r="F526" i="12"/>
  <c r="F531" i="12"/>
  <c r="F523" i="12"/>
  <c r="F522" i="12"/>
  <c r="F525" i="12"/>
  <c r="F427" i="12"/>
  <c r="F424" i="12"/>
  <c r="F432" i="12"/>
  <c r="F425" i="12"/>
  <c r="F420" i="12"/>
  <c r="F423" i="12"/>
  <c r="F429" i="12"/>
  <c r="F421" i="12"/>
  <c r="F431" i="12"/>
  <c r="F191" i="12"/>
  <c r="F187" i="12"/>
  <c r="F194" i="12"/>
  <c r="F186" i="12"/>
  <c r="F189" i="12"/>
  <c r="F185" i="12"/>
  <c r="F182" i="12"/>
  <c r="F188" i="12"/>
  <c r="F183" i="12"/>
  <c r="F180" i="12"/>
  <c r="F521" i="12"/>
  <c r="F645" i="11"/>
  <c r="F449" i="11"/>
  <c r="F479" i="11"/>
  <c r="F642" i="11"/>
  <c r="F440" i="11"/>
  <c r="F663" i="12"/>
  <c r="F665" i="12"/>
  <c r="F670" i="12"/>
  <c r="F662" i="12"/>
  <c r="F658" i="12"/>
  <c r="F659" i="12"/>
  <c r="F667" i="12"/>
  <c r="F661" i="12"/>
  <c r="F350" i="12"/>
  <c r="F532" i="12"/>
  <c r="F384" i="12"/>
  <c r="F397" i="12"/>
  <c r="F311" i="12"/>
  <c r="F555" i="12"/>
  <c r="F377" i="12"/>
  <c r="F520" i="12"/>
  <c r="F130" i="12"/>
  <c r="F482" i="11"/>
  <c r="F283" i="11"/>
  <c r="F112" i="12"/>
  <c r="F41" i="12"/>
  <c r="F40" i="12"/>
  <c r="F42" i="12"/>
  <c r="F519" i="12"/>
  <c r="F435" i="12"/>
  <c r="F575" i="12"/>
  <c r="F342" i="12"/>
  <c r="F340" i="12"/>
  <c r="F339" i="12"/>
  <c r="F347" i="12"/>
  <c r="F338" i="12"/>
  <c r="F344" i="12"/>
  <c r="F336" i="12"/>
  <c r="F335" i="12"/>
  <c r="F445" i="12"/>
  <c r="F142" i="12"/>
  <c r="F362" i="12"/>
  <c r="F581" i="12"/>
  <c r="F481" i="12"/>
  <c r="F170" i="12"/>
  <c r="F169" i="12"/>
  <c r="F177" i="12"/>
  <c r="F172" i="12"/>
  <c r="F163" i="12"/>
  <c r="F166" i="12"/>
  <c r="F174" i="12"/>
  <c r="F168" i="12"/>
  <c r="F165" i="12"/>
  <c r="F651" i="12"/>
  <c r="F648" i="12"/>
  <c r="F646" i="12"/>
  <c r="F653" i="12"/>
  <c r="F645" i="12"/>
  <c r="F641" i="12"/>
  <c r="F640" i="12"/>
  <c r="F650" i="12"/>
  <c r="F644" i="12"/>
  <c r="F642" i="12"/>
  <c r="F222" i="12"/>
  <c r="F81" i="12"/>
  <c r="L144" i="12"/>
  <c r="M144" i="12"/>
  <c r="N144" i="12"/>
  <c r="O144" i="12"/>
  <c r="P144" i="12"/>
  <c r="Q144" i="12"/>
  <c r="R144" i="12"/>
  <c r="S144" i="12"/>
  <c r="T144" i="12"/>
  <c r="U144" i="12"/>
  <c r="V144" i="12"/>
  <c r="W144" i="12"/>
  <c r="X144" i="12"/>
  <c r="Y144" i="12"/>
  <c r="Z144" i="12"/>
  <c r="AA144" i="12"/>
  <c r="AB144" i="12"/>
  <c r="AC144" i="12"/>
  <c r="AD144" i="12"/>
  <c r="AE144" i="12"/>
  <c r="AF144" i="12"/>
  <c r="AG144" i="12"/>
  <c r="AH144" i="12"/>
  <c r="AI144" i="12"/>
  <c r="AJ144" i="12"/>
  <c r="AK144" i="12"/>
  <c r="AL144" i="12"/>
  <c r="AM144" i="12"/>
  <c r="AN144" i="12"/>
  <c r="AO144" i="12"/>
  <c r="AP144" i="12"/>
  <c r="AQ144" i="12"/>
  <c r="AR144" i="12"/>
  <c r="AS144" i="12"/>
  <c r="AT144" i="12"/>
  <c r="AU144" i="12"/>
  <c r="AV144" i="12"/>
  <c r="AW144" i="12"/>
  <c r="AX144" i="12"/>
  <c r="AY144" i="12"/>
  <c r="AZ144" i="12"/>
  <c r="BA144" i="12"/>
  <c r="BB144" i="12"/>
  <c r="BC144" i="12"/>
  <c r="BD144" i="12"/>
  <c r="BE144" i="12"/>
  <c r="BF144" i="12"/>
  <c r="BG144" i="12"/>
  <c r="BH144" i="12"/>
  <c r="BI144" i="12"/>
  <c r="BJ144" i="12"/>
  <c r="BK144" i="12"/>
  <c r="BL144" i="12"/>
  <c r="BM144" i="12"/>
  <c r="BN144" i="12"/>
  <c r="BO144" i="12"/>
  <c r="BP144" i="12"/>
  <c r="BQ144" i="12"/>
  <c r="F587" i="11"/>
  <c r="F502" i="11"/>
  <c r="F490" i="11"/>
  <c r="F221" i="11"/>
  <c r="F138" i="11"/>
  <c r="F180" i="11"/>
  <c r="F683" i="11"/>
  <c r="F251" i="11"/>
  <c r="F257" i="11"/>
  <c r="F258" i="11"/>
  <c r="F252" i="11"/>
  <c r="F259" i="11"/>
  <c r="F255" i="11"/>
  <c r="F250" i="11"/>
  <c r="F249" i="11"/>
  <c r="F254" i="11"/>
  <c r="F253" i="11"/>
  <c r="F260" i="11"/>
  <c r="F118" i="11"/>
  <c r="F143" i="11"/>
  <c r="F673" i="11"/>
  <c r="F247" i="11"/>
  <c r="F121" i="11"/>
  <c r="F261" i="11"/>
  <c r="F248" i="11"/>
  <c r="F256" i="11"/>
  <c r="F186" i="11"/>
  <c r="F187" i="11"/>
  <c r="F189" i="11"/>
  <c r="F456" i="11"/>
  <c r="F125" i="11"/>
  <c r="F126" i="11"/>
  <c r="F193" i="11"/>
  <c r="F190" i="11"/>
  <c r="F192" i="11"/>
  <c r="F179" i="11"/>
  <c r="F182" i="11"/>
  <c r="F181" i="11"/>
  <c r="F184" i="11"/>
  <c r="F188" i="11"/>
  <c r="F185" i="11"/>
  <c r="F191" i="11"/>
  <c r="F183" i="11"/>
  <c r="F696" i="1"/>
  <c r="F129" i="11"/>
  <c r="F454" i="11"/>
  <c r="F455" i="11"/>
  <c r="F457" i="11"/>
  <c r="F463" i="11"/>
  <c r="F460" i="11"/>
  <c r="F452" i="11"/>
  <c r="F462" i="11"/>
  <c r="F451" i="11"/>
  <c r="F464" i="11"/>
  <c r="F453" i="11"/>
  <c r="F459" i="11"/>
  <c r="F495" i="11"/>
  <c r="F458" i="11"/>
  <c r="F500" i="11"/>
  <c r="F697" i="11"/>
  <c r="F225" i="11"/>
  <c r="F219" i="11"/>
  <c r="F216" i="11"/>
  <c r="F217" i="11"/>
  <c r="F213" i="11"/>
  <c r="F214" i="11"/>
  <c r="F226" i="11"/>
  <c r="F227" i="11"/>
  <c r="F222" i="11"/>
  <c r="F215" i="11"/>
  <c r="F224" i="11"/>
  <c r="F135" i="11"/>
  <c r="F488" i="11"/>
  <c r="F491" i="11"/>
  <c r="F489" i="11"/>
  <c r="F497" i="11"/>
  <c r="F485" i="11"/>
  <c r="F487" i="11"/>
  <c r="F486" i="11"/>
  <c r="F496" i="11"/>
  <c r="F499" i="11"/>
  <c r="F403" i="11"/>
  <c r="F412" i="11"/>
  <c r="F406" i="11"/>
  <c r="F404" i="11"/>
  <c r="F409" i="11"/>
  <c r="F414" i="11"/>
  <c r="F400" i="11"/>
  <c r="F411" i="11"/>
  <c r="F413" i="11"/>
  <c r="F407" i="11"/>
  <c r="F410" i="11"/>
  <c r="F402" i="11"/>
  <c r="F140" i="11"/>
  <c r="F134" i="11"/>
  <c r="F131" i="11"/>
  <c r="F132" i="11"/>
  <c r="F137" i="11"/>
  <c r="F128" i="11"/>
  <c r="F142" i="11"/>
  <c r="F130" i="11"/>
  <c r="F141" i="11"/>
  <c r="F139" i="11"/>
  <c r="F218" i="11"/>
  <c r="F136" i="11"/>
  <c r="F408" i="11"/>
  <c r="F466" i="11"/>
  <c r="F492" i="11"/>
  <c r="F415" i="11"/>
  <c r="F493" i="11"/>
  <c r="F494" i="11"/>
  <c r="F508" i="11"/>
  <c r="F506" i="11"/>
  <c r="F505" i="11"/>
  <c r="F504" i="11"/>
  <c r="F503" i="11"/>
  <c r="F511" i="11"/>
  <c r="F516" i="11"/>
  <c r="F515" i="11"/>
  <c r="F513" i="11"/>
  <c r="F405" i="11"/>
  <c r="F465" i="11"/>
  <c r="F148" i="11"/>
  <c r="F151" i="11"/>
  <c r="F157" i="11"/>
  <c r="F149" i="11"/>
  <c r="F146" i="11"/>
  <c r="F158" i="11"/>
  <c r="F150" i="11"/>
  <c r="F159" i="11"/>
  <c r="F154" i="11"/>
  <c r="F147" i="11"/>
  <c r="F156" i="11"/>
  <c r="F145" i="11"/>
  <c r="L39" i="11"/>
  <c r="I39" i="11"/>
  <c r="J39" i="11"/>
  <c r="K39" i="11"/>
  <c r="M39" i="11"/>
  <c r="N39" i="11"/>
  <c r="F228" i="11"/>
  <c r="E109" i="11"/>
  <c r="F450" i="11" s="1"/>
  <c r="F401" i="11"/>
  <c r="F696" i="11"/>
  <c r="F223" i="11"/>
  <c r="F591" i="11"/>
  <c r="F590" i="11"/>
  <c r="F593" i="11"/>
  <c r="F599" i="11"/>
  <c r="F589" i="11"/>
  <c r="F592" i="11"/>
  <c r="F600" i="11"/>
  <c r="F598" i="11"/>
  <c r="F601" i="11"/>
  <c r="F676" i="11"/>
  <c r="F684" i="11"/>
  <c r="F678" i="11"/>
  <c r="F675" i="11"/>
  <c r="F674" i="11"/>
  <c r="F687" i="11"/>
  <c r="F686" i="11"/>
  <c r="F681" i="11"/>
  <c r="F679" i="11"/>
  <c r="F682" i="11"/>
  <c r="F688" i="11"/>
  <c r="F680" i="11"/>
  <c r="F672" i="11"/>
  <c r="F685" i="11"/>
  <c r="F117" i="11"/>
  <c r="F114" i="11"/>
  <c r="F115" i="11"/>
  <c r="F123" i="11"/>
  <c r="F116" i="11"/>
  <c r="F113" i="11"/>
  <c r="F112" i="11"/>
  <c r="F122" i="11"/>
  <c r="F111" i="11"/>
  <c r="F124" i="11"/>
  <c r="F120" i="11"/>
  <c r="F514" i="11"/>
  <c r="F510" i="11"/>
  <c r="F509" i="11"/>
  <c r="F517" i="11"/>
  <c r="F512" i="11"/>
  <c r="F152" i="11"/>
  <c r="F155" i="11"/>
  <c r="F160" i="11"/>
  <c r="F153" i="11"/>
  <c r="F596" i="11"/>
  <c r="F594" i="11"/>
  <c r="F595" i="11"/>
  <c r="F602" i="11"/>
  <c r="F597" i="11"/>
  <c r="E34" i="11"/>
  <c r="F38" i="11" s="1"/>
  <c r="N11" i="10"/>
  <c r="N12" i="10"/>
  <c r="F514" i="1"/>
  <c r="F179" i="8"/>
  <c r="F508" i="1"/>
  <c r="F681" i="1"/>
  <c r="F541" i="1"/>
  <c r="F517" i="1"/>
  <c r="F513" i="1"/>
  <c r="F657" i="1"/>
  <c r="F507" i="1"/>
  <c r="F674" i="1"/>
  <c r="F676" i="1"/>
  <c r="F684" i="1"/>
  <c r="F677" i="1"/>
  <c r="F675" i="1"/>
  <c r="F682" i="1"/>
  <c r="F687" i="1"/>
  <c r="F510" i="1"/>
  <c r="F680" i="1"/>
  <c r="F333" i="1"/>
  <c r="F455" i="1"/>
  <c r="F417" i="8"/>
  <c r="F672" i="8"/>
  <c r="F512" i="1"/>
  <c r="F506" i="1"/>
  <c r="F454" i="1"/>
  <c r="F278" i="1"/>
  <c r="F511" i="1"/>
  <c r="F673" i="1"/>
  <c r="F149" i="1"/>
  <c r="F502" i="1"/>
  <c r="F515" i="1"/>
  <c r="F503" i="1"/>
  <c r="F678" i="1"/>
  <c r="F504" i="1"/>
  <c r="F516" i="1"/>
  <c r="F688" i="1"/>
  <c r="F683" i="1"/>
  <c r="F364" i="1"/>
  <c r="F685" i="1"/>
  <c r="F456" i="1"/>
  <c r="F505" i="1"/>
  <c r="F672" i="1"/>
  <c r="F159" i="1"/>
  <c r="F157" i="1"/>
  <c r="F150" i="1"/>
  <c r="F158" i="1"/>
  <c r="F147" i="1"/>
  <c r="F153" i="1"/>
  <c r="F145" i="1"/>
  <c r="F464" i="1"/>
  <c r="F150" i="8"/>
  <c r="F354" i="8"/>
  <c r="F679" i="1"/>
  <c r="F156" i="8"/>
  <c r="F431" i="8"/>
  <c r="F154" i="8"/>
  <c r="F489" i="1"/>
  <c r="F128" i="1"/>
  <c r="F137" i="1"/>
  <c r="F357" i="1"/>
  <c r="F152" i="1"/>
  <c r="F160" i="1"/>
  <c r="F343" i="1"/>
  <c r="F154" i="1"/>
  <c r="F209" i="1"/>
  <c r="F159" i="8"/>
  <c r="F519" i="8"/>
  <c r="F430" i="8"/>
  <c r="F332" i="8"/>
  <c r="F490" i="1"/>
  <c r="F155" i="1"/>
  <c r="F146" i="1"/>
  <c r="F422" i="8"/>
  <c r="F400" i="8"/>
  <c r="F480" i="1"/>
  <c r="F143" i="1"/>
  <c r="F494" i="1"/>
  <c r="F386" i="1"/>
  <c r="F219" i="1"/>
  <c r="F638" i="1"/>
  <c r="F488" i="1"/>
  <c r="F274" i="1"/>
  <c r="F215" i="1"/>
  <c r="F377" i="8"/>
  <c r="F609" i="8"/>
  <c r="F497" i="1"/>
  <c r="F529" i="1"/>
  <c r="F482" i="1"/>
  <c r="F475" i="1"/>
  <c r="F156" i="1"/>
  <c r="F326" i="8"/>
  <c r="F317" i="8"/>
  <c r="F131" i="1"/>
  <c r="F499" i="1"/>
  <c r="F124" i="8"/>
  <c r="F696" i="8"/>
  <c r="I695" i="8" s="1"/>
  <c r="F129" i="1"/>
  <c r="F140" i="1"/>
  <c r="F138" i="1"/>
  <c r="F136" i="1"/>
  <c r="F613" i="8"/>
  <c r="F451" i="8"/>
  <c r="F151" i="1"/>
  <c r="F224" i="8"/>
  <c r="F436" i="8"/>
  <c r="F473" i="8"/>
  <c r="F329" i="8"/>
  <c r="F241" i="8"/>
  <c r="F618" i="1"/>
  <c r="F163" i="1"/>
  <c r="F165" i="1"/>
  <c r="F222" i="8"/>
  <c r="F363" i="8"/>
  <c r="F295" i="8"/>
  <c r="O81" i="8"/>
  <c r="F465" i="1"/>
  <c r="F174" i="1"/>
  <c r="F214" i="8"/>
  <c r="F439" i="8"/>
  <c r="F453" i="1"/>
  <c r="F457" i="1"/>
  <c r="F474" i="1"/>
  <c r="F227" i="8"/>
  <c r="F226" i="8"/>
  <c r="O689" i="8"/>
  <c r="F479" i="8"/>
  <c r="F419" i="1"/>
  <c r="F346" i="8"/>
  <c r="F320" i="8"/>
  <c r="F303" i="8"/>
  <c r="F502" i="8"/>
  <c r="F611" i="1"/>
  <c r="F273" i="8"/>
  <c r="F463" i="1"/>
  <c r="F452" i="1"/>
  <c r="F247" i="1"/>
  <c r="F649" i="1"/>
  <c r="F466" i="1"/>
  <c r="F167" i="1"/>
  <c r="F458" i="1"/>
  <c r="F613" i="1"/>
  <c r="F652" i="1"/>
  <c r="F461" i="1"/>
  <c r="F434" i="8"/>
  <c r="F283" i="8"/>
  <c r="F189" i="1"/>
  <c r="F563" i="1"/>
  <c r="F469" i="1"/>
  <c r="F261" i="1"/>
  <c r="F418" i="1"/>
  <c r="F404" i="1"/>
  <c r="F168" i="1"/>
  <c r="F462" i="1"/>
  <c r="F309" i="1"/>
  <c r="F192" i="1"/>
  <c r="F310" i="1"/>
  <c r="F483" i="1"/>
  <c r="F248" i="1"/>
  <c r="F468" i="1"/>
  <c r="F257" i="1"/>
  <c r="F426" i="1"/>
  <c r="F424" i="1"/>
  <c r="F250" i="1"/>
  <c r="F459" i="1"/>
  <c r="F443" i="1"/>
  <c r="F262" i="1"/>
  <c r="F639" i="1"/>
  <c r="F553" i="1"/>
  <c r="F306" i="1"/>
  <c r="F305" i="1"/>
  <c r="F439" i="1"/>
  <c r="F175" i="1"/>
  <c r="F555" i="1"/>
  <c r="F650" i="1"/>
  <c r="F139" i="1"/>
  <c r="F171" i="1"/>
  <c r="F641" i="1"/>
  <c r="F583" i="1"/>
  <c r="F430" i="1"/>
  <c r="F557" i="1"/>
  <c r="F392" i="1"/>
  <c r="F472" i="1"/>
  <c r="F566" i="1"/>
  <c r="F451" i="1"/>
  <c r="F559" i="1"/>
  <c r="F395" i="1"/>
  <c r="F667" i="1"/>
  <c r="F385" i="1"/>
  <c r="F578" i="1"/>
  <c r="F524" i="1"/>
  <c r="F577" i="1"/>
  <c r="F194" i="1"/>
  <c r="F304" i="1"/>
  <c r="F427" i="1"/>
  <c r="F526" i="1"/>
  <c r="F231" i="1"/>
  <c r="F575" i="1"/>
  <c r="F235" i="8"/>
  <c r="F378" i="1"/>
  <c r="F585" i="1"/>
  <c r="F396" i="1"/>
  <c r="F186" i="1"/>
  <c r="F388" i="1"/>
  <c r="F302" i="1"/>
  <c r="F523" i="1"/>
  <c r="F312" i="1"/>
  <c r="F255" i="1"/>
  <c r="F570" i="1"/>
  <c r="F503" i="8"/>
  <c r="F164" i="8"/>
  <c r="F350" i="8"/>
  <c r="F369" i="1"/>
  <c r="F184" i="1"/>
  <c r="F235" i="1"/>
  <c r="F135" i="1"/>
  <c r="F445" i="1"/>
  <c r="F389" i="1"/>
  <c r="F301" i="1"/>
  <c r="F521" i="1"/>
  <c r="F232" i="1"/>
  <c r="F300" i="1"/>
  <c r="F375" i="1"/>
  <c r="F572" i="1"/>
  <c r="F419" i="8"/>
  <c r="F112" i="8"/>
  <c r="F351" i="8"/>
  <c r="F507" i="8"/>
  <c r="F179" i="1"/>
  <c r="F515" i="8"/>
  <c r="F234" i="1"/>
  <c r="F311" i="1"/>
  <c r="F504" i="8"/>
  <c r="F506" i="8"/>
  <c r="F513" i="8"/>
  <c r="F233" i="1"/>
  <c r="F308" i="1"/>
  <c r="F510" i="8"/>
  <c r="F242" i="1"/>
  <c r="F241" i="1"/>
  <c r="F440" i="1"/>
  <c r="F423" i="1"/>
  <c r="F239" i="1"/>
  <c r="F581" i="1"/>
  <c r="F367" i="1"/>
  <c r="F141" i="8"/>
  <c r="F566" i="8"/>
  <c r="F509" i="8"/>
  <c r="F576" i="1"/>
  <c r="F436" i="1"/>
  <c r="F619" i="1"/>
  <c r="F240" i="1"/>
  <c r="F185" i="1"/>
  <c r="F653" i="1"/>
  <c r="F437" i="1"/>
  <c r="F420" i="1"/>
  <c r="F659" i="1"/>
  <c r="F528" i="1"/>
  <c r="F380" i="1"/>
  <c r="F258" i="1"/>
  <c r="F555" i="8"/>
  <c r="F213" i="8"/>
  <c r="F324" i="8"/>
  <c r="F512" i="8"/>
  <c r="F259" i="1"/>
  <c r="F188" i="1"/>
  <c r="F533" i="1"/>
  <c r="F249" i="1"/>
  <c r="F237" i="1"/>
  <c r="F582" i="1"/>
  <c r="F193" i="1"/>
  <c r="F245" i="1"/>
  <c r="F180" i="1"/>
  <c r="F544" i="1"/>
  <c r="F448" i="1"/>
  <c r="F421" i="1"/>
  <c r="F345" i="1"/>
  <c r="F530" i="1"/>
  <c r="F394" i="1"/>
  <c r="F256" i="1"/>
  <c r="F251" i="1"/>
  <c r="O63" i="8"/>
  <c r="F380" i="8"/>
  <c r="F333" i="8"/>
  <c r="F184" i="8"/>
  <c r="O45" i="8"/>
  <c r="F296" i="8"/>
  <c r="F514" i="8"/>
  <c r="F236" i="1"/>
  <c r="F532" i="1"/>
  <c r="F313" i="1"/>
  <c r="F121" i="1"/>
  <c r="F303" i="1"/>
  <c r="F438" i="1"/>
  <c r="F260" i="1"/>
  <c r="F644" i="1"/>
  <c r="F573" i="1"/>
  <c r="F238" i="1"/>
  <c r="F543" i="1"/>
  <c r="F446" i="1"/>
  <c r="F429" i="1"/>
  <c r="F243" i="1"/>
  <c r="F516" i="8"/>
  <c r="F511" i="8"/>
  <c r="F681" i="8"/>
  <c r="F574" i="1"/>
  <c r="F190" i="1"/>
  <c r="F182" i="1"/>
  <c r="F431" i="1"/>
  <c r="F442" i="1"/>
  <c r="F432" i="1"/>
  <c r="F447" i="1"/>
  <c r="F295" i="1"/>
  <c r="F230" i="1"/>
  <c r="F130" i="1"/>
  <c r="F536" i="8"/>
  <c r="F277" i="8"/>
  <c r="F193" i="8"/>
  <c r="O99" i="8"/>
  <c r="F291" i="8"/>
  <c r="F508" i="8"/>
  <c r="F422" i="1"/>
  <c r="F137" i="8"/>
  <c r="F379" i="1"/>
  <c r="F517" i="8"/>
  <c r="F434" i="1"/>
  <c r="F191" i="1"/>
  <c r="F534" i="1"/>
  <c r="F183" i="1"/>
  <c r="F520" i="1"/>
  <c r="F580" i="1"/>
  <c r="F428" i="1"/>
  <c r="F132" i="1"/>
  <c r="F187" i="1"/>
  <c r="F384" i="1"/>
  <c r="F298" i="1"/>
  <c r="F425" i="1"/>
  <c r="F479" i="1"/>
  <c r="F471" i="1"/>
  <c r="F571" i="1"/>
  <c r="F287" i="1"/>
  <c r="F579" i="1"/>
  <c r="F190" i="8"/>
  <c r="F558" i="8"/>
  <c r="F375" i="8"/>
  <c r="F139" i="8"/>
  <c r="F288" i="8"/>
  <c r="F401" i="1"/>
  <c r="F403" i="1"/>
  <c r="F632" i="1"/>
  <c r="F221" i="1"/>
  <c r="F405" i="1"/>
  <c r="F623" i="1"/>
  <c r="F284" i="1"/>
  <c r="F285" i="1"/>
  <c r="F286" i="1"/>
  <c r="F406" i="1"/>
  <c r="F621" i="1"/>
  <c r="F629" i="1"/>
  <c r="F413" i="1"/>
  <c r="F225" i="1"/>
  <c r="F491" i="1"/>
  <c r="F412" i="1"/>
  <c r="F546" i="1"/>
  <c r="F292" i="1"/>
  <c r="F473" i="1"/>
  <c r="F377" i="1"/>
  <c r="F213" i="1"/>
  <c r="F631" i="1"/>
  <c r="F624" i="1"/>
  <c r="F498" i="1"/>
  <c r="F410" i="1"/>
  <c r="F271" i="1"/>
  <c r="F495" i="1"/>
  <c r="F408" i="1"/>
  <c r="F487" i="1"/>
  <c r="F372" i="1"/>
  <c r="F449" i="1"/>
  <c r="F481" i="1"/>
  <c r="F214" i="1"/>
  <c r="F493" i="1"/>
  <c r="F642" i="1"/>
  <c r="F387" i="1"/>
  <c r="F441" i="1"/>
  <c r="F470" i="1"/>
  <c r="F478" i="1"/>
  <c r="F220" i="1"/>
  <c r="F486" i="1"/>
  <c r="F628" i="1"/>
  <c r="F289" i="1"/>
  <c r="F500" i="1"/>
  <c r="F415" i="1"/>
  <c r="F294" i="1"/>
  <c r="F290" i="1"/>
  <c r="F496" i="1"/>
  <c r="F374" i="1"/>
  <c r="F133" i="1"/>
  <c r="F648" i="1"/>
  <c r="F391" i="1"/>
  <c r="F636" i="1"/>
  <c r="F626" i="1"/>
  <c r="F228" i="1"/>
  <c r="F411" i="1"/>
  <c r="F634" i="1"/>
  <c r="F633" i="1"/>
  <c r="F217" i="1"/>
  <c r="F226" i="1"/>
  <c r="F224" i="1"/>
  <c r="F622" i="1"/>
  <c r="F291" i="1"/>
  <c r="F643" i="1"/>
  <c r="F370" i="1"/>
  <c r="F393" i="1"/>
  <c r="F627" i="1"/>
  <c r="F296" i="1"/>
  <c r="F288" i="1"/>
  <c r="F283" i="1"/>
  <c r="F400" i="1"/>
  <c r="F222" i="1"/>
  <c r="F227" i="1"/>
  <c r="F635" i="1"/>
  <c r="F402" i="1"/>
  <c r="F407" i="1"/>
  <c r="F223" i="1"/>
  <c r="F373" i="1"/>
  <c r="F492" i="1"/>
  <c r="F383" i="1"/>
  <c r="F640" i="1"/>
  <c r="F444" i="1"/>
  <c r="F414" i="1"/>
  <c r="F216" i="1"/>
  <c r="F376" i="1"/>
  <c r="F646" i="1"/>
  <c r="F398" i="1"/>
  <c r="F476" i="1"/>
  <c r="F381" i="1"/>
  <c r="F647" i="1"/>
  <c r="F134" i="1"/>
  <c r="F645" i="1"/>
  <c r="F390" i="1"/>
  <c r="F281" i="1"/>
  <c r="F293" i="1"/>
  <c r="F630" i="1"/>
  <c r="F368" i="1"/>
  <c r="F142" i="1"/>
  <c r="F610" i="1"/>
  <c r="F560" i="1"/>
  <c r="F276" i="1"/>
  <c r="F615" i="1"/>
  <c r="F614" i="1"/>
  <c r="F359" i="1"/>
  <c r="F568" i="1"/>
  <c r="F118" i="1"/>
  <c r="F537" i="1"/>
  <c r="F272" i="1"/>
  <c r="F564" i="1"/>
  <c r="F351" i="1"/>
  <c r="F383" i="8"/>
  <c r="F231" i="8"/>
  <c r="F485" i="8"/>
  <c r="F371" i="8"/>
  <c r="F286" i="8"/>
  <c r="F264" i="8"/>
  <c r="F281" i="8"/>
  <c r="F126" i="1"/>
  <c r="F539" i="1"/>
  <c r="F660" i="1"/>
  <c r="F113" i="1"/>
  <c r="F612" i="1"/>
  <c r="F356" i="1"/>
  <c r="F561" i="1"/>
  <c r="F119" i="1"/>
  <c r="F551" i="1"/>
  <c r="F279" i="1"/>
  <c r="F661" i="1"/>
  <c r="F550" i="1"/>
  <c r="F307" i="1"/>
  <c r="F360" i="1"/>
  <c r="F452" i="8"/>
  <c r="F570" i="8"/>
  <c r="F292" i="8"/>
  <c r="F196" i="8"/>
  <c r="F289" i="8"/>
  <c r="F685" i="8"/>
  <c r="F209" i="8"/>
  <c r="F662" i="1"/>
  <c r="F565" i="1"/>
  <c r="F265" i="1"/>
  <c r="F606" i="1"/>
  <c r="F346" i="1"/>
  <c r="F655" i="1"/>
  <c r="F362" i="1"/>
  <c r="F670" i="1"/>
  <c r="F418" i="8"/>
  <c r="F181" i="8"/>
  <c r="F294" i="8"/>
  <c r="F651" i="8"/>
  <c r="F413" i="8"/>
  <c r="F207" i="8"/>
  <c r="F244" i="8"/>
  <c r="F147" i="8"/>
  <c r="F342" i="1"/>
  <c r="F282" i="8"/>
  <c r="F669" i="1"/>
  <c r="F547" i="1"/>
  <c r="F264" i="1"/>
  <c r="F210" i="8"/>
  <c r="F562" i="1"/>
  <c r="F124" i="1"/>
  <c r="F266" i="1"/>
  <c r="F604" i="1"/>
  <c r="F668" i="1"/>
  <c r="F609" i="1"/>
  <c r="F358" i="1"/>
  <c r="F596" i="1"/>
  <c r="F205" i="8"/>
  <c r="F197" i="8"/>
  <c r="F426" i="8"/>
  <c r="F243" i="8"/>
  <c r="F130" i="8"/>
  <c r="F384" i="8"/>
  <c r="F542" i="1"/>
  <c r="F647" i="8"/>
  <c r="F142" i="8"/>
  <c r="F287" i="8"/>
  <c r="F665" i="1"/>
  <c r="F608" i="1"/>
  <c r="F355" i="1"/>
  <c r="F556" i="1"/>
  <c r="F123" i="1"/>
  <c r="F545" i="1"/>
  <c r="F277" i="1"/>
  <c r="F335" i="1"/>
  <c r="F666" i="1"/>
  <c r="F363" i="1"/>
  <c r="F379" i="8"/>
  <c r="F554" i="8"/>
  <c r="N689" i="8"/>
  <c r="F285" i="8"/>
  <c r="F273" i="1"/>
  <c r="F112" i="1"/>
  <c r="F589" i="8"/>
  <c r="F269" i="1"/>
  <c r="F605" i="1"/>
  <c r="F549" i="1"/>
  <c r="F267" i="1"/>
  <c r="F354" i="1"/>
  <c r="F616" i="1"/>
  <c r="F352" i="1"/>
  <c r="F548" i="1"/>
  <c r="F268" i="1"/>
  <c r="F664" i="1"/>
  <c r="F607" i="1"/>
  <c r="F353" i="1"/>
  <c r="F567" i="1"/>
  <c r="F115" i="1"/>
  <c r="F540" i="1"/>
  <c r="F270" i="1"/>
  <c r="F656" i="1"/>
  <c r="F554" i="1"/>
  <c r="F658" i="1"/>
  <c r="F349" i="1"/>
  <c r="F536" i="1"/>
  <c r="F460" i="8"/>
  <c r="F162" i="8"/>
  <c r="F596" i="8"/>
  <c r="F113" i="8"/>
  <c r="F553" i="8"/>
  <c r="I689" i="8"/>
  <c r="F639" i="8"/>
  <c r="F284" i="8"/>
  <c r="F592" i="1"/>
  <c r="F361" i="1"/>
  <c r="F290" i="8"/>
  <c r="F269" i="8"/>
  <c r="F203" i="1"/>
  <c r="F325" i="1"/>
  <c r="F338" i="1"/>
  <c r="F315" i="1"/>
  <c r="F587" i="1"/>
  <c r="F549" i="8"/>
  <c r="F634" i="8"/>
  <c r="F657" i="8"/>
  <c r="F520" i="8"/>
  <c r="F358" i="8"/>
  <c r="F669" i="8"/>
  <c r="K689" i="8"/>
  <c r="F666" i="8"/>
  <c r="E44" i="1"/>
  <c r="F90" i="1" s="1"/>
  <c r="F623" i="8"/>
  <c r="F211" i="1"/>
  <c r="F205" i="1"/>
  <c r="F329" i="1"/>
  <c r="F600" i="1"/>
  <c r="F261" i="8"/>
  <c r="F120" i="8"/>
  <c r="F447" i="8"/>
  <c r="F537" i="8"/>
  <c r="F362" i="8"/>
  <c r="F359" i="8"/>
  <c r="F356" i="8"/>
  <c r="F364" i="8"/>
  <c r="F357" i="8"/>
  <c r="F352" i="8"/>
  <c r="F361" i="8"/>
  <c r="F353" i="8"/>
  <c r="F355" i="8"/>
  <c r="F530" i="8"/>
  <c r="J689" i="8"/>
  <c r="F645" i="8"/>
  <c r="F646" i="8"/>
  <c r="F648" i="8"/>
  <c r="F653" i="8"/>
  <c r="F650" i="8"/>
  <c r="F642" i="8"/>
  <c r="F640" i="8"/>
  <c r="F641" i="8"/>
  <c r="F644" i="8"/>
  <c r="F245" i="8"/>
  <c r="F237" i="8"/>
  <c r="F240" i="8"/>
  <c r="F238" i="8"/>
  <c r="F242" i="8"/>
  <c r="F233" i="8"/>
  <c r="F236" i="8"/>
  <c r="F234" i="8"/>
  <c r="F360" i="8"/>
  <c r="F624" i="8"/>
  <c r="F629" i="8"/>
  <c r="F636" i="8"/>
  <c r="F631" i="8"/>
  <c r="F628" i="8"/>
  <c r="F627" i="8"/>
  <c r="F633" i="8"/>
  <c r="F625" i="8"/>
  <c r="F262" i="8"/>
  <c r="F254" i="8"/>
  <c r="F257" i="8"/>
  <c r="F255" i="8"/>
  <c r="F259" i="8"/>
  <c r="F253" i="8"/>
  <c r="F258" i="8"/>
  <c r="F251" i="8"/>
  <c r="F250" i="8"/>
  <c r="F249" i="8"/>
  <c r="F571" i="8"/>
  <c r="F585" i="8"/>
  <c r="F577" i="8"/>
  <c r="F580" i="8"/>
  <c r="F578" i="8"/>
  <c r="F582" i="8"/>
  <c r="F573" i="8"/>
  <c r="F576" i="8"/>
  <c r="F574" i="8"/>
  <c r="F300" i="8"/>
  <c r="F313" i="8"/>
  <c r="F305" i="8"/>
  <c r="F308" i="8"/>
  <c r="F306" i="8"/>
  <c r="F304" i="8"/>
  <c r="F302" i="8"/>
  <c r="F301" i="8"/>
  <c r="F310" i="8"/>
  <c r="F344" i="8"/>
  <c r="F339" i="8"/>
  <c r="F342" i="8"/>
  <c r="F340" i="8"/>
  <c r="F347" i="8"/>
  <c r="F338" i="8"/>
  <c r="F335" i="8"/>
  <c r="F336" i="8"/>
  <c r="F626" i="8"/>
  <c r="F632" i="8"/>
  <c r="F589" i="1"/>
  <c r="F334" i="8"/>
  <c r="F568" i="8"/>
  <c r="F560" i="8"/>
  <c r="F563" i="8"/>
  <c r="F561" i="8"/>
  <c r="F565" i="8"/>
  <c r="F556" i="8"/>
  <c r="F562" i="8"/>
  <c r="F559" i="8"/>
  <c r="F557" i="8"/>
  <c r="F307" i="8"/>
  <c r="F635" i="8"/>
  <c r="F170" i="1"/>
  <c r="F545" i="8"/>
  <c r="F541" i="8"/>
  <c r="F547" i="8"/>
  <c r="F252" i="8"/>
  <c r="F468" i="8"/>
  <c r="F275" i="8"/>
  <c r="F111" i="1"/>
  <c r="F199" i="1"/>
  <c r="F122" i="1"/>
  <c r="F177" i="1"/>
  <c r="F328" i="1"/>
  <c r="F332" i="1"/>
  <c r="F198" i="1"/>
  <c r="F525" i="1"/>
  <c r="F366" i="1"/>
  <c r="F674" i="8"/>
  <c r="F311" i="8"/>
  <c r="F188" i="8"/>
  <c r="F186" i="8"/>
  <c r="F189" i="8"/>
  <c r="F187" i="8"/>
  <c r="F194" i="8"/>
  <c r="F185" i="8"/>
  <c r="F191" i="8"/>
  <c r="F182" i="8"/>
  <c r="F183" i="8"/>
  <c r="F180" i="8"/>
  <c r="F643" i="8"/>
  <c r="F656" i="8"/>
  <c r="F660" i="8"/>
  <c r="F201" i="8"/>
  <c r="F206" i="8"/>
  <c r="F204" i="8"/>
  <c r="F211" i="8"/>
  <c r="F203" i="8"/>
  <c r="F202" i="8"/>
  <c r="F208" i="8"/>
  <c r="F199" i="8"/>
  <c r="F200" i="8"/>
  <c r="F252" i="1"/>
  <c r="F253" i="1"/>
  <c r="F158" i="8"/>
  <c r="F160" i="8"/>
  <c r="F155" i="8"/>
  <c r="F152" i="8"/>
  <c r="F153" i="8"/>
  <c r="F149" i="8"/>
  <c r="F157" i="8"/>
  <c r="F151" i="8"/>
  <c r="F145" i="8"/>
  <c r="F148" i="8"/>
  <c r="F409" i="8"/>
  <c r="F481" i="8"/>
  <c r="J81" i="8"/>
  <c r="I81" i="8"/>
  <c r="K81" i="8"/>
  <c r="L81" i="8"/>
  <c r="M81" i="8"/>
  <c r="N81" i="8"/>
  <c r="F599" i="1"/>
  <c r="F391" i="8"/>
  <c r="F393" i="8"/>
  <c r="F398" i="8"/>
  <c r="F390" i="8"/>
  <c r="F389" i="8"/>
  <c r="F386" i="8"/>
  <c r="F388" i="8"/>
  <c r="F387" i="8"/>
  <c r="F395" i="8"/>
  <c r="F177" i="8"/>
  <c r="F170" i="8"/>
  <c r="F172" i="8"/>
  <c r="F169" i="8"/>
  <c r="F174" i="8"/>
  <c r="F165" i="8"/>
  <c r="F163" i="8"/>
  <c r="F166" i="8"/>
  <c r="F168" i="8"/>
  <c r="E44" i="8"/>
  <c r="F341" i="8"/>
  <c r="F526" i="8"/>
  <c r="F529" i="8"/>
  <c r="F534" i="8"/>
  <c r="F527" i="8"/>
  <c r="F522" i="8"/>
  <c r="F523" i="8"/>
  <c r="F531" i="8"/>
  <c r="F525" i="8"/>
  <c r="F524" i="8"/>
  <c r="E109" i="1"/>
  <c r="F195" i="1" s="1"/>
  <c r="J72" i="8"/>
  <c r="I72" i="8"/>
  <c r="K72" i="8"/>
  <c r="L72" i="8"/>
  <c r="M72" i="8"/>
  <c r="N72" i="8"/>
  <c r="F397" i="8"/>
  <c r="F176" i="8"/>
  <c r="F197" i="1"/>
  <c r="F597" i="1"/>
  <c r="P72" i="8"/>
  <c r="F572" i="8"/>
  <c r="F533" i="8"/>
  <c r="F318" i="1"/>
  <c r="F593" i="1"/>
  <c r="F486" i="8"/>
  <c r="F500" i="8"/>
  <c r="F492" i="8"/>
  <c r="F495" i="8"/>
  <c r="F493" i="8"/>
  <c r="F497" i="8"/>
  <c r="F489" i="8"/>
  <c r="F498" i="8"/>
  <c r="F488" i="8"/>
  <c r="F491" i="8"/>
  <c r="F490" i="8"/>
  <c r="F597" i="8"/>
  <c r="F594" i="8"/>
  <c r="F602" i="8"/>
  <c r="F595" i="8"/>
  <c r="F593" i="8"/>
  <c r="F599" i="8"/>
  <c r="F590" i="8"/>
  <c r="F587" i="8"/>
  <c r="F591" i="8"/>
  <c r="F588" i="8"/>
  <c r="F443" i="8"/>
  <c r="F327" i="1"/>
  <c r="I45" i="8"/>
  <c r="J45" i="8"/>
  <c r="K45" i="8"/>
  <c r="L45" i="8"/>
  <c r="M45" i="8"/>
  <c r="N45" i="8"/>
  <c r="F166" i="1"/>
  <c r="F319" i="1"/>
  <c r="F337" i="1"/>
  <c r="F196" i="1"/>
  <c r="F347" i="1"/>
  <c r="F601" i="1"/>
  <c r="F175" i="8"/>
  <c r="F664" i="8"/>
  <c r="F622" i="8"/>
  <c r="J99" i="8"/>
  <c r="I99" i="8"/>
  <c r="K99" i="8"/>
  <c r="L99" i="8"/>
  <c r="M99" i="8"/>
  <c r="N99" i="8"/>
  <c r="F607" i="8"/>
  <c r="F614" i="8"/>
  <c r="F612" i="8"/>
  <c r="F619" i="8"/>
  <c r="F611" i="8"/>
  <c r="F608" i="8"/>
  <c r="F610" i="8"/>
  <c r="F616" i="8"/>
  <c r="F605" i="8"/>
  <c r="F208" i="1"/>
  <c r="F321" i="1"/>
  <c r="F594" i="1"/>
  <c r="P689" i="8"/>
  <c r="F122" i="8"/>
  <c r="F119" i="8"/>
  <c r="F121" i="8"/>
  <c r="F118" i="8"/>
  <c r="F126" i="8"/>
  <c r="E109" i="8"/>
  <c r="F484" i="8" s="1"/>
  <c r="F115" i="8"/>
  <c r="F117" i="8"/>
  <c r="F114" i="8"/>
  <c r="F125" i="8"/>
  <c r="F123" i="8"/>
  <c r="O72" i="8"/>
  <c r="F470" i="8"/>
  <c r="F343" i="8"/>
  <c r="F598" i="8"/>
  <c r="F248" i="8"/>
  <c r="F202" i="1"/>
  <c r="F164" i="1"/>
  <c r="F172" i="1"/>
  <c r="F316" i="1"/>
  <c r="F207" i="1"/>
  <c r="F344" i="1"/>
  <c r="F176" i="1"/>
  <c r="F591" i="1"/>
  <c r="F588" i="1"/>
  <c r="F337" i="8"/>
  <c r="F111" i="8"/>
  <c r="F615" i="8"/>
  <c r="F392" i="8"/>
  <c r="F677" i="8"/>
  <c r="F682" i="8"/>
  <c r="F680" i="8"/>
  <c r="F679" i="8"/>
  <c r="F688" i="8"/>
  <c r="F687" i="8"/>
  <c r="F684" i="8"/>
  <c r="F673" i="8"/>
  <c r="F678" i="8"/>
  <c r="F683" i="8"/>
  <c r="F675" i="8"/>
  <c r="F676" i="8"/>
  <c r="F617" i="8"/>
  <c r="F463" i="8"/>
  <c r="F461" i="8"/>
  <c r="F458" i="8"/>
  <c r="F466" i="8"/>
  <c r="F459" i="8"/>
  <c r="F456" i="8"/>
  <c r="F454" i="8"/>
  <c r="F465" i="8"/>
  <c r="F455" i="8"/>
  <c r="F457" i="8"/>
  <c r="F606" i="8"/>
  <c r="F649" i="8"/>
  <c r="F309" i="8"/>
  <c r="F528" i="8"/>
  <c r="F200" i="1"/>
  <c r="F114" i="1"/>
  <c r="F169" i="1"/>
  <c r="F322" i="1"/>
  <c r="F531" i="1"/>
  <c r="F201" i="1"/>
  <c r="F519" i="1"/>
  <c r="F339" i="1"/>
  <c r="F340" i="1"/>
  <c r="F120" i="1"/>
  <c r="F396" i="8"/>
  <c r="I63" i="8"/>
  <c r="J63" i="8"/>
  <c r="K63" i="8"/>
  <c r="L63" i="8"/>
  <c r="M63" i="8"/>
  <c r="N63" i="8"/>
  <c r="F462" i="8"/>
  <c r="F223" i="8"/>
  <c r="F221" i="8"/>
  <c r="F228" i="8"/>
  <c r="F220" i="8"/>
  <c r="F218" i="8"/>
  <c r="F219" i="8"/>
  <c r="F217" i="8"/>
  <c r="F216" i="8"/>
  <c r="F225" i="8"/>
  <c r="F366" i="8"/>
  <c r="F138" i="8"/>
  <c r="F143" i="8"/>
  <c r="F136" i="8"/>
  <c r="F135" i="8"/>
  <c r="F134" i="8"/>
  <c r="F132" i="8"/>
  <c r="F133" i="8"/>
  <c r="F129" i="8"/>
  <c r="F131" i="8"/>
  <c r="F140" i="8"/>
  <c r="F550" i="8"/>
  <c r="F256" i="8"/>
  <c r="F652" i="8"/>
  <c r="F232" i="8"/>
  <c r="F581" i="8"/>
  <c r="F36" i="8"/>
  <c r="F37" i="8"/>
  <c r="F35" i="8"/>
  <c r="F414" i="8"/>
  <c r="F410" i="8"/>
  <c r="F407" i="8"/>
  <c r="F408" i="8"/>
  <c r="F415" i="8"/>
  <c r="F401" i="8"/>
  <c r="F406" i="8"/>
  <c r="F412" i="8"/>
  <c r="F403" i="8"/>
  <c r="F404" i="8"/>
  <c r="F402" i="8"/>
  <c r="F405" i="8"/>
  <c r="F278" i="8"/>
  <c r="F279" i="8"/>
  <c r="F272" i="8"/>
  <c r="F271" i="8"/>
  <c r="F274" i="8"/>
  <c r="F267" i="8"/>
  <c r="F265" i="8"/>
  <c r="F268" i="8"/>
  <c r="F276" i="8"/>
  <c r="F270" i="8"/>
  <c r="F584" i="8"/>
  <c r="F575" i="8"/>
  <c r="F630" i="8"/>
  <c r="F663" i="8"/>
  <c r="F662" i="8"/>
  <c r="F670" i="8"/>
  <c r="F665" i="8"/>
  <c r="F658" i="8"/>
  <c r="F667" i="8"/>
  <c r="F659" i="8"/>
  <c r="F661" i="8"/>
  <c r="F312" i="8"/>
  <c r="F592" i="8"/>
  <c r="F602" i="1"/>
  <c r="F334" i="1"/>
  <c r="F601" i="8"/>
  <c r="F322" i="8"/>
  <c r="F323" i="8"/>
  <c r="F325" i="8"/>
  <c r="F330" i="8"/>
  <c r="F319" i="8"/>
  <c r="F327" i="8"/>
  <c r="F321" i="8"/>
  <c r="F316" i="8"/>
  <c r="F318" i="8"/>
  <c r="F328" i="8"/>
  <c r="F521" i="8"/>
  <c r="F385" i="8"/>
  <c r="F668" i="8"/>
  <c r="F373" i="8"/>
  <c r="F381" i="8"/>
  <c r="F374" i="8"/>
  <c r="F376" i="8"/>
  <c r="F370" i="8"/>
  <c r="F369" i="8"/>
  <c r="F378" i="8"/>
  <c r="F372" i="8"/>
  <c r="F239" i="8"/>
  <c r="F564" i="8"/>
  <c r="M689" i="8"/>
  <c r="F499" i="8"/>
  <c r="F40" i="8"/>
  <c r="F42" i="8"/>
  <c r="F41" i="8"/>
  <c r="F324" i="1"/>
  <c r="F437" i="8"/>
  <c r="F441" i="8"/>
  <c r="F444" i="8"/>
  <c r="F449" i="8"/>
  <c r="F442" i="8"/>
  <c r="F448" i="8"/>
  <c r="F438" i="8"/>
  <c r="F440" i="8"/>
  <c r="F446" i="8"/>
  <c r="F544" i="8"/>
  <c r="F551" i="8"/>
  <c r="F543" i="8"/>
  <c r="F546" i="8"/>
  <c r="F548" i="8"/>
  <c r="F540" i="8"/>
  <c r="F539" i="8"/>
  <c r="F542" i="8"/>
  <c r="F469" i="8"/>
  <c r="F478" i="8"/>
  <c r="F483" i="8"/>
  <c r="F476" i="8"/>
  <c r="F475" i="8"/>
  <c r="F472" i="8"/>
  <c r="F474" i="8"/>
  <c r="F477" i="8"/>
  <c r="F480" i="8"/>
  <c r="F471" i="8"/>
  <c r="F204" i="1"/>
  <c r="F125" i="1"/>
  <c r="F330" i="1"/>
  <c r="F341" i="1"/>
  <c r="F317" i="1"/>
  <c r="F598" i="1"/>
  <c r="F494" i="8"/>
  <c r="F171" i="8"/>
  <c r="F206" i="1"/>
  <c r="F117" i="1"/>
  <c r="F323" i="1"/>
  <c r="F527" i="1"/>
  <c r="F590" i="1"/>
  <c r="F162" i="1"/>
  <c r="F320" i="1"/>
  <c r="F618" i="8"/>
  <c r="F583" i="8"/>
  <c r="F453" i="8"/>
  <c r="F425" i="8"/>
  <c r="F432" i="8"/>
  <c r="F424" i="8"/>
  <c r="F427" i="8"/>
  <c r="F421" i="8"/>
  <c r="F429" i="8"/>
  <c r="F420" i="8"/>
  <c r="F423" i="8"/>
  <c r="F299" i="8"/>
  <c r="F445" i="8"/>
  <c r="F173" i="8"/>
  <c r="F487" i="8"/>
  <c r="F368" i="8"/>
  <c r="L689" i="8"/>
  <c r="F260" i="8"/>
  <c r="F40" i="1"/>
  <c r="F42" i="1"/>
  <c r="F41" i="1"/>
  <c r="P81" i="8"/>
  <c r="Q697" i="8"/>
  <c r="Q703" i="8"/>
  <c r="Q687" i="8"/>
  <c r="Q699" i="8"/>
  <c r="Q693" i="8"/>
  <c r="Q701" i="8"/>
  <c r="Q681" i="8"/>
  <c r="Q664" i="8"/>
  <c r="Q691" i="8"/>
  <c r="Q669" i="8"/>
  <c r="Q672" i="8"/>
  <c r="Q665" i="8"/>
  <c r="Q642" i="8"/>
  <c r="Q696" i="8"/>
  <c r="Q679" i="8"/>
  <c r="Q648" i="8"/>
  <c r="Q632" i="8"/>
  <c r="Q616" i="8"/>
  <c r="Q683" i="8"/>
  <c r="Q680" i="8"/>
  <c r="Q694" i="8"/>
  <c r="Q676" i="8"/>
  <c r="Q655" i="8"/>
  <c r="Q636" i="8"/>
  <c r="Q633" i="8"/>
  <c r="Q624" i="8"/>
  <c r="Q677" i="8"/>
  <c r="Q692" i="8"/>
  <c r="Q668" i="8"/>
  <c r="Q659" i="8"/>
  <c r="Q644" i="8"/>
  <c r="Q673" i="8"/>
  <c r="Q667" i="8"/>
  <c r="Q653" i="8"/>
  <c r="Q634" i="8"/>
  <c r="Q621" i="8"/>
  <c r="Q618" i="8"/>
  <c r="Q666" i="8"/>
  <c r="Q635" i="8"/>
  <c r="Q698" i="8"/>
  <c r="Q670" i="8"/>
  <c r="Q656" i="8"/>
  <c r="Q651" i="8"/>
  <c r="Q700" i="8"/>
  <c r="Q660" i="8"/>
  <c r="Q688" i="8"/>
  <c r="Q661" i="8"/>
  <c r="Q645" i="8"/>
  <c r="Q626" i="8"/>
  <c r="Q614" i="8"/>
  <c r="Q602" i="8"/>
  <c r="Q641" i="8"/>
  <c r="Q628" i="8"/>
  <c r="Q627" i="8"/>
  <c r="Q607" i="8"/>
  <c r="Q597" i="8"/>
  <c r="Q675" i="8"/>
  <c r="Q658" i="8"/>
  <c r="Q662" i="8"/>
  <c r="Q639" i="8"/>
  <c r="Q619" i="8"/>
  <c r="Q613" i="8"/>
  <c r="Q587" i="8"/>
  <c r="Q571" i="8"/>
  <c r="Q650" i="8"/>
  <c r="Q623" i="8"/>
  <c r="Q593" i="8"/>
  <c r="Q585" i="8"/>
  <c r="Q561" i="8"/>
  <c r="Q640" i="8"/>
  <c r="Q652" i="8"/>
  <c r="Q685" i="8"/>
  <c r="Q622" i="8"/>
  <c r="Q611" i="8"/>
  <c r="Q609" i="8"/>
  <c r="Q580" i="8"/>
  <c r="Q612" i="8"/>
  <c r="Q577" i="8"/>
  <c r="Q560" i="8"/>
  <c r="Q553" i="8"/>
  <c r="Q530" i="8"/>
  <c r="Q514" i="8"/>
  <c r="Q498" i="8"/>
  <c r="Q684" i="8"/>
  <c r="Q629" i="8"/>
  <c r="Q546" i="8"/>
  <c r="Q541" i="8"/>
  <c r="Q678" i="8"/>
  <c r="Q608" i="8"/>
  <c r="Q682" i="8"/>
  <c r="Q601" i="8"/>
  <c r="Q576" i="8"/>
  <c r="Q563" i="8"/>
  <c r="Q531" i="8"/>
  <c r="Q515" i="8"/>
  <c r="Q499" i="8"/>
  <c r="Q630" i="8"/>
  <c r="Q583" i="8"/>
  <c r="Q567" i="8"/>
  <c r="Q559" i="8"/>
  <c r="Q545" i="8"/>
  <c r="Q511" i="8"/>
  <c r="Q505" i="8"/>
  <c r="Q491" i="8"/>
  <c r="Q472" i="8"/>
  <c r="Q456" i="8"/>
  <c r="Q617" i="8"/>
  <c r="Q592" i="8"/>
  <c r="Q578" i="8"/>
  <c r="Q549" i="8"/>
  <c r="Q548" i="8"/>
  <c r="Q544" i="8"/>
  <c r="Q615" i="8"/>
  <c r="Q702" i="8"/>
  <c r="Q686" i="8"/>
  <c r="Q528" i="8"/>
  <c r="Q525" i="8"/>
  <c r="Q522" i="8"/>
  <c r="Q473" i="8"/>
  <c r="Q457" i="8"/>
  <c r="Q441" i="8"/>
  <c r="Q425" i="8"/>
  <c r="Q643" i="8"/>
  <c r="Q589" i="8"/>
  <c r="Q568" i="8"/>
  <c r="Q551" i="8"/>
  <c r="Q533" i="8"/>
  <c r="Q516" i="8"/>
  <c r="Q468" i="8"/>
  <c r="Q434" i="8"/>
  <c r="Q427" i="8"/>
  <c r="Q415" i="8"/>
  <c r="Q625" i="8"/>
  <c r="Q573" i="8"/>
  <c r="Q564" i="8"/>
  <c r="Q556" i="8"/>
  <c r="Q502" i="8"/>
  <c r="Q471" i="8"/>
  <c r="Q465" i="8"/>
  <c r="Q462" i="8"/>
  <c r="Q459" i="8"/>
  <c r="Q631" i="8"/>
  <c r="Q600" i="8"/>
  <c r="Q595" i="8"/>
  <c r="Q590" i="8"/>
  <c r="Q584" i="8"/>
  <c r="Q540" i="8"/>
  <c r="Q572" i="8"/>
  <c r="Q504" i="8"/>
  <c r="Q503" i="8"/>
  <c r="Q492" i="8"/>
  <c r="Q485" i="8"/>
  <c r="Q479" i="8"/>
  <c r="Q453" i="8"/>
  <c r="Q447" i="8"/>
  <c r="Q400" i="8"/>
  <c r="Q384" i="8"/>
  <c r="Q368" i="8"/>
  <c r="Q663" i="8"/>
  <c r="Q604" i="8"/>
  <c r="Q554" i="8"/>
  <c r="Q458" i="8"/>
  <c r="Q452" i="8"/>
  <c r="Q451" i="8"/>
  <c r="Q440" i="8"/>
  <c r="Q390" i="8"/>
  <c r="Q378" i="8"/>
  <c r="Q371" i="8"/>
  <c r="Q550" i="8"/>
  <c r="Q526" i="8"/>
  <c r="Q476" i="8"/>
  <c r="Q432" i="8"/>
  <c r="Q413" i="8"/>
  <c r="Q410" i="8"/>
  <c r="Q407" i="8"/>
  <c r="Q364" i="8"/>
  <c r="Q594" i="8"/>
  <c r="Q591" i="8"/>
  <c r="Q520" i="8"/>
  <c r="Q497" i="8"/>
  <c r="Q495" i="8"/>
  <c r="Q488" i="8"/>
  <c r="Q486" i="8"/>
  <c r="Q483" i="8"/>
  <c r="Q646" i="8"/>
  <c r="Q565" i="8"/>
  <c r="Q555" i="8"/>
  <c r="Q534" i="8"/>
  <c r="Q507" i="8"/>
  <c r="Q493" i="8"/>
  <c r="Q469" i="8"/>
  <c r="Q431" i="8"/>
  <c r="Q395" i="8"/>
  <c r="Q388" i="8"/>
  <c r="Q674" i="8"/>
  <c r="Q489" i="8"/>
  <c r="Q461" i="8"/>
  <c r="Q448" i="8"/>
  <c r="Q420" i="8"/>
  <c r="Q354" i="8"/>
  <c r="Q338" i="8"/>
  <c r="Q322" i="8"/>
  <c r="Q306" i="8"/>
  <c r="Q290" i="8"/>
  <c r="Q274" i="8"/>
  <c r="Q258" i="8"/>
  <c r="Q242" i="8"/>
  <c r="Q226" i="8"/>
  <c r="Q210" i="8"/>
  <c r="Q194" i="8"/>
  <c r="Q162" i="8"/>
  <c r="Q146" i="8"/>
  <c r="Q510" i="8"/>
  <c r="Q490" i="8"/>
  <c r="Q470" i="8"/>
  <c r="Q436" i="8"/>
  <c r="Q429" i="8"/>
  <c r="Q417" i="8"/>
  <c r="Q392" i="8"/>
  <c r="Q383" i="8"/>
  <c r="Q370" i="8"/>
  <c r="Q358" i="8"/>
  <c r="Q349" i="8"/>
  <c r="Q333" i="8"/>
  <c r="Q317" i="8"/>
  <c r="Q301" i="8"/>
  <c r="Q285" i="8"/>
  <c r="Q269" i="8"/>
  <c r="Q253" i="8"/>
  <c r="Q237" i="8"/>
  <c r="Q221" i="8"/>
  <c r="Q205" i="8"/>
  <c r="Q189" i="8"/>
  <c r="Q173" i="8"/>
  <c r="Q157" i="8"/>
  <c r="Q141" i="8"/>
  <c r="Q536" i="8"/>
  <c r="Q500" i="8"/>
  <c r="Q443" i="8"/>
  <c r="Q610" i="8"/>
  <c r="Q575" i="8"/>
  <c r="Q547" i="8"/>
  <c r="Q521" i="8"/>
  <c r="Q506" i="8"/>
  <c r="Q474" i="8"/>
  <c r="Q460" i="8"/>
  <c r="Q376" i="8"/>
  <c r="Q369" i="8"/>
  <c r="Q355" i="8"/>
  <c r="Q339" i="8"/>
  <c r="Q323" i="8"/>
  <c r="Q307" i="8"/>
  <c r="Q291" i="8"/>
  <c r="Q275" i="8"/>
  <c r="Q259" i="8"/>
  <c r="Q243" i="8"/>
  <c r="Q227" i="8"/>
  <c r="Q211" i="8"/>
  <c r="Q179" i="8"/>
  <c r="Q163" i="8"/>
  <c r="Q147" i="8"/>
  <c r="Q475" i="8"/>
  <c r="Q422" i="8"/>
  <c r="Q411" i="8"/>
  <c r="Q402" i="8"/>
  <c r="Q397" i="8"/>
  <c r="Q381" i="8"/>
  <c r="Q375" i="8"/>
  <c r="Q351" i="8"/>
  <c r="Q342" i="8"/>
  <c r="Q315" i="8"/>
  <c r="Q296" i="8"/>
  <c r="Q287" i="8"/>
  <c r="Q278" i="8"/>
  <c r="Q251" i="8"/>
  <c r="Q232" i="8"/>
  <c r="Q213" i="8"/>
  <c r="Q579" i="8"/>
  <c r="Q538" i="8"/>
  <c r="Q519" i="8"/>
  <c r="Q439" i="8"/>
  <c r="Q438" i="8"/>
  <c r="Q406" i="8"/>
  <c r="Q386" i="8"/>
  <c r="Q363" i="8"/>
  <c r="Q341" i="8"/>
  <c r="Q277" i="8"/>
  <c r="Q250" i="8"/>
  <c r="Q222" i="8"/>
  <c r="Q596" i="8"/>
  <c r="Q539" i="8"/>
  <c r="Q532" i="8"/>
  <c r="Q481" i="8"/>
  <c r="Q466" i="8"/>
  <c r="Q366" i="8"/>
  <c r="Q340" i="8"/>
  <c r="Q332" i="8"/>
  <c r="Q304" i="8"/>
  <c r="Q295" i="8"/>
  <c r="Q276" i="8"/>
  <c r="Q268" i="8"/>
  <c r="Q240" i="8"/>
  <c r="Q231" i="8"/>
  <c r="Q605" i="8"/>
  <c r="Q599" i="8"/>
  <c r="Q537" i="8"/>
  <c r="Q570" i="8"/>
  <c r="Q638" i="8"/>
  <c r="Q524" i="8"/>
  <c r="Q649" i="8"/>
  <c r="Q529" i="8"/>
  <c r="Q523" i="8"/>
  <c r="Q690" i="8"/>
  <c r="Q598" i="8"/>
  <c r="Q647" i="8"/>
  <c r="Q657" i="8"/>
  <c r="Q557" i="8"/>
  <c r="Q542" i="8"/>
  <c r="Q487" i="8"/>
  <c r="Q574" i="8"/>
  <c r="Q566" i="8"/>
  <c r="Q527" i="8"/>
  <c r="Q517" i="8"/>
  <c r="Q606" i="8"/>
  <c r="Q513" i="8"/>
  <c r="Q477" i="8"/>
  <c r="Q508" i="8"/>
  <c r="Q581" i="8"/>
  <c r="Q558" i="8"/>
  <c r="Q588" i="8"/>
  <c r="Q494" i="8"/>
  <c r="Q478" i="8"/>
  <c r="Q582" i="8"/>
  <c r="Q509" i="8"/>
  <c r="Q512" i="8"/>
  <c r="Q430" i="8"/>
  <c r="Q426" i="8"/>
  <c r="Q480" i="8"/>
  <c r="Q435" i="8"/>
  <c r="Q543" i="8"/>
  <c r="Q464" i="8"/>
  <c r="Q562" i="8"/>
  <c r="Q446" i="8"/>
  <c r="Q421" i="8"/>
  <c r="Q403" i="8"/>
  <c r="Q442" i="8"/>
  <c r="Q428" i="8"/>
  <c r="Q423" i="8"/>
  <c r="Q408" i="8"/>
  <c r="Q398" i="8"/>
  <c r="Q387" i="8"/>
  <c r="Q380" i="8"/>
  <c r="Q379" i="8"/>
  <c r="Q362" i="8"/>
  <c r="Q455" i="8"/>
  <c r="Q373" i="8"/>
  <c r="Q372" i="8"/>
  <c r="Q359" i="8"/>
  <c r="Q449" i="8"/>
  <c r="Q444" i="8"/>
  <c r="Q419" i="8"/>
  <c r="Q437" i="8"/>
  <c r="Q414" i="8"/>
  <c r="Q389" i="8"/>
  <c r="Q327" i="8"/>
  <c r="Q316" i="8"/>
  <c r="Q310" i="8"/>
  <c r="Q454" i="8"/>
  <c r="Q445" i="8"/>
  <c r="Q385" i="8"/>
  <c r="Q367" i="8"/>
  <c r="Q325" i="8"/>
  <c r="Q299" i="8"/>
  <c r="Q288" i="8"/>
  <c r="Q273" i="8"/>
  <c r="Q401" i="8"/>
  <c r="Q405" i="8"/>
  <c r="Q396" i="8"/>
  <c r="Q345" i="8"/>
  <c r="Q298" i="8"/>
  <c r="Q360" i="8"/>
  <c r="Q344" i="8"/>
  <c r="Q335" i="8"/>
  <c r="Q330" i="8"/>
  <c r="Q308" i="8"/>
  <c r="Q270" i="8"/>
  <c r="Q266" i="8"/>
  <c r="Q257" i="8"/>
  <c r="Q255" i="8"/>
  <c r="Q377" i="8"/>
  <c r="Q326" i="8"/>
  <c r="Q303" i="8"/>
  <c r="Q424" i="8"/>
  <c r="Q418" i="8"/>
  <c r="Q357" i="8"/>
  <c r="Q321" i="8"/>
  <c r="Q281" i="8"/>
  <c r="Q267" i="8"/>
  <c r="Q254" i="8"/>
  <c r="Q248" i="8"/>
  <c r="Q215" i="8"/>
  <c r="Q412" i="8"/>
  <c r="Q391" i="8"/>
  <c r="Q350" i="8"/>
  <c r="Q347" i="8"/>
  <c r="Q309" i="8"/>
  <c r="Q272" i="8"/>
  <c r="Q361" i="8"/>
  <c r="Q343" i="8"/>
  <c r="Q225" i="8"/>
  <c r="Q209" i="8"/>
  <c r="Q190" i="8"/>
  <c r="Q279" i="8"/>
  <c r="Q245" i="8"/>
  <c r="Q180" i="8"/>
  <c r="Q172" i="8"/>
  <c r="Q334" i="8"/>
  <c r="Q312" i="8"/>
  <c r="Q292" i="8"/>
  <c r="Q496" i="8"/>
  <c r="Q261" i="8"/>
  <c r="Q200" i="8"/>
  <c r="Q193" i="8"/>
  <c r="Q153" i="8"/>
  <c r="Q145" i="8"/>
  <c r="Q129" i="8"/>
  <c r="Q113" i="8"/>
  <c r="Q463" i="8"/>
  <c r="Q313" i="8"/>
  <c r="Q124" i="8"/>
  <c r="Q300" i="8"/>
  <c r="Q283" i="8"/>
  <c r="Q198" i="8"/>
  <c r="Q249" i="8"/>
  <c r="Q214" i="8"/>
  <c r="Q199" i="8"/>
  <c r="Q101" i="8"/>
  <c r="Q85" i="8"/>
  <c r="Q69" i="8"/>
  <c r="Q353" i="8"/>
  <c r="Q352" i="8"/>
  <c r="Q337" i="8"/>
  <c r="Q293" i="8"/>
  <c r="Q286" i="8"/>
  <c r="Q239" i="8"/>
  <c r="Q235" i="8"/>
  <c r="Q228" i="8"/>
  <c r="Q207" i="8"/>
  <c r="Q181" i="8"/>
  <c r="Q166" i="8"/>
  <c r="Q148" i="8"/>
  <c r="Q136" i="8"/>
  <c r="Q96" i="8"/>
  <c r="Q409" i="8"/>
  <c r="Q311" i="8"/>
  <c r="Q282" i="8"/>
  <c r="Q265" i="8"/>
  <c r="Q170" i="8"/>
  <c r="Q121" i="8"/>
  <c r="Q115" i="8"/>
  <c r="Q97" i="8"/>
  <c r="Q216" i="8"/>
  <c r="Q139" i="8"/>
  <c r="Q137" i="8"/>
  <c r="Q126" i="8"/>
  <c r="Q74" i="8"/>
  <c r="Q66" i="8"/>
  <c r="Q53" i="8"/>
  <c r="Q37" i="8"/>
  <c r="Q336" i="8"/>
  <c r="Q324" i="8"/>
  <c r="Q175" i="8"/>
  <c r="Q174" i="8"/>
  <c r="Q165" i="8"/>
  <c r="Q130" i="8"/>
  <c r="Q122" i="8"/>
  <c r="Q71" i="8"/>
  <c r="Q48" i="8"/>
  <c r="Q32" i="8"/>
  <c r="Q264" i="8"/>
  <c r="Q206" i="8"/>
  <c r="Q164" i="8"/>
  <c r="Q151" i="8"/>
  <c r="Q138" i="8"/>
  <c r="Q262" i="8"/>
  <c r="Q260" i="8"/>
  <c r="Q244" i="8"/>
  <c r="Q219" i="8"/>
  <c r="Q203" i="8"/>
  <c r="Q183" i="8"/>
  <c r="Q168" i="8"/>
  <c r="Q159" i="8"/>
  <c r="Q135" i="8"/>
  <c r="Q131" i="8"/>
  <c r="Q33" i="8"/>
  <c r="Q18" i="8"/>
  <c r="Q238" i="8"/>
  <c r="Q218" i="8"/>
  <c r="Q196" i="8"/>
  <c r="Q188" i="8"/>
  <c r="Q102" i="8"/>
  <c r="Q98" i="8"/>
  <c r="Q80" i="8"/>
  <c r="Q42" i="8"/>
  <c r="Q36" i="8"/>
  <c r="Q30" i="8"/>
  <c r="Q13" i="8"/>
  <c r="Q176" i="8"/>
  <c r="Q149" i="8"/>
  <c r="Q118" i="8"/>
  <c r="Q107" i="8"/>
  <c r="Q82" i="8"/>
  <c r="Q59" i="8"/>
  <c r="Q374" i="8"/>
  <c r="Q318" i="8"/>
  <c r="Q160" i="8"/>
  <c r="Q128" i="8"/>
  <c r="Q123" i="8"/>
  <c r="Q95" i="8"/>
  <c r="Q84" i="8"/>
  <c r="Q83" i="8"/>
  <c r="Q65" i="8"/>
  <c r="Q50" i="8"/>
  <c r="Q14" i="8"/>
  <c r="Q202" i="8"/>
  <c r="Q52" i="8"/>
  <c r="Q24" i="8"/>
  <c r="Q15" i="8"/>
  <c r="Q70" i="8"/>
  <c r="Q169" i="8"/>
  <c r="Q158" i="8"/>
  <c r="Q319" i="8"/>
  <c r="Q208" i="8"/>
  <c r="Q201" i="8"/>
  <c r="Q192" i="8"/>
  <c r="Q156" i="8"/>
  <c r="Q132" i="8"/>
  <c r="Q87" i="8"/>
  <c r="Q68" i="8"/>
  <c r="Q62" i="8"/>
  <c r="Q224" i="8"/>
  <c r="Q150" i="8"/>
  <c r="Q103" i="8"/>
  <c r="Q78" i="8"/>
  <c r="Q41" i="8"/>
  <c r="Q155" i="8"/>
  <c r="Q289" i="8"/>
  <c r="Q191" i="8"/>
  <c r="Q185" i="8"/>
  <c r="Q140" i="8"/>
  <c r="Q92" i="8"/>
  <c r="Q38" i="8"/>
  <c r="Q23" i="8"/>
  <c r="Q404" i="8"/>
  <c r="Q256" i="8"/>
  <c r="Q241" i="8"/>
  <c r="Q233" i="8"/>
  <c r="Q142" i="8"/>
  <c r="Q73" i="8"/>
  <c r="Q64" i="8"/>
  <c r="Q22" i="8"/>
  <c r="Q294" i="8"/>
  <c r="Q271" i="8"/>
  <c r="Q217" i="8"/>
  <c r="Q356" i="8"/>
  <c r="Q328" i="8"/>
  <c r="Q184" i="8"/>
  <c r="Q91" i="8"/>
  <c r="Q77" i="8"/>
  <c r="Q67" i="8"/>
  <c r="Q31" i="8"/>
  <c r="Q20" i="8"/>
  <c r="Q482" i="8"/>
  <c r="Q284" i="8"/>
  <c r="Q234" i="8"/>
  <c r="Q197" i="8"/>
  <c r="Q133" i="8"/>
  <c r="Q120" i="8"/>
  <c r="Q106" i="8"/>
  <c r="Q104" i="8"/>
  <c r="Q100" i="8"/>
  <c r="Q99" i="8" s="1"/>
  <c r="Q86" i="8"/>
  <c r="Q57" i="8"/>
  <c r="Q35" i="8"/>
  <c r="Q12" i="8"/>
  <c r="Q302" i="8"/>
  <c r="Q152" i="8"/>
  <c r="Q76" i="8"/>
  <c r="Q61" i="8"/>
  <c r="Q252" i="8"/>
  <c r="Q177" i="8"/>
  <c r="Q154" i="8"/>
  <c r="Q143" i="8"/>
  <c r="Q116" i="8"/>
  <c r="Q93" i="8"/>
  <c r="Q79" i="8"/>
  <c r="Q186" i="8"/>
  <c r="Q40" i="8"/>
  <c r="Q21" i="8"/>
  <c r="Q117" i="8"/>
  <c r="Q56" i="8"/>
  <c r="Q25" i="8"/>
  <c r="Q16" i="8"/>
  <c r="Q329" i="8"/>
  <c r="Q247" i="8"/>
  <c r="Q134" i="8"/>
  <c r="Q223" i="8"/>
  <c r="Q125" i="8"/>
  <c r="Q105" i="8"/>
  <c r="Q51" i="8"/>
  <c r="Q17" i="8"/>
  <c r="Q230" i="8"/>
  <c r="Q187" i="8"/>
  <c r="Q108" i="8"/>
  <c r="Q75" i="8"/>
  <c r="Q60" i="8"/>
  <c r="Q26" i="8"/>
  <c r="Q88" i="8"/>
  <c r="Q171" i="8"/>
  <c r="Q94" i="8"/>
  <c r="Q29" i="8"/>
  <c r="Q89" i="8"/>
  <c r="Q28" i="8"/>
  <c r="Q320" i="8"/>
  <c r="Q58" i="8"/>
  <c r="Q9" i="8"/>
  <c r="Q49" i="8"/>
  <c r="Q220" i="8"/>
  <c r="Q19" i="8"/>
  <c r="Q394" i="8"/>
  <c r="Q204" i="8"/>
  <c r="Q111" i="8"/>
  <c r="Q346" i="8"/>
  <c r="Q119" i="8"/>
  <c r="Q55" i="8"/>
  <c r="Q43" i="8"/>
  <c r="Q10" i="8"/>
  <c r="Q47" i="8"/>
  <c r="Q11" i="8"/>
  <c r="Q393" i="8"/>
  <c r="Q182" i="8"/>
  <c r="Q167" i="8"/>
  <c r="Q112" i="8"/>
  <c r="Q27" i="8"/>
  <c r="Q305" i="8"/>
  <c r="Q46" i="8"/>
  <c r="Q114" i="8"/>
  <c r="Q236" i="8"/>
  <c r="R6" i="8"/>
  <c r="S4" i="8"/>
  <c r="P63" i="8"/>
  <c r="P99" i="8"/>
  <c r="P45" i="8"/>
  <c r="F36" i="1"/>
  <c r="F37" i="1"/>
  <c r="F35" i="1"/>
  <c r="F38" i="1"/>
  <c r="I4" i="1"/>
  <c r="J4" i="1" s="1"/>
  <c r="BR144" i="12" l="1"/>
  <c r="BR689" i="12"/>
  <c r="BR280" i="12"/>
  <c r="L654" i="11"/>
  <c r="I654" i="11"/>
  <c r="P586" i="12"/>
  <c r="M654" i="11"/>
  <c r="J229" i="11"/>
  <c r="I229" i="11"/>
  <c r="AW586" i="12"/>
  <c r="N229" i="11"/>
  <c r="K654" i="11"/>
  <c r="M331" i="11"/>
  <c r="AC586" i="12"/>
  <c r="AB586" i="12"/>
  <c r="AA586" i="12"/>
  <c r="K229" i="11"/>
  <c r="O229" i="11"/>
  <c r="J654" i="11"/>
  <c r="BG586" i="12"/>
  <c r="N654" i="11"/>
  <c r="AX586" i="12"/>
  <c r="AG586" i="12"/>
  <c r="O654" i="11"/>
  <c r="AY586" i="12"/>
  <c r="M229" i="11"/>
  <c r="L229" i="11"/>
  <c r="O569" i="11"/>
  <c r="K382" i="11"/>
  <c r="O416" i="11"/>
  <c r="O467" i="11"/>
  <c r="O195" i="11"/>
  <c r="L331" i="11"/>
  <c r="L263" i="11"/>
  <c r="O44" i="11"/>
  <c r="O127" i="11"/>
  <c r="L195" i="11"/>
  <c r="O280" i="11"/>
  <c r="O212" i="11"/>
  <c r="O637" i="11"/>
  <c r="O263" i="11"/>
  <c r="O671" i="11"/>
  <c r="O178" i="11"/>
  <c r="O518" i="11"/>
  <c r="K331" i="11"/>
  <c r="O331" i="11"/>
  <c r="O450" i="11"/>
  <c r="O144" i="11"/>
  <c r="O484" i="11"/>
  <c r="J44" i="11"/>
  <c r="O433" i="11"/>
  <c r="O535" i="11"/>
  <c r="O246" i="11"/>
  <c r="K552" i="11"/>
  <c r="M297" i="11"/>
  <c r="J348" i="11"/>
  <c r="O365" i="11"/>
  <c r="K603" i="11"/>
  <c r="O314" i="11"/>
  <c r="K195" i="11"/>
  <c r="I331" i="11"/>
  <c r="O161" i="11"/>
  <c r="O603" i="11"/>
  <c r="O348" i="11"/>
  <c r="O382" i="11"/>
  <c r="O110" i="11"/>
  <c r="N331" i="11"/>
  <c r="O586" i="11"/>
  <c r="O695" i="11"/>
  <c r="O399" i="11"/>
  <c r="K44" i="11"/>
  <c r="O552" i="11"/>
  <c r="I382" i="11"/>
  <c r="O620" i="11"/>
  <c r="O501" i="11"/>
  <c r="O297" i="11"/>
  <c r="L297" i="11"/>
  <c r="L382" i="11"/>
  <c r="I467" i="11"/>
  <c r="P44" i="12"/>
  <c r="BJ586" i="12"/>
  <c r="AF586" i="12"/>
  <c r="M382" i="11"/>
  <c r="BI586" i="12"/>
  <c r="AE586" i="12"/>
  <c r="N382" i="11"/>
  <c r="BH586" i="12"/>
  <c r="AD586" i="12"/>
  <c r="L535" i="11"/>
  <c r="I552" i="11"/>
  <c r="AU586" i="12"/>
  <c r="Q586" i="12"/>
  <c r="AV586" i="12"/>
  <c r="AT586" i="12"/>
  <c r="AS586" i="12"/>
  <c r="O586" i="12"/>
  <c r="N195" i="11"/>
  <c r="AW365" i="12"/>
  <c r="M620" i="11"/>
  <c r="K161" i="11"/>
  <c r="AP263" i="12"/>
  <c r="BF416" i="12"/>
  <c r="BO586" i="12"/>
  <c r="AR586" i="12"/>
  <c r="N586" i="12"/>
  <c r="T586" i="12"/>
  <c r="S586" i="12"/>
  <c r="F569" i="12"/>
  <c r="R586" i="12"/>
  <c r="J382" i="11"/>
  <c r="BN586" i="12"/>
  <c r="AQ586" i="12"/>
  <c r="K586" i="12"/>
  <c r="K314" i="11"/>
  <c r="K416" i="11"/>
  <c r="M195" i="11"/>
  <c r="J331" i="11"/>
  <c r="W229" i="12"/>
  <c r="X603" i="12"/>
  <c r="BQ314" i="12"/>
  <c r="BM586" i="12"/>
  <c r="AI586" i="12"/>
  <c r="L586" i="12"/>
  <c r="BL586" i="12"/>
  <c r="AH586" i="12"/>
  <c r="M586" i="12"/>
  <c r="BF365" i="12"/>
  <c r="BK586" i="12"/>
  <c r="J467" i="11"/>
  <c r="M212" i="12"/>
  <c r="L603" i="12"/>
  <c r="I263" i="11"/>
  <c r="I535" i="11"/>
  <c r="N297" i="11"/>
  <c r="J195" i="11"/>
  <c r="AN637" i="12"/>
  <c r="N263" i="12"/>
  <c r="AT484" i="12"/>
  <c r="AB637" i="12"/>
  <c r="AA433" i="12"/>
  <c r="BF586" i="12"/>
  <c r="AP586" i="12"/>
  <c r="Z586" i="12"/>
  <c r="BN161" i="12"/>
  <c r="AQ467" i="12"/>
  <c r="AL433" i="12"/>
  <c r="J314" i="11"/>
  <c r="K297" i="11"/>
  <c r="J297" i="11"/>
  <c r="AQ246" i="12"/>
  <c r="AX399" i="12"/>
  <c r="BE586" i="12"/>
  <c r="AO586" i="12"/>
  <c r="Y586" i="12"/>
  <c r="S603" i="12"/>
  <c r="I195" i="11"/>
  <c r="K535" i="11"/>
  <c r="BD586" i="12"/>
  <c r="AN586" i="12"/>
  <c r="X586" i="12"/>
  <c r="N569" i="11"/>
  <c r="I416" i="11"/>
  <c r="AV44" i="12"/>
  <c r="M603" i="11"/>
  <c r="BC127" i="12"/>
  <c r="BH603" i="12"/>
  <c r="AU246" i="12"/>
  <c r="BC586" i="12"/>
  <c r="AM586" i="12"/>
  <c r="W586" i="12"/>
  <c r="L620" i="11"/>
  <c r="I314" i="11"/>
  <c r="BP365" i="12"/>
  <c r="BD246" i="12"/>
  <c r="AR127" i="12"/>
  <c r="N535" i="11"/>
  <c r="M484" i="12"/>
  <c r="K552" i="12"/>
  <c r="J535" i="11"/>
  <c r="AE416" i="12"/>
  <c r="BB586" i="12"/>
  <c r="AL586" i="12"/>
  <c r="V586" i="12"/>
  <c r="E8" i="12"/>
  <c r="F695" i="12" s="1"/>
  <c r="W416" i="12"/>
  <c r="I161" i="11"/>
  <c r="AK314" i="12"/>
  <c r="I365" i="11"/>
  <c r="N280" i="11"/>
  <c r="AL246" i="12"/>
  <c r="M348" i="12"/>
  <c r="I297" i="11"/>
  <c r="AN110" i="12"/>
  <c r="BP586" i="12"/>
  <c r="BA586" i="12"/>
  <c r="AK586" i="12"/>
  <c r="U586" i="12"/>
  <c r="R450" i="12"/>
  <c r="L552" i="11"/>
  <c r="I348" i="11"/>
  <c r="P331" i="12"/>
  <c r="M161" i="11"/>
  <c r="M535" i="11"/>
  <c r="W620" i="12"/>
  <c r="K433" i="11"/>
  <c r="S314" i="12"/>
  <c r="BQ586" i="12"/>
  <c r="AZ586" i="12"/>
  <c r="AJ586" i="12"/>
  <c r="L44" i="11"/>
  <c r="N433" i="11"/>
  <c r="Q535" i="12"/>
  <c r="L603" i="11"/>
  <c r="AA365" i="12"/>
  <c r="BP314" i="12"/>
  <c r="F552" i="12"/>
  <c r="I620" i="11"/>
  <c r="N620" i="11"/>
  <c r="L348" i="11"/>
  <c r="J603" i="11"/>
  <c r="N161" i="11"/>
  <c r="L365" i="11"/>
  <c r="AR263" i="12"/>
  <c r="L263" i="12"/>
  <c r="AM416" i="12"/>
  <c r="O314" i="12"/>
  <c r="BO127" i="12"/>
  <c r="M535" i="12"/>
  <c r="Q229" i="12"/>
  <c r="AS484" i="12"/>
  <c r="P535" i="12"/>
  <c r="BL365" i="12"/>
  <c r="BA44" i="12"/>
  <c r="BL246" i="12"/>
  <c r="AQ44" i="12"/>
  <c r="BA603" i="12"/>
  <c r="AT603" i="12"/>
  <c r="L416" i="11"/>
  <c r="J263" i="11"/>
  <c r="AQ263" i="12"/>
  <c r="K263" i="12"/>
  <c r="AI603" i="12"/>
  <c r="L314" i="12"/>
  <c r="BN603" i="12"/>
  <c r="AF484" i="12"/>
  <c r="L535" i="12"/>
  <c r="BK365" i="12"/>
  <c r="AW44" i="12"/>
  <c r="AN263" i="12"/>
  <c r="BC603" i="12"/>
  <c r="AE331" i="12"/>
  <c r="AK263" i="12"/>
  <c r="AX450" i="12"/>
  <c r="AB44" i="12"/>
  <c r="AQ110" i="12"/>
  <c r="X110" i="12"/>
  <c r="M280" i="11"/>
  <c r="N263" i="11"/>
  <c r="L433" i="11"/>
  <c r="M552" i="11"/>
  <c r="J552" i="11"/>
  <c r="BH263" i="12"/>
  <c r="AB263" i="12"/>
  <c r="R110" i="12"/>
  <c r="BF314" i="12"/>
  <c r="U212" i="12"/>
  <c r="AN603" i="12"/>
  <c r="BL229" i="12"/>
  <c r="AF365" i="12"/>
  <c r="U44" i="12"/>
  <c r="K280" i="11"/>
  <c r="M348" i="11"/>
  <c r="J161" i="11"/>
  <c r="M44" i="11"/>
  <c r="BG263" i="12"/>
  <c r="AA263" i="12"/>
  <c r="P110" i="12"/>
  <c r="AZ314" i="12"/>
  <c r="BL620" i="12"/>
  <c r="AH603" i="12"/>
  <c r="BH229" i="12"/>
  <c r="AE365" i="12"/>
  <c r="Q44" i="12"/>
  <c r="BE110" i="12"/>
  <c r="J280" i="11"/>
  <c r="K348" i="11"/>
  <c r="N552" i="11"/>
  <c r="M365" i="11"/>
  <c r="L161" i="11"/>
  <c r="M569" i="11"/>
  <c r="N44" i="11"/>
  <c r="BF263" i="12"/>
  <c r="Z263" i="12"/>
  <c r="AR314" i="12"/>
  <c r="BA620" i="12"/>
  <c r="AB603" i="12"/>
  <c r="AW467" i="12"/>
  <c r="BC229" i="12"/>
  <c r="AG399" i="12"/>
  <c r="Z365" i="12"/>
  <c r="AA331" i="12"/>
  <c r="I603" i="11"/>
  <c r="M416" i="11"/>
  <c r="BQ263" i="12"/>
  <c r="AY603" i="12"/>
  <c r="J620" i="11"/>
  <c r="BJ314" i="12"/>
  <c r="F195" i="12"/>
  <c r="N416" i="11"/>
  <c r="I569" i="11"/>
  <c r="N348" i="11"/>
  <c r="J365" i="11"/>
  <c r="BD263" i="12"/>
  <c r="X263" i="12"/>
  <c r="AP314" i="12"/>
  <c r="AO620" i="12"/>
  <c r="W603" i="12"/>
  <c r="AW229" i="12"/>
  <c r="AD348" i="12"/>
  <c r="AK603" i="12"/>
  <c r="Q365" i="12"/>
  <c r="BP212" i="12"/>
  <c r="BG433" i="12"/>
  <c r="BC263" i="12"/>
  <c r="W263" i="12"/>
  <c r="AK44" i="12"/>
  <c r="AF620" i="12"/>
  <c r="U603" i="12"/>
  <c r="AH229" i="12"/>
  <c r="AO229" i="12"/>
  <c r="BP535" i="12"/>
  <c r="L365" i="12"/>
  <c r="BO44" i="12"/>
  <c r="AV212" i="12"/>
  <c r="V331" i="12"/>
  <c r="AZ110" i="12"/>
  <c r="AQ365" i="12"/>
  <c r="AI44" i="12"/>
  <c r="J416" i="11"/>
  <c r="AX110" i="12"/>
  <c r="BC620" i="12"/>
  <c r="AF246" i="12"/>
  <c r="AG263" i="12"/>
  <c r="O416" i="12"/>
  <c r="AL365" i="12"/>
  <c r="AS603" i="12"/>
  <c r="V44" i="12"/>
  <c r="M314" i="11"/>
  <c r="N365" i="11"/>
  <c r="K620" i="11"/>
  <c r="I44" i="11"/>
  <c r="V161" i="12"/>
  <c r="BA263" i="12"/>
  <c r="U263" i="12"/>
  <c r="AE314" i="12"/>
  <c r="P212" i="12"/>
  <c r="AF229" i="12"/>
  <c r="AW535" i="12"/>
  <c r="F603" i="12"/>
  <c r="BH44" i="12"/>
  <c r="AQ212" i="12"/>
  <c r="AZ416" i="12"/>
  <c r="N314" i="11"/>
  <c r="AM263" i="12"/>
  <c r="K569" i="11"/>
  <c r="J569" i="11"/>
  <c r="AN365" i="12"/>
  <c r="L314" i="11"/>
  <c r="BM263" i="12"/>
  <c r="Z44" i="12"/>
  <c r="N603" i="11"/>
  <c r="BJ263" i="12"/>
  <c r="K365" i="11"/>
  <c r="L569" i="11"/>
  <c r="AW263" i="12"/>
  <c r="Q263" i="12"/>
  <c r="AH450" i="12"/>
  <c r="Z314" i="12"/>
  <c r="N603" i="12"/>
  <c r="AB229" i="12"/>
  <c r="AQ535" i="12"/>
  <c r="F671" i="12"/>
  <c r="BF44" i="12"/>
  <c r="T212" i="12"/>
  <c r="X246" i="12"/>
  <c r="M263" i="11"/>
  <c r="AT450" i="12"/>
  <c r="AC212" i="12"/>
  <c r="AI450" i="12"/>
  <c r="U365" i="12"/>
  <c r="AD263" i="12"/>
  <c r="AK365" i="12"/>
  <c r="K263" i="11"/>
  <c r="W637" i="12"/>
  <c r="AT263" i="12"/>
  <c r="N518" i="11"/>
  <c r="V535" i="12"/>
  <c r="BB44" i="12"/>
  <c r="U161" i="12"/>
  <c r="U637" i="12"/>
  <c r="AT110" i="12"/>
  <c r="M110" i="12"/>
  <c r="S161" i="12"/>
  <c r="U416" i="12"/>
  <c r="BM484" i="12"/>
  <c r="P484" i="12"/>
  <c r="AV484" i="12"/>
  <c r="R484" i="12"/>
  <c r="AX484" i="12"/>
  <c r="S484" i="12"/>
  <c r="AY484" i="12"/>
  <c r="X484" i="12"/>
  <c r="BD484" i="12"/>
  <c r="W484" i="12"/>
  <c r="BC484" i="12"/>
  <c r="Y484" i="12"/>
  <c r="BE484" i="12"/>
  <c r="AC484" i="12"/>
  <c r="BI484" i="12"/>
  <c r="AD484" i="12"/>
  <c r="BJ484" i="12"/>
  <c r="AH484" i="12"/>
  <c r="BN484" i="12"/>
  <c r="AI484" i="12"/>
  <c r="BO484" i="12"/>
  <c r="AN484" i="12"/>
  <c r="AO484" i="12"/>
  <c r="BD127" i="12"/>
  <c r="AM484" i="12"/>
  <c r="W467" i="12"/>
  <c r="AO450" i="12"/>
  <c r="AG433" i="12"/>
  <c r="R637" i="12"/>
  <c r="AQ637" i="12"/>
  <c r="X637" i="12"/>
  <c r="AX637" i="12"/>
  <c r="Z637" i="12"/>
  <c r="AY637" i="12"/>
  <c r="AA637" i="12"/>
  <c r="BA637" i="12"/>
  <c r="M39" i="12"/>
  <c r="L39" i="12"/>
  <c r="K39" i="12"/>
  <c r="N39" i="12"/>
  <c r="O39" i="12"/>
  <c r="P39" i="12"/>
  <c r="Q39" i="12"/>
  <c r="R39" i="12"/>
  <c r="S39" i="12"/>
  <c r="T39" i="12"/>
  <c r="U39" i="12"/>
  <c r="V39" i="12"/>
  <c r="W39" i="12"/>
  <c r="X39" i="12"/>
  <c r="Y39" i="12"/>
  <c r="Z39" i="12"/>
  <c r="AA39" i="12"/>
  <c r="AB39" i="12"/>
  <c r="AC39" i="12"/>
  <c r="AD39" i="12"/>
  <c r="AE39" i="12"/>
  <c r="AF39" i="12"/>
  <c r="AG39" i="12"/>
  <c r="AH39" i="12"/>
  <c r="AI39" i="12"/>
  <c r="AJ39" i="12"/>
  <c r="AK39" i="12"/>
  <c r="AL39" i="12"/>
  <c r="AM39" i="12"/>
  <c r="AN39" i="12"/>
  <c r="AO39" i="12"/>
  <c r="AP39" i="12"/>
  <c r="AQ39" i="12"/>
  <c r="AR39" i="12"/>
  <c r="AS39" i="12"/>
  <c r="AT39" i="12"/>
  <c r="AU39" i="12"/>
  <c r="AV39" i="12"/>
  <c r="AW39" i="12"/>
  <c r="AX39" i="12"/>
  <c r="AY39" i="12"/>
  <c r="AZ39" i="12"/>
  <c r="BA39" i="12"/>
  <c r="BB39" i="12"/>
  <c r="BC39" i="12"/>
  <c r="BD39" i="12"/>
  <c r="BE39" i="12"/>
  <c r="BF39" i="12"/>
  <c r="BG39" i="12"/>
  <c r="BH39" i="12"/>
  <c r="BI39" i="12"/>
  <c r="BJ39" i="12"/>
  <c r="BK39" i="12"/>
  <c r="BL39" i="12"/>
  <c r="BM39" i="12"/>
  <c r="BN39" i="12"/>
  <c r="BO39" i="12"/>
  <c r="BP39" i="12"/>
  <c r="BQ39" i="12"/>
  <c r="M637" i="12"/>
  <c r="P161" i="12"/>
  <c r="K382" i="12"/>
  <c r="AM382" i="12"/>
  <c r="N382" i="12"/>
  <c r="AT382" i="12"/>
  <c r="AA382" i="12"/>
  <c r="BG382" i="12"/>
  <c r="AF382" i="12"/>
  <c r="BL382" i="12"/>
  <c r="L399" i="12"/>
  <c r="AQ399" i="12"/>
  <c r="AF399" i="12"/>
  <c r="V467" i="12"/>
  <c r="AO110" i="12"/>
  <c r="BQ637" i="12"/>
  <c r="K637" i="12"/>
  <c r="L161" i="12"/>
  <c r="K654" i="12"/>
  <c r="M654" i="12"/>
  <c r="L654" i="12"/>
  <c r="N654" i="12"/>
  <c r="O654" i="12"/>
  <c r="P654" i="12"/>
  <c r="Q654" i="12"/>
  <c r="R654" i="12"/>
  <c r="S654" i="12"/>
  <c r="T654" i="12"/>
  <c r="U654" i="12"/>
  <c r="V654" i="12"/>
  <c r="W654" i="12"/>
  <c r="X654" i="12"/>
  <c r="Y654" i="12"/>
  <c r="Z654" i="12"/>
  <c r="AA654" i="12"/>
  <c r="AB654" i="12"/>
  <c r="AC654" i="12"/>
  <c r="AD654" i="12"/>
  <c r="AE654" i="12"/>
  <c r="AF654" i="12"/>
  <c r="AG654" i="12"/>
  <c r="AH654" i="12"/>
  <c r="AI654" i="12"/>
  <c r="AJ654" i="12"/>
  <c r="AK654" i="12"/>
  <c r="AL654" i="12"/>
  <c r="AM654" i="12"/>
  <c r="AN654" i="12"/>
  <c r="AO654" i="12"/>
  <c r="AP654" i="12"/>
  <c r="AQ654" i="12"/>
  <c r="AR654" i="12"/>
  <c r="AS654" i="12"/>
  <c r="AT654" i="12"/>
  <c r="AU654" i="12"/>
  <c r="AV654" i="12"/>
  <c r="AW654" i="12"/>
  <c r="AX654" i="12"/>
  <c r="AY654" i="12"/>
  <c r="AZ654" i="12"/>
  <c r="BA654" i="12"/>
  <c r="BB654" i="12"/>
  <c r="BC654" i="12"/>
  <c r="BD654" i="12"/>
  <c r="BE654" i="12"/>
  <c r="BF654" i="12"/>
  <c r="BG654" i="12"/>
  <c r="BH654" i="12"/>
  <c r="BI654" i="12"/>
  <c r="BJ654" i="12"/>
  <c r="BK654" i="12"/>
  <c r="BL654" i="12"/>
  <c r="BM654" i="12"/>
  <c r="BN654" i="12"/>
  <c r="BO654" i="12"/>
  <c r="BQ654" i="12"/>
  <c r="BP654" i="12"/>
  <c r="AX127" i="12"/>
  <c r="AL399" i="12"/>
  <c r="Y399" i="12"/>
  <c r="N484" i="12"/>
  <c r="Q467" i="12"/>
  <c r="BP382" i="12"/>
  <c r="AZ212" i="12"/>
  <c r="BN637" i="12"/>
  <c r="L637" i="12"/>
  <c r="N348" i="12"/>
  <c r="R399" i="12"/>
  <c r="N450" i="12"/>
  <c r="BM382" i="12"/>
  <c r="W110" i="12"/>
  <c r="Y110" i="12"/>
  <c r="L110" i="12"/>
  <c r="Z110" i="12"/>
  <c r="AP110" i="12"/>
  <c r="BF110" i="12"/>
  <c r="AB110" i="12"/>
  <c r="AR110" i="12"/>
  <c r="BH110" i="12"/>
  <c r="AC110" i="12"/>
  <c r="AS110" i="12"/>
  <c r="BI110" i="12"/>
  <c r="K110" i="12"/>
  <c r="AE110" i="12"/>
  <c r="AU110" i="12"/>
  <c r="BK110" i="12"/>
  <c r="N110" i="12"/>
  <c r="AF110" i="12"/>
  <c r="AV110" i="12"/>
  <c r="BL110" i="12"/>
  <c r="O110" i="12"/>
  <c r="AG110" i="12"/>
  <c r="AW110" i="12"/>
  <c r="BM110" i="12"/>
  <c r="Q110" i="12"/>
  <c r="AI110" i="12"/>
  <c r="AY110" i="12"/>
  <c r="BO110" i="12"/>
  <c r="T110" i="12"/>
  <c r="AL110" i="12"/>
  <c r="BB110" i="12"/>
  <c r="BH127" i="12"/>
  <c r="AC127" i="12"/>
  <c r="BI127" i="12"/>
  <c r="AD127" i="12"/>
  <c r="BJ127" i="12"/>
  <c r="AH127" i="12"/>
  <c r="BN127" i="12"/>
  <c r="AK127" i="12"/>
  <c r="BQ127" i="12"/>
  <c r="AM127" i="12"/>
  <c r="AN127" i="12"/>
  <c r="K127" i="12"/>
  <c r="AS127" i="12"/>
  <c r="N127" i="12"/>
  <c r="AT127" i="12"/>
  <c r="S127" i="12"/>
  <c r="AY127" i="12"/>
  <c r="U127" i="12"/>
  <c r="BA127" i="12"/>
  <c r="AM110" i="12"/>
  <c r="BM637" i="12"/>
  <c r="BO161" i="12"/>
  <c r="AI127" i="12"/>
  <c r="BP348" i="12"/>
  <c r="BH382" i="12"/>
  <c r="AF331" i="12"/>
  <c r="BL331" i="12"/>
  <c r="AG331" i="12"/>
  <c r="BM331" i="12"/>
  <c r="AK331" i="12"/>
  <c r="BQ331" i="12"/>
  <c r="AN331" i="12"/>
  <c r="AL331" i="12"/>
  <c r="AP331" i="12"/>
  <c r="K331" i="12"/>
  <c r="AQ331" i="12"/>
  <c r="O331" i="12"/>
  <c r="AU331" i="12"/>
  <c r="Q331" i="12"/>
  <c r="AW331" i="12"/>
  <c r="U331" i="12"/>
  <c r="BA331" i="12"/>
  <c r="X331" i="12"/>
  <c r="BD331" i="12"/>
  <c r="Z331" i="12"/>
  <c r="BF331" i="12"/>
  <c r="I280" i="11"/>
  <c r="L280" i="11"/>
  <c r="BQ110" i="12"/>
  <c r="AK110" i="12"/>
  <c r="BI637" i="12"/>
  <c r="T484" i="12"/>
  <c r="X127" i="12"/>
  <c r="AB535" i="12"/>
  <c r="BH535" i="12"/>
  <c r="U314" i="12"/>
  <c r="AT314" i="12"/>
  <c r="W314" i="12"/>
  <c r="AU314" i="12"/>
  <c r="Y314" i="12"/>
  <c r="AY314" i="12"/>
  <c r="AB314" i="12"/>
  <c r="BA314" i="12"/>
  <c r="AC314" i="12"/>
  <c r="BC314" i="12"/>
  <c r="AD314" i="12"/>
  <c r="BE314" i="12"/>
  <c r="AI314" i="12"/>
  <c r="BH314" i="12"/>
  <c r="AJ314" i="12"/>
  <c r="BI314" i="12"/>
  <c r="M314" i="12"/>
  <c r="AM314" i="12"/>
  <c r="BK314" i="12"/>
  <c r="N314" i="12"/>
  <c r="AO314" i="12"/>
  <c r="BO314" i="12"/>
  <c r="AV535" i="12"/>
  <c r="BJ348" i="12"/>
  <c r="BB382" i="12"/>
  <c r="AK212" i="12"/>
  <c r="BP110" i="12"/>
  <c r="AJ110" i="12"/>
  <c r="BG637" i="12"/>
  <c r="BJ161" i="12"/>
  <c r="N637" i="11"/>
  <c r="J637" i="11"/>
  <c r="M637" i="11"/>
  <c r="L637" i="11"/>
  <c r="K637" i="11"/>
  <c r="W127" i="12"/>
  <c r="Z620" i="12"/>
  <c r="BF620" i="12"/>
  <c r="N620" i="12"/>
  <c r="AT620" i="12"/>
  <c r="T620" i="12"/>
  <c r="AZ620" i="12"/>
  <c r="AS348" i="12"/>
  <c r="AK382" i="12"/>
  <c r="I637" i="11"/>
  <c r="X161" i="12"/>
  <c r="AY161" i="12"/>
  <c r="N161" i="12"/>
  <c r="AM161" i="12"/>
  <c r="BN110" i="12"/>
  <c r="AH110" i="12"/>
  <c r="BF637" i="12"/>
  <c r="BC161" i="12"/>
  <c r="P382" i="12"/>
  <c r="M501" i="12"/>
  <c r="N501" i="12"/>
  <c r="O501" i="12"/>
  <c r="P501" i="12"/>
  <c r="Q501" i="12"/>
  <c r="R501" i="12"/>
  <c r="S501" i="12"/>
  <c r="T501" i="12"/>
  <c r="U501" i="12"/>
  <c r="V501" i="12"/>
  <c r="W501" i="12"/>
  <c r="X501" i="12"/>
  <c r="Y501" i="12"/>
  <c r="Z501" i="12"/>
  <c r="AA501" i="12"/>
  <c r="AB501" i="12"/>
  <c r="AC501" i="12"/>
  <c r="AD501" i="12"/>
  <c r="AE501" i="12"/>
  <c r="AF501" i="12"/>
  <c r="AG501" i="12"/>
  <c r="AH501" i="12"/>
  <c r="AI501" i="12"/>
  <c r="AJ501" i="12"/>
  <c r="AK501" i="12"/>
  <c r="AL501" i="12"/>
  <c r="AM501" i="12"/>
  <c r="AN501" i="12"/>
  <c r="AO501" i="12"/>
  <c r="AP501" i="12"/>
  <c r="AQ501" i="12"/>
  <c r="AR501" i="12"/>
  <c r="AS501" i="12"/>
  <c r="AT501" i="12"/>
  <c r="AU501" i="12"/>
  <c r="AV501" i="12"/>
  <c r="AW501" i="12"/>
  <c r="AX501" i="12"/>
  <c r="AY501" i="12"/>
  <c r="AZ501" i="12"/>
  <c r="BA501" i="12"/>
  <c r="BB501" i="12"/>
  <c r="BC501" i="12"/>
  <c r="BD501" i="12"/>
  <c r="BE501" i="12"/>
  <c r="BF501" i="12"/>
  <c r="BG501" i="12"/>
  <c r="BH501" i="12"/>
  <c r="BI501" i="12"/>
  <c r="BJ501" i="12"/>
  <c r="BK501" i="12"/>
  <c r="BL501" i="12"/>
  <c r="BM501" i="12"/>
  <c r="BN501" i="12"/>
  <c r="BO501" i="12"/>
  <c r="BP501" i="12"/>
  <c r="BQ501" i="12"/>
  <c r="AU620" i="12"/>
  <c r="R127" i="12"/>
  <c r="P620" i="12"/>
  <c r="AK535" i="12"/>
  <c r="L416" i="12"/>
  <c r="AA416" i="12"/>
  <c r="AQ416" i="12"/>
  <c r="BG416" i="12"/>
  <c r="K416" i="12"/>
  <c r="AB416" i="12"/>
  <c r="AR416" i="12"/>
  <c r="BH416" i="12"/>
  <c r="M416" i="12"/>
  <c r="AC416" i="12"/>
  <c r="AS416" i="12"/>
  <c r="BI416" i="12"/>
  <c r="Q416" i="12"/>
  <c r="AG416" i="12"/>
  <c r="AW416" i="12"/>
  <c r="BM416" i="12"/>
  <c r="R416" i="12"/>
  <c r="AH416" i="12"/>
  <c r="AX416" i="12"/>
  <c r="S416" i="12"/>
  <c r="AI416" i="12"/>
  <c r="AY416" i="12"/>
  <c r="BO416" i="12"/>
  <c r="V416" i="12"/>
  <c r="AL416" i="12"/>
  <c r="BB416" i="12"/>
  <c r="X416" i="12"/>
  <c r="BA416" i="12"/>
  <c r="Y416" i="12"/>
  <c r="BC416" i="12"/>
  <c r="Z416" i="12"/>
  <c r="BD416" i="12"/>
  <c r="AD416" i="12"/>
  <c r="BE416" i="12"/>
  <c r="AF416" i="12"/>
  <c r="BJ416" i="12"/>
  <c r="AJ416" i="12"/>
  <c r="BK416" i="12"/>
  <c r="AK416" i="12"/>
  <c r="BL416" i="12"/>
  <c r="AN416" i="12"/>
  <c r="BP416" i="12"/>
  <c r="N416" i="12"/>
  <c r="AO416" i="12"/>
  <c r="BQ416" i="12"/>
  <c r="P416" i="12"/>
  <c r="AT416" i="12"/>
  <c r="T416" i="12"/>
  <c r="AU416" i="12"/>
  <c r="AO348" i="12"/>
  <c r="AG382" i="12"/>
  <c r="BJ110" i="12"/>
  <c r="AD110" i="12"/>
  <c r="BC637" i="12"/>
  <c r="AV161" i="12"/>
  <c r="BN416" i="12"/>
  <c r="L127" i="12"/>
  <c r="L518" i="11"/>
  <c r="AJ348" i="12"/>
  <c r="AB382" i="12"/>
  <c r="BG110" i="12"/>
  <c r="AA110" i="12"/>
  <c r="AW637" i="12"/>
  <c r="AT161" i="12"/>
  <c r="V382" i="12"/>
  <c r="BK331" i="12"/>
  <c r="AI161" i="12"/>
  <c r="BD110" i="12"/>
  <c r="V110" i="12"/>
  <c r="AM637" i="12"/>
  <c r="AN161" i="12"/>
  <c r="AV416" i="12"/>
  <c r="L467" i="11"/>
  <c r="N467" i="11"/>
  <c r="M467" i="11"/>
  <c r="K467" i="11"/>
  <c r="L569" i="12"/>
  <c r="U620" i="12"/>
  <c r="T450" i="12"/>
  <c r="AZ450" i="12"/>
  <c r="AA450" i="12"/>
  <c r="BG450" i="12"/>
  <c r="AN450" i="12"/>
  <c r="M450" i="12"/>
  <c r="AS450" i="12"/>
  <c r="BG331" i="12"/>
  <c r="AS161" i="12"/>
  <c r="BC110" i="12"/>
  <c r="U110" i="12"/>
  <c r="AK637" i="12"/>
  <c r="AK161" i="12"/>
  <c r="AP416" i="12"/>
  <c r="O620" i="12"/>
  <c r="J433" i="11"/>
  <c r="M433" i="11"/>
  <c r="I433" i="11"/>
  <c r="X467" i="12"/>
  <c r="AN467" i="12"/>
  <c r="BD467" i="12"/>
  <c r="Y467" i="12"/>
  <c r="AO467" i="12"/>
  <c r="BE467" i="12"/>
  <c r="Z467" i="12"/>
  <c r="AP467" i="12"/>
  <c r="BF467" i="12"/>
  <c r="N467" i="12"/>
  <c r="AD467" i="12"/>
  <c r="AT467" i="12"/>
  <c r="BJ467" i="12"/>
  <c r="O467" i="12"/>
  <c r="AE467" i="12"/>
  <c r="AU467" i="12"/>
  <c r="BK467" i="12"/>
  <c r="P467" i="12"/>
  <c r="AF467" i="12"/>
  <c r="AV467" i="12"/>
  <c r="BL467" i="12"/>
  <c r="S467" i="12"/>
  <c r="AI467" i="12"/>
  <c r="AY467" i="12"/>
  <c r="BO467" i="12"/>
  <c r="U467" i="12"/>
  <c r="AK467" i="12"/>
  <c r="BA467" i="12"/>
  <c r="BQ467" i="12"/>
  <c r="AA467" i="12"/>
  <c r="BG467" i="12"/>
  <c r="AB467" i="12"/>
  <c r="BH467" i="12"/>
  <c r="AC467" i="12"/>
  <c r="BI467" i="12"/>
  <c r="AH467" i="12"/>
  <c r="BN467" i="12"/>
  <c r="AG467" i="12"/>
  <c r="BM467" i="12"/>
  <c r="AJ467" i="12"/>
  <c r="BP467" i="12"/>
  <c r="AL467" i="12"/>
  <c r="AM467" i="12"/>
  <c r="K467" i="12"/>
  <c r="AR467" i="12"/>
  <c r="M467" i="12"/>
  <c r="AS467" i="12"/>
  <c r="R467" i="12"/>
  <c r="AX467" i="12"/>
  <c r="T467" i="12"/>
  <c r="AZ467" i="12"/>
  <c r="BM399" i="12"/>
  <c r="BC467" i="12"/>
  <c r="BM433" i="12"/>
  <c r="BB331" i="12"/>
  <c r="BA110" i="12"/>
  <c r="S110" i="12"/>
  <c r="AH637" i="12"/>
  <c r="AD161" i="12"/>
  <c r="M263" i="12"/>
  <c r="BL399" i="12"/>
  <c r="BL484" i="12"/>
  <c r="BB467" i="12"/>
  <c r="K178" i="12"/>
  <c r="M178" i="12"/>
  <c r="L178" i="12"/>
  <c r="N178" i="12"/>
  <c r="O178" i="12"/>
  <c r="P178" i="12"/>
  <c r="Q178" i="12"/>
  <c r="R178" i="12"/>
  <c r="S178" i="12"/>
  <c r="T178" i="12"/>
  <c r="U178" i="12"/>
  <c r="V178" i="12"/>
  <c r="W178" i="12"/>
  <c r="X178" i="12"/>
  <c r="Y178" i="12"/>
  <c r="Z178" i="12"/>
  <c r="AA178" i="12"/>
  <c r="AB178" i="12"/>
  <c r="AC178" i="12"/>
  <c r="AD178" i="12"/>
  <c r="AE178" i="12"/>
  <c r="AF178" i="12"/>
  <c r="AG178" i="12"/>
  <c r="AH178" i="12"/>
  <c r="AI178" i="12"/>
  <c r="AJ178" i="12"/>
  <c r="AK178" i="12"/>
  <c r="AL178" i="12"/>
  <c r="AM178" i="12"/>
  <c r="AN178" i="12"/>
  <c r="AO178" i="12"/>
  <c r="AP178" i="12"/>
  <c r="AQ178" i="12"/>
  <c r="AR178" i="12"/>
  <c r="AS178" i="12"/>
  <c r="AT178" i="12"/>
  <c r="AU178" i="12"/>
  <c r="AV178" i="12"/>
  <c r="AW178" i="12"/>
  <c r="AX178" i="12"/>
  <c r="AY178" i="12"/>
  <c r="AZ178" i="12"/>
  <c r="BA178" i="12"/>
  <c r="BB178" i="12"/>
  <c r="BC178" i="12"/>
  <c r="BD178" i="12"/>
  <c r="BE178" i="12"/>
  <c r="BF178" i="12"/>
  <c r="BG178" i="12"/>
  <c r="BH178" i="12"/>
  <c r="BI178" i="12"/>
  <c r="BJ178" i="12"/>
  <c r="BK178" i="12"/>
  <c r="BL178" i="12"/>
  <c r="BM178" i="12"/>
  <c r="BN178" i="12"/>
  <c r="BO178" i="12"/>
  <c r="BQ178" i="12"/>
  <c r="BP178" i="12"/>
  <c r="BO450" i="12"/>
  <c r="AV331" i="12"/>
  <c r="W433" i="12"/>
  <c r="AM433" i="12"/>
  <c r="BC433" i="12"/>
  <c r="X433" i="12"/>
  <c r="AN433" i="12"/>
  <c r="BD433" i="12"/>
  <c r="Y433" i="12"/>
  <c r="AO433" i="12"/>
  <c r="BE433" i="12"/>
  <c r="L433" i="12"/>
  <c r="AC433" i="12"/>
  <c r="AS433" i="12"/>
  <c r="BI433" i="12"/>
  <c r="N433" i="12"/>
  <c r="AD433" i="12"/>
  <c r="AT433" i="12"/>
  <c r="BJ433" i="12"/>
  <c r="O433" i="12"/>
  <c r="AE433" i="12"/>
  <c r="AU433" i="12"/>
  <c r="BK433" i="12"/>
  <c r="R433" i="12"/>
  <c r="AH433" i="12"/>
  <c r="AX433" i="12"/>
  <c r="BN433" i="12"/>
  <c r="T433" i="12"/>
  <c r="AJ433" i="12"/>
  <c r="AZ433" i="12"/>
  <c r="BP433" i="12"/>
  <c r="M433" i="12"/>
  <c r="AQ433" i="12"/>
  <c r="K433" i="12"/>
  <c r="AR433" i="12"/>
  <c r="P433" i="12"/>
  <c r="AV433" i="12"/>
  <c r="S433" i="12"/>
  <c r="AY433" i="12"/>
  <c r="Q433" i="12"/>
  <c r="AW433" i="12"/>
  <c r="U433" i="12"/>
  <c r="BA433" i="12"/>
  <c r="V433" i="12"/>
  <c r="BB433" i="12"/>
  <c r="Z433" i="12"/>
  <c r="BF433" i="12"/>
  <c r="AB433" i="12"/>
  <c r="BH433" i="12"/>
  <c r="AF433" i="12"/>
  <c r="BL433" i="12"/>
  <c r="AI433" i="12"/>
  <c r="BO433" i="12"/>
  <c r="AK433" i="12"/>
  <c r="BQ433" i="12"/>
  <c r="AG637" i="12"/>
  <c r="M399" i="12"/>
  <c r="BE399" i="12"/>
  <c r="AP433" i="12"/>
  <c r="BG229" i="12"/>
  <c r="AA229" i="12"/>
  <c r="BH399" i="12"/>
  <c r="AB399" i="12"/>
  <c r="AT535" i="12"/>
  <c r="N535" i="12"/>
  <c r="AN348" i="12"/>
  <c r="AU212" i="12"/>
  <c r="O212" i="12"/>
  <c r="AP246" i="12"/>
  <c r="BE263" i="12"/>
  <c r="AO263" i="12"/>
  <c r="Y263" i="12"/>
  <c r="BH637" i="12"/>
  <c r="AI637" i="12"/>
  <c r="BP161" i="12"/>
  <c r="AR161" i="12"/>
  <c r="R161" i="12"/>
  <c r="AV620" i="12"/>
  <c r="AX603" i="12"/>
  <c r="R603" i="12"/>
  <c r="K246" i="12"/>
  <c r="L246" i="12"/>
  <c r="AB246" i="12"/>
  <c r="AR246" i="12"/>
  <c r="BH246" i="12"/>
  <c r="M246" i="12"/>
  <c r="AC246" i="12"/>
  <c r="AS246" i="12"/>
  <c r="BI246" i="12"/>
  <c r="N246" i="12"/>
  <c r="AD246" i="12"/>
  <c r="AT246" i="12"/>
  <c r="BJ246" i="12"/>
  <c r="O246" i="12"/>
  <c r="R246" i="12"/>
  <c r="AH246" i="12"/>
  <c r="AX246" i="12"/>
  <c r="BN246" i="12"/>
  <c r="S246" i="12"/>
  <c r="AI246" i="12"/>
  <c r="AY246" i="12"/>
  <c r="BO246" i="12"/>
  <c r="T246" i="12"/>
  <c r="AJ246" i="12"/>
  <c r="AZ246" i="12"/>
  <c r="BP246" i="12"/>
  <c r="W246" i="12"/>
  <c r="AM246" i="12"/>
  <c r="BC246" i="12"/>
  <c r="Y246" i="12"/>
  <c r="AO246" i="12"/>
  <c r="BE246" i="12"/>
  <c r="BE229" i="12"/>
  <c r="Y229" i="12"/>
  <c r="Z399" i="12"/>
  <c r="AP399" i="12"/>
  <c r="BF399" i="12"/>
  <c r="BG399" i="12"/>
  <c r="AA399" i="12"/>
  <c r="AR535" i="12"/>
  <c r="BM365" i="12"/>
  <c r="AG365" i="12"/>
  <c r="AQ450" i="12"/>
  <c r="L450" i="12"/>
  <c r="AL348" i="12"/>
  <c r="BJ382" i="12"/>
  <c r="AD382" i="12"/>
  <c r="AY44" i="12"/>
  <c r="S44" i="12"/>
  <c r="AS212" i="12"/>
  <c r="K212" i="12"/>
  <c r="AN246" i="12"/>
  <c r="L331" i="12"/>
  <c r="BB229" i="12"/>
  <c r="V229" i="12"/>
  <c r="BC399" i="12"/>
  <c r="W399" i="12"/>
  <c r="L620" i="12"/>
  <c r="AA620" i="12"/>
  <c r="AQ620" i="12"/>
  <c r="BG620" i="12"/>
  <c r="K620" i="12"/>
  <c r="AB620" i="12"/>
  <c r="AR620" i="12"/>
  <c r="BH620" i="12"/>
  <c r="M620" i="12"/>
  <c r="AC620" i="12"/>
  <c r="AS620" i="12"/>
  <c r="BI620" i="12"/>
  <c r="Q620" i="12"/>
  <c r="AG620" i="12"/>
  <c r="AW620" i="12"/>
  <c r="BM620" i="12"/>
  <c r="R620" i="12"/>
  <c r="AH620" i="12"/>
  <c r="AX620" i="12"/>
  <c r="BN620" i="12"/>
  <c r="S620" i="12"/>
  <c r="AI620" i="12"/>
  <c r="AY620" i="12"/>
  <c r="BO620" i="12"/>
  <c r="V620" i="12"/>
  <c r="AL620" i="12"/>
  <c r="BB620" i="12"/>
  <c r="X620" i="12"/>
  <c r="AN620" i="12"/>
  <c r="BD620" i="12"/>
  <c r="AM535" i="12"/>
  <c r="BO348" i="12"/>
  <c r="AI348" i="12"/>
  <c r="AP212" i="12"/>
  <c r="BQ246" i="12"/>
  <c r="AK246" i="12"/>
  <c r="K518" i="11"/>
  <c r="BB263" i="12"/>
  <c r="AL263" i="12"/>
  <c r="V263" i="12"/>
  <c r="BD637" i="12"/>
  <c r="AC637" i="12"/>
  <c r="BL161" i="12"/>
  <c r="AL161" i="12"/>
  <c r="M161" i="12"/>
  <c r="AP620" i="12"/>
  <c r="AR603" i="12"/>
  <c r="M603" i="12"/>
  <c r="R535" i="12"/>
  <c r="AH535" i="12"/>
  <c r="AX535" i="12"/>
  <c r="BN535" i="12"/>
  <c r="S535" i="12"/>
  <c r="AI535" i="12"/>
  <c r="AY535" i="12"/>
  <c r="BO535" i="12"/>
  <c r="T535" i="12"/>
  <c r="AJ535" i="12"/>
  <c r="AZ535" i="12"/>
  <c r="BQ535" i="12"/>
  <c r="X535" i="12"/>
  <c r="AN535" i="12"/>
  <c r="BD535" i="12"/>
  <c r="Y535" i="12"/>
  <c r="AO535" i="12"/>
  <c r="BE535" i="12"/>
  <c r="Z535" i="12"/>
  <c r="AP535" i="12"/>
  <c r="BF535" i="12"/>
  <c r="K535" i="12"/>
  <c r="AC535" i="12"/>
  <c r="AS535" i="12"/>
  <c r="BI535" i="12"/>
  <c r="O535" i="12"/>
  <c r="AE535" i="12"/>
  <c r="AU535" i="12"/>
  <c r="BK535" i="12"/>
  <c r="AX229" i="12"/>
  <c r="R229" i="12"/>
  <c r="BB399" i="12"/>
  <c r="V399" i="12"/>
  <c r="AL535" i="12"/>
  <c r="BG365" i="12"/>
  <c r="BQ450" i="12"/>
  <c r="AJ450" i="12"/>
  <c r="BK348" i="12"/>
  <c r="AE348" i="12"/>
  <c r="BC382" i="12"/>
  <c r="W382" i="12"/>
  <c r="AR44" i="12"/>
  <c r="K44" i="12"/>
  <c r="AL212" i="12"/>
  <c r="BM246" i="12"/>
  <c r="AG246" i="12"/>
  <c r="F331" i="12"/>
  <c r="BP263" i="12"/>
  <c r="AZ263" i="12"/>
  <c r="AJ263" i="12"/>
  <c r="T263" i="12"/>
  <c r="BI161" i="12"/>
  <c r="K501" i="12"/>
  <c r="M569" i="12"/>
  <c r="N569" i="12"/>
  <c r="O569" i="12"/>
  <c r="P569" i="12"/>
  <c r="Q569" i="12"/>
  <c r="R569" i="12"/>
  <c r="S569" i="12"/>
  <c r="T569" i="12"/>
  <c r="U569" i="12"/>
  <c r="V569" i="12"/>
  <c r="W569" i="12"/>
  <c r="X569" i="12"/>
  <c r="Y569" i="12"/>
  <c r="Z569" i="12"/>
  <c r="AA569" i="12"/>
  <c r="AB569" i="12"/>
  <c r="AC569" i="12"/>
  <c r="AD569" i="12"/>
  <c r="AE569" i="12"/>
  <c r="AF569" i="12"/>
  <c r="AG569" i="12"/>
  <c r="AH569" i="12"/>
  <c r="AI569" i="12"/>
  <c r="AJ569" i="12"/>
  <c r="AK569" i="12"/>
  <c r="AL569" i="12"/>
  <c r="AM569" i="12"/>
  <c r="AN569" i="12"/>
  <c r="AO569" i="12"/>
  <c r="AP569" i="12"/>
  <c r="AQ569" i="12"/>
  <c r="AR569" i="12"/>
  <c r="AS569" i="12"/>
  <c r="AT569" i="12"/>
  <c r="AU569" i="12"/>
  <c r="AV569" i="12"/>
  <c r="AW569" i="12"/>
  <c r="AX569" i="12"/>
  <c r="AY569" i="12"/>
  <c r="AZ569" i="12"/>
  <c r="BA569" i="12"/>
  <c r="BB569" i="12"/>
  <c r="BC569" i="12"/>
  <c r="BD569" i="12"/>
  <c r="BE569" i="12"/>
  <c r="BF569" i="12"/>
  <c r="BG569" i="12"/>
  <c r="BH569" i="12"/>
  <c r="BI569" i="12"/>
  <c r="BJ569" i="12"/>
  <c r="BK569" i="12"/>
  <c r="BL569" i="12"/>
  <c r="BM569" i="12"/>
  <c r="BN569" i="12"/>
  <c r="BO569" i="12"/>
  <c r="BP569" i="12"/>
  <c r="BQ569" i="12"/>
  <c r="AM620" i="12"/>
  <c r="AM603" i="12"/>
  <c r="Q212" i="12"/>
  <c r="L501" i="12"/>
  <c r="L229" i="12"/>
  <c r="P314" i="12"/>
  <c r="AF314" i="12"/>
  <c r="AV314" i="12"/>
  <c r="BL314" i="12"/>
  <c r="Q314" i="12"/>
  <c r="AG314" i="12"/>
  <c r="AW314" i="12"/>
  <c r="BM314" i="12"/>
  <c r="R314" i="12"/>
  <c r="AH314" i="12"/>
  <c r="AX314" i="12"/>
  <c r="BN314" i="12"/>
  <c r="V314" i="12"/>
  <c r="AL314" i="12"/>
  <c r="BB314" i="12"/>
  <c r="X314" i="12"/>
  <c r="AN314" i="12"/>
  <c r="BD314" i="12"/>
  <c r="K314" i="12"/>
  <c r="AA314" i="12"/>
  <c r="AQ314" i="12"/>
  <c r="BG314" i="12"/>
  <c r="AV229" i="12"/>
  <c r="P229" i="12"/>
  <c r="AW399" i="12"/>
  <c r="Q399" i="12"/>
  <c r="BM535" i="12"/>
  <c r="AG535" i="12"/>
  <c r="S365" i="12"/>
  <c r="AI365" i="12"/>
  <c r="AY365" i="12"/>
  <c r="BO365" i="12"/>
  <c r="BC365" i="12"/>
  <c r="Y365" i="12"/>
  <c r="AO365" i="12"/>
  <c r="BE365" i="12"/>
  <c r="BD365" i="12"/>
  <c r="X365" i="12"/>
  <c r="BN450" i="12"/>
  <c r="BI348" i="12"/>
  <c r="AC348" i="12"/>
  <c r="BA382" i="12"/>
  <c r="U382" i="12"/>
  <c r="AP44" i="12"/>
  <c r="BQ212" i="12"/>
  <c r="AJ212" i="12"/>
  <c r="BK246" i="12"/>
  <c r="AE246" i="12"/>
  <c r="Y161" i="12"/>
  <c r="AO161" i="12"/>
  <c r="BE161" i="12"/>
  <c r="Z161" i="12"/>
  <c r="AP161" i="12"/>
  <c r="BF161" i="12"/>
  <c r="K161" i="12"/>
  <c r="AA161" i="12"/>
  <c r="AQ161" i="12"/>
  <c r="BG161" i="12"/>
  <c r="O161" i="12"/>
  <c r="AE161" i="12"/>
  <c r="AU161" i="12"/>
  <c r="BK161" i="12"/>
  <c r="Q161" i="12"/>
  <c r="AG161" i="12"/>
  <c r="AW161" i="12"/>
  <c r="BM161" i="12"/>
  <c r="T161" i="12"/>
  <c r="AJ161" i="12"/>
  <c r="AZ161" i="12"/>
  <c r="BQ161" i="12"/>
  <c r="BO263" i="12"/>
  <c r="AY263" i="12"/>
  <c r="AI263" i="12"/>
  <c r="S263" i="12"/>
  <c r="BH161" i="12"/>
  <c r="AH161" i="12"/>
  <c r="O450" i="12"/>
  <c r="AE450" i="12"/>
  <c r="AU450" i="12"/>
  <c r="BK450" i="12"/>
  <c r="P450" i="12"/>
  <c r="AF450" i="12"/>
  <c r="AV450" i="12"/>
  <c r="BL450" i="12"/>
  <c r="Q450" i="12"/>
  <c r="AG450" i="12"/>
  <c r="AW450" i="12"/>
  <c r="BM450" i="12"/>
  <c r="U450" i="12"/>
  <c r="AK450" i="12"/>
  <c r="BA450" i="12"/>
  <c r="BP450" i="12"/>
  <c r="V450" i="12"/>
  <c r="AL450" i="12"/>
  <c r="BB450" i="12"/>
  <c r="W450" i="12"/>
  <c r="AM450" i="12"/>
  <c r="BC450" i="12"/>
  <c r="Z450" i="12"/>
  <c r="AP450" i="12"/>
  <c r="BF450" i="12"/>
  <c r="K450" i="12"/>
  <c r="AB450" i="12"/>
  <c r="AR450" i="12"/>
  <c r="BH450" i="12"/>
  <c r="BP620" i="12"/>
  <c r="AK620" i="12"/>
  <c r="BQ603" i="12"/>
  <c r="F433" i="12"/>
  <c r="AR229" i="12"/>
  <c r="K229" i="12"/>
  <c r="AV399" i="12"/>
  <c r="P399" i="12"/>
  <c r="BL535" i="12"/>
  <c r="AF535" i="12"/>
  <c r="M34" i="12"/>
  <c r="K34" i="12"/>
  <c r="L34" i="12"/>
  <c r="N34" i="12"/>
  <c r="O34" i="12"/>
  <c r="P34" i="12"/>
  <c r="Q34" i="12"/>
  <c r="R34" i="12"/>
  <c r="S34" i="12"/>
  <c r="T34" i="12"/>
  <c r="U34" i="12"/>
  <c r="V34" i="12"/>
  <c r="W34" i="12"/>
  <c r="X34" i="12"/>
  <c r="Y34" i="12"/>
  <c r="Z34" i="12"/>
  <c r="AA34" i="12"/>
  <c r="AB34" i="12"/>
  <c r="AC34" i="12"/>
  <c r="AD34" i="12"/>
  <c r="AE34" i="12"/>
  <c r="AF34" i="12"/>
  <c r="AG34" i="12"/>
  <c r="AH34" i="12"/>
  <c r="AI34" i="12"/>
  <c r="AJ34" i="12"/>
  <c r="AK34" i="12"/>
  <c r="AL34" i="12"/>
  <c r="AM34" i="12"/>
  <c r="AN34" i="12"/>
  <c r="AO34" i="12"/>
  <c r="AP34" i="12"/>
  <c r="AQ34" i="12"/>
  <c r="AR34" i="12"/>
  <c r="AS34" i="12"/>
  <c r="AT34" i="12"/>
  <c r="AU34" i="12"/>
  <c r="AV34" i="12"/>
  <c r="AW34" i="12"/>
  <c r="AX34" i="12"/>
  <c r="AY34" i="12"/>
  <c r="AZ34" i="12"/>
  <c r="BA34" i="12"/>
  <c r="BB34" i="12"/>
  <c r="BC34" i="12"/>
  <c r="BD34" i="12"/>
  <c r="BE34" i="12"/>
  <c r="BF34" i="12"/>
  <c r="BG34" i="12"/>
  <c r="BH34" i="12"/>
  <c r="BI34" i="12"/>
  <c r="BJ34" i="12"/>
  <c r="BK34" i="12"/>
  <c r="BL34" i="12"/>
  <c r="BM34" i="12"/>
  <c r="BN34" i="12"/>
  <c r="BO34" i="12"/>
  <c r="BP34" i="12"/>
  <c r="BQ34" i="12"/>
  <c r="BB365" i="12"/>
  <c r="V365" i="12"/>
  <c r="BJ450" i="12"/>
  <c r="AD450" i="12"/>
  <c r="BE348" i="12"/>
  <c r="Y348" i="12"/>
  <c r="AW382" i="12"/>
  <c r="Q382" i="12"/>
  <c r="AL44" i="12"/>
  <c r="BL212" i="12"/>
  <c r="AF212" i="12"/>
  <c r="BG246" i="12"/>
  <c r="AA246" i="12"/>
  <c r="M518" i="11"/>
  <c r="F161" i="12"/>
  <c r="BN263" i="12"/>
  <c r="AX263" i="12"/>
  <c r="AH263" i="12"/>
  <c r="R263" i="12"/>
  <c r="BD161" i="12"/>
  <c r="AF161" i="12"/>
  <c r="K695" i="12"/>
  <c r="L695" i="12"/>
  <c r="M695" i="12"/>
  <c r="N695" i="12"/>
  <c r="O695" i="12"/>
  <c r="P695" i="12"/>
  <c r="Q695" i="12"/>
  <c r="R695" i="12"/>
  <c r="S695" i="12"/>
  <c r="T695" i="12"/>
  <c r="U695" i="12"/>
  <c r="V695" i="12"/>
  <c r="W695" i="12"/>
  <c r="X695" i="12"/>
  <c r="Y695" i="12"/>
  <c r="Z695" i="12"/>
  <c r="AA695" i="12"/>
  <c r="AB695" i="12"/>
  <c r="AC695" i="12"/>
  <c r="AD695" i="12"/>
  <c r="AE695" i="12"/>
  <c r="AF695" i="12"/>
  <c r="AG695" i="12"/>
  <c r="AH695" i="12"/>
  <c r="AI695" i="12"/>
  <c r="AJ695" i="12"/>
  <c r="AK695" i="12"/>
  <c r="AL695" i="12"/>
  <c r="AM695" i="12"/>
  <c r="AN695" i="12"/>
  <c r="AO695" i="12"/>
  <c r="AP695" i="12"/>
  <c r="AQ695" i="12"/>
  <c r="AR695" i="12"/>
  <c r="AS695" i="12"/>
  <c r="AT695" i="12"/>
  <c r="AU695" i="12"/>
  <c r="AV695" i="12"/>
  <c r="AW695" i="12"/>
  <c r="AX695" i="12"/>
  <c r="AY695" i="12"/>
  <c r="AZ695" i="12"/>
  <c r="BA695" i="12"/>
  <c r="BB695" i="12"/>
  <c r="BC695" i="12"/>
  <c r="BD695" i="12"/>
  <c r="BE695" i="12"/>
  <c r="BF695" i="12"/>
  <c r="BG695" i="12"/>
  <c r="BH695" i="12"/>
  <c r="BI695" i="12"/>
  <c r="BJ695" i="12"/>
  <c r="BK695" i="12"/>
  <c r="BL695" i="12"/>
  <c r="BM695" i="12"/>
  <c r="BN695" i="12"/>
  <c r="BO695" i="12"/>
  <c r="BQ695" i="12"/>
  <c r="BP695" i="12"/>
  <c r="BQ620" i="12"/>
  <c r="AJ620" i="12"/>
  <c r="BO603" i="12"/>
  <c r="AQ229" i="12"/>
  <c r="M229" i="12"/>
  <c r="AR399" i="12"/>
  <c r="K399" i="12"/>
  <c r="BJ535" i="12"/>
  <c r="AD535" i="12"/>
  <c r="M365" i="12"/>
  <c r="BA365" i="12"/>
  <c r="BI450" i="12"/>
  <c r="AC450" i="12"/>
  <c r="BD348" i="12"/>
  <c r="X348" i="12"/>
  <c r="AV382" i="12"/>
  <c r="BQ44" i="12"/>
  <c r="BK212" i="12"/>
  <c r="AE212" i="12"/>
  <c r="BF246" i="12"/>
  <c r="Z246" i="12"/>
  <c r="BL263" i="12"/>
  <c r="AV263" i="12"/>
  <c r="AF263" i="12"/>
  <c r="P263" i="12"/>
  <c r="AS637" i="12"/>
  <c r="BB161" i="12"/>
  <c r="AC161" i="12"/>
  <c r="R382" i="12"/>
  <c r="AH382" i="12"/>
  <c r="AX382" i="12"/>
  <c r="BN382" i="12"/>
  <c r="S382" i="12"/>
  <c r="AI382" i="12"/>
  <c r="AY382" i="12"/>
  <c r="BO382" i="12"/>
  <c r="T382" i="12"/>
  <c r="AJ382" i="12"/>
  <c r="AZ382" i="12"/>
  <c r="BQ382" i="12"/>
  <c r="X382" i="12"/>
  <c r="AN382" i="12"/>
  <c r="BD382" i="12"/>
  <c r="Y382" i="12"/>
  <c r="AO382" i="12"/>
  <c r="BE382" i="12"/>
  <c r="Z382" i="12"/>
  <c r="AP382" i="12"/>
  <c r="BF382" i="12"/>
  <c r="L382" i="12"/>
  <c r="AC382" i="12"/>
  <c r="AS382" i="12"/>
  <c r="BI382" i="12"/>
  <c r="O382" i="12"/>
  <c r="AE382" i="12"/>
  <c r="AU382" i="12"/>
  <c r="BK382" i="12"/>
  <c r="L44" i="12"/>
  <c r="W44" i="12"/>
  <c r="AM44" i="12"/>
  <c r="BC44" i="12"/>
  <c r="X44" i="12"/>
  <c r="AN44" i="12"/>
  <c r="BD44" i="12"/>
  <c r="Y44" i="12"/>
  <c r="AO44" i="12"/>
  <c r="BE44" i="12"/>
  <c r="M44" i="12"/>
  <c r="AC44" i="12"/>
  <c r="AS44" i="12"/>
  <c r="BI44" i="12"/>
  <c r="N44" i="12"/>
  <c r="AD44" i="12"/>
  <c r="AT44" i="12"/>
  <c r="BJ44" i="12"/>
  <c r="O44" i="12"/>
  <c r="AE44" i="12"/>
  <c r="AU44" i="12"/>
  <c r="BK44" i="12"/>
  <c r="R44" i="12"/>
  <c r="AH44" i="12"/>
  <c r="AX44" i="12"/>
  <c r="BN44" i="12"/>
  <c r="T44" i="12"/>
  <c r="AJ44" i="12"/>
  <c r="AZ44" i="12"/>
  <c r="BP44" i="12"/>
  <c r="BK620" i="12"/>
  <c r="AE620" i="12"/>
  <c r="BJ603" i="12"/>
  <c r="AD603" i="12"/>
  <c r="AM229" i="12"/>
  <c r="AO399" i="12"/>
  <c r="BG535" i="12"/>
  <c r="AA535" i="12"/>
  <c r="AV365" i="12"/>
  <c r="P365" i="12"/>
  <c r="BE450" i="12"/>
  <c r="Y450" i="12"/>
  <c r="AZ348" i="12"/>
  <c r="T348" i="12"/>
  <c r="AR382" i="12"/>
  <c r="M382" i="12"/>
  <c r="BM44" i="12"/>
  <c r="AG44" i="12"/>
  <c r="BG212" i="12"/>
  <c r="AA212" i="12"/>
  <c r="BB246" i="12"/>
  <c r="V246" i="12"/>
  <c r="F467" i="12"/>
  <c r="F144" i="12"/>
  <c r="F280" i="12"/>
  <c r="F586" i="12"/>
  <c r="F365" i="12"/>
  <c r="F620" i="12"/>
  <c r="F399" i="12"/>
  <c r="F535" i="12"/>
  <c r="F263" i="12"/>
  <c r="F518" i="12"/>
  <c r="F348" i="12"/>
  <c r="F229" i="12"/>
  <c r="F297" i="12"/>
  <c r="F178" i="12"/>
  <c r="F654" i="12"/>
  <c r="F127" i="12"/>
  <c r="F450" i="12"/>
  <c r="F484" i="12"/>
  <c r="F212" i="12"/>
  <c r="F416" i="12"/>
  <c r="F110" i="12"/>
  <c r="F314" i="12"/>
  <c r="BB348" i="12"/>
  <c r="V348" i="12"/>
  <c r="BI212" i="12"/>
  <c r="I518" i="11"/>
  <c r="N637" i="12"/>
  <c r="AD637" i="12"/>
  <c r="AT637" i="12"/>
  <c r="BJ637" i="12"/>
  <c r="O637" i="12"/>
  <c r="AE637" i="12"/>
  <c r="AU637" i="12"/>
  <c r="BK637" i="12"/>
  <c r="P637" i="12"/>
  <c r="AF637" i="12"/>
  <c r="AV637" i="12"/>
  <c r="BL637" i="12"/>
  <c r="T637" i="12"/>
  <c r="AJ637" i="12"/>
  <c r="AZ637" i="12"/>
  <c r="BP637" i="12"/>
  <c r="V637" i="12"/>
  <c r="AL637" i="12"/>
  <c r="BB637" i="12"/>
  <c r="Y637" i="12"/>
  <c r="AO637" i="12"/>
  <c r="BE637" i="12"/>
  <c r="BK263" i="12"/>
  <c r="AU263" i="12"/>
  <c r="AE263" i="12"/>
  <c r="O263" i="12"/>
  <c r="AR637" i="12"/>
  <c r="S637" i="12"/>
  <c r="BA161" i="12"/>
  <c r="AB161" i="12"/>
  <c r="BJ620" i="12"/>
  <c r="AD620" i="12"/>
  <c r="BI603" i="12"/>
  <c r="AC603" i="12"/>
  <c r="AL229" i="12"/>
  <c r="AM399" i="12"/>
  <c r="Y127" i="12"/>
  <c r="AO127" i="12"/>
  <c r="BE127" i="12"/>
  <c r="Z127" i="12"/>
  <c r="AP127" i="12"/>
  <c r="BF127" i="12"/>
  <c r="M127" i="12"/>
  <c r="AA127" i="12"/>
  <c r="AQ127" i="12"/>
  <c r="BG127" i="12"/>
  <c r="O127" i="12"/>
  <c r="AE127" i="12"/>
  <c r="AU127" i="12"/>
  <c r="BK127" i="12"/>
  <c r="P127" i="12"/>
  <c r="AF127" i="12"/>
  <c r="AV127" i="12"/>
  <c r="BL127" i="12"/>
  <c r="Q127" i="12"/>
  <c r="AG127" i="12"/>
  <c r="AW127" i="12"/>
  <c r="BM127" i="12"/>
  <c r="T127" i="12"/>
  <c r="AJ127" i="12"/>
  <c r="AZ127" i="12"/>
  <c r="BP127" i="12"/>
  <c r="V127" i="12"/>
  <c r="AL127" i="12"/>
  <c r="BB127" i="12"/>
  <c r="BC535" i="12"/>
  <c r="W535" i="12"/>
  <c r="Y603" i="12"/>
  <c r="AO603" i="12"/>
  <c r="BE603" i="12"/>
  <c r="Z603" i="12"/>
  <c r="AP603" i="12"/>
  <c r="BF603" i="12"/>
  <c r="K603" i="12"/>
  <c r="AA603" i="12"/>
  <c r="AQ603" i="12"/>
  <c r="BG603" i="12"/>
  <c r="O603" i="12"/>
  <c r="AE603" i="12"/>
  <c r="AU603" i="12"/>
  <c r="BK603" i="12"/>
  <c r="P603" i="12"/>
  <c r="AF603" i="12"/>
  <c r="AV603" i="12"/>
  <c r="BL603" i="12"/>
  <c r="Q603" i="12"/>
  <c r="AG603" i="12"/>
  <c r="AW603" i="12"/>
  <c r="BM603" i="12"/>
  <c r="T603" i="12"/>
  <c r="AJ603" i="12"/>
  <c r="AZ603" i="12"/>
  <c r="BP603" i="12"/>
  <c r="V603" i="12"/>
  <c r="AL603" i="12"/>
  <c r="BB603" i="12"/>
  <c r="AU365" i="12"/>
  <c r="O365" i="12"/>
  <c r="BD450" i="12"/>
  <c r="X450" i="12"/>
  <c r="AY348" i="12"/>
  <c r="S348" i="12"/>
  <c r="AQ382" i="12"/>
  <c r="BL44" i="12"/>
  <c r="AF44" i="12"/>
  <c r="BF212" i="12"/>
  <c r="Z212" i="12"/>
  <c r="BA246" i="12"/>
  <c r="U246" i="12"/>
  <c r="BB212" i="12"/>
  <c r="V212" i="12"/>
  <c r="AW246" i="12"/>
  <c r="Q246" i="12"/>
  <c r="Z348" i="12"/>
  <c r="F246" i="12"/>
  <c r="F382" i="12"/>
  <c r="BN229" i="12"/>
  <c r="BB535" i="12"/>
  <c r="AU348" i="12"/>
  <c r="O348" i="12"/>
  <c r="J518" i="11"/>
  <c r="F637" i="12"/>
  <c r="L467" i="12"/>
  <c r="M518" i="12"/>
  <c r="L518" i="12"/>
  <c r="K518" i="12"/>
  <c r="N518" i="12"/>
  <c r="O518" i="12"/>
  <c r="P518" i="12"/>
  <c r="Q518" i="12"/>
  <c r="R518" i="12"/>
  <c r="S518" i="12"/>
  <c r="T518" i="12"/>
  <c r="U518" i="12"/>
  <c r="V518" i="12"/>
  <c r="W518" i="12"/>
  <c r="X518" i="12"/>
  <c r="Y518" i="12"/>
  <c r="Z518" i="12"/>
  <c r="AA518" i="12"/>
  <c r="AB518" i="12"/>
  <c r="AC518" i="12"/>
  <c r="AD518" i="12"/>
  <c r="AE518" i="12"/>
  <c r="AF518" i="12"/>
  <c r="AG518" i="12"/>
  <c r="AH518" i="12"/>
  <c r="AI518" i="12"/>
  <c r="AJ518" i="12"/>
  <c r="AK518" i="12"/>
  <c r="AL518" i="12"/>
  <c r="AM518" i="12"/>
  <c r="AN518" i="12"/>
  <c r="AO518" i="12"/>
  <c r="AP518" i="12"/>
  <c r="AQ518" i="12"/>
  <c r="AR518" i="12"/>
  <c r="AS518" i="12"/>
  <c r="AT518" i="12"/>
  <c r="AU518" i="12"/>
  <c r="AV518" i="12"/>
  <c r="AW518" i="12"/>
  <c r="AX518" i="12"/>
  <c r="AY518" i="12"/>
  <c r="AZ518" i="12"/>
  <c r="BA518" i="12"/>
  <c r="BB518" i="12"/>
  <c r="BC518" i="12"/>
  <c r="BD518" i="12"/>
  <c r="BE518" i="12"/>
  <c r="BF518" i="12"/>
  <c r="BG518" i="12"/>
  <c r="BH518" i="12"/>
  <c r="BI518" i="12"/>
  <c r="BJ518" i="12"/>
  <c r="BK518" i="12"/>
  <c r="BL518" i="12"/>
  <c r="BM518" i="12"/>
  <c r="BN518" i="12"/>
  <c r="BO518" i="12"/>
  <c r="BQ518" i="12"/>
  <c r="BP518" i="12"/>
  <c r="BI263" i="12"/>
  <c r="AS263" i="12"/>
  <c r="AC263" i="12"/>
  <c r="BO637" i="12"/>
  <c r="AP637" i="12"/>
  <c r="Q637" i="12"/>
  <c r="AX161" i="12"/>
  <c r="W161" i="12"/>
  <c r="AS314" i="12"/>
  <c r="T314" i="12"/>
  <c r="BE620" i="12"/>
  <c r="Y620" i="12"/>
  <c r="BD603" i="12"/>
  <c r="AB127" i="12"/>
  <c r="T229" i="12"/>
  <c r="AJ229" i="12"/>
  <c r="AZ229" i="12"/>
  <c r="BQ229" i="12"/>
  <c r="Z229" i="12"/>
  <c r="AP229" i="12"/>
  <c r="BF229" i="12"/>
  <c r="BM229" i="12"/>
  <c r="AG229" i="12"/>
  <c r="BN399" i="12"/>
  <c r="AH399" i="12"/>
  <c r="BA535" i="12"/>
  <c r="U535" i="12"/>
  <c r="AP365" i="12"/>
  <c r="AY450" i="12"/>
  <c r="S450" i="12"/>
  <c r="AT348" i="12"/>
  <c r="AL382" i="12"/>
  <c r="BG44" i="12"/>
  <c r="AA44" i="12"/>
  <c r="BA212" i="12"/>
  <c r="AV246" i="12"/>
  <c r="P246" i="12"/>
  <c r="K569" i="12"/>
  <c r="AW484" i="12"/>
  <c r="AG484" i="12"/>
  <c r="Q484" i="12"/>
  <c r="BC348" i="12"/>
  <c r="AM348" i="12"/>
  <c r="W348" i="12"/>
  <c r="BE331" i="12"/>
  <c r="AO331" i="12"/>
  <c r="Y331" i="12"/>
  <c r="BJ212" i="12"/>
  <c r="AT212" i="12"/>
  <c r="AD212" i="12"/>
  <c r="N212" i="12"/>
  <c r="BD229" i="12"/>
  <c r="AN229" i="12"/>
  <c r="X229" i="12"/>
  <c r="BD399" i="12"/>
  <c r="AN399" i="12"/>
  <c r="X399" i="12"/>
  <c r="BK484" i="12"/>
  <c r="AU484" i="12"/>
  <c r="AE484" i="12"/>
  <c r="O484" i="12"/>
  <c r="AM365" i="12"/>
  <c r="W365" i="12"/>
  <c r="BQ348" i="12"/>
  <c r="BA348" i="12"/>
  <c r="AK348" i="12"/>
  <c r="U348" i="12"/>
  <c r="BC331" i="12"/>
  <c r="AM331" i="12"/>
  <c r="W331" i="12"/>
  <c r="BH212" i="12"/>
  <c r="AR212" i="12"/>
  <c r="AB212" i="12"/>
  <c r="L212" i="12"/>
  <c r="BP229" i="12"/>
  <c r="BA229" i="12"/>
  <c r="AK229" i="12"/>
  <c r="U229" i="12"/>
  <c r="BQ399" i="12"/>
  <c r="BA399" i="12"/>
  <c r="AK399" i="12"/>
  <c r="U399" i="12"/>
  <c r="BH484" i="12"/>
  <c r="AR484" i="12"/>
  <c r="AB484" i="12"/>
  <c r="K484" i="12"/>
  <c r="BQ365" i="12"/>
  <c r="AZ365" i="12"/>
  <c r="AJ365" i="12"/>
  <c r="T365" i="12"/>
  <c r="BN348" i="12"/>
  <c r="AX348" i="12"/>
  <c r="AH348" i="12"/>
  <c r="R348" i="12"/>
  <c r="BP331" i="12"/>
  <c r="AZ331" i="12"/>
  <c r="AJ331" i="12"/>
  <c r="T331" i="12"/>
  <c r="BE212" i="12"/>
  <c r="AO212" i="12"/>
  <c r="Y212" i="12"/>
  <c r="BP399" i="12"/>
  <c r="AZ399" i="12"/>
  <c r="AJ399" i="12"/>
  <c r="T399" i="12"/>
  <c r="BG484" i="12"/>
  <c r="AQ484" i="12"/>
  <c r="AA484" i="12"/>
  <c r="L484" i="12"/>
  <c r="L195" i="12"/>
  <c r="M195" i="12"/>
  <c r="K195" i="12"/>
  <c r="N195" i="12"/>
  <c r="O195" i="12"/>
  <c r="P195" i="12"/>
  <c r="Q195" i="12"/>
  <c r="R195" i="12"/>
  <c r="S195" i="12"/>
  <c r="T195" i="12"/>
  <c r="U195" i="12"/>
  <c r="V195" i="12"/>
  <c r="W195" i="12"/>
  <c r="X195" i="12"/>
  <c r="Y195" i="12"/>
  <c r="Z195" i="12"/>
  <c r="AA195" i="12"/>
  <c r="AB195" i="12"/>
  <c r="AC195" i="12"/>
  <c r="AD195" i="12"/>
  <c r="AE195" i="12"/>
  <c r="AF195" i="12"/>
  <c r="AG195" i="12"/>
  <c r="AH195" i="12"/>
  <c r="AI195" i="12"/>
  <c r="AJ195" i="12"/>
  <c r="AK195" i="12"/>
  <c r="AL195" i="12"/>
  <c r="AM195" i="12"/>
  <c r="AN195" i="12"/>
  <c r="AO195" i="12"/>
  <c r="AP195" i="12"/>
  <c r="AQ195" i="12"/>
  <c r="AR195" i="12"/>
  <c r="AS195" i="12"/>
  <c r="AT195" i="12"/>
  <c r="AU195" i="12"/>
  <c r="AV195" i="12"/>
  <c r="AW195" i="12"/>
  <c r="AX195" i="12"/>
  <c r="AY195" i="12"/>
  <c r="AZ195" i="12"/>
  <c r="BA195" i="12"/>
  <c r="BB195" i="12"/>
  <c r="BC195" i="12"/>
  <c r="BD195" i="12"/>
  <c r="BE195" i="12"/>
  <c r="BF195" i="12"/>
  <c r="BG195" i="12"/>
  <c r="BH195" i="12"/>
  <c r="BI195" i="12"/>
  <c r="BJ195" i="12"/>
  <c r="BK195" i="12"/>
  <c r="BL195" i="12"/>
  <c r="BM195" i="12"/>
  <c r="BN195" i="12"/>
  <c r="BO195" i="12"/>
  <c r="BQ195" i="12"/>
  <c r="BP195" i="12"/>
  <c r="BM348" i="12"/>
  <c r="AW348" i="12"/>
  <c r="AG348" i="12"/>
  <c r="Q348" i="12"/>
  <c r="BO331" i="12"/>
  <c r="AY331" i="12"/>
  <c r="AI331" i="12"/>
  <c r="S331" i="12"/>
  <c r="BD212" i="12"/>
  <c r="AN212" i="12"/>
  <c r="X212" i="12"/>
  <c r="BO229" i="12"/>
  <c r="AY229" i="12"/>
  <c r="AI229" i="12"/>
  <c r="S229" i="12"/>
  <c r="BO399" i="12"/>
  <c r="AY399" i="12"/>
  <c r="AI399" i="12"/>
  <c r="S399" i="12"/>
  <c r="BF484" i="12"/>
  <c r="AP484" i="12"/>
  <c r="Z484" i="12"/>
  <c r="BN365" i="12"/>
  <c r="AX365" i="12"/>
  <c r="AH365" i="12"/>
  <c r="R365" i="12"/>
  <c r="BL348" i="12"/>
  <c r="AV348" i="12"/>
  <c r="AF348" i="12"/>
  <c r="P348" i="12"/>
  <c r="BN331" i="12"/>
  <c r="AX331" i="12"/>
  <c r="AH331" i="12"/>
  <c r="R331" i="12"/>
  <c r="BC212" i="12"/>
  <c r="AM212" i="12"/>
  <c r="W212" i="12"/>
  <c r="BK229" i="12"/>
  <c r="AU229" i="12"/>
  <c r="AE229" i="12"/>
  <c r="O229" i="12"/>
  <c r="BK399" i="12"/>
  <c r="AU399" i="12"/>
  <c r="AE399" i="12"/>
  <c r="O399" i="12"/>
  <c r="BB484" i="12"/>
  <c r="AL484" i="12"/>
  <c r="V484" i="12"/>
  <c r="BJ365" i="12"/>
  <c r="AT365" i="12"/>
  <c r="AD365" i="12"/>
  <c r="N365" i="12"/>
  <c r="BH348" i="12"/>
  <c r="AR348" i="12"/>
  <c r="AB348" i="12"/>
  <c r="L348" i="12"/>
  <c r="BJ331" i="12"/>
  <c r="AT331" i="12"/>
  <c r="AD331" i="12"/>
  <c r="N331" i="12"/>
  <c r="BO212" i="12"/>
  <c r="AY212" i="12"/>
  <c r="AI212" i="12"/>
  <c r="S212" i="12"/>
  <c r="M297" i="12"/>
  <c r="L297" i="12"/>
  <c r="N297" i="12"/>
  <c r="O297" i="12"/>
  <c r="P297" i="12"/>
  <c r="Q297" i="12"/>
  <c r="R297" i="12"/>
  <c r="S297" i="12"/>
  <c r="T297" i="12"/>
  <c r="U297" i="12"/>
  <c r="V297" i="12"/>
  <c r="W297" i="12"/>
  <c r="X297" i="12"/>
  <c r="Y297" i="12"/>
  <c r="Z297" i="12"/>
  <c r="AA297" i="12"/>
  <c r="AB297" i="12"/>
  <c r="AC297" i="12"/>
  <c r="AD297" i="12"/>
  <c r="AE297" i="12"/>
  <c r="AF297" i="12"/>
  <c r="AG297" i="12"/>
  <c r="AH297" i="12"/>
  <c r="AI297" i="12"/>
  <c r="AJ297" i="12"/>
  <c r="AK297" i="12"/>
  <c r="AL297" i="12"/>
  <c r="AM297" i="12"/>
  <c r="AN297" i="12"/>
  <c r="AO297" i="12"/>
  <c r="AP297" i="12"/>
  <c r="AQ297" i="12"/>
  <c r="AR297" i="12"/>
  <c r="AS297" i="12"/>
  <c r="AT297" i="12"/>
  <c r="AU297" i="12"/>
  <c r="AV297" i="12"/>
  <c r="AW297" i="12"/>
  <c r="AX297" i="12"/>
  <c r="AY297" i="12"/>
  <c r="AZ297" i="12"/>
  <c r="BA297" i="12"/>
  <c r="BB297" i="12"/>
  <c r="BC297" i="12"/>
  <c r="BD297" i="12"/>
  <c r="BE297" i="12"/>
  <c r="BF297" i="12"/>
  <c r="BG297" i="12"/>
  <c r="BH297" i="12"/>
  <c r="BI297" i="12"/>
  <c r="BJ297" i="12"/>
  <c r="BK297" i="12"/>
  <c r="BL297" i="12"/>
  <c r="BM297" i="12"/>
  <c r="BN297" i="12"/>
  <c r="BO297" i="12"/>
  <c r="BP297" i="12"/>
  <c r="BQ297" i="12"/>
  <c r="BJ229" i="12"/>
  <c r="AT229" i="12"/>
  <c r="AD229" i="12"/>
  <c r="N229" i="12"/>
  <c r="BJ399" i="12"/>
  <c r="AT399" i="12"/>
  <c r="AD399" i="12"/>
  <c r="N399" i="12"/>
  <c r="BP484" i="12"/>
  <c r="BA484" i="12"/>
  <c r="AK484" i="12"/>
  <c r="U484" i="12"/>
  <c r="BI365" i="12"/>
  <c r="AS365" i="12"/>
  <c r="AC365" i="12"/>
  <c r="K365" i="12"/>
  <c r="BG348" i="12"/>
  <c r="AQ348" i="12"/>
  <c r="AA348" i="12"/>
  <c r="K348" i="12"/>
  <c r="BI331" i="12"/>
  <c r="AS331" i="12"/>
  <c r="AC331" i="12"/>
  <c r="M331" i="12"/>
  <c r="BN212" i="12"/>
  <c r="AX212" i="12"/>
  <c r="AH212" i="12"/>
  <c r="R212" i="12"/>
  <c r="K671" i="12"/>
  <c r="L671" i="12"/>
  <c r="M671" i="12"/>
  <c r="N671" i="12"/>
  <c r="O671" i="12"/>
  <c r="P671" i="12"/>
  <c r="Q671" i="12"/>
  <c r="R671" i="12"/>
  <c r="S671" i="12"/>
  <c r="T671" i="12"/>
  <c r="U671" i="12"/>
  <c r="V671" i="12"/>
  <c r="W671" i="12"/>
  <c r="X671" i="12"/>
  <c r="Y671" i="12"/>
  <c r="Z671" i="12"/>
  <c r="AA671" i="12"/>
  <c r="AB671" i="12"/>
  <c r="AC671" i="12"/>
  <c r="AD671" i="12"/>
  <c r="AE671" i="12"/>
  <c r="AF671" i="12"/>
  <c r="AG671" i="12"/>
  <c r="AH671" i="12"/>
  <c r="AI671" i="12"/>
  <c r="AJ671" i="12"/>
  <c r="AK671" i="12"/>
  <c r="AL671" i="12"/>
  <c r="AM671" i="12"/>
  <c r="AN671" i="12"/>
  <c r="AO671" i="12"/>
  <c r="AP671" i="12"/>
  <c r="AQ671" i="12"/>
  <c r="AR671" i="12"/>
  <c r="AS671" i="12"/>
  <c r="AT671" i="12"/>
  <c r="AU671" i="12"/>
  <c r="AV671" i="12"/>
  <c r="AW671" i="12"/>
  <c r="AX671" i="12"/>
  <c r="AY671" i="12"/>
  <c r="AZ671" i="12"/>
  <c r="BA671" i="12"/>
  <c r="BB671" i="12"/>
  <c r="BC671" i="12"/>
  <c r="BD671" i="12"/>
  <c r="BE671" i="12"/>
  <c r="BF671" i="12"/>
  <c r="BG671" i="12"/>
  <c r="BH671" i="12"/>
  <c r="BI671" i="12"/>
  <c r="BJ671" i="12"/>
  <c r="BK671" i="12"/>
  <c r="BL671" i="12"/>
  <c r="BM671" i="12"/>
  <c r="BN671" i="12"/>
  <c r="BO671" i="12"/>
  <c r="BP671" i="12"/>
  <c r="BQ671" i="12"/>
  <c r="L552" i="12"/>
  <c r="M552" i="12"/>
  <c r="N552" i="12"/>
  <c r="O552" i="12"/>
  <c r="P552" i="12"/>
  <c r="Q552" i="12"/>
  <c r="R552" i="12"/>
  <c r="S552" i="12"/>
  <c r="T552" i="12"/>
  <c r="U552" i="12"/>
  <c r="V552" i="12"/>
  <c r="W552" i="12"/>
  <c r="X552" i="12"/>
  <c r="Y552" i="12"/>
  <c r="Z552" i="12"/>
  <c r="AA552" i="12"/>
  <c r="AB552" i="12"/>
  <c r="AC552" i="12"/>
  <c r="AD552" i="12"/>
  <c r="AE552" i="12"/>
  <c r="AF552" i="12"/>
  <c r="AG552" i="12"/>
  <c r="AH552" i="12"/>
  <c r="AI552" i="12"/>
  <c r="AJ552" i="12"/>
  <c r="AK552" i="12"/>
  <c r="AL552" i="12"/>
  <c r="AM552" i="12"/>
  <c r="AN552" i="12"/>
  <c r="AO552" i="12"/>
  <c r="AP552" i="12"/>
  <c r="AQ552" i="12"/>
  <c r="AR552" i="12"/>
  <c r="AS552" i="12"/>
  <c r="AT552" i="12"/>
  <c r="AU552" i="12"/>
  <c r="AV552" i="12"/>
  <c r="AW552" i="12"/>
  <c r="AX552" i="12"/>
  <c r="AY552" i="12"/>
  <c r="AZ552" i="12"/>
  <c r="BA552" i="12"/>
  <c r="BB552" i="12"/>
  <c r="BC552" i="12"/>
  <c r="BD552" i="12"/>
  <c r="BE552" i="12"/>
  <c r="BF552" i="12"/>
  <c r="BG552" i="12"/>
  <c r="BH552" i="12"/>
  <c r="BI552" i="12"/>
  <c r="BJ552" i="12"/>
  <c r="BK552" i="12"/>
  <c r="BL552" i="12"/>
  <c r="BM552" i="12"/>
  <c r="BN552" i="12"/>
  <c r="BO552" i="12"/>
  <c r="BQ552" i="12"/>
  <c r="BP552" i="12"/>
  <c r="BI229" i="12"/>
  <c r="AS229" i="12"/>
  <c r="AC229" i="12"/>
  <c r="BI399" i="12"/>
  <c r="AS399" i="12"/>
  <c r="AC399" i="12"/>
  <c r="BQ484" i="12"/>
  <c r="AZ484" i="12"/>
  <c r="AJ484" i="12"/>
  <c r="BH365" i="12"/>
  <c r="AR365" i="12"/>
  <c r="AB365" i="12"/>
  <c r="BF348" i="12"/>
  <c r="AP348" i="12"/>
  <c r="K297" i="12"/>
  <c r="BH331" i="12"/>
  <c r="AR331" i="12"/>
  <c r="AB331" i="12"/>
  <c r="BM212" i="12"/>
  <c r="AW212" i="12"/>
  <c r="AG212" i="12"/>
  <c r="I695" i="11"/>
  <c r="M246" i="11"/>
  <c r="K246" i="11"/>
  <c r="L246" i="11"/>
  <c r="F348" i="11"/>
  <c r="J178" i="11"/>
  <c r="N246" i="11"/>
  <c r="L695" i="11"/>
  <c r="J501" i="11"/>
  <c r="J246" i="11"/>
  <c r="F484" i="11"/>
  <c r="F671" i="11"/>
  <c r="I246" i="11"/>
  <c r="N144" i="11"/>
  <c r="L501" i="11"/>
  <c r="F586" i="11"/>
  <c r="F501" i="11"/>
  <c r="N501" i="11"/>
  <c r="K178" i="11"/>
  <c r="L586" i="11"/>
  <c r="I501" i="11"/>
  <c r="I178" i="11"/>
  <c r="N178" i="11"/>
  <c r="M501" i="11"/>
  <c r="K501" i="11"/>
  <c r="M178" i="11"/>
  <c r="L178" i="11"/>
  <c r="K695" i="11"/>
  <c r="M144" i="11"/>
  <c r="F144" i="11"/>
  <c r="J695" i="11"/>
  <c r="L144" i="11"/>
  <c r="I110" i="11"/>
  <c r="N586" i="11"/>
  <c r="E8" i="1"/>
  <c r="K144" i="11"/>
  <c r="J144" i="11"/>
  <c r="K399" i="11"/>
  <c r="L399" i="11"/>
  <c r="N399" i="11"/>
  <c r="J399" i="11"/>
  <c r="M399" i="11"/>
  <c r="I399" i="11"/>
  <c r="M586" i="11"/>
  <c r="I484" i="11"/>
  <c r="J484" i="11"/>
  <c r="N484" i="11"/>
  <c r="K484" i="11"/>
  <c r="L484" i="11"/>
  <c r="M484" i="11"/>
  <c r="N695" i="11"/>
  <c r="I144" i="11"/>
  <c r="I586" i="11"/>
  <c r="K127" i="11"/>
  <c r="I127" i="11"/>
  <c r="J127" i="11"/>
  <c r="N127" i="11"/>
  <c r="L127" i="11"/>
  <c r="M127" i="11"/>
  <c r="J110" i="11"/>
  <c r="K110" i="11"/>
  <c r="L110" i="11"/>
  <c r="N110" i="11"/>
  <c r="M110" i="11"/>
  <c r="K586" i="11"/>
  <c r="M695" i="11"/>
  <c r="F246" i="11"/>
  <c r="F331" i="11"/>
  <c r="F314" i="11"/>
  <c r="F110" i="11"/>
  <c r="F518" i="11"/>
  <c r="F569" i="11"/>
  <c r="F603" i="11"/>
  <c r="F365" i="11"/>
  <c r="F382" i="11"/>
  <c r="F552" i="11"/>
  <c r="F178" i="11"/>
  <c r="F263" i="11"/>
  <c r="F620" i="11"/>
  <c r="F654" i="11"/>
  <c r="F127" i="11"/>
  <c r="F212" i="11"/>
  <c r="F229" i="11"/>
  <c r="F161" i="11"/>
  <c r="F297" i="11"/>
  <c r="F416" i="11"/>
  <c r="F195" i="11"/>
  <c r="F433" i="11"/>
  <c r="F467" i="11"/>
  <c r="F399" i="11"/>
  <c r="F535" i="11"/>
  <c r="F280" i="11"/>
  <c r="F637" i="11"/>
  <c r="I450" i="11"/>
  <c r="J450" i="11"/>
  <c r="K450" i="11"/>
  <c r="L450" i="11"/>
  <c r="M450" i="11"/>
  <c r="N450" i="11"/>
  <c r="N212" i="11"/>
  <c r="K212" i="11"/>
  <c r="L212" i="11"/>
  <c r="M212" i="11"/>
  <c r="I212" i="11"/>
  <c r="J212" i="11"/>
  <c r="J586" i="11"/>
  <c r="I671" i="11"/>
  <c r="J671" i="11"/>
  <c r="M671" i="11"/>
  <c r="K671" i="11"/>
  <c r="N671" i="11"/>
  <c r="L671" i="11"/>
  <c r="F37" i="11"/>
  <c r="F35" i="11"/>
  <c r="F36" i="11"/>
  <c r="E8" i="11"/>
  <c r="O7" i="11" s="1"/>
  <c r="I14" i="10" s="1"/>
  <c r="L17" i="9" s="1"/>
  <c r="O12" i="10"/>
  <c r="O11" i="10"/>
  <c r="F178" i="8"/>
  <c r="P695" i="8"/>
  <c r="O695" i="8"/>
  <c r="N695" i="8"/>
  <c r="F365" i="8"/>
  <c r="M695" i="8"/>
  <c r="L695" i="8"/>
  <c r="K695" i="8"/>
  <c r="J695" i="8"/>
  <c r="M501" i="8"/>
  <c r="F671" i="8"/>
  <c r="F450" i="8"/>
  <c r="F399" i="8"/>
  <c r="P39" i="8"/>
  <c r="P280" i="8"/>
  <c r="P501" i="8"/>
  <c r="F535" i="8"/>
  <c r="K501" i="8"/>
  <c r="F127" i="8"/>
  <c r="I501" i="8"/>
  <c r="F569" i="8"/>
  <c r="O501" i="8"/>
  <c r="K280" i="8"/>
  <c r="J229" i="8"/>
  <c r="I671" i="8"/>
  <c r="N501" i="8"/>
  <c r="L280" i="8"/>
  <c r="N637" i="8"/>
  <c r="L501" i="8"/>
  <c r="O518" i="8"/>
  <c r="J501" i="8"/>
  <c r="J416" i="8"/>
  <c r="F81" i="1"/>
  <c r="K416" i="8"/>
  <c r="P212" i="8"/>
  <c r="F382" i="8"/>
  <c r="E8" i="8"/>
  <c r="F552" i="8"/>
  <c r="F348" i="1"/>
  <c r="F382" i="1"/>
  <c r="P416" i="8"/>
  <c r="N280" i="8"/>
  <c r="P399" i="8"/>
  <c r="K229" i="8"/>
  <c r="F110" i="8"/>
  <c r="P297" i="8"/>
  <c r="P314" i="8"/>
  <c r="M280" i="8"/>
  <c r="N518" i="8"/>
  <c r="P229" i="8"/>
  <c r="J280" i="8"/>
  <c r="M569" i="8"/>
  <c r="I518" i="8"/>
  <c r="J671" i="8"/>
  <c r="P348" i="8"/>
  <c r="F127" i="1"/>
  <c r="P90" i="8"/>
  <c r="N535" i="8"/>
  <c r="N416" i="8"/>
  <c r="I399" i="8"/>
  <c r="J127" i="8"/>
  <c r="J518" i="8"/>
  <c r="L161" i="8"/>
  <c r="O671" i="8"/>
  <c r="O280" i="8"/>
  <c r="F365" i="1"/>
  <c r="I280" i="8"/>
  <c r="K246" i="8"/>
  <c r="I314" i="8"/>
  <c r="M535" i="8"/>
  <c r="F110" i="1"/>
  <c r="L416" i="8"/>
  <c r="P654" i="8"/>
  <c r="F144" i="8"/>
  <c r="K637" i="8"/>
  <c r="F314" i="1"/>
  <c r="O297" i="8"/>
  <c r="J161" i="8"/>
  <c r="M637" i="8"/>
  <c r="J637" i="8"/>
  <c r="O382" i="8"/>
  <c r="I229" i="8"/>
  <c r="P518" i="8"/>
  <c r="L518" i="8"/>
  <c r="O620" i="8"/>
  <c r="K620" i="8"/>
  <c r="O263" i="8"/>
  <c r="F637" i="8"/>
  <c r="O416" i="8"/>
  <c r="M178" i="8"/>
  <c r="M416" i="8"/>
  <c r="F654" i="8"/>
  <c r="K671" i="8"/>
  <c r="I620" i="8"/>
  <c r="L433" i="8"/>
  <c r="M127" i="8"/>
  <c r="N212" i="8"/>
  <c r="I212" i="8"/>
  <c r="K212" i="8"/>
  <c r="L212" i="8"/>
  <c r="M212" i="8"/>
  <c r="O161" i="8"/>
  <c r="N246" i="8"/>
  <c r="O246" i="8"/>
  <c r="I552" i="8"/>
  <c r="K331" i="8"/>
  <c r="L331" i="8"/>
  <c r="P331" i="8"/>
  <c r="N331" i="8"/>
  <c r="J331" i="8"/>
  <c r="I331" i="8"/>
  <c r="M331" i="8"/>
  <c r="O603" i="8"/>
  <c r="P603" i="8"/>
  <c r="M603" i="8"/>
  <c r="N603" i="8"/>
  <c r="J603" i="8"/>
  <c r="I603" i="8"/>
  <c r="K603" i="8"/>
  <c r="L603" i="8"/>
  <c r="N484" i="8"/>
  <c r="K569" i="8"/>
  <c r="O654" i="8"/>
  <c r="J654" i="8"/>
  <c r="K484" i="8"/>
  <c r="J263" i="8"/>
  <c r="N569" i="8"/>
  <c r="O569" i="8"/>
  <c r="I484" i="8"/>
  <c r="J246" i="8"/>
  <c r="P535" i="8"/>
  <c r="I535" i="8"/>
  <c r="J535" i="8"/>
  <c r="K535" i="8"/>
  <c r="L535" i="8"/>
  <c r="O535" i="8"/>
  <c r="P263" i="8"/>
  <c r="P161" i="8"/>
  <c r="I569" i="8"/>
  <c r="O212" i="8"/>
  <c r="J54" i="8"/>
  <c r="I54" i="8"/>
  <c r="K54" i="8"/>
  <c r="L54" i="8"/>
  <c r="M54" i="8"/>
  <c r="N54" i="8"/>
  <c r="O54" i="8"/>
  <c r="P54" i="8"/>
  <c r="O331" i="8"/>
  <c r="K161" i="8"/>
  <c r="L348" i="8"/>
  <c r="N348" i="8"/>
  <c r="K348" i="8"/>
  <c r="M348" i="8"/>
  <c r="O348" i="8"/>
  <c r="M382" i="8"/>
  <c r="I161" i="8"/>
  <c r="M195" i="8"/>
  <c r="J620" i="8"/>
  <c r="F484" i="1"/>
  <c r="F331" i="1"/>
  <c r="F433" i="1"/>
  <c r="F586" i="1"/>
  <c r="F569" i="1"/>
  <c r="F450" i="1"/>
  <c r="F178" i="1"/>
  <c r="F620" i="1"/>
  <c r="F535" i="1"/>
  <c r="F603" i="1"/>
  <c r="F671" i="1"/>
  <c r="F161" i="1"/>
  <c r="F416" i="1"/>
  <c r="F501" i="1"/>
  <c r="F212" i="1"/>
  <c r="F144" i="1"/>
  <c r="F246" i="1"/>
  <c r="F280" i="1"/>
  <c r="F518" i="1"/>
  <c r="F263" i="1"/>
  <c r="F552" i="1"/>
  <c r="F467" i="1"/>
  <c r="F654" i="1"/>
  <c r="F229" i="1"/>
  <c r="F637" i="1"/>
  <c r="F399" i="1"/>
  <c r="O195" i="8"/>
  <c r="I348" i="8"/>
  <c r="F297" i="1"/>
  <c r="K127" i="8"/>
  <c r="L127" i="8"/>
  <c r="P127" i="8"/>
  <c r="O450" i="8"/>
  <c r="J450" i="8"/>
  <c r="L450" i="8"/>
  <c r="M450" i="8"/>
  <c r="N450" i="8"/>
  <c r="P450" i="8"/>
  <c r="I450" i="8"/>
  <c r="K450" i="8"/>
  <c r="N195" i="8"/>
  <c r="P195" i="8"/>
  <c r="I127" i="8"/>
  <c r="P144" i="8"/>
  <c r="P110" i="8"/>
  <c r="I263" i="8"/>
  <c r="P246" i="8"/>
  <c r="N654" i="8"/>
  <c r="J586" i="8"/>
  <c r="I586" i="8"/>
  <c r="K586" i="8"/>
  <c r="L586" i="8"/>
  <c r="M586" i="8"/>
  <c r="N586" i="8"/>
  <c r="O586" i="8"/>
  <c r="L569" i="8"/>
  <c r="N382" i="8"/>
  <c r="I467" i="8"/>
  <c r="J467" i="8"/>
  <c r="K467" i="8"/>
  <c r="L467" i="8"/>
  <c r="M467" i="8"/>
  <c r="N467" i="8"/>
  <c r="O467" i="8"/>
  <c r="M484" i="8"/>
  <c r="N314" i="8"/>
  <c r="K518" i="8"/>
  <c r="O399" i="8"/>
  <c r="L399" i="8"/>
  <c r="M246" i="8"/>
  <c r="P637" i="8"/>
  <c r="L382" i="8"/>
  <c r="K399" i="8"/>
  <c r="L314" i="8"/>
  <c r="I365" i="8"/>
  <c r="J365" i="8"/>
  <c r="K365" i="8"/>
  <c r="L365" i="8"/>
  <c r="M365" i="8"/>
  <c r="N365" i="8"/>
  <c r="O365" i="8"/>
  <c r="F603" i="8"/>
  <c r="F501" i="8"/>
  <c r="F280" i="8"/>
  <c r="F586" i="8"/>
  <c r="J484" i="8"/>
  <c r="F229" i="8"/>
  <c r="K314" i="8"/>
  <c r="J34" i="8"/>
  <c r="I34" i="8"/>
  <c r="K34" i="8"/>
  <c r="L34" i="8"/>
  <c r="M34" i="8"/>
  <c r="N34" i="8"/>
  <c r="O34" i="8"/>
  <c r="J382" i="8"/>
  <c r="F297" i="8"/>
  <c r="J314" i="8"/>
  <c r="P34" i="8"/>
  <c r="N178" i="8"/>
  <c r="N433" i="8"/>
  <c r="M297" i="8"/>
  <c r="J212" i="8"/>
  <c r="I246" i="8"/>
  <c r="O637" i="8"/>
  <c r="L178" i="8"/>
  <c r="K297" i="8"/>
  <c r="N552" i="8"/>
  <c r="P467" i="8"/>
  <c r="F416" i="8"/>
  <c r="K195" i="8"/>
  <c r="K178" i="8"/>
  <c r="K433" i="8"/>
  <c r="F161" i="8"/>
  <c r="I297" i="8"/>
  <c r="O178" i="8"/>
  <c r="M552" i="8"/>
  <c r="F348" i="8"/>
  <c r="K654" i="8"/>
  <c r="P620" i="8"/>
  <c r="N127" i="8"/>
  <c r="F263" i="8"/>
  <c r="M263" i="8"/>
  <c r="F212" i="8"/>
  <c r="J195" i="8"/>
  <c r="J178" i="8"/>
  <c r="J433" i="8"/>
  <c r="J297" i="8"/>
  <c r="I144" i="8"/>
  <c r="J144" i="8"/>
  <c r="K144" i="8"/>
  <c r="L144" i="8"/>
  <c r="M144" i="8"/>
  <c r="N144" i="8"/>
  <c r="O144" i="8"/>
  <c r="F195" i="8"/>
  <c r="N671" i="8"/>
  <c r="L552" i="8"/>
  <c r="F63" i="1"/>
  <c r="F54" i="1"/>
  <c r="F99" i="1"/>
  <c r="F45" i="1"/>
  <c r="F72" i="1"/>
  <c r="I654" i="8"/>
  <c r="N620" i="8"/>
  <c r="N229" i="8"/>
  <c r="L637" i="8"/>
  <c r="J348" i="8"/>
  <c r="M654" i="8"/>
  <c r="L195" i="8"/>
  <c r="L654" i="8"/>
  <c r="N263" i="8"/>
  <c r="O229" i="8"/>
  <c r="P178" i="8"/>
  <c r="F433" i="8"/>
  <c r="L263" i="8"/>
  <c r="O127" i="8"/>
  <c r="I195" i="8"/>
  <c r="I178" i="8"/>
  <c r="I433" i="8"/>
  <c r="N161" i="8"/>
  <c r="M671" i="8"/>
  <c r="K552" i="8"/>
  <c r="F331" i="8"/>
  <c r="F246" i="8"/>
  <c r="M620" i="8"/>
  <c r="M229" i="8"/>
  <c r="M518" i="8"/>
  <c r="N399" i="8"/>
  <c r="O314" i="8"/>
  <c r="O433" i="8"/>
  <c r="M399" i="8"/>
  <c r="P586" i="8"/>
  <c r="L484" i="8"/>
  <c r="M314" i="8"/>
  <c r="J569" i="8"/>
  <c r="F81" i="8"/>
  <c r="F72" i="8"/>
  <c r="F99" i="8"/>
  <c r="F45" i="8"/>
  <c r="F63" i="8"/>
  <c r="L246" i="8"/>
  <c r="O484" i="8"/>
  <c r="K382" i="8"/>
  <c r="J399" i="8"/>
  <c r="P365" i="8"/>
  <c r="F90" i="8"/>
  <c r="J39" i="8"/>
  <c r="I39" i="8"/>
  <c r="K39" i="8"/>
  <c r="L39" i="8"/>
  <c r="M39" i="8"/>
  <c r="N39" i="8"/>
  <c r="O39" i="8"/>
  <c r="F518" i="8"/>
  <c r="N297" i="8"/>
  <c r="P671" i="8"/>
  <c r="I416" i="8"/>
  <c r="I382" i="8"/>
  <c r="P552" i="8"/>
  <c r="P382" i="8"/>
  <c r="M433" i="8"/>
  <c r="L297" i="8"/>
  <c r="P433" i="8"/>
  <c r="P484" i="8"/>
  <c r="F467" i="8"/>
  <c r="P569" i="8"/>
  <c r="K263" i="8"/>
  <c r="M161" i="8"/>
  <c r="L671" i="8"/>
  <c r="J552" i="8"/>
  <c r="F620" i="8"/>
  <c r="L620" i="8"/>
  <c r="L229" i="8"/>
  <c r="I637" i="8"/>
  <c r="O552" i="8"/>
  <c r="I90" i="8"/>
  <c r="J90" i="8"/>
  <c r="K90" i="8"/>
  <c r="L90" i="8"/>
  <c r="M90" i="8"/>
  <c r="N90" i="8"/>
  <c r="O90" i="8"/>
  <c r="Q34" i="8"/>
  <c r="F314" i="8"/>
  <c r="J110" i="8"/>
  <c r="I110" i="8"/>
  <c r="K110" i="8"/>
  <c r="L110" i="8"/>
  <c r="M110" i="8"/>
  <c r="N110" i="8"/>
  <c r="O110" i="8"/>
  <c r="F54" i="8"/>
  <c r="Q695" i="8"/>
  <c r="Q297" i="8"/>
  <c r="Q382" i="8"/>
  <c r="Q399" i="8"/>
  <c r="R692" i="8"/>
  <c r="R698" i="8"/>
  <c r="R682" i="8"/>
  <c r="R702" i="8"/>
  <c r="R696" i="8"/>
  <c r="R690" i="8"/>
  <c r="R687" i="8"/>
  <c r="R684" i="8"/>
  <c r="R700" i="8"/>
  <c r="R675" i="8"/>
  <c r="R659" i="8"/>
  <c r="R701" i="8"/>
  <c r="R691" i="8"/>
  <c r="R680" i="8"/>
  <c r="R676" i="8"/>
  <c r="R664" i="8"/>
  <c r="R657" i="8"/>
  <c r="R662" i="8"/>
  <c r="R655" i="8"/>
  <c r="R686" i="8"/>
  <c r="R683" i="8"/>
  <c r="R656" i="8"/>
  <c r="R643" i="8"/>
  <c r="R627" i="8"/>
  <c r="R611" i="8"/>
  <c r="R694" i="8"/>
  <c r="R670" i="8"/>
  <c r="R703" i="8"/>
  <c r="R697" i="8"/>
  <c r="R665" i="8"/>
  <c r="R677" i="8"/>
  <c r="R630" i="8"/>
  <c r="R617" i="8"/>
  <c r="R663" i="8"/>
  <c r="R650" i="8"/>
  <c r="R668" i="8"/>
  <c r="R688" i="8"/>
  <c r="R673" i="8"/>
  <c r="R647" i="8"/>
  <c r="R638" i="8"/>
  <c r="R669" i="8"/>
  <c r="R666" i="8"/>
  <c r="R635" i="8"/>
  <c r="R633" i="8"/>
  <c r="R651" i="8"/>
  <c r="R631" i="8"/>
  <c r="R699" i="8"/>
  <c r="R660" i="8"/>
  <c r="R648" i="8"/>
  <c r="R679" i="8"/>
  <c r="R641" i="8"/>
  <c r="R628" i="8"/>
  <c r="R624" i="8"/>
  <c r="R607" i="8"/>
  <c r="R597" i="8"/>
  <c r="R581" i="8"/>
  <c r="R672" i="8"/>
  <c r="R658" i="8"/>
  <c r="R606" i="8"/>
  <c r="R592" i="8"/>
  <c r="R644" i="8"/>
  <c r="R639" i="8"/>
  <c r="R632" i="8"/>
  <c r="R619" i="8"/>
  <c r="R613" i="8"/>
  <c r="R667" i="8"/>
  <c r="R598" i="8"/>
  <c r="R582" i="8"/>
  <c r="R566" i="8"/>
  <c r="R640" i="8"/>
  <c r="R584" i="8"/>
  <c r="R570" i="8"/>
  <c r="R556" i="8"/>
  <c r="R652" i="8"/>
  <c r="R685" i="8"/>
  <c r="R681" i="8"/>
  <c r="R614" i="8"/>
  <c r="R601" i="8"/>
  <c r="R645" i="8"/>
  <c r="R629" i="8"/>
  <c r="R623" i="8"/>
  <c r="R580" i="8"/>
  <c r="R546" i="8"/>
  <c r="R541" i="8"/>
  <c r="R525" i="8"/>
  <c r="R509" i="8"/>
  <c r="R678" i="8"/>
  <c r="R608" i="8"/>
  <c r="R590" i="8"/>
  <c r="R571" i="8"/>
  <c r="R568" i="8"/>
  <c r="R558" i="8"/>
  <c r="R551" i="8"/>
  <c r="R536" i="8"/>
  <c r="R674" i="8"/>
  <c r="R642" i="8"/>
  <c r="R618" i="8"/>
  <c r="R583" i="8"/>
  <c r="R565" i="8"/>
  <c r="R542" i="8"/>
  <c r="R526" i="8"/>
  <c r="R510" i="8"/>
  <c r="R494" i="8"/>
  <c r="R622" i="8"/>
  <c r="R609" i="8"/>
  <c r="R578" i="8"/>
  <c r="R576" i="8"/>
  <c r="R549" i="8"/>
  <c r="R548" i="8"/>
  <c r="R544" i="8"/>
  <c r="R514" i="8"/>
  <c r="R508" i="8"/>
  <c r="R502" i="8"/>
  <c r="R483" i="8"/>
  <c r="R451" i="8"/>
  <c r="R615" i="8"/>
  <c r="R574" i="8"/>
  <c r="R561" i="8"/>
  <c r="R543" i="8"/>
  <c r="R534" i="8"/>
  <c r="R653" i="8"/>
  <c r="R634" i="8"/>
  <c r="R587" i="8"/>
  <c r="R563" i="8"/>
  <c r="R562" i="8"/>
  <c r="R550" i="8"/>
  <c r="R519" i="8"/>
  <c r="R516" i="8"/>
  <c r="R468" i="8"/>
  <c r="R452" i="8"/>
  <c r="R436" i="8"/>
  <c r="R420" i="8"/>
  <c r="R625" i="8"/>
  <c r="R573" i="8"/>
  <c r="R564" i="8"/>
  <c r="R515" i="8"/>
  <c r="R471" i="8"/>
  <c r="R465" i="8"/>
  <c r="R462" i="8"/>
  <c r="R459" i="8"/>
  <c r="R410" i="8"/>
  <c r="R394" i="8"/>
  <c r="R600" i="8"/>
  <c r="R595" i="8"/>
  <c r="R559" i="8"/>
  <c r="R540" i="8"/>
  <c r="R529" i="8"/>
  <c r="R517" i="8"/>
  <c r="R493" i="8"/>
  <c r="R486" i="8"/>
  <c r="R612" i="8"/>
  <c r="R572" i="8"/>
  <c r="R538" i="8"/>
  <c r="R482" i="8"/>
  <c r="R476" i="8"/>
  <c r="R456" i="8"/>
  <c r="R444" i="8"/>
  <c r="R437" i="8"/>
  <c r="R425" i="8"/>
  <c r="R411" i="8"/>
  <c r="R395" i="8"/>
  <c r="R379" i="8"/>
  <c r="R363" i="8"/>
  <c r="R589" i="8"/>
  <c r="R432" i="8"/>
  <c r="R413" i="8"/>
  <c r="R407" i="8"/>
  <c r="R594" i="8"/>
  <c r="R591" i="8"/>
  <c r="R530" i="8"/>
  <c r="R520" i="8"/>
  <c r="R497" i="8"/>
  <c r="R495" i="8"/>
  <c r="R488" i="8"/>
  <c r="R472" i="8"/>
  <c r="R453" i="8"/>
  <c r="R439" i="8"/>
  <c r="R404" i="8"/>
  <c r="R401" i="8"/>
  <c r="R383" i="8"/>
  <c r="R376" i="8"/>
  <c r="R646" i="8"/>
  <c r="R555" i="8"/>
  <c r="R545" i="8"/>
  <c r="R507" i="8"/>
  <c r="R599" i="8"/>
  <c r="R560" i="8"/>
  <c r="R512" i="8"/>
  <c r="R454" i="8"/>
  <c r="R438" i="8"/>
  <c r="R424" i="8"/>
  <c r="R418" i="8"/>
  <c r="R398" i="8"/>
  <c r="R392" i="8"/>
  <c r="R381" i="8"/>
  <c r="R491" i="8"/>
  <c r="R490" i="8"/>
  <c r="R470" i="8"/>
  <c r="R429" i="8"/>
  <c r="R417" i="8"/>
  <c r="R378" i="8"/>
  <c r="R370" i="8"/>
  <c r="R358" i="8"/>
  <c r="R349" i="8"/>
  <c r="R333" i="8"/>
  <c r="R317" i="8"/>
  <c r="R301" i="8"/>
  <c r="R285" i="8"/>
  <c r="R269" i="8"/>
  <c r="R253" i="8"/>
  <c r="R237" i="8"/>
  <c r="R221" i="8"/>
  <c r="R205" i="8"/>
  <c r="R189" i="8"/>
  <c r="R173" i="8"/>
  <c r="R157" i="8"/>
  <c r="R141" i="8"/>
  <c r="R593" i="8"/>
  <c r="R567" i="8"/>
  <c r="R531" i="8"/>
  <c r="R528" i="8"/>
  <c r="R505" i="8"/>
  <c r="R500" i="8"/>
  <c r="R492" i="8"/>
  <c r="R479" i="8"/>
  <c r="R443" i="8"/>
  <c r="R403" i="8"/>
  <c r="R377" i="8"/>
  <c r="R364" i="8"/>
  <c r="R344" i="8"/>
  <c r="R328" i="8"/>
  <c r="R312" i="8"/>
  <c r="R296" i="8"/>
  <c r="R264" i="8"/>
  <c r="R248" i="8"/>
  <c r="R232" i="8"/>
  <c r="R216" i="8"/>
  <c r="R200" i="8"/>
  <c r="R184" i="8"/>
  <c r="R168" i="8"/>
  <c r="R152" i="8"/>
  <c r="R616" i="8"/>
  <c r="R610" i="8"/>
  <c r="R604" i="8"/>
  <c r="R575" i="8"/>
  <c r="R553" i="8"/>
  <c r="R547" i="8"/>
  <c r="R521" i="8"/>
  <c r="R506" i="8"/>
  <c r="R474" i="8"/>
  <c r="R460" i="8"/>
  <c r="R661" i="8"/>
  <c r="R605" i="8"/>
  <c r="R579" i="8"/>
  <c r="R427" i="8"/>
  <c r="R386" i="8"/>
  <c r="R350" i="8"/>
  <c r="R334" i="8"/>
  <c r="R318" i="8"/>
  <c r="R302" i="8"/>
  <c r="R286" i="8"/>
  <c r="R270" i="8"/>
  <c r="R254" i="8"/>
  <c r="R238" i="8"/>
  <c r="R222" i="8"/>
  <c r="R206" i="8"/>
  <c r="R190" i="8"/>
  <c r="R174" i="8"/>
  <c r="R158" i="8"/>
  <c r="R142" i="8"/>
  <c r="R554" i="8"/>
  <c r="R511" i="8"/>
  <c r="R406" i="8"/>
  <c r="R341" i="8"/>
  <c r="R306" i="8"/>
  <c r="R277" i="8"/>
  <c r="R250" i="8"/>
  <c r="R242" i="8"/>
  <c r="R204" i="8"/>
  <c r="R596" i="8"/>
  <c r="R539" i="8"/>
  <c r="R532" i="8"/>
  <c r="R481" i="8"/>
  <c r="R466" i="8"/>
  <c r="R415" i="8"/>
  <c r="R323" i="8"/>
  <c r="R313" i="8"/>
  <c r="R305" i="8"/>
  <c r="R259" i="8"/>
  <c r="R249" i="8"/>
  <c r="R241" i="8"/>
  <c r="R473" i="8"/>
  <c r="R464" i="8"/>
  <c r="R448" i="8"/>
  <c r="R419" i="8"/>
  <c r="R396" i="8"/>
  <c r="R373" i="8"/>
  <c r="R303" i="8"/>
  <c r="R294" i="8"/>
  <c r="R267" i="8"/>
  <c r="R239" i="8"/>
  <c r="R230" i="8"/>
  <c r="R211" i="8"/>
  <c r="R693" i="8"/>
  <c r="R626" i="8"/>
  <c r="R602" i="8"/>
  <c r="R522" i="8"/>
  <c r="R533" i="8"/>
  <c r="R636" i="8"/>
  <c r="R577" i="8"/>
  <c r="R557" i="8"/>
  <c r="R621" i="8"/>
  <c r="R503" i="8"/>
  <c r="R649" i="8"/>
  <c r="R487" i="8"/>
  <c r="R449" i="8"/>
  <c r="R524" i="8"/>
  <c r="R588" i="8"/>
  <c r="R498" i="8"/>
  <c r="R480" i="8"/>
  <c r="R499" i="8"/>
  <c r="R537" i="8"/>
  <c r="R489" i="8"/>
  <c r="R441" i="8"/>
  <c r="R527" i="8"/>
  <c r="R455" i="8"/>
  <c r="R440" i="8"/>
  <c r="R402" i="8"/>
  <c r="R397" i="8"/>
  <c r="R504" i="8"/>
  <c r="R477" i="8"/>
  <c r="R408" i="8"/>
  <c r="R435" i="8"/>
  <c r="R478" i="8"/>
  <c r="R442" i="8"/>
  <c r="R428" i="8"/>
  <c r="R423" i="8"/>
  <c r="R457" i="8"/>
  <c r="R585" i="8"/>
  <c r="R400" i="8"/>
  <c r="R375" i="8"/>
  <c r="R475" i="8"/>
  <c r="R393" i="8"/>
  <c r="R461" i="8"/>
  <c r="R485" i="8"/>
  <c r="R445" i="8"/>
  <c r="R434" i="8"/>
  <c r="R387" i="8"/>
  <c r="R385" i="8"/>
  <c r="R367" i="8"/>
  <c r="R362" i="8"/>
  <c r="R351" i="8"/>
  <c r="R325" i="8"/>
  <c r="R422" i="8"/>
  <c r="R360" i="8"/>
  <c r="R347" i="8"/>
  <c r="R336" i="8"/>
  <c r="R308" i="8"/>
  <c r="R293" i="8"/>
  <c r="R284" i="8"/>
  <c r="R282" i="8"/>
  <c r="R447" i="8"/>
  <c r="R405" i="8"/>
  <c r="R345" i="8"/>
  <c r="R332" i="8"/>
  <c r="R421" i="8"/>
  <c r="R389" i="8"/>
  <c r="R366" i="8"/>
  <c r="R309" i="8"/>
  <c r="R430" i="8"/>
  <c r="R326" i="8"/>
  <c r="R322" i="8"/>
  <c r="R268" i="8"/>
  <c r="R412" i="8"/>
  <c r="R391" i="8"/>
  <c r="R276" i="8"/>
  <c r="R523" i="8"/>
  <c r="R446" i="8"/>
  <c r="R272" i="8"/>
  <c r="R226" i="8"/>
  <c r="R209" i="8"/>
  <c r="R469" i="8"/>
  <c r="R390" i="8"/>
  <c r="R371" i="8"/>
  <c r="R355" i="8"/>
  <c r="R337" i="8"/>
  <c r="R327" i="8"/>
  <c r="R324" i="8"/>
  <c r="R289" i="8"/>
  <c r="R288" i="8"/>
  <c r="R258" i="8"/>
  <c r="R513" i="8"/>
  <c r="R431" i="8"/>
  <c r="R304" i="8"/>
  <c r="R298" i="8"/>
  <c r="R297" i="8" s="1"/>
  <c r="R279" i="8"/>
  <c r="R245" i="8"/>
  <c r="R180" i="8"/>
  <c r="R172" i="8"/>
  <c r="R320" i="8"/>
  <c r="R295" i="8"/>
  <c r="R235" i="8"/>
  <c r="R227" i="8"/>
  <c r="R199" i="8"/>
  <c r="R198" i="8"/>
  <c r="R171" i="8"/>
  <c r="R369" i="8"/>
  <c r="R368" i="8"/>
  <c r="R353" i="8"/>
  <c r="R299" i="8"/>
  <c r="R463" i="8"/>
  <c r="R340" i="8"/>
  <c r="R124" i="8"/>
  <c r="R108" i="8"/>
  <c r="R458" i="8"/>
  <c r="R321" i="8"/>
  <c r="R255" i="8"/>
  <c r="R247" i="8"/>
  <c r="R217" i="8"/>
  <c r="R207" i="8"/>
  <c r="R143" i="8"/>
  <c r="R135" i="8"/>
  <c r="R119" i="8"/>
  <c r="R356" i="8"/>
  <c r="R339" i="8"/>
  <c r="R316" i="8"/>
  <c r="R278" i="8"/>
  <c r="R236" i="8"/>
  <c r="R194" i="8"/>
  <c r="R352" i="8"/>
  <c r="R343" i="8"/>
  <c r="R228" i="8"/>
  <c r="R181" i="8"/>
  <c r="R166" i="8"/>
  <c r="R162" i="8"/>
  <c r="R148" i="8"/>
  <c r="R136" i="8"/>
  <c r="R113" i="8"/>
  <c r="R96" i="8"/>
  <c r="R80" i="8"/>
  <c r="R64" i="8"/>
  <c r="R384" i="8"/>
  <c r="R380" i="8"/>
  <c r="R218" i="8"/>
  <c r="R159" i="8"/>
  <c r="R155" i="8"/>
  <c r="R133" i="8"/>
  <c r="R130" i="8"/>
  <c r="R426" i="8"/>
  <c r="R310" i="8"/>
  <c r="R275" i="8"/>
  <c r="R260" i="8"/>
  <c r="R243" i="8"/>
  <c r="R183" i="8"/>
  <c r="R149" i="8"/>
  <c r="R118" i="8"/>
  <c r="R105" i="8"/>
  <c r="R92" i="8"/>
  <c r="R76" i="8"/>
  <c r="R354" i="8"/>
  <c r="R330" i="8"/>
  <c r="R283" i="8"/>
  <c r="R265" i="8"/>
  <c r="R231" i="8"/>
  <c r="R175" i="8"/>
  <c r="R165" i="8"/>
  <c r="R122" i="8"/>
  <c r="R71" i="8"/>
  <c r="R48" i="8"/>
  <c r="R32" i="8"/>
  <c r="R342" i="8"/>
  <c r="R287" i="8"/>
  <c r="R271" i="8"/>
  <c r="R177" i="8"/>
  <c r="R176" i="8"/>
  <c r="R160" i="8"/>
  <c r="R156" i="8"/>
  <c r="R111" i="8"/>
  <c r="R91" i="8"/>
  <c r="R88" i="8"/>
  <c r="R59" i="8"/>
  <c r="R43" i="8"/>
  <c r="R409" i="8"/>
  <c r="R319" i="8"/>
  <c r="R257" i="8"/>
  <c r="R240" i="8"/>
  <c r="R213" i="8"/>
  <c r="R208" i="8"/>
  <c r="R196" i="8"/>
  <c r="R179" i="8"/>
  <c r="R134" i="8"/>
  <c r="R372" i="8"/>
  <c r="R290" i="8"/>
  <c r="R225" i="8"/>
  <c r="R188" i="8"/>
  <c r="R102" i="8"/>
  <c r="R98" i="8"/>
  <c r="R42" i="8"/>
  <c r="R36" i="8"/>
  <c r="R30" i="8"/>
  <c r="R13" i="8"/>
  <c r="R307" i="8"/>
  <c r="R261" i="8"/>
  <c r="R251" i="8"/>
  <c r="R224" i="8"/>
  <c r="R192" i="8"/>
  <c r="R107" i="8"/>
  <c r="R82" i="8"/>
  <c r="R81" i="8" s="1"/>
  <c r="R24" i="8"/>
  <c r="R154" i="8"/>
  <c r="R66" i="8"/>
  <c r="R56" i="8"/>
  <c r="R311" i="8"/>
  <c r="R223" i="8"/>
  <c r="R186" i="8"/>
  <c r="R169" i="8"/>
  <c r="R150" i="8"/>
  <c r="R120" i="8"/>
  <c r="R103" i="8"/>
  <c r="R87" i="8"/>
  <c r="R85" i="8"/>
  <c r="R53" i="8"/>
  <c r="R38" i="8"/>
  <c r="R25" i="8"/>
  <c r="R9" i="8"/>
  <c r="R338" i="8"/>
  <c r="R203" i="8"/>
  <c r="R201" i="8"/>
  <c r="R193" i="8"/>
  <c r="R164" i="8"/>
  <c r="R132" i="8"/>
  <c r="R83" i="8"/>
  <c r="R68" i="8"/>
  <c r="R62" i="8"/>
  <c r="R37" i="8"/>
  <c r="R23" i="8"/>
  <c r="R14" i="8"/>
  <c r="R292" i="8"/>
  <c r="R210" i="8"/>
  <c r="R128" i="8"/>
  <c r="R78" i="8"/>
  <c r="R74" i="8"/>
  <c r="R70" i="8"/>
  <c r="R41" i="8"/>
  <c r="R388" i="8"/>
  <c r="R359" i="8"/>
  <c r="R357" i="8"/>
  <c r="R191" i="8"/>
  <c r="R185" i="8"/>
  <c r="R170" i="8"/>
  <c r="R153" i="8"/>
  <c r="R140" i="8"/>
  <c r="R123" i="8"/>
  <c r="R374" i="8"/>
  <c r="R274" i="8"/>
  <c r="R256" i="8"/>
  <c r="R233" i="8"/>
  <c r="R145" i="8"/>
  <c r="R73" i="8"/>
  <c r="R22" i="8"/>
  <c r="R496" i="8"/>
  <c r="R361" i="8"/>
  <c r="R129" i="8"/>
  <c r="R114" i="8"/>
  <c r="R55" i="8"/>
  <c r="R21" i="8"/>
  <c r="R281" i="8"/>
  <c r="R234" i="8"/>
  <c r="R197" i="8"/>
  <c r="R163" i="8"/>
  <c r="R106" i="8"/>
  <c r="R104" i="8"/>
  <c r="R101" i="8"/>
  <c r="R100" i="8"/>
  <c r="R86" i="8"/>
  <c r="R57" i="8"/>
  <c r="R35" i="8"/>
  <c r="R12" i="8"/>
  <c r="R315" i="8"/>
  <c r="R115" i="8"/>
  <c r="R61" i="8"/>
  <c r="R11" i="8"/>
  <c r="R252" i="8"/>
  <c r="R244" i="8"/>
  <c r="R147" i="8"/>
  <c r="R139" i="8"/>
  <c r="R125" i="8"/>
  <c r="R69" i="8"/>
  <c r="R40" i="8"/>
  <c r="R31" i="8"/>
  <c r="R15" i="8"/>
  <c r="R266" i="8"/>
  <c r="R138" i="8"/>
  <c r="R117" i="8"/>
  <c r="R49" i="8"/>
  <c r="R29" i="8"/>
  <c r="R300" i="8"/>
  <c r="R146" i="8"/>
  <c r="R84" i="8"/>
  <c r="R77" i="8"/>
  <c r="R329" i="8"/>
  <c r="R58" i="8"/>
  <c r="R47" i="8"/>
  <c r="R214" i="8"/>
  <c r="R182" i="8"/>
  <c r="R187" i="8"/>
  <c r="R75" i="8"/>
  <c r="R65" i="8"/>
  <c r="R60" i="8"/>
  <c r="R26" i="8"/>
  <c r="R262" i="8"/>
  <c r="R89" i="8"/>
  <c r="R94" i="8"/>
  <c r="R20" i="8"/>
  <c r="R346" i="8"/>
  <c r="R414" i="8"/>
  <c r="R335" i="8"/>
  <c r="R202" i="8"/>
  <c r="R131" i="8"/>
  <c r="R121" i="8"/>
  <c r="R97" i="8"/>
  <c r="R27" i="8"/>
  <c r="R220" i="8"/>
  <c r="R151" i="8"/>
  <c r="R79" i="8"/>
  <c r="R16" i="8"/>
  <c r="R19" i="8"/>
  <c r="R67" i="8"/>
  <c r="R273" i="8"/>
  <c r="R95" i="8"/>
  <c r="R28" i="8"/>
  <c r="R137" i="8"/>
  <c r="R126" i="8"/>
  <c r="R18" i="8"/>
  <c r="R51" i="8"/>
  <c r="R33" i="8"/>
  <c r="R17" i="8"/>
  <c r="R116" i="8"/>
  <c r="R291" i="8"/>
  <c r="R215" i="8"/>
  <c r="R112" i="8"/>
  <c r="R10" i="8"/>
  <c r="R93" i="8"/>
  <c r="R46" i="8"/>
  <c r="R219" i="8"/>
  <c r="R167" i="8"/>
  <c r="R50" i="8"/>
  <c r="R52" i="8"/>
  <c r="Q54" i="8"/>
  <c r="Q671" i="8"/>
  <c r="Q416" i="8"/>
  <c r="Q144" i="8"/>
  <c r="Q689" i="8"/>
  <c r="Q331" i="8"/>
  <c r="Q501" i="8"/>
  <c r="Q246" i="8"/>
  <c r="Q39" i="8"/>
  <c r="Q127" i="8"/>
  <c r="Q229" i="8"/>
  <c r="Q450" i="8"/>
  <c r="Q178" i="8"/>
  <c r="Q433" i="8"/>
  <c r="Q467" i="8"/>
  <c r="Q280" i="8"/>
  <c r="T4" i="8"/>
  <c r="S6" i="8"/>
  <c r="Q110" i="8"/>
  <c r="Q518" i="8"/>
  <c r="Q365" i="8"/>
  <c r="Q637" i="8"/>
  <c r="Q620" i="8"/>
  <c r="Q195" i="8"/>
  <c r="Q569" i="8"/>
  <c r="Q63" i="8"/>
  <c r="Q81" i="8"/>
  <c r="Q263" i="8"/>
  <c r="Q603" i="8"/>
  <c r="Q552" i="8"/>
  <c r="Q535" i="8"/>
  <c r="Q90" i="8"/>
  <c r="Q484" i="8"/>
  <c r="Q654" i="8"/>
  <c r="Q45" i="8"/>
  <c r="Q212" i="8"/>
  <c r="Q161" i="8"/>
  <c r="Q72" i="8"/>
  <c r="Q314" i="8"/>
  <c r="Q348" i="8"/>
  <c r="Q586" i="8"/>
  <c r="I6" i="1"/>
  <c r="BR501" i="12" l="1"/>
  <c r="BR637" i="12"/>
  <c r="BR671" i="12"/>
  <c r="BR195" i="12"/>
  <c r="BR518" i="12"/>
  <c r="BR212" i="12"/>
  <c r="BR620" i="12"/>
  <c r="BR433" i="12"/>
  <c r="BR382" i="12"/>
  <c r="BR552" i="12"/>
  <c r="BR484" i="12"/>
  <c r="BR569" i="12"/>
  <c r="BR399" i="12"/>
  <c r="BR246" i="12"/>
  <c r="BR127" i="12"/>
  <c r="BR603" i="12"/>
  <c r="BR161" i="12"/>
  <c r="BR314" i="12"/>
  <c r="BR331" i="12"/>
  <c r="BR450" i="12"/>
  <c r="BR467" i="12"/>
  <c r="BR586" i="12"/>
  <c r="BR695" i="12"/>
  <c r="BR348" i="12"/>
  <c r="BR229" i="12"/>
  <c r="BR535" i="12"/>
  <c r="BR416" i="12"/>
  <c r="BR178" i="12"/>
  <c r="BR110" i="12"/>
  <c r="BR654" i="12"/>
  <c r="BR297" i="12"/>
  <c r="BR365" i="12"/>
  <c r="BR263" i="12"/>
  <c r="BR44" i="12"/>
  <c r="BR39" i="12"/>
  <c r="BR34" i="12"/>
  <c r="F108" i="12"/>
  <c r="F25" i="12"/>
  <c r="F703" i="12"/>
  <c r="F109" i="12"/>
  <c r="O109" i="11"/>
  <c r="O34" i="11"/>
  <c r="F23" i="12"/>
  <c r="F20" i="12"/>
  <c r="F12" i="12"/>
  <c r="F19" i="12"/>
  <c r="F33" i="12"/>
  <c r="F699" i="12"/>
  <c r="F17" i="12"/>
  <c r="F14" i="12"/>
  <c r="F10" i="12"/>
  <c r="F15" i="12"/>
  <c r="F39" i="12"/>
  <c r="F16" i="12"/>
  <c r="F698" i="12"/>
  <c r="F24" i="12"/>
  <c r="F30" i="12"/>
  <c r="F13" i="12"/>
  <c r="F18" i="12"/>
  <c r="F22" i="12"/>
  <c r="F11" i="12"/>
  <c r="F44" i="12"/>
  <c r="F9" i="12"/>
  <c r="F34" i="12"/>
  <c r="F28" i="12"/>
  <c r="F689" i="12"/>
  <c r="F26" i="12"/>
  <c r="F27" i="12"/>
  <c r="F29" i="12"/>
  <c r="F21" i="12"/>
  <c r="I47" i="9"/>
  <c r="K109" i="12"/>
  <c r="M109" i="12"/>
  <c r="L109" i="12"/>
  <c r="N109" i="12"/>
  <c r="O109" i="12"/>
  <c r="P109" i="12"/>
  <c r="Q109" i="12"/>
  <c r="R109" i="12"/>
  <c r="S109" i="12"/>
  <c r="T109" i="12"/>
  <c r="U109" i="12"/>
  <c r="V109" i="12"/>
  <c r="W109" i="12"/>
  <c r="X109" i="12"/>
  <c r="Y109" i="12"/>
  <c r="Z109" i="12"/>
  <c r="AA109" i="12"/>
  <c r="AB109" i="12"/>
  <c r="AC109" i="12"/>
  <c r="AD109" i="12"/>
  <c r="AE109" i="12"/>
  <c r="AF109" i="12"/>
  <c r="AG109" i="12"/>
  <c r="AH109" i="12"/>
  <c r="AI109" i="12"/>
  <c r="AJ109" i="12"/>
  <c r="AK109" i="12"/>
  <c r="AL109" i="12"/>
  <c r="AM109" i="12"/>
  <c r="AN109" i="12"/>
  <c r="AO109" i="12"/>
  <c r="AP109" i="12"/>
  <c r="AQ109" i="12"/>
  <c r="AR109" i="12"/>
  <c r="AS109" i="12"/>
  <c r="AT109" i="12"/>
  <c r="AU109" i="12"/>
  <c r="AV109" i="12"/>
  <c r="AW109" i="12"/>
  <c r="AX109" i="12"/>
  <c r="AY109" i="12"/>
  <c r="AZ109" i="12"/>
  <c r="BA109" i="12"/>
  <c r="BB109" i="12"/>
  <c r="BC109" i="12"/>
  <c r="BD109" i="12"/>
  <c r="BE109" i="12"/>
  <c r="BF109" i="12"/>
  <c r="BG109" i="12"/>
  <c r="BH109" i="12"/>
  <c r="BI109" i="12"/>
  <c r="BJ109" i="12"/>
  <c r="BK109" i="12"/>
  <c r="BL109" i="12"/>
  <c r="BM109" i="12"/>
  <c r="BN109" i="12"/>
  <c r="BO109" i="12"/>
  <c r="BQ109" i="12"/>
  <c r="BP109" i="12"/>
  <c r="F34" i="11"/>
  <c r="L7" i="11"/>
  <c r="F14" i="10" s="1"/>
  <c r="M7" i="11"/>
  <c r="G14" i="10" s="1"/>
  <c r="N7" i="11"/>
  <c r="H14" i="10" s="1"/>
  <c r="J7" i="11"/>
  <c r="K7" i="11"/>
  <c r="I7" i="11"/>
  <c r="M109" i="11"/>
  <c r="I109" i="11"/>
  <c r="L109" i="11"/>
  <c r="K109" i="11"/>
  <c r="N109" i="11"/>
  <c r="J109" i="11"/>
  <c r="F689" i="11"/>
  <c r="F39" i="11"/>
  <c r="F44" i="11"/>
  <c r="F695" i="11"/>
  <c r="F109" i="11"/>
  <c r="F698" i="11"/>
  <c r="F703" i="11"/>
  <c r="F699" i="11"/>
  <c r="F13" i="11"/>
  <c r="F28" i="11"/>
  <c r="F12" i="11"/>
  <c r="F15" i="11"/>
  <c r="F20" i="11"/>
  <c r="F25" i="11"/>
  <c r="F16" i="11"/>
  <c r="F33" i="11"/>
  <c r="F10" i="11"/>
  <c r="F22" i="11"/>
  <c r="F17" i="11"/>
  <c r="F30" i="11"/>
  <c r="F26" i="11"/>
  <c r="F24" i="11"/>
  <c r="F18" i="11"/>
  <c r="F9" i="11"/>
  <c r="F27" i="11"/>
  <c r="F19" i="11"/>
  <c r="F21" i="11"/>
  <c r="F11" i="11"/>
  <c r="F14" i="11"/>
  <c r="F23" i="11"/>
  <c r="F29" i="11"/>
  <c r="F108" i="11"/>
  <c r="I34" i="11"/>
  <c r="J34" i="11"/>
  <c r="K34" i="11"/>
  <c r="L34" i="11"/>
  <c r="M34" i="11"/>
  <c r="N34" i="11"/>
  <c r="P12" i="10"/>
  <c r="P11" i="10"/>
  <c r="F19" i="8"/>
  <c r="F108" i="8"/>
  <c r="F28" i="1"/>
  <c r="F27" i="8"/>
  <c r="F23" i="8"/>
  <c r="F22" i="8"/>
  <c r="F26" i="8"/>
  <c r="F33" i="1"/>
  <c r="F15" i="1"/>
  <c r="F20" i="1"/>
  <c r="F699" i="1"/>
  <c r="E121" i="9" s="1"/>
  <c r="F12" i="1"/>
  <c r="F30" i="1"/>
  <c r="F695" i="1"/>
  <c r="E120" i="9" s="1"/>
  <c r="F44" i="1"/>
  <c r="E117" i="9" s="1"/>
  <c r="F15" i="8"/>
  <c r="F33" i="8"/>
  <c r="F21" i="8"/>
  <c r="F34" i="8"/>
  <c r="F16" i="8"/>
  <c r="F9" i="1"/>
  <c r="F695" i="8"/>
  <c r="F29" i="8"/>
  <c r="F17" i="8"/>
  <c r="F28" i="8"/>
  <c r="F689" i="8"/>
  <c r="F13" i="8"/>
  <c r="F699" i="8"/>
  <c r="F12" i="8"/>
  <c r="F39" i="8"/>
  <c r="F703" i="1"/>
  <c r="F16" i="1"/>
  <c r="F11" i="8"/>
  <c r="F9" i="8"/>
  <c r="F25" i="8"/>
  <c r="F698" i="8"/>
  <c r="F703" i="8"/>
  <c r="F18" i="8"/>
  <c r="F24" i="8"/>
  <c r="F34" i="1"/>
  <c r="E115" i="9" s="1"/>
  <c r="F14" i="8"/>
  <c r="F20" i="8"/>
  <c r="F109" i="8"/>
  <c r="F44" i="8"/>
  <c r="F10" i="8"/>
  <c r="F108" i="1"/>
  <c r="F30" i="8"/>
  <c r="F689" i="1"/>
  <c r="E119" i="9" s="1"/>
  <c r="F27" i="1"/>
  <c r="F24" i="1"/>
  <c r="F10" i="1"/>
  <c r="F698" i="1"/>
  <c r="F109" i="1"/>
  <c r="E118" i="9" s="1"/>
  <c r="F17" i="1"/>
  <c r="F26" i="1"/>
  <c r="L109" i="8"/>
  <c r="K109" i="8"/>
  <c r="J109" i="8"/>
  <c r="M109" i="8"/>
  <c r="P109" i="8"/>
  <c r="I109" i="8"/>
  <c r="N109" i="8"/>
  <c r="F25" i="1"/>
  <c r="F19" i="1"/>
  <c r="F14" i="1"/>
  <c r="F29" i="1"/>
  <c r="F11" i="1"/>
  <c r="F18" i="1"/>
  <c r="F39" i="1"/>
  <c r="E116" i="9" s="1"/>
  <c r="F23" i="1"/>
  <c r="F22" i="1"/>
  <c r="I44" i="8"/>
  <c r="J44" i="8"/>
  <c r="K44" i="8"/>
  <c r="L44" i="8"/>
  <c r="M44" i="8"/>
  <c r="N44" i="8"/>
  <c r="O44" i="8"/>
  <c r="F13" i="1"/>
  <c r="F21" i="1"/>
  <c r="P44" i="8"/>
  <c r="O109" i="8"/>
  <c r="Q109" i="8"/>
  <c r="R99" i="8"/>
  <c r="R144" i="8"/>
  <c r="R229" i="8"/>
  <c r="R535" i="8"/>
  <c r="R39" i="8"/>
  <c r="S703" i="8"/>
  <c r="S687" i="8"/>
  <c r="S693" i="8"/>
  <c r="S701" i="8"/>
  <c r="S670" i="8"/>
  <c r="S669" i="8"/>
  <c r="S651" i="8"/>
  <c r="S699" i="8"/>
  <c r="S688" i="8"/>
  <c r="S684" i="8"/>
  <c r="S674" i="8"/>
  <c r="S667" i="8"/>
  <c r="S690" i="8"/>
  <c r="S679" i="8"/>
  <c r="S657" i="8"/>
  <c r="S648" i="8"/>
  <c r="S632" i="8"/>
  <c r="S694" i="8"/>
  <c r="S680" i="8"/>
  <c r="S664" i="8"/>
  <c r="S652" i="8"/>
  <c r="S638" i="8"/>
  <c r="S622" i="8"/>
  <c r="S606" i="8"/>
  <c r="S678" i="8"/>
  <c r="S698" i="8"/>
  <c r="S683" i="8"/>
  <c r="S663" i="8"/>
  <c r="S650" i="8"/>
  <c r="S610" i="8"/>
  <c r="S668" i="8"/>
  <c r="S692" i="8"/>
  <c r="S673" i="8"/>
  <c r="S666" i="8"/>
  <c r="S641" i="8"/>
  <c r="S635" i="8"/>
  <c r="S631" i="8"/>
  <c r="S615" i="8"/>
  <c r="S660" i="8"/>
  <c r="S656" i="8"/>
  <c r="S626" i="8"/>
  <c r="S700" i="8"/>
  <c r="S697" i="8"/>
  <c r="S677" i="8"/>
  <c r="S665" i="8"/>
  <c r="S672" i="8"/>
  <c r="S658" i="8"/>
  <c r="S655" i="8"/>
  <c r="S627" i="8"/>
  <c r="S592" i="8"/>
  <c r="S576" i="8"/>
  <c r="S675" i="8"/>
  <c r="S644" i="8"/>
  <c r="S639" i="8"/>
  <c r="S619" i="8"/>
  <c r="S613" i="8"/>
  <c r="S587" i="8"/>
  <c r="S662" i="8"/>
  <c r="S649" i="8"/>
  <c r="S629" i="8"/>
  <c r="S618" i="8"/>
  <c r="S612" i="8"/>
  <c r="S593" i="8"/>
  <c r="S577" i="8"/>
  <c r="S659" i="8"/>
  <c r="S583" i="8"/>
  <c r="S551" i="8"/>
  <c r="S691" i="8"/>
  <c r="S685" i="8"/>
  <c r="S609" i="8"/>
  <c r="S681" i="8"/>
  <c r="S645" i="8"/>
  <c r="S600" i="8"/>
  <c r="S591" i="8"/>
  <c r="S696" i="8"/>
  <c r="S695" i="8" s="1"/>
  <c r="S608" i="8"/>
  <c r="S590" i="8"/>
  <c r="S571" i="8"/>
  <c r="S568" i="8"/>
  <c r="S558" i="8"/>
  <c r="S536" i="8"/>
  <c r="S520" i="8"/>
  <c r="S504" i="8"/>
  <c r="S597" i="8"/>
  <c r="S582" i="8"/>
  <c r="S581" i="8"/>
  <c r="S563" i="8"/>
  <c r="S682" i="8"/>
  <c r="S642" i="8"/>
  <c r="S614" i="8"/>
  <c r="S601" i="8"/>
  <c r="S640" i="8"/>
  <c r="S625" i="8"/>
  <c r="S624" i="8"/>
  <c r="S617" i="8"/>
  <c r="S616" i="8"/>
  <c r="S594" i="8"/>
  <c r="S556" i="8"/>
  <c r="S549" i="8"/>
  <c r="S537" i="8"/>
  <c r="S521" i="8"/>
  <c r="S505" i="8"/>
  <c r="S489" i="8"/>
  <c r="S574" i="8"/>
  <c r="S561" i="8"/>
  <c r="S543" i="8"/>
  <c r="S534" i="8"/>
  <c r="S499" i="8"/>
  <c r="S496" i="8"/>
  <c r="S478" i="8"/>
  <c r="S462" i="8"/>
  <c r="S446" i="8"/>
  <c r="S653" i="8"/>
  <c r="S607" i="8"/>
  <c r="S560" i="8"/>
  <c r="S531" i="8"/>
  <c r="S528" i="8"/>
  <c r="S702" i="8"/>
  <c r="S686" i="8"/>
  <c r="S634" i="8"/>
  <c r="S661" i="8"/>
  <c r="S580" i="8"/>
  <c r="S564" i="8"/>
  <c r="S542" i="8"/>
  <c r="S494" i="8"/>
  <c r="S487" i="8"/>
  <c r="S479" i="8"/>
  <c r="S463" i="8"/>
  <c r="S447" i="8"/>
  <c r="S431" i="8"/>
  <c r="S595" i="8"/>
  <c r="S559" i="8"/>
  <c r="S546" i="8"/>
  <c r="S540" i="8"/>
  <c r="S529" i="8"/>
  <c r="S517" i="8"/>
  <c r="S502" i="8"/>
  <c r="S493" i="8"/>
  <c r="S486" i="8"/>
  <c r="S439" i="8"/>
  <c r="S432" i="8"/>
  <c r="S420" i="8"/>
  <c r="S405" i="8"/>
  <c r="S628" i="8"/>
  <c r="S584" i="8"/>
  <c r="S572" i="8"/>
  <c r="S503" i="8"/>
  <c r="S492" i="8"/>
  <c r="S485" i="8"/>
  <c r="S538" i="8"/>
  <c r="S621" i="8"/>
  <c r="S605" i="8"/>
  <c r="S548" i="8"/>
  <c r="S530" i="8"/>
  <c r="S526" i="8"/>
  <c r="S519" i="8"/>
  <c r="S430" i="8"/>
  <c r="S406" i="8"/>
  <c r="S390" i="8"/>
  <c r="S374" i="8"/>
  <c r="S550" i="8"/>
  <c r="S497" i="8"/>
  <c r="S495" i="8"/>
  <c r="S488" i="8"/>
  <c r="S476" i="8"/>
  <c r="S472" i="8"/>
  <c r="S465" i="8"/>
  <c r="S453" i="8"/>
  <c r="S425" i="8"/>
  <c r="S410" i="8"/>
  <c r="S404" i="8"/>
  <c r="S401" i="8"/>
  <c r="S383" i="8"/>
  <c r="S376" i="8"/>
  <c r="S646" i="8"/>
  <c r="S555" i="8"/>
  <c r="S545" i="8"/>
  <c r="S544" i="8"/>
  <c r="S515" i="8"/>
  <c r="S507" i="8"/>
  <c r="S483" i="8"/>
  <c r="S469" i="8"/>
  <c r="S388" i="8"/>
  <c r="S369" i="8"/>
  <c r="S630" i="8"/>
  <c r="S599" i="8"/>
  <c r="S565" i="8"/>
  <c r="S512" i="8"/>
  <c r="S522" i="8"/>
  <c r="S491" i="8"/>
  <c r="S480" i="8"/>
  <c r="S473" i="8"/>
  <c r="S455" i="8"/>
  <c r="S423" i="8"/>
  <c r="S386" i="8"/>
  <c r="S567" i="8"/>
  <c r="S510" i="8"/>
  <c r="S500" i="8"/>
  <c r="S456" i="8"/>
  <c r="S443" i="8"/>
  <c r="S436" i="8"/>
  <c r="S403" i="8"/>
  <c r="S392" i="8"/>
  <c r="S377" i="8"/>
  <c r="S364" i="8"/>
  <c r="S344" i="8"/>
  <c r="S328" i="8"/>
  <c r="S312" i="8"/>
  <c r="S296" i="8"/>
  <c r="S264" i="8"/>
  <c r="S248" i="8"/>
  <c r="S232" i="8"/>
  <c r="S216" i="8"/>
  <c r="S200" i="8"/>
  <c r="S184" i="8"/>
  <c r="S168" i="8"/>
  <c r="S152" i="8"/>
  <c r="S604" i="8"/>
  <c r="S575" i="8"/>
  <c r="S553" i="8"/>
  <c r="S547" i="8"/>
  <c r="S525" i="8"/>
  <c r="S506" i="8"/>
  <c r="S474" i="8"/>
  <c r="S460" i="8"/>
  <c r="S384" i="8"/>
  <c r="S355" i="8"/>
  <c r="S339" i="8"/>
  <c r="S323" i="8"/>
  <c r="S307" i="8"/>
  <c r="S291" i="8"/>
  <c r="S275" i="8"/>
  <c r="S259" i="8"/>
  <c r="S243" i="8"/>
  <c r="S227" i="8"/>
  <c r="S211" i="8"/>
  <c r="S179" i="8"/>
  <c r="S163" i="8"/>
  <c r="S147" i="8"/>
  <c r="S579" i="8"/>
  <c r="S516" i="8"/>
  <c r="S588" i="8"/>
  <c r="S570" i="8"/>
  <c r="S511" i="8"/>
  <c r="S464" i="8"/>
  <c r="S445" i="8"/>
  <c r="S418" i="8"/>
  <c r="S414" i="8"/>
  <c r="S407" i="8"/>
  <c r="S396" i="8"/>
  <c r="S385" i="8"/>
  <c r="S345" i="8"/>
  <c r="S329" i="8"/>
  <c r="S313" i="8"/>
  <c r="S281" i="8"/>
  <c r="S265" i="8"/>
  <c r="S249" i="8"/>
  <c r="S233" i="8"/>
  <c r="S217" i="8"/>
  <c r="S201" i="8"/>
  <c r="S185" i="8"/>
  <c r="S169" i="8"/>
  <c r="S153" i="8"/>
  <c r="S633" i="8"/>
  <c r="S596" i="8"/>
  <c r="S539" i="8"/>
  <c r="S532" i="8"/>
  <c r="S514" i="8"/>
  <c r="S481" i="8"/>
  <c r="S466" i="8"/>
  <c r="S438" i="8"/>
  <c r="S415" i="8"/>
  <c r="S363" i="8"/>
  <c r="S333" i="8"/>
  <c r="S305" i="8"/>
  <c r="S269" i="8"/>
  <c r="S241" i="8"/>
  <c r="S222" i="8"/>
  <c r="S203" i="8"/>
  <c r="S578" i="8"/>
  <c r="S366" i="8"/>
  <c r="S350" i="8"/>
  <c r="S340" i="8"/>
  <c r="S332" i="8"/>
  <c r="S304" i="8"/>
  <c r="S295" i="8"/>
  <c r="S286" i="8"/>
  <c r="S276" i="8"/>
  <c r="S268" i="8"/>
  <c r="S240" i="8"/>
  <c r="S231" i="8"/>
  <c r="S448" i="8"/>
  <c r="S419" i="8"/>
  <c r="S508" i="8"/>
  <c r="S457" i="8"/>
  <c r="S442" i="8"/>
  <c r="S391" i="8"/>
  <c r="S330" i="8"/>
  <c r="S322" i="8"/>
  <c r="S293" i="8"/>
  <c r="S266" i="8"/>
  <c r="S258" i="8"/>
  <c r="S221" i="8"/>
  <c r="S602" i="8"/>
  <c r="S647" i="8"/>
  <c r="S524" i="8"/>
  <c r="S573" i="8"/>
  <c r="S527" i="8"/>
  <c r="S598" i="8"/>
  <c r="S589" i="8"/>
  <c r="S557" i="8"/>
  <c r="S513" i="8"/>
  <c r="S611" i="8"/>
  <c r="S636" i="8"/>
  <c r="S437" i="8"/>
  <c r="S435" i="8"/>
  <c r="S429" i="8"/>
  <c r="S427" i="8"/>
  <c r="S422" i="8"/>
  <c r="S417" i="8"/>
  <c r="S643" i="8"/>
  <c r="S566" i="8"/>
  <c r="S533" i="8"/>
  <c r="S468" i="8"/>
  <c r="S541" i="8"/>
  <c r="S477" i="8"/>
  <c r="S461" i="8"/>
  <c r="S523" i="8"/>
  <c r="S490" i="8"/>
  <c r="S562" i="8"/>
  <c r="S475" i="8"/>
  <c r="S451" i="8"/>
  <c r="S509" i="8"/>
  <c r="S454" i="8"/>
  <c r="S554" i="8"/>
  <c r="S408" i="8"/>
  <c r="S413" i="8"/>
  <c r="S471" i="8"/>
  <c r="S441" i="8"/>
  <c r="S398" i="8"/>
  <c r="S498" i="8"/>
  <c r="S449" i="8"/>
  <c r="S395" i="8"/>
  <c r="S393" i="8"/>
  <c r="S434" i="8"/>
  <c r="S362" i="8"/>
  <c r="S444" i="8"/>
  <c r="S380" i="8"/>
  <c r="S373" i="8"/>
  <c r="S470" i="8"/>
  <c r="S360" i="8"/>
  <c r="S349" i="8"/>
  <c r="S347" i="8"/>
  <c r="S336" i="8"/>
  <c r="S308" i="8"/>
  <c r="S397" i="8"/>
  <c r="S378" i="8"/>
  <c r="S359" i="8"/>
  <c r="S321" i="8"/>
  <c r="S319" i="8"/>
  <c r="S421" i="8"/>
  <c r="S400" i="8"/>
  <c r="S389" i="8"/>
  <c r="S623" i="8"/>
  <c r="S402" i="8"/>
  <c r="S356" i="8"/>
  <c r="S412" i="8"/>
  <c r="S411" i="8"/>
  <c r="S370" i="8"/>
  <c r="S303" i="8"/>
  <c r="S372" i="8"/>
  <c r="S353" i="8"/>
  <c r="S294" i="8"/>
  <c r="S284" i="8"/>
  <c r="S279" i="8"/>
  <c r="S371" i="8"/>
  <c r="S337" i="8"/>
  <c r="S327" i="8"/>
  <c r="S324" i="8"/>
  <c r="S309" i="8"/>
  <c r="S289" i="8"/>
  <c r="S288" i="8"/>
  <c r="S252" i="8"/>
  <c r="S250" i="8"/>
  <c r="S237" i="8"/>
  <c r="S224" i="8"/>
  <c r="S207" i="8"/>
  <c r="S482" i="8"/>
  <c r="S409" i="8"/>
  <c r="S334" i="8"/>
  <c r="S292" i="8"/>
  <c r="S271" i="8"/>
  <c r="S262" i="8"/>
  <c r="S367" i="8"/>
  <c r="S351" i="8"/>
  <c r="S320" i="8"/>
  <c r="S235" i="8"/>
  <c r="S205" i="8"/>
  <c r="S199" i="8"/>
  <c r="S198" i="8"/>
  <c r="S171" i="8"/>
  <c r="S585" i="8"/>
  <c r="S428" i="8"/>
  <c r="S354" i="8"/>
  <c r="S318" i="8"/>
  <c r="S316" i="8"/>
  <c r="S273" i="8"/>
  <c r="S272" i="8"/>
  <c r="S256" i="8"/>
  <c r="S255" i="8"/>
  <c r="S219" i="8"/>
  <c r="S214" i="8"/>
  <c r="S197" i="8"/>
  <c r="S170" i="8"/>
  <c r="S676" i="8"/>
  <c r="S357" i="8"/>
  <c r="S338" i="8"/>
  <c r="S458" i="8"/>
  <c r="S387" i="8"/>
  <c r="S317" i="8"/>
  <c r="S247" i="8"/>
  <c r="S143" i="8"/>
  <c r="S135" i="8"/>
  <c r="S119" i="8"/>
  <c r="S103" i="8"/>
  <c r="S326" i="8"/>
  <c r="S285" i="8"/>
  <c r="S190" i="8"/>
  <c r="S183" i="8"/>
  <c r="S176" i="8"/>
  <c r="S162" i="8"/>
  <c r="S130" i="8"/>
  <c r="S114" i="8"/>
  <c r="S325" i="8"/>
  <c r="S306" i="8"/>
  <c r="S302" i="8"/>
  <c r="S287" i="8"/>
  <c r="S244" i="8"/>
  <c r="S191" i="8"/>
  <c r="S301" i="8"/>
  <c r="S239" i="8"/>
  <c r="S218" i="8"/>
  <c r="S159" i="8"/>
  <c r="S155" i="8"/>
  <c r="S133" i="8"/>
  <c r="S91" i="8"/>
  <c r="S75" i="8"/>
  <c r="S452" i="8"/>
  <c r="S300" i="8"/>
  <c r="S194" i="8"/>
  <c r="S186" i="8"/>
  <c r="S107" i="8"/>
  <c r="S102" i="8"/>
  <c r="S368" i="8"/>
  <c r="S278" i="8"/>
  <c r="S270" i="8"/>
  <c r="S253" i="8"/>
  <c r="S215" i="8"/>
  <c r="S208" i="8"/>
  <c r="S145" i="8"/>
  <c r="S112" i="8"/>
  <c r="S87" i="8"/>
  <c r="S342" i="8"/>
  <c r="S310" i="8"/>
  <c r="S189" i="8"/>
  <c r="S177" i="8"/>
  <c r="S174" i="8"/>
  <c r="S160" i="8"/>
  <c r="S156" i="8"/>
  <c r="S111" i="8"/>
  <c r="S96" i="8"/>
  <c r="S88" i="8"/>
  <c r="S59" i="8"/>
  <c r="S43" i="8"/>
  <c r="S223" i="8"/>
  <c r="S142" i="8"/>
  <c r="S95" i="8"/>
  <c r="S64" i="8"/>
  <c r="S38" i="8"/>
  <c r="S440" i="8"/>
  <c r="S379" i="8"/>
  <c r="S361" i="8"/>
  <c r="S358" i="8"/>
  <c r="S290" i="8"/>
  <c r="S204" i="8"/>
  <c r="S150" i="8"/>
  <c r="S131" i="8"/>
  <c r="S343" i="8"/>
  <c r="S298" i="8"/>
  <c r="S206" i="8"/>
  <c r="S196" i="8"/>
  <c r="S82" i="8"/>
  <c r="S80" i="8"/>
  <c r="S24" i="8"/>
  <c r="S181" i="8"/>
  <c r="S105" i="8"/>
  <c r="S65" i="8"/>
  <c r="S50" i="8"/>
  <c r="S299" i="8"/>
  <c r="S261" i="8"/>
  <c r="S251" i="8"/>
  <c r="S238" i="8"/>
  <c r="S192" i="8"/>
  <c r="S154" i="8"/>
  <c r="S149" i="8"/>
  <c r="S148" i="8"/>
  <c r="S118" i="8"/>
  <c r="S113" i="8"/>
  <c r="S66" i="8"/>
  <c r="S56" i="8"/>
  <c r="S19" i="8"/>
  <c r="S128" i="8"/>
  <c r="S123" i="8"/>
  <c r="S115" i="8"/>
  <c r="S84" i="8"/>
  <c r="S83" i="8"/>
  <c r="S424" i="8"/>
  <c r="S267" i="8"/>
  <c r="S138" i="8"/>
  <c r="S47" i="8"/>
  <c r="S41" i="8"/>
  <c r="S35" i="8"/>
  <c r="S29" i="8"/>
  <c r="S20" i="8"/>
  <c r="S381" i="8"/>
  <c r="S283" i="8"/>
  <c r="S180" i="8"/>
  <c r="S122" i="8"/>
  <c r="S78" i="8"/>
  <c r="S74" i="8"/>
  <c r="S70" i="8"/>
  <c r="S92" i="8"/>
  <c r="S209" i="8"/>
  <c r="S175" i="8"/>
  <c r="S140" i="8"/>
  <c r="S30" i="8"/>
  <c r="S23" i="8"/>
  <c r="S14" i="8"/>
  <c r="S277" i="8"/>
  <c r="S274" i="8"/>
  <c r="S166" i="8"/>
  <c r="S73" i="8"/>
  <c r="S22" i="8"/>
  <c r="S124" i="8"/>
  <c r="S129" i="8"/>
  <c r="S55" i="8"/>
  <c r="S48" i="8"/>
  <c r="S21" i="8"/>
  <c r="S242" i="8"/>
  <c r="S225" i="8"/>
  <c r="S210" i="8"/>
  <c r="S158" i="8"/>
  <c r="S136" i="8"/>
  <c r="S77" i="8"/>
  <c r="S67" i="8"/>
  <c r="S31" i="8"/>
  <c r="S13" i="8"/>
  <c r="S260" i="8"/>
  <c r="S234" i="8"/>
  <c r="S352" i="8"/>
  <c r="S315" i="8"/>
  <c r="S311" i="8"/>
  <c r="S226" i="8"/>
  <c r="S120" i="8"/>
  <c r="S61" i="8"/>
  <c r="S53" i="8"/>
  <c r="S11" i="8"/>
  <c r="S459" i="8"/>
  <c r="S341" i="8"/>
  <c r="S257" i="8"/>
  <c r="S139" i="8"/>
  <c r="S125" i="8"/>
  <c r="S76" i="8"/>
  <c r="S69" i="8"/>
  <c r="S49" i="8"/>
  <c r="S46" i="8"/>
  <c r="S42" i="8"/>
  <c r="S10" i="8"/>
  <c r="S236" i="8"/>
  <c r="S228" i="8"/>
  <c r="S188" i="8"/>
  <c r="S137" i="8"/>
  <c r="S108" i="8"/>
  <c r="S85" i="8"/>
  <c r="S117" i="8"/>
  <c r="S157" i="8"/>
  <c r="S58" i="8"/>
  <c r="S146" i="8"/>
  <c r="S16" i="8"/>
  <c r="S141" i="8"/>
  <c r="S182" i="8"/>
  <c r="S134" i="8"/>
  <c r="S173" i="8"/>
  <c r="S230" i="8"/>
  <c r="S106" i="8"/>
  <c r="S104" i="8"/>
  <c r="S101" i="8"/>
  <c r="S100" i="8"/>
  <c r="S89" i="8"/>
  <c r="S9" i="8"/>
  <c r="S426" i="8"/>
  <c r="S394" i="8"/>
  <c r="S346" i="8"/>
  <c r="S98" i="8"/>
  <c r="S18" i="8"/>
  <c r="S202" i="8"/>
  <c r="S164" i="8"/>
  <c r="S121" i="8"/>
  <c r="S97" i="8"/>
  <c r="S335" i="8"/>
  <c r="S37" i="8"/>
  <c r="S220" i="8"/>
  <c r="S151" i="8"/>
  <c r="S79" i="8"/>
  <c r="S57" i="8"/>
  <c r="S40" i="8"/>
  <c r="S28" i="8"/>
  <c r="S12" i="8"/>
  <c r="S27" i="8"/>
  <c r="S71" i="8"/>
  <c r="S254" i="8"/>
  <c r="S86" i="8"/>
  <c r="S60" i="8"/>
  <c r="S375" i="8"/>
  <c r="S282" i="8"/>
  <c r="S94" i="8"/>
  <c r="S62" i="8"/>
  <c r="S17" i="8"/>
  <c r="S26" i="8"/>
  <c r="S187" i="8"/>
  <c r="S165" i="8"/>
  <c r="S25" i="8"/>
  <c r="S51" i="8"/>
  <c r="S33" i="8"/>
  <c r="S36" i="8"/>
  <c r="S116" i="8"/>
  <c r="S193" i="8"/>
  <c r="S126" i="8"/>
  <c r="S172" i="8"/>
  <c r="S93" i="8"/>
  <c r="S213" i="8"/>
  <c r="S245" i="8"/>
  <c r="S15" i="8"/>
  <c r="S32" i="8"/>
  <c r="S167" i="8"/>
  <c r="S68" i="8"/>
  <c r="S52" i="8"/>
  <c r="S132" i="8"/>
  <c r="R348" i="8"/>
  <c r="R586" i="8"/>
  <c r="R484" i="8"/>
  <c r="R416" i="8"/>
  <c r="R637" i="8"/>
  <c r="R280" i="8"/>
  <c r="R552" i="8"/>
  <c r="R54" i="8"/>
  <c r="R45" i="8"/>
  <c r="R399" i="8"/>
  <c r="R382" i="8"/>
  <c r="R161" i="8"/>
  <c r="R450" i="8"/>
  <c r="R246" i="8"/>
  <c r="R671" i="8"/>
  <c r="R620" i="8"/>
  <c r="R654" i="8"/>
  <c r="R34" i="8"/>
  <c r="R467" i="8"/>
  <c r="R501" i="8"/>
  <c r="R110" i="8"/>
  <c r="R178" i="8"/>
  <c r="R195" i="8"/>
  <c r="R365" i="8"/>
  <c r="R331" i="8"/>
  <c r="U4" i="8"/>
  <c r="T6" i="8"/>
  <c r="R127" i="8"/>
  <c r="R433" i="8"/>
  <c r="R263" i="8"/>
  <c r="R63" i="8"/>
  <c r="R569" i="8"/>
  <c r="R212" i="8"/>
  <c r="R689" i="8"/>
  <c r="R695" i="8"/>
  <c r="R603" i="8"/>
  <c r="R314" i="8"/>
  <c r="Q44" i="8"/>
  <c r="R72" i="8"/>
  <c r="R90" i="8"/>
  <c r="R518" i="8"/>
  <c r="I686" i="1"/>
  <c r="I669" i="1"/>
  <c r="I652" i="1"/>
  <c r="I635" i="1"/>
  <c r="I618" i="1"/>
  <c r="I601" i="1"/>
  <c r="I584" i="1"/>
  <c r="I567" i="1"/>
  <c r="I550" i="1"/>
  <c r="I533" i="1"/>
  <c r="I516" i="1"/>
  <c r="I499" i="1"/>
  <c r="I482" i="1"/>
  <c r="I465" i="1"/>
  <c r="I448" i="1"/>
  <c r="I431" i="1"/>
  <c r="I414" i="1"/>
  <c r="I397" i="1"/>
  <c r="I380" i="1"/>
  <c r="I363" i="1"/>
  <c r="I346" i="1"/>
  <c r="I329" i="1"/>
  <c r="I312" i="1"/>
  <c r="I295" i="1"/>
  <c r="I278" i="1"/>
  <c r="I261" i="1"/>
  <c r="I244" i="1"/>
  <c r="I227" i="1"/>
  <c r="I210" i="1"/>
  <c r="I193" i="1"/>
  <c r="I176" i="1"/>
  <c r="I159" i="1"/>
  <c r="I142" i="1"/>
  <c r="I113" i="1"/>
  <c r="I105" i="1"/>
  <c r="I87" i="1"/>
  <c r="I69" i="1"/>
  <c r="I38" i="1"/>
  <c r="I703" i="1"/>
  <c r="I685" i="1"/>
  <c r="I668" i="1"/>
  <c r="I651" i="1"/>
  <c r="I634" i="1"/>
  <c r="I617" i="1"/>
  <c r="I600" i="1"/>
  <c r="I583" i="1"/>
  <c r="I566" i="1"/>
  <c r="I549" i="1"/>
  <c r="I532" i="1"/>
  <c r="I515" i="1"/>
  <c r="I498" i="1"/>
  <c r="I481" i="1"/>
  <c r="I464" i="1"/>
  <c r="I447" i="1"/>
  <c r="I430" i="1"/>
  <c r="I413" i="1"/>
  <c r="I396" i="1"/>
  <c r="I379" i="1"/>
  <c r="I362" i="1"/>
  <c r="I345" i="1"/>
  <c r="I328" i="1"/>
  <c r="I311" i="1"/>
  <c r="I294" i="1"/>
  <c r="I277" i="1"/>
  <c r="I260" i="1"/>
  <c r="I243" i="1"/>
  <c r="I226" i="1"/>
  <c r="I209" i="1"/>
  <c r="I192" i="1"/>
  <c r="I175" i="1"/>
  <c r="I158" i="1"/>
  <c r="I141" i="1"/>
  <c r="I114" i="1"/>
  <c r="I104" i="1"/>
  <c r="I86" i="1"/>
  <c r="I68" i="1"/>
  <c r="I41" i="1"/>
  <c r="I692" i="1"/>
  <c r="I673" i="1"/>
  <c r="I653" i="1"/>
  <c r="I632" i="1"/>
  <c r="I613" i="1"/>
  <c r="I594" i="1"/>
  <c r="I575" i="1"/>
  <c r="I556" i="1"/>
  <c r="I537" i="1"/>
  <c r="I517" i="1"/>
  <c r="I496" i="1"/>
  <c r="I477" i="1"/>
  <c r="I458" i="1"/>
  <c r="I439" i="1"/>
  <c r="I420" i="1"/>
  <c r="I401" i="1"/>
  <c r="I381" i="1"/>
  <c r="I360" i="1"/>
  <c r="I341" i="1"/>
  <c r="I322" i="1"/>
  <c r="I303" i="1"/>
  <c r="I284" i="1"/>
  <c r="I265" i="1"/>
  <c r="I245" i="1"/>
  <c r="I224" i="1"/>
  <c r="I205" i="1"/>
  <c r="I186" i="1"/>
  <c r="I167" i="1"/>
  <c r="I148" i="1"/>
  <c r="I129" i="1"/>
  <c r="I106" i="1"/>
  <c r="I84" i="1"/>
  <c r="I64" i="1"/>
  <c r="I691" i="1"/>
  <c r="I672" i="1"/>
  <c r="I650" i="1"/>
  <c r="I631" i="1"/>
  <c r="I612" i="1"/>
  <c r="I593" i="1"/>
  <c r="I574" i="1"/>
  <c r="I555" i="1"/>
  <c r="I536" i="1"/>
  <c r="I514" i="1"/>
  <c r="I495" i="1"/>
  <c r="I476" i="1"/>
  <c r="I457" i="1"/>
  <c r="I438" i="1"/>
  <c r="I419" i="1"/>
  <c r="I400" i="1"/>
  <c r="I378" i="1"/>
  <c r="I359" i="1"/>
  <c r="I340" i="1"/>
  <c r="I321" i="1"/>
  <c r="I302" i="1"/>
  <c r="I283" i="1"/>
  <c r="I264" i="1"/>
  <c r="I242" i="1"/>
  <c r="I223" i="1"/>
  <c r="I204" i="1"/>
  <c r="I185" i="1"/>
  <c r="I166" i="1"/>
  <c r="I147" i="1"/>
  <c r="I128" i="1"/>
  <c r="I103" i="1"/>
  <c r="I83" i="1"/>
  <c r="I62" i="1"/>
  <c r="I693" i="1"/>
  <c r="I667" i="1"/>
  <c r="I646" i="1"/>
  <c r="I625" i="1"/>
  <c r="I604" i="1"/>
  <c r="I580" i="1"/>
  <c r="I559" i="1"/>
  <c r="I538" i="1"/>
  <c r="I512" i="1"/>
  <c r="I491" i="1"/>
  <c r="I470" i="1"/>
  <c r="I446" i="1"/>
  <c r="I425" i="1"/>
  <c r="I404" i="1"/>
  <c r="I383" i="1"/>
  <c r="I357" i="1"/>
  <c r="I336" i="1"/>
  <c r="I315" i="1"/>
  <c r="I291" i="1"/>
  <c r="I270" i="1"/>
  <c r="I249" i="1"/>
  <c r="I225" i="1"/>
  <c r="I202" i="1"/>
  <c r="I181" i="1"/>
  <c r="I157" i="1"/>
  <c r="I136" i="1"/>
  <c r="I123" i="1"/>
  <c r="I89" i="1"/>
  <c r="I65" i="1"/>
  <c r="I403" i="1"/>
  <c r="I335" i="1"/>
  <c r="I290" i="1"/>
  <c r="I269" i="1"/>
  <c r="I248" i="1"/>
  <c r="I201" i="1"/>
  <c r="I180" i="1"/>
  <c r="I156" i="1"/>
  <c r="I135" i="1"/>
  <c r="I124" i="1"/>
  <c r="I88" i="1"/>
  <c r="I61" i="1"/>
  <c r="I644" i="1"/>
  <c r="I599" i="1"/>
  <c r="I557" i="1"/>
  <c r="I531" i="1"/>
  <c r="I489" i="1"/>
  <c r="I468" i="1"/>
  <c r="I444" i="1"/>
  <c r="I402" i="1"/>
  <c r="I376" i="1"/>
  <c r="I334" i="1"/>
  <c r="I289" i="1"/>
  <c r="I247" i="1"/>
  <c r="I200" i="1"/>
  <c r="I155" i="1"/>
  <c r="I134" i="1"/>
  <c r="I85" i="1"/>
  <c r="I60" i="1"/>
  <c r="I664" i="1"/>
  <c r="I622" i="1"/>
  <c r="I598" i="1"/>
  <c r="I554" i="1"/>
  <c r="I488" i="1"/>
  <c r="I443" i="1"/>
  <c r="I375" i="1"/>
  <c r="I309" i="1"/>
  <c r="I241" i="1"/>
  <c r="I177" i="1"/>
  <c r="I133" i="1"/>
  <c r="I82" i="1"/>
  <c r="I684" i="1"/>
  <c r="I642" i="1"/>
  <c r="I621" i="1"/>
  <c r="I576" i="1"/>
  <c r="I487" i="1"/>
  <c r="I421" i="1"/>
  <c r="I353" i="1"/>
  <c r="I266" i="1"/>
  <c r="I198" i="1"/>
  <c r="I80" i="1"/>
  <c r="I690" i="1"/>
  <c r="I666" i="1"/>
  <c r="I645" i="1"/>
  <c r="I624" i="1"/>
  <c r="I602" i="1"/>
  <c r="I579" i="1"/>
  <c r="I558" i="1"/>
  <c r="I534" i="1"/>
  <c r="I511" i="1"/>
  <c r="I490" i="1"/>
  <c r="I469" i="1"/>
  <c r="I445" i="1"/>
  <c r="I424" i="1"/>
  <c r="I377" i="1"/>
  <c r="I356" i="1"/>
  <c r="I313" i="1"/>
  <c r="I222" i="1"/>
  <c r="I688" i="1"/>
  <c r="I665" i="1"/>
  <c r="I623" i="1"/>
  <c r="I578" i="1"/>
  <c r="I510" i="1"/>
  <c r="I423" i="1"/>
  <c r="I355" i="1"/>
  <c r="I310" i="1"/>
  <c r="I268" i="1"/>
  <c r="I221" i="1"/>
  <c r="I179" i="1"/>
  <c r="I125" i="1"/>
  <c r="I687" i="1"/>
  <c r="I643" i="1"/>
  <c r="I577" i="1"/>
  <c r="I530" i="1"/>
  <c r="I509" i="1"/>
  <c r="I466" i="1"/>
  <c r="I422" i="1"/>
  <c r="I398" i="1"/>
  <c r="I354" i="1"/>
  <c r="I333" i="1"/>
  <c r="I288" i="1"/>
  <c r="I267" i="1"/>
  <c r="I220" i="1"/>
  <c r="I199" i="1"/>
  <c r="I154" i="1"/>
  <c r="I126" i="1"/>
  <c r="I59" i="1"/>
  <c r="I663" i="1"/>
  <c r="I597" i="1"/>
  <c r="I553" i="1"/>
  <c r="I529" i="1"/>
  <c r="I463" i="1"/>
  <c r="I442" i="1"/>
  <c r="I395" i="1"/>
  <c r="I374" i="1"/>
  <c r="I332" i="1"/>
  <c r="I287" i="1"/>
  <c r="I240" i="1"/>
  <c r="I219" i="1"/>
  <c r="I174" i="1"/>
  <c r="I153" i="1"/>
  <c r="I107" i="1"/>
  <c r="I58" i="1"/>
  <c r="I508" i="1"/>
  <c r="I308" i="1"/>
  <c r="I132" i="1"/>
  <c r="I702" i="1"/>
  <c r="I675" i="1"/>
  <c r="I639" i="1"/>
  <c r="I608" i="1"/>
  <c r="I572" i="1"/>
  <c r="I543" i="1"/>
  <c r="I507" i="1"/>
  <c r="I478" i="1"/>
  <c r="I449" i="1"/>
  <c r="I411" i="1"/>
  <c r="I385" i="1"/>
  <c r="I349" i="1"/>
  <c r="I318" i="1"/>
  <c r="I282" i="1"/>
  <c r="I253" i="1"/>
  <c r="I217" i="1"/>
  <c r="I188" i="1"/>
  <c r="I152" i="1"/>
  <c r="I117" i="1"/>
  <c r="I91" i="1"/>
  <c r="I37" i="1"/>
  <c r="I674" i="1"/>
  <c r="I638" i="1"/>
  <c r="I571" i="1"/>
  <c r="I542" i="1"/>
  <c r="I475" i="1"/>
  <c r="I441" i="1"/>
  <c r="I384" i="1"/>
  <c r="I347" i="1"/>
  <c r="I317" i="1"/>
  <c r="I281" i="1"/>
  <c r="I216" i="1"/>
  <c r="I187" i="1"/>
  <c r="I151" i="1"/>
  <c r="I118" i="1"/>
  <c r="I79" i="1"/>
  <c r="I42" i="1"/>
  <c r="I701" i="1"/>
  <c r="I607" i="1"/>
  <c r="I506" i="1"/>
  <c r="I410" i="1"/>
  <c r="I252" i="1"/>
  <c r="I676" i="1"/>
  <c r="I633" i="1"/>
  <c r="I595" i="1"/>
  <c r="I562" i="1"/>
  <c r="I524" i="1"/>
  <c r="I486" i="1"/>
  <c r="I453" i="1"/>
  <c r="I412" i="1"/>
  <c r="I372" i="1"/>
  <c r="I339" i="1"/>
  <c r="I301" i="1"/>
  <c r="I262" i="1"/>
  <c r="I232" i="1"/>
  <c r="I191" i="1"/>
  <c r="I160" i="1"/>
  <c r="I120" i="1"/>
  <c r="I75" i="1"/>
  <c r="I630" i="1"/>
  <c r="I561" i="1"/>
  <c r="I523" i="1"/>
  <c r="I485" i="1"/>
  <c r="I409" i="1"/>
  <c r="I371" i="1"/>
  <c r="I338" i="1"/>
  <c r="I300" i="1"/>
  <c r="I231" i="1"/>
  <c r="I190" i="1"/>
  <c r="I150" i="1"/>
  <c r="I121" i="1"/>
  <c r="I74" i="1"/>
  <c r="I408" i="1"/>
  <c r="I661" i="1"/>
  <c r="I521" i="1"/>
  <c r="I369" i="1"/>
  <c r="I298" i="1"/>
  <c r="I146" i="1"/>
  <c r="I71" i="1"/>
  <c r="I670" i="1"/>
  <c r="I592" i="1"/>
  <c r="I452" i="1"/>
  <c r="I259" i="1"/>
  <c r="I258" i="1"/>
  <c r="I590" i="1"/>
  <c r="I407" i="1"/>
  <c r="I228" i="1"/>
  <c r="I662" i="1"/>
  <c r="I629" i="1"/>
  <c r="I591" i="1"/>
  <c r="I560" i="1"/>
  <c r="I522" i="1"/>
  <c r="I483" i="1"/>
  <c r="I451" i="1"/>
  <c r="I370" i="1"/>
  <c r="I337" i="1"/>
  <c r="I299" i="1"/>
  <c r="I230" i="1"/>
  <c r="I189" i="1"/>
  <c r="I149" i="1"/>
  <c r="I122" i="1"/>
  <c r="I73" i="1"/>
  <c r="I700" i="1"/>
  <c r="I628" i="1"/>
  <c r="I551" i="1"/>
  <c r="I480" i="1"/>
  <c r="I440" i="1"/>
  <c r="I330" i="1"/>
  <c r="I257" i="1"/>
  <c r="I184" i="1"/>
  <c r="I102" i="1"/>
  <c r="I677" i="1"/>
  <c r="I616" i="1"/>
  <c r="I570" i="1"/>
  <c r="I525" i="1"/>
  <c r="I472" i="1"/>
  <c r="I427" i="1"/>
  <c r="I373" i="1"/>
  <c r="I324" i="1"/>
  <c r="I275" i="1"/>
  <c r="I233" i="1"/>
  <c r="I172" i="1"/>
  <c r="I130" i="1"/>
  <c r="I76" i="1"/>
  <c r="I320" i="1"/>
  <c r="I67" i="1"/>
  <c r="I605" i="1"/>
  <c r="I546" i="1"/>
  <c r="I502" i="1"/>
  <c r="I455" i="1"/>
  <c r="I352" i="1"/>
  <c r="I305" i="1"/>
  <c r="I207" i="1"/>
  <c r="I98" i="1"/>
  <c r="I36" i="1"/>
  <c r="I660" i="1"/>
  <c r="I615" i="1"/>
  <c r="I568" i="1"/>
  <c r="I520" i="1"/>
  <c r="I471" i="1"/>
  <c r="I426" i="1"/>
  <c r="I368" i="1"/>
  <c r="I323" i="1"/>
  <c r="I274" i="1"/>
  <c r="I218" i="1"/>
  <c r="I171" i="1"/>
  <c r="I112" i="1"/>
  <c r="I70" i="1"/>
  <c r="I418" i="1"/>
  <c r="I115" i="1"/>
  <c r="I272" i="1"/>
  <c r="I505" i="1"/>
  <c r="I316" i="1"/>
  <c r="I57" i="1"/>
  <c r="I656" i="1"/>
  <c r="I504" i="1"/>
  <c r="I307" i="1"/>
  <c r="I101" i="1"/>
  <c r="I655" i="1"/>
  <c r="I606" i="1"/>
  <c r="I503" i="1"/>
  <c r="I456" i="1"/>
  <c r="I358" i="1"/>
  <c r="I306" i="1"/>
  <c r="I208" i="1"/>
  <c r="I164" i="1"/>
  <c r="I55" i="1"/>
  <c r="I649" i="1"/>
  <c r="I254" i="1"/>
  <c r="I659" i="1"/>
  <c r="I614" i="1"/>
  <c r="I565" i="1"/>
  <c r="I519" i="1"/>
  <c r="I462" i="1"/>
  <c r="I367" i="1"/>
  <c r="I273" i="1"/>
  <c r="I215" i="1"/>
  <c r="I170" i="1"/>
  <c r="I658" i="1"/>
  <c r="I611" i="1"/>
  <c r="I564" i="1"/>
  <c r="I513" i="1"/>
  <c r="I461" i="1"/>
  <c r="I417" i="1"/>
  <c r="I366" i="1"/>
  <c r="I319" i="1"/>
  <c r="I214" i="1"/>
  <c r="I169" i="1"/>
  <c r="I116" i="1"/>
  <c r="I66" i="1"/>
  <c r="I657" i="1"/>
  <c r="I610" i="1"/>
  <c r="I563" i="1"/>
  <c r="I460" i="1"/>
  <c r="I415" i="1"/>
  <c r="I364" i="1"/>
  <c r="I271" i="1"/>
  <c r="I213" i="1"/>
  <c r="I168" i="1"/>
  <c r="I119" i="1"/>
  <c r="I699" i="1"/>
  <c r="I609" i="1"/>
  <c r="I548" i="1"/>
  <c r="I459" i="1"/>
  <c r="I406" i="1"/>
  <c r="I361" i="1"/>
  <c r="I256" i="1"/>
  <c r="I211" i="1"/>
  <c r="I165" i="1"/>
  <c r="I56" i="1"/>
  <c r="I698" i="1"/>
  <c r="I547" i="1"/>
  <c r="I405" i="1"/>
  <c r="I255" i="1"/>
  <c r="I100" i="1"/>
  <c r="I697" i="1"/>
  <c r="I394" i="1"/>
  <c r="I163" i="1"/>
  <c r="I682" i="1"/>
  <c r="I587" i="1"/>
  <c r="I493" i="1"/>
  <c r="I390" i="1"/>
  <c r="I292" i="1"/>
  <c r="I196" i="1"/>
  <c r="I94" i="1"/>
  <c r="I437" i="1"/>
  <c r="I350" i="1"/>
  <c r="I250" i="1"/>
  <c r="I541" i="1"/>
  <c r="I143" i="1"/>
  <c r="I342" i="1"/>
  <c r="I627" i="1"/>
  <c r="I236" i="1"/>
  <c r="I235" i="1"/>
  <c r="I619" i="1"/>
  <c r="I428" i="1"/>
  <c r="I325" i="1"/>
  <c r="I234" i="1"/>
  <c r="I596" i="1"/>
  <c r="I589" i="1"/>
  <c r="I497" i="1"/>
  <c r="I203" i="1"/>
  <c r="I96" i="1"/>
  <c r="I293" i="1"/>
  <c r="I681" i="1"/>
  <c r="I585" i="1"/>
  <c r="I492" i="1"/>
  <c r="I389" i="1"/>
  <c r="I286" i="1"/>
  <c r="I194" i="1"/>
  <c r="I93" i="1"/>
  <c r="I680" i="1"/>
  <c r="I479" i="1"/>
  <c r="I388" i="1"/>
  <c r="I285" i="1"/>
  <c r="I183" i="1"/>
  <c r="I92" i="1"/>
  <c r="I78" i="1"/>
  <c r="I573" i="1"/>
  <c r="I473" i="1"/>
  <c r="I276" i="1"/>
  <c r="I173" i="1"/>
  <c r="I454" i="1"/>
  <c r="I647" i="1"/>
  <c r="I641" i="1"/>
  <c r="I436" i="1"/>
  <c r="I344" i="1"/>
  <c r="I239" i="1"/>
  <c r="I636" i="1"/>
  <c r="I539" i="1"/>
  <c r="I434" i="1"/>
  <c r="I237" i="1"/>
  <c r="I139" i="1"/>
  <c r="I432" i="1"/>
  <c r="I626" i="1"/>
  <c r="I527" i="1"/>
  <c r="I326" i="1"/>
  <c r="I137" i="1"/>
  <c r="I526" i="1"/>
  <c r="I393" i="1"/>
  <c r="I392" i="1"/>
  <c r="I588" i="1"/>
  <c r="I494" i="1"/>
  <c r="I197" i="1"/>
  <c r="I582" i="1"/>
  <c r="I679" i="1"/>
  <c r="I581" i="1"/>
  <c r="I474" i="1"/>
  <c r="I387" i="1"/>
  <c r="I279" i="1"/>
  <c r="I182" i="1"/>
  <c r="I678" i="1"/>
  <c r="I386" i="1"/>
  <c r="I77" i="1"/>
  <c r="I648" i="1"/>
  <c r="I545" i="1"/>
  <c r="I351" i="1"/>
  <c r="I251" i="1"/>
  <c r="I162" i="1"/>
  <c r="I43" i="1"/>
  <c r="I544" i="1"/>
  <c r="I145" i="1"/>
  <c r="I640" i="1"/>
  <c r="I540" i="1"/>
  <c r="I435" i="1"/>
  <c r="I343" i="1"/>
  <c r="I238" i="1"/>
  <c r="I140" i="1"/>
  <c r="I528" i="1"/>
  <c r="I327" i="1"/>
  <c r="I138" i="1"/>
  <c r="I429" i="1"/>
  <c r="I131" i="1"/>
  <c r="I500" i="1"/>
  <c r="I304" i="1"/>
  <c r="I206" i="1"/>
  <c r="I97" i="1"/>
  <c r="I694" i="1"/>
  <c r="I296" i="1"/>
  <c r="I683" i="1"/>
  <c r="I391" i="1"/>
  <c r="I95" i="1"/>
  <c r="I25" i="1"/>
  <c r="I18" i="1"/>
  <c r="I17" i="1"/>
  <c r="I24" i="1"/>
  <c r="I40" i="1"/>
  <c r="I23" i="1"/>
  <c r="I108" i="1"/>
  <c r="I21" i="1"/>
  <c r="I20" i="1"/>
  <c r="I35" i="1"/>
  <c r="I19" i="1"/>
  <c r="I33" i="1"/>
  <c r="I22" i="1"/>
  <c r="I15" i="1"/>
  <c r="I49" i="1"/>
  <c r="I13" i="1"/>
  <c r="I48" i="1"/>
  <c r="I12" i="1"/>
  <c r="I47" i="1"/>
  <c r="I11" i="1"/>
  <c r="I46" i="1"/>
  <c r="I10" i="1"/>
  <c r="I32" i="1"/>
  <c r="I31" i="1"/>
  <c r="I30" i="1"/>
  <c r="I29" i="1"/>
  <c r="I28" i="1"/>
  <c r="I27" i="1"/>
  <c r="I50" i="1"/>
  <c r="I14" i="1"/>
  <c r="I26" i="1"/>
  <c r="I16" i="1"/>
  <c r="I52" i="1"/>
  <c r="I53" i="1"/>
  <c r="I111" i="1"/>
  <c r="I51" i="1"/>
  <c r="I9" i="1"/>
  <c r="K4" i="1"/>
  <c r="J6" i="1"/>
  <c r="BR109" i="12" l="1"/>
  <c r="BH7" i="12"/>
  <c r="BH8" i="12" s="1"/>
  <c r="M7" i="12"/>
  <c r="M5" i="12" s="1"/>
  <c r="BG7" i="12"/>
  <c r="BG8" i="12" s="1"/>
  <c r="AQ7" i="12"/>
  <c r="AQ8" i="12" s="1"/>
  <c r="AA7" i="12"/>
  <c r="AA5" i="12" s="1"/>
  <c r="K7" i="12"/>
  <c r="K5" i="12" s="1"/>
  <c r="AN7" i="12"/>
  <c r="T7" i="12"/>
  <c r="T5" i="12" s="1"/>
  <c r="BM7" i="12"/>
  <c r="BM5" i="12" s="1"/>
  <c r="AW7" i="12"/>
  <c r="AW8" i="12" s="1"/>
  <c r="AG7" i="12"/>
  <c r="AG8" i="12" s="1"/>
  <c r="Q7" i="12"/>
  <c r="Q5" i="12" s="1"/>
  <c r="F8" i="12"/>
  <c r="BL7" i="12"/>
  <c r="BL8" i="12" s="1"/>
  <c r="AV7" i="12"/>
  <c r="AV5" i="12" s="1"/>
  <c r="AF7" i="12"/>
  <c r="AF8" i="12" s="1"/>
  <c r="P7" i="12"/>
  <c r="P5" i="12" s="1"/>
  <c r="AT7" i="12"/>
  <c r="AT5" i="12" s="1"/>
  <c r="BK7" i="12"/>
  <c r="BK5" i="12" s="1"/>
  <c r="AU7" i="12"/>
  <c r="AU5" i="12" s="1"/>
  <c r="AE7" i="12"/>
  <c r="AE8" i="12" s="1"/>
  <c r="O7" i="12"/>
  <c r="O5" i="12" s="1"/>
  <c r="BJ7" i="12"/>
  <c r="BJ8" i="12" s="1"/>
  <c r="AD7" i="12"/>
  <c r="AD8" i="12" s="1"/>
  <c r="N7" i="12"/>
  <c r="N8" i="12" s="1"/>
  <c r="BI7" i="12"/>
  <c r="BI8" i="12" s="1"/>
  <c r="AC7" i="12"/>
  <c r="AC8" i="12" s="1"/>
  <c r="L7" i="12"/>
  <c r="L5" i="12" s="1"/>
  <c r="BF7" i="12"/>
  <c r="BF5" i="12" s="1"/>
  <c r="AP7" i="12"/>
  <c r="AP8" i="12" s="1"/>
  <c r="Z7" i="12"/>
  <c r="Z5" i="12" s="1"/>
  <c r="BE7" i="12"/>
  <c r="BE8" i="12" s="1"/>
  <c r="AO7" i="12"/>
  <c r="AO8" i="12" s="1"/>
  <c r="Y7" i="12"/>
  <c r="Y5" i="12" s="1"/>
  <c r="BD7" i="12"/>
  <c r="BD5" i="12" s="1"/>
  <c r="X7" i="12"/>
  <c r="X5" i="12" s="1"/>
  <c r="S7" i="12"/>
  <c r="S5" i="12" s="1"/>
  <c r="AM7" i="12"/>
  <c r="AM5" i="12" s="1"/>
  <c r="AB7" i="12"/>
  <c r="AB8" i="12" s="1"/>
  <c r="BP7" i="12"/>
  <c r="BP5" i="12" s="1"/>
  <c r="BA7" i="12"/>
  <c r="BA5" i="12" s="1"/>
  <c r="AK7" i="12"/>
  <c r="AK5" i="12" s="1"/>
  <c r="AR7" i="12"/>
  <c r="AR5" i="12" s="1"/>
  <c r="BC7" i="12"/>
  <c r="BC5" i="12" s="1"/>
  <c r="BQ7" i="12"/>
  <c r="BQ8" i="12" s="1"/>
  <c r="AZ7" i="12"/>
  <c r="AZ8" i="12" s="1"/>
  <c r="AJ7" i="12"/>
  <c r="AJ8" i="12" s="1"/>
  <c r="V7" i="12"/>
  <c r="V5" i="12" s="1"/>
  <c r="W7" i="12"/>
  <c r="W5" i="12" s="1"/>
  <c r="AL7" i="12"/>
  <c r="AL8" i="12" s="1"/>
  <c r="BO7" i="12"/>
  <c r="BO5" i="12" s="1"/>
  <c r="AY7" i="12"/>
  <c r="AY8" i="12" s="1"/>
  <c r="AI7" i="12"/>
  <c r="AI5" i="12" s="1"/>
  <c r="U7" i="12"/>
  <c r="U8" i="12" s="1"/>
  <c r="BB7" i="12"/>
  <c r="BB8" i="12" s="1"/>
  <c r="AS7" i="12"/>
  <c r="AS5" i="12" s="1"/>
  <c r="BN7" i="12"/>
  <c r="BN5" i="12" s="1"/>
  <c r="AX7" i="12"/>
  <c r="AX5" i="12" s="1"/>
  <c r="AH7" i="12"/>
  <c r="AH5" i="12" s="1"/>
  <c r="R7" i="12"/>
  <c r="R5" i="12" s="1"/>
  <c r="E138" i="9"/>
  <c r="C16" i="10"/>
  <c r="C14" i="10"/>
  <c r="E14" i="10"/>
  <c r="E16" i="10"/>
  <c r="D16" i="10"/>
  <c r="D14" i="10"/>
  <c r="Z7" i="11"/>
  <c r="Z8" i="11" s="1"/>
  <c r="AQ7" i="11"/>
  <c r="AQ8" i="11" s="1"/>
  <c r="BD7" i="11"/>
  <c r="BD8" i="11" s="1"/>
  <c r="AA7" i="11"/>
  <c r="AA5" i="11" s="1"/>
  <c r="J5" i="11"/>
  <c r="AP7" i="11"/>
  <c r="AP5" i="11" s="1"/>
  <c r="AM7" i="11"/>
  <c r="AM8" i="11" s="1"/>
  <c r="AB7" i="11"/>
  <c r="AB5" i="11" s="1"/>
  <c r="BG7" i="11"/>
  <c r="BG5" i="11" s="1"/>
  <c r="BF7" i="11"/>
  <c r="BF5" i="11" s="1"/>
  <c r="BC7" i="11"/>
  <c r="BC5" i="11" s="1"/>
  <c r="AK7" i="11"/>
  <c r="AK5" i="11" s="1"/>
  <c r="AY7" i="11"/>
  <c r="AY5" i="11" s="1"/>
  <c r="AJ7" i="11"/>
  <c r="AJ5" i="11" s="1"/>
  <c r="AZ7" i="11"/>
  <c r="AZ8" i="11" s="1"/>
  <c r="AI7" i="11"/>
  <c r="AI5" i="11" s="1"/>
  <c r="S7" i="11"/>
  <c r="S8" i="11" s="1"/>
  <c r="BN7" i="11"/>
  <c r="AX7" i="11"/>
  <c r="AX5" i="11" s="1"/>
  <c r="AH7" i="11"/>
  <c r="AH5" i="11" s="1"/>
  <c r="Q7" i="11"/>
  <c r="Q5" i="11" s="1"/>
  <c r="BO7" i="11"/>
  <c r="AW7" i="11"/>
  <c r="AW8" i="11" s="1"/>
  <c r="AG7" i="11"/>
  <c r="AG8" i="11" s="1"/>
  <c r="R7" i="11"/>
  <c r="R5" i="11" s="1"/>
  <c r="BM7" i="11"/>
  <c r="BL7" i="11"/>
  <c r="AV7" i="11"/>
  <c r="AV8" i="11" s="1"/>
  <c r="AF7" i="11"/>
  <c r="AF8" i="11" s="1"/>
  <c r="O5" i="11"/>
  <c r="AN7" i="11"/>
  <c r="AN8" i="11" s="1"/>
  <c r="V7" i="11"/>
  <c r="V8" i="11" s="1"/>
  <c r="U7" i="11"/>
  <c r="U8" i="11" s="1"/>
  <c r="T7" i="11"/>
  <c r="T5" i="11" s="1"/>
  <c r="BK7" i="11"/>
  <c r="BK8" i="11" s="1"/>
  <c r="AU7" i="11"/>
  <c r="AU5" i="11" s="1"/>
  <c r="AE7" i="11"/>
  <c r="AE5" i="11" s="1"/>
  <c r="P5" i="11"/>
  <c r="J19" i="10" s="1"/>
  <c r="Y7" i="11"/>
  <c r="Y8" i="11" s="1"/>
  <c r="AL7" i="11"/>
  <c r="AL5" i="11" s="1"/>
  <c r="BJ7" i="11"/>
  <c r="BJ8" i="11" s="1"/>
  <c r="AT7" i="11"/>
  <c r="AT8" i="11" s="1"/>
  <c r="AD7" i="11"/>
  <c r="AD5" i="11" s="1"/>
  <c r="BE7" i="11"/>
  <c r="BE8" i="11" s="1"/>
  <c r="X7" i="11"/>
  <c r="X8" i="11" s="1"/>
  <c r="W7" i="11"/>
  <c r="W5" i="11" s="1"/>
  <c r="BB7" i="11"/>
  <c r="BB5" i="11" s="1"/>
  <c r="BA7" i="11"/>
  <c r="BA5" i="11" s="1"/>
  <c r="BI7" i="11"/>
  <c r="BI8" i="11" s="1"/>
  <c r="AS7" i="11"/>
  <c r="AS8" i="11" s="1"/>
  <c r="AC7" i="11"/>
  <c r="AC5" i="11" s="1"/>
  <c r="AO7" i="11"/>
  <c r="AO8" i="11" s="1"/>
  <c r="F8" i="11"/>
  <c r="BH7" i="11"/>
  <c r="BH8" i="11" s="1"/>
  <c r="AR7" i="11"/>
  <c r="AR8" i="11" s="1"/>
  <c r="K5" i="11"/>
  <c r="Q12" i="10"/>
  <c r="Q11" i="10"/>
  <c r="J695" i="1"/>
  <c r="J7" i="8"/>
  <c r="J5" i="8" s="1"/>
  <c r="F8" i="8"/>
  <c r="N7" i="8"/>
  <c r="N8" i="8" s="1"/>
  <c r="L7" i="8"/>
  <c r="L5" i="8" s="1"/>
  <c r="M7" i="8"/>
  <c r="M8" i="8" s="1"/>
  <c r="K7" i="8"/>
  <c r="K5" i="8" s="1"/>
  <c r="P7" i="8"/>
  <c r="P8" i="8" s="1"/>
  <c r="F8" i="1"/>
  <c r="I7" i="8"/>
  <c r="I5" i="8" s="1"/>
  <c r="O7" i="8"/>
  <c r="O5" i="8" s="1"/>
  <c r="Q7" i="8"/>
  <c r="Q8" i="8" s="1"/>
  <c r="S382" i="8"/>
  <c r="S689" i="8"/>
  <c r="S81" i="8"/>
  <c r="S331" i="8"/>
  <c r="S552" i="8"/>
  <c r="S450" i="8"/>
  <c r="S178" i="8"/>
  <c r="S195" i="8"/>
  <c r="S34" i="8"/>
  <c r="S433" i="8"/>
  <c r="S586" i="8"/>
  <c r="S637" i="8"/>
  <c r="T698" i="8"/>
  <c r="T688" i="8"/>
  <c r="T702" i="8"/>
  <c r="T690" i="8"/>
  <c r="T665" i="8"/>
  <c r="T662" i="8"/>
  <c r="T655" i="8"/>
  <c r="T699" i="8"/>
  <c r="T692" i="8"/>
  <c r="T660" i="8"/>
  <c r="T696" i="8"/>
  <c r="T683" i="8"/>
  <c r="T656" i="8"/>
  <c r="T643" i="8"/>
  <c r="T678" i="8"/>
  <c r="T670" i="8"/>
  <c r="T663" i="8"/>
  <c r="T649" i="8"/>
  <c r="T633" i="8"/>
  <c r="T617" i="8"/>
  <c r="T693" i="8"/>
  <c r="T677" i="8"/>
  <c r="T674" i="8"/>
  <c r="T701" i="8"/>
  <c r="T668" i="8"/>
  <c r="T644" i="8"/>
  <c r="T622" i="8"/>
  <c r="T673" i="8"/>
  <c r="T659" i="8"/>
  <c r="T651" i="8"/>
  <c r="T626" i="8"/>
  <c r="T612" i="8"/>
  <c r="T700" i="8"/>
  <c r="T697" i="8"/>
  <c r="T648" i="8"/>
  <c r="T636" i="8"/>
  <c r="T630" i="8"/>
  <c r="T623" i="8"/>
  <c r="T694" i="8"/>
  <c r="T680" i="8"/>
  <c r="T664" i="8"/>
  <c r="T675" i="8"/>
  <c r="T639" i="8"/>
  <c r="T619" i="8"/>
  <c r="T613" i="8"/>
  <c r="T606" i="8"/>
  <c r="T587" i="8"/>
  <c r="T632" i="8"/>
  <c r="T598" i="8"/>
  <c r="T667" i="8"/>
  <c r="T629" i="8"/>
  <c r="T618" i="8"/>
  <c r="T703" i="8"/>
  <c r="T669" i="8"/>
  <c r="T650" i="8"/>
  <c r="T588" i="8"/>
  <c r="T572" i="8"/>
  <c r="T691" i="8"/>
  <c r="T685" i="8"/>
  <c r="T652" i="8"/>
  <c r="T609" i="8"/>
  <c r="T602" i="8"/>
  <c r="T580" i="8"/>
  <c r="T577" i="8"/>
  <c r="T574" i="8"/>
  <c r="T568" i="8"/>
  <c r="T562" i="8"/>
  <c r="T546" i="8"/>
  <c r="T681" i="8"/>
  <c r="T627" i="8"/>
  <c r="T614" i="8"/>
  <c r="T611" i="8"/>
  <c r="T607" i="8"/>
  <c r="T604" i="8"/>
  <c r="T599" i="8"/>
  <c r="T590" i="8"/>
  <c r="T684" i="8"/>
  <c r="T635" i="8"/>
  <c r="T597" i="8"/>
  <c r="T582" i="8"/>
  <c r="T581" i="8"/>
  <c r="T563" i="8"/>
  <c r="T551" i="8"/>
  <c r="T531" i="8"/>
  <c r="T515" i="8"/>
  <c r="T499" i="8"/>
  <c r="T682" i="8"/>
  <c r="T642" i="8"/>
  <c r="T601" i="8"/>
  <c r="T576" i="8"/>
  <c r="T565" i="8"/>
  <c r="T542" i="8"/>
  <c r="T640" i="8"/>
  <c r="T625" i="8"/>
  <c r="T624" i="8"/>
  <c r="T616" i="8"/>
  <c r="T615" i="8"/>
  <c r="T575" i="8"/>
  <c r="T532" i="8"/>
  <c r="T516" i="8"/>
  <c r="T500" i="8"/>
  <c r="T653" i="8"/>
  <c r="T592" i="8"/>
  <c r="T571" i="8"/>
  <c r="T560" i="8"/>
  <c r="T528" i="8"/>
  <c r="T522" i="8"/>
  <c r="T489" i="8"/>
  <c r="T473" i="8"/>
  <c r="T457" i="8"/>
  <c r="T686" i="8"/>
  <c r="T634" i="8"/>
  <c r="T550" i="8"/>
  <c r="T525" i="8"/>
  <c r="T661" i="8"/>
  <c r="T647" i="8"/>
  <c r="T646" i="8"/>
  <c r="T638" i="8"/>
  <c r="T596" i="8"/>
  <c r="T591" i="8"/>
  <c r="T533" i="8"/>
  <c r="T513" i="8"/>
  <c r="T510" i="8"/>
  <c r="T507" i="8"/>
  <c r="T474" i="8"/>
  <c r="T458" i="8"/>
  <c r="T442" i="8"/>
  <c r="T426" i="8"/>
  <c r="T628" i="8"/>
  <c r="T608" i="8"/>
  <c r="T600" i="8"/>
  <c r="T584" i="8"/>
  <c r="T556" i="8"/>
  <c r="T503" i="8"/>
  <c r="T492" i="8"/>
  <c r="T485" i="8"/>
  <c r="T453" i="8"/>
  <c r="T400" i="8"/>
  <c r="T631" i="8"/>
  <c r="T538" i="8"/>
  <c r="T504" i="8"/>
  <c r="T482" i="8"/>
  <c r="T479" i="8"/>
  <c r="T476" i="8"/>
  <c r="T456" i="8"/>
  <c r="T679" i="8"/>
  <c r="T658" i="8"/>
  <c r="T621" i="8"/>
  <c r="T605" i="8"/>
  <c r="T548" i="8"/>
  <c r="T567" i="8"/>
  <c r="T561" i="8"/>
  <c r="T506" i="8"/>
  <c r="T505" i="8"/>
  <c r="T470" i="8"/>
  <c r="T464" i="8"/>
  <c r="T423" i="8"/>
  <c r="T417" i="8"/>
  <c r="T401" i="8"/>
  <c r="T385" i="8"/>
  <c r="T369" i="8"/>
  <c r="T594" i="8"/>
  <c r="T559" i="8"/>
  <c r="T555" i="8"/>
  <c r="T545" i="8"/>
  <c r="T544" i="8"/>
  <c r="T530" i="8"/>
  <c r="T526" i="8"/>
  <c r="T520" i="8"/>
  <c r="T483" i="8"/>
  <c r="T469" i="8"/>
  <c r="T439" i="8"/>
  <c r="T388" i="8"/>
  <c r="T512" i="8"/>
  <c r="T502" i="8"/>
  <c r="T486" i="8"/>
  <c r="T454" i="8"/>
  <c r="T438" i="8"/>
  <c r="T431" i="8"/>
  <c r="T424" i="8"/>
  <c r="T418" i="8"/>
  <c r="T398" i="8"/>
  <c r="T395" i="8"/>
  <c r="T392" i="8"/>
  <c r="T381" i="8"/>
  <c r="T362" i="8"/>
  <c r="T357" i="8"/>
  <c r="T534" i="8"/>
  <c r="T493" i="8"/>
  <c r="T491" i="8"/>
  <c r="T480" i="8"/>
  <c r="T579" i="8"/>
  <c r="T517" i="8"/>
  <c r="T466" i="8"/>
  <c r="T459" i="8"/>
  <c r="T437" i="8"/>
  <c r="T430" i="8"/>
  <c r="T412" i="8"/>
  <c r="T593" i="8"/>
  <c r="T564" i="8"/>
  <c r="T553" i="8"/>
  <c r="T547" i="8"/>
  <c r="T460" i="8"/>
  <c r="T384" i="8"/>
  <c r="T383" i="8"/>
  <c r="T355" i="8"/>
  <c r="T339" i="8"/>
  <c r="T323" i="8"/>
  <c r="T307" i="8"/>
  <c r="T291" i="8"/>
  <c r="T275" i="8"/>
  <c r="T259" i="8"/>
  <c r="T243" i="8"/>
  <c r="T227" i="8"/>
  <c r="T211" i="8"/>
  <c r="T179" i="8"/>
  <c r="T163" i="8"/>
  <c r="T147" i="8"/>
  <c r="T610" i="8"/>
  <c r="T536" i="8"/>
  <c r="T521" i="8"/>
  <c r="T427" i="8"/>
  <c r="T410" i="8"/>
  <c r="T350" i="8"/>
  <c r="T334" i="8"/>
  <c r="T318" i="8"/>
  <c r="T302" i="8"/>
  <c r="T286" i="8"/>
  <c r="T270" i="8"/>
  <c r="T254" i="8"/>
  <c r="T238" i="8"/>
  <c r="T222" i="8"/>
  <c r="T206" i="8"/>
  <c r="T190" i="8"/>
  <c r="T174" i="8"/>
  <c r="T158" i="8"/>
  <c r="T142" i="8"/>
  <c r="T570" i="8"/>
  <c r="T511" i="8"/>
  <c r="T465" i="8"/>
  <c r="T445" i="8"/>
  <c r="T589" i="8"/>
  <c r="T494" i="8"/>
  <c r="T478" i="8"/>
  <c r="T455" i="8"/>
  <c r="T375" i="8"/>
  <c r="T361" i="8"/>
  <c r="T356" i="8"/>
  <c r="T340" i="8"/>
  <c r="T324" i="8"/>
  <c r="T308" i="8"/>
  <c r="T292" i="8"/>
  <c r="T276" i="8"/>
  <c r="T260" i="8"/>
  <c r="T244" i="8"/>
  <c r="T228" i="8"/>
  <c r="T196" i="8"/>
  <c r="T180" i="8"/>
  <c r="T164" i="8"/>
  <c r="T148" i="8"/>
  <c r="T595" i="8"/>
  <c r="T578" i="8"/>
  <c r="T519" i="8"/>
  <c r="T495" i="8"/>
  <c r="T472" i="8"/>
  <c r="T386" i="8"/>
  <c r="T366" i="8"/>
  <c r="T332" i="8"/>
  <c r="T313" i="8"/>
  <c r="T304" i="8"/>
  <c r="T295" i="8"/>
  <c r="T268" i="8"/>
  <c r="T249" i="8"/>
  <c r="T240" i="8"/>
  <c r="T231" i="8"/>
  <c r="T202" i="8"/>
  <c r="T645" i="8"/>
  <c r="T549" i="8"/>
  <c r="T448" i="8"/>
  <c r="T420" i="8"/>
  <c r="T419" i="8"/>
  <c r="T373" i="8"/>
  <c r="T303" i="8"/>
  <c r="T294" i="8"/>
  <c r="T267" i="8"/>
  <c r="T239" i="8"/>
  <c r="T230" i="8"/>
  <c r="T508" i="8"/>
  <c r="T524" i="8"/>
  <c r="T449" i="8"/>
  <c r="T444" i="8"/>
  <c r="T441" i="8"/>
  <c r="T440" i="8"/>
  <c r="T428" i="8"/>
  <c r="T349" i="8"/>
  <c r="T321" i="8"/>
  <c r="T312" i="8"/>
  <c r="T285" i="8"/>
  <c r="T257" i="8"/>
  <c r="T248" i="8"/>
  <c r="T220" i="8"/>
  <c r="T672" i="8"/>
  <c r="T666" i="8"/>
  <c r="T676" i="8"/>
  <c r="T523" i="8"/>
  <c r="T557" i="8"/>
  <c r="T540" i="8"/>
  <c r="T541" i="8"/>
  <c r="T641" i="8"/>
  <c r="T573" i="8"/>
  <c r="T539" i="8"/>
  <c r="T657" i="8"/>
  <c r="T537" i="8"/>
  <c r="T585" i="8"/>
  <c r="T554" i="8"/>
  <c r="T490" i="8"/>
  <c r="T487" i="8"/>
  <c r="T481" i="8"/>
  <c r="T452" i="8"/>
  <c r="T514" i="8"/>
  <c r="T558" i="8"/>
  <c r="T583" i="8"/>
  <c r="T498" i="8"/>
  <c r="T462" i="8"/>
  <c r="T509" i="8"/>
  <c r="T488" i="8"/>
  <c r="T543" i="8"/>
  <c r="T527" i="8"/>
  <c r="T475" i="8"/>
  <c r="T451" i="8"/>
  <c r="T497" i="8"/>
  <c r="T446" i="8"/>
  <c r="T529" i="8"/>
  <c r="T477" i="8"/>
  <c r="T413" i="8"/>
  <c r="T566" i="8"/>
  <c r="T414" i="8"/>
  <c r="T403" i="8"/>
  <c r="T435" i="8"/>
  <c r="T496" i="8"/>
  <c r="T468" i="8"/>
  <c r="T447" i="8"/>
  <c r="T436" i="8"/>
  <c r="T434" i="8"/>
  <c r="T429" i="8"/>
  <c r="T408" i="8"/>
  <c r="T461" i="8"/>
  <c r="T378" i="8"/>
  <c r="T353" i="8"/>
  <c r="T415" i="8"/>
  <c r="T405" i="8"/>
  <c r="T391" i="8"/>
  <c r="T387" i="8"/>
  <c r="T471" i="8"/>
  <c r="T463" i="8"/>
  <c r="T394" i="8"/>
  <c r="T422" i="8"/>
  <c r="T397" i="8"/>
  <c r="T359" i="8"/>
  <c r="T319" i="8"/>
  <c r="T371" i="8"/>
  <c r="T345" i="8"/>
  <c r="T330" i="8"/>
  <c r="T402" i="8"/>
  <c r="T396" i="8"/>
  <c r="T409" i="8"/>
  <c r="T358" i="8"/>
  <c r="T336" i="8"/>
  <c r="T305" i="8"/>
  <c r="T377" i="8"/>
  <c r="T372" i="8"/>
  <c r="T284" i="8"/>
  <c r="T279" i="8"/>
  <c r="T432" i="8"/>
  <c r="T425" i="8"/>
  <c r="T363" i="8"/>
  <c r="T354" i="8"/>
  <c r="T343" i="8"/>
  <c r="T317" i="8"/>
  <c r="T264" i="8"/>
  <c r="T390" i="8"/>
  <c r="T347" i="8"/>
  <c r="T271" i="8"/>
  <c r="T262" i="8"/>
  <c r="T258" i="8"/>
  <c r="T235" i="8"/>
  <c r="T218" i="8"/>
  <c r="T389" i="8"/>
  <c r="T293" i="8"/>
  <c r="T376" i="8"/>
  <c r="T316" i="8"/>
  <c r="T309" i="8"/>
  <c r="T273" i="8"/>
  <c r="T272" i="8"/>
  <c r="T256" i="8"/>
  <c r="T255" i="8"/>
  <c r="T219" i="8"/>
  <c r="T214" i="8"/>
  <c r="T197" i="8"/>
  <c r="T170" i="8"/>
  <c r="T443" i="8"/>
  <c r="T328" i="8"/>
  <c r="T326" i="8"/>
  <c r="T322" i="8"/>
  <c r="T201" i="8"/>
  <c r="T200" i="8"/>
  <c r="T189" i="8"/>
  <c r="T367" i="8"/>
  <c r="T237" i="8"/>
  <c r="T217" i="8"/>
  <c r="T207" i="8"/>
  <c r="T183" i="8"/>
  <c r="T176" i="8"/>
  <c r="T162" i="8"/>
  <c r="T130" i="8"/>
  <c r="T114" i="8"/>
  <c r="T393" i="8"/>
  <c r="T379" i="8"/>
  <c r="T335" i="8"/>
  <c r="T300" i="8"/>
  <c r="T290" i="8"/>
  <c r="T283" i="8"/>
  <c r="T187" i="8"/>
  <c r="T172" i="8"/>
  <c r="T169" i="8"/>
  <c r="T152" i="8"/>
  <c r="T125" i="8"/>
  <c r="T368" i="8"/>
  <c r="T364" i="8"/>
  <c r="T344" i="8"/>
  <c r="T329" i="8"/>
  <c r="T225" i="8"/>
  <c r="T224" i="8"/>
  <c r="T215" i="8"/>
  <c r="T380" i="8"/>
  <c r="T337" i="8"/>
  <c r="T327" i="8"/>
  <c r="T221" i="8"/>
  <c r="T194" i="8"/>
  <c r="T186" i="8"/>
  <c r="T107" i="8"/>
  <c r="T102" i="8"/>
  <c r="T86" i="8"/>
  <c r="T70" i="8"/>
  <c r="T370" i="8"/>
  <c r="T333" i="8"/>
  <c r="T311" i="8"/>
  <c r="T299" i="8"/>
  <c r="T168" i="8"/>
  <c r="T141" i="8"/>
  <c r="T121" i="8"/>
  <c r="T115" i="8"/>
  <c r="T97" i="8"/>
  <c r="T250" i="8"/>
  <c r="T236" i="8"/>
  <c r="T193" i="8"/>
  <c r="T188" i="8"/>
  <c r="T175" i="8"/>
  <c r="T160" i="8"/>
  <c r="T156" i="8"/>
  <c r="T138" i="8"/>
  <c r="T132" i="8"/>
  <c r="T98" i="8"/>
  <c r="T82" i="8"/>
  <c r="T287" i="8"/>
  <c r="T253" i="8"/>
  <c r="T223" i="8"/>
  <c r="T95" i="8"/>
  <c r="T91" i="8"/>
  <c r="T64" i="8"/>
  <c r="T38" i="8"/>
  <c r="T407" i="8"/>
  <c r="T301" i="8"/>
  <c r="T289" i="8"/>
  <c r="T281" i="8"/>
  <c r="T245" i="8"/>
  <c r="T233" i="8"/>
  <c r="T151" i="8"/>
  <c r="T119" i="8"/>
  <c r="T112" i="8"/>
  <c r="T94" i="8"/>
  <c r="T85" i="8"/>
  <c r="T49" i="8"/>
  <c r="T33" i="8"/>
  <c r="T406" i="8"/>
  <c r="T278" i="8"/>
  <c r="T181" i="8"/>
  <c r="T159" i="8"/>
  <c r="T155" i="8"/>
  <c r="T146" i="8"/>
  <c r="T360" i="8"/>
  <c r="T261" i="8"/>
  <c r="T251" i="8"/>
  <c r="T192" i="8"/>
  <c r="T154" i="8"/>
  <c r="T149" i="8"/>
  <c r="T118" i="8"/>
  <c r="T113" i="8"/>
  <c r="T66" i="8"/>
  <c r="T56" i="8"/>
  <c r="T19" i="8"/>
  <c r="T374" i="8"/>
  <c r="T266" i="8"/>
  <c r="T198" i="8"/>
  <c r="T128" i="8"/>
  <c r="T123" i="8"/>
  <c r="T105" i="8"/>
  <c r="T84" i="8"/>
  <c r="T83" i="8"/>
  <c r="T65" i="8"/>
  <c r="T59" i="8"/>
  <c r="T50" i="8"/>
  <c r="T14" i="8"/>
  <c r="T171" i="8"/>
  <c r="T165" i="8"/>
  <c r="T143" i="8"/>
  <c r="T120" i="8"/>
  <c r="T53" i="8"/>
  <c r="T210" i="8"/>
  <c r="T166" i="8"/>
  <c r="T73" i="8"/>
  <c r="T71" i="8"/>
  <c r="T32" i="8"/>
  <c r="T15" i="8"/>
  <c r="T298" i="8"/>
  <c r="T296" i="8"/>
  <c r="T208" i="8"/>
  <c r="T140" i="8"/>
  <c r="T87" i="8"/>
  <c r="T41" i="8"/>
  <c r="T30" i="8"/>
  <c r="T23" i="8"/>
  <c r="T55" i="8"/>
  <c r="T48" i="8"/>
  <c r="T21" i="8"/>
  <c r="T226" i="8"/>
  <c r="T310" i="8"/>
  <c r="T277" i="8"/>
  <c r="T274" i="8"/>
  <c r="T191" i="8"/>
  <c r="T185" i="8"/>
  <c r="T153" i="8"/>
  <c r="T150" i="8"/>
  <c r="T103" i="8"/>
  <c r="T92" i="8"/>
  <c r="T22" i="8"/>
  <c r="T232" i="8"/>
  <c r="T216" i="8"/>
  <c r="T145" i="8"/>
  <c r="T129" i="8"/>
  <c r="T404" i="8"/>
  <c r="T242" i="8"/>
  <c r="T241" i="8"/>
  <c r="T136" i="8"/>
  <c r="T77" i="8"/>
  <c r="T67" i="8"/>
  <c r="T31" i="8"/>
  <c r="T13" i="8"/>
  <c r="T234" i="8"/>
  <c r="T209" i="8"/>
  <c r="T124" i="8"/>
  <c r="T106" i="8"/>
  <c r="T104" i="8"/>
  <c r="T101" i="8"/>
  <c r="T100" i="8"/>
  <c r="T57" i="8"/>
  <c r="T20" i="8"/>
  <c r="T12" i="8"/>
  <c r="T352" i="8"/>
  <c r="T315" i="8"/>
  <c r="T306" i="8"/>
  <c r="T199" i="8"/>
  <c r="T184" i="8"/>
  <c r="T341" i="8"/>
  <c r="T139" i="8"/>
  <c r="T133" i="8"/>
  <c r="T76" i="8"/>
  <c r="T69" i="8"/>
  <c r="T46" i="8"/>
  <c r="T42" i="8"/>
  <c r="T10" i="8"/>
  <c r="T252" i="8"/>
  <c r="T137" i="8"/>
  <c r="T108" i="8"/>
  <c r="T51" i="8"/>
  <c r="T173" i="8"/>
  <c r="T269" i="8"/>
  <c r="T122" i="8"/>
  <c r="T29" i="8"/>
  <c r="T16" i="8"/>
  <c r="T205" i="8"/>
  <c r="T157" i="8"/>
  <c r="T78" i="8"/>
  <c r="T61" i="8"/>
  <c r="T58" i="8"/>
  <c r="T25" i="8"/>
  <c r="T351" i="8"/>
  <c r="T203" i="8"/>
  <c r="T182" i="8"/>
  <c r="T134" i="8"/>
  <c r="T411" i="8"/>
  <c r="T247" i="8"/>
  <c r="T43" i="8"/>
  <c r="T36" i="8"/>
  <c r="T17" i="8"/>
  <c r="T346" i="8"/>
  <c r="T18" i="8"/>
  <c r="T320" i="8"/>
  <c r="T27" i="8"/>
  <c r="T131" i="8"/>
  <c r="T117" i="8"/>
  <c r="T79" i="8"/>
  <c r="T9" i="8"/>
  <c r="T177" i="8"/>
  <c r="T135" i="8"/>
  <c r="T111" i="8"/>
  <c r="T37" i="8"/>
  <c r="T40" i="8"/>
  <c r="T204" i="8"/>
  <c r="T28" i="8"/>
  <c r="T282" i="8"/>
  <c r="T74" i="8"/>
  <c r="T288" i="8"/>
  <c r="T342" i="8"/>
  <c r="T325" i="8"/>
  <c r="T89" i="8"/>
  <c r="T80" i="8"/>
  <c r="T60" i="8"/>
  <c r="T24" i="8"/>
  <c r="T126" i="8"/>
  <c r="T47" i="8"/>
  <c r="T11" i="8"/>
  <c r="T93" i="8"/>
  <c r="T62" i="8"/>
  <c r="T116" i="8"/>
  <c r="T96" i="8"/>
  <c r="T26" i="8"/>
  <c r="T88" i="8"/>
  <c r="T421" i="8"/>
  <c r="T213" i="8"/>
  <c r="T52" i="8"/>
  <c r="T265" i="8"/>
  <c r="T167" i="8"/>
  <c r="T338" i="8"/>
  <c r="T68" i="8"/>
  <c r="T35" i="8"/>
  <c r="T687" i="8"/>
  <c r="T75" i="8"/>
  <c r="S229" i="8"/>
  <c r="S54" i="8"/>
  <c r="R44" i="8"/>
  <c r="S212" i="8"/>
  <c r="S314" i="8"/>
  <c r="S535" i="8"/>
  <c r="S348" i="8"/>
  <c r="S416" i="8"/>
  <c r="S654" i="8"/>
  <c r="R109" i="8"/>
  <c r="S518" i="8"/>
  <c r="S297" i="8"/>
  <c r="S501" i="8"/>
  <c r="S39" i="8"/>
  <c r="S99" i="8"/>
  <c r="S246" i="8"/>
  <c r="S263" i="8"/>
  <c r="S45" i="8"/>
  <c r="S161" i="8"/>
  <c r="S280" i="8"/>
  <c r="S144" i="8"/>
  <c r="S399" i="8"/>
  <c r="S603" i="8"/>
  <c r="S365" i="8"/>
  <c r="S620" i="8"/>
  <c r="S110" i="8"/>
  <c r="S484" i="8"/>
  <c r="S467" i="8"/>
  <c r="S569" i="8"/>
  <c r="U6" i="8"/>
  <c r="V4" i="8"/>
  <c r="S127" i="8"/>
  <c r="S72" i="8"/>
  <c r="S63" i="8"/>
  <c r="S90" i="8"/>
  <c r="S671" i="8"/>
  <c r="I34" i="1"/>
  <c r="I695" i="1"/>
  <c r="I433" i="1"/>
  <c r="I178" i="1"/>
  <c r="I127" i="1"/>
  <c r="I484" i="1"/>
  <c r="I280" i="1"/>
  <c r="I144" i="1"/>
  <c r="I450" i="1"/>
  <c r="I467" i="1"/>
  <c r="I382" i="1"/>
  <c r="I399" i="1"/>
  <c r="I63" i="1"/>
  <c r="I654" i="1"/>
  <c r="I518" i="1"/>
  <c r="I586" i="1"/>
  <c r="J9" i="1"/>
  <c r="J25" i="1"/>
  <c r="J20" i="1"/>
  <c r="J35" i="1"/>
  <c r="J50" i="1"/>
  <c r="J31" i="1"/>
  <c r="J36" i="1"/>
  <c r="J40" i="1"/>
  <c r="J47" i="1"/>
  <c r="J53" i="1"/>
  <c r="J59" i="1"/>
  <c r="J64" i="1"/>
  <c r="J80" i="1"/>
  <c r="J95" i="1"/>
  <c r="J46" i="1"/>
  <c r="J75" i="1"/>
  <c r="J21" i="1"/>
  <c r="J27" i="1"/>
  <c r="J57" i="1"/>
  <c r="J118" i="1"/>
  <c r="J135" i="1"/>
  <c r="J155" i="1"/>
  <c r="J177" i="1"/>
  <c r="J181" i="1"/>
  <c r="J24" i="1"/>
  <c r="J30" i="1"/>
  <c r="J94" i="1"/>
  <c r="J115" i="1"/>
  <c r="J136" i="1"/>
  <c r="J148" i="1"/>
  <c r="J168" i="1"/>
  <c r="J180" i="1"/>
  <c r="J207" i="1"/>
  <c r="J216" i="1"/>
  <c r="J16" i="1"/>
  <c r="J18" i="1"/>
  <c r="J86" i="1"/>
  <c r="J116" i="1"/>
  <c r="J137" i="1"/>
  <c r="J149" i="1"/>
  <c r="J150" i="1"/>
  <c r="J169" i="1"/>
  <c r="J182" i="1"/>
  <c r="J202" i="1"/>
  <c r="J13" i="1"/>
  <c r="J17" i="1"/>
  <c r="J49" i="1"/>
  <c r="J113" i="1"/>
  <c r="J138" i="1"/>
  <c r="J143" i="1"/>
  <c r="J146" i="1"/>
  <c r="J194" i="1"/>
  <c r="J215" i="1"/>
  <c r="J237" i="1"/>
  <c r="J258" i="1"/>
  <c r="J279" i="1"/>
  <c r="J284" i="1"/>
  <c r="J301" i="1"/>
  <c r="J317" i="1"/>
  <c r="J334" i="1"/>
  <c r="J360" i="1"/>
  <c r="J377" i="1"/>
  <c r="J392" i="1"/>
  <c r="J10" i="1"/>
  <c r="J37" i="1"/>
  <c r="J69" i="1"/>
  <c r="J71" i="1"/>
  <c r="J171" i="1"/>
  <c r="J176" i="1"/>
  <c r="J179" i="1"/>
  <c r="J217" i="1"/>
  <c r="J232" i="1"/>
  <c r="J253" i="1"/>
  <c r="J274" i="1"/>
  <c r="J295" i="1"/>
  <c r="J312" i="1"/>
  <c r="J328" i="1"/>
  <c r="J345" i="1"/>
  <c r="J355" i="1"/>
  <c r="J372" i="1"/>
  <c r="J387" i="1"/>
  <c r="J11" i="1"/>
  <c r="J19" i="1"/>
  <c r="J68" i="1"/>
  <c r="J74" i="1"/>
  <c r="J112" i="1"/>
  <c r="J185" i="1"/>
  <c r="J209" i="1"/>
  <c r="J252" i="1"/>
  <c r="J267" i="1"/>
  <c r="J282" i="1"/>
  <c r="J294" i="1"/>
  <c r="J321" i="1"/>
  <c r="J373" i="1"/>
  <c r="J390" i="1"/>
  <c r="J403" i="1"/>
  <c r="J424" i="1"/>
  <c r="J439" i="1"/>
  <c r="J466" i="1"/>
  <c r="J483" i="1"/>
  <c r="J488" i="1"/>
  <c r="J505" i="1"/>
  <c r="J522" i="1"/>
  <c r="J537" i="1"/>
  <c r="J554" i="1"/>
  <c r="J576" i="1"/>
  <c r="J592" i="1"/>
  <c r="J609" i="1"/>
  <c r="J626" i="1"/>
  <c r="J643" i="1"/>
  <c r="J660" i="1"/>
  <c r="J677" i="1"/>
  <c r="J692" i="1"/>
  <c r="J698" i="1"/>
  <c r="J28" i="1"/>
  <c r="J62" i="1"/>
  <c r="J88" i="1"/>
  <c r="J105" i="1"/>
  <c r="J121" i="1"/>
  <c r="J134" i="1"/>
  <c r="J154" i="1"/>
  <c r="J167" i="1"/>
  <c r="J187" i="1"/>
  <c r="J236" i="1"/>
  <c r="J251" i="1"/>
  <c r="J266" i="1"/>
  <c r="J278" i="1"/>
  <c r="J281" i="1"/>
  <c r="J293" i="1"/>
  <c r="J306" i="1"/>
  <c r="J320" i="1"/>
  <c r="J333" i="1"/>
  <c r="J349" i="1"/>
  <c r="J389" i="1"/>
  <c r="J414" i="1"/>
  <c r="J419" i="1"/>
  <c r="J434" i="1"/>
  <c r="J461" i="1"/>
  <c r="J478" i="1"/>
  <c r="J499" i="1"/>
  <c r="J516" i="1"/>
  <c r="J533" i="1"/>
  <c r="J548" i="1"/>
  <c r="J565" i="1"/>
  <c r="J571" i="1"/>
  <c r="J587" i="1"/>
  <c r="J604" i="1"/>
  <c r="J621" i="1"/>
  <c r="J638" i="1"/>
  <c r="J655" i="1"/>
  <c r="J672" i="1"/>
  <c r="J688" i="1"/>
  <c r="J29" i="1"/>
  <c r="J77" i="1"/>
  <c r="J83" i="1"/>
  <c r="J42" i="1"/>
  <c r="J61" i="1"/>
  <c r="J78" i="1"/>
  <c r="J108" i="1"/>
  <c r="J126" i="1"/>
  <c r="J210" i="1"/>
  <c r="J221" i="1"/>
  <c r="J238" i="1"/>
  <c r="J244" i="1"/>
  <c r="J255" i="1"/>
  <c r="J261" i="1"/>
  <c r="J272" i="1"/>
  <c r="J283" i="1"/>
  <c r="J289" i="1"/>
  <c r="J302" i="1"/>
  <c r="J316" i="1"/>
  <c r="J366" i="1"/>
  <c r="J378" i="1"/>
  <c r="J383" i="1"/>
  <c r="J393" i="1"/>
  <c r="J440" i="1"/>
  <c r="J455" i="1"/>
  <c r="J506" i="1"/>
  <c r="J519" i="1"/>
  <c r="J531" i="1"/>
  <c r="J536" i="1"/>
  <c r="J573" i="1"/>
  <c r="J585" i="1"/>
  <c r="J599" i="1"/>
  <c r="J612" i="1"/>
  <c r="J625" i="1"/>
  <c r="J661" i="1"/>
  <c r="J674" i="1"/>
  <c r="J686" i="1"/>
  <c r="J691" i="1"/>
  <c r="J703" i="1"/>
  <c r="J196" i="1"/>
  <c r="J214" i="1"/>
  <c r="J341" i="1"/>
  <c r="J408" i="1"/>
  <c r="J423" i="1"/>
  <c r="J453" i="1"/>
  <c r="J465" i="1"/>
  <c r="J48" i="1"/>
  <c r="J52" i="1"/>
  <c r="J70" i="1"/>
  <c r="J163" i="1"/>
  <c r="J190" i="1"/>
  <c r="J193" i="1"/>
  <c r="J228" i="1"/>
  <c r="J241" i="1"/>
  <c r="J299" i="1"/>
  <c r="J305" i="1"/>
  <c r="J325" i="1"/>
  <c r="J332" i="1"/>
  <c r="J375" i="1"/>
  <c r="J381" i="1"/>
  <c r="J386" i="1"/>
  <c r="J454" i="1"/>
  <c r="J517" i="1"/>
  <c r="J530" i="1"/>
  <c r="J547" i="1"/>
  <c r="J572" i="1"/>
  <c r="J584" i="1"/>
  <c r="J598" i="1"/>
  <c r="J611" i="1"/>
  <c r="J624" i="1"/>
  <c r="J636" i="1"/>
  <c r="J673" i="1"/>
  <c r="J685" i="1"/>
  <c r="J690" i="1"/>
  <c r="J702" i="1"/>
  <c r="J79" i="1"/>
  <c r="J91" i="1"/>
  <c r="J96" i="1"/>
  <c r="J103" i="1"/>
  <c r="J130" i="1"/>
  <c r="J157" i="1"/>
  <c r="J166" i="1"/>
  <c r="J174" i="1"/>
  <c r="J308" i="1"/>
  <c r="J322" i="1"/>
  <c r="J335" i="1"/>
  <c r="J67" i="1"/>
  <c r="J102" i="1"/>
  <c r="J131" i="1"/>
  <c r="J139" i="1"/>
  <c r="J147" i="1"/>
  <c r="J247" i="1"/>
  <c r="J250" i="1"/>
  <c r="J287" i="1"/>
  <c r="J290" i="1"/>
  <c r="J362" i="1"/>
  <c r="J380" i="1"/>
  <c r="J397" i="1"/>
  <c r="J418" i="1"/>
  <c r="J420" i="1"/>
  <c r="J427" i="1"/>
  <c r="J452" i="1"/>
  <c r="J459" i="1"/>
  <c r="J469" i="1"/>
  <c r="J490" i="1"/>
  <c r="J520" i="1"/>
  <c r="J526" i="1"/>
  <c r="J543" i="1"/>
  <c r="J570" i="1"/>
  <c r="J582" i="1"/>
  <c r="J590" i="1"/>
  <c r="J596" i="1"/>
  <c r="J639" i="1"/>
  <c r="J645" i="1"/>
  <c r="J675" i="1"/>
  <c r="J681" i="1"/>
  <c r="J15" i="1"/>
  <c r="J23" i="1"/>
  <c r="J140" i="1"/>
  <c r="J141" i="1"/>
  <c r="J165" i="1"/>
  <c r="J175" i="1"/>
  <c r="J183" i="1"/>
  <c r="J191" i="1"/>
  <c r="J198" i="1"/>
  <c r="J222" i="1"/>
  <c r="J369" i="1"/>
  <c r="J429" i="1"/>
  <c r="J463" i="1"/>
  <c r="J471" i="1"/>
  <c r="J473" i="1"/>
  <c r="J496" i="1"/>
  <c r="J532" i="1"/>
  <c r="J549" i="1"/>
  <c r="J556" i="1"/>
  <c r="J622" i="1"/>
  <c r="J651" i="1"/>
  <c r="J658" i="1"/>
  <c r="J407" i="1"/>
  <c r="J444" i="1"/>
  <c r="J446" i="1"/>
  <c r="J482" i="1"/>
  <c r="J512" i="1"/>
  <c r="J618" i="1"/>
  <c r="J667" i="1"/>
  <c r="J701" i="1"/>
  <c r="J43" i="1"/>
  <c r="J142" i="1"/>
  <c r="J158" i="1"/>
  <c r="J226" i="1"/>
  <c r="J256" i="1"/>
  <c r="J259" i="1"/>
  <c r="J296" i="1"/>
  <c r="J311" i="1"/>
  <c r="J352" i="1"/>
  <c r="J509" i="1"/>
  <c r="J515" i="1"/>
  <c r="J562" i="1"/>
  <c r="J568" i="1"/>
  <c r="J634" i="1"/>
  <c r="J670" i="1"/>
  <c r="J223" i="1"/>
  <c r="J239" i="1"/>
  <c r="J288" i="1"/>
  <c r="J291" i="1"/>
  <c r="J363" i="1"/>
  <c r="J367" i="1"/>
  <c r="J38" i="1"/>
  <c r="J122" i="1"/>
  <c r="J156" i="1"/>
  <c r="J211" i="1"/>
  <c r="J233" i="1"/>
  <c r="J270" i="1"/>
  <c r="J337" i="1"/>
  <c r="J340" i="1"/>
  <c r="J354" i="1"/>
  <c r="J357" i="1"/>
  <c r="J405" i="1"/>
  <c r="J412" i="1"/>
  <c r="J435" i="1"/>
  <c r="J442" i="1"/>
  <c r="J476" i="1"/>
  <c r="J487" i="1"/>
  <c r="J493" i="1"/>
  <c r="J540" i="1"/>
  <c r="J546" i="1"/>
  <c r="J579" i="1"/>
  <c r="J606" i="1"/>
  <c r="J642" i="1"/>
  <c r="J648" i="1"/>
  <c r="J230" i="1"/>
  <c r="J265" i="1"/>
  <c r="J422" i="1"/>
  <c r="J431" i="1"/>
  <c r="J479" i="1"/>
  <c r="J503" i="1"/>
  <c r="J602" i="1"/>
  <c r="J615" i="1"/>
  <c r="J687" i="1"/>
  <c r="J51" i="1"/>
  <c r="J65" i="1"/>
  <c r="J104" i="1"/>
  <c r="J114" i="1"/>
  <c r="J133" i="1"/>
  <c r="J204" i="1"/>
  <c r="J208" i="1"/>
  <c r="J248" i="1"/>
  <c r="J273" i="1"/>
  <c r="J276" i="1"/>
  <c r="J285" i="1"/>
  <c r="J343" i="1"/>
  <c r="J437" i="1"/>
  <c r="J553" i="1"/>
  <c r="J559" i="1"/>
  <c r="J132" i="1"/>
  <c r="J528" i="1"/>
  <c r="J628" i="1"/>
  <c r="J664" i="1"/>
  <c r="J683" i="1"/>
  <c r="J14" i="1"/>
  <c r="J26" i="1"/>
  <c r="J60" i="1"/>
  <c r="J123" i="1"/>
  <c r="J124" i="1"/>
  <c r="J199" i="1"/>
  <c r="J219" i="1"/>
  <c r="J346" i="1"/>
  <c r="J394" i="1"/>
  <c r="J192" i="1"/>
  <c r="J92" i="1"/>
  <c r="J97" i="1"/>
  <c r="J152" i="1"/>
  <c r="J319" i="1"/>
  <c r="J376" i="1"/>
  <c r="J417" i="1"/>
  <c r="J443" i="1"/>
  <c r="J120" i="1"/>
  <c r="J184" i="1"/>
  <c r="J243" i="1"/>
  <c r="J12" i="1"/>
  <c r="J117" i="1"/>
  <c r="J240" i="1"/>
  <c r="J107" i="1"/>
  <c r="J145" i="1"/>
  <c r="J160" i="1"/>
  <c r="J203" i="1"/>
  <c r="J206" i="1"/>
  <c r="J224" i="1"/>
  <c r="J249" i="1"/>
  <c r="J326" i="1"/>
  <c r="J379" i="1"/>
  <c r="J391" i="1"/>
  <c r="J402" i="1"/>
  <c r="J456" i="1"/>
  <c r="J470" i="1"/>
  <c r="J486" i="1"/>
  <c r="J527" i="1"/>
  <c r="J128" i="1"/>
  <c r="J164" i="1"/>
  <c r="J227" i="1"/>
  <c r="J277" i="1"/>
  <c r="J310" i="1"/>
  <c r="J342" i="1"/>
  <c r="J374" i="1"/>
  <c r="J98" i="1"/>
  <c r="J213" i="1"/>
  <c r="J268" i="1"/>
  <c r="J359" i="1"/>
  <c r="J460" i="1"/>
  <c r="J464" i="1"/>
  <c r="J468" i="1"/>
  <c r="J474" i="1"/>
  <c r="J475" i="1"/>
  <c r="J485" i="1"/>
  <c r="J497" i="1"/>
  <c r="J498" i="1"/>
  <c r="J510" i="1"/>
  <c r="J607" i="1"/>
  <c r="J613" i="1"/>
  <c r="J657" i="1"/>
  <c r="J663" i="1"/>
  <c r="J649" i="1"/>
  <c r="J684" i="1"/>
  <c r="J84" i="1"/>
  <c r="J162" i="1"/>
  <c r="J173" i="1"/>
  <c r="J358" i="1"/>
  <c r="J395" i="1"/>
  <c r="J406" i="1"/>
  <c r="J428" i="1"/>
  <c r="J449" i="1"/>
  <c r="J457" i="1"/>
  <c r="J472" i="1"/>
  <c r="J593" i="1"/>
  <c r="J608" i="1"/>
  <c r="J614" i="1"/>
  <c r="J89" i="1"/>
  <c r="J159" i="1"/>
  <c r="J235" i="1"/>
  <c r="J329" i="1"/>
  <c r="J347" i="1"/>
  <c r="J411" i="1"/>
  <c r="J426" i="1"/>
  <c r="J447" i="1"/>
  <c r="J489" i="1"/>
  <c r="J500" i="1"/>
  <c r="J502" i="1"/>
  <c r="J513" i="1"/>
  <c r="J514" i="1"/>
  <c r="J538" i="1"/>
  <c r="J539" i="1"/>
  <c r="J550" i="1"/>
  <c r="J76" i="1"/>
  <c r="J101" i="1"/>
  <c r="J170" i="1"/>
  <c r="J298" i="1"/>
  <c r="J410" i="1"/>
  <c r="J441" i="1"/>
  <c r="J508" i="1"/>
  <c r="J525" i="1"/>
  <c r="J558" i="1"/>
  <c r="J561" i="1"/>
  <c r="J567" i="1"/>
  <c r="J662" i="1"/>
  <c r="J665" i="1"/>
  <c r="J668" i="1"/>
  <c r="J678" i="1"/>
  <c r="J563" i="1"/>
  <c r="J300" i="1"/>
  <c r="J307" i="1"/>
  <c r="J153" i="1"/>
  <c r="J205" i="1"/>
  <c r="J271" i="1"/>
  <c r="J315" i="1"/>
  <c r="J344" i="1"/>
  <c r="J350" i="1"/>
  <c r="J401" i="1"/>
  <c r="J551" i="1"/>
  <c r="J557" i="1"/>
  <c r="J560" i="1"/>
  <c r="J566" i="1"/>
  <c r="J676" i="1"/>
  <c r="J682" i="1"/>
  <c r="J125" i="1"/>
  <c r="J151" i="1"/>
  <c r="J225" i="1"/>
  <c r="J327" i="1"/>
  <c r="J409" i="1"/>
  <c r="J436" i="1"/>
  <c r="J507" i="1"/>
  <c r="J524" i="1"/>
  <c r="J580" i="1"/>
  <c r="J231" i="1"/>
  <c r="J73" i="1"/>
  <c r="J111" i="1"/>
  <c r="J257" i="1"/>
  <c r="J269" i="1"/>
  <c r="J361" i="1"/>
  <c r="J413" i="1"/>
  <c r="J480" i="1"/>
  <c r="J542" i="1"/>
  <c r="J564" i="1"/>
  <c r="J575" i="1"/>
  <c r="J578" i="1"/>
  <c r="J581" i="1"/>
  <c r="J245" i="1"/>
  <c r="J574" i="1"/>
  <c r="J577" i="1"/>
  <c r="J583" i="1"/>
  <c r="J694" i="1"/>
  <c r="J384" i="1"/>
  <c r="J400" i="1"/>
  <c r="J421" i="1"/>
  <c r="J430" i="1"/>
  <c r="J58" i="1"/>
  <c r="J356" i="1"/>
  <c r="J491" i="1"/>
  <c r="J523" i="1"/>
  <c r="J629" i="1"/>
  <c r="J650" i="1"/>
  <c r="J495" i="1"/>
  <c r="J544" i="1"/>
  <c r="J597" i="1"/>
  <c r="J619" i="1"/>
  <c r="J641" i="1"/>
  <c r="J693" i="1"/>
  <c r="J303" i="1"/>
  <c r="J627" i="1"/>
  <c r="J82" i="1"/>
  <c r="J220" i="1"/>
  <c r="J260" i="1"/>
  <c r="J351" i="1"/>
  <c r="J589" i="1"/>
  <c r="J646" i="1"/>
  <c r="J697" i="1"/>
  <c r="J197" i="1"/>
  <c r="J338" i="1"/>
  <c r="J445" i="1"/>
  <c r="J610" i="1"/>
  <c r="J632" i="1"/>
  <c r="J66" i="1"/>
  <c r="J93" i="1"/>
  <c r="J189" i="1"/>
  <c r="J201" i="1"/>
  <c r="J313" i="1"/>
  <c r="J371" i="1"/>
  <c r="J588" i="1"/>
  <c r="J631" i="1"/>
  <c r="J653" i="1"/>
  <c r="J666" i="1"/>
  <c r="J605" i="1"/>
  <c r="J172" i="1"/>
  <c r="J200" i="1"/>
  <c r="J234" i="1"/>
  <c r="J324" i="1"/>
  <c r="J368" i="1"/>
  <c r="J370" i="1"/>
  <c r="J425" i="1"/>
  <c r="J462" i="1"/>
  <c r="J504" i="1"/>
  <c r="J541" i="1"/>
  <c r="J119" i="1"/>
  <c r="J264" i="1"/>
  <c r="J364" i="1"/>
  <c r="J534" i="1"/>
  <c r="J601" i="1"/>
  <c r="J659" i="1"/>
  <c r="J680" i="1"/>
  <c r="J32" i="1"/>
  <c r="J87" i="1"/>
  <c r="J106" i="1"/>
  <c r="J275" i="1"/>
  <c r="J286" i="1"/>
  <c r="J404" i="1"/>
  <c r="J415" i="1"/>
  <c r="J700" i="1"/>
  <c r="J511" i="1"/>
  <c r="J623" i="1"/>
  <c r="J644" i="1"/>
  <c r="J33" i="1"/>
  <c r="J186" i="1"/>
  <c r="J41" i="1"/>
  <c r="J292" i="1"/>
  <c r="J336" i="1"/>
  <c r="J481" i="1"/>
  <c r="J492" i="1"/>
  <c r="J600" i="1"/>
  <c r="J635" i="1"/>
  <c r="J679" i="1"/>
  <c r="J591" i="1"/>
  <c r="J594" i="1"/>
  <c r="J616" i="1"/>
  <c r="J254" i="1"/>
  <c r="J330" i="1"/>
  <c r="J318" i="1"/>
  <c r="J242" i="1"/>
  <c r="J438" i="1"/>
  <c r="J56" i="1"/>
  <c r="J262" i="1"/>
  <c r="J529" i="1"/>
  <c r="J494" i="1"/>
  <c r="J85" i="1"/>
  <c r="J304" i="1"/>
  <c r="J545" i="1"/>
  <c r="J595" i="1"/>
  <c r="J617" i="1"/>
  <c r="J640" i="1"/>
  <c r="J458" i="1"/>
  <c r="J699" i="1"/>
  <c r="J188" i="1"/>
  <c r="J398" i="1"/>
  <c r="J432" i="1"/>
  <c r="J451" i="1"/>
  <c r="J669" i="1"/>
  <c r="J477" i="1"/>
  <c r="J448" i="1"/>
  <c r="J353" i="1"/>
  <c r="J385" i="1"/>
  <c r="J129" i="1"/>
  <c r="J396" i="1"/>
  <c r="J630" i="1"/>
  <c r="J652" i="1"/>
  <c r="J218" i="1"/>
  <c r="J323" i="1"/>
  <c r="J633" i="1"/>
  <c r="J656" i="1"/>
  <c r="J22" i="1"/>
  <c r="J100" i="1"/>
  <c r="J521" i="1"/>
  <c r="J647" i="1"/>
  <c r="J55" i="1"/>
  <c r="J388" i="1"/>
  <c r="J339" i="1"/>
  <c r="J555" i="1"/>
  <c r="J309" i="1"/>
  <c r="I365" i="1"/>
  <c r="I416" i="1"/>
  <c r="I620" i="1"/>
  <c r="I110" i="1"/>
  <c r="I54" i="1"/>
  <c r="I212" i="1"/>
  <c r="I72" i="1"/>
  <c r="I81" i="1"/>
  <c r="I263" i="1"/>
  <c r="I90" i="1"/>
  <c r="I603" i="1"/>
  <c r="I229" i="1"/>
  <c r="I501" i="1"/>
  <c r="I314" i="1"/>
  <c r="I297" i="1"/>
  <c r="I348" i="1"/>
  <c r="I161" i="1"/>
  <c r="I39" i="1"/>
  <c r="I99" i="1"/>
  <c r="I637" i="1"/>
  <c r="I535" i="1"/>
  <c r="I331" i="1"/>
  <c r="I246" i="1"/>
  <c r="I569" i="1"/>
  <c r="I195" i="1"/>
  <c r="I552" i="1"/>
  <c r="I689" i="1"/>
  <c r="I671" i="1"/>
  <c r="I45" i="1"/>
  <c r="L4" i="1"/>
  <c r="M4" i="1" s="1"/>
  <c r="K6" i="1"/>
  <c r="AN5" i="12" l="1"/>
  <c r="BH5" i="12"/>
  <c r="AT8" i="12"/>
  <c r="P8" i="12"/>
  <c r="AF5" i="12"/>
  <c r="BO8" i="12"/>
  <c r="V8" i="12"/>
  <c r="AO5" i="12"/>
  <c r="BE5" i="12"/>
  <c r="AL5" i="12"/>
  <c r="Z8" i="12"/>
  <c r="AQ5" i="12"/>
  <c r="AE5" i="12"/>
  <c r="AD5" i="12"/>
  <c r="K8" i="12"/>
  <c r="BD8" i="12"/>
  <c r="O8" i="12"/>
  <c r="BG5" i="12"/>
  <c r="BK8" i="12"/>
  <c r="U5" i="12"/>
  <c r="M8" i="12"/>
  <c r="W8" i="12"/>
  <c r="AN8" i="12"/>
  <c r="X8" i="12"/>
  <c r="N5" i="12"/>
  <c r="S8" i="12"/>
  <c r="Q8" i="12"/>
  <c r="AA8" i="12"/>
  <c r="AY5" i="12"/>
  <c r="Y8" i="12"/>
  <c r="T8" i="12"/>
  <c r="BI5" i="12"/>
  <c r="AU8" i="12"/>
  <c r="I19" i="10"/>
  <c r="BQ5" i="12"/>
  <c r="BP8" i="12"/>
  <c r="AW5" i="12"/>
  <c r="BM8" i="12"/>
  <c r="AG5" i="12"/>
  <c r="AP5" i="12"/>
  <c r="AJ5" i="12"/>
  <c r="L8" i="12"/>
  <c r="BF8" i="12"/>
  <c r="BL5" i="12"/>
  <c r="AC5" i="12"/>
  <c r="BJ5" i="12"/>
  <c r="AZ5" i="12"/>
  <c r="AV8" i="12"/>
  <c r="AX8" i="12"/>
  <c r="AB5" i="12"/>
  <c r="AK8" i="12"/>
  <c r="AI8" i="12"/>
  <c r="BB5" i="12"/>
  <c r="BA8" i="12"/>
  <c r="BC8" i="12"/>
  <c r="AH8" i="12"/>
  <c r="BN8" i="12"/>
  <c r="R8" i="12"/>
  <c r="AM8" i="12"/>
  <c r="AS8" i="12"/>
  <c r="AR8" i="12"/>
  <c r="L138" i="9"/>
  <c r="K138" i="9"/>
  <c r="D19" i="10"/>
  <c r="E20" i="10"/>
  <c r="E19" i="10"/>
  <c r="BG8" i="11"/>
  <c r="AQ5" i="11"/>
  <c r="BE5" i="11"/>
  <c r="Q8" i="11"/>
  <c r="BF8" i="11"/>
  <c r="Y5" i="11"/>
  <c r="Z5" i="11"/>
  <c r="AB8" i="11"/>
  <c r="AH8" i="11"/>
  <c r="AM5" i="11"/>
  <c r="AO5" i="11"/>
  <c r="AP8" i="11"/>
  <c r="AY8" i="11"/>
  <c r="BD5" i="11"/>
  <c r="AA8" i="11"/>
  <c r="AF5" i="11"/>
  <c r="BC8" i="11"/>
  <c r="S5" i="11"/>
  <c r="AJ8" i="11"/>
  <c r="N5" i="11"/>
  <c r="I20" i="10" s="1"/>
  <c r="AV5" i="11"/>
  <c r="AD8" i="11"/>
  <c r="AI8" i="11"/>
  <c r="AT5" i="11"/>
  <c r="AZ5" i="11"/>
  <c r="X5" i="11"/>
  <c r="AK8" i="11"/>
  <c r="AX8" i="11"/>
  <c r="AN5" i="11"/>
  <c r="AG5" i="11"/>
  <c r="AR5" i="11"/>
  <c r="BH5" i="11"/>
  <c r="T8" i="11"/>
  <c r="U5" i="11"/>
  <c r="AC8" i="11"/>
  <c r="AS5" i="11"/>
  <c r="BA8" i="11"/>
  <c r="BI5" i="11"/>
  <c r="L5" i="11"/>
  <c r="V5" i="11"/>
  <c r="AL8" i="11"/>
  <c r="BB8" i="11"/>
  <c r="BJ5" i="11"/>
  <c r="R8" i="11"/>
  <c r="AW5" i="11"/>
  <c r="BN8" i="11"/>
  <c r="BN5" i="11"/>
  <c r="W8" i="11"/>
  <c r="AE8" i="11"/>
  <c r="AU8" i="11"/>
  <c r="BK5" i="11"/>
  <c r="BL8" i="11"/>
  <c r="BL5" i="11"/>
  <c r="M5" i="11"/>
  <c r="BO5" i="11"/>
  <c r="BO8" i="11"/>
  <c r="BM8" i="11"/>
  <c r="BM5" i="11"/>
  <c r="R11" i="10"/>
  <c r="R12" i="10"/>
  <c r="I8" i="8"/>
  <c r="N5" i="8"/>
  <c r="L8" i="8"/>
  <c r="J8" i="8"/>
  <c r="P5" i="8"/>
  <c r="O8" i="8"/>
  <c r="M5" i="8"/>
  <c r="K8" i="8"/>
  <c r="Q5" i="8"/>
  <c r="R7" i="8"/>
  <c r="R5" i="8" s="1"/>
  <c r="T63" i="8"/>
  <c r="T99" i="8"/>
  <c r="T90" i="8"/>
  <c r="T467" i="8"/>
  <c r="T110" i="8"/>
  <c r="T433" i="8"/>
  <c r="T348" i="8"/>
  <c r="T586" i="8"/>
  <c r="T535" i="8"/>
  <c r="T484" i="8"/>
  <c r="U693" i="8"/>
  <c r="U699" i="8"/>
  <c r="U683" i="8"/>
  <c r="U701" i="8"/>
  <c r="U703" i="8"/>
  <c r="U691" i="8"/>
  <c r="U676" i="8"/>
  <c r="U660" i="8"/>
  <c r="U684" i="8"/>
  <c r="U674" i="8"/>
  <c r="U667" i="8"/>
  <c r="U692" i="8"/>
  <c r="U688" i="8"/>
  <c r="U697" i="8"/>
  <c r="U672" i="8"/>
  <c r="U694" i="8"/>
  <c r="U680" i="8"/>
  <c r="U664" i="8"/>
  <c r="U652" i="8"/>
  <c r="U638" i="8"/>
  <c r="U677" i="8"/>
  <c r="U655" i="8"/>
  <c r="U644" i="8"/>
  <c r="U628" i="8"/>
  <c r="U612" i="8"/>
  <c r="U685" i="8"/>
  <c r="U698" i="8"/>
  <c r="U673" i="8"/>
  <c r="U659" i="8"/>
  <c r="U647" i="8"/>
  <c r="U615" i="8"/>
  <c r="U608" i="8"/>
  <c r="U666" i="8"/>
  <c r="U686" i="8"/>
  <c r="U656" i="8"/>
  <c r="U632" i="8"/>
  <c r="U700" i="8"/>
  <c r="U668" i="8"/>
  <c r="U648" i="8"/>
  <c r="U636" i="8"/>
  <c r="U630" i="8"/>
  <c r="U623" i="8"/>
  <c r="U609" i="8"/>
  <c r="U670" i="8"/>
  <c r="U629" i="8"/>
  <c r="U665" i="8"/>
  <c r="U702" i="8"/>
  <c r="U696" i="8"/>
  <c r="U695" i="8" s="1"/>
  <c r="U687" i="8"/>
  <c r="U649" i="8"/>
  <c r="U598" i="8"/>
  <c r="U582" i="8"/>
  <c r="U662" i="8"/>
  <c r="U618" i="8"/>
  <c r="U593" i="8"/>
  <c r="U669" i="8"/>
  <c r="U650" i="8"/>
  <c r="U599" i="8"/>
  <c r="U583" i="8"/>
  <c r="U567" i="8"/>
  <c r="U681" i="8"/>
  <c r="U627" i="8"/>
  <c r="U614" i="8"/>
  <c r="U611" i="8"/>
  <c r="U601" i="8"/>
  <c r="U592" i="8"/>
  <c r="U557" i="8"/>
  <c r="U645" i="8"/>
  <c r="U641" i="8"/>
  <c r="U622" i="8"/>
  <c r="U619" i="8"/>
  <c r="U682" i="8"/>
  <c r="U642" i="8"/>
  <c r="U616" i="8"/>
  <c r="U589" i="8"/>
  <c r="U678" i="8"/>
  <c r="U613" i="8"/>
  <c r="U576" i="8"/>
  <c r="U565" i="8"/>
  <c r="U542" i="8"/>
  <c r="U526" i="8"/>
  <c r="U510" i="8"/>
  <c r="U640" i="8"/>
  <c r="U625" i="8"/>
  <c r="U624" i="8"/>
  <c r="U594" i="8"/>
  <c r="U556" i="8"/>
  <c r="U549" i="8"/>
  <c r="U537" i="8"/>
  <c r="U617" i="8"/>
  <c r="U607" i="8"/>
  <c r="U561" i="8"/>
  <c r="U554" i="8"/>
  <c r="U547" i="8"/>
  <c r="U543" i="8"/>
  <c r="U527" i="8"/>
  <c r="U511" i="8"/>
  <c r="U495" i="8"/>
  <c r="U634" i="8"/>
  <c r="U550" i="8"/>
  <c r="U531" i="8"/>
  <c r="U525" i="8"/>
  <c r="U519" i="8"/>
  <c r="U468" i="8"/>
  <c r="U452" i="8"/>
  <c r="U661" i="8"/>
  <c r="U564" i="8"/>
  <c r="U562" i="8"/>
  <c r="U646" i="8"/>
  <c r="U639" i="8"/>
  <c r="U657" i="8"/>
  <c r="U633" i="8"/>
  <c r="U602" i="8"/>
  <c r="U572" i="8"/>
  <c r="U568" i="8"/>
  <c r="U551" i="8"/>
  <c r="U504" i="8"/>
  <c r="U492" i="8"/>
  <c r="U485" i="8"/>
  <c r="U469" i="8"/>
  <c r="U453" i="8"/>
  <c r="U437" i="8"/>
  <c r="U421" i="8"/>
  <c r="U631" i="8"/>
  <c r="U538" i="8"/>
  <c r="U482" i="8"/>
  <c r="U479" i="8"/>
  <c r="U476" i="8"/>
  <c r="U456" i="8"/>
  <c r="U447" i="8"/>
  <c r="U444" i="8"/>
  <c r="U425" i="8"/>
  <c r="U411" i="8"/>
  <c r="U395" i="8"/>
  <c r="U679" i="8"/>
  <c r="U658" i="8"/>
  <c r="U621" i="8"/>
  <c r="U605" i="8"/>
  <c r="U590" i="8"/>
  <c r="U548" i="8"/>
  <c r="U530" i="8"/>
  <c r="U675" i="8"/>
  <c r="U651" i="8"/>
  <c r="U635" i="8"/>
  <c r="U596" i="8"/>
  <c r="U591" i="8"/>
  <c r="U585" i="8"/>
  <c r="U553" i="8"/>
  <c r="U521" i="8"/>
  <c r="U520" i="8"/>
  <c r="U491" i="8"/>
  <c r="U473" i="8"/>
  <c r="U461" i="8"/>
  <c r="U442" i="8"/>
  <c r="U435" i="8"/>
  <c r="U428" i="8"/>
  <c r="U412" i="8"/>
  <c r="U396" i="8"/>
  <c r="U380" i="8"/>
  <c r="U364" i="8"/>
  <c r="U597" i="8"/>
  <c r="U571" i="8"/>
  <c r="U515" i="8"/>
  <c r="U512" i="8"/>
  <c r="U507" i="8"/>
  <c r="U502" i="8"/>
  <c r="U486" i="8"/>
  <c r="U454" i="8"/>
  <c r="U438" i="8"/>
  <c r="U431" i="8"/>
  <c r="U424" i="8"/>
  <c r="U418" i="8"/>
  <c r="U398" i="8"/>
  <c r="U392" i="8"/>
  <c r="U381" i="8"/>
  <c r="U369" i="8"/>
  <c r="U534" i="8"/>
  <c r="U493" i="8"/>
  <c r="U480" i="8"/>
  <c r="U462" i="8"/>
  <c r="U455" i="8"/>
  <c r="U386" i="8"/>
  <c r="U374" i="8"/>
  <c r="U579" i="8"/>
  <c r="U560" i="8"/>
  <c r="U522" i="8"/>
  <c r="U517" i="8"/>
  <c r="U509" i="8"/>
  <c r="U499" i="8"/>
  <c r="U415" i="8"/>
  <c r="U409" i="8"/>
  <c r="U406" i="8"/>
  <c r="U403" i="8"/>
  <c r="U653" i="8"/>
  <c r="U610" i="8"/>
  <c r="U604" i="8"/>
  <c r="U575" i="8"/>
  <c r="U536" i="8"/>
  <c r="U528" i="8"/>
  <c r="U506" i="8"/>
  <c r="U505" i="8"/>
  <c r="U474" i="8"/>
  <c r="U427" i="8"/>
  <c r="U410" i="8"/>
  <c r="U350" i="8"/>
  <c r="U334" i="8"/>
  <c r="U318" i="8"/>
  <c r="U302" i="8"/>
  <c r="U286" i="8"/>
  <c r="U270" i="8"/>
  <c r="U254" i="8"/>
  <c r="U238" i="8"/>
  <c r="U222" i="8"/>
  <c r="U206" i="8"/>
  <c r="U190" i="8"/>
  <c r="U174" i="8"/>
  <c r="U158" i="8"/>
  <c r="U142" i="8"/>
  <c r="U580" i="8"/>
  <c r="U570" i="8"/>
  <c r="U516" i="8"/>
  <c r="U465" i="8"/>
  <c r="U445" i="8"/>
  <c r="U414" i="8"/>
  <c r="U407" i="8"/>
  <c r="U376" i="8"/>
  <c r="U345" i="8"/>
  <c r="U329" i="8"/>
  <c r="U313" i="8"/>
  <c r="U281" i="8"/>
  <c r="U265" i="8"/>
  <c r="U249" i="8"/>
  <c r="U233" i="8"/>
  <c r="U217" i="8"/>
  <c r="U201" i="8"/>
  <c r="U185" i="8"/>
  <c r="U169" i="8"/>
  <c r="U153" i="8"/>
  <c r="U588" i="8"/>
  <c r="U494" i="8"/>
  <c r="U478" i="8"/>
  <c r="U464" i="8"/>
  <c r="U574" i="8"/>
  <c r="U558" i="8"/>
  <c r="U496" i="8"/>
  <c r="U459" i="8"/>
  <c r="U434" i="8"/>
  <c r="U423" i="8"/>
  <c r="U400" i="8"/>
  <c r="U387" i="8"/>
  <c r="U368" i="8"/>
  <c r="U351" i="8"/>
  <c r="U335" i="8"/>
  <c r="U319" i="8"/>
  <c r="U303" i="8"/>
  <c r="U287" i="8"/>
  <c r="U271" i="8"/>
  <c r="U255" i="8"/>
  <c r="U239" i="8"/>
  <c r="U223" i="8"/>
  <c r="U207" i="8"/>
  <c r="U191" i="8"/>
  <c r="U175" i="8"/>
  <c r="U159" i="8"/>
  <c r="U143" i="8"/>
  <c r="U500" i="8"/>
  <c r="U448" i="8"/>
  <c r="U439" i="8"/>
  <c r="U420" i="8"/>
  <c r="U419" i="8"/>
  <c r="U373" i="8"/>
  <c r="U340" i="8"/>
  <c r="U323" i="8"/>
  <c r="U294" i="8"/>
  <c r="U276" i="8"/>
  <c r="U267" i="8"/>
  <c r="U259" i="8"/>
  <c r="U230" i="8"/>
  <c r="U508" i="8"/>
  <c r="U401" i="8"/>
  <c r="U391" i="8"/>
  <c r="U330" i="8"/>
  <c r="U322" i="8"/>
  <c r="U293" i="8"/>
  <c r="U266" i="8"/>
  <c r="U258" i="8"/>
  <c r="U221" i="8"/>
  <c r="U546" i="8"/>
  <c r="U524" i="8"/>
  <c r="U457" i="8"/>
  <c r="U449" i="8"/>
  <c r="U441" i="8"/>
  <c r="U440" i="8"/>
  <c r="U497" i="8"/>
  <c r="U458" i="8"/>
  <c r="U443" i="8"/>
  <c r="U405" i="8"/>
  <c r="U371" i="8"/>
  <c r="U320" i="8"/>
  <c r="U311" i="8"/>
  <c r="U284" i="8"/>
  <c r="U256" i="8"/>
  <c r="U247" i="8"/>
  <c r="U228" i="8"/>
  <c r="U219" i="8"/>
  <c r="U210" i="8"/>
  <c r="U626" i="8"/>
  <c r="U587" i="8"/>
  <c r="U566" i="8"/>
  <c r="U545" i="8"/>
  <c r="U559" i="8"/>
  <c r="U573" i="8"/>
  <c r="U544" i="8"/>
  <c r="U690" i="8"/>
  <c r="U541" i="8"/>
  <c r="U532" i="8"/>
  <c r="U578" i="8"/>
  <c r="U563" i="8"/>
  <c r="U595" i="8"/>
  <c r="U555" i="8"/>
  <c r="U481" i="8"/>
  <c r="U643" i="8"/>
  <c r="U584" i="8"/>
  <c r="U581" i="8"/>
  <c r="U514" i="8"/>
  <c r="U529" i="8"/>
  <c r="U600" i="8"/>
  <c r="U533" i="8"/>
  <c r="U606" i="8"/>
  <c r="U477" i="8"/>
  <c r="U472" i="8"/>
  <c r="U577" i="8"/>
  <c r="U523" i="8"/>
  <c r="U489" i="8"/>
  <c r="U540" i="8"/>
  <c r="U490" i="8"/>
  <c r="U446" i="8"/>
  <c r="U539" i="8"/>
  <c r="U488" i="8"/>
  <c r="U498" i="8"/>
  <c r="U463" i="8"/>
  <c r="U429" i="8"/>
  <c r="U436" i="8"/>
  <c r="U483" i="8"/>
  <c r="U413" i="8"/>
  <c r="U393" i="8"/>
  <c r="U389" i="8"/>
  <c r="U475" i="8"/>
  <c r="U362" i="8"/>
  <c r="U513" i="8"/>
  <c r="U466" i="8"/>
  <c r="U377" i="8"/>
  <c r="U471" i="8"/>
  <c r="U430" i="8"/>
  <c r="U426" i="8"/>
  <c r="U378" i="8"/>
  <c r="U321" i="8"/>
  <c r="U460" i="8"/>
  <c r="U383" i="8"/>
  <c r="U363" i="8"/>
  <c r="U295" i="8"/>
  <c r="U417" i="8"/>
  <c r="U366" i="8"/>
  <c r="U358" i="8"/>
  <c r="U356" i="8"/>
  <c r="U336" i="8"/>
  <c r="U397" i="8"/>
  <c r="U394" i="8"/>
  <c r="U359" i="8"/>
  <c r="U357" i="8"/>
  <c r="U327" i="8"/>
  <c r="U300" i="8"/>
  <c r="U432" i="8"/>
  <c r="U354" i="8"/>
  <c r="U353" i="8"/>
  <c r="U343" i="8"/>
  <c r="U317" i="8"/>
  <c r="U264" i="8"/>
  <c r="U367" i="8"/>
  <c r="U361" i="8"/>
  <c r="U352" i="8"/>
  <c r="U347" i="8"/>
  <c r="U312" i="8"/>
  <c r="U299" i="8"/>
  <c r="U289" i="8"/>
  <c r="U262" i="8"/>
  <c r="U355" i="8"/>
  <c r="U292" i="8"/>
  <c r="U220" i="8"/>
  <c r="U304" i="8"/>
  <c r="U291" i="8"/>
  <c r="U290" i="8"/>
  <c r="U278" i="8"/>
  <c r="U487" i="8"/>
  <c r="U451" i="8"/>
  <c r="U328" i="8"/>
  <c r="U326" i="8"/>
  <c r="U227" i="8"/>
  <c r="U200" i="8"/>
  <c r="U189" i="8"/>
  <c r="U663" i="8"/>
  <c r="U349" i="8"/>
  <c r="U324" i="8"/>
  <c r="U288" i="8"/>
  <c r="U274" i="8"/>
  <c r="U188" i="8"/>
  <c r="U388" i="8"/>
  <c r="U379" i="8"/>
  <c r="U370" i="8"/>
  <c r="U342" i="8"/>
  <c r="U332" i="8"/>
  <c r="U307" i="8"/>
  <c r="U390" i="8"/>
  <c r="U285" i="8"/>
  <c r="U283" i="8"/>
  <c r="U272" i="8"/>
  <c r="U248" i="8"/>
  <c r="U187" i="8"/>
  <c r="U172" i="8"/>
  <c r="U152" i="8"/>
  <c r="U125" i="8"/>
  <c r="U422" i="8"/>
  <c r="U384" i="8"/>
  <c r="U245" i="8"/>
  <c r="U236" i="8"/>
  <c r="U226" i="8"/>
  <c r="U216" i="8"/>
  <c r="U194" i="8"/>
  <c r="U160" i="8"/>
  <c r="U151" i="8"/>
  <c r="U136" i="8"/>
  <c r="U120" i="8"/>
  <c r="U273" i="8"/>
  <c r="U203" i="8"/>
  <c r="U333" i="8"/>
  <c r="U279" i="8"/>
  <c r="U235" i="8"/>
  <c r="U168" i="8"/>
  <c r="U141" i="8"/>
  <c r="U130" i="8"/>
  <c r="U121" i="8"/>
  <c r="U115" i="8"/>
  <c r="U97" i="8"/>
  <c r="U65" i="8"/>
  <c r="U375" i="8"/>
  <c r="U310" i="8"/>
  <c r="U282" i="8"/>
  <c r="U225" i="8"/>
  <c r="U198" i="8"/>
  <c r="U173" i="8"/>
  <c r="U149" i="8"/>
  <c r="U124" i="8"/>
  <c r="U118" i="8"/>
  <c r="U105" i="8"/>
  <c r="U309" i="8"/>
  <c r="U180" i="8"/>
  <c r="U163" i="8"/>
  <c r="U135" i="8"/>
  <c r="U126" i="8"/>
  <c r="U103" i="8"/>
  <c r="U93" i="8"/>
  <c r="U77" i="8"/>
  <c r="U301" i="8"/>
  <c r="U243" i="8"/>
  <c r="U211" i="8"/>
  <c r="U176" i="8"/>
  <c r="U119" i="8"/>
  <c r="U112" i="8"/>
  <c r="U94" i="8"/>
  <c r="U85" i="8"/>
  <c r="U49" i="8"/>
  <c r="U33" i="8"/>
  <c r="U404" i="8"/>
  <c r="U250" i="8"/>
  <c r="U213" i="8"/>
  <c r="U164" i="8"/>
  <c r="U147" i="8"/>
  <c r="U138" i="8"/>
  <c r="U134" i="8"/>
  <c r="U123" i="8"/>
  <c r="U116" i="8"/>
  <c r="U82" i="8"/>
  <c r="U79" i="8"/>
  <c r="U76" i="8"/>
  <c r="U73" i="8"/>
  <c r="U69" i="8"/>
  <c r="U62" i="8"/>
  <c r="U470" i="8"/>
  <c r="U344" i="8"/>
  <c r="U338" i="8"/>
  <c r="U337" i="8"/>
  <c r="U182" i="8"/>
  <c r="U385" i="8"/>
  <c r="U148" i="8"/>
  <c r="U128" i="8"/>
  <c r="U107" i="8"/>
  <c r="U84" i="8"/>
  <c r="U83" i="8"/>
  <c r="U59" i="8"/>
  <c r="U50" i="8"/>
  <c r="U14" i="8"/>
  <c r="U87" i="8"/>
  <c r="U224" i="8"/>
  <c r="U218" i="8"/>
  <c r="U181" i="8"/>
  <c r="U171" i="8"/>
  <c r="U165" i="8"/>
  <c r="U53" i="8"/>
  <c r="U25" i="8"/>
  <c r="U9" i="8"/>
  <c r="U402" i="8"/>
  <c r="U150" i="8"/>
  <c r="U95" i="8"/>
  <c r="U408" i="8"/>
  <c r="U205" i="8"/>
  <c r="U202" i="8"/>
  <c r="U155" i="8"/>
  <c r="U117" i="8"/>
  <c r="U88" i="8"/>
  <c r="U86" i="8"/>
  <c r="U64" i="8"/>
  <c r="U55" i="8"/>
  <c r="U26" i="8"/>
  <c r="U10" i="8"/>
  <c r="U277" i="8"/>
  <c r="U240" i="8"/>
  <c r="U231" i="8"/>
  <c r="U192" i="8"/>
  <c r="U156" i="8"/>
  <c r="U92" i="8"/>
  <c r="U22" i="8"/>
  <c r="U31" i="8"/>
  <c r="U13" i="8"/>
  <c r="U308" i="8"/>
  <c r="U232" i="8"/>
  <c r="U170" i="8"/>
  <c r="U166" i="8"/>
  <c r="U145" i="8"/>
  <c r="U129" i="8"/>
  <c r="U48" i="8"/>
  <c r="U21" i="8"/>
  <c r="U242" i="8"/>
  <c r="U241" i="8"/>
  <c r="U67" i="8"/>
  <c r="U38" i="8"/>
  <c r="U234" i="8"/>
  <c r="U209" i="8"/>
  <c r="U179" i="8"/>
  <c r="U114" i="8"/>
  <c r="U113" i="8"/>
  <c r="U106" i="8"/>
  <c r="U104" i="8"/>
  <c r="U101" i="8"/>
  <c r="U100" i="8"/>
  <c r="U57" i="8"/>
  <c r="U20" i="8"/>
  <c r="U12" i="8"/>
  <c r="U315" i="8"/>
  <c r="U306" i="8"/>
  <c r="U260" i="8"/>
  <c r="U199" i="8"/>
  <c r="U184" i="8"/>
  <c r="U102" i="8"/>
  <c r="U61" i="8"/>
  <c r="U35" i="8"/>
  <c r="U11" i="8"/>
  <c r="U341" i="8"/>
  <c r="U197" i="8"/>
  <c r="U139" i="8"/>
  <c r="U133" i="8"/>
  <c r="U257" i="8"/>
  <c r="U252" i="8"/>
  <c r="U251" i="8"/>
  <c r="U137" i="8"/>
  <c r="U108" i="8"/>
  <c r="U51" i="8"/>
  <c r="U275" i="8"/>
  <c r="U268" i="8"/>
  <c r="U244" i="8"/>
  <c r="U32" i="8"/>
  <c r="U28" i="8"/>
  <c r="U19" i="8"/>
  <c r="U346" i="8"/>
  <c r="U196" i="8"/>
  <c r="U177" i="8"/>
  <c r="U98" i="8"/>
  <c r="U186" i="8"/>
  <c r="U157" i="8"/>
  <c r="U146" i="8"/>
  <c r="U78" i="8"/>
  <c r="U66" i="8"/>
  <c r="U58" i="8"/>
  <c r="U372" i="8"/>
  <c r="U360" i="8"/>
  <c r="U56" i="8"/>
  <c r="U47" i="8"/>
  <c r="U214" i="8"/>
  <c r="U91" i="8"/>
  <c r="U60" i="8"/>
  <c r="U325" i="8"/>
  <c r="U193" i="8"/>
  <c r="U89" i="8"/>
  <c r="U75" i="8"/>
  <c r="U70" i="8"/>
  <c r="U296" i="8"/>
  <c r="U237" i="8"/>
  <c r="U27" i="8"/>
  <c r="U339" i="8"/>
  <c r="U204" i="8"/>
  <c r="U131" i="8"/>
  <c r="U96" i="8"/>
  <c r="U41" i="8"/>
  <c r="U40" i="8"/>
  <c r="U30" i="8"/>
  <c r="U29" i="8"/>
  <c r="U16" i="8"/>
  <c r="U80" i="8"/>
  <c r="U140" i="8"/>
  <c r="U71" i="8"/>
  <c r="U23" i="8"/>
  <c r="U298" i="8"/>
  <c r="U316" i="8"/>
  <c r="U269" i="8"/>
  <c r="U74" i="8"/>
  <c r="U503" i="8"/>
  <c r="U215" i="8"/>
  <c r="U36" i="8"/>
  <c r="U15" i="8"/>
  <c r="U208" i="8"/>
  <c r="U183" i="8"/>
  <c r="U111" i="8"/>
  <c r="U24" i="8"/>
  <c r="U37" i="8"/>
  <c r="U253" i="8"/>
  <c r="U42" i="8"/>
  <c r="U17" i="8"/>
  <c r="U43" i="8"/>
  <c r="U18" i="8"/>
  <c r="U154" i="8"/>
  <c r="U261" i="8"/>
  <c r="U167" i="8"/>
  <c r="U122" i="8"/>
  <c r="U305" i="8"/>
  <c r="U46" i="8"/>
  <c r="U68" i="8"/>
  <c r="U52" i="8"/>
  <c r="U162" i="8"/>
  <c r="U132" i="8"/>
  <c r="T518" i="8"/>
  <c r="T34" i="8"/>
  <c r="S109" i="8"/>
  <c r="T45" i="8"/>
  <c r="T212" i="8"/>
  <c r="T501" i="8"/>
  <c r="T416" i="8"/>
  <c r="T263" i="8"/>
  <c r="T331" i="8"/>
  <c r="S44" i="8"/>
  <c r="T280" i="8"/>
  <c r="T365" i="8"/>
  <c r="T695" i="8"/>
  <c r="T178" i="8"/>
  <c r="T654" i="8"/>
  <c r="T637" i="8"/>
  <c r="T54" i="8"/>
  <c r="T689" i="8"/>
  <c r="T81" i="8"/>
  <c r="T671" i="8"/>
  <c r="T39" i="8"/>
  <c r="T246" i="8"/>
  <c r="T314" i="8"/>
  <c r="T450" i="8"/>
  <c r="T399" i="8"/>
  <c r="T603" i="8"/>
  <c r="V6" i="8"/>
  <c r="W4" i="8"/>
  <c r="T144" i="8"/>
  <c r="T620" i="8"/>
  <c r="T195" i="8"/>
  <c r="T229" i="8"/>
  <c r="T161" i="8"/>
  <c r="T569" i="8"/>
  <c r="T297" i="8"/>
  <c r="T382" i="8"/>
  <c r="T72" i="8"/>
  <c r="T127" i="8"/>
  <c r="T552" i="8"/>
  <c r="J689" i="1"/>
  <c r="J297" i="1"/>
  <c r="J620" i="1"/>
  <c r="J34" i="1"/>
  <c r="J178" i="1"/>
  <c r="J569" i="1"/>
  <c r="J535" i="1"/>
  <c r="J518" i="1"/>
  <c r="J416" i="1"/>
  <c r="J637" i="1"/>
  <c r="J331" i="1"/>
  <c r="J99" i="1"/>
  <c r="J263" i="1"/>
  <c r="J280" i="1"/>
  <c r="J63" i="1"/>
  <c r="J45" i="1"/>
  <c r="J382" i="1"/>
  <c r="J399" i="1"/>
  <c r="J365" i="1"/>
  <c r="J110" i="1"/>
  <c r="J54" i="1"/>
  <c r="J72" i="1"/>
  <c r="J127" i="1"/>
  <c r="J433" i="1"/>
  <c r="J39" i="1"/>
  <c r="J90" i="1"/>
  <c r="J348" i="1"/>
  <c r="J246" i="1"/>
  <c r="J161" i="1"/>
  <c r="J603" i="1"/>
  <c r="J450" i="1"/>
  <c r="J212" i="1"/>
  <c r="J654" i="1"/>
  <c r="J314" i="1"/>
  <c r="J195" i="1"/>
  <c r="J81" i="1"/>
  <c r="J552" i="1"/>
  <c r="I109" i="1"/>
  <c r="J144" i="1"/>
  <c r="J501" i="1"/>
  <c r="J484" i="1"/>
  <c r="K14" i="1"/>
  <c r="K30" i="1"/>
  <c r="K9" i="1"/>
  <c r="K25" i="1"/>
  <c r="K20" i="1"/>
  <c r="K32" i="1"/>
  <c r="K37" i="1"/>
  <c r="K41" i="1"/>
  <c r="K48" i="1"/>
  <c r="K69" i="1"/>
  <c r="K85" i="1"/>
  <c r="K31" i="1"/>
  <c r="K36" i="1"/>
  <c r="K40" i="1"/>
  <c r="K47" i="1"/>
  <c r="K53" i="1"/>
  <c r="K59" i="1"/>
  <c r="K64" i="1"/>
  <c r="K80" i="1"/>
  <c r="K95" i="1"/>
  <c r="K12" i="1"/>
  <c r="K18" i="1"/>
  <c r="K35" i="1"/>
  <c r="K46" i="1"/>
  <c r="K58" i="1"/>
  <c r="K75" i="1"/>
  <c r="K100" i="1"/>
  <c r="K123" i="1"/>
  <c r="K140" i="1"/>
  <c r="K160" i="1"/>
  <c r="K166" i="1"/>
  <c r="K186" i="1"/>
  <c r="K21" i="1"/>
  <c r="K27" i="1"/>
  <c r="K22" i="1"/>
  <c r="K51" i="1"/>
  <c r="K57" i="1"/>
  <c r="K62" i="1"/>
  <c r="K82" i="1"/>
  <c r="K114" i="1"/>
  <c r="K134" i="1"/>
  <c r="K135" i="1"/>
  <c r="K147" i="1"/>
  <c r="K167" i="1"/>
  <c r="K179" i="1"/>
  <c r="K196" i="1"/>
  <c r="K221" i="1"/>
  <c r="K94" i="1"/>
  <c r="K115" i="1"/>
  <c r="K136" i="1"/>
  <c r="K148" i="1"/>
  <c r="K168" i="1"/>
  <c r="K180" i="1"/>
  <c r="K181" i="1"/>
  <c r="K88" i="1"/>
  <c r="K101" i="1"/>
  <c r="K106" i="1"/>
  <c r="K129" i="1"/>
  <c r="K162" i="1"/>
  <c r="K184" i="1"/>
  <c r="K189" i="1"/>
  <c r="K214" i="1"/>
  <c r="K242" i="1"/>
  <c r="K247" i="1"/>
  <c r="K268" i="1"/>
  <c r="K289" i="1"/>
  <c r="K306" i="1"/>
  <c r="K322" i="1"/>
  <c r="K339" i="1"/>
  <c r="K349" i="1"/>
  <c r="K366" i="1"/>
  <c r="K13" i="1"/>
  <c r="K17" i="1"/>
  <c r="K49" i="1"/>
  <c r="K113" i="1"/>
  <c r="K138" i="1"/>
  <c r="K143" i="1"/>
  <c r="K146" i="1"/>
  <c r="K194" i="1"/>
  <c r="K215" i="1"/>
  <c r="K216" i="1"/>
  <c r="K237" i="1"/>
  <c r="K258" i="1"/>
  <c r="K279" i="1"/>
  <c r="K284" i="1"/>
  <c r="K301" i="1"/>
  <c r="K317" i="1"/>
  <c r="K334" i="1"/>
  <c r="K360" i="1"/>
  <c r="K377" i="1"/>
  <c r="K392" i="1"/>
  <c r="K65" i="1"/>
  <c r="K91" i="1"/>
  <c r="K103" i="1"/>
  <c r="K119" i="1"/>
  <c r="K126" i="1"/>
  <c r="K145" i="1"/>
  <c r="K152" i="1"/>
  <c r="K159" i="1"/>
  <c r="K174" i="1"/>
  <c r="K192" i="1"/>
  <c r="K217" i="1"/>
  <c r="K222" i="1"/>
  <c r="K227" i="1"/>
  <c r="K283" i="1"/>
  <c r="K345" i="1"/>
  <c r="K361" i="1"/>
  <c r="K374" i="1"/>
  <c r="K391" i="1"/>
  <c r="K393" i="1"/>
  <c r="K408" i="1"/>
  <c r="K429" i="1"/>
  <c r="K444" i="1"/>
  <c r="K455" i="1"/>
  <c r="K472" i="1"/>
  <c r="K493" i="1"/>
  <c r="K510" i="1"/>
  <c r="K527" i="1"/>
  <c r="K542" i="1"/>
  <c r="K559" i="1"/>
  <c r="K581" i="1"/>
  <c r="K597" i="1"/>
  <c r="K614" i="1"/>
  <c r="K631" i="1"/>
  <c r="K648" i="1"/>
  <c r="K665" i="1"/>
  <c r="K682" i="1"/>
  <c r="K703" i="1"/>
  <c r="K11" i="1"/>
  <c r="K19" i="1"/>
  <c r="K50" i="1"/>
  <c r="K68" i="1"/>
  <c r="K74" i="1"/>
  <c r="K112" i="1"/>
  <c r="K185" i="1"/>
  <c r="K209" i="1"/>
  <c r="K252" i="1"/>
  <c r="K267" i="1"/>
  <c r="K282" i="1"/>
  <c r="K294" i="1"/>
  <c r="K321" i="1"/>
  <c r="K373" i="1"/>
  <c r="K390" i="1"/>
  <c r="K403" i="1"/>
  <c r="K424" i="1"/>
  <c r="K439" i="1"/>
  <c r="K466" i="1"/>
  <c r="K483" i="1"/>
  <c r="K488" i="1"/>
  <c r="K505" i="1"/>
  <c r="K522" i="1"/>
  <c r="K537" i="1"/>
  <c r="K554" i="1"/>
  <c r="K576" i="1"/>
  <c r="K592" i="1"/>
  <c r="K609" i="1"/>
  <c r="K626" i="1"/>
  <c r="K643" i="1"/>
  <c r="K660" i="1"/>
  <c r="K677" i="1"/>
  <c r="K692" i="1"/>
  <c r="K698" i="1"/>
  <c r="K28" i="1"/>
  <c r="K71" i="1"/>
  <c r="K38" i="1"/>
  <c r="K118" i="1"/>
  <c r="K235" i="1"/>
  <c r="K269" i="1"/>
  <c r="K275" i="1"/>
  <c r="K286" i="1"/>
  <c r="K292" i="1"/>
  <c r="K319" i="1"/>
  <c r="K362" i="1"/>
  <c r="K369" i="1"/>
  <c r="K409" i="1"/>
  <c r="K441" i="1"/>
  <c r="K479" i="1"/>
  <c r="K494" i="1"/>
  <c r="K507" i="1"/>
  <c r="K520" i="1"/>
  <c r="K532" i="1"/>
  <c r="K560" i="1"/>
  <c r="K574" i="1"/>
  <c r="K588" i="1"/>
  <c r="K600" i="1"/>
  <c r="K613" i="1"/>
  <c r="K649" i="1"/>
  <c r="K662" i="1"/>
  <c r="K675" i="1"/>
  <c r="K687" i="1"/>
  <c r="K190" i="1"/>
  <c r="K241" i="1"/>
  <c r="K299" i="1"/>
  <c r="K381" i="1"/>
  <c r="K386" i="1"/>
  <c r="K42" i="1"/>
  <c r="K61" i="1"/>
  <c r="K78" i="1"/>
  <c r="K86" i="1"/>
  <c r="K108" i="1"/>
  <c r="K121" i="1"/>
  <c r="K149" i="1"/>
  <c r="K210" i="1"/>
  <c r="K238" i="1"/>
  <c r="K244" i="1"/>
  <c r="K255" i="1"/>
  <c r="K261" i="1"/>
  <c r="K272" i="1"/>
  <c r="K278" i="1"/>
  <c r="K295" i="1"/>
  <c r="K302" i="1"/>
  <c r="K316" i="1"/>
  <c r="K328" i="1"/>
  <c r="K378" i="1"/>
  <c r="K383" i="1"/>
  <c r="K389" i="1"/>
  <c r="K440" i="1"/>
  <c r="K478" i="1"/>
  <c r="K506" i="1"/>
  <c r="K519" i="1"/>
  <c r="K531" i="1"/>
  <c r="K536" i="1"/>
  <c r="K573" i="1"/>
  <c r="K585" i="1"/>
  <c r="K587" i="1"/>
  <c r="K599" i="1"/>
  <c r="K612" i="1"/>
  <c r="K625" i="1"/>
  <c r="K661" i="1"/>
  <c r="K674" i="1"/>
  <c r="K686" i="1"/>
  <c r="K691" i="1"/>
  <c r="K52" i="1"/>
  <c r="K70" i="1"/>
  <c r="K163" i="1"/>
  <c r="K193" i="1"/>
  <c r="K228" i="1"/>
  <c r="K305" i="1"/>
  <c r="K325" i="1"/>
  <c r="K332" i="1"/>
  <c r="K375" i="1"/>
  <c r="K454" i="1"/>
  <c r="K66" i="1"/>
  <c r="K79" i="1"/>
  <c r="K173" i="1"/>
  <c r="K203" i="1"/>
  <c r="K218" i="1"/>
  <c r="K310" i="1"/>
  <c r="K313" i="1"/>
  <c r="K351" i="1"/>
  <c r="K401" i="1"/>
  <c r="K410" i="1"/>
  <c r="K523" i="1"/>
  <c r="K529" i="1"/>
  <c r="K563" i="1"/>
  <c r="K593" i="1"/>
  <c r="K629" i="1"/>
  <c r="K635" i="1"/>
  <c r="K678" i="1"/>
  <c r="K684" i="1"/>
  <c r="K122" i="1"/>
  <c r="K156" i="1"/>
  <c r="K182" i="1"/>
  <c r="K211" i="1"/>
  <c r="K233" i="1"/>
  <c r="K270" i="1"/>
  <c r="K337" i="1"/>
  <c r="K340" i="1"/>
  <c r="K354" i="1"/>
  <c r="K405" i="1"/>
  <c r="K442" i="1"/>
  <c r="K499" i="1"/>
  <c r="K540" i="1"/>
  <c r="K642" i="1"/>
  <c r="K253" i="1"/>
  <c r="K422" i="1"/>
  <c r="K431" i="1"/>
  <c r="K471" i="1"/>
  <c r="K496" i="1"/>
  <c r="K503" i="1"/>
  <c r="K556" i="1"/>
  <c r="K104" i="1"/>
  <c r="K133" i="1"/>
  <c r="K208" i="1"/>
  <c r="K236" i="1"/>
  <c r="K273" i="1"/>
  <c r="K285" i="1"/>
  <c r="K407" i="1"/>
  <c r="K437" i="1"/>
  <c r="K446" i="1"/>
  <c r="K565" i="1"/>
  <c r="K667" i="1"/>
  <c r="K701" i="1"/>
  <c r="K226" i="1"/>
  <c r="K256" i="1"/>
  <c r="K259" i="1"/>
  <c r="K296" i="1"/>
  <c r="K335" i="1"/>
  <c r="K67" i="1"/>
  <c r="K102" i="1"/>
  <c r="K131" i="1"/>
  <c r="K139" i="1"/>
  <c r="K250" i="1"/>
  <c r="K287" i="1"/>
  <c r="K290" i="1"/>
  <c r="K380" i="1"/>
  <c r="K397" i="1"/>
  <c r="K418" i="1"/>
  <c r="K420" i="1"/>
  <c r="K427" i="1"/>
  <c r="K452" i="1"/>
  <c r="K459" i="1"/>
  <c r="K461" i="1"/>
  <c r="K469" i="1"/>
  <c r="K490" i="1"/>
  <c r="K526" i="1"/>
  <c r="K543" i="1"/>
  <c r="K570" i="1"/>
  <c r="K582" i="1"/>
  <c r="K590" i="1"/>
  <c r="K596" i="1"/>
  <c r="K639" i="1"/>
  <c r="K645" i="1"/>
  <c r="K681" i="1"/>
  <c r="K357" i="1"/>
  <c r="K412" i="1"/>
  <c r="K414" i="1"/>
  <c r="K435" i="1"/>
  <c r="K476" i="1"/>
  <c r="K487" i="1"/>
  <c r="K546" i="1"/>
  <c r="K579" i="1"/>
  <c r="K606" i="1"/>
  <c r="K655" i="1"/>
  <c r="K15" i="1"/>
  <c r="K23" i="1"/>
  <c r="K77" i="1"/>
  <c r="K141" i="1"/>
  <c r="K157" i="1"/>
  <c r="K165" i="1"/>
  <c r="K175" i="1"/>
  <c r="K183" i="1"/>
  <c r="K191" i="1"/>
  <c r="K198" i="1"/>
  <c r="K230" i="1"/>
  <c r="K265" i="1"/>
  <c r="K293" i="1"/>
  <c r="K308" i="1"/>
  <c r="K372" i="1"/>
  <c r="K463" i="1"/>
  <c r="K473" i="1"/>
  <c r="K549" i="1"/>
  <c r="K602" i="1"/>
  <c r="K615" i="1"/>
  <c r="K622" i="1"/>
  <c r="K651" i="1"/>
  <c r="K658" i="1"/>
  <c r="K204" i="1"/>
  <c r="K248" i="1"/>
  <c r="K276" i="1"/>
  <c r="K343" i="1"/>
  <c r="K482" i="1"/>
  <c r="K512" i="1"/>
  <c r="K553" i="1"/>
  <c r="K618" i="1"/>
  <c r="K43" i="1"/>
  <c r="K116" i="1"/>
  <c r="K132" i="1"/>
  <c r="K142" i="1"/>
  <c r="K150" i="1"/>
  <c r="K158" i="1"/>
  <c r="K320" i="1"/>
  <c r="K352" i="1"/>
  <c r="K355" i="1"/>
  <c r="K176" i="1"/>
  <c r="K311" i="1"/>
  <c r="K225" i="1"/>
  <c r="K303" i="1"/>
  <c r="K333" i="1"/>
  <c r="K384" i="1"/>
  <c r="K10" i="1"/>
  <c r="K83" i="1"/>
  <c r="K92" i="1"/>
  <c r="K97" i="1"/>
  <c r="K169" i="1"/>
  <c r="K199" i="1"/>
  <c r="K219" i="1"/>
  <c r="K251" i="1"/>
  <c r="K26" i="1"/>
  <c r="K55" i="1"/>
  <c r="K153" i="1"/>
  <c r="K172" i="1"/>
  <c r="K117" i="1"/>
  <c r="K240" i="1"/>
  <c r="K266" i="1"/>
  <c r="K300" i="1"/>
  <c r="K347" i="1"/>
  <c r="K359" i="1"/>
  <c r="K363" i="1"/>
  <c r="K485" i="1"/>
  <c r="K528" i="1"/>
  <c r="K534" i="1"/>
  <c r="K96" i="1"/>
  <c r="K107" i="1"/>
  <c r="K155" i="1"/>
  <c r="K206" i="1"/>
  <c r="K224" i="1"/>
  <c r="K249" i="1"/>
  <c r="K326" i="1"/>
  <c r="K341" i="1"/>
  <c r="K379" i="1"/>
  <c r="K402" i="1"/>
  <c r="K60" i="1"/>
  <c r="K128" i="1"/>
  <c r="K164" i="1"/>
  <c r="K111" i="1"/>
  <c r="K323" i="1"/>
  <c r="K327" i="1"/>
  <c r="K413" i="1"/>
  <c r="K448" i="1"/>
  <c r="K453" i="1"/>
  <c r="K458" i="1"/>
  <c r="K462" i="1"/>
  <c r="K486" i="1"/>
  <c r="K656" i="1"/>
  <c r="K670" i="1"/>
  <c r="K690" i="1"/>
  <c r="K207" i="1"/>
  <c r="K213" i="1"/>
  <c r="K312" i="1"/>
  <c r="K387" i="1"/>
  <c r="K460" i="1"/>
  <c r="K464" i="1"/>
  <c r="K468" i="1"/>
  <c r="K470" i="1"/>
  <c r="K474" i="1"/>
  <c r="K475" i="1"/>
  <c r="K497" i="1"/>
  <c r="K498" i="1"/>
  <c r="K607" i="1"/>
  <c r="K657" i="1"/>
  <c r="K663" i="1"/>
  <c r="K84" i="1"/>
  <c r="K105" i="1"/>
  <c r="K171" i="1"/>
  <c r="K187" i="1"/>
  <c r="K281" i="1"/>
  <c r="K358" i="1"/>
  <c r="K376" i="1"/>
  <c r="K394" i="1"/>
  <c r="K395" i="1"/>
  <c r="K406" i="1"/>
  <c r="K428" i="1"/>
  <c r="K449" i="1"/>
  <c r="K457" i="1"/>
  <c r="K87" i="1"/>
  <c r="K200" i="1"/>
  <c r="K364" i="1"/>
  <c r="K367" i="1"/>
  <c r="K404" i="1"/>
  <c r="K445" i="1"/>
  <c r="K456" i="1"/>
  <c r="K481" i="1"/>
  <c r="K491" i="1"/>
  <c r="K515" i="1"/>
  <c r="K516" i="1"/>
  <c r="K544" i="1"/>
  <c r="K562" i="1"/>
  <c r="K568" i="1"/>
  <c r="K669" i="1"/>
  <c r="K679" i="1"/>
  <c r="K685" i="1"/>
  <c r="K480" i="1"/>
  <c r="K151" i="1"/>
  <c r="K76" i="1"/>
  <c r="K170" i="1"/>
  <c r="K298" i="1"/>
  <c r="K329" i="1"/>
  <c r="K342" i="1"/>
  <c r="K489" i="1"/>
  <c r="K508" i="1"/>
  <c r="K525" i="1"/>
  <c r="K558" i="1"/>
  <c r="K561" i="1"/>
  <c r="K567" i="1"/>
  <c r="K572" i="1"/>
  <c r="K668" i="1"/>
  <c r="K557" i="1"/>
  <c r="K24" i="1"/>
  <c r="K73" i="1"/>
  <c r="K98" i="1"/>
  <c r="K239" i="1"/>
  <c r="K243" i="1"/>
  <c r="K257" i="1"/>
  <c r="K514" i="1"/>
  <c r="K564" i="1"/>
  <c r="K575" i="1"/>
  <c r="K584" i="1"/>
  <c r="K29" i="1"/>
  <c r="K205" i="1"/>
  <c r="K271" i="1"/>
  <c r="K315" i="1"/>
  <c r="K344" i="1"/>
  <c r="K346" i="1"/>
  <c r="K350" i="1"/>
  <c r="K426" i="1"/>
  <c r="K533" i="1"/>
  <c r="K551" i="1"/>
  <c r="K566" i="1"/>
  <c r="K571" i="1"/>
  <c r="K676" i="1"/>
  <c r="K688" i="1"/>
  <c r="K578" i="1"/>
  <c r="K125" i="1"/>
  <c r="K245" i="1"/>
  <c r="K277" i="1"/>
  <c r="K436" i="1"/>
  <c r="K223" i="1"/>
  <c r="K274" i="1"/>
  <c r="K288" i="1"/>
  <c r="K396" i="1"/>
  <c r="K419" i="1"/>
  <c r="K451" i="1"/>
  <c r="K477" i="1"/>
  <c r="K517" i="1"/>
  <c r="K555" i="1"/>
  <c r="K611" i="1"/>
  <c r="K633" i="1"/>
  <c r="K447" i="1"/>
  <c r="K509" i="1"/>
  <c r="K547" i="1"/>
  <c r="K601" i="1"/>
  <c r="K636" i="1"/>
  <c r="K371" i="1"/>
  <c r="K511" i="1"/>
  <c r="K530" i="1"/>
  <c r="K623" i="1"/>
  <c r="K644" i="1"/>
  <c r="K666" i="1"/>
  <c r="K356" i="1"/>
  <c r="K550" i="1"/>
  <c r="K580" i="1"/>
  <c r="K650" i="1"/>
  <c r="K694" i="1"/>
  <c r="K697" i="1"/>
  <c r="K264" i="1"/>
  <c r="K538" i="1"/>
  <c r="K659" i="1"/>
  <c r="K672" i="1"/>
  <c r="K680" i="1"/>
  <c r="K641" i="1"/>
  <c r="K120" i="1"/>
  <c r="K137" i="1"/>
  <c r="K177" i="1"/>
  <c r="K411" i="1"/>
  <c r="K415" i="1"/>
  <c r="K500" i="1"/>
  <c r="K693" i="1"/>
  <c r="K700" i="1"/>
  <c r="K653" i="1"/>
  <c r="K220" i="1"/>
  <c r="K231" i="1"/>
  <c r="K260" i="1"/>
  <c r="K291" i="1"/>
  <c r="K589" i="1"/>
  <c r="K624" i="1"/>
  <c r="K646" i="1"/>
  <c r="K234" i="1"/>
  <c r="K324" i="1"/>
  <c r="K368" i="1"/>
  <c r="K370" i="1"/>
  <c r="K423" i="1"/>
  <c r="K425" i="1"/>
  <c r="K443" i="1"/>
  <c r="K504" i="1"/>
  <c r="K541" i="1"/>
  <c r="K628" i="1"/>
  <c r="K197" i="1"/>
  <c r="K338" i="1"/>
  <c r="K400" i="1"/>
  <c r="K495" i="1"/>
  <c r="K583" i="1"/>
  <c r="K610" i="1"/>
  <c r="K619" i="1"/>
  <c r="K632" i="1"/>
  <c r="K93" i="1"/>
  <c r="K124" i="1"/>
  <c r="K201" i="1"/>
  <c r="K33" i="1"/>
  <c r="K434" i="1"/>
  <c r="K513" i="1"/>
  <c r="K605" i="1"/>
  <c r="K627" i="1"/>
  <c r="K309" i="1"/>
  <c r="K421" i="1"/>
  <c r="K430" i="1"/>
  <c r="K604" i="1"/>
  <c r="K89" i="1"/>
  <c r="K254" i="1"/>
  <c r="K330" i="1"/>
  <c r="K188" i="1"/>
  <c r="K398" i="1"/>
  <c r="K673" i="1"/>
  <c r="K388" i="1"/>
  <c r="K56" i="1"/>
  <c r="K702" i="1"/>
  <c r="K232" i="1"/>
  <c r="K417" i="1"/>
  <c r="K591" i="1"/>
  <c r="K594" i="1"/>
  <c r="K616" i="1"/>
  <c r="K492" i="1"/>
  <c r="K608" i="1"/>
  <c r="K630" i="1"/>
  <c r="K652" i="1"/>
  <c r="K521" i="1"/>
  <c r="K647" i="1"/>
  <c r="K432" i="1"/>
  <c r="K438" i="1"/>
  <c r="K577" i="1"/>
  <c r="K502" i="1"/>
  <c r="K154" i="1"/>
  <c r="K548" i="1"/>
  <c r="K16" i="1"/>
  <c r="K304" i="1"/>
  <c r="K545" i="1"/>
  <c r="K336" i="1"/>
  <c r="K353" i="1"/>
  <c r="K385" i="1"/>
  <c r="K524" i="1"/>
  <c r="K595" i="1"/>
  <c r="K617" i="1"/>
  <c r="K640" i="1"/>
  <c r="K130" i="1"/>
  <c r="K202" i="1"/>
  <c r="K539" i="1"/>
  <c r="K598" i="1"/>
  <c r="K621" i="1"/>
  <c r="K318" i="1"/>
  <c r="K634" i="1"/>
  <c r="K699" i="1"/>
  <c r="K638" i="1"/>
  <c r="K262" i="1"/>
  <c r="K307" i="1"/>
  <c r="K465" i="1"/>
  <c r="K683" i="1"/>
  <c r="K664" i="1"/>
  <c r="J467" i="1"/>
  <c r="J229" i="1"/>
  <c r="J586" i="1"/>
  <c r="J671" i="1"/>
  <c r="I44" i="1"/>
  <c r="N4" i="1"/>
  <c r="M6" i="1"/>
  <c r="L6" i="1"/>
  <c r="H20" i="10" l="1"/>
  <c r="H19" i="10"/>
  <c r="F20" i="10"/>
  <c r="F19" i="10"/>
  <c r="G19" i="10"/>
  <c r="G20" i="10"/>
  <c r="S12" i="10"/>
  <c r="S11" i="10"/>
  <c r="R8" i="8"/>
  <c r="S7" i="8"/>
  <c r="S8" i="8" s="1"/>
  <c r="T44" i="8"/>
  <c r="T109" i="8"/>
  <c r="U212" i="8"/>
  <c r="U450" i="8"/>
  <c r="U263" i="8"/>
  <c r="U365" i="8"/>
  <c r="U144" i="8"/>
  <c r="U416" i="8"/>
  <c r="U161" i="8"/>
  <c r="U433" i="8"/>
  <c r="U484" i="8"/>
  <c r="U535" i="8"/>
  <c r="U654" i="8"/>
  <c r="U34" i="8"/>
  <c r="U178" i="8"/>
  <c r="U637" i="8"/>
  <c r="V688" i="8"/>
  <c r="V694" i="8"/>
  <c r="V679" i="8"/>
  <c r="V698" i="8"/>
  <c r="V692" i="8"/>
  <c r="V686" i="8"/>
  <c r="V683" i="8"/>
  <c r="V702" i="8"/>
  <c r="V680" i="8"/>
  <c r="V655" i="8"/>
  <c r="V699" i="8"/>
  <c r="V652" i="8"/>
  <c r="V697" i="8"/>
  <c r="V678" i="8"/>
  <c r="V670" i="8"/>
  <c r="V663" i="8"/>
  <c r="V649" i="8"/>
  <c r="V633" i="8"/>
  <c r="V693" i="8"/>
  <c r="V685" i="8"/>
  <c r="V639" i="8"/>
  <c r="V623" i="8"/>
  <c r="V607" i="8"/>
  <c r="V674" i="8"/>
  <c r="V672" i="8"/>
  <c r="V666" i="8"/>
  <c r="V701" i="8"/>
  <c r="V690" i="8"/>
  <c r="V641" i="8"/>
  <c r="V635" i="8"/>
  <c r="V627" i="8"/>
  <c r="V700" i="8"/>
  <c r="V676" i="8"/>
  <c r="V660" i="8"/>
  <c r="V656" i="8"/>
  <c r="V629" i="8"/>
  <c r="V606" i="8"/>
  <c r="V677" i="8"/>
  <c r="V665" i="8"/>
  <c r="V696" i="8"/>
  <c r="V687" i="8"/>
  <c r="V664" i="8"/>
  <c r="V662" i="8"/>
  <c r="V644" i="8"/>
  <c r="V632" i="8"/>
  <c r="V618" i="8"/>
  <c r="V593" i="8"/>
  <c r="V577" i="8"/>
  <c r="V669" i="8"/>
  <c r="V667" i="8"/>
  <c r="V650" i="8"/>
  <c r="V588" i="8"/>
  <c r="V703" i="8"/>
  <c r="V612" i="8"/>
  <c r="V659" i="8"/>
  <c r="V643" i="8"/>
  <c r="V611" i="8"/>
  <c r="V594" i="8"/>
  <c r="V578" i="8"/>
  <c r="V668" i="8"/>
  <c r="V645" i="8"/>
  <c r="V622" i="8"/>
  <c r="V619" i="8"/>
  <c r="V600" i="8"/>
  <c r="V591" i="8"/>
  <c r="V682" i="8"/>
  <c r="V648" i="8"/>
  <c r="V626" i="8"/>
  <c r="V579" i="8"/>
  <c r="V642" i="8"/>
  <c r="V640" i="8"/>
  <c r="V625" i="8"/>
  <c r="V624" i="8"/>
  <c r="V601" i="8"/>
  <c r="V556" i="8"/>
  <c r="V549" i="8"/>
  <c r="V537" i="8"/>
  <c r="V521" i="8"/>
  <c r="V505" i="8"/>
  <c r="V673" i="8"/>
  <c r="V617" i="8"/>
  <c r="V616" i="8"/>
  <c r="V614" i="8"/>
  <c r="V583" i="8"/>
  <c r="V575" i="8"/>
  <c r="V615" i="8"/>
  <c r="V647" i="8"/>
  <c r="V630" i="8"/>
  <c r="V604" i="8"/>
  <c r="V598" i="8"/>
  <c r="V574" i="8"/>
  <c r="V570" i="8"/>
  <c r="V538" i="8"/>
  <c r="V522" i="8"/>
  <c r="V506" i="8"/>
  <c r="V490" i="8"/>
  <c r="V684" i="8"/>
  <c r="V661" i="8"/>
  <c r="V613" i="8"/>
  <c r="V564" i="8"/>
  <c r="V562" i="8"/>
  <c r="V516" i="8"/>
  <c r="V494" i="8"/>
  <c r="V487" i="8"/>
  <c r="V479" i="8"/>
  <c r="V463" i="8"/>
  <c r="V447" i="8"/>
  <c r="V646" i="8"/>
  <c r="V596" i="8"/>
  <c r="V587" i="8"/>
  <c r="V580" i="8"/>
  <c r="V563" i="8"/>
  <c r="V533" i="8"/>
  <c r="V691" i="8"/>
  <c r="V657" i="8"/>
  <c r="V638" i="8"/>
  <c r="V621" i="8"/>
  <c r="V610" i="8"/>
  <c r="V595" i="8"/>
  <c r="V541" i="8"/>
  <c r="V498" i="8"/>
  <c r="V480" i="8"/>
  <c r="V464" i="8"/>
  <c r="V448" i="8"/>
  <c r="V432" i="8"/>
  <c r="V658" i="8"/>
  <c r="V605" i="8"/>
  <c r="V590" i="8"/>
  <c r="V572" i="8"/>
  <c r="V548" i="8"/>
  <c r="V530" i="8"/>
  <c r="V504" i="8"/>
  <c r="V437" i="8"/>
  <c r="V430" i="8"/>
  <c r="V406" i="8"/>
  <c r="V675" i="8"/>
  <c r="V526" i="8"/>
  <c r="V519" i="8"/>
  <c r="V470" i="8"/>
  <c r="V651" i="8"/>
  <c r="V634" i="8"/>
  <c r="V585" i="8"/>
  <c r="V567" i="8"/>
  <c r="V561" i="8"/>
  <c r="V553" i="8"/>
  <c r="V636" i="8"/>
  <c r="V536" i="8"/>
  <c r="V534" i="8"/>
  <c r="V527" i="8"/>
  <c r="V507" i="8"/>
  <c r="V458" i="8"/>
  <c r="V407" i="8"/>
  <c r="V391" i="8"/>
  <c r="V375" i="8"/>
  <c r="V493" i="8"/>
  <c r="V462" i="8"/>
  <c r="V455" i="8"/>
  <c r="V395" i="8"/>
  <c r="V386" i="8"/>
  <c r="V374" i="8"/>
  <c r="V681" i="8"/>
  <c r="V599" i="8"/>
  <c r="V576" i="8"/>
  <c r="V565" i="8"/>
  <c r="V560" i="8"/>
  <c r="V517" i="8"/>
  <c r="V491" i="8"/>
  <c r="V466" i="8"/>
  <c r="V459" i="8"/>
  <c r="V423" i="8"/>
  <c r="V367" i="8"/>
  <c r="V568" i="8"/>
  <c r="V509" i="8"/>
  <c r="V499" i="8"/>
  <c r="V581" i="8"/>
  <c r="V547" i="8"/>
  <c r="V481" i="8"/>
  <c r="V477" i="8"/>
  <c r="V444" i="8"/>
  <c r="V443" i="8"/>
  <c r="V429" i="8"/>
  <c r="V422" i="8"/>
  <c r="V609" i="8"/>
  <c r="V531" i="8"/>
  <c r="V525" i="8"/>
  <c r="V515" i="8"/>
  <c r="V492" i="8"/>
  <c r="V465" i="8"/>
  <c r="V453" i="8"/>
  <c r="V445" i="8"/>
  <c r="V414" i="8"/>
  <c r="V376" i="8"/>
  <c r="V345" i="8"/>
  <c r="V329" i="8"/>
  <c r="V313" i="8"/>
  <c r="V281" i="8"/>
  <c r="V265" i="8"/>
  <c r="V249" i="8"/>
  <c r="V233" i="8"/>
  <c r="V217" i="8"/>
  <c r="V201" i="8"/>
  <c r="V185" i="8"/>
  <c r="V169" i="8"/>
  <c r="V153" i="8"/>
  <c r="V592" i="8"/>
  <c r="V511" i="8"/>
  <c r="V478" i="8"/>
  <c r="V396" i="8"/>
  <c r="V385" i="8"/>
  <c r="V369" i="8"/>
  <c r="V361" i="8"/>
  <c r="V356" i="8"/>
  <c r="V340" i="8"/>
  <c r="V324" i="8"/>
  <c r="V308" i="8"/>
  <c r="V292" i="8"/>
  <c r="V276" i="8"/>
  <c r="V260" i="8"/>
  <c r="V244" i="8"/>
  <c r="V228" i="8"/>
  <c r="V196" i="8"/>
  <c r="V180" i="8"/>
  <c r="V164" i="8"/>
  <c r="V148" i="8"/>
  <c r="V589" i="8"/>
  <c r="V558" i="8"/>
  <c r="V550" i="8"/>
  <c r="V496" i="8"/>
  <c r="V434" i="8"/>
  <c r="V566" i="8"/>
  <c r="V540" i="8"/>
  <c r="V532" i="8"/>
  <c r="V469" i="8"/>
  <c r="V441" i="8"/>
  <c r="V425" i="8"/>
  <c r="V421" i="8"/>
  <c r="V411" i="8"/>
  <c r="V397" i="8"/>
  <c r="V393" i="8"/>
  <c r="V363" i="8"/>
  <c r="V359" i="8"/>
  <c r="V346" i="8"/>
  <c r="V330" i="8"/>
  <c r="V298" i="8"/>
  <c r="V282" i="8"/>
  <c r="V266" i="8"/>
  <c r="V250" i="8"/>
  <c r="V234" i="8"/>
  <c r="V218" i="8"/>
  <c r="V202" i="8"/>
  <c r="V186" i="8"/>
  <c r="V170" i="8"/>
  <c r="V154" i="8"/>
  <c r="V138" i="8"/>
  <c r="V508" i="8"/>
  <c r="V401" i="8"/>
  <c r="V392" i="8"/>
  <c r="V350" i="8"/>
  <c r="V322" i="8"/>
  <c r="V303" i="8"/>
  <c r="V293" i="8"/>
  <c r="V286" i="8"/>
  <c r="V258" i="8"/>
  <c r="V239" i="8"/>
  <c r="V221" i="8"/>
  <c r="V546" i="8"/>
  <c r="V524" i="8"/>
  <c r="V457" i="8"/>
  <c r="V449" i="8"/>
  <c r="V440" i="8"/>
  <c r="V349" i="8"/>
  <c r="V321" i="8"/>
  <c r="V312" i="8"/>
  <c r="V285" i="8"/>
  <c r="V257" i="8"/>
  <c r="V248" i="8"/>
  <c r="V220" i="8"/>
  <c r="V211" i="8"/>
  <c r="V497" i="8"/>
  <c r="V476" i="8"/>
  <c r="V473" i="8"/>
  <c r="V442" i="8"/>
  <c r="V428" i="8"/>
  <c r="V602" i="8"/>
  <c r="V545" i="8"/>
  <c r="V528" i="8"/>
  <c r="V513" i="8"/>
  <c r="V454" i="8"/>
  <c r="V410" i="8"/>
  <c r="V400" i="8"/>
  <c r="V388" i="8"/>
  <c r="V383" i="8"/>
  <c r="V380" i="8"/>
  <c r="V347" i="8"/>
  <c r="V339" i="8"/>
  <c r="V310" i="8"/>
  <c r="V283" i="8"/>
  <c r="V275" i="8"/>
  <c r="V209" i="8"/>
  <c r="V544" i="8"/>
  <c r="V597" i="8"/>
  <c r="V573" i="8"/>
  <c r="V523" i="8"/>
  <c r="V628" i="8"/>
  <c r="V584" i="8"/>
  <c r="V582" i="8"/>
  <c r="V539" i="8"/>
  <c r="V529" i="8"/>
  <c r="V520" i="8"/>
  <c r="V571" i="8"/>
  <c r="V608" i="8"/>
  <c r="V559" i="8"/>
  <c r="V542" i="8"/>
  <c r="V631" i="8"/>
  <c r="V653" i="8"/>
  <c r="V554" i="8"/>
  <c r="V512" i="8"/>
  <c r="V483" i="8"/>
  <c r="V486" i="8"/>
  <c r="V514" i="8"/>
  <c r="V446" i="8"/>
  <c r="V431" i="8"/>
  <c r="V555" i="8"/>
  <c r="V485" i="8"/>
  <c r="V551" i="8"/>
  <c r="V488" i="8"/>
  <c r="V461" i="8"/>
  <c r="V557" i="8"/>
  <c r="V543" i="8"/>
  <c r="V503" i="8"/>
  <c r="V482" i="8"/>
  <c r="V475" i="8"/>
  <c r="V456" i="8"/>
  <c r="V435" i="8"/>
  <c r="V502" i="8"/>
  <c r="V403" i="8"/>
  <c r="V500" i="8"/>
  <c r="V409" i="8"/>
  <c r="V468" i="8"/>
  <c r="V438" i="8"/>
  <c r="V460" i="8"/>
  <c r="V452" i="8"/>
  <c r="V424" i="8"/>
  <c r="V413" i="8"/>
  <c r="V381" i="8"/>
  <c r="V377" i="8"/>
  <c r="V366" i="8"/>
  <c r="V471" i="8"/>
  <c r="V415" i="8"/>
  <c r="V405" i="8"/>
  <c r="V387" i="8"/>
  <c r="V379" i="8"/>
  <c r="V378" i="8"/>
  <c r="V495" i="8"/>
  <c r="V436" i="8"/>
  <c r="V426" i="8"/>
  <c r="V419" i="8"/>
  <c r="V451" i="8"/>
  <c r="V417" i="8"/>
  <c r="V489" i="8"/>
  <c r="V371" i="8"/>
  <c r="V353" i="8"/>
  <c r="V343" i="8"/>
  <c r="V341" i="8"/>
  <c r="V334" i="8"/>
  <c r="V332" i="8"/>
  <c r="V323" i="8"/>
  <c r="V306" i="8"/>
  <c r="V304" i="8"/>
  <c r="V278" i="8"/>
  <c r="V394" i="8"/>
  <c r="V362" i="8"/>
  <c r="V357" i="8"/>
  <c r="V327" i="8"/>
  <c r="V418" i="8"/>
  <c r="V398" i="8"/>
  <c r="V373" i="8"/>
  <c r="V295" i="8"/>
  <c r="V290" i="8"/>
  <c r="V352" i="8"/>
  <c r="V299" i="8"/>
  <c r="V294" i="8"/>
  <c r="V289" i="8"/>
  <c r="V262" i="8"/>
  <c r="V338" i="8"/>
  <c r="V325" i="8"/>
  <c r="V412" i="8"/>
  <c r="V389" i="8"/>
  <c r="V291" i="8"/>
  <c r="V370" i="8"/>
  <c r="V328" i="8"/>
  <c r="V279" i="8"/>
  <c r="V354" i="8"/>
  <c r="V318" i="8"/>
  <c r="V288" i="8"/>
  <c r="V274" i="8"/>
  <c r="V222" i="8"/>
  <c r="V188" i="8"/>
  <c r="V408" i="8"/>
  <c r="V368" i="8"/>
  <c r="V302" i="8"/>
  <c r="V254" i="8"/>
  <c r="V237" i="8"/>
  <c r="V224" i="8"/>
  <c r="V208" i="8"/>
  <c r="V187" i="8"/>
  <c r="V179" i="8"/>
  <c r="V336" i="8"/>
  <c r="V296" i="8"/>
  <c r="V384" i="8"/>
  <c r="V335" i="8"/>
  <c r="V326" i="8"/>
  <c r="V300" i="8"/>
  <c r="V255" i="8"/>
  <c r="V245" i="8"/>
  <c r="V236" i="8"/>
  <c r="V227" i="8"/>
  <c r="V226" i="8"/>
  <c r="V216" i="8"/>
  <c r="V194" i="8"/>
  <c r="V190" i="8"/>
  <c r="V160" i="8"/>
  <c r="V151" i="8"/>
  <c r="V136" i="8"/>
  <c r="V120" i="8"/>
  <c r="V104" i="8"/>
  <c r="V474" i="8"/>
  <c r="V269" i="8"/>
  <c r="V198" i="8"/>
  <c r="V150" i="8"/>
  <c r="V131" i="8"/>
  <c r="V115" i="8"/>
  <c r="V427" i="8"/>
  <c r="V372" i="8"/>
  <c r="V320" i="8"/>
  <c r="V315" i="8"/>
  <c r="V256" i="8"/>
  <c r="V235" i="8"/>
  <c r="V223" i="8"/>
  <c r="V214" i="8"/>
  <c r="V213" i="8"/>
  <c r="V206" i="8"/>
  <c r="V420" i="8"/>
  <c r="V311" i="8"/>
  <c r="V225" i="8"/>
  <c r="V207" i="8"/>
  <c r="V173" i="8"/>
  <c r="V149" i="8"/>
  <c r="V124" i="8"/>
  <c r="V118" i="8"/>
  <c r="V105" i="8"/>
  <c r="V92" i="8"/>
  <c r="V76" i="8"/>
  <c r="V60" i="8"/>
  <c r="V268" i="8"/>
  <c r="V253" i="8"/>
  <c r="V232" i="8"/>
  <c r="V152" i="8"/>
  <c r="V145" i="8"/>
  <c r="V112" i="8"/>
  <c r="V404" i="8"/>
  <c r="V402" i="8"/>
  <c r="V360" i="8"/>
  <c r="V247" i="8"/>
  <c r="V240" i="8"/>
  <c r="V197" i="8"/>
  <c r="V192" i="8"/>
  <c r="V167" i="8"/>
  <c r="V142" i="8"/>
  <c r="V129" i="8"/>
  <c r="V88" i="8"/>
  <c r="V317" i="8"/>
  <c r="V271" i="8"/>
  <c r="V259" i="8"/>
  <c r="V147" i="8"/>
  <c r="V134" i="8"/>
  <c r="V130" i="8"/>
  <c r="V123" i="8"/>
  <c r="V116" i="8"/>
  <c r="V82" i="8"/>
  <c r="V79" i="8"/>
  <c r="V73" i="8"/>
  <c r="V69" i="8"/>
  <c r="V62" i="8"/>
  <c r="V238" i="8"/>
  <c r="V204" i="8"/>
  <c r="V103" i="8"/>
  <c r="V55" i="8"/>
  <c r="V355" i="8"/>
  <c r="V277" i="8"/>
  <c r="V270" i="8"/>
  <c r="V252" i="8"/>
  <c r="V242" i="8"/>
  <c r="V215" i="8"/>
  <c r="V200" i="8"/>
  <c r="V191" i="8"/>
  <c r="V135" i="8"/>
  <c r="V333" i="8"/>
  <c r="V181" i="8"/>
  <c r="V171" i="8"/>
  <c r="V165" i="8"/>
  <c r="V65" i="8"/>
  <c r="V53" i="8"/>
  <c r="V25" i="8"/>
  <c r="V9" i="8"/>
  <c r="V337" i="8"/>
  <c r="V85" i="8"/>
  <c r="V390" i="8"/>
  <c r="V358" i="8"/>
  <c r="V307" i="8"/>
  <c r="V176" i="8"/>
  <c r="V143" i="8"/>
  <c r="V95" i="8"/>
  <c r="V87" i="8"/>
  <c r="V47" i="8"/>
  <c r="V41" i="8"/>
  <c r="V35" i="8"/>
  <c r="V29" i="8"/>
  <c r="V20" i="8"/>
  <c r="V231" i="8"/>
  <c r="V166" i="8"/>
  <c r="V71" i="8"/>
  <c r="V351" i="8"/>
  <c r="V243" i="8"/>
  <c r="V230" i="8"/>
  <c r="V89" i="8"/>
  <c r="V58" i="8"/>
  <c r="V21" i="8"/>
  <c r="V319" i="8"/>
  <c r="V175" i="8"/>
  <c r="V128" i="8"/>
  <c r="V48" i="8"/>
  <c r="V14" i="8"/>
  <c r="V12" i="8"/>
  <c r="V264" i="8"/>
  <c r="V163" i="8"/>
  <c r="V267" i="8"/>
  <c r="V241" i="8"/>
  <c r="V67" i="8"/>
  <c r="V38" i="8"/>
  <c r="V31" i="8"/>
  <c r="V13" i="8"/>
  <c r="V510" i="8"/>
  <c r="V301" i="8"/>
  <c r="V114" i="8"/>
  <c r="V113" i="8"/>
  <c r="V106" i="8"/>
  <c r="V101" i="8"/>
  <c r="V100" i="8"/>
  <c r="V77" i="8"/>
  <c r="V57" i="8"/>
  <c r="V137" i="8"/>
  <c r="V210" i="8"/>
  <c r="V199" i="8"/>
  <c r="V184" i="8"/>
  <c r="V174" i="8"/>
  <c r="V158" i="8"/>
  <c r="V102" i="8"/>
  <c r="V64" i="8"/>
  <c r="V61" i="8"/>
  <c r="V59" i="8"/>
  <c r="V11" i="8"/>
  <c r="V472" i="8"/>
  <c r="V155" i="8"/>
  <c r="V139" i="8"/>
  <c r="V133" i="8"/>
  <c r="V119" i="8"/>
  <c r="V91" i="8"/>
  <c r="V86" i="8"/>
  <c r="V46" i="8"/>
  <c r="V42" i="8"/>
  <c r="V364" i="8"/>
  <c r="V287" i="8"/>
  <c r="V251" i="8"/>
  <c r="V284" i="8"/>
  <c r="V189" i="8"/>
  <c r="V125" i="8"/>
  <c r="V49" i="8"/>
  <c r="V32" i="8"/>
  <c r="V28" i="8"/>
  <c r="V19" i="8"/>
  <c r="V177" i="8"/>
  <c r="V107" i="8"/>
  <c r="V98" i="8"/>
  <c r="V43" i="8"/>
  <c r="V27" i="8"/>
  <c r="V18" i="8"/>
  <c r="V261" i="8"/>
  <c r="V183" i="8"/>
  <c r="V157" i="8"/>
  <c r="V96" i="8"/>
  <c r="V205" i="8"/>
  <c r="V56" i="8"/>
  <c r="V168" i="8"/>
  <c r="V439" i="8"/>
  <c r="V203" i="8"/>
  <c r="V182" i="8"/>
  <c r="V141" i="8"/>
  <c r="V84" i="8"/>
  <c r="V36" i="8"/>
  <c r="V17" i="8"/>
  <c r="V193" i="8"/>
  <c r="V75" i="8"/>
  <c r="V70" i="8"/>
  <c r="V51" i="8"/>
  <c r="V26" i="8"/>
  <c r="V108" i="8"/>
  <c r="V83" i="8"/>
  <c r="V309" i="8"/>
  <c r="V97" i="8"/>
  <c r="V316" i="8"/>
  <c r="V146" i="8"/>
  <c r="V16" i="8"/>
  <c r="V272" i="8"/>
  <c r="V66" i="8"/>
  <c r="V156" i="8"/>
  <c r="V80" i="8"/>
  <c r="V111" i="8"/>
  <c r="V24" i="8"/>
  <c r="V342" i="8"/>
  <c r="V273" i="8"/>
  <c r="V140" i="8"/>
  <c r="V74" i="8"/>
  <c r="V37" i="8"/>
  <c r="V23" i="8"/>
  <c r="V126" i="8"/>
  <c r="V15" i="8"/>
  <c r="V219" i="8"/>
  <c r="V33" i="8"/>
  <c r="V132" i="8"/>
  <c r="V117" i="8"/>
  <c r="V94" i="8"/>
  <c r="V52" i="8"/>
  <c r="V40" i="8"/>
  <c r="V93" i="8"/>
  <c r="V172" i="8"/>
  <c r="V344" i="8"/>
  <c r="V122" i="8"/>
  <c r="V305" i="8"/>
  <c r="V159" i="8"/>
  <c r="V68" i="8"/>
  <c r="V50" i="8"/>
  <c r="V22" i="8"/>
  <c r="V162" i="8"/>
  <c r="V121" i="8"/>
  <c r="V78" i="8"/>
  <c r="V30" i="8"/>
  <c r="V10" i="8"/>
  <c r="U348" i="8"/>
  <c r="U569" i="8"/>
  <c r="U99" i="8"/>
  <c r="U689" i="8"/>
  <c r="U63" i="8"/>
  <c r="U620" i="8"/>
  <c r="U467" i="8"/>
  <c r="U110" i="8"/>
  <c r="U518" i="8"/>
  <c r="U90" i="8"/>
  <c r="U229" i="8"/>
  <c r="U501" i="8"/>
  <c r="U39" i="8"/>
  <c r="U72" i="8"/>
  <c r="U552" i="8"/>
  <c r="U127" i="8"/>
  <c r="U246" i="8"/>
  <c r="U671" i="8"/>
  <c r="U331" i="8"/>
  <c r="U54" i="8"/>
  <c r="U399" i="8"/>
  <c r="U195" i="8"/>
  <c r="U382" i="8"/>
  <c r="U280" i="8"/>
  <c r="W6" i="8"/>
  <c r="X4" i="8"/>
  <c r="U586" i="8"/>
  <c r="U603" i="8"/>
  <c r="U81" i="8"/>
  <c r="U314" i="8"/>
  <c r="U45" i="8"/>
  <c r="U297" i="8"/>
  <c r="I7" i="1"/>
  <c r="C13" i="10" s="1"/>
  <c r="C15" i="10" s="1"/>
  <c r="K450" i="1"/>
  <c r="K63" i="1"/>
  <c r="K144" i="1"/>
  <c r="K416" i="1"/>
  <c r="K280" i="1"/>
  <c r="K654" i="1"/>
  <c r="K45" i="1"/>
  <c r="K365" i="1"/>
  <c r="K81" i="1"/>
  <c r="K603" i="1"/>
  <c r="K671" i="1"/>
  <c r="K348" i="1"/>
  <c r="K637" i="1"/>
  <c r="K263" i="1"/>
  <c r="K467" i="1"/>
  <c r="L19" i="1"/>
  <c r="L49" i="1"/>
  <c r="L14" i="1"/>
  <c r="L30" i="1"/>
  <c r="L9" i="1"/>
  <c r="L21" i="1"/>
  <c r="L33" i="1"/>
  <c r="L38" i="1"/>
  <c r="L42" i="1"/>
  <c r="L74" i="1"/>
  <c r="L20" i="1"/>
  <c r="L32" i="1"/>
  <c r="L37" i="1"/>
  <c r="L41" i="1"/>
  <c r="L48" i="1"/>
  <c r="L69" i="1"/>
  <c r="L85" i="1"/>
  <c r="L15" i="1"/>
  <c r="L40" i="1"/>
  <c r="L76" i="1"/>
  <c r="L95" i="1"/>
  <c r="L105" i="1"/>
  <c r="L112" i="1"/>
  <c r="L129" i="1"/>
  <c r="L149" i="1"/>
  <c r="L171" i="1"/>
  <c r="L191" i="1"/>
  <c r="L12" i="1"/>
  <c r="L18" i="1"/>
  <c r="L35" i="1"/>
  <c r="L64" i="1"/>
  <c r="L87" i="1"/>
  <c r="L113" i="1"/>
  <c r="L133" i="1"/>
  <c r="L146" i="1"/>
  <c r="L165" i="1"/>
  <c r="L166" i="1"/>
  <c r="L201" i="1"/>
  <c r="L226" i="1"/>
  <c r="L22" i="1"/>
  <c r="L51" i="1"/>
  <c r="L57" i="1"/>
  <c r="L62" i="1"/>
  <c r="L75" i="1"/>
  <c r="L80" i="1"/>
  <c r="L82" i="1"/>
  <c r="L114" i="1"/>
  <c r="L134" i="1"/>
  <c r="L135" i="1"/>
  <c r="L147" i="1"/>
  <c r="L167" i="1"/>
  <c r="L179" i="1"/>
  <c r="L196" i="1"/>
  <c r="L31" i="1"/>
  <c r="L56" i="1"/>
  <c r="L92" i="1"/>
  <c r="L118" i="1"/>
  <c r="L123" i="1"/>
  <c r="L151" i="1"/>
  <c r="L156" i="1"/>
  <c r="L213" i="1"/>
  <c r="L231" i="1"/>
  <c r="L252" i="1"/>
  <c r="L273" i="1"/>
  <c r="L294" i="1"/>
  <c r="L311" i="1"/>
  <c r="L327" i="1"/>
  <c r="L344" i="1"/>
  <c r="L354" i="1"/>
  <c r="L371" i="1"/>
  <c r="L386" i="1"/>
  <c r="L88" i="1"/>
  <c r="L101" i="1"/>
  <c r="L106" i="1"/>
  <c r="L162" i="1"/>
  <c r="L184" i="1"/>
  <c r="L189" i="1"/>
  <c r="L214" i="1"/>
  <c r="L242" i="1"/>
  <c r="L247" i="1"/>
  <c r="L268" i="1"/>
  <c r="L289" i="1"/>
  <c r="L306" i="1"/>
  <c r="L322" i="1"/>
  <c r="L339" i="1"/>
  <c r="L349" i="1"/>
  <c r="L366" i="1"/>
  <c r="L27" i="1"/>
  <c r="L59" i="1"/>
  <c r="L79" i="1"/>
  <c r="L141" i="1"/>
  <c r="L190" i="1"/>
  <c r="L199" i="1"/>
  <c r="L205" i="1"/>
  <c r="L237" i="1"/>
  <c r="L279" i="1"/>
  <c r="L307" i="1"/>
  <c r="L334" i="1"/>
  <c r="L346" i="1"/>
  <c r="L350" i="1"/>
  <c r="L362" i="1"/>
  <c r="L375" i="1"/>
  <c r="L398" i="1"/>
  <c r="L413" i="1"/>
  <c r="L418" i="1"/>
  <c r="L449" i="1"/>
  <c r="L460" i="1"/>
  <c r="L477" i="1"/>
  <c r="L498" i="1"/>
  <c r="L515" i="1"/>
  <c r="L532" i="1"/>
  <c r="L547" i="1"/>
  <c r="L564" i="1"/>
  <c r="L570" i="1"/>
  <c r="L602" i="1"/>
  <c r="L619" i="1"/>
  <c r="L636" i="1"/>
  <c r="L653" i="1"/>
  <c r="L670" i="1"/>
  <c r="L687" i="1"/>
  <c r="L53" i="1"/>
  <c r="L65" i="1"/>
  <c r="L91" i="1"/>
  <c r="L103" i="1"/>
  <c r="L119" i="1"/>
  <c r="L126" i="1"/>
  <c r="L145" i="1"/>
  <c r="L152" i="1"/>
  <c r="L159" i="1"/>
  <c r="L174" i="1"/>
  <c r="L192" i="1"/>
  <c r="L217" i="1"/>
  <c r="L222" i="1"/>
  <c r="L227" i="1"/>
  <c r="L283" i="1"/>
  <c r="L345" i="1"/>
  <c r="L361" i="1"/>
  <c r="L374" i="1"/>
  <c r="L391" i="1"/>
  <c r="L393" i="1"/>
  <c r="L408" i="1"/>
  <c r="L429" i="1"/>
  <c r="L444" i="1"/>
  <c r="L455" i="1"/>
  <c r="L472" i="1"/>
  <c r="L493" i="1"/>
  <c r="L510" i="1"/>
  <c r="L527" i="1"/>
  <c r="L542" i="1"/>
  <c r="L559" i="1"/>
  <c r="L581" i="1"/>
  <c r="L597" i="1"/>
  <c r="L614" i="1"/>
  <c r="L631" i="1"/>
  <c r="L648" i="1"/>
  <c r="L665" i="1"/>
  <c r="L682" i="1"/>
  <c r="L703" i="1"/>
  <c r="L11" i="1"/>
  <c r="L50" i="1"/>
  <c r="L68" i="1"/>
  <c r="L29" i="1"/>
  <c r="L43" i="1"/>
  <c r="L46" i="1"/>
  <c r="L132" i="1"/>
  <c r="L154" i="1"/>
  <c r="L182" i="1"/>
  <c r="L198" i="1"/>
  <c r="L200" i="1"/>
  <c r="L219" i="1"/>
  <c r="L232" i="1"/>
  <c r="L249" i="1"/>
  <c r="L266" i="1"/>
  <c r="L353" i="1"/>
  <c r="L359" i="1"/>
  <c r="L372" i="1"/>
  <c r="L410" i="1"/>
  <c r="L425" i="1"/>
  <c r="L442" i="1"/>
  <c r="L468" i="1"/>
  <c r="L480" i="1"/>
  <c r="L495" i="1"/>
  <c r="L508" i="1"/>
  <c r="L521" i="1"/>
  <c r="L548" i="1"/>
  <c r="L561" i="1"/>
  <c r="L575" i="1"/>
  <c r="L589" i="1"/>
  <c r="L601" i="1"/>
  <c r="L638" i="1"/>
  <c r="L650" i="1"/>
  <c r="L663" i="1"/>
  <c r="L676" i="1"/>
  <c r="L210" i="1"/>
  <c r="L238" i="1"/>
  <c r="L244" i="1"/>
  <c r="L255" i="1"/>
  <c r="L302" i="1"/>
  <c r="L378" i="1"/>
  <c r="L47" i="1"/>
  <c r="L138" i="1"/>
  <c r="L221" i="1"/>
  <c r="L235" i="1"/>
  <c r="L258" i="1"/>
  <c r="L269" i="1"/>
  <c r="L275" i="1"/>
  <c r="L286" i="1"/>
  <c r="L292" i="1"/>
  <c r="L319" i="1"/>
  <c r="L369" i="1"/>
  <c r="L409" i="1"/>
  <c r="L424" i="1"/>
  <c r="L441" i="1"/>
  <c r="L466" i="1"/>
  <c r="L479" i="1"/>
  <c r="L494" i="1"/>
  <c r="L507" i="1"/>
  <c r="L520" i="1"/>
  <c r="L560" i="1"/>
  <c r="L574" i="1"/>
  <c r="L588" i="1"/>
  <c r="L600" i="1"/>
  <c r="L613" i="1"/>
  <c r="L649" i="1"/>
  <c r="L662" i="1"/>
  <c r="L675" i="1"/>
  <c r="L17" i="1"/>
  <c r="L28" i="1"/>
  <c r="L61" i="1"/>
  <c r="L71" i="1"/>
  <c r="L78" i="1"/>
  <c r="L86" i="1"/>
  <c r="L108" i="1"/>
  <c r="L121" i="1"/>
  <c r="L261" i="1"/>
  <c r="L272" i="1"/>
  <c r="L278" i="1"/>
  <c r="L295" i="1"/>
  <c r="L316" i="1"/>
  <c r="L328" i="1"/>
  <c r="L383" i="1"/>
  <c r="L389" i="1"/>
  <c r="L440" i="1"/>
  <c r="L120" i="1"/>
  <c r="L130" i="1"/>
  <c r="L164" i="1"/>
  <c r="L197" i="1"/>
  <c r="L202" i="1"/>
  <c r="L225" i="1"/>
  <c r="L284" i="1"/>
  <c r="L299" i="1"/>
  <c r="L342" i="1"/>
  <c r="L377" i="1"/>
  <c r="L395" i="1"/>
  <c r="L457" i="1"/>
  <c r="L513" i="1"/>
  <c r="L566" i="1"/>
  <c r="L626" i="1"/>
  <c r="L632" i="1"/>
  <c r="L668" i="1"/>
  <c r="L702" i="1"/>
  <c r="L67" i="1"/>
  <c r="L102" i="1"/>
  <c r="L131" i="1"/>
  <c r="L139" i="1"/>
  <c r="L250" i="1"/>
  <c r="L287" i="1"/>
  <c r="L305" i="1"/>
  <c r="L380" i="1"/>
  <c r="L397" i="1"/>
  <c r="L427" i="1"/>
  <c r="L459" i="1"/>
  <c r="L461" i="1"/>
  <c r="L469" i="1"/>
  <c r="L526" i="1"/>
  <c r="L537" i="1"/>
  <c r="L543" i="1"/>
  <c r="L590" i="1"/>
  <c r="L596" i="1"/>
  <c r="L609" i="1"/>
  <c r="L645" i="1"/>
  <c r="L681" i="1"/>
  <c r="L692" i="1"/>
  <c r="L340" i="1"/>
  <c r="L357" i="1"/>
  <c r="L360" i="1"/>
  <c r="L412" i="1"/>
  <c r="L414" i="1"/>
  <c r="L435" i="1"/>
  <c r="L487" i="1"/>
  <c r="L499" i="1"/>
  <c r="L579" i="1"/>
  <c r="L585" i="1"/>
  <c r="L606" i="1"/>
  <c r="L661" i="1"/>
  <c r="L23" i="1"/>
  <c r="L77" i="1"/>
  <c r="L148" i="1"/>
  <c r="L157" i="1"/>
  <c r="L175" i="1"/>
  <c r="L183" i="1"/>
  <c r="L215" i="1"/>
  <c r="L230" i="1"/>
  <c r="L332" i="1"/>
  <c r="L392" i="1"/>
  <c r="L431" i="1"/>
  <c r="L454" i="1"/>
  <c r="L463" i="1"/>
  <c r="L471" i="1"/>
  <c r="L473" i="1"/>
  <c r="L496" i="1"/>
  <c r="L503" i="1"/>
  <c r="L549" i="1"/>
  <c r="L556" i="1"/>
  <c r="L622" i="1"/>
  <c r="L651" i="1"/>
  <c r="L658" i="1"/>
  <c r="L208" i="1"/>
  <c r="L236" i="1"/>
  <c r="L276" i="1"/>
  <c r="L407" i="1"/>
  <c r="L52" i="1"/>
  <c r="L66" i="1"/>
  <c r="L173" i="1"/>
  <c r="L181" i="1"/>
  <c r="L203" i="1"/>
  <c r="L218" i="1"/>
  <c r="L241" i="1"/>
  <c r="L267" i="1"/>
  <c r="L310" i="1"/>
  <c r="L313" i="1"/>
  <c r="L351" i="1"/>
  <c r="L401" i="1"/>
  <c r="L403" i="1"/>
  <c r="L523" i="1"/>
  <c r="L529" i="1"/>
  <c r="L563" i="1"/>
  <c r="L573" i="1"/>
  <c r="L593" i="1"/>
  <c r="L599" i="1"/>
  <c r="L629" i="1"/>
  <c r="L635" i="1"/>
  <c r="L678" i="1"/>
  <c r="L684" i="1"/>
  <c r="L290" i="1"/>
  <c r="L325" i="1"/>
  <c r="L420" i="1"/>
  <c r="L452" i="1"/>
  <c r="L490" i="1"/>
  <c r="L576" i="1"/>
  <c r="L582" i="1"/>
  <c r="L639" i="1"/>
  <c r="L122" i="1"/>
  <c r="L140" i="1"/>
  <c r="L211" i="1"/>
  <c r="L233" i="1"/>
  <c r="L270" i="1"/>
  <c r="L282" i="1"/>
  <c r="L337" i="1"/>
  <c r="L405" i="1"/>
  <c r="L476" i="1"/>
  <c r="L506" i="1"/>
  <c r="L540" i="1"/>
  <c r="L546" i="1"/>
  <c r="L612" i="1"/>
  <c r="L642" i="1"/>
  <c r="L655" i="1"/>
  <c r="L253" i="1"/>
  <c r="L265" i="1"/>
  <c r="L293" i="1"/>
  <c r="L308" i="1"/>
  <c r="L317" i="1"/>
  <c r="L422" i="1"/>
  <c r="L615" i="1"/>
  <c r="L104" i="1"/>
  <c r="L285" i="1"/>
  <c r="L343" i="1"/>
  <c r="L698" i="1"/>
  <c r="L204" i="1"/>
  <c r="L248" i="1"/>
  <c r="L16" i="1"/>
  <c r="L73" i="1"/>
  <c r="L170" i="1"/>
  <c r="L188" i="1"/>
  <c r="L304" i="1"/>
  <c r="L318" i="1"/>
  <c r="L385" i="1"/>
  <c r="L430" i="1"/>
  <c r="L25" i="1"/>
  <c r="L116" i="1"/>
  <c r="L176" i="1"/>
  <c r="L10" i="1"/>
  <c r="L89" i="1"/>
  <c r="L150" i="1"/>
  <c r="L177" i="1"/>
  <c r="L186" i="1"/>
  <c r="L26" i="1"/>
  <c r="L55" i="1"/>
  <c r="L94" i="1"/>
  <c r="L153" i="1"/>
  <c r="L172" i="1"/>
  <c r="L257" i="1"/>
  <c r="L358" i="1"/>
  <c r="L492" i="1"/>
  <c r="L533" i="1"/>
  <c r="L117" i="1"/>
  <c r="L160" i="1"/>
  <c r="L193" i="1"/>
  <c r="L209" i="1"/>
  <c r="L240" i="1"/>
  <c r="L300" i="1"/>
  <c r="L321" i="1"/>
  <c r="L347" i="1"/>
  <c r="L363" i="1"/>
  <c r="L96" i="1"/>
  <c r="L107" i="1"/>
  <c r="L155" i="1"/>
  <c r="L24" i="1"/>
  <c r="L143" i="1"/>
  <c r="L220" i="1"/>
  <c r="L271" i="1"/>
  <c r="L274" i="1"/>
  <c r="L291" i="1"/>
  <c r="L309" i="1"/>
  <c r="L330" i="1"/>
  <c r="L355" i="1"/>
  <c r="L384" i="1"/>
  <c r="L451" i="1"/>
  <c r="L456" i="1"/>
  <c r="L465" i="1"/>
  <c r="L511" i="1"/>
  <c r="L512" i="1"/>
  <c r="L524" i="1"/>
  <c r="L525" i="1"/>
  <c r="L628" i="1"/>
  <c r="L669" i="1"/>
  <c r="L701" i="1"/>
  <c r="L690" i="1"/>
  <c r="L111" i="1"/>
  <c r="L185" i="1"/>
  <c r="L323" i="1"/>
  <c r="L448" i="1"/>
  <c r="L453" i="1"/>
  <c r="L458" i="1"/>
  <c r="L462" i="1"/>
  <c r="L485" i="1"/>
  <c r="L486" i="1"/>
  <c r="L656" i="1"/>
  <c r="L207" i="1"/>
  <c r="L312" i="1"/>
  <c r="L387" i="1"/>
  <c r="L446" i="1"/>
  <c r="L464" i="1"/>
  <c r="L470" i="1"/>
  <c r="L474" i="1"/>
  <c r="L475" i="1"/>
  <c r="L497" i="1"/>
  <c r="L528" i="1"/>
  <c r="L187" i="1"/>
  <c r="L223" i="1"/>
  <c r="L288" i="1"/>
  <c r="L394" i="1"/>
  <c r="L536" i="1"/>
  <c r="L555" i="1"/>
  <c r="L652" i="1"/>
  <c r="L659" i="1"/>
  <c r="L672" i="1"/>
  <c r="L677" i="1"/>
  <c r="L680" i="1"/>
  <c r="L683" i="1"/>
  <c r="L686" i="1"/>
  <c r="L315" i="1"/>
  <c r="L168" i="1"/>
  <c r="L514" i="1"/>
  <c r="L84" i="1"/>
  <c r="L97" i="1"/>
  <c r="L136" i="1"/>
  <c r="L281" i="1"/>
  <c r="L320" i="1"/>
  <c r="L364" i="1"/>
  <c r="L367" i="1"/>
  <c r="L404" i="1"/>
  <c r="L445" i="1"/>
  <c r="L481" i="1"/>
  <c r="L491" i="1"/>
  <c r="L516" i="1"/>
  <c r="L544" i="1"/>
  <c r="L553" i="1"/>
  <c r="L554" i="1"/>
  <c r="L562" i="1"/>
  <c r="L565" i="1"/>
  <c r="L568" i="1"/>
  <c r="L679" i="1"/>
  <c r="L685" i="1"/>
  <c r="L142" i="1"/>
  <c r="L426" i="1"/>
  <c r="L551" i="1"/>
  <c r="L557" i="1"/>
  <c r="L691" i="1"/>
  <c r="L376" i="1"/>
  <c r="L478" i="1"/>
  <c r="L298" i="1"/>
  <c r="L329" i="1"/>
  <c r="L352" i="1"/>
  <c r="L489" i="1"/>
  <c r="L558" i="1"/>
  <c r="L567" i="1"/>
  <c r="L572" i="1"/>
  <c r="L571" i="1"/>
  <c r="L688" i="1"/>
  <c r="L98" i="1"/>
  <c r="L239" i="1"/>
  <c r="L243" i="1"/>
  <c r="L259" i="1"/>
  <c r="L100" i="1"/>
  <c r="L254" i="1"/>
  <c r="L262" i="1"/>
  <c r="L421" i="1"/>
  <c r="L432" i="1"/>
  <c r="L488" i="1"/>
  <c r="L594" i="1"/>
  <c r="L616" i="1"/>
  <c r="L673" i="1"/>
  <c r="L368" i="1"/>
  <c r="L370" i="1"/>
  <c r="L423" i="1"/>
  <c r="L443" i="1"/>
  <c r="L504" i="1"/>
  <c r="L534" i="1"/>
  <c r="L541" i="1"/>
  <c r="L390" i="1"/>
  <c r="L415" i="1"/>
  <c r="L500" i="1"/>
  <c r="L592" i="1"/>
  <c r="L700" i="1"/>
  <c r="L58" i="1"/>
  <c r="L296" i="1"/>
  <c r="L396" i="1"/>
  <c r="L406" i="1"/>
  <c r="L419" i="1"/>
  <c r="L517" i="1"/>
  <c r="L531" i="1"/>
  <c r="L584" i="1"/>
  <c r="L611" i="1"/>
  <c r="L633" i="1"/>
  <c r="L697" i="1"/>
  <c r="L13" i="1"/>
  <c r="L70" i="1"/>
  <c r="L128" i="1"/>
  <c r="L224" i="1"/>
  <c r="L234" i="1"/>
  <c r="L324" i="1"/>
  <c r="L338" i="1"/>
  <c r="L341" i="1"/>
  <c r="L381" i="1"/>
  <c r="L400" i="1"/>
  <c r="L583" i="1"/>
  <c r="L618" i="1"/>
  <c r="L641" i="1"/>
  <c r="L693" i="1"/>
  <c r="L169" i="1"/>
  <c r="L356" i="1"/>
  <c r="L437" i="1"/>
  <c r="L482" i="1"/>
  <c r="L550" i="1"/>
  <c r="L580" i="1"/>
  <c r="L607" i="1"/>
  <c r="L694" i="1"/>
  <c r="L115" i="1"/>
  <c r="L260" i="1"/>
  <c r="L335" i="1"/>
  <c r="L373" i="1"/>
  <c r="L624" i="1"/>
  <c r="L646" i="1"/>
  <c r="L667" i="1"/>
  <c r="L264" i="1"/>
  <c r="L447" i="1"/>
  <c r="L509" i="1"/>
  <c r="L522" i="1"/>
  <c r="L538" i="1"/>
  <c r="L610" i="1"/>
  <c r="L60" i="1"/>
  <c r="L83" i="1"/>
  <c r="L137" i="1"/>
  <c r="L411" i="1"/>
  <c r="L93" i="1"/>
  <c r="L124" i="1"/>
  <c r="L303" i="1"/>
  <c r="L333" i="1"/>
  <c r="L402" i="1"/>
  <c r="L436" i="1"/>
  <c r="L530" i="1"/>
  <c r="L623" i="1"/>
  <c r="L644" i="1"/>
  <c r="L666" i="1"/>
  <c r="L216" i="1"/>
  <c r="L664" i="1"/>
  <c r="L505" i="1"/>
  <c r="L598" i="1"/>
  <c r="L621" i="1"/>
  <c r="L158" i="1"/>
  <c r="L36" i="1"/>
  <c r="L228" i="1"/>
  <c r="L256" i="1"/>
  <c r="L301" i="1"/>
  <c r="L388" i="1"/>
  <c r="L438" i="1"/>
  <c r="L502" i="1"/>
  <c r="L519" i="1"/>
  <c r="L674" i="1"/>
  <c r="L578" i="1"/>
  <c r="L604" i="1"/>
  <c r="L591" i="1"/>
  <c r="L627" i="1"/>
  <c r="L336" i="1"/>
  <c r="L379" i="1"/>
  <c r="L595" i="1"/>
  <c r="L617" i="1"/>
  <c r="L640" i="1"/>
  <c r="L657" i="1"/>
  <c r="L634" i="1"/>
  <c r="L660" i="1"/>
  <c r="L699" i="1"/>
  <c r="L587" i="1"/>
  <c r="L625" i="1"/>
  <c r="L180" i="1"/>
  <c r="L125" i="1"/>
  <c r="L206" i="1"/>
  <c r="L326" i="1"/>
  <c r="L251" i="1"/>
  <c r="L277" i="1"/>
  <c r="L245" i="1"/>
  <c r="L417" i="1"/>
  <c r="L545" i="1"/>
  <c r="L605" i="1"/>
  <c r="L643" i="1"/>
  <c r="L194" i="1"/>
  <c r="L483" i="1"/>
  <c r="L608" i="1"/>
  <c r="L630" i="1"/>
  <c r="L539" i="1"/>
  <c r="L428" i="1"/>
  <c r="L647" i="1"/>
  <c r="L434" i="1"/>
  <c r="L163" i="1"/>
  <c r="L577" i="1"/>
  <c r="L439" i="1"/>
  <c r="K246" i="1"/>
  <c r="J109" i="1"/>
  <c r="K72" i="1"/>
  <c r="K229" i="1"/>
  <c r="K382" i="1"/>
  <c r="K34" i="1"/>
  <c r="J44" i="1"/>
  <c r="K314" i="1"/>
  <c r="K54" i="1"/>
  <c r="K399" i="1"/>
  <c r="K161" i="1"/>
  <c r="K518" i="1"/>
  <c r="K689" i="1"/>
  <c r="K110" i="1"/>
  <c r="M24" i="1"/>
  <c r="M19" i="1"/>
  <c r="M49" i="1"/>
  <c r="M10" i="1"/>
  <c r="M22" i="1"/>
  <c r="M43" i="1"/>
  <c r="M52" i="1"/>
  <c r="M58" i="1"/>
  <c r="M79" i="1"/>
  <c r="M94" i="1"/>
  <c r="M9" i="1"/>
  <c r="M21" i="1"/>
  <c r="M33" i="1"/>
  <c r="M38" i="1"/>
  <c r="M42" i="1"/>
  <c r="M74" i="1"/>
  <c r="M77" i="1"/>
  <c r="M96" i="1"/>
  <c r="M117" i="1"/>
  <c r="M134" i="1"/>
  <c r="M154" i="1"/>
  <c r="M176" i="1"/>
  <c r="M180" i="1"/>
  <c r="M15" i="1"/>
  <c r="M20" i="1"/>
  <c r="M69" i="1"/>
  <c r="M111" i="1"/>
  <c r="M112" i="1"/>
  <c r="M132" i="1"/>
  <c r="M145" i="1"/>
  <c r="M164" i="1"/>
  <c r="M206" i="1"/>
  <c r="M215" i="1"/>
  <c r="M35" i="1"/>
  <c r="M64" i="1"/>
  <c r="M87" i="1"/>
  <c r="M113" i="1"/>
  <c r="M133" i="1"/>
  <c r="M146" i="1"/>
  <c r="M165" i="1"/>
  <c r="M166" i="1"/>
  <c r="M201" i="1"/>
  <c r="M67" i="1"/>
  <c r="M73" i="1"/>
  <c r="M75" i="1"/>
  <c r="M139" i="1"/>
  <c r="M167" i="1"/>
  <c r="M172" i="1"/>
  <c r="M177" i="1"/>
  <c r="M196" i="1"/>
  <c r="M236" i="1"/>
  <c r="M257" i="1"/>
  <c r="M278" i="1"/>
  <c r="M283" i="1"/>
  <c r="M300" i="1"/>
  <c r="M316" i="1"/>
  <c r="M333" i="1"/>
  <c r="M359" i="1"/>
  <c r="M376" i="1"/>
  <c r="M391" i="1"/>
  <c r="M31" i="1"/>
  <c r="M40" i="1"/>
  <c r="M56" i="1"/>
  <c r="M92" i="1"/>
  <c r="M118" i="1"/>
  <c r="M123" i="1"/>
  <c r="M129" i="1"/>
  <c r="M151" i="1"/>
  <c r="M156" i="1"/>
  <c r="M213" i="1"/>
  <c r="M231" i="1"/>
  <c r="M252" i="1"/>
  <c r="M273" i="1"/>
  <c r="M294" i="1"/>
  <c r="M311" i="1"/>
  <c r="M327" i="1"/>
  <c r="M344" i="1"/>
  <c r="M354" i="1"/>
  <c r="M371" i="1"/>
  <c r="M386" i="1"/>
  <c r="M26" i="1"/>
  <c r="M108" i="1"/>
  <c r="M124" i="1"/>
  <c r="M157" i="1"/>
  <c r="M202" i="1"/>
  <c r="M210" i="1"/>
  <c r="M238" i="1"/>
  <c r="M253" i="1"/>
  <c r="M268" i="1"/>
  <c r="M295" i="1"/>
  <c r="M308" i="1"/>
  <c r="M322" i="1"/>
  <c r="M335" i="1"/>
  <c r="M347" i="1"/>
  <c r="M351" i="1"/>
  <c r="M363" i="1"/>
  <c r="M402" i="1"/>
  <c r="M423" i="1"/>
  <c r="M438" i="1"/>
  <c r="M465" i="1"/>
  <c r="M482" i="1"/>
  <c r="M487" i="1"/>
  <c r="M504" i="1"/>
  <c r="M521" i="1"/>
  <c r="M536" i="1"/>
  <c r="M553" i="1"/>
  <c r="M575" i="1"/>
  <c r="M591" i="1"/>
  <c r="M608" i="1"/>
  <c r="M625" i="1"/>
  <c r="M642" i="1"/>
  <c r="M659" i="1"/>
  <c r="M676" i="1"/>
  <c r="M691" i="1"/>
  <c r="M697" i="1"/>
  <c r="M27" i="1"/>
  <c r="M59" i="1"/>
  <c r="M141" i="1"/>
  <c r="M190" i="1"/>
  <c r="M199" i="1"/>
  <c r="M205" i="1"/>
  <c r="M237" i="1"/>
  <c r="M279" i="1"/>
  <c r="M307" i="1"/>
  <c r="M334" i="1"/>
  <c r="M346" i="1"/>
  <c r="M350" i="1"/>
  <c r="M362" i="1"/>
  <c r="M375" i="1"/>
  <c r="M398" i="1"/>
  <c r="M413" i="1"/>
  <c r="M418" i="1"/>
  <c r="M449" i="1"/>
  <c r="M460" i="1"/>
  <c r="M477" i="1"/>
  <c r="M498" i="1"/>
  <c r="M515" i="1"/>
  <c r="M532" i="1"/>
  <c r="M547" i="1"/>
  <c r="M564" i="1"/>
  <c r="M570" i="1"/>
  <c r="M602" i="1"/>
  <c r="M619" i="1"/>
  <c r="M636" i="1"/>
  <c r="M653" i="1"/>
  <c r="M670" i="1"/>
  <c r="M687" i="1"/>
  <c r="M53" i="1"/>
  <c r="M62" i="1"/>
  <c r="M65" i="1"/>
  <c r="M36" i="1"/>
  <c r="M50" i="1"/>
  <c r="M51" i="1"/>
  <c r="M85" i="1"/>
  <c r="M100" i="1"/>
  <c r="M115" i="1"/>
  <c r="M143" i="1"/>
  <c r="M168" i="1"/>
  <c r="M171" i="1"/>
  <c r="M226" i="1"/>
  <c r="M309" i="1"/>
  <c r="M336" i="1"/>
  <c r="M342" i="1"/>
  <c r="M356" i="1"/>
  <c r="M394" i="1"/>
  <c r="M411" i="1"/>
  <c r="M426" i="1"/>
  <c r="M443" i="1"/>
  <c r="M456" i="1"/>
  <c r="M469" i="1"/>
  <c r="M481" i="1"/>
  <c r="M496" i="1"/>
  <c r="M509" i="1"/>
  <c r="M537" i="1"/>
  <c r="M549" i="1"/>
  <c r="M562" i="1"/>
  <c r="M590" i="1"/>
  <c r="M626" i="1"/>
  <c r="M639" i="1"/>
  <c r="M651" i="1"/>
  <c r="M664" i="1"/>
  <c r="M692" i="1"/>
  <c r="M221" i="1"/>
  <c r="M235" i="1"/>
  <c r="M258" i="1"/>
  <c r="M269" i="1"/>
  <c r="M275" i="1"/>
  <c r="M286" i="1"/>
  <c r="M292" i="1"/>
  <c r="M369" i="1"/>
  <c r="M409" i="1"/>
  <c r="M466" i="1"/>
  <c r="M18" i="1"/>
  <c r="M29" i="1"/>
  <c r="M46" i="1"/>
  <c r="M95" i="1"/>
  <c r="M126" i="1"/>
  <c r="M135" i="1"/>
  <c r="M182" i="1"/>
  <c r="M198" i="1"/>
  <c r="M200" i="1"/>
  <c r="M219" i="1"/>
  <c r="M232" i="1"/>
  <c r="M249" i="1"/>
  <c r="M266" i="1"/>
  <c r="M289" i="1"/>
  <c r="M353" i="1"/>
  <c r="M366" i="1"/>
  <c r="M372" i="1"/>
  <c r="M393" i="1"/>
  <c r="M410" i="1"/>
  <c r="M425" i="1"/>
  <c r="M442" i="1"/>
  <c r="M455" i="1"/>
  <c r="M468" i="1"/>
  <c r="M480" i="1"/>
  <c r="M495" i="1"/>
  <c r="M508" i="1"/>
  <c r="M548" i="1"/>
  <c r="M561" i="1"/>
  <c r="M589" i="1"/>
  <c r="M601" i="1"/>
  <c r="M638" i="1"/>
  <c r="M650" i="1"/>
  <c r="M663" i="1"/>
  <c r="M703" i="1"/>
  <c r="M47" i="1"/>
  <c r="M48" i="1"/>
  <c r="M138" i="1"/>
  <c r="M149" i="1"/>
  <c r="M319" i="1"/>
  <c r="M424" i="1"/>
  <c r="M441" i="1"/>
  <c r="M12" i="1"/>
  <c r="M16" i="1"/>
  <c r="M82" i="1"/>
  <c r="M84" i="1"/>
  <c r="M121" i="1"/>
  <c r="M155" i="1"/>
  <c r="M189" i="1"/>
  <c r="M207" i="1"/>
  <c r="M264" i="1"/>
  <c r="M330" i="1"/>
  <c r="M497" i="1"/>
  <c r="M510" i="1"/>
  <c r="M516" i="1"/>
  <c r="M550" i="1"/>
  <c r="M557" i="1"/>
  <c r="M587" i="1"/>
  <c r="M616" i="1"/>
  <c r="M623" i="1"/>
  <c r="M652" i="1"/>
  <c r="M665" i="1"/>
  <c r="M672" i="1"/>
  <c r="M699" i="1"/>
  <c r="M66" i="1"/>
  <c r="M103" i="1"/>
  <c r="M173" i="1"/>
  <c r="M181" i="1"/>
  <c r="M203" i="1"/>
  <c r="M218" i="1"/>
  <c r="M244" i="1"/>
  <c r="M313" i="1"/>
  <c r="M529" i="1"/>
  <c r="M563" i="1"/>
  <c r="M599" i="1"/>
  <c r="M629" i="1"/>
  <c r="M635" i="1"/>
  <c r="M648" i="1"/>
  <c r="M678" i="1"/>
  <c r="M684" i="1"/>
  <c r="M325" i="1"/>
  <c r="M380" i="1"/>
  <c r="M389" i="1"/>
  <c r="M420" i="1"/>
  <c r="M427" i="1"/>
  <c r="M452" i="1"/>
  <c r="M479" i="1"/>
  <c r="M490" i="1"/>
  <c r="M543" i="1"/>
  <c r="M582" i="1"/>
  <c r="M596" i="1"/>
  <c r="M609" i="1"/>
  <c r="M645" i="1"/>
  <c r="M114" i="1"/>
  <c r="M122" i="1"/>
  <c r="M140" i="1"/>
  <c r="M191" i="1"/>
  <c r="M211" i="1"/>
  <c r="M270" i="1"/>
  <c r="M282" i="1"/>
  <c r="M337" i="1"/>
  <c r="M357" i="1"/>
  <c r="M405" i="1"/>
  <c r="M412" i="1"/>
  <c r="M435" i="1"/>
  <c r="M444" i="1"/>
  <c r="M476" i="1"/>
  <c r="M499" i="1"/>
  <c r="M506" i="1"/>
  <c r="M559" i="1"/>
  <c r="M579" i="1"/>
  <c r="M585" i="1"/>
  <c r="M606" i="1"/>
  <c r="M148" i="1"/>
  <c r="M230" i="1"/>
  <c r="M265" i="1"/>
  <c r="M392" i="1"/>
  <c r="M120" i="1"/>
  <c r="M130" i="1"/>
  <c r="M147" i="1"/>
  <c r="M174" i="1"/>
  <c r="M197" i="1"/>
  <c r="M225" i="1"/>
  <c r="M247" i="1"/>
  <c r="M261" i="1"/>
  <c r="M284" i="1"/>
  <c r="M299" i="1"/>
  <c r="M302" i="1"/>
  <c r="M345" i="1"/>
  <c r="M377" i="1"/>
  <c r="M383" i="1"/>
  <c r="M395" i="1"/>
  <c r="M457" i="1"/>
  <c r="M513" i="1"/>
  <c r="M520" i="1"/>
  <c r="M566" i="1"/>
  <c r="M632" i="1"/>
  <c r="M668" i="1"/>
  <c r="M675" i="1"/>
  <c r="M702" i="1"/>
  <c r="M241" i="1"/>
  <c r="M267" i="1"/>
  <c r="M310" i="1"/>
  <c r="M401" i="1"/>
  <c r="M403" i="1"/>
  <c r="M493" i="1"/>
  <c r="M523" i="1"/>
  <c r="M573" i="1"/>
  <c r="M593" i="1"/>
  <c r="M37" i="1"/>
  <c r="M78" i="1"/>
  <c r="M102" i="1"/>
  <c r="M131" i="1"/>
  <c r="M222" i="1"/>
  <c r="M250" i="1"/>
  <c r="M287" i="1"/>
  <c r="M290" i="1"/>
  <c r="M305" i="1"/>
  <c r="M328" i="1"/>
  <c r="M349" i="1"/>
  <c r="M397" i="1"/>
  <c r="M429" i="1"/>
  <c r="M459" i="1"/>
  <c r="M461" i="1"/>
  <c r="M526" i="1"/>
  <c r="M576" i="1"/>
  <c r="M681" i="1"/>
  <c r="M233" i="1"/>
  <c r="M340" i="1"/>
  <c r="M360" i="1"/>
  <c r="M414" i="1"/>
  <c r="M540" i="1"/>
  <c r="M546" i="1"/>
  <c r="M612" i="1"/>
  <c r="M655" i="1"/>
  <c r="M661" i="1"/>
  <c r="M23" i="1"/>
  <c r="M175" i="1"/>
  <c r="M183" i="1"/>
  <c r="M293" i="1"/>
  <c r="M317" i="1"/>
  <c r="M11" i="1"/>
  <c r="M332" i="1"/>
  <c r="M41" i="1"/>
  <c r="M128" i="1"/>
  <c r="M159" i="1"/>
  <c r="M220" i="1"/>
  <c r="M259" i="1"/>
  <c r="M274" i="1"/>
  <c r="M296" i="1"/>
  <c r="M326" i="1"/>
  <c r="M361" i="1"/>
  <c r="M415" i="1"/>
  <c r="M428" i="1"/>
  <c r="M431" i="1"/>
  <c r="M61" i="1"/>
  <c r="M152" i="1"/>
  <c r="M170" i="1"/>
  <c r="M188" i="1"/>
  <c r="M25" i="1"/>
  <c r="M57" i="1"/>
  <c r="M125" i="1"/>
  <c r="M136" i="1"/>
  <c r="M169" i="1"/>
  <c r="M228" i="1"/>
  <c r="M89" i="1"/>
  <c r="M150" i="1"/>
  <c r="M186" i="1"/>
  <c r="M364" i="1"/>
  <c r="M453" i="1"/>
  <c r="M491" i="1"/>
  <c r="M55" i="1"/>
  <c r="M153" i="1"/>
  <c r="M358" i="1"/>
  <c r="M160" i="1"/>
  <c r="M14" i="1"/>
  <c r="M97" i="1"/>
  <c r="M107" i="1"/>
  <c r="M193" i="1"/>
  <c r="M370" i="1"/>
  <c r="M430" i="1"/>
  <c r="M434" i="1"/>
  <c r="M454" i="1"/>
  <c r="M463" i="1"/>
  <c r="M473" i="1"/>
  <c r="M558" i="1"/>
  <c r="M621" i="1"/>
  <c r="M627" i="1"/>
  <c r="M662" i="1"/>
  <c r="M677" i="1"/>
  <c r="M700" i="1"/>
  <c r="M669" i="1"/>
  <c r="M71" i="1"/>
  <c r="M80" i="1"/>
  <c r="M116" i="1"/>
  <c r="M271" i="1"/>
  <c r="M291" i="1"/>
  <c r="M355" i="1"/>
  <c r="M384" i="1"/>
  <c r="M451" i="1"/>
  <c r="M471" i="1"/>
  <c r="M511" i="1"/>
  <c r="M512" i="1"/>
  <c r="M524" i="1"/>
  <c r="M525" i="1"/>
  <c r="M613" i="1"/>
  <c r="M622" i="1"/>
  <c r="M628" i="1"/>
  <c r="M701" i="1"/>
  <c r="M28" i="1"/>
  <c r="M162" i="1"/>
  <c r="M185" i="1"/>
  <c r="M209" i="1"/>
  <c r="M323" i="1"/>
  <c r="M448" i="1"/>
  <c r="M458" i="1"/>
  <c r="M462" i="1"/>
  <c r="M472" i="1"/>
  <c r="M485" i="1"/>
  <c r="M486" i="1"/>
  <c r="M91" i="1"/>
  <c r="M119" i="1"/>
  <c r="M303" i="1"/>
  <c r="M381" i="1"/>
  <c r="M407" i="1"/>
  <c r="M437" i="1"/>
  <c r="M534" i="1"/>
  <c r="M556" i="1"/>
  <c r="M666" i="1"/>
  <c r="M673" i="1"/>
  <c r="M255" i="1"/>
  <c r="M542" i="1"/>
  <c r="M572" i="1"/>
  <c r="M507" i="1"/>
  <c r="M68" i="1"/>
  <c r="M101" i="1"/>
  <c r="M104" i="1"/>
  <c r="M187" i="1"/>
  <c r="M192" i="1"/>
  <c r="M223" i="1"/>
  <c r="M288" i="1"/>
  <c r="M422" i="1"/>
  <c r="M555" i="1"/>
  <c r="M680" i="1"/>
  <c r="M683" i="1"/>
  <c r="M686" i="1"/>
  <c r="M179" i="1"/>
  <c r="M298" i="1"/>
  <c r="M329" i="1"/>
  <c r="M352" i="1"/>
  <c r="M378" i="1"/>
  <c r="M489" i="1"/>
  <c r="M533" i="1"/>
  <c r="M567" i="1"/>
  <c r="M76" i="1"/>
  <c r="M281" i="1"/>
  <c r="M312" i="1"/>
  <c r="M320" i="1"/>
  <c r="M367" i="1"/>
  <c r="M374" i="1"/>
  <c r="M404" i="1"/>
  <c r="M445" i="1"/>
  <c r="M544" i="1"/>
  <c r="M554" i="1"/>
  <c r="M560" i="1"/>
  <c r="M565" i="1"/>
  <c r="M568" i="1"/>
  <c r="M679" i="1"/>
  <c r="M682" i="1"/>
  <c r="M685" i="1"/>
  <c r="M581" i="1"/>
  <c r="M88" i="1"/>
  <c r="M142" i="1"/>
  <c r="M315" i="1"/>
  <c r="M217" i="1"/>
  <c r="M245" i="1"/>
  <c r="M277" i="1"/>
  <c r="M318" i="1"/>
  <c r="M417" i="1"/>
  <c r="M439" i="1"/>
  <c r="M470" i="1"/>
  <c r="M502" i="1"/>
  <c r="M545" i="1"/>
  <c r="M598" i="1"/>
  <c r="M656" i="1"/>
  <c r="M373" i="1"/>
  <c r="M624" i="1"/>
  <c r="M588" i="1"/>
  <c r="M610" i="1"/>
  <c r="M618" i="1"/>
  <c r="M631" i="1"/>
  <c r="M641" i="1"/>
  <c r="M86" i="1"/>
  <c r="M105" i="1"/>
  <c r="M254" i="1"/>
  <c r="M262" i="1"/>
  <c r="M421" i="1"/>
  <c r="M432" i="1"/>
  <c r="M488" i="1"/>
  <c r="M594" i="1"/>
  <c r="M615" i="1"/>
  <c r="M214" i="1"/>
  <c r="M243" i="1"/>
  <c r="M260" i="1"/>
  <c r="M646" i="1"/>
  <c r="M13" i="1"/>
  <c r="M32" i="1"/>
  <c r="M106" i="1"/>
  <c r="M227" i="1"/>
  <c r="M447" i="1"/>
  <c r="M522" i="1"/>
  <c r="M538" i="1"/>
  <c r="M614" i="1"/>
  <c r="M649" i="1"/>
  <c r="M83" i="1"/>
  <c r="M321" i="1"/>
  <c r="M396" i="1"/>
  <c r="M406" i="1"/>
  <c r="M408" i="1"/>
  <c r="M419" i="1"/>
  <c r="M514" i="1"/>
  <c r="M517" i="1"/>
  <c r="M528" i="1"/>
  <c r="M531" i="1"/>
  <c r="M584" i="1"/>
  <c r="M611" i="1"/>
  <c r="M633" i="1"/>
  <c r="M690" i="1"/>
  <c r="M343" i="1"/>
  <c r="M464" i="1"/>
  <c r="M580" i="1"/>
  <c r="M607" i="1"/>
  <c r="M694" i="1"/>
  <c r="M667" i="1"/>
  <c r="M70" i="1"/>
  <c r="M204" i="1"/>
  <c r="M224" i="1"/>
  <c r="M234" i="1"/>
  <c r="M240" i="1"/>
  <c r="M272" i="1"/>
  <c r="M324" i="1"/>
  <c r="M368" i="1"/>
  <c r="M474" i="1"/>
  <c r="M541" i="1"/>
  <c r="M571" i="1"/>
  <c r="M597" i="1"/>
  <c r="M688" i="1"/>
  <c r="M658" i="1"/>
  <c r="M98" i="1"/>
  <c r="M338" i="1"/>
  <c r="M341" i="1"/>
  <c r="M387" i="1"/>
  <c r="M400" i="1"/>
  <c r="M583" i="1"/>
  <c r="M60" i="1"/>
  <c r="M137" i="1"/>
  <c r="M208" i="1"/>
  <c r="M390" i="1"/>
  <c r="M478" i="1"/>
  <c r="M500" i="1"/>
  <c r="M503" i="1"/>
  <c r="M592" i="1"/>
  <c r="M251" i="1"/>
  <c r="M527" i="1"/>
  <c r="M17" i="1"/>
  <c r="M194" i="1"/>
  <c r="M483" i="1"/>
  <c r="M630" i="1"/>
  <c r="M505" i="1"/>
  <c r="M276" i="1"/>
  <c r="M634" i="1"/>
  <c r="M301" i="1"/>
  <c r="M551" i="1"/>
  <c r="M519" i="1"/>
  <c r="M530" i="1"/>
  <c r="M494" i="1"/>
  <c r="M216" i="1"/>
  <c r="M285" i="1"/>
  <c r="M440" i="1"/>
  <c r="M604" i="1"/>
  <c r="M698" i="1"/>
  <c r="M184" i="1"/>
  <c r="M248" i="1"/>
  <c r="M385" i="1"/>
  <c r="M605" i="1"/>
  <c r="M539" i="1"/>
  <c r="M644" i="1"/>
  <c r="M574" i="1"/>
  <c r="M660" i="1"/>
  <c r="M93" i="1"/>
  <c r="M242" i="1"/>
  <c r="M256" i="1"/>
  <c r="M647" i="1"/>
  <c r="M163" i="1"/>
  <c r="M339" i="1"/>
  <c r="M578" i="1"/>
  <c r="M30" i="1"/>
  <c r="M436" i="1"/>
  <c r="M475" i="1"/>
  <c r="M239" i="1"/>
  <c r="M304" i="1"/>
  <c r="M379" i="1"/>
  <c r="M492" i="1"/>
  <c r="M595" i="1"/>
  <c r="M617" i="1"/>
  <c r="M640" i="1"/>
  <c r="M643" i="1"/>
  <c r="M693" i="1"/>
  <c r="M158" i="1"/>
  <c r="M306" i="1"/>
  <c r="M446" i="1"/>
  <c r="M657" i="1"/>
  <c r="M388" i="1"/>
  <c r="M577" i="1"/>
  <c r="M600" i="1"/>
  <c r="M674" i="1"/>
  <c r="K433" i="1"/>
  <c r="K501" i="1"/>
  <c r="K127" i="1"/>
  <c r="K569" i="1"/>
  <c r="K535" i="1"/>
  <c r="K195" i="1"/>
  <c r="K39" i="1"/>
  <c r="K90" i="1"/>
  <c r="K178" i="1"/>
  <c r="K331" i="1"/>
  <c r="K586" i="1"/>
  <c r="K484" i="1"/>
  <c r="K620" i="1"/>
  <c r="K297" i="1"/>
  <c r="K212" i="1"/>
  <c r="K695" i="1"/>
  <c r="K552" i="1"/>
  <c r="K99" i="1"/>
  <c r="O4" i="1"/>
  <c r="N6" i="1"/>
  <c r="K57" i="9" l="1"/>
  <c r="T12" i="10"/>
  <c r="T11" i="10"/>
  <c r="S5" i="8"/>
  <c r="T7" i="8"/>
  <c r="T5" i="8" s="1"/>
  <c r="V72" i="8"/>
  <c r="V127" i="8"/>
  <c r="V467" i="8"/>
  <c r="Y4" i="8"/>
  <c r="X6" i="8"/>
  <c r="V399" i="8"/>
  <c r="W699" i="8"/>
  <c r="W683" i="8"/>
  <c r="W701" i="8"/>
  <c r="W680" i="8"/>
  <c r="W703" i="8"/>
  <c r="W692" i="8"/>
  <c r="W666" i="8"/>
  <c r="W697" i="8"/>
  <c r="W688" i="8"/>
  <c r="W672" i="8"/>
  <c r="W660" i="8"/>
  <c r="W685" i="8"/>
  <c r="W679" i="8"/>
  <c r="W677" i="8"/>
  <c r="W665" i="8"/>
  <c r="W658" i="8"/>
  <c r="W653" i="8"/>
  <c r="W644" i="8"/>
  <c r="W628" i="8"/>
  <c r="W662" i="8"/>
  <c r="W650" i="8"/>
  <c r="W634" i="8"/>
  <c r="W618" i="8"/>
  <c r="W602" i="8"/>
  <c r="W681" i="8"/>
  <c r="W698" i="8"/>
  <c r="W638" i="8"/>
  <c r="W629" i="8"/>
  <c r="W613" i="8"/>
  <c r="W656" i="8"/>
  <c r="W700" i="8"/>
  <c r="W686" i="8"/>
  <c r="W676" i="8"/>
  <c r="W690" i="8"/>
  <c r="W646" i="8"/>
  <c r="W670" i="8"/>
  <c r="W696" i="8"/>
  <c r="W687" i="8"/>
  <c r="W664" i="8"/>
  <c r="W702" i="8"/>
  <c r="W694" i="8"/>
  <c r="W649" i="8"/>
  <c r="W693" i="8"/>
  <c r="W682" i="8"/>
  <c r="W675" i="8"/>
  <c r="W669" i="8"/>
  <c r="W667" i="8"/>
  <c r="W588" i="8"/>
  <c r="W572" i="8"/>
  <c r="W612" i="8"/>
  <c r="W599" i="8"/>
  <c r="W583" i="8"/>
  <c r="W659" i="8"/>
  <c r="W643" i="8"/>
  <c r="W611" i="8"/>
  <c r="W652" i="8"/>
  <c r="W651" i="8"/>
  <c r="W635" i="8"/>
  <c r="W617" i="8"/>
  <c r="W605" i="8"/>
  <c r="W589" i="8"/>
  <c r="W573" i="8"/>
  <c r="W641" i="8"/>
  <c r="W604" i="8"/>
  <c r="W590" i="8"/>
  <c r="W566" i="8"/>
  <c r="W563" i="8"/>
  <c r="W547" i="8"/>
  <c r="W648" i="8"/>
  <c r="W642" i="8"/>
  <c r="W616" i="8"/>
  <c r="W655" i="8"/>
  <c r="W625" i="8"/>
  <c r="W621" i="8"/>
  <c r="W582" i="8"/>
  <c r="W673" i="8"/>
  <c r="W614" i="8"/>
  <c r="W594" i="8"/>
  <c r="W575" i="8"/>
  <c r="W532" i="8"/>
  <c r="W516" i="8"/>
  <c r="W500" i="8"/>
  <c r="W668" i="8"/>
  <c r="W615" i="8"/>
  <c r="W561" i="8"/>
  <c r="W554" i="8"/>
  <c r="W543" i="8"/>
  <c r="W674" i="8"/>
  <c r="W647" i="8"/>
  <c r="W630" i="8"/>
  <c r="W607" i="8"/>
  <c r="W633" i="8"/>
  <c r="W591" i="8"/>
  <c r="W587" i="8"/>
  <c r="W567" i="8"/>
  <c r="W559" i="8"/>
  <c r="W533" i="8"/>
  <c r="W517" i="8"/>
  <c r="W485" i="8"/>
  <c r="W678" i="8"/>
  <c r="W596" i="8"/>
  <c r="W580" i="8"/>
  <c r="W513" i="8"/>
  <c r="W507" i="8"/>
  <c r="W474" i="8"/>
  <c r="W458" i="8"/>
  <c r="W691" i="8"/>
  <c r="W657" i="8"/>
  <c r="W639" i="8"/>
  <c r="W568" i="8"/>
  <c r="W551" i="8"/>
  <c r="W542" i="8"/>
  <c r="W627" i="8"/>
  <c r="W619" i="8"/>
  <c r="W624" i="8"/>
  <c r="W600" i="8"/>
  <c r="W553" i="8"/>
  <c r="W540" i="8"/>
  <c r="W530" i="8"/>
  <c r="W527" i="8"/>
  <c r="W524" i="8"/>
  <c r="W475" i="8"/>
  <c r="W459" i="8"/>
  <c r="W443" i="8"/>
  <c r="W427" i="8"/>
  <c r="W526" i="8"/>
  <c r="W519" i="8"/>
  <c r="W470" i="8"/>
  <c r="W423" i="8"/>
  <c r="W417" i="8"/>
  <c r="W401" i="8"/>
  <c r="W632" i="8"/>
  <c r="W585" i="8"/>
  <c r="W520" i="8"/>
  <c r="W506" i="8"/>
  <c r="W505" i="8"/>
  <c r="W491" i="8"/>
  <c r="W473" i="8"/>
  <c r="W464" i="8"/>
  <c r="W461" i="8"/>
  <c r="W636" i="8"/>
  <c r="W536" i="8"/>
  <c r="W663" i="8"/>
  <c r="W623" i="8"/>
  <c r="W610" i="8"/>
  <c r="W558" i="8"/>
  <c r="W555" i="8"/>
  <c r="W545" i="8"/>
  <c r="W490" i="8"/>
  <c r="W481" i="8"/>
  <c r="W455" i="8"/>
  <c r="W449" i="8"/>
  <c r="W440" i="8"/>
  <c r="W421" i="8"/>
  <c r="W418" i="8"/>
  <c r="W402" i="8"/>
  <c r="W386" i="8"/>
  <c r="W370" i="8"/>
  <c r="W576" i="8"/>
  <c r="W565" i="8"/>
  <c r="W560" i="8"/>
  <c r="W534" i="8"/>
  <c r="W480" i="8"/>
  <c r="W466" i="8"/>
  <c r="W367" i="8"/>
  <c r="W579" i="8"/>
  <c r="W522" i="8"/>
  <c r="W509" i="8"/>
  <c r="W499" i="8"/>
  <c r="W430" i="8"/>
  <c r="W415" i="8"/>
  <c r="W412" i="8"/>
  <c r="W409" i="8"/>
  <c r="W403" i="8"/>
  <c r="W379" i="8"/>
  <c r="W372" i="8"/>
  <c r="W358" i="8"/>
  <c r="W581" i="8"/>
  <c r="W574" i="8"/>
  <c r="W546" i="8"/>
  <c r="W529" i="8"/>
  <c r="W525" i="8"/>
  <c r="W504" i="8"/>
  <c r="W496" i="8"/>
  <c r="W463" i="8"/>
  <c r="W445" i="8"/>
  <c r="W436" i="8"/>
  <c r="W397" i="8"/>
  <c r="W384" i="8"/>
  <c r="W592" i="8"/>
  <c r="W570" i="8"/>
  <c r="W521" i="8"/>
  <c r="W511" i="8"/>
  <c r="W479" i="8"/>
  <c r="W478" i="8"/>
  <c r="W407" i="8"/>
  <c r="W396" i="8"/>
  <c r="W385" i="8"/>
  <c r="W369" i="8"/>
  <c r="W361" i="8"/>
  <c r="W356" i="8"/>
  <c r="W340" i="8"/>
  <c r="W324" i="8"/>
  <c r="W308" i="8"/>
  <c r="W292" i="8"/>
  <c r="W276" i="8"/>
  <c r="W260" i="8"/>
  <c r="W244" i="8"/>
  <c r="W228" i="8"/>
  <c r="W196" i="8"/>
  <c r="W180" i="8"/>
  <c r="W164" i="8"/>
  <c r="W148" i="8"/>
  <c r="W550" i="8"/>
  <c r="W494" i="8"/>
  <c r="W434" i="8"/>
  <c r="W400" i="8"/>
  <c r="W387" i="8"/>
  <c r="W375" i="8"/>
  <c r="W368" i="8"/>
  <c r="W351" i="8"/>
  <c r="W335" i="8"/>
  <c r="W319" i="8"/>
  <c r="W303" i="8"/>
  <c r="W287" i="8"/>
  <c r="W271" i="8"/>
  <c r="W255" i="8"/>
  <c r="W239" i="8"/>
  <c r="W223" i="8"/>
  <c r="W207" i="8"/>
  <c r="W191" i="8"/>
  <c r="W175" i="8"/>
  <c r="W159" i="8"/>
  <c r="W143" i="8"/>
  <c r="W661" i="8"/>
  <c r="W493" i="8"/>
  <c r="W469" i="8"/>
  <c r="W441" i="8"/>
  <c r="W606" i="8"/>
  <c r="W538" i="8"/>
  <c r="W495" i="8"/>
  <c r="W447" i="8"/>
  <c r="W408" i="8"/>
  <c r="W404" i="8"/>
  <c r="W389" i="8"/>
  <c r="W341" i="8"/>
  <c r="W325" i="8"/>
  <c r="W309" i="8"/>
  <c r="W293" i="8"/>
  <c r="W277" i="8"/>
  <c r="W261" i="8"/>
  <c r="W245" i="8"/>
  <c r="W213" i="8"/>
  <c r="W197" i="8"/>
  <c r="W181" i="8"/>
  <c r="W165" i="8"/>
  <c r="W149" i="8"/>
  <c r="W645" i="8"/>
  <c r="W622" i="8"/>
  <c r="W601" i="8"/>
  <c r="W549" i="8"/>
  <c r="W457" i="8"/>
  <c r="W391" i="8"/>
  <c r="W349" i="8"/>
  <c r="W330" i="8"/>
  <c r="W321" i="8"/>
  <c r="W312" i="8"/>
  <c r="W285" i="8"/>
  <c r="W266" i="8"/>
  <c r="W257" i="8"/>
  <c r="W248" i="8"/>
  <c r="W220" i="8"/>
  <c r="W211" i="8"/>
  <c r="W548" i="8"/>
  <c r="W497" i="8"/>
  <c r="W476" i="8"/>
  <c r="W442" i="8"/>
  <c r="W428" i="8"/>
  <c r="W405" i="8"/>
  <c r="W371" i="8"/>
  <c r="W320" i="8"/>
  <c r="W311" i="8"/>
  <c r="W284" i="8"/>
  <c r="W256" i="8"/>
  <c r="W247" i="8"/>
  <c r="W219" i="8"/>
  <c r="W210" i="8"/>
  <c r="W640" i="8"/>
  <c r="W528" i="8"/>
  <c r="W454" i="8"/>
  <c r="W453" i="8"/>
  <c r="W444" i="8"/>
  <c r="W626" i="8"/>
  <c r="W544" i="8"/>
  <c r="W537" i="8"/>
  <c r="W502" i="8"/>
  <c r="W488" i="8"/>
  <c r="W486" i="8"/>
  <c r="W414" i="8"/>
  <c r="W378" i="8"/>
  <c r="W364" i="8"/>
  <c r="W357" i="8"/>
  <c r="W338" i="8"/>
  <c r="W329" i="8"/>
  <c r="W302" i="8"/>
  <c r="W274" i="8"/>
  <c r="W265" i="8"/>
  <c r="W238" i="8"/>
  <c r="W218" i="8"/>
  <c r="W208" i="8"/>
  <c r="W598" i="8"/>
  <c r="W597" i="8"/>
  <c r="W684" i="8"/>
  <c r="W631" i="8"/>
  <c r="W595" i="8"/>
  <c r="W564" i="8"/>
  <c r="W514" i="8"/>
  <c r="W577" i="8"/>
  <c r="W571" i="8"/>
  <c r="W584" i="8"/>
  <c r="W557" i="8"/>
  <c r="W512" i="8"/>
  <c r="W508" i="8"/>
  <c r="W420" i="8"/>
  <c r="W609" i="8"/>
  <c r="W562" i="8"/>
  <c r="W523" i="8"/>
  <c r="W541" i="8"/>
  <c r="W498" i="8"/>
  <c r="W487" i="8"/>
  <c r="W593" i="8"/>
  <c r="W578" i="8"/>
  <c r="W472" i="8"/>
  <c r="W489" i="8"/>
  <c r="W471" i="8"/>
  <c r="W452" i="8"/>
  <c r="W503" i="8"/>
  <c r="W482" i="8"/>
  <c r="W608" i="8"/>
  <c r="W531" i="8"/>
  <c r="W492" i="8"/>
  <c r="W456" i="8"/>
  <c r="W438" i="8"/>
  <c r="W539" i="8"/>
  <c r="W483" i="8"/>
  <c r="W432" i="8"/>
  <c r="W429" i="8"/>
  <c r="W468" i="8"/>
  <c r="W398" i="8"/>
  <c r="W393" i="8"/>
  <c r="W460" i="8"/>
  <c r="W424" i="8"/>
  <c r="W515" i="8"/>
  <c r="W419" i="8"/>
  <c r="W376" i="8"/>
  <c r="W377" i="8"/>
  <c r="W410" i="8"/>
  <c r="W451" i="8"/>
  <c r="W411" i="8"/>
  <c r="W374" i="8"/>
  <c r="W366" i="8"/>
  <c r="W465" i="8"/>
  <c r="W383" i="8"/>
  <c r="W363" i="8"/>
  <c r="W353" i="8"/>
  <c r="W345" i="8"/>
  <c r="W343" i="8"/>
  <c r="W334" i="8"/>
  <c r="W332" i="8"/>
  <c r="W323" i="8"/>
  <c r="W306" i="8"/>
  <c r="W304" i="8"/>
  <c r="W431" i="8"/>
  <c r="W328" i="8"/>
  <c r="W373" i="8"/>
  <c r="W359" i="8"/>
  <c r="W406" i="8"/>
  <c r="W388" i="8"/>
  <c r="W326" i="8"/>
  <c r="W448" i="8"/>
  <c r="W425" i="8"/>
  <c r="W347" i="8"/>
  <c r="W477" i="8"/>
  <c r="W413" i="8"/>
  <c r="W392" i="8"/>
  <c r="W273" i="8"/>
  <c r="W435" i="8"/>
  <c r="W350" i="8"/>
  <c r="W290" i="8"/>
  <c r="W279" i="8"/>
  <c r="W278" i="8"/>
  <c r="W222" i="8"/>
  <c r="W362" i="8"/>
  <c r="W344" i="8"/>
  <c r="W318" i="8"/>
  <c r="W315" i="8"/>
  <c r="W310" i="8"/>
  <c r="W294" i="8"/>
  <c r="W439" i="8"/>
  <c r="W322" i="8"/>
  <c r="W295" i="8"/>
  <c r="W254" i="8"/>
  <c r="W237" i="8"/>
  <c r="W224" i="8"/>
  <c r="W201" i="8"/>
  <c r="W187" i="8"/>
  <c r="W179" i="8"/>
  <c r="W510" i="8"/>
  <c r="W299" i="8"/>
  <c r="W253" i="8"/>
  <c r="W250" i="8"/>
  <c r="W242" i="8"/>
  <c r="W232" i="8"/>
  <c r="W202" i="8"/>
  <c r="W169" i="8"/>
  <c r="W346" i="8"/>
  <c r="W446" i="8"/>
  <c r="W422" i="8"/>
  <c r="W313" i="8"/>
  <c r="W269" i="8"/>
  <c r="W198" i="8"/>
  <c r="W150" i="8"/>
  <c r="W131" i="8"/>
  <c r="W115" i="8"/>
  <c r="W395" i="8"/>
  <c r="W316" i="8"/>
  <c r="W262" i="8"/>
  <c r="W225" i="8"/>
  <c r="W215" i="8"/>
  <c r="W142" i="8"/>
  <c r="W126" i="8"/>
  <c r="W234" i="8"/>
  <c r="W300" i="8"/>
  <c r="W286" i="8"/>
  <c r="W282" i="8"/>
  <c r="W268" i="8"/>
  <c r="W152" i="8"/>
  <c r="W145" i="8"/>
  <c r="W112" i="8"/>
  <c r="W87" i="8"/>
  <c r="W71" i="8"/>
  <c r="W258" i="8"/>
  <c r="W243" i="8"/>
  <c r="W193" i="8"/>
  <c r="W189" i="8"/>
  <c r="W183" i="8"/>
  <c r="W170" i="8"/>
  <c r="W156" i="8"/>
  <c r="W132" i="8"/>
  <c r="W98" i="8"/>
  <c r="W354" i="8"/>
  <c r="W298" i="8"/>
  <c r="W281" i="8"/>
  <c r="W177" i="8"/>
  <c r="W123" i="8"/>
  <c r="W117" i="8"/>
  <c r="W108" i="8"/>
  <c r="W83" i="8"/>
  <c r="W336" i="8"/>
  <c r="W289" i="8"/>
  <c r="W233" i="8"/>
  <c r="W221" i="8"/>
  <c r="W204" i="8"/>
  <c r="W151" i="8"/>
  <c r="W138" i="8"/>
  <c r="W103" i="8"/>
  <c r="W76" i="8"/>
  <c r="W55" i="8"/>
  <c r="W288" i="8"/>
  <c r="W155" i="8"/>
  <c r="W146" i="8"/>
  <c r="W67" i="8"/>
  <c r="W50" i="8"/>
  <c r="W305" i="8"/>
  <c r="W291" i="8"/>
  <c r="W190" i="8"/>
  <c r="W154" i="8"/>
  <c r="W390" i="8"/>
  <c r="W317" i="8"/>
  <c r="W307" i="8"/>
  <c r="W176" i="8"/>
  <c r="W105" i="8"/>
  <c r="W95" i="8"/>
  <c r="W47" i="8"/>
  <c r="W41" i="8"/>
  <c r="W35" i="8"/>
  <c r="W29" i="8"/>
  <c r="W20" i="8"/>
  <c r="W267" i="8"/>
  <c r="W264" i="8"/>
  <c r="W194" i="8"/>
  <c r="W186" i="8"/>
  <c r="W337" i="8"/>
  <c r="W327" i="8"/>
  <c r="W231" i="8"/>
  <c r="W166" i="8"/>
  <c r="W120" i="8"/>
  <c r="W85" i="8"/>
  <c r="W38" i="8"/>
  <c r="W32" i="8"/>
  <c r="W15" i="8"/>
  <c r="W205" i="8"/>
  <c r="W86" i="8"/>
  <c r="W64" i="8"/>
  <c r="W296" i="8"/>
  <c r="W200" i="8"/>
  <c r="W184" i="8"/>
  <c r="W174" i="8"/>
  <c r="W139" i="8"/>
  <c r="W134" i="8"/>
  <c r="W130" i="8"/>
  <c r="W125" i="8"/>
  <c r="W100" i="8"/>
  <c r="W74" i="8"/>
  <c r="W70" i="8"/>
  <c r="W52" i="8"/>
  <c r="W16" i="8"/>
  <c r="W381" i="8"/>
  <c r="W241" i="8"/>
  <c r="W185" i="8"/>
  <c r="W153" i="8"/>
  <c r="W129" i="8"/>
  <c r="W31" i="8"/>
  <c r="W21" i="8"/>
  <c r="W13" i="8"/>
  <c r="W104" i="8"/>
  <c r="W59" i="8"/>
  <c r="W252" i="8"/>
  <c r="W556" i="8"/>
  <c r="W301" i="8"/>
  <c r="W259" i="8"/>
  <c r="W249" i="8"/>
  <c r="W216" i="8"/>
  <c r="W114" i="8"/>
  <c r="W113" i="8"/>
  <c r="W106" i="8"/>
  <c r="W101" i="8"/>
  <c r="W77" i="8"/>
  <c r="W73" i="8"/>
  <c r="W57" i="8"/>
  <c r="W12" i="8"/>
  <c r="W462" i="8"/>
  <c r="W437" i="8"/>
  <c r="W209" i="8"/>
  <c r="W199" i="8"/>
  <c r="W158" i="8"/>
  <c r="W136" i="8"/>
  <c r="W118" i="8"/>
  <c r="W102" i="8"/>
  <c r="W61" i="8"/>
  <c r="W11" i="8"/>
  <c r="W133" i="8"/>
  <c r="W124" i="8"/>
  <c r="W119" i="8"/>
  <c r="W91" i="8"/>
  <c r="W82" i="8"/>
  <c r="W46" i="8"/>
  <c r="W42" i="8"/>
  <c r="W352" i="8"/>
  <c r="W251" i="8"/>
  <c r="W226" i="8"/>
  <c r="W217" i="8"/>
  <c r="W163" i="8"/>
  <c r="W137" i="8"/>
  <c r="W51" i="8"/>
  <c r="W10" i="8"/>
  <c r="W380" i="8"/>
  <c r="W235" i="8"/>
  <c r="W275" i="8"/>
  <c r="W227" i="8"/>
  <c r="W160" i="8"/>
  <c r="W107" i="8"/>
  <c r="W43" i="8"/>
  <c r="W27" i="8"/>
  <c r="W18" i="8"/>
  <c r="W236" i="8"/>
  <c r="W188" i="8"/>
  <c r="W173" i="8"/>
  <c r="W157" i="8"/>
  <c r="W147" i="8"/>
  <c r="W96" i="8"/>
  <c r="W17" i="8"/>
  <c r="W9" i="8"/>
  <c r="W394" i="8"/>
  <c r="W339" i="8"/>
  <c r="W272" i="8"/>
  <c r="W182" i="8"/>
  <c r="W172" i="8"/>
  <c r="W141" i="8"/>
  <c r="W97" i="8"/>
  <c r="W89" i="8"/>
  <c r="W80" i="8"/>
  <c r="W75" i="8"/>
  <c r="W66" i="8"/>
  <c r="W360" i="8"/>
  <c r="W203" i="8"/>
  <c r="W84" i="8"/>
  <c r="W49" i="8"/>
  <c r="W36" i="8"/>
  <c r="W25" i="8"/>
  <c r="W214" i="8"/>
  <c r="W168" i="8"/>
  <c r="W128" i="8"/>
  <c r="W92" i="8"/>
  <c r="W60" i="8"/>
  <c r="W355" i="8"/>
  <c r="W333" i="8"/>
  <c r="W240" i="8"/>
  <c r="W426" i="8"/>
  <c r="W283" i="8"/>
  <c r="W171" i="8"/>
  <c r="W37" i="8"/>
  <c r="W192" i="8"/>
  <c r="W56" i="8"/>
  <c r="W28" i="8"/>
  <c r="W342" i="8"/>
  <c r="W111" i="8"/>
  <c r="W58" i="8"/>
  <c r="W24" i="8"/>
  <c r="W19" i="8"/>
  <c r="W122" i="8"/>
  <c r="W68" i="8"/>
  <c r="W140" i="8"/>
  <c r="W135" i="8"/>
  <c r="W23" i="8"/>
  <c r="W116" i="8"/>
  <c r="W14" i="8"/>
  <c r="W69" i="8"/>
  <c r="W230" i="8"/>
  <c r="W121" i="8"/>
  <c r="W40" i="8"/>
  <c r="W26" i="8"/>
  <c r="W93" i="8"/>
  <c r="W88" i="8"/>
  <c r="W53" i="8"/>
  <c r="W22" i="8"/>
  <c r="W162" i="8"/>
  <c r="W78" i="8"/>
  <c r="W30" i="8"/>
  <c r="W62" i="8"/>
  <c r="W167" i="8"/>
  <c r="W79" i="8"/>
  <c r="W48" i="8"/>
  <c r="W206" i="8"/>
  <c r="W65" i="8"/>
  <c r="W270" i="8"/>
  <c r="W94" i="8"/>
  <c r="W33" i="8"/>
  <c r="V63" i="8"/>
  <c r="V348" i="8"/>
  <c r="V331" i="8"/>
  <c r="V586" i="8"/>
  <c r="V229" i="8"/>
  <c r="V569" i="8"/>
  <c r="V144" i="8"/>
  <c r="V39" i="8"/>
  <c r="V518" i="8"/>
  <c r="V603" i="8"/>
  <c r="V90" i="8"/>
  <c r="V54" i="8"/>
  <c r="V695" i="8"/>
  <c r="U44" i="8"/>
  <c r="V263" i="8"/>
  <c r="V178" i="8"/>
  <c r="V416" i="8"/>
  <c r="V81" i="8"/>
  <c r="V671" i="8"/>
  <c r="V450" i="8"/>
  <c r="U109" i="8"/>
  <c r="V501" i="8"/>
  <c r="V195" i="8"/>
  <c r="V365" i="8"/>
  <c r="V45" i="8"/>
  <c r="V654" i="8"/>
  <c r="V212" i="8"/>
  <c r="V99" i="8"/>
  <c r="V34" i="8"/>
  <c r="V433" i="8"/>
  <c r="V620" i="8"/>
  <c r="V535" i="8"/>
  <c r="V552" i="8"/>
  <c r="V246" i="8"/>
  <c r="V689" i="8"/>
  <c r="V110" i="8"/>
  <c r="V161" i="8"/>
  <c r="V314" i="8"/>
  <c r="V484" i="8"/>
  <c r="V382" i="8"/>
  <c r="V297" i="8"/>
  <c r="V280" i="8"/>
  <c r="V637" i="8"/>
  <c r="L34" i="1"/>
  <c r="M695" i="1"/>
  <c r="M689" i="1"/>
  <c r="L586" i="1"/>
  <c r="L603" i="1"/>
  <c r="L365" i="1"/>
  <c r="M416" i="1"/>
  <c r="M654" i="1"/>
  <c r="M637" i="1"/>
  <c r="L433" i="1"/>
  <c r="L695" i="1"/>
  <c r="L195" i="1"/>
  <c r="M90" i="1"/>
  <c r="M518" i="1"/>
  <c r="M433" i="1"/>
  <c r="M671" i="1"/>
  <c r="M39" i="1"/>
  <c r="M144" i="1"/>
  <c r="L99" i="1"/>
  <c r="L671" i="1"/>
  <c r="L45" i="1"/>
  <c r="L178" i="1"/>
  <c r="M72" i="1"/>
  <c r="L144" i="1"/>
  <c r="M161" i="1"/>
  <c r="M110" i="1"/>
  <c r="L263" i="1"/>
  <c r="M314" i="1"/>
  <c r="L484" i="1"/>
  <c r="L246" i="1"/>
  <c r="M586" i="1"/>
  <c r="L54" i="1"/>
  <c r="L63" i="1"/>
  <c r="M280" i="1"/>
  <c r="L81" i="1"/>
  <c r="M620" i="1"/>
  <c r="L212" i="1"/>
  <c r="M212" i="1"/>
  <c r="L331" i="1"/>
  <c r="M603" i="1"/>
  <c r="L416" i="1"/>
  <c r="L314" i="1"/>
  <c r="M501" i="1"/>
  <c r="M382" i="1"/>
  <c r="M263" i="1"/>
  <c r="M331" i="1"/>
  <c r="L229" i="1"/>
  <c r="K44" i="1"/>
  <c r="L518" i="1"/>
  <c r="M99" i="1"/>
  <c r="L382" i="1"/>
  <c r="M229" i="1"/>
  <c r="M195" i="1"/>
  <c r="L637" i="1"/>
  <c r="L569" i="1"/>
  <c r="M34" i="1"/>
  <c r="L90" i="1"/>
  <c r="M54" i="1"/>
  <c r="L72" i="1"/>
  <c r="M45" i="1"/>
  <c r="L620" i="1"/>
  <c r="M399" i="1"/>
  <c r="L297" i="1"/>
  <c r="L467" i="1"/>
  <c r="L39" i="1"/>
  <c r="N13" i="1"/>
  <c r="N29" i="1"/>
  <c r="N24" i="1"/>
  <c r="N11" i="1"/>
  <c r="N23" i="1"/>
  <c r="N49" i="1"/>
  <c r="N68" i="1"/>
  <c r="N84" i="1"/>
  <c r="N10" i="1"/>
  <c r="N22" i="1"/>
  <c r="N43" i="1"/>
  <c r="N52" i="1"/>
  <c r="N58" i="1"/>
  <c r="N79" i="1"/>
  <c r="N94" i="1"/>
  <c r="N9" i="1"/>
  <c r="N59" i="1"/>
  <c r="N78" i="1"/>
  <c r="N97" i="1"/>
  <c r="N122" i="1"/>
  <c r="N139" i="1"/>
  <c r="N159" i="1"/>
  <c r="N165" i="1"/>
  <c r="N185" i="1"/>
  <c r="N76" i="1"/>
  <c r="N83" i="1"/>
  <c r="N131" i="1"/>
  <c r="N163" i="1"/>
  <c r="N194" i="1"/>
  <c r="N211" i="1"/>
  <c r="N220" i="1"/>
  <c r="N20" i="1"/>
  <c r="N69" i="1"/>
  <c r="N111" i="1"/>
  <c r="N112" i="1"/>
  <c r="N132" i="1"/>
  <c r="N145" i="1"/>
  <c r="N164" i="1"/>
  <c r="N27" i="1"/>
  <c r="N61" i="1"/>
  <c r="N102" i="1"/>
  <c r="N107" i="1"/>
  <c r="N134" i="1"/>
  <c r="N190" i="1"/>
  <c r="N197" i="1"/>
  <c r="N230" i="1"/>
  <c r="N241" i="1"/>
  <c r="N262" i="1"/>
  <c r="N267" i="1"/>
  <c r="N288" i="1"/>
  <c r="N305" i="1"/>
  <c r="N321" i="1"/>
  <c r="N338" i="1"/>
  <c r="N364" i="1"/>
  <c r="N381" i="1"/>
  <c r="N67" i="1"/>
  <c r="N73" i="1"/>
  <c r="N75" i="1"/>
  <c r="N167" i="1"/>
  <c r="N172" i="1"/>
  <c r="N177" i="1"/>
  <c r="N196" i="1"/>
  <c r="N236" i="1"/>
  <c r="N257" i="1"/>
  <c r="N278" i="1"/>
  <c r="N283" i="1"/>
  <c r="N300" i="1"/>
  <c r="N316" i="1"/>
  <c r="N333" i="1"/>
  <c r="N359" i="1"/>
  <c r="N376" i="1"/>
  <c r="N391" i="1"/>
  <c r="N38" i="1"/>
  <c r="N70" i="1"/>
  <c r="N85" i="1"/>
  <c r="N96" i="1"/>
  <c r="N183" i="1"/>
  <c r="N213" i="1"/>
  <c r="N218" i="1"/>
  <c r="N223" i="1"/>
  <c r="N228" i="1"/>
  <c r="N239" i="1"/>
  <c r="N254" i="1"/>
  <c r="N269" i="1"/>
  <c r="N284" i="1"/>
  <c r="N296" i="1"/>
  <c r="N309" i="1"/>
  <c r="N323" i="1"/>
  <c r="N336" i="1"/>
  <c r="N352" i="1"/>
  <c r="N392" i="1"/>
  <c r="N407" i="1"/>
  <c r="N428" i="1"/>
  <c r="N443" i="1"/>
  <c r="N454" i="1"/>
  <c r="N471" i="1"/>
  <c r="N492" i="1"/>
  <c r="N509" i="1"/>
  <c r="N526" i="1"/>
  <c r="N541" i="1"/>
  <c r="N558" i="1"/>
  <c r="N580" i="1"/>
  <c r="N596" i="1"/>
  <c r="N613" i="1"/>
  <c r="N630" i="1"/>
  <c r="N647" i="1"/>
  <c r="N664" i="1"/>
  <c r="N681" i="1"/>
  <c r="N702" i="1"/>
  <c r="N26" i="1"/>
  <c r="N108" i="1"/>
  <c r="N124" i="1"/>
  <c r="N157" i="1"/>
  <c r="N202" i="1"/>
  <c r="N210" i="1"/>
  <c r="N238" i="1"/>
  <c r="N253" i="1"/>
  <c r="N268" i="1"/>
  <c r="N295" i="1"/>
  <c r="N308" i="1"/>
  <c r="N322" i="1"/>
  <c r="N335" i="1"/>
  <c r="N347" i="1"/>
  <c r="N351" i="1"/>
  <c r="N363" i="1"/>
  <c r="N402" i="1"/>
  <c r="N423" i="1"/>
  <c r="N438" i="1"/>
  <c r="N465" i="1"/>
  <c r="N482" i="1"/>
  <c r="N487" i="1"/>
  <c r="N504" i="1"/>
  <c r="N521" i="1"/>
  <c r="N536" i="1"/>
  <c r="N553" i="1"/>
  <c r="N575" i="1"/>
  <c r="N591" i="1"/>
  <c r="N608" i="1"/>
  <c r="N625" i="1"/>
  <c r="N642" i="1"/>
  <c r="N659" i="1"/>
  <c r="N676" i="1"/>
  <c r="N691" i="1"/>
  <c r="N697" i="1"/>
  <c r="N19" i="1"/>
  <c r="N74" i="1"/>
  <c r="N30" i="1"/>
  <c r="N41" i="1"/>
  <c r="N60" i="1"/>
  <c r="N140" i="1"/>
  <c r="N179" i="1"/>
  <c r="N187" i="1"/>
  <c r="N208" i="1"/>
  <c r="N224" i="1"/>
  <c r="N312" i="1"/>
  <c r="N326" i="1"/>
  <c r="N339" i="1"/>
  <c r="N345" i="1"/>
  <c r="N395" i="1"/>
  <c r="N400" i="1"/>
  <c r="N412" i="1"/>
  <c r="N427" i="1"/>
  <c r="N457" i="1"/>
  <c r="N470" i="1"/>
  <c r="N485" i="1"/>
  <c r="N497" i="1"/>
  <c r="N533" i="1"/>
  <c r="N538" i="1"/>
  <c r="N550" i="1"/>
  <c r="N563" i="1"/>
  <c r="N614" i="1"/>
  <c r="N627" i="1"/>
  <c r="N640" i="1"/>
  <c r="N652" i="1"/>
  <c r="N688" i="1"/>
  <c r="N693" i="1"/>
  <c r="N95" i="1"/>
  <c r="N198" i="1"/>
  <c r="N200" i="1"/>
  <c r="N219" i="1"/>
  <c r="N393" i="1"/>
  <c r="N410" i="1"/>
  <c r="N442" i="1"/>
  <c r="N455" i="1"/>
  <c r="N468" i="1"/>
  <c r="N36" i="1"/>
  <c r="N50" i="1"/>
  <c r="N51" i="1"/>
  <c r="N100" i="1"/>
  <c r="N115" i="1"/>
  <c r="N118" i="1"/>
  <c r="N143" i="1"/>
  <c r="N146" i="1"/>
  <c r="N154" i="1"/>
  <c r="N168" i="1"/>
  <c r="N171" i="1"/>
  <c r="N226" i="1"/>
  <c r="N252" i="1"/>
  <c r="N342" i="1"/>
  <c r="N356" i="1"/>
  <c r="N362" i="1"/>
  <c r="N394" i="1"/>
  <c r="N411" i="1"/>
  <c r="N426" i="1"/>
  <c r="N456" i="1"/>
  <c r="N469" i="1"/>
  <c r="N481" i="1"/>
  <c r="N496" i="1"/>
  <c r="N532" i="1"/>
  <c r="N537" i="1"/>
  <c r="N549" i="1"/>
  <c r="N562" i="1"/>
  <c r="N590" i="1"/>
  <c r="N626" i="1"/>
  <c r="N639" i="1"/>
  <c r="N651" i="1"/>
  <c r="N687" i="1"/>
  <c r="N692" i="1"/>
  <c r="N18" i="1"/>
  <c r="N42" i="1"/>
  <c r="N46" i="1"/>
  <c r="N126" i="1"/>
  <c r="N135" i="1"/>
  <c r="N182" i="1"/>
  <c r="N232" i="1"/>
  <c r="N249" i="1"/>
  <c r="N266" i="1"/>
  <c r="N289" i="1"/>
  <c r="N353" i="1"/>
  <c r="N366" i="1"/>
  <c r="N372" i="1"/>
  <c r="N425" i="1"/>
  <c r="N32" i="1"/>
  <c r="N47" i="1"/>
  <c r="N101" i="1"/>
  <c r="N214" i="1"/>
  <c r="N255" i="1"/>
  <c r="N258" i="1"/>
  <c r="N281" i="1"/>
  <c r="N319" i="1"/>
  <c r="N374" i="1"/>
  <c r="N440" i="1"/>
  <c r="N447" i="1"/>
  <c r="N449" i="1"/>
  <c r="N483" i="1"/>
  <c r="N500" i="1"/>
  <c r="N507" i="1"/>
  <c r="N554" i="1"/>
  <c r="N560" i="1"/>
  <c r="N607" i="1"/>
  <c r="N619" i="1"/>
  <c r="N656" i="1"/>
  <c r="N662" i="1"/>
  <c r="N31" i="1"/>
  <c r="N120" i="1"/>
  <c r="N130" i="1"/>
  <c r="N147" i="1"/>
  <c r="N166" i="1"/>
  <c r="N174" i="1"/>
  <c r="N225" i="1"/>
  <c r="N247" i="1"/>
  <c r="N299" i="1"/>
  <c r="N377" i="1"/>
  <c r="N383" i="1"/>
  <c r="N520" i="1"/>
  <c r="N566" i="1"/>
  <c r="N632" i="1"/>
  <c r="N668" i="1"/>
  <c r="N675" i="1"/>
  <c r="N354" i="1"/>
  <c r="N369" i="1"/>
  <c r="N401" i="1"/>
  <c r="N403" i="1"/>
  <c r="N493" i="1"/>
  <c r="N529" i="1"/>
  <c r="N599" i="1"/>
  <c r="N648" i="1"/>
  <c r="N678" i="1"/>
  <c r="N15" i="1"/>
  <c r="N37" i="1"/>
  <c r="N65" i="1"/>
  <c r="N141" i="1"/>
  <c r="N149" i="1"/>
  <c r="N222" i="1"/>
  <c r="N325" i="1"/>
  <c r="N328" i="1"/>
  <c r="N349" i="1"/>
  <c r="N380" i="1"/>
  <c r="N420" i="1"/>
  <c r="N452" i="1"/>
  <c r="N479" i="1"/>
  <c r="N576" i="1"/>
  <c r="N582" i="1"/>
  <c r="N609" i="1"/>
  <c r="N645" i="1"/>
  <c r="N77" i="1"/>
  <c r="N191" i="1"/>
  <c r="N215" i="1"/>
  <c r="N233" i="1"/>
  <c r="N273" i="1"/>
  <c r="N337" i="1"/>
  <c r="N340" i="1"/>
  <c r="N357" i="1"/>
  <c r="N360" i="1"/>
  <c r="N375" i="1"/>
  <c r="N12" i="1"/>
  <c r="N16" i="1"/>
  <c r="N82" i="1"/>
  <c r="N113" i="1"/>
  <c r="N121" i="1"/>
  <c r="N155" i="1"/>
  <c r="N189" i="1"/>
  <c r="N207" i="1"/>
  <c r="N264" i="1"/>
  <c r="N330" i="1"/>
  <c r="N334" i="1"/>
  <c r="N510" i="1"/>
  <c r="N516" i="1"/>
  <c r="N557" i="1"/>
  <c r="N587" i="1"/>
  <c r="N616" i="1"/>
  <c r="N623" i="1"/>
  <c r="N665" i="1"/>
  <c r="N672" i="1"/>
  <c r="N699" i="1"/>
  <c r="N261" i="1"/>
  <c r="N302" i="1"/>
  <c r="N386" i="1"/>
  <c r="N418" i="1"/>
  <c r="N513" i="1"/>
  <c r="N570" i="1"/>
  <c r="N62" i="1"/>
  <c r="N66" i="1"/>
  <c r="N103" i="1"/>
  <c r="N156" i="1"/>
  <c r="N173" i="1"/>
  <c r="N181" i="1"/>
  <c r="N203" i="1"/>
  <c r="N244" i="1"/>
  <c r="N310" i="1"/>
  <c r="N313" i="1"/>
  <c r="N523" i="1"/>
  <c r="N573" i="1"/>
  <c r="N593" i="1"/>
  <c r="N629" i="1"/>
  <c r="N635" i="1"/>
  <c r="N684" i="1"/>
  <c r="N64" i="1"/>
  <c r="N250" i="1"/>
  <c r="N287" i="1"/>
  <c r="N290" i="1"/>
  <c r="N389" i="1"/>
  <c r="N397" i="1"/>
  <c r="N429" i="1"/>
  <c r="N459" i="1"/>
  <c r="N461" i="1"/>
  <c r="N490" i="1"/>
  <c r="N543" i="1"/>
  <c r="N602" i="1"/>
  <c r="N133" i="1"/>
  <c r="N405" i="1"/>
  <c r="N114" i="1"/>
  <c r="N270" i="1"/>
  <c r="N282" i="1"/>
  <c r="N33" i="1"/>
  <c r="N80" i="1"/>
  <c r="N117" i="1"/>
  <c r="N153" i="1"/>
  <c r="N245" i="1"/>
  <c r="N260" i="1"/>
  <c r="N275" i="1"/>
  <c r="N298" i="1"/>
  <c r="N346" i="1"/>
  <c r="N370" i="1"/>
  <c r="N123" i="1"/>
  <c r="N128" i="1"/>
  <c r="N237" i="1"/>
  <c r="N259" i="1"/>
  <c r="N274" i="1"/>
  <c r="N40" i="1"/>
  <c r="N105" i="1"/>
  <c r="N158" i="1"/>
  <c r="N57" i="1"/>
  <c r="N92" i="1"/>
  <c r="N125" i="1"/>
  <c r="N136" i="1"/>
  <c r="N169" i="1"/>
  <c r="N294" i="1"/>
  <c r="N327" i="1"/>
  <c r="N404" i="1"/>
  <c r="N498" i="1"/>
  <c r="N539" i="1"/>
  <c r="N21" i="1"/>
  <c r="N89" i="1"/>
  <c r="N150" i="1"/>
  <c r="N186" i="1"/>
  <c r="N221" i="1"/>
  <c r="N35" i="1"/>
  <c r="N55" i="1"/>
  <c r="N17" i="1"/>
  <c r="N48" i="1"/>
  <c r="N175" i="1"/>
  <c r="N243" i="1"/>
  <c r="N265" i="1"/>
  <c r="N277" i="1"/>
  <c r="N320" i="1"/>
  <c r="N344" i="1"/>
  <c r="N373" i="1"/>
  <c r="N388" i="1"/>
  <c r="N432" i="1"/>
  <c r="N436" i="1"/>
  <c r="N559" i="1"/>
  <c r="N565" i="1"/>
  <c r="N579" i="1"/>
  <c r="N634" i="1"/>
  <c r="N641" i="1"/>
  <c r="N14" i="1"/>
  <c r="N193" i="1"/>
  <c r="N413" i="1"/>
  <c r="N430" i="1"/>
  <c r="N434" i="1"/>
  <c r="N463" i="1"/>
  <c r="N473" i="1"/>
  <c r="N499" i="1"/>
  <c r="N621" i="1"/>
  <c r="N670" i="1"/>
  <c r="N677" i="1"/>
  <c r="N700" i="1"/>
  <c r="N71" i="1"/>
  <c r="N116" i="1"/>
  <c r="N148" i="1"/>
  <c r="N271" i="1"/>
  <c r="N291" i="1"/>
  <c r="N355" i="1"/>
  <c r="N384" i="1"/>
  <c r="N451" i="1"/>
  <c r="N453" i="1"/>
  <c r="N460" i="1"/>
  <c r="N511" i="1"/>
  <c r="N512" i="1"/>
  <c r="N524" i="1"/>
  <c r="N525" i="1"/>
  <c r="N227" i="1"/>
  <c r="N251" i="1"/>
  <c r="N286" i="1"/>
  <c r="N318" i="1"/>
  <c r="N379" i="1"/>
  <c r="N385" i="1"/>
  <c r="N387" i="1"/>
  <c r="N517" i="1"/>
  <c r="N545" i="1"/>
  <c r="N646" i="1"/>
  <c r="N667" i="1"/>
  <c r="N674" i="1"/>
  <c r="N445" i="1"/>
  <c r="N466" i="1"/>
  <c r="N568" i="1"/>
  <c r="N682" i="1"/>
  <c r="N409" i="1"/>
  <c r="N444" i="1"/>
  <c r="N480" i="1"/>
  <c r="N489" i="1"/>
  <c r="N28" i="1"/>
  <c r="N87" i="1"/>
  <c r="N91" i="1"/>
  <c r="N119" i="1"/>
  <c r="N162" i="1"/>
  <c r="N176" i="1"/>
  <c r="N303" i="1"/>
  <c r="N431" i="1"/>
  <c r="N437" i="1"/>
  <c r="N441" i="1"/>
  <c r="N515" i="1"/>
  <c r="N534" i="1"/>
  <c r="N556" i="1"/>
  <c r="N666" i="1"/>
  <c r="N669" i="1"/>
  <c r="N673" i="1"/>
  <c r="N205" i="1"/>
  <c r="N350" i="1"/>
  <c r="N361" i="1"/>
  <c r="N367" i="1"/>
  <c r="N544" i="1"/>
  <c r="N679" i="1"/>
  <c r="N104" i="1"/>
  <c r="N170" i="1"/>
  <c r="N192" i="1"/>
  <c r="N422" i="1"/>
  <c r="N491" i="1"/>
  <c r="N508" i="1"/>
  <c r="N555" i="1"/>
  <c r="N561" i="1"/>
  <c r="N680" i="1"/>
  <c r="N683" i="1"/>
  <c r="N686" i="1"/>
  <c r="N685" i="1"/>
  <c r="N329" i="1"/>
  <c r="N378" i="1"/>
  <c r="N472" i="1"/>
  <c r="N506" i="1"/>
  <c r="N184" i="1"/>
  <c r="N242" i="1"/>
  <c r="N307" i="1"/>
  <c r="N398" i="1"/>
  <c r="N414" i="1"/>
  <c r="N435" i="1"/>
  <c r="N577" i="1"/>
  <c r="N604" i="1"/>
  <c r="N638" i="1"/>
  <c r="N660" i="1"/>
  <c r="N690" i="1"/>
  <c r="N464" i="1"/>
  <c r="N628" i="1"/>
  <c r="N649" i="1"/>
  <c r="N658" i="1"/>
  <c r="N25" i="1"/>
  <c r="N217" i="1"/>
  <c r="N417" i="1"/>
  <c r="N439" i="1"/>
  <c r="N477" i="1"/>
  <c r="N502" i="1"/>
  <c r="N567" i="1"/>
  <c r="N572" i="1"/>
  <c r="N598" i="1"/>
  <c r="N343" i="1"/>
  <c r="N663" i="1"/>
  <c r="N694" i="1"/>
  <c r="N547" i="1"/>
  <c r="N88" i="1"/>
  <c r="N204" i="1"/>
  <c r="N234" i="1"/>
  <c r="N240" i="1"/>
  <c r="N272" i="1"/>
  <c r="N324" i="1"/>
  <c r="N474" i="1"/>
  <c r="N476" i="1"/>
  <c r="N495" i="1"/>
  <c r="N571" i="1"/>
  <c r="N597" i="1"/>
  <c r="N606" i="1"/>
  <c r="N86" i="1"/>
  <c r="N152" i="1"/>
  <c r="N160" i="1"/>
  <c r="N421" i="1"/>
  <c r="N488" i="1"/>
  <c r="N594" i="1"/>
  <c r="N615" i="1"/>
  <c r="N650" i="1"/>
  <c r="N701" i="1"/>
  <c r="N53" i="1"/>
  <c r="N231" i="1"/>
  <c r="N396" i="1"/>
  <c r="N406" i="1"/>
  <c r="N408" i="1"/>
  <c r="N419" i="1"/>
  <c r="N462" i="1"/>
  <c r="N514" i="1"/>
  <c r="N528" i="1"/>
  <c r="N531" i="1"/>
  <c r="N584" i="1"/>
  <c r="N589" i="1"/>
  <c r="N611" i="1"/>
  <c r="N633" i="1"/>
  <c r="N655" i="1"/>
  <c r="N601" i="1"/>
  <c r="N624" i="1"/>
  <c r="N636" i="1"/>
  <c r="N368" i="1"/>
  <c r="N106" i="1"/>
  <c r="N311" i="1"/>
  <c r="N522" i="1"/>
  <c r="N98" i="1"/>
  <c r="N201" i="1"/>
  <c r="N235" i="1"/>
  <c r="N317" i="1"/>
  <c r="N341" i="1"/>
  <c r="N371" i="1"/>
  <c r="N415" i="1"/>
  <c r="N540" i="1"/>
  <c r="N583" i="1"/>
  <c r="N588" i="1"/>
  <c r="N610" i="1"/>
  <c r="N618" i="1"/>
  <c r="N631" i="1"/>
  <c r="N653" i="1"/>
  <c r="N494" i="1"/>
  <c r="N548" i="1"/>
  <c r="N578" i="1"/>
  <c r="N581" i="1"/>
  <c r="N703" i="1"/>
  <c r="N138" i="1"/>
  <c r="N585" i="1"/>
  <c r="N595" i="1"/>
  <c r="N617" i="1"/>
  <c r="N643" i="1"/>
  <c r="N151" i="1"/>
  <c r="N332" i="1"/>
  <c r="N206" i="1"/>
  <c r="N503" i="1"/>
  <c r="N551" i="1"/>
  <c r="N519" i="1"/>
  <c r="N137" i="1"/>
  <c r="N527" i="1"/>
  <c r="N698" i="1"/>
  <c r="N129" i="1"/>
  <c r="N209" i="1"/>
  <c r="N458" i="1"/>
  <c r="N592" i="1"/>
  <c r="N293" i="1"/>
  <c r="N306" i="1"/>
  <c r="N446" i="1"/>
  <c r="N657" i="1"/>
  <c r="N142" i="1"/>
  <c r="N188" i="1"/>
  <c r="N612" i="1"/>
  <c r="N199" i="1"/>
  <c r="N358" i="1"/>
  <c r="N661" i="1"/>
  <c r="N486" i="1"/>
  <c r="N390" i="1"/>
  <c r="N530" i="1"/>
  <c r="N216" i="1"/>
  <c r="N279" i="1"/>
  <c r="N285" i="1"/>
  <c r="N292" i="1"/>
  <c r="N475" i="1"/>
  <c r="N542" i="1"/>
  <c r="N304" i="1"/>
  <c r="N248" i="1"/>
  <c r="N546" i="1"/>
  <c r="N605" i="1"/>
  <c r="N424" i="1"/>
  <c r="N505" i="1"/>
  <c r="N622" i="1"/>
  <c r="N644" i="1"/>
  <c r="N574" i="1"/>
  <c r="N276" i="1"/>
  <c r="N93" i="1"/>
  <c r="N180" i="1"/>
  <c r="N256" i="1"/>
  <c r="N301" i="1"/>
  <c r="N478" i="1"/>
  <c r="N564" i="1"/>
  <c r="N56" i="1"/>
  <c r="N315" i="1"/>
  <c r="N448" i="1"/>
  <c r="N600" i="1"/>
  <c r="M81" i="1"/>
  <c r="M246" i="1"/>
  <c r="L501" i="1"/>
  <c r="L399" i="1"/>
  <c r="M552" i="1"/>
  <c r="L535" i="1"/>
  <c r="L654" i="1"/>
  <c r="M127" i="1"/>
  <c r="M535" i="1"/>
  <c r="L280" i="1"/>
  <c r="M467" i="1"/>
  <c r="L450" i="1"/>
  <c r="M569" i="1"/>
  <c r="L689" i="1"/>
  <c r="L161" i="1"/>
  <c r="J7" i="1"/>
  <c r="L110" i="1"/>
  <c r="M484" i="1"/>
  <c r="M178" i="1"/>
  <c r="L552" i="1"/>
  <c r="M297" i="1"/>
  <c r="M450" i="1"/>
  <c r="M348" i="1"/>
  <c r="M63" i="1"/>
  <c r="M365" i="1"/>
  <c r="K109" i="1"/>
  <c r="L127" i="1"/>
  <c r="L348" i="1"/>
  <c r="I8" i="1"/>
  <c r="P4" i="1"/>
  <c r="O6" i="1"/>
  <c r="J8" i="1" l="1"/>
  <c r="D13" i="10"/>
  <c r="D15" i="10" s="1"/>
  <c r="U12" i="10"/>
  <c r="U11" i="10"/>
  <c r="T8" i="8"/>
  <c r="U7" i="8"/>
  <c r="U5" i="8" s="1"/>
  <c r="W34" i="8"/>
  <c r="W695" i="8"/>
  <c r="W81" i="8"/>
  <c r="W314" i="8"/>
  <c r="W467" i="8"/>
  <c r="W127" i="8"/>
  <c r="W72" i="8"/>
  <c r="W637" i="8"/>
  <c r="W365" i="8"/>
  <c r="W399" i="8"/>
  <c r="W63" i="8"/>
  <c r="W501" i="8"/>
  <c r="W348" i="8"/>
  <c r="W433" i="8"/>
  <c r="W654" i="8"/>
  <c r="W39" i="8"/>
  <c r="W178" i="8"/>
  <c r="W90" i="8"/>
  <c r="W620" i="8"/>
  <c r="W110" i="8"/>
  <c r="W450" i="8"/>
  <c r="W280" i="8"/>
  <c r="W552" i="8"/>
  <c r="V44" i="8"/>
  <c r="W54" i="8"/>
  <c r="W484" i="8"/>
  <c r="W195" i="8"/>
  <c r="W99" i="8"/>
  <c r="W331" i="8"/>
  <c r="W603" i="8"/>
  <c r="V109" i="8"/>
  <c r="W569" i="8"/>
  <c r="W518" i="8"/>
  <c r="X694" i="8"/>
  <c r="X700" i="8"/>
  <c r="X684" i="8"/>
  <c r="X698" i="8"/>
  <c r="X692" i="8"/>
  <c r="X686" i="8"/>
  <c r="X677" i="8"/>
  <c r="X661" i="8"/>
  <c r="X670" i="8"/>
  <c r="X693" i="8"/>
  <c r="X655" i="8"/>
  <c r="X639" i="8"/>
  <c r="X681" i="8"/>
  <c r="X669" i="8"/>
  <c r="X645" i="8"/>
  <c r="X629" i="8"/>
  <c r="X613" i="8"/>
  <c r="X676" i="8"/>
  <c r="X672" i="8"/>
  <c r="X701" i="8"/>
  <c r="X690" i="8"/>
  <c r="X691" i="8"/>
  <c r="X666" i="8"/>
  <c r="X656" i="8"/>
  <c r="X632" i="8"/>
  <c r="X625" i="8"/>
  <c r="X606" i="8"/>
  <c r="X688" i="8"/>
  <c r="X697" i="8"/>
  <c r="X675" i="8"/>
  <c r="X664" i="8"/>
  <c r="X649" i="8"/>
  <c r="X640" i="8"/>
  <c r="X696" i="8"/>
  <c r="X687" i="8"/>
  <c r="X683" i="8"/>
  <c r="X665" i="8"/>
  <c r="X660" i="8"/>
  <c r="X604" i="8"/>
  <c r="X702" i="8"/>
  <c r="X699" i="8"/>
  <c r="X638" i="8"/>
  <c r="X682" i="8"/>
  <c r="X680" i="8"/>
  <c r="X674" i="8"/>
  <c r="X650" i="8"/>
  <c r="X612" i="8"/>
  <c r="X599" i="8"/>
  <c r="X583" i="8"/>
  <c r="X703" i="8"/>
  <c r="X659" i="8"/>
  <c r="X643" i="8"/>
  <c r="X611" i="8"/>
  <c r="X594" i="8"/>
  <c r="X652" i="8"/>
  <c r="X651" i="8"/>
  <c r="X635" i="8"/>
  <c r="X617" i="8"/>
  <c r="X678" i="8"/>
  <c r="X600" i="8"/>
  <c r="X584" i="8"/>
  <c r="X568" i="8"/>
  <c r="X667" i="8"/>
  <c r="X648" i="8"/>
  <c r="X642" i="8"/>
  <c r="X616" i="8"/>
  <c r="X607" i="8"/>
  <c r="X558" i="8"/>
  <c r="X662" i="8"/>
  <c r="X626" i="8"/>
  <c r="X646" i="8"/>
  <c r="X605" i="8"/>
  <c r="X668" i="8"/>
  <c r="X615" i="8"/>
  <c r="X561" i="8"/>
  <c r="X554" i="8"/>
  <c r="X543" i="8"/>
  <c r="X527" i="8"/>
  <c r="X511" i="8"/>
  <c r="X647" i="8"/>
  <c r="X630" i="8"/>
  <c r="X598" i="8"/>
  <c r="X574" i="8"/>
  <c r="X570" i="8"/>
  <c r="X547" i="8"/>
  <c r="X538" i="8"/>
  <c r="X633" i="8"/>
  <c r="X618" i="8"/>
  <c r="X679" i="8"/>
  <c r="X653" i="8"/>
  <c r="X595" i="8"/>
  <c r="X573" i="8"/>
  <c r="X564" i="8"/>
  <c r="X544" i="8"/>
  <c r="X528" i="8"/>
  <c r="X512" i="8"/>
  <c r="X496" i="8"/>
  <c r="X657" i="8"/>
  <c r="X587" i="8"/>
  <c r="X563" i="8"/>
  <c r="X551" i="8"/>
  <c r="X542" i="8"/>
  <c r="X533" i="8"/>
  <c r="X510" i="8"/>
  <c r="X504" i="8"/>
  <c r="X492" i="8"/>
  <c r="X469" i="8"/>
  <c r="X453" i="8"/>
  <c r="X627" i="8"/>
  <c r="X619" i="8"/>
  <c r="X610" i="8"/>
  <c r="X602" i="8"/>
  <c r="X591" i="8"/>
  <c r="X572" i="8"/>
  <c r="X541" i="8"/>
  <c r="X673" i="8"/>
  <c r="X624" i="8"/>
  <c r="X621" i="8"/>
  <c r="X601" i="8"/>
  <c r="X539" i="8"/>
  <c r="X521" i="8"/>
  <c r="X490" i="8"/>
  <c r="X470" i="8"/>
  <c r="X454" i="8"/>
  <c r="X438" i="8"/>
  <c r="X422" i="8"/>
  <c r="X585" i="8"/>
  <c r="X520" i="8"/>
  <c r="X506" i="8"/>
  <c r="X505" i="8"/>
  <c r="X491" i="8"/>
  <c r="X473" i="8"/>
  <c r="X464" i="8"/>
  <c r="X461" i="8"/>
  <c r="X442" i="8"/>
  <c r="X435" i="8"/>
  <c r="X428" i="8"/>
  <c r="X412" i="8"/>
  <c r="X396" i="8"/>
  <c r="X636" i="8"/>
  <c r="X634" i="8"/>
  <c r="X567" i="8"/>
  <c r="X553" i="8"/>
  <c r="X536" i="8"/>
  <c r="X534" i="8"/>
  <c r="X663" i="8"/>
  <c r="X623" i="8"/>
  <c r="X596" i="8"/>
  <c r="X555" i="8"/>
  <c r="X545" i="8"/>
  <c r="X644" i="8"/>
  <c r="X622" i="8"/>
  <c r="X571" i="8"/>
  <c r="X550" i="8"/>
  <c r="X523" i="8"/>
  <c r="X522" i="8"/>
  <c r="X508" i="8"/>
  <c r="X478" i="8"/>
  <c r="X475" i="8"/>
  <c r="X452" i="8"/>
  <c r="X446" i="8"/>
  <c r="X413" i="8"/>
  <c r="X397" i="8"/>
  <c r="X381" i="8"/>
  <c r="X579" i="8"/>
  <c r="X517" i="8"/>
  <c r="X509" i="8"/>
  <c r="X499" i="8"/>
  <c r="X459" i="8"/>
  <c r="X430" i="8"/>
  <c r="X423" i="8"/>
  <c r="X415" i="8"/>
  <c r="X409" i="8"/>
  <c r="X403" i="8"/>
  <c r="X379" i="8"/>
  <c r="X372" i="8"/>
  <c r="X685" i="8"/>
  <c r="X581" i="8"/>
  <c r="X477" i="8"/>
  <c r="X444" i="8"/>
  <c r="X437" i="8"/>
  <c r="X429" i="8"/>
  <c r="X406" i="8"/>
  <c r="X546" i="8"/>
  <c r="X529" i="8"/>
  <c r="X525" i="8"/>
  <c r="X481" i="8"/>
  <c r="X658" i="8"/>
  <c r="X631" i="8"/>
  <c r="X614" i="8"/>
  <c r="X588" i="8"/>
  <c r="X577" i="8"/>
  <c r="X524" i="8"/>
  <c r="X514" i="8"/>
  <c r="X489" i="8"/>
  <c r="X460" i="8"/>
  <c r="X400" i="8"/>
  <c r="X394" i="8"/>
  <c r="X391" i="8"/>
  <c r="X389" i="8"/>
  <c r="X580" i="8"/>
  <c r="X516" i="8"/>
  <c r="X494" i="8"/>
  <c r="X434" i="8"/>
  <c r="X387" i="8"/>
  <c r="X375" i="8"/>
  <c r="X368" i="8"/>
  <c r="X351" i="8"/>
  <c r="X335" i="8"/>
  <c r="X319" i="8"/>
  <c r="X303" i="8"/>
  <c r="X287" i="8"/>
  <c r="X271" i="8"/>
  <c r="X255" i="8"/>
  <c r="X239" i="8"/>
  <c r="X223" i="8"/>
  <c r="X207" i="8"/>
  <c r="X191" i="8"/>
  <c r="X175" i="8"/>
  <c r="X159" i="8"/>
  <c r="X143" i="8"/>
  <c r="X590" i="8"/>
  <c r="X589" i="8"/>
  <c r="X493" i="8"/>
  <c r="X441" i="8"/>
  <c r="X425" i="8"/>
  <c r="X418" i="8"/>
  <c r="X411" i="8"/>
  <c r="X393" i="8"/>
  <c r="X386" i="8"/>
  <c r="X363" i="8"/>
  <c r="X359" i="8"/>
  <c r="X346" i="8"/>
  <c r="X330" i="8"/>
  <c r="X298" i="8"/>
  <c r="X282" i="8"/>
  <c r="X266" i="8"/>
  <c r="X250" i="8"/>
  <c r="X234" i="8"/>
  <c r="X218" i="8"/>
  <c r="X202" i="8"/>
  <c r="X186" i="8"/>
  <c r="X170" i="8"/>
  <c r="X154" i="8"/>
  <c r="X138" i="8"/>
  <c r="X566" i="8"/>
  <c r="X540" i="8"/>
  <c r="X532" i="8"/>
  <c r="X495" i="8"/>
  <c r="X455" i="8"/>
  <c r="X447" i="8"/>
  <c r="X641" i="8"/>
  <c r="X439" i="8"/>
  <c r="X432" i="8"/>
  <c r="X388" i="8"/>
  <c r="X374" i="8"/>
  <c r="X367" i="8"/>
  <c r="X352" i="8"/>
  <c r="X336" i="8"/>
  <c r="X320" i="8"/>
  <c r="X304" i="8"/>
  <c r="X288" i="8"/>
  <c r="X272" i="8"/>
  <c r="X256" i="8"/>
  <c r="X240" i="8"/>
  <c r="X224" i="8"/>
  <c r="X208" i="8"/>
  <c r="X192" i="8"/>
  <c r="X176" i="8"/>
  <c r="X160" i="8"/>
  <c r="X548" i="8"/>
  <c r="X497" i="8"/>
  <c r="X476" i="8"/>
  <c r="X449" i="8"/>
  <c r="X440" i="8"/>
  <c r="X405" i="8"/>
  <c r="X371" i="8"/>
  <c r="X311" i="8"/>
  <c r="X284" i="8"/>
  <c r="X247" i="8"/>
  <c r="X219" i="8"/>
  <c r="X210" i="8"/>
  <c r="X201" i="8"/>
  <c r="X410" i="8"/>
  <c r="X383" i="8"/>
  <c r="X380" i="8"/>
  <c r="X347" i="8"/>
  <c r="X339" i="8"/>
  <c r="X310" i="8"/>
  <c r="X283" i="8"/>
  <c r="X275" i="8"/>
  <c r="X209" i="8"/>
  <c r="X537" i="8"/>
  <c r="X513" i="8"/>
  <c r="X502" i="8"/>
  <c r="X488" i="8"/>
  <c r="X486" i="8"/>
  <c r="X458" i="8"/>
  <c r="X443" i="8"/>
  <c r="X479" i="8"/>
  <c r="X356" i="8"/>
  <c r="X337" i="8"/>
  <c r="X328" i="8"/>
  <c r="X309" i="8"/>
  <c r="X301" i="8"/>
  <c r="X292" i="8"/>
  <c r="X273" i="8"/>
  <c r="X264" i="8"/>
  <c r="X245" i="8"/>
  <c r="X237" i="8"/>
  <c r="X597" i="8"/>
  <c r="X582" i="8"/>
  <c r="X608" i="8"/>
  <c r="X575" i="8"/>
  <c r="X560" i="8"/>
  <c r="X593" i="8"/>
  <c r="X557" i="8"/>
  <c r="X556" i="8"/>
  <c r="X576" i="8"/>
  <c r="X565" i="8"/>
  <c r="X549" i="8"/>
  <c r="X592" i="8"/>
  <c r="X531" i="8"/>
  <c r="X482" i="8"/>
  <c r="X485" i="8"/>
  <c r="X609" i="8"/>
  <c r="X562" i="8"/>
  <c r="X578" i="8"/>
  <c r="X519" i="8"/>
  <c r="X526" i="8"/>
  <c r="X530" i="8"/>
  <c r="X456" i="8"/>
  <c r="X628" i="8"/>
  <c r="X507" i="8"/>
  <c r="X483" i="8"/>
  <c r="X480" i="8"/>
  <c r="X500" i="8"/>
  <c r="X498" i="8"/>
  <c r="X468" i="8"/>
  <c r="X463" i="8"/>
  <c r="X414" i="8"/>
  <c r="X398" i="8"/>
  <c r="X471" i="8"/>
  <c r="X466" i="8"/>
  <c r="X465" i="8"/>
  <c r="X445" i="8"/>
  <c r="X404" i="8"/>
  <c r="X559" i="8"/>
  <c r="X515" i="8"/>
  <c r="X457" i="8"/>
  <c r="X419" i="8"/>
  <c r="X390" i="8"/>
  <c r="X378" i="8"/>
  <c r="X462" i="8"/>
  <c r="X402" i="8"/>
  <c r="X361" i="8"/>
  <c r="X417" i="8"/>
  <c r="X503" i="8"/>
  <c r="X420" i="8"/>
  <c r="X407" i="8"/>
  <c r="X377" i="8"/>
  <c r="X370" i="8"/>
  <c r="X431" i="8"/>
  <c r="X341" i="8"/>
  <c r="X401" i="8"/>
  <c r="X326" i="8"/>
  <c r="X317" i="8"/>
  <c r="X315" i="8"/>
  <c r="X302" i="8"/>
  <c r="X291" i="8"/>
  <c r="X424" i="8"/>
  <c r="X395" i="8"/>
  <c r="X360" i="8"/>
  <c r="X355" i="8"/>
  <c r="X349" i="8"/>
  <c r="X344" i="8"/>
  <c r="X340" i="8"/>
  <c r="X323" i="8"/>
  <c r="X318" i="8"/>
  <c r="X392" i="8"/>
  <c r="X338" i="8"/>
  <c r="X325" i="8"/>
  <c r="X312" i="8"/>
  <c r="X276" i="8"/>
  <c r="X342" i="8"/>
  <c r="X329" i="8"/>
  <c r="X321" i="8"/>
  <c r="X316" i="8"/>
  <c r="X307" i="8"/>
  <c r="X281" i="8"/>
  <c r="X362" i="8"/>
  <c r="X334" i="8"/>
  <c r="X294" i="8"/>
  <c r="X293" i="8"/>
  <c r="X244" i="8"/>
  <c r="X233" i="8"/>
  <c r="X231" i="8"/>
  <c r="X448" i="8"/>
  <c r="X353" i="8"/>
  <c r="X296" i="8"/>
  <c r="X277" i="8"/>
  <c r="X369" i="8"/>
  <c r="X358" i="8"/>
  <c r="X408" i="8"/>
  <c r="X324" i="8"/>
  <c r="X299" i="8"/>
  <c r="X253" i="8"/>
  <c r="X242" i="8"/>
  <c r="X232" i="8"/>
  <c r="X169" i="8"/>
  <c r="X487" i="8"/>
  <c r="X285" i="8"/>
  <c r="X257" i="8"/>
  <c r="X216" i="8"/>
  <c r="X211" i="8"/>
  <c r="X203" i="8"/>
  <c r="X196" i="8"/>
  <c r="X177" i="8"/>
  <c r="X168" i="8"/>
  <c r="X305" i="8"/>
  <c r="X289" i="8"/>
  <c r="X474" i="8"/>
  <c r="X295" i="8"/>
  <c r="X290" i="8"/>
  <c r="X262" i="8"/>
  <c r="X225" i="8"/>
  <c r="X215" i="8"/>
  <c r="X142" i="8"/>
  <c r="X126" i="8"/>
  <c r="X345" i="8"/>
  <c r="X306" i="8"/>
  <c r="X278" i="8"/>
  <c r="X184" i="8"/>
  <c r="X180" i="8"/>
  <c r="X149" i="8"/>
  <c r="X141" i="8"/>
  <c r="X137" i="8"/>
  <c r="X121" i="8"/>
  <c r="X259" i="8"/>
  <c r="X188" i="8"/>
  <c r="X384" i="8"/>
  <c r="X313" i="8"/>
  <c r="X258" i="8"/>
  <c r="X243" i="8"/>
  <c r="X198" i="8"/>
  <c r="X193" i="8"/>
  <c r="X189" i="8"/>
  <c r="X183" i="8"/>
  <c r="X156" i="8"/>
  <c r="X132" i="8"/>
  <c r="X98" i="8"/>
  <c r="X82" i="8"/>
  <c r="X66" i="8"/>
  <c r="X426" i="8"/>
  <c r="X270" i="8"/>
  <c r="X265" i="8"/>
  <c r="X260" i="8"/>
  <c r="X163" i="8"/>
  <c r="X135" i="8"/>
  <c r="X103" i="8"/>
  <c r="X267" i="8"/>
  <c r="X226" i="8"/>
  <c r="X222" i="8"/>
  <c r="X204" i="8"/>
  <c r="X185" i="8"/>
  <c r="X153" i="8"/>
  <c r="X146" i="8"/>
  <c r="X139" i="8"/>
  <c r="X120" i="8"/>
  <c r="X94" i="8"/>
  <c r="X78" i="8"/>
  <c r="X436" i="8"/>
  <c r="X248" i="8"/>
  <c r="X238" i="8"/>
  <c r="X213" i="8"/>
  <c r="X164" i="8"/>
  <c r="X155" i="8"/>
  <c r="X67" i="8"/>
  <c r="X50" i="8"/>
  <c r="X228" i="8"/>
  <c r="X206" i="8"/>
  <c r="X182" i="8"/>
  <c r="X181" i="8"/>
  <c r="X150" i="8"/>
  <c r="X131" i="8"/>
  <c r="X104" i="8"/>
  <c r="X102" i="8"/>
  <c r="X93" i="8"/>
  <c r="X60" i="8"/>
  <c r="X29" i="8"/>
  <c r="X451" i="8"/>
  <c r="X235" i="8"/>
  <c r="X230" i="8"/>
  <c r="X350" i="8"/>
  <c r="X327" i="8"/>
  <c r="X166" i="8"/>
  <c r="X123" i="8"/>
  <c r="X87" i="8"/>
  <c r="X85" i="8"/>
  <c r="X38" i="8"/>
  <c r="X32" i="8"/>
  <c r="X15" i="8"/>
  <c r="X364" i="8"/>
  <c r="X73" i="8"/>
  <c r="X58" i="8"/>
  <c r="X205" i="8"/>
  <c r="X194" i="8"/>
  <c r="X190" i="8"/>
  <c r="X115" i="8"/>
  <c r="X86" i="8"/>
  <c r="X71" i="8"/>
  <c r="X64" i="8"/>
  <c r="X26" i="8"/>
  <c r="X10" i="8"/>
  <c r="X286" i="8"/>
  <c r="X117" i="8"/>
  <c r="X89" i="8"/>
  <c r="X88" i="8"/>
  <c r="X376" i="8"/>
  <c r="X269" i="8"/>
  <c r="X249" i="8"/>
  <c r="X236" i="8"/>
  <c r="X217" i="8"/>
  <c r="X179" i="8"/>
  <c r="X172" i="8"/>
  <c r="X167" i="8"/>
  <c r="X112" i="8"/>
  <c r="X108" i="8"/>
  <c r="X106" i="8"/>
  <c r="X96" i="8"/>
  <c r="X75" i="8"/>
  <c r="X46" i="8"/>
  <c r="X40" i="8"/>
  <c r="X27" i="8"/>
  <c r="X11" i="8"/>
  <c r="X308" i="8"/>
  <c r="X274" i="8"/>
  <c r="X148" i="8"/>
  <c r="X145" i="8"/>
  <c r="X114" i="8"/>
  <c r="X113" i="8"/>
  <c r="X101" i="8"/>
  <c r="X77" i="8"/>
  <c r="X57" i="8"/>
  <c r="X12" i="8"/>
  <c r="X91" i="8"/>
  <c r="X42" i="8"/>
  <c r="X125" i="8"/>
  <c r="X385" i="8"/>
  <c r="X357" i="8"/>
  <c r="X200" i="8"/>
  <c r="X199" i="8"/>
  <c r="X158" i="8"/>
  <c r="X136" i="8"/>
  <c r="X118" i="8"/>
  <c r="X100" i="8"/>
  <c r="X61" i="8"/>
  <c r="X59" i="8"/>
  <c r="X55" i="8"/>
  <c r="X174" i="8"/>
  <c r="X133" i="8"/>
  <c r="X124" i="8"/>
  <c r="X119" i="8"/>
  <c r="X20" i="8"/>
  <c r="X472" i="8"/>
  <c r="X251" i="8"/>
  <c r="X51" i="8"/>
  <c r="X35" i="8"/>
  <c r="X332" i="8"/>
  <c r="X252" i="8"/>
  <c r="X197" i="8"/>
  <c r="X130" i="8"/>
  <c r="X105" i="8"/>
  <c r="X69" i="8"/>
  <c r="X53" i="8"/>
  <c r="X49" i="8"/>
  <c r="X28" i="8"/>
  <c r="X19" i="8"/>
  <c r="X343" i="8"/>
  <c r="X227" i="8"/>
  <c r="X354" i="8"/>
  <c r="X268" i="8"/>
  <c r="X173" i="8"/>
  <c r="X157" i="8"/>
  <c r="X147" i="8"/>
  <c r="X17" i="8"/>
  <c r="X9" i="8"/>
  <c r="X373" i="8"/>
  <c r="X261" i="8"/>
  <c r="X152" i="8"/>
  <c r="X97" i="8"/>
  <c r="X80" i="8"/>
  <c r="X36" i="8"/>
  <c r="X421" i="8"/>
  <c r="X165" i="8"/>
  <c r="X134" i="8"/>
  <c r="X116" i="8"/>
  <c r="X322" i="8"/>
  <c r="X128" i="8"/>
  <c r="X92" i="8"/>
  <c r="X47" i="8"/>
  <c r="X21" i="8"/>
  <c r="X333" i="8"/>
  <c r="X76" i="8"/>
  <c r="X366" i="8"/>
  <c r="X300" i="8"/>
  <c r="X214" i="8"/>
  <c r="X43" i="8"/>
  <c r="X129" i="8"/>
  <c r="X70" i="8"/>
  <c r="X427" i="8"/>
  <c r="X221" i="8"/>
  <c r="X22" i="8"/>
  <c r="X254" i="8"/>
  <c r="X187" i="8"/>
  <c r="X65" i="8"/>
  <c r="X171" i="8"/>
  <c r="X107" i="8"/>
  <c r="X41" i="8"/>
  <c r="X37" i="8"/>
  <c r="X13" i="8"/>
  <c r="X279" i="8"/>
  <c r="X220" i="8"/>
  <c r="X111" i="8"/>
  <c r="X74" i="8"/>
  <c r="X68" i="8"/>
  <c r="X30" i="8"/>
  <c r="X23" i="8"/>
  <c r="X151" i="8"/>
  <c r="X56" i="8"/>
  <c r="X95" i="8"/>
  <c r="X122" i="8"/>
  <c r="X24" i="8"/>
  <c r="X140" i="8"/>
  <c r="X18" i="8"/>
  <c r="X83" i="8"/>
  <c r="X48" i="8"/>
  <c r="X14" i="8"/>
  <c r="X31" i="8"/>
  <c r="X16" i="8"/>
  <c r="X241" i="8"/>
  <c r="X33" i="8"/>
  <c r="X25" i="8"/>
  <c r="X79" i="8"/>
  <c r="X84" i="8"/>
  <c r="X52" i="8"/>
  <c r="X162" i="8"/>
  <c r="X62" i="8"/>
  <c r="W671" i="8"/>
  <c r="W144" i="8"/>
  <c r="W229" i="8"/>
  <c r="W297" i="8"/>
  <c r="W689" i="8"/>
  <c r="W535" i="8"/>
  <c r="W586" i="8"/>
  <c r="Z4" i="8"/>
  <c r="Y6" i="8"/>
  <c r="W382" i="8"/>
  <c r="W263" i="8"/>
  <c r="W416" i="8"/>
  <c r="W161" i="8"/>
  <c r="W45" i="8"/>
  <c r="W246" i="8"/>
  <c r="W212" i="8"/>
  <c r="N689" i="1"/>
  <c r="K7" i="1"/>
  <c r="N467" i="1"/>
  <c r="N161" i="1"/>
  <c r="L44" i="1"/>
  <c r="N586" i="1"/>
  <c r="N54" i="1"/>
  <c r="N280" i="1"/>
  <c r="N695" i="1"/>
  <c r="N39" i="1"/>
  <c r="N552" i="1"/>
  <c r="N501" i="1"/>
  <c r="N72" i="1"/>
  <c r="N110" i="1"/>
  <c r="N348" i="1"/>
  <c r="N229" i="1"/>
  <c r="N178" i="1"/>
  <c r="N45" i="1"/>
  <c r="N399" i="1"/>
  <c r="N263" i="1"/>
  <c r="N99" i="1"/>
  <c r="N518" i="1"/>
  <c r="N416" i="1"/>
  <c r="N34" i="1"/>
  <c r="N127" i="1"/>
  <c r="N382" i="1"/>
  <c r="M109" i="1"/>
  <c r="O18" i="1"/>
  <c r="O43" i="1"/>
  <c r="O48" i="1"/>
  <c r="O13" i="1"/>
  <c r="O29" i="1"/>
  <c r="O12" i="1"/>
  <c r="O50" i="1"/>
  <c r="O73" i="1"/>
  <c r="O89" i="1"/>
  <c r="O11" i="1"/>
  <c r="O23" i="1"/>
  <c r="O49" i="1"/>
  <c r="O68" i="1"/>
  <c r="O84" i="1"/>
  <c r="O28" i="1"/>
  <c r="O60" i="1"/>
  <c r="O98" i="1"/>
  <c r="O104" i="1"/>
  <c r="O111" i="1"/>
  <c r="O128" i="1"/>
  <c r="O148" i="1"/>
  <c r="O170" i="1"/>
  <c r="O190" i="1"/>
  <c r="O9" i="1"/>
  <c r="O24" i="1"/>
  <c r="O26" i="1"/>
  <c r="O65" i="1"/>
  <c r="O88" i="1"/>
  <c r="O95" i="1"/>
  <c r="O108" i="1"/>
  <c r="O130" i="1"/>
  <c r="O162" i="1"/>
  <c r="O200" i="1"/>
  <c r="O225" i="1"/>
  <c r="O76" i="1"/>
  <c r="O83" i="1"/>
  <c r="O131" i="1"/>
  <c r="O163" i="1"/>
  <c r="O194" i="1"/>
  <c r="O16" i="1"/>
  <c r="O20" i="1"/>
  <c r="O42" i="1"/>
  <c r="O53" i="1"/>
  <c r="O80" i="1"/>
  <c r="O86" i="1"/>
  <c r="O97" i="1"/>
  <c r="O114" i="1"/>
  <c r="O119" i="1"/>
  <c r="O124" i="1"/>
  <c r="O147" i="1"/>
  <c r="O152" i="1"/>
  <c r="O157" i="1"/>
  <c r="O180" i="1"/>
  <c r="O185" i="1"/>
  <c r="O198" i="1"/>
  <c r="O251" i="1"/>
  <c r="O272" i="1"/>
  <c r="O293" i="1"/>
  <c r="O310" i="1"/>
  <c r="O326" i="1"/>
  <c r="O343" i="1"/>
  <c r="O353" i="1"/>
  <c r="O370" i="1"/>
  <c r="O385" i="1"/>
  <c r="O27" i="1"/>
  <c r="O61" i="1"/>
  <c r="O102" i="1"/>
  <c r="O107" i="1"/>
  <c r="O134" i="1"/>
  <c r="O139" i="1"/>
  <c r="O197" i="1"/>
  <c r="O230" i="1"/>
  <c r="O241" i="1"/>
  <c r="O262" i="1"/>
  <c r="O267" i="1"/>
  <c r="O288" i="1"/>
  <c r="O305" i="1"/>
  <c r="O321" i="1"/>
  <c r="O338" i="1"/>
  <c r="O364" i="1"/>
  <c r="O381" i="1"/>
  <c r="O10" i="1"/>
  <c r="O33" i="1"/>
  <c r="O82" i="1"/>
  <c r="O93" i="1"/>
  <c r="O101" i="1"/>
  <c r="O117" i="1"/>
  <c r="O132" i="1"/>
  <c r="O150" i="1"/>
  <c r="O165" i="1"/>
  <c r="O172" i="1"/>
  <c r="O196" i="1"/>
  <c r="O240" i="1"/>
  <c r="O255" i="1"/>
  <c r="O270" i="1"/>
  <c r="O285" i="1"/>
  <c r="O298" i="1"/>
  <c r="O324" i="1"/>
  <c r="O337" i="1"/>
  <c r="O376" i="1"/>
  <c r="O397" i="1"/>
  <c r="O412" i="1"/>
  <c r="O417" i="1"/>
  <c r="O448" i="1"/>
  <c r="O459" i="1"/>
  <c r="O476" i="1"/>
  <c r="O497" i="1"/>
  <c r="O514" i="1"/>
  <c r="O531" i="1"/>
  <c r="O546" i="1"/>
  <c r="O563" i="1"/>
  <c r="O585" i="1"/>
  <c r="O601" i="1"/>
  <c r="O618" i="1"/>
  <c r="O635" i="1"/>
  <c r="O652" i="1"/>
  <c r="O669" i="1"/>
  <c r="O686" i="1"/>
  <c r="O38" i="1"/>
  <c r="O70" i="1"/>
  <c r="O79" i="1"/>
  <c r="O85" i="1"/>
  <c r="O96" i="1"/>
  <c r="O183" i="1"/>
  <c r="O213" i="1"/>
  <c r="O218" i="1"/>
  <c r="O223" i="1"/>
  <c r="O228" i="1"/>
  <c r="O239" i="1"/>
  <c r="O254" i="1"/>
  <c r="O269" i="1"/>
  <c r="O284" i="1"/>
  <c r="O296" i="1"/>
  <c r="O309" i="1"/>
  <c r="O323" i="1"/>
  <c r="O336" i="1"/>
  <c r="O352" i="1"/>
  <c r="O392" i="1"/>
  <c r="O407" i="1"/>
  <c r="O428" i="1"/>
  <c r="O443" i="1"/>
  <c r="O454" i="1"/>
  <c r="O471" i="1"/>
  <c r="O492" i="1"/>
  <c r="O509" i="1"/>
  <c r="O526" i="1"/>
  <c r="O541" i="1"/>
  <c r="O558" i="1"/>
  <c r="O580" i="1"/>
  <c r="O596" i="1"/>
  <c r="O613" i="1"/>
  <c r="O630" i="1"/>
  <c r="O647" i="1"/>
  <c r="O664" i="1"/>
  <c r="O681" i="1"/>
  <c r="O702" i="1"/>
  <c r="O59" i="1"/>
  <c r="O19" i="1"/>
  <c r="O32" i="1"/>
  <c r="O37" i="1"/>
  <c r="O40" i="1"/>
  <c r="O69" i="1"/>
  <c r="O77" i="1"/>
  <c r="O105" i="1"/>
  <c r="O120" i="1"/>
  <c r="O123" i="1"/>
  <c r="O151" i="1"/>
  <c r="O159" i="1"/>
  <c r="O173" i="1"/>
  <c r="O176" i="1"/>
  <c r="O245" i="1"/>
  <c r="O256" i="1"/>
  <c r="O303" i="1"/>
  <c r="O329" i="1"/>
  <c r="O350" i="1"/>
  <c r="O379" i="1"/>
  <c r="O384" i="1"/>
  <c r="O390" i="1"/>
  <c r="O396" i="1"/>
  <c r="O401" i="1"/>
  <c r="O458" i="1"/>
  <c r="O486" i="1"/>
  <c r="O522" i="1"/>
  <c r="O534" i="1"/>
  <c r="O539" i="1"/>
  <c r="O551" i="1"/>
  <c r="O576" i="1"/>
  <c r="O602" i="1"/>
  <c r="O615" i="1"/>
  <c r="O628" i="1"/>
  <c r="O641" i="1"/>
  <c r="O677" i="1"/>
  <c r="O694" i="1"/>
  <c r="O168" i="1"/>
  <c r="O171" i="1"/>
  <c r="O226" i="1"/>
  <c r="O394" i="1"/>
  <c r="O411" i="1"/>
  <c r="O426" i="1"/>
  <c r="O469" i="1"/>
  <c r="O30" i="1"/>
  <c r="O41" i="1"/>
  <c r="O140" i="1"/>
  <c r="O179" i="1"/>
  <c r="O187" i="1"/>
  <c r="O208" i="1"/>
  <c r="O224" i="1"/>
  <c r="O283" i="1"/>
  <c r="O312" i="1"/>
  <c r="O339" i="1"/>
  <c r="O345" i="1"/>
  <c r="O359" i="1"/>
  <c r="O395" i="1"/>
  <c r="O400" i="1"/>
  <c r="O427" i="1"/>
  <c r="O457" i="1"/>
  <c r="O470" i="1"/>
  <c r="O485" i="1"/>
  <c r="O521" i="1"/>
  <c r="O533" i="1"/>
  <c r="O538" i="1"/>
  <c r="O550" i="1"/>
  <c r="O575" i="1"/>
  <c r="O614" i="1"/>
  <c r="O627" i="1"/>
  <c r="O640" i="1"/>
  <c r="O676" i="1"/>
  <c r="O688" i="1"/>
  <c r="O693" i="1"/>
  <c r="O36" i="1"/>
  <c r="O51" i="1"/>
  <c r="O100" i="1"/>
  <c r="O115" i="1"/>
  <c r="O118" i="1"/>
  <c r="O143" i="1"/>
  <c r="O146" i="1"/>
  <c r="O154" i="1"/>
  <c r="O252" i="1"/>
  <c r="O342" i="1"/>
  <c r="O356" i="1"/>
  <c r="O362" i="1"/>
  <c r="O456" i="1"/>
  <c r="O55" i="1"/>
  <c r="O129" i="1"/>
  <c r="O137" i="1"/>
  <c r="O153" i="1"/>
  <c r="O188" i="1"/>
  <c r="O235" i="1"/>
  <c r="O238" i="1"/>
  <c r="O275" i="1"/>
  <c r="O278" i="1"/>
  <c r="O304" i="1"/>
  <c r="O307" i="1"/>
  <c r="O327" i="1"/>
  <c r="O388" i="1"/>
  <c r="O391" i="1"/>
  <c r="O425" i="1"/>
  <c r="O432" i="1"/>
  <c r="O464" i="1"/>
  <c r="O466" i="1"/>
  <c r="O474" i="1"/>
  <c r="O480" i="1"/>
  <c r="O491" i="1"/>
  <c r="O504" i="1"/>
  <c r="O544" i="1"/>
  <c r="O577" i="1"/>
  <c r="O583" i="1"/>
  <c r="O604" i="1"/>
  <c r="O610" i="1"/>
  <c r="O646" i="1"/>
  <c r="O659" i="1"/>
  <c r="O52" i="1"/>
  <c r="O113" i="1"/>
  <c r="O121" i="1"/>
  <c r="O155" i="1"/>
  <c r="O189" i="1"/>
  <c r="O264" i="1"/>
  <c r="O330" i="1"/>
  <c r="O351" i="1"/>
  <c r="O516" i="1"/>
  <c r="O557" i="1"/>
  <c r="O587" i="1"/>
  <c r="O616" i="1"/>
  <c r="O665" i="1"/>
  <c r="O672" i="1"/>
  <c r="O699" i="1"/>
  <c r="O386" i="1"/>
  <c r="O418" i="1"/>
  <c r="O513" i="1"/>
  <c r="O532" i="1"/>
  <c r="O566" i="1"/>
  <c r="O570" i="1"/>
  <c r="O675" i="1"/>
  <c r="O687" i="1"/>
  <c r="O62" i="1"/>
  <c r="O66" i="1"/>
  <c r="O78" i="1"/>
  <c r="O103" i="1"/>
  <c r="O156" i="1"/>
  <c r="O181" i="1"/>
  <c r="O203" i="1"/>
  <c r="O313" i="1"/>
  <c r="O354" i="1"/>
  <c r="O369" i="1"/>
  <c r="O493" i="1"/>
  <c r="O523" i="1"/>
  <c r="O599" i="1"/>
  <c r="O642" i="1"/>
  <c r="O648" i="1"/>
  <c r="O678" i="1"/>
  <c r="O122" i="1"/>
  <c r="O211" i="1"/>
  <c r="O253" i="1"/>
  <c r="O287" i="1"/>
  <c r="O47" i="1"/>
  <c r="O112" i="1"/>
  <c r="O164" i="1"/>
  <c r="O202" i="1"/>
  <c r="O214" i="1"/>
  <c r="O258" i="1"/>
  <c r="O281" i="1"/>
  <c r="O319" i="1"/>
  <c r="O322" i="1"/>
  <c r="O374" i="1"/>
  <c r="O410" i="1"/>
  <c r="O440" i="1"/>
  <c r="O447" i="1"/>
  <c r="O449" i="1"/>
  <c r="O483" i="1"/>
  <c r="O500" i="1"/>
  <c r="O507" i="1"/>
  <c r="O554" i="1"/>
  <c r="O560" i="1"/>
  <c r="O607" i="1"/>
  <c r="O619" i="1"/>
  <c r="O626" i="1"/>
  <c r="O656" i="1"/>
  <c r="O662" i="1"/>
  <c r="O207" i="1"/>
  <c r="O334" i="1"/>
  <c r="O366" i="1"/>
  <c r="O510" i="1"/>
  <c r="O623" i="1"/>
  <c r="O31" i="1"/>
  <c r="O46" i="1"/>
  <c r="O67" i="1"/>
  <c r="O166" i="1"/>
  <c r="O174" i="1"/>
  <c r="O182" i="1"/>
  <c r="O247" i="1"/>
  <c r="O261" i="1"/>
  <c r="O299" i="1"/>
  <c r="O302" i="1"/>
  <c r="O377" i="1"/>
  <c r="O383" i="1"/>
  <c r="O442" i="1"/>
  <c r="O520" i="1"/>
  <c r="O537" i="1"/>
  <c r="O590" i="1"/>
  <c r="O632" i="1"/>
  <c r="O639" i="1"/>
  <c r="O668" i="1"/>
  <c r="O692" i="1"/>
  <c r="O244" i="1"/>
  <c r="O372" i="1"/>
  <c r="O403" i="1"/>
  <c r="O487" i="1"/>
  <c r="O529" i="1"/>
  <c r="O573" i="1"/>
  <c r="O593" i="1"/>
  <c r="O629" i="1"/>
  <c r="O684" i="1"/>
  <c r="O15" i="1"/>
  <c r="O64" i="1"/>
  <c r="O141" i="1"/>
  <c r="O149" i="1"/>
  <c r="O167" i="1"/>
  <c r="O222" i="1"/>
  <c r="O250" i="1"/>
  <c r="O325" i="1"/>
  <c r="O328" i="1"/>
  <c r="O349" i="1"/>
  <c r="O290" i="1"/>
  <c r="O308" i="1"/>
  <c r="O380" i="1"/>
  <c r="O389" i="1"/>
  <c r="O57" i="1"/>
  <c r="O75" i="1"/>
  <c r="O138" i="1"/>
  <c r="O231" i="1"/>
  <c r="O347" i="1"/>
  <c r="O355" i="1"/>
  <c r="O191" i="1"/>
  <c r="O220" i="1"/>
  <c r="O260" i="1"/>
  <c r="O210" i="1"/>
  <c r="O236" i="1"/>
  <c r="O158" i="1"/>
  <c r="O177" i="1"/>
  <c r="O274" i="1"/>
  <c r="O301" i="1"/>
  <c r="O332" i="1"/>
  <c r="O478" i="1"/>
  <c r="O506" i="1"/>
  <c r="O512" i="1"/>
  <c r="O92" i="1"/>
  <c r="O94" i="1"/>
  <c r="O125" i="1"/>
  <c r="O133" i="1"/>
  <c r="O136" i="1"/>
  <c r="O145" i="1"/>
  <c r="O169" i="1"/>
  <c r="O257" i="1"/>
  <c r="O266" i="1"/>
  <c r="O294" i="1"/>
  <c r="O404" i="1"/>
  <c r="O21" i="1"/>
  <c r="O58" i="1"/>
  <c r="O201" i="1"/>
  <c r="O227" i="1"/>
  <c r="O233" i="1"/>
  <c r="O295" i="1"/>
  <c r="O306" i="1"/>
  <c r="O341" i="1"/>
  <c r="O402" i="1"/>
  <c r="O536" i="1"/>
  <c r="O547" i="1"/>
  <c r="O548" i="1"/>
  <c r="O549" i="1"/>
  <c r="O564" i="1"/>
  <c r="O572" i="1"/>
  <c r="O578" i="1"/>
  <c r="O592" i="1"/>
  <c r="O633" i="1"/>
  <c r="O683" i="1"/>
  <c r="O634" i="1"/>
  <c r="O17" i="1"/>
  <c r="O175" i="1"/>
  <c r="O243" i="1"/>
  <c r="O265" i="1"/>
  <c r="O268" i="1"/>
  <c r="O277" i="1"/>
  <c r="O320" i="1"/>
  <c r="O344" i="1"/>
  <c r="O373" i="1"/>
  <c r="O429" i="1"/>
  <c r="O436" i="1"/>
  <c r="O452" i="1"/>
  <c r="O461" i="1"/>
  <c r="O465" i="1"/>
  <c r="O559" i="1"/>
  <c r="O565" i="1"/>
  <c r="O579" i="1"/>
  <c r="O14" i="1"/>
  <c r="O193" i="1"/>
  <c r="O413" i="1"/>
  <c r="O430" i="1"/>
  <c r="O434" i="1"/>
  <c r="O455" i="1"/>
  <c r="O463" i="1"/>
  <c r="O468" i="1"/>
  <c r="O473" i="1"/>
  <c r="O498" i="1"/>
  <c r="O499" i="1"/>
  <c r="O106" i="1"/>
  <c r="O184" i="1"/>
  <c r="O209" i="1"/>
  <c r="O333" i="1"/>
  <c r="O335" i="1"/>
  <c r="O357" i="1"/>
  <c r="O419" i="1"/>
  <c r="O423" i="1"/>
  <c r="O451" i="1"/>
  <c r="O462" i="1"/>
  <c r="O653" i="1"/>
  <c r="O657" i="1"/>
  <c r="O660" i="1"/>
  <c r="O663" i="1"/>
  <c r="O346" i="1"/>
  <c r="O361" i="1"/>
  <c r="O445" i="1"/>
  <c r="O273" i="1"/>
  <c r="O286" i="1"/>
  <c r="O318" i="1"/>
  <c r="O387" i="1"/>
  <c r="O517" i="1"/>
  <c r="O545" i="1"/>
  <c r="O667" i="1"/>
  <c r="O674" i="1"/>
  <c r="O192" i="1"/>
  <c r="O219" i="1"/>
  <c r="O271" i="1"/>
  <c r="O422" i="1"/>
  <c r="O479" i="1"/>
  <c r="O508" i="1"/>
  <c r="O561" i="1"/>
  <c r="O87" i="1"/>
  <c r="O91" i="1"/>
  <c r="O431" i="1"/>
  <c r="O437" i="1"/>
  <c r="O441" i="1"/>
  <c r="O481" i="1"/>
  <c r="O490" i="1"/>
  <c r="O515" i="1"/>
  <c r="O525" i="1"/>
  <c r="O543" i="1"/>
  <c r="O553" i="1"/>
  <c r="O556" i="1"/>
  <c r="O562" i="1"/>
  <c r="O666" i="1"/>
  <c r="O673" i="1"/>
  <c r="O555" i="1"/>
  <c r="O680" i="1"/>
  <c r="O205" i="1"/>
  <c r="O221" i="1"/>
  <c r="O367" i="1"/>
  <c r="O126" i="1"/>
  <c r="O135" i="1"/>
  <c r="O206" i="1"/>
  <c r="O621" i="1"/>
  <c r="O643" i="1"/>
  <c r="O406" i="1"/>
  <c r="O408" i="1"/>
  <c r="O528" i="1"/>
  <c r="O584" i="1"/>
  <c r="O589" i="1"/>
  <c r="O611" i="1"/>
  <c r="O495" i="1"/>
  <c r="O571" i="1"/>
  <c r="O597" i="1"/>
  <c r="O606" i="1"/>
  <c r="O242" i="1"/>
  <c r="O378" i="1"/>
  <c r="O398" i="1"/>
  <c r="O414" i="1"/>
  <c r="O435" i="1"/>
  <c r="O453" i="1"/>
  <c r="O472" i="1"/>
  <c r="O638" i="1"/>
  <c r="O685" i="1"/>
  <c r="O249" i="1"/>
  <c r="O655" i="1"/>
  <c r="O116" i="1"/>
  <c r="O289" i="1"/>
  <c r="O624" i="1"/>
  <c r="O645" i="1"/>
  <c r="O25" i="1"/>
  <c r="O217" i="1"/>
  <c r="O340" i="1"/>
  <c r="O439" i="1"/>
  <c r="O477" i="1"/>
  <c r="O502" i="1"/>
  <c r="O567" i="1"/>
  <c r="O598" i="1"/>
  <c r="O160" i="1"/>
  <c r="O237" i="1"/>
  <c r="O291" i="1"/>
  <c r="O300" i="1"/>
  <c r="O316" i="1"/>
  <c r="O421" i="1"/>
  <c r="O482" i="1"/>
  <c r="O488" i="1"/>
  <c r="O594" i="1"/>
  <c r="O650" i="1"/>
  <c r="O701" i="1"/>
  <c r="O690" i="1"/>
  <c r="O697" i="1"/>
  <c r="O636" i="1"/>
  <c r="O71" i="1"/>
  <c r="O204" i="1"/>
  <c r="O215" i="1"/>
  <c r="O234" i="1"/>
  <c r="O368" i="1"/>
  <c r="O409" i="1"/>
  <c r="O186" i="1"/>
  <c r="O311" i="1"/>
  <c r="O511" i="1"/>
  <c r="O649" i="1"/>
  <c r="O658" i="1"/>
  <c r="O670" i="1"/>
  <c r="O519" i="1"/>
  <c r="O530" i="1"/>
  <c r="O600" i="1"/>
  <c r="O248" i="1"/>
  <c r="O605" i="1"/>
  <c r="O608" i="1"/>
  <c r="O631" i="1"/>
  <c r="O505" i="1"/>
  <c r="O446" i="1"/>
  <c r="O691" i="1"/>
  <c r="O405" i="1"/>
  <c r="O415" i="1"/>
  <c r="O438" i="1"/>
  <c r="O494" i="1"/>
  <c r="O568" i="1"/>
  <c r="O581" i="1"/>
  <c r="O703" i="1"/>
  <c r="O292" i="1"/>
  <c r="O475" i="1"/>
  <c r="O524" i="1"/>
  <c r="O542" i="1"/>
  <c r="O595" i="1"/>
  <c r="O617" i="1"/>
  <c r="O22" i="1"/>
  <c r="O424" i="1"/>
  <c r="O622" i="1"/>
  <c r="O644" i="1"/>
  <c r="O393" i="1"/>
  <c r="O363" i="1"/>
  <c r="O375" i="1"/>
  <c r="O460" i="1"/>
  <c r="O574" i="1"/>
  <c r="O612" i="1"/>
  <c r="O56" i="1"/>
  <c r="O199" i="1"/>
  <c r="O315" i="1"/>
  <c r="O358" i="1"/>
  <c r="O371" i="1"/>
  <c r="O661" i="1"/>
  <c r="O444" i="1"/>
  <c r="O503" i="1"/>
  <c r="O588" i="1"/>
  <c r="O651" i="1"/>
  <c r="O232" i="1"/>
  <c r="O259" i="1"/>
  <c r="O317" i="1"/>
  <c r="O360" i="1"/>
  <c r="O527" i="1"/>
  <c r="O74" i="1"/>
  <c r="O216" i="1"/>
  <c r="O279" i="1"/>
  <c r="O582" i="1"/>
  <c r="O591" i="1"/>
  <c r="O698" i="1"/>
  <c r="O35" i="1"/>
  <c r="O282" i="1"/>
  <c r="O489" i="1"/>
  <c r="O496" i="1"/>
  <c r="O540" i="1"/>
  <c r="O609" i="1"/>
  <c r="O679" i="1"/>
  <c r="O420" i="1"/>
  <c r="O682" i="1"/>
  <c r="O625" i="1"/>
  <c r="O142" i="1"/>
  <c r="O276" i="1"/>
  <c r="O700" i="1"/>
  <c r="M44" i="1"/>
  <c r="N365" i="1"/>
  <c r="N535" i="1"/>
  <c r="L109" i="1"/>
  <c r="N90" i="1"/>
  <c r="N637" i="1"/>
  <c r="N63" i="1"/>
  <c r="N195" i="1"/>
  <c r="N603" i="1"/>
  <c r="N569" i="1"/>
  <c r="N212" i="1"/>
  <c r="N620" i="1"/>
  <c r="N314" i="1"/>
  <c r="N331" i="1"/>
  <c r="N433" i="1"/>
  <c r="N654" i="1"/>
  <c r="N450" i="1"/>
  <c r="N297" i="1"/>
  <c r="N671" i="1"/>
  <c r="N81" i="1"/>
  <c r="N246" i="1"/>
  <c r="N484" i="1"/>
  <c r="N144" i="1"/>
  <c r="Q4" i="1"/>
  <c r="P6" i="1"/>
  <c r="I5" i="1"/>
  <c r="C18" i="10" s="1"/>
  <c r="K8" i="1" l="1"/>
  <c r="E13" i="10"/>
  <c r="V12" i="10"/>
  <c r="V11" i="10"/>
  <c r="U8" i="8"/>
  <c r="X45" i="8"/>
  <c r="X263" i="8"/>
  <c r="X569" i="8"/>
  <c r="X695" i="8"/>
  <c r="X81" i="8"/>
  <c r="V7" i="8"/>
  <c r="V5" i="8" s="1"/>
  <c r="X195" i="8"/>
  <c r="Z6" i="8"/>
  <c r="AA4" i="8"/>
  <c r="X110" i="8"/>
  <c r="X63" i="8"/>
  <c r="X314" i="8"/>
  <c r="X535" i="8"/>
  <c r="X54" i="8"/>
  <c r="X552" i="8"/>
  <c r="W109" i="8"/>
  <c r="X99" i="8"/>
  <c r="X433" i="8"/>
  <c r="X212" i="8"/>
  <c r="X297" i="8"/>
  <c r="X637" i="8"/>
  <c r="X518" i="8"/>
  <c r="X34" i="8"/>
  <c r="X72" i="8"/>
  <c r="X246" i="8"/>
  <c r="W44" i="8"/>
  <c r="X161" i="8"/>
  <c r="X127" i="8"/>
  <c r="X348" i="8"/>
  <c r="X501" i="8"/>
  <c r="X603" i="8"/>
  <c r="X229" i="8"/>
  <c r="X450" i="8"/>
  <c r="X280" i="8"/>
  <c r="X620" i="8"/>
  <c r="X467" i="8"/>
  <c r="X586" i="8"/>
  <c r="X671" i="8"/>
  <c r="X90" i="8"/>
  <c r="Y683" i="8"/>
  <c r="Y680" i="8"/>
  <c r="Y693" i="8"/>
  <c r="Y672" i="8"/>
  <c r="Y656" i="8"/>
  <c r="Y692" i="8"/>
  <c r="Y685" i="8"/>
  <c r="Y679" i="8"/>
  <c r="Y665" i="8"/>
  <c r="Y658" i="8"/>
  <c r="Y653" i="8"/>
  <c r="Y663" i="8"/>
  <c r="Y677" i="8"/>
  <c r="Y662" i="8"/>
  <c r="Y650" i="8"/>
  <c r="Y634" i="8"/>
  <c r="Y676" i="8"/>
  <c r="Y668" i="8"/>
  <c r="Y661" i="8"/>
  <c r="Y640" i="8"/>
  <c r="Y624" i="8"/>
  <c r="Y608" i="8"/>
  <c r="Y675" i="8"/>
  <c r="Y701" i="8"/>
  <c r="Y698" i="8"/>
  <c r="Y690" i="8"/>
  <c r="Y670" i="8"/>
  <c r="Y684" i="8"/>
  <c r="Y618" i="8"/>
  <c r="Y700" i="8"/>
  <c r="Y688" i="8"/>
  <c r="Y686" i="8"/>
  <c r="Y660" i="8"/>
  <c r="Y697" i="8"/>
  <c r="Y669" i="8"/>
  <c r="Y643" i="8"/>
  <c r="Y702" i="8"/>
  <c r="Y699" i="8"/>
  <c r="Y664" i="8"/>
  <c r="Y638" i="8"/>
  <c r="Y617" i="8"/>
  <c r="Y614" i="8"/>
  <c r="Y694" i="8"/>
  <c r="Y682" i="8"/>
  <c r="Y649" i="8"/>
  <c r="Y639" i="8"/>
  <c r="Y628" i="8"/>
  <c r="Y625" i="8"/>
  <c r="Y674" i="8"/>
  <c r="Y659" i="8"/>
  <c r="Y652" i="8"/>
  <c r="Y641" i="8"/>
  <c r="Y703" i="8"/>
  <c r="Y611" i="8"/>
  <c r="Y594" i="8"/>
  <c r="Y578" i="8"/>
  <c r="Y651" i="8"/>
  <c r="Y635" i="8"/>
  <c r="Y629" i="8"/>
  <c r="Y605" i="8"/>
  <c r="Y589" i="8"/>
  <c r="Y678" i="8"/>
  <c r="Y648" i="8"/>
  <c r="Y610" i="8"/>
  <c r="Y595" i="8"/>
  <c r="Y579" i="8"/>
  <c r="Y626" i="8"/>
  <c r="Y571" i="8"/>
  <c r="Y553" i="8"/>
  <c r="Y621" i="8"/>
  <c r="Y655" i="8"/>
  <c r="Y666" i="8"/>
  <c r="Y598" i="8"/>
  <c r="Y647" i="8"/>
  <c r="Y630" i="8"/>
  <c r="Y616" i="8"/>
  <c r="Y583" i="8"/>
  <c r="Y574" i="8"/>
  <c r="Y570" i="8"/>
  <c r="Y547" i="8"/>
  <c r="Y538" i="8"/>
  <c r="Y522" i="8"/>
  <c r="Y506" i="8"/>
  <c r="Y633" i="8"/>
  <c r="Y607" i="8"/>
  <c r="Y591" i="8"/>
  <c r="Y587" i="8"/>
  <c r="Y567" i="8"/>
  <c r="Y559" i="8"/>
  <c r="Y604" i="8"/>
  <c r="Y619" i="8"/>
  <c r="Y602" i="8"/>
  <c r="Y584" i="8"/>
  <c r="Y539" i="8"/>
  <c r="Y523" i="8"/>
  <c r="Y507" i="8"/>
  <c r="Y491" i="8"/>
  <c r="Y691" i="8"/>
  <c r="Y646" i="8"/>
  <c r="Y627" i="8"/>
  <c r="Y615" i="8"/>
  <c r="Y572" i="8"/>
  <c r="Y568" i="8"/>
  <c r="Y541" i="8"/>
  <c r="Y498" i="8"/>
  <c r="Y485" i="8"/>
  <c r="Y480" i="8"/>
  <c r="Y464" i="8"/>
  <c r="Y448" i="8"/>
  <c r="Y673" i="8"/>
  <c r="Y540" i="8"/>
  <c r="Y530" i="8"/>
  <c r="Y524" i="8"/>
  <c r="Y582" i="8"/>
  <c r="Y565" i="8"/>
  <c r="Y555" i="8"/>
  <c r="Y554" i="8"/>
  <c r="Y481" i="8"/>
  <c r="Y465" i="8"/>
  <c r="Y449" i="8"/>
  <c r="Y636" i="8"/>
  <c r="Y632" i="8"/>
  <c r="Y536" i="8"/>
  <c r="Y534" i="8"/>
  <c r="Y407" i="8"/>
  <c r="Y391" i="8"/>
  <c r="Y623" i="8"/>
  <c r="Y613" i="8"/>
  <c r="Y612" i="8"/>
  <c r="Y596" i="8"/>
  <c r="Y561" i="8"/>
  <c r="Y545" i="8"/>
  <c r="Y521" i="8"/>
  <c r="Y458" i="8"/>
  <c r="Y455" i="8"/>
  <c r="Y644" i="8"/>
  <c r="Y622" i="8"/>
  <c r="Y558" i="8"/>
  <c r="Y550" i="8"/>
  <c r="Y667" i="8"/>
  <c r="Y509" i="8"/>
  <c r="Y426" i="8"/>
  <c r="Y408" i="8"/>
  <c r="Y392" i="8"/>
  <c r="Y376" i="8"/>
  <c r="Y681" i="8"/>
  <c r="Y599" i="8"/>
  <c r="Y581" i="8"/>
  <c r="Y477" i="8"/>
  <c r="Y444" i="8"/>
  <c r="Y437" i="8"/>
  <c r="Y429" i="8"/>
  <c r="Y412" i="8"/>
  <c r="Y406" i="8"/>
  <c r="Y546" i="8"/>
  <c r="Y529" i="8"/>
  <c r="Y525" i="8"/>
  <c r="Y473" i="8"/>
  <c r="Y463" i="8"/>
  <c r="Y445" i="8"/>
  <c r="Y443" i="8"/>
  <c r="Y436" i="8"/>
  <c r="Y422" i="8"/>
  <c r="Y384" i="8"/>
  <c r="Y377" i="8"/>
  <c r="Y631" i="8"/>
  <c r="Y588" i="8"/>
  <c r="Y577" i="8"/>
  <c r="Y514" i="8"/>
  <c r="Y504" i="8"/>
  <c r="Y496" i="8"/>
  <c r="Y489" i="8"/>
  <c r="Y566" i="8"/>
  <c r="Y557" i="8"/>
  <c r="Y556" i="8"/>
  <c r="Y533" i="8"/>
  <c r="Y470" i="8"/>
  <c r="Y446" i="8"/>
  <c r="Y428" i="8"/>
  <c r="Y421" i="8"/>
  <c r="Y696" i="8"/>
  <c r="Y695" i="8" s="1"/>
  <c r="Y590" i="8"/>
  <c r="Y493" i="8"/>
  <c r="Y441" i="8"/>
  <c r="Y425" i="8"/>
  <c r="Y418" i="8"/>
  <c r="Y411" i="8"/>
  <c r="Y400" i="8"/>
  <c r="Y393" i="8"/>
  <c r="Y386" i="8"/>
  <c r="Y363" i="8"/>
  <c r="Y359" i="8"/>
  <c r="Y346" i="8"/>
  <c r="Y330" i="8"/>
  <c r="Y298" i="8"/>
  <c r="Y282" i="8"/>
  <c r="Y266" i="8"/>
  <c r="Y250" i="8"/>
  <c r="Y234" i="8"/>
  <c r="Y218" i="8"/>
  <c r="Y202" i="8"/>
  <c r="Y186" i="8"/>
  <c r="Y170" i="8"/>
  <c r="Y154" i="8"/>
  <c r="Y138" i="8"/>
  <c r="Y532" i="8"/>
  <c r="Y495" i="8"/>
  <c r="Y469" i="8"/>
  <c r="Y447" i="8"/>
  <c r="Y404" i="8"/>
  <c r="Y341" i="8"/>
  <c r="Y325" i="8"/>
  <c r="Y309" i="8"/>
  <c r="Y293" i="8"/>
  <c r="Y277" i="8"/>
  <c r="Y261" i="8"/>
  <c r="Y245" i="8"/>
  <c r="Y213" i="8"/>
  <c r="Y197" i="8"/>
  <c r="Y181" i="8"/>
  <c r="Y165" i="8"/>
  <c r="Y149" i="8"/>
  <c r="Y606" i="8"/>
  <c r="Y459" i="8"/>
  <c r="Y439" i="8"/>
  <c r="Y432" i="8"/>
  <c r="Y645" i="8"/>
  <c r="Y563" i="8"/>
  <c r="Y517" i="8"/>
  <c r="Y512" i="8"/>
  <c r="Y452" i="8"/>
  <c r="Y419" i="8"/>
  <c r="Y373" i="8"/>
  <c r="Y366" i="8"/>
  <c r="Y347" i="8"/>
  <c r="Y315" i="8"/>
  <c r="Y299" i="8"/>
  <c r="Y283" i="8"/>
  <c r="Y267" i="8"/>
  <c r="Y251" i="8"/>
  <c r="Y235" i="8"/>
  <c r="Y219" i="8"/>
  <c r="Y203" i="8"/>
  <c r="Y187" i="8"/>
  <c r="Y171" i="8"/>
  <c r="Y155" i="8"/>
  <c r="Y139" i="8"/>
  <c r="Y442" i="8"/>
  <c r="Y410" i="8"/>
  <c r="Y383" i="8"/>
  <c r="Y380" i="8"/>
  <c r="Y339" i="8"/>
  <c r="Y320" i="8"/>
  <c r="Y310" i="8"/>
  <c r="Y275" i="8"/>
  <c r="Y256" i="8"/>
  <c r="Y209" i="8"/>
  <c r="Y200" i="8"/>
  <c r="Y537" i="8"/>
  <c r="Y528" i="8"/>
  <c r="Y513" i="8"/>
  <c r="Y502" i="8"/>
  <c r="Y488" i="8"/>
  <c r="Y486" i="8"/>
  <c r="Y454" i="8"/>
  <c r="Y453" i="8"/>
  <c r="Y414" i="8"/>
  <c r="Y396" i="8"/>
  <c r="Y388" i="8"/>
  <c r="Y378" i="8"/>
  <c r="Y364" i="8"/>
  <c r="Y357" i="8"/>
  <c r="Y338" i="8"/>
  <c r="Y329" i="8"/>
  <c r="Y302" i="8"/>
  <c r="Y274" i="8"/>
  <c r="Y265" i="8"/>
  <c r="Y238" i="8"/>
  <c r="Y228" i="8"/>
  <c r="Y544" i="8"/>
  <c r="Y516" i="8"/>
  <c r="Y479" i="8"/>
  <c r="Y597" i="8"/>
  <c r="Y490" i="8"/>
  <c r="Y461" i="8"/>
  <c r="Y409" i="8"/>
  <c r="Y390" i="8"/>
  <c r="Y369" i="8"/>
  <c r="Y367" i="8"/>
  <c r="Y358" i="8"/>
  <c r="Y327" i="8"/>
  <c r="Y319" i="8"/>
  <c r="Y300" i="8"/>
  <c r="Y255" i="8"/>
  <c r="Y236" i="8"/>
  <c r="Y227" i="8"/>
  <c r="Y642" i="8"/>
  <c r="Y580" i="8"/>
  <c r="Y687" i="8"/>
  <c r="Y592" i="8"/>
  <c r="Y560" i="8"/>
  <c r="Y527" i="8"/>
  <c r="Y548" i="8"/>
  <c r="Y531" i="8"/>
  <c r="Y526" i="8"/>
  <c r="Y519" i="8"/>
  <c r="Y549" i="8"/>
  <c r="Y515" i="8"/>
  <c r="Y609" i="8"/>
  <c r="Y600" i="8"/>
  <c r="Y520" i="8"/>
  <c r="Y585" i="8"/>
  <c r="Y576" i="8"/>
  <c r="Y573" i="8"/>
  <c r="Y508" i="8"/>
  <c r="Y601" i="8"/>
  <c r="Y562" i="8"/>
  <c r="Y657" i="8"/>
  <c r="Y593" i="8"/>
  <c r="Y551" i="8"/>
  <c r="Y472" i="8"/>
  <c r="Y478" i="8"/>
  <c r="Y471" i="8"/>
  <c r="Y503" i="8"/>
  <c r="Y476" i="8"/>
  <c r="Y466" i="8"/>
  <c r="Y564" i="8"/>
  <c r="Y543" i="8"/>
  <c r="Y475" i="8"/>
  <c r="Y483" i="8"/>
  <c r="Y505" i="8"/>
  <c r="Y575" i="8"/>
  <c r="Y427" i="8"/>
  <c r="Y511" i="8"/>
  <c r="Y462" i="8"/>
  <c r="Y460" i="8"/>
  <c r="Y394" i="8"/>
  <c r="Y434" i="8"/>
  <c r="Y420" i="8"/>
  <c r="Y499" i="8"/>
  <c r="Y456" i="8"/>
  <c r="Y440" i="8"/>
  <c r="Y431" i="8"/>
  <c r="Y542" i="8"/>
  <c r="Y474" i="8"/>
  <c r="Y374" i="8"/>
  <c r="Y510" i="8"/>
  <c r="Y487" i="8"/>
  <c r="Y500" i="8"/>
  <c r="Y402" i="8"/>
  <c r="Y379" i="8"/>
  <c r="Y361" i="8"/>
  <c r="Y397" i="8"/>
  <c r="Y430" i="8"/>
  <c r="Y468" i="8"/>
  <c r="Y389" i="8"/>
  <c r="Y401" i="8"/>
  <c r="Y328" i="8"/>
  <c r="Y326" i="8"/>
  <c r="Y317" i="8"/>
  <c r="Y381" i="8"/>
  <c r="Y375" i="8"/>
  <c r="Y289" i="8"/>
  <c r="Y424" i="8"/>
  <c r="Y403" i="8"/>
  <c r="Y398" i="8"/>
  <c r="Y395" i="8"/>
  <c r="Y360" i="8"/>
  <c r="Y355" i="8"/>
  <c r="Y349" i="8"/>
  <c r="Y344" i="8"/>
  <c r="Y340" i="8"/>
  <c r="Y323" i="8"/>
  <c r="Y318" i="8"/>
  <c r="Y497" i="8"/>
  <c r="Y368" i="8"/>
  <c r="Y335" i="8"/>
  <c r="Y313" i="8"/>
  <c r="Y304" i="8"/>
  <c r="Y292" i="8"/>
  <c r="Y287" i="8"/>
  <c r="Y413" i="8"/>
  <c r="Y342" i="8"/>
  <c r="Y321" i="8"/>
  <c r="Y316" i="8"/>
  <c r="Y307" i="8"/>
  <c r="Y281" i="8"/>
  <c r="Y273" i="8"/>
  <c r="Y387" i="8"/>
  <c r="Y334" i="8"/>
  <c r="Y311" i="8"/>
  <c r="Y296" i="8"/>
  <c r="Y278" i="8"/>
  <c r="Y482" i="8"/>
  <c r="Y370" i="8"/>
  <c r="Y353" i="8"/>
  <c r="Y242" i="8"/>
  <c r="Y216" i="8"/>
  <c r="Y214" i="8"/>
  <c r="Y305" i="8"/>
  <c r="Y295" i="8"/>
  <c r="Y257" i="8"/>
  <c r="Y457" i="8"/>
  <c r="Y423" i="8"/>
  <c r="Y417" i="8"/>
  <c r="Y285" i="8"/>
  <c r="Y211" i="8"/>
  <c r="Y208" i="8"/>
  <c r="Y196" i="8"/>
  <c r="Y177" i="8"/>
  <c r="Y168" i="8"/>
  <c r="Y247" i="8"/>
  <c r="Y167" i="8"/>
  <c r="Y371" i="8"/>
  <c r="Y345" i="8"/>
  <c r="Y306" i="8"/>
  <c r="Y184" i="8"/>
  <c r="Y180" i="8"/>
  <c r="Y169" i="8"/>
  <c r="Y141" i="8"/>
  <c r="Y137" i="8"/>
  <c r="Y121" i="8"/>
  <c r="Y105" i="8"/>
  <c r="Y438" i="8"/>
  <c r="Y303" i="8"/>
  <c r="Y206" i="8"/>
  <c r="Y191" i="8"/>
  <c r="Y173" i="8"/>
  <c r="Y159" i="8"/>
  <c r="Y140" i="8"/>
  <c r="Y132" i="8"/>
  <c r="Y116" i="8"/>
  <c r="Y494" i="8"/>
  <c r="Y312" i="8"/>
  <c r="Y276" i="8"/>
  <c r="Y270" i="8"/>
  <c r="Y243" i="8"/>
  <c r="Y199" i="8"/>
  <c r="Y192" i="8"/>
  <c r="Y260" i="8"/>
  <c r="Y253" i="8"/>
  <c r="Y232" i="8"/>
  <c r="Y163" i="8"/>
  <c r="Y135" i="8"/>
  <c r="Y103" i="8"/>
  <c r="Y93" i="8"/>
  <c r="Y77" i="8"/>
  <c r="Y61" i="8"/>
  <c r="Y362" i="8"/>
  <c r="Y215" i="8"/>
  <c r="Y129" i="8"/>
  <c r="Y308" i="8"/>
  <c r="Y272" i="8"/>
  <c r="Y244" i="8"/>
  <c r="Y241" i="8"/>
  <c r="Y182" i="8"/>
  <c r="Y172" i="8"/>
  <c r="Y164" i="8"/>
  <c r="Y157" i="8"/>
  <c r="Y150" i="8"/>
  <c r="Y114" i="8"/>
  <c r="Y106" i="8"/>
  <c r="Y89" i="8"/>
  <c r="Y73" i="8"/>
  <c r="Y324" i="8"/>
  <c r="Y288" i="8"/>
  <c r="Y146" i="8"/>
  <c r="Y142" i="8"/>
  <c r="Y131" i="8"/>
  <c r="Y104" i="8"/>
  <c r="Y102" i="8"/>
  <c r="Y60" i="8"/>
  <c r="Y29" i="8"/>
  <c r="Y343" i="8"/>
  <c r="Y337" i="8"/>
  <c r="Y264" i="8"/>
  <c r="Y252" i="8"/>
  <c r="Y240" i="8"/>
  <c r="Y179" i="8"/>
  <c r="Y120" i="8"/>
  <c r="Y101" i="8"/>
  <c r="Y87" i="8"/>
  <c r="Y84" i="8"/>
  <c r="Y56" i="8"/>
  <c r="Y40" i="8"/>
  <c r="Y415" i="8"/>
  <c r="Y351" i="8"/>
  <c r="Y279" i="8"/>
  <c r="Y269" i="8"/>
  <c r="Y225" i="8"/>
  <c r="Y220" i="8"/>
  <c r="Y210" i="8"/>
  <c r="Y201" i="8"/>
  <c r="Y183" i="8"/>
  <c r="Y435" i="8"/>
  <c r="Y231" i="8"/>
  <c r="Y224" i="8"/>
  <c r="Y205" i="8"/>
  <c r="Y198" i="8"/>
  <c r="Y194" i="8"/>
  <c r="Y190" i="8"/>
  <c r="Y143" i="8"/>
  <c r="Y115" i="8"/>
  <c r="Y86" i="8"/>
  <c r="Y71" i="8"/>
  <c r="Y64" i="8"/>
  <c r="Y26" i="8"/>
  <c r="Y10" i="8"/>
  <c r="Y356" i="8"/>
  <c r="Y291" i="8"/>
  <c r="Y237" i="8"/>
  <c r="Y134" i="8"/>
  <c r="Y130" i="8"/>
  <c r="Y70" i="8"/>
  <c r="Y55" i="8"/>
  <c r="Y52" i="8"/>
  <c r="Y286" i="8"/>
  <c r="Y117" i="8"/>
  <c r="Y88" i="8"/>
  <c r="Y58" i="8"/>
  <c r="Y21" i="8"/>
  <c r="Y230" i="8"/>
  <c r="Y174" i="8"/>
  <c r="Y160" i="8"/>
  <c r="Y125" i="8"/>
  <c r="Y100" i="8"/>
  <c r="Y74" i="8"/>
  <c r="Y405" i="8"/>
  <c r="Y268" i="8"/>
  <c r="Y122" i="8"/>
  <c r="Y62" i="8"/>
  <c r="Y49" i="8"/>
  <c r="Y43" i="8"/>
  <c r="Y37" i="8"/>
  <c r="Y31" i="8"/>
  <c r="Y22" i="8"/>
  <c r="Y451" i="8"/>
  <c r="Y385" i="8"/>
  <c r="Y301" i="8"/>
  <c r="Y259" i="8"/>
  <c r="Y249" i="8"/>
  <c r="Y248" i="8"/>
  <c r="Y207" i="8"/>
  <c r="Y166" i="8"/>
  <c r="Y158" i="8"/>
  <c r="Y136" i="8"/>
  <c r="Y118" i="8"/>
  <c r="Y67" i="8"/>
  <c r="Y59" i="8"/>
  <c r="Y38" i="8"/>
  <c r="Y82" i="8"/>
  <c r="Y51" i="8"/>
  <c r="Y35" i="8"/>
  <c r="Y133" i="8"/>
  <c r="Y124" i="8"/>
  <c r="Y123" i="8"/>
  <c r="Y119" i="8"/>
  <c r="Y91" i="8"/>
  <c r="Y42" i="8"/>
  <c r="Y20" i="8"/>
  <c r="Y11" i="8"/>
  <c r="Y233" i="8"/>
  <c r="Y46" i="8"/>
  <c r="Y352" i="8"/>
  <c r="Y336" i="8"/>
  <c r="Y332" i="8"/>
  <c r="Y226" i="8"/>
  <c r="Y217" i="8"/>
  <c r="Y69" i="8"/>
  <c r="Y53" i="8"/>
  <c r="Y28" i="8"/>
  <c r="Y19" i="8"/>
  <c r="Y294" i="8"/>
  <c r="Y271" i="8"/>
  <c r="Y108" i="8"/>
  <c r="Y107" i="8"/>
  <c r="Y76" i="8"/>
  <c r="Y18" i="8"/>
  <c r="Y354" i="8"/>
  <c r="Y284" i="8"/>
  <c r="Y189" i="8"/>
  <c r="Y147" i="8"/>
  <c r="Y188" i="8"/>
  <c r="Y152" i="8"/>
  <c r="Y98" i="8"/>
  <c r="Y97" i="8"/>
  <c r="Y96" i="8"/>
  <c r="Y80" i="8"/>
  <c r="Y36" i="8"/>
  <c r="Y350" i="8"/>
  <c r="Y85" i="8"/>
  <c r="Y75" i="8"/>
  <c r="Y66" i="8"/>
  <c r="Y16" i="8"/>
  <c r="Y126" i="8"/>
  <c r="Y372" i="8"/>
  <c r="Y17" i="8"/>
  <c r="Y221" i="8"/>
  <c r="Y193" i="8"/>
  <c r="Y333" i="8"/>
  <c r="Y290" i="8"/>
  <c r="Y12" i="8"/>
  <c r="Y492" i="8"/>
  <c r="Y254" i="8"/>
  <c r="Y175" i="8"/>
  <c r="Y65" i="8"/>
  <c r="Y83" i="8"/>
  <c r="Y262" i="8"/>
  <c r="Y204" i="8"/>
  <c r="Y111" i="8"/>
  <c r="Y68" i="8"/>
  <c r="Y30" i="8"/>
  <c r="Y23" i="8"/>
  <c r="Y24" i="8"/>
  <c r="Y9" i="8"/>
  <c r="Y15" i="8"/>
  <c r="Y145" i="8"/>
  <c r="Y92" i="8"/>
  <c r="Y156" i="8"/>
  <c r="Y57" i="8"/>
  <c r="Y113" i="8"/>
  <c r="Y95" i="8"/>
  <c r="Y239" i="8"/>
  <c r="Y223" i="8"/>
  <c r="Y47" i="8"/>
  <c r="Y153" i="8"/>
  <c r="Y148" i="8"/>
  <c r="Y27" i="8"/>
  <c r="Y48" i="8"/>
  <c r="Y112" i="8"/>
  <c r="Y258" i="8"/>
  <c r="Y151" i="8"/>
  <c r="Y79" i="8"/>
  <c r="Y185" i="8"/>
  <c r="Y222" i="8"/>
  <c r="Y78" i="8"/>
  <c r="Y14" i="8"/>
  <c r="Y176" i="8"/>
  <c r="Y32" i="8"/>
  <c r="Y322" i="8"/>
  <c r="Y50" i="8"/>
  <c r="Y162" i="8"/>
  <c r="Y41" i="8"/>
  <c r="Y128" i="8"/>
  <c r="Y94" i="8"/>
  <c r="Y33" i="8"/>
  <c r="Y25" i="8"/>
  <c r="Y13" i="8"/>
  <c r="X365" i="8"/>
  <c r="X382" i="8"/>
  <c r="X178" i="8"/>
  <c r="X144" i="8"/>
  <c r="X654" i="8"/>
  <c r="X331" i="8"/>
  <c r="X39" i="8"/>
  <c r="X416" i="8"/>
  <c r="X484" i="8"/>
  <c r="X399" i="8"/>
  <c r="X689" i="8"/>
  <c r="L7" i="1"/>
  <c r="M7" i="1"/>
  <c r="O212" i="1"/>
  <c r="O689" i="1"/>
  <c r="M119" i="9" s="1"/>
  <c r="O90" i="1"/>
  <c r="O63" i="1"/>
  <c r="N44" i="1"/>
  <c r="O331" i="1"/>
  <c r="O501" i="1"/>
  <c r="O620" i="1"/>
  <c r="O45" i="1"/>
  <c r="O99" i="1"/>
  <c r="O229" i="1"/>
  <c r="O72" i="1"/>
  <c r="O416" i="1"/>
  <c r="O518" i="1"/>
  <c r="O34" i="1"/>
  <c r="M115" i="9" s="1"/>
  <c r="O399" i="1"/>
  <c r="O365" i="1"/>
  <c r="O127" i="1"/>
  <c r="O54" i="1"/>
  <c r="O39" i="1"/>
  <c r="M116" i="9" s="1"/>
  <c r="O246" i="1"/>
  <c r="O671" i="1"/>
  <c r="O263" i="1"/>
  <c r="O569" i="1"/>
  <c r="O110" i="1"/>
  <c r="O161" i="1"/>
  <c r="O654" i="1"/>
  <c r="O348" i="1"/>
  <c r="O314" i="1"/>
  <c r="O552" i="1"/>
  <c r="O144" i="1"/>
  <c r="O695" i="1"/>
  <c r="M120" i="9" s="1"/>
  <c r="O178" i="1"/>
  <c r="O467" i="1"/>
  <c r="O433" i="1"/>
  <c r="O535" i="1"/>
  <c r="O81" i="1"/>
  <c r="O382" i="1"/>
  <c r="N109" i="1"/>
  <c r="P23" i="1"/>
  <c r="P38" i="1"/>
  <c r="P18" i="1"/>
  <c r="P43" i="1"/>
  <c r="P48" i="1"/>
  <c r="P51" i="1"/>
  <c r="P57" i="1"/>
  <c r="P78" i="1"/>
  <c r="P93" i="1"/>
  <c r="P12" i="1"/>
  <c r="P50" i="1"/>
  <c r="P73" i="1"/>
  <c r="P89" i="1"/>
  <c r="P25" i="1"/>
  <c r="P31" i="1"/>
  <c r="P36" i="1"/>
  <c r="P47" i="1"/>
  <c r="P61" i="1"/>
  <c r="P64" i="1"/>
  <c r="P82" i="1"/>
  <c r="P116" i="1"/>
  <c r="P133" i="1"/>
  <c r="P153" i="1"/>
  <c r="P175" i="1"/>
  <c r="P179" i="1"/>
  <c r="P28" i="1"/>
  <c r="P9" i="1"/>
  <c r="P11" i="1"/>
  <c r="P13" i="1"/>
  <c r="P49" i="1"/>
  <c r="P52" i="1"/>
  <c r="P58" i="1"/>
  <c r="P70" i="1"/>
  <c r="P107" i="1"/>
  <c r="P129" i="1"/>
  <c r="P193" i="1"/>
  <c r="P205" i="1"/>
  <c r="P214" i="1"/>
  <c r="P24" i="1"/>
  <c r="P26" i="1"/>
  <c r="P65" i="1"/>
  <c r="P88" i="1"/>
  <c r="P95" i="1"/>
  <c r="P108" i="1"/>
  <c r="P130" i="1"/>
  <c r="P162" i="1"/>
  <c r="P200" i="1"/>
  <c r="P46" i="1"/>
  <c r="P163" i="1"/>
  <c r="P168" i="1"/>
  <c r="P173" i="1"/>
  <c r="P199" i="1"/>
  <c r="P228" i="1"/>
  <c r="P235" i="1"/>
  <c r="P256" i="1"/>
  <c r="P277" i="1"/>
  <c r="P282" i="1"/>
  <c r="P299" i="1"/>
  <c r="P315" i="1"/>
  <c r="P332" i="1"/>
  <c r="P358" i="1"/>
  <c r="P375" i="1"/>
  <c r="P390" i="1"/>
  <c r="P16" i="1"/>
  <c r="P20" i="1"/>
  <c r="P42" i="1"/>
  <c r="P53" i="1"/>
  <c r="P80" i="1"/>
  <c r="P86" i="1"/>
  <c r="P97" i="1"/>
  <c r="P114" i="1"/>
  <c r="P119" i="1"/>
  <c r="P124" i="1"/>
  <c r="P147" i="1"/>
  <c r="P152" i="1"/>
  <c r="P157" i="1"/>
  <c r="P180" i="1"/>
  <c r="P185" i="1"/>
  <c r="P190" i="1"/>
  <c r="P198" i="1"/>
  <c r="P251" i="1"/>
  <c r="P272" i="1"/>
  <c r="P293" i="1"/>
  <c r="P310" i="1"/>
  <c r="P326" i="1"/>
  <c r="P343" i="1"/>
  <c r="P353" i="1"/>
  <c r="P370" i="1"/>
  <c r="P385" i="1"/>
  <c r="P17" i="1"/>
  <c r="P56" i="1"/>
  <c r="P76" i="1"/>
  <c r="P115" i="1"/>
  <c r="P139" i="1"/>
  <c r="P181" i="1"/>
  <c r="P188" i="1"/>
  <c r="P271" i="1"/>
  <c r="P286" i="1"/>
  <c r="P325" i="1"/>
  <c r="P364" i="1"/>
  <c r="P377" i="1"/>
  <c r="P401" i="1"/>
  <c r="P422" i="1"/>
  <c r="P437" i="1"/>
  <c r="P464" i="1"/>
  <c r="P481" i="1"/>
  <c r="P486" i="1"/>
  <c r="P503" i="1"/>
  <c r="P520" i="1"/>
  <c r="P551" i="1"/>
  <c r="P568" i="1"/>
  <c r="P574" i="1"/>
  <c r="P590" i="1"/>
  <c r="P607" i="1"/>
  <c r="P624" i="1"/>
  <c r="P641" i="1"/>
  <c r="P658" i="1"/>
  <c r="P675" i="1"/>
  <c r="P690" i="1"/>
  <c r="P10" i="1"/>
  <c r="P33" i="1"/>
  <c r="P101" i="1"/>
  <c r="P117" i="1"/>
  <c r="P132" i="1"/>
  <c r="P150" i="1"/>
  <c r="P165" i="1"/>
  <c r="P172" i="1"/>
  <c r="P196" i="1"/>
  <c r="P240" i="1"/>
  <c r="P255" i="1"/>
  <c r="P270" i="1"/>
  <c r="P285" i="1"/>
  <c r="P298" i="1"/>
  <c r="P324" i="1"/>
  <c r="P337" i="1"/>
  <c r="P376" i="1"/>
  <c r="P397" i="1"/>
  <c r="P412" i="1"/>
  <c r="P417" i="1"/>
  <c r="P448" i="1"/>
  <c r="P459" i="1"/>
  <c r="P476" i="1"/>
  <c r="P497" i="1"/>
  <c r="P514" i="1"/>
  <c r="P531" i="1"/>
  <c r="P546" i="1"/>
  <c r="P563" i="1"/>
  <c r="P585" i="1"/>
  <c r="P601" i="1"/>
  <c r="P618" i="1"/>
  <c r="P635" i="1"/>
  <c r="P652" i="1"/>
  <c r="P669" i="1"/>
  <c r="P686" i="1"/>
  <c r="P27" i="1"/>
  <c r="P79" i="1"/>
  <c r="P35" i="1"/>
  <c r="P67" i="1"/>
  <c r="P84" i="1"/>
  <c r="P137" i="1"/>
  <c r="P148" i="1"/>
  <c r="P184" i="1"/>
  <c r="P192" i="1"/>
  <c r="P202" i="1"/>
  <c r="P204" i="1"/>
  <c r="P206" i="1"/>
  <c r="P217" i="1"/>
  <c r="P242" i="1"/>
  <c r="P259" i="1"/>
  <c r="P276" i="1"/>
  <c r="P287" i="1"/>
  <c r="P300" i="1"/>
  <c r="P306" i="1"/>
  <c r="P320" i="1"/>
  <c r="P333" i="1"/>
  <c r="P387" i="1"/>
  <c r="P444" i="1"/>
  <c r="P482" i="1"/>
  <c r="P510" i="1"/>
  <c r="P523" i="1"/>
  <c r="P540" i="1"/>
  <c r="P577" i="1"/>
  <c r="P591" i="1"/>
  <c r="P604" i="1"/>
  <c r="P616" i="1"/>
  <c r="P629" i="1"/>
  <c r="P665" i="1"/>
  <c r="P678" i="1"/>
  <c r="P208" i="1"/>
  <c r="P224" i="1"/>
  <c r="P339" i="1"/>
  <c r="P345" i="1"/>
  <c r="P395" i="1"/>
  <c r="P427" i="1"/>
  <c r="P470" i="1"/>
  <c r="P19" i="1"/>
  <c r="P32" i="1"/>
  <c r="P37" i="1"/>
  <c r="P40" i="1"/>
  <c r="P60" i="1"/>
  <c r="P69" i="1"/>
  <c r="P77" i="1"/>
  <c r="P85" i="1"/>
  <c r="P105" i="1"/>
  <c r="P120" i="1"/>
  <c r="P123" i="1"/>
  <c r="P151" i="1"/>
  <c r="P159" i="1"/>
  <c r="P176" i="1"/>
  <c r="P245" i="1"/>
  <c r="P303" i="1"/>
  <c r="P309" i="1"/>
  <c r="P329" i="1"/>
  <c r="P336" i="1"/>
  <c r="P350" i="1"/>
  <c r="P379" i="1"/>
  <c r="P384" i="1"/>
  <c r="P396" i="1"/>
  <c r="P443" i="1"/>
  <c r="P458" i="1"/>
  <c r="P509" i="1"/>
  <c r="P522" i="1"/>
  <c r="P534" i="1"/>
  <c r="P539" i="1"/>
  <c r="P576" i="1"/>
  <c r="P602" i="1"/>
  <c r="P615" i="1"/>
  <c r="P628" i="1"/>
  <c r="P664" i="1"/>
  <c r="P677" i="1"/>
  <c r="P694" i="1"/>
  <c r="P29" i="1"/>
  <c r="P30" i="1"/>
  <c r="P41" i="1"/>
  <c r="P140" i="1"/>
  <c r="P187" i="1"/>
  <c r="P283" i="1"/>
  <c r="P312" i="1"/>
  <c r="P359" i="1"/>
  <c r="P400" i="1"/>
  <c r="P457" i="1"/>
  <c r="P68" i="1"/>
  <c r="P111" i="1"/>
  <c r="P138" i="1"/>
  <c r="P146" i="1"/>
  <c r="P221" i="1"/>
  <c r="P243" i="1"/>
  <c r="P292" i="1"/>
  <c r="P295" i="1"/>
  <c r="P316" i="1"/>
  <c r="P368" i="1"/>
  <c r="P371" i="1"/>
  <c r="P406" i="1"/>
  <c r="P408" i="1"/>
  <c r="P415" i="1"/>
  <c r="P436" i="1"/>
  <c r="P438" i="1"/>
  <c r="P445" i="1"/>
  <c r="P477" i="1"/>
  <c r="P488" i="1"/>
  <c r="P494" i="1"/>
  <c r="P524" i="1"/>
  <c r="P530" i="1"/>
  <c r="P541" i="1"/>
  <c r="P547" i="1"/>
  <c r="P580" i="1"/>
  <c r="P594" i="1"/>
  <c r="P600" i="1"/>
  <c r="P613" i="1"/>
  <c r="P643" i="1"/>
  <c r="P649" i="1"/>
  <c r="P679" i="1"/>
  <c r="P685" i="1"/>
  <c r="P112" i="1"/>
  <c r="P197" i="1"/>
  <c r="P258" i="1"/>
  <c r="P319" i="1"/>
  <c r="P440" i="1"/>
  <c r="P447" i="1"/>
  <c r="P449" i="1"/>
  <c r="P554" i="1"/>
  <c r="P619" i="1"/>
  <c r="P656" i="1"/>
  <c r="P702" i="1"/>
  <c r="P334" i="1"/>
  <c r="P366" i="1"/>
  <c r="P469" i="1"/>
  <c r="P516" i="1"/>
  <c r="P672" i="1"/>
  <c r="P699" i="1"/>
  <c r="P102" i="1"/>
  <c r="P131" i="1"/>
  <c r="P166" i="1"/>
  <c r="P174" i="1"/>
  <c r="P182" i="1"/>
  <c r="P247" i="1"/>
  <c r="P261" i="1"/>
  <c r="P302" i="1"/>
  <c r="P305" i="1"/>
  <c r="P383" i="1"/>
  <c r="P386" i="1"/>
  <c r="P418" i="1"/>
  <c r="P532" i="1"/>
  <c r="P566" i="1"/>
  <c r="P570" i="1"/>
  <c r="P632" i="1"/>
  <c r="P639" i="1"/>
  <c r="P668" i="1"/>
  <c r="P681" i="1"/>
  <c r="P687" i="1"/>
  <c r="P203" i="1"/>
  <c r="P354" i="1"/>
  <c r="P369" i="1"/>
  <c r="P372" i="1"/>
  <c r="P55" i="1"/>
  <c r="P238" i="1"/>
  <c r="P275" i="1"/>
  <c r="P278" i="1"/>
  <c r="P304" i="1"/>
  <c r="P307" i="1"/>
  <c r="P327" i="1"/>
  <c r="P342" i="1"/>
  <c r="P362" i="1"/>
  <c r="P388" i="1"/>
  <c r="P391" i="1"/>
  <c r="P425" i="1"/>
  <c r="P432" i="1"/>
  <c r="P466" i="1"/>
  <c r="P474" i="1"/>
  <c r="P480" i="1"/>
  <c r="P491" i="1"/>
  <c r="P504" i="1"/>
  <c r="P544" i="1"/>
  <c r="P550" i="1"/>
  <c r="P583" i="1"/>
  <c r="P610" i="1"/>
  <c r="P646" i="1"/>
  <c r="P659" i="1"/>
  <c r="P164" i="1"/>
  <c r="P281" i="1"/>
  <c r="P284" i="1"/>
  <c r="P322" i="1"/>
  <c r="P374" i="1"/>
  <c r="P410" i="1"/>
  <c r="P483" i="1"/>
  <c r="P500" i="1"/>
  <c r="P507" i="1"/>
  <c r="P560" i="1"/>
  <c r="P626" i="1"/>
  <c r="P662" i="1"/>
  <c r="P113" i="1"/>
  <c r="P121" i="1"/>
  <c r="P155" i="1"/>
  <c r="P189" i="1"/>
  <c r="P207" i="1"/>
  <c r="P218" i="1"/>
  <c r="P225" i="1"/>
  <c r="P241" i="1"/>
  <c r="P264" i="1"/>
  <c r="P267" i="1"/>
  <c r="P330" i="1"/>
  <c r="P351" i="1"/>
  <c r="P557" i="1"/>
  <c r="P587" i="1"/>
  <c r="P623" i="1"/>
  <c r="P442" i="1"/>
  <c r="P513" i="1"/>
  <c r="P526" i="1"/>
  <c r="P596" i="1"/>
  <c r="P692" i="1"/>
  <c r="P62" i="1"/>
  <c r="P66" i="1"/>
  <c r="P103" i="1"/>
  <c r="P244" i="1"/>
  <c r="P313" i="1"/>
  <c r="P537" i="1"/>
  <c r="P156" i="1"/>
  <c r="P403" i="1"/>
  <c r="P14" i="1"/>
  <c r="P215" i="1"/>
  <c r="P232" i="1"/>
  <c r="P340" i="1"/>
  <c r="P356" i="1"/>
  <c r="P393" i="1"/>
  <c r="P413" i="1"/>
  <c r="P429" i="1"/>
  <c r="P441" i="1"/>
  <c r="P75" i="1"/>
  <c r="P134" i="1"/>
  <c r="P231" i="1"/>
  <c r="P59" i="1"/>
  <c r="P71" i="1"/>
  <c r="P87" i="1"/>
  <c r="P100" i="1"/>
  <c r="P201" i="1"/>
  <c r="P191" i="1"/>
  <c r="P210" i="1"/>
  <c r="P236" i="1"/>
  <c r="P451" i="1"/>
  <c r="P454" i="1"/>
  <c r="P468" i="1"/>
  <c r="P505" i="1"/>
  <c r="P511" i="1"/>
  <c r="P545" i="1"/>
  <c r="P122" i="1"/>
  <c r="P141" i="1"/>
  <c r="P158" i="1"/>
  <c r="P177" i="1"/>
  <c r="P183" i="1"/>
  <c r="P253" i="1"/>
  <c r="P274" i="1"/>
  <c r="P301" i="1"/>
  <c r="P92" i="1"/>
  <c r="P94" i="1"/>
  <c r="P125" i="1"/>
  <c r="P136" i="1"/>
  <c r="P145" i="1"/>
  <c r="P169" i="1"/>
  <c r="P21" i="1"/>
  <c r="P250" i="1"/>
  <c r="P288" i="1"/>
  <c r="P317" i="1"/>
  <c r="P352" i="1"/>
  <c r="P431" i="1"/>
  <c r="P435" i="1"/>
  <c r="P571" i="1"/>
  <c r="P599" i="1"/>
  <c r="P606" i="1"/>
  <c r="P676" i="1"/>
  <c r="P682" i="1"/>
  <c r="P683" i="1"/>
  <c r="P143" i="1"/>
  <c r="P220" i="1"/>
  <c r="P227" i="1"/>
  <c r="P233" i="1"/>
  <c r="P341" i="1"/>
  <c r="P402" i="1"/>
  <c r="P456" i="1"/>
  <c r="P536" i="1"/>
  <c r="P548" i="1"/>
  <c r="P549" i="1"/>
  <c r="P558" i="1"/>
  <c r="P564" i="1"/>
  <c r="P572" i="1"/>
  <c r="P578" i="1"/>
  <c r="P592" i="1"/>
  <c r="P627" i="1"/>
  <c r="P633" i="1"/>
  <c r="P642" i="1"/>
  <c r="P213" i="1"/>
  <c r="P230" i="1"/>
  <c r="P265" i="1"/>
  <c r="P268" i="1"/>
  <c r="P344" i="1"/>
  <c r="P373" i="1"/>
  <c r="P452" i="1"/>
  <c r="P461" i="1"/>
  <c r="P465" i="1"/>
  <c r="P471" i="1"/>
  <c r="P128" i="1"/>
  <c r="P194" i="1"/>
  <c r="P216" i="1"/>
  <c r="P234" i="1"/>
  <c r="P249" i="1"/>
  <c r="P262" i="1"/>
  <c r="P499" i="1"/>
  <c r="P640" i="1"/>
  <c r="P655" i="1"/>
  <c r="P661" i="1"/>
  <c r="P670" i="1"/>
  <c r="P697" i="1"/>
  <c r="P700" i="1"/>
  <c r="P703" i="1"/>
  <c r="P525" i="1"/>
  <c r="P553" i="1"/>
  <c r="P257" i="1"/>
  <c r="P426" i="1"/>
  <c r="P455" i="1"/>
  <c r="P508" i="1"/>
  <c r="P15" i="1"/>
  <c r="P106" i="1"/>
  <c r="P209" i="1"/>
  <c r="P335" i="1"/>
  <c r="P357" i="1"/>
  <c r="P381" i="1"/>
  <c r="P389" i="1"/>
  <c r="P394" i="1"/>
  <c r="P407" i="1"/>
  <c r="P419" i="1"/>
  <c r="P423" i="1"/>
  <c r="P462" i="1"/>
  <c r="P473" i="1"/>
  <c r="P559" i="1"/>
  <c r="P653" i="1"/>
  <c r="P657" i="1"/>
  <c r="P660" i="1"/>
  <c r="P663" i="1"/>
  <c r="P684" i="1"/>
  <c r="P91" i="1"/>
  <c r="P104" i="1"/>
  <c r="P170" i="1"/>
  <c r="P269" i="1"/>
  <c r="P404" i="1"/>
  <c r="P498" i="1"/>
  <c r="P556" i="1"/>
  <c r="P562" i="1"/>
  <c r="P666" i="1"/>
  <c r="P673" i="1"/>
  <c r="P223" i="1"/>
  <c r="P273" i="1"/>
  <c r="P318" i="1"/>
  <c r="P517" i="1"/>
  <c r="P667" i="1"/>
  <c r="P674" i="1"/>
  <c r="P490" i="1"/>
  <c r="P515" i="1"/>
  <c r="P543" i="1"/>
  <c r="P565" i="1"/>
  <c r="P573" i="1"/>
  <c r="P219" i="1"/>
  <c r="P290" i="1"/>
  <c r="P346" i="1"/>
  <c r="P479" i="1"/>
  <c r="P475" i="1"/>
  <c r="P496" i="1"/>
  <c r="P512" i="1"/>
  <c r="P612" i="1"/>
  <c r="P625" i="1"/>
  <c r="P647" i="1"/>
  <c r="P698" i="1"/>
  <c r="P421" i="1"/>
  <c r="P593" i="1"/>
  <c r="P487" i="1"/>
  <c r="P538" i="1"/>
  <c r="P614" i="1"/>
  <c r="P636" i="1"/>
  <c r="P96" i="1"/>
  <c r="P126" i="1"/>
  <c r="P135" i="1"/>
  <c r="P266" i="1"/>
  <c r="P380" i="1"/>
  <c r="P555" i="1"/>
  <c r="P621" i="1"/>
  <c r="P160" i="1"/>
  <c r="P237" i="1"/>
  <c r="P291" i="1"/>
  <c r="P650" i="1"/>
  <c r="P260" i="1"/>
  <c r="P575" i="1"/>
  <c r="P589" i="1"/>
  <c r="P392" i="1"/>
  <c r="P579" i="1"/>
  <c r="P688" i="1"/>
  <c r="P254" i="1"/>
  <c r="P296" i="1"/>
  <c r="P378" i="1"/>
  <c r="P398" i="1"/>
  <c r="P414" i="1"/>
  <c r="P453" i="1"/>
  <c r="P472" i="1"/>
  <c r="P638" i="1"/>
  <c r="P252" i="1"/>
  <c r="P294" i="1"/>
  <c r="P321" i="1"/>
  <c r="P439" i="1"/>
  <c r="P493" i="1"/>
  <c r="P502" i="1"/>
  <c r="P567" i="1"/>
  <c r="P598" i="1"/>
  <c r="P701" i="1"/>
  <c r="P149" i="1"/>
  <c r="P308" i="1"/>
  <c r="P349" i="1"/>
  <c r="P506" i="1"/>
  <c r="P528" i="1"/>
  <c r="P584" i="1"/>
  <c r="P611" i="1"/>
  <c r="P680" i="1"/>
  <c r="P289" i="1"/>
  <c r="P485" i="1"/>
  <c r="P645" i="1"/>
  <c r="P338" i="1"/>
  <c r="P409" i="1"/>
  <c r="P411" i="1"/>
  <c r="P495" i="1"/>
  <c r="P597" i="1"/>
  <c r="P154" i="1"/>
  <c r="P588" i="1"/>
  <c r="P651" i="1"/>
  <c r="P167" i="1"/>
  <c r="P211" i="1"/>
  <c r="P323" i="1"/>
  <c r="P355" i="1"/>
  <c r="P367" i="1"/>
  <c r="P463" i="1"/>
  <c r="P492" i="1"/>
  <c r="P693" i="1"/>
  <c r="P226" i="1"/>
  <c r="P248" i="1"/>
  <c r="P171" i="1"/>
  <c r="P424" i="1"/>
  <c r="P691" i="1"/>
  <c r="P460" i="1"/>
  <c r="P533" i="1"/>
  <c r="P430" i="1"/>
  <c r="P519" i="1"/>
  <c r="P581" i="1"/>
  <c r="P74" i="1"/>
  <c r="P118" i="1"/>
  <c r="P239" i="1"/>
  <c r="P279" i="1"/>
  <c r="P311" i="1"/>
  <c r="P347" i="1"/>
  <c r="P361" i="1"/>
  <c r="P605" i="1"/>
  <c r="P608" i="1"/>
  <c r="P630" i="1"/>
  <c r="P489" i="1"/>
  <c r="P609" i="1"/>
  <c r="P631" i="1"/>
  <c r="P22" i="1"/>
  <c r="P644" i="1"/>
  <c r="P420" i="1"/>
  <c r="P428" i="1"/>
  <c r="P446" i="1"/>
  <c r="P634" i="1"/>
  <c r="P529" i="1"/>
  <c r="P83" i="1"/>
  <c r="P142" i="1"/>
  <c r="P222" i="1"/>
  <c r="P648" i="1"/>
  <c r="P98" i="1"/>
  <c r="P328" i="1"/>
  <c r="P360" i="1"/>
  <c r="P527" i="1"/>
  <c r="P582" i="1"/>
  <c r="P186" i="1"/>
  <c r="P542" i="1"/>
  <c r="P595" i="1"/>
  <c r="P617" i="1"/>
  <c r="P521" i="1"/>
  <c r="P561" i="1"/>
  <c r="P622" i="1"/>
  <c r="P363" i="1"/>
  <c r="P434" i="1"/>
  <c r="P405" i="1"/>
  <c r="P478" i="1"/>
  <c r="O280" i="1"/>
  <c r="O297" i="1"/>
  <c r="O637" i="1"/>
  <c r="O603" i="1"/>
  <c r="O195" i="1"/>
  <c r="O450" i="1"/>
  <c r="O586" i="1"/>
  <c r="O484" i="1"/>
  <c r="Q6" i="1"/>
  <c r="R4" i="1"/>
  <c r="J5" i="1"/>
  <c r="D18" i="10" s="1"/>
  <c r="E15" i="10" l="1"/>
  <c r="L8" i="1"/>
  <c r="F13" i="10"/>
  <c r="F15" i="10" s="1"/>
  <c r="M8" i="1"/>
  <c r="G13" i="10"/>
  <c r="W12" i="10"/>
  <c r="W11" i="10"/>
  <c r="V8" i="8"/>
  <c r="X44" i="8"/>
  <c r="Y263" i="8"/>
  <c r="Y314" i="8"/>
  <c r="Y34" i="8"/>
  <c r="Y399" i="8"/>
  <c r="Y535" i="8"/>
  <c r="Y229" i="8"/>
  <c r="Y63" i="8"/>
  <c r="AA6" i="8"/>
  <c r="AB4" i="8"/>
  <c r="Y484" i="8"/>
  <c r="Y72" i="8"/>
  <c r="Z700" i="8"/>
  <c r="Z684" i="8"/>
  <c r="Z690" i="8"/>
  <c r="Z681" i="8"/>
  <c r="Z694" i="8"/>
  <c r="Z667" i="8"/>
  <c r="Z677" i="8"/>
  <c r="Z670" i="8"/>
  <c r="Z702" i="8"/>
  <c r="Z675" i="8"/>
  <c r="Z668" i="8"/>
  <c r="Z656" i="8"/>
  <c r="Z685" i="8"/>
  <c r="Z669" i="8"/>
  <c r="Z645" i="8"/>
  <c r="Z629" i="8"/>
  <c r="Z635" i="8"/>
  <c r="Z619" i="8"/>
  <c r="Z703" i="8"/>
  <c r="Z688" i="8"/>
  <c r="Z691" i="8"/>
  <c r="Z682" i="8"/>
  <c r="Z701" i="8"/>
  <c r="Z686" i="8"/>
  <c r="Z660" i="8"/>
  <c r="Z646" i="8"/>
  <c r="Z611" i="8"/>
  <c r="Z697" i="8"/>
  <c r="Z692" i="8"/>
  <c r="Z676" i="8"/>
  <c r="Z664" i="8"/>
  <c r="Z649" i="8"/>
  <c r="Z672" i="8"/>
  <c r="Z661" i="8"/>
  <c r="Z657" i="8"/>
  <c r="Z634" i="8"/>
  <c r="Z639" i="8"/>
  <c r="Z628" i="8"/>
  <c r="Z625" i="8"/>
  <c r="Z698" i="8"/>
  <c r="Z680" i="8"/>
  <c r="Z674" i="8"/>
  <c r="Z640" i="8"/>
  <c r="Z693" i="8"/>
  <c r="Z659" i="8"/>
  <c r="Z652" i="8"/>
  <c r="Z663" i="8"/>
  <c r="Z655" i="8"/>
  <c r="Z642" i="8"/>
  <c r="Z651" i="8"/>
  <c r="Z643" i="8"/>
  <c r="Z605" i="8"/>
  <c r="Z589" i="8"/>
  <c r="Z573" i="8"/>
  <c r="Z678" i="8"/>
  <c r="Z617" i="8"/>
  <c r="Z600" i="8"/>
  <c r="Z584" i="8"/>
  <c r="Z648" i="8"/>
  <c r="Z610" i="8"/>
  <c r="Z696" i="8"/>
  <c r="Z665" i="8"/>
  <c r="Z653" i="8"/>
  <c r="Z647" i="8"/>
  <c r="Z630" i="8"/>
  <c r="Z616" i="8"/>
  <c r="Z590" i="8"/>
  <c r="Z574" i="8"/>
  <c r="Z662" i="8"/>
  <c r="Z621" i="8"/>
  <c r="Z599" i="8"/>
  <c r="Z582" i="8"/>
  <c r="Z579" i="8"/>
  <c r="Z576" i="8"/>
  <c r="Z564" i="8"/>
  <c r="Z548" i="8"/>
  <c r="Z666" i="8"/>
  <c r="Z658" i="8"/>
  <c r="Z597" i="8"/>
  <c r="Z588" i="8"/>
  <c r="Z633" i="8"/>
  <c r="Z607" i="8"/>
  <c r="Z598" i="8"/>
  <c r="Z591" i="8"/>
  <c r="Z587" i="8"/>
  <c r="Z567" i="8"/>
  <c r="Z559" i="8"/>
  <c r="Z533" i="8"/>
  <c r="Z517" i="8"/>
  <c r="Z618" i="8"/>
  <c r="Z604" i="8"/>
  <c r="Z544" i="8"/>
  <c r="Z679" i="8"/>
  <c r="Z602" i="8"/>
  <c r="Z638" i="8"/>
  <c r="Z636" i="8"/>
  <c r="Z557" i="8"/>
  <c r="Z550" i="8"/>
  <c r="Z534" i="8"/>
  <c r="Z502" i="8"/>
  <c r="Z486" i="8"/>
  <c r="Z673" i="8"/>
  <c r="Z540" i="8"/>
  <c r="Z530" i="8"/>
  <c r="Z524" i="8"/>
  <c r="Z475" i="8"/>
  <c r="Z459" i="8"/>
  <c r="Z624" i="8"/>
  <c r="Z601" i="8"/>
  <c r="Z595" i="8"/>
  <c r="Z553" i="8"/>
  <c r="Z527" i="8"/>
  <c r="Z699" i="8"/>
  <c r="Z577" i="8"/>
  <c r="Z515" i="8"/>
  <c r="Z512" i="8"/>
  <c r="Z509" i="8"/>
  <c r="Z503" i="8"/>
  <c r="Z495" i="8"/>
  <c r="Z488" i="8"/>
  <c r="Z476" i="8"/>
  <c r="Z460" i="8"/>
  <c r="Z444" i="8"/>
  <c r="Z428" i="8"/>
  <c r="Z623" i="8"/>
  <c r="Z613" i="8"/>
  <c r="Z612" i="8"/>
  <c r="Z596" i="8"/>
  <c r="Z561" i="8"/>
  <c r="Z545" i="8"/>
  <c r="Z521" i="8"/>
  <c r="Z458" i="8"/>
  <c r="Z455" i="8"/>
  <c r="Z440" i="8"/>
  <c r="Z421" i="8"/>
  <c r="Z418" i="8"/>
  <c r="Z402" i="8"/>
  <c r="Z644" i="8"/>
  <c r="Z622" i="8"/>
  <c r="Z558" i="8"/>
  <c r="Z555" i="8"/>
  <c r="Z508" i="8"/>
  <c r="Z507" i="8"/>
  <c r="Z490" i="8"/>
  <c r="Z481" i="8"/>
  <c r="Z478" i="8"/>
  <c r="Z571" i="8"/>
  <c r="Z566" i="8"/>
  <c r="Z543" i="8"/>
  <c r="Z531" i="8"/>
  <c r="Z472" i="8"/>
  <c r="Z466" i="8"/>
  <c r="Z438" i="8"/>
  <c r="Z431" i="8"/>
  <c r="Z419" i="8"/>
  <c r="Z403" i="8"/>
  <c r="Z387" i="8"/>
  <c r="Z371" i="8"/>
  <c r="Z546" i="8"/>
  <c r="Z529" i="8"/>
  <c r="Z525" i="8"/>
  <c r="Z522" i="8"/>
  <c r="Z491" i="8"/>
  <c r="Z473" i="8"/>
  <c r="Z463" i="8"/>
  <c r="Z445" i="8"/>
  <c r="Z443" i="8"/>
  <c r="Z436" i="8"/>
  <c r="Z422" i="8"/>
  <c r="Z384" i="8"/>
  <c r="Z377" i="8"/>
  <c r="Z631" i="8"/>
  <c r="Z568" i="8"/>
  <c r="Z514" i="8"/>
  <c r="Z504" i="8"/>
  <c r="Z496" i="8"/>
  <c r="Z489" i="8"/>
  <c r="Z400" i="8"/>
  <c r="Z397" i="8"/>
  <c r="Z394" i="8"/>
  <c r="Z389" i="8"/>
  <c r="Z370" i="8"/>
  <c r="Z359" i="8"/>
  <c r="Z614" i="8"/>
  <c r="Z556" i="8"/>
  <c r="Z547" i="8"/>
  <c r="Z641" i="8"/>
  <c r="Z626" i="8"/>
  <c r="Z583" i="8"/>
  <c r="Z551" i="8"/>
  <c r="Z539" i="8"/>
  <c r="Z537" i="8"/>
  <c r="Z536" i="8"/>
  <c r="Z519" i="8"/>
  <c r="Z487" i="8"/>
  <c r="Z474" i="8"/>
  <c r="Z456" i="8"/>
  <c r="Z435" i="8"/>
  <c r="Z417" i="8"/>
  <c r="Z414" i="8"/>
  <c r="Z532" i="8"/>
  <c r="Z469" i="8"/>
  <c r="Z447" i="8"/>
  <c r="Z404" i="8"/>
  <c r="Z341" i="8"/>
  <c r="Z325" i="8"/>
  <c r="Z309" i="8"/>
  <c r="Z293" i="8"/>
  <c r="Z277" i="8"/>
  <c r="Z261" i="8"/>
  <c r="Z245" i="8"/>
  <c r="Z213" i="8"/>
  <c r="Z197" i="8"/>
  <c r="Z181" i="8"/>
  <c r="Z165" i="8"/>
  <c r="Z149" i="8"/>
  <c r="Z606" i="8"/>
  <c r="Z464" i="8"/>
  <c r="Z439" i="8"/>
  <c r="Z432" i="8"/>
  <c r="Z423" i="8"/>
  <c r="Z408" i="8"/>
  <c r="Z388" i="8"/>
  <c r="Z374" i="8"/>
  <c r="Z367" i="8"/>
  <c r="Z352" i="8"/>
  <c r="Z336" i="8"/>
  <c r="Z320" i="8"/>
  <c r="Z304" i="8"/>
  <c r="Z288" i="8"/>
  <c r="Z272" i="8"/>
  <c r="Z256" i="8"/>
  <c r="Z240" i="8"/>
  <c r="Z224" i="8"/>
  <c r="Z208" i="8"/>
  <c r="Z192" i="8"/>
  <c r="Z176" i="8"/>
  <c r="Z160" i="8"/>
  <c r="Z563" i="8"/>
  <c r="Z538" i="8"/>
  <c r="Z452" i="8"/>
  <c r="Z632" i="8"/>
  <c r="Z578" i="8"/>
  <c r="Z542" i="8"/>
  <c r="Z497" i="8"/>
  <c r="Z477" i="8"/>
  <c r="Z468" i="8"/>
  <c r="Z449" i="8"/>
  <c r="Z430" i="8"/>
  <c r="Z415" i="8"/>
  <c r="Z390" i="8"/>
  <c r="Z357" i="8"/>
  <c r="Z342" i="8"/>
  <c r="Z326" i="8"/>
  <c r="Z310" i="8"/>
  <c r="Z294" i="8"/>
  <c r="Z278" i="8"/>
  <c r="Z262" i="8"/>
  <c r="Z230" i="8"/>
  <c r="Z214" i="8"/>
  <c r="Z198" i="8"/>
  <c r="Z182" i="8"/>
  <c r="Z166" i="8"/>
  <c r="Z150" i="8"/>
  <c r="Z528" i="8"/>
  <c r="Z513" i="8"/>
  <c r="Z454" i="8"/>
  <c r="Z453" i="8"/>
  <c r="Z396" i="8"/>
  <c r="Z378" i="8"/>
  <c r="Z364" i="8"/>
  <c r="Z347" i="8"/>
  <c r="Z338" i="8"/>
  <c r="Z329" i="8"/>
  <c r="Z302" i="8"/>
  <c r="Z283" i="8"/>
  <c r="Z274" i="8"/>
  <c r="Z265" i="8"/>
  <c r="Z238" i="8"/>
  <c r="Z228" i="8"/>
  <c r="Z199" i="8"/>
  <c r="Z683" i="8"/>
  <c r="Z516" i="8"/>
  <c r="Z479" i="8"/>
  <c r="Z441" i="8"/>
  <c r="Z356" i="8"/>
  <c r="Z337" i="8"/>
  <c r="Z328" i="8"/>
  <c r="Z301" i="8"/>
  <c r="Z292" i="8"/>
  <c r="Z273" i="8"/>
  <c r="Z264" i="8"/>
  <c r="Z237" i="8"/>
  <c r="Z461" i="8"/>
  <c r="Z580" i="8"/>
  <c r="Z505" i="8"/>
  <c r="Z482" i="8"/>
  <c r="Z395" i="8"/>
  <c r="Z376" i="8"/>
  <c r="Z360" i="8"/>
  <c r="Z355" i="8"/>
  <c r="Z346" i="8"/>
  <c r="Z291" i="8"/>
  <c r="Z282" i="8"/>
  <c r="Z226" i="8"/>
  <c r="Z217" i="8"/>
  <c r="Z687" i="8"/>
  <c r="Z608" i="8"/>
  <c r="Z592" i="8"/>
  <c r="Z581" i="8"/>
  <c r="Z565" i="8"/>
  <c r="Z570" i="8"/>
  <c r="Z593" i="8"/>
  <c r="Z615" i="8"/>
  <c r="Z609" i="8"/>
  <c r="Z585" i="8"/>
  <c r="Z511" i="8"/>
  <c r="Z627" i="8"/>
  <c r="Z650" i="8"/>
  <c r="Z575" i="8"/>
  <c r="Z492" i="8"/>
  <c r="Z549" i="8"/>
  <c r="Z594" i="8"/>
  <c r="Z562" i="8"/>
  <c r="Z485" i="8"/>
  <c r="Z425" i="8"/>
  <c r="Z523" i="8"/>
  <c r="Z480" i="8"/>
  <c r="Z526" i="8"/>
  <c r="Z541" i="8"/>
  <c r="Z520" i="8"/>
  <c r="Z554" i="8"/>
  <c r="Z494" i="8"/>
  <c r="Z499" i="8"/>
  <c r="Z560" i="8"/>
  <c r="Z483" i="8"/>
  <c r="Z446" i="8"/>
  <c r="Z437" i="8"/>
  <c r="Z493" i="8"/>
  <c r="Z471" i="8"/>
  <c r="Z465" i="8"/>
  <c r="Z462" i="8"/>
  <c r="Z409" i="8"/>
  <c r="Z572" i="8"/>
  <c r="Z506" i="8"/>
  <c r="Z470" i="8"/>
  <c r="Z448" i="8"/>
  <c r="Z442" i="8"/>
  <c r="Z434" i="8"/>
  <c r="Z498" i="8"/>
  <c r="Z427" i="8"/>
  <c r="Z426" i="8"/>
  <c r="Z401" i="8"/>
  <c r="Z375" i="8"/>
  <c r="Z429" i="8"/>
  <c r="Z410" i="8"/>
  <c r="Z391" i="8"/>
  <c r="Z412" i="8"/>
  <c r="Z420" i="8"/>
  <c r="Z411" i="8"/>
  <c r="Z407" i="8"/>
  <c r="Z398" i="8"/>
  <c r="Z362" i="8"/>
  <c r="Z361" i="8"/>
  <c r="Z381" i="8"/>
  <c r="Z330" i="8"/>
  <c r="Z315" i="8"/>
  <c r="Z405" i="8"/>
  <c r="Z393" i="8"/>
  <c r="Z372" i="8"/>
  <c r="Z358" i="8"/>
  <c r="Z300" i="8"/>
  <c r="Z276" i="8"/>
  <c r="Z406" i="8"/>
  <c r="Z368" i="8"/>
  <c r="Z335" i="8"/>
  <c r="Z380" i="8"/>
  <c r="Z354" i="8"/>
  <c r="Z322" i="8"/>
  <c r="Z500" i="8"/>
  <c r="Z383" i="8"/>
  <c r="Z363" i="8"/>
  <c r="Z334" i="8"/>
  <c r="Z311" i="8"/>
  <c r="Z296" i="8"/>
  <c r="Z379" i="8"/>
  <c r="Z351" i="8"/>
  <c r="Z286" i="8"/>
  <c r="Z271" i="8"/>
  <c r="Z260" i="8"/>
  <c r="Z344" i="8"/>
  <c r="Z318" i="8"/>
  <c r="Z305" i="8"/>
  <c r="Z295" i="8"/>
  <c r="Z257" i="8"/>
  <c r="Z451" i="8"/>
  <c r="Z266" i="8"/>
  <c r="Z253" i="8"/>
  <c r="Z457" i="8"/>
  <c r="Z413" i="8"/>
  <c r="Z392" i="8"/>
  <c r="Z510" i="8"/>
  <c r="Z386" i="8"/>
  <c r="Z349" i="8"/>
  <c r="Z250" i="8"/>
  <c r="Z247" i="8"/>
  <c r="Z216" i="8"/>
  <c r="Z203" i="8"/>
  <c r="Z202" i="8"/>
  <c r="Z167" i="8"/>
  <c r="Z332" i="8"/>
  <c r="Z307" i="8"/>
  <c r="Z275" i="8"/>
  <c r="Z258" i="8"/>
  <c r="Z206" i="8"/>
  <c r="Z204" i="8"/>
  <c r="Z186" i="8"/>
  <c r="Z340" i="8"/>
  <c r="Z321" i="8"/>
  <c r="Z316" i="8"/>
  <c r="Z303" i="8"/>
  <c r="Z191" i="8"/>
  <c r="Z173" i="8"/>
  <c r="Z159" i="8"/>
  <c r="Z140" i="8"/>
  <c r="Z132" i="8"/>
  <c r="Z116" i="8"/>
  <c r="Z339" i="8"/>
  <c r="Z287" i="8"/>
  <c r="Z244" i="8"/>
  <c r="Z235" i="8"/>
  <c r="Z177" i="8"/>
  <c r="Z289" i="8"/>
  <c r="Z281" i="8"/>
  <c r="Z241" i="8"/>
  <c r="Z205" i="8"/>
  <c r="Z201" i="8"/>
  <c r="Z353" i="8"/>
  <c r="Z299" i="8"/>
  <c r="Z270" i="8"/>
  <c r="Z215" i="8"/>
  <c r="Z170" i="8"/>
  <c r="Z129" i="8"/>
  <c r="Z88" i="8"/>
  <c r="Z236" i="8"/>
  <c r="Z188" i="8"/>
  <c r="Z175" i="8"/>
  <c r="Z138" i="8"/>
  <c r="Z126" i="8"/>
  <c r="Z123" i="8"/>
  <c r="Z117" i="8"/>
  <c r="Z108" i="8"/>
  <c r="Z251" i="8"/>
  <c r="Z233" i="8"/>
  <c r="Z223" i="8"/>
  <c r="Z219" i="8"/>
  <c r="Z134" i="8"/>
  <c r="Z100" i="8"/>
  <c r="Z84" i="8"/>
  <c r="Z343" i="8"/>
  <c r="Z252" i="8"/>
  <c r="Z179" i="8"/>
  <c r="Z120" i="8"/>
  <c r="Z101" i="8"/>
  <c r="Z93" i="8"/>
  <c r="Z87" i="8"/>
  <c r="Z56" i="8"/>
  <c r="Z40" i="8"/>
  <c r="Z350" i="8"/>
  <c r="Z218" i="8"/>
  <c r="Z200" i="8"/>
  <c r="Z196" i="8"/>
  <c r="Z190" i="8"/>
  <c r="Z180" i="8"/>
  <c r="Z113" i="8"/>
  <c r="Z65" i="8"/>
  <c r="Z51" i="8"/>
  <c r="Z35" i="8"/>
  <c r="Z373" i="8"/>
  <c r="Z312" i="8"/>
  <c r="Z185" i="8"/>
  <c r="Z184" i="8"/>
  <c r="Z158" i="8"/>
  <c r="Z145" i="8"/>
  <c r="Z141" i="8"/>
  <c r="Z58" i="8"/>
  <c r="Z21" i="8"/>
  <c r="Z369" i="8"/>
  <c r="Z249" i="8"/>
  <c r="Z210" i="8"/>
  <c r="Z103" i="8"/>
  <c r="Z324" i="8"/>
  <c r="Z267" i="8"/>
  <c r="Z174" i="8"/>
  <c r="Z130" i="8"/>
  <c r="Z125" i="8"/>
  <c r="Z89" i="8"/>
  <c r="Z74" i="8"/>
  <c r="Z73" i="8"/>
  <c r="Z70" i="8"/>
  <c r="Z55" i="8"/>
  <c r="Z52" i="8"/>
  <c r="Z16" i="8"/>
  <c r="Z279" i="8"/>
  <c r="Z155" i="8"/>
  <c r="Z112" i="8"/>
  <c r="Z96" i="8"/>
  <c r="Z75" i="8"/>
  <c r="Z308" i="8"/>
  <c r="Z242" i="8"/>
  <c r="Z137" i="8"/>
  <c r="Z133" i="8"/>
  <c r="Z114" i="8"/>
  <c r="Z91" i="8"/>
  <c r="Z69" i="8"/>
  <c r="Z17" i="8"/>
  <c r="Z255" i="8"/>
  <c r="Z232" i="8"/>
  <c r="Z124" i="8"/>
  <c r="Z119" i="8"/>
  <c r="Z106" i="8"/>
  <c r="Z61" i="8"/>
  <c r="Z42" i="8"/>
  <c r="Z20" i="8"/>
  <c r="Z11" i="8"/>
  <c r="Z64" i="8"/>
  <c r="Z53" i="8"/>
  <c r="Z28" i="8"/>
  <c r="Z19" i="8"/>
  <c r="Z157" i="8"/>
  <c r="Z209" i="8"/>
  <c r="Z104" i="8"/>
  <c r="Z102" i="8"/>
  <c r="Z82" i="8"/>
  <c r="Z46" i="8"/>
  <c r="Z424" i="8"/>
  <c r="Z345" i="8"/>
  <c r="Z323" i="8"/>
  <c r="Z234" i="8"/>
  <c r="Z306" i="8"/>
  <c r="Z225" i="8"/>
  <c r="Z163" i="8"/>
  <c r="Z142" i="8"/>
  <c r="Z139" i="8"/>
  <c r="Z107" i="8"/>
  <c r="Z105" i="8"/>
  <c r="Z86" i="8"/>
  <c r="Z76" i="8"/>
  <c r="Z49" i="8"/>
  <c r="Z18" i="8"/>
  <c r="Z10" i="8"/>
  <c r="Z317" i="8"/>
  <c r="Z284" i="8"/>
  <c r="Z227" i="8"/>
  <c r="Z189" i="8"/>
  <c r="Z169" i="8"/>
  <c r="Z147" i="8"/>
  <c r="Z43" i="8"/>
  <c r="Z32" i="8"/>
  <c r="Z27" i="8"/>
  <c r="Z9" i="8"/>
  <c r="Z268" i="8"/>
  <c r="Z243" i="8"/>
  <c r="Z152" i="8"/>
  <c r="Z115" i="8"/>
  <c r="Z85" i="8"/>
  <c r="Z66" i="8"/>
  <c r="Z313" i="8"/>
  <c r="Z211" i="8"/>
  <c r="Z183" i="8"/>
  <c r="Z172" i="8"/>
  <c r="Z47" i="8"/>
  <c r="Z26" i="8"/>
  <c r="Z220" i="8"/>
  <c r="Z187" i="8"/>
  <c r="Z162" i="8"/>
  <c r="Z131" i="8"/>
  <c r="Z111" i="8"/>
  <c r="Z95" i="8"/>
  <c r="Z94" i="8"/>
  <c r="Z79" i="8"/>
  <c r="Z71" i="8"/>
  <c r="Z68" i="8"/>
  <c r="Z60" i="8"/>
  <c r="Z366" i="8"/>
  <c r="Z333" i="8"/>
  <c r="Z290" i="8"/>
  <c r="Z231" i="8"/>
  <c r="Z168" i="8"/>
  <c r="Z38" i="8"/>
  <c r="Z12" i="8"/>
  <c r="Z254" i="8"/>
  <c r="Z221" i="8"/>
  <c r="Z193" i="8"/>
  <c r="Z77" i="8"/>
  <c r="Z207" i="8"/>
  <c r="Z118" i="8"/>
  <c r="Z83" i="8"/>
  <c r="Z98" i="8"/>
  <c r="Z97" i="8"/>
  <c r="Z135" i="8"/>
  <c r="Z327" i="8"/>
  <c r="Z269" i="8"/>
  <c r="Z156" i="8"/>
  <c r="Z57" i="8"/>
  <c r="Z59" i="8"/>
  <c r="Z23" i="8"/>
  <c r="Z122" i="8"/>
  <c r="Z48" i="8"/>
  <c r="Z298" i="8"/>
  <c r="Z385" i="8"/>
  <c r="Z319" i="8"/>
  <c r="Z248" i="8"/>
  <c r="Z80" i="8"/>
  <c r="Z153" i="8"/>
  <c r="Z143" i="8"/>
  <c r="Z37" i="8"/>
  <c r="Z36" i="8"/>
  <c r="Z50" i="8"/>
  <c r="Z259" i="8"/>
  <c r="Z239" i="8"/>
  <c r="Z171" i="8"/>
  <c r="Z148" i="8"/>
  <c r="Z15" i="8"/>
  <c r="Z92" i="8"/>
  <c r="Z67" i="8"/>
  <c r="Z22" i="8"/>
  <c r="Z128" i="8"/>
  <c r="Z33" i="8"/>
  <c r="Z222" i="8"/>
  <c r="Z31" i="8"/>
  <c r="Z151" i="8"/>
  <c r="Z164" i="8"/>
  <c r="Z121" i="8"/>
  <c r="Z30" i="8"/>
  <c r="Z136" i="8"/>
  <c r="Z13" i="8"/>
  <c r="Z29" i="8"/>
  <c r="Z146" i="8"/>
  <c r="Z41" i="8"/>
  <c r="Z24" i="8"/>
  <c r="Z154" i="8"/>
  <c r="Z78" i="8"/>
  <c r="Z62" i="8"/>
  <c r="Z25" i="8"/>
  <c r="Z194" i="8"/>
  <c r="Z14" i="8"/>
  <c r="Z285" i="8"/>
  <c r="Y382" i="8"/>
  <c r="Y603" i="8"/>
  <c r="Y450" i="8"/>
  <c r="Y195" i="8"/>
  <c r="Y637" i="8"/>
  <c r="Y81" i="8"/>
  <c r="Y654" i="8"/>
  <c r="Y331" i="8"/>
  <c r="Y620" i="8"/>
  <c r="Y416" i="8"/>
  <c r="Y54" i="8"/>
  <c r="Y467" i="8"/>
  <c r="Y110" i="8"/>
  <c r="Y433" i="8"/>
  <c r="X109" i="8"/>
  <c r="Y178" i="8"/>
  <c r="Y569" i="8"/>
  <c r="Y212" i="8"/>
  <c r="Y246" i="8"/>
  <c r="Y365" i="8"/>
  <c r="Y689" i="8"/>
  <c r="Y144" i="8"/>
  <c r="Y586" i="8"/>
  <c r="Y501" i="8"/>
  <c r="Y39" i="8"/>
  <c r="Y552" i="8"/>
  <c r="Y127" i="8"/>
  <c r="Y671" i="8"/>
  <c r="Y45" i="8"/>
  <c r="Y280" i="8"/>
  <c r="Y297" i="8"/>
  <c r="Y161" i="8"/>
  <c r="Y348" i="8"/>
  <c r="Y518" i="8"/>
  <c r="W7" i="8"/>
  <c r="Y90" i="8"/>
  <c r="Y99" i="8"/>
  <c r="N7" i="1"/>
  <c r="P54" i="1"/>
  <c r="P127" i="1"/>
  <c r="P382" i="1"/>
  <c r="P331" i="1"/>
  <c r="P416" i="1"/>
  <c r="P263" i="1"/>
  <c r="O44" i="1"/>
  <c r="M117" i="9" s="1"/>
  <c r="P586" i="1"/>
  <c r="P314" i="1"/>
  <c r="P178" i="1"/>
  <c r="P501" i="1"/>
  <c r="P535" i="1"/>
  <c r="P297" i="1"/>
  <c r="P229" i="1"/>
  <c r="P144" i="1"/>
  <c r="P671" i="1"/>
  <c r="P161" i="1"/>
  <c r="Q12" i="1"/>
  <c r="Q28" i="1"/>
  <c r="Q23" i="1"/>
  <c r="Q38" i="1"/>
  <c r="Q24" i="1"/>
  <c r="Q62" i="1"/>
  <c r="Q67" i="1"/>
  <c r="Q83" i="1"/>
  <c r="Q98" i="1"/>
  <c r="Q51" i="1"/>
  <c r="Q57" i="1"/>
  <c r="Q78" i="1"/>
  <c r="Q93" i="1"/>
  <c r="Q16" i="1"/>
  <c r="Q22" i="1"/>
  <c r="Q41" i="1"/>
  <c r="Q50" i="1"/>
  <c r="Q65" i="1"/>
  <c r="Q79" i="1"/>
  <c r="Q121" i="1"/>
  <c r="Q138" i="1"/>
  <c r="Q158" i="1"/>
  <c r="Q164" i="1"/>
  <c r="Q184" i="1"/>
  <c r="Q25" i="1"/>
  <c r="Q31" i="1"/>
  <c r="Q42" i="1"/>
  <c r="Q47" i="1"/>
  <c r="Q77" i="1"/>
  <c r="Q91" i="1"/>
  <c r="Q106" i="1"/>
  <c r="Q126" i="1"/>
  <c r="Q128" i="1"/>
  <c r="Q160" i="1"/>
  <c r="Q192" i="1"/>
  <c r="Q210" i="1"/>
  <c r="Q219" i="1"/>
  <c r="Q9" i="1"/>
  <c r="Q11" i="1"/>
  <c r="Q13" i="1"/>
  <c r="Q49" i="1"/>
  <c r="Q52" i="1"/>
  <c r="Q58" i="1"/>
  <c r="Q70" i="1"/>
  <c r="Q107" i="1"/>
  <c r="Q129" i="1"/>
  <c r="Q193" i="1"/>
  <c r="Q205" i="1"/>
  <c r="Q30" i="1"/>
  <c r="Q33" i="1"/>
  <c r="Q36" i="1"/>
  <c r="Q59" i="1"/>
  <c r="Q84" i="1"/>
  <c r="Q103" i="1"/>
  <c r="Q130" i="1"/>
  <c r="Q135" i="1"/>
  <c r="Q140" i="1"/>
  <c r="Q227" i="1"/>
  <c r="Q240" i="1"/>
  <c r="Q261" i="1"/>
  <c r="Q266" i="1"/>
  <c r="Q287" i="1"/>
  <c r="Q304" i="1"/>
  <c r="Q320" i="1"/>
  <c r="Q337" i="1"/>
  <c r="Q363" i="1"/>
  <c r="Q380" i="1"/>
  <c r="Q46" i="1"/>
  <c r="Q163" i="1"/>
  <c r="Q168" i="1"/>
  <c r="Q173" i="1"/>
  <c r="Q199" i="1"/>
  <c r="Q228" i="1"/>
  <c r="Q235" i="1"/>
  <c r="Q256" i="1"/>
  <c r="Q277" i="1"/>
  <c r="Q282" i="1"/>
  <c r="Q299" i="1"/>
  <c r="Q315" i="1"/>
  <c r="Q332" i="1"/>
  <c r="Q358" i="1"/>
  <c r="Q375" i="1"/>
  <c r="Q390" i="1"/>
  <c r="Q18" i="1"/>
  <c r="Q122" i="1"/>
  <c r="Q137" i="1"/>
  <c r="Q148" i="1"/>
  <c r="Q155" i="1"/>
  <c r="Q170" i="1"/>
  <c r="Q177" i="1"/>
  <c r="Q206" i="1"/>
  <c r="Q211" i="1"/>
  <c r="Q224" i="1"/>
  <c r="Q310" i="1"/>
  <c r="Q353" i="1"/>
  <c r="Q366" i="1"/>
  <c r="Q378" i="1"/>
  <c r="Q383" i="1"/>
  <c r="Q406" i="1"/>
  <c r="Q427" i="1"/>
  <c r="Q442" i="1"/>
  <c r="Q453" i="1"/>
  <c r="Q470" i="1"/>
  <c r="Q491" i="1"/>
  <c r="Q508" i="1"/>
  <c r="Q525" i="1"/>
  <c r="Q540" i="1"/>
  <c r="Q557" i="1"/>
  <c r="Q579" i="1"/>
  <c r="Q595" i="1"/>
  <c r="Q612" i="1"/>
  <c r="Q629" i="1"/>
  <c r="Q646" i="1"/>
  <c r="Q663" i="1"/>
  <c r="Q680" i="1"/>
  <c r="Q701" i="1"/>
  <c r="Q17" i="1"/>
  <c r="Q56" i="1"/>
  <c r="Q76" i="1"/>
  <c r="Q82" i="1"/>
  <c r="Q115" i="1"/>
  <c r="Q139" i="1"/>
  <c r="Q181" i="1"/>
  <c r="Q188" i="1"/>
  <c r="Q271" i="1"/>
  <c r="Q286" i="1"/>
  <c r="Q325" i="1"/>
  <c r="Q364" i="1"/>
  <c r="Q377" i="1"/>
  <c r="Q401" i="1"/>
  <c r="Q422" i="1"/>
  <c r="Q437" i="1"/>
  <c r="Q464" i="1"/>
  <c r="Q481" i="1"/>
  <c r="Q486" i="1"/>
  <c r="Q503" i="1"/>
  <c r="Q520" i="1"/>
  <c r="Q551" i="1"/>
  <c r="Q568" i="1"/>
  <c r="Q574" i="1"/>
  <c r="Q590" i="1"/>
  <c r="Q607" i="1"/>
  <c r="Q624" i="1"/>
  <c r="Q641" i="1"/>
  <c r="Q658" i="1"/>
  <c r="Q675" i="1"/>
  <c r="Q690" i="1"/>
  <c r="Q26" i="1"/>
  <c r="Q68" i="1"/>
  <c r="Q89" i="1"/>
  <c r="Q102" i="1"/>
  <c r="Q125" i="1"/>
  <c r="Q156" i="1"/>
  <c r="Q230" i="1"/>
  <c r="Q233" i="1"/>
  <c r="Q239" i="1"/>
  <c r="Q250" i="1"/>
  <c r="Q262" i="1"/>
  <c r="Q273" i="1"/>
  <c r="Q279" i="1"/>
  <c r="Q290" i="1"/>
  <c r="Q296" i="1"/>
  <c r="Q317" i="1"/>
  <c r="Q323" i="1"/>
  <c r="Q367" i="1"/>
  <c r="Q373" i="1"/>
  <c r="Q413" i="1"/>
  <c r="Q428" i="1"/>
  <c r="Q445" i="1"/>
  <c r="Q471" i="1"/>
  <c r="Q483" i="1"/>
  <c r="Q498" i="1"/>
  <c r="Q511" i="1"/>
  <c r="Q524" i="1"/>
  <c r="Q564" i="1"/>
  <c r="Q578" i="1"/>
  <c r="Q592" i="1"/>
  <c r="Q605" i="1"/>
  <c r="Q617" i="1"/>
  <c r="Q653" i="1"/>
  <c r="Q666" i="1"/>
  <c r="Q679" i="1"/>
  <c r="Q176" i="1"/>
  <c r="Q179" i="1"/>
  <c r="Q245" i="1"/>
  <c r="Q303" i="1"/>
  <c r="Q329" i="1"/>
  <c r="Q384" i="1"/>
  <c r="Q396" i="1"/>
  <c r="Q458" i="1"/>
  <c r="Q35" i="1"/>
  <c r="Q43" i="1"/>
  <c r="Q132" i="1"/>
  <c r="Q202" i="1"/>
  <c r="Q204" i="1"/>
  <c r="Q217" i="1"/>
  <c r="Q242" i="1"/>
  <c r="Q259" i="1"/>
  <c r="Q276" i="1"/>
  <c r="Q300" i="1"/>
  <c r="Q306" i="1"/>
  <c r="Q326" i="1"/>
  <c r="Q333" i="1"/>
  <c r="Q387" i="1"/>
  <c r="Q412" i="1"/>
  <c r="Q444" i="1"/>
  <c r="Q482" i="1"/>
  <c r="Q497" i="1"/>
  <c r="Q510" i="1"/>
  <c r="Q523" i="1"/>
  <c r="Q563" i="1"/>
  <c r="Q577" i="1"/>
  <c r="Q591" i="1"/>
  <c r="Q604" i="1"/>
  <c r="Q616" i="1"/>
  <c r="Q652" i="1"/>
  <c r="Q665" i="1"/>
  <c r="Q678" i="1"/>
  <c r="Q19" i="1"/>
  <c r="Q32" i="1"/>
  <c r="Q37" i="1"/>
  <c r="Q40" i="1"/>
  <c r="Q60" i="1"/>
  <c r="Q69" i="1"/>
  <c r="Q85" i="1"/>
  <c r="Q105" i="1"/>
  <c r="Q120" i="1"/>
  <c r="Q123" i="1"/>
  <c r="Q151" i="1"/>
  <c r="Q159" i="1"/>
  <c r="Q309" i="1"/>
  <c r="Q336" i="1"/>
  <c r="Q350" i="1"/>
  <c r="Q379" i="1"/>
  <c r="Q443" i="1"/>
  <c r="Q20" i="1"/>
  <c r="Q53" i="1"/>
  <c r="Q80" i="1"/>
  <c r="Q92" i="1"/>
  <c r="Q145" i="1"/>
  <c r="Q154" i="1"/>
  <c r="Q172" i="1"/>
  <c r="Q180" i="1"/>
  <c r="Q232" i="1"/>
  <c r="Q260" i="1"/>
  <c r="Q272" i="1"/>
  <c r="Q301" i="1"/>
  <c r="Q324" i="1"/>
  <c r="Q339" i="1"/>
  <c r="Q356" i="1"/>
  <c r="Q359" i="1"/>
  <c r="Q385" i="1"/>
  <c r="Q393" i="1"/>
  <c r="Q421" i="1"/>
  <c r="Q423" i="1"/>
  <c r="Q430" i="1"/>
  <c r="Q455" i="1"/>
  <c r="Q462" i="1"/>
  <c r="Q472" i="1"/>
  <c r="Q485" i="1"/>
  <c r="Q527" i="1"/>
  <c r="Q533" i="1"/>
  <c r="Q538" i="1"/>
  <c r="Q567" i="1"/>
  <c r="Q571" i="1"/>
  <c r="Q597" i="1"/>
  <c r="Q633" i="1"/>
  <c r="Q640" i="1"/>
  <c r="Q682" i="1"/>
  <c r="Q688" i="1"/>
  <c r="Q693" i="1"/>
  <c r="Q27" i="1"/>
  <c r="Q55" i="1"/>
  <c r="Q190" i="1"/>
  <c r="Q214" i="1"/>
  <c r="Q238" i="1"/>
  <c r="Q307" i="1"/>
  <c r="Q342" i="1"/>
  <c r="Q362" i="1"/>
  <c r="Q391" i="1"/>
  <c r="Q466" i="1"/>
  <c r="Q504" i="1"/>
  <c r="Q583" i="1"/>
  <c r="Q610" i="1"/>
  <c r="Q659" i="1"/>
  <c r="Q374" i="1"/>
  <c r="Q410" i="1"/>
  <c r="Q447" i="1"/>
  <c r="Q449" i="1"/>
  <c r="Q113" i="1"/>
  <c r="Q165" i="1"/>
  <c r="Q189" i="1"/>
  <c r="Q198" i="1"/>
  <c r="Q207" i="1"/>
  <c r="Q218" i="1"/>
  <c r="Q225" i="1"/>
  <c r="Q334" i="1"/>
  <c r="Q469" i="1"/>
  <c r="Q587" i="1"/>
  <c r="Q623" i="1"/>
  <c r="Q635" i="1"/>
  <c r="Q699" i="1"/>
  <c r="Q166" i="1"/>
  <c r="Q174" i="1"/>
  <c r="Q305" i="1"/>
  <c r="Q386" i="1"/>
  <c r="Q397" i="1"/>
  <c r="Q101" i="1"/>
  <c r="Q111" i="1"/>
  <c r="Q146" i="1"/>
  <c r="Q153" i="1"/>
  <c r="Q221" i="1"/>
  <c r="Q243" i="1"/>
  <c r="Q255" i="1"/>
  <c r="Q292" i="1"/>
  <c r="Q295" i="1"/>
  <c r="Q316" i="1"/>
  <c r="Q368" i="1"/>
  <c r="Q371" i="1"/>
  <c r="Q408" i="1"/>
  <c r="Q415" i="1"/>
  <c r="Q436" i="1"/>
  <c r="Q438" i="1"/>
  <c r="Q477" i="1"/>
  <c r="Q488" i="1"/>
  <c r="Q494" i="1"/>
  <c r="Q530" i="1"/>
  <c r="Q541" i="1"/>
  <c r="Q547" i="1"/>
  <c r="Q580" i="1"/>
  <c r="Q594" i="1"/>
  <c r="Q600" i="1"/>
  <c r="Q613" i="1"/>
  <c r="Q643" i="1"/>
  <c r="Q649" i="1"/>
  <c r="Q685" i="1"/>
  <c r="Q275" i="1"/>
  <c r="Q278" i="1"/>
  <c r="Q327" i="1"/>
  <c r="Q345" i="1"/>
  <c r="Q388" i="1"/>
  <c r="Q395" i="1"/>
  <c r="Q425" i="1"/>
  <c r="Q432" i="1"/>
  <c r="Q457" i="1"/>
  <c r="Q474" i="1"/>
  <c r="Q480" i="1"/>
  <c r="Q544" i="1"/>
  <c r="Q550" i="1"/>
  <c r="Q112" i="1"/>
  <c r="Q147" i="1"/>
  <c r="Q197" i="1"/>
  <c r="Q258" i="1"/>
  <c r="Q281" i="1"/>
  <c r="Q284" i="1"/>
  <c r="Q319" i="1"/>
  <c r="Q322" i="1"/>
  <c r="Q440" i="1"/>
  <c r="Q500" i="1"/>
  <c r="Q507" i="1"/>
  <c r="Q554" i="1"/>
  <c r="Q560" i="1"/>
  <c r="Q619" i="1"/>
  <c r="Q626" i="1"/>
  <c r="Q656" i="1"/>
  <c r="Q662" i="1"/>
  <c r="Q702" i="1"/>
  <c r="Q241" i="1"/>
  <c r="Q264" i="1"/>
  <c r="Q267" i="1"/>
  <c r="Q330" i="1"/>
  <c r="Q351" i="1"/>
  <c r="Q516" i="1"/>
  <c r="Q672" i="1"/>
  <c r="Q131" i="1"/>
  <c r="Q157" i="1"/>
  <c r="Q182" i="1"/>
  <c r="Q247" i="1"/>
  <c r="Q302" i="1"/>
  <c r="Q86" i="1"/>
  <c r="Q95" i="1"/>
  <c r="Q141" i="1"/>
  <c r="Q149" i="1"/>
  <c r="Q196" i="1"/>
  <c r="Q200" i="1"/>
  <c r="Q208" i="1"/>
  <c r="Q209" i="1"/>
  <c r="Q253" i="1"/>
  <c r="Q268" i="1"/>
  <c r="Q283" i="1"/>
  <c r="Q311" i="1"/>
  <c r="Q341" i="1"/>
  <c r="Q402" i="1"/>
  <c r="Q404" i="1"/>
  <c r="Q414" i="1"/>
  <c r="Q14" i="1"/>
  <c r="Q73" i="1"/>
  <c r="Q117" i="1"/>
  <c r="Q215" i="1"/>
  <c r="Q244" i="1"/>
  <c r="Q61" i="1"/>
  <c r="Q75" i="1"/>
  <c r="Q15" i="1"/>
  <c r="Q74" i="1"/>
  <c r="Q162" i="1"/>
  <c r="Q194" i="1"/>
  <c r="Q10" i="1"/>
  <c r="Q71" i="1"/>
  <c r="Q87" i="1"/>
  <c r="Q100" i="1"/>
  <c r="Q201" i="1"/>
  <c r="Q370" i="1"/>
  <c r="Q434" i="1"/>
  <c r="Q452" i="1"/>
  <c r="Q519" i="1"/>
  <c r="Q546" i="1"/>
  <c r="Q553" i="1"/>
  <c r="Q191" i="1"/>
  <c r="Q203" i="1"/>
  <c r="Q236" i="1"/>
  <c r="Q270" i="1"/>
  <c r="Q369" i="1"/>
  <c r="Q403" i="1"/>
  <c r="Q133" i="1"/>
  <c r="Q150" i="1"/>
  <c r="Q183" i="1"/>
  <c r="Q136" i="1"/>
  <c r="Q285" i="1"/>
  <c r="Q338" i="1"/>
  <c r="Q349" i="1"/>
  <c r="Q407" i="1"/>
  <c r="Q495" i="1"/>
  <c r="Q496" i="1"/>
  <c r="Q584" i="1"/>
  <c r="Q598" i="1"/>
  <c r="Q648" i="1"/>
  <c r="Q655" i="1"/>
  <c r="Q676" i="1"/>
  <c r="Q21" i="1"/>
  <c r="Q48" i="1"/>
  <c r="Q97" i="1"/>
  <c r="Q134" i="1"/>
  <c r="Q274" i="1"/>
  <c r="Q288" i="1"/>
  <c r="Q352" i="1"/>
  <c r="Q431" i="1"/>
  <c r="Q435" i="1"/>
  <c r="Q454" i="1"/>
  <c r="Q599" i="1"/>
  <c r="Q606" i="1"/>
  <c r="Q143" i="1"/>
  <c r="Q175" i="1"/>
  <c r="Q220" i="1"/>
  <c r="Q429" i="1"/>
  <c r="Q456" i="1"/>
  <c r="Q459" i="1"/>
  <c r="Q536" i="1"/>
  <c r="Q537" i="1"/>
  <c r="Q548" i="1"/>
  <c r="Q549" i="1"/>
  <c r="Q446" i="1"/>
  <c r="Q468" i="1"/>
  <c r="Q492" i="1"/>
  <c r="Q502" i="1"/>
  <c r="Q509" i="1"/>
  <c r="Q644" i="1"/>
  <c r="Q647" i="1"/>
  <c r="Q650" i="1"/>
  <c r="Q698" i="1"/>
  <c r="Q517" i="1"/>
  <c r="Q558" i="1"/>
  <c r="Q490" i="1"/>
  <c r="Q94" i="1"/>
  <c r="Q114" i="1"/>
  <c r="Q216" i="1"/>
  <c r="Q234" i="1"/>
  <c r="Q249" i="1"/>
  <c r="Q251" i="1"/>
  <c r="Q451" i="1"/>
  <c r="Q499" i="1"/>
  <c r="Q661" i="1"/>
  <c r="Q670" i="1"/>
  <c r="Q677" i="1"/>
  <c r="Q697" i="1"/>
  <c r="Q700" i="1"/>
  <c r="Q703" i="1"/>
  <c r="Q29" i="1"/>
  <c r="Q185" i="1"/>
  <c r="Q312" i="1"/>
  <c r="Q318" i="1"/>
  <c r="Q344" i="1"/>
  <c r="Q441" i="1"/>
  <c r="Q566" i="1"/>
  <c r="Q515" i="1"/>
  <c r="Q119" i="1"/>
  <c r="Q187" i="1"/>
  <c r="Q335" i="1"/>
  <c r="Q357" i="1"/>
  <c r="Q381" i="1"/>
  <c r="Q389" i="1"/>
  <c r="Q394" i="1"/>
  <c r="Q419" i="1"/>
  <c r="Q461" i="1"/>
  <c r="Q473" i="1"/>
  <c r="Q534" i="1"/>
  <c r="Q545" i="1"/>
  <c r="Q559" i="1"/>
  <c r="Q657" i="1"/>
  <c r="Q660" i="1"/>
  <c r="Q668" i="1"/>
  <c r="Q669" i="1"/>
  <c r="Q681" i="1"/>
  <c r="Q684" i="1"/>
  <c r="Q687" i="1"/>
  <c r="Q223" i="1"/>
  <c r="Q418" i="1"/>
  <c r="Q667" i="1"/>
  <c r="Q674" i="1"/>
  <c r="Q683" i="1"/>
  <c r="Q686" i="1"/>
  <c r="Q104" i="1"/>
  <c r="Q269" i="1"/>
  <c r="Q298" i="1"/>
  <c r="Q118" i="1"/>
  <c r="Q293" i="1"/>
  <c r="Q460" i="1"/>
  <c r="Q521" i="1"/>
  <c r="Q526" i="1"/>
  <c r="Q539" i="1"/>
  <c r="Q542" i="1"/>
  <c r="Q581" i="1"/>
  <c r="Q608" i="1"/>
  <c r="Q630" i="1"/>
  <c r="Q651" i="1"/>
  <c r="Q664" i="1"/>
  <c r="Q439" i="1"/>
  <c r="Q493" i="1"/>
  <c r="Q514" i="1"/>
  <c r="Q531" i="1"/>
  <c r="Q476" i="1"/>
  <c r="Q257" i="1"/>
  <c r="Q475" i="1"/>
  <c r="Q512" i="1"/>
  <c r="Q576" i="1"/>
  <c r="Q602" i="1"/>
  <c r="Q625" i="1"/>
  <c r="Q673" i="1"/>
  <c r="Q231" i="1"/>
  <c r="Q252" i="1"/>
  <c r="Q294" i="1"/>
  <c r="Q321" i="1"/>
  <c r="Q308" i="1"/>
  <c r="Q346" i="1"/>
  <c r="Q376" i="1"/>
  <c r="Q506" i="1"/>
  <c r="Q575" i="1"/>
  <c r="Q601" i="1"/>
  <c r="Q611" i="1"/>
  <c r="Q632" i="1"/>
  <c r="Q64" i="1"/>
  <c r="Q96" i="1"/>
  <c r="Q417" i="1"/>
  <c r="Q555" i="1"/>
  <c r="Q572" i="1"/>
  <c r="Q621" i="1"/>
  <c r="Q642" i="1"/>
  <c r="Q152" i="1"/>
  <c r="Q169" i="1"/>
  <c r="Q254" i="1"/>
  <c r="Q340" i="1"/>
  <c r="Q354" i="1"/>
  <c r="Q398" i="1"/>
  <c r="Q479" i="1"/>
  <c r="Q615" i="1"/>
  <c r="Q638" i="1"/>
  <c r="Q237" i="1"/>
  <c r="Q291" i="1"/>
  <c r="Q343" i="1"/>
  <c r="Q562" i="1"/>
  <c r="Q593" i="1"/>
  <c r="Q628" i="1"/>
  <c r="Q694" i="1"/>
  <c r="Q528" i="1"/>
  <c r="Q589" i="1"/>
  <c r="Q66" i="1"/>
  <c r="Q88" i="1"/>
  <c r="Q116" i="1"/>
  <c r="Q313" i="1"/>
  <c r="Q392" i="1"/>
  <c r="Q289" i="1"/>
  <c r="Q400" i="1"/>
  <c r="Q487" i="1"/>
  <c r="Q522" i="1"/>
  <c r="Q614" i="1"/>
  <c r="Q636" i="1"/>
  <c r="Q645" i="1"/>
  <c r="Q265" i="1"/>
  <c r="Q448" i="1"/>
  <c r="Q639" i="1"/>
  <c r="Q108" i="1"/>
  <c r="Q186" i="1"/>
  <c r="Q543" i="1"/>
  <c r="Q573" i="1"/>
  <c r="Q167" i="1"/>
  <c r="Q355" i="1"/>
  <c r="Q409" i="1"/>
  <c r="Q463" i="1"/>
  <c r="Q585" i="1"/>
  <c r="Q424" i="1"/>
  <c r="Q411" i="1"/>
  <c r="Q426" i="1"/>
  <c r="Q588" i="1"/>
  <c r="Q556" i="1"/>
  <c r="Q360" i="1"/>
  <c r="Q570" i="1"/>
  <c r="Q532" i="1"/>
  <c r="Q596" i="1"/>
  <c r="Q618" i="1"/>
  <c r="Q171" i="1"/>
  <c r="Q213" i="1"/>
  <c r="Q561" i="1"/>
  <c r="Q622" i="1"/>
  <c r="Q142" i="1"/>
  <c r="Q222" i="1"/>
  <c r="Q405" i="1"/>
  <c r="Q565" i="1"/>
  <c r="Q692" i="1"/>
  <c r="Q328" i="1"/>
  <c r="Q372" i="1"/>
  <c r="Q627" i="1"/>
  <c r="Q347" i="1"/>
  <c r="Q582" i="1"/>
  <c r="Q226" i="1"/>
  <c r="Q248" i="1"/>
  <c r="Q361" i="1"/>
  <c r="Q513" i="1"/>
  <c r="Q489" i="1"/>
  <c r="Q505" i="1"/>
  <c r="Q609" i="1"/>
  <c r="Q631" i="1"/>
  <c r="Q124" i="1"/>
  <c r="Q420" i="1"/>
  <c r="Q634" i="1"/>
  <c r="Q691" i="1"/>
  <c r="Q465" i="1"/>
  <c r="Q529" i="1"/>
  <c r="Q478" i="1"/>
  <c r="P195" i="1"/>
  <c r="P45" i="1"/>
  <c r="P552" i="1"/>
  <c r="P81" i="1"/>
  <c r="P110" i="1"/>
  <c r="P72" i="1"/>
  <c r="P99" i="1"/>
  <c r="P603" i="1"/>
  <c r="P63" i="1"/>
  <c r="P39" i="1"/>
  <c r="P695" i="1"/>
  <c r="P484" i="1"/>
  <c r="P569" i="1"/>
  <c r="O109" i="1"/>
  <c r="M118" i="9" s="1"/>
  <c r="P518" i="1"/>
  <c r="P365" i="1"/>
  <c r="P246" i="1"/>
  <c r="P280" i="1"/>
  <c r="P450" i="1"/>
  <c r="P212" i="1"/>
  <c r="P689" i="1"/>
  <c r="P433" i="1"/>
  <c r="P399" i="1"/>
  <c r="P654" i="1"/>
  <c r="P637" i="1"/>
  <c r="P467" i="1"/>
  <c r="P620" i="1"/>
  <c r="P348" i="1"/>
  <c r="P90" i="1"/>
  <c r="P34" i="1"/>
  <c r="R6" i="1"/>
  <c r="S4" i="1"/>
  <c r="K5" i="1"/>
  <c r="E18" i="10" s="1"/>
  <c r="G15" i="10" l="1"/>
  <c r="I138" i="9"/>
  <c r="M138" i="9" s="1"/>
  <c r="N8" i="1"/>
  <c r="H13" i="10"/>
  <c r="X11" i="10"/>
  <c r="X12" i="10"/>
  <c r="O7" i="1"/>
  <c r="X7" i="8"/>
  <c r="X8" i="8" s="1"/>
  <c r="Y44" i="8"/>
  <c r="Z450" i="8"/>
  <c r="Z365" i="8"/>
  <c r="Z331" i="8"/>
  <c r="Z603" i="8"/>
  <c r="Z99" i="8"/>
  <c r="Z569" i="8"/>
  <c r="Z45" i="8"/>
  <c r="Z620" i="8"/>
  <c r="Y109" i="8"/>
  <c r="Z586" i="8"/>
  <c r="Z144" i="8"/>
  <c r="Z348" i="8"/>
  <c r="Z501" i="8"/>
  <c r="Z689" i="8"/>
  <c r="Z110" i="8"/>
  <c r="Z90" i="8"/>
  <c r="Z399" i="8"/>
  <c r="Z535" i="8"/>
  <c r="Z671" i="8"/>
  <c r="Z161" i="8"/>
  <c r="Z654" i="8"/>
  <c r="Z314" i="8"/>
  <c r="Z552" i="8"/>
  <c r="Z637" i="8"/>
  <c r="Z195" i="8"/>
  <c r="Z467" i="8"/>
  <c r="Z54" i="8"/>
  <c r="Z484" i="8"/>
  <c r="Z127" i="8"/>
  <c r="Z39" i="8"/>
  <c r="Z63" i="8"/>
  <c r="Z34" i="8"/>
  <c r="Z178" i="8"/>
  <c r="AC4" i="8"/>
  <c r="AB6" i="8"/>
  <c r="Z416" i="8"/>
  <c r="Z81" i="8"/>
  <c r="Z246" i="8"/>
  <c r="Z263" i="8"/>
  <c r="Z212" i="8"/>
  <c r="Z72" i="8"/>
  <c r="Z229" i="8"/>
  <c r="Z297" i="8"/>
  <c r="Z280" i="8"/>
  <c r="Z518" i="8"/>
  <c r="W8" i="8"/>
  <c r="W5" i="8"/>
  <c r="Z382" i="8"/>
  <c r="Z433" i="8"/>
  <c r="Z695" i="8"/>
  <c r="AA701" i="8"/>
  <c r="AA685" i="8"/>
  <c r="AA703" i="8"/>
  <c r="AA697" i="8"/>
  <c r="AA691" i="8"/>
  <c r="AA693" i="8"/>
  <c r="AA678" i="8"/>
  <c r="AA662" i="8"/>
  <c r="AA663" i="8"/>
  <c r="AA702" i="8"/>
  <c r="AA681" i="8"/>
  <c r="AA676" i="8"/>
  <c r="AA661" i="8"/>
  <c r="AA640" i="8"/>
  <c r="AA688" i="8"/>
  <c r="AA675" i="8"/>
  <c r="AA646" i="8"/>
  <c r="AA630" i="8"/>
  <c r="AA614" i="8"/>
  <c r="AA679" i="8"/>
  <c r="AA686" i="8"/>
  <c r="AA683" i="8"/>
  <c r="AA700" i="8"/>
  <c r="AA692" i="8"/>
  <c r="AA664" i="8"/>
  <c r="AA649" i="8"/>
  <c r="AA623" i="8"/>
  <c r="AA690" i="8"/>
  <c r="AA689" i="8" s="1"/>
  <c r="AA672" i="8"/>
  <c r="AA669" i="8"/>
  <c r="AA694" i="8"/>
  <c r="AA684" i="8"/>
  <c r="AA653" i="8"/>
  <c r="AA698" i="8"/>
  <c r="AA682" i="8"/>
  <c r="AA680" i="8"/>
  <c r="AA677" i="8"/>
  <c r="AA674" i="8"/>
  <c r="AA611" i="8"/>
  <c r="AA659" i="8"/>
  <c r="AA652" i="8"/>
  <c r="AA641" i="8"/>
  <c r="AA622" i="8"/>
  <c r="AA655" i="8"/>
  <c r="AA642" i="8"/>
  <c r="AA643" i="8"/>
  <c r="AA635" i="8"/>
  <c r="AA629" i="8"/>
  <c r="AA617" i="8"/>
  <c r="AA600" i="8"/>
  <c r="AA584" i="8"/>
  <c r="AA648" i="8"/>
  <c r="AA610" i="8"/>
  <c r="AA595" i="8"/>
  <c r="AA696" i="8"/>
  <c r="AA695" i="8" s="1"/>
  <c r="AA665" i="8"/>
  <c r="AA647" i="8"/>
  <c r="AA616" i="8"/>
  <c r="AA633" i="8"/>
  <c r="AA609" i="8"/>
  <c r="AA601" i="8"/>
  <c r="AA585" i="8"/>
  <c r="AA589" i="8"/>
  <c r="AA573" i="8"/>
  <c r="AA559" i="8"/>
  <c r="AA666" i="8"/>
  <c r="AA658" i="8"/>
  <c r="AA699" i="8"/>
  <c r="AA631" i="8"/>
  <c r="AA618" i="8"/>
  <c r="AA613" i="8"/>
  <c r="AA596" i="8"/>
  <c r="AA604" i="8"/>
  <c r="AA544" i="8"/>
  <c r="AA528" i="8"/>
  <c r="AA512" i="8"/>
  <c r="AA496" i="8"/>
  <c r="AA602" i="8"/>
  <c r="AA564" i="8"/>
  <c r="AA539" i="8"/>
  <c r="AA638" i="8"/>
  <c r="AA636" i="8"/>
  <c r="AA619" i="8"/>
  <c r="AA644" i="8"/>
  <c r="AA626" i="8"/>
  <c r="AA606" i="8"/>
  <c r="AA588" i="8"/>
  <c r="AA545" i="8"/>
  <c r="AA529" i="8"/>
  <c r="AA513" i="8"/>
  <c r="AA497" i="8"/>
  <c r="AA639" i="8"/>
  <c r="AA624" i="8"/>
  <c r="AA607" i="8"/>
  <c r="AA591" i="8"/>
  <c r="AA553" i="8"/>
  <c r="AA527" i="8"/>
  <c r="AA521" i="8"/>
  <c r="AA490" i="8"/>
  <c r="AA470" i="8"/>
  <c r="AA454" i="8"/>
  <c r="AA621" i="8"/>
  <c r="AA565" i="8"/>
  <c r="AA555" i="8"/>
  <c r="AA554" i="8"/>
  <c r="AA668" i="8"/>
  <c r="AA645" i="8"/>
  <c r="AA608" i="8"/>
  <c r="AA599" i="8"/>
  <c r="AA590" i="8"/>
  <c r="AA579" i="8"/>
  <c r="AA575" i="8"/>
  <c r="AA506" i="8"/>
  <c r="AA500" i="8"/>
  <c r="AA471" i="8"/>
  <c r="AA455" i="8"/>
  <c r="AA439" i="8"/>
  <c r="AA423" i="8"/>
  <c r="AA660" i="8"/>
  <c r="AA634" i="8"/>
  <c r="AA567" i="8"/>
  <c r="AA558" i="8"/>
  <c r="AA508" i="8"/>
  <c r="AA507" i="8"/>
  <c r="AA481" i="8"/>
  <c r="AA478" i="8"/>
  <c r="AA452" i="8"/>
  <c r="AA449" i="8"/>
  <c r="AA446" i="8"/>
  <c r="AA413" i="8"/>
  <c r="AA397" i="8"/>
  <c r="AA673" i="8"/>
  <c r="AA651" i="8"/>
  <c r="AA571" i="8"/>
  <c r="AA550" i="8"/>
  <c r="AA523" i="8"/>
  <c r="AA522" i="8"/>
  <c r="AA475" i="8"/>
  <c r="AA667" i="8"/>
  <c r="AA566" i="8"/>
  <c r="AA543" i="8"/>
  <c r="AA597" i="8"/>
  <c r="AA592" i="8"/>
  <c r="AA563" i="8"/>
  <c r="AA547" i="8"/>
  <c r="AA541" i="8"/>
  <c r="AA489" i="8"/>
  <c r="AA469" i="8"/>
  <c r="AA463" i="8"/>
  <c r="AA460" i="8"/>
  <c r="AA443" i="8"/>
  <c r="AA424" i="8"/>
  <c r="AA414" i="8"/>
  <c r="AA398" i="8"/>
  <c r="AA366" i="8"/>
  <c r="AA656" i="8"/>
  <c r="AA568" i="8"/>
  <c r="AA514" i="8"/>
  <c r="AA504" i="8"/>
  <c r="AA400" i="8"/>
  <c r="AA394" i="8"/>
  <c r="AA389" i="8"/>
  <c r="AA370" i="8"/>
  <c r="AA670" i="8"/>
  <c r="AA577" i="8"/>
  <c r="AA556" i="8"/>
  <c r="AA391" i="8"/>
  <c r="AA363" i="8"/>
  <c r="AA625" i="8"/>
  <c r="AA583" i="8"/>
  <c r="AA574" i="8"/>
  <c r="AA557" i="8"/>
  <c r="AA551" i="8"/>
  <c r="AA537" i="8"/>
  <c r="AA536" i="8"/>
  <c r="AA533" i="8"/>
  <c r="AA524" i="8"/>
  <c r="AA519" i="8"/>
  <c r="AA487" i="8"/>
  <c r="AA593" i="8"/>
  <c r="AA561" i="8"/>
  <c r="AA532" i="8"/>
  <c r="AA511" i="8"/>
  <c r="AA498" i="8"/>
  <c r="AA494" i="8"/>
  <c r="AA447" i="8"/>
  <c r="AA442" i="8"/>
  <c r="AA420" i="8"/>
  <c r="AA411" i="8"/>
  <c r="AA408" i="8"/>
  <c r="AA405" i="8"/>
  <c r="AA387" i="8"/>
  <c r="AA495" i="8"/>
  <c r="AA464" i="8"/>
  <c r="AA432" i="8"/>
  <c r="AA388" i="8"/>
  <c r="AA374" i="8"/>
  <c r="AA367" i="8"/>
  <c r="AA352" i="8"/>
  <c r="AA336" i="8"/>
  <c r="AA320" i="8"/>
  <c r="AA304" i="8"/>
  <c r="AA288" i="8"/>
  <c r="AA272" i="8"/>
  <c r="AA256" i="8"/>
  <c r="AA240" i="8"/>
  <c r="AA224" i="8"/>
  <c r="AA208" i="8"/>
  <c r="AA192" i="8"/>
  <c r="AA176" i="8"/>
  <c r="AA160" i="8"/>
  <c r="AA540" i="8"/>
  <c r="AA538" i="8"/>
  <c r="AA459" i="8"/>
  <c r="AA421" i="8"/>
  <c r="AA373" i="8"/>
  <c r="AA347" i="8"/>
  <c r="AA315" i="8"/>
  <c r="AA299" i="8"/>
  <c r="AA283" i="8"/>
  <c r="AA267" i="8"/>
  <c r="AA251" i="8"/>
  <c r="AA235" i="8"/>
  <c r="AA219" i="8"/>
  <c r="AA203" i="8"/>
  <c r="AA187" i="8"/>
  <c r="AA171" i="8"/>
  <c r="AA155" i="8"/>
  <c r="AA139" i="8"/>
  <c r="AA632" i="8"/>
  <c r="AA605" i="8"/>
  <c r="AA578" i="8"/>
  <c r="AA542" i="8"/>
  <c r="AA517" i="8"/>
  <c r="AA477" i="8"/>
  <c r="AA468" i="8"/>
  <c r="AA430" i="8"/>
  <c r="AA650" i="8"/>
  <c r="AA502" i="8"/>
  <c r="AA473" i="8"/>
  <c r="AA437" i="8"/>
  <c r="AA428" i="8"/>
  <c r="AA401" i="8"/>
  <c r="AA353" i="8"/>
  <c r="AA337" i="8"/>
  <c r="AA321" i="8"/>
  <c r="AA305" i="8"/>
  <c r="AA289" i="8"/>
  <c r="AA273" i="8"/>
  <c r="AA257" i="8"/>
  <c r="AA241" i="8"/>
  <c r="AA225" i="8"/>
  <c r="AA209" i="8"/>
  <c r="AA193" i="8"/>
  <c r="AA177" i="8"/>
  <c r="AA145" i="8"/>
  <c r="AA546" i="8"/>
  <c r="AA525" i="8"/>
  <c r="AA516" i="8"/>
  <c r="AA488" i="8"/>
  <c r="AA486" i="8"/>
  <c r="AA479" i="8"/>
  <c r="AA441" i="8"/>
  <c r="AA357" i="8"/>
  <c r="AA356" i="8"/>
  <c r="AA328" i="8"/>
  <c r="AA301" i="8"/>
  <c r="AA292" i="8"/>
  <c r="AA264" i="8"/>
  <c r="AA237" i="8"/>
  <c r="AA461" i="8"/>
  <c r="AA458" i="8"/>
  <c r="AA444" i="8"/>
  <c r="AA409" i="8"/>
  <c r="AA369" i="8"/>
  <c r="AA358" i="8"/>
  <c r="AA327" i="8"/>
  <c r="AA319" i="8"/>
  <c r="AA300" i="8"/>
  <c r="AA255" i="8"/>
  <c r="AA236" i="8"/>
  <c r="AA227" i="8"/>
  <c r="AA218" i="8"/>
  <c r="AA580" i="8"/>
  <c r="AA505" i="8"/>
  <c r="AA482" i="8"/>
  <c r="AA687" i="8"/>
  <c r="AA587" i="8"/>
  <c r="AA582" i="8"/>
  <c r="AA581" i="8"/>
  <c r="AA531" i="8"/>
  <c r="AA510" i="8"/>
  <c r="AA499" i="8"/>
  <c r="AA492" i="8"/>
  <c r="AA429" i="8"/>
  <c r="AA427" i="8"/>
  <c r="AA418" i="8"/>
  <c r="AA404" i="8"/>
  <c r="AA385" i="8"/>
  <c r="AA359" i="8"/>
  <c r="AA354" i="8"/>
  <c r="AA345" i="8"/>
  <c r="AA326" i="8"/>
  <c r="AA318" i="8"/>
  <c r="AA290" i="8"/>
  <c r="AA281" i="8"/>
  <c r="AA262" i="8"/>
  <c r="AA254" i="8"/>
  <c r="AA216" i="8"/>
  <c r="AA207" i="8"/>
  <c r="AA612" i="8"/>
  <c r="AA598" i="8"/>
  <c r="AA657" i="8"/>
  <c r="AA628" i="8"/>
  <c r="AA526" i="8"/>
  <c r="AA520" i="8"/>
  <c r="AA627" i="8"/>
  <c r="AA562" i="8"/>
  <c r="AA534" i="8"/>
  <c r="AA530" i="8"/>
  <c r="AA615" i="8"/>
  <c r="AA594" i="8"/>
  <c r="AA493" i="8"/>
  <c r="AA549" i="8"/>
  <c r="AA480" i="8"/>
  <c r="AA476" i="8"/>
  <c r="AA465" i="8"/>
  <c r="AA451" i="8"/>
  <c r="AA509" i="8"/>
  <c r="AA570" i="8"/>
  <c r="AA560" i="8"/>
  <c r="AA572" i="8"/>
  <c r="AA576" i="8"/>
  <c r="AA440" i="8"/>
  <c r="AA466" i="8"/>
  <c r="AA448" i="8"/>
  <c r="AA445" i="8"/>
  <c r="AA434" i="8"/>
  <c r="AA491" i="8"/>
  <c r="AA483" i="8"/>
  <c r="AA456" i="8"/>
  <c r="AA431" i="8"/>
  <c r="AA417" i="8"/>
  <c r="AA474" i="8"/>
  <c r="AA453" i="8"/>
  <c r="AA426" i="8"/>
  <c r="AA406" i="8"/>
  <c r="AA396" i="8"/>
  <c r="AA383" i="8"/>
  <c r="AA548" i="8"/>
  <c r="AA462" i="8"/>
  <c r="AA412" i="8"/>
  <c r="AA380" i="8"/>
  <c r="AA503" i="8"/>
  <c r="AA415" i="8"/>
  <c r="AA402" i="8"/>
  <c r="AA410" i="8"/>
  <c r="AA393" i="8"/>
  <c r="AA375" i="8"/>
  <c r="AA372" i="8"/>
  <c r="AA302" i="8"/>
  <c r="AA368" i="8"/>
  <c r="AA364" i="8"/>
  <c r="AA355" i="8"/>
  <c r="AA339" i="8"/>
  <c r="AA313" i="8"/>
  <c r="AA311" i="8"/>
  <c r="AA274" i="8"/>
  <c r="AA515" i="8"/>
  <c r="AA322" i="8"/>
  <c r="AA384" i="8"/>
  <c r="AA308" i="8"/>
  <c r="AA419" i="8"/>
  <c r="AA379" i="8"/>
  <c r="AA361" i="8"/>
  <c r="AA351" i="8"/>
  <c r="AA329" i="8"/>
  <c r="AA286" i="8"/>
  <c r="AA278" i="8"/>
  <c r="AA271" i="8"/>
  <c r="AA260" i="8"/>
  <c r="AA390" i="8"/>
  <c r="AA346" i="8"/>
  <c r="AA333" i="8"/>
  <c r="AA291" i="8"/>
  <c r="AA269" i="8"/>
  <c r="AA258" i="8"/>
  <c r="AA310" i="8"/>
  <c r="AA296" i="8"/>
  <c r="AA277" i="8"/>
  <c r="AA266" i="8"/>
  <c r="AA253" i="8"/>
  <c r="AA341" i="8"/>
  <c r="AA338" i="8"/>
  <c r="AA298" i="8"/>
  <c r="AA297" i="8" s="1"/>
  <c r="AA270" i="8"/>
  <c r="AA261" i="8"/>
  <c r="AA472" i="8"/>
  <c r="AA332" i="8"/>
  <c r="AA307" i="8"/>
  <c r="AA275" i="8"/>
  <c r="AA206" i="8"/>
  <c r="AA204" i="8"/>
  <c r="AA186" i="8"/>
  <c r="AA395" i="8"/>
  <c r="AA377" i="8"/>
  <c r="AA342" i="8"/>
  <c r="AA312" i="8"/>
  <c r="AA252" i="8"/>
  <c r="AA239" i="8"/>
  <c r="AA226" i="8"/>
  <c r="AA221" i="8"/>
  <c r="AA194" i="8"/>
  <c r="AA185" i="8"/>
  <c r="AA166" i="8"/>
  <c r="AA485" i="8"/>
  <c r="AA436" i="8"/>
  <c r="AA378" i="8"/>
  <c r="AA344" i="8"/>
  <c r="AA438" i="8"/>
  <c r="AA287" i="8"/>
  <c r="AA244" i="8"/>
  <c r="AA149" i="8"/>
  <c r="AA111" i="8"/>
  <c r="AA325" i="8"/>
  <c r="AA309" i="8"/>
  <c r="AA259" i="8"/>
  <c r="AA223" i="8"/>
  <c r="AA214" i="8"/>
  <c r="AA188" i="8"/>
  <c r="AA158" i="8"/>
  <c r="AA122" i="8"/>
  <c r="AA457" i="8"/>
  <c r="AA360" i="8"/>
  <c r="AA343" i="8"/>
  <c r="AA334" i="8"/>
  <c r="AA294" i="8"/>
  <c r="AA242" i="8"/>
  <c r="AA233" i="8"/>
  <c r="AA362" i="8"/>
  <c r="AA293" i="8"/>
  <c r="AA265" i="8"/>
  <c r="AA175" i="8"/>
  <c r="AA138" i="8"/>
  <c r="AA126" i="8"/>
  <c r="AA123" i="8"/>
  <c r="AA117" i="8"/>
  <c r="AA108" i="8"/>
  <c r="AA83" i="8"/>
  <c r="AA67" i="8"/>
  <c r="AA386" i="8"/>
  <c r="AA222" i="8"/>
  <c r="AA167" i="8"/>
  <c r="AA153" i="8"/>
  <c r="AA146" i="8"/>
  <c r="AA142" i="8"/>
  <c r="AA120" i="8"/>
  <c r="AA94" i="8"/>
  <c r="AA284" i="8"/>
  <c r="AA137" i="8"/>
  <c r="AA131" i="8"/>
  <c r="AA128" i="8"/>
  <c r="AA95" i="8"/>
  <c r="AA79" i="8"/>
  <c r="AA407" i="8"/>
  <c r="AA350" i="8"/>
  <c r="AA250" i="8"/>
  <c r="AA245" i="8"/>
  <c r="AA228" i="8"/>
  <c r="AA200" i="8"/>
  <c r="AA196" i="8"/>
  <c r="AA190" i="8"/>
  <c r="AA182" i="8"/>
  <c r="AA181" i="8"/>
  <c r="AA180" i="8"/>
  <c r="AA150" i="8"/>
  <c r="AA113" i="8"/>
  <c r="AA84" i="8"/>
  <c r="AA65" i="8"/>
  <c r="AA51" i="8"/>
  <c r="AA35" i="8"/>
  <c r="AA422" i="8"/>
  <c r="AA282" i="8"/>
  <c r="AA135" i="8"/>
  <c r="AA106" i="8"/>
  <c r="AA105" i="8"/>
  <c r="AA100" i="8"/>
  <c r="AA78" i="8"/>
  <c r="AA75" i="8"/>
  <c r="AA46" i="8"/>
  <c r="AA30" i="8"/>
  <c r="AA435" i="8"/>
  <c r="AA247" i="8"/>
  <c r="AA197" i="8"/>
  <c r="AA163" i="8"/>
  <c r="AA324" i="8"/>
  <c r="AA238" i="8"/>
  <c r="AA174" i="8"/>
  <c r="AA130" i="8"/>
  <c r="AA125" i="8"/>
  <c r="AA89" i="8"/>
  <c r="AA88" i="8"/>
  <c r="AA74" i="8"/>
  <c r="AA73" i="8"/>
  <c r="AA70" i="8"/>
  <c r="AA55" i="8"/>
  <c r="AA52" i="8"/>
  <c r="AA16" i="8"/>
  <c r="AA340" i="8"/>
  <c r="AA268" i="8"/>
  <c r="AA243" i="8"/>
  <c r="AA62" i="8"/>
  <c r="AA49" i="8"/>
  <c r="AA279" i="8"/>
  <c r="AA249" i="8"/>
  <c r="AA230" i="8"/>
  <c r="AA210" i="8"/>
  <c r="AA134" i="8"/>
  <c r="AA112" i="8"/>
  <c r="AA103" i="8"/>
  <c r="AA96" i="8"/>
  <c r="AA27" i="8"/>
  <c r="AA11" i="8"/>
  <c r="AA217" i="8"/>
  <c r="AA211" i="8"/>
  <c r="AA172" i="8"/>
  <c r="AA169" i="8"/>
  <c r="AA381" i="8"/>
  <c r="AA371" i="8"/>
  <c r="AA156" i="8"/>
  <c r="AA151" i="8"/>
  <c r="AA140" i="8"/>
  <c r="AA92" i="8"/>
  <c r="AA76" i="8"/>
  <c r="AA68" i="8"/>
  <c r="AA61" i="8"/>
  <c r="AA57" i="8"/>
  <c r="AA28" i="8"/>
  <c r="AA12" i="8"/>
  <c r="AA425" i="8"/>
  <c r="AA199" i="8"/>
  <c r="AA191" i="8"/>
  <c r="AA170" i="8"/>
  <c r="AA133" i="8"/>
  <c r="AA104" i="8"/>
  <c r="AA102" i="8"/>
  <c r="AA91" i="8"/>
  <c r="AA82" i="8"/>
  <c r="AA69" i="8"/>
  <c r="AA18" i="8"/>
  <c r="AA10" i="8"/>
  <c r="AA392" i="8"/>
  <c r="AA349" i="8"/>
  <c r="AA323" i="8"/>
  <c r="AA234" i="8"/>
  <c r="AA64" i="8"/>
  <c r="AA53" i="8"/>
  <c r="AA19" i="8"/>
  <c r="AA306" i="8"/>
  <c r="AA184" i="8"/>
  <c r="AA179" i="8"/>
  <c r="AA107" i="8"/>
  <c r="AA86" i="8"/>
  <c r="AA173" i="8"/>
  <c r="AA317" i="8"/>
  <c r="AA189" i="8"/>
  <c r="AA147" i="8"/>
  <c r="AA43" i="8"/>
  <c r="AA32" i="8"/>
  <c r="AA9" i="8"/>
  <c r="AA198" i="8"/>
  <c r="AA157" i="8"/>
  <c r="AA152" i="8"/>
  <c r="AA98" i="8"/>
  <c r="AA97" i="8"/>
  <c r="AA80" i="8"/>
  <c r="AA36" i="8"/>
  <c r="AA17" i="8"/>
  <c r="AA330" i="8"/>
  <c r="AA183" i="8"/>
  <c r="AA47" i="8"/>
  <c r="AA26" i="8"/>
  <c r="AA376" i="8"/>
  <c r="AA220" i="8"/>
  <c r="AA165" i="8"/>
  <c r="AA162" i="8"/>
  <c r="AA141" i="8"/>
  <c r="AA116" i="8"/>
  <c r="AA71" i="8"/>
  <c r="AA60" i="8"/>
  <c r="AA58" i="8"/>
  <c r="AA40" i="8"/>
  <c r="AA33" i="8"/>
  <c r="AA29" i="8"/>
  <c r="AA25" i="8"/>
  <c r="AA168" i="8"/>
  <c r="AA121" i="8"/>
  <c r="AA77" i="8"/>
  <c r="AA201" i="8"/>
  <c r="AA118" i="8"/>
  <c r="AA129" i="8"/>
  <c r="AA22" i="8"/>
  <c r="AA124" i="8"/>
  <c r="AA41" i="8"/>
  <c r="AA13" i="8"/>
  <c r="AA119" i="8"/>
  <c r="AA403" i="8"/>
  <c r="AA303" i="8"/>
  <c r="AA48" i="8"/>
  <c r="AA14" i="8"/>
  <c r="AA248" i="8"/>
  <c r="AA115" i="8"/>
  <c r="AA66" i="8"/>
  <c r="AA143" i="8"/>
  <c r="AA205" i="8"/>
  <c r="AA59" i="8"/>
  <c r="AA37" i="8"/>
  <c r="AA23" i="8"/>
  <c r="AA15" i="8"/>
  <c r="AA50" i="8"/>
  <c r="AA148" i="8"/>
  <c r="AA38" i="8"/>
  <c r="AA335" i="8"/>
  <c r="AA276" i="8"/>
  <c r="AA231" i="8"/>
  <c r="AA215" i="8"/>
  <c r="AA93" i="8"/>
  <c r="AA85" i="8"/>
  <c r="AA295" i="8"/>
  <c r="AA136" i="8"/>
  <c r="AA132" i="8"/>
  <c r="AA114" i="8"/>
  <c r="AA101" i="8"/>
  <c r="AA31" i="8"/>
  <c r="AA20" i="8"/>
  <c r="AA316" i="8"/>
  <c r="AA164" i="8"/>
  <c r="AA56" i="8"/>
  <c r="AA159" i="8"/>
  <c r="AA21" i="8"/>
  <c r="AA202" i="8"/>
  <c r="AA24" i="8"/>
  <c r="AA87" i="8"/>
  <c r="AA232" i="8"/>
  <c r="AA213" i="8"/>
  <c r="AA154" i="8"/>
  <c r="AA285" i="8"/>
  <c r="AA42" i="8"/>
  <c r="Q63" i="1"/>
  <c r="P109" i="1"/>
  <c r="Q552" i="1"/>
  <c r="Q695" i="1"/>
  <c r="Q45" i="1"/>
  <c r="Q450" i="1"/>
  <c r="Q637" i="1"/>
  <c r="Q620" i="1"/>
  <c r="Q654" i="1"/>
  <c r="Q110" i="1"/>
  <c r="Q484" i="1"/>
  <c r="Q280" i="1"/>
  <c r="Q382" i="1"/>
  <c r="Q501" i="1"/>
  <c r="Q144" i="1"/>
  <c r="Q365" i="1"/>
  <c r="Q348" i="1"/>
  <c r="Q39" i="1"/>
  <c r="Q72" i="1"/>
  <c r="Q297" i="1"/>
  <c r="Q229" i="1"/>
  <c r="Q212" i="1"/>
  <c r="Q535" i="1"/>
  <c r="Q518" i="1"/>
  <c r="Q178" i="1"/>
  <c r="Q416" i="1"/>
  <c r="Q689" i="1"/>
  <c r="Q195" i="1"/>
  <c r="Q34" i="1"/>
  <c r="P44" i="1"/>
  <c r="Q314" i="1"/>
  <c r="Q433" i="1"/>
  <c r="Q586" i="1"/>
  <c r="Q99" i="1"/>
  <c r="R17" i="1"/>
  <c r="R33" i="1"/>
  <c r="R42" i="1"/>
  <c r="R47" i="1"/>
  <c r="R12" i="1"/>
  <c r="R28" i="1"/>
  <c r="R13" i="1"/>
  <c r="R25" i="1"/>
  <c r="R88" i="1"/>
  <c r="R24" i="1"/>
  <c r="R62" i="1"/>
  <c r="R67" i="1"/>
  <c r="R83" i="1"/>
  <c r="R98" i="1"/>
  <c r="R19" i="1"/>
  <c r="R66" i="1"/>
  <c r="R80" i="1"/>
  <c r="R103" i="1"/>
  <c r="R126" i="1"/>
  <c r="R143" i="1"/>
  <c r="R147" i="1"/>
  <c r="R169" i="1"/>
  <c r="R189" i="1"/>
  <c r="R16" i="1"/>
  <c r="R22" i="1"/>
  <c r="R15" i="1"/>
  <c r="R32" i="1"/>
  <c r="R38" i="1"/>
  <c r="R96" i="1"/>
  <c r="R105" i="1"/>
  <c r="R125" i="1"/>
  <c r="R159" i="1"/>
  <c r="R191" i="1"/>
  <c r="R199" i="1"/>
  <c r="R224" i="1"/>
  <c r="R230" i="1"/>
  <c r="R77" i="1"/>
  <c r="R91" i="1"/>
  <c r="R106" i="1"/>
  <c r="R128" i="1"/>
  <c r="R160" i="1"/>
  <c r="R192" i="1"/>
  <c r="R9" i="1"/>
  <c r="R23" i="1"/>
  <c r="R65" i="1"/>
  <c r="R78" i="1"/>
  <c r="R115" i="1"/>
  <c r="R120" i="1"/>
  <c r="R181" i="1"/>
  <c r="R186" i="1"/>
  <c r="R226" i="1"/>
  <c r="R245" i="1"/>
  <c r="R250" i="1"/>
  <c r="R271" i="1"/>
  <c r="R292" i="1"/>
  <c r="R309" i="1"/>
  <c r="R325" i="1"/>
  <c r="R342" i="1"/>
  <c r="R352" i="1"/>
  <c r="R369" i="1"/>
  <c r="R384" i="1"/>
  <c r="R30" i="1"/>
  <c r="R36" i="1"/>
  <c r="R59" i="1"/>
  <c r="R84" i="1"/>
  <c r="R130" i="1"/>
  <c r="R135" i="1"/>
  <c r="R140" i="1"/>
  <c r="R227" i="1"/>
  <c r="R240" i="1"/>
  <c r="R261" i="1"/>
  <c r="R266" i="1"/>
  <c r="R287" i="1"/>
  <c r="R304" i="1"/>
  <c r="R320" i="1"/>
  <c r="R337" i="1"/>
  <c r="R363" i="1"/>
  <c r="R380" i="1"/>
  <c r="R43" i="1"/>
  <c r="R49" i="1"/>
  <c r="R87" i="1"/>
  <c r="R163" i="1"/>
  <c r="R203" i="1"/>
  <c r="R214" i="1"/>
  <c r="R219" i="1"/>
  <c r="R241" i="1"/>
  <c r="R256" i="1"/>
  <c r="R299" i="1"/>
  <c r="R311" i="1"/>
  <c r="R338" i="1"/>
  <c r="R354" i="1"/>
  <c r="R367" i="1"/>
  <c r="R379" i="1"/>
  <c r="R396" i="1"/>
  <c r="R411" i="1"/>
  <c r="R432" i="1"/>
  <c r="R447" i="1"/>
  <c r="R458" i="1"/>
  <c r="R475" i="1"/>
  <c r="R496" i="1"/>
  <c r="R513" i="1"/>
  <c r="R530" i="1"/>
  <c r="R545" i="1"/>
  <c r="R562" i="1"/>
  <c r="R584" i="1"/>
  <c r="R600" i="1"/>
  <c r="R617" i="1"/>
  <c r="R634" i="1"/>
  <c r="R651" i="1"/>
  <c r="R668" i="1"/>
  <c r="R685" i="1"/>
  <c r="R18" i="1"/>
  <c r="R93" i="1"/>
  <c r="R122" i="1"/>
  <c r="R137" i="1"/>
  <c r="R148" i="1"/>
  <c r="R155" i="1"/>
  <c r="R170" i="1"/>
  <c r="R177" i="1"/>
  <c r="R206" i="1"/>
  <c r="R211" i="1"/>
  <c r="R310" i="1"/>
  <c r="R353" i="1"/>
  <c r="R366" i="1"/>
  <c r="R378" i="1"/>
  <c r="R383" i="1"/>
  <c r="R406" i="1"/>
  <c r="R427" i="1"/>
  <c r="R442" i="1"/>
  <c r="R453" i="1"/>
  <c r="R470" i="1"/>
  <c r="R491" i="1"/>
  <c r="R508" i="1"/>
  <c r="R525" i="1"/>
  <c r="R540" i="1"/>
  <c r="R557" i="1"/>
  <c r="R579" i="1"/>
  <c r="R595" i="1"/>
  <c r="R612" i="1"/>
  <c r="R629" i="1"/>
  <c r="R646" i="1"/>
  <c r="R663" i="1"/>
  <c r="R680" i="1"/>
  <c r="R701" i="1"/>
  <c r="R56" i="1"/>
  <c r="R70" i="1"/>
  <c r="R76" i="1"/>
  <c r="R82" i="1"/>
  <c r="R31" i="1"/>
  <c r="R112" i="1"/>
  <c r="R142" i="1"/>
  <c r="R153" i="1"/>
  <c r="R165" i="1"/>
  <c r="R215" i="1"/>
  <c r="R222" i="1"/>
  <c r="R236" i="1"/>
  <c r="R247" i="1"/>
  <c r="R253" i="1"/>
  <c r="R264" i="1"/>
  <c r="R270" i="1"/>
  <c r="R281" i="1"/>
  <c r="R293" i="1"/>
  <c r="R357" i="1"/>
  <c r="R370" i="1"/>
  <c r="R376" i="1"/>
  <c r="R397" i="1"/>
  <c r="R402" i="1"/>
  <c r="R414" i="1"/>
  <c r="R417" i="1"/>
  <c r="R429" i="1"/>
  <c r="R434" i="1"/>
  <c r="R446" i="1"/>
  <c r="R459" i="1"/>
  <c r="R472" i="1"/>
  <c r="R487" i="1"/>
  <c r="R499" i="1"/>
  <c r="R512" i="1"/>
  <c r="R553" i="1"/>
  <c r="R565" i="1"/>
  <c r="R593" i="1"/>
  <c r="R606" i="1"/>
  <c r="R642" i="1"/>
  <c r="R655" i="1"/>
  <c r="R667" i="1"/>
  <c r="R202" i="1"/>
  <c r="R204" i="1"/>
  <c r="R242" i="1"/>
  <c r="R259" i="1"/>
  <c r="R276" i="1"/>
  <c r="R300" i="1"/>
  <c r="R387" i="1"/>
  <c r="R444" i="1"/>
  <c r="R68" i="1"/>
  <c r="R89" i="1"/>
  <c r="R102" i="1"/>
  <c r="R156" i="1"/>
  <c r="R173" i="1"/>
  <c r="R184" i="1"/>
  <c r="R233" i="1"/>
  <c r="R239" i="1"/>
  <c r="R262" i="1"/>
  <c r="R273" i="1"/>
  <c r="R279" i="1"/>
  <c r="R290" i="1"/>
  <c r="R296" i="1"/>
  <c r="R317" i="1"/>
  <c r="R323" i="1"/>
  <c r="R373" i="1"/>
  <c r="R390" i="1"/>
  <c r="R401" i="1"/>
  <c r="R413" i="1"/>
  <c r="R428" i="1"/>
  <c r="R445" i="1"/>
  <c r="R471" i="1"/>
  <c r="R483" i="1"/>
  <c r="R486" i="1"/>
  <c r="R498" i="1"/>
  <c r="R511" i="1"/>
  <c r="R524" i="1"/>
  <c r="R551" i="1"/>
  <c r="R564" i="1"/>
  <c r="R578" i="1"/>
  <c r="R592" i="1"/>
  <c r="R605" i="1"/>
  <c r="R641" i="1"/>
  <c r="R653" i="1"/>
  <c r="R666" i="1"/>
  <c r="R679" i="1"/>
  <c r="R35" i="1"/>
  <c r="R50" i="1"/>
  <c r="R132" i="1"/>
  <c r="R217" i="1"/>
  <c r="R306" i="1"/>
  <c r="R326" i="1"/>
  <c r="R333" i="1"/>
  <c r="R412" i="1"/>
  <c r="R100" i="1"/>
  <c r="R119" i="1"/>
  <c r="R201" i="1"/>
  <c r="R210" i="1"/>
  <c r="R249" i="1"/>
  <c r="R252" i="1"/>
  <c r="R289" i="1"/>
  <c r="R347" i="1"/>
  <c r="R404" i="1"/>
  <c r="R517" i="1"/>
  <c r="R574" i="1"/>
  <c r="R588" i="1"/>
  <c r="R630" i="1"/>
  <c r="R636" i="1"/>
  <c r="R673" i="1"/>
  <c r="R690" i="1"/>
  <c r="R700" i="1"/>
  <c r="R101" i="1"/>
  <c r="R111" i="1"/>
  <c r="R146" i="1"/>
  <c r="R221" i="1"/>
  <c r="R243" i="1"/>
  <c r="R316" i="1"/>
  <c r="R371" i="1"/>
  <c r="R415" i="1"/>
  <c r="R436" i="1"/>
  <c r="R438" i="1"/>
  <c r="R477" i="1"/>
  <c r="R488" i="1"/>
  <c r="R494" i="1"/>
  <c r="R541" i="1"/>
  <c r="R580" i="1"/>
  <c r="R594" i="1"/>
  <c r="R607" i="1"/>
  <c r="R643" i="1"/>
  <c r="R362" i="1"/>
  <c r="R388" i="1"/>
  <c r="R391" i="1"/>
  <c r="R425" i="1"/>
  <c r="R510" i="1"/>
  <c r="R544" i="1"/>
  <c r="R583" i="1"/>
  <c r="R616" i="1"/>
  <c r="R46" i="1"/>
  <c r="R51" i="1"/>
  <c r="R121" i="1"/>
  <c r="R197" i="1"/>
  <c r="R284" i="1"/>
  <c r="R322" i="1"/>
  <c r="R440" i="1"/>
  <c r="R500" i="1"/>
  <c r="R507" i="1"/>
  <c r="R520" i="1"/>
  <c r="R560" i="1"/>
  <c r="R590" i="1"/>
  <c r="R626" i="1"/>
  <c r="R702" i="1"/>
  <c r="R198" i="1"/>
  <c r="R218" i="1"/>
  <c r="R334" i="1"/>
  <c r="R351" i="1"/>
  <c r="R20" i="1"/>
  <c r="R53" i="1"/>
  <c r="R79" i="1"/>
  <c r="R92" i="1"/>
  <c r="R129" i="1"/>
  <c r="R138" i="1"/>
  <c r="R145" i="1"/>
  <c r="R154" i="1"/>
  <c r="R172" i="1"/>
  <c r="R180" i="1"/>
  <c r="R188" i="1"/>
  <c r="R232" i="1"/>
  <c r="R235" i="1"/>
  <c r="R260" i="1"/>
  <c r="R272" i="1"/>
  <c r="R301" i="1"/>
  <c r="R324" i="1"/>
  <c r="R339" i="1"/>
  <c r="R356" i="1"/>
  <c r="R359" i="1"/>
  <c r="R385" i="1"/>
  <c r="R393" i="1"/>
  <c r="R421" i="1"/>
  <c r="R423" i="1"/>
  <c r="R430" i="1"/>
  <c r="R455" i="1"/>
  <c r="R462" i="1"/>
  <c r="R464" i="1"/>
  <c r="R485" i="1"/>
  <c r="R497" i="1"/>
  <c r="R527" i="1"/>
  <c r="R533" i="1"/>
  <c r="R538" i="1"/>
  <c r="R567" i="1"/>
  <c r="R571" i="1"/>
  <c r="R577" i="1"/>
  <c r="R597" i="1"/>
  <c r="R604" i="1"/>
  <c r="R633" i="1"/>
  <c r="R640" i="1"/>
  <c r="R652" i="1"/>
  <c r="R682" i="1"/>
  <c r="R688" i="1"/>
  <c r="R693" i="1"/>
  <c r="R255" i="1"/>
  <c r="R295" i="1"/>
  <c r="R368" i="1"/>
  <c r="R408" i="1"/>
  <c r="R547" i="1"/>
  <c r="R613" i="1"/>
  <c r="R649" i="1"/>
  <c r="R27" i="1"/>
  <c r="R52" i="1"/>
  <c r="R55" i="1"/>
  <c r="R139" i="1"/>
  <c r="R164" i="1"/>
  <c r="R190" i="1"/>
  <c r="R238" i="1"/>
  <c r="R275" i="1"/>
  <c r="R278" i="1"/>
  <c r="R307" i="1"/>
  <c r="R327" i="1"/>
  <c r="R345" i="1"/>
  <c r="R395" i="1"/>
  <c r="R457" i="1"/>
  <c r="R466" i="1"/>
  <c r="R474" i="1"/>
  <c r="R480" i="1"/>
  <c r="R504" i="1"/>
  <c r="R550" i="1"/>
  <c r="R563" i="1"/>
  <c r="R610" i="1"/>
  <c r="R659" i="1"/>
  <c r="R665" i="1"/>
  <c r="R258" i="1"/>
  <c r="R319" i="1"/>
  <c r="R374" i="1"/>
  <c r="R377" i="1"/>
  <c r="R410" i="1"/>
  <c r="R449" i="1"/>
  <c r="R554" i="1"/>
  <c r="R619" i="1"/>
  <c r="R656" i="1"/>
  <c r="R675" i="1"/>
  <c r="R37" i="1"/>
  <c r="R113" i="1"/>
  <c r="R207" i="1"/>
  <c r="R225" i="1"/>
  <c r="R330" i="1"/>
  <c r="R662" i="1"/>
  <c r="R267" i="1"/>
  <c r="R29" i="1"/>
  <c r="R254" i="1"/>
  <c r="R269" i="1"/>
  <c r="R291" i="1"/>
  <c r="R312" i="1"/>
  <c r="R398" i="1"/>
  <c r="R400" i="1"/>
  <c r="R41" i="1"/>
  <c r="R57" i="1"/>
  <c r="R86" i="1"/>
  <c r="R95" i="1"/>
  <c r="R131" i="1"/>
  <c r="R141" i="1"/>
  <c r="R149" i="1"/>
  <c r="R196" i="1"/>
  <c r="R200" i="1"/>
  <c r="R208" i="1"/>
  <c r="R209" i="1"/>
  <c r="R268" i="1"/>
  <c r="R14" i="1"/>
  <c r="R73" i="1"/>
  <c r="R167" i="1"/>
  <c r="R237" i="1"/>
  <c r="R40" i="1"/>
  <c r="R74" i="1"/>
  <c r="R162" i="1"/>
  <c r="R194" i="1"/>
  <c r="R228" i="1"/>
  <c r="R244" i="1"/>
  <c r="R285" i="1"/>
  <c r="R349" i="1"/>
  <c r="R386" i="1"/>
  <c r="R405" i="1"/>
  <c r="R526" i="1"/>
  <c r="R10" i="1"/>
  <c r="R26" i="1"/>
  <c r="R69" i="1"/>
  <c r="R71" i="1"/>
  <c r="R305" i="1"/>
  <c r="R332" i="1"/>
  <c r="R364" i="1"/>
  <c r="R117" i="1"/>
  <c r="R158" i="1"/>
  <c r="R61" i="1"/>
  <c r="R150" i="1"/>
  <c r="R205" i="1"/>
  <c r="R585" i="1"/>
  <c r="R591" i="1"/>
  <c r="R647" i="1"/>
  <c r="R58" i="1"/>
  <c r="R107" i="1"/>
  <c r="R136" i="1"/>
  <c r="R407" i="1"/>
  <c r="R495" i="1"/>
  <c r="R598" i="1"/>
  <c r="R648" i="1"/>
  <c r="R21" i="1"/>
  <c r="R48" i="1"/>
  <c r="R97" i="1"/>
  <c r="R134" i="1"/>
  <c r="R157" i="1"/>
  <c r="R274" i="1"/>
  <c r="R277" i="1"/>
  <c r="R288" i="1"/>
  <c r="R302" i="1"/>
  <c r="R341" i="1"/>
  <c r="R431" i="1"/>
  <c r="R435" i="1"/>
  <c r="R454" i="1"/>
  <c r="R469" i="1"/>
  <c r="R11" i="1"/>
  <c r="R60" i="1"/>
  <c r="R124" i="1"/>
  <c r="R265" i="1"/>
  <c r="R355" i="1"/>
  <c r="R482" i="1"/>
  <c r="R519" i="1"/>
  <c r="R645" i="1"/>
  <c r="R658" i="1"/>
  <c r="R664" i="1"/>
  <c r="R699" i="1"/>
  <c r="R657" i="1"/>
  <c r="R687" i="1"/>
  <c r="R182" i="1"/>
  <c r="R283" i="1"/>
  <c r="R344" i="1"/>
  <c r="R422" i="1"/>
  <c r="R456" i="1"/>
  <c r="R468" i="1"/>
  <c r="R492" i="1"/>
  <c r="R502" i="1"/>
  <c r="R509" i="1"/>
  <c r="R536" i="1"/>
  <c r="R644" i="1"/>
  <c r="R650" i="1"/>
  <c r="R672" i="1"/>
  <c r="R678" i="1"/>
  <c r="R698" i="1"/>
  <c r="R187" i="1"/>
  <c r="R335" i="1"/>
  <c r="R381" i="1"/>
  <c r="R389" i="1"/>
  <c r="R394" i="1"/>
  <c r="R419" i="1"/>
  <c r="R437" i="1"/>
  <c r="R461" i="1"/>
  <c r="R473" i="1"/>
  <c r="R481" i="1"/>
  <c r="R534" i="1"/>
  <c r="R559" i="1"/>
  <c r="R684" i="1"/>
  <c r="R418" i="1"/>
  <c r="R94" i="1"/>
  <c r="R114" i="1"/>
  <c r="R176" i="1"/>
  <c r="R216" i="1"/>
  <c r="R234" i="1"/>
  <c r="R251" i="1"/>
  <c r="R286" i="1"/>
  <c r="R303" i="1"/>
  <c r="R451" i="1"/>
  <c r="R516" i="1"/>
  <c r="R661" i="1"/>
  <c r="R670" i="1"/>
  <c r="R677" i="1"/>
  <c r="R697" i="1"/>
  <c r="R703" i="1"/>
  <c r="R660" i="1"/>
  <c r="R669" i="1"/>
  <c r="R676" i="1"/>
  <c r="R681" i="1"/>
  <c r="R179" i="1"/>
  <c r="R185" i="1"/>
  <c r="R223" i="1"/>
  <c r="R318" i="1"/>
  <c r="R350" i="1"/>
  <c r="R441" i="1"/>
  <c r="R108" i="1"/>
  <c r="R361" i="1"/>
  <c r="R375" i="1"/>
  <c r="R529" i="1"/>
  <c r="R691" i="1"/>
  <c r="R615" i="1"/>
  <c r="R638" i="1"/>
  <c r="R166" i="1"/>
  <c r="R174" i="1"/>
  <c r="R506" i="1"/>
  <c r="R575" i="1"/>
  <c r="R601" i="1"/>
  <c r="R611" i="1"/>
  <c r="R624" i="1"/>
  <c r="R118" i="1"/>
  <c r="R460" i="1"/>
  <c r="R521" i="1"/>
  <c r="R523" i="1"/>
  <c r="R539" i="1"/>
  <c r="R542" i="1"/>
  <c r="R581" i="1"/>
  <c r="R608" i="1"/>
  <c r="R621" i="1"/>
  <c r="R152" i="1"/>
  <c r="R193" i="1"/>
  <c r="R340" i="1"/>
  <c r="R479" i="1"/>
  <c r="R443" i="1"/>
  <c r="R343" i="1"/>
  <c r="R490" i="1"/>
  <c r="R628" i="1"/>
  <c r="R694" i="1"/>
  <c r="R123" i="1"/>
  <c r="R257" i="1"/>
  <c r="R576" i="1"/>
  <c r="R602" i="1"/>
  <c r="R625" i="1"/>
  <c r="R64" i="1"/>
  <c r="R220" i="1"/>
  <c r="R329" i="1"/>
  <c r="R555" i="1"/>
  <c r="R572" i="1"/>
  <c r="R231" i="1"/>
  <c r="R294" i="1"/>
  <c r="R321" i="1"/>
  <c r="R439" i="1"/>
  <c r="R493" i="1"/>
  <c r="R514" i="1"/>
  <c r="R531" i="1"/>
  <c r="R558" i="1"/>
  <c r="R566" i="1"/>
  <c r="R308" i="1"/>
  <c r="R346" i="1"/>
  <c r="R528" i="1"/>
  <c r="R589" i="1"/>
  <c r="R632" i="1"/>
  <c r="R116" i="1"/>
  <c r="R133" i="1"/>
  <c r="R183" i="1"/>
  <c r="R298" i="1"/>
  <c r="R313" i="1"/>
  <c r="R392" i="1"/>
  <c r="R476" i="1"/>
  <c r="R549" i="1"/>
  <c r="R503" i="1"/>
  <c r="R692" i="1"/>
  <c r="R175" i="1"/>
  <c r="R546" i="1"/>
  <c r="R582" i="1"/>
  <c r="R403" i="1"/>
  <c r="R543" i="1"/>
  <c r="R532" i="1"/>
  <c r="R424" i="1"/>
  <c r="R561" i="1"/>
  <c r="R622" i="1"/>
  <c r="R623" i="1"/>
  <c r="R448" i="1"/>
  <c r="R548" i="1"/>
  <c r="R639" i="1"/>
  <c r="R568" i="1"/>
  <c r="R686" i="1"/>
  <c r="R556" i="1"/>
  <c r="R328" i="1"/>
  <c r="R372" i="1"/>
  <c r="R573" i="1"/>
  <c r="R248" i="1"/>
  <c r="R282" i="1"/>
  <c r="R452" i="1"/>
  <c r="R151" i="1"/>
  <c r="R522" i="1"/>
  <c r="R587" i="1"/>
  <c r="R631" i="1"/>
  <c r="R599" i="1"/>
  <c r="R104" i="1"/>
  <c r="R465" i="1"/>
  <c r="R85" i="1"/>
  <c r="R426" i="1"/>
  <c r="R515" i="1"/>
  <c r="R614" i="1"/>
  <c r="R75" i="1"/>
  <c r="R336" i="1"/>
  <c r="R360" i="1"/>
  <c r="R570" i="1"/>
  <c r="R627" i="1"/>
  <c r="R168" i="1"/>
  <c r="R409" i="1"/>
  <c r="R463" i="1"/>
  <c r="R596" i="1"/>
  <c r="R618" i="1"/>
  <c r="R489" i="1"/>
  <c r="R505" i="1"/>
  <c r="R609" i="1"/>
  <c r="R171" i="1"/>
  <c r="R213" i="1"/>
  <c r="R537" i="1"/>
  <c r="R420" i="1"/>
  <c r="R635" i="1"/>
  <c r="R683" i="1"/>
  <c r="R315" i="1"/>
  <c r="R358" i="1"/>
  <c r="R478" i="1"/>
  <c r="R674" i="1"/>
  <c r="Q569" i="1"/>
  <c r="Q81" i="1"/>
  <c r="Q263" i="1"/>
  <c r="Q54" i="1"/>
  <c r="Q127" i="1"/>
  <c r="Q399" i="1"/>
  <c r="Q331" i="1"/>
  <c r="Q467" i="1"/>
  <c r="Q90" i="1"/>
  <c r="Q246" i="1"/>
  <c r="Q671" i="1"/>
  <c r="Q603" i="1"/>
  <c r="Q161" i="1"/>
  <c r="M5" i="1"/>
  <c r="G18" i="10" s="1"/>
  <c r="S6" i="1"/>
  <c r="T4" i="1"/>
  <c r="L5" i="1"/>
  <c r="F18" i="10" s="1"/>
  <c r="H15" i="10" l="1"/>
  <c r="O8" i="1"/>
  <c r="I13" i="10"/>
  <c r="Y11" i="10"/>
  <c r="Y12" i="10"/>
  <c r="Y7" i="8"/>
  <c r="Y8" i="8" s="1"/>
  <c r="X5" i="8"/>
  <c r="AA365" i="8"/>
  <c r="AA127" i="8"/>
  <c r="AA671" i="8"/>
  <c r="AA263" i="8"/>
  <c r="AA467" i="8"/>
  <c r="AA54" i="8"/>
  <c r="AA314" i="8"/>
  <c r="AA450" i="8"/>
  <c r="AA81" i="8"/>
  <c r="AA90" i="8"/>
  <c r="AA382" i="8"/>
  <c r="Z109" i="8"/>
  <c r="AA654" i="8"/>
  <c r="AA161" i="8"/>
  <c r="AA45" i="8"/>
  <c r="AA348" i="8"/>
  <c r="AA72" i="8"/>
  <c r="AA99" i="8"/>
  <c r="AA416" i="8"/>
  <c r="AA620" i="8"/>
  <c r="AA212" i="8"/>
  <c r="AA229" i="8"/>
  <c r="AA433" i="8"/>
  <c r="AA280" i="8"/>
  <c r="AA518" i="8"/>
  <c r="AA178" i="8"/>
  <c r="AA34" i="8"/>
  <c r="AA637" i="8"/>
  <c r="AB690" i="8"/>
  <c r="AB696" i="8"/>
  <c r="AB681" i="8"/>
  <c r="AB700" i="8"/>
  <c r="AB694" i="8"/>
  <c r="AB688" i="8"/>
  <c r="AB685" i="8"/>
  <c r="AB673" i="8"/>
  <c r="AB657" i="8"/>
  <c r="AB702" i="8"/>
  <c r="AB675" i="8"/>
  <c r="AB668" i="8"/>
  <c r="AB656" i="8"/>
  <c r="AB693" i="8"/>
  <c r="AB661" i="8"/>
  <c r="AB635" i="8"/>
  <c r="AB703" i="8"/>
  <c r="AB660" i="8"/>
  <c r="AB653" i="8"/>
  <c r="AB641" i="8"/>
  <c r="AB625" i="8"/>
  <c r="AB609" i="8"/>
  <c r="AB674" i="8"/>
  <c r="AB691" i="8"/>
  <c r="AB679" i="8"/>
  <c r="AB684" i="8"/>
  <c r="AB682" i="8"/>
  <c r="AB667" i="8"/>
  <c r="AB699" i="8"/>
  <c r="AB697" i="8"/>
  <c r="AB676" i="8"/>
  <c r="AB643" i="8"/>
  <c r="AB616" i="8"/>
  <c r="AB672" i="8"/>
  <c r="AB669" i="8"/>
  <c r="AB659" i="8"/>
  <c r="AB652" i="8"/>
  <c r="AB649" i="8"/>
  <c r="AB640" i="8"/>
  <c r="AB622" i="8"/>
  <c r="AB608" i="8"/>
  <c r="AB655" i="8"/>
  <c r="AB642" i="8"/>
  <c r="AB663" i="8"/>
  <c r="AB701" i="8"/>
  <c r="AB686" i="8"/>
  <c r="AB678" i="8"/>
  <c r="AB650" i="8"/>
  <c r="AB644" i="8"/>
  <c r="AB648" i="8"/>
  <c r="AB610" i="8"/>
  <c r="AB595" i="8"/>
  <c r="AB579" i="8"/>
  <c r="AB665" i="8"/>
  <c r="AB647" i="8"/>
  <c r="AB590" i="8"/>
  <c r="AB633" i="8"/>
  <c r="AB630" i="8"/>
  <c r="AB596" i="8"/>
  <c r="AB580" i="8"/>
  <c r="AB666" i="8"/>
  <c r="AB598" i="8"/>
  <c r="AB554" i="8"/>
  <c r="AB658" i="8"/>
  <c r="AB646" i="8"/>
  <c r="AB692" i="8"/>
  <c r="AB587" i="8"/>
  <c r="AB581" i="8"/>
  <c r="AB618" i="8"/>
  <c r="AB617" i="8"/>
  <c r="AB602" i="8"/>
  <c r="AB564" i="8"/>
  <c r="AB539" i="8"/>
  <c r="AB523" i="8"/>
  <c r="AB507" i="8"/>
  <c r="AB638" i="8"/>
  <c r="AB636" i="8"/>
  <c r="AB619" i="8"/>
  <c r="AB573" i="8"/>
  <c r="AB557" i="8"/>
  <c r="AB550" i="8"/>
  <c r="AB534" i="8"/>
  <c r="AB698" i="8"/>
  <c r="AB626" i="8"/>
  <c r="AB606" i="8"/>
  <c r="AB670" i="8"/>
  <c r="AB621" i="8"/>
  <c r="AB599" i="8"/>
  <c r="AB592" i="8"/>
  <c r="AB572" i="8"/>
  <c r="AB562" i="8"/>
  <c r="AB555" i="8"/>
  <c r="AB540" i="8"/>
  <c r="AB524" i="8"/>
  <c r="AB508" i="8"/>
  <c r="AB492" i="8"/>
  <c r="AB601" i="8"/>
  <c r="AB565" i="8"/>
  <c r="AB481" i="8"/>
  <c r="AB465" i="8"/>
  <c r="AB449" i="8"/>
  <c r="AB600" i="8"/>
  <c r="AB582" i="8"/>
  <c r="AB577" i="8"/>
  <c r="AB645" i="8"/>
  <c r="AB585" i="8"/>
  <c r="AB556" i="8"/>
  <c r="AB538" i="8"/>
  <c r="AB532" i="8"/>
  <c r="AB497" i="8"/>
  <c r="AB493" i="8"/>
  <c r="AB482" i="8"/>
  <c r="AB466" i="8"/>
  <c r="AB434" i="8"/>
  <c r="AB651" i="8"/>
  <c r="AB624" i="8"/>
  <c r="AB571" i="8"/>
  <c r="AB553" i="8"/>
  <c r="AB522" i="8"/>
  <c r="AB490" i="8"/>
  <c r="AB475" i="8"/>
  <c r="AB426" i="8"/>
  <c r="AB408" i="8"/>
  <c r="AB392" i="8"/>
  <c r="AB566" i="8"/>
  <c r="AB543" i="8"/>
  <c r="AB531" i="8"/>
  <c r="AB527" i="8"/>
  <c r="AB509" i="8"/>
  <c r="AB472" i="8"/>
  <c r="AB597" i="8"/>
  <c r="AB591" i="8"/>
  <c r="AB563" i="8"/>
  <c r="AB547" i="8"/>
  <c r="AB541" i="8"/>
  <c r="AB687" i="8"/>
  <c r="AB677" i="8"/>
  <c r="AB611" i="8"/>
  <c r="AB578" i="8"/>
  <c r="AB570" i="8"/>
  <c r="AB560" i="8"/>
  <c r="AB510" i="8"/>
  <c r="AB496" i="8"/>
  <c r="AB436" i="8"/>
  <c r="AB429" i="8"/>
  <c r="AB409" i="8"/>
  <c r="AB393" i="8"/>
  <c r="AB377" i="8"/>
  <c r="AB631" i="8"/>
  <c r="AB489" i="8"/>
  <c r="AB397" i="8"/>
  <c r="AB391" i="8"/>
  <c r="AB634" i="8"/>
  <c r="AB614" i="8"/>
  <c r="AB613" i="8"/>
  <c r="AB588" i="8"/>
  <c r="AB583" i="8"/>
  <c r="AB574" i="8"/>
  <c r="AB551" i="8"/>
  <c r="AB537" i="8"/>
  <c r="AB536" i="8"/>
  <c r="AB533" i="8"/>
  <c r="AB519" i="8"/>
  <c r="AB487" i="8"/>
  <c r="AB474" i="8"/>
  <c r="AB470" i="8"/>
  <c r="AB460" i="8"/>
  <c r="AB456" i="8"/>
  <c r="AB446" i="8"/>
  <c r="AB435" i="8"/>
  <c r="AB428" i="8"/>
  <c r="AB421" i="8"/>
  <c r="AB417" i="8"/>
  <c r="AB375" i="8"/>
  <c r="AB593" i="8"/>
  <c r="AB561" i="8"/>
  <c r="AB511" i="8"/>
  <c r="AB498" i="8"/>
  <c r="AB494" i="8"/>
  <c r="AB528" i="8"/>
  <c r="AB448" i="8"/>
  <c r="AB427" i="8"/>
  <c r="AB402" i="8"/>
  <c r="AB380" i="8"/>
  <c r="AB589" i="8"/>
  <c r="AB459" i="8"/>
  <c r="AB439" i="8"/>
  <c r="AB423" i="8"/>
  <c r="AB373" i="8"/>
  <c r="AB347" i="8"/>
  <c r="AB315" i="8"/>
  <c r="AB299" i="8"/>
  <c r="AB283" i="8"/>
  <c r="AB267" i="8"/>
  <c r="AB251" i="8"/>
  <c r="AB235" i="8"/>
  <c r="AB219" i="8"/>
  <c r="AB203" i="8"/>
  <c r="AB187" i="8"/>
  <c r="AB171" i="8"/>
  <c r="AB155" i="8"/>
  <c r="AB139" i="8"/>
  <c r="AB632" i="8"/>
  <c r="AB629" i="8"/>
  <c r="AB605" i="8"/>
  <c r="AB558" i="8"/>
  <c r="AB542" i="8"/>
  <c r="AB517" i="8"/>
  <c r="AB477" i="8"/>
  <c r="AB468" i="8"/>
  <c r="AB455" i="8"/>
  <c r="AB452" i="8"/>
  <c r="AB430" i="8"/>
  <c r="AB419" i="8"/>
  <c r="AB415" i="8"/>
  <c r="AB390" i="8"/>
  <c r="AB389" i="8"/>
  <c r="AB366" i="8"/>
  <c r="AB357" i="8"/>
  <c r="AB342" i="8"/>
  <c r="AB326" i="8"/>
  <c r="AB310" i="8"/>
  <c r="AB294" i="8"/>
  <c r="AB278" i="8"/>
  <c r="AB262" i="8"/>
  <c r="AB230" i="8"/>
  <c r="AB214" i="8"/>
  <c r="AB198" i="8"/>
  <c r="AB182" i="8"/>
  <c r="AB166" i="8"/>
  <c r="AB150" i="8"/>
  <c r="AB512" i="8"/>
  <c r="AB502" i="8"/>
  <c r="AB473" i="8"/>
  <c r="AB437" i="8"/>
  <c r="AB664" i="8"/>
  <c r="AB627" i="8"/>
  <c r="AB549" i="8"/>
  <c r="AB544" i="8"/>
  <c r="AB529" i="8"/>
  <c r="AB526" i="8"/>
  <c r="AB513" i="8"/>
  <c r="AB503" i="8"/>
  <c r="AB463" i="8"/>
  <c r="AB405" i="8"/>
  <c r="AB372" i="8"/>
  <c r="AB362" i="8"/>
  <c r="AB332" i="8"/>
  <c r="AB316" i="8"/>
  <c r="AB300" i="8"/>
  <c r="AB284" i="8"/>
  <c r="AB268" i="8"/>
  <c r="AB252" i="8"/>
  <c r="AB236" i="8"/>
  <c r="AB220" i="8"/>
  <c r="AB204" i="8"/>
  <c r="AB188" i="8"/>
  <c r="AB172" i="8"/>
  <c r="AB156" i="8"/>
  <c r="AB140" i="8"/>
  <c r="AB683" i="8"/>
  <c r="AB461" i="8"/>
  <c r="AB458" i="8"/>
  <c r="AB444" i="8"/>
  <c r="AB414" i="8"/>
  <c r="AB388" i="8"/>
  <c r="AB369" i="8"/>
  <c r="AB358" i="8"/>
  <c r="AB337" i="8"/>
  <c r="AB327" i="8"/>
  <c r="AB319" i="8"/>
  <c r="AB273" i="8"/>
  <c r="AB255" i="8"/>
  <c r="AB227" i="8"/>
  <c r="AB218" i="8"/>
  <c r="AB505" i="8"/>
  <c r="AB443" i="8"/>
  <c r="AB395" i="8"/>
  <c r="AB376" i="8"/>
  <c r="AB360" i="8"/>
  <c r="AB355" i="8"/>
  <c r="AB346" i="8"/>
  <c r="AB309" i="8"/>
  <c r="AB291" i="8"/>
  <c r="AB282" i="8"/>
  <c r="AB245" i="8"/>
  <c r="AB226" i="8"/>
  <c r="AB217" i="8"/>
  <c r="AB208" i="8"/>
  <c r="AB545" i="8"/>
  <c r="AB499" i="8"/>
  <c r="AB464" i="8"/>
  <c r="AB418" i="8"/>
  <c r="AB612" i="8"/>
  <c r="AB413" i="8"/>
  <c r="AB374" i="8"/>
  <c r="AB344" i="8"/>
  <c r="AB336" i="8"/>
  <c r="AB317" i="8"/>
  <c r="AB308" i="8"/>
  <c r="AB272" i="8"/>
  <c r="AB253" i="8"/>
  <c r="AB244" i="8"/>
  <c r="AB225" i="8"/>
  <c r="AB215" i="8"/>
  <c r="AB628" i="8"/>
  <c r="AB584" i="8"/>
  <c r="AB548" i="8"/>
  <c r="AB607" i="8"/>
  <c r="AB576" i="8"/>
  <c r="AB530" i="8"/>
  <c r="AB568" i="8"/>
  <c r="AB680" i="8"/>
  <c r="AB559" i="8"/>
  <c r="AB615" i="8"/>
  <c r="AB594" i="8"/>
  <c r="AB575" i="8"/>
  <c r="AB623" i="8"/>
  <c r="AB514" i="8"/>
  <c r="AB521" i="8"/>
  <c r="AB491" i="8"/>
  <c r="AB480" i="8"/>
  <c r="AB546" i="8"/>
  <c r="AB515" i="8"/>
  <c r="AB516" i="8"/>
  <c r="AB471" i="8"/>
  <c r="AB662" i="8"/>
  <c r="AB639" i="8"/>
  <c r="AB506" i="8"/>
  <c r="AB483" i="8"/>
  <c r="AB451" i="8"/>
  <c r="AB604" i="8"/>
  <c r="AB500" i="8"/>
  <c r="AB520" i="8"/>
  <c r="AB488" i="8"/>
  <c r="AB454" i="8"/>
  <c r="AB440" i="8"/>
  <c r="AB495" i="8"/>
  <c r="AB504" i="8"/>
  <c r="AB486" i="8"/>
  <c r="AB442" i="8"/>
  <c r="AB404" i="8"/>
  <c r="AB453" i="8"/>
  <c r="AB431" i="8"/>
  <c r="AB420" i="8"/>
  <c r="AB383" i="8"/>
  <c r="AB447" i="8"/>
  <c r="AB525" i="8"/>
  <c r="AB457" i="8"/>
  <c r="AB432" i="8"/>
  <c r="AB406" i="8"/>
  <c r="AB401" i="8"/>
  <c r="AB396" i="8"/>
  <c r="AB567" i="8"/>
  <c r="AB469" i="8"/>
  <c r="AB422" i="8"/>
  <c r="AB411" i="8"/>
  <c r="AB356" i="8"/>
  <c r="AB407" i="8"/>
  <c r="AB384" i="8"/>
  <c r="AB385" i="8"/>
  <c r="AB368" i="8"/>
  <c r="AB364" i="8"/>
  <c r="AB339" i="8"/>
  <c r="AB313" i="8"/>
  <c r="AB311" i="8"/>
  <c r="AB379" i="8"/>
  <c r="AB287" i="8"/>
  <c r="AB479" i="8"/>
  <c r="AB354" i="8"/>
  <c r="AB438" i="8"/>
  <c r="AB370" i="8"/>
  <c r="AB343" i="8"/>
  <c r="AB387" i="8"/>
  <c r="AB367" i="8"/>
  <c r="AB333" i="8"/>
  <c r="AB269" i="8"/>
  <c r="AB258" i="8"/>
  <c r="AB485" i="8"/>
  <c r="AB324" i="8"/>
  <c r="AB306" i="8"/>
  <c r="AB302" i="8"/>
  <c r="AB341" i="8"/>
  <c r="AB338" i="8"/>
  <c r="AB328" i="8"/>
  <c r="AB304" i="8"/>
  <c r="AB298" i="8"/>
  <c r="AB270" i="8"/>
  <c r="AB261" i="8"/>
  <c r="AB240" i="8"/>
  <c r="AB361" i="8"/>
  <c r="AB351" i="8"/>
  <c r="AB325" i="8"/>
  <c r="AB265" i="8"/>
  <c r="AB476" i="8"/>
  <c r="AB312" i="8"/>
  <c r="AB257" i="8"/>
  <c r="AB239" i="8"/>
  <c r="AB221" i="8"/>
  <c r="AB194" i="8"/>
  <c r="AB185" i="8"/>
  <c r="AB400" i="8"/>
  <c r="AB330" i="8"/>
  <c r="AB259" i="8"/>
  <c r="AB234" i="8"/>
  <c r="AB213" i="8"/>
  <c r="AB184" i="8"/>
  <c r="AB176" i="8"/>
  <c r="AB371" i="8"/>
  <c r="AB350" i="8"/>
  <c r="AB286" i="8"/>
  <c r="AB223" i="8"/>
  <c r="AB206" i="8"/>
  <c r="AB177" i="8"/>
  <c r="AB158" i="8"/>
  <c r="AB122" i="8"/>
  <c r="AB106" i="8"/>
  <c r="AB363" i="8"/>
  <c r="AB266" i="8"/>
  <c r="AB243" i="8"/>
  <c r="AB224" i="8"/>
  <c r="AB181" i="8"/>
  <c r="AB157" i="8"/>
  <c r="AB148" i="8"/>
  <c r="AB133" i="8"/>
  <c r="AB117" i="8"/>
  <c r="AB462" i="8"/>
  <c r="AB445" i="8"/>
  <c r="AB441" i="8"/>
  <c r="AB305" i="8"/>
  <c r="AB232" i="8"/>
  <c r="AB231" i="8"/>
  <c r="AB210" i="8"/>
  <c r="AB412" i="8"/>
  <c r="AB386" i="8"/>
  <c r="AB222" i="8"/>
  <c r="AB167" i="8"/>
  <c r="AB153" i="8"/>
  <c r="AB146" i="8"/>
  <c r="AB142" i="8"/>
  <c r="AB120" i="8"/>
  <c r="AB94" i="8"/>
  <c r="AB78" i="8"/>
  <c r="AB62" i="8"/>
  <c r="AB359" i="8"/>
  <c r="AB285" i="8"/>
  <c r="AB275" i="8"/>
  <c r="AB250" i="8"/>
  <c r="AB197" i="8"/>
  <c r="AB180" i="8"/>
  <c r="AB164" i="8"/>
  <c r="AB160" i="8"/>
  <c r="AB114" i="8"/>
  <c r="AB307" i="8"/>
  <c r="AB196" i="8"/>
  <c r="AB143" i="8"/>
  <c r="AB111" i="8"/>
  <c r="AB104" i="8"/>
  <c r="AB74" i="8"/>
  <c r="AB410" i="8"/>
  <c r="AB281" i="8"/>
  <c r="AB264" i="8"/>
  <c r="AB135" i="8"/>
  <c r="AB105" i="8"/>
  <c r="AB100" i="8"/>
  <c r="AB75" i="8"/>
  <c r="AB46" i="8"/>
  <c r="AB30" i="8"/>
  <c r="AB303" i="8"/>
  <c r="AB290" i="8"/>
  <c r="AB279" i="8"/>
  <c r="AB183" i="8"/>
  <c r="AB159" i="8"/>
  <c r="AB154" i="8"/>
  <c r="AB128" i="8"/>
  <c r="AB124" i="8"/>
  <c r="AB70" i="8"/>
  <c r="AB57" i="8"/>
  <c r="AB41" i="8"/>
  <c r="AB478" i="8"/>
  <c r="AB352" i="8"/>
  <c r="AB292" i="8"/>
  <c r="AB249" i="8"/>
  <c r="AB192" i="8"/>
  <c r="AB136" i="8"/>
  <c r="AB132" i="8"/>
  <c r="AB134" i="8"/>
  <c r="AB112" i="8"/>
  <c r="AB103" i="8"/>
  <c r="AB96" i="8"/>
  <c r="AB27" i="8"/>
  <c r="AB11" i="8"/>
  <c r="AB321" i="8"/>
  <c r="AB295" i="8"/>
  <c r="AB200" i="8"/>
  <c r="AB179" i="8"/>
  <c r="AB91" i="8"/>
  <c r="AB340" i="8"/>
  <c r="AB237" i="8"/>
  <c r="AB211" i="8"/>
  <c r="AB186" i="8"/>
  <c r="AB169" i="8"/>
  <c r="AB49" i="8"/>
  <c r="AB43" i="8"/>
  <c r="AB37" i="8"/>
  <c r="AB31" i="8"/>
  <c r="AB22" i="8"/>
  <c r="AB424" i="8"/>
  <c r="AB202" i="8"/>
  <c r="AB108" i="8"/>
  <c r="AB69" i="8"/>
  <c r="AB145" i="8"/>
  <c r="AB119" i="8"/>
  <c r="AB77" i="8"/>
  <c r="AB23" i="8"/>
  <c r="AB349" i="8"/>
  <c r="AB323" i="8"/>
  <c r="AB216" i="8"/>
  <c r="AB209" i="8"/>
  <c r="AB123" i="8"/>
  <c r="AB73" i="8"/>
  <c r="AB64" i="8"/>
  <c r="AB55" i="8"/>
  <c r="AB53" i="8"/>
  <c r="AB19" i="8"/>
  <c r="AB32" i="8"/>
  <c r="AB345" i="8"/>
  <c r="AB242" i="8"/>
  <c r="AB233" i="8"/>
  <c r="AB174" i="8"/>
  <c r="AB107" i="8"/>
  <c r="AB86" i="8"/>
  <c r="AB51" i="8"/>
  <c r="AB35" i="8"/>
  <c r="AB28" i="8"/>
  <c r="AB18" i="8"/>
  <c r="AB10" i="8"/>
  <c r="AB334" i="8"/>
  <c r="AB289" i="8"/>
  <c r="AB256" i="8"/>
  <c r="AB189" i="8"/>
  <c r="AB163" i="8"/>
  <c r="AB147" i="8"/>
  <c r="AB76" i="8"/>
  <c r="AB9" i="8"/>
  <c r="AB271" i="8"/>
  <c r="AB260" i="8"/>
  <c r="AB152" i="8"/>
  <c r="AB137" i="8"/>
  <c r="AB130" i="8"/>
  <c r="AB98" i="8"/>
  <c r="AB97" i="8"/>
  <c r="AB80" i="8"/>
  <c r="AB36" i="8"/>
  <c r="AB17" i="8"/>
  <c r="AB190" i="8"/>
  <c r="AB173" i="8"/>
  <c r="AB125" i="8"/>
  <c r="AB115" i="8"/>
  <c r="AB85" i="8"/>
  <c r="AB66" i="8"/>
  <c r="AB165" i="8"/>
  <c r="AB162" i="8"/>
  <c r="AB141" i="8"/>
  <c r="AB116" i="8"/>
  <c r="AB71" i="8"/>
  <c r="AB60" i="8"/>
  <c r="AB58" i="8"/>
  <c r="AB40" i="8"/>
  <c r="AB33" i="8"/>
  <c r="AB29" i="8"/>
  <c r="AB25" i="8"/>
  <c r="AB16" i="8"/>
  <c r="AB398" i="8"/>
  <c r="AB394" i="8"/>
  <c r="AB228" i="8"/>
  <c r="AB168" i="8"/>
  <c r="AB131" i="8"/>
  <c r="AB126" i="8"/>
  <c r="AB121" i="8"/>
  <c r="AB95" i="8"/>
  <c r="AB89" i="8"/>
  <c r="AB79" i="8"/>
  <c r="AB68" i="8"/>
  <c r="AB56" i="8"/>
  <c r="AB24" i="8"/>
  <c r="AB322" i="8"/>
  <c r="AB320" i="8"/>
  <c r="AB149" i="8"/>
  <c r="AB93" i="8"/>
  <c r="AB84" i="8"/>
  <c r="AB378" i="8"/>
  <c r="AB193" i="8"/>
  <c r="AB170" i="8"/>
  <c r="AB138" i="8"/>
  <c r="AB129" i="8"/>
  <c r="AB61" i="8"/>
  <c r="AB247" i="8"/>
  <c r="AB175" i="8"/>
  <c r="AB83" i="8"/>
  <c r="AB254" i="8"/>
  <c r="AB238" i="8"/>
  <c r="AB207" i="8"/>
  <c r="AB201" i="8"/>
  <c r="AB118" i="8"/>
  <c r="AB26" i="8"/>
  <c r="AB329" i="8"/>
  <c r="AB199" i="8"/>
  <c r="AB65" i="8"/>
  <c r="AB293" i="8"/>
  <c r="AB277" i="8"/>
  <c r="AB274" i="8"/>
  <c r="AB101" i="8"/>
  <c r="AB48" i="8"/>
  <c r="AB14" i="8"/>
  <c r="AB335" i="8"/>
  <c r="AB276" i="8"/>
  <c r="AB88" i="8"/>
  <c r="AB82" i="8"/>
  <c r="AB353" i="8"/>
  <c r="AB205" i="8"/>
  <c r="AB113" i="8"/>
  <c r="AB59" i="8"/>
  <c r="AB38" i="8"/>
  <c r="AB288" i="8"/>
  <c r="AB102" i="8"/>
  <c r="AB15" i="8"/>
  <c r="AB12" i="8"/>
  <c r="AB47" i="8"/>
  <c r="AB92" i="8"/>
  <c r="AB67" i="8"/>
  <c r="AB50" i="8"/>
  <c r="AB425" i="8"/>
  <c r="AB52" i="8"/>
  <c r="AB241" i="8"/>
  <c r="AB20" i="8"/>
  <c r="AB21" i="8"/>
  <c r="AB301" i="8"/>
  <c r="AB381" i="8"/>
  <c r="AB151" i="8"/>
  <c r="AB13" i="8"/>
  <c r="AB318" i="8"/>
  <c r="AB42" i="8"/>
  <c r="AB191" i="8"/>
  <c r="AB296" i="8"/>
  <c r="AB87" i="8"/>
  <c r="AB403" i="8"/>
  <c r="AB248" i="8"/>
  <c r="AA39" i="8"/>
  <c r="AA484" i="8"/>
  <c r="AA586" i="8"/>
  <c r="AA144" i="8"/>
  <c r="AA399" i="8"/>
  <c r="AA552" i="8"/>
  <c r="AD4" i="8"/>
  <c r="AC6" i="8"/>
  <c r="AA246" i="8"/>
  <c r="AA63" i="8"/>
  <c r="AA569" i="8"/>
  <c r="AA603" i="8"/>
  <c r="AA110" i="8"/>
  <c r="AA195" i="8"/>
  <c r="Z44" i="8"/>
  <c r="AA331" i="8"/>
  <c r="AA501" i="8"/>
  <c r="AA535" i="8"/>
  <c r="P7" i="1"/>
  <c r="R695" i="1"/>
  <c r="R331" i="1"/>
  <c r="R603" i="1"/>
  <c r="R399" i="1"/>
  <c r="R72" i="1"/>
  <c r="R535" i="1"/>
  <c r="R518" i="1"/>
  <c r="R552" i="1"/>
  <c r="R280" i="1"/>
  <c r="Q44" i="1"/>
  <c r="R263" i="1"/>
  <c r="R467" i="1"/>
  <c r="R39" i="1"/>
  <c r="R99" i="1"/>
  <c r="R365" i="1"/>
  <c r="R178" i="1"/>
  <c r="R127" i="1"/>
  <c r="S22" i="1"/>
  <c r="S37" i="1"/>
  <c r="S17" i="1"/>
  <c r="S33" i="1"/>
  <c r="S42" i="1"/>
  <c r="S47" i="1"/>
  <c r="S14" i="1"/>
  <c r="S26" i="1"/>
  <c r="S56" i="1"/>
  <c r="S77" i="1"/>
  <c r="S92" i="1"/>
  <c r="S13" i="1"/>
  <c r="S25" i="1"/>
  <c r="S88" i="1"/>
  <c r="S10" i="1"/>
  <c r="S62" i="1"/>
  <c r="S83" i="1"/>
  <c r="S108" i="1"/>
  <c r="S115" i="1"/>
  <c r="S132" i="1"/>
  <c r="S152" i="1"/>
  <c r="S174" i="1"/>
  <c r="S19" i="1"/>
  <c r="S28" i="1"/>
  <c r="S30" i="1"/>
  <c r="S36" i="1"/>
  <c r="S53" i="1"/>
  <c r="S59" i="1"/>
  <c r="S66" i="1"/>
  <c r="S71" i="1"/>
  <c r="S84" i="1"/>
  <c r="S104" i="1"/>
  <c r="S124" i="1"/>
  <c r="S157" i="1"/>
  <c r="S158" i="1"/>
  <c r="S177" i="1"/>
  <c r="S190" i="1"/>
  <c r="S204" i="1"/>
  <c r="S213" i="1"/>
  <c r="S15" i="1"/>
  <c r="S32" i="1"/>
  <c r="S38" i="1"/>
  <c r="S96" i="1"/>
  <c r="S105" i="1"/>
  <c r="S125" i="1"/>
  <c r="S126" i="1"/>
  <c r="S159" i="1"/>
  <c r="S191" i="1"/>
  <c r="S199" i="1"/>
  <c r="S51" i="1"/>
  <c r="S95" i="1"/>
  <c r="S148" i="1"/>
  <c r="S153" i="1"/>
  <c r="S200" i="1"/>
  <c r="S225" i="1"/>
  <c r="S234" i="1"/>
  <c r="S255" i="1"/>
  <c r="S276" i="1"/>
  <c r="S281" i="1"/>
  <c r="S298" i="1"/>
  <c r="S330" i="1"/>
  <c r="S347" i="1"/>
  <c r="S357" i="1"/>
  <c r="S374" i="1"/>
  <c r="S389" i="1"/>
  <c r="S9" i="1"/>
  <c r="S23" i="1"/>
  <c r="S65" i="1"/>
  <c r="S78" i="1"/>
  <c r="S103" i="1"/>
  <c r="S120" i="1"/>
  <c r="S181" i="1"/>
  <c r="S186" i="1"/>
  <c r="S226" i="1"/>
  <c r="S245" i="1"/>
  <c r="S250" i="1"/>
  <c r="S271" i="1"/>
  <c r="S292" i="1"/>
  <c r="S309" i="1"/>
  <c r="S325" i="1"/>
  <c r="S342" i="1"/>
  <c r="S352" i="1"/>
  <c r="S369" i="1"/>
  <c r="S384" i="1"/>
  <c r="S48" i="1"/>
  <c r="S61" i="1"/>
  <c r="S67" i="1"/>
  <c r="S73" i="1"/>
  <c r="S106" i="1"/>
  <c r="S130" i="1"/>
  <c r="S142" i="1"/>
  <c r="S175" i="1"/>
  <c r="S230" i="1"/>
  <c r="S242" i="1"/>
  <c r="S257" i="1"/>
  <c r="S272" i="1"/>
  <c r="S287" i="1"/>
  <c r="S300" i="1"/>
  <c r="S312" i="1"/>
  <c r="S326" i="1"/>
  <c r="S339" i="1"/>
  <c r="S355" i="1"/>
  <c r="S368" i="1"/>
  <c r="S400" i="1"/>
  <c r="S421" i="1"/>
  <c r="S436" i="1"/>
  <c r="S463" i="1"/>
  <c r="S480" i="1"/>
  <c r="S485" i="1"/>
  <c r="S502" i="1"/>
  <c r="S519" i="1"/>
  <c r="S550" i="1"/>
  <c r="S567" i="1"/>
  <c r="S573" i="1"/>
  <c r="S589" i="1"/>
  <c r="S606" i="1"/>
  <c r="S623" i="1"/>
  <c r="S640" i="1"/>
  <c r="S657" i="1"/>
  <c r="S674" i="1"/>
  <c r="S43" i="1"/>
  <c r="S49" i="1"/>
  <c r="S87" i="1"/>
  <c r="S163" i="1"/>
  <c r="S203" i="1"/>
  <c r="S214" i="1"/>
  <c r="S219" i="1"/>
  <c r="S224" i="1"/>
  <c r="S241" i="1"/>
  <c r="S256" i="1"/>
  <c r="S299" i="1"/>
  <c r="S311" i="1"/>
  <c r="S338" i="1"/>
  <c r="S354" i="1"/>
  <c r="S367" i="1"/>
  <c r="S379" i="1"/>
  <c r="S396" i="1"/>
  <c r="S411" i="1"/>
  <c r="S432" i="1"/>
  <c r="S447" i="1"/>
  <c r="S458" i="1"/>
  <c r="S475" i="1"/>
  <c r="S496" i="1"/>
  <c r="S513" i="1"/>
  <c r="S530" i="1"/>
  <c r="S545" i="1"/>
  <c r="S562" i="1"/>
  <c r="S584" i="1"/>
  <c r="S600" i="1"/>
  <c r="S617" i="1"/>
  <c r="S634" i="1"/>
  <c r="S651" i="1"/>
  <c r="S668" i="1"/>
  <c r="S685" i="1"/>
  <c r="S18" i="1"/>
  <c r="S20" i="1"/>
  <c r="S21" i="1"/>
  <c r="S76" i="1"/>
  <c r="S94" i="1"/>
  <c r="S129" i="1"/>
  <c r="S189" i="1"/>
  <c r="S267" i="1"/>
  <c r="S284" i="1"/>
  <c r="S313" i="1"/>
  <c r="S340" i="1"/>
  <c r="S346" i="1"/>
  <c r="S360" i="1"/>
  <c r="S398" i="1"/>
  <c r="S403" i="1"/>
  <c r="S415" i="1"/>
  <c r="S418" i="1"/>
  <c r="S430" i="1"/>
  <c r="S435" i="1"/>
  <c r="S460" i="1"/>
  <c r="S473" i="1"/>
  <c r="S488" i="1"/>
  <c r="S500" i="1"/>
  <c r="S541" i="1"/>
  <c r="S554" i="1"/>
  <c r="S566" i="1"/>
  <c r="S594" i="1"/>
  <c r="S630" i="1"/>
  <c r="S643" i="1"/>
  <c r="S656" i="1"/>
  <c r="S156" i="1"/>
  <c r="S173" i="1"/>
  <c r="S184" i="1"/>
  <c r="S262" i="1"/>
  <c r="S273" i="1"/>
  <c r="S290" i="1"/>
  <c r="S401" i="1"/>
  <c r="S413" i="1"/>
  <c r="S31" i="1"/>
  <c r="S112" i="1"/>
  <c r="S137" i="1"/>
  <c r="S165" i="1"/>
  <c r="S192" i="1"/>
  <c r="S206" i="1"/>
  <c r="S215" i="1"/>
  <c r="S222" i="1"/>
  <c r="S236" i="1"/>
  <c r="S247" i="1"/>
  <c r="S253" i="1"/>
  <c r="S264" i="1"/>
  <c r="S270" i="1"/>
  <c r="S293" i="1"/>
  <c r="S320" i="1"/>
  <c r="S370" i="1"/>
  <c r="S376" i="1"/>
  <c r="S397" i="1"/>
  <c r="S402" i="1"/>
  <c r="S414" i="1"/>
  <c r="S417" i="1"/>
  <c r="S429" i="1"/>
  <c r="S434" i="1"/>
  <c r="S446" i="1"/>
  <c r="S459" i="1"/>
  <c r="S472" i="1"/>
  <c r="S487" i="1"/>
  <c r="S499" i="1"/>
  <c r="S512" i="1"/>
  <c r="S540" i="1"/>
  <c r="S553" i="1"/>
  <c r="S565" i="1"/>
  <c r="S593" i="1"/>
  <c r="S629" i="1"/>
  <c r="S642" i="1"/>
  <c r="S655" i="1"/>
  <c r="S667" i="1"/>
  <c r="S68" i="1"/>
  <c r="S89" i="1"/>
  <c r="S102" i="1"/>
  <c r="S233" i="1"/>
  <c r="S239" i="1"/>
  <c r="S279" i="1"/>
  <c r="S296" i="1"/>
  <c r="S317" i="1"/>
  <c r="S323" i="1"/>
  <c r="S373" i="1"/>
  <c r="S390" i="1"/>
  <c r="S428" i="1"/>
  <c r="S445" i="1"/>
  <c r="S471" i="1"/>
  <c r="S24" i="1"/>
  <c r="S40" i="1"/>
  <c r="S91" i="1"/>
  <c r="S93" i="1"/>
  <c r="S128" i="1"/>
  <c r="S136" i="1"/>
  <c r="S162" i="1"/>
  <c r="S171" i="1"/>
  <c r="S179" i="1"/>
  <c r="S187" i="1"/>
  <c r="S217" i="1"/>
  <c r="S220" i="1"/>
  <c r="S228" i="1"/>
  <c r="S269" i="1"/>
  <c r="S318" i="1"/>
  <c r="S321" i="1"/>
  <c r="S336" i="1"/>
  <c r="S419" i="1"/>
  <c r="S451" i="1"/>
  <c r="S453" i="1"/>
  <c r="S514" i="1"/>
  <c r="S521" i="1"/>
  <c r="S555" i="1"/>
  <c r="S561" i="1"/>
  <c r="S591" i="1"/>
  <c r="S621" i="1"/>
  <c r="S627" i="1"/>
  <c r="S669" i="1"/>
  <c r="S676" i="1"/>
  <c r="S697" i="1"/>
  <c r="S703" i="1"/>
  <c r="S12" i="1"/>
  <c r="S16" i="1"/>
  <c r="S79" i="1"/>
  <c r="S82" i="1"/>
  <c r="S138" i="1"/>
  <c r="S145" i="1"/>
  <c r="S154" i="1"/>
  <c r="S172" i="1"/>
  <c r="S180" i="1"/>
  <c r="S202" i="1"/>
  <c r="S232" i="1"/>
  <c r="S235" i="1"/>
  <c r="S260" i="1"/>
  <c r="S301" i="1"/>
  <c r="S304" i="1"/>
  <c r="S356" i="1"/>
  <c r="S393" i="1"/>
  <c r="S455" i="1"/>
  <c r="S464" i="1"/>
  <c r="S497" i="1"/>
  <c r="S527" i="1"/>
  <c r="S538" i="1"/>
  <c r="S577" i="1"/>
  <c r="S597" i="1"/>
  <c r="S633" i="1"/>
  <c r="S646" i="1"/>
  <c r="S652" i="1"/>
  <c r="S688" i="1"/>
  <c r="S371" i="1"/>
  <c r="S408" i="1"/>
  <c r="S494" i="1"/>
  <c r="S547" i="1"/>
  <c r="S580" i="1"/>
  <c r="S27" i="1"/>
  <c r="S52" i="1"/>
  <c r="S55" i="1"/>
  <c r="S139" i="1"/>
  <c r="S147" i="1"/>
  <c r="S155" i="1"/>
  <c r="S164" i="1"/>
  <c r="S275" i="1"/>
  <c r="S307" i="1"/>
  <c r="S362" i="1"/>
  <c r="S388" i="1"/>
  <c r="S425" i="1"/>
  <c r="S427" i="1"/>
  <c r="S466" i="1"/>
  <c r="S474" i="1"/>
  <c r="S557" i="1"/>
  <c r="S563" i="1"/>
  <c r="S583" i="1"/>
  <c r="S610" i="1"/>
  <c r="S616" i="1"/>
  <c r="S659" i="1"/>
  <c r="S665" i="1"/>
  <c r="S261" i="1"/>
  <c r="S319" i="1"/>
  <c r="S322" i="1"/>
  <c r="S377" i="1"/>
  <c r="S383" i="1"/>
  <c r="S80" i="1"/>
  <c r="S100" i="1"/>
  <c r="S119" i="1"/>
  <c r="S201" i="1"/>
  <c r="S210" i="1"/>
  <c r="S249" i="1"/>
  <c r="S252" i="1"/>
  <c r="S289" i="1"/>
  <c r="S404" i="1"/>
  <c r="S406" i="1"/>
  <c r="S517" i="1"/>
  <c r="S524" i="1"/>
  <c r="S574" i="1"/>
  <c r="S588" i="1"/>
  <c r="S636" i="1"/>
  <c r="S673" i="1"/>
  <c r="S679" i="1"/>
  <c r="S690" i="1"/>
  <c r="S700" i="1"/>
  <c r="S188" i="1"/>
  <c r="S324" i="1"/>
  <c r="S359" i="1"/>
  <c r="S385" i="1"/>
  <c r="S423" i="1"/>
  <c r="S462" i="1"/>
  <c r="S491" i="1"/>
  <c r="S533" i="1"/>
  <c r="S571" i="1"/>
  <c r="S604" i="1"/>
  <c r="S682" i="1"/>
  <c r="S693" i="1"/>
  <c r="S101" i="1"/>
  <c r="S111" i="1"/>
  <c r="S146" i="1"/>
  <c r="S221" i="1"/>
  <c r="S243" i="1"/>
  <c r="S295" i="1"/>
  <c r="S316" i="1"/>
  <c r="S438" i="1"/>
  <c r="S477" i="1"/>
  <c r="S483" i="1"/>
  <c r="S607" i="1"/>
  <c r="S613" i="1"/>
  <c r="S649" i="1"/>
  <c r="S238" i="1"/>
  <c r="S278" i="1"/>
  <c r="S310" i="1"/>
  <c r="S327" i="1"/>
  <c r="S345" i="1"/>
  <c r="S366" i="1"/>
  <c r="S391" i="1"/>
  <c r="S395" i="1"/>
  <c r="S457" i="1"/>
  <c r="S504" i="1"/>
  <c r="S510" i="1"/>
  <c r="S544" i="1"/>
  <c r="S46" i="1"/>
  <c r="S121" i="1"/>
  <c r="S140" i="1"/>
  <c r="S197" i="1"/>
  <c r="S258" i="1"/>
  <c r="S410" i="1"/>
  <c r="S98" i="1"/>
  <c r="S167" i="1"/>
  <c r="S185" i="1"/>
  <c r="S216" i="1"/>
  <c r="S349" i="1"/>
  <c r="S392" i="1"/>
  <c r="S394" i="1"/>
  <c r="S426" i="1"/>
  <c r="S439" i="1"/>
  <c r="S442" i="1"/>
  <c r="S29" i="1"/>
  <c r="S254" i="1"/>
  <c r="S41" i="1"/>
  <c r="S57" i="1"/>
  <c r="S218" i="1"/>
  <c r="S131" i="1"/>
  <c r="S237" i="1"/>
  <c r="S306" i="1"/>
  <c r="S333" i="1"/>
  <c r="S343" i="1"/>
  <c r="S441" i="1"/>
  <c r="S448" i="1"/>
  <c r="S465" i="1"/>
  <c r="S490" i="1"/>
  <c r="S525" i="1"/>
  <c r="S74" i="1"/>
  <c r="S194" i="1"/>
  <c r="S244" i="1"/>
  <c r="S285" i="1"/>
  <c r="S337" i="1"/>
  <c r="S386" i="1"/>
  <c r="S405" i="1"/>
  <c r="S50" i="1"/>
  <c r="S69" i="1"/>
  <c r="S122" i="1"/>
  <c r="S141" i="1"/>
  <c r="S380" i="1"/>
  <c r="S437" i="1"/>
  <c r="S508" i="1"/>
  <c r="S509" i="1"/>
  <c r="S522" i="1"/>
  <c r="S523" i="1"/>
  <c r="S534" i="1"/>
  <c r="S605" i="1"/>
  <c r="S611" i="1"/>
  <c r="S619" i="1"/>
  <c r="S661" i="1"/>
  <c r="S699" i="1"/>
  <c r="S150" i="1"/>
  <c r="S205" i="1"/>
  <c r="S585" i="1"/>
  <c r="S641" i="1"/>
  <c r="S647" i="1"/>
  <c r="S662" i="1"/>
  <c r="S58" i="1"/>
  <c r="S107" i="1"/>
  <c r="S227" i="1"/>
  <c r="S407" i="1"/>
  <c r="S412" i="1"/>
  <c r="S495" i="1"/>
  <c r="S64" i="1"/>
  <c r="S116" i="1"/>
  <c r="S211" i="1"/>
  <c r="S372" i="1"/>
  <c r="S526" i="1"/>
  <c r="S631" i="1"/>
  <c r="S638" i="1"/>
  <c r="S701" i="1"/>
  <c r="S286" i="1"/>
  <c r="S670" i="1"/>
  <c r="S677" i="1"/>
  <c r="S335" i="1"/>
  <c r="S461" i="1"/>
  <c r="S481" i="1"/>
  <c r="S498" i="1"/>
  <c r="S11" i="1"/>
  <c r="S60" i="1"/>
  <c r="S265" i="1"/>
  <c r="S305" i="1"/>
  <c r="S482" i="1"/>
  <c r="S645" i="1"/>
  <c r="S658" i="1"/>
  <c r="S664" i="1"/>
  <c r="S114" i="1"/>
  <c r="S176" i="1"/>
  <c r="S198" i="1"/>
  <c r="S251" i="1"/>
  <c r="S303" i="1"/>
  <c r="S431" i="1"/>
  <c r="S516" i="1"/>
  <c r="S97" i="1"/>
  <c r="S207" i="1"/>
  <c r="S209" i="1"/>
  <c r="S288" i="1"/>
  <c r="S364" i="1"/>
  <c r="S387" i="1"/>
  <c r="S456" i="1"/>
  <c r="S468" i="1"/>
  <c r="S492" i="1"/>
  <c r="S536" i="1"/>
  <c r="S644" i="1"/>
  <c r="S650" i="1"/>
  <c r="S653" i="1"/>
  <c r="S663" i="1"/>
  <c r="S672" i="1"/>
  <c r="S675" i="1"/>
  <c r="S678" i="1"/>
  <c r="S698" i="1"/>
  <c r="S449" i="1"/>
  <c r="S560" i="1"/>
  <c r="S170" i="1"/>
  <c r="S381" i="1"/>
  <c r="S75" i="1"/>
  <c r="S143" i="1"/>
  <c r="S168" i="1"/>
  <c r="S248" i="1"/>
  <c r="S283" i="1"/>
  <c r="S302" i="1"/>
  <c r="S328" i="1"/>
  <c r="S353" i="1"/>
  <c r="S486" i="1"/>
  <c r="S505" i="1"/>
  <c r="S507" i="1"/>
  <c r="S548" i="1"/>
  <c r="S595" i="1"/>
  <c r="S639" i="1"/>
  <c r="S702" i="1"/>
  <c r="S572" i="1"/>
  <c r="S598" i="1"/>
  <c r="S579" i="1"/>
  <c r="S694" i="1"/>
  <c r="S223" i="1"/>
  <c r="S274" i="1"/>
  <c r="S277" i="1"/>
  <c r="S361" i="1"/>
  <c r="S375" i="1"/>
  <c r="S470" i="1"/>
  <c r="S529" i="1"/>
  <c r="S559" i="1"/>
  <c r="S590" i="1"/>
  <c r="S612" i="1"/>
  <c r="S660" i="1"/>
  <c r="S681" i="1"/>
  <c r="S691" i="1"/>
  <c r="S169" i="1"/>
  <c r="S329" i="1"/>
  <c r="S193" i="1"/>
  <c r="S520" i="1"/>
  <c r="S70" i="1"/>
  <c r="S149" i="1"/>
  <c r="S182" i="1"/>
  <c r="S231" i="1"/>
  <c r="S291" i="1"/>
  <c r="S294" i="1"/>
  <c r="S443" i="1"/>
  <c r="S493" i="1"/>
  <c r="S531" i="1"/>
  <c r="S680" i="1"/>
  <c r="S628" i="1"/>
  <c r="S118" i="1"/>
  <c r="S135" i="1"/>
  <c r="S266" i="1"/>
  <c r="S351" i="1"/>
  <c r="S539" i="1"/>
  <c r="S542" i="1"/>
  <c r="S581" i="1"/>
  <c r="S608" i="1"/>
  <c r="S86" i="1"/>
  <c r="S123" i="1"/>
  <c r="S378" i="1"/>
  <c r="S576" i="1"/>
  <c r="S602" i="1"/>
  <c r="S625" i="1"/>
  <c r="S160" i="1"/>
  <c r="S479" i="1"/>
  <c r="S615" i="1"/>
  <c r="S684" i="1"/>
  <c r="S558" i="1"/>
  <c r="S166" i="1"/>
  <c r="S240" i="1"/>
  <c r="S308" i="1"/>
  <c r="S469" i="1"/>
  <c r="S506" i="1"/>
  <c r="S528" i="1"/>
  <c r="S575" i="1"/>
  <c r="S601" i="1"/>
  <c r="S624" i="1"/>
  <c r="S632" i="1"/>
  <c r="S315" i="1"/>
  <c r="S358" i="1"/>
  <c r="S444" i="1"/>
  <c r="S478" i="1"/>
  <c r="S570" i="1"/>
  <c r="S687" i="1"/>
  <c r="S268" i="1"/>
  <c r="S113" i="1"/>
  <c r="S133" i="1"/>
  <c r="S282" i="1"/>
  <c r="S489" i="1"/>
  <c r="S587" i="1"/>
  <c r="S609" i="1"/>
  <c r="S424" i="1"/>
  <c r="S564" i="1"/>
  <c r="S341" i="1"/>
  <c r="S454" i="1"/>
  <c r="S503" i="1"/>
  <c r="S511" i="1"/>
  <c r="S578" i="1"/>
  <c r="S626" i="1"/>
  <c r="S692" i="1"/>
  <c r="S515" i="1"/>
  <c r="S556" i="1"/>
  <c r="S546" i="1"/>
  <c r="S582" i="1"/>
  <c r="S350" i="1"/>
  <c r="S409" i="1"/>
  <c r="S332" i="1"/>
  <c r="S532" i="1"/>
  <c r="S596" i="1"/>
  <c r="S618" i="1"/>
  <c r="S363" i="1"/>
  <c r="S183" i="1"/>
  <c r="S420" i="1"/>
  <c r="S117" i="1"/>
  <c r="S551" i="1"/>
  <c r="S648" i="1"/>
  <c r="S422" i="1"/>
  <c r="S440" i="1"/>
  <c r="S549" i="1"/>
  <c r="S85" i="1"/>
  <c r="S259" i="1"/>
  <c r="S568" i="1"/>
  <c r="S686" i="1"/>
  <c r="S476" i="1"/>
  <c r="S592" i="1"/>
  <c r="S614" i="1"/>
  <c r="S35" i="1"/>
  <c r="S196" i="1"/>
  <c r="S543" i="1"/>
  <c r="S666" i="1"/>
  <c r="S344" i="1"/>
  <c r="S452" i="1"/>
  <c r="S134" i="1"/>
  <c r="S151" i="1"/>
  <c r="S537" i="1"/>
  <c r="S599" i="1"/>
  <c r="S622" i="1"/>
  <c r="S635" i="1"/>
  <c r="S208" i="1"/>
  <c r="S334" i="1"/>
  <c r="S683" i="1"/>
  <c r="R654" i="1"/>
  <c r="Q109" i="1"/>
  <c r="R484" i="1"/>
  <c r="R90" i="1"/>
  <c r="R501" i="1"/>
  <c r="R110" i="1"/>
  <c r="R671" i="1"/>
  <c r="R450" i="1"/>
  <c r="R689" i="1"/>
  <c r="R433" i="1"/>
  <c r="R586" i="1"/>
  <c r="R45" i="1"/>
  <c r="R314" i="1"/>
  <c r="R620" i="1"/>
  <c r="R34" i="1"/>
  <c r="R348" i="1"/>
  <c r="R195" i="1"/>
  <c r="R81" i="1"/>
  <c r="R229" i="1"/>
  <c r="R144" i="1"/>
  <c r="R161" i="1"/>
  <c r="R54" i="1"/>
  <c r="R382" i="1"/>
  <c r="R246" i="1"/>
  <c r="R297" i="1"/>
  <c r="R212" i="1"/>
  <c r="R416" i="1"/>
  <c r="R569" i="1"/>
  <c r="R637" i="1"/>
  <c r="R63" i="1"/>
  <c r="N5" i="1"/>
  <c r="H18" i="10" s="1"/>
  <c r="U4" i="1"/>
  <c r="T6" i="1"/>
  <c r="I15" i="10" l="1"/>
  <c r="K17" i="9"/>
  <c r="M17" i="9" s="1"/>
  <c r="P8" i="1"/>
  <c r="J13" i="10"/>
  <c r="J15" i="10" s="1"/>
  <c r="Z11" i="10"/>
  <c r="Z12" i="10"/>
  <c r="Y5" i="8"/>
  <c r="Z7" i="8"/>
  <c r="Z8" i="8" s="1"/>
  <c r="AB695" i="8"/>
  <c r="AB246" i="8"/>
  <c r="AB34" i="8"/>
  <c r="AB552" i="8"/>
  <c r="AB81" i="8"/>
  <c r="AB54" i="8"/>
  <c r="AB127" i="8"/>
  <c r="AB484" i="8"/>
  <c r="AB450" i="8"/>
  <c r="AB348" i="8"/>
  <c r="AB161" i="8"/>
  <c r="AB586" i="8"/>
  <c r="AB399" i="8"/>
  <c r="AB467" i="8"/>
  <c r="AB433" i="8"/>
  <c r="AB535" i="8"/>
  <c r="AE4" i="8"/>
  <c r="AD6" i="8"/>
  <c r="AB263" i="8"/>
  <c r="AB280" i="8"/>
  <c r="AB603" i="8"/>
  <c r="AB569" i="8"/>
  <c r="AB637" i="8"/>
  <c r="AB63" i="8"/>
  <c r="AB382" i="8"/>
  <c r="AB365" i="8"/>
  <c r="AB654" i="8"/>
  <c r="AB671" i="8"/>
  <c r="AB501" i="8"/>
  <c r="AB212" i="8"/>
  <c r="AA109" i="8"/>
  <c r="AB297" i="8"/>
  <c r="AB518" i="8"/>
  <c r="AB229" i="8"/>
  <c r="AB99" i="8"/>
  <c r="AB178" i="8"/>
  <c r="AB39" i="8"/>
  <c r="AB110" i="8"/>
  <c r="AB331" i="8"/>
  <c r="AB45" i="8"/>
  <c r="AA44" i="8"/>
  <c r="AB90" i="8"/>
  <c r="AB689" i="8"/>
  <c r="AC701" i="8"/>
  <c r="AC685" i="8"/>
  <c r="AC691" i="8"/>
  <c r="AC703" i="8"/>
  <c r="AC697" i="8"/>
  <c r="AC694" i="8"/>
  <c r="AC696" i="8"/>
  <c r="AC695" i="8" s="1"/>
  <c r="AC683" i="8"/>
  <c r="AC668" i="8"/>
  <c r="AC693" i="8"/>
  <c r="AC700" i="8"/>
  <c r="AC686" i="8"/>
  <c r="AC673" i="8"/>
  <c r="AC666" i="8"/>
  <c r="AC646" i="8"/>
  <c r="AC630" i="8"/>
  <c r="AC674" i="8"/>
  <c r="AC667" i="8"/>
  <c r="AC659" i="8"/>
  <c r="AC651" i="8"/>
  <c r="AC636" i="8"/>
  <c r="AC604" i="8"/>
  <c r="AC702" i="8"/>
  <c r="AC692" i="8"/>
  <c r="AC687" i="8"/>
  <c r="AC682" i="8"/>
  <c r="AC684" i="8"/>
  <c r="AC677" i="8"/>
  <c r="AC699" i="8"/>
  <c r="AC688" i="8"/>
  <c r="AC672" i="8"/>
  <c r="AC669" i="8"/>
  <c r="AC640" i="8"/>
  <c r="AC634" i="8"/>
  <c r="AC631" i="8"/>
  <c r="AC621" i="8"/>
  <c r="AC609" i="8"/>
  <c r="AC690" i="8"/>
  <c r="AC657" i="8"/>
  <c r="AC675" i="8"/>
  <c r="AC652" i="8"/>
  <c r="AC648" i="8"/>
  <c r="AC655" i="8"/>
  <c r="AC642" i="8"/>
  <c r="AC641" i="8"/>
  <c r="AC619" i="8"/>
  <c r="AC663" i="8"/>
  <c r="AC678" i="8"/>
  <c r="AC650" i="8"/>
  <c r="AC644" i="8"/>
  <c r="AC643" i="8"/>
  <c r="AC658" i="8"/>
  <c r="AC645" i="8"/>
  <c r="AC665" i="8"/>
  <c r="AC647" i="8"/>
  <c r="AC590" i="8"/>
  <c r="AC574" i="8"/>
  <c r="AC633" i="8"/>
  <c r="AC616" i="8"/>
  <c r="AC601" i="8"/>
  <c r="AC585" i="8"/>
  <c r="AC653" i="8"/>
  <c r="AC649" i="8"/>
  <c r="AC615" i="8"/>
  <c r="AC591" i="8"/>
  <c r="AC575" i="8"/>
  <c r="AC605" i="8"/>
  <c r="AC597" i="8"/>
  <c r="AC588" i="8"/>
  <c r="AC549" i="8"/>
  <c r="AC625" i="8"/>
  <c r="AC618" i="8"/>
  <c r="AC613" i="8"/>
  <c r="AC661" i="8"/>
  <c r="AC632" i="8"/>
  <c r="AC610" i="8"/>
  <c r="AC608" i="8"/>
  <c r="AC578" i="8"/>
  <c r="AC638" i="8"/>
  <c r="AC573" i="8"/>
  <c r="AC557" i="8"/>
  <c r="AC550" i="8"/>
  <c r="AC534" i="8"/>
  <c r="AC502" i="8"/>
  <c r="AC698" i="8"/>
  <c r="AC679" i="8"/>
  <c r="AC626" i="8"/>
  <c r="AC606" i="8"/>
  <c r="AC595" i="8"/>
  <c r="AC584" i="8"/>
  <c r="AC545" i="8"/>
  <c r="AC670" i="8"/>
  <c r="AC566" i="8"/>
  <c r="AC548" i="8"/>
  <c r="AC519" i="8"/>
  <c r="AC503" i="8"/>
  <c r="AC487" i="8"/>
  <c r="AC617" i="8"/>
  <c r="AC602" i="8"/>
  <c r="AC600" i="8"/>
  <c r="AC582" i="8"/>
  <c r="AC577" i="8"/>
  <c r="AC555" i="8"/>
  <c r="AC554" i="8"/>
  <c r="AC515" i="8"/>
  <c r="AC509" i="8"/>
  <c r="AC495" i="8"/>
  <c r="AC488" i="8"/>
  <c r="AC476" i="8"/>
  <c r="AC460" i="8"/>
  <c r="AC444" i="8"/>
  <c r="AC539" i="8"/>
  <c r="AC681" i="8"/>
  <c r="AC676" i="8"/>
  <c r="AC612" i="8"/>
  <c r="AC537" i="8"/>
  <c r="AC529" i="8"/>
  <c r="AC526" i="8"/>
  <c r="AC520" i="8"/>
  <c r="AC486" i="8"/>
  <c r="AC477" i="8"/>
  <c r="AC461" i="8"/>
  <c r="AC445" i="8"/>
  <c r="AC429" i="8"/>
  <c r="AC622" i="8"/>
  <c r="AC543" i="8"/>
  <c r="AC531" i="8"/>
  <c r="AC527" i="8"/>
  <c r="AC523" i="8"/>
  <c r="AC472" i="8"/>
  <c r="AC438" i="8"/>
  <c r="AC431" i="8"/>
  <c r="AC419" i="8"/>
  <c r="AC403" i="8"/>
  <c r="AC563" i="8"/>
  <c r="AC547" i="8"/>
  <c r="AC541" i="8"/>
  <c r="AC489" i="8"/>
  <c r="AC469" i="8"/>
  <c r="AC466" i="8"/>
  <c r="AC463" i="8"/>
  <c r="AC635" i="8"/>
  <c r="AC611" i="8"/>
  <c r="AC592" i="8"/>
  <c r="AC570" i="8"/>
  <c r="AC560" i="8"/>
  <c r="AC656" i="8"/>
  <c r="AC607" i="8"/>
  <c r="AC524" i="8"/>
  <c r="AC511" i="8"/>
  <c r="AC498" i="8"/>
  <c r="AC497" i="8"/>
  <c r="AC483" i="8"/>
  <c r="AC457" i="8"/>
  <c r="AC451" i="8"/>
  <c r="AC404" i="8"/>
  <c r="AC388" i="8"/>
  <c r="AC372" i="8"/>
  <c r="AC614" i="8"/>
  <c r="AC583" i="8"/>
  <c r="AC556" i="8"/>
  <c r="AC551" i="8"/>
  <c r="AC536" i="8"/>
  <c r="AC533" i="8"/>
  <c r="AC496" i="8"/>
  <c r="AC474" i="8"/>
  <c r="AC470" i="8"/>
  <c r="AC456" i="8"/>
  <c r="AC446" i="8"/>
  <c r="AC435" i="8"/>
  <c r="AC428" i="8"/>
  <c r="AC421" i="8"/>
  <c r="AC417" i="8"/>
  <c r="AC375" i="8"/>
  <c r="AC593" i="8"/>
  <c r="AC561" i="8"/>
  <c r="AC494" i="8"/>
  <c r="AC481" i="8"/>
  <c r="AC447" i="8"/>
  <c r="AC442" i="8"/>
  <c r="AC420" i="8"/>
  <c r="AC414" i="8"/>
  <c r="AC411" i="8"/>
  <c r="AC405" i="8"/>
  <c r="AC387" i="8"/>
  <c r="AC368" i="8"/>
  <c r="AC360" i="8"/>
  <c r="AC532" i="8"/>
  <c r="AC528" i="8"/>
  <c r="AC596" i="8"/>
  <c r="AC572" i="8"/>
  <c r="AC562" i="8"/>
  <c r="AC516" i="8"/>
  <c r="AC506" i="8"/>
  <c r="AC485" i="8"/>
  <c r="AC478" i="8"/>
  <c r="AC471" i="8"/>
  <c r="AC441" i="8"/>
  <c r="AC434" i="8"/>
  <c r="AC629" i="8"/>
  <c r="AC558" i="8"/>
  <c r="AC542" i="8"/>
  <c r="AC540" i="8"/>
  <c r="AC538" i="8"/>
  <c r="AC517" i="8"/>
  <c r="AC468" i="8"/>
  <c r="AC455" i="8"/>
  <c r="AC452" i="8"/>
  <c r="AC430" i="8"/>
  <c r="AC415" i="8"/>
  <c r="AC408" i="8"/>
  <c r="AC390" i="8"/>
  <c r="AC389" i="8"/>
  <c r="AC366" i="8"/>
  <c r="AC357" i="8"/>
  <c r="AC342" i="8"/>
  <c r="AC326" i="8"/>
  <c r="AC310" i="8"/>
  <c r="AC294" i="8"/>
  <c r="AC278" i="8"/>
  <c r="AC262" i="8"/>
  <c r="AC230" i="8"/>
  <c r="AC214" i="8"/>
  <c r="AC198" i="8"/>
  <c r="AC182" i="8"/>
  <c r="AC166" i="8"/>
  <c r="AC150" i="8"/>
  <c r="AC579" i="8"/>
  <c r="AC512" i="8"/>
  <c r="AC473" i="8"/>
  <c r="AC437" i="8"/>
  <c r="AC401" i="8"/>
  <c r="AC397" i="8"/>
  <c r="AC353" i="8"/>
  <c r="AC337" i="8"/>
  <c r="AC321" i="8"/>
  <c r="AC305" i="8"/>
  <c r="AC289" i="8"/>
  <c r="AC273" i="8"/>
  <c r="AC257" i="8"/>
  <c r="AC241" i="8"/>
  <c r="AC225" i="8"/>
  <c r="AC209" i="8"/>
  <c r="AC193" i="8"/>
  <c r="AC177" i="8"/>
  <c r="AC145" i="8"/>
  <c r="AC664" i="8"/>
  <c r="AC627" i="8"/>
  <c r="AC544" i="8"/>
  <c r="AC513" i="8"/>
  <c r="AC449" i="8"/>
  <c r="AC624" i="8"/>
  <c r="AC587" i="8"/>
  <c r="AC522" i="8"/>
  <c r="AC458" i="8"/>
  <c r="AC412" i="8"/>
  <c r="AC394" i="8"/>
  <c r="AC380" i="8"/>
  <c r="AC379" i="8"/>
  <c r="AC343" i="8"/>
  <c r="AC327" i="8"/>
  <c r="AC311" i="8"/>
  <c r="AC295" i="8"/>
  <c r="AC279" i="8"/>
  <c r="AC247" i="8"/>
  <c r="AC231" i="8"/>
  <c r="AC215" i="8"/>
  <c r="AC199" i="8"/>
  <c r="AC183" i="8"/>
  <c r="AC167" i="8"/>
  <c r="AC151" i="8"/>
  <c r="AC505" i="8"/>
  <c r="AC443" i="8"/>
  <c r="AC409" i="8"/>
  <c r="AC395" i="8"/>
  <c r="AC376" i="8"/>
  <c r="AC355" i="8"/>
  <c r="AC346" i="8"/>
  <c r="AC309" i="8"/>
  <c r="AC300" i="8"/>
  <c r="AC291" i="8"/>
  <c r="AC282" i="8"/>
  <c r="AC245" i="8"/>
  <c r="AC236" i="8"/>
  <c r="AC226" i="8"/>
  <c r="AC217" i="8"/>
  <c r="AC208" i="8"/>
  <c r="AC580" i="8"/>
  <c r="AC499" i="8"/>
  <c r="AC482" i="8"/>
  <c r="AC464" i="8"/>
  <c r="AC418" i="8"/>
  <c r="AC400" i="8"/>
  <c r="AC385" i="8"/>
  <c r="AC367" i="8"/>
  <c r="AC359" i="8"/>
  <c r="AC354" i="8"/>
  <c r="AC345" i="8"/>
  <c r="AC318" i="8"/>
  <c r="AC290" i="8"/>
  <c r="AC281" i="8"/>
  <c r="AC254" i="8"/>
  <c r="AC216" i="8"/>
  <c r="AC207" i="8"/>
  <c r="AC581" i="8"/>
  <c r="AC510" i="8"/>
  <c r="AC492" i="8"/>
  <c r="AC490" i="8"/>
  <c r="AC427" i="8"/>
  <c r="AC628" i="8"/>
  <c r="AC598" i="8"/>
  <c r="AC565" i="8"/>
  <c r="AC462" i="8"/>
  <c r="AC426" i="8"/>
  <c r="AC361" i="8"/>
  <c r="AC335" i="8"/>
  <c r="AC299" i="8"/>
  <c r="AC271" i="8"/>
  <c r="AC235" i="8"/>
  <c r="AC206" i="8"/>
  <c r="AC567" i="8"/>
  <c r="AC564" i="8"/>
  <c r="AC521" i="8"/>
  <c r="AC525" i="8"/>
  <c r="AC571" i="8"/>
  <c r="AC568" i="8"/>
  <c r="AC553" i="8"/>
  <c r="AC623" i="8"/>
  <c r="AC599" i="8"/>
  <c r="AC576" i="8"/>
  <c r="AC514" i="8"/>
  <c r="AC546" i="8"/>
  <c r="AC508" i="8"/>
  <c r="AC662" i="8"/>
  <c r="AC594" i="8"/>
  <c r="AC493" i="8"/>
  <c r="AC479" i="8"/>
  <c r="AC639" i="8"/>
  <c r="AC480" i="8"/>
  <c r="AC660" i="8"/>
  <c r="AC680" i="8"/>
  <c r="AC500" i="8"/>
  <c r="AC425" i="8"/>
  <c r="AC530" i="8"/>
  <c r="AC453" i="8"/>
  <c r="AC491" i="8"/>
  <c r="AC459" i="8"/>
  <c r="AC424" i="8"/>
  <c r="AC589" i="8"/>
  <c r="AC440" i="8"/>
  <c r="AC432" i="8"/>
  <c r="AC448" i="8"/>
  <c r="AC504" i="8"/>
  <c r="AC422" i="8"/>
  <c r="AC364" i="8"/>
  <c r="AC407" i="8"/>
  <c r="AC384" i="8"/>
  <c r="AC439" i="8"/>
  <c r="AC454" i="8"/>
  <c r="AC358" i="8"/>
  <c r="AC423" i="8"/>
  <c r="AC413" i="8"/>
  <c r="AC350" i="8"/>
  <c r="AC324" i="8"/>
  <c r="AC298" i="8"/>
  <c r="AC296" i="8"/>
  <c r="AC285" i="8"/>
  <c r="AC465" i="8"/>
  <c r="AC370" i="8"/>
  <c r="AC339" i="8"/>
  <c r="AC317" i="8"/>
  <c r="AC312" i="8"/>
  <c r="AC303" i="8"/>
  <c r="AC284" i="8"/>
  <c r="AC391" i="8"/>
  <c r="AC306" i="8"/>
  <c r="AC302" i="8"/>
  <c r="AC374" i="8"/>
  <c r="AC320" i="8"/>
  <c r="AC559" i="8"/>
  <c r="AC507" i="8"/>
  <c r="AC351" i="8"/>
  <c r="AC325" i="8"/>
  <c r="AC315" i="8"/>
  <c r="AC265" i="8"/>
  <c r="AC238" i="8"/>
  <c r="AC227" i="8"/>
  <c r="AC210" i="8"/>
  <c r="AC322" i="8"/>
  <c r="AC276" i="8"/>
  <c r="AC275" i="8"/>
  <c r="AC402" i="8"/>
  <c r="AC393" i="8"/>
  <c r="AC356" i="8"/>
  <c r="AC377" i="8"/>
  <c r="AC330" i="8"/>
  <c r="AC259" i="8"/>
  <c r="AC258" i="8"/>
  <c r="AC252" i="8"/>
  <c r="AC234" i="8"/>
  <c r="AC213" i="8"/>
  <c r="AC184" i="8"/>
  <c r="AC176" i="8"/>
  <c r="AC475" i="8"/>
  <c r="AC392" i="8"/>
  <c r="AC340" i="8"/>
  <c r="AC338" i="8"/>
  <c r="AC336" i="8"/>
  <c r="AC334" i="8"/>
  <c r="AC292" i="8"/>
  <c r="AC260" i="8"/>
  <c r="AC244" i="8"/>
  <c r="AC175" i="8"/>
  <c r="AC406" i="8"/>
  <c r="AC352" i="8"/>
  <c r="AC293" i="8"/>
  <c r="AC363" i="8"/>
  <c r="AC266" i="8"/>
  <c r="AC243" i="8"/>
  <c r="AC224" i="8"/>
  <c r="AC188" i="8"/>
  <c r="AC181" i="8"/>
  <c r="AC157" i="8"/>
  <c r="AC148" i="8"/>
  <c r="AC133" i="8"/>
  <c r="AC117" i="8"/>
  <c r="AC349" i="8"/>
  <c r="AC344" i="8"/>
  <c r="AC205" i="8"/>
  <c r="AC203" i="8"/>
  <c r="AC201" i="8"/>
  <c r="AC170" i="8"/>
  <c r="AC139" i="8"/>
  <c r="AC128" i="8"/>
  <c r="AC112" i="8"/>
  <c r="AC267" i="8"/>
  <c r="AC222" i="8"/>
  <c r="AC211" i="8"/>
  <c r="AC196" i="8"/>
  <c r="AC189" i="8"/>
  <c r="AC250" i="8"/>
  <c r="AC197" i="8"/>
  <c r="AC180" i="8"/>
  <c r="AC164" i="8"/>
  <c r="AC160" i="8"/>
  <c r="AC114" i="8"/>
  <c r="AC89" i="8"/>
  <c r="AC73" i="8"/>
  <c r="AC240" i="8"/>
  <c r="AC192" i="8"/>
  <c r="AC185" i="8"/>
  <c r="AC172" i="8"/>
  <c r="AC134" i="8"/>
  <c r="AC106" i="8"/>
  <c r="AC100" i="8"/>
  <c r="AC373" i="8"/>
  <c r="AC174" i="8"/>
  <c r="AC165" i="8"/>
  <c r="AC154" i="8"/>
  <c r="AC147" i="8"/>
  <c r="AC125" i="8"/>
  <c r="AC119" i="8"/>
  <c r="AC101" i="8"/>
  <c r="AC85" i="8"/>
  <c r="AC218" i="8"/>
  <c r="AC159" i="8"/>
  <c r="AC124" i="8"/>
  <c r="AC78" i="8"/>
  <c r="AC70" i="8"/>
  <c r="AC57" i="8"/>
  <c r="AC41" i="8"/>
  <c r="AC319" i="8"/>
  <c r="AC242" i="8"/>
  <c r="AC220" i="8"/>
  <c r="AC191" i="8"/>
  <c r="AC141" i="8"/>
  <c r="AC107" i="8"/>
  <c r="AC52" i="8"/>
  <c r="AC36" i="8"/>
  <c r="AC398" i="8"/>
  <c r="AC381" i="8"/>
  <c r="AC332" i="8"/>
  <c r="AC256" i="8"/>
  <c r="AC232" i="8"/>
  <c r="AC162" i="8"/>
  <c r="AC140" i="8"/>
  <c r="AC286" i="8"/>
  <c r="AC249" i="8"/>
  <c r="AC237" i="8"/>
  <c r="AC186" i="8"/>
  <c r="AC169" i="8"/>
  <c r="AC120" i="8"/>
  <c r="AC49" i="8"/>
  <c r="AC43" i="8"/>
  <c r="AC37" i="8"/>
  <c r="AC31" i="8"/>
  <c r="AC22" i="8"/>
  <c r="AC269" i="8"/>
  <c r="AC138" i="8"/>
  <c r="AC122" i="8"/>
  <c r="AC92" i="8"/>
  <c r="AC76" i="8"/>
  <c r="AC68" i="8"/>
  <c r="AC61" i="8"/>
  <c r="AC369" i="8"/>
  <c r="AC347" i="8"/>
  <c r="AC268" i="8"/>
  <c r="AC264" i="8"/>
  <c r="AC202" i="8"/>
  <c r="AC200" i="8"/>
  <c r="AC179" i="8"/>
  <c r="AC155" i="8"/>
  <c r="AC108" i="8"/>
  <c r="AC91" i="8"/>
  <c r="AC75" i="8"/>
  <c r="AC69" i="8"/>
  <c r="AC62" i="8"/>
  <c r="AC46" i="8"/>
  <c r="AC40" i="8"/>
  <c r="AC17" i="8"/>
  <c r="AC362" i="8"/>
  <c r="AC223" i="8"/>
  <c r="AC137" i="8"/>
  <c r="AC304" i="8"/>
  <c r="AC287" i="8"/>
  <c r="AC248" i="8"/>
  <c r="AC129" i="8"/>
  <c r="AC97" i="8"/>
  <c r="AC93" i="8"/>
  <c r="AC18" i="8"/>
  <c r="AC371" i="8"/>
  <c r="AC233" i="8"/>
  <c r="AC103" i="8"/>
  <c r="AC86" i="8"/>
  <c r="AC51" i="8"/>
  <c r="AC35" i="8"/>
  <c r="AC28" i="8"/>
  <c r="AC10" i="8"/>
  <c r="AC80" i="8"/>
  <c r="AC396" i="8"/>
  <c r="AC163" i="8"/>
  <c r="AC32" i="8"/>
  <c r="AC9" i="8"/>
  <c r="AC251" i="8"/>
  <c r="AC152" i="8"/>
  <c r="AC142" i="8"/>
  <c r="AC130" i="8"/>
  <c r="AC105" i="8"/>
  <c r="AC98" i="8"/>
  <c r="AC190" i="8"/>
  <c r="AC173" i="8"/>
  <c r="AC115" i="8"/>
  <c r="AC66" i="8"/>
  <c r="AC27" i="8"/>
  <c r="AC341" i="8"/>
  <c r="AC47" i="8"/>
  <c r="AC26" i="8"/>
  <c r="AC436" i="8"/>
  <c r="AC328" i="8"/>
  <c r="AC313" i="8"/>
  <c r="AC261" i="8"/>
  <c r="AC228" i="8"/>
  <c r="AC168" i="8"/>
  <c r="AC131" i="8"/>
  <c r="AC126" i="8"/>
  <c r="AC121" i="8"/>
  <c r="AC95" i="8"/>
  <c r="AC79" i="8"/>
  <c r="AC56" i="8"/>
  <c r="AC24" i="8"/>
  <c r="AC272" i="8"/>
  <c r="AC187" i="8"/>
  <c r="AC149" i="8"/>
  <c r="AC111" i="8"/>
  <c r="AC94" i="8"/>
  <c r="AC84" i="8"/>
  <c r="AC15" i="8"/>
  <c r="AC383" i="8"/>
  <c r="AC253" i="8"/>
  <c r="AC219" i="8"/>
  <c r="AC146" i="8"/>
  <c r="AC307" i="8"/>
  <c r="AC221" i="8"/>
  <c r="AC118" i="8"/>
  <c r="AC13" i="8"/>
  <c r="AC329" i="8"/>
  <c r="AC123" i="8"/>
  <c r="AC83" i="8"/>
  <c r="AC65" i="8"/>
  <c r="AC60" i="8"/>
  <c r="AC277" i="8"/>
  <c r="AC274" i="8"/>
  <c r="AC23" i="8"/>
  <c r="AC171" i="8"/>
  <c r="AC102" i="8"/>
  <c r="AC135" i="8"/>
  <c r="AC96" i="8"/>
  <c r="AC88" i="8"/>
  <c r="AC82" i="8"/>
  <c r="AC74" i="8"/>
  <c r="AC158" i="8"/>
  <c r="AC64" i="8"/>
  <c r="AC55" i="8"/>
  <c r="AC50" i="8"/>
  <c r="AC19" i="8"/>
  <c r="AC143" i="8"/>
  <c r="AC113" i="8"/>
  <c r="AC104" i="8"/>
  <c r="AC59" i="8"/>
  <c r="AC12" i="8"/>
  <c r="AC288" i="8"/>
  <c r="AC153" i="8"/>
  <c r="AC58" i="8"/>
  <c r="AC283" i="8"/>
  <c r="AC38" i="8"/>
  <c r="AC67" i="8"/>
  <c r="AC33" i="8"/>
  <c r="AC14" i="8"/>
  <c r="AC386" i="8"/>
  <c r="AC378" i="8"/>
  <c r="AC255" i="8"/>
  <c r="AC239" i="8"/>
  <c r="AC204" i="8"/>
  <c r="AC48" i="8"/>
  <c r="AC71" i="8"/>
  <c r="AC308" i="8"/>
  <c r="AC116" i="8"/>
  <c r="AC77" i="8"/>
  <c r="AC410" i="8"/>
  <c r="AC301" i="8"/>
  <c r="AC20" i="8"/>
  <c r="AC11" i="8"/>
  <c r="AC21" i="8"/>
  <c r="AC29" i="8"/>
  <c r="AC16" i="8"/>
  <c r="AC333" i="8"/>
  <c r="AC53" i="8"/>
  <c r="AC316" i="8"/>
  <c r="AC156" i="8"/>
  <c r="AC132" i="8"/>
  <c r="AC25" i="8"/>
  <c r="AC194" i="8"/>
  <c r="AC323" i="8"/>
  <c r="AC87" i="8"/>
  <c r="AC136" i="8"/>
  <c r="AC30" i="8"/>
  <c r="AC270" i="8"/>
  <c r="AC42" i="8"/>
  <c r="AB144" i="8"/>
  <c r="AB314" i="8"/>
  <c r="AB416" i="8"/>
  <c r="AB72" i="8"/>
  <c r="AB195" i="8"/>
  <c r="AB620" i="8"/>
  <c r="R44" i="1"/>
  <c r="Q7" i="1"/>
  <c r="S72" i="1"/>
  <c r="S467" i="1"/>
  <c r="S689" i="1"/>
  <c r="S99" i="1"/>
  <c r="S81" i="1"/>
  <c r="S348" i="1"/>
  <c r="S552" i="1"/>
  <c r="S161" i="1"/>
  <c r="R109" i="1"/>
  <c r="S569" i="1"/>
  <c r="S178" i="1"/>
  <c r="S603" i="1"/>
  <c r="S263" i="1"/>
  <c r="S34" i="1"/>
  <c r="S63" i="1"/>
  <c r="S144" i="1"/>
  <c r="S695" i="1"/>
  <c r="S45" i="1"/>
  <c r="S433" i="1"/>
  <c r="S90" i="1"/>
  <c r="S212" i="1"/>
  <c r="S535" i="1"/>
  <c r="S501" i="1"/>
  <c r="S229" i="1"/>
  <c r="S246" i="1"/>
  <c r="S314" i="1"/>
  <c r="S399" i="1"/>
  <c r="S331" i="1"/>
  <c r="S450" i="1"/>
  <c r="S39" i="1"/>
  <c r="S416" i="1"/>
  <c r="S110" i="1"/>
  <c r="S297" i="1"/>
  <c r="S195" i="1"/>
  <c r="T11" i="1"/>
  <c r="T27" i="1"/>
  <c r="T22" i="1"/>
  <c r="T37" i="1"/>
  <c r="T15" i="1"/>
  <c r="T61" i="1"/>
  <c r="T66" i="1"/>
  <c r="T82" i="1"/>
  <c r="T97" i="1"/>
  <c r="T14" i="1"/>
  <c r="T26" i="1"/>
  <c r="T56" i="1"/>
  <c r="T77" i="1"/>
  <c r="T92" i="1"/>
  <c r="T13" i="1"/>
  <c r="T84" i="1"/>
  <c r="T120" i="1"/>
  <c r="T137" i="1"/>
  <c r="T157" i="1"/>
  <c r="T163" i="1"/>
  <c r="T183" i="1"/>
  <c r="T10" i="1"/>
  <c r="T17" i="1"/>
  <c r="T40" i="1"/>
  <c r="T89" i="1"/>
  <c r="T102" i="1"/>
  <c r="T103" i="1"/>
  <c r="T123" i="1"/>
  <c r="T156" i="1"/>
  <c r="T176" i="1"/>
  <c r="T188" i="1"/>
  <c r="T189" i="1"/>
  <c r="T209" i="1"/>
  <c r="T218" i="1"/>
  <c r="T28" i="1"/>
  <c r="T30" i="1"/>
  <c r="T36" i="1"/>
  <c r="T42" i="1"/>
  <c r="T47" i="1"/>
  <c r="T53" i="1"/>
  <c r="T59" i="1"/>
  <c r="T71" i="1"/>
  <c r="T104" i="1"/>
  <c r="T124" i="1"/>
  <c r="T158" i="1"/>
  <c r="T177" i="1"/>
  <c r="T190" i="1"/>
  <c r="T204" i="1"/>
  <c r="T19" i="1"/>
  <c r="T70" i="1"/>
  <c r="T76" i="1"/>
  <c r="T108" i="1"/>
  <c r="T125" i="1"/>
  <c r="T131" i="1"/>
  <c r="T136" i="1"/>
  <c r="T141" i="1"/>
  <c r="T164" i="1"/>
  <c r="T169" i="1"/>
  <c r="T174" i="1"/>
  <c r="T191" i="1"/>
  <c r="T201" i="1"/>
  <c r="T223" i="1"/>
  <c r="T224" i="1"/>
  <c r="T239" i="1"/>
  <c r="T260" i="1"/>
  <c r="T265" i="1"/>
  <c r="T286" i="1"/>
  <c r="T303" i="1"/>
  <c r="T319" i="1"/>
  <c r="T336" i="1"/>
  <c r="T362" i="1"/>
  <c r="T379" i="1"/>
  <c r="T33" i="1"/>
  <c r="T51" i="1"/>
  <c r="T95" i="1"/>
  <c r="T115" i="1"/>
  <c r="T148" i="1"/>
  <c r="T153" i="1"/>
  <c r="T200" i="1"/>
  <c r="T225" i="1"/>
  <c r="T234" i="1"/>
  <c r="T255" i="1"/>
  <c r="T276" i="1"/>
  <c r="T281" i="1"/>
  <c r="T298" i="1"/>
  <c r="T330" i="1"/>
  <c r="T347" i="1"/>
  <c r="T357" i="1"/>
  <c r="T374" i="1"/>
  <c r="T389" i="1"/>
  <c r="T9" i="1"/>
  <c r="T25" i="1"/>
  <c r="T32" i="1"/>
  <c r="T52" i="1"/>
  <c r="T98" i="1"/>
  <c r="T113" i="1"/>
  <c r="T146" i="1"/>
  <c r="T168" i="1"/>
  <c r="T179" i="1"/>
  <c r="T186" i="1"/>
  <c r="T193" i="1"/>
  <c r="T197" i="1"/>
  <c r="T207" i="1"/>
  <c r="T231" i="1"/>
  <c r="T243" i="1"/>
  <c r="T258" i="1"/>
  <c r="T273" i="1"/>
  <c r="T288" i="1"/>
  <c r="T301" i="1"/>
  <c r="T313" i="1"/>
  <c r="T315" i="1"/>
  <c r="T327" i="1"/>
  <c r="T340" i="1"/>
  <c r="T356" i="1"/>
  <c r="T384" i="1"/>
  <c r="T405" i="1"/>
  <c r="T426" i="1"/>
  <c r="T441" i="1"/>
  <c r="T452" i="1"/>
  <c r="T469" i="1"/>
  <c r="T490" i="1"/>
  <c r="T507" i="1"/>
  <c r="T524" i="1"/>
  <c r="T539" i="1"/>
  <c r="T556" i="1"/>
  <c r="T578" i="1"/>
  <c r="T594" i="1"/>
  <c r="T611" i="1"/>
  <c r="T628" i="1"/>
  <c r="T645" i="1"/>
  <c r="T662" i="1"/>
  <c r="T679" i="1"/>
  <c r="T694" i="1"/>
  <c r="T700" i="1"/>
  <c r="T48" i="1"/>
  <c r="T67" i="1"/>
  <c r="T73" i="1"/>
  <c r="T106" i="1"/>
  <c r="T130" i="1"/>
  <c r="T142" i="1"/>
  <c r="T175" i="1"/>
  <c r="T230" i="1"/>
  <c r="T242" i="1"/>
  <c r="T257" i="1"/>
  <c r="T272" i="1"/>
  <c r="T287" i="1"/>
  <c r="T300" i="1"/>
  <c r="T312" i="1"/>
  <c r="T326" i="1"/>
  <c r="T339" i="1"/>
  <c r="T355" i="1"/>
  <c r="T368" i="1"/>
  <c r="T400" i="1"/>
  <c r="T421" i="1"/>
  <c r="T436" i="1"/>
  <c r="T463" i="1"/>
  <c r="T480" i="1"/>
  <c r="T485" i="1"/>
  <c r="T502" i="1"/>
  <c r="T519" i="1"/>
  <c r="T550" i="1"/>
  <c r="T567" i="1"/>
  <c r="T573" i="1"/>
  <c r="T589" i="1"/>
  <c r="T606" i="1"/>
  <c r="T623" i="1"/>
  <c r="T640" i="1"/>
  <c r="T657" i="1"/>
  <c r="T674" i="1"/>
  <c r="T38" i="1"/>
  <c r="T43" i="1"/>
  <c r="T49" i="1"/>
  <c r="T58" i="1"/>
  <c r="T75" i="1"/>
  <c r="T117" i="1"/>
  <c r="T145" i="1"/>
  <c r="T162" i="1"/>
  <c r="T170" i="1"/>
  <c r="T211" i="1"/>
  <c r="T220" i="1"/>
  <c r="T343" i="1"/>
  <c r="T351" i="1"/>
  <c r="T363" i="1"/>
  <c r="T404" i="1"/>
  <c r="T419" i="1"/>
  <c r="T431" i="1"/>
  <c r="T461" i="1"/>
  <c r="T474" i="1"/>
  <c r="T489" i="1"/>
  <c r="T525" i="1"/>
  <c r="T542" i="1"/>
  <c r="T555" i="1"/>
  <c r="T579" i="1"/>
  <c r="T618" i="1"/>
  <c r="T631" i="1"/>
  <c r="T644" i="1"/>
  <c r="T680" i="1"/>
  <c r="T697" i="1"/>
  <c r="T192" i="1"/>
  <c r="T215" i="1"/>
  <c r="T222" i="1"/>
  <c r="T247" i="1"/>
  <c r="T253" i="1"/>
  <c r="T320" i="1"/>
  <c r="T376" i="1"/>
  <c r="T417" i="1"/>
  <c r="T434" i="1"/>
  <c r="T459" i="1"/>
  <c r="T472" i="1"/>
  <c r="T20" i="1"/>
  <c r="T21" i="1"/>
  <c r="T94" i="1"/>
  <c r="T129" i="1"/>
  <c r="T250" i="1"/>
  <c r="T256" i="1"/>
  <c r="T267" i="1"/>
  <c r="T284" i="1"/>
  <c r="T346" i="1"/>
  <c r="T360" i="1"/>
  <c r="T367" i="1"/>
  <c r="T398" i="1"/>
  <c r="T403" i="1"/>
  <c r="T415" i="1"/>
  <c r="T418" i="1"/>
  <c r="T430" i="1"/>
  <c r="T435" i="1"/>
  <c r="T460" i="1"/>
  <c r="T473" i="1"/>
  <c r="T488" i="1"/>
  <c r="T500" i="1"/>
  <c r="T541" i="1"/>
  <c r="T554" i="1"/>
  <c r="T566" i="1"/>
  <c r="T617" i="1"/>
  <c r="T630" i="1"/>
  <c r="T643" i="1"/>
  <c r="T656" i="1"/>
  <c r="T31" i="1"/>
  <c r="T112" i="1"/>
  <c r="T165" i="1"/>
  <c r="T206" i="1"/>
  <c r="T236" i="1"/>
  <c r="T264" i="1"/>
  <c r="T270" i="1"/>
  <c r="T293" i="1"/>
  <c r="T370" i="1"/>
  <c r="T397" i="1"/>
  <c r="T402" i="1"/>
  <c r="T414" i="1"/>
  <c r="T429" i="1"/>
  <c r="T446" i="1"/>
  <c r="T57" i="1"/>
  <c r="T69" i="1"/>
  <c r="T83" i="1"/>
  <c r="T85" i="1"/>
  <c r="T86" i="1"/>
  <c r="T87" i="1"/>
  <c r="T118" i="1"/>
  <c r="T196" i="1"/>
  <c r="T213" i="1"/>
  <c r="T237" i="1"/>
  <c r="T240" i="1"/>
  <c r="T274" i="1"/>
  <c r="T277" i="1"/>
  <c r="T341" i="1"/>
  <c r="T344" i="1"/>
  <c r="T361" i="1"/>
  <c r="T364" i="1"/>
  <c r="T505" i="1"/>
  <c r="T511" i="1"/>
  <c r="T558" i="1"/>
  <c r="T564" i="1"/>
  <c r="T624" i="1"/>
  <c r="T660" i="1"/>
  <c r="T666" i="1"/>
  <c r="T80" i="1"/>
  <c r="T100" i="1"/>
  <c r="T119" i="1"/>
  <c r="T210" i="1"/>
  <c r="T249" i="1"/>
  <c r="T252" i="1"/>
  <c r="T289" i="1"/>
  <c r="T292" i="1"/>
  <c r="T517" i="1"/>
  <c r="T530" i="1"/>
  <c r="T588" i="1"/>
  <c r="T600" i="1"/>
  <c r="T673" i="1"/>
  <c r="T685" i="1"/>
  <c r="T690" i="1"/>
  <c r="T393" i="1"/>
  <c r="T423" i="1"/>
  <c r="T432" i="1"/>
  <c r="T455" i="1"/>
  <c r="T491" i="1"/>
  <c r="T497" i="1"/>
  <c r="T527" i="1"/>
  <c r="T533" i="1"/>
  <c r="T577" i="1"/>
  <c r="T597" i="1"/>
  <c r="T604" i="1"/>
  <c r="T646" i="1"/>
  <c r="T652" i="1"/>
  <c r="T101" i="1"/>
  <c r="T111" i="1"/>
  <c r="T173" i="1"/>
  <c r="T221" i="1"/>
  <c r="T316" i="1"/>
  <c r="T371" i="1"/>
  <c r="T447" i="1"/>
  <c r="T477" i="1"/>
  <c r="T494" i="1"/>
  <c r="T607" i="1"/>
  <c r="T649" i="1"/>
  <c r="T155" i="1"/>
  <c r="T181" i="1"/>
  <c r="T241" i="1"/>
  <c r="T278" i="1"/>
  <c r="T307" i="1"/>
  <c r="T310" i="1"/>
  <c r="T388" i="1"/>
  <c r="T391" i="1"/>
  <c r="T395" i="1"/>
  <c r="T24" i="1"/>
  <c r="T68" i="1"/>
  <c r="T91" i="1"/>
  <c r="T93" i="1"/>
  <c r="T128" i="1"/>
  <c r="T171" i="1"/>
  <c r="T187" i="1"/>
  <c r="T217" i="1"/>
  <c r="T228" i="1"/>
  <c r="T269" i="1"/>
  <c r="T318" i="1"/>
  <c r="T321" i="1"/>
  <c r="T445" i="1"/>
  <c r="T451" i="1"/>
  <c r="T453" i="1"/>
  <c r="T514" i="1"/>
  <c r="T521" i="1"/>
  <c r="T561" i="1"/>
  <c r="T591" i="1"/>
  <c r="T621" i="1"/>
  <c r="T627" i="1"/>
  <c r="T669" i="1"/>
  <c r="T676" i="1"/>
  <c r="T703" i="1"/>
  <c r="T406" i="1"/>
  <c r="T574" i="1"/>
  <c r="T636" i="1"/>
  <c r="T12" i="1"/>
  <c r="T16" i="1"/>
  <c r="T79" i="1"/>
  <c r="T138" i="1"/>
  <c r="T154" i="1"/>
  <c r="T172" i="1"/>
  <c r="T180" i="1"/>
  <c r="T202" i="1"/>
  <c r="T214" i="1"/>
  <c r="T232" i="1"/>
  <c r="T235" i="1"/>
  <c r="T304" i="1"/>
  <c r="T324" i="1"/>
  <c r="T342" i="1"/>
  <c r="T359" i="1"/>
  <c r="T385" i="1"/>
  <c r="T462" i="1"/>
  <c r="T464" i="1"/>
  <c r="T538" i="1"/>
  <c r="T571" i="1"/>
  <c r="T633" i="1"/>
  <c r="T682" i="1"/>
  <c r="T688" i="1"/>
  <c r="T693" i="1"/>
  <c r="T295" i="1"/>
  <c r="T299" i="1"/>
  <c r="T401" i="1"/>
  <c r="T408" i="1"/>
  <c r="T438" i="1"/>
  <c r="T483" i="1"/>
  <c r="T547" i="1"/>
  <c r="T580" i="1"/>
  <c r="T613" i="1"/>
  <c r="T65" i="1"/>
  <c r="T78" i="1"/>
  <c r="T139" i="1"/>
  <c r="T147" i="1"/>
  <c r="T238" i="1"/>
  <c r="T275" i="1"/>
  <c r="T55" i="1"/>
  <c r="T345" i="1"/>
  <c r="T366" i="1"/>
  <c r="T105" i="1"/>
  <c r="T114" i="1"/>
  <c r="T135" i="1"/>
  <c r="T248" i="1"/>
  <c r="T290" i="1"/>
  <c r="T334" i="1"/>
  <c r="T350" i="1"/>
  <c r="T440" i="1"/>
  <c r="T159" i="1"/>
  <c r="T167" i="1"/>
  <c r="T185" i="1"/>
  <c r="T216" i="1"/>
  <c r="T245" i="1"/>
  <c r="T29" i="1"/>
  <c r="T134" i="1"/>
  <c r="T233" i="1"/>
  <c r="T254" i="1"/>
  <c r="T291" i="1"/>
  <c r="T317" i="1"/>
  <c r="T338" i="1"/>
  <c r="T354" i="1"/>
  <c r="T380" i="1"/>
  <c r="T387" i="1"/>
  <c r="T437" i="1"/>
  <c r="T439" i="1"/>
  <c r="T443" i="1"/>
  <c r="T466" i="1"/>
  <c r="T532" i="1"/>
  <c r="T551" i="1"/>
  <c r="T18" i="1"/>
  <c r="T261" i="1"/>
  <c r="T306" i="1"/>
  <c r="T333" i="1"/>
  <c r="T349" i="1"/>
  <c r="T74" i="1"/>
  <c r="T122" i="1"/>
  <c r="T152" i="1"/>
  <c r="T182" i="1"/>
  <c r="T335" i="1"/>
  <c r="T396" i="1"/>
  <c r="T545" i="1"/>
  <c r="T546" i="1"/>
  <c r="T612" i="1"/>
  <c r="T653" i="1"/>
  <c r="T668" i="1"/>
  <c r="T698" i="1"/>
  <c r="T699" i="1"/>
  <c r="T285" i="1"/>
  <c r="T309" i="1"/>
  <c r="T496" i="1"/>
  <c r="T508" i="1"/>
  <c r="T509" i="1"/>
  <c r="T510" i="1"/>
  <c r="T522" i="1"/>
  <c r="T523" i="1"/>
  <c r="T534" i="1"/>
  <c r="T584" i="1"/>
  <c r="T605" i="1"/>
  <c r="T619" i="1"/>
  <c r="T655" i="1"/>
  <c r="T661" i="1"/>
  <c r="T132" i="1"/>
  <c r="T150" i="1"/>
  <c r="T205" i="1"/>
  <c r="T352" i="1"/>
  <c r="T392" i="1"/>
  <c r="T427" i="1"/>
  <c r="T475" i="1"/>
  <c r="T493" i="1"/>
  <c r="T528" i="1"/>
  <c r="T537" i="1"/>
  <c r="T632" i="1"/>
  <c r="T639" i="1"/>
  <c r="T648" i="1"/>
  <c r="T651" i="1"/>
  <c r="T702" i="1"/>
  <c r="T413" i="1"/>
  <c r="T663" i="1"/>
  <c r="T198" i="1"/>
  <c r="T449" i="1"/>
  <c r="T516" i="1"/>
  <c r="T64" i="1"/>
  <c r="T116" i="1"/>
  <c r="T184" i="1"/>
  <c r="T194" i="1"/>
  <c r="T227" i="1"/>
  <c r="T262" i="1"/>
  <c r="T372" i="1"/>
  <c r="T410" i="1"/>
  <c r="T526" i="1"/>
  <c r="T638" i="1"/>
  <c r="T647" i="1"/>
  <c r="T659" i="1"/>
  <c r="T665" i="1"/>
  <c r="T701" i="1"/>
  <c r="T456" i="1"/>
  <c r="T468" i="1"/>
  <c r="T492" i="1"/>
  <c r="T650" i="1"/>
  <c r="T60" i="1"/>
  <c r="T305" i="1"/>
  <c r="T337" i="1"/>
  <c r="T407" i="1"/>
  <c r="T482" i="1"/>
  <c r="T499" i="1"/>
  <c r="T658" i="1"/>
  <c r="T664" i="1"/>
  <c r="T369" i="1"/>
  <c r="T536" i="1"/>
  <c r="T672" i="1"/>
  <c r="T675" i="1"/>
  <c r="T678" i="1"/>
  <c r="T251" i="1"/>
  <c r="T271" i="1"/>
  <c r="T394" i="1"/>
  <c r="T23" i="1"/>
  <c r="T46" i="1"/>
  <c r="T151" i="1"/>
  <c r="T226" i="1"/>
  <c r="T323" i="1"/>
  <c r="T332" i="1"/>
  <c r="T377" i="1"/>
  <c r="T386" i="1"/>
  <c r="T568" i="1"/>
  <c r="T585" i="1"/>
  <c r="T599" i="1"/>
  <c r="T622" i="1"/>
  <c r="T634" i="1"/>
  <c r="T378" i="1"/>
  <c r="T425" i="1"/>
  <c r="T576" i="1"/>
  <c r="T531" i="1"/>
  <c r="T143" i="1"/>
  <c r="T283" i="1"/>
  <c r="T302" i="1"/>
  <c r="T328" i="1"/>
  <c r="T353" i="1"/>
  <c r="T486" i="1"/>
  <c r="T548" i="1"/>
  <c r="T563" i="1"/>
  <c r="T595" i="1"/>
  <c r="T616" i="1"/>
  <c r="T629" i="1"/>
  <c r="T677" i="1"/>
  <c r="T140" i="1"/>
  <c r="T625" i="1"/>
  <c r="T160" i="1"/>
  <c r="T457" i="1"/>
  <c r="T479" i="1"/>
  <c r="T562" i="1"/>
  <c r="T593" i="1"/>
  <c r="T615" i="1"/>
  <c r="T126" i="1"/>
  <c r="T375" i="1"/>
  <c r="T470" i="1"/>
  <c r="T512" i="1"/>
  <c r="T529" i="1"/>
  <c r="T559" i="1"/>
  <c r="T590" i="1"/>
  <c r="T681" i="1"/>
  <c r="T691" i="1"/>
  <c r="T96" i="1"/>
  <c r="T266" i="1"/>
  <c r="T296" i="1"/>
  <c r="T498" i="1"/>
  <c r="T581" i="1"/>
  <c r="T608" i="1"/>
  <c r="T642" i="1"/>
  <c r="T602" i="1"/>
  <c r="T329" i="1"/>
  <c r="T373" i="1"/>
  <c r="T504" i="1"/>
  <c r="T544" i="1"/>
  <c r="T572" i="1"/>
  <c r="T598" i="1"/>
  <c r="T667" i="1"/>
  <c r="T520" i="1"/>
  <c r="T684" i="1"/>
  <c r="T149" i="1"/>
  <c r="T294" i="1"/>
  <c r="T322" i="1"/>
  <c r="T381" i="1"/>
  <c r="T88" i="1"/>
  <c r="T166" i="1"/>
  <c r="T471" i="1"/>
  <c r="T641" i="1"/>
  <c r="T107" i="1"/>
  <c r="T208" i="1"/>
  <c r="T244" i="1"/>
  <c r="T390" i="1"/>
  <c r="T553" i="1"/>
  <c r="T565" i="1"/>
  <c r="T575" i="1"/>
  <c r="T683" i="1"/>
  <c r="T219" i="1"/>
  <c r="T476" i="1"/>
  <c r="T592" i="1"/>
  <c r="T614" i="1"/>
  <c r="T203" i="1"/>
  <c r="T570" i="1"/>
  <c r="T409" i="1"/>
  <c r="T282" i="1"/>
  <c r="T442" i="1"/>
  <c r="T506" i="1"/>
  <c r="T596" i="1"/>
  <c r="T465" i="1"/>
  <c r="T358" i="1"/>
  <c r="T444" i="1"/>
  <c r="T478" i="1"/>
  <c r="T692" i="1"/>
  <c r="T50" i="1"/>
  <c r="T259" i="1"/>
  <c r="T35" i="1"/>
  <c r="T560" i="1"/>
  <c r="T687" i="1"/>
  <c r="T121" i="1"/>
  <c r="T325" i="1"/>
  <c r="T513" i="1"/>
  <c r="T540" i="1"/>
  <c r="T543" i="1"/>
  <c r="T481" i="1"/>
  <c r="T133" i="1"/>
  <c r="T428" i="1"/>
  <c r="T308" i="1"/>
  <c r="T199" i="1"/>
  <c r="T420" i="1"/>
  <c r="T635" i="1"/>
  <c r="T448" i="1"/>
  <c r="T454" i="1"/>
  <c r="T495" i="1"/>
  <c r="T503" i="1"/>
  <c r="T626" i="1"/>
  <c r="T62" i="1"/>
  <c r="T412" i="1"/>
  <c r="T422" i="1"/>
  <c r="T549" i="1"/>
  <c r="T686" i="1"/>
  <c r="T279" i="1"/>
  <c r="T311" i="1"/>
  <c r="T458" i="1"/>
  <c r="T515" i="1"/>
  <c r="T557" i="1"/>
  <c r="T601" i="1"/>
  <c r="T268" i="1"/>
  <c r="T582" i="1"/>
  <c r="T583" i="1"/>
  <c r="T41" i="1"/>
  <c r="T587" i="1"/>
  <c r="T609" i="1"/>
  <c r="T670" i="1"/>
  <c r="T424" i="1"/>
  <c r="T383" i="1"/>
  <c r="T411" i="1"/>
  <c r="T487" i="1"/>
  <c r="T610" i="1"/>
  <c r="S654" i="1"/>
  <c r="S637" i="1"/>
  <c r="S54" i="1"/>
  <c r="S586" i="1"/>
  <c r="S365" i="1"/>
  <c r="S382" i="1"/>
  <c r="S518" i="1"/>
  <c r="S620" i="1"/>
  <c r="S484" i="1"/>
  <c r="S280" i="1"/>
  <c r="S127" i="1"/>
  <c r="S671" i="1"/>
  <c r="P5" i="1"/>
  <c r="J18" i="10" s="1"/>
  <c r="O5" i="1"/>
  <c r="I18" i="10" s="1"/>
  <c r="V4" i="1"/>
  <c r="U6" i="1"/>
  <c r="Q8" i="1" l="1"/>
  <c r="K13" i="10"/>
  <c r="K15" i="10" s="1"/>
  <c r="AA11" i="10"/>
  <c r="AA12" i="10"/>
  <c r="Z5" i="8"/>
  <c r="R7" i="1"/>
  <c r="L17" i="10" s="1"/>
  <c r="AA7" i="8"/>
  <c r="AA8" i="8" s="1"/>
  <c r="AC39" i="8"/>
  <c r="AC99" i="8"/>
  <c r="AC552" i="8"/>
  <c r="AC535" i="8"/>
  <c r="AC81" i="8"/>
  <c r="AC195" i="8"/>
  <c r="AC433" i="8"/>
  <c r="AC45" i="8"/>
  <c r="AC144" i="8"/>
  <c r="AC365" i="8"/>
  <c r="AC689" i="8"/>
  <c r="AC603" i="8"/>
  <c r="AD696" i="8"/>
  <c r="AD702" i="8"/>
  <c r="AD686" i="8"/>
  <c r="AD700" i="8"/>
  <c r="AD694" i="8"/>
  <c r="AD691" i="8"/>
  <c r="AD688" i="8"/>
  <c r="AD684" i="8"/>
  <c r="AD682" i="8"/>
  <c r="AD663" i="8"/>
  <c r="AD693" i="8"/>
  <c r="AD661" i="8"/>
  <c r="AD698" i="8"/>
  <c r="AD659" i="8"/>
  <c r="AD675" i="8"/>
  <c r="AD668" i="8"/>
  <c r="AD660" i="8"/>
  <c r="AD653" i="8"/>
  <c r="AD641" i="8"/>
  <c r="AD703" i="8"/>
  <c r="AD692" i="8"/>
  <c r="AD687" i="8"/>
  <c r="AD647" i="8"/>
  <c r="AD631" i="8"/>
  <c r="AD615" i="8"/>
  <c r="AD677" i="8"/>
  <c r="AD699" i="8"/>
  <c r="AD683" i="8"/>
  <c r="AD685" i="8"/>
  <c r="AD690" i="8"/>
  <c r="AD657" i="8"/>
  <c r="AD628" i="8"/>
  <c r="AD680" i="8"/>
  <c r="AD667" i="8"/>
  <c r="AD645" i="8"/>
  <c r="AD642" i="8"/>
  <c r="AD697" i="8"/>
  <c r="AD678" i="8"/>
  <c r="AD650" i="8"/>
  <c r="AD644" i="8"/>
  <c r="AD643" i="8"/>
  <c r="AD627" i="8"/>
  <c r="AD701" i="8"/>
  <c r="AD658" i="8"/>
  <c r="AD662" i="8"/>
  <c r="AD633" i="8"/>
  <c r="AD616" i="8"/>
  <c r="AD601" i="8"/>
  <c r="AD585" i="8"/>
  <c r="AD652" i="8"/>
  <c r="AD649" i="8"/>
  <c r="AD630" i="8"/>
  <c r="AD596" i="8"/>
  <c r="AD656" i="8"/>
  <c r="AD640" i="8"/>
  <c r="AD638" i="8"/>
  <c r="AD621" i="8"/>
  <c r="AD604" i="8"/>
  <c r="AD570" i="8"/>
  <c r="AD646" i="8"/>
  <c r="AD625" i="8"/>
  <c r="AD618" i="8"/>
  <c r="AD613" i="8"/>
  <c r="AD567" i="8"/>
  <c r="AD560" i="8"/>
  <c r="AD655" i="8"/>
  <c r="AD634" i="8"/>
  <c r="AD624" i="8"/>
  <c r="AD679" i="8"/>
  <c r="AD636" i="8"/>
  <c r="AD626" i="8"/>
  <c r="AD619" i="8"/>
  <c r="AD606" i="8"/>
  <c r="AD595" i="8"/>
  <c r="AD584" i="8"/>
  <c r="AD545" i="8"/>
  <c r="AD529" i="8"/>
  <c r="AD513" i="8"/>
  <c r="AD497" i="8"/>
  <c r="AD674" i="8"/>
  <c r="AD670" i="8"/>
  <c r="AD669" i="8"/>
  <c r="AD599" i="8"/>
  <c r="AD592" i="8"/>
  <c r="AD588" i="8"/>
  <c r="AD572" i="8"/>
  <c r="AD562" i="8"/>
  <c r="AD555" i="8"/>
  <c r="AD540" i="8"/>
  <c r="AD530" i="8"/>
  <c r="AD514" i="8"/>
  <c r="AD498" i="8"/>
  <c r="AD610" i="8"/>
  <c r="AD539" i="8"/>
  <c r="AD512" i="8"/>
  <c r="AD506" i="8"/>
  <c r="AD503" i="8"/>
  <c r="AD500" i="8"/>
  <c r="AD471" i="8"/>
  <c r="AD455" i="8"/>
  <c r="AD579" i="8"/>
  <c r="AD575" i="8"/>
  <c r="AD556" i="8"/>
  <c r="AD538" i="8"/>
  <c r="AD532" i="8"/>
  <c r="AD681" i="8"/>
  <c r="AD676" i="8"/>
  <c r="AD665" i="8"/>
  <c r="AD612" i="8"/>
  <c r="AD594" i="8"/>
  <c r="AD566" i="8"/>
  <c r="AD536" i="8"/>
  <c r="AD523" i="8"/>
  <c r="AD517" i="8"/>
  <c r="AD472" i="8"/>
  <c r="AD456" i="8"/>
  <c r="AD440" i="8"/>
  <c r="AD424" i="8"/>
  <c r="AD673" i="8"/>
  <c r="AD563" i="8"/>
  <c r="AD550" i="8"/>
  <c r="AD547" i="8"/>
  <c r="AD541" i="8"/>
  <c r="AD509" i="8"/>
  <c r="AD489" i="8"/>
  <c r="AD469" i="8"/>
  <c r="AD466" i="8"/>
  <c r="AD463" i="8"/>
  <c r="AD443" i="8"/>
  <c r="AD414" i="8"/>
  <c r="AD398" i="8"/>
  <c r="AD635" i="8"/>
  <c r="AD611" i="8"/>
  <c r="AD597" i="8"/>
  <c r="AD591" i="8"/>
  <c r="AD510" i="8"/>
  <c r="AD496" i="8"/>
  <c r="AD460" i="8"/>
  <c r="AD607" i="8"/>
  <c r="AD578" i="8"/>
  <c r="AD648" i="8"/>
  <c r="AD581" i="8"/>
  <c r="AD528" i="8"/>
  <c r="AD499" i="8"/>
  <c r="AD495" i="8"/>
  <c r="AD488" i="8"/>
  <c r="AD480" i="8"/>
  <c r="AD477" i="8"/>
  <c r="AD454" i="8"/>
  <c r="AD448" i="8"/>
  <c r="AD445" i="8"/>
  <c r="AD441" i="8"/>
  <c r="AD422" i="8"/>
  <c r="AD415" i="8"/>
  <c r="AD383" i="8"/>
  <c r="AD367" i="8"/>
  <c r="AD593" i="8"/>
  <c r="AD577" i="8"/>
  <c r="AD574" i="8"/>
  <c r="AD561" i="8"/>
  <c r="AD537" i="8"/>
  <c r="AD519" i="8"/>
  <c r="AD494" i="8"/>
  <c r="AD487" i="8"/>
  <c r="AD481" i="8"/>
  <c r="AD447" i="8"/>
  <c r="AD442" i="8"/>
  <c r="AD420" i="8"/>
  <c r="AD411" i="8"/>
  <c r="AD405" i="8"/>
  <c r="AD387" i="8"/>
  <c r="AD368" i="8"/>
  <c r="AD557" i="8"/>
  <c r="AD524" i="8"/>
  <c r="AD511" i="8"/>
  <c r="AD427" i="8"/>
  <c r="AD408" i="8"/>
  <c r="AD402" i="8"/>
  <c r="AD380" i="8"/>
  <c r="AD373" i="8"/>
  <c r="AD516" i="8"/>
  <c r="AD485" i="8"/>
  <c r="AD602" i="8"/>
  <c r="AD492" i="8"/>
  <c r="AD482" i="8"/>
  <c r="AD464" i="8"/>
  <c r="AD396" i="8"/>
  <c r="AD393" i="8"/>
  <c r="AD385" i="8"/>
  <c r="AD632" i="8"/>
  <c r="AD605" i="8"/>
  <c r="AD473" i="8"/>
  <c r="AD437" i="8"/>
  <c r="AD421" i="8"/>
  <c r="AD419" i="8"/>
  <c r="AD401" i="8"/>
  <c r="AD397" i="8"/>
  <c r="AD353" i="8"/>
  <c r="AD337" i="8"/>
  <c r="AD321" i="8"/>
  <c r="AD305" i="8"/>
  <c r="AD289" i="8"/>
  <c r="AD273" i="8"/>
  <c r="AD257" i="8"/>
  <c r="AD241" i="8"/>
  <c r="AD225" i="8"/>
  <c r="AD209" i="8"/>
  <c r="AD193" i="8"/>
  <c r="AD177" i="8"/>
  <c r="AD145" i="8"/>
  <c r="AD664" i="8"/>
  <c r="AD544" i="8"/>
  <c r="AD502" i="8"/>
  <c r="AD449" i="8"/>
  <c r="AD362" i="8"/>
  <c r="AD332" i="8"/>
  <c r="AD316" i="8"/>
  <c r="AD300" i="8"/>
  <c r="AD284" i="8"/>
  <c r="AD268" i="8"/>
  <c r="AD252" i="8"/>
  <c r="AD236" i="8"/>
  <c r="AD220" i="8"/>
  <c r="AD204" i="8"/>
  <c r="AD188" i="8"/>
  <c r="AD172" i="8"/>
  <c r="AD156" i="8"/>
  <c r="AD140" i="8"/>
  <c r="AD587" i="8"/>
  <c r="AD549" i="8"/>
  <c r="AD526" i="8"/>
  <c r="AD522" i="8"/>
  <c r="AD458" i="8"/>
  <c r="AD428" i="8"/>
  <c r="AD573" i="8"/>
  <c r="AD508" i="8"/>
  <c r="AD507" i="8"/>
  <c r="AD462" i="8"/>
  <c r="AD444" i="8"/>
  <c r="AD435" i="8"/>
  <c r="AD426" i="8"/>
  <c r="AD360" i="8"/>
  <c r="AD354" i="8"/>
  <c r="AD338" i="8"/>
  <c r="AD322" i="8"/>
  <c r="AD306" i="8"/>
  <c r="AD290" i="8"/>
  <c r="AD274" i="8"/>
  <c r="AD258" i="8"/>
  <c r="AD242" i="8"/>
  <c r="AD226" i="8"/>
  <c r="AD210" i="8"/>
  <c r="AD194" i="8"/>
  <c r="AD162" i="8"/>
  <c r="AD146" i="8"/>
  <c r="AD651" i="8"/>
  <c r="AD580" i="8"/>
  <c r="AD418" i="8"/>
  <c r="AD400" i="8"/>
  <c r="AD359" i="8"/>
  <c r="AD345" i="8"/>
  <c r="AD318" i="8"/>
  <c r="AD281" i="8"/>
  <c r="AD254" i="8"/>
  <c r="AD216" i="8"/>
  <c r="AD207" i="8"/>
  <c r="AD490" i="8"/>
  <c r="AD413" i="8"/>
  <c r="AD404" i="8"/>
  <c r="AD390" i="8"/>
  <c r="AD374" i="8"/>
  <c r="AD344" i="8"/>
  <c r="AD336" i="8"/>
  <c r="AD317" i="8"/>
  <c r="AD308" i="8"/>
  <c r="AD272" i="8"/>
  <c r="AD253" i="8"/>
  <c r="AD244" i="8"/>
  <c r="AD598" i="8"/>
  <c r="AD582" i="8"/>
  <c r="AD565" i="8"/>
  <c r="AD531" i="8"/>
  <c r="AD429" i="8"/>
  <c r="AD608" i="8"/>
  <c r="AD521" i="8"/>
  <c r="AD470" i="8"/>
  <c r="AD451" i="8"/>
  <c r="AD431" i="8"/>
  <c r="AD430" i="8"/>
  <c r="AD394" i="8"/>
  <c r="AD372" i="8"/>
  <c r="AD343" i="8"/>
  <c r="AD325" i="8"/>
  <c r="AD307" i="8"/>
  <c r="AD298" i="8"/>
  <c r="AD279" i="8"/>
  <c r="AD261" i="8"/>
  <c r="AD243" i="8"/>
  <c r="AD234" i="8"/>
  <c r="AD205" i="8"/>
  <c r="AD564" i="8"/>
  <c r="AD543" i="8"/>
  <c r="AD639" i="8"/>
  <c r="AD666" i="8"/>
  <c r="AD622" i="8"/>
  <c r="AD548" i="8"/>
  <c r="AD576" i="8"/>
  <c r="AD520" i="8"/>
  <c r="AD533" i="8"/>
  <c r="AD609" i="8"/>
  <c r="AD553" i="8"/>
  <c r="AD534" i="8"/>
  <c r="AD600" i="8"/>
  <c r="AD629" i="8"/>
  <c r="AD672" i="8"/>
  <c r="AD542" i="8"/>
  <c r="AD515" i="8"/>
  <c r="AD505" i="8"/>
  <c r="AD571" i="8"/>
  <c r="AD614" i="8"/>
  <c r="AD546" i="8"/>
  <c r="AD461" i="8"/>
  <c r="AD457" i="8"/>
  <c r="AD439" i="8"/>
  <c r="AD590" i="8"/>
  <c r="AD558" i="8"/>
  <c r="AD551" i="8"/>
  <c r="AD583" i="8"/>
  <c r="AD478" i="8"/>
  <c r="AD554" i="8"/>
  <c r="AD476" i="8"/>
  <c r="AD475" i="8"/>
  <c r="AD568" i="8"/>
  <c r="AD446" i="8"/>
  <c r="AD483" i="8"/>
  <c r="AD432" i="8"/>
  <c r="AD617" i="8"/>
  <c r="AD589" i="8"/>
  <c r="AD491" i="8"/>
  <c r="AD459" i="8"/>
  <c r="AD559" i="8"/>
  <c r="AD525" i="8"/>
  <c r="AD436" i="8"/>
  <c r="AD410" i="8"/>
  <c r="AD384" i="8"/>
  <c r="AD452" i="8"/>
  <c r="AD527" i="8"/>
  <c r="AD434" i="8"/>
  <c r="AD358" i="8"/>
  <c r="AD493" i="8"/>
  <c r="AD486" i="8"/>
  <c r="AD468" i="8"/>
  <c r="AD623" i="8"/>
  <c r="AD406" i="8"/>
  <c r="AD391" i="8"/>
  <c r="AD371" i="8"/>
  <c r="AD423" i="8"/>
  <c r="AD379" i="8"/>
  <c r="AD355" i="8"/>
  <c r="AD350" i="8"/>
  <c r="AD324" i="8"/>
  <c r="AD438" i="8"/>
  <c r="AD409" i="8"/>
  <c r="AD352" i="8"/>
  <c r="AD335" i="8"/>
  <c r="AD333" i="8"/>
  <c r="AD309" i="8"/>
  <c r="AD388" i="8"/>
  <c r="AD339" i="8"/>
  <c r="AD326" i="8"/>
  <c r="AD407" i="8"/>
  <c r="AD375" i="8"/>
  <c r="AD330" i="8"/>
  <c r="AD294" i="8"/>
  <c r="AD453" i="8"/>
  <c r="AD346" i="8"/>
  <c r="AD320" i="8"/>
  <c r="AD291" i="8"/>
  <c r="AD288" i="8"/>
  <c r="AD283" i="8"/>
  <c r="AD275" i="8"/>
  <c r="AD267" i="8"/>
  <c r="AD265" i="8"/>
  <c r="AD256" i="8"/>
  <c r="AD361" i="8"/>
  <c r="AD276" i="8"/>
  <c r="AD251" i="8"/>
  <c r="AD249" i="8"/>
  <c r="AD223" i="8"/>
  <c r="AD392" i="8"/>
  <c r="AD369" i="8"/>
  <c r="AD299" i="8"/>
  <c r="AD425" i="8"/>
  <c r="AD395" i="8"/>
  <c r="AD342" i="8"/>
  <c r="AD340" i="8"/>
  <c r="AD334" i="8"/>
  <c r="AD302" i="8"/>
  <c r="AD292" i="8"/>
  <c r="AD260" i="8"/>
  <c r="AD175" i="8"/>
  <c r="AD403" i="8"/>
  <c r="AD378" i="8"/>
  <c r="AD296" i="8"/>
  <c r="AD231" i="8"/>
  <c r="AD183" i="8"/>
  <c r="AD474" i="8"/>
  <c r="AD356" i="8"/>
  <c r="AD323" i="8"/>
  <c r="AD319" i="8"/>
  <c r="AD310" i="8"/>
  <c r="AD504" i="8"/>
  <c r="AD349" i="8"/>
  <c r="AD278" i="8"/>
  <c r="AD259" i="8"/>
  <c r="AD235" i="8"/>
  <c r="AD214" i="8"/>
  <c r="AD203" i="8"/>
  <c r="AD201" i="8"/>
  <c r="AD170" i="8"/>
  <c r="AD139" i="8"/>
  <c r="AD128" i="8"/>
  <c r="AD112" i="8"/>
  <c r="AD364" i="8"/>
  <c r="AD329" i="8"/>
  <c r="AD270" i="8"/>
  <c r="AD233" i="8"/>
  <c r="AD213" i="8"/>
  <c r="AD199" i="8"/>
  <c r="AD192" i="8"/>
  <c r="AD174" i="8"/>
  <c r="AD166" i="8"/>
  <c r="AD165" i="8"/>
  <c r="AD147" i="8"/>
  <c r="AD138" i="8"/>
  <c r="AD123" i="8"/>
  <c r="AD376" i="8"/>
  <c r="AD357" i="8"/>
  <c r="AD221" i="8"/>
  <c r="AD417" i="8"/>
  <c r="AD370" i="8"/>
  <c r="AD285" i="8"/>
  <c r="AD240" i="8"/>
  <c r="AD185" i="8"/>
  <c r="AD134" i="8"/>
  <c r="AD106" i="8"/>
  <c r="AD100" i="8"/>
  <c r="AD84" i="8"/>
  <c r="AD68" i="8"/>
  <c r="AD255" i="8"/>
  <c r="AD247" i="8"/>
  <c r="AD208" i="8"/>
  <c r="AD157" i="8"/>
  <c r="AD137" i="8"/>
  <c r="AD131" i="8"/>
  <c r="AD95" i="8"/>
  <c r="AD389" i="8"/>
  <c r="AD277" i="8"/>
  <c r="AD269" i="8"/>
  <c r="AD262" i="8"/>
  <c r="AD169" i="8"/>
  <c r="AD122" i="8"/>
  <c r="AD116" i="8"/>
  <c r="AD113" i="8"/>
  <c r="AD96" i="8"/>
  <c r="AD80" i="8"/>
  <c r="AD303" i="8"/>
  <c r="AD282" i="8"/>
  <c r="AD206" i="8"/>
  <c r="AD191" i="8"/>
  <c r="AD154" i="8"/>
  <c r="AD141" i="8"/>
  <c r="AD107" i="8"/>
  <c r="AD52" i="8"/>
  <c r="AD36" i="8"/>
  <c r="AD311" i="8"/>
  <c r="AD230" i="8"/>
  <c r="AD163" i="8"/>
  <c r="AD117" i="8"/>
  <c r="AD92" i="8"/>
  <c r="AD47" i="8"/>
  <c r="AD31" i="8"/>
  <c r="AD412" i="8"/>
  <c r="AD377" i="8"/>
  <c r="AD304" i="8"/>
  <c r="AD237" i="8"/>
  <c r="AD153" i="8"/>
  <c r="AD149" i="8"/>
  <c r="AD347" i="8"/>
  <c r="AD264" i="8"/>
  <c r="AD218" i="8"/>
  <c r="AD211" i="8"/>
  <c r="AD202" i="8"/>
  <c r="AD200" i="8"/>
  <c r="AD179" i="8"/>
  <c r="AD155" i="8"/>
  <c r="AD108" i="8"/>
  <c r="AD91" i="8"/>
  <c r="AD75" i="8"/>
  <c r="AD69" i="8"/>
  <c r="AD62" i="8"/>
  <c r="AD46" i="8"/>
  <c r="AD40" i="8"/>
  <c r="AD17" i="8"/>
  <c r="AD381" i="8"/>
  <c r="AD184" i="8"/>
  <c r="AD77" i="8"/>
  <c r="AD295" i="8"/>
  <c r="AD266" i="8"/>
  <c r="AD250" i="8"/>
  <c r="AD217" i="8"/>
  <c r="AD160" i="8"/>
  <c r="AD150" i="8"/>
  <c r="AD76" i="8"/>
  <c r="AD61" i="8"/>
  <c r="AD28" i="8"/>
  <c r="AD12" i="8"/>
  <c r="AD151" i="8"/>
  <c r="AD133" i="8"/>
  <c r="AD114" i="8"/>
  <c r="AD341" i="8"/>
  <c r="AD328" i="8"/>
  <c r="AD301" i="8"/>
  <c r="AD222" i="8"/>
  <c r="AD189" i="8"/>
  <c r="AD101" i="8"/>
  <c r="AD60" i="8"/>
  <c r="AD51" i="8"/>
  <c r="AD48" i="8"/>
  <c r="AD42" i="8"/>
  <c r="AD13" i="8"/>
  <c r="AD465" i="8"/>
  <c r="AD32" i="8"/>
  <c r="AD18" i="8"/>
  <c r="AD9" i="8"/>
  <c r="AD224" i="8"/>
  <c r="AD152" i="8"/>
  <c r="AD142" i="8"/>
  <c r="AD130" i="8"/>
  <c r="AD105" i="8"/>
  <c r="AD98" i="8"/>
  <c r="AD271" i="8"/>
  <c r="AD190" i="8"/>
  <c r="AD173" i="8"/>
  <c r="AD115" i="8"/>
  <c r="AD97" i="8"/>
  <c r="AD66" i="8"/>
  <c r="AD49" i="8"/>
  <c r="AD43" i="8"/>
  <c r="AD27" i="8"/>
  <c r="AD315" i="8"/>
  <c r="AD227" i="8"/>
  <c r="AD198" i="8"/>
  <c r="AD197" i="8"/>
  <c r="AD125" i="8"/>
  <c r="AD85" i="8"/>
  <c r="AD26" i="8"/>
  <c r="AD287" i="8"/>
  <c r="AD71" i="8"/>
  <c r="AD58" i="8"/>
  <c r="AD33" i="8"/>
  <c r="AD29" i="8"/>
  <c r="AD25" i="8"/>
  <c r="AD16" i="8"/>
  <c r="AD313" i="8"/>
  <c r="AD228" i="8"/>
  <c r="AD168" i="8"/>
  <c r="AD126" i="8"/>
  <c r="AD121" i="8"/>
  <c r="AD120" i="8"/>
  <c r="AD187" i="8"/>
  <c r="AD111" i="8"/>
  <c r="AD94" i="8"/>
  <c r="AD89" i="8"/>
  <c r="AD15" i="8"/>
  <c r="AD219" i="8"/>
  <c r="AD196" i="8"/>
  <c r="AD182" i="8"/>
  <c r="AD93" i="8"/>
  <c r="AD37" i="8"/>
  <c r="AD23" i="8"/>
  <c r="AD245" i="8"/>
  <c r="AD479" i="8"/>
  <c r="AD238" i="8"/>
  <c r="AD83" i="8"/>
  <c r="AD65" i="8"/>
  <c r="AD22" i="8"/>
  <c r="AD351" i="8"/>
  <c r="AD70" i="8"/>
  <c r="AD124" i="8"/>
  <c r="AD293" i="8"/>
  <c r="AD171" i="8"/>
  <c r="AD119" i="8"/>
  <c r="AD102" i="8"/>
  <c r="AD53" i="8"/>
  <c r="AD30" i="8"/>
  <c r="AD104" i="8"/>
  <c r="AD363" i="8"/>
  <c r="AD286" i="8"/>
  <c r="AD158" i="8"/>
  <c r="AD64" i="8"/>
  <c r="AD55" i="8"/>
  <c r="AD50" i="8"/>
  <c r="AD19" i="8"/>
  <c r="AD232" i="8"/>
  <c r="AD180" i="8"/>
  <c r="AD167" i="8"/>
  <c r="AD136" i="8"/>
  <c r="AD59" i="8"/>
  <c r="AD57" i="8"/>
  <c r="AD24" i="8"/>
  <c r="AD129" i="8"/>
  <c r="AD73" i="8"/>
  <c r="AD14" i="8"/>
  <c r="AD38" i="8"/>
  <c r="AD386" i="8"/>
  <c r="AD239" i="8"/>
  <c r="AD148" i="8"/>
  <c r="AD67" i="8"/>
  <c r="AD74" i="8"/>
  <c r="AD215" i="8"/>
  <c r="AD118" i="8"/>
  <c r="AD35" i="8"/>
  <c r="AD135" i="8"/>
  <c r="AD186" i="8"/>
  <c r="AD86" i="8"/>
  <c r="AD11" i="8"/>
  <c r="AD103" i="8"/>
  <c r="AD79" i="8"/>
  <c r="AD159" i="8"/>
  <c r="AD20" i="8"/>
  <c r="AD88" i="8"/>
  <c r="AD143" i="8"/>
  <c r="AD164" i="8"/>
  <c r="AD21" i="8"/>
  <c r="AD87" i="8"/>
  <c r="AD82" i="8"/>
  <c r="AD56" i="8"/>
  <c r="AD176" i="8"/>
  <c r="AD41" i="8"/>
  <c r="AD312" i="8"/>
  <c r="AD366" i="8"/>
  <c r="AD132" i="8"/>
  <c r="AD78" i="8"/>
  <c r="AD181" i="8"/>
  <c r="AD10" i="8"/>
  <c r="AD327" i="8"/>
  <c r="AD248" i="8"/>
  <c r="AC161" i="8"/>
  <c r="AC399" i="8"/>
  <c r="AF4" i="8"/>
  <c r="AE6" i="8"/>
  <c r="AC501" i="8"/>
  <c r="AC620" i="8"/>
  <c r="AC127" i="8"/>
  <c r="AC212" i="8"/>
  <c r="AC314" i="8"/>
  <c r="AC178" i="8"/>
  <c r="AC637" i="8"/>
  <c r="AC229" i="8"/>
  <c r="AC416" i="8"/>
  <c r="AC54" i="8"/>
  <c r="AC348" i="8"/>
  <c r="AC450" i="8"/>
  <c r="AC654" i="8"/>
  <c r="AC382" i="8"/>
  <c r="AC90" i="8"/>
  <c r="AC569" i="8"/>
  <c r="AC72" i="8"/>
  <c r="AC671" i="8"/>
  <c r="AC586" i="8"/>
  <c r="AC263" i="8"/>
  <c r="AC63" i="8"/>
  <c r="AB109" i="8"/>
  <c r="AC246" i="8"/>
  <c r="AC484" i="8"/>
  <c r="AC331" i="8"/>
  <c r="AC518" i="8"/>
  <c r="AC110" i="8"/>
  <c r="AC467" i="8"/>
  <c r="AC297" i="8"/>
  <c r="AC280" i="8"/>
  <c r="AB44" i="8"/>
  <c r="AC34" i="8"/>
  <c r="T34" i="1"/>
  <c r="T45" i="1"/>
  <c r="T695" i="1"/>
  <c r="T178" i="1"/>
  <c r="T689" i="1"/>
  <c r="T331" i="1"/>
  <c r="T450" i="1"/>
  <c r="T586" i="1"/>
  <c r="T569" i="1"/>
  <c r="T144" i="1"/>
  <c r="T314" i="1"/>
  <c r="T603" i="1"/>
  <c r="T484" i="1"/>
  <c r="T63" i="1"/>
  <c r="T467" i="1"/>
  <c r="T246" i="1"/>
  <c r="T365" i="1"/>
  <c r="T127" i="1"/>
  <c r="T399" i="1"/>
  <c r="T72" i="1"/>
  <c r="U16" i="1"/>
  <c r="U32" i="1"/>
  <c r="U41" i="1"/>
  <c r="U46" i="1"/>
  <c r="U11" i="1"/>
  <c r="U27" i="1"/>
  <c r="U71" i="1"/>
  <c r="U87" i="1"/>
  <c r="U15" i="1"/>
  <c r="U61" i="1"/>
  <c r="U66" i="1"/>
  <c r="U82" i="1"/>
  <c r="U97" i="1"/>
  <c r="U67" i="1"/>
  <c r="U85" i="1"/>
  <c r="U102" i="1"/>
  <c r="U125" i="1"/>
  <c r="U142" i="1"/>
  <c r="U146" i="1"/>
  <c r="U168" i="1"/>
  <c r="U188" i="1"/>
  <c r="U13" i="1"/>
  <c r="U55" i="1"/>
  <c r="U73" i="1"/>
  <c r="U101" i="1"/>
  <c r="U122" i="1"/>
  <c r="U143" i="1"/>
  <c r="U155" i="1"/>
  <c r="U175" i="1"/>
  <c r="U187" i="1"/>
  <c r="U198" i="1"/>
  <c r="U223" i="1"/>
  <c r="U17" i="1"/>
  <c r="U40" i="1"/>
  <c r="U84" i="1"/>
  <c r="U89" i="1"/>
  <c r="U103" i="1"/>
  <c r="U123" i="1"/>
  <c r="U156" i="1"/>
  <c r="U157" i="1"/>
  <c r="U176" i="1"/>
  <c r="U189" i="1"/>
  <c r="U12" i="1"/>
  <c r="U26" i="1"/>
  <c r="U48" i="1"/>
  <c r="U57" i="1"/>
  <c r="U93" i="1"/>
  <c r="U158" i="1"/>
  <c r="U182" i="1"/>
  <c r="U202" i="1"/>
  <c r="U211" i="1"/>
  <c r="U222" i="1"/>
  <c r="U244" i="1"/>
  <c r="U249" i="1"/>
  <c r="U270" i="1"/>
  <c r="U291" i="1"/>
  <c r="U308" i="1"/>
  <c r="U324" i="1"/>
  <c r="U341" i="1"/>
  <c r="U351" i="1"/>
  <c r="U368" i="1"/>
  <c r="U383" i="1"/>
  <c r="U19" i="1"/>
  <c r="U70" i="1"/>
  <c r="U76" i="1"/>
  <c r="U108" i="1"/>
  <c r="U131" i="1"/>
  <c r="U136" i="1"/>
  <c r="U141" i="1"/>
  <c r="U164" i="1"/>
  <c r="U169" i="1"/>
  <c r="U174" i="1"/>
  <c r="U191" i="1"/>
  <c r="U201" i="1"/>
  <c r="U224" i="1"/>
  <c r="U239" i="1"/>
  <c r="U260" i="1"/>
  <c r="U265" i="1"/>
  <c r="U286" i="1"/>
  <c r="U303" i="1"/>
  <c r="U319" i="1"/>
  <c r="U336" i="1"/>
  <c r="U362" i="1"/>
  <c r="U379" i="1"/>
  <c r="U37" i="1"/>
  <c r="U64" i="1"/>
  <c r="U104" i="1"/>
  <c r="U120" i="1"/>
  <c r="U128" i="1"/>
  <c r="U135" i="1"/>
  <c r="U153" i="1"/>
  <c r="U160" i="1"/>
  <c r="U200" i="1"/>
  <c r="U215" i="1"/>
  <c r="U220" i="1"/>
  <c r="U232" i="1"/>
  <c r="U247" i="1"/>
  <c r="U259" i="1"/>
  <c r="U274" i="1"/>
  <c r="U289" i="1"/>
  <c r="U302" i="1"/>
  <c r="U316" i="1"/>
  <c r="U328" i="1"/>
  <c r="U380" i="1"/>
  <c r="U385" i="1"/>
  <c r="U395" i="1"/>
  <c r="U410" i="1"/>
  <c r="U431" i="1"/>
  <c r="U446" i="1"/>
  <c r="U457" i="1"/>
  <c r="U474" i="1"/>
  <c r="U495" i="1"/>
  <c r="U512" i="1"/>
  <c r="U529" i="1"/>
  <c r="U544" i="1"/>
  <c r="U561" i="1"/>
  <c r="U583" i="1"/>
  <c r="U599" i="1"/>
  <c r="U616" i="1"/>
  <c r="U633" i="1"/>
  <c r="U650" i="1"/>
  <c r="U667" i="1"/>
  <c r="U684" i="1"/>
  <c r="U9" i="1"/>
  <c r="U25" i="1"/>
  <c r="U52" i="1"/>
  <c r="U98" i="1"/>
  <c r="U113" i="1"/>
  <c r="U179" i="1"/>
  <c r="U186" i="1"/>
  <c r="U193" i="1"/>
  <c r="U197" i="1"/>
  <c r="U207" i="1"/>
  <c r="U231" i="1"/>
  <c r="U243" i="1"/>
  <c r="U258" i="1"/>
  <c r="U273" i="1"/>
  <c r="U288" i="1"/>
  <c r="U301" i="1"/>
  <c r="U313" i="1"/>
  <c r="U315" i="1"/>
  <c r="U327" i="1"/>
  <c r="U340" i="1"/>
  <c r="U356" i="1"/>
  <c r="U384" i="1"/>
  <c r="U405" i="1"/>
  <c r="U426" i="1"/>
  <c r="U441" i="1"/>
  <c r="U452" i="1"/>
  <c r="U469" i="1"/>
  <c r="U490" i="1"/>
  <c r="U507" i="1"/>
  <c r="U524" i="1"/>
  <c r="U539" i="1"/>
  <c r="U556" i="1"/>
  <c r="U578" i="1"/>
  <c r="U594" i="1"/>
  <c r="U611" i="1"/>
  <c r="U628" i="1"/>
  <c r="U645" i="1"/>
  <c r="U662" i="1"/>
  <c r="U679" i="1"/>
  <c r="U694" i="1"/>
  <c r="U700" i="1"/>
  <c r="U33" i="1"/>
  <c r="U59" i="1"/>
  <c r="U107" i="1"/>
  <c r="U134" i="1"/>
  <c r="U181" i="1"/>
  <c r="U194" i="1"/>
  <c r="U307" i="1"/>
  <c r="U334" i="1"/>
  <c r="U354" i="1"/>
  <c r="U388" i="1"/>
  <c r="U420" i="1"/>
  <c r="U447" i="1"/>
  <c r="U462" i="1"/>
  <c r="U513" i="1"/>
  <c r="U526" i="1"/>
  <c r="U543" i="1"/>
  <c r="U580" i="1"/>
  <c r="U607" i="1"/>
  <c r="U619" i="1"/>
  <c r="U632" i="1"/>
  <c r="U668" i="1"/>
  <c r="U681" i="1"/>
  <c r="U698" i="1"/>
  <c r="U250" i="1"/>
  <c r="U256" i="1"/>
  <c r="U284" i="1"/>
  <c r="U346" i="1"/>
  <c r="U403" i="1"/>
  <c r="U415" i="1"/>
  <c r="U435" i="1"/>
  <c r="U38" i="1"/>
  <c r="U58" i="1"/>
  <c r="U75" i="1"/>
  <c r="U117" i="1"/>
  <c r="U145" i="1"/>
  <c r="U148" i="1"/>
  <c r="U162" i="1"/>
  <c r="U170" i="1"/>
  <c r="U230" i="1"/>
  <c r="U281" i="1"/>
  <c r="U287" i="1"/>
  <c r="U343" i="1"/>
  <c r="U357" i="1"/>
  <c r="U363" i="1"/>
  <c r="U404" i="1"/>
  <c r="U419" i="1"/>
  <c r="U461" i="1"/>
  <c r="U489" i="1"/>
  <c r="U525" i="1"/>
  <c r="U542" i="1"/>
  <c r="U555" i="1"/>
  <c r="U579" i="1"/>
  <c r="U606" i="1"/>
  <c r="U618" i="1"/>
  <c r="U631" i="1"/>
  <c r="U644" i="1"/>
  <c r="U680" i="1"/>
  <c r="U697" i="1"/>
  <c r="U20" i="1"/>
  <c r="U21" i="1"/>
  <c r="U43" i="1"/>
  <c r="U77" i="1"/>
  <c r="U94" i="1"/>
  <c r="U129" i="1"/>
  <c r="U137" i="1"/>
  <c r="U267" i="1"/>
  <c r="U360" i="1"/>
  <c r="U367" i="1"/>
  <c r="U398" i="1"/>
  <c r="U418" i="1"/>
  <c r="U430" i="1"/>
  <c r="U460" i="1"/>
  <c r="U473" i="1"/>
  <c r="U56" i="1"/>
  <c r="U163" i="1"/>
  <c r="U206" i="1"/>
  <c r="U209" i="1"/>
  <c r="U254" i="1"/>
  <c r="U257" i="1"/>
  <c r="U266" i="1"/>
  <c r="U294" i="1"/>
  <c r="U298" i="1"/>
  <c r="U312" i="1"/>
  <c r="U329" i="1"/>
  <c r="U333" i="1"/>
  <c r="U350" i="1"/>
  <c r="U353" i="1"/>
  <c r="U413" i="1"/>
  <c r="U434" i="1"/>
  <c r="U443" i="1"/>
  <c r="U478" i="1"/>
  <c r="U502" i="1"/>
  <c r="U508" i="1"/>
  <c r="U548" i="1"/>
  <c r="U581" i="1"/>
  <c r="U608" i="1"/>
  <c r="U614" i="1"/>
  <c r="U657" i="1"/>
  <c r="U663" i="1"/>
  <c r="U24" i="1"/>
  <c r="U47" i="1"/>
  <c r="U53" i="1"/>
  <c r="U68" i="1"/>
  <c r="U92" i="1"/>
  <c r="U171" i="1"/>
  <c r="U217" i="1"/>
  <c r="U228" i="1"/>
  <c r="U272" i="1"/>
  <c r="U339" i="1"/>
  <c r="U421" i="1"/>
  <c r="U451" i="1"/>
  <c r="U453" i="1"/>
  <c r="U621" i="1"/>
  <c r="U627" i="1"/>
  <c r="U669" i="1"/>
  <c r="U406" i="1"/>
  <c r="U436" i="1"/>
  <c r="U541" i="1"/>
  <c r="U643" i="1"/>
  <c r="U673" i="1"/>
  <c r="U685" i="1"/>
  <c r="U690" i="1"/>
  <c r="U31" i="1"/>
  <c r="U79" i="1"/>
  <c r="U112" i="1"/>
  <c r="U138" i="1"/>
  <c r="U172" i="1"/>
  <c r="U180" i="1"/>
  <c r="U190" i="1"/>
  <c r="U214" i="1"/>
  <c r="U304" i="1"/>
  <c r="U342" i="1"/>
  <c r="U359" i="1"/>
  <c r="U423" i="1"/>
  <c r="U432" i="1"/>
  <c r="U480" i="1"/>
  <c r="U491" i="1"/>
  <c r="U497" i="1"/>
  <c r="U527" i="1"/>
  <c r="U533" i="1"/>
  <c r="U538" i="1"/>
  <c r="U577" i="1"/>
  <c r="U597" i="1"/>
  <c r="U652" i="1"/>
  <c r="U682" i="1"/>
  <c r="U688" i="1"/>
  <c r="U221" i="1"/>
  <c r="U295" i="1"/>
  <c r="U299" i="1"/>
  <c r="U69" i="1"/>
  <c r="U83" i="1"/>
  <c r="U86" i="1"/>
  <c r="U118" i="1"/>
  <c r="U196" i="1"/>
  <c r="U213" i="1"/>
  <c r="U237" i="1"/>
  <c r="U240" i="1"/>
  <c r="U277" i="1"/>
  <c r="U344" i="1"/>
  <c r="U347" i="1"/>
  <c r="U361" i="1"/>
  <c r="U364" i="1"/>
  <c r="U472" i="1"/>
  <c r="U505" i="1"/>
  <c r="U511" i="1"/>
  <c r="U558" i="1"/>
  <c r="U564" i="1"/>
  <c r="U624" i="1"/>
  <c r="U630" i="1"/>
  <c r="U660" i="1"/>
  <c r="U666" i="1"/>
  <c r="U91" i="1"/>
  <c r="U269" i="1"/>
  <c r="U318" i="1"/>
  <c r="U321" i="1"/>
  <c r="U445" i="1"/>
  <c r="U485" i="1"/>
  <c r="U514" i="1"/>
  <c r="U521" i="1"/>
  <c r="U567" i="1"/>
  <c r="U591" i="1"/>
  <c r="U640" i="1"/>
  <c r="U676" i="1"/>
  <c r="U703" i="1"/>
  <c r="U80" i="1"/>
  <c r="U100" i="1"/>
  <c r="U119" i="1"/>
  <c r="U130" i="1"/>
  <c r="U210" i="1"/>
  <c r="U252" i="1"/>
  <c r="U255" i="1"/>
  <c r="U292" i="1"/>
  <c r="U488" i="1"/>
  <c r="U517" i="1"/>
  <c r="U530" i="1"/>
  <c r="U574" i="1"/>
  <c r="U588" i="1"/>
  <c r="U600" i="1"/>
  <c r="U636" i="1"/>
  <c r="U154" i="1"/>
  <c r="U235" i="1"/>
  <c r="U393" i="1"/>
  <c r="U455" i="1"/>
  <c r="U464" i="1"/>
  <c r="U550" i="1"/>
  <c r="U571" i="1"/>
  <c r="U604" i="1"/>
  <c r="U646" i="1"/>
  <c r="U693" i="1"/>
  <c r="U51" i="1"/>
  <c r="U111" i="1"/>
  <c r="U165" i="1"/>
  <c r="U173" i="1"/>
  <c r="U371" i="1"/>
  <c r="U374" i="1"/>
  <c r="U401" i="1"/>
  <c r="U408" i="1"/>
  <c r="U264" i="1"/>
  <c r="U150" i="1"/>
  <c r="U177" i="1"/>
  <c r="U204" i="1"/>
  <c r="U305" i="1"/>
  <c r="U335" i="1"/>
  <c r="U377" i="1"/>
  <c r="U386" i="1"/>
  <c r="U396" i="1"/>
  <c r="U409" i="1"/>
  <c r="U49" i="1"/>
  <c r="U105" i="1"/>
  <c r="U114" i="1"/>
  <c r="U225" i="1"/>
  <c r="U238" i="1"/>
  <c r="U248" i="1"/>
  <c r="U253" i="1"/>
  <c r="U275" i="1"/>
  <c r="U23" i="1"/>
  <c r="U28" i="1"/>
  <c r="U139" i="1"/>
  <c r="U151" i="1"/>
  <c r="U167" i="1"/>
  <c r="U218" i="1"/>
  <c r="U233" i="1"/>
  <c r="U271" i="1"/>
  <c r="U279" i="1"/>
  <c r="U290" i="1"/>
  <c r="U311" i="1"/>
  <c r="U322" i="1"/>
  <c r="U375" i="1"/>
  <c r="U449" i="1"/>
  <c r="U477" i="1"/>
  <c r="U531" i="1"/>
  <c r="U317" i="1"/>
  <c r="U338" i="1"/>
  <c r="U370" i="1"/>
  <c r="U387" i="1"/>
  <c r="U391" i="1"/>
  <c r="U10" i="1"/>
  <c r="U18" i="1"/>
  <c r="U74" i="1"/>
  <c r="U124" i="1"/>
  <c r="U126" i="1"/>
  <c r="U216" i="1"/>
  <c r="U262" i="1"/>
  <c r="U282" i="1"/>
  <c r="U414" i="1"/>
  <c r="U417" i="1"/>
  <c r="U481" i="1"/>
  <c r="U482" i="1"/>
  <c r="U483" i="1"/>
  <c r="U557" i="1"/>
  <c r="U626" i="1"/>
  <c r="U65" i="1"/>
  <c r="U152" i="1"/>
  <c r="U306" i="1"/>
  <c r="U330" i="1"/>
  <c r="U349" i="1"/>
  <c r="U437" i="1"/>
  <c r="U545" i="1"/>
  <c r="U546" i="1"/>
  <c r="U547" i="1"/>
  <c r="U612" i="1"/>
  <c r="U653" i="1"/>
  <c r="U285" i="1"/>
  <c r="U309" i="1"/>
  <c r="U320" i="1"/>
  <c r="U402" i="1"/>
  <c r="U496" i="1"/>
  <c r="U509" i="1"/>
  <c r="U510" i="1"/>
  <c r="U522" i="1"/>
  <c r="U523" i="1"/>
  <c r="U534" i="1"/>
  <c r="U133" i="1"/>
  <c r="U310" i="1"/>
  <c r="U424" i="1"/>
  <c r="U438" i="1"/>
  <c r="U500" i="1"/>
  <c r="U622" i="1"/>
  <c r="U625" i="1"/>
  <c r="U634" i="1"/>
  <c r="U641" i="1"/>
  <c r="U649" i="1"/>
  <c r="U656" i="1"/>
  <c r="U466" i="1"/>
  <c r="U468" i="1"/>
  <c r="U492" i="1"/>
  <c r="U42" i="1"/>
  <c r="U355" i="1"/>
  <c r="U392" i="1"/>
  <c r="U427" i="1"/>
  <c r="U475" i="1"/>
  <c r="U493" i="1"/>
  <c r="U519" i="1"/>
  <c r="U528" i="1"/>
  <c r="U537" i="1"/>
  <c r="U639" i="1"/>
  <c r="U648" i="1"/>
  <c r="U651" i="1"/>
  <c r="U655" i="1"/>
  <c r="U699" i="1"/>
  <c r="U702" i="1"/>
  <c r="U60" i="1"/>
  <c r="U234" i="1"/>
  <c r="U337" i="1"/>
  <c r="U407" i="1"/>
  <c r="U499" i="1"/>
  <c r="U554" i="1"/>
  <c r="U661" i="1"/>
  <c r="U192" i="1"/>
  <c r="U456" i="1"/>
  <c r="U106" i="1"/>
  <c r="U116" i="1"/>
  <c r="U184" i="1"/>
  <c r="U227" i="1"/>
  <c r="U372" i="1"/>
  <c r="U397" i="1"/>
  <c r="U638" i="1"/>
  <c r="U647" i="1"/>
  <c r="U659" i="1"/>
  <c r="U665" i="1"/>
  <c r="U701" i="1"/>
  <c r="U658" i="1"/>
  <c r="U664" i="1"/>
  <c r="U29" i="1"/>
  <c r="U159" i="1"/>
  <c r="U352" i="1"/>
  <c r="U369" i="1"/>
  <c r="U389" i="1"/>
  <c r="U203" i="1"/>
  <c r="U251" i="1"/>
  <c r="U326" i="1"/>
  <c r="U358" i="1"/>
  <c r="U428" i="1"/>
  <c r="U448" i="1"/>
  <c r="U458" i="1"/>
  <c r="U494" i="1"/>
  <c r="U515" i="1"/>
  <c r="U532" i="1"/>
  <c r="U551" i="1"/>
  <c r="U617" i="1"/>
  <c r="U686" i="1"/>
  <c r="U394" i="1"/>
  <c r="U498" i="1"/>
  <c r="U598" i="1"/>
  <c r="U479" i="1"/>
  <c r="U520" i="1"/>
  <c r="U593" i="1"/>
  <c r="U615" i="1"/>
  <c r="U185" i="1"/>
  <c r="U226" i="1"/>
  <c r="U236" i="1"/>
  <c r="U245" i="1"/>
  <c r="U293" i="1"/>
  <c r="U323" i="1"/>
  <c r="U332" i="1"/>
  <c r="U536" i="1"/>
  <c r="U568" i="1"/>
  <c r="U585" i="1"/>
  <c r="U563" i="1"/>
  <c r="U96" i="1"/>
  <c r="U115" i="1"/>
  <c r="U296" i="1"/>
  <c r="U300" i="1"/>
  <c r="U429" i="1"/>
  <c r="U373" i="1"/>
  <c r="U439" i="1"/>
  <c r="U459" i="1"/>
  <c r="U504" i="1"/>
  <c r="U566" i="1"/>
  <c r="U572" i="1"/>
  <c r="U584" i="1"/>
  <c r="U516" i="1"/>
  <c r="U242" i="1"/>
  <c r="U283" i="1"/>
  <c r="U486" i="1"/>
  <c r="U595" i="1"/>
  <c r="U629" i="1"/>
  <c r="U677" i="1"/>
  <c r="U132" i="1"/>
  <c r="U345" i="1"/>
  <c r="U470" i="1"/>
  <c r="U559" i="1"/>
  <c r="U590" i="1"/>
  <c r="U691" i="1"/>
  <c r="U642" i="1"/>
  <c r="U140" i="1"/>
  <c r="U378" i="1"/>
  <c r="U425" i="1"/>
  <c r="U576" i="1"/>
  <c r="U602" i="1"/>
  <c r="U672" i="1"/>
  <c r="U261" i="1"/>
  <c r="U376" i="1"/>
  <c r="U562" i="1"/>
  <c r="U14" i="1"/>
  <c r="U149" i="1"/>
  <c r="U366" i="1"/>
  <c r="U381" i="1"/>
  <c r="U589" i="1"/>
  <c r="U95" i="1"/>
  <c r="U199" i="1"/>
  <c r="U278" i="1"/>
  <c r="U411" i="1"/>
  <c r="U465" i="1"/>
  <c r="U471" i="1"/>
  <c r="U487" i="1"/>
  <c r="U610" i="1"/>
  <c r="U613" i="1"/>
  <c r="U635" i="1"/>
  <c r="U674" i="1"/>
  <c r="U601" i="1"/>
  <c r="U78" i="1"/>
  <c r="U219" i="1"/>
  <c r="U241" i="1"/>
  <c r="U36" i="1"/>
  <c r="U121" i="1"/>
  <c r="U325" i="1"/>
  <c r="U442" i="1"/>
  <c r="U587" i="1"/>
  <c r="U609" i="1"/>
  <c r="U670" i="1"/>
  <c r="U208" i="1"/>
  <c r="U390" i="1"/>
  <c r="U553" i="1"/>
  <c r="U565" i="1"/>
  <c r="U575" i="1"/>
  <c r="U683" i="1"/>
  <c r="U675" i="1"/>
  <c r="U62" i="1"/>
  <c r="U88" i="1"/>
  <c r="U412" i="1"/>
  <c r="U422" i="1"/>
  <c r="U549" i="1"/>
  <c r="U476" i="1"/>
  <c r="U592" i="1"/>
  <c r="U268" i="1"/>
  <c r="U463" i="1"/>
  <c r="U582" i="1"/>
  <c r="U400" i="1"/>
  <c r="U276" i="1"/>
  <c r="U596" i="1"/>
  <c r="U166" i="1"/>
  <c r="U444" i="1"/>
  <c r="U30" i="1"/>
  <c r="U440" i="1"/>
  <c r="U454" i="1"/>
  <c r="U503" i="1"/>
  <c r="U692" i="1"/>
  <c r="U50" i="1"/>
  <c r="U147" i="1"/>
  <c r="U678" i="1"/>
  <c r="U35" i="1"/>
  <c r="U205" i="1"/>
  <c r="U560" i="1"/>
  <c r="U570" i="1"/>
  <c r="U573" i="1"/>
  <c r="U605" i="1"/>
  <c r="U687" i="1"/>
  <c r="U540" i="1"/>
  <c r="U22" i="1"/>
  <c r="U506" i="1"/>
  <c r="U183" i="1"/>
  <c r="U623" i="1"/>
  <c r="T552" i="1"/>
  <c r="T620" i="1"/>
  <c r="T39" i="1"/>
  <c r="T90" i="1"/>
  <c r="T433" i="1"/>
  <c r="T518" i="1"/>
  <c r="T81" i="1"/>
  <c r="T229" i="1"/>
  <c r="T348" i="1"/>
  <c r="T535" i="1"/>
  <c r="T382" i="1"/>
  <c r="T654" i="1"/>
  <c r="T161" i="1"/>
  <c r="T212" i="1"/>
  <c r="T297" i="1"/>
  <c r="T110" i="1"/>
  <c r="T501" i="1"/>
  <c r="T416" i="1"/>
  <c r="S109" i="1"/>
  <c r="S44" i="1"/>
  <c r="T671" i="1"/>
  <c r="T54" i="1"/>
  <c r="T99" i="1"/>
  <c r="T637" i="1"/>
  <c r="T195" i="1"/>
  <c r="T263" i="1"/>
  <c r="T280" i="1"/>
  <c r="W4" i="1"/>
  <c r="V6" i="1"/>
  <c r="R8" i="1" l="1"/>
  <c r="L13" i="10"/>
  <c r="L15" i="10" s="1"/>
  <c r="AB12" i="10"/>
  <c r="AB11" i="10"/>
  <c r="AA5" i="8"/>
  <c r="S7" i="1"/>
  <c r="M17" i="10" s="1"/>
  <c r="AD45" i="8"/>
  <c r="AD72" i="8"/>
  <c r="AD416" i="8"/>
  <c r="AD39" i="8"/>
  <c r="AD637" i="8"/>
  <c r="AD229" i="8"/>
  <c r="AD348" i="8"/>
  <c r="AD331" i="8"/>
  <c r="AD314" i="8"/>
  <c r="AD280" i="8"/>
  <c r="AD127" i="8"/>
  <c r="AD484" i="8"/>
  <c r="AD501" i="8"/>
  <c r="AD246" i="8"/>
  <c r="AD365" i="8"/>
  <c r="AD144" i="8"/>
  <c r="AD535" i="8"/>
  <c r="AD161" i="8"/>
  <c r="AD81" i="8"/>
  <c r="AE691" i="8"/>
  <c r="AE697" i="8"/>
  <c r="AE685" i="8"/>
  <c r="AE682" i="8"/>
  <c r="AE674" i="8"/>
  <c r="AE658" i="8"/>
  <c r="AE673" i="8"/>
  <c r="AE666" i="8"/>
  <c r="AE700" i="8"/>
  <c r="AE698" i="8"/>
  <c r="AE690" i="8"/>
  <c r="AE678" i="8"/>
  <c r="AE703" i="8"/>
  <c r="AE688" i="8"/>
  <c r="AE667" i="8"/>
  <c r="AE651" i="8"/>
  <c r="AE636" i="8"/>
  <c r="AE702" i="8"/>
  <c r="AE642" i="8"/>
  <c r="AE626" i="8"/>
  <c r="AE610" i="8"/>
  <c r="AE701" i="8"/>
  <c r="AE699" i="8"/>
  <c r="AE683" i="8"/>
  <c r="AE686" i="8"/>
  <c r="AE675" i="8"/>
  <c r="AE696" i="8"/>
  <c r="AE695" i="8" s="1"/>
  <c r="AE692" i="8"/>
  <c r="AE687" i="8"/>
  <c r="AE614" i="8"/>
  <c r="AE607" i="8"/>
  <c r="AE661" i="8"/>
  <c r="AE653" i="8"/>
  <c r="AE652" i="8"/>
  <c r="AE648" i="8"/>
  <c r="AE694" i="8"/>
  <c r="AE684" i="8"/>
  <c r="AE680" i="8"/>
  <c r="AE681" i="8"/>
  <c r="AE679" i="8"/>
  <c r="AE639" i="8"/>
  <c r="AE663" i="8"/>
  <c r="AE650" i="8"/>
  <c r="AE644" i="8"/>
  <c r="AE643" i="8"/>
  <c r="AE627" i="8"/>
  <c r="AE616" i="8"/>
  <c r="AE605" i="8"/>
  <c r="AE693" i="8"/>
  <c r="AE662" i="8"/>
  <c r="AE645" i="8"/>
  <c r="AE659" i="8"/>
  <c r="AE649" i="8"/>
  <c r="AE630" i="8"/>
  <c r="AE596" i="8"/>
  <c r="AE580" i="8"/>
  <c r="AE609" i="8"/>
  <c r="AE591" i="8"/>
  <c r="AE656" i="8"/>
  <c r="AE640" i="8"/>
  <c r="AE638" i="8"/>
  <c r="AE621" i="8"/>
  <c r="AE615" i="8"/>
  <c r="AE646" i="8"/>
  <c r="AE622" i="8"/>
  <c r="AE608" i="8"/>
  <c r="AE602" i="8"/>
  <c r="AE597" i="8"/>
  <c r="AE581" i="8"/>
  <c r="AE565" i="8"/>
  <c r="AE655" i="8"/>
  <c r="AE587" i="8"/>
  <c r="AE555" i="8"/>
  <c r="AE632" i="8"/>
  <c r="AE631" i="8"/>
  <c r="AE665" i="8"/>
  <c r="AE633" i="8"/>
  <c r="AE606" i="8"/>
  <c r="AE595" i="8"/>
  <c r="AE670" i="8"/>
  <c r="AE669" i="8"/>
  <c r="AE599" i="8"/>
  <c r="AE592" i="8"/>
  <c r="AE588" i="8"/>
  <c r="AE572" i="8"/>
  <c r="AE562" i="8"/>
  <c r="AE540" i="8"/>
  <c r="AE524" i="8"/>
  <c r="AE508" i="8"/>
  <c r="AE566" i="8"/>
  <c r="AE548" i="8"/>
  <c r="AE657" i="8"/>
  <c r="AE560" i="8"/>
  <c r="AE553" i="8"/>
  <c r="AE541" i="8"/>
  <c r="AE525" i="8"/>
  <c r="AE509" i="8"/>
  <c r="AE493" i="8"/>
  <c r="AE619" i="8"/>
  <c r="AE579" i="8"/>
  <c r="AE575" i="8"/>
  <c r="AE556" i="8"/>
  <c r="AE538" i="8"/>
  <c r="AE532" i="8"/>
  <c r="AE482" i="8"/>
  <c r="AE466" i="8"/>
  <c r="AE676" i="8"/>
  <c r="AE612" i="8"/>
  <c r="AE590" i="8"/>
  <c r="AE537" i="8"/>
  <c r="AE526" i="8"/>
  <c r="AE668" i="8"/>
  <c r="AE647" i="8"/>
  <c r="AE629" i="8"/>
  <c r="AE623" i="8"/>
  <c r="AE604" i="8"/>
  <c r="AE589" i="8"/>
  <c r="AE573" i="8"/>
  <c r="AE570" i="8"/>
  <c r="AE558" i="8"/>
  <c r="AE557" i="8"/>
  <c r="AE546" i="8"/>
  <c r="AE491" i="8"/>
  <c r="AE483" i="8"/>
  <c r="AE451" i="8"/>
  <c r="AE435" i="8"/>
  <c r="AE635" i="8"/>
  <c r="AE611" i="8"/>
  <c r="AE510" i="8"/>
  <c r="AE496" i="8"/>
  <c r="AE460" i="8"/>
  <c r="AE436" i="8"/>
  <c r="AE424" i="8"/>
  <c r="AE409" i="8"/>
  <c r="AE393" i="8"/>
  <c r="AE578" i="8"/>
  <c r="AE511" i="8"/>
  <c r="AE457" i="8"/>
  <c r="AE677" i="8"/>
  <c r="AE601" i="8"/>
  <c r="AE593" i="8"/>
  <c r="AE577" i="8"/>
  <c r="AE539" i="8"/>
  <c r="AE512" i="8"/>
  <c r="AE494" i="8"/>
  <c r="AE474" i="8"/>
  <c r="AE434" i="8"/>
  <c r="AE427" i="8"/>
  <c r="AE410" i="8"/>
  <c r="AE394" i="8"/>
  <c r="AE378" i="8"/>
  <c r="AE362" i="8"/>
  <c r="AE634" i="8"/>
  <c r="AE613" i="8"/>
  <c r="AE414" i="8"/>
  <c r="AE408" i="8"/>
  <c r="AE402" i="8"/>
  <c r="AE380" i="8"/>
  <c r="AE373" i="8"/>
  <c r="AE625" i="8"/>
  <c r="AE547" i="8"/>
  <c r="AE528" i="8"/>
  <c r="AE516" i="8"/>
  <c r="AE498" i="8"/>
  <c r="AE485" i="8"/>
  <c r="AE478" i="8"/>
  <c r="AE448" i="8"/>
  <c r="AE641" i="8"/>
  <c r="AE506" i="8"/>
  <c r="AE492" i="8"/>
  <c r="AE598" i="8"/>
  <c r="AE503" i="8"/>
  <c r="AE468" i="8"/>
  <c r="AE449" i="8"/>
  <c r="AE419" i="8"/>
  <c r="AE390" i="8"/>
  <c r="AE664" i="8"/>
  <c r="AE550" i="8"/>
  <c r="AE544" i="8"/>
  <c r="AE502" i="8"/>
  <c r="AE477" i="8"/>
  <c r="AE332" i="8"/>
  <c r="AE316" i="8"/>
  <c r="AE300" i="8"/>
  <c r="AE284" i="8"/>
  <c r="AE268" i="8"/>
  <c r="AE252" i="8"/>
  <c r="AE236" i="8"/>
  <c r="AE220" i="8"/>
  <c r="AE204" i="8"/>
  <c r="AE188" i="8"/>
  <c r="AE172" i="8"/>
  <c r="AE156" i="8"/>
  <c r="AE140" i="8"/>
  <c r="AE563" i="8"/>
  <c r="AE549" i="8"/>
  <c r="AE522" i="8"/>
  <c r="AE513" i="8"/>
  <c r="AE458" i="8"/>
  <c r="AE428" i="8"/>
  <c r="AE412" i="8"/>
  <c r="AE379" i="8"/>
  <c r="AE372" i="8"/>
  <c r="AE343" i="8"/>
  <c r="AE327" i="8"/>
  <c r="AE311" i="8"/>
  <c r="AE295" i="8"/>
  <c r="AE279" i="8"/>
  <c r="AE247" i="8"/>
  <c r="AE231" i="8"/>
  <c r="AE215" i="8"/>
  <c r="AE199" i="8"/>
  <c r="AE183" i="8"/>
  <c r="AE167" i="8"/>
  <c r="AE151" i="8"/>
  <c r="AE624" i="8"/>
  <c r="AE574" i="8"/>
  <c r="AE529" i="8"/>
  <c r="AE507" i="8"/>
  <c r="AE497" i="8"/>
  <c r="AE463" i="8"/>
  <c r="AE462" i="8"/>
  <c r="AE444" i="8"/>
  <c r="AE585" i="8"/>
  <c r="AE523" i="8"/>
  <c r="AE476" i="8"/>
  <c r="AE472" i="8"/>
  <c r="AE454" i="8"/>
  <c r="AE398" i="8"/>
  <c r="AE381" i="8"/>
  <c r="AE371" i="8"/>
  <c r="AE349" i="8"/>
  <c r="AE333" i="8"/>
  <c r="AE317" i="8"/>
  <c r="AE301" i="8"/>
  <c r="AE285" i="8"/>
  <c r="AE269" i="8"/>
  <c r="AE253" i="8"/>
  <c r="AE237" i="8"/>
  <c r="AE221" i="8"/>
  <c r="AE205" i="8"/>
  <c r="AE189" i="8"/>
  <c r="AE173" i="8"/>
  <c r="AE157" i="8"/>
  <c r="AE141" i="8"/>
  <c r="AE499" i="8"/>
  <c r="AE490" i="8"/>
  <c r="AE464" i="8"/>
  <c r="AE413" i="8"/>
  <c r="AE404" i="8"/>
  <c r="AE385" i="8"/>
  <c r="AE374" i="8"/>
  <c r="AE367" i="8"/>
  <c r="AE360" i="8"/>
  <c r="AE354" i="8"/>
  <c r="AE344" i="8"/>
  <c r="AE336" i="8"/>
  <c r="AE308" i="8"/>
  <c r="AE290" i="8"/>
  <c r="AE272" i="8"/>
  <c r="AE244" i="8"/>
  <c r="AE582" i="8"/>
  <c r="AE545" i="8"/>
  <c r="AE531" i="8"/>
  <c r="AE473" i="8"/>
  <c r="AE429" i="8"/>
  <c r="AE361" i="8"/>
  <c r="AE335" i="8"/>
  <c r="AE326" i="8"/>
  <c r="AE299" i="8"/>
  <c r="AE271" i="8"/>
  <c r="AE262" i="8"/>
  <c r="AE235" i="8"/>
  <c r="AE206" i="8"/>
  <c r="AE628" i="8"/>
  <c r="AE521" i="8"/>
  <c r="AE470" i="8"/>
  <c r="AE431" i="8"/>
  <c r="AE430" i="8"/>
  <c r="AE426" i="8"/>
  <c r="AE564" i="8"/>
  <c r="AE543" i="8"/>
  <c r="AE527" i="8"/>
  <c r="AE471" i="8"/>
  <c r="AE425" i="8"/>
  <c r="AE417" i="8"/>
  <c r="AE353" i="8"/>
  <c r="AE334" i="8"/>
  <c r="AE289" i="8"/>
  <c r="AE270" i="8"/>
  <c r="AE233" i="8"/>
  <c r="AE224" i="8"/>
  <c r="AE568" i="8"/>
  <c r="AE584" i="8"/>
  <c r="AE576" i="8"/>
  <c r="AE567" i="8"/>
  <c r="AE660" i="8"/>
  <c r="AE530" i="8"/>
  <c r="AE561" i="8"/>
  <c r="AE600" i="8"/>
  <c r="AE554" i="8"/>
  <c r="AE542" i="8"/>
  <c r="AE594" i="8"/>
  <c r="AE534" i="8"/>
  <c r="AE551" i="8"/>
  <c r="AE489" i="8"/>
  <c r="AE488" i="8"/>
  <c r="AE487" i="8"/>
  <c r="AE469" i="8"/>
  <c r="AE519" i="8"/>
  <c r="AE515" i="8"/>
  <c r="AE500" i="8"/>
  <c r="AE479" i="8"/>
  <c r="AE618" i="8"/>
  <c r="AE583" i="8"/>
  <c r="AE505" i="8"/>
  <c r="AE672" i="8"/>
  <c r="AE514" i="8"/>
  <c r="AE465" i="8"/>
  <c r="AE481" i="8"/>
  <c r="AE517" i="8"/>
  <c r="AE495" i="8"/>
  <c r="AE455" i="8"/>
  <c r="AE443" i="8"/>
  <c r="AE440" i="8"/>
  <c r="AE504" i="8"/>
  <c r="AE559" i="8"/>
  <c r="AE420" i="8"/>
  <c r="AE533" i="8"/>
  <c r="AE461" i="8"/>
  <c r="AE439" i="8"/>
  <c r="AE422" i="8"/>
  <c r="AE415" i="8"/>
  <c r="AE571" i="8"/>
  <c r="AE423" i="8"/>
  <c r="AE480" i="8"/>
  <c r="AE411" i="8"/>
  <c r="AE520" i="8"/>
  <c r="AE486" i="8"/>
  <c r="AE397" i="8"/>
  <c r="AE352" i="8"/>
  <c r="AE453" i="8"/>
  <c r="AE445" i="8"/>
  <c r="AE388" i="8"/>
  <c r="AE406" i="8"/>
  <c r="AE536" i="8"/>
  <c r="AE442" i="8"/>
  <c r="AE421" i="8"/>
  <c r="AE363" i="8"/>
  <c r="AE456" i="8"/>
  <c r="AE438" i="8"/>
  <c r="AE405" i="8"/>
  <c r="AE309" i="8"/>
  <c r="AE475" i="8"/>
  <c r="AE452" i="8"/>
  <c r="AE396" i="8"/>
  <c r="AE337" i="8"/>
  <c r="AE322" i="8"/>
  <c r="AE307" i="8"/>
  <c r="AE418" i="8"/>
  <c r="AE407" i="8"/>
  <c r="AE384" i="8"/>
  <c r="AE375" i="8"/>
  <c r="AE330" i="8"/>
  <c r="AE392" i="8"/>
  <c r="AE324" i="8"/>
  <c r="AE288" i="8"/>
  <c r="AE283" i="8"/>
  <c r="AE275" i="8"/>
  <c r="AE267" i="8"/>
  <c r="AE265" i="8"/>
  <c r="AE256" i="8"/>
  <c r="AE617" i="8"/>
  <c r="AE446" i="8"/>
  <c r="AE386" i="8"/>
  <c r="AE369" i="8"/>
  <c r="AE350" i="8"/>
  <c r="AE341" i="8"/>
  <c r="AE328" i="8"/>
  <c r="AE315" i="8"/>
  <c r="AE293" i="8"/>
  <c r="AE391" i="8"/>
  <c r="AE225" i="8"/>
  <c r="AE319" i="8"/>
  <c r="AE432" i="8"/>
  <c r="AE368" i="8"/>
  <c r="AE403" i="8"/>
  <c r="AE400" i="8"/>
  <c r="AE338" i="8"/>
  <c r="AE296" i="8"/>
  <c r="AE226" i="8"/>
  <c r="AE387" i="8"/>
  <c r="AE357" i="8"/>
  <c r="AE286" i="8"/>
  <c r="AE281" i="8"/>
  <c r="AE261" i="8"/>
  <c r="AE249" i="8"/>
  <c r="AE223" i="8"/>
  <c r="AE218" i="8"/>
  <c r="AE210" i="8"/>
  <c r="AE193" i="8"/>
  <c r="AE174" i="8"/>
  <c r="AE329" i="8"/>
  <c r="AE395" i="8"/>
  <c r="AE364" i="8"/>
  <c r="AE339" i="8"/>
  <c r="AE325" i="8"/>
  <c r="AE213" i="8"/>
  <c r="AE192" i="8"/>
  <c r="AE166" i="8"/>
  <c r="AE165" i="8"/>
  <c r="AE147" i="8"/>
  <c r="AE138" i="8"/>
  <c r="AE123" i="8"/>
  <c r="AE107" i="8"/>
  <c r="AE312" i="8"/>
  <c r="AE292" i="8"/>
  <c r="AE276" i="8"/>
  <c r="AE242" i="8"/>
  <c r="AE234" i="8"/>
  <c r="AE232" i="8"/>
  <c r="AE185" i="8"/>
  <c r="AE134" i="8"/>
  <c r="AE118" i="8"/>
  <c r="AE358" i="8"/>
  <c r="AE260" i="8"/>
  <c r="AE359" i="8"/>
  <c r="AE310" i="8"/>
  <c r="AE255" i="8"/>
  <c r="AE208" i="8"/>
  <c r="AE137" i="8"/>
  <c r="AE131" i="8"/>
  <c r="AE95" i="8"/>
  <c r="AE79" i="8"/>
  <c r="AE219" i="8"/>
  <c r="AE182" i="8"/>
  <c r="AE150" i="8"/>
  <c r="AE143" i="8"/>
  <c r="AE111" i="8"/>
  <c r="AE104" i="8"/>
  <c r="AE437" i="8"/>
  <c r="AE355" i="8"/>
  <c r="AE291" i="8"/>
  <c r="AE274" i="8"/>
  <c r="AE264" i="8"/>
  <c r="AE257" i="8"/>
  <c r="AE248" i="8"/>
  <c r="AE230" i="8"/>
  <c r="AE209" i="8"/>
  <c r="AE202" i="8"/>
  <c r="AE191" i="8"/>
  <c r="AE179" i="8"/>
  <c r="AE91" i="8"/>
  <c r="AE75" i="8"/>
  <c r="AE441" i="8"/>
  <c r="AE240" i="8"/>
  <c r="AE163" i="8"/>
  <c r="AE128" i="8"/>
  <c r="AE117" i="8"/>
  <c r="AE106" i="8"/>
  <c r="AE92" i="8"/>
  <c r="AE47" i="8"/>
  <c r="AE31" i="8"/>
  <c r="AE318" i="8"/>
  <c r="AE277" i="8"/>
  <c r="AE258" i="8"/>
  <c r="AE201" i="8"/>
  <c r="AE184" i="8"/>
  <c r="AE158" i="8"/>
  <c r="AE136" i="8"/>
  <c r="AE132" i="8"/>
  <c r="AE121" i="8"/>
  <c r="AE98" i="8"/>
  <c r="AE89" i="8"/>
  <c r="AE86" i="8"/>
  <c r="AE68" i="8"/>
  <c r="AE61" i="8"/>
  <c r="AE58" i="8"/>
  <c r="AE42" i="8"/>
  <c r="AE346" i="8"/>
  <c r="AE345" i="8"/>
  <c r="AE320" i="8"/>
  <c r="AE313" i="8"/>
  <c r="AE227" i="8"/>
  <c r="AE186" i="8"/>
  <c r="AE168" i="8"/>
  <c r="AE447" i="8"/>
  <c r="AE340" i="8"/>
  <c r="AE266" i="8"/>
  <c r="AE250" i="8"/>
  <c r="AE217" i="8"/>
  <c r="AE160" i="8"/>
  <c r="AE76" i="8"/>
  <c r="AE28" i="8"/>
  <c r="AE12" i="8"/>
  <c r="AE459" i="8"/>
  <c r="AE287" i="8"/>
  <c r="AE93" i="8"/>
  <c r="AE356" i="8"/>
  <c r="AE321" i="8"/>
  <c r="AE243" i="8"/>
  <c r="AE133" i="8"/>
  <c r="AE122" i="8"/>
  <c r="AE114" i="8"/>
  <c r="AE100" i="8"/>
  <c r="AE77" i="8"/>
  <c r="AE23" i="8"/>
  <c r="AE376" i="8"/>
  <c r="AE351" i="8"/>
  <c r="AE139" i="8"/>
  <c r="AE129" i="8"/>
  <c r="AE119" i="8"/>
  <c r="AE97" i="8"/>
  <c r="AE57" i="8"/>
  <c r="AE241" i="8"/>
  <c r="AE228" i="8"/>
  <c r="AE216" i="8"/>
  <c r="AE187" i="8"/>
  <c r="AE177" i="8"/>
  <c r="AE162" i="8"/>
  <c r="AE152" i="8"/>
  <c r="AE124" i="8"/>
  <c r="AE78" i="8"/>
  <c r="AE67" i="8"/>
  <c r="AE33" i="8"/>
  <c r="AE24" i="8"/>
  <c r="AE347" i="8"/>
  <c r="AE200" i="8"/>
  <c r="AE142" i="8"/>
  <c r="AE130" i="8"/>
  <c r="AE105" i="8"/>
  <c r="AE46" i="8"/>
  <c r="AE85" i="8"/>
  <c r="AE17" i="8"/>
  <c r="AE306" i="8"/>
  <c r="AE251" i="8"/>
  <c r="AE190" i="8"/>
  <c r="AE115" i="8"/>
  <c r="AE80" i="8"/>
  <c r="AE69" i="8"/>
  <c r="AE66" i="8"/>
  <c r="AE49" i="8"/>
  <c r="AE43" i="8"/>
  <c r="AE27" i="8"/>
  <c r="AE198" i="8"/>
  <c r="AE197" i="8"/>
  <c r="AE125" i="8"/>
  <c r="AE36" i="8"/>
  <c r="AE26" i="8"/>
  <c r="AE377" i="8"/>
  <c r="AE294" i="8"/>
  <c r="AE169" i="8"/>
  <c r="AE155" i="8"/>
  <c r="AE108" i="8"/>
  <c r="AE71" i="8"/>
  <c r="AE29" i="8"/>
  <c r="AE25" i="8"/>
  <c r="AE16" i="8"/>
  <c r="AE304" i="8"/>
  <c r="AE126" i="8"/>
  <c r="AE120" i="8"/>
  <c r="AE116" i="8"/>
  <c r="AE96" i="8"/>
  <c r="AE60" i="8"/>
  <c r="AE56" i="8"/>
  <c r="AE278" i="8"/>
  <c r="AE211" i="8"/>
  <c r="AE196" i="8"/>
  <c r="AE149" i="8"/>
  <c r="AE84" i="8"/>
  <c r="AE37" i="8"/>
  <c r="AE383" i="8"/>
  <c r="AE302" i="8"/>
  <c r="AE245" i="8"/>
  <c r="AE146" i="8"/>
  <c r="AE50" i="8"/>
  <c r="AE30" i="8"/>
  <c r="AE14" i="8"/>
  <c r="AE370" i="8"/>
  <c r="AE254" i="8"/>
  <c r="AE154" i="8"/>
  <c r="AE88" i="8"/>
  <c r="AE83" i="8"/>
  <c r="AE65" i="8"/>
  <c r="AE214" i="8"/>
  <c r="AE207" i="8"/>
  <c r="AE70" i="8"/>
  <c r="AE13" i="8"/>
  <c r="AE51" i="8"/>
  <c r="AE175" i="8"/>
  <c r="AE41" i="8"/>
  <c r="AE171" i="8"/>
  <c r="AE102" i="8"/>
  <c r="AE53" i="8"/>
  <c r="AE389" i="8"/>
  <c r="AE101" i="8"/>
  <c r="AE32" i="8"/>
  <c r="AE18" i="8"/>
  <c r="AE9" i="8"/>
  <c r="AE135" i="8"/>
  <c r="AE103" i="8"/>
  <c r="AE82" i="8"/>
  <c r="AE74" i="8"/>
  <c r="AE180" i="8"/>
  <c r="AE59" i="8"/>
  <c r="AE10" i="8"/>
  <c r="AE164" i="8"/>
  <c r="AE153" i="8"/>
  <c r="AE113" i="8"/>
  <c r="AE112" i="8"/>
  <c r="AE20" i="8"/>
  <c r="AE38" i="8"/>
  <c r="AE298" i="8"/>
  <c r="AE145" i="8"/>
  <c r="AE64" i="8"/>
  <c r="AE11" i="8"/>
  <c r="AE342" i="8"/>
  <c r="AE239" i="8"/>
  <c r="AE148" i="8"/>
  <c r="AE19" i="8"/>
  <c r="AE15" i="8"/>
  <c r="AE273" i="8"/>
  <c r="AE259" i="8"/>
  <c r="AE48" i="8"/>
  <c r="AE282" i="8"/>
  <c r="AE52" i="8"/>
  <c r="AE194" i="8"/>
  <c r="AE303" i="8"/>
  <c r="AE35" i="8"/>
  <c r="AE22" i="8"/>
  <c r="AE176" i="8"/>
  <c r="AE87" i="8"/>
  <c r="AE222" i="8"/>
  <c r="AE40" i="8"/>
  <c r="AE323" i="8"/>
  <c r="AE401" i="8"/>
  <c r="AE73" i="8"/>
  <c r="AE62" i="8"/>
  <c r="AE21" i="8"/>
  <c r="AE55" i="8"/>
  <c r="AE203" i="8"/>
  <c r="AE159" i="8"/>
  <c r="AE305" i="8"/>
  <c r="AE238" i="8"/>
  <c r="AE366" i="8"/>
  <c r="AE181" i="8"/>
  <c r="AE94" i="8"/>
  <c r="AE170" i="8"/>
  <c r="AD110" i="8"/>
  <c r="AD212" i="8"/>
  <c r="AD433" i="8"/>
  <c r="AC44" i="8"/>
  <c r="AD671" i="8"/>
  <c r="AD382" i="8"/>
  <c r="AD569" i="8"/>
  <c r="AC109" i="8"/>
  <c r="AD552" i="8"/>
  <c r="AD399" i="8"/>
  <c r="AD654" i="8"/>
  <c r="AD695" i="8"/>
  <c r="AD467" i="8"/>
  <c r="AD34" i="8"/>
  <c r="AD99" i="8"/>
  <c r="AD689" i="8"/>
  <c r="AD54" i="8"/>
  <c r="AD263" i="8"/>
  <c r="AD603" i="8"/>
  <c r="AD297" i="8"/>
  <c r="AD586" i="8"/>
  <c r="AD90" i="8"/>
  <c r="AD518" i="8"/>
  <c r="AD195" i="8"/>
  <c r="AD178" i="8"/>
  <c r="AD450" i="8"/>
  <c r="AB7" i="8"/>
  <c r="AG4" i="8"/>
  <c r="AF6" i="8"/>
  <c r="AD63" i="8"/>
  <c r="AD620" i="8"/>
  <c r="U45" i="1"/>
  <c r="U654" i="1"/>
  <c r="U90" i="1"/>
  <c r="U212" i="1"/>
  <c r="U195" i="1"/>
  <c r="U450" i="1"/>
  <c r="U178" i="1"/>
  <c r="U552" i="1"/>
  <c r="U263" i="1"/>
  <c r="U280" i="1"/>
  <c r="U518" i="1"/>
  <c r="U81" i="1"/>
  <c r="U229" i="1"/>
  <c r="T109" i="1"/>
  <c r="U161" i="1"/>
  <c r="U127" i="1"/>
  <c r="U603" i="1"/>
  <c r="U39" i="1"/>
  <c r="T44" i="1"/>
  <c r="U689" i="1"/>
  <c r="U535" i="1"/>
  <c r="U586" i="1"/>
  <c r="U501" i="1"/>
  <c r="U348" i="1"/>
  <c r="U569" i="1"/>
  <c r="U671" i="1"/>
  <c r="U416" i="1"/>
  <c r="U382" i="1"/>
  <c r="U331" i="1"/>
  <c r="U110" i="1"/>
  <c r="U144" i="1"/>
  <c r="U54" i="1"/>
  <c r="U63" i="1"/>
  <c r="U433" i="1"/>
  <c r="U246" i="1"/>
  <c r="U399" i="1"/>
  <c r="U99" i="1"/>
  <c r="U314" i="1"/>
  <c r="U695" i="1"/>
  <c r="U72" i="1"/>
  <c r="V21" i="1"/>
  <c r="V36" i="1"/>
  <c r="V16" i="1"/>
  <c r="V32" i="1"/>
  <c r="V41" i="1"/>
  <c r="V46" i="1"/>
  <c r="V27" i="1"/>
  <c r="V55" i="1"/>
  <c r="V76" i="1"/>
  <c r="V91" i="1"/>
  <c r="V71" i="1"/>
  <c r="V87" i="1"/>
  <c r="V29" i="1"/>
  <c r="V51" i="1"/>
  <c r="V68" i="1"/>
  <c r="V86" i="1"/>
  <c r="V107" i="1"/>
  <c r="V114" i="1"/>
  <c r="V131" i="1"/>
  <c r="V151" i="1"/>
  <c r="V173" i="1"/>
  <c r="V193" i="1"/>
  <c r="V19" i="1"/>
  <c r="V60" i="1"/>
  <c r="V78" i="1"/>
  <c r="V92" i="1"/>
  <c r="V100" i="1"/>
  <c r="V121" i="1"/>
  <c r="V141" i="1"/>
  <c r="V142" i="1"/>
  <c r="V154" i="1"/>
  <c r="V174" i="1"/>
  <c r="V186" i="1"/>
  <c r="V203" i="1"/>
  <c r="V228" i="1"/>
  <c r="V66" i="1"/>
  <c r="V73" i="1"/>
  <c r="V101" i="1"/>
  <c r="V102" i="1"/>
  <c r="V122" i="1"/>
  <c r="V143" i="1"/>
  <c r="V155" i="1"/>
  <c r="V175" i="1"/>
  <c r="V187" i="1"/>
  <c r="V188" i="1"/>
  <c r="V198" i="1"/>
  <c r="V74" i="1"/>
  <c r="V82" i="1"/>
  <c r="V89" i="1"/>
  <c r="V111" i="1"/>
  <c r="V116" i="1"/>
  <c r="V149" i="1"/>
  <c r="V210" i="1"/>
  <c r="V221" i="1"/>
  <c r="V233" i="1"/>
  <c r="V254" i="1"/>
  <c r="V275" i="1"/>
  <c r="V296" i="1"/>
  <c r="V313" i="1"/>
  <c r="V329" i="1"/>
  <c r="V346" i="1"/>
  <c r="V356" i="1"/>
  <c r="V373" i="1"/>
  <c r="V388" i="1"/>
  <c r="V12" i="1"/>
  <c r="V26" i="1"/>
  <c r="V48" i="1"/>
  <c r="V57" i="1"/>
  <c r="V93" i="1"/>
  <c r="V125" i="1"/>
  <c r="V158" i="1"/>
  <c r="V182" i="1"/>
  <c r="V202" i="1"/>
  <c r="V211" i="1"/>
  <c r="V222" i="1"/>
  <c r="V223" i="1"/>
  <c r="V244" i="1"/>
  <c r="V249" i="1"/>
  <c r="V270" i="1"/>
  <c r="V291" i="1"/>
  <c r="V308" i="1"/>
  <c r="V324" i="1"/>
  <c r="V341" i="1"/>
  <c r="V351" i="1"/>
  <c r="V368" i="1"/>
  <c r="V383" i="1"/>
  <c r="V58" i="1"/>
  <c r="V118" i="1"/>
  <c r="V166" i="1"/>
  <c r="V184" i="1"/>
  <c r="V248" i="1"/>
  <c r="V290" i="1"/>
  <c r="V317" i="1"/>
  <c r="V369" i="1"/>
  <c r="V381" i="1"/>
  <c r="V386" i="1"/>
  <c r="V415" i="1"/>
  <c r="V420" i="1"/>
  <c r="V435" i="1"/>
  <c r="V462" i="1"/>
  <c r="V479" i="1"/>
  <c r="V500" i="1"/>
  <c r="V517" i="1"/>
  <c r="V534" i="1"/>
  <c r="V549" i="1"/>
  <c r="V566" i="1"/>
  <c r="V572" i="1"/>
  <c r="V588" i="1"/>
  <c r="V605" i="1"/>
  <c r="V622" i="1"/>
  <c r="V639" i="1"/>
  <c r="V656" i="1"/>
  <c r="V673" i="1"/>
  <c r="V37" i="1"/>
  <c r="V61" i="1"/>
  <c r="V64" i="1"/>
  <c r="V104" i="1"/>
  <c r="V120" i="1"/>
  <c r="V128" i="1"/>
  <c r="V135" i="1"/>
  <c r="V146" i="1"/>
  <c r="V153" i="1"/>
  <c r="V160" i="1"/>
  <c r="V168" i="1"/>
  <c r="V200" i="1"/>
  <c r="V215" i="1"/>
  <c r="V220" i="1"/>
  <c r="V232" i="1"/>
  <c r="V247" i="1"/>
  <c r="V259" i="1"/>
  <c r="V274" i="1"/>
  <c r="V289" i="1"/>
  <c r="V302" i="1"/>
  <c r="V316" i="1"/>
  <c r="V328" i="1"/>
  <c r="V380" i="1"/>
  <c r="V385" i="1"/>
  <c r="V395" i="1"/>
  <c r="V410" i="1"/>
  <c r="V431" i="1"/>
  <c r="V446" i="1"/>
  <c r="V457" i="1"/>
  <c r="V474" i="1"/>
  <c r="V495" i="1"/>
  <c r="V512" i="1"/>
  <c r="V529" i="1"/>
  <c r="V544" i="1"/>
  <c r="V561" i="1"/>
  <c r="V583" i="1"/>
  <c r="V599" i="1"/>
  <c r="V616" i="1"/>
  <c r="V633" i="1"/>
  <c r="V650" i="1"/>
  <c r="V667" i="1"/>
  <c r="V684" i="1"/>
  <c r="V9" i="1"/>
  <c r="V17" i="1"/>
  <c r="V25" i="1"/>
  <c r="V52" i="1"/>
  <c r="V67" i="1"/>
  <c r="V10" i="1"/>
  <c r="V33" i="1"/>
  <c r="V150" i="1"/>
  <c r="V167" i="1"/>
  <c r="V209" i="1"/>
  <c r="V213" i="1"/>
  <c r="V227" i="1"/>
  <c r="V304" i="1"/>
  <c r="V310" i="1"/>
  <c r="V318" i="1"/>
  <c r="V330" i="1"/>
  <c r="V337" i="1"/>
  <c r="V391" i="1"/>
  <c r="V436" i="1"/>
  <c r="V448" i="1"/>
  <c r="V451" i="1"/>
  <c r="V502" i="1"/>
  <c r="V514" i="1"/>
  <c r="V527" i="1"/>
  <c r="V567" i="1"/>
  <c r="V581" i="1"/>
  <c r="V595" i="1"/>
  <c r="V608" i="1"/>
  <c r="V621" i="1"/>
  <c r="V657" i="1"/>
  <c r="V669" i="1"/>
  <c r="V682" i="1"/>
  <c r="V699" i="1"/>
  <c r="V145" i="1"/>
  <c r="V230" i="1"/>
  <c r="V287" i="1"/>
  <c r="V357" i="1"/>
  <c r="V461" i="1"/>
  <c r="V59" i="1"/>
  <c r="V84" i="1"/>
  <c r="V134" i="1"/>
  <c r="V181" i="1"/>
  <c r="V189" i="1"/>
  <c r="V194" i="1"/>
  <c r="V307" i="1"/>
  <c r="V334" i="1"/>
  <c r="V340" i="1"/>
  <c r="V354" i="1"/>
  <c r="V447" i="1"/>
  <c r="V513" i="1"/>
  <c r="V526" i="1"/>
  <c r="V543" i="1"/>
  <c r="V580" i="1"/>
  <c r="V594" i="1"/>
  <c r="V607" i="1"/>
  <c r="V619" i="1"/>
  <c r="V632" i="1"/>
  <c r="V668" i="1"/>
  <c r="V681" i="1"/>
  <c r="V698" i="1"/>
  <c r="V38" i="1"/>
  <c r="V75" i="1"/>
  <c r="V117" i="1"/>
  <c r="V148" i="1"/>
  <c r="V162" i="1"/>
  <c r="V170" i="1"/>
  <c r="V281" i="1"/>
  <c r="V343" i="1"/>
  <c r="V363" i="1"/>
  <c r="V404" i="1"/>
  <c r="V419" i="1"/>
  <c r="V28" i="1"/>
  <c r="V88" i="1"/>
  <c r="V94" i="1"/>
  <c r="V95" i="1"/>
  <c r="V96" i="1"/>
  <c r="V97" i="1"/>
  <c r="V98" i="1"/>
  <c r="V152" i="1"/>
  <c r="V216" i="1"/>
  <c r="V234" i="1"/>
  <c r="V283" i="1"/>
  <c r="V286" i="1"/>
  <c r="V358" i="1"/>
  <c r="V376" i="1"/>
  <c r="V379" i="1"/>
  <c r="V398" i="1"/>
  <c r="V428" i="1"/>
  <c r="V460" i="1"/>
  <c r="V468" i="1"/>
  <c r="V470" i="1"/>
  <c r="V475" i="1"/>
  <c r="V481" i="1"/>
  <c r="V492" i="1"/>
  <c r="V498" i="1"/>
  <c r="V528" i="1"/>
  <c r="V545" i="1"/>
  <c r="V551" i="1"/>
  <c r="V584" i="1"/>
  <c r="V598" i="1"/>
  <c r="V611" i="1"/>
  <c r="V617" i="1"/>
  <c r="V647" i="1"/>
  <c r="V653" i="1"/>
  <c r="V683" i="1"/>
  <c r="V20" i="1"/>
  <c r="V69" i="1"/>
  <c r="V83" i="1"/>
  <c r="V129" i="1"/>
  <c r="V196" i="1"/>
  <c r="V201" i="1"/>
  <c r="V237" i="1"/>
  <c r="V240" i="1"/>
  <c r="V344" i="1"/>
  <c r="V347" i="1"/>
  <c r="V364" i="1"/>
  <c r="V430" i="1"/>
  <c r="V505" i="1"/>
  <c r="V511" i="1"/>
  <c r="V564" i="1"/>
  <c r="V624" i="1"/>
  <c r="V660" i="1"/>
  <c r="V679" i="1"/>
  <c r="V421" i="1"/>
  <c r="V445" i="1"/>
  <c r="V453" i="1"/>
  <c r="V521" i="1"/>
  <c r="V627" i="1"/>
  <c r="V676" i="1"/>
  <c r="V80" i="1"/>
  <c r="V119" i="1"/>
  <c r="V130" i="1"/>
  <c r="V252" i="1"/>
  <c r="V292" i="1"/>
  <c r="V488" i="1"/>
  <c r="V541" i="1"/>
  <c r="V600" i="1"/>
  <c r="V643" i="1"/>
  <c r="V685" i="1"/>
  <c r="V214" i="1"/>
  <c r="V284" i="1"/>
  <c r="V327" i="1"/>
  <c r="V393" i="1"/>
  <c r="V40" i="1"/>
  <c r="V56" i="1"/>
  <c r="V85" i="1"/>
  <c r="V136" i="1"/>
  <c r="V137" i="1"/>
  <c r="V163" i="1"/>
  <c r="V179" i="1"/>
  <c r="V206" i="1"/>
  <c r="V257" i="1"/>
  <c r="V266" i="1"/>
  <c r="V294" i="1"/>
  <c r="V298" i="1"/>
  <c r="V312" i="1"/>
  <c r="V333" i="1"/>
  <c r="V336" i="1"/>
  <c r="V350" i="1"/>
  <c r="V353" i="1"/>
  <c r="V413" i="1"/>
  <c r="V434" i="1"/>
  <c r="V443" i="1"/>
  <c r="V478" i="1"/>
  <c r="V508" i="1"/>
  <c r="V548" i="1"/>
  <c r="V555" i="1"/>
  <c r="V614" i="1"/>
  <c r="V663" i="1"/>
  <c r="V697" i="1"/>
  <c r="V277" i="1"/>
  <c r="V361" i="1"/>
  <c r="V472" i="1"/>
  <c r="V524" i="1"/>
  <c r="V558" i="1"/>
  <c r="V630" i="1"/>
  <c r="V666" i="1"/>
  <c r="V700" i="1"/>
  <c r="V24" i="1"/>
  <c r="V47" i="1"/>
  <c r="V53" i="1"/>
  <c r="V171" i="1"/>
  <c r="V217" i="1"/>
  <c r="V260" i="1"/>
  <c r="V269" i="1"/>
  <c r="V272" i="1"/>
  <c r="V301" i="1"/>
  <c r="V321" i="1"/>
  <c r="V339" i="1"/>
  <c r="V485" i="1"/>
  <c r="V591" i="1"/>
  <c r="V640" i="1"/>
  <c r="V703" i="1"/>
  <c r="V243" i="1"/>
  <c r="V255" i="1"/>
  <c r="V406" i="1"/>
  <c r="V530" i="1"/>
  <c r="V574" i="1"/>
  <c r="V636" i="1"/>
  <c r="V690" i="1"/>
  <c r="V31" i="1"/>
  <c r="V79" i="1"/>
  <c r="V112" i="1"/>
  <c r="V138" i="1"/>
  <c r="V190" i="1"/>
  <c r="V164" i="1"/>
  <c r="V172" i="1"/>
  <c r="V180" i="1"/>
  <c r="V235" i="1"/>
  <c r="V342" i="1"/>
  <c r="V359" i="1"/>
  <c r="V362" i="1"/>
  <c r="V65" i="1"/>
  <c r="V124" i="1"/>
  <c r="V285" i="1"/>
  <c r="V306" i="1"/>
  <c r="V320" i="1"/>
  <c r="V378" i="1"/>
  <c r="V387" i="1"/>
  <c r="V405" i="1"/>
  <c r="V407" i="1"/>
  <c r="V411" i="1"/>
  <c r="V424" i="1"/>
  <c r="V427" i="1"/>
  <c r="V437" i="1"/>
  <c r="V177" i="1"/>
  <c r="V204" i="1"/>
  <c r="V49" i="1"/>
  <c r="V15" i="1"/>
  <c r="V23" i="1"/>
  <c r="V105" i="1"/>
  <c r="V139" i="1"/>
  <c r="V262" i="1"/>
  <c r="V295" i="1"/>
  <c r="V355" i="1"/>
  <c r="V392" i="1"/>
  <c r="V438" i="1"/>
  <c r="V440" i="1"/>
  <c r="V444" i="1"/>
  <c r="V463" i="1"/>
  <c r="V476" i="1"/>
  <c r="V489" i="1"/>
  <c r="V497" i="1"/>
  <c r="V504" i="1"/>
  <c r="V538" i="1"/>
  <c r="V218" i="1"/>
  <c r="V271" i="1"/>
  <c r="V279" i="1"/>
  <c r="V311" i="1"/>
  <c r="V322" i="1"/>
  <c r="V375" i="1"/>
  <c r="V43" i="1"/>
  <c r="V35" i="1"/>
  <c r="V70" i="1"/>
  <c r="V225" i="1"/>
  <c r="V303" i="1"/>
  <c r="V367" i="1"/>
  <c r="V439" i="1"/>
  <c r="V493" i="1"/>
  <c r="V494" i="1"/>
  <c r="V506" i="1"/>
  <c r="V556" i="1"/>
  <c r="V570" i="1"/>
  <c r="V618" i="1"/>
  <c r="V625" i="1"/>
  <c r="V675" i="1"/>
  <c r="V694" i="1"/>
  <c r="V126" i="1"/>
  <c r="V238" i="1"/>
  <c r="V250" i="1"/>
  <c r="V282" i="1"/>
  <c r="V299" i="1"/>
  <c r="V335" i="1"/>
  <c r="V338" i="1"/>
  <c r="V370" i="1"/>
  <c r="V396" i="1"/>
  <c r="V414" i="1"/>
  <c r="V417" i="1"/>
  <c r="V432" i="1"/>
  <c r="V482" i="1"/>
  <c r="V483" i="1"/>
  <c r="V557" i="1"/>
  <c r="V571" i="1"/>
  <c r="V626" i="1"/>
  <c r="V349" i="1"/>
  <c r="V546" i="1"/>
  <c r="V547" i="1"/>
  <c r="V278" i="1"/>
  <c r="V293" i="1"/>
  <c r="V323" i="1"/>
  <c r="V325" i="1"/>
  <c r="V377" i="1"/>
  <c r="V442" i="1"/>
  <c r="V503" i="1"/>
  <c r="V635" i="1"/>
  <c r="V642" i="1"/>
  <c r="V645" i="1"/>
  <c r="V273" i="1"/>
  <c r="V374" i="1"/>
  <c r="V659" i="1"/>
  <c r="V473" i="1"/>
  <c r="V525" i="1"/>
  <c r="V133" i="1"/>
  <c r="V267" i="1"/>
  <c r="V631" i="1"/>
  <c r="V634" i="1"/>
  <c r="V641" i="1"/>
  <c r="V646" i="1"/>
  <c r="V649" i="1"/>
  <c r="V652" i="1"/>
  <c r="V662" i="1"/>
  <c r="V77" i="1"/>
  <c r="V106" i="1"/>
  <c r="V165" i="1"/>
  <c r="V207" i="1"/>
  <c r="V253" i="1"/>
  <c r="V288" i="1"/>
  <c r="V305" i="1"/>
  <c r="V372" i="1"/>
  <c r="V491" i="1"/>
  <c r="V11" i="1"/>
  <c r="V42" i="1"/>
  <c r="V265" i="1"/>
  <c r="V401" i="1"/>
  <c r="V423" i="1"/>
  <c r="V509" i="1"/>
  <c r="V519" i="1"/>
  <c r="V537" i="1"/>
  <c r="V648" i="1"/>
  <c r="V651" i="1"/>
  <c r="V655" i="1"/>
  <c r="V702" i="1"/>
  <c r="V397" i="1"/>
  <c r="V638" i="1"/>
  <c r="V644" i="1"/>
  <c r="V665" i="1"/>
  <c r="V701" i="1"/>
  <c r="V176" i="1"/>
  <c r="V499" i="1"/>
  <c r="V147" i="1"/>
  <c r="V199" i="1"/>
  <c r="V239" i="1"/>
  <c r="V412" i="1"/>
  <c r="V510" i="1"/>
  <c r="V573" i="1"/>
  <c r="V582" i="1"/>
  <c r="V587" i="1"/>
  <c r="V609" i="1"/>
  <c r="V441" i="1"/>
  <c r="V559" i="1"/>
  <c r="V590" i="1"/>
  <c r="V459" i="1"/>
  <c r="V490" i="1"/>
  <c r="V680" i="1"/>
  <c r="V688" i="1"/>
  <c r="V628" i="1"/>
  <c r="V18" i="1"/>
  <c r="V108" i="1"/>
  <c r="V251" i="1"/>
  <c r="V326" i="1"/>
  <c r="V458" i="1"/>
  <c r="V496" i="1"/>
  <c r="V507" i="1"/>
  <c r="V515" i="1"/>
  <c r="V532" i="1"/>
  <c r="V577" i="1"/>
  <c r="V604" i="1"/>
  <c r="V664" i="1"/>
  <c r="V686" i="1"/>
  <c r="V123" i="1"/>
  <c r="V132" i="1"/>
  <c r="V345" i="1"/>
  <c r="V691" i="1"/>
  <c r="V394" i="1"/>
  <c r="V140" i="1"/>
  <c r="V197" i="1"/>
  <c r="V224" i="1"/>
  <c r="V264" i="1"/>
  <c r="V425" i="1"/>
  <c r="V429" i="1"/>
  <c r="V449" i="1"/>
  <c r="V602" i="1"/>
  <c r="V185" i="1"/>
  <c r="V192" i="1"/>
  <c r="V226" i="1"/>
  <c r="V236" i="1"/>
  <c r="V245" i="1"/>
  <c r="V332" i="1"/>
  <c r="V384" i="1"/>
  <c r="V455" i="1"/>
  <c r="V523" i="1"/>
  <c r="V536" i="1"/>
  <c r="V568" i="1"/>
  <c r="V585" i="1"/>
  <c r="V612" i="1"/>
  <c r="V156" i="1"/>
  <c r="V242" i="1"/>
  <c r="V389" i="1"/>
  <c r="V477" i="1"/>
  <c r="V486" i="1"/>
  <c r="V539" i="1"/>
  <c r="V542" i="1"/>
  <c r="V550" i="1"/>
  <c r="V563" i="1"/>
  <c r="V629" i="1"/>
  <c r="V677" i="1"/>
  <c r="V115" i="1"/>
  <c r="V157" i="1"/>
  <c r="V169" i="1"/>
  <c r="V300" i="1"/>
  <c r="V319" i="1"/>
  <c r="V408" i="1"/>
  <c r="V464" i="1"/>
  <c r="V466" i="1"/>
  <c r="V554" i="1"/>
  <c r="V13" i="1"/>
  <c r="V576" i="1"/>
  <c r="V672" i="1"/>
  <c r="V231" i="1"/>
  <c r="V352" i="1"/>
  <c r="V258" i="1"/>
  <c r="V261" i="1"/>
  <c r="V520" i="1"/>
  <c r="V531" i="1"/>
  <c r="V562" i="1"/>
  <c r="V579" i="1"/>
  <c r="V593" i="1"/>
  <c r="V606" i="1"/>
  <c r="V615" i="1"/>
  <c r="V14" i="1"/>
  <c r="V183" i="1"/>
  <c r="V366" i="1"/>
  <c r="V597" i="1"/>
  <c r="V623" i="1"/>
  <c r="V50" i="1"/>
  <c r="V360" i="1"/>
  <c r="V516" i="1"/>
  <c r="V589" i="1"/>
  <c r="V678" i="1"/>
  <c r="V601" i="1"/>
  <c r="V103" i="1"/>
  <c r="V268" i="1"/>
  <c r="V540" i="1"/>
  <c r="V452" i="1"/>
  <c r="V533" i="1"/>
  <c r="V658" i="1"/>
  <c r="V596" i="1"/>
  <c r="V309" i="1"/>
  <c r="V315" i="1"/>
  <c r="V465" i="1"/>
  <c r="V471" i="1"/>
  <c r="V487" i="1"/>
  <c r="V610" i="1"/>
  <c r="V613" i="1"/>
  <c r="V674" i="1"/>
  <c r="V575" i="1"/>
  <c r="V578" i="1"/>
  <c r="V30" i="1"/>
  <c r="V454" i="1"/>
  <c r="V692" i="1"/>
  <c r="V693" i="1"/>
  <c r="V159" i="1"/>
  <c r="V205" i="1"/>
  <c r="V469" i="1"/>
  <c r="V560" i="1"/>
  <c r="V687" i="1"/>
  <c r="V113" i="1"/>
  <c r="V409" i="1"/>
  <c r="V22" i="1"/>
  <c r="V456" i="1"/>
  <c r="V256" i="1"/>
  <c r="V276" i="1"/>
  <c r="V661" i="1"/>
  <c r="V670" i="1"/>
  <c r="V208" i="1"/>
  <c r="V390" i="1"/>
  <c r="V402" i="1"/>
  <c r="V553" i="1"/>
  <c r="V565" i="1"/>
  <c r="V418" i="1"/>
  <c r="V426" i="1"/>
  <c r="V62" i="1"/>
  <c r="V422" i="1"/>
  <c r="V219" i="1"/>
  <c r="V241" i="1"/>
  <c r="V403" i="1"/>
  <c r="V480" i="1"/>
  <c r="V592" i="1"/>
  <c r="V400" i="1"/>
  <c r="V522" i="1"/>
  <c r="V191" i="1"/>
  <c r="V371" i="1"/>
  <c r="U297" i="1"/>
  <c r="U365" i="1"/>
  <c r="U467" i="1"/>
  <c r="U637" i="1"/>
  <c r="U484" i="1"/>
  <c r="U620" i="1"/>
  <c r="U34" i="1"/>
  <c r="Q5" i="1"/>
  <c r="K18" i="10" s="1"/>
  <c r="X4" i="1"/>
  <c r="W6" i="1"/>
  <c r="S8" i="1" l="1"/>
  <c r="M13" i="10"/>
  <c r="M15" i="10" s="1"/>
  <c r="AC12" i="10"/>
  <c r="AC11" i="10"/>
  <c r="AE72" i="8"/>
  <c r="AE671" i="8"/>
  <c r="AD44" i="8"/>
  <c r="AE246" i="8"/>
  <c r="AC7" i="8"/>
  <c r="AC5" i="8" s="1"/>
  <c r="AE54" i="8"/>
  <c r="AE552" i="8"/>
  <c r="AE416" i="8"/>
  <c r="AE637" i="8"/>
  <c r="AE535" i="8"/>
  <c r="AE99" i="8"/>
  <c r="AE161" i="8"/>
  <c r="AE348" i="8"/>
  <c r="AE586" i="8"/>
  <c r="AE63" i="8"/>
  <c r="AE110" i="8"/>
  <c r="AE569" i="8"/>
  <c r="AE654" i="8"/>
  <c r="AF702" i="8"/>
  <c r="AF686" i="8"/>
  <c r="AF692" i="8"/>
  <c r="AF696" i="8"/>
  <c r="AF698" i="8"/>
  <c r="AF697" i="8"/>
  <c r="AF679" i="8"/>
  <c r="AF669" i="8"/>
  <c r="AF700" i="8"/>
  <c r="AF659" i="8"/>
  <c r="AF690" i="8"/>
  <c r="AF664" i="8"/>
  <c r="AF687" i="8"/>
  <c r="AF674" i="8"/>
  <c r="AF647" i="8"/>
  <c r="AF631" i="8"/>
  <c r="AF701" i="8"/>
  <c r="AF682" i="8"/>
  <c r="AF666" i="8"/>
  <c r="AF621" i="8"/>
  <c r="AF605" i="8"/>
  <c r="AF699" i="8"/>
  <c r="AF684" i="8"/>
  <c r="AF673" i="8"/>
  <c r="AF675" i="8"/>
  <c r="AF661" i="8"/>
  <c r="AF653" i="8"/>
  <c r="AF652" i="8"/>
  <c r="AF648" i="8"/>
  <c r="AF626" i="8"/>
  <c r="AF619" i="8"/>
  <c r="AF694" i="8"/>
  <c r="AF680" i="8"/>
  <c r="AF681" i="8"/>
  <c r="AF667" i="8"/>
  <c r="AF665" i="8"/>
  <c r="AF662" i="8"/>
  <c r="AF658" i="8"/>
  <c r="AF651" i="8"/>
  <c r="AF636" i="8"/>
  <c r="AF633" i="8"/>
  <c r="AF693" i="8"/>
  <c r="AF678" i="8"/>
  <c r="AF613" i="8"/>
  <c r="AF645" i="8"/>
  <c r="AF624" i="8"/>
  <c r="AF703" i="8"/>
  <c r="AF646" i="8"/>
  <c r="AF609" i="8"/>
  <c r="AF591" i="8"/>
  <c r="AF575" i="8"/>
  <c r="AF656" i="8"/>
  <c r="AF640" i="8"/>
  <c r="AF638" i="8"/>
  <c r="AF615" i="8"/>
  <c r="AF604" i="8"/>
  <c r="AF622" i="8"/>
  <c r="AF691" i="8"/>
  <c r="AF663" i="8"/>
  <c r="AF623" i="8"/>
  <c r="AF592" i="8"/>
  <c r="AF576" i="8"/>
  <c r="AF688" i="8"/>
  <c r="AF632" i="8"/>
  <c r="AF581" i="8"/>
  <c r="AF578" i="8"/>
  <c r="AF550" i="8"/>
  <c r="AF634" i="8"/>
  <c r="AF610" i="8"/>
  <c r="AF608" i="8"/>
  <c r="AF594" i="8"/>
  <c r="AF566" i="8"/>
  <c r="AF555" i="8"/>
  <c r="AF548" i="8"/>
  <c r="AF519" i="8"/>
  <c r="AF503" i="8"/>
  <c r="AF657" i="8"/>
  <c r="AF644" i="8"/>
  <c r="AF627" i="8"/>
  <c r="AF589" i="8"/>
  <c r="AF585" i="8"/>
  <c r="AF546" i="8"/>
  <c r="AF536" i="8"/>
  <c r="AF520" i="8"/>
  <c r="AF504" i="8"/>
  <c r="AF488" i="8"/>
  <c r="AF676" i="8"/>
  <c r="AF612" i="8"/>
  <c r="AF595" i="8"/>
  <c r="AF590" i="8"/>
  <c r="AF537" i="8"/>
  <c r="AF526" i="8"/>
  <c r="AF497" i="8"/>
  <c r="AF493" i="8"/>
  <c r="AF486" i="8"/>
  <c r="AF477" i="8"/>
  <c r="AF461" i="8"/>
  <c r="AF445" i="8"/>
  <c r="AF668" i="8"/>
  <c r="AF599" i="8"/>
  <c r="AF529" i="8"/>
  <c r="AF629" i="8"/>
  <c r="AF614" i="8"/>
  <c r="AF593" i="8"/>
  <c r="AF547" i="8"/>
  <c r="AF514" i="8"/>
  <c r="AF511" i="8"/>
  <c r="AF505" i="8"/>
  <c r="AF478" i="8"/>
  <c r="AF462" i="8"/>
  <c r="AF446" i="8"/>
  <c r="AF430" i="8"/>
  <c r="AF597" i="8"/>
  <c r="AF457" i="8"/>
  <c r="AF429" i="8"/>
  <c r="AF404" i="8"/>
  <c r="AF677" i="8"/>
  <c r="AF607" i="8"/>
  <c r="AF570" i="8"/>
  <c r="AF560" i="8"/>
  <c r="AF528" i="8"/>
  <c r="AF524" i="8"/>
  <c r="AF499" i="8"/>
  <c r="AF498" i="8"/>
  <c r="AF495" i="8"/>
  <c r="AF483" i="8"/>
  <c r="AF480" i="8"/>
  <c r="AF601" i="8"/>
  <c r="AF577" i="8"/>
  <c r="AF539" i="8"/>
  <c r="AF598" i="8"/>
  <c r="AF580" i="8"/>
  <c r="AF579" i="8"/>
  <c r="AF557" i="8"/>
  <c r="AF549" i="8"/>
  <c r="AF532" i="8"/>
  <c r="AF513" i="8"/>
  <c r="AF500" i="8"/>
  <c r="AF487" i="8"/>
  <c r="AF468" i="8"/>
  <c r="AF420" i="8"/>
  <c r="AF405" i="8"/>
  <c r="AF389" i="8"/>
  <c r="AF373" i="8"/>
  <c r="AF685" i="8"/>
  <c r="AF670" i="8"/>
  <c r="AF625" i="8"/>
  <c r="AF588" i="8"/>
  <c r="AF516" i="8"/>
  <c r="AF485" i="8"/>
  <c r="AF460" i="8"/>
  <c r="AF448" i="8"/>
  <c r="AF427" i="8"/>
  <c r="AF641" i="8"/>
  <c r="AF630" i="8"/>
  <c r="AF506" i="8"/>
  <c r="AF492" i="8"/>
  <c r="AF471" i="8"/>
  <c r="AF464" i="8"/>
  <c r="AF441" i="8"/>
  <c r="AF434" i="8"/>
  <c r="AF396" i="8"/>
  <c r="AF385" i="8"/>
  <c r="AF366" i="8"/>
  <c r="AF361" i="8"/>
  <c r="AF602" i="8"/>
  <c r="AF596" i="8"/>
  <c r="AF572" i="8"/>
  <c r="AF562" i="8"/>
  <c r="AF482" i="8"/>
  <c r="AF538" i="8"/>
  <c r="AF521" i="8"/>
  <c r="AF475" i="8"/>
  <c r="AF426" i="8"/>
  <c r="AF606" i="8"/>
  <c r="AF563" i="8"/>
  <c r="AF522" i="8"/>
  <c r="AF512" i="8"/>
  <c r="AF458" i="8"/>
  <c r="AF449" i="8"/>
  <c r="AF428" i="8"/>
  <c r="AF412" i="8"/>
  <c r="AF379" i="8"/>
  <c r="AF372" i="8"/>
  <c r="AF362" i="8"/>
  <c r="AF343" i="8"/>
  <c r="AF327" i="8"/>
  <c r="AF311" i="8"/>
  <c r="AF295" i="8"/>
  <c r="AF279" i="8"/>
  <c r="AF247" i="8"/>
  <c r="AF231" i="8"/>
  <c r="AF215" i="8"/>
  <c r="AF199" i="8"/>
  <c r="AF183" i="8"/>
  <c r="AF167" i="8"/>
  <c r="AF151" i="8"/>
  <c r="AF616" i="8"/>
  <c r="AF587" i="8"/>
  <c r="AF574" i="8"/>
  <c r="AF507" i="8"/>
  <c r="AF496" i="8"/>
  <c r="AF463" i="8"/>
  <c r="AF444" i="8"/>
  <c r="AF394" i="8"/>
  <c r="AF360" i="8"/>
  <c r="AF354" i="8"/>
  <c r="AF338" i="8"/>
  <c r="AF322" i="8"/>
  <c r="AF306" i="8"/>
  <c r="AF290" i="8"/>
  <c r="AF274" i="8"/>
  <c r="AF258" i="8"/>
  <c r="AF242" i="8"/>
  <c r="AF226" i="8"/>
  <c r="AF210" i="8"/>
  <c r="AF194" i="8"/>
  <c r="AF162" i="8"/>
  <c r="AF146" i="8"/>
  <c r="AF650" i="8"/>
  <c r="AF573" i="8"/>
  <c r="AF523" i="8"/>
  <c r="AF508" i="8"/>
  <c r="AF476" i="8"/>
  <c r="AF472" i="8"/>
  <c r="AF454" i="8"/>
  <c r="AF435" i="8"/>
  <c r="AF643" i="8"/>
  <c r="AF451" i="8"/>
  <c r="AF442" i="8"/>
  <c r="AF409" i="8"/>
  <c r="AF391" i="8"/>
  <c r="AF378" i="8"/>
  <c r="AF358" i="8"/>
  <c r="AF344" i="8"/>
  <c r="AF328" i="8"/>
  <c r="AF312" i="8"/>
  <c r="AF296" i="8"/>
  <c r="AF264" i="8"/>
  <c r="AF248" i="8"/>
  <c r="AF232" i="8"/>
  <c r="AF216" i="8"/>
  <c r="AF200" i="8"/>
  <c r="AF184" i="8"/>
  <c r="AF168" i="8"/>
  <c r="AF152" i="8"/>
  <c r="AF582" i="8"/>
  <c r="AF545" i="8"/>
  <c r="AF531" i="8"/>
  <c r="AF502" i="8"/>
  <c r="AF473" i="8"/>
  <c r="AF390" i="8"/>
  <c r="AF335" i="8"/>
  <c r="AF326" i="8"/>
  <c r="AF317" i="8"/>
  <c r="AF299" i="8"/>
  <c r="AF271" i="8"/>
  <c r="AF262" i="8"/>
  <c r="AF253" i="8"/>
  <c r="AF235" i="8"/>
  <c r="AF206" i="8"/>
  <c r="AF628" i="8"/>
  <c r="AF565" i="8"/>
  <c r="AF544" i="8"/>
  <c r="AF510" i="8"/>
  <c r="AF470" i="8"/>
  <c r="AF431" i="8"/>
  <c r="AF325" i="8"/>
  <c r="AF307" i="8"/>
  <c r="AF298" i="8"/>
  <c r="AF261" i="8"/>
  <c r="AF243" i="8"/>
  <c r="AF234" i="8"/>
  <c r="AF225" i="8"/>
  <c r="AF564" i="8"/>
  <c r="AF543" i="8"/>
  <c r="AF527" i="8"/>
  <c r="AF425" i="8"/>
  <c r="AF417" i="8"/>
  <c r="AF642" i="8"/>
  <c r="AF568" i="8"/>
  <c r="AF515" i="8"/>
  <c r="AF465" i="8"/>
  <c r="AF432" i="8"/>
  <c r="AF403" i="8"/>
  <c r="AF370" i="8"/>
  <c r="AF352" i="8"/>
  <c r="AF324" i="8"/>
  <c r="AF316" i="8"/>
  <c r="AF288" i="8"/>
  <c r="AF260" i="8"/>
  <c r="AF252" i="8"/>
  <c r="AF223" i="8"/>
  <c r="AF214" i="8"/>
  <c r="AF639" i="8"/>
  <c r="AF583" i="8"/>
  <c r="AF571" i="8"/>
  <c r="AF567" i="8"/>
  <c r="AF542" i="8"/>
  <c r="AF672" i="8"/>
  <c r="AF660" i="8"/>
  <c r="AF533" i="8"/>
  <c r="AF525" i="8"/>
  <c r="AF655" i="8"/>
  <c r="AF541" i="8"/>
  <c r="AF600" i="8"/>
  <c r="AF554" i="8"/>
  <c r="AF558" i="8"/>
  <c r="AF559" i="8"/>
  <c r="AF551" i="8"/>
  <c r="AF553" i="8"/>
  <c r="AF611" i="8"/>
  <c r="AF649" i="8"/>
  <c r="AF584" i="8"/>
  <c r="AF509" i="8"/>
  <c r="AF479" i="8"/>
  <c r="AF423" i="8"/>
  <c r="AF418" i="8"/>
  <c r="AF683" i="8"/>
  <c r="AF618" i="8"/>
  <c r="AF635" i="8"/>
  <c r="AF561" i="8"/>
  <c r="AF530" i="8"/>
  <c r="AF466" i="8"/>
  <c r="AF459" i="8"/>
  <c r="AF540" i="8"/>
  <c r="AF517" i="8"/>
  <c r="AF490" i="8"/>
  <c r="AF617" i="8"/>
  <c r="AF443" i="8"/>
  <c r="AF440" i="8"/>
  <c r="AF556" i="8"/>
  <c r="AF453" i="8"/>
  <c r="AF439" i="8"/>
  <c r="AF436" i="8"/>
  <c r="AF424" i="8"/>
  <c r="AF422" i="8"/>
  <c r="AF415" i="8"/>
  <c r="AF410" i="8"/>
  <c r="AF481" i="8"/>
  <c r="AF469" i="8"/>
  <c r="AF452" i="8"/>
  <c r="AF386" i="8"/>
  <c r="AF384" i="8"/>
  <c r="AF491" i="8"/>
  <c r="AF388" i="8"/>
  <c r="AF380" i="8"/>
  <c r="AF421" i="8"/>
  <c r="AF381" i="8"/>
  <c r="AF387" i="8"/>
  <c r="AF367" i="8"/>
  <c r="AF413" i="8"/>
  <c r="AF337" i="8"/>
  <c r="AF333" i="8"/>
  <c r="AF300" i="8"/>
  <c r="AF346" i="8"/>
  <c r="AF294" i="8"/>
  <c r="AF283" i="8"/>
  <c r="AF438" i="8"/>
  <c r="AF397" i="8"/>
  <c r="AF392" i="8"/>
  <c r="AF408" i="8"/>
  <c r="AF393" i="8"/>
  <c r="AF377" i="8"/>
  <c r="AF353" i="8"/>
  <c r="AF351" i="8"/>
  <c r="AF334" i="8"/>
  <c r="AF329" i="8"/>
  <c r="AF289" i="8"/>
  <c r="AF286" i="8"/>
  <c r="AF374" i="8"/>
  <c r="AF369" i="8"/>
  <c r="AF350" i="8"/>
  <c r="AF341" i="8"/>
  <c r="AF315" i="8"/>
  <c r="AF293" i="8"/>
  <c r="AF414" i="8"/>
  <c r="AF310" i="8"/>
  <c r="AF301" i="8"/>
  <c r="AF254" i="8"/>
  <c r="AF319" i="8"/>
  <c r="AF275" i="8"/>
  <c r="AF221" i="8"/>
  <c r="AF208" i="8"/>
  <c r="AF534" i="8"/>
  <c r="AF494" i="8"/>
  <c r="AF437" i="8"/>
  <c r="AF401" i="8"/>
  <c r="AF356" i="8"/>
  <c r="AF342" i="8"/>
  <c r="AF269" i="8"/>
  <c r="AF256" i="8"/>
  <c r="AF398" i="8"/>
  <c r="AF368" i="8"/>
  <c r="AF357" i="8"/>
  <c r="AF336" i="8"/>
  <c r="AF281" i="8"/>
  <c r="AF249" i="8"/>
  <c r="AF244" i="8"/>
  <c r="AF218" i="8"/>
  <c r="AF193" i="8"/>
  <c r="AF174" i="8"/>
  <c r="AF383" i="8"/>
  <c r="AF305" i="8"/>
  <c r="AF276" i="8"/>
  <c r="AF241" i="8"/>
  <c r="AF228" i="8"/>
  <c r="AF192" i="8"/>
  <c r="AF411" i="8"/>
  <c r="AF321" i="8"/>
  <c r="AF303" i="8"/>
  <c r="AF309" i="8"/>
  <c r="AF292" i="8"/>
  <c r="AF270" i="8"/>
  <c r="AF233" i="8"/>
  <c r="AF205" i="8"/>
  <c r="AF185" i="8"/>
  <c r="AF134" i="8"/>
  <c r="AF118" i="8"/>
  <c r="AF375" i="8"/>
  <c r="AF330" i="8"/>
  <c r="AF320" i="8"/>
  <c r="AF273" i="8"/>
  <c r="AF222" i="8"/>
  <c r="AF211" i="8"/>
  <c r="AF196" i="8"/>
  <c r="AF164" i="8"/>
  <c r="AF156" i="8"/>
  <c r="AF129" i="8"/>
  <c r="AF113" i="8"/>
  <c r="AF406" i="8"/>
  <c r="AF359" i="8"/>
  <c r="AF355" i="8"/>
  <c r="AF308" i="8"/>
  <c r="AF251" i="8"/>
  <c r="AF240" i="8"/>
  <c r="AF236" i="8"/>
  <c r="AF219" i="8"/>
  <c r="AF188" i="8"/>
  <c r="AF182" i="8"/>
  <c r="AF172" i="8"/>
  <c r="AF157" i="8"/>
  <c r="AF150" i="8"/>
  <c r="AF143" i="8"/>
  <c r="AF111" i="8"/>
  <c r="AF104" i="8"/>
  <c r="AF74" i="8"/>
  <c r="AF456" i="8"/>
  <c r="AF407" i="8"/>
  <c r="AF278" i="8"/>
  <c r="AF204" i="8"/>
  <c r="AF154" i="8"/>
  <c r="AF139" i="8"/>
  <c r="AF128" i="8"/>
  <c r="AF125" i="8"/>
  <c r="AF119" i="8"/>
  <c r="AF101" i="8"/>
  <c r="AF474" i="8"/>
  <c r="AF419" i="8"/>
  <c r="AF395" i="8"/>
  <c r="AF376" i="8"/>
  <c r="AF363" i="8"/>
  <c r="AF237" i="8"/>
  <c r="AF203" i="8"/>
  <c r="AF187" i="8"/>
  <c r="AF158" i="8"/>
  <c r="AF136" i="8"/>
  <c r="AF102" i="8"/>
  <c r="AF86" i="8"/>
  <c r="AF318" i="8"/>
  <c r="AF277" i="8"/>
  <c r="AF230" i="8"/>
  <c r="AF220" i="8"/>
  <c r="AF201" i="8"/>
  <c r="AF132" i="8"/>
  <c r="AF121" i="8"/>
  <c r="AF98" i="8"/>
  <c r="AF89" i="8"/>
  <c r="AF68" i="8"/>
  <c r="AF61" i="8"/>
  <c r="AF58" i="8"/>
  <c r="AF42" i="8"/>
  <c r="AF371" i="8"/>
  <c r="AF257" i="8"/>
  <c r="AF197" i="8"/>
  <c r="AF145" i="8"/>
  <c r="AF114" i="8"/>
  <c r="AF108" i="8"/>
  <c r="AF83" i="8"/>
  <c r="AF53" i="8"/>
  <c r="AF37" i="8"/>
  <c r="AF268" i="8"/>
  <c r="AF217" i="8"/>
  <c r="AF202" i="8"/>
  <c r="AF171" i="8"/>
  <c r="AF169" i="8"/>
  <c r="AF133" i="8"/>
  <c r="AF267" i="8"/>
  <c r="AF122" i="8"/>
  <c r="AF117" i="8"/>
  <c r="AF100" i="8"/>
  <c r="AF77" i="8"/>
  <c r="AF23" i="8"/>
  <c r="AF304" i="8"/>
  <c r="AF265" i="8"/>
  <c r="AF51" i="8"/>
  <c r="AF48" i="8"/>
  <c r="AF402" i="8"/>
  <c r="AF364" i="8"/>
  <c r="AF291" i="8"/>
  <c r="AF287" i="8"/>
  <c r="AF138" i="8"/>
  <c r="AF137" i="8"/>
  <c r="AF97" i="8"/>
  <c r="AF93" i="8"/>
  <c r="AF92" i="8"/>
  <c r="AF57" i="8"/>
  <c r="AF18" i="8"/>
  <c r="AF106" i="8"/>
  <c r="AF60" i="8"/>
  <c r="AF209" i="8"/>
  <c r="AF116" i="8"/>
  <c r="AF80" i="8"/>
  <c r="AF79" i="8"/>
  <c r="AF36" i="8"/>
  <c r="AF30" i="8"/>
  <c r="AF19" i="8"/>
  <c r="AF345" i="8"/>
  <c r="AF224" i="8"/>
  <c r="AF190" i="8"/>
  <c r="AF163" i="8"/>
  <c r="AF115" i="8"/>
  <c r="AF107" i="8"/>
  <c r="AF69" i="8"/>
  <c r="AF66" i="8"/>
  <c r="AF49" i="8"/>
  <c r="AF43" i="8"/>
  <c r="AF27" i="8"/>
  <c r="AF16" i="8"/>
  <c r="AF160" i="8"/>
  <c r="AF198" i="8"/>
  <c r="AF189" i="8"/>
  <c r="AF179" i="8"/>
  <c r="AF173" i="8"/>
  <c r="AF147" i="8"/>
  <c r="AF85" i="8"/>
  <c r="AF76" i="8"/>
  <c r="AF26" i="8"/>
  <c r="AF17" i="8"/>
  <c r="AF400" i="8"/>
  <c r="AF332" i="8"/>
  <c r="AF227" i="8"/>
  <c r="AF155" i="8"/>
  <c r="AF71" i="8"/>
  <c r="AF29" i="8"/>
  <c r="AF25" i="8"/>
  <c r="AF284" i="8"/>
  <c r="AF250" i="8"/>
  <c r="AF126" i="8"/>
  <c r="AF120" i="8"/>
  <c r="AF96" i="8"/>
  <c r="AF56" i="8"/>
  <c r="AF47" i="8"/>
  <c r="AF33" i="8"/>
  <c r="AF313" i="8"/>
  <c r="AF94" i="8"/>
  <c r="AF40" i="8"/>
  <c r="AF24" i="8"/>
  <c r="AF15" i="8"/>
  <c r="AF165" i="8"/>
  <c r="AF149" i="8"/>
  <c r="AF141" i="8"/>
  <c r="AF131" i="8"/>
  <c r="AF302" i="8"/>
  <c r="AF272" i="8"/>
  <c r="AF245" i="8"/>
  <c r="AF177" i="8"/>
  <c r="AF75" i="8"/>
  <c r="AF50" i="8"/>
  <c r="AF14" i="8"/>
  <c r="AF339" i="8"/>
  <c r="AF88" i="8"/>
  <c r="AF65" i="8"/>
  <c r="AF52" i="8"/>
  <c r="AF78" i="8"/>
  <c r="AF175" i="8"/>
  <c r="AF123" i="8"/>
  <c r="AF41" i="8"/>
  <c r="AF91" i="8"/>
  <c r="AF266" i="8"/>
  <c r="AF124" i="8"/>
  <c r="AF135" i="8"/>
  <c r="AF103" i="8"/>
  <c r="AF82" i="8"/>
  <c r="AF347" i="8"/>
  <c r="AF340" i="8"/>
  <c r="AF191" i="8"/>
  <c r="AF130" i="8"/>
  <c r="AF64" i="8"/>
  <c r="AF489" i="8"/>
  <c r="AF153" i="8"/>
  <c r="AF112" i="8"/>
  <c r="AF20" i="8"/>
  <c r="AF447" i="8"/>
  <c r="AF259" i="8"/>
  <c r="AF239" i="8"/>
  <c r="AF213" i="8"/>
  <c r="AF176" i="8"/>
  <c r="AF95" i="8"/>
  <c r="AF87" i="8"/>
  <c r="AF148" i="8"/>
  <c r="AF28" i="8"/>
  <c r="AF12" i="8"/>
  <c r="AF9" i="8"/>
  <c r="AF238" i="8"/>
  <c r="AF21" i="8"/>
  <c r="AF349" i="8"/>
  <c r="AF166" i="8"/>
  <c r="AF140" i="8"/>
  <c r="AF67" i="8"/>
  <c r="AF255" i="8"/>
  <c r="AF70" i="8"/>
  <c r="AF46" i="8"/>
  <c r="AF455" i="8"/>
  <c r="AF186" i="8"/>
  <c r="AF180" i="8"/>
  <c r="AF282" i="8"/>
  <c r="AF11" i="8"/>
  <c r="AF35" i="8"/>
  <c r="AF22" i="8"/>
  <c r="AF142" i="8"/>
  <c r="AF105" i="8"/>
  <c r="AF31" i="8"/>
  <c r="AF10" i="8"/>
  <c r="AF59" i="8"/>
  <c r="AF55" i="8"/>
  <c r="AF159" i="8"/>
  <c r="AF38" i="8"/>
  <c r="AF323" i="8"/>
  <c r="AF170" i="8"/>
  <c r="AF32" i="8"/>
  <c r="AF207" i="8"/>
  <c r="AF84" i="8"/>
  <c r="AF181" i="8"/>
  <c r="AF73" i="8"/>
  <c r="AF62" i="8"/>
  <c r="AF13" i="8"/>
  <c r="AF285" i="8"/>
  <c r="AE144" i="8"/>
  <c r="AE518" i="8"/>
  <c r="AE331" i="8"/>
  <c r="AE229" i="8"/>
  <c r="AE620" i="8"/>
  <c r="AE467" i="8"/>
  <c r="AE314" i="8"/>
  <c r="AE39" i="8"/>
  <c r="AE127" i="8"/>
  <c r="AE34" i="8"/>
  <c r="AE90" i="8"/>
  <c r="AE484" i="8"/>
  <c r="AE365" i="8"/>
  <c r="AB8" i="8"/>
  <c r="AB5" i="8"/>
  <c r="AE45" i="8"/>
  <c r="AE178" i="8"/>
  <c r="AE399" i="8"/>
  <c r="AE501" i="8"/>
  <c r="AE603" i="8"/>
  <c r="AE433" i="8"/>
  <c r="AE263" i="8"/>
  <c r="AE450" i="8"/>
  <c r="AE382" i="8"/>
  <c r="AE280" i="8"/>
  <c r="AE689" i="8"/>
  <c r="AE81" i="8"/>
  <c r="AD109" i="8"/>
  <c r="AE195" i="8"/>
  <c r="AE212" i="8"/>
  <c r="AG6" i="8"/>
  <c r="AH4" i="8"/>
  <c r="AE297" i="8"/>
  <c r="V45" i="1"/>
  <c r="T7" i="1"/>
  <c r="N17" i="10" s="1"/>
  <c r="V637" i="1"/>
  <c r="V552" i="1"/>
  <c r="U44" i="1"/>
  <c r="V54" i="1"/>
  <c r="V484" i="1"/>
  <c r="V586" i="1"/>
  <c r="V695" i="1"/>
  <c r="V518" i="1"/>
  <c r="V689" i="1"/>
  <c r="W10" i="1"/>
  <c r="W26" i="1"/>
  <c r="W21" i="1"/>
  <c r="W36" i="1"/>
  <c r="W16" i="1"/>
  <c r="W28" i="1"/>
  <c r="W60" i="1"/>
  <c r="W65" i="1"/>
  <c r="W96" i="1"/>
  <c r="W27" i="1"/>
  <c r="W55" i="1"/>
  <c r="W76" i="1"/>
  <c r="W91" i="1"/>
  <c r="W20" i="1"/>
  <c r="W32" i="1"/>
  <c r="W37" i="1"/>
  <c r="W48" i="1"/>
  <c r="W52" i="1"/>
  <c r="W69" i="1"/>
  <c r="W119" i="1"/>
  <c r="W136" i="1"/>
  <c r="W156" i="1"/>
  <c r="W162" i="1"/>
  <c r="W182" i="1"/>
  <c r="W29" i="1"/>
  <c r="W50" i="1"/>
  <c r="W85" i="1"/>
  <c r="W97" i="1"/>
  <c r="W120" i="1"/>
  <c r="W140" i="1"/>
  <c r="W153" i="1"/>
  <c r="W172" i="1"/>
  <c r="W173" i="1"/>
  <c r="W185" i="1"/>
  <c r="W208" i="1"/>
  <c r="W217" i="1"/>
  <c r="W19" i="1"/>
  <c r="W78" i="1"/>
  <c r="W92" i="1"/>
  <c r="W100" i="1"/>
  <c r="W121" i="1"/>
  <c r="W141" i="1"/>
  <c r="W142" i="1"/>
  <c r="W154" i="1"/>
  <c r="W174" i="1"/>
  <c r="W186" i="1"/>
  <c r="W203" i="1"/>
  <c r="W68" i="1"/>
  <c r="W104" i="1"/>
  <c r="W165" i="1"/>
  <c r="W170" i="1"/>
  <c r="W187" i="1"/>
  <c r="W192" i="1"/>
  <c r="W209" i="1"/>
  <c r="W220" i="1"/>
  <c r="W238" i="1"/>
  <c r="W259" i="1"/>
  <c r="W264" i="1"/>
  <c r="W285" i="1"/>
  <c r="W302" i="1"/>
  <c r="W318" i="1"/>
  <c r="W335" i="1"/>
  <c r="W361" i="1"/>
  <c r="W378" i="1"/>
  <c r="W74" i="1"/>
  <c r="W82" i="1"/>
  <c r="W89" i="1"/>
  <c r="W111" i="1"/>
  <c r="W116" i="1"/>
  <c r="W149" i="1"/>
  <c r="W210" i="1"/>
  <c r="W221" i="1"/>
  <c r="W233" i="1"/>
  <c r="W254" i="1"/>
  <c r="W275" i="1"/>
  <c r="W296" i="1"/>
  <c r="W313" i="1"/>
  <c r="W329" i="1"/>
  <c r="W346" i="1"/>
  <c r="W356" i="1"/>
  <c r="W373" i="1"/>
  <c r="W388" i="1"/>
  <c r="W24" i="1"/>
  <c r="W42" i="1"/>
  <c r="W75" i="1"/>
  <c r="W95" i="1"/>
  <c r="W133" i="1"/>
  <c r="W151" i="1"/>
  <c r="W225" i="1"/>
  <c r="W244" i="1"/>
  <c r="W341" i="1"/>
  <c r="W357" i="1"/>
  <c r="W370" i="1"/>
  <c r="W387" i="1"/>
  <c r="W404" i="1"/>
  <c r="W425" i="1"/>
  <c r="W440" i="1"/>
  <c r="W451" i="1"/>
  <c r="W468" i="1"/>
  <c r="W489" i="1"/>
  <c r="W506" i="1"/>
  <c r="W523" i="1"/>
  <c r="W538" i="1"/>
  <c r="W555" i="1"/>
  <c r="W577" i="1"/>
  <c r="W593" i="1"/>
  <c r="W610" i="1"/>
  <c r="W627" i="1"/>
  <c r="W644" i="1"/>
  <c r="W661" i="1"/>
  <c r="W678" i="1"/>
  <c r="W693" i="1"/>
  <c r="W699" i="1"/>
  <c r="W58" i="1"/>
  <c r="W118" i="1"/>
  <c r="W166" i="1"/>
  <c r="W184" i="1"/>
  <c r="W248" i="1"/>
  <c r="W290" i="1"/>
  <c r="W317" i="1"/>
  <c r="W369" i="1"/>
  <c r="W381" i="1"/>
  <c r="W386" i="1"/>
  <c r="W415" i="1"/>
  <c r="W420" i="1"/>
  <c r="W435" i="1"/>
  <c r="W462" i="1"/>
  <c r="W479" i="1"/>
  <c r="W500" i="1"/>
  <c r="W517" i="1"/>
  <c r="W534" i="1"/>
  <c r="W549" i="1"/>
  <c r="W566" i="1"/>
  <c r="W572" i="1"/>
  <c r="W588" i="1"/>
  <c r="W605" i="1"/>
  <c r="W622" i="1"/>
  <c r="W639" i="1"/>
  <c r="W656" i="1"/>
  <c r="W673" i="1"/>
  <c r="W61" i="1"/>
  <c r="W64" i="1"/>
  <c r="W73" i="1"/>
  <c r="W9" i="1"/>
  <c r="W22" i="1"/>
  <c r="W23" i="1"/>
  <c r="W66" i="1"/>
  <c r="W98" i="1"/>
  <c r="W114" i="1"/>
  <c r="W139" i="1"/>
  <c r="W197" i="1"/>
  <c r="W237" i="1"/>
  <c r="W243" i="1"/>
  <c r="W260" i="1"/>
  <c r="W277" i="1"/>
  <c r="W294" i="1"/>
  <c r="W301" i="1"/>
  <c r="W321" i="1"/>
  <c r="W327" i="1"/>
  <c r="W371" i="1"/>
  <c r="W377" i="1"/>
  <c r="W405" i="1"/>
  <c r="W432" i="1"/>
  <c r="W437" i="1"/>
  <c r="W449" i="1"/>
  <c r="W475" i="1"/>
  <c r="W490" i="1"/>
  <c r="W503" i="1"/>
  <c r="W515" i="1"/>
  <c r="W528" i="1"/>
  <c r="W556" i="1"/>
  <c r="W568" i="1"/>
  <c r="W570" i="1"/>
  <c r="W582" i="1"/>
  <c r="W596" i="1"/>
  <c r="W609" i="1"/>
  <c r="W645" i="1"/>
  <c r="W658" i="1"/>
  <c r="W670" i="1"/>
  <c r="W683" i="1"/>
  <c r="W181" i="1"/>
  <c r="W307" i="1"/>
  <c r="W33" i="1"/>
  <c r="W67" i="1"/>
  <c r="W107" i="1"/>
  <c r="W125" i="1"/>
  <c r="W150" i="1"/>
  <c r="W167" i="1"/>
  <c r="W211" i="1"/>
  <c r="W213" i="1"/>
  <c r="W227" i="1"/>
  <c r="W304" i="1"/>
  <c r="W310" i="1"/>
  <c r="W330" i="1"/>
  <c r="W337" i="1"/>
  <c r="W351" i="1"/>
  <c r="W391" i="1"/>
  <c r="W431" i="1"/>
  <c r="W436" i="1"/>
  <c r="W448" i="1"/>
  <c r="W474" i="1"/>
  <c r="W502" i="1"/>
  <c r="W514" i="1"/>
  <c r="W527" i="1"/>
  <c r="W567" i="1"/>
  <c r="W581" i="1"/>
  <c r="W595" i="1"/>
  <c r="W608" i="1"/>
  <c r="W621" i="1"/>
  <c r="W657" i="1"/>
  <c r="W669" i="1"/>
  <c r="W682" i="1"/>
  <c r="W59" i="1"/>
  <c r="W84" i="1"/>
  <c r="W134" i="1"/>
  <c r="W189" i="1"/>
  <c r="W194" i="1"/>
  <c r="W334" i="1"/>
  <c r="W340" i="1"/>
  <c r="W354" i="1"/>
  <c r="W447" i="1"/>
  <c r="W108" i="1"/>
  <c r="W126" i="1"/>
  <c r="W224" i="1"/>
  <c r="W251" i="1"/>
  <c r="W291" i="1"/>
  <c r="W306" i="1"/>
  <c r="W309" i="1"/>
  <c r="W315" i="1"/>
  <c r="W390" i="1"/>
  <c r="W402" i="1"/>
  <c r="W409" i="1"/>
  <c r="W411" i="1"/>
  <c r="W439" i="1"/>
  <c r="W441" i="1"/>
  <c r="W495" i="1"/>
  <c r="W531" i="1"/>
  <c r="W536" i="1"/>
  <c r="W542" i="1"/>
  <c r="W575" i="1"/>
  <c r="W601" i="1"/>
  <c r="W638" i="1"/>
  <c r="W650" i="1"/>
  <c r="W686" i="1"/>
  <c r="W691" i="1"/>
  <c r="W38" i="1"/>
  <c r="W40" i="1"/>
  <c r="W56" i="1"/>
  <c r="W86" i="1"/>
  <c r="W93" i="1"/>
  <c r="W128" i="1"/>
  <c r="W137" i="1"/>
  <c r="W163" i="1"/>
  <c r="W179" i="1"/>
  <c r="W206" i="1"/>
  <c r="W266" i="1"/>
  <c r="W333" i="1"/>
  <c r="W350" i="1"/>
  <c r="W353" i="1"/>
  <c r="W413" i="1"/>
  <c r="W434" i="1"/>
  <c r="W443" i="1"/>
  <c r="W478" i="1"/>
  <c r="W561" i="1"/>
  <c r="W614" i="1"/>
  <c r="W697" i="1"/>
  <c r="W289" i="1"/>
  <c r="W344" i="1"/>
  <c r="W347" i="1"/>
  <c r="W364" i="1"/>
  <c r="W430" i="1"/>
  <c r="W472" i="1"/>
  <c r="W505" i="1"/>
  <c r="W564" i="1"/>
  <c r="W594" i="1"/>
  <c r="W679" i="1"/>
  <c r="W700" i="1"/>
  <c r="W12" i="1"/>
  <c r="W47" i="1"/>
  <c r="W53" i="1"/>
  <c r="W146" i="1"/>
  <c r="W202" i="1"/>
  <c r="W232" i="1"/>
  <c r="W272" i="1"/>
  <c r="W339" i="1"/>
  <c r="W385" i="1"/>
  <c r="W421" i="1"/>
  <c r="W445" i="1"/>
  <c r="W633" i="1"/>
  <c r="W640" i="1"/>
  <c r="W101" i="1"/>
  <c r="W292" i="1"/>
  <c r="W316" i="1"/>
  <c r="W57" i="1"/>
  <c r="W87" i="1"/>
  <c r="W88" i="1"/>
  <c r="W94" i="1"/>
  <c r="W152" i="1"/>
  <c r="W216" i="1"/>
  <c r="W234" i="1"/>
  <c r="W274" i="1"/>
  <c r="W283" i="1"/>
  <c r="W286" i="1"/>
  <c r="W358" i="1"/>
  <c r="W376" i="1"/>
  <c r="W379" i="1"/>
  <c r="W398" i="1"/>
  <c r="W419" i="1"/>
  <c r="W428" i="1"/>
  <c r="W460" i="1"/>
  <c r="W470" i="1"/>
  <c r="W481" i="1"/>
  <c r="W492" i="1"/>
  <c r="W498" i="1"/>
  <c r="W545" i="1"/>
  <c r="W551" i="1"/>
  <c r="W584" i="1"/>
  <c r="W598" i="1"/>
  <c r="W611" i="1"/>
  <c r="W617" i="1"/>
  <c r="W647" i="1"/>
  <c r="W653" i="1"/>
  <c r="W257" i="1"/>
  <c r="W298" i="1"/>
  <c r="W312" i="1"/>
  <c r="W336" i="1"/>
  <c r="W508" i="1"/>
  <c r="W548" i="1"/>
  <c r="W663" i="1"/>
  <c r="W83" i="1"/>
  <c r="W129" i="1"/>
  <c r="W145" i="1"/>
  <c r="W188" i="1"/>
  <c r="W196" i="1"/>
  <c r="W201" i="1"/>
  <c r="W228" i="1"/>
  <c r="W240" i="1"/>
  <c r="W249" i="1"/>
  <c r="W368" i="1"/>
  <c r="W511" i="1"/>
  <c r="W524" i="1"/>
  <c r="W558" i="1"/>
  <c r="W624" i="1"/>
  <c r="W630" i="1"/>
  <c r="W660" i="1"/>
  <c r="W666" i="1"/>
  <c r="W171" i="1"/>
  <c r="W269" i="1"/>
  <c r="W281" i="1"/>
  <c r="W324" i="1"/>
  <c r="W453" i="1"/>
  <c r="W485" i="1"/>
  <c r="W521" i="1"/>
  <c r="W591" i="1"/>
  <c r="W676" i="1"/>
  <c r="W703" i="1"/>
  <c r="W80" i="1"/>
  <c r="W102" i="1"/>
  <c r="W130" i="1"/>
  <c r="W252" i="1"/>
  <c r="W255" i="1"/>
  <c r="W406" i="1"/>
  <c r="W18" i="1"/>
  <c r="W43" i="1"/>
  <c r="W70" i="1"/>
  <c r="W160" i="1"/>
  <c r="W205" i="1"/>
  <c r="W226" i="1"/>
  <c r="W239" i="1"/>
  <c r="W261" i="1"/>
  <c r="W276" i="1"/>
  <c r="W363" i="1"/>
  <c r="W401" i="1"/>
  <c r="W403" i="1"/>
  <c r="W412" i="1"/>
  <c r="W438" i="1"/>
  <c r="W51" i="1"/>
  <c r="W124" i="1"/>
  <c r="W135" i="1"/>
  <c r="W138" i="1"/>
  <c r="W115" i="1"/>
  <c r="W175" i="1"/>
  <c r="W198" i="1"/>
  <c r="W207" i="1"/>
  <c r="W241" i="1"/>
  <c r="W245" i="1"/>
  <c r="W323" i="1"/>
  <c r="W407" i="1"/>
  <c r="W442" i="1"/>
  <c r="W446" i="1"/>
  <c r="W464" i="1"/>
  <c r="W483" i="1"/>
  <c r="W496" i="1"/>
  <c r="W537" i="1"/>
  <c r="W15" i="1"/>
  <c r="W31" i="1"/>
  <c r="W105" i="1"/>
  <c r="W112" i="1"/>
  <c r="W131" i="1"/>
  <c r="W262" i="1"/>
  <c r="W295" i="1"/>
  <c r="W343" i="1"/>
  <c r="W355" i="1"/>
  <c r="W359" i="1"/>
  <c r="W380" i="1"/>
  <c r="W392" i="1"/>
  <c r="W71" i="1"/>
  <c r="W177" i="1"/>
  <c r="W113" i="1"/>
  <c r="W164" i="1"/>
  <c r="W180" i="1"/>
  <c r="W199" i="1"/>
  <c r="W218" i="1"/>
  <c r="W231" i="1"/>
  <c r="W253" i="1"/>
  <c r="W256" i="1"/>
  <c r="W408" i="1"/>
  <c r="W563" i="1"/>
  <c r="W597" i="1"/>
  <c r="W632" i="1"/>
  <c r="W667" i="1"/>
  <c r="W674" i="1"/>
  <c r="W688" i="1"/>
  <c r="W698" i="1"/>
  <c r="W35" i="1"/>
  <c r="W122" i="1"/>
  <c r="W303" i="1"/>
  <c r="W362" i="1"/>
  <c r="W367" i="1"/>
  <c r="W493" i="1"/>
  <c r="W494" i="1"/>
  <c r="W618" i="1"/>
  <c r="W625" i="1"/>
  <c r="W668" i="1"/>
  <c r="W675" i="1"/>
  <c r="W694" i="1"/>
  <c r="W17" i="1"/>
  <c r="W247" i="1"/>
  <c r="W250" i="1"/>
  <c r="W282" i="1"/>
  <c r="W299" i="1"/>
  <c r="W338" i="1"/>
  <c r="W396" i="1"/>
  <c r="W414" i="1"/>
  <c r="W417" i="1"/>
  <c r="W482" i="1"/>
  <c r="W158" i="1"/>
  <c r="W214" i="1"/>
  <c r="W236" i="1"/>
  <c r="W242" i="1"/>
  <c r="W308" i="1"/>
  <c r="W360" i="1"/>
  <c r="W452" i="1"/>
  <c r="W463" i="1"/>
  <c r="W510" i="1"/>
  <c r="W520" i="1"/>
  <c r="W546" i="1"/>
  <c r="W615" i="1"/>
  <c r="W628" i="1"/>
  <c r="W636" i="1"/>
  <c r="W643" i="1"/>
  <c r="W648" i="1"/>
  <c r="W651" i="1"/>
  <c r="W702" i="1"/>
  <c r="W200" i="1"/>
  <c r="W278" i="1"/>
  <c r="W293" i="1"/>
  <c r="W325" i="1"/>
  <c r="W424" i="1"/>
  <c r="W635" i="1"/>
  <c r="W642" i="1"/>
  <c r="W646" i="1"/>
  <c r="W148" i="1"/>
  <c r="W265" i="1"/>
  <c r="W320" i="1"/>
  <c r="W423" i="1"/>
  <c r="W509" i="1"/>
  <c r="W519" i="1"/>
  <c r="W655" i="1"/>
  <c r="W288" i="1"/>
  <c r="W491" i="1"/>
  <c r="W267" i="1"/>
  <c r="W342" i="1"/>
  <c r="W410" i="1"/>
  <c r="W427" i="1"/>
  <c r="W526" i="1"/>
  <c r="W631" i="1"/>
  <c r="W634" i="1"/>
  <c r="W641" i="1"/>
  <c r="W649" i="1"/>
  <c r="W652" i="1"/>
  <c r="W662" i="1"/>
  <c r="W11" i="1"/>
  <c r="W77" i="1"/>
  <c r="W106" i="1"/>
  <c r="W273" i="1"/>
  <c r="W305" i="1"/>
  <c r="W372" i="1"/>
  <c r="W374" i="1"/>
  <c r="W397" i="1"/>
  <c r="W30" i="1"/>
  <c r="W176" i="1"/>
  <c r="W230" i="1"/>
  <c r="W268" i="1"/>
  <c r="W465" i="1"/>
  <c r="W560" i="1"/>
  <c r="W626" i="1"/>
  <c r="W692" i="1"/>
  <c r="W389" i="1"/>
  <c r="W477" i="1"/>
  <c r="W486" i="1"/>
  <c r="W488" i="1"/>
  <c r="W539" i="1"/>
  <c r="W550" i="1"/>
  <c r="W607" i="1"/>
  <c r="W457" i="1"/>
  <c r="W504" i="1"/>
  <c r="W576" i="1"/>
  <c r="W602" i="1"/>
  <c r="W672" i="1"/>
  <c r="W684" i="1"/>
  <c r="W46" i="1"/>
  <c r="W147" i="1"/>
  <c r="W168" i="1"/>
  <c r="W573" i="1"/>
  <c r="W587" i="1"/>
  <c r="W599" i="1"/>
  <c r="W25" i="1"/>
  <c r="W580" i="1"/>
  <c r="W677" i="1"/>
  <c r="W659" i="1"/>
  <c r="W690" i="1"/>
  <c r="W157" i="1"/>
  <c r="W169" i="1"/>
  <c r="W193" i="1"/>
  <c r="W300" i="1"/>
  <c r="W319" i="1"/>
  <c r="W349" i="1"/>
  <c r="W394" i="1"/>
  <c r="W466" i="1"/>
  <c r="W525" i="1"/>
  <c r="W541" i="1"/>
  <c r="W544" i="1"/>
  <c r="W547" i="1"/>
  <c r="W554" i="1"/>
  <c r="W619" i="1"/>
  <c r="W143" i="1"/>
  <c r="W223" i="1"/>
  <c r="W326" i="1"/>
  <c r="W328" i="1"/>
  <c r="W458" i="1"/>
  <c r="W507" i="1"/>
  <c r="W532" i="1"/>
  <c r="W604" i="1"/>
  <c r="W616" i="1"/>
  <c r="W664" i="1"/>
  <c r="W685" i="1"/>
  <c r="W332" i="1"/>
  <c r="W375" i="1"/>
  <c r="W384" i="1"/>
  <c r="W455" i="1"/>
  <c r="W512" i="1"/>
  <c r="W529" i="1"/>
  <c r="W585" i="1"/>
  <c r="W612" i="1"/>
  <c r="W681" i="1"/>
  <c r="W629" i="1"/>
  <c r="W123" i="1"/>
  <c r="W132" i="1"/>
  <c r="W345" i="1"/>
  <c r="W559" i="1"/>
  <c r="W590" i="1"/>
  <c r="W701" i="1"/>
  <c r="W13" i="1"/>
  <c r="W190" i="1"/>
  <c r="W429" i="1"/>
  <c r="W49" i="1"/>
  <c r="W204" i="1"/>
  <c r="W215" i="1"/>
  <c r="W270" i="1"/>
  <c r="W284" i="1"/>
  <c r="W322" i="1"/>
  <c r="W352" i="1"/>
  <c r="W459" i="1"/>
  <c r="W571" i="1"/>
  <c r="W680" i="1"/>
  <c r="W117" i="1"/>
  <c r="W191" i="1"/>
  <c r="W271" i="1"/>
  <c r="W383" i="1"/>
  <c r="W395" i="1"/>
  <c r="W62" i="1"/>
  <c r="W279" i="1"/>
  <c r="W311" i="1"/>
  <c r="W422" i="1"/>
  <c r="W557" i="1"/>
  <c r="W235" i="1"/>
  <c r="W516" i="1"/>
  <c r="W79" i="1"/>
  <c r="W159" i="1"/>
  <c r="W473" i="1"/>
  <c r="W540" i="1"/>
  <c r="W574" i="1"/>
  <c r="W400" i="1"/>
  <c r="W456" i="1"/>
  <c r="W533" i="1"/>
  <c r="W14" i="1"/>
  <c r="W183" i="1"/>
  <c r="W366" i="1"/>
  <c r="W530" i="1"/>
  <c r="W562" i="1"/>
  <c r="W600" i="1"/>
  <c r="W623" i="1"/>
  <c r="W613" i="1"/>
  <c r="W578" i="1"/>
  <c r="W418" i="1"/>
  <c r="W426" i="1"/>
  <c r="W589" i="1"/>
  <c r="W219" i="1"/>
  <c r="W480" i="1"/>
  <c r="W497" i="1"/>
  <c r="W592" i="1"/>
  <c r="W469" i="1"/>
  <c r="W606" i="1"/>
  <c r="W103" i="1"/>
  <c r="W583" i="1"/>
  <c r="W41" i="1"/>
  <c r="W522" i="1"/>
  <c r="W155" i="1"/>
  <c r="W471" i="1"/>
  <c r="W487" i="1"/>
  <c r="W444" i="1"/>
  <c r="W553" i="1"/>
  <c r="W565" i="1"/>
  <c r="W287" i="1"/>
  <c r="W454" i="1"/>
  <c r="W499" i="1"/>
  <c r="W579" i="1"/>
  <c r="W665" i="1"/>
  <c r="W476" i="1"/>
  <c r="W513" i="1"/>
  <c r="W543" i="1"/>
  <c r="W687" i="1"/>
  <c r="W393" i="1"/>
  <c r="W461" i="1"/>
  <c r="W222" i="1"/>
  <c r="W258" i="1"/>
  <c r="V569" i="1"/>
  <c r="V416" i="1"/>
  <c r="V178" i="1"/>
  <c r="V501" i="1"/>
  <c r="V246" i="1"/>
  <c r="V195" i="1"/>
  <c r="V263" i="1"/>
  <c r="V382" i="1"/>
  <c r="V399" i="1"/>
  <c r="V535" i="1"/>
  <c r="V63" i="1"/>
  <c r="V34" i="1"/>
  <c r="V110" i="1"/>
  <c r="V331" i="1"/>
  <c r="V450" i="1"/>
  <c r="V81" i="1"/>
  <c r="V90" i="1"/>
  <c r="V161" i="1"/>
  <c r="V348" i="1"/>
  <c r="V620" i="1"/>
  <c r="V654" i="1"/>
  <c r="V212" i="1"/>
  <c r="V467" i="1"/>
  <c r="V229" i="1"/>
  <c r="V127" i="1"/>
  <c r="V280" i="1"/>
  <c r="V365" i="1"/>
  <c r="V314" i="1"/>
  <c r="V433" i="1"/>
  <c r="V144" i="1"/>
  <c r="V297" i="1"/>
  <c r="U109" i="1"/>
  <c r="V72" i="1"/>
  <c r="V671" i="1"/>
  <c r="V603" i="1"/>
  <c r="V39" i="1"/>
  <c r="V99" i="1"/>
  <c r="R5" i="1"/>
  <c r="L18" i="10" s="1"/>
  <c r="Y4" i="1"/>
  <c r="X6" i="1"/>
  <c r="T8" i="1" l="1"/>
  <c r="N13" i="10"/>
  <c r="N15" i="10" s="1"/>
  <c r="AD12" i="10"/>
  <c r="AD11" i="10"/>
  <c r="AC8" i="8"/>
  <c r="AD7" i="8"/>
  <c r="AD8" i="8" s="1"/>
  <c r="AF81" i="8"/>
  <c r="AF654" i="8"/>
  <c r="AF45" i="8"/>
  <c r="AF212" i="8"/>
  <c r="AF246" i="8"/>
  <c r="AE109" i="8"/>
  <c r="AF90" i="8"/>
  <c r="AF280" i="8"/>
  <c r="AF467" i="8"/>
  <c r="AF518" i="8"/>
  <c r="AF689" i="8"/>
  <c r="AF195" i="8"/>
  <c r="AF501" i="8"/>
  <c r="AF161" i="8"/>
  <c r="AF348" i="8"/>
  <c r="AF178" i="8"/>
  <c r="AH6" i="8"/>
  <c r="AI4" i="8"/>
  <c r="AF63" i="8"/>
  <c r="AF314" i="8"/>
  <c r="AF144" i="8"/>
  <c r="AF34" i="8"/>
  <c r="AF99" i="8"/>
  <c r="AF450" i="8"/>
  <c r="AF263" i="8"/>
  <c r="AF297" i="8"/>
  <c r="AF110" i="8"/>
  <c r="AF54" i="8"/>
  <c r="AF671" i="8"/>
  <c r="AE44" i="8"/>
  <c r="AF229" i="8"/>
  <c r="AF603" i="8"/>
  <c r="AF39" i="8"/>
  <c r="AF416" i="8"/>
  <c r="AF586" i="8"/>
  <c r="AF569" i="8"/>
  <c r="AF399" i="8"/>
  <c r="AF127" i="8"/>
  <c r="AF484" i="8"/>
  <c r="AF637" i="8"/>
  <c r="AF72" i="8"/>
  <c r="AF365" i="8"/>
  <c r="AF620" i="8"/>
  <c r="AF695" i="8"/>
  <c r="AF433" i="8"/>
  <c r="AG697" i="8"/>
  <c r="AG703" i="8"/>
  <c r="AG687" i="8"/>
  <c r="AG682" i="8"/>
  <c r="AG699" i="8"/>
  <c r="AG693" i="8"/>
  <c r="AG685" i="8"/>
  <c r="AG664" i="8"/>
  <c r="AG698" i="8"/>
  <c r="AG690" i="8"/>
  <c r="AG686" i="8"/>
  <c r="AG678" i="8"/>
  <c r="AG681" i="8"/>
  <c r="AG676" i="8"/>
  <c r="AG657" i="8"/>
  <c r="AG692" i="8"/>
  <c r="AG659" i="8"/>
  <c r="AG642" i="8"/>
  <c r="AG702" i="8"/>
  <c r="AG701" i="8"/>
  <c r="AG684" i="8"/>
  <c r="AG673" i="8"/>
  <c r="AG658" i="8"/>
  <c r="AG648" i="8"/>
  <c r="AG632" i="8"/>
  <c r="AG616" i="8"/>
  <c r="AG672" i="8"/>
  <c r="AG694" i="8"/>
  <c r="AG680" i="8"/>
  <c r="AG645" i="8"/>
  <c r="AG612" i="8"/>
  <c r="AG675" i="8"/>
  <c r="AG667" i="8"/>
  <c r="AG679" i="8"/>
  <c r="AG696" i="8"/>
  <c r="AG624" i="8"/>
  <c r="AG610" i="8"/>
  <c r="AG662" i="8"/>
  <c r="AG646" i="8"/>
  <c r="AG647" i="8"/>
  <c r="AG656" i="8"/>
  <c r="AG652" i="8"/>
  <c r="AG640" i="8"/>
  <c r="AG638" i="8"/>
  <c r="AG615" i="8"/>
  <c r="AG604" i="8"/>
  <c r="AG653" i="8"/>
  <c r="AG622" i="8"/>
  <c r="AG621" i="8"/>
  <c r="AG620" i="8" s="1"/>
  <c r="AG608" i="8"/>
  <c r="AG602" i="8"/>
  <c r="AG597" i="8"/>
  <c r="AG691" i="8"/>
  <c r="AG663" i="8"/>
  <c r="AG623" i="8"/>
  <c r="AG700" i="8"/>
  <c r="AG636" i="8"/>
  <c r="AG631" i="8"/>
  <c r="AG625" i="8"/>
  <c r="AG614" i="8"/>
  <c r="AG607" i="8"/>
  <c r="AG587" i="8"/>
  <c r="AG571" i="8"/>
  <c r="AG634" i="8"/>
  <c r="AG596" i="8"/>
  <c r="AG575" i="8"/>
  <c r="AG572" i="8"/>
  <c r="AG565" i="8"/>
  <c r="AG561" i="8"/>
  <c r="AG665" i="8"/>
  <c r="AG661" i="8"/>
  <c r="AG635" i="8"/>
  <c r="AG630" i="8"/>
  <c r="AG593" i="8"/>
  <c r="AG585" i="8"/>
  <c r="AG674" i="8"/>
  <c r="AG530" i="8"/>
  <c r="AG514" i="8"/>
  <c r="AG498" i="8"/>
  <c r="AG644" i="8"/>
  <c r="AG560" i="8"/>
  <c r="AG553" i="8"/>
  <c r="AG541" i="8"/>
  <c r="AG627" i="8"/>
  <c r="AG651" i="8"/>
  <c r="AG600" i="8"/>
  <c r="AG579" i="8"/>
  <c r="AG578" i="8"/>
  <c r="AG577" i="8"/>
  <c r="AG558" i="8"/>
  <c r="AG551" i="8"/>
  <c r="AG531" i="8"/>
  <c r="AG515" i="8"/>
  <c r="AG499" i="8"/>
  <c r="AG668" i="8"/>
  <c r="AG599" i="8"/>
  <c r="AG529" i="8"/>
  <c r="AG523" i="8"/>
  <c r="AG520" i="8"/>
  <c r="AG517" i="8"/>
  <c r="AG472" i="8"/>
  <c r="AG456" i="8"/>
  <c r="AG629" i="8"/>
  <c r="AG594" i="8"/>
  <c r="AG573" i="8"/>
  <c r="AG570" i="8"/>
  <c r="AG557" i="8"/>
  <c r="AG536" i="8"/>
  <c r="AG633" i="8"/>
  <c r="AG649" i="8"/>
  <c r="AG643" i="8"/>
  <c r="AG626" i="8"/>
  <c r="AG605" i="8"/>
  <c r="AG598" i="8"/>
  <c r="AG581" i="8"/>
  <c r="AG545" i="8"/>
  <c r="AG508" i="8"/>
  <c r="AG502" i="8"/>
  <c r="AG489" i="8"/>
  <c r="AG473" i="8"/>
  <c r="AG457" i="8"/>
  <c r="AG441" i="8"/>
  <c r="AG425" i="8"/>
  <c r="AG677" i="8"/>
  <c r="AG591" i="8"/>
  <c r="AG566" i="8"/>
  <c r="AG555" i="8"/>
  <c r="AG528" i="8"/>
  <c r="AG524" i="8"/>
  <c r="AG511" i="8"/>
  <c r="AG495" i="8"/>
  <c r="AG483" i="8"/>
  <c r="AG480" i="8"/>
  <c r="AG454" i="8"/>
  <c r="AG451" i="8"/>
  <c r="AG448" i="8"/>
  <c r="AG422" i="8"/>
  <c r="AG415" i="8"/>
  <c r="AG688" i="8"/>
  <c r="AG601" i="8"/>
  <c r="AG592" i="8"/>
  <c r="AG539" i="8"/>
  <c r="AG512" i="8"/>
  <c r="AG497" i="8"/>
  <c r="AG494" i="8"/>
  <c r="AG488" i="8"/>
  <c r="AG477" i="8"/>
  <c r="AG474" i="8"/>
  <c r="AG580" i="8"/>
  <c r="AG549" i="8"/>
  <c r="AG618" i="8"/>
  <c r="AG576" i="8"/>
  <c r="AG537" i="8"/>
  <c r="AG525" i="8"/>
  <c r="AG471" i="8"/>
  <c r="AG465" i="8"/>
  <c r="AG462" i="8"/>
  <c r="AG459" i="8"/>
  <c r="AG439" i="8"/>
  <c r="AG432" i="8"/>
  <c r="AG400" i="8"/>
  <c r="AG384" i="8"/>
  <c r="AG368" i="8"/>
  <c r="AG641" i="8"/>
  <c r="AG547" i="8"/>
  <c r="AG506" i="8"/>
  <c r="AG492" i="8"/>
  <c r="AG478" i="8"/>
  <c r="AG464" i="8"/>
  <c r="AG434" i="8"/>
  <c r="AG396" i="8"/>
  <c r="AG385" i="8"/>
  <c r="AG366" i="8"/>
  <c r="AG562" i="8"/>
  <c r="AG532" i="8"/>
  <c r="AG482" i="8"/>
  <c r="AG449" i="8"/>
  <c r="AG419" i="8"/>
  <c r="AG393" i="8"/>
  <c r="AG390" i="8"/>
  <c r="AG378" i="8"/>
  <c r="AG371" i="8"/>
  <c r="AG538" i="8"/>
  <c r="AG521" i="8"/>
  <c r="AG503" i="8"/>
  <c r="AG660" i="8"/>
  <c r="AG548" i="8"/>
  <c r="AG542" i="8"/>
  <c r="AG540" i="8"/>
  <c r="AG513" i="8"/>
  <c r="AG500" i="8"/>
  <c r="AG490" i="8"/>
  <c r="AG479" i="8"/>
  <c r="AG461" i="8"/>
  <c r="AG440" i="8"/>
  <c r="AG413" i="8"/>
  <c r="AG410" i="8"/>
  <c r="AG407" i="8"/>
  <c r="AG383" i="8"/>
  <c r="AG574" i="8"/>
  <c r="AG507" i="8"/>
  <c r="AG496" i="8"/>
  <c r="AG463" i="8"/>
  <c r="AG444" i="8"/>
  <c r="AG394" i="8"/>
  <c r="AG360" i="8"/>
  <c r="AG354" i="8"/>
  <c r="AG338" i="8"/>
  <c r="AG322" i="8"/>
  <c r="AG306" i="8"/>
  <c r="AG290" i="8"/>
  <c r="AG274" i="8"/>
  <c r="AG258" i="8"/>
  <c r="AG242" i="8"/>
  <c r="AG226" i="8"/>
  <c r="AG210" i="8"/>
  <c r="AG194" i="8"/>
  <c r="AG162" i="8"/>
  <c r="AG146" i="8"/>
  <c r="AG650" i="8"/>
  <c r="AG619" i="8"/>
  <c r="AG588" i="8"/>
  <c r="AG526" i="8"/>
  <c r="AG476" i="8"/>
  <c r="AG435" i="8"/>
  <c r="AG426" i="8"/>
  <c r="AG405" i="8"/>
  <c r="AG398" i="8"/>
  <c r="AG381" i="8"/>
  <c r="AG380" i="8"/>
  <c r="AG349" i="8"/>
  <c r="AG333" i="8"/>
  <c r="AG317" i="8"/>
  <c r="AG301" i="8"/>
  <c r="AG285" i="8"/>
  <c r="AG269" i="8"/>
  <c r="AG253" i="8"/>
  <c r="AG237" i="8"/>
  <c r="AG221" i="8"/>
  <c r="AG205" i="8"/>
  <c r="AG189" i="8"/>
  <c r="AG173" i="8"/>
  <c r="AG157" i="8"/>
  <c r="AG141" i="8"/>
  <c r="AG670" i="8"/>
  <c r="AG613" i="8"/>
  <c r="AG442" i="8"/>
  <c r="AG655" i="8"/>
  <c r="AG639" i="8"/>
  <c r="AG584" i="8"/>
  <c r="AG546" i="8"/>
  <c r="AG424" i="8"/>
  <c r="AG406" i="8"/>
  <c r="AG402" i="8"/>
  <c r="AG395" i="8"/>
  <c r="AG364" i="8"/>
  <c r="AG355" i="8"/>
  <c r="AG339" i="8"/>
  <c r="AG323" i="8"/>
  <c r="AG307" i="8"/>
  <c r="AG291" i="8"/>
  <c r="AG275" i="8"/>
  <c r="AG259" i="8"/>
  <c r="AG243" i="8"/>
  <c r="AG227" i="8"/>
  <c r="AG211" i="8"/>
  <c r="AG179" i="8"/>
  <c r="AG163" i="8"/>
  <c r="AG147" i="8"/>
  <c r="AG628" i="8"/>
  <c r="AG544" i="8"/>
  <c r="AG510" i="8"/>
  <c r="AG470" i="8"/>
  <c r="AG431" i="8"/>
  <c r="AG429" i="8"/>
  <c r="AG428" i="8"/>
  <c r="AG361" i="8"/>
  <c r="AG325" i="8"/>
  <c r="AG298" i="8"/>
  <c r="AG261" i="8"/>
  <c r="AG234" i="8"/>
  <c r="AG225" i="8"/>
  <c r="AG669" i="8"/>
  <c r="AG564" i="8"/>
  <c r="AG543" i="8"/>
  <c r="AG527" i="8"/>
  <c r="AG430" i="8"/>
  <c r="AG427" i="8"/>
  <c r="AG417" i="8"/>
  <c r="AG353" i="8"/>
  <c r="AG334" i="8"/>
  <c r="AG289" i="8"/>
  <c r="AG270" i="8"/>
  <c r="AG233" i="8"/>
  <c r="AG224" i="8"/>
  <c r="AG215" i="8"/>
  <c r="AG568" i="8"/>
  <c r="AG583" i="8"/>
  <c r="AG567" i="8"/>
  <c r="AG504" i="8"/>
  <c r="AG455" i="8"/>
  <c r="AG445" i="8"/>
  <c r="AG408" i="8"/>
  <c r="AG379" i="8"/>
  <c r="AG351" i="8"/>
  <c r="AG342" i="8"/>
  <c r="AG315" i="8"/>
  <c r="AG296" i="8"/>
  <c r="AG287" i="8"/>
  <c r="AG278" i="8"/>
  <c r="AG251" i="8"/>
  <c r="AG232" i="8"/>
  <c r="AG213" i="8"/>
  <c r="AG563" i="8"/>
  <c r="AG556" i="8"/>
  <c r="AG519" i="8"/>
  <c r="AG683" i="8"/>
  <c r="AG589" i="8"/>
  <c r="AG534" i="8"/>
  <c r="AG509" i="8"/>
  <c r="AG617" i="8"/>
  <c r="AG609" i="8"/>
  <c r="AG595" i="8"/>
  <c r="AG582" i="8"/>
  <c r="AG611" i="8"/>
  <c r="AG666" i="8"/>
  <c r="AG475" i="8"/>
  <c r="AG468" i="8"/>
  <c r="AG590" i="8"/>
  <c r="AG522" i="8"/>
  <c r="AG516" i="8"/>
  <c r="AG505" i="8"/>
  <c r="AG606" i="8"/>
  <c r="AG554" i="8"/>
  <c r="AG481" i="8"/>
  <c r="AG460" i="8"/>
  <c r="AG550" i="8"/>
  <c r="AG485" i="8"/>
  <c r="AG437" i="8"/>
  <c r="AG453" i="8"/>
  <c r="AG486" i="8"/>
  <c r="AG559" i="8"/>
  <c r="AG533" i="8"/>
  <c r="AG469" i="8"/>
  <c r="AG452" i="8"/>
  <c r="AG418" i="8"/>
  <c r="AG387" i="8"/>
  <c r="AG423" i="8"/>
  <c r="AG487" i="8"/>
  <c r="AG458" i="8"/>
  <c r="AG363" i="8"/>
  <c r="AG493" i="8"/>
  <c r="AG466" i="8"/>
  <c r="AG421" i="8"/>
  <c r="AG491" i="8"/>
  <c r="AG409" i="8"/>
  <c r="AG352" i="8"/>
  <c r="AG346" i="8"/>
  <c r="AG335" i="8"/>
  <c r="AG392" i="8"/>
  <c r="AG376" i="8"/>
  <c r="AG329" i="8"/>
  <c r="AG320" i="8"/>
  <c r="AG305" i="8"/>
  <c r="AG303" i="8"/>
  <c r="AG292" i="8"/>
  <c r="AG281" i="8"/>
  <c r="AG277" i="8"/>
  <c r="AG377" i="8"/>
  <c r="AG343" i="8"/>
  <c r="AG347" i="8"/>
  <c r="AG321" i="8"/>
  <c r="AG299" i="8"/>
  <c r="AG446" i="8"/>
  <c r="AG414" i="8"/>
  <c r="AG386" i="8"/>
  <c r="AG328" i="8"/>
  <c r="AG310" i="8"/>
  <c r="AG254" i="8"/>
  <c r="AG337" i="8"/>
  <c r="AG319" i="8"/>
  <c r="AG401" i="8"/>
  <c r="AG369" i="8"/>
  <c r="AG356" i="8"/>
  <c r="AG256" i="8"/>
  <c r="AG247" i="8"/>
  <c r="AG245" i="8"/>
  <c r="AG332" i="8"/>
  <c r="AG316" i="8"/>
  <c r="AG260" i="8"/>
  <c r="AG443" i="8"/>
  <c r="AG286" i="8"/>
  <c r="AG276" i="8"/>
  <c r="AG241" i="8"/>
  <c r="AG231" i="8"/>
  <c r="AG228" i="8"/>
  <c r="AG223" i="8"/>
  <c r="AG192" i="8"/>
  <c r="AG183" i="8"/>
  <c r="AG370" i="8"/>
  <c r="AG282" i="8"/>
  <c r="AG264" i="8"/>
  <c r="AG191" i="8"/>
  <c r="AG182" i="8"/>
  <c r="AG313" i="8"/>
  <c r="AG300" i="8"/>
  <c r="AG397" i="8"/>
  <c r="AG375" i="8"/>
  <c r="AG344" i="8"/>
  <c r="AG330" i="8"/>
  <c r="AG312" i="8"/>
  <c r="AG273" i="8"/>
  <c r="AG222" i="8"/>
  <c r="AG199" i="8"/>
  <c r="AG196" i="8"/>
  <c r="AG174" i="8"/>
  <c r="AG164" i="8"/>
  <c r="AG156" i="8"/>
  <c r="AG129" i="8"/>
  <c r="AG113" i="8"/>
  <c r="AG302" i="8"/>
  <c r="AG167" i="8"/>
  <c r="AG155" i="8"/>
  <c r="AG124" i="8"/>
  <c r="AG404" i="8"/>
  <c r="AG388" i="8"/>
  <c r="AG324" i="8"/>
  <c r="AG284" i="8"/>
  <c r="AG279" i="8"/>
  <c r="AG252" i="8"/>
  <c r="AG250" i="8"/>
  <c r="AG239" i="8"/>
  <c r="AG230" i="8"/>
  <c r="AG229" i="8" s="1"/>
  <c r="AG220" i="8"/>
  <c r="AG204" i="8"/>
  <c r="AG197" i="8"/>
  <c r="AG154" i="8"/>
  <c r="AG139" i="8"/>
  <c r="AG128" i="8"/>
  <c r="AG125" i="8"/>
  <c r="AG119" i="8"/>
  <c r="AG101" i="8"/>
  <c r="AG85" i="8"/>
  <c r="AG69" i="8"/>
  <c r="AG447" i="8"/>
  <c r="AG438" i="8"/>
  <c r="AG308" i="8"/>
  <c r="AG272" i="8"/>
  <c r="AG267" i="8"/>
  <c r="AG177" i="8"/>
  <c r="AG169" i="8"/>
  <c r="AG122" i="8"/>
  <c r="AG116" i="8"/>
  <c r="AG96" i="8"/>
  <c r="AG216" i="8"/>
  <c r="AG201" i="8"/>
  <c r="AG171" i="8"/>
  <c r="AG151" i="8"/>
  <c r="AG140" i="8"/>
  <c r="AG133" i="8"/>
  <c r="AG130" i="8"/>
  <c r="AG107" i="8"/>
  <c r="AG97" i="8"/>
  <c r="AG311" i="8"/>
  <c r="AG257" i="8"/>
  <c r="AG184" i="8"/>
  <c r="AG158" i="8"/>
  <c r="AG145" i="8"/>
  <c r="AG136" i="8"/>
  <c r="AG114" i="8"/>
  <c r="AG108" i="8"/>
  <c r="AG86" i="8"/>
  <c r="AG83" i="8"/>
  <c r="AG53" i="8"/>
  <c r="AG37" i="8"/>
  <c r="AG391" i="8"/>
  <c r="AG304" i="8"/>
  <c r="AG208" i="8"/>
  <c r="AG153" i="8"/>
  <c r="AG149" i="8"/>
  <c r="AG80" i="8"/>
  <c r="AG77" i="8"/>
  <c r="AG66" i="8"/>
  <c r="AG48" i="8"/>
  <c r="AG32" i="8"/>
  <c r="AG367" i="8"/>
  <c r="AG293" i="8"/>
  <c r="AG262" i="8"/>
  <c r="AG198" i="8"/>
  <c r="AG187" i="8"/>
  <c r="AG166" i="8"/>
  <c r="AG148" i="8"/>
  <c r="AG420" i="8"/>
  <c r="AG358" i="8"/>
  <c r="AG295" i="8"/>
  <c r="AG268" i="8"/>
  <c r="AG150" i="8"/>
  <c r="AG138" i="8"/>
  <c r="AG137" i="8"/>
  <c r="AG93" i="8"/>
  <c r="AG92" i="8"/>
  <c r="AG61" i="8"/>
  <c r="AG57" i="8"/>
  <c r="AG18" i="8"/>
  <c r="AG248" i="8"/>
  <c r="AG67" i="8"/>
  <c r="AG412" i="8"/>
  <c r="AG374" i="8"/>
  <c r="AG362" i="8"/>
  <c r="AG265" i="8"/>
  <c r="AG172" i="8"/>
  <c r="AG106" i="8"/>
  <c r="AG68" i="8"/>
  <c r="AG60" i="8"/>
  <c r="AG51" i="8"/>
  <c r="AG13" i="8"/>
  <c r="AG318" i="8"/>
  <c r="AG78" i="8"/>
  <c r="AG271" i="8"/>
  <c r="AG193" i="8"/>
  <c r="AG104" i="8"/>
  <c r="AG94" i="8"/>
  <c r="AG59" i="8"/>
  <c r="AG14" i="8"/>
  <c r="AG389" i="8"/>
  <c r="AG357" i="8"/>
  <c r="AG152" i="8"/>
  <c r="AG100" i="8"/>
  <c r="AG99" i="8" s="1"/>
  <c r="AG98" i="8"/>
  <c r="AG76" i="8"/>
  <c r="AG26" i="8"/>
  <c r="AG17" i="8"/>
  <c r="AG47" i="8"/>
  <c r="AG359" i="8"/>
  <c r="AG71" i="8"/>
  <c r="AG36" i="8"/>
  <c r="AG29" i="8"/>
  <c r="AG25" i="8"/>
  <c r="AG16" i="8"/>
  <c r="AG336" i="8"/>
  <c r="AG294" i="8"/>
  <c r="AG217" i="8"/>
  <c r="AG126" i="8"/>
  <c r="AG120" i="8"/>
  <c r="AG56" i="8"/>
  <c r="AG33" i="8"/>
  <c r="AG341" i="8"/>
  <c r="AG58" i="8"/>
  <c r="AG40" i="8"/>
  <c r="AG24" i="8"/>
  <c r="AG15" i="8"/>
  <c r="AG436" i="8"/>
  <c r="AG235" i="8"/>
  <c r="AG168" i="8"/>
  <c r="AG165" i="8"/>
  <c r="AG160" i="8"/>
  <c r="AG131" i="8"/>
  <c r="AG121" i="8"/>
  <c r="AG95" i="8"/>
  <c r="AG84" i="8"/>
  <c r="AG79" i="8"/>
  <c r="AG188" i="8"/>
  <c r="AG373" i="8"/>
  <c r="AG350" i="8"/>
  <c r="AG244" i="8"/>
  <c r="AG236" i="8"/>
  <c r="AG219" i="8"/>
  <c r="AG218" i="8"/>
  <c r="AG88" i="8"/>
  <c r="AG65" i="8"/>
  <c r="AG52" i="8"/>
  <c r="AG30" i="8"/>
  <c r="AG23" i="8"/>
  <c r="AG134" i="8"/>
  <c r="AG41" i="8"/>
  <c r="AG22" i="8"/>
  <c r="AG403" i="8"/>
  <c r="AG326" i="8"/>
  <c r="AG309" i="8"/>
  <c r="AG238" i="8"/>
  <c r="AG159" i="8"/>
  <c r="AG135" i="8"/>
  <c r="AG74" i="8"/>
  <c r="AG62" i="8"/>
  <c r="AG266" i="8"/>
  <c r="AG43" i="8"/>
  <c r="AG411" i="8"/>
  <c r="AG209" i="8"/>
  <c r="AG102" i="8"/>
  <c r="AG91" i="8"/>
  <c r="AG9" i="8"/>
  <c r="AG103" i="8"/>
  <c r="AG82" i="8"/>
  <c r="AG81" i="8" s="1"/>
  <c r="AG75" i="8"/>
  <c r="AG340" i="8"/>
  <c r="AG240" i="8"/>
  <c r="AG89" i="8"/>
  <c r="AG64" i="8"/>
  <c r="AG55" i="8"/>
  <c r="AG283" i="8"/>
  <c r="AG180" i="8"/>
  <c r="AG105" i="8"/>
  <c r="AG249" i="8"/>
  <c r="AG176" i="8"/>
  <c r="AG87" i="8"/>
  <c r="AG202" i="8"/>
  <c r="AG46" i="8"/>
  <c r="AG45" i="8" s="1"/>
  <c r="AG35" i="8"/>
  <c r="AG34" i="8" s="1"/>
  <c r="AG28" i="8"/>
  <c r="AG288" i="8"/>
  <c r="AG19" i="8"/>
  <c r="AG142" i="8"/>
  <c r="AG118" i="8"/>
  <c r="AG255" i="8"/>
  <c r="AG111" i="8"/>
  <c r="AG70" i="8"/>
  <c r="AG11" i="8"/>
  <c r="AG186" i="8"/>
  <c r="AG49" i="8"/>
  <c r="AG50" i="8"/>
  <c r="AG27" i="8"/>
  <c r="AG21" i="8"/>
  <c r="AG207" i="8"/>
  <c r="AG132" i="8"/>
  <c r="AG372" i="8"/>
  <c r="AG31" i="8"/>
  <c r="AG123" i="8"/>
  <c r="AG345" i="8"/>
  <c r="AG175" i="8"/>
  <c r="AG42" i="8"/>
  <c r="AG143" i="8"/>
  <c r="AG38" i="8"/>
  <c r="AG203" i="8"/>
  <c r="AG112" i="8"/>
  <c r="AG10" i="8"/>
  <c r="AG206" i="8"/>
  <c r="AG214" i="8"/>
  <c r="AG181" i="8"/>
  <c r="AG12" i="8"/>
  <c r="AG115" i="8"/>
  <c r="AG73" i="8"/>
  <c r="AG185" i="8"/>
  <c r="AG327" i="8"/>
  <c r="AG170" i="8"/>
  <c r="AG200" i="8"/>
  <c r="AG190" i="8"/>
  <c r="AG117" i="8"/>
  <c r="AG20" i="8"/>
  <c r="AF331" i="8"/>
  <c r="AF552" i="8"/>
  <c r="AF382" i="8"/>
  <c r="AF535" i="8"/>
  <c r="W689" i="1"/>
  <c r="U7" i="1"/>
  <c r="O17" i="10" s="1"/>
  <c r="W39" i="1"/>
  <c r="W569" i="1"/>
  <c r="V44" i="1"/>
  <c r="W603" i="1"/>
  <c r="W45" i="1"/>
  <c r="W161" i="1"/>
  <c r="W54" i="1"/>
  <c r="W671" i="1"/>
  <c r="W348" i="1"/>
  <c r="W246" i="1"/>
  <c r="W433" i="1"/>
  <c r="W365" i="1"/>
  <c r="W81" i="1"/>
  <c r="W620" i="1"/>
  <c r="W484" i="1"/>
  <c r="W552" i="1"/>
  <c r="W501" i="1"/>
  <c r="W695" i="1"/>
  <c r="W99" i="1"/>
  <c r="W127" i="1"/>
  <c r="V109" i="1"/>
  <c r="W450" i="1"/>
  <c r="W110" i="1"/>
  <c r="W467" i="1"/>
  <c r="W637" i="1"/>
  <c r="X15" i="1"/>
  <c r="X31" i="1"/>
  <c r="X40" i="1"/>
  <c r="X10" i="1"/>
  <c r="X26" i="1"/>
  <c r="X17" i="1"/>
  <c r="X29" i="1"/>
  <c r="X70" i="1"/>
  <c r="X86" i="1"/>
  <c r="X16" i="1"/>
  <c r="X28" i="1"/>
  <c r="X60" i="1"/>
  <c r="X65" i="1"/>
  <c r="X96" i="1"/>
  <c r="X23" i="1"/>
  <c r="X42" i="1"/>
  <c r="X53" i="1"/>
  <c r="X91" i="1"/>
  <c r="X101" i="1"/>
  <c r="X124" i="1"/>
  <c r="X141" i="1"/>
  <c r="X145" i="1"/>
  <c r="X167" i="1"/>
  <c r="X187" i="1"/>
  <c r="X20" i="1"/>
  <c r="X21" i="1"/>
  <c r="X67" i="1"/>
  <c r="X74" i="1"/>
  <c r="X118" i="1"/>
  <c r="X119" i="1"/>
  <c r="X139" i="1"/>
  <c r="X152" i="1"/>
  <c r="X171" i="1"/>
  <c r="X184" i="1"/>
  <c r="X197" i="1"/>
  <c r="X222" i="1"/>
  <c r="X50" i="1"/>
  <c r="X55" i="1"/>
  <c r="X85" i="1"/>
  <c r="X97" i="1"/>
  <c r="X120" i="1"/>
  <c r="X140" i="1"/>
  <c r="X153" i="1"/>
  <c r="X172" i="1"/>
  <c r="X173" i="1"/>
  <c r="X185" i="1"/>
  <c r="X35" i="1"/>
  <c r="X38" i="1"/>
  <c r="X62" i="1"/>
  <c r="X87" i="1"/>
  <c r="X98" i="1"/>
  <c r="X121" i="1"/>
  <c r="X126" i="1"/>
  <c r="X132" i="1"/>
  <c r="X137" i="1"/>
  <c r="X154" i="1"/>
  <c r="X159" i="1"/>
  <c r="X203" i="1"/>
  <c r="X207" i="1"/>
  <c r="X208" i="1"/>
  <c r="X219" i="1"/>
  <c r="X243" i="1"/>
  <c r="X248" i="1"/>
  <c r="X269" i="1"/>
  <c r="X290" i="1"/>
  <c r="X307" i="1"/>
  <c r="X323" i="1"/>
  <c r="X340" i="1"/>
  <c r="X350" i="1"/>
  <c r="X367" i="1"/>
  <c r="X68" i="1"/>
  <c r="X104" i="1"/>
  <c r="X165" i="1"/>
  <c r="X170" i="1"/>
  <c r="X192" i="1"/>
  <c r="X209" i="1"/>
  <c r="X220" i="1"/>
  <c r="X238" i="1"/>
  <c r="X259" i="1"/>
  <c r="X264" i="1"/>
  <c r="X285" i="1"/>
  <c r="X302" i="1"/>
  <c r="X318" i="1"/>
  <c r="X335" i="1"/>
  <c r="X361" i="1"/>
  <c r="X378" i="1"/>
  <c r="X69" i="1"/>
  <c r="X78" i="1"/>
  <c r="X84" i="1"/>
  <c r="X111" i="1"/>
  <c r="X191" i="1"/>
  <c r="X216" i="1"/>
  <c r="X233" i="1"/>
  <c r="X245" i="1"/>
  <c r="X260" i="1"/>
  <c r="X275" i="1"/>
  <c r="X303" i="1"/>
  <c r="X329" i="1"/>
  <c r="X342" i="1"/>
  <c r="X358" i="1"/>
  <c r="X371" i="1"/>
  <c r="X394" i="1"/>
  <c r="X409" i="1"/>
  <c r="X430" i="1"/>
  <c r="X445" i="1"/>
  <c r="X456" i="1"/>
  <c r="X473" i="1"/>
  <c r="X494" i="1"/>
  <c r="X511" i="1"/>
  <c r="X528" i="1"/>
  <c r="X543" i="1"/>
  <c r="X560" i="1"/>
  <c r="X582" i="1"/>
  <c r="X598" i="1"/>
  <c r="X615" i="1"/>
  <c r="X632" i="1"/>
  <c r="X649" i="1"/>
  <c r="X666" i="1"/>
  <c r="X683" i="1"/>
  <c r="X24" i="1"/>
  <c r="X32" i="1"/>
  <c r="X75" i="1"/>
  <c r="X95" i="1"/>
  <c r="X133" i="1"/>
  <c r="X151" i="1"/>
  <c r="X225" i="1"/>
  <c r="X244" i="1"/>
  <c r="X341" i="1"/>
  <c r="X357" i="1"/>
  <c r="X370" i="1"/>
  <c r="X387" i="1"/>
  <c r="X404" i="1"/>
  <c r="X425" i="1"/>
  <c r="X440" i="1"/>
  <c r="X451" i="1"/>
  <c r="X468" i="1"/>
  <c r="X489" i="1"/>
  <c r="X506" i="1"/>
  <c r="X523" i="1"/>
  <c r="X538" i="1"/>
  <c r="X555" i="1"/>
  <c r="X577" i="1"/>
  <c r="X593" i="1"/>
  <c r="X610" i="1"/>
  <c r="X627" i="1"/>
  <c r="X644" i="1"/>
  <c r="X661" i="1"/>
  <c r="X678" i="1"/>
  <c r="X693" i="1"/>
  <c r="X699" i="1"/>
  <c r="X37" i="1"/>
  <c r="X48" i="1"/>
  <c r="X58" i="1"/>
  <c r="X11" i="1"/>
  <c r="X57" i="1"/>
  <c r="X83" i="1"/>
  <c r="X88" i="1"/>
  <c r="X93" i="1"/>
  <c r="X122" i="1"/>
  <c r="X131" i="1"/>
  <c r="X158" i="1"/>
  <c r="X175" i="1"/>
  <c r="X183" i="1"/>
  <c r="X218" i="1"/>
  <c r="X234" i="1"/>
  <c r="X240" i="1"/>
  <c r="X251" i="1"/>
  <c r="X257" i="1"/>
  <c r="X268" i="1"/>
  <c r="X274" i="1"/>
  <c r="X291" i="1"/>
  <c r="X298" i="1"/>
  <c r="X324" i="1"/>
  <c r="X374" i="1"/>
  <c r="X380" i="1"/>
  <c r="X385" i="1"/>
  <c r="X406" i="1"/>
  <c r="X421" i="1"/>
  <c r="X438" i="1"/>
  <c r="X463" i="1"/>
  <c r="X476" i="1"/>
  <c r="X491" i="1"/>
  <c r="X504" i="1"/>
  <c r="X516" i="1"/>
  <c r="X544" i="1"/>
  <c r="X557" i="1"/>
  <c r="X571" i="1"/>
  <c r="X597" i="1"/>
  <c r="X633" i="1"/>
  <c r="X646" i="1"/>
  <c r="X659" i="1"/>
  <c r="X672" i="1"/>
  <c r="X211" i="1"/>
  <c r="X213" i="1"/>
  <c r="X227" i="1"/>
  <c r="X310" i="1"/>
  <c r="X330" i="1"/>
  <c r="X337" i="1"/>
  <c r="X9" i="1"/>
  <c r="X22" i="1"/>
  <c r="X66" i="1"/>
  <c r="X76" i="1"/>
  <c r="X114" i="1"/>
  <c r="X142" i="1"/>
  <c r="X237" i="1"/>
  <c r="X277" i="1"/>
  <c r="X294" i="1"/>
  <c r="X301" i="1"/>
  <c r="X313" i="1"/>
  <c r="X321" i="1"/>
  <c r="X327" i="1"/>
  <c r="X377" i="1"/>
  <c r="X388" i="1"/>
  <c r="X405" i="1"/>
  <c r="X420" i="1"/>
  <c r="X432" i="1"/>
  <c r="X437" i="1"/>
  <c r="X449" i="1"/>
  <c r="X462" i="1"/>
  <c r="X475" i="1"/>
  <c r="X490" i="1"/>
  <c r="X503" i="1"/>
  <c r="X515" i="1"/>
  <c r="X556" i="1"/>
  <c r="X568" i="1"/>
  <c r="X570" i="1"/>
  <c r="X596" i="1"/>
  <c r="X609" i="1"/>
  <c r="X645" i="1"/>
  <c r="X658" i="1"/>
  <c r="X670" i="1"/>
  <c r="X33" i="1"/>
  <c r="X107" i="1"/>
  <c r="X125" i="1"/>
  <c r="X150" i="1"/>
  <c r="X304" i="1"/>
  <c r="X351" i="1"/>
  <c r="X391" i="1"/>
  <c r="X431" i="1"/>
  <c r="X436" i="1"/>
  <c r="X448" i="1"/>
  <c r="X13" i="1"/>
  <c r="X41" i="1"/>
  <c r="X117" i="1"/>
  <c r="X160" i="1"/>
  <c r="X169" i="1"/>
  <c r="X186" i="1"/>
  <c r="X194" i="1"/>
  <c r="X205" i="1"/>
  <c r="X231" i="1"/>
  <c r="X271" i="1"/>
  <c r="X338" i="1"/>
  <c r="X355" i="1"/>
  <c r="X373" i="1"/>
  <c r="X396" i="1"/>
  <c r="X417" i="1"/>
  <c r="X424" i="1"/>
  <c r="X426" i="1"/>
  <c r="X458" i="1"/>
  <c r="X465" i="1"/>
  <c r="X486" i="1"/>
  <c r="X522" i="1"/>
  <c r="X534" i="1"/>
  <c r="X539" i="1"/>
  <c r="X572" i="1"/>
  <c r="X578" i="1"/>
  <c r="X592" i="1"/>
  <c r="X605" i="1"/>
  <c r="X634" i="1"/>
  <c r="X641" i="1"/>
  <c r="X677" i="1"/>
  <c r="X694" i="1"/>
  <c r="X94" i="1"/>
  <c r="X136" i="1"/>
  <c r="X286" i="1"/>
  <c r="X376" i="1"/>
  <c r="X379" i="1"/>
  <c r="X419" i="1"/>
  <c r="X492" i="1"/>
  <c r="X545" i="1"/>
  <c r="X653" i="1"/>
  <c r="X353" i="1"/>
  <c r="X415" i="1"/>
  <c r="X508" i="1"/>
  <c r="X514" i="1"/>
  <c r="X548" i="1"/>
  <c r="X561" i="1"/>
  <c r="X567" i="1"/>
  <c r="X697" i="1"/>
  <c r="X100" i="1"/>
  <c r="X129" i="1"/>
  <c r="X188" i="1"/>
  <c r="X201" i="1"/>
  <c r="X217" i="1"/>
  <c r="X228" i="1"/>
  <c r="X249" i="1"/>
  <c r="X289" i="1"/>
  <c r="X344" i="1"/>
  <c r="X364" i="1"/>
  <c r="X368" i="1"/>
  <c r="X472" i="1"/>
  <c r="X517" i="1"/>
  <c r="X524" i="1"/>
  <c r="X588" i="1"/>
  <c r="X624" i="1"/>
  <c r="X660" i="1"/>
  <c r="X673" i="1"/>
  <c r="X12" i="1"/>
  <c r="X52" i="1"/>
  <c r="X232" i="1"/>
  <c r="X281" i="1"/>
  <c r="X108" i="1"/>
  <c r="X162" i="1"/>
  <c r="X224" i="1"/>
  <c r="X254" i="1"/>
  <c r="X306" i="1"/>
  <c r="X309" i="1"/>
  <c r="X315" i="1"/>
  <c r="X390" i="1"/>
  <c r="X402" i="1"/>
  <c r="X411" i="1"/>
  <c r="X439" i="1"/>
  <c r="X441" i="1"/>
  <c r="X495" i="1"/>
  <c r="X502" i="1"/>
  <c r="X531" i="1"/>
  <c r="X536" i="1"/>
  <c r="X542" i="1"/>
  <c r="X575" i="1"/>
  <c r="X581" i="1"/>
  <c r="X601" i="1"/>
  <c r="X608" i="1"/>
  <c r="X638" i="1"/>
  <c r="X650" i="1"/>
  <c r="X657" i="1"/>
  <c r="X686" i="1"/>
  <c r="X691" i="1"/>
  <c r="X283" i="1"/>
  <c r="X398" i="1"/>
  <c r="X428" i="1"/>
  <c r="X460" i="1"/>
  <c r="X470" i="1"/>
  <c r="X481" i="1"/>
  <c r="X498" i="1"/>
  <c r="X551" i="1"/>
  <c r="X584" i="1"/>
  <c r="X611" i="1"/>
  <c r="X617" i="1"/>
  <c r="X647" i="1"/>
  <c r="X56" i="1"/>
  <c r="X82" i="1"/>
  <c r="X92" i="1"/>
  <c r="X128" i="1"/>
  <c r="X163" i="1"/>
  <c r="X179" i="1"/>
  <c r="X206" i="1"/>
  <c r="X266" i="1"/>
  <c r="X312" i="1"/>
  <c r="X333" i="1"/>
  <c r="X336" i="1"/>
  <c r="X356" i="1"/>
  <c r="X413" i="1"/>
  <c r="X434" i="1"/>
  <c r="X443" i="1"/>
  <c r="X478" i="1"/>
  <c r="X614" i="1"/>
  <c r="X621" i="1"/>
  <c r="X663" i="1"/>
  <c r="X669" i="1"/>
  <c r="X196" i="1"/>
  <c r="X210" i="1"/>
  <c r="X347" i="1"/>
  <c r="X505" i="1"/>
  <c r="X558" i="1"/>
  <c r="X564" i="1"/>
  <c r="X594" i="1"/>
  <c r="X630" i="1"/>
  <c r="X679" i="1"/>
  <c r="X700" i="1"/>
  <c r="X19" i="1"/>
  <c r="X47" i="1"/>
  <c r="X146" i="1"/>
  <c r="X189" i="1"/>
  <c r="X202" i="1"/>
  <c r="X272" i="1"/>
  <c r="X27" i="1"/>
  <c r="X339" i="1"/>
  <c r="X36" i="1"/>
  <c r="X89" i="1"/>
  <c r="X106" i="1"/>
  <c r="X156" i="1"/>
  <c r="X164" i="1"/>
  <c r="X182" i="1"/>
  <c r="X247" i="1"/>
  <c r="X262" i="1"/>
  <c r="X284" i="1"/>
  <c r="X372" i="1"/>
  <c r="X395" i="1"/>
  <c r="X397" i="1"/>
  <c r="X18" i="1"/>
  <c r="X43" i="1"/>
  <c r="X80" i="1"/>
  <c r="X226" i="1"/>
  <c r="X239" i="1"/>
  <c r="X261" i="1"/>
  <c r="X276" i="1"/>
  <c r="X51" i="1"/>
  <c r="X148" i="1"/>
  <c r="X181" i="1"/>
  <c r="X204" i="1"/>
  <c r="X215" i="1"/>
  <c r="X115" i="1"/>
  <c r="X134" i="1"/>
  <c r="X198" i="1"/>
  <c r="X241" i="1"/>
  <c r="X250" i="1"/>
  <c r="X328" i="1"/>
  <c r="X360" i="1"/>
  <c r="X381" i="1"/>
  <c r="X422" i="1"/>
  <c r="X435" i="1"/>
  <c r="X482" i="1"/>
  <c r="X510" i="1"/>
  <c r="X354" i="1"/>
  <c r="X407" i="1"/>
  <c r="X105" i="1"/>
  <c r="X112" i="1"/>
  <c r="X166" i="1"/>
  <c r="X168" i="1"/>
  <c r="X177" i="1"/>
  <c r="X223" i="1"/>
  <c r="X292" i="1"/>
  <c r="X332" i="1"/>
  <c r="X345" i="1"/>
  <c r="X418" i="1"/>
  <c r="X507" i="1"/>
  <c r="X519" i="1"/>
  <c r="X520" i="1"/>
  <c r="X521" i="1"/>
  <c r="X532" i="1"/>
  <c r="X533" i="1"/>
  <c r="X562" i="1"/>
  <c r="X576" i="1"/>
  <c r="X590" i="1"/>
  <c r="X631" i="1"/>
  <c r="X640" i="1"/>
  <c r="X681" i="1"/>
  <c r="X687" i="1"/>
  <c r="X674" i="1"/>
  <c r="X682" i="1"/>
  <c r="X688" i="1"/>
  <c r="X61" i="1"/>
  <c r="X113" i="1"/>
  <c r="X180" i="1"/>
  <c r="X199" i="1"/>
  <c r="X253" i="1"/>
  <c r="X256" i="1"/>
  <c r="X295" i="1"/>
  <c r="X317" i="1"/>
  <c r="X359" i="1"/>
  <c r="X408" i="1"/>
  <c r="X563" i="1"/>
  <c r="X591" i="1"/>
  <c r="X667" i="1"/>
  <c r="X362" i="1"/>
  <c r="X483" i="1"/>
  <c r="X493" i="1"/>
  <c r="X14" i="1"/>
  <c r="X147" i="1"/>
  <c r="X414" i="1"/>
  <c r="X457" i="1"/>
  <c r="X469" i="1"/>
  <c r="X474" i="1"/>
  <c r="X527" i="1"/>
  <c r="X623" i="1"/>
  <c r="X626" i="1"/>
  <c r="X629" i="1"/>
  <c r="X401" i="1"/>
  <c r="X427" i="1"/>
  <c r="X537" i="1"/>
  <c r="X698" i="1"/>
  <c r="X423" i="1"/>
  <c r="X214" i="1"/>
  <c r="X236" i="1"/>
  <c r="X242" i="1"/>
  <c r="X308" i="1"/>
  <c r="X442" i="1"/>
  <c r="X446" i="1"/>
  <c r="X452" i="1"/>
  <c r="X500" i="1"/>
  <c r="X546" i="1"/>
  <c r="X622" i="1"/>
  <c r="X625" i="1"/>
  <c r="X628" i="1"/>
  <c r="X636" i="1"/>
  <c r="X643" i="1"/>
  <c r="X656" i="1"/>
  <c r="X116" i="1"/>
  <c r="X267" i="1"/>
  <c r="X526" i="1"/>
  <c r="X509" i="1"/>
  <c r="X64" i="1"/>
  <c r="X200" i="1"/>
  <c r="X278" i="1"/>
  <c r="X293" i="1"/>
  <c r="X325" i="1"/>
  <c r="X392" i="1"/>
  <c r="X635" i="1"/>
  <c r="X639" i="1"/>
  <c r="X642" i="1"/>
  <c r="X410" i="1"/>
  <c r="X652" i="1"/>
  <c r="X662" i="1"/>
  <c r="X668" i="1"/>
  <c r="X703" i="1"/>
  <c r="X73" i="1"/>
  <c r="X255" i="1"/>
  <c r="X265" i="1"/>
  <c r="X320" i="1"/>
  <c r="X279" i="1"/>
  <c r="X299" i="1"/>
  <c r="X383" i="1"/>
  <c r="X403" i="1"/>
  <c r="X480" i="1"/>
  <c r="X599" i="1"/>
  <c r="X375" i="1"/>
  <c r="X384" i="1"/>
  <c r="X455" i="1"/>
  <c r="X512" i="1"/>
  <c r="X529" i="1"/>
  <c r="X585" i="1"/>
  <c r="X612" i="1"/>
  <c r="X343" i="1"/>
  <c r="X447" i="1"/>
  <c r="X466" i="1"/>
  <c r="X525" i="1"/>
  <c r="X541" i="1"/>
  <c r="X547" i="1"/>
  <c r="X554" i="1"/>
  <c r="X566" i="1"/>
  <c r="X30" i="1"/>
  <c r="X176" i="1"/>
  <c r="X230" i="1"/>
  <c r="X288" i="1"/>
  <c r="X386" i="1"/>
  <c r="X412" i="1"/>
  <c r="X651" i="1"/>
  <c r="X692" i="1"/>
  <c r="X702" i="1"/>
  <c r="X305" i="1"/>
  <c r="X316" i="1"/>
  <c r="X477" i="1"/>
  <c r="X676" i="1"/>
  <c r="X59" i="1"/>
  <c r="X123" i="1"/>
  <c r="X221" i="1"/>
  <c r="X464" i="1"/>
  <c r="X559" i="1"/>
  <c r="X690" i="1"/>
  <c r="X701" i="1"/>
  <c r="X46" i="1"/>
  <c r="X496" i="1"/>
  <c r="X573" i="1"/>
  <c r="X587" i="1"/>
  <c r="X135" i="1"/>
  <c r="X143" i="1"/>
  <c r="X326" i="1"/>
  <c r="X453" i="1"/>
  <c r="X595" i="1"/>
  <c r="X604" i="1"/>
  <c r="X616" i="1"/>
  <c r="X664" i="1"/>
  <c r="X685" i="1"/>
  <c r="X25" i="1"/>
  <c r="X77" i="1"/>
  <c r="X102" i="1"/>
  <c r="X252" i="1"/>
  <c r="X296" i="1"/>
  <c r="X389" i="1"/>
  <c r="X488" i="1"/>
  <c r="X550" i="1"/>
  <c r="X580" i="1"/>
  <c r="X607" i="1"/>
  <c r="X655" i="1"/>
  <c r="X157" i="1"/>
  <c r="X193" i="1"/>
  <c r="X300" i="1"/>
  <c r="X319" i="1"/>
  <c r="X349" i="1"/>
  <c r="X619" i="1"/>
  <c r="X71" i="1"/>
  <c r="X174" i="1"/>
  <c r="X190" i="1"/>
  <c r="X346" i="1"/>
  <c r="X429" i="1"/>
  <c r="X479" i="1"/>
  <c r="X485" i="1"/>
  <c r="X602" i="1"/>
  <c r="X258" i="1"/>
  <c r="X322" i="1"/>
  <c r="X334" i="1"/>
  <c r="X648" i="1"/>
  <c r="X130" i="1"/>
  <c r="X149" i="1"/>
  <c r="X287" i="1"/>
  <c r="X454" i="1"/>
  <c r="X459" i="1"/>
  <c r="X499" i="1"/>
  <c r="X579" i="1"/>
  <c r="X665" i="1"/>
  <c r="X138" i="1"/>
  <c r="X311" i="1"/>
  <c r="X513" i="1"/>
  <c r="X400" i="1"/>
  <c r="X461" i="1"/>
  <c r="X600" i="1"/>
  <c r="X613" i="1"/>
  <c r="X444" i="1"/>
  <c r="X79" i="1"/>
  <c r="X270" i="1"/>
  <c r="X606" i="1"/>
  <c r="X393" i="1"/>
  <c r="X583" i="1"/>
  <c r="X363" i="1"/>
  <c r="X680" i="1"/>
  <c r="X273" i="1"/>
  <c r="X366" i="1"/>
  <c r="X530" i="1"/>
  <c r="X49" i="1"/>
  <c r="X155" i="1"/>
  <c r="X471" i="1"/>
  <c r="X487" i="1"/>
  <c r="X675" i="1"/>
  <c r="X553" i="1"/>
  <c r="X565" i="1"/>
  <c r="X549" i="1"/>
  <c r="X684" i="1"/>
  <c r="X235" i="1"/>
  <c r="X369" i="1"/>
  <c r="X589" i="1"/>
  <c r="X497" i="1"/>
  <c r="X103" i="1"/>
  <c r="X282" i="1"/>
  <c r="X618" i="1"/>
  <c r="X352" i="1"/>
  <c r="X540" i="1"/>
  <c r="X574" i="1"/>
  <c r="W331" i="1"/>
  <c r="W654" i="1"/>
  <c r="W382" i="1"/>
  <c r="W586" i="1"/>
  <c r="W518" i="1"/>
  <c r="W72" i="1"/>
  <c r="W229" i="1"/>
  <c r="W314" i="1"/>
  <c r="W297" i="1"/>
  <c r="W34" i="1"/>
  <c r="W195" i="1"/>
  <c r="W178" i="1"/>
  <c r="W535" i="1"/>
  <c r="W212" i="1"/>
  <c r="W63" i="1"/>
  <c r="W399" i="1"/>
  <c r="W416" i="1"/>
  <c r="W280" i="1"/>
  <c r="W90" i="1"/>
  <c r="W263" i="1"/>
  <c r="W144" i="1"/>
  <c r="S5" i="1"/>
  <c r="M18" i="10" s="1"/>
  <c r="T5" i="1"/>
  <c r="N18" i="10" s="1"/>
  <c r="Y6" i="1"/>
  <c r="Z4" i="1"/>
  <c r="U8" i="1" l="1"/>
  <c r="O13" i="10"/>
  <c r="O15" i="10" s="1"/>
  <c r="AE11" i="10"/>
  <c r="AE12" i="10"/>
  <c r="AD5" i="8"/>
  <c r="AF44" i="8"/>
  <c r="AE7" i="8"/>
  <c r="AE8" i="8" s="1"/>
  <c r="AG263" i="8"/>
  <c r="AG246" i="8"/>
  <c r="AG484" i="8"/>
  <c r="AG552" i="8"/>
  <c r="AG416" i="8"/>
  <c r="AG90" i="8"/>
  <c r="AG603" i="8"/>
  <c r="AF109" i="8"/>
  <c r="AG365" i="8"/>
  <c r="AG637" i="8"/>
  <c r="AG178" i="8"/>
  <c r="AG671" i="8"/>
  <c r="AG161" i="8"/>
  <c r="AG433" i="8"/>
  <c r="AG569" i="8"/>
  <c r="AG689" i="8"/>
  <c r="AG212" i="8"/>
  <c r="AG54" i="8"/>
  <c r="AG348" i="8"/>
  <c r="AG63" i="8"/>
  <c r="AG501" i="8"/>
  <c r="AH692" i="8"/>
  <c r="AH698" i="8"/>
  <c r="AH682" i="8"/>
  <c r="AH702" i="8"/>
  <c r="AH696" i="8"/>
  <c r="AH695" i="8" s="1"/>
  <c r="AH690" i="8"/>
  <c r="AH687" i="8"/>
  <c r="AH684" i="8"/>
  <c r="AH699" i="8"/>
  <c r="AH686" i="8"/>
  <c r="AH675" i="8"/>
  <c r="AH659" i="8"/>
  <c r="AH683" i="8"/>
  <c r="AH669" i="8"/>
  <c r="AH701" i="8"/>
  <c r="AH666" i="8"/>
  <c r="AH672" i="8"/>
  <c r="AH665" i="8"/>
  <c r="AH643" i="8"/>
  <c r="AH627" i="8"/>
  <c r="AH611" i="8"/>
  <c r="AH700" i="8"/>
  <c r="AH691" i="8"/>
  <c r="AH685" i="8"/>
  <c r="AH673" i="8"/>
  <c r="AH664" i="8"/>
  <c r="AH681" i="8"/>
  <c r="AH667" i="8"/>
  <c r="AH639" i="8"/>
  <c r="AH624" i="8"/>
  <c r="AH679" i="8"/>
  <c r="AH662" i="8"/>
  <c r="AH651" i="8"/>
  <c r="AH650" i="8"/>
  <c r="AH694" i="8"/>
  <c r="AH645" i="8"/>
  <c r="AH607" i="8"/>
  <c r="AH658" i="8"/>
  <c r="AH646" i="8"/>
  <c r="AH703" i="8"/>
  <c r="AH647" i="8"/>
  <c r="AH678" i="8"/>
  <c r="AH653" i="8"/>
  <c r="AH622" i="8"/>
  <c r="AH621" i="8"/>
  <c r="AH608" i="8"/>
  <c r="AH602" i="8"/>
  <c r="AH597" i="8"/>
  <c r="AH581" i="8"/>
  <c r="AH663" i="8"/>
  <c r="AH623" i="8"/>
  <c r="AH592" i="8"/>
  <c r="AH636" i="8"/>
  <c r="AH631" i="8"/>
  <c r="AH625" i="8"/>
  <c r="AH614" i="8"/>
  <c r="AH674" i="8"/>
  <c r="AH660" i="8"/>
  <c r="AH657" i="8"/>
  <c r="AH642" i="8"/>
  <c r="AH634" i="8"/>
  <c r="AH626" i="8"/>
  <c r="AH598" i="8"/>
  <c r="AH582" i="8"/>
  <c r="AH566" i="8"/>
  <c r="AH610" i="8"/>
  <c r="AH606" i="8"/>
  <c r="AH595" i="8"/>
  <c r="AH556" i="8"/>
  <c r="AH661" i="8"/>
  <c r="AH633" i="8"/>
  <c r="AH629" i="8"/>
  <c r="AH628" i="8"/>
  <c r="AH617" i="8"/>
  <c r="AH615" i="8"/>
  <c r="AH612" i="8"/>
  <c r="AH584" i="8"/>
  <c r="AH644" i="8"/>
  <c r="AH560" i="8"/>
  <c r="AH553" i="8"/>
  <c r="AH541" i="8"/>
  <c r="AH525" i="8"/>
  <c r="AH509" i="8"/>
  <c r="AH589" i="8"/>
  <c r="AH546" i="8"/>
  <c r="AH536" i="8"/>
  <c r="AH600" i="8"/>
  <c r="AH596" i="8"/>
  <c r="AH593" i="8"/>
  <c r="AH580" i="8"/>
  <c r="AH571" i="8"/>
  <c r="AH568" i="8"/>
  <c r="AH563" i="8"/>
  <c r="AH542" i="8"/>
  <c r="AH526" i="8"/>
  <c r="AH510" i="8"/>
  <c r="AH494" i="8"/>
  <c r="AH594" i="8"/>
  <c r="AH573" i="8"/>
  <c r="AH570" i="8"/>
  <c r="AH557" i="8"/>
  <c r="AH491" i="8"/>
  <c r="AH483" i="8"/>
  <c r="AH451" i="8"/>
  <c r="AH638" i="8"/>
  <c r="AH585" i="8"/>
  <c r="AH558" i="8"/>
  <c r="AH547" i="8"/>
  <c r="AH649" i="8"/>
  <c r="AH693" i="8"/>
  <c r="AH559" i="8"/>
  <c r="AH544" i="8"/>
  <c r="AH499" i="8"/>
  <c r="AH496" i="8"/>
  <c r="AH468" i="8"/>
  <c r="AH452" i="8"/>
  <c r="AH436" i="8"/>
  <c r="AH420" i="8"/>
  <c r="AH688" i="8"/>
  <c r="AH601" i="8"/>
  <c r="AH578" i="8"/>
  <c r="AH539" i="8"/>
  <c r="AH512" i="8"/>
  <c r="AH498" i="8"/>
  <c r="AH497" i="8"/>
  <c r="AH488" i="8"/>
  <c r="AH477" i="8"/>
  <c r="AH474" i="8"/>
  <c r="AH445" i="8"/>
  <c r="AH441" i="8"/>
  <c r="AH434" i="8"/>
  <c r="AH427" i="8"/>
  <c r="AH410" i="8"/>
  <c r="AH394" i="8"/>
  <c r="AH577" i="8"/>
  <c r="AH549" i="8"/>
  <c r="AH532" i="8"/>
  <c r="AH513" i="8"/>
  <c r="AH500" i="8"/>
  <c r="AH487" i="8"/>
  <c r="AH656" i="8"/>
  <c r="AH648" i="8"/>
  <c r="AH618" i="8"/>
  <c r="AH579" i="8"/>
  <c r="AH576" i="8"/>
  <c r="AH537" i="8"/>
  <c r="AH619" i="8"/>
  <c r="AH565" i="8"/>
  <c r="AH516" i="8"/>
  <c r="AH514" i="8"/>
  <c r="AH411" i="8"/>
  <c r="AH395" i="8"/>
  <c r="AH379" i="8"/>
  <c r="AH363" i="8"/>
  <c r="AH697" i="8"/>
  <c r="AH630" i="8"/>
  <c r="AH591" i="8"/>
  <c r="AH562" i="8"/>
  <c r="AH528" i="8"/>
  <c r="AH524" i="8"/>
  <c r="AH511" i="8"/>
  <c r="AH482" i="8"/>
  <c r="AH471" i="8"/>
  <c r="AH449" i="8"/>
  <c r="AH419" i="8"/>
  <c r="AH393" i="8"/>
  <c r="AH390" i="8"/>
  <c r="AH378" i="8"/>
  <c r="AH371" i="8"/>
  <c r="AH572" i="8"/>
  <c r="AH538" i="8"/>
  <c r="AH521" i="8"/>
  <c r="AH503" i="8"/>
  <c r="AH475" i="8"/>
  <c r="AH426" i="8"/>
  <c r="AH364" i="8"/>
  <c r="AH548" i="8"/>
  <c r="AH540" i="8"/>
  <c r="AH490" i="8"/>
  <c r="AH508" i="8"/>
  <c r="AH457" i="8"/>
  <c r="AH432" i="8"/>
  <c r="AH425" i="8"/>
  <c r="AH404" i="8"/>
  <c r="AH401" i="8"/>
  <c r="AH388" i="8"/>
  <c r="AH616" i="8"/>
  <c r="AH588" i="8"/>
  <c r="AH587" i="8"/>
  <c r="AH476" i="8"/>
  <c r="AH435" i="8"/>
  <c r="AH405" i="8"/>
  <c r="AH398" i="8"/>
  <c r="AH381" i="8"/>
  <c r="AH380" i="8"/>
  <c r="AH349" i="8"/>
  <c r="AH333" i="8"/>
  <c r="AH317" i="8"/>
  <c r="AH301" i="8"/>
  <c r="AH285" i="8"/>
  <c r="AH269" i="8"/>
  <c r="AH253" i="8"/>
  <c r="AH237" i="8"/>
  <c r="AH221" i="8"/>
  <c r="AH205" i="8"/>
  <c r="AH189" i="8"/>
  <c r="AH173" i="8"/>
  <c r="AH157" i="8"/>
  <c r="AH141" i="8"/>
  <c r="AH677" i="8"/>
  <c r="AH670" i="8"/>
  <c r="AH613" i="8"/>
  <c r="AH529" i="8"/>
  <c r="AH523" i="8"/>
  <c r="AH472" i="8"/>
  <c r="AH462" i="8"/>
  <c r="AH454" i="8"/>
  <c r="AH442" i="8"/>
  <c r="AH409" i="8"/>
  <c r="AH391" i="8"/>
  <c r="AH358" i="8"/>
  <c r="AH344" i="8"/>
  <c r="AH328" i="8"/>
  <c r="AH312" i="8"/>
  <c r="AH296" i="8"/>
  <c r="AH264" i="8"/>
  <c r="AH248" i="8"/>
  <c r="AH232" i="8"/>
  <c r="AH216" i="8"/>
  <c r="AH200" i="8"/>
  <c r="AH184" i="8"/>
  <c r="AH168" i="8"/>
  <c r="AH152" i="8"/>
  <c r="AH655" i="8"/>
  <c r="AH641" i="8"/>
  <c r="AH680" i="8"/>
  <c r="AH583" i="8"/>
  <c r="AH555" i="8"/>
  <c r="AH533" i="8"/>
  <c r="AH486" i="8"/>
  <c r="AH485" i="8"/>
  <c r="AH446" i="8"/>
  <c r="AH440" i="8"/>
  <c r="AH431" i="8"/>
  <c r="AH413" i="8"/>
  <c r="AH370" i="8"/>
  <c r="AH350" i="8"/>
  <c r="AH334" i="8"/>
  <c r="AH318" i="8"/>
  <c r="AH302" i="8"/>
  <c r="AH286" i="8"/>
  <c r="AH270" i="8"/>
  <c r="AH254" i="8"/>
  <c r="AH238" i="8"/>
  <c r="AH222" i="8"/>
  <c r="AH206" i="8"/>
  <c r="AH190" i="8"/>
  <c r="AH174" i="8"/>
  <c r="AH158" i="8"/>
  <c r="AH142" i="8"/>
  <c r="AH564" i="8"/>
  <c r="AH543" i="8"/>
  <c r="AH527" i="8"/>
  <c r="AH430" i="8"/>
  <c r="AH417" i="8"/>
  <c r="AH353" i="8"/>
  <c r="AH307" i="8"/>
  <c r="AH289" i="8"/>
  <c r="AH243" i="8"/>
  <c r="AH233" i="8"/>
  <c r="AH224" i="8"/>
  <c r="AH215" i="8"/>
  <c r="AH640" i="8"/>
  <c r="AH492" i="8"/>
  <c r="AH403" i="8"/>
  <c r="AH372" i="8"/>
  <c r="AH352" i="8"/>
  <c r="AH343" i="8"/>
  <c r="AH324" i="8"/>
  <c r="AH316" i="8"/>
  <c r="AH288" i="8"/>
  <c r="AH279" i="8"/>
  <c r="AH260" i="8"/>
  <c r="AH252" i="8"/>
  <c r="AH223" i="8"/>
  <c r="AH214" i="8"/>
  <c r="AH567" i="8"/>
  <c r="AH515" i="8"/>
  <c r="AH504" i="8"/>
  <c r="AH465" i="8"/>
  <c r="AH455" i="8"/>
  <c r="AH605" i="8"/>
  <c r="AH480" i="8"/>
  <c r="AH459" i="8"/>
  <c r="AH424" i="8"/>
  <c r="AH412" i="8"/>
  <c r="AH407" i="8"/>
  <c r="AH387" i="8"/>
  <c r="AH377" i="8"/>
  <c r="AH362" i="8"/>
  <c r="AH341" i="8"/>
  <c r="AH306" i="8"/>
  <c r="AH277" i="8"/>
  <c r="AH250" i="8"/>
  <c r="AH242" i="8"/>
  <c r="AH204" i="8"/>
  <c r="AH632" i="8"/>
  <c r="AH522" i="8"/>
  <c r="AH517" i="8"/>
  <c r="AH574" i="8"/>
  <c r="AH652" i="8"/>
  <c r="AH599" i="8"/>
  <c r="AH507" i="8"/>
  <c r="AH506" i="8"/>
  <c r="AH479" i="8"/>
  <c r="AH609" i="8"/>
  <c r="AH590" i="8"/>
  <c r="AH519" i="8"/>
  <c r="AH443" i="8"/>
  <c r="AH635" i="8"/>
  <c r="AH554" i="8"/>
  <c r="AH502" i="8"/>
  <c r="AH466" i="8"/>
  <c r="AH561" i="8"/>
  <c r="AH530" i="8"/>
  <c r="AH489" i="8"/>
  <c r="AH604" i="8"/>
  <c r="AH550" i="8"/>
  <c r="AH668" i="8"/>
  <c r="AH495" i="8"/>
  <c r="AH534" i="8"/>
  <c r="AH551" i="8"/>
  <c r="AH545" i="8"/>
  <c r="AH520" i="8"/>
  <c r="AH575" i="8"/>
  <c r="AH493" i="8"/>
  <c r="AH481" i="8"/>
  <c r="AH470" i="8"/>
  <c r="AH461" i="8"/>
  <c r="AH460" i="8"/>
  <c r="AH418" i="8"/>
  <c r="AH389" i="8"/>
  <c r="AH385" i="8"/>
  <c r="AH473" i="8"/>
  <c r="AH448" i="8"/>
  <c r="AH531" i="8"/>
  <c r="AH463" i="8"/>
  <c r="AH469" i="8"/>
  <c r="AH458" i="8"/>
  <c r="AH373" i="8"/>
  <c r="AH478" i="8"/>
  <c r="AH453" i="8"/>
  <c r="AH439" i="8"/>
  <c r="AH354" i="8"/>
  <c r="AH422" i="8"/>
  <c r="AH392" i="8"/>
  <c r="AH421" i="8"/>
  <c r="AH415" i="8"/>
  <c r="AH447" i="8"/>
  <c r="AH383" i="8"/>
  <c r="AH375" i="8"/>
  <c r="AH396" i="8"/>
  <c r="AH376" i="8"/>
  <c r="AH329" i="8"/>
  <c r="AH322" i="8"/>
  <c r="AH320" i="8"/>
  <c r="AH305" i="8"/>
  <c r="AH303" i="8"/>
  <c r="AH428" i="8"/>
  <c r="AH400" i="8"/>
  <c r="AH386" i="8"/>
  <c r="AH369" i="8"/>
  <c r="AH342" i="8"/>
  <c r="AH340" i="8"/>
  <c r="AH429" i="8"/>
  <c r="AH408" i="8"/>
  <c r="AH351" i="8"/>
  <c r="AH347" i="8"/>
  <c r="AH321" i="8"/>
  <c r="AH456" i="8"/>
  <c r="AH338" i="8"/>
  <c r="AH325" i="8"/>
  <c r="AH444" i="8"/>
  <c r="AH337" i="8"/>
  <c r="AH319" i="8"/>
  <c r="AH332" i="8"/>
  <c r="AH298" i="8"/>
  <c r="AH437" i="8"/>
  <c r="AH299" i="8"/>
  <c r="AH236" i="8"/>
  <c r="AH219" i="8"/>
  <c r="AH397" i="8"/>
  <c r="AH345" i="8"/>
  <c r="AH335" i="8"/>
  <c r="AH311" i="8"/>
  <c r="AH255" i="8"/>
  <c r="AH676" i="8"/>
  <c r="AH423" i="8"/>
  <c r="AH406" i="8"/>
  <c r="AH367" i="8"/>
  <c r="AH360" i="8"/>
  <c r="AH282" i="8"/>
  <c r="AH261" i="8"/>
  <c r="AH210" i="8"/>
  <c r="AH191" i="8"/>
  <c r="AH182" i="8"/>
  <c r="AH323" i="8"/>
  <c r="AH293" i="8"/>
  <c r="AH262" i="8"/>
  <c r="AH181" i="8"/>
  <c r="AH315" i="8"/>
  <c r="AH308" i="8"/>
  <c r="AH287" i="8"/>
  <c r="AH276" i="8"/>
  <c r="AH234" i="8"/>
  <c r="AH211" i="8"/>
  <c r="AH167" i="8"/>
  <c r="AH155" i="8"/>
  <c r="AH124" i="8"/>
  <c r="AH108" i="8"/>
  <c r="AH356" i="8"/>
  <c r="AH294" i="8"/>
  <c r="AH267" i="8"/>
  <c r="AH256" i="8"/>
  <c r="AH241" i="8"/>
  <c r="AH171" i="8"/>
  <c r="AH154" i="8"/>
  <c r="AH146" i="8"/>
  <c r="AH135" i="8"/>
  <c r="AH119" i="8"/>
  <c r="AH274" i="8"/>
  <c r="AH202" i="8"/>
  <c r="AH193" i="8"/>
  <c r="AH438" i="8"/>
  <c r="AH278" i="8"/>
  <c r="AH275" i="8"/>
  <c r="AH272" i="8"/>
  <c r="AH247" i="8"/>
  <c r="AH192" i="8"/>
  <c r="AH177" i="8"/>
  <c r="AH169" i="8"/>
  <c r="AH122" i="8"/>
  <c r="AH116" i="8"/>
  <c r="AH96" i="8"/>
  <c r="AH80" i="8"/>
  <c r="AH64" i="8"/>
  <c r="AH414" i="8"/>
  <c r="AH309" i="8"/>
  <c r="AH292" i="8"/>
  <c r="AH257" i="8"/>
  <c r="AH251" i="8"/>
  <c r="AH209" i="8"/>
  <c r="AH196" i="8"/>
  <c r="AH165" i="8"/>
  <c r="AH220" i="8"/>
  <c r="AH213" i="8"/>
  <c r="AH92" i="8"/>
  <c r="AH76" i="8"/>
  <c r="AH464" i="8"/>
  <c r="AH304" i="8"/>
  <c r="AH290" i="8"/>
  <c r="AH258" i="8"/>
  <c r="AH208" i="8"/>
  <c r="AH197" i="8"/>
  <c r="AH183" i="8"/>
  <c r="AH153" i="8"/>
  <c r="AH149" i="8"/>
  <c r="AH77" i="8"/>
  <c r="AH66" i="8"/>
  <c r="AH48" i="8"/>
  <c r="AH32" i="8"/>
  <c r="AH291" i="8"/>
  <c r="AH249" i="8"/>
  <c r="AH186" i="8"/>
  <c r="AH118" i="8"/>
  <c r="AH97" i="8"/>
  <c r="AH74" i="8"/>
  <c r="AH71" i="8"/>
  <c r="AH59" i="8"/>
  <c r="AH43" i="8"/>
  <c r="AH327" i="8"/>
  <c r="AH239" i="8"/>
  <c r="AH170" i="8"/>
  <c r="AH137" i="8"/>
  <c r="AH402" i="8"/>
  <c r="AH374" i="8"/>
  <c r="AH265" i="8"/>
  <c r="AH230" i="8"/>
  <c r="AH172" i="8"/>
  <c r="AH133" i="8"/>
  <c r="AH114" i="8"/>
  <c r="AH106" i="8"/>
  <c r="AH68" i="8"/>
  <c r="AH60" i="8"/>
  <c r="AH51" i="8"/>
  <c r="AH13" i="8"/>
  <c r="AH151" i="8"/>
  <c r="AH139" i="8"/>
  <c r="AH129" i="8"/>
  <c r="AH78" i="8"/>
  <c r="AH67" i="8"/>
  <c r="AH33" i="8"/>
  <c r="AH24" i="8"/>
  <c r="AH156" i="8"/>
  <c r="AH145" i="8"/>
  <c r="AH140" i="8"/>
  <c r="AH101" i="8"/>
  <c r="AH79" i="8"/>
  <c r="AH384" i="8"/>
  <c r="AH366" i="8"/>
  <c r="AH300" i="8"/>
  <c r="AH175" i="8"/>
  <c r="AH136" i="8"/>
  <c r="AH132" i="8"/>
  <c r="AH126" i="8"/>
  <c r="AH111" i="8"/>
  <c r="AH56" i="8"/>
  <c r="AH25" i="8"/>
  <c r="AH9" i="8"/>
  <c r="AH505" i="8"/>
  <c r="AH368" i="8"/>
  <c r="AH359" i="8"/>
  <c r="AH310" i="8"/>
  <c r="AH198" i="8"/>
  <c r="AH179" i="8"/>
  <c r="AH150" i="8"/>
  <c r="AH147" i="8"/>
  <c r="AH85" i="8"/>
  <c r="AH36" i="8"/>
  <c r="AH29" i="8"/>
  <c r="AH16" i="8"/>
  <c r="AH58" i="8"/>
  <c r="AH15" i="8"/>
  <c r="AH336" i="8"/>
  <c r="AH271" i="8"/>
  <c r="AH227" i="8"/>
  <c r="AH217" i="8"/>
  <c r="AH125" i="8"/>
  <c r="AH120" i="8"/>
  <c r="AH47" i="8"/>
  <c r="AH284" i="8"/>
  <c r="AH226" i="8"/>
  <c r="AH225" i="8"/>
  <c r="AH40" i="8"/>
  <c r="AH187" i="8"/>
  <c r="AH361" i="8"/>
  <c r="AH313" i="8"/>
  <c r="AH235" i="8"/>
  <c r="AH160" i="8"/>
  <c r="AH131" i="8"/>
  <c r="AH121" i="8"/>
  <c r="AH95" i="8"/>
  <c r="AH94" i="8"/>
  <c r="AH84" i="8"/>
  <c r="AH281" i="8"/>
  <c r="AH268" i="8"/>
  <c r="AH228" i="8"/>
  <c r="AH188" i="8"/>
  <c r="AH89" i="8"/>
  <c r="AH75" i="8"/>
  <c r="AH50" i="8"/>
  <c r="AH330" i="8"/>
  <c r="AH245" i="8"/>
  <c r="AH244" i="8"/>
  <c r="AH218" i="8"/>
  <c r="AH162" i="8"/>
  <c r="AH339" i="8"/>
  <c r="AH134" i="8"/>
  <c r="AH93" i="8"/>
  <c r="AH41" i="8"/>
  <c r="AH22" i="8"/>
  <c r="AH346" i="8"/>
  <c r="AH326" i="8"/>
  <c r="AH159" i="8"/>
  <c r="AH83" i="8"/>
  <c r="AH62" i="8"/>
  <c r="AH38" i="8"/>
  <c r="AH21" i="8"/>
  <c r="AH176" i="8"/>
  <c r="AH143" i="8"/>
  <c r="AH112" i="8"/>
  <c r="AH87" i="8"/>
  <c r="AH70" i="8"/>
  <c r="AH201" i="8"/>
  <c r="AH102" i="8"/>
  <c r="AH91" i="8"/>
  <c r="AH26" i="8"/>
  <c r="AH355" i="8"/>
  <c r="AH240" i="8"/>
  <c r="AH55" i="8"/>
  <c r="AH199" i="8"/>
  <c r="AH103" i="8"/>
  <c r="AH82" i="8"/>
  <c r="AH53" i="8"/>
  <c r="AH283" i="8"/>
  <c r="AH180" i="8"/>
  <c r="AH163" i="8"/>
  <c r="AH130" i="8"/>
  <c r="AH105" i="8"/>
  <c r="AH104" i="8"/>
  <c r="AH37" i="8"/>
  <c r="AH27" i="8"/>
  <c r="AH19" i="8"/>
  <c r="AH14" i="8"/>
  <c r="AH10" i="8"/>
  <c r="AH166" i="8"/>
  <c r="AH88" i="8"/>
  <c r="AH69" i="8"/>
  <c r="AH259" i="8"/>
  <c r="AH164" i="8"/>
  <c r="AH113" i="8"/>
  <c r="AH57" i="8"/>
  <c r="AH46" i="8"/>
  <c r="AH35" i="8"/>
  <c r="AH28" i="8"/>
  <c r="AH73" i="8"/>
  <c r="AH72" i="8" s="1"/>
  <c r="AH52" i="8"/>
  <c r="AH98" i="8"/>
  <c r="AH273" i="8"/>
  <c r="AH23" i="8"/>
  <c r="AH49" i="8"/>
  <c r="AH11" i="8"/>
  <c r="AH86" i="8"/>
  <c r="AH231" i="8"/>
  <c r="AH207" i="8"/>
  <c r="AH100" i="8"/>
  <c r="AH107" i="8"/>
  <c r="AH194" i="8"/>
  <c r="AH18" i="8"/>
  <c r="AH185" i="8"/>
  <c r="AH128" i="8"/>
  <c r="AH65" i="8"/>
  <c r="AH148" i="8"/>
  <c r="AH31" i="8"/>
  <c r="AH203" i="8"/>
  <c r="AH123" i="8"/>
  <c r="AH61" i="8"/>
  <c r="AH266" i="8"/>
  <c r="AH138" i="8"/>
  <c r="AH42" i="8"/>
  <c r="AH12" i="8"/>
  <c r="AH115" i="8"/>
  <c r="AH357" i="8"/>
  <c r="AH295" i="8"/>
  <c r="AH30" i="8"/>
  <c r="AH117" i="8"/>
  <c r="AH20" i="8"/>
  <c r="AH17" i="8"/>
  <c r="AG195" i="8"/>
  <c r="AG586" i="8"/>
  <c r="AG518" i="8"/>
  <c r="AG535" i="8"/>
  <c r="AG467" i="8"/>
  <c r="AG654" i="8"/>
  <c r="AG110" i="8"/>
  <c r="AG297" i="8"/>
  <c r="AG382" i="8"/>
  <c r="AG450" i="8"/>
  <c r="AG39" i="8"/>
  <c r="AG127" i="8"/>
  <c r="AG144" i="8"/>
  <c r="AG331" i="8"/>
  <c r="AG72" i="8"/>
  <c r="AG399" i="8"/>
  <c r="AG280" i="8"/>
  <c r="AG314" i="8"/>
  <c r="AG695" i="8"/>
  <c r="AJ4" i="8"/>
  <c r="AI6" i="8"/>
  <c r="W44" i="1"/>
  <c r="X654" i="1"/>
  <c r="V7" i="1"/>
  <c r="P17" i="10" s="1"/>
  <c r="X695" i="1"/>
  <c r="X297" i="1"/>
  <c r="X382" i="1"/>
  <c r="X161" i="1"/>
  <c r="X467" i="1"/>
  <c r="X450" i="1"/>
  <c r="X280" i="1"/>
  <c r="X484" i="1"/>
  <c r="X54" i="1"/>
  <c r="X72" i="1"/>
  <c r="X518" i="1"/>
  <c r="X365" i="1"/>
  <c r="X178" i="1"/>
  <c r="X127" i="1"/>
  <c r="X45" i="1"/>
  <c r="X195" i="1"/>
  <c r="X99" i="1"/>
  <c r="X569" i="1"/>
  <c r="X212" i="1"/>
  <c r="X81" i="1"/>
  <c r="X90" i="1"/>
  <c r="Y20" i="1"/>
  <c r="Y35" i="1"/>
  <c r="Y50" i="1"/>
  <c r="Y15" i="1"/>
  <c r="Y31" i="1"/>
  <c r="Y40" i="1"/>
  <c r="Y18" i="1"/>
  <c r="Y30" i="1"/>
  <c r="Y75" i="1"/>
  <c r="Y17" i="1"/>
  <c r="Y29" i="1"/>
  <c r="Y70" i="1"/>
  <c r="Y86" i="1"/>
  <c r="Y14" i="1"/>
  <c r="Y26" i="1"/>
  <c r="Y73" i="1"/>
  <c r="Y87" i="1"/>
  <c r="Y92" i="1"/>
  <c r="Y106" i="1"/>
  <c r="Y113" i="1"/>
  <c r="Y130" i="1"/>
  <c r="Y150" i="1"/>
  <c r="Y172" i="1"/>
  <c r="Y192" i="1"/>
  <c r="Y23" i="1"/>
  <c r="Y79" i="1"/>
  <c r="Y93" i="1"/>
  <c r="Y117" i="1"/>
  <c r="Y138" i="1"/>
  <c r="Y151" i="1"/>
  <c r="Y170" i="1"/>
  <c r="Y183" i="1"/>
  <c r="Y202" i="1"/>
  <c r="Y227" i="1"/>
  <c r="Y21" i="1"/>
  <c r="Y60" i="1"/>
  <c r="Y67" i="1"/>
  <c r="Y74" i="1"/>
  <c r="Y118" i="1"/>
  <c r="Y119" i="1"/>
  <c r="Y139" i="1"/>
  <c r="Y152" i="1"/>
  <c r="Y171" i="1"/>
  <c r="Y184" i="1"/>
  <c r="Y197" i="1"/>
  <c r="Y22" i="1"/>
  <c r="Y41" i="1"/>
  <c r="Y55" i="1"/>
  <c r="Y112" i="1"/>
  <c r="Y175" i="1"/>
  <c r="Y204" i="1"/>
  <c r="Y206" i="1"/>
  <c r="Y218" i="1"/>
  <c r="Y232" i="1"/>
  <c r="Y253" i="1"/>
  <c r="Y274" i="1"/>
  <c r="Y295" i="1"/>
  <c r="Y312" i="1"/>
  <c r="Y328" i="1"/>
  <c r="Y345" i="1"/>
  <c r="Y355" i="1"/>
  <c r="Y372" i="1"/>
  <c r="Y387" i="1"/>
  <c r="Y38" i="1"/>
  <c r="Y62" i="1"/>
  <c r="Y98" i="1"/>
  <c r="Y121" i="1"/>
  <c r="Y126" i="1"/>
  <c r="Y132" i="1"/>
  <c r="Y137" i="1"/>
  <c r="Y154" i="1"/>
  <c r="Y159" i="1"/>
  <c r="Y187" i="1"/>
  <c r="Y203" i="1"/>
  <c r="Y207" i="1"/>
  <c r="Y208" i="1"/>
  <c r="Y219" i="1"/>
  <c r="Y243" i="1"/>
  <c r="Y248" i="1"/>
  <c r="Y269" i="1"/>
  <c r="Y290" i="1"/>
  <c r="Y307" i="1"/>
  <c r="Y323" i="1"/>
  <c r="Y340" i="1"/>
  <c r="Y350" i="1"/>
  <c r="Y367" i="1"/>
  <c r="Y16" i="1"/>
  <c r="Y47" i="1"/>
  <c r="Y102" i="1"/>
  <c r="Y125" i="1"/>
  <c r="Y140" i="1"/>
  <c r="Y158" i="1"/>
  <c r="Y173" i="1"/>
  <c r="Y234" i="1"/>
  <c r="Y249" i="1"/>
  <c r="Y261" i="1"/>
  <c r="Y264" i="1"/>
  <c r="Y276" i="1"/>
  <c r="Y291" i="1"/>
  <c r="Y304" i="1"/>
  <c r="Y318" i="1"/>
  <c r="Y330" i="1"/>
  <c r="Y343" i="1"/>
  <c r="Y359" i="1"/>
  <c r="Y414" i="1"/>
  <c r="Y419" i="1"/>
  <c r="Y434" i="1"/>
  <c r="Y461" i="1"/>
  <c r="Y478" i="1"/>
  <c r="Y499" i="1"/>
  <c r="Y516" i="1"/>
  <c r="Y533" i="1"/>
  <c r="Y548" i="1"/>
  <c r="Y565" i="1"/>
  <c r="Y571" i="1"/>
  <c r="Y587" i="1"/>
  <c r="Y604" i="1"/>
  <c r="Y621" i="1"/>
  <c r="Y638" i="1"/>
  <c r="Y655" i="1"/>
  <c r="Y672" i="1"/>
  <c r="Y688" i="1"/>
  <c r="Y42" i="1"/>
  <c r="Y69" i="1"/>
  <c r="Y78" i="1"/>
  <c r="Y84" i="1"/>
  <c r="Y111" i="1"/>
  <c r="Y191" i="1"/>
  <c r="Y216" i="1"/>
  <c r="Y233" i="1"/>
  <c r="Y245" i="1"/>
  <c r="Y260" i="1"/>
  <c r="Y275" i="1"/>
  <c r="Y303" i="1"/>
  <c r="Y329" i="1"/>
  <c r="Y342" i="1"/>
  <c r="Y358" i="1"/>
  <c r="Y371" i="1"/>
  <c r="Y394" i="1"/>
  <c r="Y409" i="1"/>
  <c r="Y430" i="1"/>
  <c r="Y445" i="1"/>
  <c r="Y456" i="1"/>
  <c r="Y473" i="1"/>
  <c r="Y494" i="1"/>
  <c r="Y511" i="1"/>
  <c r="Y528" i="1"/>
  <c r="Y543" i="1"/>
  <c r="Y560" i="1"/>
  <c r="Y582" i="1"/>
  <c r="Y598" i="1"/>
  <c r="Y615" i="1"/>
  <c r="Y632" i="1"/>
  <c r="Y649" i="1"/>
  <c r="Y666" i="1"/>
  <c r="Y683" i="1"/>
  <c r="Y24" i="1"/>
  <c r="Y32" i="1"/>
  <c r="Y147" i="1"/>
  <c r="Y164" i="1"/>
  <c r="Y186" i="1"/>
  <c r="Y199" i="1"/>
  <c r="Y201" i="1"/>
  <c r="Y231" i="1"/>
  <c r="Y254" i="1"/>
  <c r="Y265" i="1"/>
  <c r="Y271" i="1"/>
  <c r="Y282" i="1"/>
  <c r="Y288" i="1"/>
  <c r="Y315" i="1"/>
  <c r="Y344" i="1"/>
  <c r="Y364" i="1"/>
  <c r="Y407" i="1"/>
  <c r="Y422" i="1"/>
  <c r="Y439" i="1"/>
  <c r="Y452" i="1"/>
  <c r="Y464" i="1"/>
  <c r="Y477" i="1"/>
  <c r="Y492" i="1"/>
  <c r="Y505" i="1"/>
  <c r="Y545" i="1"/>
  <c r="Y558" i="1"/>
  <c r="Y622" i="1"/>
  <c r="Y634" i="1"/>
  <c r="Y647" i="1"/>
  <c r="Y660" i="1"/>
  <c r="Y700" i="1"/>
  <c r="Y9" i="1"/>
  <c r="Y277" i="1"/>
  <c r="Y301" i="1"/>
  <c r="Y327" i="1"/>
  <c r="Y388" i="1"/>
  <c r="Y405" i="1"/>
  <c r="Y432" i="1"/>
  <c r="Y437" i="1"/>
  <c r="Y10" i="1"/>
  <c r="Y11" i="1"/>
  <c r="Y57" i="1"/>
  <c r="Y83" i="1"/>
  <c r="Y88" i="1"/>
  <c r="Y122" i="1"/>
  <c r="Y131" i="1"/>
  <c r="Y153" i="1"/>
  <c r="Y209" i="1"/>
  <c r="Y220" i="1"/>
  <c r="Y240" i="1"/>
  <c r="Y251" i="1"/>
  <c r="Y257" i="1"/>
  <c r="Y268" i="1"/>
  <c r="Y298" i="1"/>
  <c r="Y324" i="1"/>
  <c r="Y374" i="1"/>
  <c r="Y380" i="1"/>
  <c r="Y385" i="1"/>
  <c r="Y406" i="1"/>
  <c r="Y421" i="1"/>
  <c r="Y438" i="1"/>
  <c r="Y451" i="1"/>
  <c r="Y463" i="1"/>
  <c r="Y476" i="1"/>
  <c r="Y491" i="1"/>
  <c r="Y504" i="1"/>
  <c r="Y544" i="1"/>
  <c r="Y557" i="1"/>
  <c r="Y597" i="1"/>
  <c r="Y633" i="1"/>
  <c r="Y646" i="1"/>
  <c r="Y659" i="1"/>
  <c r="Y699" i="1"/>
  <c r="Y58" i="1"/>
  <c r="Y66" i="1"/>
  <c r="Y76" i="1"/>
  <c r="Y114" i="1"/>
  <c r="Y142" i="1"/>
  <c r="Y167" i="1"/>
  <c r="Y237" i="1"/>
  <c r="Y294" i="1"/>
  <c r="Y313" i="1"/>
  <c r="Y321" i="1"/>
  <c r="Y377" i="1"/>
  <c r="Y420" i="1"/>
  <c r="Y449" i="1"/>
  <c r="Y462" i="1"/>
  <c r="Y25" i="1"/>
  <c r="Y48" i="1"/>
  <c r="Y71" i="1"/>
  <c r="Y89" i="1"/>
  <c r="Y107" i="1"/>
  <c r="Y116" i="1"/>
  <c r="Y135" i="1"/>
  <c r="Y262" i="1"/>
  <c r="Y326" i="1"/>
  <c r="Y381" i="1"/>
  <c r="Y400" i="1"/>
  <c r="Y489" i="1"/>
  <c r="Y519" i="1"/>
  <c r="Y525" i="1"/>
  <c r="Y559" i="1"/>
  <c r="Y589" i="1"/>
  <c r="Y595" i="1"/>
  <c r="Y625" i="1"/>
  <c r="Y631" i="1"/>
  <c r="Y644" i="1"/>
  <c r="Y674" i="1"/>
  <c r="Y680" i="1"/>
  <c r="Y701" i="1"/>
  <c r="Y85" i="1"/>
  <c r="Y108" i="1"/>
  <c r="Y162" i="1"/>
  <c r="Y213" i="1"/>
  <c r="Y224" i="1"/>
  <c r="Y306" i="1"/>
  <c r="Y309" i="1"/>
  <c r="Y411" i="1"/>
  <c r="Y441" i="1"/>
  <c r="Y495" i="1"/>
  <c r="Y502" i="1"/>
  <c r="Y531" i="1"/>
  <c r="Y536" i="1"/>
  <c r="Y542" i="1"/>
  <c r="Y581" i="1"/>
  <c r="Y601" i="1"/>
  <c r="Y686" i="1"/>
  <c r="Y376" i="1"/>
  <c r="Y398" i="1"/>
  <c r="Y428" i="1"/>
  <c r="Y460" i="1"/>
  <c r="Y653" i="1"/>
  <c r="Y56" i="1"/>
  <c r="Y82" i="1"/>
  <c r="Y128" i="1"/>
  <c r="Y145" i="1"/>
  <c r="Y163" i="1"/>
  <c r="Y179" i="1"/>
  <c r="Y266" i="1"/>
  <c r="Y336" i="1"/>
  <c r="Y436" i="1"/>
  <c r="Y443" i="1"/>
  <c r="Y508" i="1"/>
  <c r="Y561" i="1"/>
  <c r="Y567" i="1"/>
  <c r="Y627" i="1"/>
  <c r="Y663" i="1"/>
  <c r="Y669" i="1"/>
  <c r="Y188" i="1"/>
  <c r="Y210" i="1"/>
  <c r="Y217" i="1"/>
  <c r="Y13" i="1"/>
  <c r="Y28" i="1"/>
  <c r="Y95" i="1"/>
  <c r="Y96" i="1"/>
  <c r="Y97" i="1"/>
  <c r="Y160" i="1"/>
  <c r="Y169" i="1"/>
  <c r="Y194" i="1"/>
  <c r="Y205" i="1"/>
  <c r="Y338" i="1"/>
  <c r="Y341" i="1"/>
  <c r="Y373" i="1"/>
  <c r="Y396" i="1"/>
  <c r="Y417" i="1"/>
  <c r="Y424" i="1"/>
  <c r="Y426" i="1"/>
  <c r="Y458" i="1"/>
  <c r="Y465" i="1"/>
  <c r="Y468" i="1"/>
  <c r="Y475" i="1"/>
  <c r="Y486" i="1"/>
  <c r="Y522" i="1"/>
  <c r="Y534" i="1"/>
  <c r="Y539" i="1"/>
  <c r="Y572" i="1"/>
  <c r="Y578" i="1"/>
  <c r="Y592" i="1"/>
  <c r="Y605" i="1"/>
  <c r="Y641" i="1"/>
  <c r="Y677" i="1"/>
  <c r="Y694" i="1"/>
  <c r="Y390" i="1"/>
  <c r="Y402" i="1"/>
  <c r="Y404" i="1"/>
  <c r="Y555" i="1"/>
  <c r="Y575" i="1"/>
  <c r="Y608" i="1"/>
  <c r="Y650" i="1"/>
  <c r="Y657" i="1"/>
  <c r="Y691" i="1"/>
  <c r="Y68" i="1"/>
  <c r="Y91" i="1"/>
  <c r="Y94" i="1"/>
  <c r="Y120" i="1"/>
  <c r="Y136" i="1"/>
  <c r="Y283" i="1"/>
  <c r="Y286" i="1"/>
  <c r="Y361" i="1"/>
  <c r="Y379" i="1"/>
  <c r="Y470" i="1"/>
  <c r="Y481" i="1"/>
  <c r="Y498" i="1"/>
  <c r="Y551" i="1"/>
  <c r="Y584" i="1"/>
  <c r="Y611" i="1"/>
  <c r="Y617" i="1"/>
  <c r="Y333" i="1"/>
  <c r="Y353" i="1"/>
  <c r="Y356" i="1"/>
  <c r="Y413" i="1"/>
  <c r="Y415" i="1"/>
  <c r="Y514" i="1"/>
  <c r="Y614" i="1"/>
  <c r="Y697" i="1"/>
  <c r="Y53" i="1"/>
  <c r="Y100" i="1"/>
  <c r="Y129" i="1"/>
  <c r="Y228" i="1"/>
  <c r="Y289" i="1"/>
  <c r="Y368" i="1"/>
  <c r="Y196" i="1"/>
  <c r="Y347" i="1"/>
  <c r="Y221" i="1"/>
  <c r="Y299" i="1"/>
  <c r="Y408" i="1"/>
  <c r="Y425" i="1"/>
  <c r="Y27" i="1"/>
  <c r="Y33" i="1"/>
  <c r="Y36" i="1"/>
  <c r="Y65" i="1"/>
  <c r="Y146" i="1"/>
  <c r="Y156" i="1"/>
  <c r="Y182" i="1"/>
  <c r="Y247" i="1"/>
  <c r="Y43" i="1"/>
  <c r="Y80" i="1"/>
  <c r="Y49" i="1"/>
  <c r="Y59" i="1"/>
  <c r="Y64" i="1"/>
  <c r="Y123" i="1"/>
  <c r="Y189" i="1"/>
  <c r="Y225" i="1"/>
  <c r="Y37" i="1"/>
  <c r="Y148" i="1"/>
  <c r="Y181" i="1"/>
  <c r="Y215" i="1"/>
  <c r="Y258" i="1"/>
  <c r="Y267" i="1"/>
  <c r="Y366" i="1"/>
  <c r="Y447" i="1"/>
  <c r="Y503" i="1"/>
  <c r="Y509" i="1"/>
  <c r="Y517" i="1"/>
  <c r="Y115" i="1"/>
  <c r="Y134" i="1"/>
  <c r="Y198" i="1"/>
  <c r="Y241" i="1"/>
  <c r="Y250" i="1"/>
  <c r="Y360" i="1"/>
  <c r="Y52" i="1"/>
  <c r="Y236" i="1"/>
  <c r="Y259" i="1"/>
  <c r="Y300" i="1"/>
  <c r="Y392" i="1"/>
  <c r="Y403" i="1"/>
  <c r="Y577" i="1"/>
  <c r="Y583" i="1"/>
  <c r="Y639" i="1"/>
  <c r="Y562" i="1"/>
  <c r="Y124" i="1"/>
  <c r="Y166" i="1"/>
  <c r="Y168" i="1"/>
  <c r="Y177" i="1"/>
  <c r="Y223" i="1"/>
  <c r="Y292" i="1"/>
  <c r="Y332" i="1"/>
  <c r="Y391" i="1"/>
  <c r="Y418" i="1"/>
  <c r="Y506" i="1"/>
  <c r="Y507" i="1"/>
  <c r="Y520" i="1"/>
  <c r="Y521" i="1"/>
  <c r="Y532" i="1"/>
  <c r="Y556" i="1"/>
  <c r="Y570" i="1"/>
  <c r="Y576" i="1"/>
  <c r="Y590" i="1"/>
  <c r="Y640" i="1"/>
  <c r="Y681" i="1"/>
  <c r="Y687" i="1"/>
  <c r="Y61" i="1"/>
  <c r="Y180" i="1"/>
  <c r="Y238" i="1"/>
  <c r="Y256" i="1"/>
  <c r="Y317" i="1"/>
  <c r="Y335" i="1"/>
  <c r="Y370" i="1"/>
  <c r="Y103" i="1"/>
  <c r="Y230" i="1"/>
  <c r="Y483" i="1"/>
  <c r="Y529" i="1"/>
  <c r="Y602" i="1"/>
  <c r="Y609" i="1"/>
  <c r="Y612" i="1"/>
  <c r="Y618" i="1"/>
  <c r="Y624" i="1"/>
  <c r="Y630" i="1"/>
  <c r="Y642" i="1"/>
  <c r="Y645" i="1"/>
  <c r="Y431" i="1"/>
  <c r="Y211" i="1"/>
  <c r="Y310" i="1"/>
  <c r="Y457" i="1"/>
  <c r="Y469" i="1"/>
  <c r="Y474" i="1"/>
  <c r="Y510" i="1"/>
  <c r="Y527" i="1"/>
  <c r="Y623" i="1"/>
  <c r="Y626" i="1"/>
  <c r="Y629" i="1"/>
  <c r="Y278" i="1"/>
  <c r="Y357" i="1"/>
  <c r="Y427" i="1"/>
  <c r="Y101" i="1"/>
  <c r="Y133" i="1"/>
  <c r="Y214" i="1"/>
  <c r="Y242" i="1"/>
  <c r="Y308" i="1"/>
  <c r="Y442" i="1"/>
  <c r="Y446" i="1"/>
  <c r="Y493" i="1"/>
  <c r="Y500" i="1"/>
  <c r="Y546" i="1"/>
  <c r="Y628" i="1"/>
  <c r="Y636" i="1"/>
  <c r="Y643" i="1"/>
  <c r="Y656" i="1"/>
  <c r="Y200" i="1"/>
  <c r="Y281" i="1"/>
  <c r="Y293" i="1"/>
  <c r="Y325" i="1"/>
  <c r="Y482" i="1"/>
  <c r="Y635" i="1"/>
  <c r="Y165" i="1"/>
  <c r="Y337" i="1"/>
  <c r="Y401" i="1"/>
  <c r="Y410" i="1"/>
  <c r="Y155" i="1"/>
  <c r="Y393" i="1"/>
  <c r="Y444" i="1"/>
  <c r="Y591" i="1"/>
  <c r="Y613" i="1"/>
  <c r="Y19" i="1"/>
  <c r="Y354" i="1"/>
  <c r="Y453" i="1"/>
  <c r="Y563" i="1"/>
  <c r="Y594" i="1"/>
  <c r="Y690" i="1"/>
  <c r="Y51" i="1"/>
  <c r="Y239" i="1"/>
  <c r="Y279" i="1"/>
  <c r="Y383" i="1"/>
  <c r="Y448" i="1"/>
  <c r="Y480" i="1"/>
  <c r="Y526" i="1"/>
  <c r="Y668" i="1"/>
  <c r="Y698" i="1"/>
  <c r="Y472" i="1"/>
  <c r="Y143" i="1"/>
  <c r="Y664" i="1"/>
  <c r="Y685" i="1"/>
  <c r="Y305" i="1"/>
  <c r="Y77" i="1"/>
  <c r="Y252" i="1"/>
  <c r="Y255" i="1"/>
  <c r="Y296" i="1"/>
  <c r="Y378" i="1"/>
  <c r="Y389" i="1"/>
  <c r="Y580" i="1"/>
  <c r="Y607" i="1"/>
  <c r="Y667" i="1"/>
  <c r="Y676" i="1"/>
  <c r="Y12" i="1"/>
  <c r="Y105" i="1"/>
  <c r="Y176" i="1"/>
  <c r="Y302" i="1"/>
  <c r="Y386" i="1"/>
  <c r="Y412" i="1"/>
  <c r="Y435" i="1"/>
  <c r="Y515" i="1"/>
  <c r="Y651" i="1"/>
  <c r="Y673" i="1"/>
  <c r="Y692" i="1"/>
  <c r="Y702" i="1"/>
  <c r="Y46" i="1"/>
  <c r="Y185" i="1"/>
  <c r="Y226" i="1"/>
  <c r="Y351" i="1"/>
  <c r="Y496" i="1"/>
  <c r="Y523" i="1"/>
  <c r="Y568" i="1"/>
  <c r="Y573" i="1"/>
  <c r="Y599" i="1"/>
  <c r="Y616" i="1"/>
  <c r="Y316" i="1"/>
  <c r="Y375" i="1"/>
  <c r="Y384" i="1"/>
  <c r="Y423" i="1"/>
  <c r="Y455" i="1"/>
  <c r="Y512" i="1"/>
  <c r="Y585" i="1"/>
  <c r="Y488" i="1"/>
  <c r="Y550" i="1"/>
  <c r="Y272" i="1"/>
  <c r="Y157" i="1"/>
  <c r="Y193" i="1"/>
  <c r="Y319" i="1"/>
  <c r="Y349" i="1"/>
  <c r="Y362" i="1"/>
  <c r="Y466" i="1"/>
  <c r="Y490" i="1"/>
  <c r="Y538" i="1"/>
  <c r="Y541" i="1"/>
  <c r="Y547" i="1"/>
  <c r="Y554" i="1"/>
  <c r="Y566" i="1"/>
  <c r="Y619" i="1"/>
  <c r="Y174" i="1"/>
  <c r="Y222" i="1"/>
  <c r="Y661" i="1"/>
  <c r="Y670" i="1"/>
  <c r="Y549" i="1"/>
  <c r="Y684" i="1"/>
  <c r="Y149" i="1"/>
  <c r="Y287" i="1"/>
  <c r="Y678" i="1"/>
  <c r="Y497" i="1"/>
  <c r="Y593" i="1"/>
  <c r="Y513" i="1"/>
  <c r="Y352" i="1"/>
  <c r="Y537" i="1"/>
  <c r="Y564" i="1"/>
  <c r="Y658" i="1"/>
  <c r="Y244" i="1"/>
  <c r="Y322" i="1"/>
  <c r="Y334" i="1"/>
  <c r="Y395" i="1"/>
  <c r="Y648" i="1"/>
  <c r="Y610" i="1"/>
  <c r="Y703" i="1"/>
  <c r="Y530" i="1"/>
  <c r="Y440" i="1"/>
  <c r="Y471" i="1"/>
  <c r="Y487" i="1"/>
  <c r="Y675" i="1"/>
  <c r="Y454" i="1"/>
  <c r="Y579" i="1"/>
  <c r="Y665" i="1"/>
  <c r="Y235" i="1"/>
  <c r="Y369" i="1"/>
  <c r="Y679" i="1"/>
  <c r="Y682" i="1"/>
  <c r="Y104" i="1"/>
  <c r="Y284" i="1"/>
  <c r="Y540" i="1"/>
  <c r="Y574" i="1"/>
  <c r="Y363" i="1"/>
  <c r="Y596" i="1"/>
  <c r="Y588" i="1"/>
  <c r="Y273" i="1"/>
  <c r="Y285" i="1"/>
  <c r="Y479" i="1"/>
  <c r="Y600" i="1"/>
  <c r="Y662" i="1"/>
  <c r="Y397" i="1"/>
  <c r="Y524" i="1"/>
  <c r="Y553" i="1"/>
  <c r="Y652" i="1"/>
  <c r="Y459" i="1"/>
  <c r="Y141" i="1"/>
  <c r="Y311" i="1"/>
  <c r="Y485" i="1"/>
  <c r="Y693" i="1"/>
  <c r="Y190" i="1"/>
  <c r="Y270" i="1"/>
  <c r="Y320" i="1"/>
  <c r="Y606" i="1"/>
  <c r="Y429" i="1"/>
  <c r="Y339" i="1"/>
  <c r="Y346" i="1"/>
  <c r="X331" i="1"/>
  <c r="X144" i="1"/>
  <c r="X586" i="1"/>
  <c r="X603" i="1"/>
  <c r="X110" i="1"/>
  <c r="X399" i="1"/>
  <c r="X535" i="1"/>
  <c r="X63" i="1"/>
  <c r="X552" i="1"/>
  <c r="X39" i="1"/>
  <c r="X229" i="1"/>
  <c r="X671" i="1"/>
  <c r="X348" i="1"/>
  <c r="X314" i="1"/>
  <c r="X501" i="1"/>
  <c r="W109" i="1"/>
  <c r="X433" i="1"/>
  <c r="X246" i="1"/>
  <c r="X689" i="1"/>
  <c r="X416" i="1"/>
  <c r="X263" i="1"/>
  <c r="X620" i="1"/>
  <c r="X34" i="1"/>
  <c r="X637" i="1"/>
  <c r="Z6" i="1"/>
  <c r="AA4" i="1"/>
  <c r="V8" i="1" l="1"/>
  <c r="P13" i="10"/>
  <c r="P15" i="10" s="1"/>
  <c r="AF12" i="10"/>
  <c r="AF11" i="10"/>
  <c r="AF7" i="8"/>
  <c r="AF5" i="8" s="1"/>
  <c r="AE5" i="8"/>
  <c r="AG44" i="8"/>
  <c r="AH229" i="8"/>
  <c r="AH34" i="8"/>
  <c r="AH280" i="8"/>
  <c r="AH314" i="8"/>
  <c r="AH90" i="8"/>
  <c r="AH654" i="8"/>
  <c r="AH144" i="8"/>
  <c r="AH416" i="8"/>
  <c r="AH637" i="8"/>
  <c r="AH671" i="8"/>
  <c r="AG109" i="8"/>
  <c r="AH382" i="8"/>
  <c r="AH127" i="8"/>
  <c r="AH246" i="8"/>
  <c r="AH535" i="8"/>
  <c r="AH195" i="8"/>
  <c r="AH110" i="8"/>
  <c r="AH348" i="8"/>
  <c r="AH297" i="8"/>
  <c r="AH467" i="8"/>
  <c r="AH331" i="8"/>
  <c r="AH501" i="8"/>
  <c r="AH484" i="8"/>
  <c r="AH39" i="8"/>
  <c r="AH552" i="8"/>
  <c r="AI703" i="8"/>
  <c r="AI687" i="8"/>
  <c r="AI693" i="8"/>
  <c r="AI699" i="8"/>
  <c r="AI698" i="8"/>
  <c r="AI697" i="8"/>
  <c r="AI681" i="8"/>
  <c r="AI670" i="8"/>
  <c r="AI676" i="8"/>
  <c r="AI664" i="8"/>
  <c r="AI657" i="8"/>
  <c r="AI651" i="8"/>
  <c r="AI696" i="8"/>
  <c r="AI682" i="8"/>
  <c r="AI680" i="8"/>
  <c r="AI662" i="8"/>
  <c r="AI655" i="8"/>
  <c r="AI702" i="8"/>
  <c r="AI673" i="8"/>
  <c r="AI658" i="8"/>
  <c r="AI648" i="8"/>
  <c r="AI632" i="8"/>
  <c r="AI700" i="8"/>
  <c r="AI691" i="8"/>
  <c r="AI638" i="8"/>
  <c r="AI622" i="8"/>
  <c r="AI606" i="8"/>
  <c r="AI686" i="8"/>
  <c r="AI685" i="8"/>
  <c r="AI668" i="8"/>
  <c r="AI679" i="8"/>
  <c r="AI675" i="8"/>
  <c r="AI642" i="8"/>
  <c r="AI636" i="8"/>
  <c r="AI633" i="8"/>
  <c r="AI617" i="8"/>
  <c r="AI684" i="8"/>
  <c r="AI665" i="8"/>
  <c r="AI678" i="8"/>
  <c r="AI644" i="8"/>
  <c r="AI646" i="8"/>
  <c r="AI621" i="8"/>
  <c r="AI618" i="8"/>
  <c r="AI701" i="8"/>
  <c r="AI647" i="8"/>
  <c r="AI663" i="8"/>
  <c r="AI623" i="8"/>
  <c r="AI592" i="8"/>
  <c r="AI576" i="8"/>
  <c r="AI631" i="8"/>
  <c r="AI625" i="8"/>
  <c r="AI614" i="8"/>
  <c r="AI587" i="8"/>
  <c r="AI674" i="8"/>
  <c r="AI660" i="8"/>
  <c r="AI634" i="8"/>
  <c r="AI626" i="8"/>
  <c r="AI690" i="8"/>
  <c r="AI677" i="8"/>
  <c r="AI624" i="8"/>
  <c r="AI593" i="8"/>
  <c r="AI577" i="8"/>
  <c r="AI661" i="8"/>
  <c r="AI608" i="8"/>
  <c r="AI594" i="8"/>
  <c r="AI570" i="8"/>
  <c r="AI551" i="8"/>
  <c r="AI694" i="8"/>
  <c r="AI635" i="8"/>
  <c r="AI630" i="8"/>
  <c r="AI692" i="8"/>
  <c r="AI643" i="8"/>
  <c r="AI583" i="8"/>
  <c r="AI580" i="8"/>
  <c r="AI589" i="8"/>
  <c r="AI546" i="8"/>
  <c r="AI536" i="8"/>
  <c r="AI520" i="8"/>
  <c r="AI504" i="8"/>
  <c r="AI627" i="8"/>
  <c r="AI600" i="8"/>
  <c r="AI585" i="8"/>
  <c r="AI579" i="8"/>
  <c r="AI578" i="8"/>
  <c r="AI558" i="8"/>
  <c r="AI653" i="8"/>
  <c r="AI641" i="8"/>
  <c r="AI537" i="8"/>
  <c r="AI521" i="8"/>
  <c r="AI505" i="8"/>
  <c r="AI489" i="8"/>
  <c r="AI629" i="8"/>
  <c r="AI547" i="8"/>
  <c r="AI511" i="8"/>
  <c r="AI478" i="8"/>
  <c r="AI462" i="8"/>
  <c r="AI446" i="8"/>
  <c r="AI649" i="8"/>
  <c r="AI645" i="8"/>
  <c r="AI605" i="8"/>
  <c r="AI604" i="8"/>
  <c r="AI566" i="8"/>
  <c r="AI545" i="8"/>
  <c r="AI683" i="8"/>
  <c r="AI628" i="8"/>
  <c r="AI567" i="8"/>
  <c r="AI549" i="8"/>
  <c r="AI548" i="8"/>
  <c r="AI543" i="8"/>
  <c r="AI534" i="8"/>
  <c r="AI531" i="8"/>
  <c r="AI528" i="8"/>
  <c r="AI522" i="8"/>
  <c r="AI479" i="8"/>
  <c r="AI463" i="8"/>
  <c r="AI447" i="8"/>
  <c r="AI431" i="8"/>
  <c r="AI607" i="8"/>
  <c r="AI560" i="8"/>
  <c r="AI532" i="8"/>
  <c r="AI513" i="8"/>
  <c r="AI500" i="8"/>
  <c r="AI499" i="8"/>
  <c r="AI494" i="8"/>
  <c r="AI487" i="8"/>
  <c r="AI405" i="8"/>
  <c r="AI667" i="8"/>
  <c r="AI656" i="8"/>
  <c r="AI471" i="8"/>
  <c r="AI468" i="8"/>
  <c r="AI465" i="8"/>
  <c r="AI459" i="8"/>
  <c r="AI619" i="8"/>
  <c r="AI610" i="8"/>
  <c r="AI598" i="8"/>
  <c r="AI581" i="8"/>
  <c r="AI565" i="8"/>
  <c r="AI557" i="8"/>
  <c r="AI582" i="8"/>
  <c r="AI562" i="8"/>
  <c r="AI554" i="8"/>
  <c r="AI544" i="8"/>
  <c r="AI533" i="8"/>
  <c r="AI515" i="8"/>
  <c r="AI502" i="8"/>
  <c r="AI493" i="8"/>
  <c r="AI486" i="8"/>
  <c r="AI453" i="8"/>
  <c r="AI437" i="8"/>
  <c r="AI425" i="8"/>
  <c r="AI406" i="8"/>
  <c r="AI390" i="8"/>
  <c r="AI374" i="8"/>
  <c r="AI572" i="8"/>
  <c r="AI538" i="8"/>
  <c r="AI503" i="8"/>
  <c r="AI498" i="8"/>
  <c r="AI475" i="8"/>
  <c r="AI441" i="8"/>
  <c r="AI426" i="8"/>
  <c r="AI602" i="8"/>
  <c r="AI596" i="8"/>
  <c r="AI540" i="8"/>
  <c r="AI490" i="8"/>
  <c r="AI461" i="8"/>
  <c r="AI440" i="8"/>
  <c r="AI413" i="8"/>
  <c r="AI407" i="8"/>
  <c r="AI383" i="8"/>
  <c r="AI376" i="8"/>
  <c r="AI542" i="8"/>
  <c r="AI539" i="8"/>
  <c r="AI508" i="8"/>
  <c r="AI615" i="8"/>
  <c r="AI609" i="8"/>
  <c r="AI590" i="8"/>
  <c r="AI575" i="8"/>
  <c r="AI563" i="8"/>
  <c r="AI527" i="8"/>
  <c r="AI458" i="8"/>
  <c r="AI452" i="8"/>
  <c r="AI451" i="8"/>
  <c r="AI439" i="8"/>
  <c r="AI381" i="8"/>
  <c r="AI659" i="8"/>
  <c r="AI650" i="8"/>
  <c r="AI613" i="8"/>
  <c r="AI591" i="8"/>
  <c r="AI529" i="8"/>
  <c r="AI526" i="8"/>
  <c r="AI523" i="8"/>
  <c r="AI472" i="8"/>
  <c r="AI454" i="8"/>
  <c r="AI442" i="8"/>
  <c r="AI409" i="8"/>
  <c r="AI391" i="8"/>
  <c r="AI358" i="8"/>
  <c r="AI344" i="8"/>
  <c r="AI328" i="8"/>
  <c r="AI312" i="8"/>
  <c r="AI296" i="8"/>
  <c r="AI264" i="8"/>
  <c r="AI248" i="8"/>
  <c r="AI232" i="8"/>
  <c r="AI216" i="8"/>
  <c r="AI200" i="8"/>
  <c r="AI184" i="8"/>
  <c r="AI168" i="8"/>
  <c r="AI152" i="8"/>
  <c r="AI573" i="8"/>
  <c r="AI497" i="8"/>
  <c r="AI424" i="8"/>
  <c r="AI402" i="8"/>
  <c r="AI371" i="8"/>
  <c r="AI355" i="8"/>
  <c r="AI339" i="8"/>
  <c r="AI323" i="8"/>
  <c r="AI307" i="8"/>
  <c r="AI291" i="8"/>
  <c r="AI275" i="8"/>
  <c r="AI259" i="8"/>
  <c r="AI243" i="8"/>
  <c r="AI227" i="8"/>
  <c r="AI211" i="8"/>
  <c r="AI179" i="8"/>
  <c r="AI163" i="8"/>
  <c r="AI147" i="8"/>
  <c r="AI639" i="8"/>
  <c r="AI584" i="8"/>
  <c r="AI555" i="8"/>
  <c r="AI485" i="8"/>
  <c r="AI438" i="8"/>
  <c r="AI422" i="8"/>
  <c r="AI377" i="8"/>
  <c r="AI345" i="8"/>
  <c r="AI329" i="8"/>
  <c r="AI313" i="8"/>
  <c r="AI281" i="8"/>
  <c r="AI265" i="8"/>
  <c r="AI249" i="8"/>
  <c r="AI233" i="8"/>
  <c r="AI217" i="8"/>
  <c r="AI201" i="8"/>
  <c r="AI185" i="8"/>
  <c r="AI169" i="8"/>
  <c r="AI153" i="8"/>
  <c r="AI669" i="8"/>
  <c r="AI640" i="8"/>
  <c r="AI616" i="8"/>
  <c r="AI524" i="8"/>
  <c r="AI492" i="8"/>
  <c r="AI482" i="8"/>
  <c r="AI427" i="8"/>
  <c r="AI403" i="8"/>
  <c r="AI372" i="8"/>
  <c r="AI352" i="8"/>
  <c r="AI343" i="8"/>
  <c r="AI334" i="8"/>
  <c r="AI324" i="8"/>
  <c r="AI316" i="8"/>
  <c r="AI288" i="8"/>
  <c r="AI279" i="8"/>
  <c r="AI270" i="8"/>
  <c r="AI260" i="8"/>
  <c r="AI252" i="8"/>
  <c r="AI223" i="8"/>
  <c r="AI214" i="8"/>
  <c r="AI688" i="8"/>
  <c r="AI568" i="8"/>
  <c r="AI455" i="8"/>
  <c r="AI408" i="8"/>
  <c r="AI370" i="8"/>
  <c r="AI351" i="8"/>
  <c r="AI342" i="8"/>
  <c r="AI315" i="8"/>
  <c r="AI287" i="8"/>
  <c r="AI278" i="8"/>
  <c r="AI251" i="8"/>
  <c r="AI213" i="8"/>
  <c r="AI205" i="8"/>
  <c r="AI612" i="8"/>
  <c r="AI597" i="8"/>
  <c r="AI480" i="8"/>
  <c r="AI445" i="8"/>
  <c r="AI432" i="8"/>
  <c r="AI571" i="8"/>
  <c r="AI530" i="8"/>
  <c r="AI507" i="8"/>
  <c r="AI477" i="8"/>
  <c r="AI474" i="8"/>
  <c r="AI423" i="8"/>
  <c r="AI398" i="8"/>
  <c r="AI384" i="8"/>
  <c r="AI333" i="8"/>
  <c r="AI305" i="8"/>
  <c r="AI269" i="8"/>
  <c r="AI241" i="8"/>
  <c r="AI222" i="8"/>
  <c r="AI672" i="8"/>
  <c r="AI559" i="8"/>
  <c r="AI564" i="8"/>
  <c r="AI556" i="8"/>
  <c r="AI595" i="8"/>
  <c r="AI561" i="8"/>
  <c r="AI574" i="8"/>
  <c r="AI512" i="8"/>
  <c r="AI510" i="8"/>
  <c r="AI514" i="8"/>
  <c r="AI611" i="8"/>
  <c r="AI553" i="8"/>
  <c r="AI491" i="8"/>
  <c r="AI588" i="8"/>
  <c r="AI481" i="8"/>
  <c r="AI666" i="8"/>
  <c r="AI601" i="8"/>
  <c r="AI519" i="8"/>
  <c r="AI509" i="8"/>
  <c r="AI448" i="8"/>
  <c r="AI421" i="8"/>
  <c r="AI541" i="8"/>
  <c r="AI652" i="8"/>
  <c r="AI488" i="8"/>
  <c r="AI599" i="8"/>
  <c r="AI483" i="8"/>
  <c r="AI460" i="8"/>
  <c r="AI550" i="8"/>
  <c r="AI525" i="8"/>
  <c r="AI517" i="8"/>
  <c r="AI476" i="8"/>
  <c r="AI495" i="8"/>
  <c r="AI449" i="8"/>
  <c r="AI429" i="8"/>
  <c r="AI506" i="8"/>
  <c r="AI516" i="8"/>
  <c r="AI395" i="8"/>
  <c r="AI388" i="8"/>
  <c r="AI496" i="8"/>
  <c r="AI457" i="8"/>
  <c r="AI430" i="8"/>
  <c r="AI464" i="8"/>
  <c r="AI443" i="8"/>
  <c r="AI394" i="8"/>
  <c r="AI392" i="8"/>
  <c r="AI435" i="8"/>
  <c r="AI420" i="8"/>
  <c r="AI360" i="8"/>
  <c r="AI414" i="8"/>
  <c r="AI397" i="8"/>
  <c r="AI378" i="8"/>
  <c r="AI428" i="8"/>
  <c r="AI400" i="8"/>
  <c r="AI386" i="8"/>
  <c r="AI369" i="8"/>
  <c r="AI340" i="8"/>
  <c r="AI404" i="8"/>
  <c r="AI357" i="8"/>
  <c r="AI456" i="8"/>
  <c r="AI393" i="8"/>
  <c r="AI380" i="8"/>
  <c r="AI353" i="8"/>
  <c r="AI338" i="8"/>
  <c r="AI325" i="8"/>
  <c r="AI317" i="8"/>
  <c r="AI436" i="8"/>
  <c r="AI412" i="8"/>
  <c r="AI363" i="8"/>
  <c r="AI302" i="8"/>
  <c r="AI332" i="8"/>
  <c r="AI301" i="8"/>
  <c r="AI298" i="8"/>
  <c r="AI470" i="8"/>
  <c r="AI415" i="8"/>
  <c r="AI295" i="8"/>
  <c r="AI285" i="8"/>
  <c r="AI277" i="8"/>
  <c r="AI469" i="8"/>
  <c r="AI335" i="8"/>
  <c r="AI322" i="8"/>
  <c r="AI311" i="8"/>
  <c r="AI255" i="8"/>
  <c r="AI234" i="8"/>
  <c r="AI230" i="8"/>
  <c r="AI228" i="8"/>
  <c r="AI473" i="8"/>
  <c r="AI368" i="8"/>
  <c r="AI306" i="8"/>
  <c r="AI300" i="8"/>
  <c r="AI274" i="8"/>
  <c r="AI366" i="8"/>
  <c r="AI387" i="8"/>
  <c r="AI293" i="8"/>
  <c r="AI262" i="8"/>
  <c r="AI181" i="8"/>
  <c r="AI356" i="8"/>
  <c r="AI346" i="8"/>
  <c r="AI310" i="8"/>
  <c r="AI289" i="8"/>
  <c r="AI266" i="8"/>
  <c r="AI238" i="8"/>
  <c r="AI236" i="8"/>
  <c r="AI173" i="8"/>
  <c r="AI389" i="8"/>
  <c r="AI327" i="8"/>
  <c r="AI379" i="8"/>
  <c r="AI320" i="8"/>
  <c r="AI294" i="8"/>
  <c r="AI267" i="8"/>
  <c r="AI256" i="8"/>
  <c r="AI242" i="8"/>
  <c r="AI171" i="8"/>
  <c r="AI154" i="8"/>
  <c r="AI146" i="8"/>
  <c r="AI135" i="8"/>
  <c r="AI119" i="8"/>
  <c r="AI103" i="8"/>
  <c r="AI417" i="8"/>
  <c r="AI359" i="8"/>
  <c r="AI240" i="8"/>
  <c r="AI189" i="8"/>
  <c r="AI182" i="8"/>
  <c r="AI145" i="8"/>
  <c r="AI130" i="8"/>
  <c r="AI114" i="8"/>
  <c r="AI434" i="8"/>
  <c r="AI410" i="8"/>
  <c r="AI385" i="8"/>
  <c r="AI319" i="8"/>
  <c r="AI299" i="8"/>
  <c r="AI286" i="8"/>
  <c r="AI271" i="8"/>
  <c r="AI268" i="8"/>
  <c r="AI257" i="8"/>
  <c r="AI219" i="8"/>
  <c r="AI209" i="8"/>
  <c r="AI190" i="8"/>
  <c r="AI375" i="8"/>
  <c r="AI309" i="8"/>
  <c r="AI308" i="8"/>
  <c r="AI292" i="8"/>
  <c r="AI204" i="8"/>
  <c r="AI196" i="8"/>
  <c r="AI165" i="8"/>
  <c r="AI91" i="8"/>
  <c r="AI75" i="8"/>
  <c r="AI354" i="8"/>
  <c r="AI284" i="8"/>
  <c r="AI244" i="8"/>
  <c r="AI226" i="8"/>
  <c r="AI203" i="8"/>
  <c r="AI202" i="8"/>
  <c r="AI187" i="8"/>
  <c r="AI136" i="8"/>
  <c r="AI113" i="8"/>
  <c r="AI102" i="8"/>
  <c r="AI290" i="8"/>
  <c r="AI245" i="8"/>
  <c r="AI176" i="8"/>
  <c r="AI162" i="8"/>
  <c r="AI148" i="8"/>
  <c r="AI121" i="8"/>
  <c r="AI115" i="8"/>
  <c r="AI105" i="8"/>
  <c r="AI87" i="8"/>
  <c r="AI337" i="8"/>
  <c r="AI186" i="8"/>
  <c r="AI118" i="8"/>
  <c r="AI97" i="8"/>
  <c r="AI80" i="8"/>
  <c r="AI74" i="8"/>
  <c r="AI71" i="8"/>
  <c r="AI59" i="8"/>
  <c r="AI43" i="8"/>
  <c r="AI396" i="8"/>
  <c r="AI235" i="8"/>
  <c r="AI225" i="8"/>
  <c r="AI215" i="8"/>
  <c r="AI210" i="8"/>
  <c r="AI140" i="8"/>
  <c r="AI129" i="8"/>
  <c r="AI125" i="8"/>
  <c r="AI38" i="8"/>
  <c r="AI401" i="8"/>
  <c r="AI326" i="8"/>
  <c r="AI276" i="8"/>
  <c r="AI207" i="8"/>
  <c r="AI167" i="8"/>
  <c r="AI364" i="8"/>
  <c r="AI362" i="8"/>
  <c r="AI321" i="8"/>
  <c r="AI151" i="8"/>
  <c r="AI139" i="8"/>
  <c r="AI78" i="8"/>
  <c r="AI67" i="8"/>
  <c r="AI33" i="8"/>
  <c r="AI24" i="8"/>
  <c r="AI466" i="8"/>
  <c r="AI341" i="8"/>
  <c r="AI124" i="8"/>
  <c r="AI94" i="8"/>
  <c r="AI318" i="8"/>
  <c r="AI304" i="8"/>
  <c r="AI156" i="8"/>
  <c r="AI101" i="8"/>
  <c r="AI79" i="8"/>
  <c r="AI48" i="8"/>
  <c r="AI42" i="8"/>
  <c r="AI36" i="8"/>
  <c r="AI30" i="8"/>
  <c r="AI19" i="8"/>
  <c r="AI177" i="8"/>
  <c r="AI104" i="8"/>
  <c r="AI272" i="8"/>
  <c r="AI199" i="8"/>
  <c r="AI197" i="8"/>
  <c r="AI191" i="8"/>
  <c r="AI180" i="8"/>
  <c r="AI170" i="8"/>
  <c r="AI157" i="8"/>
  <c r="AI98" i="8"/>
  <c r="AI82" i="8"/>
  <c r="AI66" i="8"/>
  <c r="AI50" i="8"/>
  <c r="AI20" i="8"/>
  <c r="AI418" i="8"/>
  <c r="AI411" i="8"/>
  <c r="AI336" i="8"/>
  <c r="AI174" i="8"/>
  <c r="AI120" i="8"/>
  <c r="AI47" i="8"/>
  <c r="AI25" i="8"/>
  <c r="AI96" i="8"/>
  <c r="AI183" i="8"/>
  <c r="AI155" i="8"/>
  <c r="AI126" i="8"/>
  <c r="AI58" i="8"/>
  <c r="AI56" i="8"/>
  <c r="AI40" i="8"/>
  <c r="AI15" i="8"/>
  <c r="AI361" i="8"/>
  <c r="AI250" i="8"/>
  <c r="AI160" i="8"/>
  <c r="AI137" i="8"/>
  <c r="AI131" i="8"/>
  <c r="AI108" i="8"/>
  <c r="AI95" i="8"/>
  <c r="AI84" i="8"/>
  <c r="AI261" i="8"/>
  <c r="AI134" i="8"/>
  <c r="AI188" i="8"/>
  <c r="AI116" i="8"/>
  <c r="AI89" i="8"/>
  <c r="AI60" i="8"/>
  <c r="AI330" i="8"/>
  <c r="AI218" i="8"/>
  <c r="AI149" i="8"/>
  <c r="AI141" i="8"/>
  <c r="AI111" i="8"/>
  <c r="AI88" i="8"/>
  <c r="AI65" i="8"/>
  <c r="AI52" i="8"/>
  <c r="AI37" i="8"/>
  <c r="AI23" i="8"/>
  <c r="AI14" i="8"/>
  <c r="AI444" i="8"/>
  <c r="AI373" i="8"/>
  <c r="AI350" i="8"/>
  <c r="AI220" i="8"/>
  <c r="AI172" i="8"/>
  <c r="AI159" i="8"/>
  <c r="AI83" i="8"/>
  <c r="AI68" i="8"/>
  <c r="AI62" i="8"/>
  <c r="AI21" i="8"/>
  <c r="AI367" i="8"/>
  <c r="AI254" i="8"/>
  <c r="AI253" i="8"/>
  <c r="AI143" i="8"/>
  <c r="AI112" i="8"/>
  <c r="AI70" i="8"/>
  <c r="AI13" i="8"/>
  <c r="AI282" i="8"/>
  <c r="AI221" i="8"/>
  <c r="AI194" i="8"/>
  <c r="AI132" i="8"/>
  <c r="AI117" i="8"/>
  <c r="AI133" i="8"/>
  <c r="AI53" i="8"/>
  <c r="AI9" i="8"/>
  <c r="AI283" i="8"/>
  <c r="AI64" i="8"/>
  <c r="AI247" i="8"/>
  <c r="AI76" i="8"/>
  <c r="AI55" i="8"/>
  <c r="AI51" i="8"/>
  <c r="AI32" i="8"/>
  <c r="AI18" i="8"/>
  <c r="AI347" i="8"/>
  <c r="AI166" i="8"/>
  <c r="AI69" i="8"/>
  <c r="AI419" i="8"/>
  <c r="AI303" i="8"/>
  <c r="AI107" i="8"/>
  <c r="AI100" i="8"/>
  <c r="AI239" i="8"/>
  <c r="AI73" i="8"/>
  <c r="AI11" i="8"/>
  <c r="AI142" i="8"/>
  <c r="AI349" i="8"/>
  <c r="AI273" i="8"/>
  <c r="AI150" i="8"/>
  <c r="AI208" i="8"/>
  <c r="AI158" i="8"/>
  <c r="AI86" i="8"/>
  <c r="AI92" i="8"/>
  <c r="AI27" i="8"/>
  <c r="AI198" i="8"/>
  <c r="AI46" i="8"/>
  <c r="AI258" i="8"/>
  <c r="AI128" i="8"/>
  <c r="AI224" i="8"/>
  <c r="AI231" i="8"/>
  <c r="AI192" i="8"/>
  <c r="AI122" i="8"/>
  <c r="AI49" i="8"/>
  <c r="AI35" i="8"/>
  <c r="AI34" i="8" s="1"/>
  <c r="AI22" i="8"/>
  <c r="AI77" i="8"/>
  <c r="AI93" i="8"/>
  <c r="AI26" i="8"/>
  <c r="AI29" i="8"/>
  <c r="AI31" i="8"/>
  <c r="AI193" i="8"/>
  <c r="AI164" i="8"/>
  <c r="AI123" i="8"/>
  <c r="AI61" i="8"/>
  <c r="AI106" i="8"/>
  <c r="AI85" i="8"/>
  <c r="AI57" i="8"/>
  <c r="AI138" i="8"/>
  <c r="AI12" i="8"/>
  <c r="AI175" i="8"/>
  <c r="AI28" i="8"/>
  <c r="AI41" i="8"/>
  <c r="AI237" i="8"/>
  <c r="AI10" i="8"/>
  <c r="AI206" i="8"/>
  <c r="AI16" i="8"/>
  <c r="AI17" i="8"/>
  <c r="AH54" i="8"/>
  <c r="AH365" i="8"/>
  <c r="AH63" i="8"/>
  <c r="AH518" i="8"/>
  <c r="AH212" i="8"/>
  <c r="AH450" i="8"/>
  <c r="AH45" i="8"/>
  <c r="AH178" i="8"/>
  <c r="AH586" i="8"/>
  <c r="AH620" i="8"/>
  <c r="AH603" i="8"/>
  <c r="AH161" i="8"/>
  <c r="AH689" i="8"/>
  <c r="AH569" i="8"/>
  <c r="AH433" i="8"/>
  <c r="AH99" i="8"/>
  <c r="AH399" i="8"/>
  <c r="AH263" i="8"/>
  <c r="AH81" i="8"/>
  <c r="AK4" i="8"/>
  <c r="AJ6" i="8"/>
  <c r="W7" i="1"/>
  <c r="Q17" i="10" s="1"/>
  <c r="Y246" i="1"/>
  <c r="X44" i="1"/>
  <c r="Y552" i="1"/>
  <c r="Y433" i="1"/>
  <c r="Y450" i="1"/>
  <c r="Y314" i="1"/>
  <c r="Y671" i="1"/>
  <c r="Y229" i="1"/>
  <c r="Y654" i="1"/>
  <c r="Y637" i="1"/>
  <c r="Y161" i="1"/>
  <c r="Y620" i="1"/>
  <c r="Y39" i="1"/>
  <c r="Y501" i="1"/>
  <c r="Y297" i="1"/>
  <c r="Z9" i="1"/>
  <c r="Z25" i="1"/>
  <c r="Z20" i="1"/>
  <c r="Z35" i="1"/>
  <c r="Z50" i="1"/>
  <c r="Z19" i="1"/>
  <c r="Z53" i="1"/>
  <c r="Z59" i="1"/>
  <c r="Z64" i="1"/>
  <c r="Z80" i="1"/>
  <c r="Z95" i="1"/>
  <c r="Z18" i="1"/>
  <c r="Z30" i="1"/>
  <c r="Z75" i="1"/>
  <c r="Z11" i="1"/>
  <c r="Z17" i="1"/>
  <c r="Z55" i="1"/>
  <c r="Z70" i="1"/>
  <c r="Z74" i="1"/>
  <c r="Z88" i="1"/>
  <c r="Z93" i="1"/>
  <c r="Z118" i="1"/>
  <c r="Z135" i="1"/>
  <c r="Z155" i="1"/>
  <c r="Z177" i="1"/>
  <c r="Z181" i="1"/>
  <c r="Z14" i="1"/>
  <c r="Z26" i="1"/>
  <c r="Z23" i="1"/>
  <c r="Z43" i="1"/>
  <c r="Z48" i="1"/>
  <c r="Z56" i="1"/>
  <c r="Z98" i="1"/>
  <c r="Z116" i="1"/>
  <c r="Z137" i="1"/>
  <c r="Z149" i="1"/>
  <c r="Z150" i="1"/>
  <c r="Z169" i="1"/>
  <c r="Z182" i="1"/>
  <c r="Z207" i="1"/>
  <c r="Z216" i="1"/>
  <c r="Z79" i="1"/>
  <c r="Z117" i="1"/>
  <c r="Z138" i="1"/>
  <c r="Z151" i="1"/>
  <c r="Z170" i="1"/>
  <c r="Z183" i="1"/>
  <c r="Z202" i="1"/>
  <c r="Z15" i="1"/>
  <c r="Z29" i="1"/>
  <c r="Z91" i="1"/>
  <c r="Z100" i="1"/>
  <c r="Z105" i="1"/>
  <c r="Z142" i="1"/>
  <c r="Z145" i="1"/>
  <c r="Z166" i="1"/>
  <c r="Z205" i="1"/>
  <c r="Z217" i="1"/>
  <c r="Z237" i="1"/>
  <c r="Z258" i="1"/>
  <c r="Z279" i="1"/>
  <c r="Z284" i="1"/>
  <c r="Z301" i="1"/>
  <c r="Z317" i="1"/>
  <c r="Z334" i="1"/>
  <c r="Z360" i="1"/>
  <c r="Z377" i="1"/>
  <c r="Z22" i="1"/>
  <c r="Z41" i="1"/>
  <c r="Z87" i="1"/>
  <c r="Z112" i="1"/>
  <c r="Z175" i="1"/>
  <c r="Z204" i="1"/>
  <c r="Z206" i="1"/>
  <c r="Z218" i="1"/>
  <c r="Z232" i="1"/>
  <c r="Z253" i="1"/>
  <c r="Z274" i="1"/>
  <c r="Z295" i="1"/>
  <c r="Z312" i="1"/>
  <c r="Z328" i="1"/>
  <c r="Z345" i="1"/>
  <c r="Z355" i="1"/>
  <c r="Z372" i="1"/>
  <c r="Z387" i="1"/>
  <c r="Z31" i="1"/>
  <c r="Z89" i="1"/>
  <c r="Z123" i="1"/>
  <c r="Z164" i="1"/>
  <c r="Z171" i="1"/>
  <c r="Z189" i="1"/>
  <c r="Z194" i="1"/>
  <c r="Z201" i="1"/>
  <c r="Z208" i="1"/>
  <c r="Z221" i="1"/>
  <c r="Z226" i="1"/>
  <c r="Z235" i="1"/>
  <c r="Z250" i="1"/>
  <c r="Z262" i="1"/>
  <c r="Z265" i="1"/>
  <c r="Z277" i="1"/>
  <c r="Z292" i="1"/>
  <c r="Z305" i="1"/>
  <c r="Z319" i="1"/>
  <c r="Z332" i="1"/>
  <c r="Z344" i="1"/>
  <c r="Z388" i="1"/>
  <c r="Z403" i="1"/>
  <c r="Z424" i="1"/>
  <c r="Z439" i="1"/>
  <c r="Z466" i="1"/>
  <c r="Z483" i="1"/>
  <c r="Z488" i="1"/>
  <c r="Z505" i="1"/>
  <c r="Z522" i="1"/>
  <c r="Z537" i="1"/>
  <c r="Z554" i="1"/>
  <c r="Z576" i="1"/>
  <c r="Z592" i="1"/>
  <c r="Z609" i="1"/>
  <c r="Z626" i="1"/>
  <c r="Z643" i="1"/>
  <c r="Z660" i="1"/>
  <c r="Z677" i="1"/>
  <c r="Z692" i="1"/>
  <c r="Z698" i="1"/>
  <c r="Z16" i="1"/>
  <c r="Z47" i="1"/>
  <c r="Z102" i="1"/>
  <c r="Z125" i="1"/>
  <c r="Z140" i="1"/>
  <c r="Z158" i="1"/>
  <c r="Z173" i="1"/>
  <c r="Z234" i="1"/>
  <c r="Z249" i="1"/>
  <c r="Z261" i="1"/>
  <c r="Z264" i="1"/>
  <c r="Z276" i="1"/>
  <c r="Z291" i="1"/>
  <c r="Z304" i="1"/>
  <c r="Z318" i="1"/>
  <c r="Z330" i="1"/>
  <c r="Z343" i="1"/>
  <c r="Z359" i="1"/>
  <c r="Z414" i="1"/>
  <c r="Z419" i="1"/>
  <c r="Z434" i="1"/>
  <c r="Z461" i="1"/>
  <c r="Z478" i="1"/>
  <c r="Z499" i="1"/>
  <c r="Z516" i="1"/>
  <c r="Z533" i="1"/>
  <c r="Z548" i="1"/>
  <c r="Z565" i="1"/>
  <c r="Z571" i="1"/>
  <c r="Z587" i="1"/>
  <c r="Z604" i="1"/>
  <c r="Z621" i="1"/>
  <c r="Z638" i="1"/>
  <c r="Z655" i="1"/>
  <c r="Z672" i="1"/>
  <c r="Z688" i="1"/>
  <c r="Z42" i="1"/>
  <c r="Z69" i="1"/>
  <c r="Z78" i="1"/>
  <c r="Z12" i="1"/>
  <c r="Z104" i="1"/>
  <c r="Z128" i="1"/>
  <c r="Z136" i="1"/>
  <c r="Z180" i="1"/>
  <c r="Z225" i="1"/>
  <c r="Z285" i="1"/>
  <c r="Z347" i="1"/>
  <c r="Z349" i="1"/>
  <c r="Z361" i="1"/>
  <c r="Z368" i="1"/>
  <c r="Z408" i="1"/>
  <c r="Z423" i="1"/>
  <c r="Z453" i="1"/>
  <c r="Z465" i="1"/>
  <c r="Z493" i="1"/>
  <c r="Z529" i="1"/>
  <c r="Z546" i="1"/>
  <c r="Z559" i="1"/>
  <c r="Z583" i="1"/>
  <c r="Z610" i="1"/>
  <c r="Z623" i="1"/>
  <c r="Z635" i="1"/>
  <c r="Z648" i="1"/>
  <c r="Z684" i="1"/>
  <c r="Z701" i="1"/>
  <c r="Z209" i="1"/>
  <c r="Z251" i="1"/>
  <c r="Z257" i="1"/>
  <c r="Z406" i="1"/>
  <c r="Z438" i="1"/>
  <c r="Z139" i="1"/>
  <c r="Z147" i="1"/>
  <c r="Z186" i="1"/>
  <c r="Z197" i="1"/>
  <c r="Z199" i="1"/>
  <c r="Z231" i="1"/>
  <c r="Z243" i="1"/>
  <c r="Z254" i="1"/>
  <c r="Z260" i="1"/>
  <c r="Z271" i="1"/>
  <c r="Z282" i="1"/>
  <c r="Z288" i="1"/>
  <c r="Z315" i="1"/>
  <c r="Z364" i="1"/>
  <c r="Z371" i="1"/>
  <c r="Z407" i="1"/>
  <c r="Z422" i="1"/>
  <c r="Z452" i="1"/>
  <c r="Z464" i="1"/>
  <c r="Z477" i="1"/>
  <c r="Z492" i="1"/>
  <c r="Z528" i="1"/>
  <c r="Z545" i="1"/>
  <c r="Z558" i="1"/>
  <c r="Z582" i="1"/>
  <c r="Z622" i="1"/>
  <c r="Z634" i="1"/>
  <c r="Z647" i="1"/>
  <c r="Z683" i="1"/>
  <c r="Z700" i="1"/>
  <c r="Z10" i="1"/>
  <c r="Z57" i="1"/>
  <c r="Z67" i="1"/>
  <c r="Z83" i="1"/>
  <c r="Z122" i="1"/>
  <c r="Z131" i="1"/>
  <c r="Z153" i="1"/>
  <c r="Z220" i="1"/>
  <c r="Z240" i="1"/>
  <c r="Z268" i="1"/>
  <c r="Z298" i="1"/>
  <c r="Z324" i="1"/>
  <c r="Z374" i="1"/>
  <c r="Z380" i="1"/>
  <c r="Z385" i="1"/>
  <c r="Z421" i="1"/>
  <c r="Z451" i="1"/>
  <c r="Z463" i="1"/>
  <c r="Z106" i="1"/>
  <c r="Z143" i="1"/>
  <c r="Z185" i="1"/>
  <c r="Z200" i="1"/>
  <c r="Z223" i="1"/>
  <c r="Z227" i="1"/>
  <c r="Z242" i="1"/>
  <c r="Z245" i="1"/>
  <c r="Z311" i="1"/>
  <c r="Z335" i="1"/>
  <c r="Z352" i="1"/>
  <c r="Z370" i="1"/>
  <c r="Z392" i="1"/>
  <c r="Z394" i="1"/>
  <c r="Z448" i="1"/>
  <c r="Z454" i="1"/>
  <c r="Z456" i="1"/>
  <c r="Z509" i="1"/>
  <c r="Z515" i="1"/>
  <c r="Z562" i="1"/>
  <c r="Z568" i="1"/>
  <c r="Z628" i="1"/>
  <c r="Z664" i="1"/>
  <c r="Z670" i="1"/>
  <c r="Z13" i="1"/>
  <c r="Z28" i="1"/>
  <c r="Z96" i="1"/>
  <c r="Z97" i="1"/>
  <c r="Z152" i="1"/>
  <c r="Z160" i="1"/>
  <c r="Z187" i="1"/>
  <c r="Z341" i="1"/>
  <c r="Z358" i="1"/>
  <c r="Z417" i="1"/>
  <c r="Z475" i="1"/>
  <c r="Z486" i="1"/>
  <c r="Z534" i="1"/>
  <c r="Z578" i="1"/>
  <c r="Z598" i="1"/>
  <c r="Z605" i="1"/>
  <c r="Z694" i="1"/>
  <c r="Z350" i="1"/>
  <c r="Z390" i="1"/>
  <c r="Z404" i="1"/>
  <c r="Z581" i="1"/>
  <c r="Z601" i="1"/>
  <c r="Z650" i="1"/>
  <c r="Z657" i="1"/>
  <c r="Z24" i="1"/>
  <c r="Z68" i="1"/>
  <c r="Z92" i="1"/>
  <c r="Z94" i="1"/>
  <c r="Z120" i="1"/>
  <c r="Z286" i="1"/>
  <c r="Z376" i="1"/>
  <c r="Z379" i="1"/>
  <c r="Z428" i="1"/>
  <c r="Z460" i="1"/>
  <c r="Z470" i="1"/>
  <c r="Z481" i="1"/>
  <c r="Z511" i="1"/>
  <c r="Z551" i="1"/>
  <c r="Z584" i="1"/>
  <c r="Z611" i="1"/>
  <c r="Z653" i="1"/>
  <c r="Z666" i="1"/>
  <c r="Z266" i="1"/>
  <c r="Z269" i="1"/>
  <c r="Z32" i="1"/>
  <c r="Z71" i="1"/>
  <c r="Z84" i="1"/>
  <c r="Z107" i="1"/>
  <c r="Z126" i="1"/>
  <c r="Z326" i="1"/>
  <c r="Z329" i="1"/>
  <c r="Z381" i="1"/>
  <c r="Z400" i="1"/>
  <c r="Z409" i="1"/>
  <c r="Z489" i="1"/>
  <c r="Z519" i="1"/>
  <c r="Z525" i="1"/>
  <c r="Z589" i="1"/>
  <c r="Z595" i="1"/>
  <c r="Z625" i="1"/>
  <c r="Z631" i="1"/>
  <c r="Z644" i="1"/>
  <c r="Z674" i="1"/>
  <c r="Z680" i="1"/>
  <c r="Z294" i="1"/>
  <c r="Z338" i="1"/>
  <c r="Z373" i="1"/>
  <c r="Z396" i="1"/>
  <c r="Z426" i="1"/>
  <c r="Z458" i="1"/>
  <c r="Z468" i="1"/>
  <c r="Z539" i="1"/>
  <c r="Z572" i="1"/>
  <c r="Z641" i="1"/>
  <c r="Z38" i="1"/>
  <c r="Z40" i="1"/>
  <c r="Z85" i="1"/>
  <c r="Z86" i="1"/>
  <c r="Z108" i="1"/>
  <c r="Z162" i="1"/>
  <c r="Z213" i="1"/>
  <c r="Z224" i="1"/>
  <c r="Z306" i="1"/>
  <c r="Z309" i="1"/>
  <c r="Z402" i="1"/>
  <c r="Z411" i="1"/>
  <c r="Z441" i="1"/>
  <c r="Z495" i="1"/>
  <c r="Z502" i="1"/>
  <c r="Z531" i="1"/>
  <c r="Z536" i="1"/>
  <c r="Z542" i="1"/>
  <c r="Z555" i="1"/>
  <c r="Z575" i="1"/>
  <c r="Z608" i="1"/>
  <c r="Z686" i="1"/>
  <c r="Z691" i="1"/>
  <c r="Z283" i="1"/>
  <c r="Z321" i="1"/>
  <c r="Z398" i="1"/>
  <c r="Z430" i="1"/>
  <c r="Z462" i="1"/>
  <c r="Z498" i="1"/>
  <c r="Z617" i="1"/>
  <c r="Z119" i="1"/>
  <c r="Z154" i="1"/>
  <c r="Z163" i="1"/>
  <c r="Z179" i="1"/>
  <c r="Z333" i="1"/>
  <c r="Z82" i="1"/>
  <c r="Z336" i="1"/>
  <c r="Z353" i="1"/>
  <c r="Z356" i="1"/>
  <c r="Z174" i="1"/>
  <c r="Z192" i="1"/>
  <c r="Z300" i="1"/>
  <c r="Z410" i="1"/>
  <c r="Z27" i="1"/>
  <c r="Z33" i="1"/>
  <c r="Z36" i="1"/>
  <c r="Z65" i="1"/>
  <c r="Z76" i="1"/>
  <c r="Z103" i="1"/>
  <c r="Z129" i="1"/>
  <c r="Z184" i="1"/>
  <c r="Z222" i="1"/>
  <c r="Z49" i="1"/>
  <c r="Z296" i="1"/>
  <c r="Z393" i="1"/>
  <c r="Z429" i="1"/>
  <c r="Z436" i="1"/>
  <c r="Z445" i="1"/>
  <c r="Z544" i="1"/>
  <c r="Z550" i="1"/>
  <c r="Z37" i="1"/>
  <c r="Z148" i="1"/>
  <c r="Z167" i="1"/>
  <c r="Z172" i="1"/>
  <c r="Z210" i="1"/>
  <c r="Z215" i="1"/>
  <c r="Z228" i="1"/>
  <c r="Z233" i="1"/>
  <c r="Z267" i="1"/>
  <c r="Z290" i="1"/>
  <c r="Z323" i="1"/>
  <c r="Z327" i="1"/>
  <c r="Z366" i="1"/>
  <c r="Z115" i="1"/>
  <c r="Z134" i="1"/>
  <c r="Z51" i="1"/>
  <c r="Z77" i="1"/>
  <c r="Z203" i="1"/>
  <c r="Z241" i="1"/>
  <c r="Z278" i="1"/>
  <c r="Z363" i="1"/>
  <c r="Z389" i="1"/>
  <c r="Z479" i="1"/>
  <c r="Z480" i="1"/>
  <c r="Z543" i="1"/>
  <c r="Z596" i="1"/>
  <c r="Z602" i="1"/>
  <c r="Z646" i="1"/>
  <c r="Z652" i="1"/>
  <c r="Z236" i="1"/>
  <c r="Z259" i="1"/>
  <c r="Z577" i="1"/>
  <c r="Z597" i="1"/>
  <c r="Z632" i="1"/>
  <c r="Z639" i="1"/>
  <c r="Z111" i="1"/>
  <c r="Z113" i="1"/>
  <c r="Z124" i="1"/>
  <c r="Z168" i="1"/>
  <c r="Z303" i="1"/>
  <c r="Z367" i="1"/>
  <c r="Z391" i="1"/>
  <c r="Z418" i="1"/>
  <c r="Z432" i="1"/>
  <c r="Z437" i="1"/>
  <c r="Z494" i="1"/>
  <c r="Z506" i="1"/>
  <c r="Z507" i="1"/>
  <c r="Z508" i="1"/>
  <c r="Z520" i="1"/>
  <c r="Z521" i="1"/>
  <c r="Z532" i="1"/>
  <c r="Z52" i="1"/>
  <c r="Z121" i="1"/>
  <c r="Z244" i="1"/>
  <c r="Z247" i="1"/>
  <c r="Z316" i="1"/>
  <c r="Z340" i="1"/>
  <c r="Z362" i="1"/>
  <c r="Z375" i="1"/>
  <c r="Z383" i="1"/>
  <c r="Z420" i="1"/>
  <c r="Z476" i="1"/>
  <c r="Z485" i="1"/>
  <c r="Z538" i="1"/>
  <c r="Z547" i="1"/>
  <c r="Z613" i="1"/>
  <c r="Z616" i="1"/>
  <c r="Z619" i="1"/>
  <c r="Z636" i="1"/>
  <c r="Z60" i="1"/>
  <c r="Z325" i="1"/>
  <c r="Z482" i="1"/>
  <c r="Z230" i="1"/>
  <c r="Z503" i="1"/>
  <c r="Z612" i="1"/>
  <c r="Z615" i="1"/>
  <c r="Z618" i="1"/>
  <c r="Z624" i="1"/>
  <c r="Z630" i="1"/>
  <c r="Z640" i="1"/>
  <c r="Z101" i="1"/>
  <c r="Z133" i="1"/>
  <c r="Z214" i="1"/>
  <c r="Z342" i="1"/>
  <c r="Z446" i="1"/>
  <c r="Z500" i="1"/>
  <c r="Z357" i="1"/>
  <c r="Z211" i="1"/>
  <c r="Z310" i="1"/>
  <c r="Z457" i="1"/>
  <c r="Z469" i="1"/>
  <c r="Z474" i="1"/>
  <c r="Z510" i="1"/>
  <c r="Z527" i="1"/>
  <c r="Z629" i="1"/>
  <c r="Z699" i="1"/>
  <c r="Z308" i="1"/>
  <c r="Z442" i="1"/>
  <c r="Z649" i="1"/>
  <c r="Z656" i="1"/>
  <c r="Z697" i="1"/>
  <c r="Z114" i="1"/>
  <c r="Z281" i="1"/>
  <c r="Z293" i="1"/>
  <c r="Z413" i="1"/>
  <c r="Z517" i="1"/>
  <c r="Z159" i="1"/>
  <c r="Z188" i="1"/>
  <c r="Z401" i="1"/>
  <c r="Z540" i="1"/>
  <c r="Z556" i="1"/>
  <c r="Z564" i="1"/>
  <c r="Z665" i="1"/>
  <c r="Z678" i="1"/>
  <c r="Z351" i="1"/>
  <c r="Z472" i="1"/>
  <c r="Z523" i="1"/>
  <c r="Z573" i="1"/>
  <c r="Z633" i="1"/>
  <c r="Z255" i="1"/>
  <c r="Z378" i="1"/>
  <c r="Z443" i="1"/>
  <c r="Z449" i="1"/>
  <c r="Z667" i="1"/>
  <c r="Z676" i="1"/>
  <c r="Z21" i="1"/>
  <c r="Z248" i="1"/>
  <c r="Z299" i="1"/>
  <c r="Z307" i="1"/>
  <c r="Z444" i="1"/>
  <c r="Z491" i="1"/>
  <c r="Z560" i="1"/>
  <c r="Z591" i="1"/>
  <c r="Z46" i="1"/>
  <c r="Z156" i="1"/>
  <c r="Z165" i="1"/>
  <c r="Z567" i="1"/>
  <c r="Z599" i="1"/>
  <c r="Z594" i="1"/>
  <c r="Z132" i="1"/>
  <c r="Z275" i="1"/>
  <c r="Z384" i="1"/>
  <c r="Z427" i="1"/>
  <c r="Z455" i="1"/>
  <c r="Z512" i="1"/>
  <c r="Z514" i="1"/>
  <c r="Z585" i="1"/>
  <c r="Z590" i="1"/>
  <c r="Z659" i="1"/>
  <c r="Z580" i="1"/>
  <c r="Z58" i="1"/>
  <c r="Z239" i="1"/>
  <c r="Z526" i="1"/>
  <c r="Z668" i="1"/>
  <c r="Z176" i="1"/>
  <c r="Z302" i="1"/>
  <c r="Z386" i="1"/>
  <c r="Z412" i="1"/>
  <c r="Z435" i="1"/>
  <c r="Z651" i="1"/>
  <c r="Z673" i="1"/>
  <c r="Z702" i="1"/>
  <c r="Z496" i="1"/>
  <c r="Z681" i="1"/>
  <c r="Z354" i="1"/>
  <c r="Z563" i="1"/>
  <c r="Z642" i="1"/>
  <c r="Z663" i="1"/>
  <c r="Z685" i="1"/>
  <c r="Z252" i="1"/>
  <c r="Z425" i="1"/>
  <c r="Z431" i="1"/>
  <c r="Z607" i="1"/>
  <c r="Z66" i="1"/>
  <c r="Z198" i="1"/>
  <c r="Z272" i="1"/>
  <c r="Z447" i="1"/>
  <c r="Z504" i="1"/>
  <c r="Z73" i="1"/>
  <c r="Z146" i="1"/>
  <c r="Z346" i="1"/>
  <c r="Z397" i="1"/>
  <c r="Z524" i="1"/>
  <c r="Z553" i="1"/>
  <c r="Z566" i="1"/>
  <c r="Z62" i="1"/>
  <c r="Z130" i="1"/>
  <c r="Z557" i="1"/>
  <c r="Z693" i="1"/>
  <c r="Z219" i="1"/>
  <c r="Z289" i="1"/>
  <c r="Z497" i="1"/>
  <c r="Z593" i="1"/>
  <c r="Z606" i="1"/>
  <c r="Z256" i="1"/>
  <c r="Z645" i="1"/>
  <c r="Z658" i="1"/>
  <c r="Z191" i="1"/>
  <c r="Z661" i="1"/>
  <c r="Z157" i="1"/>
  <c r="Z273" i="1"/>
  <c r="Z530" i="1"/>
  <c r="Z600" i="1"/>
  <c r="Z662" i="1"/>
  <c r="Z690" i="1"/>
  <c r="Z549" i="1"/>
  <c r="Z614" i="1"/>
  <c r="Z141" i="1"/>
  <c r="Z196" i="1"/>
  <c r="Z337" i="1"/>
  <c r="Z570" i="1"/>
  <c r="Z679" i="1"/>
  <c r="Z687" i="1"/>
  <c r="Z682" i="1"/>
  <c r="Z190" i="1"/>
  <c r="Z270" i="1"/>
  <c r="Z320" i="1"/>
  <c r="Z415" i="1"/>
  <c r="Z339" i="1"/>
  <c r="Z405" i="1"/>
  <c r="Z574" i="1"/>
  <c r="Z61" i="1"/>
  <c r="Z238" i="1"/>
  <c r="Z322" i="1"/>
  <c r="Z395" i="1"/>
  <c r="Z193" i="1"/>
  <c r="Z588" i="1"/>
  <c r="Z703" i="1"/>
  <c r="Z440" i="1"/>
  <c r="Z471" i="1"/>
  <c r="Z487" i="1"/>
  <c r="Z675" i="1"/>
  <c r="Z627" i="1"/>
  <c r="Z287" i="1"/>
  <c r="Z459" i="1"/>
  <c r="Z579" i="1"/>
  <c r="Z369" i="1"/>
  <c r="Z669" i="1"/>
  <c r="Z313" i="1"/>
  <c r="Z473" i="1"/>
  <c r="Z490" i="1"/>
  <c r="Z513" i="1"/>
  <c r="Z561" i="1"/>
  <c r="Z541" i="1"/>
  <c r="Y280" i="1"/>
  <c r="Y331" i="1"/>
  <c r="Y416" i="1"/>
  <c r="Y263" i="1"/>
  <c r="Y484" i="1"/>
  <c r="Y348" i="1"/>
  <c r="Y569" i="1"/>
  <c r="Y695" i="1"/>
  <c r="Y518" i="1"/>
  <c r="Y54" i="1"/>
  <c r="Y72" i="1"/>
  <c r="Y195" i="1"/>
  <c r="Y45" i="1"/>
  <c r="Y535" i="1"/>
  <c r="Y127" i="1"/>
  <c r="Y467" i="1"/>
  <c r="Y99" i="1"/>
  <c r="Y144" i="1"/>
  <c r="Y586" i="1"/>
  <c r="Y34" i="1"/>
  <c r="Y399" i="1"/>
  <c r="Y90" i="1"/>
  <c r="Y81" i="1"/>
  <c r="Y382" i="1"/>
  <c r="Y603" i="1"/>
  <c r="Y365" i="1"/>
  <c r="Y178" i="1"/>
  <c r="Y689" i="1"/>
  <c r="Y110" i="1"/>
  <c r="Y212" i="1"/>
  <c r="X109" i="1"/>
  <c r="Y63" i="1"/>
  <c r="U5" i="1"/>
  <c r="O18" i="10" s="1"/>
  <c r="AA6" i="1"/>
  <c r="AB4" i="1"/>
  <c r="W8" i="1" l="1"/>
  <c r="Q13" i="10"/>
  <c r="Q15" i="10" s="1"/>
  <c r="AG12" i="10"/>
  <c r="AG11" i="10"/>
  <c r="AF8" i="8"/>
  <c r="AG7" i="8"/>
  <c r="AG8" i="8" s="1"/>
  <c r="X7" i="1"/>
  <c r="R17" i="10" s="1"/>
  <c r="AH44" i="8"/>
  <c r="AI54" i="8"/>
  <c r="AI695" i="8"/>
  <c r="AI212" i="8"/>
  <c r="AI484" i="8"/>
  <c r="AI552" i="8"/>
  <c r="AI450" i="8"/>
  <c r="AI144" i="8"/>
  <c r="AI365" i="8"/>
  <c r="AI603" i="8"/>
  <c r="AI586" i="8"/>
  <c r="AI127" i="8"/>
  <c r="AI99" i="8"/>
  <c r="AI90" i="8"/>
  <c r="AI671" i="8"/>
  <c r="AI569" i="8"/>
  <c r="AI416" i="8"/>
  <c r="AI399" i="8"/>
  <c r="AI229" i="8"/>
  <c r="AI110" i="8"/>
  <c r="AI535" i="8"/>
  <c r="AI518" i="8"/>
  <c r="AI161" i="8"/>
  <c r="AI263" i="8"/>
  <c r="AI689" i="8"/>
  <c r="AI620" i="8"/>
  <c r="AI297" i="8"/>
  <c r="AI178" i="8"/>
  <c r="AI331" i="8"/>
  <c r="AJ698" i="8"/>
  <c r="AJ688" i="8"/>
  <c r="AJ702" i="8"/>
  <c r="AJ696" i="8"/>
  <c r="AJ693" i="8"/>
  <c r="AJ690" i="8"/>
  <c r="AJ684" i="8"/>
  <c r="AJ700" i="8"/>
  <c r="AJ687" i="8"/>
  <c r="AJ665" i="8"/>
  <c r="AJ683" i="8"/>
  <c r="AJ681" i="8"/>
  <c r="AJ669" i="8"/>
  <c r="AJ694" i="8"/>
  <c r="AJ674" i="8"/>
  <c r="AJ667" i="8"/>
  <c r="AJ672" i="8"/>
  <c r="AJ643" i="8"/>
  <c r="AJ699" i="8"/>
  <c r="AJ657" i="8"/>
  <c r="AJ652" i="8"/>
  <c r="AJ649" i="8"/>
  <c r="AJ633" i="8"/>
  <c r="AJ617" i="8"/>
  <c r="AJ679" i="8"/>
  <c r="AJ682" i="8"/>
  <c r="AJ673" i="8"/>
  <c r="AJ692" i="8"/>
  <c r="AJ662" i="8"/>
  <c r="AJ651" i="8"/>
  <c r="AJ630" i="8"/>
  <c r="AJ610" i="8"/>
  <c r="AJ658" i="8"/>
  <c r="AJ650" i="8"/>
  <c r="AJ678" i="8"/>
  <c r="AJ670" i="8"/>
  <c r="AJ655" i="8"/>
  <c r="AJ647" i="8"/>
  <c r="AJ701" i="8"/>
  <c r="AJ703" i="8"/>
  <c r="AJ634" i="8"/>
  <c r="AJ632" i="8"/>
  <c r="AJ686" i="8"/>
  <c r="AJ675" i="8"/>
  <c r="AJ631" i="8"/>
  <c r="AJ625" i="8"/>
  <c r="AJ614" i="8"/>
  <c r="AJ587" i="8"/>
  <c r="AJ691" i="8"/>
  <c r="AJ660" i="8"/>
  <c r="AJ636" i="8"/>
  <c r="AJ626" i="8"/>
  <c r="AJ607" i="8"/>
  <c r="AJ598" i="8"/>
  <c r="AJ677" i="8"/>
  <c r="AJ646" i="8"/>
  <c r="AJ642" i="8"/>
  <c r="AJ624" i="8"/>
  <c r="AJ668" i="8"/>
  <c r="AJ666" i="8"/>
  <c r="AJ628" i="8"/>
  <c r="AJ627" i="8"/>
  <c r="AJ619" i="8"/>
  <c r="AJ613" i="8"/>
  <c r="AJ606" i="8"/>
  <c r="AJ588" i="8"/>
  <c r="AJ572" i="8"/>
  <c r="AJ635" i="8"/>
  <c r="AJ585" i="8"/>
  <c r="AJ562" i="8"/>
  <c r="AJ546" i="8"/>
  <c r="AJ629" i="8"/>
  <c r="AJ615" i="8"/>
  <c r="AJ612" i="8"/>
  <c r="AJ697" i="8"/>
  <c r="AJ600" i="8"/>
  <c r="AJ579" i="8"/>
  <c r="AJ578" i="8"/>
  <c r="AJ558" i="8"/>
  <c r="AJ531" i="8"/>
  <c r="AJ515" i="8"/>
  <c r="AJ499" i="8"/>
  <c r="AJ653" i="8"/>
  <c r="AJ596" i="8"/>
  <c r="AJ577" i="8"/>
  <c r="AJ571" i="8"/>
  <c r="AJ568" i="8"/>
  <c r="AJ563" i="8"/>
  <c r="AJ551" i="8"/>
  <c r="AJ542" i="8"/>
  <c r="AJ641" i="8"/>
  <c r="AJ621" i="8"/>
  <c r="AJ676" i="8"/>
  <c r="AJ656" i="8"/>
  <c r="AJ605" i="8"/>
  <c r="AJ565" i="8"/>
  <c r="AJ556" i="8"/>
  <c r="AJ549" i="8"/>
  <c r="AJ532" i="8"/>
  <c r="AJ516" i="8"/>
  <c r="AJ500" i="8"/>
  <c r="AJ645" i="8"/>
  <c r="AJ638" i="8"/>
  <c r="AJ604" i="8"/>
  <c r="AJ566" i="8"/>
  <c r="AJ545" i="8"/>
  <c r="AJ536" i="8"/>
  <c r="AJ514" i="8"/>
  <c r="AJ508" i="8"/>
  <c r="AJ505" i="8"/>
  <c r="AJ502" i="8"/>
  <c r="AJ473" i="8"/>
  <c r="AJ457" i="8"/>
  <c r="AJ608" i="8"/>
  <c r="AJ589" i="8"/>
  <c r="AJ581" i="8"/>
  <c r="AJ559" i="8"/>
  <c r="AJ544" i="8"/>
  <c r="AJ623" i="8"/>
  <c r="AJ644" i="8"/>
  <c r="AJ584" i="8"/>
  <c r="AJ561" i="8"/>
  <c r="AJ525" i="8"/>
  <c r="AJ519" i="8"/>
  <c r="AJ494" i="8"/>
  <c r="AJ487" i="8"/>
  <c r="AJ474" i="8"/>
  <c r="AJ458" i="8"/>
  <c r="AJ442" i="8"/>
  <c r="AJ426" i="8"/>
  <c r="AJ592" i="8"/>
  <c r="AJ570" i="8"/>
  <c r="AJ471" i="8"/>
  <c r="AJ468" i="8"/>
  <c r="AJ465" i="8"/>
  <c r="AJ459" i="8"/>
  <c r="AJ439" i="8"/>
  <c r="AJ432" i="8"/>
  <c r="AJ420" i="8"/>
  <c r="AJ400" i="8"/>
  <c r="AJ663" i="8"/>
  <c r="AJ648" i="8"/>
  <c r="AJ618" i="8"/>
  <c r="AJ580" i="8"/>
  <c r="AJ576" i="8"/>
  <c r="AJ557" i="8"/>
  <c r="AJ537" i="8"/>
  <c r="AJ462" i="8"/>
  <c r="AJ593" i="8"/>
  <c r="AJ582" i="8"/>
  <c r="AJ554" i="8"/>
  <c r="AJ639" i="8"/>
  <c r="AJ609" i="8"/>
  <c r="AJ583" i="8"/>
  <c r="AJ517" i="8"/>
  <c r="AJ492" i="8"/>
  <c r="AJ485" i="8"/>
  <c r="AJ482" i="8"/>
  <c r="AJ479" i="8"/>
  <c r="AJ476" i="8"/>
  <c r="AJ456" i="8"/>
  <c r="AJ447" i="8"/>
  <c r="AJ444" i="8"/>
  <c r="AJ430" i="8"/>
  <c r="AJ417" i="8"/>
  <c r="AJ401" i="8"/>
  <c r="AJ385" i="8"/>
  <c r="AJ369" i="8"/>
  <c r="AJ602" i="8"/>
  <c r="AJ540" i="8"/>
  <c r="AJ521" i="8"/>
  <c r="AJ490" i="8"/>
  <c r="AJ461" i="8"/>
  <c r="AJ440" i="8"/>
  <c r="AJ413" i="8"/>
  <c r="AJ407" i="8"/>
  <c r="AJ383" i="8"/>
  <c r="AJ376" i="8"/>
  <c r="AJ548" i="8"/>
  <c r="AJ539" i="8"/>
  <c r="AJ410" i="8"/>
  <c r="AJ404" i="8"/>
  <c r="AJ388" i="8"/>
  <c r="AJ357" i="8"/>
  <c r="AJ590" i="8"/>
  <c r="AJ575" i="8"/>
  <c r="AJ527" i="8"/>
  <c r="AJ513" i="8"/>
  <c r="AJ616" i="8"/>
  <c r="AJ541" i="8"/>
  <c r="AJ523" i="8"/>
  <c r="AJ453" i="8"/>
  <c r="AJ418" i="8"/>
  <c r="AJ398" i="8"/>
  <c r="AJ395" i="8"/>
  <c r="AJ392" i="8"/>
  <c r="AJ386" i="8"/>
  <c r="AJ573" i="8"/>
  <c r="AJ497" i="8"/>
  <c r="AJ424" i="8"/>
  <c r="AJ402" i="8"/>
  <c r="AJ371" i="8"/>
  <c r="AJ355" i="8"/>
  <c r="AJ339" i="8"/>
  <c r="AJ323" i="8"/>
  <c r="AJ307" i="8"/>
  <c r="AJ291" i="8"/>
  <c r="AJ275" i="8"/>
  <c r="AJ259" i="8"/>
  <c r="AJ243" i="8"/>
  <c r="AJ227" i="8"/>
  <c r="AJ211" i="8"/>
  <c r="AJ179" i="8"/>
  <c r="AJ163" i="8"/>
  <c r="AJ147" i="8"/>
  <c r="AJ661" i="8"/>
  <c r="AJ555" i="8"/>
  <c r="AJ406" i="8"/>
  <c r="AJ378" i="8"/>
  <c r="AJ370" i="8"/>
  <c r="AJ364" i="8"/>
  <c r="AJ350" i="8"/>
  <c r="AJ334" i="8"/>
  <c r="AJ318" i="8"/>
  <c r="AJ302" i="8"/>
  <c r="AJ286" i="8"/>
  <c r="AJ270" i="8"/>
  <c r="AJ254" i="8"/>
  <c r="AJ238" i="8"/>
  <c r="AJ222" i="8"/>
  <c r="AJ206" i="8"/>
  <c r="AJ190" i="8"/>
  <c r="AJ174" i="8"/>
  <c r="AJ158" i="8"/>
  <c r="AJ142" i="8"/>
  <c r="AJ680" i="8"/>
  <c r="AJ533" i="8"/>
  <c r="AJ503" i="8"/>
  <c r="AJ486" i="8"/>
  <c r="AJ451" i="8"/>
  <c r="AJ446" i="8"/>
  <c r="AJ438" i="8"/>
  <c r="AJ431" i="8"/>
  <c r="AJ685" i="8"/>
  <c r="AJ622" i="8"/>
  <c r="AJ560" i="8"/>
  <c r="AJ530" i="8"/>
  <c r="AJ483" i="8"/>
  <c r="AJ356" i="8"/>
  <c r="AJ340" i="8"/>
  <c r="AJ324" i="8"/>
  <c r="AJ308" i="8"/>
  <c r="AJ292" i="8"/>
  <c r="AJ276" i="8"/>
  <c r="AJ260" i="8"/>
  <c r="AJ244" i="8"/>
  <c r="AJ228" i="8"/>
  <c r="AJ196" i="8"/>
  <c r="AJ180" i="8"/>
  <c r="AJ164" i="8"/>
  <c r="AJ148" i="8"/>
  <c r="AJ547" i="8"/>
  <c r="AJ538" i="8"/>
  <c r="AJ455" i="8"/>
  <c r="AJ408" i="8"/>
  <c r="AJ351" i="8"/>
  <c r="AJ342" i="8"/>
  <c r="AJ315" i="8"/>
  <c r="AJ287" i="8"/>
  <c r="AJ278" i="8"/>
  <c r="AJ251" i="8"/>
  <c r="AJ213" i="8"/>
  <c r="AJ205" i="8"/>
  <c r="AJ597" i="8"/>
  <c r="AJ567" i="8"/>
  <c r="AJ504" i="8"/>
  <c r="AJ480" i="8"/>
  <c r="AJ445" i="8"/>
  <c r="AJ425" i="8"/>
  <c r="AJ412" i="8"/>
  <c r="AJ394" i="8"/>
  <c r="AJ387" i="8"/>
  <c r="AJ379" i="8"/>
  <c r="AJ362" i="8"/>
  <c r="AJ341" i="8"/>
  <c r="AJ306" i="8"/>
  <c r="AJ277" i="8"/>
  <c r="AJ250" i="8"/>
  <c r="AJ242" i="8"/>
  <c r="AJ204" i="8"/>
  <c r="AJ591" i="8"/>
  <c r="AJ507" i="8"/>
  <c r="AJ477" i="8"/>
  <c r="AJ423" i="8"/>
  <c r="AJ534" i="8"/>
  <c r="AJ389" i="8"/>
  <c r="AJ375" i="8"/>
  <c r="AJ368" i="8"/>
  <c r="AJ332" i="8"/>
  <c r="AJ313" i="8"/>
  <c r="AJ304" i="8"/>
  <c r="AJ295" i="8"/>
  <c r="AJ268" i="8"/>
  <c r="AJ249" i="8"/>
  <c r="AJ240" i="8"/>
  <c r="AJ231" i="8"/>
  <c r="AJ664" i="8"/>
  <c r="AJ595" i="8"/>
  <c r="AJ553" i="8"/>
  <c r="AJ528" i="8"/>
  <c r="AJ599" i="8"/>
  <c r="AJ526" i="8"/>
  <c r="AJ522" i="8"/>
  <c r="AJ594" i="8"/>
  <c r="AJ659" i="8"/>
  <c r="AJ601" i="8"/>
  <c r="AJ472" i="8"/>
  <c r="AJ454" i="8"/>
  <c r="AJ436" i="8"/>
  <c r="AJ529" i="8"/>
  <c r="AJ498" i="8"/>
  <c r="AJ640" i="8"/>
  <c r="AJ511" i="8"/>
  <c r="AJ574" i="8"/>
  <c r="AJ506" i="8"/>
  <c r="AJ481" i="8"/>
  <c r="AJ475" i="8"/>
  <c r="AJ564" i="8"/>
  <c r="AJ543" i="8"/>
  <c r="AJ495" i="8"/>
  <c r="AJ470" i="8"/>
  <c r="AJ611" i="8"/>
  <c r="AJ512" i="8"/>
  <c r="AJ491" i="8"/>
  <c r="AJ520" i="8"/>
  <c r="AJ493" i="8"/>
  <c r="AJ449" i="8"/>
  <c r="AJ469" i="8"/>
  <c r="AJ466" i="8"/>
  <c r="AJ464" i="8"/>
  <c r="AJ448" i="8"/>
  <c r="AJ434" i="8"/>
  <c r="AJ496" i="8"/>
  <c r="AJ489" i="8"/>
  <c r="AJ478" i="8"/>
  <c r="AJ463" i="8"/>
  <c r="AJ488" i="8"/>
  <c r="AJ428" i="8"/>
  <c r="AJ443" i="8"/>
  <c r="AJ427" i="8"/>
  <c r="AJ524" i="8"/>
  <c r="AJ414" i="8"/>
  <c r="AJ397" i="8"/>
  <c r="AJ391" i="8"/>
  <c r="AJ372" i="8"/>
  <c r="AJ435" i="8"/>
  <c r="AJ422" i="8"/>
  <c r="AJ381" i="8"/>
  <c r="AJ360" i="8"/>
  <c r="AJ460" i="8"/>
  <c r="AJ419" i="8"/>
  <c r="AJ437" i="8"/>
  <c r="AJ452" i="8"/>
  <c r="AJ390" i="8"/>
  <c r="AJ344" i="8"/>
  <c r="AJ279" i="8"/>
  <c r="AJ509" i="8"/>
  <c r="AJ409" i="8"/>
  <c r="AJ363" i="8"/>
  <c r="AJ329" i="8"/>
  <c r="AJ411" i="8"/>
  <c r="AJ361" i="8"/>
  <c r="AJ352" i="8"/>
  <c r="AJ316" i="8"/>
  <c r="AJ311" i="8"/>
  <c r="AJ296" i="8"/>
  <c r="AJ550" i="8"/>
  <c r="AJ415" i="8"/>
  <c r="AJ285" i="8"/>
  <c r="AJ345" i="8"/>
  <c r="AJ336" i="8"/>
  <c r="AJ309" i="8"/>
  <c r="AJ305" i="8"/>
  <c r="AJ261" i="8"/>
  <c r="AJ300" i="8"/>
  <c r="AJ274" i="8"/>
  <c r="AJ269" i="8"/>
  <c r="AJ239" i="8"/>
  <c r="AJ232" i="8"/>
  <c r="AJ217" i="8"/>
  <c r="AJ405" i="8"/>
  <c r="AJ358" i="8"/>
  <c r="AJ264" i="8"/>
  <c r="AJ354" i="8"/>
  <c r="AJ346" i="8"/>
  <c r="AJ310" i="8"/>
  <c r="AJ289" i="8"/>
  <c r="AJ266" i="8"/>
  <c r="AJ236" i="8"/>
  <c r="AJ173" i="8"/>
  <c r="AJ353" i="8"/>
  <c r="AJ265" i="8"/>
  <c r="AJ220" i="8"/>
  <c r="AJ215" i="8"/>
  <c r="AJ207" i="8"/>
  <c r="AJ172" i="8"/>
  <c r="AJ325" i="8"/>
  <c r="AJ317" i="8"/>
  <c r="AJ294" i="8"/>
  <c r="AJ290" i="8"/>
  <c r="AJ393" i="8"/>
  <c r="AJ359" i="8"/>
  <c r="AJ241" i="8"/>
  <c r="AJ189" i="8"/>
  <c r="AJ182" i="8"/>
  <c r="AJ145" i="8"/>
  <c r="AJ130" i="8"/>
  <c r="AJ114" i="8"/>
  <c r="AJ284" i="8"/>
  <c r="AJ281" i="8"/>
  <c r="AJ197" i="8"/>
  <c r="AJ186" i="8"/>
  <c r="AJ175" i="8"/>
  <c r="AJ153" i="8"/>
  <c r="AJ125" i="8"/>
  <c r="AJ347" i="8"/>
  <c r="AJ338" i="8"/>
  <c r="AJ333" i="8"/>
  <c r="AJ301" i="8"/>
  <c r="AJ218" i="8"/>
  <c r="AJ267" i="8"/>
  <c r="AJ257" i="8"/>
  <c r="AJ226" i="8"/>
  <c r="AJ209" i="8"/>
  <c r="AJ203" i="8"/>
  <c r="AJ202" i="8"/>
  <c r="AJ187" i="8"/>
  <c r="AJ136" i="8"/>
  <c r="AJ113" i="8"/>
  <c r="AJ102" i="8"/>
  <c r="AJ86" i="8"/>
  <c r="AJ70" i="8"/>
  <c r="AJ373" i="8"/>
  <c r="AJ298" i="8"/>
  <c r="AJ233" i="8"/>
  <c r="AJ230" i="8"/>
  <c r="AJ191" i="8"/>
  <c r="AJ151" i="8"/>
  <c r="AJ140" i="8"/>
  <c r="AJ133" i="8"/>
  <c r="AJ107" i="8"/>
  <c r="AJ97" i="8"/>
  <c r="AJ510" i="8"/>
  <c r="AJ366" i="8"/>
  <c r="AJ200" i="8"/>
  <c r="AJ184" i="8"/>
  <c r="AJ166" i="8"/>
  <c r="AJ159" i="8"/>
  <c r="AJ155" i="8"/>
  <c r="AJ124" i="8"/>
  <c r="AJ118" i="8"/>
  <c r="AJ98" i="8"/>
  <c r="AJ82" i="8"/>
  <c r="AJ396" i="8"/>
  <c r="AJ319" i="8"/>
  <c r="AJ235" i="8"/>
  <c r="AJ225" i="8"/>
  <c r="AJ210" i="8"/>
  <c r="AJ129" i="8"/>
  <c r="AJ38" i="8"/>
  <c r="AJ247" i="8"/>
  <c r="AJ198" i="8"/>
  <c r="AJ185" i="8"/>
  <c r="AJ162" i="8"/>
  <c r="AJ115" i="8"/>
  <c r="AJ88" i="8"/>
  <c r="AJ64" i="8"/>
  <c r="AJ49" i="8"/>
  <c r="AJ33" i="8"/>
  <c r="AJ421" i="8"/>
  <c r="AJ193" i="8"/>
  <c r="AJ157" i="8"/>
  <c r="AJ152" i="8"/>
  <c r="AJ143" i="8"/>
  <c r="AJ337" i="8"/>
  <c r="AJ299" i="8"/>
  <c r="AJ156" i="8"/>
  <c r="AJ101" i="8"/>
  <c r="AJ79" i="8"/>
  <c r="AJ48" i="8"/>
  <c r="AJ42" i="8"/>
  <c r="AJ36" i="8"/>
  <c r="AJ30" i="8"/>
  <c r="AJ19" i="8"/>
  <c r="AJ271" i="8"/>
  <c r="AJ126" i="8"/>
  <c r="AJ56" i="8"/>
  <c r="AJ429" i="8"/>
  <c r="AJ248" i="8"/>
  <c r="AJ223" i="8"/>
  <c r="AJ177" i="8"/>
  <c r="AJ119" i="8"/>
  <c r="AJ104" i="8"/>
  <c r="AJ94" i="8"/>
  <c r="AJ14" i="8"/>
  <c r="AJ167" i="8"/>
  <c r="AJ132" i="8"/>
  <c r="AJ116" i="8"/>
  <c r="AJ111" i="8"/>
  <c r="AJ288" i="8"/>
  <c r="AJ283" i="8"/>
  <c r="AJ121" i="8"/>
  <c r="AJ65" i="8"/>
  <c r="AJ53" i="8"/>
  <c r="AJ15" i="8"/>
  <c r="AJ321" i="8"/>
  <c r="AJ234" i="8"/>
  <c r="AJ80" i="8"/>
  <c r="AJ71" i="8"/>
  <c r="AJ58" i="8"/>
  <c r="AJ40" i="8"/>
  <c r="AJ89" i="8"/>
  <c r="AJ256" i="8"/>
  <c r="AJ160" i="8"/>
  <c r="AJ137" i="8"/>
  <c r="AJ131" i="8"/>
  <c r="AJ108" i="8"/>
  <c r="AJ96" i="8"/>
  <c r="AJ95" i="8"/>
  <c r="AJ84" i="8"/>
  <c r="AJ377" i="8"/>
  <c r="AJ374" i="8"/>
  <c r="AJ188" i="8"/>
  <c r="AJ169" i="8"/>
  <c r="AJ139" i="8"/>
  <c r="AJ60" i="8"/>
  <c r="AJ24" i="8"/>
  <c r="AJ384" i="8"/>
  <c r="AJ330" i="8"/>
  <c r="AJ252" i="8"/>
  <c r="AJ168" i="8"/>
  <c r="AJ165" i="8"/>
  <c r="AJ149" i="8"/>
  <c r="AJ141" i="8"/>
  <c r="AJ75" i="8"/>
  <c r="AJ52" i="8"/>
  <c r="AJ50" i="8"/>
  <c r="AJ37" i="8"/>
  <c r="AJ23" i="8"/>
  <c r="AJ380" i="8"/>
  <c r="AJ343" i="8"/>
  <c r="AJ328" i="8"/>
  <c r="AJ245" i="8"/>
  <c r="AJ183" i="8"/>
  <c r="AJ134" i="8"/>
  <c r="AJ93" i="8"/>
  <c r="AJ41" i="8"/>
  <c r="AJ22" i="8"/>
  <c r="AJ272" i="8"/>
  <c r="AJ219" i="8"/>
  <c r="AJ367" i="8"/>
  <c r="AJ326" i="8"/>
  <c r="AJ253" i="8"/>
  <c r="AJ146" i="8"/>
  <c r="AJ112" i="8"/>
  <c r="AJ13" i="8"/>
  <c r="AJ403" i="8"/>
  <c r="AJ322" i="8"/>
  <c r="AJ320" i="8"/>
  <c r="AJ282" i="8"/>
  <c r="AJ221" i="8"/>
  <c r="AJ194" i="8"/>
  <c r="AJ176" i="8"/>
  <c r="AJ154" i="8"/>
  <c r="AJ135" i="8"/>
  <c r="AJ117" i="8"/>
  <c r="AJ87" i="8"/>
  <c r="AJ78" i="8"/>
  <c r="AJ74" i="8"/>
  <c r="AJ20" i="8"/>
  <c r="AJ12" i="8"/>
  <c r="AJ335" i="8"/>
  <c r="AJ237" i="8"/>
  <c r="AJ171" i="8"/>
  <c r="AJ138" i="8"/>
  <c r="AJ122" i="8"/>
  <c r="AJ199" i="8"/>
  <c r="AJ103" i="8"/>
  <c r="AJ76" i="8"/>
  <c r="AJ55" i="8"/>
  <c r="AJ51" i="8"/>
  <c r="AJ32" i="8"/>
  <c r="AJ18" i="8"/>
  <c r="AJ69" i="8"/>
  <c r="AJ27" i="8"/>
  <c r="AJ10" i="8"/>
  <c r="AJ293" i="8"/>
  <c r="AJ105" i="8"/>
  <c r="AJ303" i="8"/>
  <c r="AJ100" i="8"/>
  <c r="AJ216" i="8"/>
  <c r="AJ106" i="8"/>
  <c r="AJ120" i="8"/>
  <c r="AJ273" i="8"/>
  <c r="AJ150" i="8"/>
  <c r="AJ255" i="8"/>
  <c r="AJ91" i="8"/>
  <c r="AJ67" i="8"/>
  <c r="AJ11" i="8"/>
  <c r="AJ68" i="8"/>
  <c r="AJ262" i="8"/>
  <c r="AJ208" i="8"/>
  <c r="AJ21" i="8"/>
  <c r="AJ441" i="8"/>
  <c r="AJ224" i="8"/>
  <c r="AJ92" i="8"/>
  <c r="AJ35" i="8"/>
  <c r="AJ201" i="8"/>
  <c r="AJ128" i="8"/>
  <c r="AJ61" i="8"/>
  <c r="AJ26" i="8"/>
  <c r="AJ192" i="8"/>
  <c r="AJ83" i="8"/>
  <c r="AJ77" i="8"/>
  <c r="AJ47" i="8"/>
  <c r="AJ46" i="8"/>
  <c r="AJ258" i="8"/>
  <c r="AJ43" i="8"/>
  <c r="AJ29" i="8"/>
  <c r="AJ327" i="8"/>
  <c r="AJ170" i="8"/>
  <c r="AJ123" i="8"/>
  <c r="AJ59" i="8"/>
  <c r="AJ85" i="8"/>
  <c r="AJ57" i="8"/>
  <c r="AJ349" i="8"/>
  <c r="AJ214" i="8"/>
  <c r="AJ181" i="8"/>
  <c r="AJ312" i="8"/>
  <c r="AJ66" i="8"/>
  <c r="AJ73" i="8"/>
  <c r="AJ62" i="8"/>
  <c r="AJ16" i="8"/>
  <c r="AJ25" i="8"/>
  <c r="AJ9" i="8"/>
  <c r="AJ31" i="8"/>
  <c r="AJ17" i="8"/>
  <c r="AJ28" i="8"/>
  <c r="AI45" i="8"/>
  <c r="AI39" i="8"/>
  <c r="AI195" i="8"/>
  <c r="AI382" i="8"/>
  <c r="AI637" i="8"/>
  <c r="AI314" i="8"/>
  <c r="AI467" i="8"/>
  <c r="AI501" i="8"/>
  <c r="AI654" i="8"/>
  <c r="AI348" i="8"/>
  <c r="AI246" i="8"/>
  <c r="AK6" i="8"/>
  <c r="AL4" i="8"/>
  <c r="AI63" i="8"/>
  <c r="AI280" i="8"/>
  <c r="AI72" i="8"/>
  <c r="AI81" i="8"/>
  <c r="AI433" i="8"/>
  <c r="AH109" i="8"/>
  <c r="Z695" i="1"/>
  <c r="Y44" i="1"/>
  <c r="Z195" i="1"/>
  <c r="Z689" i="1"/>
  <c r="Z501" i="1"/>
  <c r="Z518" i="1"/>
  <c r="Z34" i="1"/>
  <c r="Z450" i="1"/>
  <c r="Z484" i="1"/>
  <c r="Z399" i="1"/>
  <c r="Z365" i="1"/>
  <c r="Z348" i="1"/>
  <c r="Z212" i="1"/>
  <c r="Z161" i="1"/>
  <c r="Z586" i="1"/>
  <c r="AA14" i="1"/>
  <c r="AA30" i="1"/>
  <c r="AA9" i="1"/>
  <c r="AA25" i="1"/>
  <c r="AA35" i="1"/>
  <c r="AA46" i="1"/>
  <c r="AA69" i="1"/>
  <c r="AA85" i="1"/>
  <c r="AA19" i="1"/>
  <c r="AA53" i="1"/>
  <c r="AA59" i="1"/>
  <c r="AA64" i="1"/>
  <c r="AA80" i="1"/>
  <c r="AA95" i="1"/>
  <c r="AA56" i="1"/>
  <c r="AA71" i="1"/>
  <c r="AA89" i="1"/>
  <c r="AA94" i="1"/>
  <c r="AA100" i="1"/>
  <c r="AA123" i="1"/>
  <c r="AA140" i="1"/>
  <c r="AA160" i="1"/>
  <c r="AA166" i="1"/>
  <c r="AA186" i="1"/>
  <c r="AA11" i="1"/>
  <c r="AA17" i="1"/>
  <c r="AA10" i="1"/>
  <c r="AA12" i="1"/>
  <c r="AA33" i="1"/>
  <c r="AA61" i="1"/>
  <c r="AA68" i="1"/>
  <c r="AA115" i="1"/>
  <c r="AA136" i="1"/>
  <c r="AA148" i="1"/>
  <c r="AA168" i="1"/>
  <c r="AA180" i="1"/>
  <c r="AA181" i="1"/>
  <c r="AA196" i="1"/>
  <c r="AA221" i="1"/>
  <c r="AA23" i="1"/>
  <c r="AA43" i="1"/>
  <c r="AA48" i="1"/>
  <c r="AA93" i="1"/>
  <c r="AA98" i="1"/>
  <c r="AA116" i="1"/>
  <c r="AA137" i="1"/>
  <c r="AA149" i="1"/>
  <c r="AA150" i="1"/>
  <c r="AA169" i="1"/>
  <c r="AA182" i="1"/>
  <c r="AA18" i="1"/>
  <c r="AA32" i="1"/>
  <c r="AA52" i="1"/>
  <c r="AA66" i="1"/>
  <c r="AA79" i="1"/>
  <c r="AA117" i="1"/>
  <c r="AA122" i="1"/>
  <c r="AA128" i="1"/>
  <c r="AA133" i="1"/>
  <c r="AA183" i="1"/>
  <c r="AA188" i="1"/>
  <c r="AA193" i="1"/>
  <c r="AA215" i="1"/>
  <c r="AA216" i="1"/>
  <c r="AA242" i="1"/>
  <c r="AA247" i="1"/>
  <c r="AA268" i="1"/>
  <c r="AA289" i="1"/>
  <c r="AA306" i="1"/>
  <c r="AA322" i="1"/>
  <c r="AA339" i="1"/>
  <c r="AA349" i="1"/>
  <c r="AA366" i="1"/>
  <c r="AA15" i="1"/>
  <c r="AA29" i="1"/>
  <c r="AA55" i="1"/>
  <c r="AA91" i="1"/>
  <c r="AA105" i="1"/>
  <c r="AA142" i="1"/>
  <c r="AA145" i="1"/>
  <c r="AA205" i="1"/>
  <c r="AA217" i="1"/>
  <c r="AA237" i="1"/>
  <c r="AA258" i="1"/>
  <c r="AA279" i="1"/>
  <c r="AA284" i="1"/>
  <c r="AA301" i="1"/>
  <c r="AA317" i="1"/>
  <c r="AA334" i="1"/>
  <c r="AA360" i="1"/>
  <c r="AA377" i="1"/>
  <c r="AA36" i="1"/>
  <c r="AA41" i="1"/>
  <c r="AA92" i="1"/>
  <c r="AA107" i="1"/>
  <c r="AA131" i="1"/>
  <c r="AA138" i="1"/>
  <c r="AA156" i="1"/>
  <c r="AA198" i="1"/>
  <c r="AA204" i="1"/>
  <c r="AA236" i="1"/>
  <c r="AA251" i="1"/>
  <c r="AA266" i="1"/>
  <c r="AA278" i="1"/>
  <c r="AA281" i="1"/>
  <c r="AA293" i="1"/>
  <c r="AA320" i="1"/>
  <c r="AA333" i="1"/>
  <c r="AA372" i="1"/>
  <c r="AA389" i="1"/>
  <c r="AA393" i="1"/>
  <c r="AA408" i="1"/>
  <c r="AA429" i="1"/>
  <c r="AA444" i="1"/>
  <c r="AA455" i="1"/>
  <c r="AA472" i="1"/>
  <c r="AA493" i="1"/>
  <c r="AA510" i="1"/>
  <c r="AA527" i="1"/>
  <c r="AA542" i="1"/>
  <c r="AA559" i="1"/>
  <c r="AA581" i="1"/>
  <c r="AA597" i="1"/>
  <c r="AA614" i="1"/>
  <c r="AA631" i="1"/>
  <c r="AA648" i="1"/>
  <c r="AA665" i="1"/>
  <c r="AA682" i="1"/>
  <c r="AA703" i="1"/>
  <c r="AA31" i="1"/>
  <c r="AA164" i="1"/>
  <c r="AA171" i="1"/>
  <c r="AA189" i="1"/>
  <c r="AA194" i="1"/>
  <c r="AA201" i="1"/>
  <c r="AA208" i="1"/>
  <c r="AA226" i="1"/>
  <c r="AA235" i="1"/>
  <c r="AA250" i="1"/>
  <c r="AA262" i="1"/>
  <c r="AA265" i="1"/>
  <c r="AA277" i="1"/>
  <c r="AA292" i="1"/>
  <c r="AA305" i="1"/>
  <c r="AA319" i="1"/>
  <c r="AA332" i="1"/>
  <c r="AA344" i="1"/>
  <c r="AA388" i="1"/>
  <c r="AA403" i="1"/>
  <c r="AA424" i="1"/>
  <c r="AA439" i="1"/>
  <c r="AA466" i="1"/>
  <c r="AA483" i="1"/>
  <c r="AA488" i="1"/>
  <c r="AA505" i="1"/>
  <c r="AA522" i="1"/>
  <c r="AA537" i="1"/>
  <c r="AA554" i="1"/>
  <c r="AA576" i="1"/>
  <c r="AA592" i="1"/>
  <c r="AA609" i="1"/>
  <c r="AA626" i="1"/>
  <c r="AA643" i="1"/>
  <c r="AA660" i="1"/>
  <c r="AA677" i="1"/>
  <c r="AA692" i="1"/>
  <c r="AA698" i="1"/>
  <c r="AA16" i="1"/>
  <c r="AA47" i="1"/>
  <c r="AA75" i="1"/>
  <c r="AA65" i="1"/>
  <c r="AA74" i="1"/>
  <c r="AA101" i="1"/>
  <c r="AA111" i="1"/>
  <c r="AA119" i="1"/>
  <c r="AA155" i="1"/>
  <c r="AA172" i="1"/>
  <c r="AA191" i="1"/>
  <c r="AA248" i="1"/>
  <c r="AA311" i="1"/>
  <c r="AA338" i="1"/>
  <c r="AA352" i="1"/>
  <c r="AA358" i="1"/>
  <c r="AA392" i="1"/>
  <c r="AA454" i="1"/>
  <c r="AA517" i="1"/>
  <c r="AA530" i="1"/>
  <c r="AA547" i="1"/>
  <c r="AA572" i="1"/>
  <c r="AA584" i="1"/>
  <c r="AA598" i="1"/>
  <c r="AA611" i="1"/>
  <c r="AA624" i="1"/>
  <c r="AA636" i="1"/>
  <c r="AA673" i="1"/>
  <c r="AA685" i="1"/>
  <c r="AA690" i="1"/>
  <c r="AA702" i="1"/>
  <c r="AA197" i="1"/>
  <c r="AA231" i="1"/>
  <c r="AA243" i="1"/>
  <c r="AA260" i="1"/>
  <c r="AA271" i="1"/>
  <c r="AA282" i="1"/>
  <c r="AA288" i="1"/>
  <c r="AA364" i="1"/>
  <c r="AA371" i="1"/>
  <c r="AA104" i="1"/>
  <c r="AA158" i="1"/>
  <c r="AA175" i="1"/>
  <c r="AA218" i="1"/>
  <c r="AA225" i="1"/>
  <c r="AA234" i="1"/>
  <c r="AA274" i="1"/>
  <c r="AA285" i="1"/>
  <c r="AA291" i="1"/>
  <c r="AA318" i="1"/>
  <c r="AA347" i="1"/>
  <c r="AA361" i="1"/>
  <c r="AA368" i="1"/>
  <c r="AA423" i="1"/>
  <c r="AA453" i="1"/>
  <c r="AA465" i="1"/>
  <c r="AA516" i="1"/>
  <c r="AA529" i="1"/>
  <c r="AA546" i="1"/>
  <c r="AA571" i="1"/>
  <c r="AA583" i="1"/>
  <c r="AA610" i="1"/>
  <c r="AA623" i="1"/>
  <c r="AA635" i="1"/>
  <c r="AA672" i="1"/>
  <c r="AA684" i="1"/>
  <c r="AA701" i="1"/>
  <c r="AA22" i="1"/>
  <c r="AA88" i="1"/>
  <c r="AA139" i="1"/>
  <c r="AA147" i="1"/>
  <c r="AA199" i="1"/>
  <c r="AA254" i="1"/>
  <c r="AA315" i="1"/>
  <c r="AA407" i="1"/>
  <c r="AA422" i="1"/>
  <c r="AA452" i="1"/>
  <c r="AA464" i="1"/>
  <c r="AA21" i="1"/>
  <c r="AA49" i="1"/>
  <c r="AA58" i="1"/>
  <c r="AA70" i="1"/>
  <c r="AA73" i="1"/>
  <c r="AA134" i="1"/>
  <c r="AA170" i="1"/>
  <c r="AA177" i="1"/>
  <c r="AA300" i="1"/>
  <c r="AA303" i="1"/>
  <c r="AA323" i="1"/>
  <c r="AA375" i="1"/>
  <c r="AA378" i="1"/>
  <c r="AA384" i="1"/>
  <c r="AA387" i="1"/>
  <c r="AA482" i="1"/>
  <c r="AA506" i="1"/>
  <c r="AA512" i="1"/>
  <c r="AA553" i="1"/>
  <c r="AA565" i="1"/>
  <c r="AA585" i="1"/>
  <c r="AA612" i="1"/>
  <c r="AA618" i="1"/>
  <c r="AA661" i="1"/>
  <c r="AA667" i="1"/>
  <c r="AA57" i="1"/>
  <c r="AA84" i="1"/>
  <c r="AA87" i="1"/>
  <c r="AA118" i="1"/>
  <c r="AA126" i="1"/>
  <c r="AA153" i="1"/>
  <c r="AA381" i="1"/>
  <c r="AA489" i="1"/>
  <c r="AA595" i="1"/>
  <c r="AA625" i="1"/>
  <c r="AA638" i="1"/>
  <c r="AA644" i="1"/>
  <c r="AA674" i="1"/>
  <c r="AA417" i="1"/>
  <c r="AA419" i="1"/>
  <c r="AA492" i="1"/>
  <c r="AA534" i="1"/>
  <c r="AA545" i="1"/>
  <c r="AA605" i="1"/>
  <c r="AA641" i="1"/>
  <c r="AA647" i="1"/>
  <c r="AA38" i="1"/>
  <c r="AA40" i="1"/>
  <c r="AA67" i="1"/>
  <c r="AA83" i="1"/>
  <c r="AA86" i="1"/>
  <c r="AA108" i="1"/>
  <c r="AA162" i="1"/>
  <c r="AA206" i="1"/>
  <c r="AA213" i="1"/>
  <c r="AA240" i="1"/>
  <c r="AA309" i="1"/>
  <c r="AA350" i="1"/>
  <c r="AA390" i="1"/>
  <c r="AA402" i="1"/>
  <c r="AA434" i="1"/>
  <c r="AA441" i="1"/>
  <c r="AA478" i="1"/>
  <c r="AA495" i="1"/>
  <c r="AA531" i="1"/>
  <c r="AA601" i="1"/>
  <c r="AA650" i="1"/>
  <c r="AA686" i="1"/>
  <c r="AA249" i="1"/>
  <c r="AA283" i="1"/>
  <c r="AA324" i="1"/>
  <c r="AA376" i="1"/>
  <c r="AA379" i="1"/>
  <c r="AA385" i="1"/>
  <c r="AA398" i="1"/>
  <c r="AA106" i="1"/>
  <c r="AA135" i="1"/>
  <c r="AA143" i="1"/>
  <c r="AA185" i="1"/>
  <c r="AA200" i="1"/>
  <c r="AA209" i="1"/>
  <c r="AA220" i="1"/>
  <c r="AA223" i="1"/>
  <c r="AA227" i="1"/>
  <c r="AA245" i="1"/>
  <c r="AA335" i="1"/>
  <c r="AA355" i="1"/>
  <c r="AA370" i="1"/>
  <c r="AA394" i="1"/>
  <c r="AA448" i="1"/>
  <c r="AA456" i="1"/>
  <c r="AA509" i="1"/>
  <c r="AA515" i="1"/>
  <c r="AA528" i="1"/>
  <c r="AA562" i="1"/>
  <c r="AA568" i="1"/>
  <c r="AA628" i="1"/>
  <c r="AA634" i="1"/>
  <c r="AA664" i="1"/>
  <c r="AA670" i="1"/>
  <c r="AA683" i="1"/>
  <c r="AA326" i="1"/>
  <c r="AA329" i="1"/>
  <c r="AA400" i="1"/>
  <c r="AA409" i="1"/>
  <c r="AA519" i="1"/>
  <c r="AA525" i="1"/>
  <c r="AA589" i="1"/>
  <c r="AA680" i="1"/>
  <c r="AA13" i="1"/>
  <c r="AA20" i="1"/>
  <c r="AA28" i="1"/>
  <c r="AA96" i="1"/>
  <c r="AA97" i="1"/>
  <c r="AA152" i="1"/>
  <c r="AA187" i="1"/>
  <c r="AA257" i="1"/>
  <c r="AA294" i="1"/>
  <c r="AA298" i="1"/>
  <c r="AA341" i="1"/>
  <c r="AA373" i="1"/>
  <c r="AA396" i="1"/>
  <c r="AA426" i="1"/>
  <c r="AA451" i="1"/>
  <c r="AA458" i="1"/>
  <c r="AA468" i="1"/>
  <c r="AA475" i="1"/>
  <c r="AA486" i="1"/>
  <c r="AA539" i="1"/>
  <c r="AA578" i="1"/>
  <c r="AA694" i="1"/>
  <c r="AA224" i="1"/>
  <c r="AA312" i="1"/>
  <c r="AA404" i="1"/>
  <c r="AA411" i="1"/>
  <c r="AA502" i="1"/>
  <c r="AA536" i="1"/>
  <c r="AA548" i="1"/>
  <c r="AA555" i="1"/>
  <c r="AA575" i="1"/>
  <c r="AA608" i="1"/>
  <c r="AA621" i="1"/>
  <c r="AA657" i="1"/>
  <c r="AA691" i="1"/>
  <c r="AA24" i="1"/>
  <c r="AA120" i="1"/>
  <c r="AA286" i="1"/>
  <c r="AA304" i="1"/>
  <c r="AA321" i="1"/>
  <c r="AA62" i="1"/>
  <c r="AA102" i="1"/>
  <c r="AA121" i="1"/>
  <c r="AA132" i="1"/>
  <c r="AA233" i="1"/>
  <c r="AA255" i="1"/>
  <c r="AA270" i="1"/>
  <c r="AA327" i="1"/>
  <c r="AA328" i="1"/>
  <c r="AA357" i="1"/>
  <c r="AA174" i="1"/>
  <c r="AA192" i="1"/>
  <c r="AA232" i="1"/>
  <c r="AA269" i="1"/>
  <c r="AA179" i="1"/>
  <c r="AA219" i="1"/>
  <c r="AA76" i="1"/>
  <c r="AA103" i="1"/>
  <c r="AA129" i="1"/>
  <c r="AA151" i="1"/>
  <c r="AA184" i="1"/>
  <c r="AA207" i="1"/>
  <c r="AA222" i="1"/>
  <c r="AA302" i="1"/>
  <c r="AA406" i="1"/>
  <c r="AA418" i="1"/>
  <c r="AA427" i="1"/>
  <c r="AA431" i="1"/>
  <c r="AA524" i="1"/>
  <c r="AA543" i="1"/>
  <c r="AA549" i="1"/>
  <c r="AA296" i="1"/>
  <c r="AA26" i="1"/>
  <c r="AA37" i="1"/>
  <c r="AA167" i="1"/>
  <c r="AA154" i="1"/>
  <c r="AA272" i="1"/>
  <c r="AA313" i="1"/>
  <c r="AA356" i="1"/>
  <c r="AA397" i="1"/>
  <c r="AA415" i="1"/>
  <c r="AA420" i="1"/>
  <c r="AA438" i="1"/>
  <c r="AA440" i="1"/>
  <c r="AA544" i="1"/>
  <c r="AA604" i="1"/>
  <c r="AA645" i="1"/>
  <c r="AA651" i="1"/>
  <c r="AA51" i="1"/>
  <c r="AA77" i="1"/>
  <c r="AA203" i="1"/>
  <c r="AA241" i="1"/>
  <c r="AA345" i="1"/>
  <c r="AA363" i="1"/>
  <c r="AA380" i="1"/>
  <c r="AA479" i="1"/>
  <c r="AA480" i="1"/>
  <c r="AA481" i="1"/>
  <c r="AA533" i="1"/>
  <c r="AA596" i="1"/>
  <c r="AA602" i="1"/>
  <c r="AA646" i="1"/>
  <c r="AA652" i="1"/>
  <c r="AA173" i="1"/>
  <c r="AA253" i="1"/>
  <c r="AA259" i="1"/>
  <c r="AA295" i="1"/>
  <c r="AA330" i="1"/>
  <c r="AA359" i="1"/>
  <c r="AA436" i="1"/>
  <c r="AA113" i="1"/>
  <c r="AA202" i="1"/>
  <c r="AA238" i="1"/>
  <c r="AA276" i="1"/>
  <c r="AA353" i="1"/>
  <c r="AA395" i="1"/>
  <c r="AA428" i="1"/>
  <c r="AA432" i="1"/>
  <c r="AA487" i="1"/>
  <c r="AA540" i="1"/>
  <c r="AA599" i="1"/>
  <c r="AA606" i="1"/>
  <c r="AA617" i="1"/>
  <c r="AA627" i="1"/>
  <c r="AA633" i="1"/>
  <c r="AA474" i="1"/>
  <c r="AA629" i="1"/>
  <c r="AA653" i="1"/>
  <c r="AA267" i="1"/>
  <c r="AA437" i="1"/>
  <c r="AA442" i="1"/>
  <c r="AA500" i="1"/>
  <c r="AA124" i="1"/>
  <c r="AA244" i="1"/>
  <c r="AA316" i="1"/>
  <c r="AA340" i="1"/>
  <c r="AA362" i="1"/>
  <c r="AA383" i="1"/>
  <c r="AA414" i="1"/>
  <c r="AA463" i="1"/>
  <c r="AA476" i="1"/>
  <c r="AA485" i="1"/>
  <c r="AA520" i="1"/>
  <c r="AA538" i="1"/>
  <c r="AA613" i="1"/>
  <c r="AA616" i="1"/>
  <c r="AA619" i="1"/>
  <c r="AA632" i="1"/>
  <c r="AA42" i="1"/>
  <c r="AA211" i="1"/>
  <c r="AA310" i="1"/>
  <c r="AA469" i="1"/>
  <c r="AA639" i="1"/>
  <c r="AA230" i="1"/>
  <c r="AA462" i="1"/>
  <c r="AA503" i="1"/>
  <c r="AA615" i="1"/>
  <c r="AA622" i="1"/>
  <c r="AA630" i="1"/>
  <c r="AA640" i="1"/>
  <c r="AA700" i="1"/>
  <c r="AA457" i="1"/>
  <c r="AA699" i="1"/>
  <c r="AA214" i="1"/>
  <c r="AA308" i="1"/>
  <c r="AA342" i="1"/>
  <c r="AA446" i="1"/>
  <c r="AA256" i="1"/>
  <c r="AA337" i="1"/>
  <c r="AA367" i="1"/>
  <c r="AA405" i="1"/>
  <c r="AA499" i="1"/>
  <c r="AA574" i="1"/>
  <c r="AA600" i="1"/>
  <c r="AA386" i="1"/>
  <c r="AA435" i="1"/>
  <c r="AA470" i="1"/>
  <c r="AA498" i="1"/>
  <c r="AA514" i="1"/>
  <c r="AA550" i="1"/>
  <c r="AA558" i="1"/>
  <c r="AA590" i="1"/>
  <c r="AA659" i="1"/>
  <c r="AA159" i="1"/>
  <c r="AA401" i="1"/>
  <c r="AA494" i="1"/>
  <c r="AA551" i="1"/>
  <c r="AA556" i="1"/>
  <c r="AA564" i="1"/>
  <c r="AA582" i="1"/>
  <c r="AA656" i="1"/>
  <c r="AA678" i="1"/>
  <c r="AA176" i="1"/>
  <c r="AA412" i="1"/>
  <c r="AA697" i="1"/>
  <c r="AA112" i="1"/>
  <c r="AA354" i="1"/>
  <c r="AA594" i="1"/>
  <c r="AA642" i="1"/>
  <c r="AA655" i="1"/>
  <c r="AA663" i="1"/>
  <c r="AA82" i="1"/>
  <c r="AA299" i="1"/>
  <c r="AA307" i="1"/>
  <c r="AA410" i="1"/>
  <c r="AA460" i="1"/>
  <c r="AA491" i="1"/>
  <c r="AA521" i="1"/>
  <c r="AA560" i="1"/>
  <c r="AA577" i="1"/>
  <c r="AA591" i="1"/>
  <c r="AA239" i="1"/>
  <c r="AA507" i="1"/>
  <c r="AA526" i="1"/>
  <c r="AA532" i="1"/>
  <c r="AA587" i="1"/>
  <c r="AA668" i="1"/>
  <c r="AA165" i="1"/>
  <c r="AA210" i="1"/>
  <c r="AA351" i="1"/>
  <c r="AA421" i="1"/>
  <c r="AA445" i="1"/>
  <c r="AA496" i="1"/>
  <c r="AA523" i="1"/>
  <c r="AA567" i="1"/>
  <c r="AA573" i="1"/>
  <c r="AA681" i="1"/>
  <c r="AA477" i="1"/>
  <c r="AA563" i="1"/>
  <c r="AA264" i="1"/>
  <c r="AA275" i="1"/>
  <c r="AA252" i="1"/>
  <c r="AA343" i="1"/>
  <c r="AA413" i="1"/>
  <c r="AA425" i="1"/>
  <c r="AA443" i="1"/>
  <c r="AA449" i="1"/>
  <c r="AA580" i="1"/>
  <c r="AA607" i="1"/>
  <c r="AA676" i="1"/>
  <c r="AA541" i="1"/>
  <c r="AA658" i="1"/>
  <c r="AA336" i="1"/>
  <c r="AA471" i="1"/>
  <c r="AA675" i="1"/>
  <c r="AA374" i="1"/>
  <c r="AA78" i="1"/>
  <c r="AA666" i="1"/>
  <c r="AA141" i="1"/>
  <c r="AA570" i="1"/>
  <c r="AA325" i="1"/>
  <c r="AA369" i="1"/>
  <c r="AA473" i="1"/>
  <c r="AA687" i="1"/>
  <c r="AA593" i="1"/>
  <c r="AA490" i="1"/>
  <c r="AA513" i="1"/>
  <c r="AA27" i="1"/>
  <c r="AA60" i="1"/>
  <c r="AA146" i="1"/>
  <c r="AA346" i="1"/>
  <c r="AA588" i="1"/>
  <c r="AA261" i="1"/>
  <c r="AA566" i="1"/>
  <c r="AA287" i="1"/>
  <c r="AA459" i="1"/>
  <c r="AA228" i="1"/>
  <c r="AA679" i="1"/>
  <c r="AA125" i="1"/>
  <c r="AA163" i="1"/>
  <c r="AA190" i="1"/>
  <c r="AA290" i="1"/>
  <c r="AA461" i="1"/>
  <c r="AA430" i="1"/>
  <c r="AA511" i="1"/>
  <c r="AA649" i="1"/>
  <c r="AA157" i="1"/>
  <c r="AA273" i="1"/>
  <c r="AA391" i="1"/>
  <c r="AA504" i="1"/>
  <c r="AA508" i="1"/>
  <c r="AA662" i="1"/>
  <c r="AA50" i="1"/>
  <c r="AA130" i="1"/>
  <c r="AA557" i="1"/>
  <c r="AA579" i="1"/>
  <c r="AA693" i="1"/>
  <c r="AA669" i="1"/>
  <c r="AA114" i="1"/>
  <c r="AA447" i="1"/>
  <c r="AA497" i="1"/>
  <c r="AA688" i="1"/>
  <c r="AA561" i="1"/>
  <c r="Z280" i="1"/>
  <c r="Z246" i="1"/>
  <c r="Z81" i="1"/>
  <c r="Z90" i="1"/>
  <c r="Z671" i="1"/>
  <c r="Y109" i="1"/>
  <c r="Z314" i="1"/>
  <c r="Z229" i="1"/>
  <c r="Z552" i="1"/>
  <c r="Z654" i="1"/>
  <c r="Z433" i="1"/>
  <c r="Z620" i="1"/>
  <c r="Z297" i="1"/>
  <c r="Z603" i="1"/>
  <c r="Z331" i="1"/>
  <c r="Z178" i="1"/>
  <c r="Z569" i="1"/>
  <c r="Z535" i="1"/>
  <c r="Z144" i="1"/>
  <c r="Z99" i="1"/>
  <c r="Z467" i="1"/>
  <c r="Z54" i="1"/>
  <c r="Z382" i="1"/>
  <c r="Z637" i="1"/>
  <c r="Z45" i="1"/>
  <c r="Z263" i="1"/>
  <c r="Z63" i="1"/>
  <c r="Z127" i="1"/>
  <c r="Z39" i="1"/>
  <c r="Z72" i="1"/>
  <c r="Z110" i="1"/>
  <c r="Z416" i="1"/>
  <c r="V5" i="1"/>
  <c r="P18" i="10" s="1"/>
  <c r="AC4" i="1"/>
  <c r="AB6" i="1"/>
  <c r="X8" i="1" l="1"/>
  <c r="R13" i="10"/>
  <c r="R15" i="10" s="1"/>
  <c r="AH12" i="10"/>
  <c r="AH11" i="10"/>
  <c r="AG5" i="8"/>
  <c r="AH7" i="8"/>
  <c r="AH8" i="8" s="1"/>
  <c r="Y7" i="1"/>
  <c r="S17" i="10" s="1"/>
  <c r="AJ450" i="8"/>
  <c r="AJ54" i="8"/>
  <c r="AJ144" i="8"/>
  <c r="AJ586" i="8"/>
  <c r="AJ45" i="8"/>
  <c r="AJ195" i="8"/>
  <c r="AJ72" i="8"/>
  <c r="AJ382" i="8"/>
  <c r="AJ671" i="8"/>
  <c r="AJ81" i="8"/>
  <c r="AJ110" i="8"/>
  <c r="AJ348" i="8"/>
  <c r="AJ535" i="8"/>
  <c r="AJ39" i="8"/>
  <c r="AJ603" i="8"/>
  <c r="AJ246" i="8"/>
  <c r="AJ637" i="8"/>
  <c r="AI109" i="8"/>
  <c r="AJ212" i="8"/>
  <c r="AJ90" i="8"/>
  <c r="AJ229" i="8"/>
  <c r="AJ63" i="8"/>
  <c r="AJ314" i="8"/>
  <c r="AJ620" i="8"/>
  <c r="AJ161" i="8"/>
  <c r="AI44" i="8"/>
  <c r="AJ365" i="8"/>
  <c r="AJ433" i="8"/>
  <c r="AJ467" i="8"/>
  <c r="AJ689" i="8"/>
  <c r="AJ501" i="8"/>
  <c r="AJ484" i="8"/>
  <c r="AJ518" i="8"/>
  <c r="AJ34" i="8"/>
  <c r="AJ99" i="8"/>
  <c r="AJ552" i="8"/>
  <c r="AJ178" i="8"/>
  <c r="AJ416" i="8"/>
  <c r="AJ654" i="8"/>
  <c r="AJ297" i="8"/>
  <c r="AJ399" i="8"/>
  <c r="AJ127" i="8"/>
  <c r="AJ331" i="8"/>
  <c r="AJ263" i="8"/>
  <c r="AM4" i="8"/>
  <c r="AL6" i="8"/>
  <c r="AK693" i="8"/>
  <c r="AK699" i="8"/>
  <c r="AK683" i="8"/>
  <c r="AK687" i="8"/>
  <c r="AK701" i="8"/>
  <c r="AK688" i="8"/>
  <c r="AK676" i="8"/>
  <c r="AK660" i="8"/>
  <c r="AK682" i="8"/>
  <c r="AK680" i="8"/>
  <c r="AK662" i="8"/>
  <c r="AK655" i="8"/>
  <c r="AK696" i="8"/>
  <c r="AK694" i="8"/>
  <c r="AK703" i="8"/>
  <c r="AK691" i="8"/>
  <c r="AK684" i="8"/>
  <c r="AK665" i="8"/>
  <c r="AK638" i="8"/>
  <c r="AK700" i="8"/>
  <c r="AK679" i="8"/>
  <c r="AK656" i="8"/>
  <c r="AK644" i="8"/>
  <c r="AK628" i="8"/>
  <c r="AK612" i="8"/>
  <c r="AK692" i="8"/>
  <c r="AK678" i="8"/>
  <c r="AK702" i="8"/>
  <c r="AK658" i="8"/>
  <c r="AK650" i="8"/>
  <c r="AK622" i="8"/>
  <c r="AK681" i="8"/>
  <c r="AK670" i="8"/>
  <c r="AK674" i="8"/>
  <c r="AK663" i="8"/>
  <c r="AK641" i="8"/>
  <c r="AK635" i="8"/>
  <c r="AK647" i="8"/>
  <c r="AK634" i="8"/>
  <c r="AK632" i="8"/>
  <c r="AK615" i="8"/>
  <c r="AK686" i="8"/>
  <c r="AK675" i="8"/>
  <c r="AK631" i="8"/>
  <c r="AK626" i="8"/>
  <c r="AK685" i="8"/>
  <c r="AK672" i="8"/>
  <c r="AK661" i="8"/>
  <c r="AK653" i="8"/>
  <c r="AK636" i="8"/>
  <c r="AK607" i="8"/>
  <c r="AK598" i="8"/>
  <c r="AK582" i="8"/>
  <c r="AK677" i="8"/>
  <c r="AK646" i="8"/>
  <c r="AK642" i="8"/>
  <c r="AK624" i="8"/>
  <c r="AK593" i="8"/>
  <c r="AK690" i="8"/>
  <c r="AK668" i="8"/>
  <c r="AK666" i="8"/>
  <c r="AK657" i="8"/>
  <c r="AK627" i="8"/>
  <c r="AK619" i="8"/>
  <c r="AK613" i="8"/>
  <c r="AK599" i="8"/>
  <c r="AK583" i="8"/>
  <c r="AK567" i="8"/>
  <c r="AK633" i="8"/>
  <c r="AK630" i="8"/>
  <c r="AK629" i="8"/>
  <c r="AK584" i="8"/>
  <c r="AK568" i="8"/>
  <c r="AK557" i="8"/>
  <c r="AK697" i="8"/>
  <c r="AK664" i="8"/>
  <c r="AK651" i="8"/>
  <c r="AK649" i="8"/>
  <c r="AK602" i="8"/>
  <c r="AK601" i="8"/>
  <c r="AK592" i="8"/>
  <c r="AK698" i="8"/>
  <c r="AK596" i="8"/>
  <c r="AK585" i="8"/>
  <c r="AK577" i="8"/>
  <c r="AK571" i="8"/>
  <c r="AK563" i="8"/>
  <c r="AK551" i="8"/>
  <c r="AK542" i="8"/>
  <c r="AK526" i="8"/>
  <c r="AK510" i="8"/>
  <c r="AK621" i="8"/>
  <c r="AK580" i="8"/>
  <c r="AK537" i="8"/>
  <c r="AK605" i="8"/>
  <c r="AK639" i="8"/>
  <c r="AK590" i="8"/>
  <c r="AK581" i="8"/>
  <c r="AK576" i="8"/>
  <c r="AK543" i="8"/>
  <c r="AK527" i="8"/>
  <c r="AK511" i="8"/>
  <c r="AK495" i="8"/>
  <c r="AK608" i="8"/>
  <c r="AK589" i="8"/>
  <c r="AK559" i="8"/>
  <c r="AK558" i="8"/>
  <c r="AK544" i="8"/>
  <c r="AK496" i="8"/>
  <c r="AK489" i="8"/>
  <c r="AK468" i="8"/>
  <c r="AK452" i="8"/>
  <c r="AK623" i="8"/>
  <c r="AK548" i="8"/>
  <c r="AK546" i="8"/>
  <c r="AK534" i="8"/>
  <c r="AK528" i="8"/>
  <c r="AK643" i="8"/>
  <c r="AK614" i="8"/>
  <c r="AK648" i="8"/>
  <c r="AK618" i="8"/>
  <c r="AK560" i="8"/>
  <c r="AK516" i="8"/>
  <c r="AK469" i="8"/>
  <c r="AK453" i="8"/>
  <c r="AK437" i="8"/>
  <c r="AK421" i="8"/>
  <c r="AK667" i="8"/>
  <c r="AK549" i="8"/>
  <c r="AK462" i="8"/>
  <c r="AK411" i="8"/>
  <c r="AK395" i="8"/>
  <c r="AK610" i="8"/>
  <c r="AK579" i="8"/>
  <c r="AK565" i="8"/>
  <c r="AK554" i="8"/>
  <c r="AK533" i="8"/>
  <c r="AK525" i="8"/>
  <c r="AK514" i="8"/>
  <c r="AK493" i="8"/>
  <c r="AK486" i="8"/>
  <c r="AK609" i="8"/>
  <c r="AK562" i="8"/>
  <c r="AK588" i="8"/>
  <c r="AK587" i="8"/>
  <c r="AK575" i="8"/>
  <c r="AK574" i="8"/>
  <c r="AK529" i="8"/>
  <c r="AK503" i="8"/>
  <c r="AK423" i="8"/>
  <c r="AK412" i="8"/>
  <c r="AK396" i="8"/>
  <c r="AK380" i="8"/>
  <c r="AK364" i="8"/>
  <c r="AK673" i="8"/>
  <c r="AK539" i="8"/>
  <c r="AK532" i="8"/>
  <c r="AK410" i="8"/>
  <c r="AK404" i="8"/>
  <c r="AK388" i="8"/>
  <c r="AK513" i="8"/>
  <c r="AK508" i="8"/>
  <c r="AK479" i="8"/>
  <c r="AK457" i="8"/>
  <c r="AK451" i="8"/>
  <c r="AK432" i="8"/>
  <c r="AK425" i="8"/>
  <c r="AK401" i="8"/>
  <c r="AK381" i="8"/>
  <c r="AK369" i="8"/>
  <c r="AK362" i="8"/>
  <c r="AK616" i="8"/>
  <c r="AK566" i="8"/>
  <c r="AK541" i="8"/>
  <c r="AK523" i="8"/>
  <c r="AK500" i="8"/>
  <c r="AK564" i="8"/>
  <c r="AK531" i="8"/>
  <c r="AK505" i="8"/>
  <c r="AK476" i="8"/>
  <c r="AK472" i="8"/>
  <c r="AK465" i="8"/>
  <c r="AK438" i="8"/>
  <c r="AK431" i="8"/>
  <c r="AK424" i="8"/>
  <c r="AK555" i="8"/>
  <c r="AK426" i="8"/>
  <c r="AK406" i="8"/>
  <c r="AK378" i="8"/>
  <c r="AK370" i="8"/>
  <c r="AK350" i="8"/>
  <c r="AK334" i="8"/>
  <c r="AK318" i="8"/>
  <c r="AK302" i="8"/>
  <c r="AK286" i="8"/>
  <c r="AK270" i="8"/>
  <c r="AK254" i="8"/>
  <c r="AK238" i="8"/>
  <c r="AK222" i="8"/>
  <c r="AK206" i="8"/>
  <c r="AK190" i="8"/>
  <c r="AK174" i="8"/>
  <c r="AK158" i="8"/>
  <c r="AK142" i="8"/>
  <c r="AK578" i="8"/>
  <c r="AK485" i="8"/>
  <c r="AK446" i="8"/>
  <c r="AK422" i="8"/>
  <c r="AK377" i="8"/>
  <c r="AK345" i="8"/>
  <c r="AK329" i="8"/>
  <c r="AK313" i="8"/>
  <c r="AK281" i="8"/>
  <c r="AK265" i="8"/>
  <c r="AK249" i="8"/>
  <c r="AK233" i="8"/>
  <c r="AK217" i="8"/>
  <c r="AK201" i="8"/>
  <c r="AK185" i="8"/>
  <c r="AK169" i="8"/>
  <c r="AK153" i="8"/>
  <c r="AK645" i="8"/>
  <c r="AK530" i="8"/>
  <c r="AK483" i="8"/>
  <c r="AK440" i="8"/>
  <c r="AK611" i="8"/>
  <c r="AK519" i="8"/>
  <c r="AK504" i="8"/>
  <c r="AK498" i="8"/>
  <c r="AK481" i="8"/>
  <c r="AK475" i="8"/>
  <c r="AK466" i="8"/>
  <c r="AK448" i="8"/>
  <c r="AK429" i="8"/>
  <c r="AK417" i="8"/>
  <c r="AK403" i="8"/>
  <c r="AK392" i="8"/>
  <c r="AK384" i="8"/>
  <c r="AK383" i="8"/>
  <c r="AK361" i="8"/>
  <c r="AK351" i="8"/>
  <c r="AK335" i="8"/>
  <c r="AK319" i="8"/>
  <c r="AK303" i="8"/>
  <c r="AK287" i="8"/>
  <c r="AK271" i="8"/>
  <c r="AK255" i="8"/>
  <c r="AK239" i="8"/>
  <c r="AK223" i="8"/>
  <c r="AK207" i="8"/>
  <c r="AK191" i="8"/>
  <c r="AK175" i="8"/>
  <c r="AK159" i="8"/>
  <c r="AK143" i="8"/>
  <c r="AK597" i="8"/>
  <c r="AK480" i="8"/>
  <c r="AK445" i="8"/>
  <c r="AK394" i="8"/>
  <c r="AK387" i="8"/>
  <c r="AK379" i="8"/>
  <c r="AK341" i="8"/>
  <c r="AK306" i="8"/>
  <c r="AK277" i="8"/>
  <c r="AK250" i="8"/>
  <c r="AK242" i="8"/>
  <c r="AK204" i="8"/>
  <c r="AK591" i="8"/>
  <c r="AK521" i="8"/>
  <c r="AK515" i="8"/>
  <c r="AK507" i="8"/>
  <c r="AK477" i="8"/>
  <c r="AK333" i="8"/>
  <c r="AK305" i="8"/>
  <c r="AK296" i="8"/>
  <c r="AK269" i="8"/>
  <c r="AK241" i="8"/>
  <c r="AK232" i="8"/>
  <c r="AK474" i="8"/>
  <c r="AK471" i="8"/>
  <c r="AK459" i="8"/>
  <c r="AK494" i="8"/>
  <c r="AK436" i="8"/>
  <c r="AK393" i="8"/>
  <c r="AK363" i="8"/>
  <c r="AK340" i="8"/>
  <c r="AK323" i="8"/>
  <c r="AK294" i="8"/>
  <c r="AK276" i="8"/>
  <c r="AK267" i="8"/>
  <c r="AK259" i="8"/>
  <c r="AK230" i="8"/>
  <c r="AK570" i="8"/>
  <c r="AK617" i="8"/>
  <c r="AK625" i="8"/>
  <c r="AK538" i="8"/>
  <c r="AK540" i="8"/>
  <c r="AK669" i="8"/>
  <c r="AK606" i="8"/>
  <c r="AK594" i="8"/>
  <c r="AK550" i="8"/>
  <c r="AK561" i="8"/>
  <c r="AK659" i="8"/>
  <c r="AK652" i="8"/>
  <c r="AK640" i="8"/>
  <c r="AK556" i="8"/>
  <c r="AK547" i="8"/>
  <c r="AK460" i="8"/>
  <c r="AK441" i="8"/>
  <c r="AK428" i="8"/>
  <c r="AK604" i="8"/>
  <c r="AK520" i="8"/>
  <c r="AK509" i="8"/>
  <c r="AK573" i="8"/>
  <c r="AK517" i="8"/>
  <c r="AK482" i="8"/>
  <c r="AK455" i="8"/>
  <c r="AK572" i="8"/>
  <c r="AK553" i="8"/>
  <c r="AK491" i="8"/>
  <c r="AK545" i="8"/>
  <c r="AK497" i="8"/>
  <c r="AK488" i="8"/>
  <c r="AK454" i="8"/>
  <c r="AK427" i="8"/>
  <c r="AK464" i="8"/>
  <c r="AK463" i="8"/>
  <c r="AK478" i="8"/>
  <c r="AK522" i="8"/>
  <c r="AK458" i="8"/>
  <c r="AK447" i="8"/>
  <c r="AK405" i="8"/>
  <c r="AK400" i="8"/>
  <c r="AK600" i="8"/>
  <c r="AK502" i="8"/>
  <c r="AK499" i="8"/>
  <c r="AK430" i="8"/>
  <c r="AK419" i="8"/>
  <c r="AK524" i="8"/>
  <c r="AK487" i="8"/>
  <c r="AK461" i="8"/>
  <c r="AK449" i="8"/>
  <c r="AK414" i="8"/>
  <c r="AK397" i="8"/>
  <c r="AK490" i="8"/>
  <c r="AK444" i="8"/>
  <c r="AK409" i="8"/>
  <c r="AK402" i="8"/>
  <c r="AK420" i="8"/>
  <c r="AK470" i="8"/>
  <c r="AK442" i="8"/>
  <c r="AK389" i="8"/>
  <c r="AK536" i="8"/>
  <c r="AK368" i="8"/>
  <c r="AK390" i="8"/>
  <c r="AK357" i="8"/>
  <c r="AK344" i="8"/>
  <c r="AK342" i="8"/>
  <c r="AK307" i="8"/>
  <c r="AK506" i="8"/>
  <c r="AK443" i="8"/>
  <c r="AK435" i="8"/>
  <c r="AK352" i="8"/>
  <c r="AK316" i="8"/>
  <c r="AK372" i="8"/>
  <c r="AK367" i="8"/>
  <c r="AK346" i="8"/>
  <c r="AK320" i="8"/>
  <c r="AK293" i="8"/>
  <c r="AK336" i="8"/>
  <c r="AK309" i="8"/>
  <c r="AK295" i="8"/>
  <c r="AK261" i="8"/>
  <c r="AK512" i="8"/>
  <c r="AK376" i="8"/>
  <c r="AK371" i="8"/>
  <c r="AK356" i="8"/>
  <c r="AK349" i="8"/>
  <c r="AK327" i="8"/>
  <c r="AK282" i="8"/>
  <c r="AK272" i="8"/>
  <c r="AK473" i="8"/>
  <c r="AK358" i="8"/>
  <c r="AK332" i="8"/>
  <c r="AK264" i="8"/>
  <c r="AK260" i="8"/>
  <c r="AK312" i="8"/>
  <c r="AK301" i="8"/>
  <c r="AK284" i="8"/>
  <c r="AK273" i="8"/>
  <c r="AK268" i="8"/>
  <c r="AK413" i="8"/>
  <c r="AK353" i="8"/>
  <c r="AK220" i="8"/>
  <c r="AK215" i="8"/>
  <c r="AK172" i="8"/>
  <c r="AK439" i="8"/>
  <c r="AK398" i="8"/>
  <c r="AK321" i="8"/>
  <c r="AK283" i="8"/>
  <c r="AK198" i="8"/>
  <c r="AK180" i="8"/>
  <c r="AK171" i="8"/>
  <c r="AK418" i="8"/>
  <c r="AK240" i="8"/>
  <c r="AK197" i="8"/>
  <c r="AK186" i="8"/>
  <c r="AK125" i="8"/>
  <c r="AK308" i="8"/>
  <c r="AK231" i="8"/>
  <c r="AK221" i="8"/>
  <c r="AK210" i="8"/>
  <c r="AK202" i="8"/>
  <c r="AK193" i="8"/>
  <c r="AK163" i="8"/>
  <c r="AK136" i="8"/>
  <c r="AK120" i="8"/>
  <c r="AK354" i="8"/>
  <c r="AK253" i="8"/>
  <c r="AK208" i="8"/>
  <c r="AK200" i="8"/>
  <c r="AK456" i="8"/>
  <c r="AK407" i="8"/>
  <c r="AK373" i="8"/>
  <c r="AK298" i="8"/>
  <c r="AK251" i="8"/>
  <c r="AK244" i="8"/>
  <c r="AK151" i="8"/>
  <c r="AK140" i="8"/>
  <c r="AK133" i="8"/>
  <c r="AK107" i="8"/>
  <c r="AK97" i="8"/>
  <c r="AK65" i="8"/>
  <c r="AK434" i="8"/>
  <c r="AK291" i="8"/>
  <c r="AK262" i="8"/>
  <c r="AK248" i="8"/>
  <c r="AK237" i="8"/>
  <c r="AK179" i="8"/>
  <c r="AK147" i="8"/>
  <c r="AK304" i="8"/>
  <c r="AK227" i="8"/>
  <c r="AK205" i="8"/>
  <c r="AK181" i="8"/>
  <c r="AK112" i="8"/>
  <c r="AK93" i="8"/>
  <c r="AK77" i="8"/>
  <c r="AK391" i="8"/>
  <c r="AK279" i="8"/>
  <c r="AK247" i="8"/>
  <c r="AK162" i="8"/>
  <c r="AK115" i="8"/>
  <c r="AK88" i="8"/>
  <c r="AK64" i="8"/>
  <c r="AK49" i="8"/>
  <c r="AK33" i="8"/>
  <c r="AK355" i="8"/>
  <c r="AK325" i="8"/>
  <c r="AK192" i="8"/>
  <c r="AK170" i="8"/>
  <c r="AK168" i="8"/>
  <c r="AK166" i="8"/>
  <c r="AK137" i="8"/>
  <c r="AK126" i="8"/>
  <c r="AK96" i="8"/>
  <c r="AK91" i="8"/>
  <c r="AK386" i="8"/>
  <c r="AK375" i="8"/>
  <c r="AK347" i="8"/>
  <c r="AK224" i="8"/>
  <c r="AK188" i="8"/>
  <c r="AK139" i="8"/>
  <c r="AK243" i="8"/>
  <c r="AK177" i="8"/>
  <c r="AK129" i="8"/>
  <c r="AK119" i="8"/>
  <c r="AK104" i="8"/>
  <c r="AK94" i="8"/>
  <c r="AK14" i="8"/>
  <c r="AK328" i="8"/>
  <c r="AK311" i="8"/>
  <c r="AK236" i="8"/>
  <c r="AK216" i="8"/>
  <c r="AK66" i="8"/>
  <c r="AK59" i="8"/>
  <c r="AK50" i="8"/>
  <c r="AK184" i="8"/>
  <c r="AK167" i="8"/>
  <c r="AK145" i="8"/>
  <c r="AK132" i="8"/>
  <c r="AK124" i="8"/>
  <c r="AK116" i="8"/>
  <c r="AK111" i="8"/>
  <c r="AK56" i="8"/>
  <c r="AK25" i="8"/>
  <c r="AK9" i="8"/>
  <c r="AK228" i="8"/>
  <c r="AK209" i="8"/>
  <c r="AK199" i="8"/>
  <c r="AK189" i="8"/>
  <c r="AK187" i="8"/>
  <c r="AK152" i="8"/>
  <c r="AK80" i="8"/>
  <c r="AK315" i="8"/>
  <c r="AK274" i="8"/>
  <c r="AK235" i="8"/>
  <c r="AK182" i="8"/>
  <c r="AK146" i="8"/>
  <c r="AK141" i="8"/>
  <c r="AK131" i="8"/>
  <c r="AK102" i="8"/>
  <c r="AK84" i="8"/>
  <c r="AK83" i="8"/>
  <c r="AK47" i="8"/>
  <c r="AK41" i="8"/>
  <c r="AK35" i="8"/>
  <c r="AK29" i="8"/>
  <c r="AK26" i="8"/>
  <c r="AK10" i="8"/>
  <c r="AK256" i="8"/>
  <c r="AK173" i="8"/>
  <c r="AK160" i="8"/>
  <c r="AK155" i="8"/>
  <c r="AK108" i="8"/>
  <c r="AK95" i="8"/>
  <c r="AK15" i="8"/>
  <c r="AK52" i="8"/>
  <c r="AK257" i="8"/>
  <c r="AK211" i="8"/>
  <c r="AK374" i="8"/>
  <c r="AK289" i="8"/>
  <c r="AK226" i="8"/>
  <c r="AK225" i="8"/>
  <c r="AK89" i="8"/>
  <c r="AK60" i="8"/>
  <c r="AK24" i="8"/>
  <c r="AK330" i="8"/>
  <c r="AK317" i="8"/>
  <c r="AK252" i="8"/>
  <c r="AK165" i="8"/>
  <c r="AK149" i="8"/>
  <c r="AK121" i="8"/>
  <c r="AK75" i="8"/>
  <c r="AK37" i="8"/>
  <c r="AK23" i="8"/>
  <c r="AK343" i="8"/>
  <c r="AK245" i="8"/>
  <c r="AK218" i="8"/>
  <c r="AK183" i="8"/>
  <c r="AK157" i="8"/>
  <c r="AK134" i="8"/>
  <c r="AK79" i="8"/>
  <c r="AK22" i="8"/>
  <c r="AK408" i="8"/>
  <c r="AK299" i="8"/>
  <c r="AK292" i="8"/>
  <c r="AK278" i="8"/>
  <c r="AK219" i="8"/>
  <c r="AK68" i="8"/>
  <c r="AK62" i="8"/>
  <c r="AK30" i="8"/>
  <c r="AK21" i="8"/>
  <c r="AK339" i="8"/>
  <c r="AK326" i="8"/>
  <c r="AK275" i="8"/>
  <c r="AK196" i="8"/>
  <c r="AK322" i="8"/>
  <c r="AK194" i="8"/>
  <c r="AK176" i="8"/>
  <c r="AK154" i="8"/>
  <c r="AK135" i="8"/>
  <c r="AK117" i="8"/>
  <c r="AK87" i="8"/>
  <c r="AK78" i="8"/>
  <c r="AK74" i="8"/>
  <c r="AK70" i="8"/>
  <c r="AK38" i="8"/>
  <c r="AK20" i="8"/>
  <c r="AK12" i="8"/>
  <c r="AK138" i="8"/>
  <c r="AK122" i="8"/>
  <c r="AK55" i="8"/>
  <c r="AK48" i="8"/>
  <c r="AK31" i="8"/>
  <c r="AK11" i="8"/>
  <c r="AK337" i="8"/>
  <c r="AK324" i="8"/>
  <c r="AK290" i="8"/>
  <c r="AK288" i="8"/>
  <c r="AK285" i="8"/>
  <c r="AK214" i="8"/>
  <c r="AK164" i="8"/>
  <c r="AK148" i="8"/>
  <c r="AK128" i="8"/>
  <c r="AK92" i="8"/>
  <c r="AK82" i="8"/>
  <c r="AK73" i="8"/>
  <c r="AK300" i="8"/>
  <c r="AK27" i="8"/>
  <c r="AK492" i="8"/>
  <c r="AK105" i="8"/>
  <c r="AK69" i="8"/>
  <c r="AK130" i="8"/>
  <c r="AK101" i="8"/>
  <c r="AK100" i="8"/>
  <c r="AK106" i="8"/>
  <c r="AK57" i="8"/>
  <c r="AK46" i="8"/>
  <c r="AK28" i="8"/>
  <c r="AK359" i="8"/>
  <c r="AK98" i="8"/>
  <c r="AK595" i="8"/>
  <c r="AK213" i="8"/>
  <c r="AK150" i="8"/>
  <c r="AK67" i="8"/>
  <c r="AK42" i="8"/>
  <c r="AK76" i="8"/>
  <c r="AK58" i="8"/>
  <c r="AK360" i="8"/>
  <c r="AK86" i="8"/>
  <c r="AK258" i="8"/>
  <c r="AK385" i="8"/>
  <c r="AK234" i="8"/>
  <c r="AK415" i="8"/>
  <c r="AK118" i="8"/>
  <c r="AK71" i="8"/>
  <c r="AK36" i="8"/>
  <c r="AK18" i="8"/>
  <c r="AK61" i="8"/>
  <c r="AK123" i="8"/>
  <c r="AK53" i="8"/>
  <c r="AK51" i="8"/>
  <c r="AK266" i="8"/>
  <c r="AK17" i="8"/>
  <c r="AK203" i="8"/>
  <c r="AK156" i="8"/>
  <c r="AK113" i="8"/>
  <c r="AK85" i="8"/>
  <c r="AK40" i="8"/>
  <c r="AK43" i="8"/>
  <c r="AK32" i="8"/>
  <c r="AK19" i="8"/>
  <c r="AK103" i="8"/>
  <c r="AK366" i="8"/>
  <c r="AK338" i="8"/>
  <c r="AK16" i="8"/>
  <c r="AK13" i="8"/>
  <c r="AK114" i="8"/>
  <c r="AK310" i="8"/>
  <c r="AJ280" i="8"/>
  <c r="AJ569" i="8"/>
  <c r="AJ695" i="8"/>
  <c r="AA620" i="1"/>
  <c r="AA99" i="1"/>
  <c r="AA39" i="1"/>
  <c r="AA34" i="1"/>
  <c r="AA382" i="1"/>
  <c r="Z44" i="1"/>
  <c r="AA331" i="1"/>
  <c r="AA246" i="1"/>
  <c r="AA450" i="1"/>
  <c r="AA314" i="1"/>
  <c r="AA552" i="1"/>
  <c r="AA484" i="1"/>
  <c r="AA144" i="1"/>
  <c r="AA518" i="1"/>
  <c r="AA54" i="1"/>
  <c r="AA535" i="1"/>
  <c r="AA110" i="1"/>
  <c r="AA501" i="1"/>
  <c r="AA399" i="1"/>
  <c r="AA416" i="1"/>
  <c r="AA90" i="1"/>
  <c r="AB19" i="1"/>
  <c r="AB49" i="1"/>
  <c r="AB14" i="1"/>
  <c r="AB30" i="1"/>
  <c r="AB31" i="1"/>
  <c r="AB36" i="1"/>
  <c r="AB40" i="1"/>
  <c r="AB47" i="1"/>
  <c r="AB74" i="1"/>
  <c r="AB35" i="1"/>
  <c r="AB46" i="1"/>
  <c r="AB69" i="1"/>
  <c r="AB85" i="1"/>
  <c r="AB33" i="1"/>
  <c r="AB38" i="1"/>
  <c r="AB57" i="1"/>
  <c r="AB105" i="1"/>
  <c r="AB112" i="1"/>
  <c r="AB129" i="1"/>
  <c r="AB149" i="1"/>
  <c r="AB171" i="1"/>
  <c r="AB191" i="1"/>
  <c r="AB25" i="1"/>
  <c r="AB27" i="1"/>
  <c r="AB37" i="1"/>
  <c r="AB86" i="1"/>
  <c r="AB114" i="1"/>
  <c r="AB134" i="1"/>
  <c r="AB135" i="1"/>
  <c r="AB147" i="1"/>
  <c r="AB167" i="1"/>
  <c r="AB179" i="1"/>
  <c r="AB201" i="1"/>
  <c r="AB226" i="1"/>
  <c r="AB10" i="1"/>
  <c r="AB12" i="1"/>
  <c r="AB56" i="1"/>
  <c r="AB61" i="1"/>
  <c r="AB68" i="1"/>
  <c r="AB115" i="1"/>
  <c r="AB136" i="1"/>
  <c r="AB148" i="1"/>
  <c r="AB168" i="1"/>
  <c r="AB180" i="1"/>
  <c r="AB181" i="1"/>
  <c r="AB196" i="1"/>
  <c r="AB11" i="1"/>
  <c r="AB58" i="1"/>
  <c r="AB60" i="1"/>
  <c r="AB96" i="1"/>
  <c r="AB150" i="1"/>
  <c r="AB155" i="1"/>
  <c r="AB160" i="1"/>
  <c r="AB176" i="1"/>
  <c r="AB194" i="1"/>
  <c r="AB214" i="1"/>
  <c r="AB231" i="1"/>
  <c r="AB252" i="1"/>
  <c r="AB273" i="1"/>
  <c r="AB294" i="1"/>
  <c r="AB311" i="1"/>
  <c r="AB327" i="1"/>
  <c r="AB344" i="1"/>
  <c r="AB354" i="1"/>
  <c r="AB371" i="1"/>
  <c r="AB386" i="1"/>
  <c r="AB18" i="1"/>
  <c r="AB32" i="1"/>
  <c r="AB52" i="1"/>
  <c r="AB66" i="1"/>
  <c r="AB79" i="1"/>
  <c r="AB100" i="1"/>
  <c r="AB117" i="1"/>
  <c r="AB122" i="1"/>
  <c r="AB128" i="1"/>
  <c r="AB133" i="1"/>
  <c r="AB166" i="1"/>
  <c r="AB183" i="1"/>
  <c r="AB188" i="1"/>
  <c r="AB193" i="1"/>
  <c r="AB215" i="1"/>
  <c r="AB216" i="1"/>
  <c r="AB242" i="1"/>
  <c r="AB247" i="1"/>
  <c r="AB268" i="1"/>
  <c r="AB289" i="1"/>
  <c r="AB306" i="1"/>
  <c r="AB322" i="1"/>
  <c r="AB339" i="1"/>
  <c r="AB349" i="1"/>
  <c r="AB366" i="1"/>
  <c r="AB15" i="1"/>
  <c r="AB23" i="1"/>
  <c r="AB51" i="1"/>
  <c r="AB55" i="1"/>
  <c r="AB80" i="1"/>
  <c r="AB116" i="1"/>
  <c r="AB162" i="1"/>
  <c r="AB182" i="1"/>
  <c r="AB267" i="1"/>
  <c r="AB282" i="1"/>
  <c r="AB321" i="1"/>
  <c r="AB360" i="1"/>
  <c r="AB373" i="1"/>
  <c r="AB390" i="1"/>
  <c r="AB398" i="1"/>
  <c r="AB413" i="1"/>
  <c r="AB418" i="1"/>
  <c r="AB449" i="1"/>
  <c r="AB460" i="1"/>
  <c r="AB477" i="1"/>
  <c r="AB498" i="1"/>
  <c r="AB515" i="1"/>
  <c r="AB532" i="1"/>
  <c r="AB547" i="1"/>
  <c r="AB564" i="1"/>
  <c r="AB570" i="1"/>
  <c r="AB602" i="1"/>
  <c r="AB619" i="1"/>
  <c r="AB636" i="1"/>
  <c r="AB653" i="1"/>
  <c r="AB670" i="1"/>
  <c r="AB687" i="1"/>
  <c r="AB41" i="1"/>
  <c r="AB89" i="1"/>
  <c r="AB92" i="1"/>
  <c r="AB107" i="1"/>
  <c r="AB123" i="1"/>
  <c r="AB131" i="1"/>
  <c r="AB138" i="1"/>
  <c r="AB156" i="1"/>
  <c r="AB198" i="1"/>
  <c r="AB204" i="1"/>
  <c r="AB221" i="1"/>
  <c r="AB236" i="1"/>
  <c r="AB251" i="1"/>
  <c r="AB266" i="1"/>
  <c r="AB278" i="1"/>
  <c r="AB281" i="1"/>
  <c r="AB293" i="1"/>
  <c r="AB320" i="1"/>
  <c r="AB333" i="1"/>
  <c r="AB372" i="1"/>
  <c r="AB389" i="1"/>
  <c r="AB393" i="1"/>
  <c r="AB408" i="1"/>
  <c r="AB429" i="1"/>
  <c r="AB444" i="1"/>
  <c r="AB455" i="1"/>
  <c r="AB472" i="1"/>
  <c r="AB493" i="1"/>
  <c r="AB510" i="1"/>
  <c r="AB527" i="1"/>
  <c r="AB542" i="1"/>
  <c r="AB559" i="1"/>
  <c r="AB581" i="1"/>
  <c r="AB597" i="1"/>
  <c r="AB614" i="1"/>
  <c r="AB631" i="1"/>
  <c r="AB648" i="1"/>
  <c r="AB665" i="1"/>
  <c r="AB682" i="1"/>
  <c r="AB703" i="1"/>
  <c r="AB13" i="1"/>
  <c r="AB24" i="1"/>
  <c r="AB82" i="1"/>
  <c r="AB97" i="1"/>
  <c r="AB207" i="1"/>
  <c r="AB223" i="1"/>
  <c r="AB308" i="1"/>
  <c r="AB335" i="1"/>
  <c r="AB341" i="1"/>
  <c r="AB355" i="1"/>
  <c r="AB440" i="1"/>
  <c r="AB478" i="1"/>
  <c r="AB506" i="1"/>
  <c r="AB519" i="1"/>
  <c r="AB531" i="1"/>
  <c r="AB536" i="1"/>
  <c r="AB573" i="1"/>
  <c r="AB585" i="1"/>
  <c r="AB587" i="1"/>
  <c r="AB599" i="1"/>
  <c r="AB612" i="1"/>
  <c r="AB625" i="1"/>
  <c r="AB661" i="1"/>
  <c r="AB674" i="1"/>
  <c r="AB686" i="1"/>
  <c r="AB691" i="1"/>
  <c r="AB186" i="1"/>
  <c r="AB218" i="1"/>
  <c r="AB225" i="1"/>
  <c r="AB274" i="1"/>
  <c r="AB361" i="1"/>
  <c r="AB465" i="1"/>
  <c r="AB65" i="1"/>
  <c r="AB93" i="1"/>
  <c r="AB98" i="1"/>
  <c r="AB101" i="1"/>
  <c r="AB111" i="1"/>
  <c r="AB119" i="1"/>
  <c r="AB164" i="1"/>
  <c r="AB172" i="1"/>
  <c r="AB248" i="1"/>
  <c r="AB265" i="1"/>
  <c r="AB338" i="1"/>
  <c r="AB352" i="1"/>
  <c r="AB358" i="1"/>
  <c r="AB392" i="1"/>
  <c r="AB439" i="1"/>
  <c r="AB454" i="1"/>
  <c r="AB505" i="1"/>
  <c r="AB517" i="1"/>
  <c r="AB530" i="1"/>
  <c r="AB572" i="1"/>
  <c r="AB584" i="1"/>
  <c r="AB598" i="1"/>
  <c r="AB611" i="1"/>
  <c r="AB624" i="1"/>
  <c r="AB660" i="1"/>
  <c r="AB673" i="1"/>
  <c r="AB685" i="1"/>
  <c r="AB690" i="1"/>
  <c r="AB702" i="1"/>
  <c r="AB104" i="1"/>
  <c r="AB158" i="1"/>
  <c r="AB175" i="1"/>
  <c r="AB234" i="1"/>
  <c r="AB285" i="1"/>
  <c r="AB291" i="1"/>
  <c r="AB318" i="1"/>
  <c r="AB347" i="1"/>
  <c r="AB368" i="1"/>
  <c r="AB423" i="1"/>
  <c r="AB453" i="1"/>
  <c r="AB9" i="1"/>
  <c r="AB124" i="1"/>
  <c r="AB151" i="1"/>
  <c r="AB159" i="1"/>
  <c r="AB239" i="1"/>
  <c r="AB279" i="1"/>
  <c r="AB288" i="1"/>
  <c r="AB332" i="1"/>
  <c r="AB346" i="1"/>
  <c r="AB363" i="1"/>
  <c r="AB367" i="1"/>
  <c r="AB407" i="1"/>
  <c r="AB437" i="1"/>
  <c r="AB446" i="1"/>
  <c r="AB479" i="1"/>
  <c r="AB496" i="1"/>
  <c r="AB503" i="1"/>
  <c r="AB549" i="1"/>
  <c r="AB556" i="1"/>
  <c r="AB615" i="1"/>
  <c r="AB622" i="1"/>
  <c r="AB651" i="1"/>
  <c r="AB658" i="1"/>
  <c r="AB698" i="1"/>
  <c r="AB71" i="1"/>
  <c r="AB88" i="1"/>
  <c r="AB95" i="1"/>
  <c r="AB106" i="1"/>
  <c r="AB143" i="1"/>
  <c r="AB169" i="1"/>
  <c r="AB185" i="1"/>
  <c r="AB200" i="1"/>
  <c r="AB205" i="1"/>
  <c r="AB209" i="1"/>
  <c r="AB220" i="1"/>
  <c r="AB227" i="1"/>
  <c r="AB245" i="1"/>
  <c r="AB254" i="1"/>
  <c r="AB315" i="1"/>
  <c r="AB394" i="1"/>
  <c r="AB424" i="1"/>
  <c r="AB456" i="1"/>
  <c r="AB509" i="1"/>
  <c r="AB562" i="1"/>
  <c r="AB568" i="1"/>
  <c r="AB592" i="1"/>
  <c r="AB664" i="1"/>
  <c r="AB677" i="1"/>
  <c r="AB381" i="1"/>
  <c r="AB400" i="1"/>
  <c r="AB525" i="1"/>
  <c r="AB589" i="1"/>
  <c r="AB595" i="1"/>
  <c r="AB644" i="1"/>
  <c r="AB16" i="1"/>
  <c r="AB20" i="1"/>
  <c r="AB28" i="1"/>
  <c r="AB91" i="1"/>
  <c r="AB152" i="1"/>
  <c r="AB187" i="1"/>
  <c r="AB257" i="1"/>
  <c r="AB260" i="1"/>
  <c r="AB298" i="1"/>
  <c r="AB396" i="1"/>
  <c r="AB417" i="1"/>
  <c r="AB426" i="1"/>
  <c r="AB458" i="1"/>
  <c r="AB468" i="1"/>
  <c r="AB486" i="1"/>
  <c r="AB534" i="1"/>
  <c r="AB539" i="1"/>
  <c r="AB605" i="1"/>
  <c r="AB641" i="1"/>
  <c r="AB243" i="1"/>
  <c r="AB312" i="1"/>
  <c r="AB364" i="1"/>
  <c r="AB404" i="1"/>
  <c r="AB21" i="1"/>
  <c r="AB48" i="1"/>
  <c r="AB70" i="1"/>
  <c r="AB73" i="1"/>
  <c r="AB170" i="1"/>
  <c r="AB177" i="1"/>
  <c r="AB262" i="1"/>
  <c r="AB271" i="1"/>
  <c r="AB300" i="1"/>
  <c r="AB303" i="1"/>
  <c r="AB323" i="1"/>
  <c r="AB375" i="1"/>
  <c r="AB378" i="1"/>
  <c r="AB384" i="1"/>
  <c r="AB387" i="1"/>
  <c r="AB482" i="1"/>
  <c r="AB512" i="1"/>
  <c r="AB553" i="1"/>
  <c r="AB565" i="1"/>
  <c r="AB618" i="1"/>
  <c r="AB667" i="1"/>
  <c r="AB701" i="1"/>
  <c r="AB370" i="1"/>
  <c r="AB448" i="1"/>
  <c r="AB522" i="1"/>
  <c r="AB528" i="1"/>
  <c r="AB628" i="1"/>
  <c r="AB634" i="1"/>
  <c r="AB683" i="1"/>
  <c r="AB84" i="1"/>
  <c r="AB87" i="1"/>
  <c r="AB118" i="1"/>
  <c r="AB126" i="1"/>
  <c r="AB137" i="1"/>
  <c r="AB153" i="1"/>
  <c r="AB237" i="1"/>
  <c r="AB277" i="1"/>
  <c r="AB326" i="1"/>
  <c r="AB329" i="1"/>
  <c r="AB409" i="1"/>
  <c r="AB489" i="1"/>
  <c r="AB638" i="1"/>
  <c r="AB680" i="1"/>
  <c r="AB301" i="1"/>
  <c r="AB419" i="1"/>
  <c r="AB451" i="1"/>
  <c r="AB475" i="1"/>
  <c r="AB492" i="1"/>
  <c r="AB545" i="1"/>
  <c r="AB578" i="1"/>
  <c r="AB647" i="1"/>
  <c r="AB694" i="1"/>
  <c r="AB83" i="1"/>
  <c r="AB94" i="1"/>
  <c r="AB108" i="1"/>
  <c r="AB145" i="1"/>
  <c r="AB213" i="1"/>
  <c r="AB240" i="1"/>
  <c r="AB309" i="1"/>
  <c r="AB402" i="1"/>
  <c r="AB67" i="1"/>
  <c r="AB206" i="1"/>
  <c r="AB224" i="1"/>
  <c r="AB350" i="1"/>
  <c r="AB157" i="1"/>
  <c r="AB241" i="1"/>
  <c r="AB256" i="1"/>
  <c r="AB342" i="1"/>
  <c r="AB406" i="1"/>
  <c r="AB422" i="1"/>
  <c r="AB435" i="1"/>
  <c r="AB62" i="1"/>
  <c r="AB102" i="1"/>
  <c r="AB121" i="1"/>
  <c r="AB132" i="1"/>
  <c r="AB233" i="1"/>
  <c r="AB255" i="1"/>
  <c r="AB270" i="1"/>
  <c r="AB78" i="1"/>
  <c r="AB113" i="1"/>
  <c r="AB120" i="1"/>
  <c r="AB142" i="1"/>
  <c r="AB165" i="1"/>
  <c r="AB230" i="1"/>
  <c r="AB59" i="1"/>
  <c r="AB64" i="1"/>
  <c r="AB189" i="1"/>
  <c r="AB219" i="1"/>
  <c r="AB275" i="1"/>
  <c r="AB286" i="1"/>
  <c r="AB383" i="1"/>
  <c r="AB420" i="1"/>
  <c r="AB425" i="1"/>
  <c r="AB461" i="1"/>
  <c r="AB516" i="1"/>
  <c r="AB523" i="1"/>
  <c r="AB76" i="1"/>
  <c r="AB103" i="1"/>
  <c r="AB139" i="1"/>
  <c r="AB184" i="1"/>
  <c r="AB222" i="1"/>
  <c r="AB258" i="1"/>
  <c r="AB302" i="1"/>
  <c r="AB328" i="1"/>
  <c r="AB43" i="1"/>
  <c r="AB190" i="1"/>
  <c r="AB210" i="1"/>
  <c r="AB324" i="1"/>
  <c r="AB353" i="1"/>
  <c r="AB377" i="1"/>
  <c r="AB442" i="1"/>
  <c r="AB582" i="1"/>
  <c r="AB617" i="1"/>
  <c r="AB659" i="1"/>
  <c r="AB693" i="1"/>
  <c r="AB697" i="1"/>
  <c r="AB154" i="1"/>
  <c r="AB272" i="1"/>
  <c r="AB313" i="1"/>
  <c r="AB356" i="1"/>
  <c r="AB388" i="1"/>
  <c r="AB397" i="1"/>
  <c r="AB403" i="1"/>
  <c r="AB415" i="1"/>
  <c r="AB438" i="1"/>
  <c r="AB543" i="1"/>
  <c r="AB544" i="1"/>
  <c r="AB583" i="1"/>
  <c r="AB604" i="1"/>
  <c r="AB645" i="1"/>
  <c r="AB77" i="1"/>
  <c r="AB199" i="1"/>
  <c r="AB203" i="1"/>
  <c r="AB292" i="1"/>
  <c r="AB345" i="1"/>
  <c r="AB380" i="1"/>
  <c r="AB480" i="1"/>
  <c r="AB481" i="1"/>
  <c r="AB533" i="1"/>
  <c r="AB141" i="1"/>
  <c r="AB299" i="1"/>
  <c r="AB405" i="1"/>
  <c r="AB494" i="1"/>
  <c r="AB504" i="1"/>
  <c r="AB600" i="1"/>
  <c r="AB607" i="1"/>
  <c r="AB610" i="1"/>
  <c r="AB546" i="1"/>
  <c r="AB640" i="1"/>
  <c r="AB457" i="1"/>
  <c r="AB469" i="1"/>
  <c r="AB474" i="1"/>
  <c r="AB202" i="1"/>
  <c r="AB238" i="1"/>
  <c r="AB276" i="1"/>
  <c r="AB379" i="1"/>
  <c r="AB385" i="1"/>
  <c r="AB395" i="1"/>
  <c r="AB428" i="1"/>
  <c r="AB432" i="1"/>
  <c r="AB483" i="1"/>
  <c r="AB487" i="1"/>
  <c r="AB529" i="1"/>
  <c r="AB540" i="1"/>
  <c r="AB606" i="1"/>
  <c r="AB609" i="1"/>
  <c r="AB627" i="1"/>
  <c r="AB633" i="1"/>
  <c r="AB295" i="1"/>
  <c r="AB462" i="1"/>
  <c r="AB630" i="1"/>
  <c r="AB643" i="1"/>
  <c r="AB700" i="1"/>
  <c r="AB173" i="1"/>
  <c r="AB244" i="1"/>
  <c r="AB249" i="1"/>
  <c r="AB316" i="1"/>
  <c r="AB340" i="1"/>
  <c r="AB362" i="1"/>
  <c r="AB414" i="1"/>
  <c r="AB452" i="1"/>
  <c r="AB463" i="1"/>
  <c r="AB476" i="1"/>
  <c r="AB485" i="1"/>
  <c r="AB502" i="1"/>
  <c r="AB520" i="1"/>
  <c r="AB538" i="1"/>
  <c r="AB613" i="1"/>
  <c r="AB616" i="1"/>
  <c r="AB623" i="1"/>
  <c r="AB626" i="1"/>
  <c r="AB632" i="1"/>
  <c r="AB646" i="1"/>
  <c r="AB42" i="1"/>
  <c r="AB211" i="1"/>
  <c r="AB253" i="1"/>
  <c r="AB310" i="1"/>
  <c r="AB17" i="1"/>
  <c r="AB391" i="1"/>
  <c r="AB471" i="1"/>
  <c r="AB513" i="1"/>
  <c r="AB596" i="1"/>
  <c r="AB507" i="1"/>
  <c r="AB526" i="1"/>
  <c r="AB555" i="1"/>
  <c r="AB608" i="1"/>
  <c r="AB621" i="1"/>
  <c r="AB26" i="1"/>
  <c r="AB427" i="1"/>
  <c r="AB464" i="1"/>
  <c r="AB488" i="1"/>
  <c r="AB563" i="1"/>
  <c r="AB642" i="1"/>
  <c r="AB655" i="1"/>
  <c r="AB663" i="1"/>
  <c r="AB431" i="1"/>
  <c r="AB75" i="1"/>
  <c r="AB337" i="1"/>
  <c r="AB499" i="1"/>
  <c r="AB574" i="1"/>
  <c r="AB639" i="1"/>
  <c r="AB560" i="1"/>
  <c r="AB53" i="1"/>
  <c r="AB668" i="1"/>
  <c r="AB412" i="1"/>
  <c r="AB629" i="1"/>
  <c r="AB305" i="1"/>
  <c r="AB351" i="1"/>
  <c r="AB421" i="1"/>
  <c r="AB445" i="1"/>
  <c r="AB567" i="1"/>
  <c r="AB681" i="1"/>
  <c r="AB401" i="1"/>
  <c r="AB548" i="1"/>
  <c r="AB551" i="1"/>
  <c r="AB656" i="1"/>
  <c r="AB678" i="1"/>
  <c r="AB192" i="1"/>
  <c r="AB217" i="1"/>
  <c r="AB269" i="1"/>
  <c r="AB283" i="1"/>
  <c r="AB307" i="1"/>
  <c r="AB359" i="1"/>
  <c r="AB410" i="1"/>
  <c r="AB491" i="1"/>
  <c r="AB521" i="1"/>
  <c r="AB577" i="1"/>
  <c r="AB591" i="1"/>
  <c r="AB692" i="1"/>
  <c r="AB441" i="1"/>
  <c r="AB470" i="1"/>
  <c r="AB650" i="1"/>
  <c r="AB140" i="1"/>
  <c r="AB197" i="1"/>
  <c r="AB296" i="1"/>
  <c r="AB594" i="1"/>
  <c r="AB264" i="1"/>
  <c r="AB357" i="1"/>
  <c r="AB376" i="1"/>
  <c r="AB514" i="1"/>
  <c r="AB550" i="1"/>
  <c r="AB558" i="1"/>
  <c r="AB576" i="1"/>
  <c r="AB590" i="1"/>
  <c r="AB672" i="1"/>
  <c r="AB290" i="1"/>
  <c r="AB508" i="1"/>
  <c r="AB652" i="1"/>
  <c r="AB662" i="1"/>
  <c r="AB261" i="1"/>
  <c r="AB336" i="1"/>
  <c r="AB235" i="1"/>
  <c r="AB287" i="1"/>
  <c r="AB459" i="1"/>
  <c r="AB250" i="1"/>
  <c r="AB580" i="1"/>
  <c r="AB669" i="1"/>
  <c r="AB679" i="1"/>
  <c r="AB22" i="1"/>
  <c r="AB473" i="1"/>
  <c r="AB443" i="1"/>
  <c r="AB29" i="1"/>
  <c r="AB174" i="1"/>
  <c r="AB411" i="1"/>
  <c r="AB541" i="1"/>
  <c r="AB635" i="1"/>
  <c r="AB649" i="1"/>
  <c r="AB500" i="1"/>
  <c r="AB524" i="1"/>
  <c r="AB554" i="1"/>
  <c r="AB675" i="1"/>
  <c r="AB684" i="1"/>
  <c r="AB130" i="1"/>
  <c r="AB319" i="1"/>
  <c r="AB557" i="1"/>
  <c r="AB676" i="1"/>
  <c r="AB325" i="1"/>
  <c r="AB593" i="1"/>
  <c r="AB688" i="1"/>
  <c r="AB490" i="1"/>
  <c r="AB537" i="1"/>
  <c r="AB561" i="1"/>
  <c r="AB146" i="1"/>
  <c r="AB334" i="1"/>
  <c r="AB466" i="1"/>
  <c r="AB208" i="1"/>
  <c r="AB232" i="1"/>
  <c r="AB317" i="1"/>
  <c r="AB430" i="1"/>
  <c r="AB436" i="1"/>
  <c r="AB495" i="1"/>
  <c r="AB511" i="1"/>
  <c r="AB575" i="1"/>
  <c r="AB259" i="1"/>
  <c r="AB304" i="1"/>
  <c r="AB588" i="1"/>
  <c r="AB50" i="1"/>
  <c r="AB330" i="1"/>
  <c r="AB343" i="1"/>
  <c r="AB374" i="1"/>
  <c r="AB566" i="1"/>
  <c r="AB601" i="1"/>
  <c r="AB579" i="1"/>
  <c r="AB657" i="1"/>
  <c r="AB666" i="1"/>
  <c r="AB699" i="1"/>
  <c r="AB571" i="1"/>
  <c r="AB228" i="1"/>
  <c r="AB369" i="1"/>
  <c r="AB434" i="1"/>
  <c r="AB447" i="1"/>
  <c r="AB497" i="1"/>
  <c r="AB125" i="1"/>
  <c r="AB163" i="1"/>
  <c r="AB284" i="1"/>
  <c r="AA229" i="1"/>
  <c r="AA297" i="1"/>
  <c r="AA212" i="1"/>
  <c r="AA280" i="1"/>
  <c r="AA433" i="1"/>
  <c r="AA569" i="1"/>
  <c r="AA586" i="1"/>
  <c r="AA161" i="1"/>
  <c r="AA127" i="1"/>
  <c r="AA178" i="1"/>
  <c r="AA365" i="1"/>
  <c r="AA671" i="1"/>
  <c r="AA348" i="1"/>
  <c r="AA689" i="1"/>
  <c r="AA467" i="1"/>
  <c r="AA654" i="1"/>
  <c r="AA72" i="1"/>
  <c r="AA695" i="1"/>
  <c r="AA637" i="1"/>
  <c r="Z109" i="1"/>
  <c r="AA263" i="1"/>
  <c r="AA603" i="1"/>
  <c r="AA81" i="1"/>
  <c r="AA63" i="1"/>
  <c r="AA195" i="1"/>
  <c r="AA45" i="1"/>
  <c r="W5" i="1"/>
  <c r="Q18" i="10" s="1"/>
  <c r="AC6" i="1"/>
  <c r="AD4" i="1"/>
  <c r="Y8" i="1" l="1"/>
  <c r="S13" i="10"/>
  <c r="S15" i="10" s="1"/>
  <c r="AI11" i="10"/>
  <c r="AI12" i="10"/>
  <c r="AH5" i="8"/>
  <c r="AK695" i="8"/>
  <c r="AK127" i="8"/>
  <c r="AK90" i="8"/>
  <c r="AK246" i="8"/>
  <c r="AK433" i="8"/>
  <c r="AK586" i="8"/>
  <c r="AK212" i="8"/>
  <c r="AK72" i="8"/>
  <c r="AK569" i="8"/>
  <c r="AK365" i="8"/>
  <c r="AK81" i="8"/>
  <c r="AK34" i="8"/>
  <c r="AK229" i="8"/>
  <c r="AK518" i="8"/>
  <c r="AK637" i="8"/>
  <c r="AK161" i="8"/>
  <c r="AK671" i="8"/>
  <c r="AK501" i="8"/>
  <c r="AK99" i="8"/>
  <c r="AK654" i="8"/>
  <c r="AK416" i="8"/>
  <c r="AK144" i="8"/>
  <c r="AK297" i="8"/>
  <c r="AK45" i="8"/>
  <c r="AM6" i="8"/>
  <c r="AN4" i="8"/>
  <c r="AK39" i="8"/>
  <c r="AI7" i="8"/>
  <c r="AK689" i="8"/>
  <c r="AK314" i="8"/>
  <c r="AK535" i="8"/>
  <c r="AK382" i="8"/>
  <c r="AK467" i="8"/>
  <c r="AK552" i="8"/>
  <c r="AK484" i="8"/>
  <c r="AK110" i="8"/>
  <c r="AK399" i="8"/>
  <c r="AK348" i="8"/>
  <c r="AK178" i="8"/>
  <c r="AK603" i="8"/>
  <c r="AK263" i="8"/>
  <c r="AL688" i="8"/>
  <c r="AL694" i="8"/>
  <c r="AL679" i="8"/>
  <c r="AL700" i="8"/>
  <c r="AL699" i="8"/>
  <c r="AL655" i="8"/>
  <c r="AL696" i="8"/>
  <c r="AL674" i="8"/>
  <c r="AL667" i="8"/>
  <c r="AL652" i="8"/>
  <c r="AL703" i="8"/>
  <c r="AL691" i="8"/>
  <c r="AL701" i="8"/>
  <c r="AL687" i="8"/>
  <c r="AL672" i="8"/>
  <c r="AL660" i="8"/>
  <c r="AL682" i="8"/>
  <c r="AL657" i="8"/>
  <c r="AL649" i="8"/>
  <c r="AL633" i="8"/>
  <c r="AL664" i="8"/>
  <c r="AL639" i="8"/>
  <c r="AL623" i="8"/>
  <c r="AL607" i="8"/>
  <c r="AL686" i="8"/>
  <c r="AL678" i="8"/>
  <c r="AL670" i="8"/>
  <c r="AL681" i="8"/>
  <c r="AL702" i="8"/>
  <c r="AL684" i="8"/>
  <c r="AL665" i="8"/>
  <c r="AL615" i="8"/>
  <c r="AL608" i="8"/>
  <c r="AL638" i="8"/>
  <c r="AL675" i="8"/>
  <c r="AL662" i="8"/>
  <c r="AL658" i="8"/>
  <c r="AL631" i="8"/>
  <c r="AL626" i="8"/>
  <c r="AL635" i="8"/>
  <c r="AL685" i="8"/>
  <c r="AL661" i="8"/>
  <c r="AL653" i="8"/>
  <c r="AL692" i="8"/>
  <c r="AL677" i="8"/>
  <c r="AL646" i="8"/>
  <c r="AL642" i="8"/>
  <c r="AL624" i="8"/>
  <c r="AL593" i="8"/>
  <c r="AL577" i="8"/>
  <c r="AL690" i="8"/>
  <c r="AL668" i="8"/>
  <c r="AL666" i="8"/>
  <c r="AL634" i="8"/>
  <c r="AL627" i="8"/>
  <c r="AL619" i="8"/>
  <c r="AL613" i="8"/>
  <c r="AL606" i="8"/>
  <c r="AL588" i="8"/>
  <c r="AL628" i="8"/>
  <c r="AL645" i="8"/>
  <c r="AL618" i="8"/>
  <c r="AL594" i="8"/>
  <c r="AL578" i="8"/>
  <c r="AL612" i="8"/>
  <c r="AL580" i="8"/>
  <c r="AL574" i="8"/>
  <c r="AL697" i="8"/>
  <c r="AL643" i="8"/>
  <c r="AL617" i="8"/>
  <c r="AL651" i="8"/>
  <c r="AL636" i="8"/>
  <c r="AL600" i="8"/>
  <c r="AL591" i="8"/>
  <c r="AL621" i="8"/>
  <c r="AL568" i="8"/>
  <c r="AL537" i="8"/>
  <c r="AL521" i="8"/>
  <c r="AL505" i="8"/>
  <c r="AL641" i="8"/>
  <c r="AL605" i="8"/>
  <c r="AL565" i="8"/>
  <c r="AL556" i="8"/>
  <c r="AL549" i="8"/>
  <c r="AL676" i="8"/>
  <c r="AL656" i="8"/>
  <c r="AL693" i="8"/>
  <c r="AL680" i="8"/>
  <c r="AL622" i="8"/>
  <c r="AL611" i="8"/>
  <c r="AL609" i="8"/>
  <c r="AL597" i="8"/>
  <c r="AL582" i="8"/>
  <c r="AL561" i="8"/>
  <c r="AL554" i="8"/>
  <c r="AL547" i="8"/>
  <c r="AL538" i="8"/>
  <c r="AL522" i="8"/>
  <c r="AL506" i="8"/>
  <c r="AL490" i="8"/>
  <c r="AL585" i="8"/>
  <c r="AL581" i="8"/>
  <c r="AL548" i="8"/>
  <c r="AL546" i="8"/>
  <c r="AL534" i="8"/>
  <c r="AL528" i="8"/>
  <c r="AL499" i="8"/>
  <c r="AL479" i="8"/>
  <c r="AL463" i="8"/>
  <c r="AL447" i="8"/>
  <c r="AL647" i="8"/>
  <c r="AL614" i="8"/>
  <c r="AL598" i="8"/>
  <c r="AL567" i="8"/>
  <c r="AL543" i="8"/>
  <c r="AL531" i="8"/>
  <c r="AL525" i="8"/>
  <c r="AL683" i="8"/>
  <c r="AL648" i="8"/>
  <c r="AL644" i="8"/>
  <c r="AL650" i="8"/>
  <c r="AL632" i="8"/>
  <c r="AL616" i="8"/>
  <c r="AL576" i="8"/>
  <c r="AL571" i="8"/>
  <c r="AL550" i="8"/>
  <c r="AL533" i="8"/>
  <c r="AL513" i="8"/>
  <c r="AL507" i="8"/>
  <c r="AL492" i="8"/>
  <c r="AL485" i="8"/>
  <c r="AL480" i="8"/>
  <c r="AL464" i="8"/>
  <c r="AL448" i="8"/>
  <c r="AL432" i="8"/>
  <c r="AL663" i="8"/>
  <c r="AL610" i="8"/>
  <c r="AL579" i="8"/>
  <c r="AL557" i="8"/>
  <c r="AL514" i="8"/>
  <c r="AL493" i="8"/>
  <c r="AL486" i="8"/>
  <c r="AL425" i="8"/>
  <c r="AL406" i="8"/>
  <c r="AL698" i="8"/>
  <c r="AL562" i="8"/>
  <c r="AL517" i="8"/>
  <c r="AL516" i="8"/>
  <c r="AL515" i="8"/>
  <c r="AL502" i="8"/>
  <c r="AL482" i="8"/>
  <c r="AL476" i="8"/>
  <c r="AL456" i="8"/>
  <c r="AL587" i="8"/>
  <c r="AL583" i="8"/>
  <c r="AL575" i="8"/>
  <c r="AL544" i="8"/>
  <c r="AL564" i="8"/>
  <c r="AL542" i="8"/>
  <c r="AL540" i="8"/>
  <c r="AL504" i="8"/>
  <c r="AL470" i="8"/>
  <c r="AL442" i="8"/>
  <c r="AL435" i="8"/>
  <c r="AL428" i="8"/>
  <c r="AL407" i="8"/>
  <c r="AL391" i="8"/>
  <c r="AL375" i="8"/>
  <c r="AL596" i="8"/>
  <c r="AL508" i="8"/>
  <c r="AL457" i="8"/>
  <c r="AL451" i="8"/>
  <c r="AL401" i="8"/>
  <c r="AL381" i="8"/>
  <c r="AL369" i="8"/>
  <c r="AL590" i="8"/>
  <c r="AL566" i="8"/>
  <c r="AL541" i="8"/>
  <c r="AL527" i="8"/>
  <c r="AL523" i="8"/>
  <c r="AL500" i="8"/>
  <c r="AL468" i="8"/>
  <c r="AL458" i="8"/>
  <c r="AL452" i="8"/>
  <c r="AL439" i="8"/>
  <c r="AL418" i="8"/>
  <c r="AL398" i="8"/>
  <c r="AL392" i="8"/>
  <c r="AL386" i="8"/>
  <c r="AL374" i="8"/>
  <c r="AL563" i="8"/>
  <c r="AL573" i="8"/>
  <c r="AL553" i="8"/>
  <c r="AL510" i="8"/>
  <c r="AL488" i="8"/>
  <c r="AL483" i="8"/>
  <c r="AL454" i="8"/>
  <c r="AL462" i="8"/>
  <c r="AL446" i="8"/>
  <c r="AL422" i="8"/>
  <c r="AL377" i="8"/>
  <c r="AL364" i="8"/>
  <c r="AL345" i="8"/>
  <c r="AL329" i="8"/>
  <c r="AL313" i="8"/>
  <c r="AL281" i="8"/>
  <c r="AL265" i="8"/>
  <c r="AL249" i="8"/>
  <c r="AL233" i="8"/>
  <c r="AL217" i="8"/>
  <c r="AL201" i="8"/>
  <c r="AL185" i="8"/>
  <c r="AL169" i="8"/>
  <c r="AL153" i="8"/>
  <c r="AL584" i="8"/>
  <c r="AL530" i="8"/>
  <c r="AL503" i="8"/>
  <c r="AL440" i="8"/>
  <c r="AL438" i="8"/>
  <c r="AL431" i="8"/>
  <c r="AL413" i="8"/>
  <c r="AL395" i="8"/>
  <c r="AL356" i="8"/>
  <c r="AL340" i="8"/>
  <c r="AL324" i="8"/>
  <c r="AL308" i="8"/>
  <c r="AL292" i="8"/>
  <c r="AL276" i="8"/>
  <c r="AL260" i="8"/>
  <c r="AL244" i="8"/>
  <c r="AL228" i="8"/>
  <c r="AL196" i="8"/>
  <c r="AL180" i="8"/>
  <c r="AL164" i="8"/>
  <c r="AL148" i="8"/>
  <c r="AL560" i="8"/>
  <c r="AL519" i="8"/>
  <c r="AL498" i="8"/>
  <c r="AL481" i="8"/>
  <c r="AL475" i="8"/>
  <c r="AL466" i="8"/>
  <c r="AL429" i="8"/>
  <c r="AL509" i="8"/>
  <c r="AL471" i="8"/>
  <c r="AL461" i="8"/>
  <c r="AL443" i="8"/>
  <c r="AL436" i="8"/>
  <c r="AL420" i="8"/>
  <c r="AL376" i="8"/>
  <c r="AL346" i="8"/>
  <c r="AL330" i="8"/>
  <c r="AL298" i="8"/>
  <c r="AL282" i="8"/>
  <c r="AL266" i="8"/>
  <c r="AL250" i="8"/>
  <c r="AL234" i="8"/>
  <c r="AL218" i="8"/>
  <c r="AL202" i="8"/>
  <c r="AL186" i="8"/>
  <c r="AL170" i="8"/>
  <c r="AL154" i="8"/>
  <c r="AL138" i="8"/>
  <c r="AL477" i="8"/>
  <c r="AL412" i="8"/>
  <c r="AL370" i="8"/>
  <c r="AL362" i="8"/>
  <c r="AL333" i="8"/>
  <c r="AL305" i="8"/>
  <c r="AL296" i="8"/>
  <c r="AL269" i="8"/>
  <c r="AL241" i="8"/>
  <c r="AL232" i="8"/>
  <c r="AL203" i="8"/>
  <c r="AL474" i="8"/>
  <c r="AL465" i="8"/>
  <c r="AL459" i="8"/>
  <c r="AL426" i="8"/>
  <c r="AL423" i="8"/>
  <c r="AL389" i="8"/>
  <c r="AL384" i="8"/>
  <c r="AL368" i="8"/>
  <c r="AL332" i="8"/>
  <c r="AL304" i="8"/>
  <c r="AL295" i="8"/>
  <c r="AL268" i="8"/>
  <c r="AL240" i="8"/>
  <c r="AL231" i="8"/>
  <c r="AL673" i="8"/>
  <c r="AL602" i="8"/>
  <c r="AL494" i="8"/>
  <c r="AL424" i="8"/>
  <c r="AL630" i="8"/>
  <c r="AL592" i="8"/>
  <c r="AL570" i="8"/>
  <c r="AL559" i="8"/>
  <c r="AL536" i="8"/>
  <c r="AL520" i="8"/>
  <c r="AL402" i="8"/>
  <c r="AL397" i="8"/>
  <c r="AL350" i="8"/>
  <c r="AL322" i="8"/>
  <c r="AL303" i="8"/>
  <c r="AL293" i="8"/>
  <c r="AL286" i="8"/>
  <c r="AL258" i="8"/>
  <c r="AL239" i="8"/>
  <c r="AL221" i="8"/>
  <c r="AL572" i="8"/>
  <c r="AL599" i="8"/>
  <c r="AL539" i="8"/>
  <c r="AL529" i="8"/>
  <c r="AL545" i="8"/>
  <c r="AL669" i="8"/>
  <c r="AL558" i="8"/>
  <c r="AL659" i="8"/>
  <c r="AL604" i="8"/>
  <c r="AL629" i="8"/>
  <c r="AL589" i="8"/>
  <c r="AL555" i="8"/>
  <c r="AL551" i="8"/>
  <c r="AL640" i="8"/>
  <c r="AL595" i="8"/>
  <c r="AL601" i="8"/>
  <c r="AL625" i="8"/>
  <c r="AL430" i="8"/>
  <c r="AL526" i="8"/>
  <c r="AL532" i="8"/>
  <c r="AL511" i="8"/>
  <c r="AL489" i="8"/>
  <c r="AL512" i="8"/>
  <c r="AL496" i="8"/>
  <c r="AL497" i="8"/>
  <c r="AL453" i="8"/>
  <c r="AL449" i="8"/>
  <c r="AL469" i="8"/>
  <c r="AL491" i="8"/>
  <c r="AL445" i="8"/>
  <c r="AL405" i="8"/>
  <c r="AL400" i="8"/>
  <c r="AL472" i="8"/>
  <c r="AL444" i="8"/>
  <c r="AL411" i="8"/>
  <c r="AL441" i="8"/>
  <c r="AL409" i="8"/>
  <c r="AL394" i="8"/>
  <c r="AL421" i="8"/>
  <c r="AL404" i="8"/>
  <c r="AL371" i="8"/>
  <c r="AL460" i="8"/>
  <c r="AL419" i="8"/>
  <c r="AL524" i="8"/>
  <c r="AL414" i="8"/>
  <c r="AL385" i="8"/>
  <c r="AL367" i="8"/>
  <c r="AL437" i="8"/>
  <c r="AL393" i="8"/>
  <c r="AL478" i="8"/>
  <c r="AL388" i="8"/>
  <c r="AL373" i="8"/>
  <c r="AL338" i="8"/>
  <c r="AL327" i="8"/>
  <c r="AL318" i="8"/>
  <c r="AL316" i="8"/>
  <c r="AL312" i="8"/>
  <c r="AL310" i="8"/>
  <c r="AL301" i="8"/>
  <c r="AL275" i="8"/>
  <c r="AL372" i="8"/>
  <c r="AL361" i="8"/>
  <c r="AL334" i="8"/>
  <c r="AL320" i="8"/>
  <c r="AL487" i="8"/>
  <c r="AL427" i="8"/>
  <c r="AL410" i="8"/>
  <c r="AL342" i="8"/>
  <c r="AL307" i="8"/>
  <c r="AL291" i="8"/>
  <c r="AL390" i="8"/>
  <c r="AL349" i="8"/>
  <c r="AL277" i="8"/>
  <c r="AL272" i="8"/>
  <c r="AL495" i="8"/>
  <c r="AL366" i="8"/>
  <c r="AL359" i="8"/>
  <c r="AL323" i="8"/>
  <c r="AL290" i="8"/>
  <c r="AL257" i="8"/>
  <c r="AL306" i="8"/>
  <c r="AL284" i="8"/>
  <c r="AL273" i="8"/>
  <c r="AL339" i="8"/>
  <c r="AL326" i="8"/>
  <c r="AL283" i="8"/>
  <c r="AL403" i="8"/>
  <c r="AL383" i="8"/>
  <c r="AL378" i="8"/>
  <c r="AL321" i="8"/>
  <c r="AL264" i="8"/>
  <c r="AL238" i="8"/>
  <c r="AL207" i="8"/>
  <c r="AL198" i="8"/>
  <c r="AL171" i="8"/>
  <c r="AL344" i="8"/>
  <c r="AL319" i="8"/>
  <c r="AL300" i="8"/>
  <c r="AL267" i="8"/>
  <c r="AL199" i="8"/>
  <c r="AL197" i="8"/>
  <c r="AL190" i="8"/>
  <c r="AL417" i="8"/>
  <c r="AL302" i="8"/>
  <c r="AL210" i="8"/>
  <c r="AL193" i="8"/>
  <c r="AL175" i="8"/>
  <c r="AL163" i="8"/>
  <c r="AL136" i="8"/>
  <c r="AL120" i="8"/>
  <c r="AL104" i="8"/>
  <c r="AL357" i="8"/>
  <c r="AL355" i="8"/>
  <c r="AL343" i="8"/>
  <c r="AL315" i="8"/>
  <c r="AL299" i="8"/>
  <c r="AL289" i="8"/>
  <c r="AL252" i="8"/>
  <c r="AL251" i="8"/>
  <c r="AL230" i="8"/>
  <c r="AL220" i="8"/>
  <c r="AL219" i="8"/>
  <c r="AL209" i="8"/>
  <c r="AL168" i="8"/>
  <c r="AL162" i="8"/>
  <c r="AL143" i="8"/>
  <c r="AL131" i="8"/>
  <c r="AL115" i="8"/>
  <c r="AL408" i="8"/>
  <c r="AL380" i="8"/>
  <c r="AL352" i="8"/>
  <c r="AL337" i="8"/>
  <c r="AL311" i="8"/>
  <c r="AL248" i="8"/>
  <c r="AL434" i="8"/>
  <c r="AL354" i="8"/>
  <c r="AL262" i="8"/>
  <c r="AL237" i="8"/>
  <c r="AL191" i="8"/>
  <c r="AL179" i="8"/>
  <c r="AL147" i="8"/>
  <c r="AL92" i="8"/>
  <c r="AL76" i="8"/>
  <c r="AL60" i="8"/>
  <c r="AL360" i="8"/>
  <c r="AL245" i="8"/>
  <c r="AL223" i="8"/>
  <c r="AL216" i="8"/>
  <c r="AL176" i="8"/>
  <c r="AL158" i="8"/>
  <c r="AL130" i="8"/>
  <c r="AL121" i="8"/>
  <c r="AL105" i="8"/>
  <c r="AL271" i="8"/>
  <c r="AL259" i="8"/>
  <c r="AL254" i="8"/>
  <c r="AL224" i="8"/>
  <c r="AL152" i="8"/>
  <c r="AL141" i="8"/>
  <c r="AL132" i="8"/>
  <c r="AL103" i="8"/>
  <c r="AL88" i="8"/>
  <c r="AL325" i="8"/>
  <c r="AL242" i="8"/>
  <c r="AL215" i="8"/>
  <c r="AL192" i="8"/>
  <c r="AL166" i="8"/>
  <c r="AL140" i="8"/>
  <c r="AL137" i="8"/>
  <c r="AL126" i="8"/>
  <c r="AL125" i="8"/>
  <c r="AL96" i="8"/>
  <c r="AL91" i="8"/>
  <c r="AL28" i="8"/>
  <c r="AL358" i="8"/>
  <c r="AL351" i="8"/>
  <c r="AL278" i="8"/>
  <c r="AL270" i="8"/>
  <c r="AL256" i="8"/>
  <c r="AL227" i="8"/>
  <c r="AL187" i="8"/>
  <c r="AL167" i="8"/>
  <c r="AL133" i="8"/>
  <c r="AL122" i="8"/>
  <c r="AL111" i="8"/>
  <c r="AL95" i="8"/>
  <c r="AL85" i="8"/>
  <c r="AL69" i="8"/>
  <c r="AL62" i="8"/>
  <c r="AL55" i="8"/>
  <c r="AL294" i="8"/>
  <c r="AL274" i="8"/>
  <c r="AL261" i="8"/>
  <c r="AL255" i="8"/>
  <c r="AL222" i="8"/>
  <c r="AL205" i="8"/>
  <c r="AL172" i="8"/>
  <c r="AL165" i="8"/>
  <c r="AL287" i="8"/>
  <c r="AL279" i="8"/>
  <c r="AL184" i="8"/>
  <c r="AL145" i="8"/>
  <c r="AL124" i="8"/>
  <c r="AL116" i="8"/>
  <c r="AL97" i="8"/>
  <c r="AL56" i="8"/>
  <c r="AL25" i="8"/>
  <c r="AL9" i="8"/>
  <c r="AL415" i="8"/>
  <c r="AL98" i="8"/>
  <c r="AL82" i="8"/>
  <c r="AL53" i="8"/>
  <c r="AL341" i="8"/>
  <c r="AL328" i="8"/>
  <c r="AL236" i="8"/>
  <c r="AL189" i="8"/>
  <c r="AL80" i="8"/>
  <c r="AL66" i="8"/>
  <c r="AL59" i="8"/>
  <c r="AL50" i="8"/>
  <c r="AL20" i="8"/>
  <c r="AL288" i="8"/>
  <c r="AL157" i="8"/>
  <c r="AL214" i="8"/>
  <c r="AL204" i="8"/>
  <c r="AL38" i="8"/>
  <c r="AL32" i="8"/>
  <c r="AL21" i="8"/>
  <c r="AL473" i="8"/>
  <c r="AL396" i="8"/>
  <c r="AL226" i="8"/>
  <c r="AL225" i="8"/>
  <c r="AL89" i="8"/>
  <c r="AL84" i="8"/>
  <c r="AL24" i="8"/>
  <c r="AL94" i="8"/>
  <c r="AL79" i="8"/>
  <c r="AL22" i="8"/>
  <c r="AL159" i="8"/>
  <c r="AL317" i="8"/>
  <c r="AL188" i="8"/>
  <c r="AL149" i="8"/>
  <c r="AL139" i="8"/>
  <c r="AL75" i="8"/>
  <c r="AL52" i="8"/>
  <c r="AL37" i="8"/>
  <c r="AL33" i="8"/>
  <c r="AL23" i="8"/>
  <c r="AL235" i="8"/>
  <c r="AL183" i="8"/>
  <c r="AL134" i="8"/>
  <c r="AL253" i="8"/>
  <c r="AL194" i="8"/>
  <c r="AL177" i="8"/>
  <c r="AL93" i="8"/>
  <c r="AL68" i="8"/>
  <c r="AL65" i="8"/>
  <c r="AL41" i="8"/>
  <c r="AL30" i="8"/>
  <c r="AL14" i="8"/>
  <c r="AL243" i="8"/>
  <c r="AL211" i="8"/>
  <c r="AL83" i="8"/>
  <c r="AL13" i="8"/>
  <c r="AL146" i="8"/>
  <c r="AL135" i="8"/>
  <c r="AL117" i="8"/>
  <c r="AL387" i="8"/>
  <c r="AL182" i="8"/>
  <c r="AL48" i="8"/>
  <c r="AL31" i="8"/>
  <c r="AL11" i="8"/>
  <c r="AL335" i="8"/>
  <c r="AL309" i="8"/>
  <c r="AL285" i="8"/>
  <c r="AL128" i="8"/>
  <c r="AL73" i="8"/>
  <c r="AL213" i="8"/>
  <c r="AL181" i="8"/>
  <c r="AL151" i="8"/>
  <c r="AL123" i="8"/>
  <c r="AL118" i="8"/>
  <c r="AL67" i="8"/>
  <c r="AL247" i="8"/>
  <c r="AL10" i="8"/>
  <c r="AL347" i="8"/>
  <c r="AL160" i="8"/>
  <c r="AL101" i="8"/>
  <c r="AL100" i="8"/>
  <c r="AL64" i="8"/>
  <c r="AL19" i="8"/>
  <c r="AL119" i="8"/>
  <c r="AL106" i="8"/>
  <c r="AL57" i="8"/>
  <c r="AL173" i="8"/>
  <c r="AL107" i="8"/>
  <c r="AL74" i="8"/>
  <c r="AL35" i="8"/>
  <c r="AL113" i="8"/>
  <c r="AL112" i="8"/>
  <c r="AL142" i="8"/>
  <c r="AL42" i="8"/>
  <c r="AL208" i="8"/>
  <c r="AL206" i="8"/>
  <c r="AL15" i="8"/>
  <c r="AL86" i="8"/>
  <c r="AL70" i="8"/>
  <c r="AL77" i="8"/>
  <c r="AL49" i="8"/>
  <c r="AL102" i="8"/>
  <c r="AL71" i="8"/>
  <c r="AL155" i="8"/>
  <c r="AL61" i="8"/>
  <c r="AL51" i="8"/>
  <c r="AL455" i="8"/>
  <c r="AL27" i="8"/>
  <c r="AL353" i="8"/>
  <c r="AL114" i="8"/>
  <c r="AL78" i="8"/>
  <c r="AL17" i="8"/>
  <c r="AL336" i="8"/>
  <c r="AL174" i="8"/>
  <c r="AL150" i="8"/>
  <c r="AL47" i="8"/>
  <c r="AL46" i="8"/>
  <c r="AL36" i="8"/>
  <c r="AL18" i="8"/>
  <c r="AL87" i="8"/>
  <c r="AL26" i="8"/>
  <c r="AL156" i="8"/>
  <c r="AL12" i="8"/>
  <c r="AL200" i="8"/>
  <c r="AL43" i="8"/>
  <c r="AL29" i="8"/>
  <c r="AL379" i="8"/>
  <c r="AL16" i="8"/>
  <c r="AL108" i="8"/>
  <c r="AL129" i="8"/>
  <c r="AL58" i="8"/>
  <c r="AL363" i="8"/>
  <c r="AL40" i="8"/>
  <c r="AK331" i="8"/>
  <c r="AK620" i="8"/>
  <c r="AJ109" i="8"/>
  <c r="AK54" i="8"/>
  <c r="AK195" i="8"/>
  <c r="AK63" i="8"/>
  <c r="AK280" i="8"/>
  <c r="AK450" i="8"/>
  <c r="AJ44" i="8"/>
  <c r="AB229" i="1"/>
  <c r="AB72" i="1"/>
  <c r="AB54" i="1"/>
  <c r="AB689" i="1"/>
  <c r="AB63" i="1"/>
  <c r="AB195" i="1"/>
  <c r="AB654" i="1"/>
  <c r="AA109" i="1"/>
  <c r="AB127" i="1"/>
  <c r="AB348" i="1"/>
  <c r="AB263" i="1"/>
  <c r="AB603" i="1"/>
  <c r="AB99" i="1"/>
  <c r="AB620" i="1"/>
  <c r="AB365" i="1"/>
  <c r="AC24" i="1"/>
  <c r="AC19" i="1"/>
  <c r="AC49" i="1"/>
  <c r="AC20" i="1"/>
  <c r="AC32" i="1"/>
  <c r="AC37" i="1"/>
  <c r="AC41" i="1"/>
  <c r="AC48" i="1"/>
  <c r="AC52" i="1"/>
  <c r="AC58" i="1"/>
  <c r="AC79" i="1"/>
  <c r="AC94" i="1"/>
  <c r="AC31" i="1"/>
  <c r="AC36" i="1"/>
  <c r="AC40" i="1"/>
  <c r="AC47" i="1"/>
  <c r="AC74" i="1"/>
  <c r="AC43" i="1"/>
  <c r="AC75" i="1"/>
  <c r="AC117" i="1"/>
  <c r="AC134" i="1"/>
  <c r="AC154" i="1"/>
  <c r="AC176" i="1"/>
  <c r="AC180" i="1"/>
  <c r="AC113" i="1"/>
  <c r="AC133" i="1"/>
  <c r="AC146" i="1"/>
  <c r="AC165" i="1"/>
  <c r="AC166" i="1"/>
  <c r="AC206" i="1"/>
  <c r="AC215" i="1"/>
  <c r="AC25" i="1"/>
  <c r="AC27" i="1"/>
  <c r="AC33" i="1"/>
  <c r="AC86" i="1"/>
  <c r="AC114" i="1"/>
  <c r="AC135" i="1"/>
  <c r="AC147" i="1"/>
  <c r="AC167" i="1"/>
  <c r="AC179" i="1"/>
  <c r="AC201" i="1"/>
  <c r="AC50" i="1"/>
  <c r="AC64" i="1"/>
  <c r="AC77" i="1"/>
  <c r="AC83" i="1"/>
  <c r="AC85" i="1"/>
  <c r="AC138" i="1"/>
  <c r="AC143" i="1"/>
  <c r="AC171" i="1"/>
  <c r="AC213" i="1"/>
  <c r="AC236" i="1"/>
  <c r="AC257" i="1"/>
  <c r="AC278" i="1"/>
  <c r="AC283" i="1"/>
  <c r="AC300" i="1"/>
  <c r="AC316" i="1"/>
  <c r="AC333" i="1"/>
  <c r="AC359" i="1"/>
  <c r="AC376" i="1"/>
  <c r="AC391" i="1"/>
  <c r="AC11" i="1"/>
  <c r="AC35" i="1"/>
  <c r="AC60" i="1"/>
  <c r="AC96" i="1"/>
  <c r="AC150" i="1"/>
  <c r="AC155" i="1"/>
  <c r="AC160" i="1"/>
  <c r="AC194" i="1"/>
  <c r="AC214" i="1"/>
  <c r="AC231" i="1"/>
  <c r="AC252" i="1"/>
  <c r="AC273" i="1"/>
  <c r="AC294" i="1"/>
  <c r="AC311" i="1"/>
  <c r="AC327" i="1"/>
  <c r="AC344" i="1"/>
  <c r="AC354" i="1"/>
  <c r="AC371" i="1"/>
  <c r="AC386" i="1"/>
  <c r="AC14" i="1"/>
  <c r="AC22" i="1"/>
  <c r="AC66" i="1"/>
  <c r="AC97" i="1"/>
  <c r="AC100" i="1"/>
  <c r="AC129" i="1"/>
  <c r="AC149" i="1"/>
  <c r="AC209" i="1"/>
  <c r="AC306" i="1"/>
  <c r="AC345" i="1"/>
  <c r="AC349" i="1"/>
  <c r="AC361" i="1"/>
  <c r="AC374" i="1"/>
  <c r="AC402" i="1"/>
  <c r="AC423" i="1"/>
  <c r="AC438" i="1"/>
  <c r="AC465" i="1"/>
  <c r="AC482" i="1"/>
  <c r="AC487" i="1"/>
  <c r="AC504" i="1"/>
  <c r="AC521" i="1"/>
  <c r="AC536" i="1"/>
  <c r="AC553" i="1"/>
  <c r="AC575" i="1"/>
  <c r="AC591" i="1"/>
  <c r="AC608" i="1"/>
  <c r="AC625" i="1"/>
  <c r="AC642" i="1"/>
  <c r="AC659" i="1"/>
  <c r="AC676" i="1"/>
  <c r="AC691" i="1"/>
  <c r="AC697" i="1"/>
  <c r="AC15" i="1"/>
  <c r="AC23" i="1"/>
  <c r="AC51" i="1"/>
  <c r="AC55" i="1"/>
  <c r="AC80" i="1"/>
  <c r="AC116" i="1"/>
  <c r="AC162" i="1"/>
  <c r="AC182" i="1"/>
  <c r="AC267" i="1"/>
  <c r="AC282" i="1"/>
  <c r="AC321" i="1"/>
  <c r="AC360" i="1"/>
  <c r="AC373" i="1"/>
  <c r="AC390" i="1"/>
  <c r="AC398" i="1"/>
  <c r="AC413" i="1"/>
  <c r="AC418" i="1"/>
  <c r="AC449" i="1"/>
  <c r="AC460" i="1"/>
  <c r="AC477" i="1"/>
  <c r="AC498" i="1"/>
  <c r="AC515" i="1"/>
  <c r="AC532" i="1"/>
  <c r="AC547" i="1"/>
  <c r="AC564" i="1"/>
  <c r="AC570" i="1"/>
  <c r="AC602" i="1"/>
  <c r="AC619" i="1"/>
  <c r="AC636" i="1"/>
  <c r="AC653" i="1"/>
  <c r="AC670" i="1"/>
  <c r="AC687" i="1"/>
  <c r="AC56" i="1"/>
  <c r="AC73" i="1"/>
  <c r="AC106" i="1"/>
  <c r="AC124" i="1"/>
  <c r="AC152" i="1"/>
  <c r="AC169" i="1"/>
  <c r="AC177" i="1"/>
  <c r="AC203" i="1"/>
  <c r="AC205" i="1"/>
  <c r="AC241" i="1"/>
  <c r="AC299" i="1"/>
  <c r="AC305" i="1"/>
  <c r="AC325" i="1"/>
  <c r="AC332" i="1"/>
  <c r="AC375" i="1"/>
  <c r="AC381" i="1"/>
  <c r="AC409" i="1"/>
  <c r="AC424" i="1"/>
  <c r="AC441" i="1"/>
  <c r="AC466" i="1"/>
  <c r="AC479" i="1"/>
  <c r="AC494" i="1"/>
  <c r="AC507" i="1"/>
  <c r="AC520" i="1"/>
  <c r="AC560" i="1"/>
  <c r="AC574" i="1"/>
  <c r="AC588" i="1"/>
  <c r="AC600" i="1"/>
  <c r="AC613" i="1"/>
  <c r="AC649" i="1"/>
  <c r="AC662" i="1"/>
  <c r="AC675" i="1"/>
  <c r="AC248" i="1"/>
  <c r="AC265" i="1"/>
  <c r="AC352" i="1"/>
  <c r="AC358" i="1"/>
  <c r="AC12" i="1"/>
  <c r="AC13" i="1"/>
  <c r="AC82" i="1"/>
  <c r="AC128" i="1"/>
  <c r="AC136" i="1"/>
  <c r="AC183" i="1"/>
  <c r="AC191" i="1"/>
  <c r="AC207" i="1"/>
  <c r="AC223" i="1"/>
  <c r="AC308" i="1"/>
  <c r="AC335" i="1"/>
  <c r="AC341" i="1"/>
  <c r="AC355" i="1"/>
  <c r="AC408" i="1"/>
  <c r="AC440" i="1"/>
  <c r="AC478" i="1"/>
  <c r="AC493" i="1"/>
  <c r="AC506" i="1"/>
  <c r="AC519" i="1"/>
  <c r="AC531" i="1"/>
  <c r="AC559" i="1"/>
  <c r="AC573" i="1"/>
  <c r="AC585" i="1"/>
  <c r="AC587" i="1"/>
  <c r="AC599" i="1"/>
  <c r="AC612" i="1"/>
  <c r="AC648" i="1"/>
  <c r="AC661" i="1"/>
  <c r="AC674" i="1"/>
  <c r="AC686" i="1"/>
  <c r="AC65" i="1"/>
  <c r="AC93" i="1"/>
  <c r="AC98" i="1"/>
  <c r="AC101" i="1"/>
  <c r="AC111" i="1"/>
  <c r="AC119" i="1"/>
  <c r="AC164" i="1"/>
  <c r="AC172" i="1"/>
  <c r="AC338" i="1"/>
  <c r="AC392" i="1"/>
  <c r="AC439" i="1"/>
  <c r="AC454" i="1"/>
  <c r="AC17" i="1"/>
  <c r="AC29" i="1"/>
  <c r="AC125" i="1"/>
  <c r="AC193" i="1"/>
  <c r="AC219" i="1"/>
  <c r="AC256" i="1"/>
  <c r="AC259" i="1"/>
  <c r="AC268" i="1"/>
  <c r="AC296" i="1"/>
  <c r="AC320" i="1"/>
  <c r="AC422" i="1"/>
  <c r="AC431" i="1"/>
  <c r="AC463" i="1"/>
  <c r="AC471" i="1"/>
  <c r="AC473" i="1"/>
  <c r="AC476" i="1"/>
  <c r="AC499" i="1"/>
  <c r="AC540" i="1"/>
  <c r="AC546" i="1"/>
  <c r="AC579" i="1"/>
  <c r="AC606" i="1"/>
  <c r="AC655" i="1"/>
  <c r="AC21" i="1"/>
  <c r="AC70" i="1"/>
  <c r="AC107" i="1"/>
  <c r="AC170" i="1"/>
  <c r="AC216" i="1"/>
  <c r="AC234" i="1"/>
  <c r="AC512" i="1"/>
  <c r="AC667" i="1"/>
  <c r="AC394" i="1"/>
  <c r="AC509" i="1"/>
  <c r="AC522" i="1"/>
  <c r="AC562" i="1"/>
  <c r="AC572" i="1"/>
  <c r="AC592" i="1"/>
  <c r="AC664" i="1"/>
  <c r="AC683" i="1"/>
  <c r="AC84" i="1"/>
  <c r="AC87" i="1"/>
  <c r="AC118" i="1"/>
  <c r="AC126" i="1"/>
  <c r="AC137" i="1"/>
  <c r="AC153" i="1"/>
  <c r="AC237" i="1"/>
  <c r="AC277" i="1"/>
  <c r="AC326" i="1"/>
  <c r="AC329" i="1"/>
  <c r="AC489" i="1"/>
  <c r="AC525" i="1"/>
  <c r="AC542" i="1"/>
  <c r="AC589" i="1"/>
  <c r="AC595" i="1"/>
  <c r="AC301" i="1"/>
  <c r="AC9" i="1"/>
  <c r="AC89" i="1"/>
  <c r="AC151" i="1"/>
  <c r="AC159" i="1"/>
  <c r="AC186" i="1"/>
  <c r="AC239" i="1"/>
  <c r="AC242" i="1"/>
  <c r="AC251" i="1"/>
  <c r="AC279" i="1"/>
  <c r="AC288" i="1"/>
  <c r="AC291" i="1"/>
  <c r="AC346" i="1"/>
  <c r="AC363" i="1"/>
  <c r="AC367" i="1"/>
  <c r="AC407" i="1"/>
  <c r="AC437" i="1"/>
  <c r="AC446" i="1"/>
  <c r="AC496" i="1"/>
  <c r="AC503" i="1"/>
  <c r="AC549" i="1"/>
  <c r="AC556" i="1"/>
  <c r="AC615" i="1"/>
  <c r="AC622" i="1"/>
  <c r="AC651" i="1"/>
  <c r="AC658" i="1"/>
  <c r="AC698" i="1"/>
  <c r="AC262" i="1"/>
  <c r="AC271" i="1"/>
  <c r="AC274" i="1"/>
  <c r="AC303" i="1"/>
  <c r="AC323" i="1"/>
  <c r="AC378" i="1"/>
  <c r="AC384" i="1"/>
  <c r="AC387" i="1"/>
  <c r="AC565" i="1"/>
  <c r="AC618" i="1"/>
  <c r="AC631" i="1"/>
  <c r="AC701" i="1"/>
  <c r="AC57" i="1"/>
  <c r="AC69" i="1"/>
  <c r="AC71" i="1"/>
  <c r="AC88" i="1"/>
  <c r="AC95" i="1"/>
  <c r="AC185" i="1"/>
  <c r="AC200" i="1"/>
  <c r="AC220" i="1"/>
  <c r="AC227" i="1"/>
  <c r="AC245" i="1"/>
  <c r="AC254" i="1"/>
  <c r="AC315" i="1"/>
  <c r="AC318" i="1"/>
  <c r="AC370" i="1"/>
  <c r="AC448" i="1"/>
  <c r="AC456" i="1"/>
  <c r="AC528" i="1"/>
  <c r="AC568" i="1"/>
  <c r="AC598" i="1"/>
  <c r="AC628" i="1"/>
  <c r="AC634" i="1"/>
  <c r="AC677" i="1"/>
  <c r="AC400" i="1"/>
  <c r="AC581" i="1"/>
  <c r="AC638" i="1"/>
  <c r="AC644" i="1"/>
  <c r="AC680" i="1"/>
  <c r="AC16" i="1"/>
  <c r="AC28" i="1"/>
  <c r="AC38" i="1"/>
  <c r="AC68" i="1"/>
  <c r="AC91" i="1"/>
  <c r="AC92" i="1"/>
  <c r="AC298" i="1"/>
  <c r="AC187" i="1"/>
  <c r="AC260" i="1"/>
  <c r="AC396" i="1"/>
  <c r="AC78" i="1"/>
  <c r="AC103" i="1"/>
  <c r="AC142" i="1"/>
  <c r="AC168" i="1"/>
  <c r="AC210" i="1"/>
  <c r="AC222" i="1"/>
  <c r="AC292" i="1"/>
  <c r="AC313" i="1"/>
  <c r="AC322" i="1"/>
  <c r="AC343" i="1"/>
  <c r="AC351" i="1"/>
  <c r="AC436" i="1"/>
  <c r="AC157" i="1"/>
  <c r="AC221" i="1"/>
  <c r="AC18" i="1"/>
  <c r="AC62" i="1"/>
  <c r="AC42" i="1"/>
  <c r="AC61" i="1"/>
  <c r="AC108" i="1"/>
  <c r="AC156" i="1"/>
  <c r="AC192" i="1"/>
  <c r="AC211" i="1"/>
  <c r="AC238" i="1"/>
  <c r="AC120" i="1"/>
  <c r="AC123" i="1"/>
  <c r="AC175" i="1"/>
  <c r="AC204" i="1"/>
  <c r="AC225" i="1"/>
  <c r="AC230" i="1"/>
  <c r="AC281" i="1"/>
  <c r="AC307" i="1"/>
  <c r="AC334" i="1"/>
  <c r="AC350" i="1"/>
  <c r="AC412" i="1"/>
  <c r="AC428" i="1"/>
  <c r="AC432" i="1"/>
  <c r="AC459" i="1"/>
  <c r="AC462" i="1"/>
  <c r="AC495" i="1"/>
  <c r="AC530" i="1"/>
  <c r="AC59" i="1"/>
  <c r="AC181" i="1"/>
  <c r="AC189" i="1"/>
  <c r="AC275" i="1"/>
  <c r="AC286" i="1"/>
  <c r="AC383" i="1"/>
  <c r="AC393" i="1"/>
  <c r="AC406" i="1"/>
  <c r="AC67" i="1"/>
  <c r="AC76" i="1"/>
  <c r="AC131" i="1"/>
  <c r="AC139" i="1"/>
  <c r="AC148" i="1"/>
  <c r="AC184" i="1"/>
  <c r="AC10" i="1"/>
  <c r="AC115" i="1"/>
  <c r="AC140" i="1"/>
  <c r="AC208" i="1"/>
  <c r="AC244" i="1"/>
  <c r="AC266" i="1"/>
  <c r="AC269" i="1"/>
  <c r="AC310" i="1"/>
  <c r="AC385" i="1"/>
  <c r="AC419" i="1"/>
  <c r="AC490" i="1"/>
  <c r="AC491" i="1"/>
  <c r="AC492" i="1"/>
  <c r="AC541" i="1"/>
  <c r="AC610" i="1"/>
  <c r="AC616" i="1"/>
  <c r="AC660" i="1"/>
  <c r="AC666" i="1"/>
  <c r="AC692" i="1"/>
  <c r="AC693" i="1"/>
  <c r="AC190" i="1"/>
  <c r="AC218" i="1"/>
  <c r="AC324" i="1"/>
  <c r="AC353" i="1"/>
  <c r="AC377" i="1"/>
  <c r="AC389" i="1"/>
  <c r="AC420" i="1"/>
  <c r="AC442" i="1"/>
  <c r="AC582" i="1"/>
  <c r="AC611" i="1"/>
  <c r="AC617" i="1"/>
  <c r="AC122" i="1"/>
  <c r="AC233" i="1"/>
  <c r="AC243" i="1"/>
  <c r="AC272" i="1"/>
  <c r="AC356" i="1"/>
  <c r="AC388" i="1"/>
  <c r="AC397" i="1"/>
  <c r="AC403" i="1"/>
  <c r="AC415" i="1"/>
  <c r="AC543" i="1"/>
  <c r="AC544" i="1"/>
  <c r="AC545" i="1"/>
  <c r="AC130" i="1"/>
  <c r="AC197" i="1"/>
  <c r="AC232" i="1"/>
  <c r="AC284" i="1"/>
  <c r="AC328" i="1"/>
  <c r="AC411" i="1"/>
  <c r="AC443" i="1"/>
  <c r="AC447" i="1"/>
  <c r="AC458" i="1"/>
  <c r="AC470" i="1"/>
  <c r="AC486" i="1"/>
  <c r="AC511" i="1"/>
  <c r="AC539" i="1"/>
  <c r="AC590" i="1"/>
  <c r="AC593" i="1"/>
  <c r="AC596" i="1"/>
  <c r="AC601" i="1"/>
  <c r="AC614" i="1"/>
  <c r="AC621" i="1"/>
  <c r="AC452" i="1"/>
  <c r="AC502" i="1"/>
  <c r="AC510" i="1"/>
  <c r="AC623" i="1"/>
  <c r="AC121" i="1"/>
  <c r="AC141" i="1"/>
  <c r="AC158" i="1"/>
  <c r="AC247" i="1"/>
  <c r="AC405" i="1"/>
  <c r="AC607" i="1"/>
  <c r="AC173" i="1"/>
  <c r="AC249" i="1"/>
  <c r="AC362" i="1"/>
  <c r="AC364" i="1"/>
  <c r="AC414" i="1"/>
  <c r="AC451" i="1"/>
  <c r="AC485" i="1"/>
  <c r="AC527" i="1"/>
  <c r="AC538" i="1"/>
  <c r="AC626" i="1"/>
  <c r="AC647" i="1"/>
  <c r="AC312" i="1"/>
  <c r="AC145" i="1"/>
  <c r="AC202" i="1"/>
  <c r="AC276" i="1"/>
  <c r="AC379" i="1"/>
  <c r="AC395" i="1"/>
  <c r="AC475" i="1"/>
  <c r="AC483" i="1"/>
  <c r="AC529" i="1"/>
  <c r="AC609" i="1"/>
  <c r="AC624" i="1"/>
  <c r="AC627" i="1"/>
  <c r="AC633" i="1"/>
  <c r="AC340" i="1"/>
  <c r="AC632" i="1"/>
  <c r="AC641" i="1"/>
  <c r="AC295" i="1"/>
  <c r="AC404" i="1"/>
  <c r="AC196" i="1"/>
  <c r="AC304" i="1"/>
  <c r="AC342" i="1"/>
  <c r="AC347" i="1"/>
  <c r="AC372" i="1"/>
  <c r="AC430" i="1"/>
  <c r="AC468" i="1"/>
  <c r="AC669" i="1"/>
  <c r="AC682" i="1"/>
  <c r="AC410" i="1"/>
  <c r="AC577" i="1"/>
  <c r="AC604" i="1"/>
  <c r="AC26" i="1"/>
  <c r="AC685" i="1"/>
  <c r="AC224" i="1"/>
  <c r="AC455" i="1"/>
  <c r="AC474" i="1"/>
  <c r="AC584" i="1"/>
  <c r="AC681" i="1"/>
  <c r="AC188" i="1"/>
  <c r="AC199" i="1"/>
  <c r="AC505" i="1"/>
  <c r="AC513" i="1"/>
  <c r="AC630" i="1"/>
  <c r="AC643" i="1"/>
  <c r="AC665" i="1"/>
  <c r="AC217" i="1"/>
  <c r="AC226" i="1"/>
  <c r="AC302" i="1"/>
  <c r="AC673" i="1"/>
  <c r="AC702" i="1"/>
  <c r="AC435" i="1"/>
  <c r="AC534" i="1"/>
  <c r="AC102" i="1"/>
  <c r="AC523" i="1"/>
  <c r="AC30" i="1"/>
  <c r="AC293" i="1"/>
  <c r="AC337" i="1"/>
  <c r="AC380" i="1"/>
  <c r="AC444" i="1"/>
  <c r="AC480" i="1"/>
  <c r="AC639" i="1"/>
  <c r="AC105" i="1"/>
  <c r="AC401" i="1"/>
  <c r="AC417" i="1"/>
  <c r="AC517" i="1"/>
  <c r="AC548" i="1"/>
  <c r="AC551" i="1"/>
  <c r="AC656" i="1"/>
  <c r="AC678" i="1"/>
  <c r="AC46" i="1"/>
  <c r="AC53" i="1"/>
  <c r="AC453" i="1"/>
  <c r="AC472" i="1"/>
  <c r="AC526" i="1"/>
  <c r="AC555" i="1"/>
  <c r="AC646" i="1"/>
  <c r="AC668" i="1"/>
  <c r="AC629" i="1"/>
  <c r="AC650" i="1"/>
  <c r="AC112" i="1"/>
  <c r="AC132" i="1"/>
  <c r="AC421" i="1"/>
  <c r="AC445" i="1"/>
  <c r="AC567" i="1"/>
  <c r="AC240" i="1"/>
  <c r="AC255" i="1"/>
  <c r="AC368" i="1"/>
  <c r="AC427" i="1"/>
  <c r="AC457" i="1"/>
  <c r="AC464" i="1"/>
  <c r="AC488" i="1"/>
  <c r="AC563" i="1"/>
  <c r="AC594" i="1"/>
  <c r="AC663" i="1"/>
  <c r="AC163" i="1"/>
  <c r="AC339" i="1"/>
  <c r="AC461" i="1"/>
  <c r="AC537" i="1"/>
  <c r="AC561" i="1"/>
  <c r="AC640" i="1"/>
  <c r="AC690" i="1"/>
  <c r="AC550" i="1"/>
  <c r="AC198" i="1"/>
  <c r="AC319" i="1"/>
  <c r="AC235" i="1"/>
  <c r="AC469" i="1"/>
  <c r="AC481" i="1"/>
  <c r="AC558" i="1"/>
  <c r="AC571" i="1"/>
  <c r="AC264" i="1"/>
  <c r="AC580" i="1"/>
  <c r="AC429" i="1"/>
  <c r="AC425" i="1"/>
  <c r="AC688" i="1"/>
  <c r="AC258" i="1"/>
  <c r="AC290" i="1"/>
  <c r="AC597" i="1"/>
  <c r="AC635" i="1"/>
  <c r="AC285" i="1"/>
  <c r="AC317" i="1"/>
  <c r="AC578" i="1"/>
  <c r="AC703" i="1"/>
  <c r="AC508" i="1"/>
  <c r="AC576" i="1"/>
  <c r="AC652" i="1"/>
  <c r="AC330" i="1"/>
  <c r="AC566" i="1"/>
  <c r="AC605" i="1"/>
  <c r="AC287" i="1"/>
  <c r="AC228" i="1"/>
  <c r="AC289" i="1"/>
  <c r="AC369" i="1"/>
  <c r="AC679" i="1"/>
  <c r="AC434" i="1"/>
  <c r="AC700" i="1"/>
  <c r="AC104" i="1"/>
  <c r="AC514" i="1"/>
  <c r="AC533" i="1"/>
  <c r="AC174" i="1"/>
  <c r="AC309" i="1"/>
  <c r="AC253" i="1"/>
  <c r="AC366" i="1"/>
  <c r="AC672" i="1"/>
  <c r="AC426" i="1"/>
  <c r="AC261" i="1"/>
  <c r="AC336" i="1"/>
  <c r="AC500" i="1"/>
  <c r="AC516" i="1"/>
  <c r="AC524" i="1"/>
  <c r="AC554" i="1"/>
  <c r="AC684" i="1"/>
  <c r="AC557" i="1"/>
  <c r="AC357" i="1"/>
  <c r="AC657" i="1"/>
  <c r="AC699" i="1"/>
  <c r="AC250" i="1"/>
  <c r="AC583" i="1"/>
  <c r="AC694" i="1"/>
  <c r="AC270" i="1"/>
  <c r="AC497" i="1"/>
  <c r="AC645" i="1"/>
  <c r="AB90" i="1"/>
  <c r="AB637" i="1"/>
  <c r="AB416" i="1"/>
  <c r="AB246" i="1"/>
  <c r="AB569" i="1"/>
  <c r="AB297" i="1"/>
  <c r="AB382" i="1"/>
  <c r="AB331" i="1"/>
  <c r="AB535" i="1"/>
  <c r="AB467" i="1"/>
  <c r="AB695" i="1"/>
  <c r="AB280" i="1"/>
  <c r="AB34" i="1"/>
  <c r="AB586" i="1"/>
  <c r="AB433" i="1"/>
  <c r="AB161" i="1"/>
  <c r="AB671" i="1"/>
  <c r="AB212" i="1"/>
  <c r="AB518" i="1"/>
  <c r="Z7" i="1"/>
  <c r="T17" i="10" s="1"/>
  <c r="AB399" i="1"/>
  <c r="AB45" i="1"/>
  <c r="AB110" i="1"/>
  <c r="AB552" i="1"/>
  <c r="AB39" i="1"/>
  <c r="AB450" i="1"/>
  <c r="AB81" i="1"/>
  <c r="AA44" i="1"/>
  <c r="AB501" i="1"/>
  <c r="AB314" i="1"/>
  <c r="AB484" i="1"/>
  <c r="AB144" i="1"/>
  <c r="AB178" i="1"/>
  <c r="X5" i="1"/>
  <c r="R18" i="10" s="1"/>
  <c r="Y5" i="1"/>
  <c r="S18" i="10" s="1"/>
  <c r="AE4" i="1"/>
  <c r="AD6" i="1"/>
  <c r="Z8" i="1" l="1"/>
  <c r="T13" i="10"/>
  <c r="T15" i="10" s="1"/>
  <c r="AJ11" i="10"/>
  <c r="AJ12" i="10"/>
  <c r="AL695" i="8"/>
  <c r="AJ7" i="8"/>
  <c r="AJ5" i="8" s="1"/>
  <c r="AL39" i="8"/>
  <c r="AL45" i="8"/>
  <c r="AL603" i="8"/>
  <c r="AL450" i="8"/>
  <c r="AL297" i="8"/>
  <c r="AL348" i="8"/>
  <c r="AL620" i="8"/>
  <c r="AL433" i="8"/>
  <c r="AL331" i="8"/>
  <c r="AL586" i="8"/>
  <c r="AL81" i="8"/>
  <c r="AL467" i="8"/>
  <c r="AL654" i="8"/>
  <c r="AL63" i="8"/>
  <c r="AL399" i="8"/>
  <c r="AL637" i="8"/>
  <c r="AL54" i="8"/>
  <c r="AL552" i="8"/>
  <c r="AN6" i="8"/>
  <c r="AO4" i="8"/>
  <c r="AL90" i="8"/>
  <c r="AL161" i="8"/>
  <c r="AM699" i="8"/>
  <c r="AM683" i="8"/>
  <c r="AM701" i="8"/>
  <c r="AM680" i="8"/>
  <c r="AM666" i="8"/>
  <c r="AM703" i="8"/>
  <c r="AM694" i="8"/>
  <c r="AM691" i="8"/>
  <c r="AM687" i="8"/>
  <c r="AM653" i="8"/>
  <c r="AM700" i="8"/>
  <c r="AM656" i="8"/>
  <c r="AM652" i="8"/>
  <c r="AM644" i="8"/>
  <c r="AM628" i="8"/>
  <c r="AM686" i="8"/>
  <c r="AM678" i="8"/>
  <c r="AM670" i="8"/>
  <c r="AM663" i="8"/>
  <c r="AM650" i="8"/>
  <c r="AM634" i="8"/>
  <c r="AM618" i="8"/>
  <c r="AM602" i="8"/>
  <c r="AM698" i="8"/>
  <c r="AM697" i="8"/>
  <c r="AM677" i="8"/>
  <c r="AM681" i="8"/>
  <c r="AM702" i="8"/>
  <c r="AM696" i="8"/>
  <c r="AM669" i="8"/>
  <c r="AM693" i="8"/>
  <c r="AM647" i="8"/>
  <c r="AM627" i="8"/>
  <c r="AM674" i="8"/>
  <c r="AM668" i="8"/>
  <c r="AM659" i="8"/>
  <c r="AM632" i="8"/>
  <c r="AM635" i="8"/>
  <c r="AM612" i="8"/>
  <c r="AM609" i="8"/>
  <c r="AM685" i="8"/>
  <c r="AM661" i="8"/>
  <c r="AM633" i="8"/>
  <c r="AM630" i="8"/>
  <c r="AM623" i="8"/>
  <c r="AM692" i="8"/>
  <c r="AM672" i="8"/>
  <c r="AM676" i="8"/>
  <c r="AM657" i="8"/>
  <c r="AM651" i="8"/>
  <c r="AM648" i="8"/>
  <c r="AM690" i="8"/>
  <c r="AM660" i="8"/>
  <c r="AM626" i="8"/>
  <c r="AM619" i="8"/>
  <c r="AM613" i="8"/>
  <c r="AM606" i="8"/>
  <c r="AM588" i="8"/>
  <c r="AM572" i="8"/>
  <c r="AM599" i="8"/>
  <c r="AM583" i="8"/>
  <c r="AM645" i="8"/>
  <c r="AM641" i="8"/>
  <c r="AM589" i="8"/>
  <c r="AM573" i="8"/>
  <c r="AM658" i="8"/>
  <c r="AM643" i="8"/>
  <c r="AM631" i="8"/>
  <c r="AM617" i="8"/>
  <c r="AM615" i="8"/>
  <c r="AM593" i="8"/>
  <c r="AM577" i="8"/>
  <c r="AM563" i="8"/>
  <c r="AM547" i="8"/>
  <c r="AM682" i="8"/>
  <c r="AM665" i="8"/>
  <c r="AM624" i="8"/>
  <c r="AM664" i="8"/>
  <c r="AM649" i="8"/>
  <c r="AM590" i="8"/>
  <c r="AM605" i="8"/>
  <c r="AM580" i="8"/>
  <c r="AM565" i="8"/>
  <c r="AM556" i="8"/>
  <c r="AM549" i="8"/>
  <c r="AM532" i="8"/>
  <c r="AM516" i="8"/>
  <c r="AM500" i="8"/>
  <c r="AM581" i="8"/>
  <c r="AM576" i="8"/>
  <c r="AM543" i="8"/>
  <c r="AM639" i="8"/>
  <c r="AM622" i="8"/>
  <c r="AM611" i="8"/>
  <c r="AM655" i="8"/>
  <c r="AM610" i="8"/>
  <c r="AM601" i="8"/>
  <c r="AM575" i="8"/>
  <c r="AM533" i="8"/>
  <c r="AM517" i="8"/>
  <c r="AM485" i="8"/>
  <c r="AM621" i="8"/>
  <c r="AM614" i="8"/>
  <c r="AM598" i="8"/>
  <c r="AM567" i="8"/>
  <c r="AM531" i="8"/>
  <c r="AM525" i="8"/>
  <c r="AM522" i="8"/>
  <c r="AM519" i="8"/>
  <c r="AM494" i="8"/>
  <c r="AM487" i="8"/>
  <c r="AM474" i="8"/>
  <c r="AM458" i="8"/>
  <c r="AM584" i="8"/>
  <c r="AM561" i="8"/>
  <c r="AM560" i="8"/>
  <c r="AM616" i="8"/>
  <c r="AM688" i="8"/>
  <c r="AM597" i="8"/>
  <c r="AM578" i="8"/>
  <c r="AM574" i="8"/>
  <c r="AM564" i="8"/>
  <c r="AM562" i="8"/>
  <c r="AM510" i="8"/>
  <c r="AM504" i="8"/>
  <c r="AM475" i="8"/>
  <c r="AM459" i="8"/>
  <c r="AM443" i="8"/>
  <c r="AM427" i="8"/>
  <c r="AM679" i="8"/>
  <c r="AM675" i="8"/>
  <c r="AM554" i="8"/>
  <c r="AM537" i="8"/>
  <c r="AM515" i="8"/>
  <c r="AM502" i="8"/>
  <c r="AM482" i="8"/>
  <c r="AM476" i="8"/>
  <c r="AM456" i="8"/>
  <c r="AM453" i="8"/>
  <c r="AM444" i="8"/>
  <c r="AM437" i="8"/>
  <c r="AM430" i="8"/>
  <c r="AM417" i="8"/>
  <c r="AM401" i="8"/>
  <c r="AM587" i="8"/>
  <c r="AM582" i="8"/>
  <c r="AM544" i="8"/>
  <c r="AM529" i="8"/>
  <c r="AM503" i="8"/>
  <c r="AM492" i="8"/>
  <c r="AM479" i="8"/>
  <c r="AM542" i="8"/>
  <c r="AM540" i="8"/>
  <c r="AM640" i="8"/>
  <c r="AM604" i="8"/>
  <c r="AM559" i="8"/>
  <c r="AM473" i="8"/>
  <c r="AM464" i="8"/>
  <c r="AM461" i="8"/>
  <c r="AM418" i="8"/>
  <c r="AM402" i="8"/>
  <c r="AM386" i="8"/>
  <c r="AM370" i="8"/>
  <c r="AM646" i="8"/>
  <c r="AM566" i="8"/>
  <c r="AM557" i="8"/>
  <c r="AM548" i="8"/>
  <c r="AM541" i="8"/>
  <c r="AM527" i="8"/>
  <c r="AM523" i="8"/>
  <c r="AM513" i="8"/>
  <c r="AM468" i="8"/>
  <c r="AM452" i="8"/>
  <c r="AM439" i="8"/>
  <c r="AM432" i="8"/>
  <c r="AM425" i="8"/>
  <c r="AM398" i="8"/>
  <c r="AM392" i="8"/>
  <c r="AM374" i="8"/>
  <c r="AM472" i="8"/>
  <c r="AM465" i="8"/>
  <c r="AM438" i="8"/>
  <c r="AM431" i="8"/>
  <c r="AM424" i="8"/>
  <c r="AM395" i="8"/>
  <c r="AM367" i="8"/>
  <c r="AM358" i="8"/>
  <c r="AM553" i="8"/>
  <c r="AM505" i="8"/>
  <c r="AM488" i="8"/>
  <c r="AM483" i="8"/>
  <c r="AM638" i="8"/>
  <c r="AM595" i="8"/>
  <c r="AM585" i="8"/>
  <c r="AM570" i="8"/>
  <c r="AM558" i="8"/>
  <c r="AM497" i="8"/>
  <c r="AM495" i="8"/>
  <c r="AM469" i="8"/>
  <c r="AM423" i="8"/>
  <c r="AM415" i="8"/>
  <c r="AM412" i="8"/>
  <c r="AM409" i="8"/>
  <c r="AM403" i="8"/>
  <c r="AM579" i="8"/>
  <c r="AM530" i="8"/>
  <c r="AM440" i="8"/>
  <c r="AM413" i="8"/>
  <c r="AM356" i="8"/>
  <c r="AM340" i="8"/>
  <c r="AM324" i="8"/>
  <c r="AM308" i="8"/>
  <c r="AM292" i="8"/>
  <c r="AM276" i="8"/>
  <c r="AM260" i="8"/>
  <c r="AM244" i="8"/>
  <c r="AM228" i="8"/>
  <c r="AM196" i="8"/>
  <c r="AM180" i="8"/>
  <c r="AM164" i="8"/>
  <c r="AM148" i="8"/>
  <c r="AM667" i="8"/>
  <c r="AM508" i="8"/>
  <c r="AM498" i="8"/>
  <c r="AM486" i="8"/>
  <c r="AM481" i="8"/>
  <c r="AM466" i="8"/>
  <c r="AM451" i="8"/>
  <c r="AM429" i="8"/>
  <c r="AM384" i="8"/>
  <c r="AM383" i="8"/>
  <c r="AM361" i="8"/>
  <c r="AM351" i="8"/>
  <c r="AM335" i="8"/>
  <c r="AM319" i="8"/>
  <c r="AM303" i="8"/>
  <c r="AM287" i="8"/>
  <c r="AM271" i="8"/>
  <c r="AM255" i="8"/>
  <c r="AM239" i="8"/>
  <c r="AM223" i="8"/>
  <c r="AM207" i="8"/>
  <c r="AM191" i="8"/>
  <c r="AM175" i="8"/>
  <c r="AM159" i="8"/>
  <c r="AM143" i="8"/>
  <c r="AM546" i="8"/>
  <c r="AM509" i="8"/>
  <c r="AM471" i="8"/>
  <c r="AM448" i="8"/>
  <c r="AM436" i="8"/>
  <c r="AM524" i="8"/>
  <c r="AM480" i="8"/>
  <c r="AM457" i="8"/>
  <c r="AM410" i="8"/>
  <c r="AM369" i="8"/>
  <c r="AM359" i="8"/>
  <c r="AM341" i="8"/>
  <c r="AM325" i="8"/>
  <c r="AM309" i="8"/>
  <c r="AM293" i="8"/>
  <c r="AM277" i="8"/>
  <c r="AM261" i="8"/>
  <c r="AM245" i="8"/>
  <c r="AM213" i="8"/>
  <c r="AM197" i="8"/>
  <c r="AM181" i="8"/>
  <c r="AM165" i="8"/>
  <c r="AM149" i="8"/>
  <c r="AM591" i="8"/>
  <c r="AM568" i="8"/>
  <c r="AM521" i="8"/>
  <c r="AM507" i="8"/>
  <c r="AM426" i="8"/>
  <c r="AM389" i="8"/>
  <c r="AM368" i="8"/>
  <c r="AM332" i="8"/>
  <c r="AM304" i="8"/>
  <c r="AM295" i="8"/>
  <c r="AM268" i="8"/>
  <c r="AM240" i="8"/>
  <c r="AM231" i="8"/>
  <c r="AM673" i="8"/>
  <c r="AM407" i="8"/>
  <c r="AM393" i="8"/>
  <c r="AM377" i="8"/>
  <c r="AM375" i="8"/>
  <c r="AM363" i="8"/>
  <c r="AM323" i="8"/>
  <c r="AM294" i="8"/>
  <c r="AM267" i="8"/>
  <c r="AM259" i="8"/>
  <c r="AM230" i="8"/>
  <c r="AM222" i="8"/>
  <c r="AM642" i="8"/>
  <c r="AM608" i="8"/>
  <c r="AM592" i="8"/>
  <c r="AM571" i="8"/>
  <c r="AM536" i="8"/>
  <c r="AM534" i="8"/>
  <c r="AM520" i="8"/>
  <c r="AM462" i="8"/>
  <c r="AM512" i="8"/>
  <c r="AM496" i="8"/>
  <c r="AM446" i="8"/>
  <c r="AM435" i="8"/>
  <c r="AM434" i="8"/>
  <c r="AM422" i="8"/>
  <c r="AM421" i="8"/>
  <c r="AM366" i="8"/>
  <c r="AM349" i="8"/>
  <c r="AM330" i="8"/>
  <c r="AM321" i="8"/>
  <c r="AM312" i="8"/>
  <c r="AM285" i="8"/>
  <c r="AM266" i="8"/>
  <c r="AM257" i="8"/>
  <c r="AM248" i="8"/>
  <c r="AM220" i="8"/>
  <c r="AM211" i="8"/>
  <c r="AM684" i="8"/>
  <c r="AM539" i="8"/>
  <c r="AM538" i="8"/>
  <c r="AM514" i="8"/>
  <c r="AM594" i="8"/>
  <c r="AM550" i="8"/>
  <c r="AM511" i="8"/>
  <c r="AM636" i="8"/>
  <c r="AM551" i="8"/>
  <c r="AM625" i="8"/>
  <c r="AM555" i="8"/>
  <c r="AM526" i="8"/>
  <c r="AM419" i="8"/>
  <c r="AM478" i="8"/>
  <c r="AM662" i="8"/>
  <c r="AM506" i="8"/>
  <c r="AM477" i="8"/>
  <c r="AM499" i="8"/>
  <c r="AM470" i="8"/>
  <c r="AM491" i="8"/>
  <c r="AM490" i="8"/>
  <c r="AM454" i="8"/>
  <c r="AM449" i="8"/>
  <c r="AM629" i="8"/>
  <c r="AM607" i="8"/>
  <c r="AM463" i="8"/>
  <c r="AM445" i="8"/>
  <c r="AM460" i="8"/>
  <c r="AM442" i="8"/>
  <c r="AM596" i="8"/>
  <c r="AM489" i="8"/>
  <c r="AM447" i="8"/>
  <c r="AM411" i="8"/>
  <c r="AM428" i="8"/>
  <c r="AM406" i="8"/>
  <c r="AM390" i="8"/>
  <c r="AM600" i="8"/>
  <c r="AM545" i="8"/>
  <c r="AM441" i="8"/>
  <c r="AM404" i="8"/>
  <c r="AM385" i="8"/>
  <c r="AM414" i="8"/>
  <c r="AM396" i="8"/>
  <c r="AM394" i="8"/>
  <c r="AM528" i="8"/>
  <c r="AM381" i="8"/>
  <c r="AM364" i="8"/>
  <c r="AM388" i="8"/>
  <c r="AM373" i="8"/>
  <c r="AM338" i="8"/>
  <c r="AM327" i="8"/>
  <c r="AM318" i="8"/>
  <c r="AM316" i="8"/>
  <c r="AM310" i="8"/>
  <c r="AM301" i="8"/>
  <c r="AM493" i="8"/>
  <c r="AM408" i="8"/>
  <c r="AM354" i="8"/>
  <c r="AM299" i="8"/>
  <c r="AM290" i="8"/>
  <c r="AM288" i="8"/>
  <c r="AM273" i="8"/>
  <c r="AM346" i="8"/>
  <c r="AM342" i="8"/>
  <c r="AM337" i="8"/>
  <c r="AM376" i="8"/>
  <c r="AM371" i="8"/>
  <c r="AM345" i="8"/>
  <c r="AM305" i="8"/>
  <c r="AM282" i="8"/>
  <c r="AM300" i="8"/>
  <c r="AM274" i="8"/>
  <c r="AM405" i="8"/>
  <c r="AM397" i="8"/>
  <c r="AM339" i="8"/>
  <c r="AM326" i="8"/>
  <c r="AM283" i="8"/>
  <c r="AM243" i="8"/>
  <c r="AM241" i="8"/>
  <c r="AM215" i="8"/>
  <c r="AM360" i="8"/>
  <c r="AM336" i="8"/>
  <c r="AM329" i="8"/>
  <c r="AM380" i="8"/>
  <c r="AM379" i="8"/>
  <c r="AM352" i="8"/>
  <c r="AM344" i="8"/>
  <c r="AM265" i="8"/>
  <c r="AM199" i="8"/>
  <c r="AM190" i="8"/>
  <c r="AM350" i="8"/>
  <c r="AM317" i="8"/>
  <c r="AM315" i="8"/>
  <c r="AM251" i="8"/>
  <c r="AM225" i="8"/>
  <c r="AM209" i="8"/>
  <c r="AM189" i="8"/>
  <c r="AM170" i="8"/>
  <c r="AM372" i="8"/>
  <c r="AM357" i="8"/>
  <c r="AM355" i="8"/>
  <c r="AM343" i="8"/>
  <c r="AM289" i="8"/>
  <c r="AM284" i="8"/>
  <c r="AM281" i="8"/>
  <c r="AM252" i="8"/>
  <c r="AM232" i="8"/>
  <c r="AM221" i="8"/>
  <c r="AM219" i="8"/>
  <c r="AM202" i="8"/>
  <c r="AM168" i="8"/>
  <c r="AM162" i="8"/>
  <c r="AM153" i="8"/>
  <c r="AM131" i="8"/>
  <c r="AM115" i="8"/>
  <c r="AM347" i="8"/>
  <c r="AM279" i="8"/>
  <c r="AM204" i="8"/>
  <c r="AM179" i="8"/>
  <c r="AM152" i="8"/>
  <c r="AM126" i="8"/>
  <c r="AM391" i="8"/>
  <c r="AM353" i="8"/>
  <c r="AM328" i="8"/>
  <c r="AM291" i="8"/>
  <c r="AM264" i="8"/>
  <c r="AM249" i="8"/>
  <c r="AM238" i="8"/>
  <c r="AM194" i="8"/>
  <c r="AM233" i="8"/>
  <c r="AM216" i="8"/>
  <c r="AM176" i="8"/>
  <c r="AM158" i="8"/>
  <c r="AM130" i="8"/>
  <c r="AM121" i="8"/>
  <c r="AM105" i="8"/>
  <c r="AM87" i="8"/>
  <c r="AM71" i="8"/>
  <c r="AM378" i="8"/>
  <c r="AM201" i="8"/>
  <c r="AM184" i="8"/>
  <c r="AM174" i="8"/>
  <c r="AM166" i="8"/>
  <c r="AM155" i="8"/>
  <c r="AM124" i="8"/>
  <c r="AM118" i="8"/>
  <c r="AM98" i="8"/>
  <c r="AM306" i="8"/>
  <c r="AM217" i="8"/>
  <c r="AM210" i="8"/>
  <c r="AM135" i="8"/>
  <c r="AM83" i="8"/>
  <c r="AM278" i="8"/>
  <c r="AM270" i="8"/>
  <c r="AM256" i="8"/>
  <c r="AM227" i="8"/>
  <c r="AM198" i="8"/>
  <c r="AM187" i="8"/>
  <c r="AM185" i="8"/>
  <c r="AM167" i="8"/>
  <c r="AM133" i="8"/>
  <c r="AM122" i="8"/>
  <c r="AM111" i="8"/>
  <c r="AM95" i="8"/>
  <c r="AM85" i="8"/>
  <c r="AM69" i="8"/>
  <c r="AM62" i="8"/>
  <c r="AM55" i="8"/>
  <c r="AM313" i="8"/>
  <c r="AM269" i="8"/>
  <c r="AM237" i="8"/>
  <c r="AM157" i="8"/>
  <c r="AM94" i="8"/>
  <c r="AM82" i="8"/>
  <c r="AM79" i="8"/>
  <c r="AM73" i="8"/>
  <c r="AM50" i="8"/>
  <c r="AM333" i="8"/>
  <c r="AM214" i="8"/>
  <c r="AM173" i="8"/>
  <c r="AM160" i="8"/>
  <c r="AM156" i="8"/>
  <c r="AM134" i="8"/>
  <c r="AM236" i="8"/>
  <c r="AM132" i="8"/>
  <c r="AM80" i="8"/>
  <c r="AM66" i="8"/>
  <c r="AM59" i="8"/>
  <c r="AM20" i="8"/>
  <c r="AM387" i="8"/>
  <c r="AM272" i="8"/>
  <c r="AM242" i="8"/>
  <c r="AM235" i="8"/>
  <c r="AM182" i="8"/>
  <c r="AM84" i="8"/>
  <c r="AM311" i="8"/>
  <c r="AM140" i="8"/>
  <c r="AM53" i="8"/>
  <c r="AM15" i="8"/>
  <c r="AM334" i="8"/>
  <c r="AM296" i="8"/>
  <c r="AM193" i="8"/>
  <c r="AM146" i="8"/>
  <c r="AM102" i="8"/>
  <c r="AM65" i="8"/>
  <c r="AM322" i="8"/>
  <c r="AM254" i="8"/>
  <c r="AM247" i="8"/>
  <c r="AM234" i="8"/>
  <c r="AM208" i="8"/>
  <c r="AM113" i="8"/>
  <c r="AM107" i="8"/>
  <c r="AM16" i="8"/>
  <c r="AM362" i="8"/>
  <c r="AM188" i="8"/>
  <c r="AM139" i="8"/>
  <c r="AM137" i="8"/>
  <c r="AM125" i="8"/>
  <c r="AM96" i="8"/>
  <c r="AM75" i="8"/>
  <c r="AM60" i="8"/>
  <c r="AM56" i="8"/>
  <c r="AM52" i="8"/>
  <c r="AM37" i="8"/>
  <c r="AM33" i="8"/>
  <c r="AM23" i="8"/>
  <c r="AM93" i="8"/>
  <c r="AM68" i="8"/>
  <c r="AM41" i="8"/>
  <c r="AM30" i="8"/>
  <c r="AM14" i="8"/>
  <c r="AM400" i="8"/>
  <c r="AM250" i="8"/>
  <c r="AM183" i="8"/>
  <c r="AM169" i="8"/>
  <c r="AM97" i="8"/>
  <c r="AM22" i="8"/>
  <c r="AM218" i="8"/>
  <c r="AM141" i="8"/>
  <c r="AM116" i="8"/>
  <c r="AM88" i="8"/>
  <c r="AM21" i="8"/>
  <c r="AM13" i="8"/>
  <c r="AM275" i="8"/>
  <c r="AM253" i="8"/>
  <c r="AM177" i="8"/>
  <c r="AM117" i="8"/>
  <c r="AM112" i="8"/>
  <c r="AM78" i="8"/>
  <c r="AM74" i="8"/>
  <c r="AM70" i="8"/>
  <c r="AM12" i="8"/>
  <c r="AM302" i="8"/>
  <c r="AM172" i="8"/>
  <c r="AM154" i="8"/>
  <c r="AM320" i="8"/>
  <c r="AM138" i="8"/>
  <c r="AM128" i="8"/>
  <c r="AM171" i="8"/>
  <c r="AM151" i="8"/>
  <c r="AM123" i="8"/>
  <c r="AM92" i="8"/>
  <c r="AM67" i="8"/>
  <c r="AM57" i="8"/>
  <c r="AM35" i="8"/>
  <c r="AM10" i="8"/>
  <c r="AM258" i="8"/>
  <c r="AM203" i="8"/>
  <c r="AM103" i="8"/>
  <c r="AM64" i="8"/>
  <c r="AM101" i="8"/>
  <c r="AM100" i="8"/>
  <c r="AM19" i="8"/>
  <c r="AM163" i="8"/>
  <c r="AM104" i="8"/>
  <c r="AM119" i="8"/>
  <c r="AM106" i="8"/>
  <c r="AM46" i="8"/>
  <c r="AM420" i="8"/>
  <c r="AM89" i="8"/>
  <c r="AM48" i="8"/>
  <c r="AM262" i="8"/>
  <c r="AM150" i="8"/>
  <c r="AM108" i="8"/>
  <c r="AM206" i="8"/>
  <c r="AM147" i="8"/>
  <c r="AM136" i="8"/>
  <c r="AM24" i="8"/>
  <c r="AM114" i="8"/>
  <c r="AM86" i="8"/>
  <c r="AM40" i="8"/>
  <c r="AM31" i="8"/>
  <c r="AM205" i="8"/>
  <c r="AM11" i="8"/>
  <c r="AM18" i="8"/>
  <c r="AM455" i="8"/>
  <c r="AM224" i="8"/>
  <c r="AM186" i="8"/>
  <c r="AM27" i="8"/>
  <c r="AM36" i="8"/>
  <c r="AM17" i="8"/>
  <c r="AM192" i="8"/>
  <c r="AM77" i="8"/>
  <c r="AM49" i="8"/>
  <c r="AM26" i="8"/>
  <c r="AM51" i="8"/>
  <c r="AM47" i="8"/>
  <c r="AM298" i="8"/>
  <c r="AM145" i="8"/>
  <c r="AM142" i="8"/>
  <c r="AM120" i="8"/>
  <c r="AM61" i="8"/>
  <c r="AM43" i="8"/>
  <c r="AM29" i="8"/>
  <c r="AM32" i="8"/>
  <c r="AM200" i="8"/>
  <c r="AM38" i="8"/>
  <c r="AM307" i="8"/>
  <c r="AM91" i="8"/>
  <c r="AM9" i="8"/>
  <c r="AM42" i="8"/>
  <c r="AM286" i="8"/>
  <c r="AM226" i="8"/>
  <c r="AM129" i="8"/>
  <c r="AM76" i="8"/>
  <c r="AM58" i="8"/>
  <c r="AM25" i="8"/>
  <c r="AM28" i="8"/>
  <c r="AL246" i="8"/>
  <c r="AL178" i="8"/>
  <c r="AL365" i="8"/>
  <c r="AL671" i="8"/>
  <c r="AK44" i="8"/>
  <c r="AL229" i="8"/>
  <c r="AK109" i="8"/>
  <c r="AL212" i="8"/>
  <c r="AL535" i="8"/>
  <c r="AL127" i="8"/>
  <c r="AL569" i="8"/>
  <c r="AL501" i="8"/>
  <c r="AL689" i="8"/>
  <c r="AL263" i="8"/>
  <c r="AL280" i="8"/>
  <c r="AL110" i="8"/>
  <c r="AL382" i="8"/>
  <c r="AL416" i="8"/>
  <c r="AL72" i="8"/>
  <c r="AL195" i="8"/>
  <c r="AL314" i="8"/>
  <c r="AL99" i="8"/>
  <c r="AL484" i="8"/>
  <c r="AI8" i="8"/>
  <c r="AI5" i="8"/>
  <c r="AL34" i="8"/>
  <c r="AL144" i="8"/>
  <c r="AL518" i="8"/>
  <c r="AC671" i="1"/>
  <c r="AC81" i="1"/>
  <c r="AC689" i="1"/>
  <c r="AA7" i="1"/>
  <c r="U17" i="10" s="1"/>
  <c r="AC127" i="1"/>
  <c r="AC518" i="1"/>
  <c r="AC161" i="1"/>
  <c r="AC263" i="1"/>
  <c r="AC535" i="1"/>
  <c r="AC654" i="1"/>
  <c r="AC467" i="1"/>
  <c r="AD13" i="1"/>
  <c r="AD29" i="1"/>
  <c r="AD24" i="1"/>
  <c r="AD9" i="1"/>
  <c r="AD21" i="1"/>
  <c r="AD33" i="1"/>
  <c r="AD38" i="1"/>
  <c r="AD42" i="1"/>
  <c r="AD68" i="1"/>
  <c r="AD84" i="1"/>
  <c r="AD20" i="1"/>
  <c r="AD32" i="1"/>
  <c r="AD37" i="1"/>
  <c r="AD41" i="1"/>
  <c r="AD48" i="1"/>
  <c r="AD52" i="1"/>
  <c r="AD58" i="1"/>
  <c r="AD79" i="1"/>
  <c r="AD94" i="1"/>
  <c r="AD27" i="1"/>
  <c r="AD49" i="1"/>
  <c r="AD76" i="1"/>
  <c r="AD95" i="1"/>
  <c r="AD122" i="1"/>
  <c r="AD139" i="1"/>
  <c r="AD159" i="1"/>
  <c r="AD165" i="1"/>
  <c r="AD185" i="1"/>
  <c r="AD46" i="1"/>
  <c r="AD51" i="1"/>
  <c r="AD57" i="1"/>
  <c r="AD62" i="1"/>
  <c r="AD75" i="1"/>
  <c r="AD80" i="1"/>
  <c r="AD82" i="1"/>
  <c r="AD111" i="1"/>
  <c r="AD112" i="1"/>
  <c r="AD132" i="1"/>
  <c r="AD145" i="1"/>
  <c r="AD164" i="1"/>
  <c r="AD194" i="1"/>
  <c r="AD211" i="1"/>
  <c r="AD220" i="1"/>
  <c r="AD113" i="1"/>
  <c r="AD133" i="1"/>
  <c r="AD134" i="1"/>
  <c r="AD146" i="1"/>
  <c r="AD166" i="1"/>
  <c r="AD25" i="1"/>
  <c r="AD71" i="1"/>
  <c r="AD101" i="1"/>
  <c r="AD106" i="1"/>
  <c r="AD162" i="1"/>
  <c r="AD179" i="1"/>
  <c r="AD184" i="1"/>
  <c r="AD189" i="1"/>
  <c r="AD241" i="1"/>
  <c r="AD262" i="1"/>
  <c r="AD267" i="1"/>
  <c r="AD288" i="1"/>
  <c r="AD305" i="1"/>
  <c r="AD321" i="1"/>
  <c r="AD338" i="1"/>
  <c r="AD364" i="1"/>
  <c r="AD381" i="1"/>
  <c r="AD50" i="1"/>
  <c r="AD64" i="1"/>
  <c r="AD77" i="1"/>
  <c r="AD83" i="1"/>
  <c r="AD85" i="1"/>
  <c r="AD138" i="1"/>
  <c r="AD143" i="1"/>
  <c r="AD171" i="1"/>
  <c r="AD176" i="1"/>
  <c r="AD213" i="1"/>
  <c r="AD236" i="1"/>
  <c r="AD257" i="1"/>
  <c r="AD278" i="1"/>
  <c r="AD283" i="1"/>
  <c r="AD300" i="1"/>
  <c r="AD316" i="1"/>
  <c r="AD333" i="1"/>
  <c r="AD359" i="1"/>
  <c r="AD376" i="1"/>
  <c r="AD391" i="1"/>
  <c r="AD60" i="1"/>
  <c r="AD86" i="1"/>
  <c r="AD114" i="1"/>
  <c r="AD121" i="1"/>
  <c r="AD147" i="1"/>
  <c r="AD169" i="1"/>
  <c r="AD180" i="1"/>
  <c r="AD187" i="1"/>
  <c r="AD217" i="1"/>
  <c r="AD222" i="1"/>
  <c r="AD227" i="1"/>
  <c r="AD237" i="1"/>
  <c r="AD252" i="1"/>
  <c r="AD279" i="1"/>
  <c r="AD294" i="1"/>
  <c r="AD307" i="1"/>
  <c r="AD334" i="1"/>
  <c r="AD346" i="1"/>
  <c r="AD350" i="1"/>
  <c r="AD362" i="1"/>
  <c r="AD375" i="1"/>
  <c r="AD392" i="1"/>
  <c r="AD407" i="1"/>
  <c r="AD428" i="1"/>
  <c r="AD443" i="1"/>
  <c r="AD454" i="1"/>
  <c r="AD471" i="1"/>
  <c r="AD492" i="1"/>
  <c r="AD509" i="1"/>
  <c r="AD526" i="1"/>
  <c r="AD541" i="1"/>
  <c r="AD558" i="1"/>
  <c r="AD580" i="1"/>
  <c r="AD596" i="1"/>
  <c r="AD613" i="1"/>
  <c r="AD630" i="1"/>
  <c r="AD647" i="1"/>
  <c r="AD664" i="1"/>
  <c r="AD681" i="1"/>
  <c r="AD702" i="1"/>
  <c r="AD14" i="1"/>
  <c r="AD22" i="1"/>
  <c r="AD36" i="1"/>
  <c r="AD66" i="1"/>
  <c r="AD97" i="1"/>
  <c r="AD100" i="1"/>
  <c r="AD129" i="1"/>
  <c r="AD149" i="1"/>
  <c r="AD209" i="1"/>
  <c r="AD306" i="1"/>
  <c r="AD345" i="1"/>
  <c r="AD349" i="1"/>
  <c r="AD361" i="1"/>
  <c r="AD374" i="1"/>
  <c r="AD402" i="1"/>
  <c r="AD423" i="1"/>
  <c r="AD438" i="1"/>
  <c r="AD465" i="1"/>
  <c r="AD482" i="1"/>
  <c r="AD487" i="1"/>
  <c r="AD504" i="1"/>
  <c r="AD521" i="1"/>
  <c r="AD536" i="1"/>
  <c r="AD553" i="1"/>
  <c r="AD575" i="1"/>
  <c r="AD591" i="1"/>
  <c r="AD608" i="1"/>
  <c r="AD625" i="1"/>
  <c r="AD642" i="1"/>
  <c r="AD659" i="1"/>
  <c r="AD676" i="1"/>
  <c r="AD691" i="1"/>
  <c r="AD697" i="1"/>
  <c r="AD15" i="1"/>
  <c r="AD23" i="1"/>
  <c r="AD31" i="1"/>
  <c r="AD55" i="1"/>
  <c r="AD87" i="1"/>
  <c r="AD92" i="1"/>
  <c r="AD141" i="1"/>
  <c r="AD188" i="1"/>
  <c r="AD216" i="1"/>
  <c r="AD228" i="1"/>
  <c r="AD238" i="1"/>
  <c r="AD244" i="1"/>
  <c r="AD255" i="1"/>
  <c r="AD261" i="1"/>
  <c r="AD272" i="1"/>
  <c r="AD295" i="1"/>
  <c r="AD302" i="1"/>
  <c r="AD322" i="1"/>
  <c r="AD328" i="1"/>
  <c r="AD378" i="1"/>
  <c r="AD383" i="1"/>
  <c r="AD389" i="1"/>
  <c r="AD393" i="1"/>
  <c r="AD410" i="1"/>
  <c r="AD425" i="1"/>
  <c r="AD442" i="1"/>
  <c r="AD455" i="1"/>
  <c r="AD468" i="1"/>
  <c r="AD480" i="1"/>
  <c r="AD495" i="1"/>
  <c r="AD508" i="1"/>
  <c r="AD548" i="1"/>
  <c r="AD561" i="1"/>
  <c r="AD589" i="1"/>
  <c r="AD601" i="1"/>
  <c r="AD638" i="1"/>
  <c r="AD650" i="1"/>
  <c r="AD663" i="1"/>
  <c r="AD703" i="1"/>
  <c r="AD207" i="1"/>
  <c r="AD223" i="1"/>
  <c r="AD308" i="1"/>
  <c r="AD335" i="1"/>
  <c r="AD341" i="1"/>
  <c r="AD355" i="1"/>
  <c r="AD440" i="1"/>
  <c r="AD56" i="1"/>
  <c r="AD73" i="1"/>
  <c r="AD74" i="1"/>
  <c r="AD124" i="1"/>
  <c r="AD152" i="1"/>
  <c r="AD155" i="1"/>
  <c r="AD177" i="1"/>
  <c r="AD201" i="1"/>
  <c r="AD203" i="1"/>
  <c r="AD205" i="1"/>
  <c r="AD299" i="1"/>
  <c r="AD311" i="1"/>
  <c r="AD325" i="1"/>
  <c r="AD332" i="1"/>
  <c r="AD344" i="1"/>
  <c r="AD409" i="1"/>
  <c r="AD424" i="1"/>
  <c r="AD441" i="1"/>
  <c r="AD466" i="1"/>
  <c r="AD479" i="1"/>
  <c r="AD494" i="1"/>
  <c r="AD507" i="1"/>
  <c r="AD520" i="1"/>
  <c r="AD547" i="1"/>
  <c r="AD560" i="1"/>
  <c r="AD574" i="1"/>
  <c r="AD588" i="1"/>
  <c r="AD600" i="1"/>
  <c r="AD636" i="1"/>
  <c r="AD649" i="1"/>
  <c r="AD662" i="1"/>
  <c r="AD675" i="1"/>
  <c r="AD11" i="1"/>
  <c r="AD12" i="1"/>
  <c r="AD128" i="1"/>
  <c r="AD136" i="1"/>
  <c r="AD183" i="1"/>
  <c r="AD191" i="1"/>
  <c r="AD408" i="1"/>
  <c r="AD35" i="1"/>
  <c r="AD59" i="1"/>
  <c r="AD105" i="1"/>
  <c r="AD168" i="1"/>
  <c r="AD199" i="1"/>
  <c r="AD248" i="1"/>
  <c r="AD276" i="1"/>
  <c r="AD285" i="1"/>
  <c r="AD343" i="1"/>
  <c r="AD405" i="1"/>
  <c r="AD412" i="1"/>
  <c r="AD414" i="1"/>
  <c r="AD435" i="1"/>
  <c r="AD444" i="1"/>
  <c r="AD490" i="1"/>
  <c r="AD532" i="1"/>
  <c r="AD537" i="1"/>
  <c r="AD543" i="1"/>
  <c r="AD576" i="1"/>
  <c r="AD582" i="1"/>
  <c r="AD590" i="1"/>
  <c r="AD602" i="1"/>
  <c r="AD609" i="1"/>
  <c r="AD639" i="1"/>
  <c r="AD645" i="1"/>
  <c r="AD687" i="1"/>
  <c r="AD692" i="1"/>
  <c r="AD89" i="1"/>
  <c r="AD135" i="1"/>
  <c r="AD151" i="1"/>
  <c r="AD186" i="1"/>
  <c r="AD239" i="1"/>
  <c r="AD242" i="1"/>
  <c r="AD367" i="1"/>
  <c r="AD437" i="1"/>
  <c r="AD439" i="1"/>
  <c r="AD503" i="1"/>
  <c r="AD515" i="1"/>
  <c r="AD622" i="1"/>
  <c r="AD658" i="1"/>
  <c r="AD358" i="1"/>
  <c r="AD384" i="1"/>
  <c r="AD512" i="1"/>
  <c r="AD519" i="1"/>
  <c r="AD565" i="1"/>
  <c r="AD631" i="1"/>
  <c r="AD674" i="1"/>
  <c r="AD701" i="1"/>
  <c r="AD69" i="1"/>
  <c r="AD88" i="1"/>
  <c r="AD96" i="1"/>
  <c r="AD200" i="1"/>
  <c r="AD254" i="1"/>
  <c r="AD315" i="1"/>
  <c r="AD318" i="1"/>
  <c r="AD370" i="1"/>
  <c r="AD394" i="1"/>
  <c r="AD448" i="1"/>
  <c r="AD456" i="1"/>
  <c r="AD528" i="1"/>
  <c r="AD592" i="1"/>
  <c r="AD598" i="1"/>
  <c r="AD628" i="1"/>
  <c r="AD683" i="1"/>
  <c r="AD137" i="1"/>
  <c r="AD277" i="1"/>
  <c r="AD329" i="1"/>
  <c r="AD17" i="1"/>
  <c r="AD98" i="1"/>
  <c r="AD116" i="1"/>
  <c r="AD117" i="1"/>
  <c r="AD125" i="1"/>
  <c r="AD193" i="1"/>
  <c r="AD219" i="1"/>
  <c r="AD231" i="1"/>
  <c r="AD256" i="1"/>
  <c r="AD259" i="1"/>
  <c r="AD268" i="1"/>
  <c r="AD296" i="1"/>
  <c r="AD320" i="1"/>
  <c r="AD352" i="1"/>
  <c r="AD422" i="1"/>
  <c r="AD431" i="1"/>
  <c r="AD463" i="1"/>
  <c r="AD473" i="1"/>
  <c r="AD476" i="1"/>
  <c r="AD499" i="1"/>
  <c r="AD506" i="1"/>
  <c r="AD540" i="1"/>
  <c r="AD546" i="1"/>
  <c r="AD559" i="1"/>
  <c r="AD579" i="1"/>
  <c r="AD585" i="1"/>
  <c r="AD606" i="1"/>
  <c r="AD612" i="1"/>
  <c r="AD655" i="1"/>
  <c r="AD661" i="1"/>
  <c r="AD251" i="1"/>
  <c r="AD291" i="1"/>
  <c r="AD363" i="1"/>
  <c r="AD446" i="1"/>
  <c r="AD496" i="1"/>
  <c r="AD549" i="1"/>
  <c r="AD556" i="1"/>
  <c r="AD615" i="1"/>
  <c r="AD651" i="1"/>
  <c r="AD670" i="1"/>
  <c r="AD698" i="1"/>
  <c r="AD70" i="1"/>
  <c r="AD93" i="1"/>
  <c r="AD107" i="1"/>
  <c r="AD160" i="1"/>
  <c r="AD170" i="1"/>
  <c r="AD234" i="1"/>
  <c r="AD271" i="1"/>
  <c r="AD274" i="1"/>
  <c r="AD303" i="1"/>
  <c r="AD323" i="1"/>
  <c r="AD387" i="1"/>
  <c r="AD618" i="1"/>
  <c r="AD667" i="1"/>
  <c r="AD245" i="1"/>
  <c r="AD373" i="1"/>
  <c r="AD522" i="1"/>
  <c r="AD562" i="1"/>
  <c r="AD568" i="1"/>
  <c r="AD572" i="1"/>
  <c r="AD634" i="1"/>
  <c r="AD677" i="1"/>
  <c r="AD118" i="1"/>
  <c r="AD126" i="1"/>
  <c r="AD153" i="1"/>
  <c r="AD390" i="1"/>
  <c r="AD40" i="1"/>
  <c r="AD326" i="1"/>
  <c r="AD400" i="1"/>
  <c r="AD115" i="1"/>
  <c r="AD197" i="1"/>
  <c r="AD240" i="1"/>
  <c r="AD293" i="1"/>
  <c r="AD336" i="1"/>
  <c r="AD366" i="1"/>
  <c r="AD371" i="1"/>
  <c r="AD16" i="1"/>
  <c r="AD78" i="1"/>
  <c r="AD103" i="1"/>
  <c r="AD142" i="1"/>
  <c r="AD150" i="1"/>
  <c r="AD210" i="1"/>
  <c r="AD28" i="1"/>
  <c r="AD47" i="1"/>
  <c r="AD61" i="1"/>
  <c r="AD108" i="1"/>
  <c r="AD156" i="1"/>
  <c r="AD192" i="1"/>
  <c r="AD287" i="1"/>
  <c r="AD339" i="1"/>
  <c r="AD395" i="1"/>
  <c r="AD417" i="1"/>
  <c r="AD421" i="1"/>
  <c r="AD426" i="1"/>
  <c r="AD430" i="1"/>
  <c r="AD475" i="1"/>
  <c r="AD481" i="1"/>
  <c r="AD488" i="1"/>
  <c r="AD529" i="1"/>
  <c r="AD120" i="1"/>
  <c r="AD123" i="1"/>
  <c r="AD175" i="1"/>
  <c r="AD204" i="1"/>
  <c r="AD225" i="1"/>
  <c r="AD230" i="1"/>
  <c r="AD281" i="1"/>
  <c r="AD172" i="1"/>
  <c r="AD181" i="1"/>
  <c r="AD289" i="1"/>
  <c r="AD342" i="1"/>
  <c r="AD555" i="1"/>
  <c r="AD624" i="1"/>
  <c r="AD665" i="1"/>
  <c r="AD680" i="1"/>
  <c r="AD10" i="1"/>
  <c r="AD43" i="1"/>
  <c r="AD140" i="1"/>
  <c r="AD182" i="1"/>
  <c r="AD208" i="1"/>
  <c r="AD266" i="1"/>
  <c r="AD269" i="1"/>
  <c r="AD310" i="1"/>
  <c r="AD327" i="1"/>
  <c r="AD385" i="1"/>
  <c r="AD419" i="1"/>
  <c r="AD491" i="1"/>
  <c r="AD610" i="1"/>
  <c r="AD616" i="1"/>
  <c r="AD660" i="1"/>
  <c r="AD666" i="1"/>
  <c r="AD65" i="1"/>
  <c r="AD154" i="1"/>
  <c r="AD190" i="1"/>
  <c r="AD218" i="1"/>
  <c r="AD313" i="1"/>
  <c r="AD324" i="1"/>
  <c r="AD353" i="1"/>
  <c r="AD377" i="1"/>
  <c r="AD420" i="1"/>
  <c r="AD167" i="1"/>
  <c r="AD258" i="1"/>
  <c r="AD301" i="1"/>
  <c r="AD330" i="1"/>
  <c r="AD347" i="1"/>
  <c r="AD351" i="1"/>
  <c r="AD434" i="1"/>
  <c r="AD459" i="1"/>
  <c r="AD513" i="1"/>
  <c r="AD594" i="1"/>
  <c r="AD604" i="1"/>
  <c r="AD493" i="1"/>
  <c r="AD627" i="1"/>
  <c r="AD633" i="1"/>
  <c r="AD131" i="1"/>
  <c r="AD451" i="1"/>
  <c r="AD462" i="1"/>
  <c r="AD485" i="1"/>
  <c r="AD502" i="1"/>
  <c r="AD510" i="1"/>
  <c r="AD130" i="1"/>
  <c r="AD232" i="1"/>
  <c r="AD284" i="1"/>
  <c r="AD360" i="1"/>
  <c r="AD411" i="1"/>
  <c r="AD447" i="1"/>
  <c r="AD458" i="1"/>
  <c r="AD470" i="1"/>
  <c r="AD486" i="1"/>
  <c r="AD511" i="1"/>
  <c r="AD539" i="1"/>
  <c r="AD593" i="1"/>
  <c r="AD599" i="1"/>
  <c r="AD614" i="1"/>
  <c r="AD617" i="1"/>
  <c r="AD621" i="1"/>
  <c r="AD119" i="1"/>
  <c r="AD202" i="1"/>
  <c r="AD379" i="1"/>
  <c r="AD483" i="1"/>
  <c r="AD545" i="1"/>
  <c r="AD158" i="1"/>
  <c r="AD247" i="1"/>
  <c r="AD432" i="1"/>
  <c r="AD607" i="1"/>
  <c r="AD619" i="1"/>
  <c r="AD91" i="1"/>
  <c r="AD148" i="1"/>
  <c r="AD173" i="1"/>
  <c r="AD249" i="1"/>
  <c r="AD286" i="1"/>
  <c r="AD340" i="1"/>
  <c r="AD452" i="1"/>
  <c r="AD104" i="1"/>
  <c r="AD233" i="1"/>
  <c r="AD312" i="1"/>
  <c r="AD369" i="1"/>
  <c r="AD489" i="1"/>
  <c r="AD497" i="1"/>
  <c r="AD524" i="1"/>
  <c r="AD530" i="1"/>
  <c r="AD570" i="1"/>
  <c r="AD578" i="1"/>
  <c r="AD605" i="1"/>
  <c r="AD652" i="1"/>
  <c r="AD396" i="1"/>
  <c r="AD398" i="1"/>
  <c r="AD517" i="1"/>
  <c r="AD542" i="1"/>
  <c r="AD551" i="1"/>
  <c r="AD581" i="1"/>
  <c r="AD595" i="1"/>
  <c r="AD26" i="1"/>
  <c r="AD354" i="1"/>
  <c r="AD523" i="1"/>
  <c r="AD544" i="1"/>
  <c r="AD629" i="1"/>
  <c r="AD685" i="1"/>
  <c r="AD525" i="1"/>
  <c r="AD584" i="1"/>
  <c r="AD196" i="1"/>
  <c r="AD206" i="1"/>
  <c r="AD304" i="1"/>
  <c r="AD372" i="1"/>
  <c r="AD403" i="1"/>
  <c r="AD626" i="1"/>
  <c r="AD669" i="1"/>
  <c r="AD682" i="1"/>
  <c r="AD656" i="1"/>
  <c r="AD678" i="1"/>
  <c r="AD53" i="1"/>
  <c r="AD260" i="1"/>
  <c r="AD404" i="1"/>
  <c r="AD453" i="1"/>
  <c r="AD472" i="1"/>
  <c r="AD534" i="1"/>
  <c r="AD573" i="1"/>
  <c r="AD646" i="1"/>
  <c r="AD668" i="1"/>
  <c r="AD18" i="1"/>
  <c r="AD505" i="1"/>
  <c r="AD564" i="1"/>
  <c r="AD643" i="1"/>
  <c r="AD686" i="1"/>
  <c r="AD30" i="1"/>
  <c r="AD337" i="1"/>
  <c r="AD356" i="1"/>
  <c r="AD380" i="1"/>
  <c r="AD460" i="1"/>
  <c r="AD401" i="1"/>
  <c r="AD587" i="1"/>
  <c r="AD19" i="1"/>
  <c r="AD214" i="1"/>
  <c r="AD226" i="1"/>
  <c r="AD243" i="1"/>
  <c r="AD386" i="1"/>
  <c r="AD406" i="1"/>
  <c r="AD577" i="1"/>
  <c r="AD673" i="1"/>
  <c r="AD498" i="1"/>
  <c r="AD102" i="1"/>
  <c r="AD221" i="1"/>
  <c r="AD477" i="1"/>
  <c r="AD224" i="1"/>
  <c r="AD275" i="1"/>
  <c r="AD445" i="1"/>
  <c r="AD474" i="1"/>
  <c r="AD567" i="1"/>
  <c r="AD611" i="1"/>
  <c r="AD514" i="1"/>
  <c r="AD533" i="1"/>
  <c r="AD688" i="1"/>
  <c r="AD157" i="1"/>
  <c r="AD273" i="1"/>
  <c r="AD427" i="1"/>
  <c r="AD368" i="1"/>
  <c r="AD397" i="1"/>
  <c r="AD640" i="1"/>
  <c r="AD67" i="1"/>
  <c r="AD550" i="1"/>
  <c r="AD357" i="1"/>
  <c r="AD469" i="1"/>
  <c r="AD657" i="1"/>
  <c r="AD699" i="1"/>
  <c r="AD415" i="1"/>
  <c r="AD583" i="1"/>
  <c r="AD679" i="1"/>
  <c r="AD270" i="1"/>
  <c r="AD700" i="1"/>
  <c r="AD163" i="1"/>
  <c r="AD265" i="1"/>
  <c r="AD298" i="1"/>
  <c r="AD461" i="1"/>
  <c r="AD538" i="1"/>
  <c r="AD597" i="1"/>
  <c r="AD623" i="1"/>
  <c r="AD648" i="1"/>
  <c r="AD309" i="1"/>
  <c r="AD635" i="1"/>
  <c r="AD253" i="1"/>
  <c r="AD436" i="1"/>
  <c r="AD527" i="1"/>
  <c r="AD500" i="1"/>
  <c r="AD516" i="1"/>
  <c r="AD554" i="1"/>
  <c r="AD641" i="1"/>
  <c r="AD684" i="1"/>
  <c r="AD566" i="1"/>
  <c r="AD198" i="1"/>
  <c r="AD319" i="1"/>
  <c r="AD464" i="1"/>
  <c r="AD557" i="1"/>
  <c r="AD693" i="1"/>
  <c r="AD215" i="1"/>
  <c r="AD282" i="1"/>
  <c r="AD571" i="1"/>
  <c r="AD264" i="1"/>
  <c r="AD290" i="1"/>
  <c r="AD478" i="1"/>
  <c r="AD174" i="1"/>
  <c r="AD449" i="1"/>
  <c r="AD292" i="1"/>
  <c r="AD317" i="1"/>
  <c r="AD413" i="1"/>
  <c r="AD418" i="1"/>
  <c r="AD531" i="1"/>
  <c r="AD672" i="1"/>
  <c r="AD690" i="1"/>
  <c r="AD563" i="1"/>
  <c r="AD653" i="1"/>
  <c r="AD644" i="1"/>
  <c r="AD235" i="1"/>
  <c r="AD250" i="1"/>
  <c r="AD388" i="1"/>
  <c r="AD694" i="1"/>
  <c r="AD429" i="1"/>
  <c r="AD457" i="1"/>
  <c r="AD632" i="1"/>
  <c r="AC433" i="1"/>
  <c r="AC45" i="1"/>
  <c r="AC382" i="1"/>
  <c r="AC280" i="1"/>
  <c r="AC54" i="1"/>
  <c r="AC212" i="1"/>
  <c r="AC348" i="1"/>
  <c r="AC603" i="1"/>
  <c r="AC365" i="1"/>
  <c r="AC314" i="1"/>
  <c r="AC99" i="1"/>
  <c r="AC450" i="1"/>
  <c r="AB109" i="1"/>
  <c r="AC637" i="1"/>
  <c r="AC34" i="1"/>
  <c r="AC297" i="1"/>
  <c r="AC63" i="1"/>
  <c r="AC144" i="1"/>
  <c r="AC90" i="1"/>
  <c r="AC229" i="1"/>
  <c r="AC569" i="1"/>
  <c r="AC416" i="1"/>
  <c r="AC110" i="1"/>
  <c r="AC552" i="1"/>
  <c r="AC501" i="1"/>
  <c r="AC484" i="1"/>
  <c r="AC620" i="1"/>
  <c r="AC195" i="1"/>
  <c r="AC72" i="1"/>
  <c r="AC399" i="1"/>
  <c r="AC39" i="1"/>
  <c r="AB44" i="1"/>
  <c r="AC246" i="1"/>
  <c r="AC586" i="1"/>
  <c r="AC331" i="1"/>
  <c r="AC695" i="1"/>
  <c r="AC178" i="1"/>
  <c r="AF4" i="1"/>
  <c r="AE6" i="1"/>
  <c r="Z5" i="1"/>
  <c r="T18" i="10" s="1"/>
  <c r="AA8" i="1" l="1"/>
  <c r="U13" i="10"/>
  <c r="U15" i="10" s="1"/>
  <c r="AK11" i="10"/>
  <c r="AK12" i="10"/>
  <c r="AJ8" i="8"/>
  <c r="AK7" i="8"/>
  <c r="AK5" i="8" s="1"/>
  <c r="AM34" i="8"/>
  <c r="AM280" i="8"/>
  <c r="AL44" i="8"/>
  <c r="AM54" i="8"/>
  <c r="AM178" i="8"/>
  <c r="AM365" i="8"/>
  <c r="AM331" i="8"/>
  <c r="AM484" i="8"/>
  <c r="AM297" i="8"/>
  <c r="AM689" i="8"/>
  <c r="AM569" i="8"/>
  <c r="AM586" i="8"/>
  <c r="AM99" i="8"/>
  <c r="AM72" i="8"/>
  <c r="AM90" i="8"/>
  <c r="AM416" i="8"/>
  <c r="AM654" i="8"/>
  <c r="AM63" i="8"/>
  <c r="AM81" i="8"/>
  <c r="AM263" i="8"/>
  <c r="AO6" i="8"/>
  <c r="AP4" i="8"/>
  <c r="AM314" i="8"/>
  <c r="AM518" i="8"/>
  <c r="AM695" i="8"/>
  <c r="AN694" i="8"/>
  <c r="AN700" i="8"/>
  <c r="AN684" i="8"/>
  <c r="AN698" i="8"/>
  <c r="AN692" i="8"/>
  <c r="AN686" i="8"/>
  <c r="AN701" i="8"/>
  <c r="AN702" i="8"/>
  <c r="AN690" i="8"/>
  <c r="AN677" i="8"/>
  <c r="AN661" i="8"/>
  <c r="AN687" i="8"/>
  <c r="AN672" i="8"/>
  <c r="AN660" i="8"/>
  <c r="AN665" i="8"/>
  <c r="AN658" i="8"/>
  <c r="AN691" i="8"/>
  <c r="AN679" i="8"/>
  <c r="AN664" i="8"/>
  <c r="AN639" i="8"/>
  <c r="AN697" i="8"/>
  <c r="AN645" i="8"/>
  <c r="AN629" i="8"/>
  <c r="AN613" i="8"/>
  <c r="AN680" i="8"/>
  <c r="AN696" i="8"/>
  <c r="AN678" i="8"/>
  <c r="AN676" i="8"/>
  <c r="AN688" i="8"/>
  <c r="AN681" i="8"/>
  <c r="AN644" i="8"/>
  <c r="AN641" i="8"/>
  <c r="AN635" i="8"/>
  <c r="AN674" i="8"/>
  <c r="AN670" i="8"/>
  <c r="AN663" i="8"/>
  <c r="AN655" i="8"/>
  <c r="AN668" i="8"/>
  <c r="AN703" i="8"/>
  <c r="AN685" i="8"/>
  <c r="AN633" i="8"/>
  <c r="AN630" i="8"/>
  <c r="AN623" i="8"/>
  <c r="AN606" i="8"/>
  <c r="AN653" i="8"/>
  <c r="AN636" i="8"/>
  <c r="AN657" i="8"/>
  <c r="AN651" i="8"/>
  <c r="AN648" i="8"/>
  <c r="AN666" i="8"/>
  <c r="AN634" i="8"/>
  <c r="AN627" i="8"/>
  <c r="AN599" i="8"/>
  <c r="AN583" i="8"/>
  <c r="AN628" i="8"/>
  <c r="AN594" i="8"/>
  <c r="AN618" i="8"/>
  <c r="AN673" i="8"/>
  <c r="AN612" i="8"/>
  <c r="AN600" i="8"/>
  <c r="AN584" i="8"/>
  <c r="AN568" i="8"/>
  <c r="AN682" i="8"/>
  <c r="AN624" i="8"/>
  <c r="AN601" i="8"/>
  <c r="AN592" i="8"/>
  <c r="AN566" i="8"/>
  <c r="AN558" i="8"/>
  <c r="AN649" i="8"/>
  <c r="AN699" i="8"/>
  <c r="AN683" i="8"/>
  <c r="AN609" i="8"/>
  <c r="AN579" i="8"/>
  <c r="AN581" i="8"/>
  <c r="AN576" i="8"/>
  <c r="AN543" i="8"/>
  <c r="AN527" i="8"/>
  <c r="AN511" i="8"/>
  <c r="AN656" i="8"/>
  <c r="AN622" i="8"/>
  <c r="AN611" i="8"/>
  <c r="AN597" i="8"/>
  <c r="AN593" i="8"/>
  <c r="AN590" i="8"/>
  <c r="AN582" i="8"/>
  <c r="AN561" i="8"/>
  <c r="AN554" i="8"/>
  <c r="AN538" i="8"/>
  <c r="AN693" i="8"/>
  <c r="AN610" i="8"/>
  <c r="AN675" i="8"/>
  <c r="AN652" i="8"/>
  <c r="AN646" i="8"/>
  <c r="AN631" i="8"/>
  <c r="AN570" i="8"/>
  <c r="AN559" i="8"/>
  <c r="AN544" i="8"/>
  <c r="AN528" i="8"/>
  <c r="AN512" i="8"/>
  <c r="AN496" i="8"/>
  <c r="AN647" i="8"/>
  <c r="AN605" i="8"/>
  <c r="AN560" i="8"/>
  <c r="AN469" i="8"/>
  <c r="AN453" i="8"/>
  <c r="AN643" i="8"/>
  <c r="AN616" i="8"/>
  <c r="AN571" i="8"/>
  <c r="AN550" i="8"/>
  <c r="AN549" i="8"/>
  <c r="AN650" i="8"/>
  <c r="AN632" i="8"/>
  <c r="AN626" i="8"/>
  <c r="AN669" i="8"/>
  <c r="AN662" i="8"/>
  <c r="AN588" i="8"/>
  <c r="AN542" i="8"/>
  <c r="AN498" i="8"/>
  <c r="AN470" i="8"/>
  <c r="AN454" i="8"/>
  <c r="AN438" i="8"/>
  <c r="AN422" i="8"/>
  <c r="AN621" i="8"/>
  <c r="AN587" i="8"/>
  <c r="AN580" i="8"/>
  <c r="AN577" i="8"/>
  <c r="AN565" i="8"/>
  <c r="AN562" i="8"/>
  <c r="AN533" i="8"/>
  <c r="AN529" i="8"/>
  <c r="AN525" i="8"/>
  <c r="AN517" i="8"/>
  <c r="AN516" i="8"/>
  <c r="AN503" i="8"/>
  <c r="AN492" i="8"/>
  <c r="AN479" i="8"/>
  <c r="AN447" i="8"/>
  <c r="AN423" i="8"/>
  <c r="AN412" i="8"/>
  <c r="AN396" i="8"/>
  <c r="AN619" i="8"/>
  <c r="AN598" i="8"/>
  <c r="AN575" i="8"/>
  <c r="AN540" i="8"/>
  <c r="AN485" i="8"/>
  <c r="AN640" i="8"/>
  <c r="AN604" i="8"/>
  <c r="AN574" i="8"/>
  <c r="AN564" i="8"/>
  <c r="AN551" i="8"/>
  <c r="AN546" i="8"/>
  <c r="AN530" i="8"/>
  <c r="AN519" i="8"/>
  <c r="AN491" i="8"/>
  <c r="AN440" i="8"/>
  <c r="AN421" i="8"/>
  <c r="AN413" i="8"/>
  <c r="AN397" i="8"/>
  <c r="AN381" i="8"/>
  <c r="AN500" i="8"/>
  <c r="AN472" i="8"/>
  <c r="AN465" i="8"/>
  <c r="AN458" i="8"/>
  <c r="AN431" i="8"/>
  <c r="AN424" i="8"/>
  <c r="AN418" i="8"/>
  <c r="AN395" i="8"/>
  <c r="AN386" i="8"/>
  <c r="AN367" i="8"/>
  <c r="AN563" i="8"/>
  <c r="AN553" i="8"/>
  <c r="AN505" i="8"/>
  <c r="AN488" i="8"/>
  <c r="AN483" i="8"/>
  <c r="AN379" i="8"/>
  <c r="AN372" i="8"/>
  <c r="AN638" i="8"/>
  <c r="AN615" i="8"/>
  <c r="AN595" i="8"/>
  <c r="AN585" i="8"/>
  <c r="AN573" i="8"/>
  <c r="AN531" i="8"/>
  <c r="AN510" i="8"/>
  <c r="AN497" i="8"/>
  <c r="AN495" i="8"/>
  <c r="AN567" i="8"/>
  <c r="AN520" i="8"/>
  <c r="AN486" i="8"/>
  <c r="AN462" i="8"/>
  <c r="AN455" i="8"/>
  <c r="AN430" i="8"/>
  <c r="AN406" i="8"/>
  <c r="AN384" i="8"/>
  <c r="AN667" i="8"/>
  <c r="AN578" i="8"/>
  <c r="AN513" i="8"/>
  <c r="AN508" i="8"/>
  <c r="AN481" i="8"/>
  <c r="AN466" i="8"/>
  <c r="AN451" i="8"/>
  <c r="AN429" i="8"/>
  <c r="AN383" i="8"/>
  <c r="AN361" i="8"/>
  <c r="AN351" i="8"/>
  <c r="AN335" i="8"/>
  <c r="AN319" i="8"/>
  <c r="AN303" i="8"/>
  <c r="AN287" i="8"/>
  <c r="AN271" i="8"/>
  <c r="AN255" i="8"/>
  <c r="AN239" i="8"/>
  <c r="AN223" i="8"/>
  <c r="AN207" i="8"/>
  <c r="AN191" i="8"/>
  <c r="AN175" i="8"/>
  <c r="AN159" i="8"/>
  <c r="AN143" i="8"/>
  <c r="AN509" i="8"/>
  <c r="AN475" i="8"/>
  <c r="AN471" i="8"/>
  <c r="AN448" i="8"/>
  <c r="AN436" i="8"/>
  <c r="AN420" i="8"/>
  <c r="AN417" i="8"/>
  <c r="AN403" i="8"/>
  <c r="AN376" i="8"/>
  <c r="AN346" i="8"/>
  <c r="AN330" i="8"/>
  <c r="AN298" i="8"/>
  <c r="AN282" i="8"/>
  <c r="AN266" i="8"/>
  <c r="AN250" i="8"/>
  <c r="AN234" i="8"/>
  <c r="AN218" i="8"/>
  <c r="AN202" i="8"/>
  <c r="AN186" i="8"/>
  <c r="AN170" i="8"/>
  <c r="AN154" i="8"/>
  <c r="AN138" i="8"/>
  <c r="AN524" i="8"/>
  <c r="AN504" i="8"/>
  <c r="AN480" i="8"/>
  <c r="AN461" i="8"/>
  <c r="AN457" i="8"/>
  <c r="AN443" i="8"/>
  <c r="AN617" i="8"/>
  <c r="AN607" i="8"/>
  <c r="AN514" i="8"/>
  <c r="AN487" i="8"/>
  <c r="AN482" i="8"/>
  <c r="AN414" i="8"/>
  <c r="AN385" i="8"/>
  <c r="AN375" i="8"/>
  <c r="AN368" i="8"/>
  <c r="AN363" i="8"/>
  <c r="AN352" i="8"/>
  <c r="AN336" i="8"/>
  <c r="AN320" i="8"/>
  <c r="AN304" i="8"/>
  <c r="AN288" i="8"/>
  <c r="AN272" i="8"/>
  <c r="AN256" i="8"/>
  <c r="AN240" i="8"/>
  <c r="AN224" i="8"/>
  <c r="AN208" i="8"/>
  <c r="AN192" i="8"/>
  <c r="AN176" i="8"/>
  <c r="AN160" i="8"/>
  <c r="AN537" i="8"/>
  <c r="AN515" i="8"/>
  <c r="AN474" i="8"/>
  <c r="AN459" i="8"/>
  <c r="AN425" i="8"/>
  <c r="AN407" i="8"/>
  <c r="AN393" i="8"/>
  <c r="AN377" i="8"/>
  <c r="AN323" i="8"/>
  <c r="AN294" i="8"/>
  <c r="AN267" i="8"/>
  <c r="AN259" i="8"/>
  <c r="AN230" i="8"/>
  <c r="AN222" i="8"/>
  <c r="AN642" i="8"/>
  <c r="AN608" i="8"/>
  <c r="AN602" i="8"/>
  <c r="AN536" i="8"/>
  <c r="AN534" i="8"/>
  <c r="AN494" i="8"/>
  <c r="AN432" i="8"/>
  <c r="AN398" i="8"/>
  <c r="AN350" i="8"/>
  <c r="AN322" i="8"/>
  <c r="AN313" i="8"/>
  <c r="AN286" i="8"/>
  <c r="AN258" i="8"/>
  <c r="AN249" i="8"/>
  <c r="AN221" i="8"/>
  <c r="AN446" i="8"/>
  <c r="AN435" i="8"/>
  <c r="AN434" i="8"/>
  <c r="AN572" i="8"/>
  <c r="AN478" i="8"/>
  <c r="AN456" i="8"/>
  <c r="AN437" i="8"/>
  <c r="AN411" i="8"/>
  <c r="AN373" i="8"/>
  <c r="AN311" i="8"/>
  <c r="AN284" i="8"/>
  <c r="AN247" i="8"/>
  <c r="AN219" i="8"/>
  <c r="AN210" i="8"/>
  <c r="AN541" i="8"/>
  <c r="AN589" i="8"/>
  <c r="AN545" i="8"/>
  <c r="AN591" i="8"/>
  <c r="AN659" i="8"/>
  <c r="AN521" i="8"/>
  <c r="AN506" i="8"/>
  <c r="AN556" i="8"/>
  <c r="AN547" i="8"/>
  <c r="AN614" i="8"/>
  <c r="AN555" i="8"/>
  <c r="AN526" i="8"/>
  <c r="AN523" i="8"/>
  <c r="AN464" i="8"/>
  <c r="AN532" i="8"/>
  <c r="AN499" i="8"/>
  <c r="AN493" i="8"/>
  <c r="AN548" i="8"/>
  <c r="AN476" i="8"/>
  <c r="AN507" i="8"/>
  <c r="AN460" i="8"/>
  <c r="AN442" i="8"/>
  <c r="AN468" i="8"/>
  <c r="AN439" i="8"/>
  <c r="AN522" i="8"/>
  <c r="AN444" i="8"/>
  <c r="AN428" i="8"/>
  <c r="AN625" i="8"/>
  <c r="AN473" i="8"/>
  <c r="AN426" i="8"/>
  <c r="AN596" i="8"/>
  <c r="AN490" i="8"/>
  <c r="AN402" i="8"/>
  <c r="AN539" i="8"/>
  <c r="AN445" i="8"/>
  <c r="AN394" i="8"/>
  <c r="AN389" i="8"/>
  <c r="AN357" i="8"/>
  <c r="AN489" i="8"/>
  <c r="AN477" i="8"/>
  <c r="AN409" i="8"/>
  <c r="AN404" i="8"/>
  <c r="AN366" i="8"/>
  <c r="AN359" i="8"/>
  <c r="AN463" i="8"/>
  <c r="AN449" i="8"/>
  <c r="AN410" i="8"/>
  <c r="AN401" i="8"/>
  <c r="AN408" i="8"/>
  <c r="AN392" i="8"/>
  <c r="AN354" i="8"/>
  <c r="AN312" i="8"/>
  <c r="AN347" i="8"/>
  <c r="AN325" i="8"/>
  <c r="AN427" i="8"/>
  <c r="AN337" i="8"/>
  <c r="AN502" i="8"/>
  <c r="AN391" i="8"/>
  <c r="AN387" i="8"/>
  <c r="AN374" i="8"/>
  <c r="AN328" i="8"/>
  <c r="AN315" i="8"/>
  <c r="AN310" i="8"/>
  <c r="AN306" i="8"/>
  <c r="AN356" i="8"/>
  <c r="AN327" i="8"/>
  <c r="AN300" i="8"/>
  <c r="AN290" i="8"/>
  <c r="AN274" i="8"/>
  <c r="AN257" i="8"/>
  <c r="AN364" i="8"/>
  <c r="AN362" i="8"/>
  <c r="AN340" i="8"/>
  <c r="AN360" i="8"/>
  <c r="AN345" i="8"/>
  <c r="AN342" i="8"/>
  <c r="AN329" i="8"/>
  <c r="AN316" i="8"/>
  <c r="AN301" i="8"/>
  <c r="AN268" i="8"/>
  <c r="AN226" i="8"/>
  <c r="AN213" i="8"/>
  <c r="AN209" i="8"/>
  <c r="AN285" i="8"/>
  <c r="AN252" i="8"/>
  <c r="AN378" i="8"/>
  <c r="AN557" i="8"/>
  <c r="AN370" i="8"/>
  <c r="AN317" i="8"/>
  <c r="AN305" i="8"/>
  <c r="AN283" i="8"/>
  <c r="AN251" i="8"/>
  <c r="AN225" i="8"/>
  <c r="AN197" i="8"/>
  <c r="AN189" i="8"/>
  <c r="AN180" i="8"/>
  <c r="AN371" i="8"/>
  <c r="AN369" i="8"/>
  <c r="AN308" i="8"/>
  <c r="AN277" i="8"/>
  <c r="AN248" i="8"/>
  <c r="AN233" i="8"/>
  <c r="AN205" i="8"/>
  <c r="AN200" i="8"/>
  <c r="AN188" i="8"/>
  <c r="AN380" i="8"/>
  <c r="AN355" i="8"/>
  <c r="AN339" i="8"/>
  <c r="AN299" i="8"/>
  <c r="AN279" i="8"/>
  <c r="AN231" i="8"/>
  <c r="AN220" i="8"/>
  <c r="AN204" i="8"/>
  <c r="AN179" i="8"/>
  <c r="AN152" i="8"/>
  <c r="AN126" i="8"/>
  <c r="AN441" i="8"/>
  <c r="AN419" i="8"/>
  <c r="AN358" i="8"/>
  <c r="AN334" i="8"/>
  <c r="AN253" i="8"/>
  <c r="AN183" i="8"/>
  <c r="AN151" i="8"/>
  <c r="AN137" i="8"/>
  <c r="AN121" i="8"/>
  <c r="AN254" i="8"/>
  <c r="AN237" i="8"/>
  <c r="AN228" i="8"/>
  <c r="AN198" i="8"/>
  <c r="AN452" i="8"/>
  <c r="AN291" i="8"/>
  <c r="AN245" i="8"/>
  <c r="AN201" i="8"/>
  <c r="AN184" i="8"/>
  <c r="AN174" i="8"/>
  <c r="AN166" i="8"/>
  <c r="AN155" i="8"/>
  <c r="AN124" i="8"/>
  <c r="AN118" i="8"/>
  <c r="AN98" i="8"/>
  <c r="AN82" i="8"/>
  <c r="AN66" i="8"/>
  <c r="AN400" i="8"/>
  <c r="AN307" i="8"/>
  <c r="AN281" i="8"/>
  <c r="AN241" i="8"/>
  <c r="AN227" i="8"/>
  <c r="AN171" i="8"/>
  <c r="AN162" i="8"/>
  <c r="AN115" i="8"/>
  <c r="AN112" i="8"/>
  <c r="AN296" i="8"/>
  <c r="AN238" i="8"/>
  <c r="AN199" i="8"/>
  <c r="AN194" i="8"/>
  <c r="AN190" i="8"/>
  <c r="AN168" i="8"/>
  <c r="AN149" i="8"/>
  <c r="AN145" i="8"/>
  <c r="AN129" i="8"/>
  <c r="AN108" i="8"/>
  <c r="AN94" i="8"/>
  <c r="AN78" i="8"/>
  <c r="AN269" i="8"/>
  <c r="AN157" i="8"/>
  <c r="AN79" i="8"/>
  <c r="AN73" i="8"/>
  <c r="AN50" i="8"/>
  <c r="AN415" i="8"/>
  <c r="AN326" i="8"/>
  <c r="AN262" i="8"/>
  <c r="AN217" i="8"/>
  <c r="AN169" i="8"/>
  <c r="AN148" i="8"/>
  <c r="AN139" i="8"/>
  <c r="AN76" i="8"/>
  <c r="AN67" i="8"/>
  <c r="AN29" i="8"/>
  <c r="AN295" i="8"/>
  <c r="AN275" i="8"/>
  <c r="AN244" i="8"/>
  <c r="AN341" i="8"/>
  <c r="AN318" i="8"/>
  <c r="AN167" i="8"/>
  <c r="AN140" i="8"/>
  <c r="AN111" i="8"/>
  <c r="AN53" i="8"/>
  <c r="AN15" i="8"/>
  <c r="AN344" i="8"/>
  <c r="AN83" i="8"/>
  <c r="AN242" i="8"/>
  <c r="AN235" i="8"/>
  <c r="AN216" i="8"/>
  <c r="AN193" i="8"/>
  <c r="AN187" i="8"/>
  <c r="AN182" i="8"/>
  <c r="AN146" i="8"/>
  <c r="AN102" i="8"/>
  <c r="AN84" i="8"/>
  <c r="AN65" i="8"/>
  <c r="AN47" i="8"/>
  <c r="AN41" i="8"/>
  <c r="AN35" i="8"/>
  <c r="AN26" i="8"/>
  <c r="AN10" i="8"/>
  <c r="AN141" i="8"/>
  <c r="AN136" i="8"/>
  <c r="AN338" i="8"/>
  <c r="AN292" i="8"/>
  <c r="AN273" i="8"/>
  <c r="AN270" i="8"/>
  <c r="AN215" i="8"/>
  <c r="AN173" i="8"/>
  <c r="AN163" i="8"/>
  <c r="AN142" i="8"/>
  <c r="AN135" i="8"/>
  <c r="AN128" i="8"/>
  <c r="AN123" i="8"/>
  <c r="AN95" i="8"/>
  <c r="AN87" i="8"/>
  <c r="AN85" i="8"/>
  <c r="AN71" i="8"/>
  <c r="AN64" i="8"/>
  <c r="AN58" i="8"/>
  <c r="AN27" i="8"/>
  <c r="AN11" i="8"/>
  <c r="AN405" i="8"/>
  <c r="AN289" i="8"/>
  <c r="AN131" i="8"/>
  <c r="AN97" i="8"/>
  <c r="AN22" i="8"/>
  <c r="AN88" i="8"/>
  <c r="AN236" i="8"/>
  <c r="AN388" i="8"/>
  <c r="AN332" i="8"/>
  <c r="AN165" i="8"/>
  <c r="AN134" i="8"/>
  <c r="AN116" i="8"/>
  <c r="AN93" i="8"/>
  <c r="AN68" i="8"/>
  <c r="AN30" i="8"/>
  <c r="AN14" i="8"/>
  <c r="AN343" i="8"/>
  <c r="AN260" i="8"/>
  <c r="AN21" i="8"/>
  <c r="AN13" i="8"/>
  <c r="AN278" i="8"/>
  <c r="AN243" i="8"/>
  <c r="AN211" i="8"/>
  <c r="AN177" i="8"/>
  <c r="AN117" i="8"/>
  <c r="AN74" i="8"/>
  <c r="AN70" i="8"/>
  <c r="AN62" i="8"/>
  <c r="AN12" i="8"/>
  <c r="AN302" i="8"/>
  <c r="AN264" i="8"/>
  <c r="AN261" i="8"/>
  <c r="AN196" i="8"/>
  <c r="AN172" i="8"/>
  <c r="AN48" i="8"/>
  <c r="AN38" i="8"/>
  <c r="AN31" i="8"/>
  <c r="AN309" i="8"/>
  <c r="AN122" i="8"/>
  <c r="AN92" i="8"/>
  <c r="AN57" i="8"/>
  <c r="AN55" i="8"/>
  <c r="AN324" i="8"/>
  <c r="AN214" i="8"/>
  <c r="AN203" i="8"/>
  <c r="AN181" i="8"/>
  <c r="AN164" i="8"/>
  <c r="AN132" i="8"/>
  <c r="AN103" i="8"/>
  <c r="AN59" i="8"/>
  <c r="AN46" i="8"/>
  <c r="AN42" i="8"/>
  <c r="AN19" i="8"/>
  <c r="AN333" i="8"/>
  <c r="AN265" i="8"/>
  <c r="AN113" i="8"/>
  <c r="AN77" i="8"/>
  <c r="AN61" i="8"/>
  <c r="AN119" i="8"/>
  <c r="AN106" i="8"/>
  <c r="AN105" i="8"/>
  <c r="AN69" i="8"/>
  <c r="AN60" i="8"/>
  <c r="AN390" i="8"/>
  <c r="AN293" i="8"/>
  <c r="AN130" i="8"/>
  <c r="AN104" i="8"/>
  <c r="AN89" i="8"/>
  <c r="AN75" i="8"/>
  <c r="AN28" i="8"/>
  <c r="AN23" i="8"/>
  <c r="AN107" i="8"/>
  <c r="AN150" i="8"/>
  <c r="AN20" i="8"/>
  <c r="AN158" i="8"/>
  <c r="AN120" i="8"/>
  <c r="AN276" i="8"/>
  <c r="AN232" i="8"/>
  <c r="AN114" i="8"/>
  <c r="AN86" i="8"/>
  <c r="AN52" i="8"/>
  <c r="AN40" i="8"/>
  <c r="AN185" i="8"/>
  <c r="AN156" i="8"/>
  <c r="AN80" i="8"/>
  <c r="AN33" i="8"/>
  <c r="AN16" i="8"/>
  <c r="AN321" i="8"/>
  <c r="AN153" i="8"/>
  <c r="AN49" i="8"/>
  <c r="AN37" i="8"/>
  <c r="AN36" i="8"/>
  <c r="AN18" i="8"/>
  <c r="AN100" i="8"/>
  <c r="AN99" i="8" s="1"/>
  <c r="AN43" i="8"/>
  <c r="AN32" i="8"/>
  <c r="AN17" i="8"/>
  <c r="AN133" i="8"/>
  <c r="AN353" i="8"/>
  <c r="AN51" i="8"/>
  <c r="AN147" i="8"/>
  <c r="AN101" i="8"/>
  <c r="AN96" i="8"/>
  <c r="AN91" i="8"/>
  <c r="AN349" i="8"/>
  <c r="AN24" i="8"/>
  <c r="AN25" i="8"/>
  <c r="AN9" i="8"/>
  <c r="AN206" i="8"/>
  <c r="AN125" i="8"/>
  <c r="AN56" i="8"/>
  <c r="AM195" i="8"/>
  <c r="AM212" i="8"/>
  <c r="AM348" i="8"/>
  <c r="AM382" i="8"/>
  <c r="AM39" i="8"/>
  <c r="AM433" i="8"/>
  <c r="AM127" i="8"/>
  <c r="AM161" i="8"/>
  <c r="AM552" i="8"/>
  <c r="AM467" i="8"/>
  <c r="AL109" i="8"/>
  <c r="AM399" i="8"/>
  <c r="AM501" i="8"/>
  <c r="AM45" i="8"/>
  <c r="AM620" i="8"/>
  <c r="AM144" i="8"/>
  <c r="AM229" i="8"/>
  <c r="AM450" i="8"/>
  <c r="AM110" i="8"/>
  <c r="AM246" i="8"/>
  <c r="AM637" i="8"/>
  <c r="AM671" i="8"/>
  <c r="AM535" i="8"/>
  <c r="AM603" i="8"/>
  <c r="AD348" i="1"/>
  <c r="AB7" i="1"/>
  <c r="V17" i="10" s="1"/>
  <c r="AD433" i="1"/>
  <c r="AD620" i="1"/>
  <c r="AD695" i="1"/>
  <c r="AD484" i="1"/>
  <c r="AD99" i="1"/>
  <c r="AD450" i="1"/>
  <c r="AD467" i="1"/>
  <c r="AE18" i="1"/>
  <c r="AE43" i="1"/>
  <c r="AE48" i="1"/>
  <c r="AE13" i="1"/>
  <c r="AE29" i="1"/>
  <c r="AE10" i="1"/>
  <c r="AE22" i="1"/>
  <c r="AE73" i="1"/>
  <c r="AE89" i="1"/>
  <c r="AE9" i="1"/>
  <c r="AE21" i="1"/>
  <c r="AE33" i="1"/>
  <c r="AE38" i="1"/>
  <c r="AE42" i="1"/>
  <c r="AE68" i="1"/>
  <c r="AE84" i="1"/>
  <c r="AE12" i="1"/>
  <c r="AE24" i="1"/>
  <c r="AE30" i="1"/>
  <c r="AE35" i="1"/>
  <c r="AE46" i="1"/>
  <c r="AE58" i="1"/>
  <c r="AE77" i="1"/>
  <c r="AE96" i="1"/>
  <c r="AE104" i="1"/>
  <c r="AE111" i="1"/>
  <c r="AE128" i="1"/>
  <c r="AE148" i="1"/>
  <c r="AE170" i="1"/>
  <c r="AE190" i="1"/>
  <c r="AE27" i="1"/>
  <c r="AE14" i="1"/>
  <c r="AE16" i="1"/>
  <c r="AE41" i="1"/>
  <c r="AE64" i="1"/>
  <c r="AE87" i="1"/>
  <c r="AE94" i="1"/>
  <c r="AE131" i="1"/>
  <c r="AE163" i="1"/>
  <c r="AE200" i="1"/>
  <c r="AE225" i="1"/>
  <c r="AE37" i="1"/>
  <c r="AE51" i="1"/>
  <c r="AE57" i="1"/>
  <c r="AE62" i="1"/>
  <c r="AE75" i="1"/>
  <c r="AE80" i="1"/>
  <c r="AE82" i="1"/>
  <c r="AE112" i="1"/>
  <c r="AE132" i="1"/>
  <c r="AE145" i="1"/>
  <c r="AE164" i="1"/>
  <c r="AE165" i="1"/>
  <c r="AE194" i="1"/>
  <c r="AE28" i="1"/>
  <c r="AE47" i="1"/>
  <c r="AE113" i="1"/>
  <c r="AE118" i="1"/>
  <c r="AE123" i="1"/>
  <c r="AE129" i="1"/>
  <c r="AE146" i="1"/>
  <c r="AE151" i="1"/>
  <c r="AE156" i="1"/>
  <c r="AE196" i="1"/>
  <c r="AE230" i="1"/>
  <c r="AE251" i="1"/>
  <c r="AE272" i="1"/>
  <c r="AE293" i="1"/>
  <c r="AE310" i="1"/>
  <c r="AE326" i="1"/>
  <c r="AE343" i="1"/>
  <c r="AE353" i="1"/>
  <c r="AE370" i="1"/>
  <c r="AE385" i="1"/>
  <c r="AE25" i="1"/>
  <c r="AE71" i="1"/>
  <c r="AE101" i="1"/>
  <c r="AE106" i="1"/>
  <c r="AE162" i="1"/>
  <c r="AE179" i="1"/>
  <c r="AE184" i="1"/>
  <c r="AE189" i="1"/>
  <c r="AE241" i="1"/>
  <c r="AE262" i="1"/>
  <c r="AE267" i="1"/>
  <c r="AE288" i="1"/>
  <c r="AE305" i="1"/>
  <c r="AE321" i="1"/>
  <c r="AE338" i="1"/>
  <c r="AE364" i="1"/>
  <c r="AE381" i="1"/>
  <c r="AE83" i="1"/>
  <c r="AE105" i="1"/>
  <c r="AE136" i="1"/>
  <c r="AE143" i="1"/>
  <c r="AE154" i="1"/>
  <c r="AE176" i="1"/>
  <c r="AE238" i="1"/>
  <c r="AE253" i="1"/>
  <c r="AE268" i="1"/>
  <c r="AE283" i="1"/>
  <c r="AE295" i="1"/>
  <c r="AE308" i="1"/>
  <c r="AE322" i="1"/>
  <c r="AE335" i="1"/>
  <c r="AE347" i="1"/>
  <c r="AE351" i="1"/>
  <c r="AE363" i="1"/>
  <c r="AE391" i="1"/>
  <c r="AE397" i="1"/>
  <c r="AE412" i="1"/>
  <c r="AE417" i="1"/>
  <c r="AE448" i="1"/>
  <c r="AE459" i="1"/>
  <c r="AE476" i="1"/>
  <c r="AE497" i="1"/>
  <c r="AE514" i="1"/>
  <c r="AE531" i="1"/>
  <c r="AE546" i="1"/>
  <c r="AE563" i="1"/>
  <c r="AE585" i="1"/>
  <c r="AE601" i="1"/>
  <c r="AE618" i="1"/>
  <c r="AE635" i="1"/>
  <c r="AE652" i="1"/>
  <c r="AE669" i="1"/>
  <c r="AE686" i="1"/>
  <c r="AE60" i="1"/>
  <c r="AE86" i="1"/>
  <c r="AE114" i="1"/>
  <c r="AE121" i="1"/>
  <c r="AE147" i="1"/>
  <c r="AE169" i="1"/>
  <c r="AE180" i="1"/>
  <c r="AE187" i="1"/>
  <c r="AE217" i="1"/>
  <c r="AE222" i="1"/>
  <c r="AE227" i="1"/>
  <c r="AE237" i="1"/>
  <c r="AE252" i="1"/>
  <c r="AE279" i="1"/>
  <c r="AE294" i="1"/>
  <c r="AE307" i="1"/>
  <c r="AE334" i="1"/>
  <c r="AE346" i="1"/>
  <c r="AE350" i="1"/>
  <c r="AE362" i="1"/>
  <c r="AE375" i="1"/>
  <c r="AE392" i="1"/>
  <c r="AE407" i="1"/>
  <c r="AE428" i="1"/>
  <c r="AE443" i="1"/>
  <c r="AE454" i="1"/>
  <c r="AE471" i="1"/>
  <c r="AE492" i="1"/>
  <c r="AE509" i="1"/>
  <c r="AE526" i="1"/>
  <c r="AE541" i="1"/>
  <c r="AE558" i="1"/>
  <c r="AE580" i="1"/>
  <c r="AE596" i="1"/>
  <c r="AE613" i="1"/>
  <c r="AE630" i="1"/>
  <c r="AE647" i="1"/>
  <c r="AE664" i="1"/>
  <c r="AE681" i="1"/>
  <c r="AE702" i="1"/>
  <c r="AE36" i="1"/>
  <c r="AE66" i="1"/>
  <c r="AE103" i="1"/>
  <c r="AE116" i="1"/>
  <c r="AE130" i="1"/>
  <c r="AE157" i="1"/>
  <c r="AE160" i="1"/>
  <c r="AE174" i="1"/>
  <c r="AE185" i="1"/>
  <c r="AE210" i="1"/>
  <c r="AE214" i="1"/>
  <c r="AE235" i="1"/>
  <c r="AE258" i="1"/>
  <c r="AE269" i="1"/>
  <c r="AE275" i="1"/>
  <c r="AE286" i="1"/>
  <c r="AE292" i="1"/>
  <c r="AE319" i="1"/>
  <c r="AE369" i="1"/>
  <c r="AE386" i="1"/>
  <c r="AE394" i="1"/>
  <c r="AE411" i="1"/>
  <c r="AE426" i="1"/>
  <c r="AE456" i="1"/>
  <c r="AE469" i="1"/>
  <c r="AE481" i="1"/>
  <c r="AE496" i="1"/>
  <c r="AE532" i="1"/>
  <c r="AE537" i="1"/>
  <c r="AE549" i="1"/>
  <c r="AE562" i="1"/>
  <c r="AE590" i="1"/>
  <c r="AE626" i="1"/>
  <c r="AE639" i="1"/>
  <c r="AE651" i="1"/>
  <c r="AE687" i="1"/>
  <c r="AE692" i="1"/>
  <c r="AE205" i="1"/>
  <c r="AE299" i="1"/>
  <c r="AE311" i="1"/>
  <c r="AE325" i="1"/>
  <c r="AE424" i="1"/>
  <c r="AE441" i="1"/>
  <c r="AE23" i="1"/>
  <c r="AE92" i="1"/>
  <c r="AE97" i="1"/>
  <c r="AE141" i="1"/>
  <c r="AE188" i="1"/>
  <c r="AE216" i="1"/>
  <c r="AE228" i="1"/>
  <c r="AE244" i="1"/>
  <c r="AE255" i="1"/>
  <c r="AE261" i="1"/>
  <c r="AE302" i="1"/>
  <c r="AE328" i="1"/>
  <c r="AE349" i="1"/>
  <c r="AE378" i="1"/>
  <c r="AE383" i="1"/>
  <c r="AE389" i="1"/>
  <c r="AE393" i="1"/>
  <c r="AE410" i="1"/>
  <c r="AE425" i="1"/>
  <c r="AE442" i="1"/>
  <c r="AE455" i="1"/>
  <c r="AE468" i="1"/>
  <c r="AE480" i="1"/>
  <c r="AE495" i="1"/>
  <c r="AE508" i="1"/>
  <c r="AE536" i="1"/>
  <c r="AE548" i="1"/>
  <c r="AE561" i="1"/>
  <c r="AE589" i="1"/>
  <c r="AE625" i="1"/>
  <c r="AE638" i="1"/>
  <c r="AE650" i="1"/>
  <c r="AE663" i="1"/>
  <c r="AE691" i="1"/>
  <c r="AE703" i="1"/>
  <c r="AE56" i="1"/>
  <c r="AE74" i="1"/>
  <c r="AE124" i="1"/>
  <c r="AE152" i="1"/>
  <c r="AE155" i="1"/>
  <c r="AE177" i="1"/>
  <c r="AE201" i="1"/>
  <c r="AE203" i="1"/>
  <c r="AE332" i="1"/>
  <c r="AE344" i="1"/>
  <c r="AE409" i="1"/>
  <c r="AE466" i="1"/>
  <c r="AE115" i="1"/>
  <c r="AE192" i="1"/>
  <c r="AE208" i="1"/>
  <c r="AE226" i="1"/>
  <c r="AE265" i="1"/>
  <c r="AE317" i="1"/>
  <c r="AE372" i="1"/>
  <c r="AE420" i="1"/>
  <c r="AE427" i="1"/>
  <c r="AE429" i="1"/>
  <c r="AE452" i="1"/>
  <c r="AE461" i="1"/>
  <c r="AE487" i="1"/>
  <c r="AE493" i="1"/>
  <c r="AE523" i="1"/>
  <c r="AE529" i="1"/>
  <c r="AE573" i="1"/>
  <c r="AE593" i="1"/>
  <c r="AE599" i="1"/>
  <c r="AE629" i="1"/>
  <c r="AE642" i="1"/>
  <c r="AE648" i="1"/>
  <c r="AE678" i="1"/>
  <c r="AE684" i="1"/>
  <c r="AE17" i="1"/>
  <c r="AE32" i="1"/>
  <c r="AE98" i="1"/>
  <c r="AE117" i="1"/>
  <c r="AE125" i="1"/>
  <c r="AE159" i="1"/>
  <c r="AE193" i="1"/>
  <c r="AE223" i="1"/>
  <c r="AE231" i="1"/>
  <c r="AE256" i="1"/>
  <c r="AE352" i="1"/>
  <c r="AE355" i="1"/>
  <c r="AE422" i="1"/>
  <c r="AE431" i="1"/>
  <c r="AE473" i="1"/>
  <c r="AE499" i="1"/>
  <c r="AE540" i="1"/>
  <c r="AE559" i="1"/>
  <c r="AE579" i="1"/>
  <c r="AE612" i="1"/>
  <c r="AE655" i="1"/>
  <c r="AE367" i="1"/>
  <c r="AE503" i="1"/>
  <c r="AE556" i="1"/>
  <c r="AE622" i="1"/>
  <c r="AE658" i="1"/>
  <c r="AE698" i="1"/>
  <c r="AE70" i="1"/>
  <c r="AE85" i="1"/>
  <c r="AE93" i="1"/>
  <c r="AE95" i="1"/>
  <c r="AE107" i="1"/>
  <c r="AE234" i="1"/>
  <c r="AE274" i="1"/>
  <c r="AE306" i="1"/>
  <c r="AE323" i="1"/>
  <c r="AE341" i="1"/>
  <c r="AE358" i="1"/>
  <c r="AE361" i="1"/>
  <c r="AE387" i="1"/>
  <c r="AE512" i="1"/>
  <c r="AE631" i="1"/>
  <c r="AE674" i="1"/>
  <c r="AE245" i="1"/>
  <c r="AE315" i="1"/>
  <c r="AE318" i="1"/>
  <c r="AE373" i="1"/>
  <c r="AE49" i="1"/>
  <c r="AE59" i="1"/>
  <c r="AE134" i="1"/>
  <c r="AE168" i="1"/>
  <c r="AE199" i="1"/>
  <c r="AE248" i="1"/>
  <c r="AE276" i="1"/>
  <c r="AE285" i="1"/>
  <c r="AE405" i="1"/>
  <c r="AE414" i="1"/>
  <c r="AE435" i="1"/>
  <c r="AE444" i="1"/>
  <c r="AE479" i="1"/>
  <c r="AE490" i="1"/>
  <c r="AE543" i="1"/>
  <c r="AE576" i="1"/>
  <c r="AE582" i="1"/>
  <c r="AE602" i="1"/>
  <c r="AE609" i="1"/>
  <c r="AE645" i="1"/>
  <c r="AE219" i="1"/>
  <c r="AE259" i="1"/>
  <c r="AE296" i="1"/>
  <c r="AE300" i="1"/>
  <c r="AE320" i="1"/>
  <c r="AE463" i="1"/>
  <c r="AE465" i="1"/>
  <c r="AE482" i="1"/>
  <c r="AE506" i="1"/>
  <c r="AE553" i="1"/>
  <c r="AE606" i="1"/>
  <c r="AE661" i="1"/>
  <c r="AE135" i="1"/>
  <c r="AE186" i="1"/>
  <c r="AE209" i="1"/>
  <c r="AE239" i="1"/>
  <c r="AE242" i="1"/>
  <c r="AE291" i="1"/>
  <c r="AE437" i="1"/>
  <c r="AE439" i="1"/>
  <c r="AE446" i="1"/>
  <c r="AE515" i="1"/>
  <c r="AE615" i="1"/>
  <c r="AE670" i="1"/>
  <c r="AE220" i="1"/>
  <c r="AE271" i="1"/>
  <c r="AE303" i="1"/>
  <c r="AE384" i="1"/>
  <c r="AE519" i="1"/>
  <c r="AE565" i="1"/>
  <c r="AE667" i="1"/>
  <c r="AE701" i="1"/>
  <c r="AE20" i="1"/>
  <c r="AE69" i="1"/>
  <c r="AE88" i="1"/>
  <c r="AE171" i="1"/>
  <c r="AE254" i="1"/>
  <c r="AE257" i="1"/>
  <c r="AE31" i="1"/>
  <c r="AE76" i="1"/>
  <c r="AE249" i="1"/>
  <c r="AE264" i="1"/>
  <c r="AE337" i="1"/>
  <c r="AE379" i="1"/>
  <c r="AE423" i="1"/>
  <c r="AE449" i="1"/>
  <c r="AE153" i="1"/>
  <c r="AE197" i="1"/>
  <c r="AE240" i="1"/>
  <c r="AE78" i="1"/>
  <c r="AE142" i="1"/>
  <c r="AE211" i="1"/>
  <c r="AE282" i="1"/>
  <c r="AE312" i="1"/>
  <c r="AE376" i="1"/>
  <c r="AE419" i="1"/>
  <c r="AE474" i="1"/>
  <c r="AE502" i="1"/>
  <c r="AE40" i="1"/>
  <c r="AE61" i="1"/>
  <c r="AE100" i="1"/>
  <c r="AE108" i="1"/>
  <c r="AE207" i="1"/>
  <c r="AE287" i="1"/>
  <c r="AE339" i="1"/>
  <c r="AE395" i="1"/>
  <c r="AE15" i="1"/>
  <c r="AE120" i="1"/>
  <c r="AE175" i="1"/>
  <c r="AE55" i="1"/>
  <c r="AE138" i="1"/>
  <c r="AE357" i="1"/>
  <c r="AE360" i="1"/>
  <c r="AE374" i="1"/>
  <c r="AE421" i="1"/>
  <c r="AE504" i="1"/>
  <c r="AE505" i="1"/>
  <c r="AE516" i="1"/>
  <c r="AE517" i="1"/>
  <c r="AE530" i="1"/>
  <c r="AE542" i="1"/>
  <c r="AE554" i="1"/>
  <c r="AE568" i="1"/>
  <c r="AE623" i="1"/>
  <c r="AE673" i="1"/>
  <c r="AE679" i="1"/>
  <c r="AE680" i="1"/>
  <c r="AE278" i="1"/>
  <c r="AE289" i="1"/>
  <c r="AE342" i="1"/>
  <c r="AE440" i="1"/>
  <c r="AE555" i="1"/>
  <c r="AE624" i="1"/>
  <c r="AE659" i="1"/>
  <c r="AE665" i="1"/>
  <c r="AE697" i="1"/>
  <c r="AE126" i="1"/>
  <c r="AE140" i="1"/>
  <c r="AE166" i="1"/>
  <c r="AE182" i="1"/>
  <c r="AE236" i="1"/>
  <c r="AE266" i="1"/>
  <c r="AE327" i="1"/>
  <c r="AE408" i="1"/>
  <c r="AE438" i="1"/>
  <c r="AE491" i="1"/>
  <c r="AE19" i="1"/>
  <c r="AE150" i="1"/>
  <c r="AE204" i="1"/>
  <c r="AE218" i="1"/>
  <c r="AE260" i="1"/>
  <c r="AE270" i="1"/>
  <c r="AE336" i="1"/>
  <c r="AE345" i="1"/>
  <c r="AE368" i="1"/>
  <c r="AE398" i="1"/>
  <c r="AE453" i="1"/>
  <c r="AE464" i="1"/>
  <c r="AE477" i="1"/>
  <c r="AE521" i="1"/>
  <c r="AE587" i="1"/>
  <c r="AE595" i="1"/>
  <c r="AE605" i="1"/>
  <c r="AE608" i="1"/>
  <c r="AE611" i="1"/>
  <c r="AE616" i="1"/>
  <c r="AE52" i="1"/>
  <c r="AE167" i="1"/>
  <c r="AE301" i="1"/>
  <c r="AE330" i="1"/>
  <c r="AE333" i="1"/>
  <c r="AE377" i="1"/>
  <c r="AE434" i="1"/>
  <c r="AE494" i="1"/>
  <c r="AE513" i="1"/>
  <c r="AE547" i="1"/>
  <c r="AE594" i="1"/>
  <c r="AE600" i="1"/>
  <c r="AE604" i="1"/>
  <c r="AE610" i="1"/>
  <c r="AE65" i="1"/>
  <c r="AE158" i="1"/>
  <c r="AE247" i="1"/>
  <c r="AE316" i="1"/>
  <c r="AE475" i="1"/>
  <c r="AE520" i="1"/>
  <c r="AE634" i="1"/>
  <c r="AE483" i="1"/>
  <c r="AE232" i="1"/>
  <c r="AE284" i="1"/>
  <c r="AE447" i="1"/>
  <c r="AE458" i="1"/>
  <c r="AE470" i="1"/>
  <c r="AE486" i="1"/>
  <c r="AE511" i="1"/>
  <c r="AE528" i="1"/>
  <c r="AE539" i="1"/>
  <c r="AE614" i="1"/>
  <c r="AE617" i="1"/>
  <c r="AE621" i="1"/>
  <c r="AE432" i="1"/>
  <c r="AE607" i="1"/>
  <c r="AE619" i="1"/>
  <c r="AE628" i="1"/>
  <c r="AE11" i="1"/>
  <c r="AE119" i="1"/>
  <c r="AE122" i="1"/>
  <c r="AE133" i="1"/>
  <c r="AE139" i="1"/>
  <c r="AE202" i="1"/>
  <c r="AE213" i="1"/>
  <c r="AE290" i="1"/>
  <c r="AE309" i="1"/>
  <c r="AE388" i="1"/>
  <c r="AE478" i="1"/>
  <c r="AE557" i="1"/>
  <c r="AE588" i="1"/>
  <c r="AE657" i="1"/>
  <c r="AE699" i="1"/>
  <c r="AE356" i="1"/>
  <c r="AE359" i="1"/>
  <c r="AE380" i="1"/>
  <c r="AE460" i="1"/>
  <c r="AE462" i="1"/>
  <c r="AE560" i="1"/>
  <c r="AE498" i="1"/>
  <c r="AE534" i="1"/>
  <c r="AE572" i="1"/>
  <c r="AE598" i="1"/>
  <c r="AE646" i="1"/>
  <c r="AE91" i="1"/>
  <c r="AE233" i="1"/>
  <c r="AE430" i="1"/>
  <c r="AE451" i="1"/>
  <c r="AE489" i="1"/>
  <c r="AE510" i="1"/>
  <c r="AE524" i="1"/>
  <c r="AE545" i="1"/>
  <c r="AE570" i="1"/>
  <c r="AE578" i="1"/>
  <c r="AE181" i="1"/>
  <c r="AE591" i="1"/>
  <c r="AE340" i="1"/>
  <c r="AE581" i="1"/>
  <c r="AE243" i="1"/>
  <c r="AE329" i="1"/>
  <c r="AE406" i="1"/>
  <c r="AE577" i="1"/>
  <c r="AE324" i="1"/>
  <c r="AE472" i="1"/>
  <c r="AE206" i="1"/>
  <c r="AE277" i="1"/>
  <c r="AE304" i="1"/>
  <c r="AE403" i="1"/>
  <c r="AE574" i="1"/>
  <c r="AE660" i="1"/>
  <c r="AE682" i="1"/>
  <c r="AE172" i="1"/>
  <c r="AE564" i="1"/>
  <c r="AE643" i="1"/>
  <c r="AE173" i="1"/>
  <c r="AE281" i="1"/>
  <c r="AE396" i="1"/>
  <c r="AE401" i="1"/>
  <c r="AE507" i="1"/>
  <c r="AE551" i="1"/>
  <c r="AE633" i="1"/>
  <c r="AE656" i="1"/>
  <c r="AE677" i="1"/>
  <c r="AE53" i="1"/>
  <c r="AE404" i="1"/>
  <c r="AE668" i="1"/>
  <c r="AE26" i="1"/>
  <c r="AE102" i="1"/>
  <c r="AE221" i="1"/>
  <c r="AE354" i="1"/>
  <c r="AE544" i="1"/>
  <c r="AE371" i="1"/>
  <c r="AE457" i="1"/>
  <c r="AE632" i="1"/>
  <c r="AE700" i="1"/>
  <c r="AE413" i="1"/>
  <c r="AE418" i="1"/>
  <c r="AE488" i="1"/>
  <c r="AE672" i="1"/>
  <c r="AE500" i="1"/>
  <c r="AE592" i="1"/>
  <c r="AE566" i="1"/>
  <c r="AE644" i="1"/>
  <c r="AE693" i="1"/>
  <c r="AE571" i="1"/>
  <c r="AE533" i="1"/>
  <c r="AE584" i="1"/>
  <c r="AE688" i="1"/>
  <c r="AE683" i="1"/>
  <c r="AE597" i="1"/>
  <c r="AE366" i="1"/>
  <c r="AE575" i="1"/>
  <c r="AE636" i="1"/>
  <c r="AE273" i="1"/>
  <c r="AE627" i="1"/>
  <c r="AE662" i="1"/>
  <c r="AE485" i="1"/>
  <c r="AE525" i="1"/>
  <c r="AE653" i="1"/>
  <c r="AE67" i="1"/>
  <c r="AE550" i="1"/>
  <c r="AE666" i="1"/>
  <c r="AE215" i="1"/>
  <c r="AE250" i="1"/>
  <c r="AE137" i="1"/>
  <c r="AE183" i="1"/>
  <c r="AE191" i="1"/>
  <c r="AE224" i="1"/>
  <c r="AE298" i="1"/>
  <c r="AE538" i="1"/>
  <c r="AE390" i="1"/>
  <c r="AE402" i="1"/>
  <c r="AE436" i="1"/>
  <c r="AE445" i="1"/>
  <c r="AE527" i="1"/>
  <c r="AE649" i="1"/>
  <c r="AE149" i="1"/>
  <c r="AE640" i="1"/>
  <c r="AE675" i="1"/>
  <c r="AE690" i="1"/>
  <c r="AE50" i="1"/>
  <c r="AE641" i="1"/>
  <c r="AE676" i="1"/>
  <c r="AE79" i="1"/>
  <c r="AE198" i="1"/>
  <c r="AE313" i="1"/>
  <c r="AE567" i="1"/>
  <c r="AE685" i="1"/>
  <c r="AE522" i="1"/>
  <c r="AE400" i="1"/>
  <c r="AE415" i="1"/>
  <c r="AE583" i="1"/>
  <c r="AE694" i="1"/>
  <c r="AD280" i="1"/>
  <c r="AC109" i="1"/>
  <c r="AD263" i="1"/>
  <c r="AD229" i="1"/>
  <c r="AD518" i="1"/>
  <c r="AD127" i="1"/>
  <c r="AD689" i="1"/>
  <c r="AD72" i="1"/>
  <c r="AD39" i="1"/>
  <c r="AD314" i="1"/>
  <c r="AD569" i="1"/>
  <c r="AD178" i="1"/>
  <c r="AD501" i="1"/>
  <c r="AD161" i="1"/>
  <c r="AD34" i="1"/>
  <c r="AD110" i="1"/>
  <c r="AD195" i="1"/>
  <c r="AD382" i="1"/>
  <c r="AD81" i="1"/>
  <c r="AD54" i="1"/>
  <c r="AD586" i="1"/>
  <c r="AD90" i="1"/>
  <c r="AD246" i="1"/>
  <c r="AD416" i="1"/>
  <c r="AD399" i="1"/>
  <c r="AD552" i="1"/>
  <c r="AD654" i="1"/>
  <c r="AD212" i="1"/>
  <c r="AD144" i="1"/>
  <c r="AD535" i="1"/>
  <c r="AD63" i="1"/>
  <c r="AD365" i="1"/>
  <c r="AD671" i="1"/>
  <c r="AD603" i="1"/>
  <c r="AD45" i="1"/>
  <c r="AC44" i="1"/>
  <c r="AD297" i="1"/>
  <c r="AD331" i="1"/>
  <c r="AD637" i="1"/>
  <c r="AA5" i="1"/>
  <c r="U18" i="10" s="1"/>
  <c r="AG4" i="1"/>
  <c r="AF6" i="1"/>
  <c r="AB8" i="1" l="1"/>
  <c r="V13" i="10"/>
  <c r="V15" i="10" s="1"/>
  <c r="AL11" i="10"/>
  <c r="AL12" i="10"/>
  <c r="AL7" i="8"/>
  <c r="AL5" i="8" s="1"/>
  <c r="AK8" i="8"/>
  <c r="AN212" i="8"/>
  <c r="AN518" i="8"/>
  <c r="AN689" i="8"/>
  <c r="AN280" i="8"/>
  <c r="AN144" i="8"/>
  <c r="AN297" i="8"/>
  <c r="AN54" i="8"/>
  <c r="AN603" i="8"/>
  <c r="AN34" i="8"/>
  <c r="AN110" i="8"/>
  <c r="AN484" i="8"/>
  <c r="AN416" i="8"/>
  <c r="AN72" i="8"/>
  <c r="AN467" i="8"/>
  <c r="AN535" i="8"/>
  <c r="AM109" i="8"/>
  <c r="AN671" i="8"/>
  <c r="AP6" i="8"/>
  <c r="AQ4" i="8"/>
  <c r="AN45" i="8"/>
  <c r="AN161" i="8"/>
  <c r="AN433" i="8"/>
  <c r="AN586" i="8"/>
  <c r="AO701" i="8"/>
  <c r="AO680" i="8"/>
  <c r="AO683" i="8"/>
  <c r="AO703" i="8"/>
  <c r="AO691" i="8"/>
  <c r="AO672" i="8"/>
  <c r="AO656" i="8"/>
  <c r="AO653" i="8"/>
  <c r="AO684" i="8"/>
  <c r="AO679" i="8"/>
  <c r="AO677" i="8"/>
  <c r="AO670" i="8"/>
  <c r="AO699" i="8"/>
  <c r="AO678" i="8"/>
  <c r="AO663" i="8"/>
  <c r="AO650" i="8"/>
  <c r="AO634" i="8"/>
  <c r="AO698" i="8"/>
  <c r="AO655" i="8"/>
  <c r="AO640" i="8"/>
  <c r="AO624" i="8"/>
  <c r="AO608" i="8"/>
  <c r="AO690" i="8"/>
  <c r="AO689" i="8" s="1"/>
  <c r="AO702" i="8"/>
  <c r="AO676" i="8"/>
  <c r="AO693" i="8"/>
  <c r="AO665" i="8"/>
  <c r="AO674" i="8"/>
  <c r="AO638" i="8"/>
  <c r="AO625" i="8"/>
  <c r="AO613" i="8"/>
  <c r="AO606" i="8"/>
  <c r="AO668" i="8"/>
  <c r="AO659" i="8"/>
  <c r="AO696" i="8"/>
  <c r="AO695" i="8" s="1"/>
  <c r="AO685" i="8"/>
  <c r="AO646" i="8"/>
  <c r="AO686" i="8"/>
  <c r="AO661" i="8"/>
  <c r="AO636" i="8"/>
  <c r="AO604" i="8"/>
  <c r="AO692" i="8"/>
  <c r="AO657" i="8"/>
  <c r="AO651" i="8"/>
  <c r="AO648" i="8"/>
  <c r="AO629" i="8"/>
  <c r="AO666" i="8"/>
  <c r="AO628" i="8"/>
  <c r="AO594" i="8"/>
  <c r="AO578" i="8"/>
  <c r="AO645" i="8"/>
  <c r="AO618" i="8"/>
  <c r="AO589" i="8"/>
  <c r="AO700" i="8"/>
  <c r="AO673" i="8"/>
  <c r="AO641" i="8"/>
  <c r="AO612" i="8"/>
  <c r="AO697" i="8"/>
  <c r="AO639" i="8"/>
  <c r="AO632" i="8"/>
  <c r="AO611" i="8"/>
  <c r="AO605" i="8"/>
  <c r="AO595" i="8"/>
  <c r="AO579" i="8"/>
  <c r="AO694" i="8"/>
  <c r="AO649" i="8"/>
  <c r="AO602" i="8"/>
  <c r="AO591" i="8"/>
  <c r="AO583" i="8"/>
  <c r="AO553" i="8"/>
  <c r="AO664" i="8"/>
  <c r="AO623" i="8"/>
  <c r="AO614" i="8"/>
  <c r="AO582" i="8"/>
  <c r="AO682" i="8"/>
  <c r="AO627" i="8"/>
  <c r="AO622" i="8"/>
  <c r="AO597" i="8"/>
  <c r="AO593" i="8"/>
  <c r="AO590" i="8"/>
  <c r="AO561" i="8"/>
  <c r="AO554" i="8"/>
  <c r="AO538" i="8"/>
  <c r="AO522" i="8"/>
  <c r="AO506" i="8"/>
  <c r="AO610" i="8"/>
  <c r="AO575" i="8"/>
  <c r="AO547" i="8"/>
  <c r="AO675" i="8"/>
  <c r="AO652" i="8"/>
  <c r="AO631" i="8"/>
  <c r="AO609" i="8"/>
  <c r="AO601" i="8"/>
  <c r="AO687" i="8"/>
  <c r="AO660" i="8"/>
  <c r="AO574" i="8"/>
  <c r="AO567" i="8"/>
  <c r="AO564" i="8"/>
  <c r="AO539" i="8"/>
  <c r="AO523" i="8"/>
  <c r="AO507" i="8"/>
  <c r="AO491" i="8"/>
  <c r="AO643" i="8"/>
  <c r="AO616" i="8"/>
  <c r="AO584" i="8"/>
  <c r="AO571" i="8"/>
  <c r="AO550" i="8"/>
  <c r="AO549" i="8"/>
  <c r="AO543" i="8"/>
  <c r="AO516" i="8"/>
  <c r="AO513" i="8"/>
  <c r="AO492" i="8"/>
  <c r="AO480" i="8"/>
  <c r="AO464" i="8"/>
  <c r="AO448" i="8"/>
  <c r="AO681" i="8"/>
  <c r="AO644" i="8"/>
  <c r="AO633" i="8"/>
  <c r="AO626" i="8"/>
  <c r="AO562" i="8"/>
  <c r="AO533" i="8"/>
  <c r="AO688" i="8"/>
  <c r="AO669" i="8"/>
  <c r="AO662" i="8"/>
  <c r="AO658" i="8"/>
  <c r="AO563" i="8"/>
  <c r="AO551" i="8"/>
  <c r="AO541" i="8"/>
  <c r="AO530" i="8"/>
  <c r="AO524" i="8"/>
  <c r="AO490" i="8"/>
  <c r="AO481" i="8"/>
  <c r="AO465" i="8"/>
  <c r="AO449" i="8"/>
  <c r="AO619" i="8"/>
  <c r="AO598" i="8"/>
  <c r="AO576" i="8"/>
  <c r="AO544" i="8"/>
  <c r="AO540" i="8"/>
  <c r="AO485" i="8"/>
  <c r="AO442" i="8"/>
  <c r="AO435" i="8"/>
  <c r="AO428" i="8"/>
  <c r="AO407" i="8"/>
  <c r="AO391" i="8"/>
  <c r="AO581" i="8"/>
  <c r="AO542" i="8"/>
  <c r="AO504" i="8"/>
  <c r="AO473" i="8"/>
  <c r="AO470" i="8"/>
  <c r="AO461" i="8"/>
  <c r="AO588" i="8"/>
  <c r="AO559" i="8"/>
  <c r="AO546" i="8"/>
  <c r="AO617" i="8"/>
  <c r="AO599" i="8"/>
  <c r="AO573" i="8"/>
  <c r="AO526" i="8"/>
  <c r="AO520" i="8"/>
  <c r="AO505" i="8"/>
  <c r="AO458" i="8"/>
  <c r="AO455" i="8"/>
  <c r="AO408" i="8"/>
  <c r="AO392" i="8"/>
  <c r="AO376" i="8"/>
  <c r="AO488" i="8"/>
  <c r="AO483" i="8"/>
  <c r="AO479" i="8"/>
  <c r="AO438" i="8"/>
  <c r="AO379" i="8"/>
  <c r="AO372" i="8"/>
  <c r="AO615" i="8"/>
  <c r="AO585" i="8"/>
  <c r="AO531" i="8"/>
  <c r="AO510" i="8"/>
  <c r="AO497" i="8"/>
  <c r="AO495" i="8"/>
  <c r="AO476" i="8"/>
  <c r="AO454" i="8"/>
  <c r="AO453" i="8"/>
  <c r="AO415" i="8"/>
  <c r="AO409" i="8"/>
  <c r="AO403" i="8"/>
  <c r="AO570" i="8"/>
  <c r="AO558" i="8"/>
  <c r="AO486" i="8"/>
  <c r="AO635" i="8"/>
  <c r="AO621" i="8"/>
  <c r="AO515" i="8"/>
  <c r="AO502" i="8"/>
  <c r="AO493" i="8"/>
  <c r="AO466" i="8"/>
  <c r="AO437" i="8"/>
  <c r="AO429" i="8"/>
  <c r="AO389" i="8"/>
  <c r="AO509" i="8"/>
  <c r="AO503" i="8"/>
  <c r="AO498" i="8"/>
  <c r="AO475" i="8"/>
  <c r="AO471" i="8"/>
  <c r="AO436" i="8"/>
  <c r="AO431" i="8"/>
  <c r="AO420" i="8"/>
  <c r="AO417" i="8"/>
  <c r="AO395" i="8"/>
  <c r="AO384" i="8"/>
  <c r="AO346" i="8"/>
  <c r="AO330" i="8"/>
  <c r="AO298" i="8"/>
  <c r="AO282" i="8"/>
  <c r="AO266" i="8"/>
  <c r="AO250" i="8"/>
  <c r="AO234" i="8"/>
  <c r="AO218" i="8"/>
  <c r="AO202" i="8"/>
  <c r="AO186" i="8"/>
  <c r="AO170" i="8"/>
  <c r="AO154" i="8"/>
  <c r="AO138" i="8"/>
  <c r="AO566" i="8"/>
  <c r="AO560" i="8"/>
  <c r="AO519" i="8"/>
  <c r="AO457" i="8"/>
  <c r="AO443" i="8"/>
  <c r="AO410" i="8"/>
  <c r="AO369" i="8"/>
  <c r="AO359" i="8"/>
  <c r="AO341" i="8"/>
  <c r="AO325" i="8"/>
  <c r="AO309" i="8"/>
  <c r="AO293" i="8"/>
  <c r="AO277" i="8"/>
  <c r="AO261" i="8"/>
  <c r="AO245" i="8"/>
  <c r="AO213" i="8"/>
  <c r="AO197" i="8"/>
  <c r="AO181" i="8"/>
  <c r="AO165" i="8"/>
  <c r="AO149" i="8"/>
  <c r="AO607" i="8"/>
  <c r="AO514" i="8"/>
  <c r="AO487" i="8"/>
  <c r="AO482" i="8"/>
  <c r="AO527" i="8"/>
  <c r="AO499" i="8"/>
  <c r="AO460" i="8"/>
  <c r="AO427" i="8"/>
  <c r="AO387" i="8"/>
  <c r="AO347" i="8"/>
  <c r="AO315" i="8"/>
  <c r="AO299" i="8"/>
  <c r="AO283" i="8"/>
  <c r="AO267" i="8"/>
  <c r="AO251" i="8"/>
  <c r="AO235" i="8"/>
  <c r="AO219" i="8"/>
  <c r="AO203" i="8"/>
  <c r="AO187" i="8"/>
  <c r="AO171" i="8"/>
  <c r="AO155" i="8"/>
  <c r="AO139" i="8"/>
  <c r="AO642" i="8"/>
  <c r="AO565" i="8"/>
  <c r="AO536" i="8"/>
  <c r="AO534" i="8"/>
  <c r="AO494" i="8"/>
  <c r="AO432" i="8"/>
  <c r="AO423" i="8"/>
  <c r="AO398" i="8"/>
  <c r="AO375" i="8"/>
  <c r="AO363" i="8"/>
  <c r="AO350" i="8"/>
  <c r="AO322" i="8"/>
  <c r="AO313" i="8"/>
  <c r="AO286" i="8"/>
  <c r="AO258" i="8"/>
  <c r="AO249" i="8"/>
  <c r="AO221" i="8"/>
  <c r="AO592" i="8"/>
  <c r="AO462" i="8"/>
  <c r="AO446" i="8"/>
  <c r="AO434" i="8"/>
  <c r="AO424" i="8"/>
  <c r="AO402" i="8"/>
  <c r="AO397" i="8"/>
  <c r="AO366" i="8"/>
  <c r="AO349" i="8"/>
  <c r="AO340" i="8"/>
  <c r="AO321" i="8"/>
  <c r="AO312" i="8"/>
  <c r="AO285" i="8"/>
  <c r="AO276" i="8"/>
  <c r="AO257" i="8"/>
  <c r="AO248" i="8"/>
  <c r="AO220" i="8"/>
  <c r="AO211" i="8"/>
  <c r="AO630" i="8"/>
  <c r="AO587" i="8"/>
  <c r="AO572" i="8"/>
  <c r="AO512" i="8"/>
  <c r="AO496" i="8"/>
  <c r="AO478" i="8"/>
  <c r="AO456" i="8"/>
  <c r="AO451" i="8"/>
  <c r="AO422" i="8"/>
  <c r="AO421" i="8"/>
  <c r="AO489" i="8"/>
  <c r="AO468" i="8"/>
  <c r="AO381" i="8"/>
  <c r="AO339" i="8"/>
  <c r="AO320" i="8"/>
  <c r="AO310" i="8"/>
  <c r="AO275" i="8"/>
  <c r="AO256" i="8"/>
  <c r="AO209" i="8"/>
  <c r="AO647" i="8"/>
  <c r="AO545" i="8"/>
  <c r="AO557" i="8"/>
  <c r="AO528" i="8"/>
  <c r="AO600" i="8"/>
  <c r="AO532" i="8"/>
  <c r="AO577" i="8"/>
  <c r="AO596" i="8"/>
  <c r="AO537" i="8"/>
  <c r="AO517" i="8"/>
  <c r="AO521" i="8"/>
  <c r="AO667" i="8"/>
  <c r="AO529" i="8"/>
  <c r="AO500" i="8"/>
  <c r="AO445" i="8"/>
  <c r="AO548" i="8"/>
  <c r="AO469" i="8"/>
  <c r="AO568" i="8"/>
  <c r="AO525" i="8"/>
  <c r="AO474" i="8"/>
  <c r="AO556" i="8"/>
  <c r="AO463" i="8"/>
  <c r="AO439" i="8"/>
  <c r="AO555" i="8"/>
  <c r="AO477" i="8"/>
  <c r="AO452" i="8"/>
  <c r="AO472" i="8"/>
  <c r="AO426" i="8"/>
  <c r="AO406" i="8"/>
  <c r="AO580" i="8"/>
  <c r="AO441" i="8"/>
  <c r="AO396" i="8"/>
  <c r="AO511" i="8"/>
  <c r="AO444" i="8"/>
  <c r="AO418" i="8"/>
  <c r="AO412" i="8"/>
  <c r="AO370" i="8"/>
  <c r="AO404" i="8"/>
  <c r="AO385" i="8"/>
  <c r="AO367" i="8"/>
  <c r="AO355" i="8"/>
  <c r="AO508" i="8"/>
  <c r="AO430" i="8"/>
  <c r="AO364" i="8"/>
  <c r="AO447" i="8"/>
  <c r="AO414" i="8"/>
  <c r="AO356" i="8"/>
  <c r="AO336" i="8"/>
  <c r="AO284" i="8"/>
  <c r="AO411" i="8"/>
  <c r="AO374" i="8"/>
  <c r="AO328" i="8"/>
  <c r="AO440" i="8"/>
  <c r="AO383" i="8"/>
  <c r="AO333" i="8"/>
  <c r="AO288" i="8"/>
  <c r="AO362" i="8"/>
  <c r="AO323" i="8"/>
  <c r="AO358" i="8"/>
  <c r="AO357" i="8"/>
  <c r="AO326" i="8"/>
  <c r="AO304" i="8"/>
  <c r="AO292" i="8"/>
  <c r="AO270" i="8"/>
  <c r="AO268" i="8"/>
  <c r="AO259" i="8"/>
  <c r="AO255" i="8"/>
  <c r="AO368" i="8"/>
  <c r="AO252" i="8"/>
  <c r="AO237" i="8"/>
  <c r="AO354" i="8"/>
  <c r="AO302" i="8"/>
  <c r="AO419" i="8"/>
  <c r="AO394" i="8"/>
  <c r="AO371" i="8"/>
  <c r="AO319" i="8"/>
  <c r="AO308" i="8"/>
  <c r="AO300" i="8"/>
  <c r="AO233" i="8"/>
  <c r="AO205" i="8"/>
  <c r="AO200" i="8"/>
  <c r="AO188" i="8"/>
  <c r="AO425" i="8"/>
  <c r="AO388" i="8"/>
  <c r="AO303" i="8"/>
  <c r="AO278" i="8"/>
  <c r="AO243" i="8"/>
  <c r="AO230" i="8"/>
  <c r="AO217" i="8"/>
  <c r="AO179" i="8"/>
  <c r="AO401" i="8"/>
  <c r="AO393" i="8"/>
  <c r="AO373" i="8"/>
  <c r="AO360" i="8"/>
  <c r="AO343" i="8"/>
  <c r="AO337" i="8"/>
  <c r="AO334" i="8"/>
  <c r="AO329" i="8"/>
  <c r="AO253" i="8"/>
  <c r="AO183" i="8"/>
  <c r="AO151" i="8"/>
  <c r="AO143" i="8"/>
  <c r="AO137" i="8"/>
  <c r="AO121" i="8"/>
  <c r="AO105" i="8"/>
  <c r="AO338" i="8"/>
  <c r="AO324" i="8"/>
  <c r="AO274" i="8"/>
  <c r="AO271" i="8"/>
  <c r="AO239" i="8"/>
  <c r="AO208" i="8"/>
  <c r="AO176" i="8"/>
  <c r="AO172" i="8"/>
  <c r="AO160" i="8"/>
  <c r="AO150" i="8"/>
  <c r="AO132" i="8"/>
  <c r="AO116" i="8"/>
  <c r="AO296" i="8"/>
  <c r="AO247" i="8"/>
  <c r="AO227" i="8"/>
  <c r="AO400" i="8"/>
  <c r="AO378" i="8"/>
  <c r="AO307" i="8"/>
  <c r="AO281" i="8"/>
  <c r="AO241" i="8"/>
  <c r="AO223" i="8"/>
  <c r="AO162" i="8"/>
  <c r="AO115" i="8"/>
  <c r="AO112" i="8"/>
  <c r="AO93" i="8"/>
  <c r="AO77" i="8"/>
  <c r="AO61" i="8"/>
  <c r="AO269" i="8"/>
  <c r="AO148" i="8"/>
  <c r="AO141" i="8"/>
  <c r="AO103" i="8"/>
  <c r="AO289" i="8"/>
  <c r="AO242" i="8"/>
  <c r="AO214" i="8"/>
  <c r="AO206" i="8"/>
  <c r="AO173" i="8"/>
  <c r="AO156" i="8"/>
  <c r="AO126" i="8"/>
  <c r="AO123" i="8"/>
  <c r="AO117" i="8"/>
  <c r="AO89" i="8"/>
  <c r="AO73" i="8"/>
  <c r="AO351" i="8"/>
  <c r="AO291" i="8"/>
  <c r="AO262" i="8"/>
  <c r="AO169" i="8"/>
  <c r="AO168" i="8"/>
  <c r="AO94" i="8"/>
  <c r="AO82" i="8"/>
  <c r="AO81" i="8" s="1"/>
  <c r="AO76" i="8"/>
  <c r="AO67" i="8"/>
  <c r="AO29" i="8"/>
  <c r="AO377" i="8"/>
  <c r="AO361" i="8"/>
  <c r="AO345" i="8"/>
  <c r="AO344" i="8"/>
  <c r="AO332" i="8"/>
  <c r="AO232" i="8"/>
  <c r="AO193" i="8"/>
  <c r="AO119" i="8"/>
  <c r="AO60" i="8"/>
  <c r="AO56" i="8"/>
  <c r="AO40" i="8"/>
  <c r="AO306" i="8"/>
  <c r="AO199" i="8"/>
  <c r="AO194" i="8"/>
  <c r="AO177" i="8"/>
  <c r="AO311" i="8"/>
  <c r="AO216" i="8"/>
  <c r="AO210" i="8"/>
  <c r="AO189" i="8"/>
  <c r="AO182" i="8"/>
  <c r="AO146" i="8"/>
  <c r="AO102" i="8"/>
  <c r="AO84" i="8"/>
  <c r="AO65" i="8"/>
  <c r="AO50" i="8"/>
  <c r="AO47" i="8"/>
  <c r="AO41" i="8"/>
  <c r="AO35" i="8"/>
  <c r="AO34" i="8" s="1"/>
  <c r="AO26" i="8"/>
  <c r="AO10" i="8"/>
  <c r="AO405" i="8"/>
  <c r="AO222" i="8"/>
  <c r="AO131" i="8"/>
  <c r="AO113" i="8"/>
  <c r="AO107" i="8"/>
  <c r="AO459" i="8"/>
  <c r="AO272" i="8"/>
  <c r="AO228" i="8"/>
  <c r="AO157" i="8"/>
  <c r="AO152" i="8"/>
  <c r="AO136" i="8"/>
  <c r="AO98" i="8"/>
  <c r="AO83" i="8"/>
  <c r="AO38" i="8"/>
  <c r="AO32" i="8"/>
  <c r="AO21" i="8"/>
  <c r="AO175" i="8"/>
  <c r="AO335" i="8"/>
  <c r="AO147" i="8"/>
  <c r="AO118" i="8"/>
  <c r="AO86" i="8"/>
  <c r="AO55" i="8"/>
  <c r="AO52" i="8"/>
  <c r="AO22" i="8"/>
  <c r="AO317" i="8"/>
  <c r="AO134" i="8"/>
  <c r="AO68" i="8"/>
  <c r="AO30" i="8"/>
  <c r="AO14" i="8"/>
  <c r="AO74" i="8"/>
  <c r="AO62" i="8"/>
  <c r="AO294" i="8"/>
  <c r="AO260" i="8"/>
  <c r="AO184" i="8"/>
  <c r="AO88" i="8"/>
  <c r="AO79" i="8"/>
  <c r="AO13" i="8"/>
  <c r="AO352" i="8"/>
  <c r="AO70" i="8"/>
  <c r="AO12" i="8"/>
  <c r="AO380" i="8"/>
  <c r="AO287" i="8"/>
  <c r="AO264" i="8"/>
  <c r="AO196" i="8"/>
  <c r="AO111" i="8"/>
  <c r="AO78" i="8"/>
  <c r="AO48" i="8"/>
  <c r="AO31" i="8"/>
  <c r="AO413" i="8"/>
  <c r="AO244" i="8"/>
  <c r="AO236" i="8"/>
  <c r="AO159" i="8"/>
  <c r="AO135" i="8"/>
  <c r="AO87" i="8"/>
  <c r="AO20" i="8"/>
  <c r="AO11" i="8"/>
  <c r="AO128" i="8"/>
  <c r="AO122" i="8"/>
  <c r="AO254" i="8"/>
  <c r="AO164" i="8"/>
  <c r="AO59" i="8"/>
  <c r="AO46" i="8"/>
  <c r="AO42" i="8"/>
  <c r="AO19" i="8"/>
  <c r="AO290" i="8"/>
  <c r="AO265" i="8"/>
  <c r="AO238" i="8"/>
  <c r="AO64" i="8"/>
  <c r="AO28" i="8"/>
  <c r="AO18" i="8"/>
  <c r="AO318" i="8"/>
  <c r="AO295" i="8"/>
  <c r="AO167" i="8"/>
  <c r="AO101" i="8"/>
  <c r="AO100" i="8"/>
  <c r="AO390" i="8"/>
  <c r="AO130" i="8"/>
  <c r="AO124" i="8"/>
  <c r="AO104" i="8"/>
  <c r="AO75" i="8"/>
  <c r="AO23" i="8"/>
  <c r="AO180" i="8"/>
  <c r="AO240" i="8"/>
  <c r="AO163" i="8"/>
  <c r="AO57" i="8"/>
  <c r="AO37" i="8"/>
  <c r="AO166" i="8"/>
  <c r="AO191" i="8"/>
  <c r="AO158" i="8"/>
  <c r="AO120" i="8"/>
  <c r="AO108" i="8"/>
  <c r="AO204" i="8"/>
  <c r="AO153" i="8"/>
  <c r="AO142" i="8"/>
  <c r="AO125" i="8"/>
  <c r="AO96" i="8"/>
  <c r="AO279" i="8"/>
  <c r="AO273" i="8"/>
  <c r="AO225" i="8"/>
  <c r="AO185" i="8"/>
  <c r="AO95" i="8"/>
  <c r="AO80" i="8"/>
  <c r="AO33" i="8"/>
  <c r="AO16" i="8"/>
  <c r="AO15" i="8"/>
  <c r="AO305" i="8"/>
  <c r="AO342" i="8"/>
  <c r="AO224" i="8"/>
  <c r="AO140" i="8"/>
  <c r="AO49" i="8"/>
  <c r="AO27" i="8"/>
  <c r="AO201" i="8"/>
  <c r="AO114" i="8"/>
  <c r="AO386" i="8"/>
  <c r="AO192" i="8"/>
  <c r="AO92" i="8"/>
  <c r="AO36" i="8"/>
  <c r="AO71" i="8"/>
  <c r="AO207" i="8"/>
  <c r="AO43" i="8"/>
  <c r="AO231" i="8"/>
  <c r="AO174" i="8"/>
  <c r="AO145" i="8"/>
  <c r="AO133" i="8"/>
  <c r="AO353" i="8"/>
  <c r="AO215" i="8"/>
  <c r="AO198" i="8"/>
  <c r="AO51" i="8"/>
  <c r="AO17" i="8"/>
  <c r="AO25" i="8"/>
  <c r="AO91" i="8"/>
  <c r="AO85" i="8"/>
  <c r="AO69" i="8"/>
  <c r="AO327" i="8"/>
  <c r="AO301" i="8"/>
  <c r="AO53" i="8"/>
  <c r="AO316" i="8"/>
  <c r="AO24" i="8"/>
  <c r="AO106" i="8"/>
  <c r="AO226" i="8"/>
  <c r="AO66" i="8"/>
  <c r="AO129" i="8"/>
  <c r="AO9" i="8"/>
  <c r="AO58" i="8"/>
  <c r="AO190" i="8"/>
  <c r="AO97" i="8"/>
  <c r="AN178" i="8"/>
  <c r="AN229" i="8"/>
  <c r="AN450" i="8"/>
  <c r="AN399" i="8"/>
  <c r="AN314" i="8"/>
  <c r="AN654" i="8"/>
  <c r="AN81" i="8"/>
  <c r="AN348" i="8"/>
  <c r="AN331" i="8"/>
  <c r="AN90" i="8"/>
  <c r="AN637" i="8"/>
  <c r="AN501" i="8"/>
  <c r="AN569" i="8"/>
  <c r="AN39" i="8"/>
  <c r="AN552" i="8"/>
  <c r="AN620" i="8"/>
  <c r="AM44" i="8"/>
  <c r="AN263" i="8"/>
  <c r="AN63" i="8"/>
  <c r="AN246" i="8"/>
  <c r="AN365" i="8"/>
  <c r="AN127" i="8"/>
  <c r="AN195" i="8"/>
  <c r="AN382" i="8"/>
  <c r="AN695" i="8"/>
  <c r="AC7" i="1"/>
  <c r="W17" i="10" s="1"/>
  <c r="AE535" i="1"/>
  <c r="AE63" i="1"/>
  <c r="AE72" i="1"/>
  <c r="AE569" i="1"/>
  <c r="AE127" i="1"/>
  <c r="AE280" i="1"/>
  <c r="AE620" i="1"/>
  <c r="AD109" i="1"/>
  <c r="AE212" i="1"/>
  <c r="AE552" i="1"/>
  <c r="AE399" i="1"/>
  <c r="AF23" i="1"/>
  <c r="AF38" i="1"/>
  <c r="AF18" i="1"/>
  <c r="AF43" i="1"/>
  <c r="AF48" i="1"/>
  <c r="AF11" i="1"/>
  <c r="AF49" i="1"/>
  <c r="AF51" i="1"/>
  <c r="AF57" i="1"/>
  <c r="AF78" i="1"/>
  <c r="AF93" i="1"/>
  <c r="AF10" i="1"/>
  <c r="AF22" i="1"/>
  <c r="AF73" i="1"/>
  <c r="AF89" i="1"/>
  <c r="AF15" i="1"/>
  <c r="AF21" i="1"/>
  <c r="AF40" i="1"/>
  <c r="AF59" i="1"/>
  <c r="AF97" i="1"/>
  <c r="AF116" i="1"/>
  <c r="AF133" i="1"/>
  <c r="AF153" i="1"/>
  <c r="AF175" i="1"/>
  <c r="AF179" i="1"/>
  <c r="AF12" i="1"/>
  <c r="AF24" i="1"/>
  <c r="AF30" i="1"/>
  <c r="AF29" i="1"/>
  <c r="AF31" i="1"/>
  <c r="AF69" i="1"/>
  <c r="AF108" i="1"/>
  <c r="AF130" i="1"/>
  <c r="AF162" i="1"/>
  <c r="AF205" i="1"/>
  <c r="AF214" i="1"/>
  <c r="AF14" i="1"/>
  <c r="AF16" i="1"/>
  <c r="AF41" i="1"/>
  <c r="AF46" i="1"/>
  <c r="AF64" i="1"/>
  <c r="AF87" i="1"/>
  <c r="AF94" i="1"/>
  <c r="AF111" i="1"/>
  <c r="AF131" i="1"/>
  <c r="AF163" i="1"/>
  <c r="AF200" i="1"/>
  <c r="AF88" i="1"/>
  <c r="AF167" i="1"/>
  <c r="AF172" i="1"/>
  <c r="AF177" i="1"/>
  <c r="AF197" i="1"/>
  <c r="AF235" i="1"/>
  <c r="AF256" i="1"/>
  <c r="AF277" i="1"/>
  <c r="AF282" i="1"/>
  <c r="AF299" i="1"/>
  <c r="AF315" i="1"/>
  <c r="AF332" i="1"/>
  <c r="AF358" i="1"/>
  <c r="AF375" i="1"/>
  <c r="AF390" i="1"/>
  <c r="AF28" i="1"/>
  <c r="AF47" i="1"/>
  <c r="AF58" i="1"/>
  <c r="AF113" i="1"/>
  <c r="AF118" i="1"/>
  <c r="AF123" i="1"/>
  <c r="AF129" i="1"/>
  <c r="AF146" i="1"/>
  <c r="AF151" i="1"/>
  <c r="AF156" i="1"/>
  <c r="AF196" i="1"/>
  <c r="AF230" i="1"/>
  <c r="AF251" i="1"/>
  <c r="AF272" i="1"/>
  <c r="AF293" i="1"/>
  <c r="AF310" i="1"/>
  <c r="AF326" i="1"/>
  <c r="AF343" i="1"/>
  <c r="AF353" i="1"/>
  <c r="AF370" i="1"/>
  <c r="AF385" i="1"/>
  <c r="AF13" i="1"/>
  <c r="AF71" i="1"/>
  <c r="AF77" i="1"/>
  <c r="AF103" i="1"/>
  <c r="AF119" i="1"/>
  <c r="AF126" i="1"/>
  <c r="AF152" i="1"/>
  <c r="AF174" i="1"/>
  <c r="AF185" i="1"/>
  <c r="AF192" i="1"/>
  <c r="AF199" i="1"/>
  <c r="AF210" i="1"/>
  <c r="AF239" i="1"/>
  <c r="AF254" i="1"/>
  <c r="AF269" i="1"/>
  <c r="AF284" i="1"/>
  <c r="AF296" i="1"/>
  <c r="AF309" i="1"/>
  <c r="AF323" i="1"/>
  <c r="AF336" i="1"/>
  <c r="AF352" i="1"/>
  <c r="AF401" i="1"/>
  <c r="AF422" i="1"/>
  <c r="AF437" i="1"/>
  <c r="AF464" i="1"/>
  <c r="AF481" i="1"/>
  <c r="AF486" i="1"/>
  <c r="AF503" i="1"/>
  <c r="AF520" i="1"/>
  <c r="AF551" i="1"/>
  <c r="AF568" i="1"/>
  <c r="AF574" i="1"/>
  <c r="AF590" i="1"/>
  <c r="AF607" i="1"/>
  <c r="AF624" i="1"/>
  <c r="AF641" i="1"/>
  <c r="AF658" i="1"/>
  <c r="AF675" i="1"/>
  <c r="AF690" i="1"/>
  <c r="AF83" i="1"/>
  <c r="AF105" i="1"/>
  <c r="AF136" i="1"/>
  <c r="AF143" i="1"/>
  <c r="AF154" i="1"/>
  <c r="AF176" i="1"/>
  <c r="AF238" i="1"/>
  <c r="AF253" i="1"/>
  <c r="AF268" i="1"/>
  <c r="AF283" i="1"/>
  <c r="AF295" i="1"/>
  <c r="AF308" i="1"/>
  <c r="AF322" i="1"/>
  <c r="AF335" i="1"/>
  <c r="AF347" i="1"/>
  <c r="AF351" i="1"/>
  <c r="AF363" i="1"/>
  <c r="AF391" i="1"/>
  <c r="AF397" i="1"/>
  <c r="AF412" i="1"/>
  <c r="AF417" i="1"/>
  <c r="AF448" i="1"/>
  <c r="AF459" i="1"/>
  <c r="AF476" i="1"/>
  <c r="AF497" i="1"/>
  <c r="AF514" i="1"/>
  <c r="AF531" i="1"/>
  <c r="AF546" i="1"/>
  <c r="AF563" i="1"/>
  <c r="AF585" i="1"/>
  <c r="AF601" i="1"/>
  <c r="AF618" i="1"/>
  <c r="AF635" i="1"/>
  <c r="AF652" i="1"/>
  <c r="AF669" i="1"/>
  <c r="AF686" i="1"/>
  <c r="AF60" i="1"/>
  <c r="AF80" i="1"/>
  <c r="AF193" i="1"/>
  <c r="AF221" i="1"/>
  <c r="AF232" i="1"/>
  <c r="AF249" i="1"/>
  <c r="AF266" i="1"/>
  <c r="AF278" i="1"/>
  <c r="AF289" i="1"/>
  <c r="AF316" i="1"/>
  <c r="AF366" i="1"/>
  <c r="AF372" i="1"/>
  <c r="AF395" i="1"/>
  <c r="AF400" i="1"/>
  <c r="AF427" i="1"/>
  <c r="AF457" i="1"/>
  <c r="AF470" i="1"/>
  <c r="AF485" i="1"/>
  <c r="AF521" i="1"/>
  <c r="AF533" i="1"/>
  <c r="AF538" i="1"/>
  <c r="AF550" i="1"/>
  <c r="AF575" i="1"/>
  <c r="AF614" i="1"/>
  <c r="AF627" i="1"/>
  <c r="AF640" i="1"/>
  <c r="AF676" i="1"/>
  <c r="AF688" i="1"/>
  <c r="AF693" i="1"/>
  <c r="AF188" i="1"/>
  <c r="AF216" i="1"/>
  <c r="AF228" i="1"/>
  <c r="AF244" i="1"/>
  <c r="AF261" i="1"/>
  <c r="AF410" i="1"/>
  <c r="AF425" i="1"/>
  <c r="AF442" i="1"/>
  <c r="AF106" i="1"/>
  <c r="AF157" i="1"/>
  <c r="AF160" i="1"/>
  <c r="AF169" i="1"/>
  <c r="AF180" i="1"/>
  <c r="AF241" i="1"/>
  <c r="AF258" i="1"/>
  <c r="AF275" i="1"/>
  <c r="AF286" i="1"/>
  <c r="AF292" i="1"/>
  <c r="AF305" i="1"/>
  <c r="AF319" i="1"/>
  <c r="AF369" i="1"/>
  <c r="AF381" i="1"/>
  <c r="AF386" i="1"/>
  <c r="AF394" i="1"/>
  <c r="AF411" i="1"/>
  <c r="AF426" i="1"/>
  <c r="AF456" i="1"/>
  <c r="AF469" i="1"/>
  <c r="AF496" i="1"/>
  <c r="AF532" i="1"/>
  <c r="AF537" i="1"/>
  <c r="AF549" i="1"/>
  <c r="AF562" i="1"/>
  <c r="AF613" i="1"/>
  <c r="AF626" i="1"/>
  <c r="AF639" i="1"/>
  <c r="AF651" i="1"/>
  <c r="AF687" i="1"/>
  <c r="AF692" i="1"/>
  <c r="AF82" i="1"/>
  <c r="AF92" i="1"/>
  <c r="AF141" i="1"/>
  <c r="AF255" i="1"/>
  <c r="AF302" i="1"/>
  <c r="AF328" i="1"/>
  <c r="AF349" i="1"/>
  <c r="AF378" i="1"/>
  <c r="AF383" i="1"/>
  <c r="AF389" i="1"/>
  <c r="AF393" i="1"/>
  <c r="AF455" i="1"/>
  <c r="AF468" i="1"/>
  <c r="AF33" i="1"/>
  <c r="AF142" i="1"/>
  <c r="AF150" i="1"/>
  <c r="AF158" i="1"/>
  <c r="AF184" i="1"/>
  <c r="AF204" i="1"/>
  <c r="AF233" i="1"/>
  <c r="AF236" i="1"/>
  <c r="AF270" i="1"/>
  <c r="AF273" i="1"/>
  <c r="AF337" i="1"/>
  <c r="AF340" i="1"/>
  <c r="AF357" i="1"/>
  <c r="AF360" i="1"/>
  <c r="AF403" i="1"/>
  <c r="AF513" i="1"/>
  <c r="AF526" i="1"/>
  <c r="AF566" i="1"/>
  <c r="AF570" i="1"/>
  <c r="AF596" i="1"/>
  <c r="AF632" i="1"/>
  <c r="AF668" i="1"/>
  <c r="AF681" i="1"/>
  <c r="AF9" i="1"/>
  <c r="AF134" i="1"/>
  <c r="AF168" i="1"/>
  <c r="AF194" i="1"/>
  <c r="AF276" i="1"/>
  <c r="AF279" i="1"/>
  <c r="AF288" i="1"/>
  <c r="AF435" i="1"/>
  <c r="AF444" i="1"/>
  <c r="AF479" i="1"/>
  <c r="AF490" i="1"/>
  <c r="AF543" i="1"/>
  <c r="AF582" i="1"/>
  <c r="AF602" i="1"/>
  <c r="AF355" i="1"/>
  <c r="AF424" i="1"/>
  <c r="AF463" i="1"/>
  <c r="AF473" i="1"/>
  <c r="AF482" i="1"/>
  <c r="AF506" i="1"/>
  <c r="AF553" i="1"/>
  <c r="AF559" i="1"/>
  <c r="AF612" i="1"/>
  <c r="AF655" i="1"/>
  <c r="AF135" i="1"/>
  <c r="AF170" i="1"/>
  <c r="AF186" i="1"/>
  <c r="AF209" i="1"/>
  <c r="AF242" i="1"/>
  <c r="AF439" i="1"/>
  <c r="AF509" i="1"/>
  <c r="AF556" i="1"/>
  <c r="AF664" i="1"/>
  <c r="AF670" i="1"/>
  <c r="AF201" i="1"/>
  <c r="AF220" i="1"/>
  <c r="AF234" i="1"/>
  <c r="AF237" i="1"/>
  <c r="AF271" i="1"/>
  <c r="AF274" i="1"/>
  <c r="AF303" i="1"/>
  <c r="AF306" i="1"/>
  <c r="AF341" i="1"/>
  <c r="AF361" i="1"/>
  <c r="AF387" i="1"/>
  <c r="AF25" i="1"/>
  <c r="AF35" i="1"/>
  <c r="AF115" i="1"/>
  <c r="AF124" i="1"/>
  <c r="AF208" i="1"/>
  <c r="AF226" i="1"/>
  <c r="AF265" i="1"/>
  <c r="AF311" i="1"/>
  <c r="AF317" i="1"/>
  <c r="AF392" i="1"/>
  <c r="AF420" i="1"/>
  <c r="AF429" i="1"/>
  <c r="AF452" i="1"/>
  <c r="AF454" i="1"/>
  <c r="AF461" i="1"/>
  <c r="AF471" i="1"/>
  <c r="AF487" i="1"/>
  <c r="AF493" i="1"/>
  <c r="AF523" i="1"/>
  <c r="AF529" i="1"/>
  <c r="AF573" i="1"/>
  <c r="AF593" i="1"/>
  <c r="AF599" i="1"/>
  <c r="AF629" i="1"/>
  <c r="AF642" i="1"/>
  <c r="AF648" i="1"/>
  <c r="AF678" i="1"/>
  <c r="AF684" i="1"/>
  <c r="AF248" i="1"/>
  <c r="AF285" i="1"/>
  <c r="AF346" i="1"/>
  <c r="AF405" i="1"/>
  <c r="AF407" i="1"/>
  <c r="AF414" i="1"/>
  <c r="AF576" i="1"/>
  <c r="AF609" i="1"/>
  <c r="AF645" i="1"/>
  <c r="AF17" i="1"/>
  <c r="AF32" i="1"/>
  <c r="AF98" i="1"/>
  <c r="AF117" i="1"/>
  <c r="AF125" i="1"/>
  <c r="AF159" i="1"/>
  <c r="AF219" i="1"/>
  <c r="AF223" i="1"/>
  <c r="AF231" i="1"/>
  <c r="AF259" i="1"/>
  <c r="AF262" i="1"/>
  <c r="AF300" i="1"/>
  <c r="AF320" i="1"/>
  <c r="AF338" i="1"/>
  <c r="AF431" i="1"/>
  <c r="AF465" i="1"/>
  <c r="AF499" i="1"/>
  <c r="AF540" i="1"/>
  <c r="AF579" i="1"/>
  <c r="AF606" i="1"/>
  <c r="AF625" i="1"/>
  <c r="AF661" i="1"/>
  <c r="AF227" i="1"/>
  <c r="AF291" i="1"/>
  <c r="AF294" i="1"/>
  <c r="AF367" i="1"/>
  <c r="AF409" i="1"/>
  <c r="AF446" i="1"/>
  <c r="AF515" i="1"/>
  <c r="AF615" i="1"/>
  <c r="AF622" i="1"/>
  <c r="AF698" i="1"/>
  <c r="AF56" i="1"/>
  <c r="AF70" i="1"/>
  <c r="AF84" i="1"/>
  <c r="AF85" i="1"/>
  <c r="AF86" i="1"/>
  <c r="AF95" i="1"/>
  <c r="AF107" i="1"/>
  <c r="AF128" i="1"/>
  <c r="AF344" i="1"/>
  <c r="AF96" i="1"/>
  <c r="AF384" i="1"/>
  <c r="AF55" i="1"/>
  <c r="AF139" i="1"/>
  <c r="AF189" i="1"/>
  <c r="AF198" i="1"/>
  <c r="AF250" i="1"/>
  <c r="AF287" i="1"/>
  <c r="AF364" i="1"/>
  <c r="AF380" i="1"/>
  <c r="AF421" i="1"/>
  <c r="AF434" i="1"/>
  <c r="AF447" i="1"/>
  <c r="AF76" i="1"/>
  <c r="AF164" i="1"/>
  <c r="AF222" i="1"/>
  <c r="AF264" i="1"/>
  <c r="AF132" i="1"/>
  <c r="AF190" i="1"/>
  <c r="AF20" i="1"/>
  <c r="AF42" i="1"/>
  <c r="AF165" i="1"/>
  <c r="AF247" i="1"/>
  <c r="AF318" i="1"/>
  <c r="AF356" i="1"/>
  <c r="AF371" i="1"/>
  <c r="AF388" i="1"/>
  <c r="AF408" i="1"/>
  <c r="AF415" i="1"/>
  <c r="AF423" i="1"/>
  <c r="AF460" i="1"/>
  <c r="AF494" i="1"/>
  <c r="AF500" i="1"/>
  <c r="AF211" i="1"/>
  <c r="AF245" i="1"/>
  <c r="AF307" i="1"/>
  <c r="AF312" i="1"/>
  <c r="AF334" i="1"/>
  <c r="AF350" i="1"/>
  <c r="AF376" i="1"/>
  <c r="AF61" i="1"/>
  <c r="AF100" i="1"/>
  <c r="AF102" i="1"/>
  <c r="AF104" i="1"/>
  <c r="AF325" i="1"/>
  <c r="AF561" i="1"/>
  <c r="AF567" i="1"/>
  <c r="AF589" i="1"/>
  <c r="AF595" i="1"/>
  <c r="AF630" i="1"/>
  <c r="AF672" i="1"/>
  <c r="AF703" i="1"/>
  <c r="AF679" i="1"/>
  <c r="AF74" i="1"/>
  <c r="AF138" i="1"/>
  <c r="AF225" i="1"/>
  <c r="AF374" i="1"/>
  <c r="AF492" i="1"/>
  <c r="AF504" i="1"/>
  <c r="AF505" i="1"/>
  <c r="AF516" i="1"/>
  <c r="AF517" i="1"/>
  <c r="AF519" i="1"/>
  <c r="AF530" i="1"/>
  <c r="AF541" i="1"/>
  <c r="AF542" i="1"/>
  <c r="AF554" i="1"/>
  <c r="AF623" i="1"/>
  <c r="AF631" i="1"/>
  <c r="AF673" i="1"/>
  <c r="AF342" i="1"/>
  <c r="AF419" i="1"/>
  <c r="AF440" i="1"/>
  <c r="AF37" i="1"/>
  <c r="AF79" i="1"/>
  <c r="AF240" i="1"/>
  <c r="AF313" i="1"/>
  <c r="AF402" i="1"/>
  <c r="AF512" i="1"/>
  <c r="AF588" i="1"/>
  <c r="AF591" i="1"/>
  <c r="AF597" i="1"/>
  <c r="AF458" i="1"/>
  <c r="AF621" i="1"/>
  <c r="AF101" i="1"/>
  <c r="AF207" i="1"/>
  <c r="AF379" i="1"/>
  <c r="AF432" i="1"/>
  <c r="AF475" i="1"/>
  <c r="AF19" i="1"/>
  <c r="AF147" i="1"/>
  <c r="AF218" i="1"/>
  <c r="AF260" i="1"/>
  <c r="AF345" i="1"/>
  <c r="AF368" i="1"/>
  <c r="AF398" i="1"/>
  <c r="AF438" i="1"/>
  <c r="AF443" i="1"/>
  <c r="AF453" i="1"/>
  <c r="AF477" i="1"/>
  <c r="AF587" i="1"/>
  <c r="AF605" i="1"/>
  <c r="AF608" i="1"/>
  <c r="AF611" i="1"/>
  <c r="AF145" i="1"/>
  <c r="AF511" i="1"/>
  <c r="AF528" i="1"/>
  <c r="AF539" i="1"/>
  <c r="AF52" i="1"/>
  <c r="AF68" i="1"/>
  <c r="AF121" i="1"/>
  <c r="AF301" i="1"/>
  <c r="AF330" i="1"/>
  <c r="AF333" i="1"/>
  <c r="AF377" i="1"/>
  <c r="AF428" i="1"/>
  <c r="AF547" i="1"/>
  <c r="AF594" i="1"/>
  <c r="AF600" i="1"/>
  <c r="AF604" i="1"/>
  <c r="AF610" i="1"/>
  <c r="AF617" i="1"/>
  <c r="AF65" i="1"/>
  <c r="AF187" i="1"/>
  <c r="AF327" i="1"/>
  <c r="AF362" i="1"/>
  <c r="AF50" i="1"/>
  <c r="AF62" i="1"/>
  <c r="AF191" i="1"/>
  <c r="AF339" i="1"/>
  <c r="AF592" i="1"/>
  <c r="AF674" i="1"/>
  <c r="AF665" i="1"/>
  <c r="AF491" i="1"/>
  <c r="AF564" i="1"/>
  <c r="AF643" i="1"/>
  <c r="AF406" i="1"/>
  <c r="AF650" i="1"/>
  <c r="AF701" i="1"/>
  <c r="AF155" i="1"/>
  <c r="AF203" i="1"/>
  <c r="AF213" i="1"/>
  <c r="AF290" i="1"/>
  <c r="AF478" i="1"/>
  <c r="AF557" i="1"/>
  <c r="AF634" i="1"/>
  <c r="AF647" i="1"/>
  <c r="AF657" i="1"/>
  <c r="AF699" i="1"/>
  <c r="AF502" i="1"/>
  <c r="AF616" i="1"/>
  <c r="AF702" i="1"/>
  <c r="AF173" i="1"/>
  <c r="AF281" i="1"/>
  <c r="AF321" i="1"/>
  <c r="AF396" i="1"/>
  <c r="AF507" i="1"/>
  <c r="AF555" i="1"/>
  <c r="AF633" i="1"/>
  <c r="AF656" i="1"/>
  <c r="AF697" i="1"/>
  <c r="AF75" i="1"/>
  <c r="AF91" i="1"/>
  <c r="AF148" i="1"/>
  <c r="AF430" i="1"/>
  <c r="AF451" i="1"/>
  <c r="AF489" i="1"/>
  <c r="AF510" i="1"/>
  <c r="AF524" i="1"/>
  <c r="AF545" i="1"/>
  <c r="AF578" i="1"/>
  <c r="AF206" i="1"/>
  <c r="AF257" i="1"/>
  <c r="AF304" i="1"/>
  <c r="AF480" i="1"/>
  <c r="AF536" i="1"/>
  <c r="AF660" i="1"/>
  <c r="AF682" i="1"/>
  <c r="AF548" i="1"/>
  <c r="AF181" i="1"/>
  <c r="AF217" i="1"/>
  <c r="AF359" i="1"/>
  <c r="AF462" i="1"/>
  <c r="AF560" i="1"/>
  <c r="AF638" i="1"/>
  <c r="AF691" i="1"/>
  <c r="AF441" i="1"/>
  <c r="AF581" i="1"/>
  <c r="AF677" i="1"/>
  <c r="AF120" i="1"/>
  <c r="AF182" i="1"/>
  <c r="AF243" i="1"/>
  <c r="AF329" i="1"/>
  <c r="AF373" i="1"/>
  <c r="AF577" i="1"/>
  <c r="AF53" i="1"/>
  <c r="AF112" i="1"/>
  <c r="AF140" i="1"/>
  <c r="AF267" i="1"/>
  <c r="AF324" i="1"/>
  <c r="AF404" i="1"/>
  <c r="AF472" i="1"/>
  <c r="AF498" i="1"/>
  <c r="AF534" i="1"/>
  <c r="AF572" i="1"/>
  <c r="AF598" i="1"/>
  <c r="AF646" i="1"/>
  <c r="AF659" i="1"/>
  <c r="AF667" i="1"/>
  <c r="AF27" i="1"/>
  <c r="AF583" i="1"/>
  <c r="AF619" i="1"/>
  <c r="AF680" i="1"/>
  <c r="AF694" i="1"/>
  <c r="AF202" i="1"/>
  <c r="AF436" i="1"/>
  <c r="AF445" i="1"/>
  <c r="AF527" i="1"/>
  <c r="AF649" i="1"/>
  <c r="AF418" i="1"/>
  <c r="AF483" i="1"/>
  <c r="AF653" i="1"/>
  <c r="AF644" i="1"/>
  <c r="AF474" i="1"/>
  <c r="AF685" i="1"/>
  <c r="AF571" i="1"/>
  <c r="AF252" i="1"/>
  <c r="AF700" i="1"/>
  <c r="AF584" i="1"/>
  <c r="AF354" i="1"/>
  <c r="AF495" i="1"/>
  <c r="AF413" i="1"/>
  <c r="AF488" i="1"/>
  <c r="AF149" i="1"/>
  <c r="AF36" i="1"/>
  <c r="AF122" i="1"/>
  <c r="AF666" i="1"/>
  <c r="AF114" i="1"/>
  <c r="AF171" i="1"/>
  <c r="AF522" i="1"/>
  <c r="AF137" i="1"/>
  <c r="AF166" i="1"/>
  <c r="AF183" i="1"/>
  <c r="AF224" i="1"/>
  <c r="AF298" i="1"/>
  <c r="AF466" i="1"/>
  <c r="AF683" i="1"/>
  <c r="AF449" i="1"/>
  <c r="AF565" i="1"/>
  <c r="AF636" i="1"/>
  <c r="AF66" i="1"/>
  <c r="AF508" i="1"/>
  <c r="AF662" i="1"/>
  <c r="AF525" i="1"/>
  <c r="AF628" i="1"/>
  <c r="AF663" i="1"/>
  <c r="AF67" i="1"/>
  <c r="AF544" i="1"/>
  <c r="AF558" i="1"/>
  <c r="AF26" i="1"/>
  <c r="AF580" i="1"/>
  <c r="AF215" i="1"/>
  <c r="AE263" i="1"/>
  <c r="AE54" i="1"/>
  <c r="AE39" i="1"/>
  <c r="AE671" i="1"/>
  <c r="AE433" i="1"/>
  <c r="AE382" i="1"/>
  <c r="AE229" i="1"/>
  <c r="AE246" i="1"/>
  <c r="AE518" i="1"/>
  <c r="AE695" i="1"/>
  <c r="AE501" i="1"/>
  <c r="AE144" i="1"/>
  <c r="AE297" i="1"/>
  <c r="AE654" i="1"/>
  <c r="AE416" i="1"/>
  <c r="AE178" i="1"/>
  <c r="AE195" i="1"/>
  <c r="AE81" i="1"/>
  <c r="AD44" i="1"/>
  <c r="AE314" i="1"/>
  <c r="AE45" i="1"/>
  <c r="AE484" i="1"/>
  <c r="AE161" i="1"/>
  <c r="AE467" i="1"/>
  <c r="AE450" i="1"/>
  <c r="AE331" i="1"/>
  <c r="AE689" i="1"/>
  <c r="AE90" i="1"/>
  <c r="AE110" i="1"/>
  <c r="AE99" i="1"/>
  <c r="AE34" i="1"/>
  <c r="AE603" i="1"/>
  <c r="AE637" i="1"/>
  <c r="AE586" i="1"/>
  <c r="AE348" i="1"/>
  <c r="AE365" i="1"/>
  <c r="AG6" i="1"/>
  <c r="AH4" i="1"/>
  <c r="AC8" i="1" l="1"/>
  <c r="W13" i="10"/>
  <c r="W15" i="10" s="1"/>
  <c r="AM12" i="10"/>
  <c r="AM11" i="10"/>
  <c r="AL8" i="8"/>
  <c r="AM7" i="8"/>
  <c r="AM8" i="8" s="1"/>
  <c r="AO535" i="8"/>
  <c r="AO569" i="8"/>
  <c r="AO671" i="8"/>
  <c r="AO45" i="8"/>
  <c r="AO39" i="8"/>
  <c r="AO654" i="8"/>
  <c r="AO99" i="8"/>
  <c r="AO382" i="8"/>
  <c r="AO518" i="8"/>
  <c r="AO416" i="8"/>
  <c r="AO620" i="8"/>
  <c r="AO484" i="8"/>
  <c r="AQ6" i="8"/>
  <c r="AR4" i="8"/>
  <c r="AO212" i="8"/>
  <c r="AP700" i="8"/>
  <c r="AP684" i="8"/>
  <c r="AP690" i="8"/>
  <c r="AP698" i="8"/>
  <c r="AP692" i="8"/>
  <c r="AP686" i="8"/>
  <c r="AP681" i="8"/>
  <c r="AP702" i="8"/>
  <c r="AP680" i="8"/>
  <c r="AP667" i="8"/>
  <c r="AP665" i="8"/>
  <c r="AP658" i="8"/>
  <c r="AP701" i="8"/>
  <c r="AP688" i="8"/>
  <c r="AP663" i="8"/>
  <c r="AP697" i="8"/>
  <c r="AP670" i="8"/>
  <c r="AP645" i="8"/>
  <c r="AP629" i="8"/>
  <c r="AP677" i="8"/>
  <c r="AP662" i="8"/>
  <c r="AP635" i="8"/>
  <c r="AP619" i="8"/>
  <c r="AP696" i="8"/>
  <c r="AP693" i="8"/>
  <c r="AP687" i="8"/>
  <c r="AP668" i="8"/>
  <c r="AP659" i="8"/>
  <c r="AP655" i="8"/>
  <c r="AP632" i="8"/>
  <c r="AP618" i="8"/>
  <c r="AP678" i="8"/>
  <c r="AP685" i="8"/>
  <c r="AP703" i="8"/>
  <c r="AP682" i="8"/>
  <c r="AP673" i="8"/>
  <c r="AP666" i="8"/>
  <c r="AP649" i="8"/>
  <c r="AP657" i="8"/>
  <c r="AP653" i="8"/>
  <c r="AP651" i="8"/>
  <c r="AP648" i="8"/>
  <c r="AP672" i="8"/>
  <c r="AP676" i="8"/>
  <c r="AP691" i="8"/>
  <c r="AP669" i="8"/>
  <c r="AP589" i="8"/>
  <c r="AP573" i="8"/>
  <c r="AP674" i="8"/>
  <c r="AP641" i="8"/>
  <c r="AP612" i="8"/>
  <c r="AP600" i="8"/>
  <c r="AP584" i="8"/>
  <c r="AP639" i="8"/>
  <c r="AP611" i="8"/>
  <c r="AP683" i="8"/>
  <c r="AP664" i="8"/>
  <c r="AP617" i="8"/>
  <c r="AP590" i="8"/>
  <c r="AP574" i="8"/>
  <c r="AP571" i="8"/>
  <c r="AP564" i="8"/>
  <c r="AP548" i="8"/>
  <c r="AP699" i="8"/>
  <c r="AP636" i="8"/>
  <c r="AP628" i="8"/>
  <c r="AP609" i="8"/>
  <c r="AP647" i="8"/>
  <c r="AP644" i="8"/>
  <c r="AP640" i="8"/>
  <c r="AP638" i="8"/>
  <c r="AP604" i="8"/>
  <c r="AP599" i="8"/>
  <c r="AP656" i="8"/>
  <c r="AP610" i="8"/>
  <c r="AP582" i="8"/>
  <c r="AP575" i="8"/>
  <c r="AP547" i="8"/>
  <c r="AP533" i="8"/>
  <c r="AP517" i="8"/>
  <c r="AP675" i="8"/>
  <c r="AP652" i="8"/>
  <c r="AP631" i="8"/>
  <c r="AP601" i="8"/>
  <c r="AP570" i="8"/>
  <c r="AP559" i="8"/>
  <c r="AP544" i="8"/>
  <c r="AP660" i="8"/>
  <c r="AP646" i="8"/>
  <c r="AP661" i="8"/>
  <c r="AP650" i="8"/>
  <c r="AP643" i="8"/>
  <c r="AP534" i="8"/>
  <c r="AP502" i="8"/>
  <c r="AP486" i="8"/>
  <c r="AP694" i="8"/>
  <c r="AP633" i="8"/>
  <c r="AP626" i="8"/>
  <c r="AP623" i="8"/>
  <c r="AP562" i="8"/>
  <c r="AP561" i="8"/>
  <c r="AP510" i="8"/>
  <c r="AP507" i="8"/>
  <c r="AP504" i="8"/>
  <c r="AP485" i="8"/>
  <c r="AP475" i="8"/>
  <c r="AP459" i="8"/>
  <c r="AP593" i="8"/>
  <c r="AP588" i="8"/>
  <c r="AP578" i="8"/>
  <c r="AP576" i="8"/>
  <c r="AP542" i="8"/>
  <c r="AP679" i="8"/>
  <c r="AP642" i="8"/>
  <c r="AP592" i="8"/>
  <c r="AP583" i="8"/>
  <c r="AP540" i="8"/>
  <c r="AP527" i="8"/>
  <c r="AP521" i="8"/>
  <c r="AP476" i="8"/>
  <c r="AP460" i="8"/>
  <c r="AP444" i="8"/>
  <c r="AP428" i="8"/>
  <c r="AP581" i="8"/>
  <c r="AP473" i="8"/>
  <c r="AP470" i="8"/>
  <c r="AP461" i="8"/>
  <c r="AP418" i="8"/>
  <c r="AP402" i="8"/>
  <c r="AP546" i="8"/>
  <c r="AP519" i="8"/>
  <c r="AP464" i="8"/>
  <c r="AP551" i="8"/>
  <c r="AP602" i="8"/>
  <c r="AP594" i="8"/>
  <c r="AP568" i="8"/>
  <c r="AP556" i="8"/>
  <c r="AP506" i="8"/>
  <c r="AP481" i="8"/>
  <c r="AP478" i="8"/>
  <c r="AP452" i="8"/>
  <c r="AP449" i="8"/>
  <c r="AP446" i="8"/>
  <c r="AP426" i="8"/>
  <c r="AP419" i="8"/>
  <c r="AP403" i="8"/>
  <c r="AP387" i="8"/>
  <c r="AP371" i="8"/>
  <c r="AP615" i="8"/>
  <c r="AP585" i="8"/>
  <c r="AP563" i="8"/>
  <c r="AP553" i="8"/>
  <c r="AP531" i="8"/>
  <c r="AP505" i="8"/>
  <c r="AP497" i="8"/>
  <c r="AP495" i="8"/>
  <c r="AP454" i="8"/>
  <c r="AP453" i="8"/>
  <c r="AP415" i="8"/>
  <c r="AP409" i="8"/>
  <c r="AP616" i="8"/>
  <c r="AP595" i="8"/>
  <c r="AP558" i="8"/>
  <c r="AP469" i="8"/>
  <c r="AP462" i="8"/>
  <c r="AP430" i="8"/>
  <c r="AP423" i="8"/>
  <c r="AP412" i="8"/>
  <c r="AP406" i="8"/>
  <c r="AP384" i="8"/>
  <c r="AP377" i="8"/>
  <c r="AP359" i="8"/>
  <c r="AP621" i="8"/>
  <c r="AP598" i="8"/>
  <c r="AP567" i="8"/>
  <c r="AP520" i="8"/>
  <c r="AP515" i="8"/>
  <c r="AP493" i="8"/>
  <c r="AP608" i="8"/>
  <c r="AP543" i="8"/>
  <c r="AP530" i="8"/>
  <c r="AP526" i="8"/>
  <c r="AP512" i="8"/>
  <c r="AP480" i="8"/>
  <c r="AP443" i="8"/>
  <c r="AP436" i="8"/>
  <c r="AP422" i="8"/>
  <c r="AP400" i="8"/>
  <c r="AP397" i="8"/>
  <c r="AP394" i="8"/>
  <c r="AP566" i="8"/>
  <c r="AP560" i="8"/>
  <c r="AP549" i="8"/>
  <c r="AP457" i="8"/>
  <c r="AP448" i="8"/>
  <c r="AP438" i="8"/>
  <c r="AP410" i="8"/>
  <c r="AP376" i="8"/>
  <c r="AP369" i="8"/>
  <c r="AP341" i="8"/>
  <c r="AP325" i="8"/>
  <c r="AP309" i="8"/>
  <c r="AP293" i="8"/>
  <c r="AP277" i="8"/>
  <c r="AP261" i="8"/>
  <c r="AP245" i="8"/>
  <c r="AP213" i="8"/>
  <c r="AP197" i="8"/>
  <c r="AP181" i="8"/>
  <c r="AP165" i="8"/>
  <c r="AP149" i="8"/>
  <c r="AP627" i="8"/>
  <c r="AP624" i="8"/>
  <c r="AP607" i="8"/>
  <c r="AP524" i="8"/>
  <c r="AP514" i="8"/>
  <c r="AP487" i="8"/>
  <c r="AP483" i="8"/>
  <c r="AP482" i="8"/>
  <c r="AP414" i="8"/>
  <c r="AP392" i="8"/>
  <c r="AP385" i="8"/>
  <c r="AP375" i="8"/>
  <c r="AP368" i="8"/>
  <c r="AP363" i="8"/>
  <c r="AP352" i="8"/>
  <c r="AP336" i="8"/>
  <c r="AP320" i="8"/>
  <c r="AP304" i="8"/>
  <c r="AP288" i="8"/>
  <c r="AP272" i="8"/>
  <c r="AP256" i="8"/>
  <c r="AP240" i="8"/>
  <c r="AP224" i="8"/>
  <c r="AP208" i="8"/>
  <c r="AP192" i="8"/>
  <c r="AP176" i="8"/>
  <c r="AP160" i="8"/>
  <c r="AP622" i="8"/>
  <c r="AP499" i="8"/>
  <c r="AP630" i="8"/>
  <c r="AP625" i="8"/>
  <c r="AP572" i="8"/>
  <c r="AP565" i="8"/>
  <c r="AP557" i="8"/>
  <c r="AP554" i="8"/>
  <c r="AP489" i="8"/>
  <c r="AP488" i="8"/>
  <c r="AP456" i="8"/>
  <c r="AP445" i="8"/>
  <c r="AP407" i="8"/>
  <c r="AP396" i="8"/>
  <c r="AP386" i="8"/>
  <c r="AP342" i="8"/>
  <c r="AP326" i="8"/>
  <c r="AP310" i="8"/>
  <c r="AP294" i="8"/>
  <c r="AP278" i="8"/>
  <c r="AP262" i="8"/>
  <c r="AP230" i="8"/>
  <c r="AP214" i="8"/>
  <c r="AP198" i="8"/>
  <c r="AP182" i="8"/>
  <c r="AP166" i="8"/>
  <c r="AP150" i="8"/>
  <c r="AP579" i="8"/>
  <c r="AP465" i="8"/>
  <c r="AP434" i="8"/>
  <c r="AP424" i="8"/>
  <c r="AP366" i="8"/>
  <c r="AP349" i="8"/>
  <c r="AP340" i="8"/>
  <c r="AP321" i="8"/>
  <c r="AP312" i="8"/>
  <c r="AP285" i="8"/>
  <c r="AP276" i="8"/>
  <c r="AP257" i="8"/>
  <c r="AP248" i="8"/>
  <c r="AP220" i="8"/>
  <c r="AP211" i="8"/>
  <c r="AP202" i="8"/>
  <c r="AP587" i="8"/>
  <c r="AP496" i="8"/>
  <c r="AP471" i="8"/>
  <c r="AP451" i="8"/>
  <c r="AP435" i="8"/>
  <c r="AP421" i="8"/>
  <c r="AP411" i="8"/>
  <c r="AP373" i="8"/>
  <c r="AP311" i="8"/>
  <c r="AP303" i="8"/>
  <c r="AP284" i="8"/>
  <c r="AP247" i="8"/>
  <c r="AP239" i="8"/>
  <c r="AP210" i="8"/>
  <c r="AP605" i="8"/>
  <c r="AP468" i="8"/>
  <c r="AP437" i="8"/>
  <c r="AP541" i="8"/>
  <c r="AP509" i="8"/>
  <c r="AP491" i="8"/>
  <c r="AP447" i="8"/>
  <c r="AP347" i="8"/>
  <c r="AP338" i="8"/>
  <c r="AP329" i="8"/>
  <c r="AP302" i="8"/>
  <c r="AP283" i="8"/>
  <c r="AP274" i="8"/>
  <c r="AP265" i="8"/>
  <c r="AP238" i="8"/>
  <c r="AP228" i="8"/>
  <c r="AP606" i="8"/>
  <c r="AP596" i="8"/>
  <c r="AP513" i="8"/>
  <c r="AP580" i="8"/>
  <c r="AP555" i="8"/>
  <c r="AP577" i="8"/>
  <c r="AP522" i="8"/>
  <c r="AP591" i="8"/>
  <c r="AP523" i="8"/>
  <c r="AP500" i="8"/>
  <c r="AP490" i="8"/>
  <c r="AP525" i="8"/>
  <c r="AP614" i="8"/>
  <c r="AP529" i="8"/>
  <c r="AP532" i="8"/>
  <c r="AP498" i="8"/>
  <c r="AP597" i="8"/>
  <c r="AP550" i="8"/>
  <c r="AP613" i="8"/>
  <c r="AP528" i="8"/>
  <c r="AP494" i="8"/>
  <c r="AP538" i="8"/>
  <c r="AP503" i="8"/>
  <c r="AP537" i="8"/>
  <c r="AP474" i="8"/>
  <c r="AP463" i="8"/>
  <c r="AP539" i="8"/>
  <c r="AP477" i="8"/>
  <c r="AP466" i="8"/>
  <c r="AP516" i="8"/>
  <c r="AP458" i="8"/>
  <c r="AP441" i="8"/>
  <c r="AP431" i="8"/>
  <c r="AP395" i="8"/>
  <c r="AP401" i="8"/>
  <c r="AP391" i="8"/>
  <c r="AP508" i="8"/>
  <c r="AP429" i="8"/>
  <c r="AP362" i="8"/>
  <c r="AP442" i="8"/>
  <c r="AP364" i="8"/>
  <c r="AP353" i="8"/>
  <c r="AP425" i="8"/>
  <c r="AP427" i="8"/>
  <c r="AP405" i="8"/>
  <c r="AP372" i="8"/>
  <c r="AP404" i="8"/>
  <c r="AP356" i="8"/>
  <c r="AP511" i="8"/>
  <c r="AP472" i="8"/>
  <c r="AP380" i="8"/>
  <c r="AP351" i="8"/>
  <c r="AP440" i="8"/>
  <c r="AP383" i="8"/>
  <c r="AP367" i="8"/>
  <c r="AP333" i="8"/>
  <c r="AP324" i="8"/>
  <c r="AP319" i="8"/>
  <c r="AP301" i="8"/>
  <c r="AP358" i="8"/>
  <c r="AP357" i="8"/>
  <c r="AP292" i="8"/>
  <c r="AP270" i="8"/>
  <c r="AP268" i="8"/>
  <c r="AP259" i="8"/>
  <c r="AP255" i="8"/>
  <c r="AP455" i="8"/>
  <c r="AP439" i="8"/>
  <c r="AP378" i="8"/>
  <c r="AP344" i="8"/>
  <c r="AP318" i="8"/>
  <c r="AP287" i="8"/>
  <c r="AP279" i="8"/>
  <c r="AP266" i="8"/>
  <c r="AP264" i="8"/>
  <c r="AP354" i="8"/>
  <c r="AP545" i="8"/>
  <c r="AP413" i="8"/>
  <c r="AP393" i="8"/>
  <c r="AP307" i="8"/>
  <c r="AP381" i="8"/>
  <c r="AP398" i="8"/>
  <c r="AP388" i="8"/>
  <c r="AP350" i="8"/>
  <c r="AP323" i="8"/>
  <c r="AP315" i="8"/>
  <c r="AP267" i="8"/>
  <c r="AP243" i="8"/>
  <c r="AP217" i="8"/>
  <c r="AP209" i="8"/>
  <c r="AP179" i="8"/>
  <c r="AP170" i="8"/>
  <c r="AP379" i="8"/>
  <c r="AP327" i="8"/>
  <c r="AP313" i="8"/>
  <c r="AP290" i="8"/>
  <c r="AP235" i="8"/>
  <c r="AP201" i="8"/>
  <c r="AP187" i="8"/>
  <c r="AP169" i="8"/>
  <c r="AP420" i="8"/>
  <c r="AP361" i="8"/>
  <c r="AP335" i="8"/>
  <c r="AP308" i="8"/>
  <c r="AP271" i="8"/>
  <c r="AP251" i="8"/>
  <c r="AP172" i="8"/>
  <c r="AP132" i="8"/>
  <c r="AP116" i="8"/>
  <c r="AP360" i="8"/>
  <c r="AP305" i="8"/>
  <c r="AP291" i="8"/>
  <c r="AP260" i="8"/>
  <c r="AP250" i="8"/>
  <c r="AP218" i="8"/>
  <c r="AP200" i="8"/>
  <c r="AP194" i="8"/>
  <c r="AP190" i="8"/>
  <c r="AP142" i="8"/>
  <c r="AP536" i="8"/>
  <c r="AP479" i="8"/>
  <c r="AP282" i="8"/>
  <c r="AP269" i="8"/>
  <c r="AP227" i="8"/>
  <c r="AP171" i="8"/>
  <c r="AP148" i="8"/>
  <c r="AP141" i="8"/>
  <c r="AP103" i="8"/>
  <c r="AP88" i="8"/>
  <c r="AP492" i="8"/>
  <c r="AP389" i="8"/>
  <c r="AP355" i="8"/>
  <c r="AP254" i="8"/>
  <c r="AP205" i="8"/>
  <c r="AP159" i="8"/>
  <c r="AP135" i="8"/>
  <c r="AP252" i="8"/>
  <c r="AP234" i="8"/>
  <c r="AP186" i="8"/>
  <c r="AP163" i="8"/>
  <c r="AP120" i="8"/>
  <c r="AP106" i="8"/>
  <c r="AP100" i="8"/>
  <c r="AP84" i="8"/>
  <c r="AP345" i="8"/>
  <c r="AP332" i="8"/>
  <c r="AP249" i="8"/>
  <c r="AP237" i="8"/>
  <c r="AP232" i="8"/>
  <c r="AP193" i="8"/>
  <c r="AP139" i="8"/>
  <c r="AP119" i="8"/>
  <c r="AP60" i="8"/>
  <c r="AP56" i="8"/>
  <c r="AP40" i="8"/>
  <c r="AP188" i="8"/>
  <c r="AP152" i="8"/>
  <c r="AP134" i="8"/>
  <c r="AP130" i="8"/>
  <c r="AP51" i="8"/>
  <c r="AP35" i="8"/>
  <c r="AP34" i="8" s="1"/>
  <c r="AP339" i="8"/>
  <c r="AP296" i="8"/>
  <c r="AP203" i="8"/>
  <c r="AP147" i="8"/>
  <c r="AP131" i="8"/>
  <c r="AP328" i="8"/>
  <c r="AP242" i="8"/>
  <c r="AP223" i="8"/>
  <c r="AP157" i="8"/>
  <c r="AP136" i="8"/>
  <c r="AP98" i="8"/>
  <c r="AP83" i="8"/>
  <c r="AP38" i="8"/>
  <c r="AP32" i="8"/>
  <c r="AP21" i="8"/>
  <c r="AP273" i="8"/>
  <c r="AP215" i="8"/>
  <c r="AP204" i="8"/>
  <c r="AP180" i="8"/>
  <c r="AP121" i="8"/>
  <c r="AP95" i="8"/>
  <c r="AP71" i="8"/>
  <c r="AP64" i="8"/>
  <c r="AP334" i="8"/>
  <c r="AP222" i="8"/>
  <c r="AP199" i="8"/>
  <c r="AP175" i="8"/>
  <c r="AP126" i="8"/>
  <c r="AP113" i="8"/>
  <c r="AP107" i="8"/>
  <c r="AP82" i="8"/>
  <c r="AP29" i="8"/>
  <c r="AP16" i="8"/>
  <c r="AP408" i="8"/>
  <c r="AP300" i="8"/>
  <c r="AP191" i="8"/>
  <c r="AP162" i="8"/>
  <c r="AP128" i="8"/>
  <c r="AP87" i="8"/>
  <c r="AP85" i="8"/>
  <c r="AP58" i="8"/>
  <c r="AP221" i="8"/>
  <c r="AP164" i="8"/>
  <c r="AP158" i="8"/>
  <c r="AP153" i="8"/>
  <c r="AP105" i="8"/>
  <c r="AP70" i="8"/>
  <c r="AP46" i="8"/>
  <c r="AP17" i="8"/>
  <c r="AP374" i="8"/>
  <c r="AP306" i="8"/>
  <c r="AP189" i="8"/>
  <c r="AP184" i="8"/>
  <c r="AP183" i="8"/>
  <c r="AP93" i="8"/>
  <c r="AP79" i="8"/>
  <c r="AP13" i="8"/>
  <c r="AP78" i="8"/>
  <c r="AP50" i="8"/>
  <c r="AP31" i="8"/>
  <c r="AP343" i="8"/>
  <c r="AP330" i="8"/>
  <c r="AP94" i="8"/>
  <c r="AP74" i="8"/>
  <c r="AP62" i="8"/>
  <c r="AP41" i="8"/>
  <c r="AP12" i="8"/>
  <c r="AP634" i="8"/>
  <c r="AP196" i="8"/>
  <c r="AP177" i="8"/>
  <c r="AP168" i="8"/>
  <c r="AP117" i="8"/>
  <c r="AP111" i="8"/>
  <c r="AP65" i="8"/>
  <c r="AP48" i="8"/>
  <c r="AP299" i="8"/>
  <c r="AP281" i="8"/>
  <c r="AP275" i="8"/>
  <c r="AP253" i="8"/>
  <c r="AP244" i="8"/>
  <c r="AP236" i="8"/>
  <c r="AP219" i="8"/>
  <c r="AP112" i="8"/>
  <c r="AP20" i="8"/>
  <c r="AP11" i="8"/>
  <c r="AP154" i="8"/>
  <c r="AP146" i="8"/>
  <c r="AP122" i="8"/>
  <c r="AP92" i="8"/>
  <c r="AP57" i="8"/>
  <c r="AP322" i="8"/>
  <c r="AP138" i="8"/>
  <c r="AP417" i="8"/>
  <c r="AP346" i="8"/>
  <c r="AP151" i="8"/>
  <c r="AP143" i="8"/>
  <c r="AP123" i="8"/>
  <c r="AP73" i="8"/>
  <c r="AP67" i="8"/>
  <c r="AP28" i="8"/>
  <c r="AP18" i="8"/>
  <c r="AP10" i="8"/>
  <c r="AP370" i="8"/>
  <c r="AP337" i="8"/>
  <c r="AP295" i="8"/>
  <c r="AP258" i="8"/>
  <c r="AP167" i="8"/>
  <c r="AP118" i="8"/>
  <c r="AP101" i="8"/>
  <c r="AP77" i="8"/>
  <c r="AP61" i="8"/>
  <c r="AP27" i="8"/>
  <c r="AP9" i="8"/>
  <c r="AP390" i="8"/>
  <c r="AP207" i="8"/>
  <c r="AP156" i="8"/>
  <c r="AP129" i="8"/>
  <c r="AP102" i="8"/>
  <c r="AP91" i="8"/>
  <c r="AP86" i="8"/>
  <c r="AP233" i="8"/>
  <c r="AP89" i="8"/>
  <c r="AP37" i="8"/>
  <c r="AP173" i="8"/>
  <c r="AP30" i="8"/>
  <c r="AP108" i="8"/>
  <c r="AP216" i="8"/>
  <c r="AP125" i="8"/>
  <c r="AP96" i="8"/>
  <c r="AP59" i="8"/>
  <c r="AP24" i="8"/>
  <c r="AP286" i="8"/>
  <c r="AP206" i="8"/>
  <c r="AP155" i="8"/>
  <c r="AP114" i="8"/>
  <c r="AP97" i="8"/>
  <c r="AP68" i="8"/>
  <c r="AP289" i="8"/>
  <c r="AP316" i="8"/>
  <c r="AP25" i="8"/>
  <c r="AP80" i="8"/>
  <c r="AP36" i="8"/>
  <c r="AP23" i="8"/>
  <c r="AP15" i="8"/>
  <c r="AP185" i="8"/>
  <c r="AP231" i="8"/>
  <c r="AP174" i="8"/>
  <c r="AP145" i="8"/>
  <c r="AP133" i="8"/>
  <c r="AP47" i="8"/>
  <c r="AP22" i="8"/>
  <c r="AP43" i="8"/>
  <c r="AP124" i="8"/>
  <c r="AP53" i="8"/>
  <c r="AP298" i="8"/>
  <c r="AP26" i="8"/>
  <c r="AP137" i="8"/>
  <c r="AP52" i="8"/>
  <c r="AP14" i="8"/>
  <c r="AP33" i="8"/>
  <c r="AP226" i="8"/>
  <c r="AP140" i="8"/>
  <c r="AP241" i="8"/>
  <c r="AP49" i="8"/>
  <c r="AP55" i="8"/>
  <c r="AP69" i="8"/>
  <c r="AP66" i="8"/>
  <c r="AP115" i="8"/>
  <c r="AP432" i="8"/>
  <c r="AP76" i="8"/>
  <c r="AP225" i="8"/>
  <c r="AP42" i="8"/>
  <c r="AP19" i="8"/>
  <c r="AP104" i="8"/>
  <c r="AP75" i="8"/>
  <c r="AP317" i="8"/>
  <c r="AO280" i="8"/>
  <c r="AO178" i="8"/>
  <c r="AO467" i="8"/>
  <c r="AO110" i="8"/>
  <c r="AN109" i="8"/>
  <c r="AO246" i="8"/>
  <c r="AO144" i="8"/>
  <c r="AO297" i="8"/>
  <c r="AO450" i="8"/>
  <c r="AO348" i="8"/>
  <c r="AO365" i="8"/>
  <c r="AO637" i="8"/>
  <c r="AN44" i="8"/>
  <c r="AO54" i="8"/>
  <c r="AO63" i="8"/>
  <c r="AO161" i="8"/>
  <c r="AO586" i="8"/>
  <c r="AO433" i="8"/>
  <c r="AO314" i="8"/>
  <c r="AO552" i="8"/>
  <c r="AO399" i="8"/>
  <c r="AO229" i="8"/>
  <c r="AO195" i="8"/>
  <c r="AO263" i="8"/>
  <c r="AO127" i="8"/>
  <c r="AO72" i="8"/>
  <c r="AO501" i="8"/>
  <c r="AO331" i="8"/>
  <c r="AO90" i="8"/>
  <c r="AO603" i="8"/>
  <c r="AF54" i="1"/>
  <c r="AF450" i="1"/>
  <c r="AF501" i="1"/>
  <c r="AF45" i="1"/>
  <c r="AD7" i="1"/>
  <c r="X17" i="10" s="1"/>
  <c r="AF569" i="1"/>
  <c r="AF34" i="1"/>
  <c r="AF620" i="1"/>
  <c r="AF90" i="1"/>
  <c r="AF654" i="1"/>
  <c r="AF161" i="1"/>
  <c r="AF297" i="1"/>
  <c r="AF671" i="1"/>
  <c r="AF518" i="1"/>
  <c r="AF416" i="1"/>
  <c r="AE44" i="1"/>
  <c r="AF63" i="1"/>
  <c r="AF314" i="1"/>
  <c r="AF399" i="1"/>
  <c r="AF280" i="1"/>
  <c r="AF99" i="1"/>
  <c r="AF81" i="1"/>
  <c r="AF552" i="1"/>
  <c r="AF382" i="1"/>
  <c r="AF110" i="1"/>
  <c r="AF72" i="1"/>
  <c r="AF695" i="1"/>
  <c r="AF348" i="1"/>
  <c r="AF365" i="1"/>
  <c r="AF689" i="1"/>
  <c r="AF229" i="1"/>
  <c r="AF586" i="1"/>
  <c r="AE109" i="1"/>
  <c r="AF637" i="1"/>
  <c r="AF484" i="1"/>
  <c r="AF263" i="1"/>
  <c r="AF535" i="1"/>
  <c r="AF39" i="1"/>
  <c r="AF127" i="1"/>
  <c r="AF212" i="1"/>
  <c r="AF467" i="1"/>
  <c r="AG12" i="1"/>
  <c r="AG28" i="1"/>
  <c r="AG23" i="1"/>
  <c r="AG38" i="1"/>
  <c r="AG43" i="1"/>
  <c r="AG50" i="1"/>
  <c r="AG62" i="1"/>
  <c r="AG67" i="1"/>
  <c r="AG83" i="1"/>
  <c r="AG98" i="1"/>
  <c r="AG11" i="1"/>
  <c r="AG49" i="1"/>
  <c r="AG51" i="1"/>
  <c r="AG57" i="1"/>
  <c r="AG78" i="1"/>
  <c r="AG93" i="1"/>
  <c r="AG18" i="1"/>
  <c r="AG60" i="1"/>
  <c r="AG121" i="1"/>
  <c r="AG138" i="1"/>
  <c r="AG158" i="1"/>
  <c r="AG164" i="1"/>
  <c r="AG184" i="1"/>
  <c r="AG15" i="1"/>
  <c r="AG21" i="1"/>
  <c r="AG35" i="1"/>
  <c r="AG76" i="1"/>
  <c r="AG107" i="1"/>
  <c r="AG129" i="1"/>
  <c r="AG193" i="1"/>
  <c r="AG210" i="1"/>
  <c r="AG219" i="1"/>
  <c r="AG29" i="1"/>
  <c r="AG31" i="1"/>
  <c r="AG69" i="1"/>
  <c r="AG108" i="1"/>
  <c r="AG130" i="1"/>
  <c r="AG162" i="1"/>
  <c r="AG14" i="1"/>
  <c r="AG56" i="1"/>
  <c r="AG92" i="1"/>
  <c r="AG94" i="1"/>
  <c r="AG102" i="1"/>
  <c r="AG134" i="1"/>
  <c r="AG139" i="1"/>
  <c r="AG198" i="1"/>
  <c r="AG228" i="1"/>
  <c r="AG240" i="1"/>
  <c r="AG261" i="1"/>
  <c r="AG266" i="1"/>
  <c r="AG287" i="1"/>
  <c r="AG304" i="1"/>
  <c r="AG320" i="1"/>
  <c r="AG337" i="1"/>
  <c r="AG363" i="1"/>
  <c r="AG380" i="1"/>
  <c r="AG88" i="1"/>
  <c r="AG167" i="1"/>
  <c r="AG172" i="1"/>
  <c r="AG177" i="1"/>
  <c r="AG197" i="1"/>
  <c r="AG235" i="1"/>
  <c r="AG256" i="1"/>
  <c r="AG277" i="1"/>
  <c r="AG282" i="1"/>
  <c r="AG299" i="1"/>
  <c r="AG315" i="1"/>
  <c r="AG332" i="1"/>
  <c r="AG358" i="1"/>
  <c r="AG375" i="1"/>
  <c r="AG390" i="1"/>
  <c r="AG30" i="1"/>
  <c r="AG40" i="1"/>
  <c r="AG46" i="1"/>
  <c r="AG141" i="1"/>
  <c r="AG159" i="1"/>
  <c r="AG202" i="1"/>
  <c r="AG205" i="1"/>
  <c r="AG213" i="1"/>
  <c r="AG218" i="1"/>
  <c r="AG223" i="1"/>
  <c r="AG255" i="1"/>
  <c r="AG270" i="1"/>
  <c r="AG285" i="1"/>
  <c r="AG298" i="1"/>
  <c r="AG324" i="1"/>
  <c r="AG376" i="1"/>
  <c r="AG406" i="1"/>
  <c r="AG427" i="1"/>
  <c r="AG442" i="1"/>
  <c r="AG453" i="1"/>
  <c r="AG470" i="1"/>
  <c r="AG491" i="1"/>
  <c r="AG508" i="1"/>
  <c r="AG525" i="1"/>
  <c r="AG540" i="1"/>
  <c r="AG557" i="1"/>
  <c r="AG579" i="1"/>
  <c r="AG595" i="1"/>
  <c r="AG612" i="1"/>
  <c r="AG629" i="1"/>
  <c r="AG646" i="1"/>
  <c r="AG663" i="1"/>
  <c r="AG680" i="1"/>
  <c r="AG701" i="1"/>
  <c r="AG13" i="1"/>
  <c r="AG71" i="1"/>
  <c r="AG77" i="1"/>
  <c r="AG103" i="1"/>
  <c r="AG119" i="1"/>
  <c r="AG126" i="1"/>
  <c r="AG152" i="1"/>
  <c r="AG174" i="1"/>
  <c r="AG185" i="1"/>
  <c r="AG192" i="1"/>
  <c r="AG199" i="1"/>
  <c r="AG239" i="1"/>
  <c r="AG254" i="1"/>
  <c r="AG269" i="1"/>
  <c r="AG284" i="1"/>
  <c r="AG296" i="1"/>
  <c r="AG309" i="1"/>
  <c r="AG323" i="1"/>
  <c r="AG336" i="1"/>
  <c r="AG352" i="1"/>
  <c r="AG401" i="1"/>
  <c r="AG422" i="1"/>
  <c r="AG437" i="1"/>
  <c r="AG464" i="1"/>
  <c r="AG481" i="1"/>
  <c r="AG486" i="1"/>
  <c r="AG503" i="1"/>
  <c r="AG520" i="1"/>
  <c r="AG551" i="1"/>
  <c r="AG568" i="1"/>
  <c r="AG574" i="1"/>
  <c r="AG590" i="1"/>
  <c r="AG607" i="1"/>
  <c r="AG624" i="1"/>
  <c r="AG641" i="1"/>
  <c r="AG658" i="1"/>
  <c r="AG675" i="1"/>
  <c r="AG690" i="1"/>
  <c r="AG22" i="1"/>
  <c r="AG41" i="1"/>
  <c r="AG53" i="1"/>
  <c r="AG55" i="1"/>
  <c r="AG64" i="1"/>
  <c r="AG91" i="1"/>
  <c r="AG133" i="1"/>
  <c r="AG190" i="1"/>
  <c r="AG252" i="1"/>
  <c r="AG342" i="1"/>
  <c r="AG356" i="1"/>
  <c r="AG362" i="1"/>
  <c r="AG396" i="1"/>
  <c r="AG443" i="1"/>
  <c r="AG458" i="1"/>
  <c r="AG509" i="1"/>
  <c r="AG522" i="1"/>
  <c r="AG534" i="1"/>
  <c r="AG539" i="1"/>
  <c r="AG576" i="1"/>
  <c r="AG602" i="1"/>
  <c r="AG615" i="1"/>
  <c r="AG628" i="1"/>
  <c r="AG664" i="1"/>
  <c r="AG677" i="1"/>
  <c r="AG694" i="1"/>
  <c r="AG180" i="1"/>
  <c r="AG292" i="1"/>
  <c r="AG305" i="1"/>
  <c r="AG369" i="1"/>
  <c r="AG394" i="1"/>
  <c r="AG411" i="1"/>
  <c r="AG456" i="1"/>
  <c r="AG24" i="1"/>
  <c r="AG87" i="1"/>
  <c r="AG116" i="1"/>
  <c r="AG214" i="1"/>
  <c r="AG221" i="1"/>
  <c r="AG232" i="1"/>
  <c r="AG238" i="1"/>
  <c r="AG249" i="1"/>
  <c r="AG272" i="1"/>
  <c r="AG278" i="1"/>
  <c r="AG289" i="1"/>
  <c r="AG295" i="1"/>
  <c r="AG316" i="1"/>
  <c r="AG322" i="1"/>
  <c r="AG366" i="1"/>
  <c r="AG372" i="1"/>
  <c r="AG395" i="1"/>
  <c r="AG400" i="1"/>
  <c r="AG457" i="1"/>
  <c r="AG485" i="1"/>
  <c r="AG521" i="1"/>
  <c r="AG533" i="1"/>
  <c r="AG538" i="1"/>
  <c r="AG550" i="1"/>
  <c r="AG575" i="1"/>
  <c r="AG601" i="1"/>
  <c r="AG614" i="1"/>
  <c r="AG627" i="1"/>
  <c r="AG640" i="1"/>
  <c r="AG676" i="1"/>
  <c r="AG688" i="1"/>
  <c r="AG693" i="1"/>
  <c r="AG73" i="1"/>
  <c r="AG97" i="1"/>
  <c r="AG106" i="1"/>
  <c r="AG157" i="1"/>
  <c r="AG160" i="1"/>
  <c r="AG169" i="1"/>
  <c r="AG241" i="1"/>
  <c r="AG258" i="1"/>
  <c r="AG275" i="1"/>
  <c r="AG286" i="1"/>
  <c r="AG319" i="1"/>
  <c r="AG381" i="1"/>
  <c r="AG386" i="1"/>
  <c r="AG426" i="1"/>
  <c r="AG469" i="1"/>
  <c r="AG61" i="1"/>
  <c r="AG74" i="1"/>
  <c r="AG149" i="1"/>
  <c r="AG176" i="1"/>
  <c r="AG215" i="1"/>
  <c r="AG250" i="1"/>
  <c r="AG253" i="1"/>
  <c r="AG290" i="1"/>
  <c r="AG293" i="1"/>
  <c r="AG308" i="1"/>
  <c r="AG325" i="1"/>
  <c r="AG328" i="1"/>
  <c r="AG349" i="1"/>
  <c r="AG389" i="1"/>
  <c r="AG397" i="1"/>
  <c r="AG418" i="1"/>
  <c r="AG459" i="1"/>
  <c r="AG510" i="1"/>
  <c r="AG516" i="1"/>
  <c r="AG563" i="1"/>
  <c r="AG587" i="1"/>
  <c r="AG616" i="1"/>
  <c r="AG623" i="1"/>
  <c r="AG635" i="1"/>
  <c r="AG665" i="1"/>
  <c r="AG672" i="1"/>
  <c r="AG699" i="1"/>
  <c r="AG25" i="1"/>
  <c r="AG48" i="1"/>
  <c r="AG59" i="1"/>
  <c r="AG115" i="1"/>
  <c r="AG124" i="1"/>
  <c r="AG208" i="1"/>
  <c r="AG226" i="1"/>
  <c r="AG268" i="1"/>
  <c r="AG317" i="1"/>
  <c r="AG335" i="1"/>
  <c r="AG392" i="1"/>
  <c r="AG420" i="1"/>
  <c r="AG454" i="1"/>
  <c r="AG471" i="1"/>
  <c r="AG476" i="1"/>
  <c r="AG487" i="1"/>
  <c r="AG523" i="1"/>
  <c r="AG546" i="1"/>
  <c r="AG585" i="1"/>
  <c r="AG593" i="1"/>
  <c r="AG642" i="1"/>
  <c r="AG648" i="1"/>
  <c r="AG378" i="1"/>
  <c r="AG405" i="1"/>
  <c r="AG549" i="1"/>
  <c r="AG609" i="1"/>
  <c r="AG651" i="1"/>
  <c r="AG17" i="1"/>
  <c r="AG32" i="1"/>
  <c r="AG117" i="1"/>
  <c r="AG125" i="1"/>
  <c r="AG136" i="1"/>
  <c r="AG231" i="1"/>
  <c r="AG262" i="1"/>
  <c r="AG300" i="1"/>
  <c r="AG338" i="1"/>
  <c r="AG355" i="1"/>
  <c r="AG424" i="1"/>
  <c r="AG431" i="1"/>
  <c r="AG506" i="1"/>
  <c r="AG553" i="1"/>
  <c r="AG559" i="1"/>
  <c r="AG618" i="1"/>
  <c r="AG655" i="1"/>
  <c r="AG661" i="1"/>
  <c r="AG227" i="1"/>
  <c r="AG291" i="1"/>
  <c r="AG294" i="1"/>
  <c r="AG367" i="1"/>
  <c r="AG370" i="1"/>
  <c r="AG33" i="1"/>
  <c r="AG58" i="1"/>
  <c r="AG105" i="1"/>
  <c r="AG142" i="1"/>
  <c r="AG150" i="1"/>
  <c r="AG204" i="1"/>
  <c r="AG233" i="1"/>
  <c r="AG236" i="1"/>
  <c r="AG273" i="1"/>
  <c r="AG340" i="1"/>
  <c r="AG343" i="1"/>
  <c r="AG357" i="1"/>
  <c r="AG360" i="1"/>
  <c r="AG403" i="1"/>
  <c r="AG412" i="1"/>
  <c r="AG513" i="1"/>
  <c r="AG526" i="1"/>
  <c r="AG532" i="1"/>
  <c r="AG537" i="1"/>
  <c r="AG566" i="1"/>
  <c r="AG570" i="1"/>
  <c r="AG596" i="1"/>
  <c r="AG632" i="1"/>
  <c r="AG639" i="1"/>
  <c r="AG668" i="1"/>
  <c r="AG681" i="1"/>
  <c r="AG687" i="1"/>
  <c r="AG692" i="1"/>
  <c r="AG265" i="1"/>
  <c r="AG311" i="1"/>
  <c r="AG429" i="1"/>
  <c r="AG452" i="1"/>
  <c r="AG461" i="1"/>
  <c r="AG493" i="1"/>
  <c r="AG529" i="1"/>
  <c r="AG573" i="1"/>
  <c r="AG599" i="1"/>
  <c r="AG678" i="1"/>
  <c r="AG684" i="1"/>
  <c r="AG9" i="1"/>
  <c r="AG89" i="1"/>
  <c r="AG143" i="1"/>
  <c r="AG151" i="1"/>
  <c r="AG168" i="1"/>
  <c r="AG194" i="1"/>
  <c r="AG216" i="1"/>
  <c r="AG248" i="1"/>
  <c r="AG251" i="1"/>
  <c r="AG276" i="1"/>
  <c r="AG279" i="1"/>
  <c r="AG288" i="1"/>
  <c r="AG346" i="1"/>
  <c r="AG407" i="1"/>
  <c r="AG414" i="1"/>
  <c r="AG435" i="1"/>
  <c r="AG444" i="1"/>
  <c r="AG479" i="1"/>
  <c r="AG490" i="1"/>
  <c r="AG496" i="1"/>
  <c r="AG543" i="1"/>
  <c r="AG582" i="1"/>
  <c r="AG645" i="1"/>
  <c r="AG259" i="1"/>
  <c r="AG463" i="1"/>
  <c r="AG465" i="1"/>
  <c r="AG473" i="1"/>
  <c r="AG482" i="1"/>
  <c r="AG499" i="1"/>
  <c r="AG606" i="1"/>
  <c r="AG625" i="1"/>
  <c r="AG170" i="1"/>
  <c r="AG186" i="1"/>
  <c r="AG200" i="1"/>
  <c r="AG209" i="1"/>
  <c r="AG242" i="1"/>
  <c r="AG409" i="1"/>
  <c r="AG135" i="1"/>
  <c r="AG20" i="1"/>
  <c r="AG26" i="1"/>
  <c r="AG111" i="1"/>
  <c r="AG147" i="1"/>
  <c r="AG171" i="1"/>
  <c r="AG179" i="1"/>
  <c r="AG183" i="1"/>
  <c r="AG211" i="1"/>
  <c r="AG217" i="1"/>
  <c r="AG307" i="1"/>
  <c r="AG321" i="1"/>
  <c r="AG388" i="1"/>
  <c r="AG70" i="1"/>
  <c r="AG189" i="1"/>
  <c r="AG16" i="1"/>
  <c r="AG85" i="1"/>
  <c r="AG118" i="1"/>
  <c r="AG137" i="1"/>
  <c r="AG140" i="1"/>
  <c r="AG146" i="1"/>
  <c r="AG173" i="1"/>
  <c r="AG182" i="1"/>
  <c r="AG234" i="1"/>
  <c r="AG113" i="1"/>
  <c r="AG132" i="1"/>
  <c r="AG264" i="1"/>
  <c r="AG313" i="1"/>
  <c r="AG345" i="1"/>
  <c r="AG351" i="1"/>
  <c r="AG377" i="1"/>
  <c r="AG410" i="1"/>
  <c r="AG413" i="1"/>
  <c r="AG480" i="1"/>
  <c r="AG536" i="1"/>
  <c r="AG542" i="1"/>
  <c r="AG42" i="1"/>
  <c r="AG47" i="1"/>
  <c r="AG156" i="1"/>
  <c r="AG165" i="1"/>
  <c r="AG201" i="1"/>
  <c r="AG237" i="1"/>
  <c r="AG247" i="1"/>
  <c r="AG318" i="1"/>
  <c r="AG371" i="1"/>
  <c r="AG408" i="1"/>
  <c r="AG123" i="1"/>
  <c r="AG153" i="1"/>
  <c r="AG86" i="1"/>
  <c r="AG100" i="1"/>
  <c r="AG339" i="1"/>
  <c r="AG404" i="1"/>
  <c r="AG441" i="1"/>
  <c r="AG477" i="1"/>
  <c r="AG478" i="1"/>
  <c r="AG531" i="1"/>
  <c r="AG560" i="1"/>
  <c r="AG588" i="1"/>
  <c r="AG594" i="1"/>
  <c r="AG638" i="1"/>
  <c r="AG644" i="1"/>
  <c r="AG685" i="1"/>
  <c r="AG702" i="1"/>
  <c r="AG104" i="1"/>
  <c r="AG244" i="1"/>
  <c r="AG421" i="1"/>
  <c r="AG439" i="1"/>
  <c r="AG561" i="1"/>
  <c r="AG567" i="1"/>
  <c r="AG589" i="1"/>
  <c r="AG630" i="1"/>
  <c r="AG703" i="1"/>
  <c r="AG10" i="1"/>
  <c r="AG80" i="1"/>
  <c r="AG225" i="1"/>
  <c r="AG306" i="1"/>
  <c r="AG310" i="1"/>
  <c r="AG374" i="1"/>
  <c r="AG385" i="1"/>
  <c r="AG492" i="1"/>
  <c r="AG504" i="1"/>
  <c r="AG505" i="1"/>
  <c r="AG517" i="1"/>
  <c r="AG519" i="1"/>
  <c r="AG530" i="1"/>
  <c r="AG541" i="1"/>
  <c r="AG27" i="1"/>
  <c r="AG175" i="1"/>
  <c r="AG181" i="1"/>
  <c r="AG206" i="1"/>
  <c r="AG488" i="1"/>
  <c r="AG548" i="1"/>
  <c r="AG592" i="1"/>
  <c r="AG598" i="1"/>
  <c r="AG330" i="1"/>
  <c r="AG387" i="1"/>
  <c r="AG631" i="1"/>
  <c r="AG419" i="1"/>
  <c r="AG37" i="1"/>
  <c r="AG79" i="1"/>
  <c r="AG128" i="1"/>
  <c r="AG347" i="1"/>
  <c r="AG353" i="1"/>
  <c r="AG402" i="1"/>
  <c r="AG512" i="1"/>
  <c r="AG591" i="1"/>
  <c r="AG597" i="1"/>
  <c r="AG52" i="1"/>
  <c r="AG68" i="1"/>
  <c r="AG230" i="1"/>
  <c r="AG301" i="1"/>
  <c r="AG333" i="1"/>
  <c r="AG428" i="1"/>
  <c r="AG447" i="1"/>
  <c r="AG547" i="1"/>
  <c r="AG600" i="1"/>
  <c r="AG610" i="1"/>
  <c r="AG622" i="1"/>
  <c r="AG19" i="1"/>
  <c r="AG84" i="1"/>
  <c r="AG260" i="1"/>
  <c r="AG368" i="1"/>
  <c r="AG383" i="1"/>
  <c r="AG398" i="1"/>
  <c r="AG434" i="1"/>
  <c r="AG438" i="1"/>
  <c r="AG494" i="1"/>
  <c r="AG605" i="1"/>
  <c r="AG608" i="1"/>
  <c r="AG611" i="1"/>
  <c r="AG604" i="1"/>
  <c r="AG613" i="1"/>
  <c r="AG145" i="1"/>
  <c r="AG303" i="1"/>
  <c r="AG364" i="1"/>
  <c r="AG511" i="1"/>
  <c r="AG36" i="1"/>
  <c r="AG114" i="1"/>
  <c r="AG122" i="1"/>
  <c r="AG131" i="1"/>
  <c r="AG163" i="1"/>
  <c r="AG334" i="1"/>
  <c r="AG446" i="1"/>
  <c r="AG483" i="1"/>
  <c r="AG527" i="1"/>
  <c r="AG565" i="1"/>
  <c r="AG583" i="1"/>
  <c r="AG679" i="1"/>
  <c r="AG698" i="1"/>
  <c r="AG417" i="1"/>
  <c r="AG507" i="1"/>
  <c r="AG555" i="1"/>
  <c r="AG581" i="1"/>
  <c r="AG633" i="1"/>
  <c r="AG656" i="1"/>
  <c r="AG191" i="1"/>
  <c r="AG312" i="1"/>
  <c r="AG391" i="1"/>
  <c r="AG393" i="1"/>
  <c r="AG468" i="1"/>
  <c r="AG497" i="1"/>
  <c r="AG617" i="1"/>
  <c r="AG652" i="1"/>
  <c r="AG674" i="1"/>
  <c r="AG65" i="1"/>
  <c r="AG207" i="1"/>
  <c r="AG220" i="1"/>
  <c r="AG257" i="1"/>
  <c r="AG283" i="1"/>
  <c r="AG326" i="1"/>
  <c r="AG682" i="1"/>
  <c r="AG502" i="1"/>
  <c r="AG564" i="1"/>
  <c r="AG621" i="1"/>
  <c r="AG359" i="1"/>
  <c r="AG423" i="1"/>
  <c r="AG462" i="1"/>
  <c r="AG673" i="1"/>
  <c r="AG101" i="1"/>
  <c r="AG155" i="1"/>
  <c r="AG188" i="1"/>
  <c r="AG196" i="1"/>
  <c r="AG203" i="1"/>
  <c r="AG274" i="1"/>
  <c r="AG361" i="1"/>
  <c r="AG432" i="1"/>
  <c r="AG448" i="1"/>
  <c r="AG475" i="1"/>
  <c r="AG556" i="1"/>
  <c r="AG626" i="1"/>
  <c r="AG634" i="1"/>
  <c r="AG647" i="1"/>
  <c r="AG657" i="1"/>
  <c r="AG669" i="1"/>
  <c r="AG75" i="1"/>
  <c r="AG82" i="1"/>
  <c r="AG148" i="1"/>
  <c r="AG245" i="1"/>
  <c r="AG430" i="1"/>
  <c r="AG451" i="1"/>
  <c r="AG489" i="1"/>
  <c r="AG515" i="1"/>
  <c r="AG524" i="1"/>
  <c r="AG545" i="1"/>
  <c r="AG578" i="1"/>
  <c r="AG686" i="1"/>
  <c r="AG660" i="1"/>
  <c r="AG96" i="1"/>
  <c r="AG302" i="1"/>
  <c r="AG460" i="1"/>
  <c r="AG643" i="1"/>
  <c r="AG691" i="1"/>
  <c r="AG281" i="1"/>
  <c r="AG384" i="1"/>
  <c r="AG697" i="1"/>
  <c r="AG120" i="1"/>
  <c r="AG243" i="1"/>
  <c r="AG327" i="1"/>
  <c r="AG329" i="1"/>
  <c r="AG373" i="1"/>
  <c r="AG455" i="1"/>
  <c r="AG577" i="1"/>
  <c r="AG650" i="1"/>
  <c r="AG415" i="1"/>
  <c r="AG425" i="1"/>
  <c r="AG498" i="1"/>
  <c r="AG571" i="1"/>
  <c r="AG379" i="1"/>
  <c r="AG440" i="1"/>
  <c r="AG636" i="1"/>
  <c r="AG112" i="1"/>
  <c r="AG436" i="1"/>
  <c r="AG445" i="1"/>
  <c r="AG472" i="1"/>
  <c r="AG528" i="1"/>
  <c r="AG350" i="1"/>
  <c r="AG344" i="1"/>
  <c r="AG95" i="1"/>
  <c r="AG154" i="1"/>
  <c r="AG222" i="1"/>
  <c r="AG271" i="1"/>
  <c r="AG514" i="1"/>
  <c r="AG619" i="1"/>
  <c r="AG670" i="1"/>
  <c r="AG562" i="1"/>
  <c r="AG700" i="1"/>
  <c r="AG166" i="1"/>
  <c r="AG224" i="1"/>
  <c r="AG267" i="1"/>
  <c r="AG466" i="1"/>
  <c r="AG683" i="1"/>
  <c r="AG649" i="1"/>
  <c r="AG66" i="1"/>
  <c r="AG662" i="1"/>
  <c r="AG500" i="1"/>
  <c r="AG653" i="1"/>
  <c r="AG558" i="1"/>
  <c r="AG474" i="1"/>
  <c r="AG580" i="1"/>
  <c r="AG667" i="1"/>
  <c r="AG341" i="1"/>
  <c r="AG572" i="1"/>
  <c r="AG584" i="1"/>
  <c r="AG659" i="1"/>
  <c r="AG354" i="1"/>
  <c r="AG449" i="1"/>
  <c r="AG495" i="1"/>
  <c r="AG187" i="1"/>
  <c r="AG554" i="1"/>
  <c r="AG666" i="1"/>
  <c r="AG544" i="1"/>
  <c r="AF433" i="1"/>
  <c r="AF144" i="1"/>
  <c r="AF331" i="1"/>
  <c r="AF603" i="1"/>
  <c r="AF246" i="1"/>
  <c r="AF195" i="1"/>
  <c r="AF178" i="1"/>
  <c r="AB5" i="1"/>
  <c r="V18" i="10" s="1"/>
  <c r="AC5" i="1"/>
  <c r="W18" i="10" s="1"/>
  <c r="AH6" i="1"/>
  <c r="AI4" i="1"/>
  <c r="AD8" i="1" l="1"/>
  <c r="X13" i="10"/>
  <c r="X15" i="10" s="1"/>
  <c r="AN11" i="10"/>
  <c r="AN12" i="10"/>
  <c r="AM5" i="8"/>
  <c r="AN7" i="8"/>
  <c r="AN5" i="8" s="1"/>
  <c r="AP90" i="8"/>
  <c r="AP212" i="8"/>
  <c r="AS4" i="8"/>
  <c r="AR6" i="8"/>
  <c r="AP365" i="8"/>
  <c r="AP501" i="8"/>
  <c r="AP195" i="8"/>
  <c r="AP382" i="8"/>
  <c r="AP620" i="8"/>
  <c r="AP144" i="8"/>
  <c r="AP671" i="8"/>
  <c r="AP331" i="8"/>
  <c r="AP603" i="8"/>
  <c r="AP637" i="8"/>
  <c r="AP99" i="8"/>
  <c r="AP416" i="8"/>
  <c r="AP280" i="8"/>
  <c r="AP246" i="8"/>
  <c r="AP569" i="8"/>
  <c r="AO44" i="8"/>
  <c r="AP229" i="8"/>
  <c r="AP63" i="8"/>
  <c r="AP348" i="8"/>
  <c r="AP54" i="8"/>
  <c r="AP314" i="8"/>
  <c r="AP654" i="8"/>
  <c r="AP433" i="8"/>
  <c r="AP72" i="8"/>
  <c r="AP586" i="8"/>
  <c r="AP297" i="8"/>
  <c r="AP518" i="8"/>
  <c r="AP689" i="8"/>
  <c r="AP110" i="8"/>
  <c r="AP535" i="8"/>
  <c r="AP127" i="8"/>
  <c r="AQ701" i="8"/>
  <c r="AQ685" i="8"/>
  <c r="AQ683" i="8"/>
  <c r="AQ703" i="8"/>
  <c r="AQ678" i="8"/>
  <c r="AQ662" i="8"/>
  <c r="AQ679" i="8"/>
  <c r="AQ677" i="8"/>
  <c r="AQ670" i="8"/>
  <c r="AQ688" i="8"/>
  <c r="AQ699" i="8"/>
  <c r="AQ697" i="8"/>
  <c r="AQ692" i="8"/>
  <c r="AQ675" i="8"/>
  <c r="AQ668" i="8"/>
  <c r="AQ656" i="8"/>
  <c r="AQ686" i="8"/>
  <c r="AQ655" i="8"/>
  <c r="AQ640" i="8"/>
  <c r="AQ696" i="8"/>
  <c r="AQ690" i="8"/>
  <c r="AQ680" i="8"/>
  <c r="AQ669" i="8"/>
  <c r="AQ646" i="8"/>
  <c r="AQ630" i="8"/>
  <c r="AQ614" i="8"/>
  <c r="AQ676" i="8"/>
  <c r="AQ687" i="8"/>
  <c r="AQ674" i="8"/>
  <c r="AQ663" i="8"/>
  <c r="AQ629" i="8"/>
  <c r="AQ611" i="8"/>
  <c r="AQ682" i="8"/>
  <c r="AQ673" i="8"/>
  <c r="AQ693" i="8"/>
  <c r="AQ643" i="8"/>
  <c r="AQ672" i="8"/>
  <c r="AQ617" i="8"/>
  <c r="AQ625" i="8"/>
  <c r="AQ691" i="8"/>
  <c r="AQ666" i="8"/>
  <c r="AQ667" i="8"/>
  <c r="AQ645" i="8"/>
  <c r="AQ641" i="8"/>
  <c r="AQ618" i="8"/>
  <c r="AQ612" i="8"/>
  <c r="AQ600" i="8"/>
  <c r="AQ584" i="8"/>
  <c r="AQ700" i="8"/>
  <c r="AQ657" i="8"/>
  <c r="AQ639" i="8"/>
  <c r="AQ605" i="8"/>
  <c r="AQ595" i="8"/>
  <c r="AQ664" i="8"/>
  <c r="AQ632" i="8"/>
  <c r="AQ681" i="8"/>
  <c r="AQ661" i="8"/>
  <c r="AQ601" i="8"/>
  <c r="AQ585" i="8"/>
  <c r="AQ665" i="8"/>
  <c r="AQ636" i="8"/>
  <c r="AQ628" i="8"/>
  <c r="AQ609" i="8"/>
  <c r="AQ590" i="8"/>
  <c r="AQ559" i="8"/>
  <c r="AQ651" i="8"/>
  <c r="AQ623" i="8"/>
  <c r="AQ647" i="8"/>
  <c r="AQ627" i="8"/>
  <c r="AQ622" i="8"/>
  <c r="AQ619" i="8"/>
  <c r="AQ607" i="8"/>
  <c r="AQ589" i="8"/>
  <c r="AQ653" i="8"/>
  <c r="AQ652" i="8"/>
  <c r="AQ631" i="8"/>
  <c r="AQ570" i="8"/>
  <c r="AQ544" i="8"/>
  <c r="AQ528" i="8"/>
  <c r="AQ512" i="8"/>
  <c r="AQ496" i="8"/>
  <c r="AQ660" i="8"/>
  <c r="AQ567" i="8"/>
  <c r="AQ539" i="8"/>
  <c r="AQ650" i="8"/>
  <c r="AQ634" i="8"/>
  <c r="AQ608" i="8"/>
  <c r="AQ598" i="8"/>
  <c r="AQ594" i="8"/>
  <c r="AQ583" i="8"/>
  <c r="AQ557" i="8"/>
  <c r="AQ550" i="8"/>
  <c r="AQ545" i="8"/>
  <c r="AQ529" i="8"/>
  <c r="AQ513" i="8"/>
  <c r="AQ497" i="8"/>
  <c r="AQ649" i="8"/>
  <c r="AQ644" i="8"/>
  <c r="AQ593" i="8"/>
  <c r="AQ588" i="8"/>
  <c r="AQ578" i="8"/>
  <c r="AQ576" i="8"/>
  <c r="AQ542" i="8"/>
  <c r="AQ533" i="8"/>
  <c r="AQ498" i="8"/>
  <c r="AQ470" i="8"/>
  <c r="AQ454" i="8"/>
  <c r="AQ702" i="8"/>
  <c r="AQ648" i="8"/>
  <c r="AQ597" i="8"/>
  <c r="AQ574" i="8"/>
  <c r="AQ564" i="8"/>
  <c r="AQ563" i="8"/>
  <c r="AQ551" i="8"/>
  <c r="AQ541" i="8"/>
  <c r="AQ530" i="8"/>
  <c r="AQ524" i="8"/>
  <c r="AQ658" i="8"/>
  <c r="AQ642" i="8"/>
  <c r="AQ580" i="8"/>
  <c r="AQ568" i="8"/>
  <c r="AQ495" i="8"/>
  <c r="AQ488" i="8"/>
  <c r="AQ471" i="8"/>
  <c r="AQ455" i="8"/>
  <c r="AQ439" i="8"/>
  <c r="AQ423" i="8"/>
  <c r="AQ698" i="8"/>
  <c r="AQ582" i="8"/>
  <c r="AQ575" i="8"/>
  <c r="AQ546" i="8"/>
  <c r="AQ519" i="8"/>
  <c r="AQ504" i="8"/>
  <c r="AQ464" i="8"/>
  <c r="AQ440" i="8"/>
  <c r="AQ421" i="8"/>
  <c r="AQ413" i="8"/>
  <c r="AQ397" i="8"/>
  <c r="AQ604" i="8"/>
  <c r="AQ526" i="8"/>
  <c r="AQ520" i="8"/>
  <c r="AQ505" i="8"/>
  <c r="AQ491" i="8"/>
  <c r="AQ458" i="8"/>
  <c r="AQ602" i="8"/>
  <c r="AQ599" i="8"/>
  <c r="AQ573" i="8"/>
  <c r="AQ556" i="8"/>
  <c r="AQ638" i="8"/>
  <c r="AQ606" i="8"/>
  <c r="AQ548" i="8"/>
  <c r="AQ538" i="8"/>
  <c r="AQ521" i="8"/>
  <c r="AQ490" i="8"/>
  <c r="AQ475" i="8"/>
  <c r="AQ438" i="8"/>
  <c r="AQ431" i="8"/>
  <c r="AQ414" i="8"/>
  <c r="AQ398" i="8"/>
  <c r="AQ366" i="8"/>
  <c r="AQ616" i="8"/>
  <c r="AQ558" i="8"/>
  <c r="AQ510" i="8"/>
  <c r="AQ476" i="8"/>
  <c r="AQ469" i="8"/>
  <c r="AQ462" i="8"/>
  <c r="AQ430" i="8"/>
  <c r="AQ412" i="8"/>
  <c r="AQ406" i="8"/>
  <c r="AQ403" i="8"/>
  <c r="AQ384" i="8"/>
  <c r="AQ377" i="8"/>
  <c r="AQ621" i="8"/>
  <c r="AQ515" i="8"/>
  <c r="AQ493" i="8"/>
  <c r="AQ486" i="8"/>
  <c r="AQ466" i="8"/>
  <c r="AQ437" i="8"/>
  <c r="AQ429" i="8"/>
  <c r="AQ389" i="8"/>
  <c r="AQ370" i="8"/>
  <c r="AQ635" i="8"/>
  <c r="AQ626" i="8"/>
  <c r="AQ543" i="8"/>
  <c r="AQ502" i="8"/>
  <c r="AQ501" i="8" s="1"/>
  <c r="AQ480" i="8"/>
  <c r="AQ684" i="8"/>
  <c r="AQ587" i="8"/>
  <c r="AQ507" i="8"/>
  <c r="AQ477" i="8"/>
  <c r="AQ459" i="8"/>
  <c r="AQ445" i="8"/>
  <c r="AQ444" i="8"/>
  <c r="AQ391" i="8"/>
  <c r="AQ624" i="8"/>
  <c r="AQ514" i="8"/>
  <c r="AQ487" i="8"/>
  <c r="AQ485" i="8"/>
  <c r="AQ483" i="8"/>
  <c r="AQ482" i="8"/>
  <c r="AQ443" i="8"/>
  <c r="AQ392" i="8"/>
  <c r="AQ385" i="8"/>
  <c r="AQ375" i="8"/>
  <c r="AQ368" i="8"/>
  <c r="AQ363" i="8"/>
  <c r="AQ359" i="8"/>
  <c r="AQ352" i="8"/>
  <c r="AQ336" i="8"/>
  <c r="AQ320" i="8"/>
  <c r="AQ304" i="8"/>
  <c r="AQ288" i="8"/>
  <c r="AQ272" i="8"/>
  <c r="AQ256" i="8"/>
  <c r="AQ240" i="8"/>
  <c r="AQ224" i="8"/>
  <c r="AQ208" i="8"/>
  <c r="AQ192" i="8"/>
  <c r="AQ176" i="8"/>
  <c r="AQ160" i="8"/>
  <c r="AQ499" i="8"/>
  <c r="AQ461" i="8"/>
  <c r="AQ427" i="8"/>
  <c r="AQ347" i="8"/>
  <c r="AQ315" i="8"/>
  <c r="AQ299" i="8"/>
  <c r="AQ283" i="8"/>
  <c r="AQ267" i="8"/>
  <c r="AQ251" i="8"/>
  <c r="AQ235" i="8"/>
  <c r="AQ219" i="8"/>
  <c r="AQ203" i="8"/>
  <c r="AQ187" i="8"/>
  <c r="AQ171" i="8"/>
  <c r="AQ155" i="8"/>
  <c r="AQ139" i="8"/>
  <c r="AQ572" i="8"/>
  <c r="AQ565" i="8"/>
  <c r="AQ554" i="8"/>
  <c r="AQ527" i="8"/>
  <c r="AQ489" i="8"/>
  <c r="AQ460" i="8"/>
  <c r="AQ456" i="8"/>
  <c r="AQ474" i="8"/>
  <c r="AQ453" i="8"/>
  <c r="AQ434" i="8"/>
  <c r="AQ411" i="8"/>
  <c r="AQ400" i="8"/>
  <c r="AQ393" i="8"/>
  <c r="AQ374" i="8"/>
  <c r="AQ367" i="8"/>
  <c r="AQ357" i="8"/>
  <c r="AQ353" i="8"/>
  <c r="AQ337" i="8"/>
  <c r="AQ321" i="8"/>
  <c r="AQ305" i="8"/>
  <c r="AQ289" i="8"/>
  <c r="AQ273" i="8"/>
  <c r="AQ257" i="8"/>
  <c r="AQ241" i="8"/>
  <c r="AQ225" i="8"/>
  <c r="AQ209" i="8"/>
  <c r="AQ193" i="8"/>
  <c r="AQ177" i="8"/>
  <c r="AQ145" i="8"/>
  <c r="AQ592" i="8"/>
  <c r="AQ451" i="8"/>
  <c r="AQ446" i="8"/>
  <c r="AQ435" i="8"/>
  <c r="AQ402" i="8"/>
  <c r="AQ373" i="8"/>
  <c r="AQ311" i="8"/>
  <c r="AQ303" i="8"/>
  <c r="AQ284" i="8"/>
  <c r="AQ247" i="8"/>
  <c r="AQ239" i="8"/>
  <c r="AQ210" i="8"/>
  <c r="AQ201" i="8"/>
  <c r="AQ581" i="8"/>
  <c r="AQ571" i="8"/>
  <c r="AQ478" i="8"/>
  <c r="AQ468" i="8"/>
  <c r="AQ422" i="8"/>
  <c r="AQ381" i="8"/>
  <c r="AQ339" i="8"/>
  <c r="AQ330" i="8"/>
  <c r="AQ293" i="8"/>
  <c r="AQ275" i="8"/>
  <c r="AQ266" i="8"/>
  <c r="AQ694" i="8"/>
  <c r="AQ610" i="8"/>
  <c r="AQ509" i="8"/>
  <c r="AQ447" i="8"/>
  <c r="AQ436" i="8"/>
  <c r="AQ566" i="8"/>
  <c r="AQ523" i="8"/>
  <c r="AQ463" i="8"/>
  <c r="AQ452" i="8"/>
  <c r="AQ420" i="8"/>
  <c r="AQ419" i="8"/>
  <c r="AQ415" i="8"/>
  <c r="AQ386" i="8"/>
  <c r="AQ356" i="8"/>
  <c r="AQ328" i="8"/>
  <c r="AQ301" i="8"/>
  <c r="AQ292" i="8"/>
  <c r="AQ264" i="8"/>
  <c r="AQ237" i="8"/>
  <c r="AQ562" i="8"/>
  <c r="AQ561" i="8"/>
  <c r="AQ591" i="8"/>
  <c r="AQ553" i="8"/>
  <c r="AQ534" i="8"/>
  <c r="AQ532" i="8"/>
  <c r="AQ531" i="8"/>
  <c r="AQ516" i="8"/>
  <c r="AQ615" i="8"/>
  <c r="AQ579" i="8"/>
  <c r="AQ549" i="8"/>
  <c r="AQ555" i="8"/>
  <c r="AQ508" i="8"/>
  <c r="AQ659" i="8"/>
  <c r="AQ633" i="8"/>
  <c r="AQ537" i="8"/>
  <c r="AQ596" i="8"/>
  <c r="AQ540" i="8"/>
  <c r="AQ503" i="8"/>
  <c r="AQ525" i="8"/>
  <c r="AQ536" i="8"/>
  <c r="AQ535" i="8" s="1"/>
  <c r="AQ500" i="8"/>
  <c r="AQ432" i="8"/>
  <c r="AQ613" i="8"/>
  <c r="AQ506" i="8"/>
  <c r="AQ547" i="8"/>
  <c r="AQ560" i="8"/>
  <c r="AQ577" i="8"/>
  <c r="AQ517" i="8"/>
  <c r="AQ442" i="8"/>
  <c r="AQ448" i="8"/>
  <c r="AQ511" i="8"/>
  <c r="AQ465" i="8"/>
  <c r="AQ522" i="8"/>
  <c r="AQ473" i="8"/>
  <c r="AQ401" i="8"/>
  <c r="AQ396" i="8"/>
  <c r="AQ457" i="8"/>
  <c r="AQ428" i="8"/>
  <c r="AQ418" i="8"/>
  <c r="AQ472" i="8"/>
  <c r="AQ425" i="8"/>
  <c r="AQ407" i="8"/>
  <c r="AQ369" i="8"/>
  <c r="AQ494" i="8"/>
  <c r="AQ409" i="8"/>
  <c r="AQ371" i="8"/>
  <c r="AQ410" i="8"/>
  <c r="AQ405" i="8"/>
  <c r="AQ479" i="8"/>
  <c r="AQ390" i="8"/>
  <c r="AQ379" i="8"/>
  <c r="AQ380" i="8"/>
  <c r="AQ351" i="8"/>
  <c r="AQ325" i="8"/>
  <c r="AQ424" i="8"/>
  <c r="AQ395" i="8"/>
  <c r="AQ361" i="8"/>
  <c r="AQ360" i="8"/>
  <c r="AQ349" i="8"/>
  <c r="AQ308" i="8"/>
  <c r="AQ295" i="8"/>
  <c r="AQ286" i="8"/>
  <c r="AQ282" i="8"/>
  <c r="AQ449" i="8"/>
  <c r="AQ387" i="8"/>
  <c r="AQ324" i="8"/>
  <c r="AQ319" i="8"/>
  <c r="AQ492" i="8"/>
  <c r="AQ350" i="8"/>
  <c r="AQ341" i="8"/>
  <c r="AQ332" i="8"/>
  <c r="AQ298" i="8"/>
  <c r="AQ481" i="8"/>
  <c r="AQ378" i="8"/>
  <c r="AQ364" i="8"/>
  <c r="AQ344" i="8"/>
  <c r="AQ340" i="8"/>
  <c r="AQ326" i="8"/>
  <c r="AQ318" i="8"/>
  <c r="AQ287" i="8"/>
  <c r="AQ279" i="8"/>
  <c r="AQ355" i="8"/>
  <c r="AQ335" i="8"/>
  <c r="AQ313" i="8"/>
  <c r="AQ312" i="8"/>
  <c r="AQ307" i="8"/>
  <c r="AQ302" i="8"/>
  <c r="AQ285" i="8"/>
  <c r="AQ211" i="8"/>
  <c r="AQ343" i="8"/>
  <c r="AQ323" i="8"/>
  <c r="AQ317" i="8"/>
  <c r="AQ259" i="8"/>
  <c r="AQ254" i="8"/>
  <c r="AQ327" i="8"/>
  <c r="AQ290" i="8"/>
  <c r="AQ278" i="8"/>
  <c r="AQ277" i="8"/>
  <c r="AQ248" i="8"/>
  <c r="AQ230" i="8"/>
  <c r="AQ169" i="8"/>
  <c r="AQ294" i="8"/>
  <c r="AQ269" i="8"/>
  <c r="AQ245" i="8"/>
  <c r="AQ227" i="8"/>
  <c r="AQ214" i="8"/>
  <c r="AQ196" i="8"/>
  <c r="AQ168" i="8"/>
  <c r="AQ362" i="8"/>
  <c r="AQ333" i="8"/>
  <c r="AQ306" i="8"/>
  <c r="AQ291" i="8"/>
  <c r="AQ441" i="8"/>
  <c r="AQ358" i="8"/>
  <c r="AQ338" i="8"/>
  <c r="AQ274" i="8"/>
  <c r="AQ260" i="8"/>
  <c r="AQ250" i="8"/>
  <c r="AQ218" i="8"/>
  <c r="AQ200" i="8"/>
  <c r="AQ194" i="8"/>
  <c r="AQ190" i="8"/>
  <c r="AQ150" i="8"/>
  <c r="AQ142" i="8"/>
  <c r="AQ111" i="8"/>
  <c r="AQ376" i="8"/>
  <c r="AQ372" i="8"/>
  <c r="AQ238" i="8"/>
  <c r="AQ141" i="8"/>
  <c r="AQ122" i="8"/>
  <c r="AQ342" i="8"/>
  <c r="AQ236" i="8"/>
  <c r="AQ226" i="8"/>
  <c r="AQ217" i="8"/>
  <c r="AQ216" i="8"/>
  <c r="AQ207" i="8"/>
  <c r="AQ191" i="8"/>
  <c r="AQ426" i="8"/>
  <c r="AQ205" i="8"/>
  <c r="AQ159" i="8"/>
  <c r="AQ135" i="8"/>
  <c r="AQ83" i="8"/>
  <c r="AQ67" i="8"/>
  <c r="AQ213" i="8"/>
  <c r="AQ199" i="8"/>
  <c r="AQ181" i="8"/>
  <c r="AQ152" i="8"/>
  <c r="AQ132" i="8"/>
  <c r="AQ129" i="8"/>
  <c r="AQ108" i="8"/>
  <c r="AQ94" i="8"/>
  <c r="AQ231" i="8"/>
  <c r="AQ198" i="8"/>
  <c r="AQ183" i="8"/>
  <c r="AQ114" i="8"/>
  <c r="AQ95" i="8"/>
  <c r="AQ79" i="8"/>
  <c r="AQ404" i="8"/>
  <c r="AQ188" i="8"/>
  <c r="AQ170" i="8"/>
  <c r="AQ148" i="8"/>
  <c r="AQ134" i="8"/>
  <c r="AQ130" i="8"/>
  <c r="AQ51" i="8"/>
  <c r="AQ35" i="8"/>
  <c r="AQ34" i="8" s="1"/>
  <c r="AQ346" i="8"/>
  <c r="AQ268" i="8"/>
  <c r="AQ244" i="8"/>
  <c r="AQ222" i="8"/>
  <c r="AQ173" i="8"/>
  <c r="AQ172" i="8"/>
  <c r="AQ156" i="8"/>
  <c r="AQ123" i="8"/>
  <c r="AQ112" i="8"/>
  <c r="AQ102" i="8"/>
  <c r="AQ93" i="8"/>
  <c r="AQ87" i="8"/>
  <c r="AQ65" i="8"/>
  <c r="AQ46" i="8"/>
  <c r="AQ30" i="8"/>
  <c r="AQ388" i="8"/>
  <c r="AQ234" i="8"/>
  <c r="AQ189" i="8"/>
  <c r="AQ175" i="8"/>
  <c r="AQ174" i="8"/>
  <c r="AQ151" i="8"/>
  <c r="AQ334" i="8"/>
  <c r="AQ228" i="8"/>
  <c r="AQ126" i="8"/>
  <c r="AQ113" i="8"/>
  <c r="AQ107" i="8"/>
  <c r="AQ82" i="8"/>
  <c r="AQ29" i="8"/>
  <c r="AQ16" i="8"/>
  <c r="AQ322" i="8"/>
  <c r="AQ86" i="8"/>
  <c r="AQ408" i="8"/>
  <c r="AQ300" i="8"/>
  <c r="AQ296" i="8"/>
  <c r="AQ271" i="8"/>
  <c r="AQ215" i="8"/>
  <c r="AQ204" i="8"/>
  <c r="AQ180" i="8"/>
  <c r="AQ162" i="8"/>
  <c r="AQ131" i="8"/>
  <c r="AQ128" i="8"/>
  <c r="AQ121" i="8"/>
  <c r="AQ85" i="8"/>
  <c r="AQ71" i="8"/>
  <c r="AQ64" i="8"/>
  <c r="AQ58" i="8"/>
  <c r="AQ27" i="8"/>
  <c r="AQ11" i="8"/>
  <c r="AQ163" i="8"/>
  <c r="AQ118" i="8"/>
  <c r="AQ55" i="8"/>
  <c r="AQ52" i="8"/>
  <c r="AQ345" i="8"/>
  <c r="AQ281" i="8"/>
  <c r="AQ253" i="8"/>
  <c r="AQ185" i="8"/>
  <c r="AQ89" i="8"/>
  <c r="AQ88" i="8"/>
  <c r="AQ74" i="8"/>
  <c r="AQ73" i="8"/>
  <c r="AQ49" i="8"/>
  <c r="AQ43" i="8"/>
  <c r="AQ37" i="8"/>
  <c r="AQ31" i="8"/>
  <c r="AQ12" i="8"/>
  <c r="AQ242" i="8"/>
  <c r="AQ165" i="8"/>
  <c r="AQ149" i="8"/>
  <c r="AQ116" i="8"/>
  <c r="AQ62" i="8"/>
  <c r="AQ41" i="8"/>
  <c r="AQ20" i="8"/>
  <c r="AQ220" i="8"/>
  <c r="AQ252" i="8"/>
  <c r="AQ197" i="8"/>
  <c r="AQ117" i="8"/>
  <c r="AQ78" i="8"/>
  <c r="AQ70" i="8"/>
  <c r="AQ50" i="8"/>
  <c r="AQ48" i="8"/>
  <c r="AQ21" i="8"/>
  <c r="AQ243" i="8"/>
  <c r="AQ157" i="8"/>
  <c r="AQ164" i="8"/>
  <c r="AQ261" i="8"/>
  <c r="AQ154" i="8"/>
  <c r="AQ146" i="8"/>
  <c r="AQ92" i="8"/>
  <c r="AQ57" i="8"/>
  <c r="AQ38" i="8"/>
  <c r="AQ354" i="8"/>
  <c r="AQ138" i="8"/>
  <c r="AQ59" i="8"/>
  <c r="AQ42" i="8"/>
  <c r="AQ19" i="8"/>
  <c r="AQ417" i="8"/>
  <c r="AQ309" i="8"/>
  <c r="AQ182" i="8"/>
  <c r="AQ143" i="8"/>
  <c r="AQ394" i="8"/>
  <c r="AQ383" i="8"/>
  <c r="AQ265" i="8"/>
  <c r="AQ258" i="8"/>
  <c r="AQ221" i="8"/>
  <c r="AQ167" i="8"/>
  <c r="AQ103" i="8"/>
  <c r="AQ101" i="8"/>
  <c r="AQ77" i="8"/>
  <c r="AQ61" i="8"/>
  <c r="AQ9" i="8"/>
  <c r="AQ100" i="8"/>
  <c r="AQ99" i="8" s="1"/>
  <c r="AQ91" i="8"/>
  <c r="AQ90" i="8" s="1"/>
  <c r="AQ53" i="8"/>
  <c r="AQ17" i="8"/>
  <c r="AQ316" i="8"/>
  <c r="AQ276" i="8"/>
  <c r="AQ262" i="8"/>
  <c r="AQ206" i="8"/>
  <c r="AQ186" i="8"/>
  <c r="AQ153" i="8"/>
  <c r="AQ140" i="8"/>
  <c r="AQ106" i="8"/>
  <c r="AQ104" i="8"/>
  <c r="AQ69" i="8"/>
  <c r="AQ329" i="8"/>
  <c r="AQ28" i="8"/>
  <c r="AQ184" i="8"/>
  <c r="AQ125" i="8"/>
  <c r="AQ166" i="8"/>
  <c r="AQ14" i="8"/>
  <c r="AQ158" i="8"/>
  <c r="AQ120" i="8"/>
  <c r="AQ96" i="8"/>
  <c r="AQ98" i="8"/>
  <c r="AQ97" i="8"/>
  <c r="AQ68" i="8"/>
  <c r="AQ310" i="8"/>
  <c r="AQ223" i="8"/>
  <c r="AQ147" i="8"/>
  <c r="AQ80" i="8"/>
  <c r="AQ202" i="8"/>
  <c r="AQ25" i="8"/>
  <c r="AQ115" i="8"/>
  <c r="AQ124" i="8"/>
  <c r="AQ133" i="8"/>
  <c r="AQ47" i="8"/>
  <c r="AQ18" i="8"/>
  <c r="AQ33" i="8"/>
  <c r="AQ22" i="8"/>
  <c r="AQ60" i="8"/>
  <c r="AQ26" i="8"/>
  <c r="AQ32" i="8"/>
  <c r="AQ10" i="8"/>
  <c r="AQ137" i="8"/>
  <c r="AQ105" i="8"/>
  <c r="AQ179" i="8"/>
  <c r="AQ23" i="8"/>
  <c r="AQ24" i="8"/>
  <c r="AQ15" i="8"/>
  <c r="AQ270" i="8"/>
  <c r="AQ75" i="8"/>
  <c r="AQ119" i="8"/>
  <c r="AQ36" i="8"/>
  <c r="AQ66" i="8"/>
  <c r="AQ233" i="8"/>
  <c r="AQ84" i="8"/>
  <c r="AQ76" i="8"/>
  <c r="AQ232" i="8"/>
  <c r="AQ13" i="8"/>
  <c r="AQ249" i="8"/>
  <c r="AQ136" i="8"/>
  <c r="AQ56" i="8"/>
  <c r="AQ255" i="8"/>
  <c r="AQ40" i="8"/>
  <c r="AQ39" i="8" s="1"/>
  <c r="AO109" i="8"/>
  <c r="AP161" i="8"/>
  <c r="AP450" i="8"/>
  <c r="AP399" i="8"/>
  <c r="AP467" i="8"/>
  <c r="AP484" i="8"/>
  <c r="AP45" i="8"/>
  <c r="AP552" i="8"/>
  <c r="AP695" i="8"/>
  <c r="AP81" i="8"/>
  <c r="AP39" i="8"/>
  <c r="AP178" i="8"/>
  <c r="AP263" i="8"/>
  <c r="AF44" i="1"/>
  <c r="AG45" i="1"/>
  <c r="AG34" i="1"/>
  <c r="AE7" i="1"/>
  <c r="Y17" i="10" s="1"/>
  <c r="AG99" i="1"/>
  <c r="AG382" i="1"/>
  <c r="AG39" i="1"/>
  <c r="AG620" i="1"/>
  <c r="AG433" i="1"/>
  <c r="AG297" i="1"/>
  <c r="AG263" i="1"/>
  <c r="AG331" i="1"/>
  <c r="AG72" i="1"/>
  <c r="AG450" i="1"/>
  <c r="AG552" i="1"/>
  <c r="AG81" i="1"/>
  <c r="AG178" i="1"/>
  <c r="AG365" i="1"/>
  <c r="AG695" i="1"/>
  <c r="AG399" i="1"/>
  <c r="AG416" i="1"/>
  <c r="AG689" i="1"/>
  <c r="AG212" i="1"/>
  <c r="AF109" i="1"/>
  <c r="AG671" i="1"/>
  <c r="AG654" i="1"/>
  <c r="AG229" i="1"/>
  <c r="AG90" i="1"/>
  <c r="AG161" i="1"/>
  <c r="AG501" i="1"/>
  <c r="AG54" i="1"/>
  <c r="AG484" i="1"/>
  <c r="AG314" i="1"/>
  <c r="AH17" i="1"/>
  <c r="AH33" i="1"/>
  <c r="AH42" i="1"/>
  <c r="AH47" i="1"/>
  <c r="AH12" i="1"/>
  <c r="AH28" i="1"/>
  <c r="AH23" i="1"/>
  <c r="AH88" i="1"/>
  <c r="AH43" i="1"/>
  <c r="AH50" i="1"/>
  <c r="AH62" i="1"/>
  <c r="AH67" i="1"/>
  <c r="AH83" i="1"/>
  <c r="AH98" i="1"/>
  <c r="AH9" i="1"/>
  <c r="AH61" i="1"/>
  <c r="AH64" i="1"/>
  <c r="AH78" i="1"/>
  <c r="AH82" i="1"/>
  <c r="AH103" i="1"/>
  <c r="AH126" i="1"/>
  <c r="AH143" i="1"/>
  <c r="AH147" i="1"/>
  <c r="AH169" i="1"/>
  <c r="AH189" i="1"/>
  <c r="AH18" i="1"/>
  <c r="AH65" i="1"/>
  <c r="AH95" i="1"/>
  <c r="AH106" i="1"/>
  <c r="AH128" i="1"/>
  <c r="AH160" i="1"/>
  <c r="AH192" i="1"/>
  <c r="AH199" i="1"/>
  <c r="AH224" i="1"/>
  <c r="AH35" i="1"/>
  <c r="AH76" i="1"/>
  <c r="AH107" i="1"/>
  <c r="AH129" i="1"/>
  <c r="AH193" i="1"/>
  <c r="AH21" i="1"/>
  <c r="AH37" i="1"/>
  <c r="AH69" i="1"/>
  <c r="AH75" i="1"/>
  <c r="AH114" i="1"/>
  <c r="AH119" i="1"/>
  <c r="AH124" i="1"/>
  <c r="AH152" i="1"/>
  <c r="AH157" i="1"/>
  <c r="AH180" i="1"/>
  <c r="AH185" i="1"/>
  <c r="AH190" i="1"/>
  <c r="AH227" i="1"/>
  <c r="AH245" i="1"/>
  <c r="AH250" i="1"/>
  <c r="AH271" i="1"/>
  <c r="AH292" i="1"/>
  <c r="AH309" i="1"/>
  <c r="AH325" i="1"/>
  <c r="AH342" i="1"/>
  <c r="AH352" i="1"/>
  <c r="AH369" i="1"/>
  <c r="AH384" i="1"/>
  <c r="AH14" i="1"/>
  <c r="AH56" i="1"/>
  <c r="AH92" i="1"/>
  <c r="AH94" i="1"/>
  <c r="AH102" i="1"/>
  <c r="AH134" i="1"/>
  <c r="AH139" i="1"/>
  <c r="AH198" i="1"/>
  <c r="AH228" i="1"/>
  <c r="AH240" i="1"/>
  <c r="AH261" i="1"/>
  <c r="AH266" i="1"/>
  <c r="AH287" i="1"/>
  <c r="AH304" i="1"/>
  <c r="AH320" i="1"/>
  <c r="AH337" i="1"/>
  <c r="AH363" i="1"/>
  <c r="AH380" i="1"/>
  <c r="AH53" i="1"/>
  <c r="AH57" i="1"/>
  <c r="AH91" i="1"/>
  <c r="AH112" i="1"/>
  <c r="AH145" i="1"/>
  <c r="AH167" i="1"/>
  <c r="AH286" i="1"/>
  <c r="AH364" i="1"/>
  <c r="AH377" i="1"/>
  <c r="AH396" i="1"/>
  <c r="AH411" i="1"/>
  <c r="AH432" i="1"/>
  <c r="AH447" i="1"/>
  <c r="AH458" i="1"/>
  <c r="AH475" i="1"/>
  <c r="AH496" i="1"/>
  <c r="AH513" i="1"/>
  <c r="AH530" i="1"/>
  <c r="AH545" i="1"/>
  <c r="AH562" i="1"/>
  <c r="AH584" i="1"/>
  <c r="AH600" i="1"/>
  <c r="AH617" i="1"/>
  <c r="AH634" i="1"/>
  <c r="AH651" i="1"/>
  <c r="AH668" i="1"/>
  <c r="AH685" i="1"/>
  <c r="AH30" i="1"/>
  <c r="AH40" i="1"/>
  <c r="AH46" i="1"/>
  <c r="AH141" i="1"/>
  <c r="AH159" i="1"/>
  <c r="AH202" i="1"/>
  <c r="AH205" i="1"/>
  <c r="AH210" i="1"/>
  <c r="AH213" i="1"/>
  <c r="AH218" i="1"/>
  <c r="AH223" i="1"/>
  <c r="AH255" i="1"/>
  <c r="AH270" i="1"/>
  <c r="AH285" i="1"/>
  <c r="AH298" i="1"/>
  <c r="AH324" i="1"/>
  <c r="AH376" i="1"/>
  <c r="AH406" i="1"/>
  <c r="AH427" i="1"/>
  <c r="AH442" i="1"/>
  <c r="AH453" i="1"/>
  <c r="AH470" i="1"/>
  <c r="AH491" i="1"/>
  <c r="AH508" i="1"/>
  <c r="AH525" i="1"/>
  <c r="AH540" i="1"/>
  <c r="AH557" i="1"/>
  <c r="AH579" i="1"/>
  <c r="AH595" i="1"/>
  <c r="AH612" i="1"/>
  <c r="AH629" i="1"/>
  <c r="AH646" i="1"/>
  <c r="AH663" i="1"/>
  <c r="AH680" i="1"/>
  <c r="AH701" i="1"/>
  <c r="AH13" i="1"/>
  <c r="AH51" i="1"/>
  <c r="AH71" i="1"/>
  <c r="AH77" i="1"/>
  <c r="AH25" i="1"/>
  <c r="AH26" i="1"/>
  <c r="AH96" i="1"/>
  <c r="AH113" i="1"/>
  <c r="AH121" i="1"/>
  <c r="AH149" i="1"/>
  <c r="AH163" i="1"/>
  <c r="AH166" i="1"/>
  <c r="AH196" i="1"/>
  <c r="AH219" i="1"/>
  <c r="AH226" i="1"/>
  <c r="AH283" i="1"/>
  <c r="AH312" i="1"/>
  <c r="AH339" i="1"/>
  <c r="AH345" i="1"/>
  <c r="AH353" i="1"/>
  <c r="AH359" i="1"/>
  <c r="AH412" i="1"/>
  <c r="AH444" i="1"/>
  <c r="AH482" i="1"/>
  <c r="AH497" i="1"/>
  <c r="AH510" i="1"/>
  <c r="AH523" i="1"/>
  <c r="AH563" i="1"/>
  <c r="AH577" i="1"/>
  <c r="AH591" i="1"/>
  <c r="AH604" i="1"/>
  <c r="AH616" i="1"/>
  <c r="AH652" i="1"/>
  <c r="AH665" i="1"/>
  <c r="AH678" i="1"/>
  <c r="AH214" i="1"/>
  <c r="AH221" i="1"/>
  <c r="AH232" i="1"/>
  <c r="AH249" i="1"/>
  <c r="AH289" i="1"/>
  <c r="AH295" i="1"/>
  <c r="AH366" i="1"/>
  <c r="AH372" i="1"/>
  <c r="AH457" i="1"/>
  <c r="AH55" i="1"/>
  <c r="AH130" i="1"/>
  <c r="AH133" i="1"/>
  <c r="AH174" i="1"/>
  <c r="AH235" i="1"/>
  <c r="AH252" i="1"/>
  <c r="AH269" i="1"/>
  <c r="AH356" i="1"/>
  <c r="AH362" i="1"/>
  <c r="AH375" i="1"/>
  <c r="AH443" i="1"/>
  <c r="AH481" i="1"/>
  <c r="AH509" i="1"/>
  <c r="AH522" i="1"/>
  <c r="AH534" i="1"/>
  <c r="AH539" i="1"/>
  <c r="AH576" i="1"/>
  <c r="AH590" i="1"/>
  <c r="AH602" i="1"/>
  <c r="AH615" i="1"/>
  <c r="AH628" i="1"/>
  <c r="AH664" i="1"/>
  <c r="AH677" i="1"/>
  <c r="AH694" i="1"/>
  <c r="AH24" i="1"/>
  <c r="AH87" i="1"/>
  <c r="AH116" i="1"/>
  <c r="AH238" i="1"/>
  <c r="AH272" i="1"/>
  <c r="AH278" i="1"/>
  <c r="AH316" i="1"/>
  <c r="AH322" i="1"/>
  <c r="AH395" i="1"/>
  <c r="AH400" i="1"/>
  <c r="AH10" i="1"/>
  <c r="AH104" i="1"/>
  <c r="AH123" i="1"/>
  <c r="AH132" i="1"/>
  <c r="AH183" i="1"/>
  <c r="AH211" i="1"/>
  <c r="AH222" i="1"/>
  <c r="AH230" i="1"/>
  <c r="AH244" i="1"/>
  <c r="AH282" i="1"/>
  <c r="AH313" i="1"/>
  <c r="AH354" i="1"/>
  <c r="AH401" i="1"/>
  <c r="AH469" i="1"/>
  <c r="AH483" i="1"/>
  <c r="AH500" i="1"/>
  <c r="AH507" i="1"/>
  <c r="AH520" i="1"/>
  <c r="AH554" i="1"/>
  <c r="AH560" i="1"/>
  <c r="AH619" i="1"/>
  <c r="AH626" i="1"/>
  <c r="AH656" i="1"/>
  <c r="AH662" i="1"/>
  <c r="AH675" i="1"/>
  <c r="AH702" i="1"/>
  <c r="AH49" i="1"/>
  <c r="AH58" i="1"/>
  <c r="AH73" i="1"/>
  <c r="AH105" i="1"/>
  <c r="AH142" i="1"/>
  <c r="AH150" i="1"/>
  <c r="AH177" i="1"/>
  <c r="AH204" i="1"/>
  <c r="AH233" i="1"/>
  <c r="AH273" i="1"/>
  <c r="AH343" i="1"/>
  <c r="AH357" i="1"/>
  <c r="AH360" i="1"/>
  <c r="AH532" i="1"/>
  <c r="AH537" i="1"/>
  <c r="AH566" i="1"/>
  <c r="AH570" i="1"/>
  <c r="AH639" i="1"/>
  <c r="AH681" i="1"/>
  <c r="AH687" i="1"/>
  <c r="AH692" i="1"/>
  <c r="AH311" i="1"/>
  <c r="AH392" i="1"/>
  <c r="AH420" i="1"/>
  <c r="AH429" i="1"/>
  <c r="AH454" i="1"/>
  <c r="AH461" i="1"/>
  <c r="AH476" i="1"/>
  <c r="AH529" i="1"/>
  <c r="AH546" i="1"/>
  <c r="AH573" i="1"/>
  <c r="AH593" i="1"/>
  <c r="AH599" i="1"/>
  <c r="AH642" i="1"/>
  <c r="AH648" i="1"/>
  <c r="AH89" i="1"/>
  <c r="AH97" i="1"/>
  <c r="AH151" i="1"/>
  <c r="AH168" i="1"/>
  <c r="AH194" i="1"/>
  <c r="AH216" i="1"/>
  <c r="AH248" i="1"/>
  <c r="AH276" i="1"/>
  <c r="AH279" i="1"/>
  <c r="AH346" i="1"/>
  <c r="AH414" i="1"/>
  <c r="AH435" i="1"/>
  <c r="AH437" i="1"/>
  <c r="AH490" i="1"/>
  <c r="AH658" i="1"/>
  <c r="AH262" i="1"/>
  <c r="AH323" i="1"/>
  <c r="AH338" i="1"/>
  <c r="AH355" i="1"/>
  <c r="AH358" i="1"/>
  <c r="AH394" i="1"/>
  <c r="AH29" i="1"/>
  <c r="AH41" i="1"/>
  <c r="AH74" i="1"/>
  <c r="AH158" i="1"/>
  <c r="AH176" i="1"/>
  <c r="AH184" i="1"/>
  <c r="AH215" i="1"/>
  <c r="AH253" i="1"/>
  <c r="AH290" i="1"/>
  <c r="AH293" i="1"/>
  <c r="AH308" i="1"/>
  <c r="AH328" i="1"/>
  <c r="AH332" i="1"/>
  <c r="AH349" i="1"/>
  <c r="AH389" i="1"/>
  <c r="AH397" i="1"/>
  <c r="AH418" i="1"/>
  <c r="AH459" i="1"/>
  <c r="AH516" i="1"/>
  <c r="AH587" i="1"/>
  <c r="AH623" i="1"/>
  <c r="AH635" i="1"/>
  <c r="AH672" i="1"/>
  <c r="AH699" i="1"/>
  <c r="AH236" i="1"/>
  <c r="AH340" i="1"/>
  <c r="AH403" i="1"/>
  <c r="AH526" i="1"/>
  <c r="AH596" i="1"/>
  <c r="AH632" i="1"/>
  <c r="AH48" i="1"/>
  <c r="AH59" i="1"/>
  <c r="AH115" i="1"/>
  <c r="AH208" i="1"/>
  <c r="AH256" i="1"/>
  <c r="AH265" i="1"/>
  <c r="AH268" i="1"/>
  <c r="AH296" i="1"/>
  <c r="AH317" i="1"/>
  <c r="AH335" i="1"/>
  <c r="AH422" i="1"/>
  <c r="AH452" i="1"/>
  <c r="AH471" i="1"/>
  <c r="AH487" i="1"/>
  <c r="AH493" i="1"/>
  <c r="AH585" i="1"/>
  <c r="AH684" i="1"/>
  <c r="AH239" i="1"/>
  <c r="AH251" i="1"/>
  <c r="AH288" i="1"/>
  <c r="AH378" i="1"/>
  <c r="AH381" i="1"/>
  <c r="AH405" i="1"/>
  <c r="AH407" i="1"/>
  <c r="AH479" i="1"/>
  <c r="AH503" i="1"/>
  <c r="AH543" i="1"/>
  <c r="AH549" i="1"/>
  <c r="AH582" i="1"/>
  <c r="AH609" i="1"/>
  <c r="AH645" i="1"/>
  <c r="AH32" i="1"/>
  <c r="AH93" i="1"/>
  <c r="AH117" i="1"/>
  <c r="AH136" i="1"/>
  <c r="AH162" i="1"/>
  <c r="AH231" i="1"/>
  <c r="AH259" i="1"/>
  <c r="AH125" i="1"/>
  <c r="AH300" i="1"/>
  <c r="AH22" i="1"/>
  <c r="AH52" i="1"/>
  <c r="AH60" i="1"/>
  <c r="AH84" i="1"/>
  <c r="AH118" i="1"/>
  <c r="AH165" i="1"/>
  <c r="AH175" i="1"/>
  <c r="AH201" i="1"/>
  <c r="AH234" i="1"/>
  <c r="AH277" i="1"/>
  <c r="AH329" i="1"/>
  <c r="AH20" i="1"/>
  <c r="AH31" i="1"/>
  <c r="AH38" i="1"/>
  <c r="AH111" i="1"/>
  <c r="AH171" i="1"/>
  <c r="AH179" i="1"/>
  <c r="AH217" i="1"/>
  <c r="AH241" i="1"/>
  <c r="AH70" i="1"/>
  <c r="AH66" i="1"/>
  <c r="AH154" i="1"/>
  <c r="AH170" i="1"/>
  <c r="AH187" i="1"/>
  <c r="AH242" i="1"/>
  <c r="AH85" i="1"/>
  <c r="AH137" i="1"/>
  <c r="AH140" i="1"/>
  <c r="AH146" i="1"/>
  <c r="AH173" i="1"/>
  <c r="AH182" i="1"/>
  <c r="AH319" i="1"/>
  <c r="AH344" i="1"/>
  <c r="AH424" i="1"/>
  <c r="AH515" i="1"/>
  <c r="AH541" i="1"/>
  <c r="AH254" i="1"/>
  <c r="AH264" i="1"/>
  <c r="AH291" i="1"/>
  <c r="AH351" i="1"/>
  <c r="AH388" i="1"/>
  <c r="AH410" i="1"/>
  <c r="AH413" i="1"/>
  <c r="AH108" i="1"/>
  <c r="AH156" i="1"/>
  <c r="AH27" i="1"/>
  <c r="AH197" i="1"/>
  <c r="AH275" i="1"/>
  <c r="AH321" i="1"/>
  <c r="AH350" i="1"/>
  <c r="AH368" i="1"/>
  <c r="AH409" i="1"/>
  <c r="AH445" i="1"/>
  <c r="AH488" i="1"/>
  <c r="AH489" i="1"/>
  <c r="AH502" i="1"/>
  <c r="AH575" i="1"/>
  <c r="AH581" i="1"/>
  <c r="AH636" i="1"/>
  <c r="AH643" i="1"/>
  <c r="AH686" i="1"/>
  <c r="AH86" i="1"/>
  <c r="AH100" i="1"/>
  <c r="AH164" i="1"/>
  <c r="AH404" i="1"/>
  <c r="AH441" i="1"/>
  <c r="AH477" i="1"/>
  <c r="AH478" i="1"/>
  <c r="AH531" i="1"/>
  <c r="AH568" i="1"/>
  <c r="AH588" i="1"/>
  <c r="AH594" i="1"/>
  <c r="AH638" i="1"/>
  <c r="AH644" i="1"/>
  <c r="AH138" i="1"/>
  <c r="AH421" i="1"/>
  <c r="AH439" i="1"/>
  <c r="AH542" i="1"/>
  <c r="AH155" i="1"/>
  <c r="AH191" i="1"/>
  <c r="AH370" i="1"/>
  <c r="AH390" i="1"/>
  <c r="AH415" i="1"/>
  <c r="AH425" i="1"/>
  <c r="AH495" i="1"/>
  <c r="AH580" i="1"/>
  <c r="AH583" i="1"/>
  <c r="AH434" i="1"/>
  <c r="AH486" i="1"/>
  <c r="AH225" i="1"/>
  <c r="AH247" i="1"/>
  <c r="AH387" i="1"/>
  <c r="AH428" i="1"/>
  <c r="AH519" i="1"/>
  <c r="AH181" i="1"/>
  <c r="AH206" i="1"/>
  <c r="AH258" i="1"/>
  <c r="AH299" i="1"/>
  <c r="AH336" i="1"/>
  <c r="AH464" i="1"/>
  <c r="AH504" i="1"/>
  <c r="AH521" i="1"/>
  <c r="AH548" i="1"/>
  <c r="AH592" i="1"/>
  <c r="AH598" i="1"/>
  <c r="AH601" i="1"/>
  <c r="AH19" i="1"/>
  <c r="AH209" i="1"/>
  <c r="AH260" i="1"/>
  <c r="AH284" i="1"/>
  <c r="AH398" i="1"/>
  <c r="AH438" i="1"/>
  <c r="AH494" i="1"/>
  <c r="AH605" i="1"/>
  <c r="AH614" i="1"/>
  <c r="AH15" i="1"/>
  <c r="AH79" i="1"/>
  <c r="AH153" i="1"/>
  <c r="AH347" i="1"/>
  <c r="AH385" i="1"/>
  <c r="AH402" i="1"/>
  <c r="AH512" i="1"/>
  <c r="AH597" i="1"/>
  <c r="AH606" i="1"/>
  <c r="AH618" i="1"/>
  <c r="AH625" i="1"/>
  <c r="AH383" i="1"/>
  <c r="AH463" i="1"/>
  <c r="AH608" i="1"/>
  <c r="AH611" i="1"/>
  <c r="AH624" i="1"/>
  <c r="AH68" i="1"/>
  <c r="AH80" i="1"/>
  <c r="AH200" i="1"/>
  <c r="AH301" i="1"/>
  <c r="AH330" i="1"/>
  <c r="AH333" i="1"/>
  <c r="AH11" i="1"/>
  <c r="AH315" i="1"/>
  <c r="AH426" i="1"/>
  <c r="AH440" i="1"/>
  <c r="AH473" i="1"/>
  <c r="AH553" i="1"/>
  <c r="AH561" i="1"/>
  <c r="AH640" i="1"/>
  <c r="AH661" i="1"/>
  <c r="AH683" i="1"/>
  <c r="AH693" i="1"/>
  <c r="AH703" i="1"/>
  <c r="AH419" i="1"/>
  <c r="AH430" i="1"/>
  <c r="AH451" i="1"/>
  <c r="AH480" i="1"/>
  <c r="AH536" i="1"/>
  <c r="AH578" i="1"/>
  <c r="AH462" i="1"/>
  <c r="AH559" i="1"/>
  <c r="AH673" i="1"/>
  <c r="AH691" i="1"/>
  <c r="AH36" i="1"/>
  <c r="AH122" i="1"/>
  <c r="AH131" i="1"/>
  <c r="AH318" i="1"/>
  <c r="AH334" i="1"/>
  <c r="AH367" i="1"/>
  <c r="AH446" i="1"/>
  <c r="AH465" i="1"/>
  <c r="AH527" i="1"/>
  <c r="AH565" i="1"/>
  <c r="AH613" i="1"/>
  <c r="AH622" i="1"/>
  <c r="AH679" i="1"/>
  <c r="AH135" i="1"/>
  <c r="AH148" i="1"/>
  <c r="AH172" i="1"/>
  <c r="AH307" i="1"/>
  <c r="AH682" i="1"/>
  <c r="AH237" i="1"/>
  <c r="AH302" i="1"/>
  <c r="AH386" i="1"/>
  <c r="AH408" i="1"/>
  <c r="AH551" i="1"/>
  <c r="AH564" i="1"/>
  <c r="AH621" i="1"/>
  <c r="AH391" i="1"/>
  <c r="AH393" i="1"/>
  <c r="AH468" i="1"/>
  <c r="AH499" i="1"/>
  <c r="AH630" i="1"/>
  <c r="AH674" i="1"/>
  <c r="AH101" i="1"/>
  <c r="AH188" i="1"/>
  <c r="AH203" i="1"/>
  <c r="AH274" i="1"/>
  <c r="AH361" i="1"/>
  <c r="AH448" i="1"/>
  <c r="AH505" i="1"/>
  <c r="AH556" i="1"/>
  <c r="AH574" i="1"/>
  <c r="AH647" i="1"/>
  <c r="AH657" i="1"/>
  <c r="AH669" i="1"/>
  <c r="AH698" i="1"/>
  <c r="AH524" i="1"/>
  <c r="AH207" i="1"/>
  <c r="AH220" i="1"/>
  <c r="AH257" i="1"/>
  <c r="AH310" i="1"/>
  <c r="AH326" i="1"/>
  <c r="AH417" i="1"/>
  <c r="AH517" i="1"/>
  <c r="AH660" i="1"/>
  <c r="AH460" i="1"/>
  <c r="AH305" i="1"/>
  <c r="AH423" i="1"/>
  <c r="AH281" i="1"/>
  <c r="AH294" i="1"/>
  <c r="AH555" i="1"/>
  <c r="AH633" i="1"/>
  <c r="AH655" i="1"/>
  <c r="AH474" i="1"/>
  <c r="AH667" i="1"/>
  <c r="AH449" i="1"/>
  <c r="AH186" i="1"/>
  <c r="AH379" i="1"/>
  <c r="AH492" i="1"/>
  <c r="AH485" i="1"/>
  <c r="AH676" i="1"/>
  <c r="AH631" i="1"/>
  <c r="AH567" i="1"/>
  <c r="AH666" i="1"/>
  <c r="AH544" i="1"/>
  <c r="AH371" i="1"/>
  <c r="AH498" i="1"/>
  <c r="AH571" i="1"/>
  <c r="AH607" i="1"/>
  <c r="AH670" i="1"/>
  <c r="AH688" i="1"/>
  <c r="AH16" i="1"/>
  <c r="AH431" i="1"/>
  <c r="AH466" i="1"/>
  <c r="AH374" i="1"/>
  <c r="AH589" i="1"/>
  <c r="AH690" i="1"/>
  <c r="AH641" i="1"/>
  <c r="AH653" i="1"/>
  <c r="AH697" i="1"/>
  <c r="AH327" i="1"/>
  <c r="AH506" i="1"/>
  <c r="AH303" i="1"/>
  <c r="AH558" i="1"/>
  <c r="AH514" i="1"/>
  <c r="AH533" i="1"/>
  <c r="AH341" i="1"/>
  <c r="AH538" i="1"/>
  <c r="AH572" i="1"/>
  <c r="AH610" i="1"/>
  <c r="AH700" i="1"/>
  <c r="AH511" i="1"/>
  <c r="AH120" i="1"/>
  <c r="AH267" i="1"/>
  <c r="AH373" i="1"/>
  <c r="AH659" i="1"/>
  <c r="AH436" i="1"/>
  <c r="AH455" i="1"/>
  <c r="AH472" i="1"/>
  <c r="AH528" i="1"/>
  <c r="AH627" i="1"/>
  <c r="AH649" i="1"/>
  <c r="AH306" i="1"/>
  <c r="AH650" i="1"/>
  <c r="AH547" i="1"/>
  <c r="AH243" i="1"/>
  <c r="AH550" i="1"/>
  <c r="AH456" i="1"/>
  <c r="AG569" i="1"/>
  <c r="AG280" i="1"/>
  <c r="AG127" i="1"/>
  <c r="AG518" i="1"/>
  <c r="AG110" i="1"/>
  <c r="AG348" i="1"/>
  <c r="AG467" i="1"/>
  <c r="AG586" i="1"/>
  <c r="AG195" i="1"/>
  <c r="AG63" i="1"/>
  <c r="AG144" i="1"/>
  <c r="AG603" i="1"/>
  <c r="AG535" i="1"/>
  <c r="AG246" i="1"/>
  <c r="AG637" i="1"/>
  <c r="AI6" i="1"/>
  <c r="AJ4" i="1"/>
  <c r="AE8" i="1" l="1"/>
  <c r="Y13" i="10"/>
  <c r="Y15" i="10" s="1"/>
  <c r="AO12" i="10"/>
  <c r="AO11" i="10"/>
  <c r="AQ695" i="8"/>
  <c r="AN8" i="8"/>
  <c r="AQ229" i="8"/>
  <c r="AQ467" i="8"/>
  <c r="AQ416" i="8"/>
  <c r="AQ144" i="8"/>
  <c r="AQ552" i="8"/>
  <c r="AQ399" i="8"/>
  <c r="AQ72" i="8"/>
  <c r="AQ433" i="8"/>
  <c r="AQ671" i="8"/>
  <c r="AQ246" i="8"/>
  <c r="AQ161" i="8"/>
  <c r="AQ195" i="8"/>
  <c r="AQ348" i="8"/>
  <c r="AQ382" i="8"/>
  <c r="AO7" i="8"/>
  <c r="AP109" i="8"/>
  <c r="AR690" i="8"/>
  <c r="AR696" i="8"/>
  <c r="AR681" i="8"/>
  <c r="AR692" i="8"/>
  <c r="AR673" i="8"/>
  <c r="AR657" i="8"/>
  <c r="AR701" i="8"/>
  <c r="AR688" i="8"/>
  <c r="AR684" i="8"/>
  <c r="AR663" i="8"/>
  <c r="AR699" i="8"/>
  <c r="AR697" i="8"/>
  <c r="AR698" i="8"/>
  <c r="AR635" i="8"/>
  <c r="AR676" i="8"/>
  <c r="AR661" i="8"/>
  <c r="AR641" i="8"/>
  <c r="AR625" i="8"/>
  <c r="AR609" i="8"/>
  <c r="AR683" i="8"/>
  <c r="AR674" i="8"/>
  <c r="AR666" i="8"/>
  <c r="AR700" i="8"/>
  <c r="AR694" i="8"/>
  <c r="AR678" i="8"/>
  <c r="AR670" i="8"/>
  <c r="AR623" i="8"/>
  <c r="AR685" i="8"/>
  <c r="AR682" i="8"/>
  <c r="AR649" i="8"/>
  <c r="AR703" i="8"/>
  <c r="AR693" i="8"/>
  <c r="AR691" i="8"/>
  <c r="AR687" i="8"/>
  <c r="AR677" i="8"/>
  <c r="AR660" i="8"/>
  <c r="AR656" i="8"/>
  <c r="AR640" i="8"/>
  <c r="AR634" i="8"/>
  <c r="AR629" i="8"/>
  <c r="AR614" i="8"/>
  <c r="AR638" i="8"/>
  <c r="AR628" i="8"/>
  <c r="AR669" i="8"/>
  <c r="AR667" i="8"/>
  <c r="AR679" i="8"/>
  <c r="AR668" i="8"/>
  <c r="AR639" i="8"/>
  <c r="AR605" i="8"/>
  <c r="AR595" i="8"/>
  <c r="AR579" i="8"/>
  <c r="AR664" i="8"/>
  <c r="AR632" i="8"/>
  <c r="AR611" i="8"/>
  <c r="AR590" i="8"/>
  <c r="AR617" i="8"/>
  <c r="AR644" i="8"/>
  <c r="AR610" i="8"/>
  <c r="AR596" i="8"/>
  <c r="AR580" i="8"/>
  <c r="AR564" i="8"/>
  <c r="AR651" i="8"/>
  <c r="AR600" i="8"/>
  <c r="AR582" i="8"/>
  <c r="AR576" i="8"/>
  <c r="AR554" i="8"/>
  <c r="AR647" i="8"/>
  <c r="AR616" i="8"/>
  <c r="AR598" i="8"/>
  <c r="AR675" i="8"/>
  <c r="AR601" i="8"/>
  <c r="AR567" i="8"/>
  <c r="AR559" i="8"/>
  <c r="AR539" i="8"/>
  <c r="AR523" i="8"/>
  <c r="AR507" i="8"/>
  <c r="AR650" i="8"/>
  <c r="AR646" i="8"/>
  <c r="AR574" i="8"/>
  <c r="AR534" i="8"/>
  <c r="AR680" i="8"/>
  <c r="AR655" i="8"/>
  <c r="AR643" i="8"/>
  <c r="AR608" i="8"/>
  <c r="AR702" i="8"/>
  <c r="AR662" i="8"/>
  <c r="AR659" i="8"/>
  <c r="AR658" i="8"/>
  <c r="AR591" i="8"/>
  <c r="AR587" i="8"/>
  <c r="AR573" i="8"/>
  <c r="AR540" i="8"/>
  <c r="AR524" i="8"/>
  <c r="AR508" i="8"/>
  <c r="AR492" i="8"/>
  <c r="AR686" i="8"/>
  <c r="AR648" i="8"/>
  <c r="AR597" i="8"/>
  <c r="AR563" i="8"/>
  <c r="AR551" i="8"/>
  <c r="AR541" i="8"/>
  <c r="AR530" i="8"/>
  <c r="AR490" i="8"/>
  <c r="AR481" i="8"/>
  <c r="AR465" i="8"/>
  <c r="AR449" i="8"/>
  <c r="AR665" i="8"/>
  <c r="AR642" i="8"/>
  <c r="AR592" i="8"/>
  <c r="AR527" i="8"/>
  <c r="AR618" i="8"/>
  <c r="AR606" i="8"/>
  <c r="AR572" i="8"/>
  <c r="AR553" i="8"/>
  <c r="AR515" i="8"/>
  <c r="AR509" i="8"/>
  <c r="AR503" i="8"/>
  <c r="AR482" i="8"/>
  <c r="AR466" i="8"/>
  <c r="AR434" i="8"/>
  <c r="AR604" i="8"/>
  <c r="AR542" i="8"/>
  <c r="AR526" i="8"/>
  <c r="AR520" i="8"/>
  <c r="AR505" i="8"/>
  <c r="AR491" i="8"/>
  <c r="AR458" i="8"/>
  <c r="AR408" i="8"/>
  <c r="AR392" i="8"/>
  <c r="AR602" i="8"/>
  <c r="AR599" i="8"/>
  <c r="AR593" i="8"/>
  <c r="AR588" i="8"/>
  <c r="AR583" i="8"/>
  <c r="AR556" i="8"/>
  <c r="AR506" i="8"/>
  <c r="AR478" i="8"/>
  <c r="AR455" i="8"/>
  <c r="AR594" i="8"/>
  <c r="AR568" i="8"/>
  <c r="AR548" i="8"/>
  <c r="AR538" i="8"/>
  <c r="AR645" i="8"/>
  <c r="AR536" i="8"/>
  <c r="AR472" i="8"/>
  <c r="AR443" i="8"/>
  <c r="AR424" i="8"/>
  <c r="AR409" i="8"/>
  <c r="AR393" i="8"/>
  <c r="AR377" i="8"/>
  <c r="AR621" i="8"/>
  <c r="AR493" i="8"/>
  <c r="AR486" i="8"/>
  <c r="AR437" i="8"/>
  <c r="AR429" i="8"/>
  <c r="AR423" i="8"/>
  <c r="AR389" i="8"/>
  <c r="AR370" i="8"/>
  <c r="AR626" i="8"/>
  <c r="AR575" i="8"/>
  <c r="AR570" i="8"/>
  <c r="AR543" i="8"/>
  <c r="AR502" i="8"/>
  <c r="AR480" i="8"/>
  <c r="AR436" i="8"/>
  <c r="AR422" i="8"/>
  <c r="AR400" i="8"/>
  <c r="AR394" i="8"/>
  <c r="AR363" i="8"/>
  <c r="AR512" i="8"/>
  <c r="AR672" i="8"/>
  <c r="AR607" i="8"/>
  <c r="AR555" i="8"/>
  <c r="AR549" i="8"/>
  <c r="AR545" i="8"/>
  <c r="AR499" i="8"/>
  <c r="AR473" i="8"/>
  <c r="AR463" i="8"/>
  <c r="AR417" i="8"/>
  <c r="AR387" i="8"/>
  <c r="AR627" i="8"/>
  <c r="AR619" i="8"/>
  <c r="AR584" i="8"/>
  <c r="AR519" i="8"/>
  <c r="AR461" i="8"/>
  <c r="AR427" i="8"/>
  <c r="AR414" i="8"/>
  <c r="AR403" i="8"/>
  <c r="AR347" i="8"/>
  <c r="AR315" i="8"/>
  <c r="AR299" i="8"/>
  <c r="AR283" i="8"/>
  <c r="AR267" i="8"/>
  <c r="AR251" i="8"/>
  <c r="AR235" i="8"/>
  <c r="AR219" i="8"/>
  <c r="AR203" i="8"/>
  <c r="AR187" i="8"/>
  <c r="AR171" i="8"/>
  <c r="AR155" i="8"/>
  <c r="AR139" i="8"/>
  <c r="AR622" i="8"/>
  <c r="AR565" i="8"/>
  <c r="AR546" i="8"/>
  <c r="AR533" i="8"/>
  <c r="AR504" i="8"/>
  <c r="AR489" i="8"/>
  <c r="AR460" i="8"/>
  <c r="AR456" i="8"/>
  <c r="AR407" i="8"/>
  <c r="AR396" i="8"/>
  <c r="AR386" i="8"/>
  <c r="AR342" i="8"/>
  <c r="AR326" i="8"/>
  <c r="AR310" i="8"/>
  <c r="AR294" i="8"/>
  <c r="AR278" i="8"/>
  <c r="AR262" i="8"/>
  <c r="AR230" i="8"/>
  <c r="AR214" i="8"/>
  <c r="AR198" i="8"/>
  <c r="AR182" i="8"/>
  <c r="AR166" i="8"/>
  <c r="AR150" i="8"/>
  <c r="AR630" i="8"/>
  <c r="AR585" i="8"/>
  <c r="AR557" i="8"/>
  <c r="AR488" i="8"/>
  <c r="AR474" i="8"/>
  <c r="AR453" i="8"/>
  <c r="AR445" i="8"/>
  <c r="AR652" i="8"/>
  <c r="AR577" i="8"/>
  <c r="AR537" i="8"/>
  <c r="AR479" i="8"/>
  <c r="AR470" i="8"/>
  <c r="AR441" i="8"/>
  <c r="AR425" i="8"/>
  <c r="AR418" i="8"/>
  <c r="AR404" i="8"/>
  <c r="AR388" i="8"/>
  <c r="AR373" i="8"/>
  <c r="AR332" i="8"/>
  <c r="AR316" i="8"/>
  <c r="AR300" i="8"/>
  <c r="AR284" i="8"/>
  <c r="AR268" i="8"/>
  <c r="AR252" i="8"/>
  <c r="AR236" i="8"/>
  <c r="AR220" i="8"/>
  <c r="AR204" i="8"/>
  <c r="AR188" i="8"/>
  <c r="AR172" i="8"/>
  <c r="AR156" i="8"/>
  <c r="AR140" i="8"/>
  <c r="AR581" i="8"/>
  <c r="AR571" i="8"/>
  <c r="AR496" i="8"/>
  <c r="AR471" i="8"/>
  <c r="AR468" i="8"/>
  <c r="AR462" i="8"/>
  <c r="AR421" i="8"/>
  <c r="AR411" i="8"/>
  <c r="AR397" i="8"/>
  <c r="AR384" i="8"/>
  <c r="AR381" i="8"/>
  <c r="AR339" i="8"/>
  <c r="AR330" i="8"/>
  <c r="AR293" i="8"/>
  <c r="AR275" i="8"/>
  <c r="AR266" i="8"/>
  <c r="AR200" i="8"/>
  <c r="AR612" i="8"/>
  <c r="AR447" i="8"/>
  <c r="AR338" i="8"/>
  <c r="AR329" i="8"/>
  <c r="AR302" i="8"/>
  <c r="AR274" i="8"/>
  <c r="AR265" i="8"/>
  <c r="AR238" i="8"/>
  <c r="AR228" i="8"/>
  <c r="AR209" i="8"/>
  <c r="AR624" i="8"/>
  <c r="AR566" i="8"/>
  <c r="AR452" i="8"/>
  <c r="AR420" i="8"/>
  <c r="AR419" i="8"/>
  <c r="AR562" i="8"/>
  <c r="AR561" i="8"/>
  <c r="AR517" i="8"/>
  <c r="AR487" i="8"/>
  <c r="AR406" i="8"/>
  <c r="AR401" i="8"/>
  <c r="AR371" i="8"/>
  <c r="AR364" i="8"/>
  <c r="AR357" i="8"/>
  <c r="AR337" i="8"/>
  <c r="AR327" i="8"/>
  <c r="AR319" i="8"/>
  <c r="AR273" i="8"/>
  <c r="AR255" i="8"/>
  <c r="AR227" i="8"/>
  <c r="AR218" i="8"/>
  <c r="AR560" i="8"/>
  <c r="AR589" i="8"/>
  <c r="AR544" i="8"/>
  <c r="AR633" i="8"/>
  <c r="AR636" i="8"/>
  <c r="AR631" i="8"/>
  <c r="AR516" i="8"/>
  <c r="AR531" i="8"/>
  <c r="AR528" i="8"/>
  <c r="AR522" i="8"/>
  <c r="AR532" i="8"/>
  <c r="AR498" i="8"/>
  <c r="AR426" i="8"/>
  <c r="AR613" i="8"/>
  <c r="AR578" i="8"/>
  <c r="AR550" i="8"/>
  <c r="AR510" i="8"/>
  <c r="AR495" i="8"/>
  <c r="AR494" i="8"/>
  <c r="AR483" i="8"/>
  <c r="AR547" i="8"/>
  <c r="AR459" i="8"/>
  <c r="AR525" i="8"/>
  <c r="AR521" i="8"/>
  <c r="AR485" i="8"/>
  <c r="AR476" i="8"/>
  <c r="AR442" i="8"/>
  <c r="AR439" i="8"/>
  <c r="AR514" i="8"/>
  <c r="AR511" i="8"/>
  <c r="AR500" i="8"/>
  <c r="AR653" i="8"/>
  <c r="AR529" i="8"/>
  <c r="AR615" i="8"/>
  <c r="AR457" i="8"/>
  <c r="AR438" i="8"/>
  <c r="AR464" i="8"/>
  <c r="AR412" i="8"/>
  <c r="AR380" i="8"/>
  <c r="AR367" i="8"/>
  <c r="AR558" i="8"/>
  <c r="AR513" i="8"/>
  <c r="AR477" i="8"/>
  <c r="AR430" i="8"/>
  <c r="AR366" i="8"/>
  <c r="AR359" i="8"/>
  <c r="AR448" i="8"/>
  <c r="AR390" i="8"/>
  <c r="AR374" i="8"/>
  <c r="AR372" i="8"/>
  <c r="AR368" i="8"/>
  <c r="AR475" i="8"/>
  <c r="AR435" i="8"/>
  <c r="AR395" i="8"/>
  <c r="AR361" i="8"/>
  <c r="AR360" i="8"/>
  <c r="AR349" i="8"/>
  <c r="AR336" i="8"/>
  <c r="AR308" i="8"/>
  <c r="AR345" i="8"/>
  <c r="AR343" i="8"/>
  <c r="AR334" i="8"/>
  <c r="AR323" i="8"/>
  <c r="AR306" i="8"/>
  <c r="AR497" i="8"/>
  <c r="AR410" i="8"/>
  <c r="AR391" i="8"/>
  <c r="AR350" i="8"/>
  <c r="AR341" i="8"/>
  <c r="AR451" i="8"/>
  <c r="AR413" i="8"/>
  <c r="AR379" i="8"/>
  <c r="AR285" i="8"/>
  <c r="AR355" i="8"/>
  <c r="AR335" i="8"/>
  <c r="AR313" i="8"/>
  <c r="AR304" i="8"/>
  <c r="AR264" i="8"/>
  <c r="AR428" i="8"/>
  <c r="AR322" i="8"/>
  <c r="AR317" i="8"/>
  <c r="AR259" i="8"/>
  <c r="AR254" i="8"/>
  <c r="AR250" i="8"/>
  <c r="AR248" i="8"/>
  <c r="AR224" i="8"/>
  <c r="AR207" i="8"/>
  <c r="AR402" i="8"/>
  <c r="AR398" i="8"/>
  <c r="AR286" i="8"/>
  <c r="AR282" i="8"/>
  <c r="AR281" i="8"/>
  <c r="AR272" i="8"/>
  <c r="AR369" i="8"/>
  <c r="AR356" i="8"/>
  <c r="AR303" i="8"/>
  <c r="AR269" i="8"/>
  <c r="AR245" i="8"/>
  <c r="AR201" i="8"/>
  <c r="AR196" i="8"/>
  <c r="AR168" i="8"/>
  <c r="AR352" i="8"/>
  <c r="AR325" i="8"/>
  <c r="AR287" i="8"/>
  <c r="AR271" i="8"/>
  <c r="AR240" i="8"/>
  <c r="AR222" i="8"/>
  <c r="AR177" i="8"/>
  <c r="AR167" i="8"/>
  <c r="AR311" i="8"/>
  <c r="AR301" i="8"/>
  <c r="AR454" i="8"/>
  <c r="AR376" i="8"/>
  <c r="AR324" i="8"/>
  <c r="AR305" i="8"/>
  <c r="AR291" i="8"/>
  <c r="AR239" i="8"/>
  <c r="AR208" i="8"/>
  <c r="AR176" i="8"/>
  <c r="AR160" i="8"/>
  <c r="AR141" i="8"/>
  <c r="AR122" i="8"/>
  <c r="AR106" i="8"/>
  <c r="AR354" i="8"/>
  <c r="AR353" i="8"/>
  <c r="AR333" i="8"/>
  <c r="AR296" i="8"/>
  <c r="AR257" i="8"/>
  <c r="AR249" i="8"/>
  <c r="AR159" i="8"/>
  <c r="AR133" i="8"/>
  <c r="AR117" i="8"/>
  <c r="AR288" i="8"/>
  <c r="AR277" i="8"/>
  <c r="AR261" i="8"/>
  <c r="AR258" i="8"/>
  <c r="AR213" i="8"/>
  <c r="AR199" i="8"/>
  <c r="AR181" i="8"/>
  <c r="AR152" i="8"/>
  <c r="AR132" i="8"/>
  <c r="AR129" i="8"/>
  <c r="AR108" i="8"/>
  <c r="AR94" i="8"/>
  <c r="AR78" i="8"/>
  <c r="AR62" i="8"/>
  <c r="AR469" i="8"/>
  <c r="AR290" i="8"/>
  <c r="AR242" i="8"/>
  <c r="AR206" i="8"/>
  <c r="AR173" i="8"/>
  <c r="AR145" i="8"/>
  <c r="AR126" i="8"/>
  <c r="AR123" i="8"/>
  <c r="AR385" i="8"/>
  <c r="AR383" i="8"/>
  <c r="AR295" i="8"/>
  <c r="AR189" i="8"/>
  <c r="AR138" i="8"/>
  <c r="AR134" i="8"/>
  <c r="AR74" i="8"/>
  <c r="AR415" i="8"/>
  <c r="AR358" i="8"/>
  <c r="AR346" i="8"/>
  <c r="AR344" i="8"/>
  <c r="AR244" i="8"/>
  <c r="AR217" i="8"/>
  <c r="AR112" i="8"/>
  <c r="AR102" i="8"/>
  <c r="AR93" i="8"/>
  <c r="AR87" i="8"/>
  <c r="AR65" i="8"/>
  <c r="AR46" i="8"/>
  <c r="AR30" i="8"/>
  <c r="AR431" i="8"/>
  <c r="AR320" i="8"/>
  <c r="AR312" i="8"/>
  <c r="AR292" i="8"/>
  <c r="AR276" i="8"/>
  <c r="AR202" i="8"/>
  <c r="AR165" i="8"/>
  <c r="AR143" i="8"/>
  <c r="AR116" i="8"/>
  <c r="AR104" i="8"/>
  <c r="AR103" i="8"/>
  <c r="AR101" i="8"/>
  <c r="AR84" i="8"/>
  <c r="AR57" i="8"/>
  <c r="AR41" i="8"/>
  <c r="AR328" i="8"/>
  <c r="AR321" i="8"/>
  <c r="AR164" i="8"/>
  <c r="AR146" i="8"/>
  <c r="AR142" i="8"/>
  <c r="AR215" i="8"/>
  <c r="AR193" i="8"/>
  <c r="AR180" i="8"/>
  <c r="AR175" i="8"/>
  <c r="AR162" i="8"/>
  <c r="AR131" i="8"/>
  <c r="AR128" i="8"/>
  <c r="AR121" i="8"/>
  <c r="AR85" i="8"/>
  <c r="AR71" i="8"/>
  <c r="AR64" i="8"/>
  <c r="AR58" i="8"/>
  <c r="AR27" i="8"/>
  <c r="AR11" i="8"/>
  <c r="AR270" i="8"/>
  <c r="AR241" i="8"/>
  <c r="AR221" i="8"/>
  <c r="AR197" i="8"/>
  <c r="AR153" i="8"/>
  <c r="AR440" i="8"/>
  <c r="AR405" i="8"/>
  <c r="AR351" i="8"/>
  <c r="AR191" i="8"/>
  <c r="AR163" i="8"/>
  <c r="AR118" i="8"/>
  <c r="AR95" i="8"/>
  <c r="AR86" i="8"/>
  <c r="AR55" i="8"/>
  <c r="AR52" i="8"/>
  <c r="AR22" i="8"/>
  <c r="AR446" i="8"/>
  <c r="AR170" i="8"/>
  <c r="AR158" i="8"/>
  <c r="AR147" i="8"/>
  <c r="AR135" i="8"/>
  <c r="AR105" i="8"/>
  <c r="AR70" i="8"/>
  <c r="AR226" i="8"/>
  <c r="AR120" i="8"/>
  <c r="AR115" i="8"/>
  <c r="AR75" i="8"/>
  <c r="AR40" i="8"/>
  <c r="AR28" i="8"/>
  <c r="AR23" i="8"/>
  <c r="AR260" i="8"/>
  <c r="AR169" i="8"/>
  <c r="AR88" i="8"/>
  <c r="AR50" i="8"/>
  <c r="AR48" i="8"/>
  <c r="AR21" i="8"/>
  <c r="AR12" i="8"/>
  <c r="AR92" i="8"/>
  <c r="AR38" i="8"/>
  <c r="AR243" i="8"/>
  <c r="AR157" i="8"/>
  <c r="AR111" i="8"/>
  <c r="AR31" i="8"/>
  <c r="AR20" i="8"/>
  <c r="AR253" i="8"/>
  <c r="AR211" i="8"/>
  <c r="AR210" i="8"/>
  <c r="AR154" i="8"/>
  <c r="AR83" i="8"/>
  <c r="AR59" i="8"/>
  <c r="AR42" i="8"/>
  <c r="AR19" i="8"/>
  <c r="AR444" i="8"/>
  <c r="AR309" i="8"/>
  <c r="AR194" i="8"/>
  <c r="AR18" i="8"/>
  <c r="AR10" i="8"/>
  <c r="AR151" i="8"/>
  <c r="AR100" i="8"/>
  <c r="AR91" i="8"/>
  <c r="AR53" i="8"/>
  <c r="AR35" i="8"/>
  <c r="AR17" i="8"/>
  <c r="AR318" i="8"/>
  <c r="AR237" i="8"/>
  <c r="AR186" i="8"/>
  <c r="AR148" i="8"/>
  <c r="AR113" i="8"/>
  <c r="AR82" i="8"/>
  <c r="AR69" i="8"/>
  <c r="AR51" i="8"/>
  <c r="AR49" i="8"/>
  <c r="AR43" i="8"/>
  <c r="AR32" i="8"/>
  <c r="AR307" i="8"/>
  <c r="AR279" i="8"/>
  <c r="AR247" i="8"/>
  <c r="AR114" i="8"/>
  <c r="AR149" i="8"/>
  <c r="AR14" i="8"/>
  <c r="AR340" i="8"/>
  <c r="AR97" i="8"/>
  <c r="AR184" i="8"/>
  <c r="AR125" i="8"/>
  <c r="AR107" i="8"/>
  <c r="AR96" i="8"/>
  <c r="AR24" i="8"/>
  <c r="AR216" i="8"/>
  <c r="AR98" i="8"/>
  <c r="AR68" i="8"/>
  <c r="AR223" i="8"/>
  <c r="AR80" i="8"/>
  <c r="AR33" i="8"/>
  <c r="AR15" i="8"/>
  <c r="AR232" i="8"/>
  <c r="AR225" i="8"/>
  <c r="AR185" i="8"/>
  <c r="AR136" i="8"/>
  <c r="AR73" i="8"/>
  <c r="AR67" i="8"/>
  <c r="AR375" i="8"/>
  <c r="AR36" i="8"/>
  <c r="AR192" i="8"/>
  <c r="AR47" i="8"/>
  <c r="AR37" i="8"/>
  <c r="AR362" i="8"/>
  <c r="AR231" i="8"/>
  <c r="AR174" i="8"/>
  <c r="AR77" i="8"/>
  <c r="AR378" i="8"/>
  <c r="AR298" i="8"/>
  <c r="AR183" i="8"/>
  <c r="AR60" i="8"/>
  <c r="AR26" i="8"/>
  <c r="AR89" i="8"/>
  <c r="AR61" i="8"/>
  <c r="AR234" i="8"/>
  <c r="AR25" i="8"/>
  <c r="AR137" i="8"/>
  <c r="AR124" i="8"/>
  <c r="AR130" i="8"/>
  <c r="AR29" i="8"/>
  <c r="AR119" i="8"/>
  <c r="AR79" i="8"/>
  <c r="AR66" i="8"/>
  <c r="AR233" i="8"/>
  <c r="AR190" i="8"/>
  <c r="AR179" i="8"/>
  <c r="AR432" i="8"/>
  <c r="AR76" i="8"/>
  <c r="AR16" i="8"/>
  <c r="AR9" i="8"/>
  <c r="AR289" i="8"/>
  <c r="AR13" i="8"/>
  <c r="AR56" i="8"/>
  <c r="AR256" i="8"/>
  <c r="AR205" i="8"/>
  <c r="AQ654" i="8"/>
  <c r="AQ365" i="8"/>
  <c r="AQ54" i="8"/>
  <c r="AQ297" i="8"/>
  <c r="AQ620" i="8"/>
  <c r="AQ569" i="8"/>
  <c r="AT4" i="8"/>
  <c r="AS6" i="8"/>
  <c r="AQ63" i="8"/>
  <c r="AQ81" i="8"/>
  <c r="AQ263" i="8"/>
  <c r="AQ331" i="8"/>
  <c r="AQ586" i="8"/>
  <c r="AQ45" i="8"/>
  <c r="AQ178" i="8"/>
  <c r="AQ484" i="8"/>
  <c r="AQ212" i="8"/>
  <c r="AQ637" i="8"/>
  <c r="AQ689" i="8"/>
  <c r="AQ518" i="8"/>
  <c r="AQ127" i="8"/>
  <c r="AQ110" i="8"/>
  <c r="AQ314" i="8"/>
  <c r="AQ280" i="8"/>
  <c r="AP44" i="8"/>
  <c r="AQ450" i="8"/>
  <c r="AQ603" i="8"/>
  <c r="AF7" i="1"/>
  <c r="Z17" i="10" s="1"/>
  <c r="AH586" i="1"/>
  <c r="AH144" i="1"/>
  <c r="AG44" i="1"/>
  <c r="AH99" i="1"/>
  <c r="AH110" i="1"/>
  <c r="AH90" i="1"/>
  <c r="AH45" i="1"/>
  <c r="AH620" i="1"/>
  <c r="AH433" i="1"/>
  <c r="AH39" i="1"/>
  <c r="AH399" i="1"/>
  <c r="AH263" i="1"/>
  <c r="AH81" i="1"/>
  <c r="AH195" i="1"/>
  <c r="AH637" i="1"/>
  <c r="AH467" i="1"/>
  <c r="AH72" i="1"/>
  <c r="AH297" i="1"/>
  <c r="AH382" i="1"/>
  <c r="AH246" i="1"/>
  <c r="AH501" i="1"/>
  <c r="AH280" i="1"/>
  <c r="AH127" i="1"/>
  <c r="AH365" i="1"/>
  <c r="AH552" i="1"/>
  <c r="AH34" i="1"/>
  <c r="AH654" i="1"/>
  <c r="AH63" i="1"/>
  <c r="AH54" i="1"/>
  <c r="AH484" i="1"/>
  <c r="AH450" i="1"/>
  <c r="AH603" i="1"/>
  <c r="AH689" i="1"/>
  <c r="AH569" i="1"/>
  <c r="AH416" i="1"/>
  <c r="AH229" i="1"/>
  <c r="AH518" i="1"/>
  <c r="AH161" i="1"/>
  <c r="AH314" i="1"/>
  <c r="AH535" i="1"/>
  <c r="AG109" i="1"/>
  <c r="AH348" i="1"/>
  <c r="AH331" i="1"/>
  <c r="AI22" i="1"/>
  <c r="AI37" i="1"/>
  <c r="AI17" i="1"/>
  <c r="AI33" i="1"/>
  <c r="AI42" i="1"/>
  <c r="AI47" i="1"/>
  <c r="AI12" i="1"/>
  <c r="AI24" i="1"/>
  <c r="AI56" i="1"/>
  <c r="AI77" i="1"/>
  <c r="AI92" i="1"/>
  <c r="AI23" i="1"/>
  <c r="AI88" i="1"/>
  <c r="AI65" i="1"/>
  <c r="AI79" i="1"/>
  <c r="AI98" i="1"/>
  <c r="AI108" i="1"/>
  <c r="AI115" i="1"/>
  <c r="AI132" i="1"/>
  <c r="AI152" i="1"/>
  <c r="AI174" i="1"/>
  <c r="AI9" i="1"/>
  <c r="AI18" i="1"/>
  <c r="AI20" i="1"/>
  <c r="AI52" i="1"/>
  <c r="AI58" i="1"/>
  <c r="AI70" i="1"/>
  <c r="AI83" i="1"/>
  <c r="AI105" i="1"/>
  <c r="AI125" i="1"/>
  <c r="AI126" i="1"/>
  <c r="AI159" i="1"/>
  <c r="AI191" i="1"/>
  <c r="AI204" i="1"/>
  <c r="AI213" i="1"/>
  <c r="AI95" i="1"/>
  <c r="AI106" i="1"/>
  <c r="AI128" i="1"/>
  <c r="AI160" i="1"/>
  <c r="AI192" i="1"/>
  <c r="AI199" i="1"/>
  <c r="AI10" i="1"/>
  <c r="AI40" i="1"/>
  <c r="AI43" i="1"/>
  <c r="AI107" i="1"/>
  <c r="AI147" i="1"/>
  <c r="AI163" i="1"/>
  <c r="AI168" i="1"/>
  <c r="AI173" i="1"/>
  <c r="AI226" i="1"/>
  <c r="AI234" i="1"/>
  <c r="AI255" i="1"/>
  <c r="AI276" i="1"/>
  <c r="AI281" i="1"/>
  <c r="AI298" i="1"/>
  <c r="AI330" i="1"/>
  <c r="AI347" i="1"/>
  <c r="AI357" i="1"/>
  <c r="AI374" i="1"/>
  <c r="AI389" i="1"/>
  <c r="AI21" i="1"/>
  <c r="AI69" i="1"/>
  <c r="AI75" i="1"/>
  <c r="AI114" i="1"/>
  <c r="AI119" i="1"/>
  <c r="AI124" i="1"/>
  <c r="AI157" i="1"/>
  <c r="AI180" i="1"/>
  <c r="AI185" i="1"/>
  <c r="AI190" i="1"/>
  <c r="AI227" i="1"/>
  <c r="AI245" i="1"/>
  <c r="AI250" i="1"/>
  <c r="AI271" i="1"/>
  <c r="AI292" i="1"/>
  <c r="AI309" i="1"/>
  <c r="AI325" i="1"/>
  <c r="AI342" i="1"/>
  <c r="AI352" i="1"/>
  <c r="AI369" i="1"/>
  <c r="AI384" i="1"/>
  <c r="AI35" i="1"/>
  <c r="AI68" i="1"/>
  <c r="AI74" i="1"/>
  <c r="AI94" i="1"/>
  <c r="AI134" i="1"/>
  <c r="AI183" i="1"/>
  <c r="AI196" i="1"/>
  <c r="AI228" i="1"/>
  <c r="AI240" i="1"/>
  <c r="AI310" i="1"/>
  <c r="AI337" i="1"/>
  <c r="AI353" i="1"/>
  <c r="AI366" i="1"/>
  <c r="AI378" i="1"/>
  <c r="AI383" i="1"/>
  <c r="AI400" i="1"/>
  <c r="AI421" i="1"/>
  <c r="AI436" i="1"/>
  <c r="AI463" i="1"/>
  <c r="AI480" i="1"/>
  <c r="AI485" i="1"/>
  <c r="AI502" i="1"/>
  <c r="AI519" i="1"/>
  <c r="AI550" i="1"/>
  <c r="AI567" i="1"/>
  <c r="AI573" i="1"/>
  <c r="AI589" i="1"/>
  <c r="AI606" i="1"/>
  <c r="AI623" i="1"/>
  <c r="AI640" i="1"/>
  <c r="AI657" i="1"/>
  <c r="AI674" i="1"/>
  <c r="AI53" i="1"/>
  <c r="AI57" i="1"/>
  <c r="AI91" i="1"/>
  <c r="AI112" i="1"/>
  <c r="AI145" i="1"/>
  <c r="AI167" i="1"/>
  <c r="AI286" i="1"/>
  <c r="AI364" i="1"/>
  <c r="AI377" i="1"/>
  <c r="AI396" i="1"/>
  <c r="AI411" i="1"/>
  <c r="AI432" i="1"/>
  <c r="AI447" i="1"/>
  <c r="AI458" i="1"/>
  <c r="AI475" i="1"/>
  <c r="AI496" i="1"/>
  <c r="AI513" i="1"/>
  <c r="AI530" i="1"/>
  <c r="AI545" i="1"/>
  <c r="AI562" i="1"/>
  <c r="AI584" i="1"/>
  <c r="AI600" i="1"/>
  <c r="AI617" i="1"/>
  <c r="AI634" i="1"/>
  <c r="AI651" i="1"/>
  <c r="AI668" i="1"/>
  <c r="AI685" i="1"/>
  <c r="AI14" i="1"/>
  <c r="AI30" i="1"/>
  <c r="AI46" i="1"/>
  <c r="AI80" i="1"/>
  <c r="AI86" i="1"/>
  <c r="AI135" i="1"/>
  <c r="AI138" i="1"/>
  <c r="AI182" i="1"/>
  <c r="AI208" i="1"/>
  <c r="AI303" i="1"/>
  <c r="AI329" i="1"/>
  <c r="AI336" i="1"/>
  <c r="AI350" i="1"/>
  <c r="AI379" i="1"/>
  <c r="AI401" i="1"/>
  <c r="AI413" i="1"/>
  <c r="AI428" i="1"/>
  <c r="AI445" i="1"/>
  <c r="AI471" i="1"/>
  <c r="AI483" i="1"/>
  <c r="AI486" i="1"/>
  <c r="AI498" i="1"/>
  <c r="AI511" i="1"/>
  <c r="AI524" i="1"/>
  <c r="AI551" i="1"/>
  <c r="AI564" i="1"/>
  <c r="AI578" i="1"/>
  <c r="AI592" i="1"/>
  <c r="AI605" i="1"/>
  <c r="AI641" i="1"/>
  <c r="AI653" i="1"/>
  <c r="AI666" i="1"/>
  <c r="AI679" i="1"/>
  <c r="AI252" i="1"/>
  <c r="AI362" i="1"/>
  <c r="AI443" i="1"/>
  <c r="AI25" i="1"/>
  <c r="AI26" i="1"/>
  <c r="AI64" i="1"/>
  <c r="AI96" i="1"/>
  <c r="AI103" i="1"/>
  <c r="AI113" i="1"/>
  <c r="AI121" i="1"/>
  <c r="AI149" i="1"/>
  <c r="AI166" i="1"/>
  <c r="AI193" i="1"/>
  <c r="AI210" i="1"/>
  <c r="AI219" i="1"/>
  <c r="AI266" i="1"/>
  <c r="AI283" i="1"/>
  <c r="AI312" i="1"/>
  <c r="AI339" i="1"/>
  <c r="AI345" i="1"/>
  <c r="AI359" i="1"/>
  <c r="AI412" i="1"/>
  <c r="AI427" i="1"/>
  <c r="AI444" i="1"/>
  <c r="AI470" i="1"/>
  <c r="AI482" i="1"/>
  <c r="AI497" i="1"/>
  <c r="AI510" i="1"/>
  <c r="AI523" i="1"/>
  <c r="AI563" i="1"/>
  <c r="AI577" i="1"/>
  <c r="AI591" i="1"/>
  <c r="AI604" i="1"/>
  <c r="AI616" i="1"/>
  <c r="AI652" i="1"/>
  <c r="AI665" i="1"/>
  <c r="AI678" i="1"/>
  <c r="AI13" i="1"/>
  <c r="AI55" i="1"/>
  <c r="AI130" i="1"/>
  <c r="AI133" i="1"/>
  <c r="AI235" i="1"/>
  <c r="AI269" i="1"/>
  <c r="AI356" i="1"/>
  <c r="AI375" i="1"/>
  <c r="AI60" i="1"/>
  <c r="AI140" i="1"/>
  <c r="AI148" i="1"/>
  <c r="AI175" i="1"/>
  <c r="AI198" i="1"/>
  <c r="AI247" i="1"/>
  <c r="AI287" i="1"/>
  <c r="AI302" i="1"/>
  <c r="AI305" i="1"/>
  <c r="AI380" i="1"/>
  <c r="AI386" i="1"/>
  <c r="AI410" i="1"/>
  <c r="AI440" i="1"/>
  <c r="AI442" i="1"/>
  <c r="AI449" i="1"/>
  <c r="AI474" i="1"/>
  <c r="AI504" i="1"/>
  <c r="AI544" i="1"/>
  <c r="AI557" i="1"/>
  <c r="AI583" i="1"/>
  <c r="AI610" i="1"/>
  <c r="AI659" i="1"/>
  <c r="AI29" i="1"/>
  <c r="AI41" i="1"/>
  <c r="AI116" i="1"/>
  <c r="AI158" i="1"/>
  <c r="AI176" i="1"/>
  <c r="AI184" i="1"/>
  <c r="AI215" i="1"/>
  <c r="AI290" i="1"/>
  <c r="AI293" i="1"/>
  <c r="AI308" i="1"/>
  <c r="AI349" i="1"/>
  <c r="AI418" i="1"/>
  <c r="AI635" i="1"/>
  <c r="AI360" i="1"/>
  <c r="AI403" i="1"/>
  <c r="AI570" i="1"/>
  <c r="AI602" i="1"/>
  <c r="AI632" i="1"/>
  <c r="AI639" i="1"/>
  <c r="AI681" i="1"/>
  <c r="AI692" i="1"/>
  <c r="AI48" i="1"/>
  <c r="AI59" i="1"/>
  <c r="AI71" i="1"/>
  <c r="AI143" i="1"/>
  <c r="AI223" i="1"/>
  <c r="AI268" i="1"/>
  <c r="AI317" i="1"/>
  <c r="AI320" i="1"/>
  <c r="AI392" i="1"/>
  <c r="AI420" i="1"/>
  <c r="AI422" i="1"/>
  <c r="AI429" i="1"/>
  <c r="AI452" i="1"/>
  <c r="AI454" i="1"/>
  <c r="AI461" i="1"/>
  <c r="AI487" i="1"/>
  <c r="AI493" i="1"/>
  <c r="AI529" i="1"/>
  <c r="AI540" i="1"/>
  <c r="AI546" i="1"/>
  <c r="AI579" i="1"/>
  <c r="AI593" i="1"/>
  <c r="AI612" i="1"/>
  <c r="AI216" i="1"/>
  <c r="AI288" i="1"/>
  <c r="AI346" i="1"/>
  <c r="AI61" i="1"/>
  <c r="AI104" i="1"/>
  <c r="AI123" i="1"/>
  <c r="AI211" i="1"/>
  <c r="AI222" i="1"/>
  <c r="AI230" i="1"/>
  <c r="AI244" i="1"/>
  <c r="AI270" i="1"/>
  <c r="AI282" i="1"/>
  <c r="AI313" i="1"/>
  <c r="AI354" i="1"/>
  <c r="AI372" i="1"/>
  <c r="AI469" i="1"/>
  <c r="AI500" i="1"/>
  <c r="AI507" i="1"/>
  <c r="AI520" i="1"/>
  <c r="AI554" i="1"/>
  <c r="AI560" i="1"/>
  <c r="AI590" i="1"/>
  <c r="AI619" i="1"/>
  <c r="AI626" i="1"/>
  <c r="AI656" i="1"/>
  <c r="AI662" i="1"/>
  <c r="AI675" i="1"/>
  <c r="AI702" i="1"/>
  <c r="AI253" i="1"/>
  <c r="AI328" i="1"/>
  <c r="AI332" i="1"/>
  <c r="AI397" i="1"/>
  <c r="AI459" i="1"/>
  <c r="AI516" i="1"/>
  <c r="AI587" i="1"/>
  <c r="AI629" i="1"/>
  <c r="AI672" i="1"/>
  <c r="AI699" i="1"/>
  <c r="AI49" i="1"/>
  <c r="AI73" i="1"/>
  <c r="AI142" i="1"/>
  <c r="AI150" i="1"/>
  <c r="AI169" i="1"/>
  <c r="AI177" i="1"/>
  <c r="AI205" i="1"/>
  <c r="AI233" i="1"/>
  <c r="AI236" i="1"/>
  <c r="AI273" i="1"/>
  <c r="AI285" i="1"/>
  <c r="AI340" i="1"/>
  <c r="AI343" i="1"/>
  <c r="AI363" i="1"/>
  <c r="AI526" i="1"/>
  <c r="AI532" i="1"/>
  <c r="AI537" i="1"/>
  <c r="AI566" i="1"/>
  <c r="AI576" i="1"/>
  <c r="AI596" i="1"/>
  <c r="AI687" i="1"/>
  <c r="AI256" i="1"/>
  <c r="AI265" i="1"/>
  <c r="AI296" i="1"/>
  <c r="AI311" i="1"/>
  <c r="AI335" i="1"/>
  <c r="AI476" i="1"/>
  <c r="AI585" i="1"/>
  <c r="AI599" i="1"/>
  <c r="AI642" i="1"/>
  <c r="AI648" i="1"/>
  <c r="AI87" i="1"/>
  <c r="AI89" i="1"/>
  <c r="AI97" i="1"/>
  <c r="AI151" i="1"/>
  <c r="AI194" i="1"/>
  <c r="AI239" i="1"/>
  <c r="AI248" i="1"/>
  <c r="AI279" i="1"/>
  <c r="AI381" i="1"/>
  <c r="AI407" i="1"/>
  <c r="AI684" i="1"/>
  <c r="AI251" i="1"/>
  <c r="AI405" i="1"/>
  <c r="AI50" i="1"/>
  <c r="AI122" i="1"/>
  <c r="AI154" i="1"/>
  <c r="AI186" i="1"/>
  <c r="AI206" i="1"/>
  <c r="AI278" i="1"/>
  <c r="AI301" i="1"/>
  <c r="AI315" i="1"/>
  <c r="AI373" i="1"/>
  <c r="AI419" i="1"/>
  <c r="AI448" i="1"/>
  <c r="AI84" i="1"/>
  <c r="AI118" i="1"/>
  <c r="AI139" i="1"/>
  <c r="AI165" i="1"/>
  <c r="AI201" i="1"/>
  <c r="AI249" i="1"/>
  <c r="AI262" i="1"/>
  <c r="AI31" i="1"/>
  <c r="AI38" i="1"/>
  <c r="AI76" i="1"/>
  <c r="AI36" i="1"/>
  <c r="AI202" i="1"/>
  <c r="AI66" i="1"/>
  <c r="AI78" i="1"/>
  <c r="AI170" i="1"/>
  <c r="AI179" i="1"/>
  <c r="AI187" i="1"/>
  <c r="AI238" i="1"/>
  <c r="AI242" i="1"/>
  <c r="AI272" i="1"/>
  <c r="AI324" i="1"/>
  <c r="AI367" i="1"/>
  <c r="AI394" i="1"/>
  <c r="AI409" i="1"/>
  <c r="AI414" i="1"/>
  <c r="AI457" i="1"/>
  <c r="AI472" i="1"/>
  <c r="AI508" i="1"/>
  <c r="AI514" i="1"/>
  <c r="AI548" i="1"/>
  <c r="AI28" i="1"/>
  <c r="AI85" i="1"/>
  <c r="AI129" i="1"/>
  <c r="AI137" i="1"/>
  <c r="AI146" i="1"/>
  <c r="AI162" i="1"/>
  <c r="AI319" i="1"/>
  <c r="AI344" i="1"/>
  <c r="AI156" i="1"/>
  <c r="AI188" i="1"/>
  <c r="AI214" i="1"/>
  <c r="AI307" i="1"/>
  <c r="AI318" i="1"/>
  <c r="AI371" i="1"/>
  <c r="AI398" i="1"/>
  <c r="AI423" i="1"/>
  <c r="AI527" i="1"/>
  <c r="AI528" i="1"/>
  <c r="AI574" i="1"/>
  <c r="AI580" i="1"/>
  <c r="AI609" i="1"/>
  <c r="AI650" i="1"/>
  <c r="AI686" i="1"/>
  <c r="AI27" i="1"/>
  <c r="AI102" i="1"/>
  <c r="AI197" i="1"/>
  <c r="AI231" i="1"/>
  <c r="AI275" i="1"/>
  <c r="AI300" i="1"/>
  <c r="AI321" i="1"/>
  <c r="AI368" i="1"/>
  <c r="AI488" i="1"/>
  <c r="AI489" i="1"/>
  <c r="AI490" i="1"/>
  <c r="AI575" i="1"/>
  <c r="AI581" i="1"/>
  <c r="AI595" i="1"/>
  <c r="AI636" i="1"/>
  <c r="AI643" i="1"/>
  <c r="AI51" i="1"/>
  <c r="AI100" i="1"/>
  <c r="AI136" i="1"/>
  <c r="AI164" i="1"/>
  <c r="AI241" i="1"/>
  <c r="AI289" i="1"/>
  <c r="AI404" i="1"/>
  <c r="AI441" i="1"/>
  <c r="AI477" i="1"/>
  <c r="AI478" i="1"/>
  <c r="AI479" i="1"/>
  <c r="AI531" i="1"/>
  <c r="AI32" i="1"/>
  <c r="AI172" i="1"/>
  <c r="AI189" i="1"/>
  <c r="AI220" i="1"/>
  <c r="AI224" i="1"/>
  <c r="AI274" i="1"/>
  <c r="AI291" i="1"/>
  <c r="AI304" i="1"/>
  <c r="AI408" i="1"/>
  <c r="AI690" i="1"/>
  <c r="AI693" i="1"/>
  <c r="AI15" i="1"/>
  <c r="AI594" i="1"/>
  <c r="AI625" i="1"/>
  <c r="AI316" i="1"/>
  <c r="AI434" i="1"/>
  <c r="AI494" i="1"/>
  <c r="AI155" i="1"/>
  <c r="AI323" i="1"/>
  <c r="AI351" i="1"/>
  <c r="AI370" i="1"/>
  <c r="AI390" i="1"/>
  <c r="AI415" i="1"/>
  <c r="AI425" i="1"/>
  <c r="AI495" i="1"/>
  <c r="AI588" i="1"/>
  <c r="AI111" i="1"/>
  <c r="AI153" i="1"/>
  <c r="AI232" i="1"/>
  <c r="AI385" i="1"/>
  <c r="AI395" i="1"/>
  <c r="AI402" i="1"/>
  <c r="AI503" i="1"/>
  <c r="AI512" i="1"/>
  <c r="AI618" i="1"/>
  <c r="AI19" i="1"/>
  <c r="AI438" i="1"/>
  <c r="AI141" i="1"/>
  <c r="AI181" i="1"/>
  <c r="AI218" i="1"/>
  <c r="AI258" i="1"/>
  <c r="AI299" i="1"/>
  <c r="AI355" i="1"/>
  <c r="AI424" i="1"/>
  <c r="AI453" i="1"/>
  <c r="AI464" i="1"/>
  <c r="AI521" i="1"/>
  <c r="AI598" i="1"/>
  <c r="AI601" i="1"/>
  <c r="AI597" i="1"/>
  <c r="AI615" i="1"/>
  <c r="AI209" i="1"/>
  <c r="AI260" i="1"/>
  <c r="AI284" i="1"/>
  <c r="AI259" i="1"/>
  <c r="AI456" i="1"/>
  <c r="AI533" i="1"/>
  <c r="AI571" i="1"/>
  <c r="AI644" i="1"/>
  <c r="AI361" i="1"/>
  <c r="AI505" i="1"/>
  <c r="AI515" i="1"/>
  <c r="AI556" i="1"/>
  <c r="AI608" i="1"/>
  <c r="AI439" i="1"/>
  <c r="AI621" i="1"/>
  <c r="AI11" i="1"/>
  <c r="AI62" i="1"/>
  <c r="AI358" i="1"/>
  <c r="AI388" i="1"/>
  <c r="AI426" i="1"/>
  <c r="AI473" i="1"/>
  <c r="AI553" i="1"/>
  <c r="AI561" i="1"/>
  <c r="AI661" i="1"/>
  <c r="AI683" i="1"/>
  <c r="AI703" i="1"/>
  <c r="AI82" i="1"/>
  <c r="AI101" i="1"/>
  <c r="AI203" i="1"/>
  <c r="AI254" i="1"/>
  <c r="AI647" i="1"/>
  <c r="AI669" i="1"/>
  <c r="AI698" i="1"/>
  <c r="AI451" i="1"/>
  <c r="AI664" i="1"/>
  <c r="AI207" i="1"/>
  <c r="AI217" i="1"/>
  <c r="AI257" i="1"/>
  <c r="AI326" i="1"/>
  <c r="AI435" i="1"/>
  <c r="AI509" i="1"/>
  <c r="AI517" i="1"/>
  <c r="AI638" i="1"/>
  <c r="AI660" i="1"/>
  <c r="AI682" i="1"/>
  <c r="AI131" i="1"/>
  <c r="AI334" i="1"/>
  <c r="AI446" i="1"/>
  <c r="AI465" i="1"/>
  <c r="AI565" i="1"/>
  <c r="AI582" i="1"/>
  <c r="AI613" i="1"/>
  <c r="AI622" i="1"/>
  <c r="AI200" i="1"/>
  <c r="AI277" i="1"/>
  <c r="AI391" i="1"/>
  <c r="AI393" i="1"/>
  <c r="AI437" i="1"/>
  <c r="AI468" i="1"/>
  <c r="AI499" i="1"/>
  <c r="AI630" i="1"/>
  <c r="AI568" i="1"/>
  <c r="AI430" i="1"/>
  <c r="AI491" i="1"/>
  <c r="AI536" i="1"/>
  <c r="AI539" i="1"/>
  <c r="AI542" i="1"/>
  <c r="AI417" i="1"/>
  <c r="AI237" i="1"/>
  <c r="AI460" i="1"/>
  <c r="AI677" i="1"/>
  <c r="AI387" i="1"/>
  <c r="AI406" i="1"/>
  <c r="AI462" i="1"/>
  <c r="AI559" i="1"/>
  <c r="AI673" i="1"/>
  <c r="AI522" i="1"/>
  <c r="AI558" i="1"/>
  <c r="AI645" i="1"/>
  <c r="AI120" i="1"/>
  <c r="AI267" i="1"/>
  <c r="AI466" i="1"/>
  <c r="AI611" i="1"/>
  <c r="AI633" i="1"/>
  <c r="AI627" i="1"/>
  <c r="AI294" i="1"/>
  <c r="AI338" i="1"/>
  <c r="AI628" i="1"/>
  <c r="AI663" i="1"/>
  <c r="AI631" i="1"/>
  <c r="AI691" i="1"/>
  <c r="AI295" i="1"/>
  <c r="AI555" i="1"/>
  <c r="AI697" i="1"/>
  <c r="AI117" i="1"/>
  <c r="AI658" i="1"/>
  <c r="AI667" i="1"/>
  <c r="AI680" i="1"/>
  <c r="AI694" i="1"/>
  <c r="AI541" i="1"/>
  <c r="AI607" i="1"/>
  <c r="AI341" i="1"/>
  <c r="AI538" i="1"/>
  <c r="AI572" i="1"/>
  <c r="AI700" i="1"/>
  <c r="AI646" i="1"/>
  <c r="AI261" i="1"/>
  <c r="AI455" i="1"/>
  <c r="AI649" i="1"/>
  <c r="AI306" i="1"/>
  <c r="AI543" i="1"/>
  <c r="AI481" i="1"/>
  <c r="AI547" i="1"/>
  <c r="AI67" i="1"/>
  <c r="AI93" i="1"/>
  <c r="AI243" i="1"/>
  <c r="AI171" i="1"/>
  <c r="AI506" i="1"/>
  <c r="AI322" i="1"/>
  <c r="AI534" i="1"/>
  <c r="AI670" i="1"/>
  <c r="AI688" i="1"/>
  <c r="AI16" i="1"/>
  <c r="AI225" i="1"/>
  <c r="AI431" i="1"/>
  <c r="AI624" i="1"/>
  <c r="AI701" i="1"/>
  <c r="AI492" i="1"/>
  <c r="AI549" i="1"/>
  <c r="AI614" i="1"/>
  <c r="AI221" i="1"/>
  <c r="AI525" i="1"/>
  <c r="AI333" i="1"/>
  <c r="AI376" i="1"/>
  <c r="AI676" i="1"/>
  <c r="AI264" i="1"/>
  <c r="AI327" i="1"/>
  <c r="AI655" i="1"/>
  <c r="AH178" i="1"/>
  <c r="AH671" i="1"/>
  <c r="AH212" i="1"/>
  <c r="AH695" i="1"/>
  <c r="AD5" i="1"/>
  <c r="X18" i="10" s="1"/>
  <c r="AK4" i="1"/>
  <c r="AJ6" i="1"/>
  <c r="AF8" i="1" l="1"/>
  <c r="Z13" i="10"/>
  <c r="Z15" i="10" s="1"/>
  <c r="AP11" i="10"/>
  <c r="AP12" i="10"/>
  <c r="AG7" i="1"/>
  <c r="AA17" i="10" s="1"/>
  <c r="AR450" i="8"/>
  <c r="AR81" i="8"/>
  <c r="AR416" i="8"/>
  <c r="AR72" i="8"/>
  <c r="AR695" i="8"/>
  <c r="AP7" i="8"/>
  <c r="AP8" i="8" s="1"/>
  <c r="AR195" i="8"/>
  <c r="AR331" i="8"/>
  <c r="AR178" i="8"/>
  <c r="AR314" i="8"/>
  <c r="AR263" i="8"/>
  <c r="AR246" i="8"/>
  <c r="AR63" i="8"/>
  <c r="AR382" i="8"/>
  <c r="AR280" i="8"/>
  <c r="AR586" i="8"/>
  <c r="AR637" i="8"/>
  <c r="AR110" i="8"/>
  <c r="AR603" i="8"/>
  <c r="AR654" i="8"/>
  <c r="AR127" i="8"/>
  <c r="AR212" i="8"/>
  <c r="AR348" i="8"/>
  <c r="AR484" i="8"/>
  <c r="AR518" i="8"/>
  <c r="AR433" i="8"/>
  <c r="AR467" i="8"/>
  <c r="AR569" i="8"/>
  <c r="AS701" i="8"/>
  <c r="AS685" i="8"/>
  <c r="AS691" i="8"/>
  <c r="AS703" i="8"/>
  <c r="AS697" i="8"/>
  <c r="AS693" i="8"/>
  <c r="AS668" i="8"/>
  <c r="AS699" i="8"/>
  <c r="AS675" i="8"/>
  <c r="AS656" i="8"/>
  <c r="AS692" i="8"/>
  <c r="AS661" i="8"/>
  <c r="AS680" i="8"/>
  <c r="AS677" i="8"/>
  <c r="AS669" i="8"/>
  <c r="AS662" i="8"/>
  <c r="AS646" i="8"/>
  <c r="AS630" i="8"/>
  <c r="AS683" i="8"/>
  <c r="AS636" i="8"/>
  <c r="AS604" i="8"/>
  <c r="AS694" i="8"/>
  <c r="AS688" i="8"/>
  <c r="AS700" i="8"/>
  <c r="AS682" i="8"/>
  <c r="AS649" i="8"/>
  <c r="AS616" i="8"/>
  <c r="AS696" i="8"/>
  <c r="AS673" i="8"/>
  <c r="AS666" i="8"/>
  <c r="AS687" i="8"/>
  <c r="AS638" i="8"/>
  <c r="AS628" i="8"/>
  <c r="AS625" i="8"/>
  <c r="AS611" i="8"/>
  <c r="AS676" i="8"/>
  <c r="AS667" i="8"/>
  <c r="AS639" i="8"/>
  <c r="AS622" i="8"/>
  <c r="AS679" i="8"/>
  <c r="AS681" i="8"/>
  <c r="AS660" i="8"/>
  <c r="AS674" i="8"/>
  <c r="AS664" i="8"/>
  <c r="AS657" i="8"/>
  <c r="AS632" i="8"/>
  <c r="AS590" i="8"/>
  <c r="AS574" i="8"/>
  <c r="AS617" i="8"/>
  <c r="AS601" i="8"/>
  <c r="AS585" i="8"/>
  <c r="AS644" i="8"/>
  <c r="AS610" i="8"/>
  <c r="AS670" i="8"/>
  <c r="AS629" i="8"/>
  <c r="AS591" i="8"/>
  <c r="AS575" i="8"/>
  <c r="AS647" i="8"/>
  <c r="AS623" i="8"/>
  <c r="AS599" i="8"/>
  <c r="AS579" i="8"/>
  <c r="AS573" i="8"/>
  <c r="AS549" i="8"/>
  <c r="AS627" i="8"/>
  <c r="AS619" i="8"/>
  <c r="AS614" i="8"/>
  <c r="AS686" i="8"/>
  <c r="AS653" i="8"/>
  <c r="AS597" i="8"/>
  <c r="AS588" i="8"/>
  <c r="AS650" i="8"/>
  <c r="AS641" i="8"/>
  <c r="AS534" i="8"/>
  <c r="AS502" i="8"/>
  <c r="AS655" i="8"/>
  <c r="AS643" i="8"/>
  <c r="AS609" i="8"/>
  <c r="AS608" i="8"/>
  <c r="AS594" i="8"/>
  <c r="AS583" i="8"/>
  <c r="AS564" i="8"/>
  <c r="AS557" i="8"/>
  <c r="AS550" i="8"/>
  <c r="AS545" i="8"/>
  <c r="AS702" i="8"/>
  <c r="AS659" i="8"/>
  <c r="AS658" i="8"/>
  <c r="AS651" i="8"/>
  <c r="AS634" i="8"/>
  <c r="AS663" i="8"/>
  <c r="AS562" i="8"/>
  <c r="AS555" i="8"/>
  <c r="AS519" i="8"/>
  <c r="AS503" i="8"/>
  <c r="AS487" i="8"/>
  <c r="AS665" i="8"/>
  <c r="AS642" i="8"/>
  <c r="AS592" i="8"/>
  <c r="AS527" i="8"/>
  <c r="AS524" i="8"/>
  <c r="AS521" i="8"/>
  <c r="AS476" i="8"/>
  <c r="AS460" i="8"/>
  <c r="AS444" i="8"/>
  <c r="AS618" i="8"/>
  <c r="AS568" i="8"/>
  <c r="AS540" i="8"/>
  <c r="AS596" i="8"/>
  <c r="AS587" i="8"/>
  <c r="AS512" i="8"/>
  <c r="AS506" i="8"/>
  <c r="AS500" i="8"/>
  <c r="AS493" i="8"/>
  <c r="AS477" i="8"/>
  <c r="AS461" i="8"/>
  <c r="AS445" i="8"/>
  <c r="AS429" i="8"/>
  <c r="AS648" i="8"/>
  <c r="AS602" i="8"/>
  <c r="AS593" i="8"/>
  <c r="AS556" i="8"/>
  <c r="AS478" i="8"/>
  <c r="AS455" i="8"/>
  <c r="AS452" i="8"/>
  <c r="AS446" i="8"/>
  <c r="AS426" i="8"/>
  <c r="AS419" i="8"/>
  <c r="AS403" i="8"/>
  <c r="AS640" i="8"/>
  <c r="AS559" i="8"/>
  <c r="AS551" i="8"/>
  <c r="AS548" i="8"/>
  <c r="AS538" i="8"/>
  <c r="AS530" i="8"/>
  <c r="AS481" i="8"/>
  <c r="AS475" i="8"/>
  <c r="AS645" i="8"/>
  <c r="AS606" i="8"/>
  <c r="AS536" i="8"/>
  <c r="AS684" i="8"/>
  <c r="AS589" i="8"/>
  <c r="AS572" i="8"/>
  <c r="AS522" i="8"/>
  <c r="AS508" i="8"/>
  <c r="AS507" i="8"/>
  <c r="AS469" i="8"/>
  <c r="AS466" i="8"/>
  <c r="AS463" i="8"/>
  <c r="AS436" i="8"/>
  <c r="AS404" i="8"/>
  <c r="AS388" i="8"/>
  <c r="AS372" i="8"/>
  <c r="AS626" i="8"/>
  <c r="AS595" i="8"/>
  <c r="AS570" i="8"/>
  <c r="AS543" i="8"/>
  <c r="AS515" i="8"/>
  <c r="AS480" i="8"/>
  <c r="AS422" i="8"/>
  <c r="AS400" i="8"/>
  <c r="AS394" i="8"/>
  <c r="AS635" i="8"/>
  <c r="AS598" i="8"/>
  <c r="AS567" i="8"/>
  <c r="AS542" i="8"/>
  <c r="AS520" i="8"/>
  <c r="AS459" i="8"/>
  <c r="AS443" i="8"/>
  <c r="AS397" i="8"/>
  <c r="AS391" i="8"/>
  <c r="AS375" i="8"/>
  <c r="AS360" i="8"/>
  <c r="AS672" i="8"/>
  <c r="AS607" i="8"/>
  <c r="AS526" i="8"/>
  <c r="AS499" i="8"/>
  <c r="AS582" i="8"/>
  <c r="AS580" i="8"/>
  <c r="AS554" i="8"/>
  <c r="AS517" i="8"/>
  <c r="AS509" i="8"/>
  <c r="AS491" i="8"/>
  <c r="AS435" i="8"/>
  <c r="AS428" i="8"/>
  <c r="AS421" i="8"/>
  <c r="AS414" i="8"/>
  <c r="AS411" i="8"/>
  <c r="AS405" i="8"/>
  <c r="AS380" i="8"/>
  <c r="AS565" i="8"/>
  <c r="AS546" i="8"/>
  <c r="AS533" i="8"/>
  <c r="AS504" i="8"/>
  <c r="AS489" i="8"/>
  <c r="AS486" i="8"/>
  <c r="AS456" i="8"/>
  <c r="AS407" i="8"/>
  <c r="AS396" i="8"/>
  <c r="AS386" i="8"/>
  <c r="AS342" i="8"/>
  <c r="AS326" i="8"/>
  <c r="AS310" i="8"/>
  <c r="AS294" i="8"/>
  <c r="AS278" i="8"/>
  <c r="AS262" i="8"/>
  <c r="AS230" i="8"/>
  <c r="AS214" i="8"/>
  <c r="AS198" i="8"/>
  <c r="AS182" i="8"/>
  <c r="AS166" i="8"/>
  <c r="AS150" i="8"/>
  <c r="AS488" i="8"/>
  <c r="AS474" i="8"/>
  <c r="AS453" i="8"/>
  <c r="AS387" i="8"/>
  <c r="AS374" i="8"/>
  <c r="AS367" i="8"/>
  <c r="AS357" i="8"/>
  <c r="AS353" i="8"/>
  <c r="AS337" i="8"/>
  <c r="AS321" i="8"/>
  <c r="AS305" i="8"/>
  <c r="AS289" i="8"/>
  <c r="AS273" i="8"/>
  <c r="AS257" i="8"/>
  <c r="AS241" i="8"/>
  <c r="AS225" i="8"/>
  <c r="AS209" i="8"/>
  <c r="AS193" i="8"/>
  <c r="AS177" i="8"/>
  <c r="AS145" i="8"/>
  <c r="AS652" i="8"/>
  <c r="AS577" i="8"/>
  <c r="AS537" i="8"/>
  <c r="AS479" i="8"/>
  <c r="AS470" i="8"/>
  <c r="AS441" i="8"/>
  <c r="AS434" i="8"/>
  <c r="AS690" i="8"/>
  <c r="AS541" i="8"/>
  <c r="AS539" i="8"/>
  <c r="AS490" i="8"/>
  <c r="AS465" i="8"/>
  <c r="AS366" i="8"/>
  <c r="AS343" i="8"/>
  <c r="AS327" i="8"/>
  <c r="AS311" i="8"/>
  <c r="AS295" i="8"/>
  <c r="AS279" i="8"/>
  <c r="AS247" i="8"/>
  <c r="AS231" i="8"/>
  <c r="AS215" i="8"/>
  <c r="AS199" i="8"/>
  <c r="AS183" i="8"/>
  <c r="AS167" i="8"/>
  <c r="AS151" i="8"/>
  <c r="AS612" i="8"/>
  <c r="AS447" i="8"/>
  <c r="AS338" i="8"/>
  <c r="AS329" i="8"/>
  <c r="AS302" i="8"/>
  <c r="AS274" i="8"/>
  <c r="AS265" i="8"/>
  <c r="AS238" i="8"/>
  <c r="AS228" i="8"/>
  <c r="AS678" i="8"/>
  <c r="AS624" i="8"/>
  <c r="AS605" i="8"/>
  <c r="AS566" i="8"/>
  <c r="AS437" i="8"/>
  <c r="AS420" i="8"/>
  <c r="AS415" i="8"/>
  <c r="AS356" i="8"/>
  <c r="AS328" i="8"/>
  <c r="AS320" i="8"/>
  <c r="AS301" i="8"/>
  <c r="AS292" i="8"/>
  <c r="AS264" i="8"/>
  <c r="AS256" i="8"/>
  <c r="AS237" i="8"/>
  <c r="AS219" i="8"/>
  <c r="AS561" i="8"/>
  <c r="AS523" i="8"/>
  <c r="AS563" i="8"/>
  <c r="AS560" i="8"/>
  <c r="AS498" i="8"/>
  <c r="AS485" i="8"/>
  <c r="AS439" i="8"/>
  <c r="AS392" i="8"/>
  <c r="AS383" i="8"/>
  <c r="AS378" i="8"/>
  <c r="AS358" i="8"/>
  <c r="AS355" i="8"/>
  <c r="AS346" i="8"/>
  <c r="AS309" i="8"/>
  <c r="AS300" i="8"/>
  <c r="AS291" i="8"/>
  <c r="AS282" i="8"/>
  <c r="AS245" i="8"/>
  <c r="AS236" i="8"/>
  <c r="AS226" i="8"/>
  <c r="AS217" i="8"/>
  <c r="AS208" i="8"/>
  <c r="AS615" i="8"/>
  <c r="AS613" i="8"/>
  <c r="AS553" i="8"/>
  <c r="AS631" i="8"/>
  <c r="AS511" i="8"/>
  <c r="AS621" i="8"/>
  <c r="AS571" i="8"/>
  <c r="AS544" i="8"/>
  <c r="AS531" i="8"/>
  <c r="AS513" i="8"/>
  <c r="AS698" i="8"/>
  <c r="AS528" i="8"/>
  <c r="AS558" i="8"/>
  <c r="AS584" i="8"/>
  <c r="AS581" i="8"/>
  <c r="AS578" i="8"/>
  <c r="AS510" i="8"/>
  <c r="AS495" i="8"/>
  <c r="AS494" i="8"/>
  <c r="AS483" i="8"/>
  <c r="AS438" i="8"/>
  <c r="AS496" i="8"/>
  <c r="AS600" i="8"/>
  <c r="AS547" i="8"/>
  <c r="AS514" i="8"/>
  <c r="AS532" i="8"/>
  <c r="AS525" i="8"/>
  <c r="AS464" i="8"/>
  <c r="AS448" i="8"/>
  <c r="AS468" i="8"/>
  <c r="AS472" i="8"/>
  <c r="AS462" i="8"/>
  <c r="AS451" i="8"/>
  <c r="AS412" i="8"/>
  <c r="AS516" i="8"/>
  <c r="AS505" i="8"/>
  <c r="AS471" i="8"/>
  <c r="AS442" i="8"/>
  <c r="AS427" i="8"/>
  <c r="AS529" i="8"/>
  <c r="AS425" i="8"/>
  <c r="AS576" i="8"/>
  <c r="AS482" i="8"/>
  <c r="AS454" i="8"/>
  <c r="AS379" i="8"/>
  <c r="AS368" i="8"/>
  <c r="AS473" i="8"/>
  <c r="AS390" i="8"/>
  <c r="AS371" i="8"/>
  <c r="AS351" i="8"/>
  <c r="AS633" i="8"/>
  <c r="AS458" i="8"/>
  <c r="AS424" i="8"/>
  <c r="AS423" i="8"/>
  <c r="AS418" i="8"/>
  <c r="AS401" i="8"/>
  <c r="AS369" i="8"/>
  <c r="AS362" i="8"/>
  <c r="AS440" i="8"/>
  <c r="AS413" i="8"/>
  <c r="AS376" i="8"/>
  <c r="AS347" i="8"/>
  <c r="AS345" i="8"/>
  <c r="AS334" i="8"/>
  <c r="AS323" i="8"/>
  <c r="AS306" i="8"/>
  <c r="AS497" i="8"/>
  <c r="AS332" i="8"/>
  <c r="AS319" i="8"/>
  <c r="AS492" i="8"/>
  <c r="AS290" i="8"/>
  <c r="AS359" i="8"/>
  <c r="AS322" i="8"/>
  <c r="AS317" i="8"/>
  <c r="AS266" i="8"/>
  <c r="AS373" i="8"/>
  <c r="AS354" i="8"/>
  <c r="AS339" i="8"/>
  <c r="AS308" i="8"/>
  <c r="AS409" i="8"/>
  <c r="AS402" i="8"/>
  <c r="AS398" i="8"/>
  <c r="AS393" i="8"/>
  <c r="AS336" i="8"/>
  <c r="AS286" i="8"/>
  <c r="AS281" i="8"/>
  <c r="AS272" i="8"/>
  <c r="AS235" i="8"/>
  <c r="AS222" i="8"/>
  <c r="AS432" i="8"/>
  <c r="AS430" i="8"/>
  <c r="AS352" i="8"/>
  <c r="AS287" i="8"/>
  <c r="AS258" i="8"/>
  <c r="AS410" i="8"/>
  <c r="AS377" i="8"/>
  <c r="AS325" i="8"/>
  <c r="AS313" i="8"/>
  <c r="AS271" i="8"/>
  <c r="AS240" i="8"/>
  <c r="AS227" i="8"/>
  <c r="AS187" i="8"/>
  <c r="AS270" i="8"/>
  <c r="AS268" i="8"/>
  <c r="AS202" i="8"/>
  <c r="AS186" i="8"/>
  <c r="AS449" i="8"/>
  <c r="AS384" i="8"/>
  <c r="AS341" i="8"/>
  <c r="AS298" i="8"/>
  <c r="AS333" i="8"/>
  <c r="AS315" i="8"/>
  <c r="AS296" i="8"/>
  <c r="AS249" i="8"/>
  <c r="AS159" i="8"/>
  <c r="AS133" i="8"/>
  <c r="AS117" i="8"/>
  <c r="AS431" i="8"/>
  <c r="AS408" i="8"/>
  <c r="AS385" i="8"/>
  <c r="AS254" i="8"/>
  <c r="AS184" i="8"/>
  <c r="AS180" i="8"/>
  <c r="AS169" i="8"/>
  <c r="AS149" i="8"/>
  <c r="AS140" i="8"/>
  <c r="AS128" i="8"/>
  <c r="AS112" i="8"/>
  <c r="AS361" i="8"/>
  <c r="AS318" i="8"/>
  <c r="AS307" i="8"/>
  <c r="AS304" i="8"/>
  <c r="AS389" i="8"/>
  <c r="AS284" i="8"/>
  <c r="AS248" i="8"/>
  <c r="AS242" i="8"/>
  <c r="AS206" i="8"/>
  <c r="AS173" i="8"/>
  <c r="AS126" i="8"/>
  <c r="AS123" i="8"/>
  <c r="AS89" i="8"/>
  <c r="AS73" i="8"/>
  <c r="AS277" i="8"/>
  <c r="AS234" i="8"/>
  <c r="AS224" i="8"/>
  <c r="AS220" i="8"/>
  <c r="AS210" i="8"/>
  <c r="AS200" i="8"/>
  <c r="AS194" i="8"/>
  <c r="AS190" i="8"/>
  <c r="AS168" i="8"/>
  <c r="AS163" i="8"/>
  <c r="AS156" i="8"/>
  <c r="AS120" i="8"/>
  <c r="AS100" i="8"/>
  <c r="AS381" i="8"/>
  <c r="AS288" i="8"/>
  <c r="AS283" i="8"/>
  <c r="AS261" i="8"/>
  <c r="AS170" i="8"/>
  <c r="AS153" i="8"/>
  <c r="AS146" i="8"/>
  <c r="AS142" i="8"/>
  <c r="AS137" i="8"/>
  <c r="AS131" i="8"/>
  <c r="AS111" i="8"/>
  <c r="AS104" i="8"/>
  <c r="AS101" i="8"/>
  <c r="AS85" i="8"/>
  <c r="AS312" i="8"/>
  <c r="AS276" i="8"/>
  <c r="AS172" i="8"/>
  <c r="AS165" i="8"/>
  <c r="AS152" i="8"/>
  <c r="AS143" i="8"/>
  <c r="AS116" i="8"/>
  <c r="AS103" i="8"/>
  <c r="AS84" i="8"/>
  <c r="AS57" i="8"/>
  <c r="AS41" i="8"/>
  <c r="AS457" i="8"/>
  <c r="AS363" i="8"/>
  <c r="AS293" i="8"/>
  <c r="AS207" i="8"/>
  <c r="AS205" i="8"/>
  <c r="AS171" i="8"/>
  <c r="AS147" i="8"/>
  <c r="AS75" i="8"/>
  <c r="AS70" i="8"/>
  <c r="AS52" i="8"/>
  <c r="AS36" i="8"/>
  <c r="AS138" i="8"/>
  <c r="AS135" i="8"/>
  <c r="AS204" i="8"/>
  <c r="AS191" i="8"/>
  <c r="AS118" i="8"/>
  <c r="AS95" i="8"/>
  <c r="AS86" i="8"/>
  <c r="AS55" i="8"/>
  <c r="AS22" i="8"/>
  <c r="AS253" i="8"/>
  <c r="AS49" i="8"/>
  <c r="AS344" i="8"/>
  <c r="AS269" i="8"/>
  <c r="AS221" i="8"/>
  <c r="AS197" i="8"/>
  <c r="AS158" i="8"/>
  <c r="AS141" i="8"/>
  <c r="AS105" i="8"/>
  <c r="AS87" i="8"/>
  <c r="AS17" i="8"/>
  <c r="AS395" i="8"/>
  <c r="AS185" i="8"/>
  <c r="AS164" i="8"/>
  <c r="AS88" i="8"/>
  <c r="AS255" i="8"/>
  <c r="AS96" i="8"/>
  <c r="AS69" i="8"/>
  <c r="AS62" i="8"/>
  <c r="AS18" i="8"/>
  <c r="AS330" i="8"/>
  <c r="AS267" i="8"/>
  <c r="AS252" i="8"/>
  <c r="AS251" i="8"/>
  <c r="AS250" i="8"/>
  <c r="AS243" i="8"/>
  <c r="AS157" i="8"/>
  <c r="AS94" i="8"/>
  <c r="AS78" i="8"/>
  <c r="AS74" i="8"/>
  <c r="AS31" i="8"/>
  <c r="AS20" i="8"/>
  <c r="AS11" i="8"/>
  <c r="AS218" i="8"/>
  <c r="AS211" i="8"/>
  <c r="AS196" i="8"/>
  <c r="AS154" i="8"/>
  <c r="AS121" i="8"/>
  <c r="AS92" i="8"/>
  <c r="AS65" i="8"/>
  <c r="AS38" i="8"/>
  <c r="AS299" i="8"/>
  <c r="AS275" i="8"/>
  <c r="AS244" i="8"/>
  <c r="AS83" i="8"/>
  <c r="AS59" i="8"/>
  <c r="AS42" i="8"/>
  <c r="AS19" i="8"/>
  <c r="AS122" i="8"/>
  <c r="AS10" i="8"/>
  <c r="AS417" i="8"/>
  <c r="AS364" i="8"/>
  <c r="AS350" i="8"/>
  <c r="AS162" i="8"/>
  <c r="AS77" i="8"/>
  <c r="AS67" i="8"/>
  <c r="AS61" i="8"/>
  <c r="AS28" i="8"/>
  <c r="AS9" i="8"/>
  <c r="AS176" i="8"/>
  <c r="AS370" i="8"/>
  <c r="AS335" i="8"/>
  <c r="AS324" i="8"/>
  <c r="AS285" i="8"/>
  <c r="AS203" i="8"/>
  <c r="AS181" i="8"/>
  <c r="AS148" i="8"/>
  <c r="AS132" i="8"/>
  <c r="AS113" i="8"/>
  <c r="AS82" i="8"/>
  <c r="AS64" i="8"/>
  <c r="AS51" i="8"/>
  <c r="AS43" i="8"/>
  <c r="AS32" i="8"/>
  <c r="AS27" i="8"/>
  <c r="AS316" i="8"/>
  <c r="AS213" i="8"/>
  <c r="AS129" i="8"/>
  <c r="AS114" i="8"/>
  <c r="AS106" i="8"/>
  <c r="AS102" i="8"/>
  <c r="AS26" i="8"/>
  <c r="AS239" i="8"/>
  <c r="AS136" i="8"/>
  <c r="AS124" i="8"/>
  <c r="AS119" i="8"/>
  <c r="AS76" i="8"/>
  <c r="AS160" i="8"/>
  <c r="AS125" i="8"/>
  <c r="AS107" i="8"/>
  <c r="AS46" i="8"/>
  <c r="AS30" i="8"/>
  <c r="AS24" i="8"/>
  <c r="AS303" i="8"/>
  <c r="AS80" i="8"/>
  <c r="AS340" i="8"/>
  <c r="AS260" i="8"/>
  <c r="AS216" i="8"/>
  <c r="AS134" i="8"/>
  <c r="AS108" i="8"/>
  <c r="AS98" i="8"/>
  <c r="AS97" i="8"/>
  <c r="AS68" i="8"/>
  <c r="AS223" i="8"/>
  <c r="AS232" i="8"/>
  <c r="AS155" i="8"/>
  <c r="AS139" i="8"/>
  <c r="AS115" i="8"/>
  <c r="AS192" i="8"/>
  <c r="AS174" i="8"/>
  <c r="AS79" i="8"/>
  <c r="AS47" i="8"/>
  <c r="AS29" i="8"/>
  <c r="AS21" i="8"/>
  <c r="AS259" i="8"/>
  <c r="AS71" i="8"/>
  <c r="AS60" i="8"/>
  <c r="AS53" i="8"/>
  <c r="AS189" i="8"/>
  <c r="AS48" i="8"/>
  <c r="AS35" i="8"/>
  <c r="AS50" i="8"/>
  <c r="AS406" i="8"/>
  <c r="AS201" i="8"/>
  <c r="AS33" i="8"/>
  <c r="AS14" i="8"/>
  <c r="AS93" i="8"/>
  <c r="AS25" i="8"/>
  <c r="AS130" i="8"/>
  <c r="AS13" i="8"/>
  <c r="AS188" i="8"/>
  <c r="AS23" i="8"/>
  <c r="AS12" i="8"/>
  <c r="AS233" i="8"/>
  <c r="AS15" i="8"/>
  <c r="AS66" i="8"/>
  <c r="AS349" i="8"/>
  <c r="AS16" i="8"/>
  <c r="AS37" i="8"/>
  <c r="AS179" i="8"/>
  <c r="AS58" i="8"/>
  <c r="AS56" i="8"/>
  <c r="AS175" i="8"/>
  <c r="AS40" i="8"/>
  <c r="AS91" i="8"/>
  <c r="AT6" i="8"/>
  <c r="AU4" i="8"/>
  <c r="AR297" i="8"/>
  <c r="AR54" i="8"/>
  <c r="AR45" i="8"/>
  <c r="AR144" i="8"/>
  <c r="AR399" i="8"/>
  <c r="AR620" i="8"/>
  <c r="AR501" i="8"/>
  <c r="AR552" i="8"/>
  <c r="AR689" i="8"/>
  <c r="AR535" i="8"/>
  <c r="AQ109" i="8"/>
  <c r="AO5" i="8"/>
  <c r="AO8" i="8"/>
  <c r="AR34" i="8"/>
  <c r="AR365" i="8"/>
  <c r="AR90" i="8"/>
  <c r="AR39" i="8"/>
  <c r="AR229" i="8"/>
  <c r="AR671" i="8"/>
  <c r="AR99" i="8"/>
  <c r="AQ44" i="8"/>
  <c r="AR161" i="8"/>
  <c r="AI72" i="1"/>
  <c r="AI297" i="1"/>
  <c r="AI280" i="1"/>
  <c r="AI127" i="1"/>
  <c r="AI501" i="1"/>
  <c r="AI110" i="1"/>
  <c r="AI689" i="1"/>
  <c r="AI552" i="1"/>
  <c r="AI416" i="1"/>
  <c r="AI382" i="1"/>
  <c r="AI450" i="1"/>
  <c r="AI45" i="1"/>
  <c r="AI603" i="1"/>
  <c r="AI365" i="1"/>
  <c r="AI620" i="1"/>
  <c r="AI331" i="1"/>
  <c r="AI81" i="1"/>
  <c r="AI212" i="1"/>
  <c r="AI99" i="1"/>
  <c r="AI39" i="1"/>
  <c r="AH109" i="1"/>
  <c r="AI263" i="1"/>
  <c r="AI144" i="1"/>
  <c r="AI229" i="1"/>
  <c r="AI63" i="1"/>
  <c r="AI671" i="1"/>
  <c r="AI569" i="1"/>
  <c r="AI535" i="1"/>
  <c r="AI161" i="1"/>
  <c r="AI433" i="1"/>
  <c r="AI178" i="1"/>
  <c r="AI54" i="1"/>
  <c r="AI314" i="1"/>
  <c r="AI467" i="1"/>
  <c r="AI484" i="1"/>
  <c r="AI90" i="1"/>
  <c r="AI34" i="1"/>
  <c r="AI399" i="1"/>
  <c r="AH44" i="1"/>
  <c r="AI586" i="1"/>
  <c r="AI246" i="1"/>
  <c r="AJ11" i="1"/>
  <c r="AJ27" i="1"/>
  <c r="AJ22" i="1"/>
  <c r="AJ37" i="1"/>
  <c r="AJ13" i="1"/>
  <c r="AJ25" i="1"/>
  <c r="AJ61" i="1"/>
  <c r="AJ66" i="1"/>
  <c r="AJ82" i="1"/>
  <c r="AJ97" i="1"/>
  <c r="AJ12" i="1"/>
  <c r="AJ24" i="1"/>
  <c r="AJ56" i="1"/>
  <c r="AJ77" i="1"/>
  <c r="AJ92" i="1"/>
  <c r="AJ31" i="1"/>
  <c r="AJ36" i="1"/>
  <c r="AJ80" i="1"/>
  <c r="AJ120" i="1"/>
  <c r="AJ137" i="1"/>
  <c r="AJ157" i="1"/>
  <c r="AJ163" i="1"/>
  <c r="AJ183" i="1"/>
  <c r="AJ88" i="1"/>
  <c r="AJ91" i="1"/>
  <c r="AJ104" i="1"/>
  <c r="AJ124" i="1"/>
  <c r="AJ158" i="1"/>
  <c r="AJ177" i="1"/>
  <c r="AJ190" i="1"/>
  <c r="AJ209" i="1"/>
  <c r="AJ218" i="1"/>
  <c r="AJ18" i="1"/>
  <c r="AJ20" i="1"/>
  <c r="AJ52" i="1"/>
  <c r="AJ58" i="1"/>
  <c r="AJ65" i="1"/>
  <c r="AJ70" i="1"/>
  <c r="AJ83" i="1"/>
  <c r="AJ105" i="1"/>
  <c r="AJ125" i="1"/>
  <c r="AJ126" i="1"/>
  <c r="AJ159" i="1"/>
  <c r="AJ191" i="1"/>
  <c r="AJ204" i="1"/>
  <c r="AJ17" i="1"/>
  <c r="AJ53" i="1"/>
  <c r="AJ67" i="1"/>
  <c r="AJ73" i="1"/>
  <c r="AJ86" i="1"/>
  <c r="AJ130" i="1"/>
  <c r="AJ135" i="1"/>
  <c r="AJ140" i="1"/>
  <c r="AJ199" i="1"/>
  <c r="AJ225" i="1"/>
  <c r="AJ239" i="1"/>
  <c r="AJ260" i="1"/>
  <c r="AJ265" i="1"/>
  <c r="AJ286" i="1"/>
  <c r="AJ303" i="1"/>
  <c r="AJ319" i="1"/>
  <c r="AJ336" i="1"/>
  <c r="AJ362" i="1"/>
  <c r="AJ379" i="1"/>
  <c r="AJ10" i="1"/>
  <c r="AJ40" i="1"/>
  <c r="AJ43" i="1"/>
  <c r="AJ107" i="1"/>
  <c r="AJ147" i="1"/>
  <c r="AJ152" i="1"/>
  <c r="AJ168" i="1"/>
  <c r="AJ173" i="1"/>
  <c r="AJ226" i="1"/>
  <c r="AJ234" i="1"/>
  <c r="AJ255" i="1"/>
  <c r="AJ276" i="1"/>
  <c r="AJ281" i="1"/>
  <c r="AJ298" i="1"/>
  <c r="AJ330" i="1"/>
  <c r="AJ347" i="1"/>
  <c r="AJ357" i="1"/>
  <c r="AJ374" i="1"/>
  <c r="AJ389" i="1"/>
  <c r="AJ21" i="1"/>
  <c r="AJ29" i="1"/>
  <c r="AJ59" i="1"/>
  <c r="AJ62" i="1"/>
  <c r="AJ101" i="1"/>
  <c r="AJ117" i="1"/>
  <c r="AJ150" i="1"/>
  <c r="AJ165" i="1"/>
  <c r="AJ172" i="1"/>
  <c r="AJ206" i="1"/>
  <c r="AJ211" i="1"/>
  <c r="AJ241" i="1"/>
  <c r="AJ256" i="1"/>
  <c r="AJ271" i="1"/>
  <c r="AJ299" i="1"/>
  <c r="AJ311" i="1"/>
  <c r="AJ325" i="1"/>
  <c r="AJ338" i="1"/>
  <c r="AJ354" i="1"/>
  <c r="AJ367" i="1"/>
  <c r="AJ405" i="1"/>
  <c r="AJ426" i="1"/>
  <c r="AJ441" i="1"/>
  <c r="AJ452" i="1"/>
  <c r="AJ469" i="1"/>
  <c r="AJ490" i="1"/>
  <c r="AJ507" i="1"/>
  <c r="AJ524" i="1"/>
  <c r="AJ539" i="1"/>
  <c r="AJ556" i="1"/>
  <c r="AJ578" i="1"/>
  <c r="AJ594" i="1"/>
  <c r="AJ611" i="1"/>
  <c r="AJ628" i="1"/>
  <c r="AJ645" i="1"/>
  <c r="AJ662" i="1"/>
  <c r="AJ679" i="1"/>
  <c r="AJ694" i="1"/>
  <c r="AJ700" i="1"/>
  <c r="AJ35" i="1"/>
  <c r="AJ68" i="1"/>
  <c r="AJ74" i="1"/>
  <c r="AJ94" i="1"/>
  <c r="AJ134" i="1"/>
  <c r="AJ196" i="1"/>
  <c r="AJ228" i="1"/>
  <c r="AJ240" i="1"/>
  <c r="AJ310" i="1"/>
  <c r="AJ337" i="1"/>
  <c r="AJ353" i="1"/>
  <c r="AJ366" i="1"/>
  <c r="AJ378" i="1"/>
  <c r="AJ383" i="1"/>
  <c r="AJ400" i="1"/>
  <c r="AJ421" i="1"/>
  <c r="AJ436" i="1"/>
  <c r="AJ463" i="1"/>
  <c r="AJ480" i="1"/>
  <c r="AJ485" i="1"/>
  <c r="AJ502" i="1"/>
  <c r="AJ519" i="1"/>
  <c r="AJ550" i="1"/>
  <c r="AJ567" i="1"/>
  <c r="AJ573" i="1"/>
  <c r="AJ589" i="1"/>
  <c r="AJ606" i="1"/>
  <c r="AJ623" i="1"/>
  <c r="AJ640" i="1"/>
  <c r="AJ657" i="1"/>
  <c r="AJ674" i="1"/>
  <c r="AJ57" i="1"/>
  <c r="AJ71" i="1"/>
  <c r="AJ100" i="1"/>
  <c r="AJ108" i="1"/>
  <c r="AJ118" i="1"/>
  <c r="AJ146" i="1"/>
  <c r="AJ154" i="1"/>
  <c r="AJ171" i="1"/>
  <c r="AJ198" i="1"/>
  <c r="AJ200" i="1"/>
  <c r="AJ224" i="1"/>
  <c r="AJ242" i="1"/>
  <c r="AJ259" i="1"/>
  <c r="AJ300" i="1"/>
  <c r="AJ306" i="1"/>
  <c r="AJ326" i="1"/>
  <c r="AJ333" i="1"/>
  <c r="AJ387" i="1"/>
  <c r="AJ397" i="1"/>
  <c r="AJ402" i="1"/>
  <c r="AJ414" i="1"/>
  <c r="AJ417" i="1"/>
  <c r="AJ429" i="1"/>
  <c r="AJ434" i="1"/>
  <c r="AJ446" i="1"/>
  <c r="AJ459" i="1"/>
  <c r="AJ472" i="1"/>
  <c r="AJ487" i="1"/>
  <c r="AJ499" i="1"/>
  <c r="AJ512" i="1"/>
  <c r="AJ540" i="1"/>
  <c r="AJ553" i="1"/>
  <c r="AJ565" i="1"/>
  <c r="AJ593" i="1"/>
  <c r="AJ629" i="1"/>
  <c r="AJ642" i="1"/>
  <c r="AJ655" i="1"/>
  <c r="AJ667" i="1"/>
  <c r="AJ174" i="1"/>
  <c r="AJ193" i="1"/>
  <c r="AJ219" i="1"/>
  <c r="AJ266" i="1"/>
  <c r="AJ312" i="1"/>
  <c r="AJ339" i="1"/>
  <c r="AJ359" i="1"/>
  <c r="AJ412" i="1"/>
  <c r="AJ470" i="1"/>
  <c r="AJ138" i="1"/>
  <c r="AJ182" i="1"/>
  <c r="AJ185" i="1"/>
  <c r="AJ208" i="1"/>
  <c r="AJ329" i="1"/>
  <c r="AJ342" i="1"/>
  <c r="AJ350" i="1"/>
  <c r="AJ396" i="1"/>
  <c r="AJ401" i="1"/>
  <c r="AJ413" i="1"/>
  <c r="AJ428" i="1"/>
  <c r="AJ445" i="1"/>
  <c r="AJ458" i="1"/>
  <c r="AJ471" i="1"/>
  <c r="AJ483" i="1"/>
  <c r="AJ486" i="1"/>
  <c r="AJ498" i="1"/>
  <c r="AJ511" i="1"/>
  <c r="AJ551" i="1"/>
  <c r="AJ564" i="1"/>
  <c r="AJ592" i="1"/>
  <c r="AJ605" i="1"/>
  <c r="AJ641" i="1"/>
  <c r="AJ653" i="1"/>
  <c r="AJ666" i="1"/>
  <c r="AJ23" i="1"/>
  <c r="AJ26" i="1"/>
  <c r="AJ64" i="1"/>
  <c r="AJ96" i="1"/>
  <c r="AJ103" i="1"/>
  <c r="AJ113" i="1"/>
  <c r="AJ121" i="1"/>
  <c r="AJ149" i="1"/>
  <c r="AJ166" i="1"/>
  <c r="AJ210" i="1"/>
  <c r="AJ283" i="1"/>
  <c r="AJ345" i="1"/>
  <c r="AJ427" i="1"/>
  <c r="AJ444" i="1"/>
  <c r="AJ14" i="1"/>
  <c r="AJ42" i="1"/>
  <c r="AJ50" i="1"/>
  <c r="AJ76" i="1"/>
  <c r="AJ122" i="1"/>
  <c r="AJ133" i="1"/>
  <c r="AJ141" i="1"/>
  <c r="AJ167" i="1"/>
  <c r="AJ203" i="1"/>
  <c r="AJ264" i="1"/>
  <c r="AJ267" i="1"/>
  <c r="AJ334" i="1"/>
  <c r="AJ351" i="1"/>
  <c r="AJ369" i="1"/>
  <c r="AJ395" i="1"/>
  <c r="AJ425" i="1"/>
  <c r="AJ457" i="1"/>
  <c r="AJ466" i="1"/>
  <c r="AJ477" i="1"/>
  <c r="AJ488" i="1"/>
  <c r="AJ494" i="1"/>
  <c r="AJ541" i="1"/>
  <c r="AJ547" i="1"/>
  <c r="AJ580" i="1"/>
  <c r="AJ607" i="1"/>
  <c r="AJ613" i="1"/>
  <c r="AJ643" i="1"/>
  <c r="AJ649" i="1"/>
  <c r="AJ33" i="1"/>
  <c r="AJ123" i="1"/>
  <c r="AJ222" i="1"/>
  <c r="AJ230" i="1"/>
  <c r="AJ270" i="1"/>
  <c r="AJ282" i="1"/>
  <c r="AJ372" i="1"/>
  <c r="AJ500" i="1"/>
  <c r="AJ513" i="1"/>
  <c r="AJ520" i="1"/>
  <c r="AJ554" i="1"/>
  <c r="AJ560" i="1"/>
  <c r="AJ590" i="1"/>
  <c r="AJ656" i="1"/>
  <c r="AJ675" i="1"/>
  <c r="AJ702" i="1"/>
  <c r="AJ418" i="1"/>
  <c r="AJ516" i="1"/>
  <c r="AJ523" i="1"/>
  <c r="AJ587" i="1"/>
  <c r="AJ672" i="1"/>
  <c r="AJ49" i="1"/>
  <c r="AJ115" i="1"/>
  <c r="AJ142" i="1"/>
  <c r="AJ160" i="1"/>
  <c r="AJ169" i="1"/>
  <c r="AJ205" i="1"/>
  <c r="AJ233" i="1"/>
  <c r="AJ340" i="1"/>
  <c r="AJ343" i="1"/>
  <c r="AJ360" i="1"/>
  <c r="AJ363" i="1"/>
  <c r="AJ526" i="1"/>
  <c r="AJ532" i="1"/>
  <c r="AJ570" i="1"/>
  <c r="AJ596" i="1"/>
  <c r="AJ602" i="1"/>
  <c r="AJ639" i="1"/>
  <c r="AJ692" i="1"/>
  <c r="AJ223" i="1"/>
  <c r="AJ317" i="1"/>
  <c r="AJ320" i="1"/>
  <c r="AJ60" i="1"/>
  <c r="AJ132" i="1"/>
  <c r="AJ148" i="1"/>
  <c r="AJ175" i="1"/>
  <c r="AJ192" i="1"/>
  <c r="AJ247" i="1"/>
  <c r="AJ250" i="1"/>
  <c r="AJ287" i="1"/>
  <c r="AJ302" i="1"/>
  <c r="AJ305" i="1"/>
  <c r="AJ380" i="1"/>
  <c r="AJ386" i="1"/>
  <c r="AJ410" i="1"/>
  <c r="AJ440" i="1"/>
  <c r="AJ442" i="1"/>
  <c r="AJ449" i="1"/>
  <c r="AJ474" i="1"/>
  <c r="AJ504" i="1"/>
  <c r="AJ510" i="1"/>
  <c r="AJ544" i="1"/>
  <c r="AJ557" i="1"/>
  <c r="AJ563" i="1"/>
  <c r="AJ583" i="1"/>
  <c r="AJ610" i="1"/>
  <c r="AJ616" i="1"/>
  <c r="AJ659" i="1"/>
  <c r="AJ665" i="1"/>
  <c r="AJ244" i="1"/>
  <c r="AJ313" i="1"/>
  <c r="AJ375" i="1"/>
  <c r="AJ619" i="1"/>
  <c r="AJ626" i="1"/>
  <c r="AJ668" i="1"/>
  <c r="AJ41" i="1"/>
  <c r="AJ106" i="1"/>
  <c r="AJ116" i="1"/>
  <c r="AJ176" i="1"/>
  <c r="AJ184" i="1"/>
  <c r="AJ215" i="1"/>
  <c r="AJ253" i="1"/>
  <c r="AJ290" i="1"/>
  <c r="AJ293" i="1"/>
  <c r="AJ308" i="1"/>
  <c r="AJ328" i="1"/>
  <c r="AJ332" i="1"/>
  <c r="AJ349" i="1"/>
  <c r="AJ352" i="1"/>
  <c r="AJ635" i="1"/>
  <c r="AJ678" i="1"/>
  <c r="AJ699" i="1"/>
  <c r="AJ9" i="1"/>
  <c r="AJ98" i="1"/>
  <c r="AJ236" i="1"/>
  <c r="AJ273" i="1"/>
  <c r="AJ285" i="1"/>
  <c r="AJ403" i="1"/>
  <c r="AJ496" i="1"/>
  <c r="AJ537" i="1"/>
  <c r="AJ566" i="1"/>
  <c r="AJ576" i="1"/>
  <c r="AJ632" i="1"/>
  <c r="AJ651" i="1"/>
  <c r="AJ681" i="1"/>
  <c r="AJ687" i="1"/>
  <c r="AJ48" i="1"/>
  <c r="AJ268" i="1"/>
  <c r="AJ335" i="1"/>
  <c r="AJ143" i="1"/>
  <c r="AJ296" i="1"/>
  <c r="AJ392" i="1"/>
  <c r="AJ93" i="1"/>
  <c r="AJ129" i="1"/>
  <c r="AJ202" i="1"/>
  <c r="AJ316" i="1"/>
  <c r="AJ358" i="1"/>
  <c r="AJ420" i="1"/>
  <c r="AJ55" i="1"/>
  <c r="AJ89" i="1"/>
  <c r="AJ186" i="1"/>
  <c r="AJ46" i="1"/>
  <c r="AJ361" i="1"/>
  <c r="AJ473" i="1"/>
  <c r="AJ522" i="1"/>
  <c r="AJ528" i="1"/>
  <c r="AJ78" i="1"/>
  <c r="AJ87" i="1"/>
  <c r="AJ151" i="1"/>
  <c r="AJ170" i="1"/>
  <c r="AJ179" i="1"/>
  <c r="AJ187" i="1"/>
  <c r="AJ238" i="1"/>
  <c r="AJ272" i="1"/>
  <c r="AJ324" i="1"/>
  <c r="AJ356" i="1"/>
  <c r="AJ377" i="1"/>
  <c r="AJ381" i="1"/>
  <c r="AJ394" i="1"/>
  <c r="AJ409" i="1"/>
  <c r="AJ28" i="1"/>
  <c r="AJ47" i="1"/>
  <c r="AJ85" i="1"/>
  <c r="AJ162" i="1"/>
  <c r="AJ131" i="1"/>
  <c r="AJ248" i="1"/>
  <c r="AJ251" i="1"/>
  <c r="AJ257" i="1"/>
  <c r="AJ304" i="1"/>
  <c r="AJ393" i="1"/>
  <c r="AJ443" i="1"/>
  <c r="AJ503" i="1"/>
  <c r="AJ514" i="1"/>
  <c r="AJ515" i="1"/>
  <c r="AJ529" i="1"/>
  <c r="AJ538" i="1"/>
  <c r="AJ601" i="1"/>
  <c r="AJ608" i="1"/>
  <c r="AJ658" i="1"/>
  <c r="AJ685" i="1"/>
  <c r="AJ156" i="1"/>
  <c r="AJ188" i="1"/>
  <c r="AJ201" i="1"/>
  <c r="AJ214" i="1"/>
  <c r="AJ216" i="1"/>
  <c r="AJ262" i="1"/>
  <c r="AJ307" i="1"/>
  <c r="AJ318" i="1"/>
  <c r="AJ371" i="1"/>
  <c r="AJ398" i="1"/>
  <c r="AJ423" i="1"/>
  <c r="AJ527" i="1"/>
  <c r="AJ574" i="1"/>
  <c r="AJ609" i="1"/>
  <c r="AJ650" i="1"/>
  <c r="AJ102" i="1"/>
  <c r="AJ197" i="1"/>
  <c r="AJ231" i="1"/>
  <c r="AJ269" i="1"/>
  <c r="AJ275" i="1"/>
  <c r="AJ278" i="1"/>
  <c r="AJ321" i="1"/>
  <c r="AJ368" i="1"/>
  <c r="AJ489" i="1"/>
  <c r="AJ505" i="1"/>
  <c r="AJ530" i="1"/>
  <c r="AJ571" i="1"/>
  <c r="AJ577" i="1"/>
  <c r="AJ691" i="1"/>
  <c r="AJ598" i="1"/>
  <c r="AJ15" i="1"/>
  <c r="AJ32" i="1"/>
  <c r="AJ189" i="1"/>
  <c r="AJ220" i="1"/>
  <c r="AJ274" i="1"/>
  <c r="AJ291" i="1"/>
  <c r="AJ408" i="1"/>
  <c r="AJ595" i="1"/>
  <c r="AJ690" i="1"/>
  <c r="AJ693" i="1"/>
  <c r="AJ79" i="1"/>
  <c r="AJ84" i="1"/>
  <c r="AJ181" i="1"/>
  <c r="AJ227" i="1"/>
  <c r="AJ258" i="1"/>
  <c r="AJ453" i="1"/>
  <c r="AJ464" i="1"/>
  <c r="AJ521" i="1"/>
  <c r="AJ447" i="1"/>
  <c r="AJ128" i="1"/>
  <c r="AJ136" i="1"/>
  <c r="AJ155" i="1"/>
  <c r="AJ194" i="1"/>
  <c r="AJ323" i="1"/>
  <c r="AJ370" i="1"/>
  <c r="AJ390" i="1"/>
  <c r="AJ411" i="1"/>
  <c r="AJ415" i="1"/>
  <c r="AJ495" i="1"/>
  <c r="AJ548" i="1"/>
  <c r="AJ588" i="1"/>
  <c r="AJ591" i="1"/>
  <c r="AJ599" i="1"/>
  <c r="AJ612" i="1"/>
  <c r="AJ355" i="1"/>
  <c r="AJ424" i="1"/>
  <c r="AJ476" i="1"/>
  <c r="AJ111" i="1"/>
  <c r="AJ153" i="1"/>
  <c r="AJ232" i="1"/>
  <c r="AJ385" i="1"/>
  <c r="AJ407" i="1"/>
  <c r="AJ493" i="1"/>
  <c r="AJ95" i="1"/>
  <c r="AJ454" i="1"/>
  <c r="AJ549" i="1"/>
  <c r="AJ627" i="1"/>
  <c r="AJ648" i="1"/>
  <c r="AJ670" i="1"/>
  <c r="AJ364" i="1"/>
  <c r="AJ391" i="1"/>
  <c r="AJ437" i="1"/>
  <c r="AJ448" i="1"/>
  <c r="AJ468" i="1"/>
  <c r="AJ482" i="1"/>
  <c r="AJ545" i="1"/>
  <c r="AJ630" i="1"/>
  <c r="AJ435" i="1"/>
  <c r="AJ509" i="1"/>
  <c r="AJ517" i="1"/>
  <c r="AJ585" i="1"/>
  <c r="AJ638" i="1"/>
  <c r="AJ682" i="1"/>
  <c r="AJ114" i="1"/>
  <c r="AJ139" i="1"/>
  <c r="AJ309" i="1"/>
  <c r="AJ315" i="1"/>
  <c r="AJ456" i="1"/>
  <c r="AJ533" i="1"/>
  <c r="AJ600" i="1"/>
  <c r="AJ644" i="1"/>
  <c r="AJ30" i="1"/>
  <c r="AJ75" i="1"/>
  <c r="AJ119" i="1"/>
  <c r="AJ245" i="1"/>
  <c r="AJ277" i="1"/>
  <c r="AJ686" i="1"/>
  <c r="AJ625" i="1"/>
  <c r="AJ647" i="1"/>
  <c r="AJ669" i="1"/>
  <c r="AJ19" i="1"/>
  <c r="AJ430" i="1"/>
  <c r="AJ451" i="1"/>
  <c r="AJ491" i="1"/>
  <c r="AJ51" i="1"/>
  <c r="AJ164" i="1"/>
  <c r="AJ213" i="1"/>
  <c r="AJ279" i="1"/>
  <c r="AJ288" i="1"/>
  <c r="AJ388" i="1"/>
  <c r="AJ478" i="1"/>
  <c r="AJ497" i="1"/>
  <c r="AJ561" i="1"/>
  <c r="AJ617" i="1"/>
  <c r="AJ652" i="1"/>
  <c r="AJ661" i="1"/>
  <c r="AJ683" i="1"/>
  <c r="AJ703" i="1"/>
  <c r="AJ38" i="1"/>
  <c r="AJ432" i="1"/>
  <c r="AJ465" i="1"/>
  <c r="AJ475" i="1"/>
  <c r="AJ582" i="1"/>
  <c r="AJ622" i="1"/>
  <c r="AJ634" i="1"/>
  <c r="AJ249" i="1"/>
  <c r="AJ254" i="1"/>
  <c r="AJ419" i="1"/>
  <c r="AJ568" i="1"/>
  <c r="AJ604" i="1"/>
  <c r="AJ698" i="1"/>
  <c r="AJ536" i="1"/>
  <c r="AJ542" i="1"/>
  <c r="AJ664" i="1"/>
  <c r="AJ145" i="1"/>
  <c r="AJ207" i="1"/>
  <c r="AJ217" i="1"/>
  <c r="AJ660" i="1"/>
  <c r="AJ237" i="1"/>
  <c r="AJ384" i="1"/>
  <c r="AJ439" i="1"/>
  <c r="AJ460" i="1"/>
  <c r="AJ581" i="1"/>
  <c r="AJ621" i="1"/>
  <c r="AJ284" i="1"/>
  <c r="AJ327" i="1"/>
  <c r="AJ406" i="1"/>
  <c r="AJ506" i="1"/>
  <c r="AJ677" i="1"/>
  <c r="AJ292" i="1"/>
  <c r="AJ373" i="1"/>
  <c r="AJ431" i="1"/>
  <c r="AJ531" i="1"/>
  <c r="AJ646" i="1"/>
  <c r="AJ701" i="1"/>
  <c r="AJ422" i="1"/>
  <c r="AJ579" i="1"/>
  <c r="AJ615" i="1"/>
  <c r="AJ525" i="1"/>
  <c r="AJ543" i="1"/>
  <c r="AJ663" i="1"/>
  <c r="AJ376" i="1"/>
  <c r="AJ618" i="1"/>
  <c r="AJ438" i="1"/>
  <c r="AJ558" i="1"/>
  <c r="AJ680" i="1"/>
  <c r="AJ322" i="1"/>
  <c r="AJ462" i="1"/>
  <c r="AJ479" i="1"/>
  <c r="AJ584" i="1"/>
  <c r="AJ688" i="1"/>
  <c r="AJ16" i="1"/>
  <c r="AJ575" i="1"/>
  <c r="AJ624" i="1"/>
  <c r="AJ636" i="1"/>
  <c r="AJ404" i="1"/>
  <c r="AJ492" i="1"/>
  <c r="AJ508" i="1"/>
  <c r="AJ614" i="1"/>
  <c r="AJ294" i="1"/>
  <c r="AJ673" i="1"/>
  <c r="AJ180" i="1"/>
  <c r="AJ235" i="1"/>
  <c r="AJ301" i="1"/>
  <c r="AJ69" i="1"/>
  <c r="AJ243" i="1"/>
  <c r="AJ289" i="1"/>
  <c r="AJ631" i="1"/>
  <c r="AJ697" i="1"/>
  <c r="AJ252" i="1"/>
  <c r="AJ346" i="1"/>
  <c r="AJ461" i="1"/>
  <c r="AJ559" i="1"/>
  <c r="AJ562" i="1"/>
  <c r="AJ534" i="1"/>
  <c r="AJ597" i="1"/>
  <c r="AJ341" i="1"/>
  <c r="AJ572" i="1"/>
  <c r="AJ633" i="1"/>
  <c r="AJ112" i="1"/>
  <c r="AJ546" i="1"/>
  <c r="AJ261" i="1"/>
  <c r="AJ455" i="1"/>
  <c r="AJ684" i="1"/>
  <c r="AJ221" i="1"/>
  <c r="AJ344" i="1"/>
  <c r="AJ481" i="1"/>
  <c r="AJ676" i="1"/>
  <c r="AJ295" i="1"/>
  <c r="AJ555" i="1"/>
  <c r="AI348" i="1"/>
  <c r="AI654" i="1"/>
  <c r="AI637" i="1"/>
  <c r="AI695" i="1"/>
  <c r="AI518" i="1"/>
  <c r="AI195" i="1"/>
  <c r="AE5" i="1"/>
  <c r="Y18" i="10" s="1"/>
  <c r="AK6" i="1"/>
  <c r="AL4" i="1"/>
  <c r="AF5" i="1"/>
  <c r="Z18" i="10" s="1"/>
  <c r="AG8" i="1" l="1"/>
  <c r="AA13" i="10"/>
  <c r="AA15" i="10" s="1"/>
  <c r="AQ11" i="10"/>
  <c r="AQ12" i="10"/>
  <c r="AP5" i="8"/>
  <c r="AS90" i="8"/>
  <c r="AS39" i="8"/>
  <c r="AS54" i="8"/>
  <c r="AS603" i="8"/>
  <c r="AS110" i="8"/>
  <c r="AS212" i="8"/>
  <c r="AS382" i="8"/>
  <c r="AS348" i="8"/>
  <c r="AS399" i="8"/>
  <c r="AS484" i="8"/>
  <c r="AS127" i="8"/>
  <c r="AR44" i="8"/>
  <c r="AS81" i="8"/>
  <c r="AS467" i="8"/>
  <c r="AS671" i="8"/>
  <c r="AS518" i="8"/>
  <c r="AS695" i="8"/>
  <c r="AS63" i="8"/>
  <c r="AS195" i="8"/>
  <c r="AS569" i="8"/>
  <c r="AS535" i="8"/>
  <c r="AS654" i="8"/>
  <c r="AS144" i="8"/>
  <c r="AS263" i="8"/>
  <c r="AS620" i="8"/>
  <c r="AS331" i="8"/>
  <c r="AS552" i="8"/>
  <c r="AS450" i="8"/>
  <c r="AS637" i="8"/>
  <c r="AS314" i="8"/>
  <c r="AS433" i="8"/>
  <c r="AS72" i="8"/>
  <c r="AS297" i="8"/>
  <c r="AS586" i="8"/>
  <c r="AS416" i="8"/>
  <c r="AS99" i="8"/>
  <c r="AS246" i="8"/>
  <c r="AS501" i="8"/>
  <c r="AR109" i="8"/>
  <c r="AS280" i="8"/>
  <c r="AS365" i="8"/>
  <c r="AS178" i="8"/>
  <c r="AS45" i="8"/>
  <c r="AS34" i="8"/>
  <c r="AQ7" i="8"/>
  <c r="AS689" i="8"/>
  <c r="AS229" i="8"/>
  <c r="AS161" i="8"/>
  <c r="AV4" i="8"/>
  <c r="AU6" i="8"/>
  <c r="AT696" i="8"/>
  <c r="AT702" i="8"/>
  <c r="AT686" i="8"/>
  <c r="AT700" i="8"/>
  <c r="AT694" i="8"/>
  <c r="AT691" i="8"/>
  <c r="AT688" i="8"/>
  <c r="AT663" i="8"/>
  <c r="AT697" i="8"/>
  <c r="AT692" i="8"/>
  <c r="AT668" i="8"/>
  <c r="AT685" i="8"/>
  <c r="AT673" i="8"/>
  <c r="AT666" i="8"/>
  <c r="AT690" i="8"/>
  <c r="AT676" i="8"/>
  <c r="AT641" i="8"/>
  <c r="AT653" i="8"/>
  <c r="AT651" i="8"/>
  <c r="AT647" i="8"/>
  <c r="AT631" i="8"/>
  <c r="AT615" i="8"/>
  <c r="AT681" i="8"/>
  <c r="AT675" i="8"/>
  <c r="AT680" i="8"/>
  <c r="AT672" i="8"/>
  <c r="AT646" i="8"/>
  <c r="AT643" i="8"/>
  <c r="AT621" i="8"/>
  <c r="AT609" i="8"/>
  <c r="AT703" i="8"/>
  <c r="AT693" i="8"/>
  <c r="AT687" i="8"/>
  <c r="AT660" i="8"/>
  <c r="AT677" i="8"/>
  <c r="AT699" i="8"/>
  <c r="AT664" i="8"/>
  <c r="AT667" i="8"/>
  <c r="AT639" i="8"/>
  <c r="AT622" i="8"/>
  <c r="AT608" i="8"/>
  <c r="AT679" i="8"/>
  <c r="AT669" i="8"/>
  <c r="AT656" i="8"/>
  <c r="AT649" i="8"/>
  <c r="AT642" i="8"/>
  <c r="AT617" i="8"/>
  <c r="AT611" i="8"/>
  <c r="AT601" i="8"/>
  <c r="AT585" i="8"/>
  <c r="AT644" i="8"/>
  <c r="AT610" i="8"/>
  <c r="AT596" i="8"/>
  <c r="AT683" i="8"/>
  <c r="AT670" i="8"/>
  <c r="AT661" i="8"/>
  <c r="AT629" i="8"/>
  <c r="AT684" i="8"/>
  <c r="AT682" i="8"/>
  <c r="AT658" i="8"/>
  <c r="AT616" i="8"/>
  <c r="AT570" i="8"/>
  <c r="AT701" i="8"/>
  <c r="AT627" i="8"/>
  <c r="AT619" i="8"/>
  <c r="AT614" i="8"/>
  <c r="AT607" i="8"/>
  <c r="AT604" i="8"/>
  <c r="AT589" i="8"/>
  <c r="AT560" i="8"/>
  <c r="AT640" i="8"/>
  <c r="AT638" i="8"/>
  <c r="AT657" i="8"/>
  <c r="AT626" i="8"/>
  <c r="AT581" i="8"/>
  <c r="AT655" i="8"/>
  <c r="AT594" i="8"/>
  <c r="AT583" i="8"/>
  <c r="AT574" i="8"/>
  <c r="AT564" i="8"/>
  <c r="AT557" i="8"/>
  <c r="AT550" i="8"/>
  <c r="AT545" i="8"/>
  <c r="AT529" i="8"/>
  <c r="AT513" i="8"/>
  <c r="AT497" i="8"/>
  <c r="AT659" i="8"/>
  <c r="AT634" i="8"/>
  <c r="AT598" i="8"/>
  <c r="AT587" i="8"/>
  <c r="AT540" i="8"/>
  <c r="AT662" i="8"/>
  <c r="AT628" i="8"/>
  <c r="AT623" i="8"/>
  <c r="AT613" i="8"/>
  <c r="AT612" i="8"/>
  <c r="AT548" i="8"/>
  <c r="AT530" i="8"/>
  <c r="AT514" i="8"/>
  <c r="AT498" i="8"/>
  <c r="AT618" i="8"/>
  <c r="AT568" i="8"/>
  <c r="AT495" i="8"/>
  <c r="AT488" i="8"/>
  <c r="AT471" i="8"/>
  <c r="AT455" i="8"/>
  <c r="AT650" i="8"/>
  <c r="AT632" i="8"/>
  <c r="AT606" i="8"/>
  <c r="AT580" i="8"/>
  <c r="AT572" i="8"/>
  <c r="AT553" i="8"/>
  <c r="AT636" i="8"/>
  <c r="AT625" i="8"/>
  <c r="AT565" i="8"/>
  <c r="AT555" i="8"/>
  <c r="AT554" i="8"/>
  <c r="AT539" i="8"/>
  <c r="AT532" i="8"/>
  <c r="AT486" i="8"/>
  <c r="AT472" i="8"/>
  <c r="AT456" i="8"/>
  <c r="AT440" i="8"/>
  <c r="AT424" i="8"/>
  <c r="AT665" i="8"/>
  <c r="AT599" i="8"/>
  <c r="AT588" i="8"/>
  <c r="AT559" i="8"/>
  <c r="AT551" i="8"/>
  <c r="AT538" i="8"/>
  <c r="AT506" i="8"/>
  <c r="AT481" i="8"/>
  <c r="AT475" i="8"/>
  <c r="AT449" i="8"/>
  <c r="AT438" i="8"/>
  <c r="AT431" i="8"/>
  <c r="AT414" i="8"/>
  <c r="AT398" i="8"/>
  <c r="AT645" i="8"/>
  <c r="AT573" i="8"/>
  <c r="AT536" i="8"/>
  <c r="AT521" i="8"/>
  <c r="AT490" i="8"/>
  <c r="AT652" i="8"/>
  <c r="AT595" i="8"/>
  <c r="AT561" i="8"/>
  <c r="AT523" i="8"/>
  <c r="AT509" i="8"/>
  <c r="AT489" i="8"/>
  <c r="AT460" i="8"/>
  <c r="AT429" i="8"/>
  <c r="AT415" i="8"/>
  <c r="AT383" i="8"/>
  <c r="AT367" i="8"/>
  <c r="AT635" i="8"/>
  <c r="AT590" i="8"/>
  <c r="AT575" i="8"/>
  <c r="AT567" i="8"/>
  <c r="AT542" i="8"/>
  <c r="AT520" i="8"/>
  <c r="AT502" i="8"/>
  <c r="AT466" i="8"/>
  <c r="AT459" i="8"/>
  <c r="AT443" i="8"/>
  <c r="AT436" i="8"/>
  <c r="AT397" i="8"/>
  <c r="AT391" i="8"/>
  <c r="AT375" i="8"/>
  <c r="AT526" i="8"/>
  <c r="AT512" i="8"/>
  <c r="AT499" i="8"/>
  <c r="AT477" i="8"/>
  <c r="AT473" i="8"/>
  <c r="AT445" i="8"/>
  <c r="AT444" i="8"/>
  <c r="AT417" i="8"/>
  <c r="AT387" i="8"/>
  <c r="AT368" i="8"/>
  <c r="AT582" i="8"/>
  <c r="AT549" i="8"/>
  <c r="AT517" i="8"/>
  <c r="AT507" i="8"/>
  <c r="AT491" i="8"/>
  <c r="AT678" i="8"/>
  <c r="AT584" i="8"/>
  <c r="AT578" i="8"/>
  <c r="AT544" i="8"/>
  <c r="AT522" i="8"/>
  <c r="AT446" i="8"/>
  <c r="AT442" i="8"/>
  <c r="AT420" i="8"/>
  <c r="AT408" i="8"/>
  <c r="AT402" i="8"/>
  <c r="AT648" i="8"/>
  <c r="AT524" i="8"/>
  <c r="AT474" i="8"/>
  <c r="AT453" i="8"/>
  <c r="AT374" i="8"/>
  <c r="AT357" i="8"/>
  <c r="AT353" i="8"/>
  <c r="AT337" i="8"/>
  <c r="AT321" i="8"/>
  <c r="AT305" i="8"/>
  <c r="AT289" i="8"/>
  <c r="AT273" i="8"/>
  <c r="AT257" i="8"/>
  <c r="AT241" i="8"/>
  <c r="AT225" i="8"/>
  <c r="AT209" i="8"/>
  <c r="AT193" i="8"/>
  <c r="AT177" i="8"/>
  <c r="AT145" i="8"/>
  <c r="AT630" i="8"/>
  <c r="AT577" i="8"/>
  <c r="AT537" i="8"/>
  <c r="AT527" i="8"/>
  <c r="AT480" i="8"/>
  <c r="AT479" i="8"/>
  <c r="AT470" i="8"/>
  <c r="AT441" i="8"/>
  <c r="AT434" i="8"/>
  <c r="AT425" i="8"/>
  <c r="AT418" i="8"/>
  <c r="AT411" i="8"/>
  <c r="AT393" i="8"/>
  <c r="AT373" i="8"/>
  <c r="AT332" i="8"/>
  <c r="AT316" i="8"/>
  <c r="AT300" i="8"/>
  <c r="AT284" i="8"/>
  <c r="AT268" i="8"/>
  <c r="AT252" i="8"/>
  <c r="AT236" i="8"/>
  <c r="AT220" i="8"/>
  <c r="AT204" i="8"/>
  <c r="AT188" i="8"/>
  <c r="AT172" i="8"/>
  <c r="AT156" i="8"/>
  <c r="AT140" i="8"/>
  <c r="AT541" i="8"/>
  <c r="AT465" i="8"/>
  <c r="AT510" i="8"/>
  <c r="AT500" i="8"/>
  <c r="AT447" i="8"/>
  <c r="AT432" i="8"/>
  <c r="AT390" i="8"/>
  <c r="AT389" i="8"/>
  <c r="AT362" i="8"/>
  <c r="AT354" i="8"/>
  <c r="AT338" i="8"/>
  <c r="AT322" i="8"/>
  <c r="AT306" i="8"/>
  <c r="AT290" i="8"/>
  <c r="AT274" i="8"/>
  <c r="AT258" i="8"/>
  <c r="AT242" i="8"/>
  <c r="AT226" i="8"/>
  <c r="AT210" i="8"/>
  <c r="AT194" i="8"/>
  <c r="AT162" i="8"/>
  <c r="AT146" i="8"/>
  <c r="AT624" i="8"/>
  <c r="AT605" i="8"/>
  <c r="AT602" i="8"/>
  <c r="AT566" i="8"/>
  <c r="AT504" i="8"/>
  <c r="AT478" i="8"/>
  <c r="AT437" i="8"/>
  <c r="AT422" i="8"/>
  <c r="AT356" i="8"/>
  <c r="AT328" i="8"/>
  <c r="AT320" i="8"/>
  <c r="AT301" i="8"/>
  <c r="AT292" i="8"/>
  <c r="AT264" i="8"/>
  <c r="AT256" i="8"/>
  <c r="AT237" i="8"/>
  <c r="AT219" i="8"/>
  <c r="AT199" i="8"/>
  <c r="AT452" i="8"/>
  <c r="AT419" i="8"/>
  <c r="AT406" i="8"/>
  <c r="AT401" i="8"/>
  <c r="AT371" i="8"/>
  <c r="AT364" i="8"/>
  <c r="AT347" i="8"/>
  <c r="AT319" i="8"/>
  <c r="AT310" i="8"/>
  <c r="AT283" i="8"/>
  <c r="AT255" i="8"/>
  <c r="AT227" i="8"/>
  <c r="AT218" i="8"/>
  <c r="AT563" i="8"/>
  <c r="AT562" i="8"/>
  <c r="AT487" i="8"/>
  <c r="AT485" i="8"/>
  <c r="AT463" i="8"/>
  <c r="AT439" i="8"/>
  <c r="AT483" i="8"/>
  <c r="AT410" i="8"/>
  <c r="AT405" i="8"/>
  <c r="AT380" i="8"/>
  <c r="AT345" i="8"/>
  <c r="AT318" i="8"/>
  <c r="AT281" i="8"/>
  <c r="AT254" i="8"/>
  <c r="AT216" i="8"/>
  <c r="AT207" i="8"/>
  <c r="AT593" i="8"/>
  <c r="AT591" i="8"/>
  <c r="AT600" i="8"/>
  <c r="AT515" i="8"/>
  <c r="AT558" i="8"/>
  <c r="AT698" i="8"/>
  <c r="AT546" i="8"/>
  <c r="AT579" i="8"/>
  <c r="AT547" i="8"/>
  <c r="AT531" i="8"/>
  <c r="AT494" i="8"/>
  <c r="AT597" i="8"/>
  <c r="AT496" i="8"/>
  <c r="AT493" i="8"/>
  <c r="AT674" i="8"/>
  <c r="AT511" i="8"/>
  <c r="AT516" i="8"/>
  <c r="AT528" i="8"/>
  <c r="AT482" i="8"/>
  <c r="AT469" i="8"/>
  <c r="AT454" i="8"/>
  <c r="AT592" i="8"/>
  <c r="AT534" i="8"/>
  <c r="AT556" i="8"/>
  <c r="AT448" i="8"/>
  <c r="AT464" i="8"/>
  <c r="AT462" i="8"/>
  <c r="AT428" i="8"/>
  <c r="AT533" i="8"/>
  <c r="AT525" i="8"/>
  <c r="AT451" i="8"/>
  <c r="AT412" i="8"/>
  <c r="AT508" i="8"/>
  <c r="AT430" i="8"/>
  <c r="AT571" i="8"/>
  <c r="AT505" i="8"/>
  <c r="AT427" i="8"/>
  <c r="AT576" i="8"/>
  <c r="AT519" i="8"/>
  <c r="AT421" i="8"/>
  <c r="AT407" i="8"/>
  <c r="AT633" i="8"/>
  <c r="AT395" i="8"/>
  <c r="AT386" i="8"/>
  <c r="AT378" i="8"/>
  <c r="AT468" i="8"/>
  <c r="AT458" i="8"/>
  <c r="AT423" i="8"/>
  <c r="AT396" i="8"/>
  <c r="AT372" i="8"/>
  <c r="AT369" i="8"/>
  <c r="AT370" i="8"/>
  <c r="AT363" i="8"/>
  <c r="AT413" i="8"/>
  <c r="AT476" i="8"/>
  <c r="AT388" i="8"/>
  <c r="AT343" i="8"/>
  <c r="AT384" i="8"/>
  <c r="AT377" i="8"/>
  <c r="AT366" i="8"/>
  <c r="AT317" i="8"/>
  <c r="AT293" i="8"/>
  <c r="AT379" i="8"/>
  <c r="AT309" i="8"/>
  <c r="AT295" i="8"/>
  <c r="AT339" i="8"/>
  <c r="AT308" i="8"/>
  <c r="AT385" i="8"/>
  <c r="AT381" i="8"/>
  <c r="AT360" i="8"/>
  <c r="AT330" i="8"/>
  <c r="AT276" i="8"/>
  <c r="AT262" i="8"/>
  <c r="AT392" i="8"/>
  <c r="AT352" i="8"/>
  <c r="AT323" i="8"/>
  <c r="AT287" i="8"/>
  <c r="AT282" i="8"/>
  <c r="AT244" i="8"/>
  <c r="AT233" i="8"/>
  <c r="AT461" i="8"/>
  <c r="AT457" i="8"/>
  <c r="AT349" i="8"/>
  <c r="AT346" i="8"/>
  <c r="AT333" i="8"/>
  <c r="AT313" i="8"/>
  <c r="AT271" i="8"/>
  <c r="AT267" i="8"/>
  <c r="AT543" i="8"/>
  <c r="AT376" i="8"/>
  <c r="AT294" i="8"/>
  <c r="AT270" i="8"/>
  <c r="AT235" i="8"/>
  <c r="AT222" i="8"/>
  <c r="AT214" i="8"/>
  <c r="AT202" i="8"/>
  <c r="AT186" i="8"/>
  <c r="AT167" i="8"/>
  <c r="AT329" i="8"/>
  <c r="AT232" i="8"/>
  <c r="AT185" i="8"/>
  <c r="AT404" i="8"/>
  <c r="AT359" i="8"/>
  <c r="AT238" i="8"/>
  <c r="AT230" i="8"/>
  <c r="AT184" i="8"/>
  <c r="AT180" i="8"/>
  <c r="AT169" i="8"/>
  <c r="AT149" i="8"/>
  <c r="AT128" i="8"/>
  <c r="AT112" i="8"/>
  <c r="AT311" i="8"/>
  <c r="AT286" i="8"/>
  <c r="AT228" i="8"/>
  <c r="AT198" i="8"/>
  <c r="AT191" i="8"/>
  <c r="AT187" i="8"/>
  <c r="AT173" i="8"/>
  <c r="AT158" i="8"/>
  <c r="AT123" i="8"/>
  <c r="AT400" i="8"/>
  <c r="AT351" i="8"/>
  <c r="AT298" i="8"/>
  <c r="AT272" i="8"/>
  <c r="AT265" i="8"/>
  <c r="AT215" i="8"/>
  <c r="AT206" i="8"/>
  <c r="AT203" i="8"/>
  <c r="AT492" i="8"/>
  <c r="AT355" i="8"/>
  <c r="AT277" i="8"/>
  <c r="AT234" i="8"/>
  <c r="AT224" i="8"/>
  <c r="AT200" i="8"/>
  <c r="AT190" i="8"/>
  <c r="AT168" i="8"/>
  <c r="AT163" i="8"/>
  <c r="AT120" i="8"/>
  <c r="AT100" i="8"/>
  <c r="AT84" i="8"/>
  <c r="AT68" i="8"/>
  <c r="AT296" i="8"/>
  <c r="AT217" i="8"/>
  <c r="AT117" i="8"/>
  <c r="AT114" i="8"/>
  <c r="AT106" i="8"/>
  <c r="AT95" i="8"/>
  <c r="AT303" i="8"/>
  <c r="AT266" i="8"/>
  <c r="AT249" i="8"/>
  <c r="AT221" i="8"/>
  <c r="AT211" i="8"/>
  <c r="AT175" i="8"/>
  <c r="AT164" i="8"/>
  <c r="AT160" i="8"/>
  <c r="AT157" i="8"/>
  <c r="AT96" i="8"/>
  <c r="AT80" i="8"/>
  <c r="AT361" i="8"/>
  <c r="AT326" i="8"/>
  <c r="AT205" i="8"/>
  <c r="AT171" i="8"/>
  <c r="AT147" i="8"/>
  <c r="AT104" i="8"/>
  <c r="AT101" i="8"/>
  <c r="AT75" i="8"/>
  <c r="AT70" i="8"/>
  <c r="AT52" i="8"/>
  <c r="AT36" i="8"/>
  <c r="AT426" i="8"/>
  <c r="AT327" i="8"/>
  <c r="AT275" i="8"/>
  <c r="AT261" i="8"/>
  <c r="AT239" i="8"/>
  <c r="AT174" i="8"/>
  <c r="AT131" i="8"/>
  <c r="AT78" i="8"/>
  <c r="AT47" i="8"/>
  <c r="AT31" i="8"/>
  <c r="AT340" i="8"/>
  <c r="AT307" i="8"/>
  <c r="AT251" i="8"/>
  <c r="AT231" i="8"/>
  <c r="AT176" i="8"/>
  <c r="AT344" i="8"/>
  <c r="AT304" i="8"/>
  <c r="AT291" i="8"/>
  <c r="AT269" i="8"/>
  <c r="AT248" i="8"/>
  <c r="AT197" i="8"/>
  <c r="AT152" i="8"/>
  <c r="AT141" i="8"/>
  <c r="AT105" i="8"/>
  <c r="AT87" i="8"/>
  <c r="AT17" i="8"/>
  <c r="AT335" i="8"/>
  <c r="AT247" i="8"/>
  <c r="AT288" i="8"/>
  <c r="AT253" i="8"/>
  <c r="AT170" i="8"/>
  <c r="AT153" i="8"/>
  <c r="AT135" i="8"/>
  <c r="AT88" i="8"/>
  <c r="AT49" i="8"/>
  <c r="AT43" i="8"/>
  <c r="AT37" i="8"/>
  <c r="AT12" i="8"/>
  <c r="AT142" i="8"/>
  <c r="AT115" i="8"/>
  <c r="AT89" i="8"/>
  <c r="AT74" i="8"/>
  <c r="AT73" i="8"/>
  <c r="AT325" i="8"/>
  <c r="AT201" i="8"/>
  <c r="AT183" i="8"/>
  <c r="AT154" i="8"/>
  <c r="AT148" i="8"/>
  <c r="AT130" i="8"/>
  <c r="AT125" i="8"/>
  <c r="AT103" i="8"/>
  <c r="AT91" i="8"/>
  <c r="AT61" i="8"/>
  <c r="AT13" i="8"/>
  <c r="AT394" i="8"/>
  <c r="AT196" i="8"/>
  <c r="AT126" i="8"/>
  <c r="AT121" i="8"/>
  <c r="AT111" i="8"/>
  <c r="AT92" i="8"/>
  <c r="AT65" i="8"/>
  <c r="AT38" i="8"/>
  <c r="AT245" i="8"/>
  <c r="AT57" i="8"/>
  <c r="AT409" i="8"/>
  <c r="AT334" i="8"/>
  <c r="AT299" i="8"/>
  <c r="AT83" i="8"/>
  <c r="AT59" i="8"/>
  <c r="AT42" i="8"/>
  <c r="AT19" i="8"/>
  <c r="AT11" i="8"/>
  <c r="AT341" i="8"/>
  <c r="AT315" i="8"/>
  <c r="AT278" i="8"/>
  <c r="AT122" i="8"/>
  <c r="AT10" i="8"/>
  <c r="AT181" i="8"/>
  <c r="AT350" i="8"/>
  <c r="AT302" i="8"/>
  <c r="AT159" i="8"/>
  <c r="AT138" i="8"/>
  <c r="AT77" i="8"/>
  <c r="AT67" i="8"/>
  <c r="AT28" i="8"/>
  <c r="AT18" i="8"/>
  <c r="AT9" i="8"/>
  <c r="AT182" i="8"/>
  <c r="AT151" i="8"/>
  <c r="AT143" i="8"/>
  <c r="AT55" i="8"/>
  <c r="AT53" i="8"/>
  <c r="AT46" i="8"/>
  <c r="AT35" i="8"/>
  <c r="AT324" i="8"/>
  <c r="AT285" i="8"/>
  <c r="AT132" i="8"/>
  <c r="AT403" i="8"/>
  <c r="AT213" i="8"/>
  <c r="AT129" i="8"/>
  <c r="AT118" i="8"/>
  <c r="AT102" i="8"/>
  <c r="AT69" i="8"/>
  <c r="AT26" i="8"/>
  <c r="AT279" i="8"/>
  <c r="AT136" i="8"/>
  <c r="AT124" i="8"/>
  <c r="AT119" i="8"/>
  <c r="AT86" i="8"/>
  <c r="AT76" i="8"/>
  <c r="AT25" i="8"/>
  <c r="AT16" i="8"/>
  <c r="AT435" i="8"/>
  <c r="AT192" i="8"/>
  <c r="AT260" i="8"/>
  <c r="AT240" i="8"/>
  <c r="AT166" i="8"/>
  <c r="AT134" i="8"/>
  <c r="AT108" i="8"/>
  <c r="AT98" i="8"/>
  <c r="AT97" i="8"/>
  <c r="AT82" i="8"/>
  <c r="AT64" i="8"/>
  <c r="AT155" i="8"/>
  <c r="AT223" i="8"/>
  <c r="AT48" i="8"/>
  <c r="AT33" i="8"/>
  <c r="AT15" i="8"/>
  <c r="AT150" i="8"/>
  <c r="AT113" i="8"/>
  <c r="AT50" i="8"/>
  <c r="AT40" i="8"/>
  <c r="AT503" i="8"/>
  <c r="AT336" i="8"/>
  <c r="AT259" i="8"/>
  <c r="AT189" i="8"/>
  <c r="AT358" i="8"/>
  <c r="AT208" i="8"/>
  <c r="AT79" i="8"/>
  <c r="AT29" i="8"/>
  <c r="AT21" i="8"/>
  <c r="AT342" i="8"/>
  <c r="AT94" i="8"/>
  <c r="AT93" i="8"/>
  <c r="AT71" i="8"/>
  <c r="AT66" i="8"/>
  <c r="AT62" i="8"/>
  <c r="AT56" i="8"/>
  <c r="AT133" i="8"/>
  <c r="AT60" i="8"/>
  <c r="AT14" i="8"/>
  <c r="AT312" i="8"/>
  <c r="AT250" i="8"/>
  <c r="AT22" i="8"/>
  <c r="AT116" i="8"/>
  <c r="AT137" i="8"/>
  <c r="AT51" i="8"/>
  <c r="AT243" i="8"/>
  <c r="AT107" i="8"/>
  <c r="AT32" i="8"/>
  <c r="AT139" i="8"/>
  <c r="AT41" i="8"/>
  <c r="AT24" i="8"/>
  <c r="AT20" i="8"/>
  <c r="AT58" i="8"/>
  <c r="AT27" i="8"/>
  <c r="AT30" i="8"/>
  <c r="AT179" i="8"/>
  <c r="AT165" i="8"/>
  <c r="AT85" i="8"/>
  <c r="AT23" i="8"/>
  <c r="AJ695" i="1"/>
  <c r="AJ382" i="1"/>
  <c r="AJ535" i="1"/>
  <c r="AI44" i="1"/>
  <c r="AJ81" i="1"/>
  <c r="AJ637" i="1"/>
  <c r="AJ54" i="1"/>
  <c r="AJ620" i="1"/>
  <c r="AJ39" i="1"/>
  <c r="AJ433" i="1"/>
  <c r="AJ72" i="1"/>
  <c r="AK16" i="1"/>
  <c r="AK32" i="1"/>
  <c r="AK41" i="1"/>
  <c r="AK46" i="1"/>
  <c r="AK11" i="1"/>
  <c r="AK27" i="1"/>
  <c r="AK14" i="1"/>
  <c r="AK26" i="1"/>
  <c r="AK71" i="1"/>
  <c r="AK87" i="1"/>
  <c r="AK13" i="1"/>
  <c r="AK25" i="1"/>
  <c r="AK61" i="1"/>
  <c r="AK66" i="1"/>
  <c r="AK82" i="1"/>
  <c r="AK97" i="1"/>
  <c r="AK28" i="1"/>
  <c r="AK50" i="1"/>
  <c r="AK62" i="1"/>
  <c r="AK83" i="1"/>
  <c r="AK102" i="1"/>
  <c r="AK125" i="1"/>
  <c r="AK142" i="1"/>
  <c r="AK146" i="1"/>
  <c r="AK168" i="1"/>
  <c r="AK188" i="1"/>
  <c r="AK22" i="1"/>
  <c r="AK49" i="1"/>
  <c r="AK96" i="1"/>
  <c r="AK103" i="1"/>
  <c r="AK123" i="1"/>
  <c r="AK156" i="1"/>
  <c r="AK157" i="1"/>
  <c r="AK176" i="1"/>
  <c r="AK189" i="1"/>
  <c r="AK198" i="1"/>
  <c r="AK223" i="1"/>
  <c r="AK88" i="1"/>
  <c r="AK91" i="1"/>
  <c r="AK104" i="1"/>
  <c r="AK124" i="1"/>
  <c r="AK158" i="1"/>
  <c r="AK177" i="1"/>
  <c r="AK190" i="1"/>
  <c r="AK24" i="1"/>
  <c r="AK31" i="1"/>
  <c r="AK80" i="1"/>
  <c r="AK181" i="1"/>
  <c r="AK186" i="1"/>
  <c r="AK200" i="1"/>
  <c r="AK224" i="1"/>
  <c r="AK244" i="1"/>
  <c r="AK249" i="1"/>
  <c r="AK270" i="1"/>
  <c r="AK291" i="1"/>
  <c r="AK308" i="1"/>
  <c r="AK324" i="1"/>
  <c r="AK341" i="1"/>
  <c r="AK351" i="1"/>
  <c r="AK368" i="1"/>
  <c r="AK383" i="1"/>
  <c r="AK17" i="1"/>
  <c r="AK37" i="1"/>
  <c r="AK53" i="1"/>
  <c r="AK67" i="1"/>
  <c r="AK73" i="1"/>
  <c r="AK86" i="1"/>
  <c r="AK130" i="1"/>
  <c r="AK135" i="1"/>
  <c r="AK140" i="1"/>
  <c r="AK163" i="1"/>
  <c r="AK199" i="1"/>
  <c r="AK225" i="1"/>
  <c r="AK239" i="1"/>
  <c r="AK260" i="1"/>
  <c r="AK265" i="1"/>
  <c r="AK286" i="1"/>
  <c r="AK303" i="1"/>
  <c r="AK319" i="1"/>
  <c r="AK336" i="1"/>
  <c r="AK362" i="1"/>
  <c r="AK379" i="1"/>
  <c r="AK20" i="1"/>
  <c r="AK65" i="1"/>
  <c r="AK85" i="1"/>
  <c r="AK108" i="1"/>
  <c r="AK132" i="1"/>
  <c r="AK139" i="1"/>
  <c r="AK214" i="1"/>
  <c r="AK219" i="1"/>
  <c r="AK230" i="1"/>
  <c r="AK242" i="1"/>
  <c r="AK257" i="1"/>
  <c r="AK272" i="1"/>
  <c r="AK287" i="1"/>
  <c r="AK300" i="1"/>
  <c r="AK312" i="1"/>
  <c r="AK326" i="1"/>
  <c r="AK339" i="1"/>
  <c r="AK355" i="1"/>
  <c r="AK395" i="1"/>
  <c r="AK410" i="1"/>
  <c r="AK431" i="1"/>
  <c r="AK446" i="1"/>
  <c r="AK457" i="1"/>
  <c r="AK474" i="1"/>
  <c r="AK495" i="1"/>
  <c r="AK512" i="1"/>
  <c r="AK529" i="1"/>
  <c r="AK544" i="1"/>
  <c r="AK561" i="1"/>
  <c r="AK583" i="1"/>
  <c r="AK599" i="1"/>
  <c r="AK616" i="1"/>
  <c r="AK633" i="1"/>
  <c r="AK650" i="1"/>
  <c r="AK667" i="1"/>
  <c r="AK684" i="1"/>
  <c r="AK21" i="1"/>
  <c r="AK29" i="1"/>
  <c r="AK59" i="1"/>
  <c r="AK101" i="1"/>
  <c r="AK117" i="1"/>
  <c r="AK150" i="1"/>
  <c r="AK165" i="1"/>
  <c r="AK172" i="1"/>
  <c r="AK183" i="1"/>
  <c r="AK206" i="1"/>
  <c r="AK211" i="1"/>
  <c r="AK241" i="1"/>
  <c r="AK256" i="1"/>
  <c r="AK271" i="1"/>
  <c r="AK299" i="1"/>
  <c r="AK311" i="1"/>
  <c r="AK325" i="1"/>
  <c r="AK338" i="1"/>
  <c r="AK354" i="1"/>
  <c r="AK367" i="1"/>
  <c r="AK405" i="1"/>
  <c r="AK426" i="1"/>
  <c r="AK441" i="1"/>
  <c r="AK452" i="1"/>
  <c r="AK469" i="1"/>
  <c r="AK490" i="1"/>
  <c r="AK507" i="1"/>
  <c r="AK524" i="1"/>
  <c r="AK539" i="1"/>
  <c r="AK556" i="1"/>
  <c r="AK578" i="1"/>
  <c r="AK594" i="1"/>
  <c r="AK611" i="1"/>
  <c r="AK628" i="1"/>
  <c r="AK645" i="1"/>
  <c r="AK662" i="1"/>
  <c r="AK679" i="1"/>
  <c r="AK694" i="1"/>
  <c r="AK700" i="1"/>
  <c r="AK35" i="1"/>
  <c r="AK40" i="1"/>
  <c r="AK68" i="1"/>
  <c r="AK74" i="1"/>
  <c r="AK15" i="1"/>
  <c r="AK70" i="1"/>
  <c r="AK79" i="1"/>
  <c r="AK115" i="1"/>
  <c r="AK143" i="1"/>
  <c r="AK187" i="1"/>
  <c r="AK217" i="1"/>
  <c r="AK233" i="1"/>
  <c r="AK245" i="1"/>
  <c r="AK262" i="1"/>
  <c r="AK273" i="1"/>
  <c r="AK279" i="1"/>
  <c r="AK290" i="1"/>
  <c r="AK296" i="1"/>
  <c r="AK309" i="1"/>
  <c r="AK317" i="1"/>
  <c r="AK323" i="1"/>
  <c r="AK373" i="1"/>
  <c r="AK384" i="1"/>
  <c r="AK390" i="1"/>
  <c r="AK398" i="1"/>
  <c r="AK403" i="1"/>
  <c r="AK415" i="1"/>
  <c r="AK418" i="1"/>
  <c r="AK430" i="1"/>
  <c r="AK435" i="1"/>
  <c r="AK460" i="1"/>
  <c r="AK473" i="1"/>
  <c r="AK488" i="1"/>
  <c r="AK500" i="1"/>
  <c r="AK541" i="1"/>
  <c r="AK554" i="1"/>
  <c r="AK566" i="1"/>
  <c r="AK617" i="1"/>
  <c r="AK630" i="1"/>
  <c r="AK643" i="1"/>
  <c r="AK656" i="1"/>
  <c r="AK182" i="1"/>
  <c r="AK342" i="1"/>
  <c r="AK396" i="1"/>
  <c r="AK413" i="1"/>
  <c r="AK428" i="1"/>
  <c r="AK445" i="1"/>
  <c r="AK471" i="1"/>
  <c r="AK100" i="1"/>
  <c r="AK118" i="1"/>
  <c r="AK154" i="1"/>
  <c r="AK171" i="1"/>
  <c r="AK196" i="1"/>
  <c r="AK226" i="1"/>
  <c r="AK259" i="1"/>
  <c r="AK306" i="1"/>
  <c r="AK333" i="1"/>
  <c r="AK353" i="1"/>
  <c r="AK387" i="1"/>
  <c r="AK397" i="1"/>
  <c r="AK402" i="1"/>
  <c r="AK414" i="1"/>
  <c r="AK417" i="1"/>
  <c r="AK429" i="1"/>
  <c r="AK434" i="1"/>
  <c r="AK459" i="1"/>
  <c r="AK472" i="1"/>
  <c r="AK487" i="1"/>
  <c r="AK499" i="1"/>
  <c r="AK540" i="1"/>
  <c r="AK553" i="1"/>
  <c r="AK565" i="1"/>
  <c r="AK593" i="1"/>
  <c r="AK629" i="1"/>
  <c r="AK642" i="1"/>
  <c r="AK655" i="1"/>
  <c r="AK138" i="1"/>
  <c r="AK185" i="1"/>
  <c r="AK208" i="1"/>
  <c r="AK329" i="1"/>
  <c r="AK350" i="1"/>
  <c r="AK401" i="1"/>
  <c r="AK458" i="1"/>
  <c r="AK36" i="1"/>
  <c r="AK75" i="1"/>
  <c r="AK114" i="1"/>
  <c r="AK191" i="1"/>
  <c r="AK207" i="1"/>
  <c r="AK258" i="1"/>
  <c r="AK261" i="1"/>
  <c r="AK284" i="1"/>
  <c r="AK322" i="1"/>
  <c r="AK377" i="1"/>
  <c r="AK408" i="1"/>
  <c r="AK438" i="1"/>
  <c r="AK447" i="1"/>
  <c r="AK480" i="1"/>
  <c r="AK491" i="1"/>
  <c r="AK497" i="1"/>
  <c r="AK527" i="1"/>
  <c r="AK533" i="1"/>
  <c r="AK538" i="1"/>
  <c r="AK550" i="1"/>
  <c r="AK571" i="1"/>
  <c r="AK577" i="1"/>
  <c r="AK597" i="1"/>
  <c r="AK604" i="1"/>
  <c r="AK646" i="1"/>
  <c r="AK652" i="1"/>
  <c r="AK682" i="1"/>
  <c r="AK688" i="1"/>
  <c r="AK693" i="1"/>
  <c r="AK60" i="1"/>
  <c r="AK148" i="1"/>
  <c r="AK175" i="1"/>
  <c r="AK192" i="1"/>
  <c r="AK247" i="1"/>
  <c r="AK250" i="1"/>
  <c r="AK302" i="1"/>
  <c r="AK386" i="1"/>
  <c r="AK557" i="1"/>
  <c r="AK623" i="1"/>
  <c r="AK665" i="1"/>
  <c r="AK193" i="1"/>
  <c r="AK357" i="1"/>
  <c r="AK372" i="1"/>
  <c r="AK520" i="1"/>
  <c r="AK590" i="1"/>
  <c r="AK619" i="1"/>
  <c r="AK668" i="1"/>
  <c r="AK702" i="1"/>
  <c r="AK57" i="1"/>
  <c r="AK106" i="1"/>
  <c r="AK116" i="1"/>
  <c r="AK159" i="1"/>
  <c r="AK184" i="1"/>
  <c r="AK293" i="1"/>
  <c r="AK328" i="1"/>
  <c r="AK332" i="1"/>
  <c r="AK573" i="1"/>
  <c r="AK587" i="1"/>
  <c r="AK635" i="1"/>
  <c r="AK672" i="1"/>
  <c r="AK160" i="1"/>
  <c r="AK169" i="1"/>
  <c r="AK285" i="1"/>
  <c r="AK343" i="1"/>
  <c r="AK378" i="1"/>
  <c r="AK10" i="1"/>
  <c r="AK42" i="1"/>
  <c r="AK76" i="1"/>
  <c r="AK122" i="1"/>
  <c r="AK133" i="1"/>
  <c r="AK141" i="1"/>
  <c r="AK149" i="1"/>
  <c r="AK167" i="1"/>
  <c r="AK203" i="1"/>
  <c r="AK264" i="1"/>
  <c r="AK267" i="1"/>
  <c r="AK334" i="1"/>
  <c r="AK337" i="1"/>
  <c r="AK369" i="1"/>
  <c r="AK425" i="1"/>
  <c r="AK427" i="1"/>
  <c r="AK466" i="1"/>
  <c r="AK477" i="1"/>
  <c r="AK483" i="1"/>
  <c r="AK494" i="1"/>
  <c r="AK547" i="1"/>
  <c r="AK580" i="1"/>
  <c r="AK607" i="1"/>
  <c r="AK613" i="1"/>
  <c r="AK649" i="1"/>
  <c r="AK305" i="1"/>
  <c r="AK380" i="1"/>
  <c r="AK389" i="1"/>
  <c r="AK412" i="1"/>
  <c r="AK440" i="1"/>
  <c r="AK442" i="1"/>
  <c r="AK449" i="1"/>
  <c r="AK504" i="1"/>
  <c r="AK510" i="1"/>
  <c r="AK563" i="1"/>
  <c r="AK610" i="1"/>
  <c r="AK659" i="1"/>
  <c r="AK33" i="1"/>
  <c r="AK58" i="1"/>
  <c r="AK105" i="1"/>
  <c r="AK134" i="1"/>
  <c r="AK204" i="1"/>
  <c r="AK222" i="1"/>
  <c r="AK282" i="1"/>
  <c r="AK313" i="1"/>
  <c r="AK375" i="1"/>
  <c r="AK513" i="1"/>
  <c r="AK560" i="1"/>
  <c r="AK626" i="1"/>
  <c r="AK675" i="1"/>
  <c r="AK215" i="1"/>
  <c r="AK253" i="1"/>
  <c r="AK349" i="1"/>
  <c r="AK352" i="1"/>
  <c r="AK444" i="1"/>
  <c r="AK516" i="1"/>
  <c r="AK523" i="1"/>
  <c r="AK678" i="1"/>
  <c r="AK699" i="1"/>
  <c r="AK9" i="1"/>
  <c r="AK98" i="1"/>
  <c r="AK152" i="1"/>
  <c r="AK205" i="1"/>
  <c r="AK236" i="1"/>
  <c r="AK340" i="1"/>
  <c r="AK360" i="1"/>
  <c r="AK363" i="1"/>
  <c r="AK276" i="1"/>
  <c r="AK112" i="1"/>
  <c r="AK218" i="1"/>
  <c r="AK227" i="1"/>
  <c r="AK235" i="1"/>
  <c r="AK330" i="1"/>
  <c r="AK359" i="1"/>
  <c r="AK432" i="1"/>
  <c r="AK52" i="1"/>
  <c r="AK93" i="1"/>
  <c r="AK129" i="1"/>
  <c r="AK147" i="1"/>
  <c r="AK202" i="1"/>
  <c r="AK234" i="1"/>
  <c r="AK55" i="1"/>
  <c r="AK30" i="1"/>
  <c r="AK51" i="1"/>
  <c r="AK95" i="1"/>
  <c r="AK251" i="1"/>
  <c r="AK292" i="1"/>
  <c r="AK411" i="1"/>
  <c r="AK521" i="1"/>
  <c r="AK23" i="1"/>
  <c r="AK64" i="1"/>
  <c r="AK113" i="1"/>
  <c r="AK173" i="1"/>
  <c r="AK345" i="1"/>
  <c r="AK361" i="1"/>
  <c r="AK78" i="1"/>
  <c r="AK89" i="1"/>
  <c r="AK137" i="1"/>
  <c r="AK151" i="1"/>
  <c r="AK170" i="1"/>
  <c r="AK179" i="1"/>
  <c r="AK92" i="1"/>
  <c r="AK145" i="1"/>
  <c r="AK221" i="1"/>
  <c r="AK315" i="1"/>
  <c r="AK422" i="1"/>
  <c r="AK600" i="1"/>
  <c r="AK615" i="1"/>
  <c r="AK622" i="1"/>
  <c r="AK657" i="1"/>
  <c r="AK691" i="1"/>
  <c r="AK658" i="1"/>
  <c r="AK692" i="1"/>
  <c r="AK131" i="1"/>
  <c r="AK210" i="1"/>
  <c r="AK248" i="1"/>
  <c r="AK304" i="1"/>
  <c r="AK392" i="1"/>
  <c r="AK393" i="1"/>
  <c r="AK409" i="1"/>
  <c r="AK443" i="1"/>
  <c r="AK502" i="1"/>
  <c r="AK503" i="1"/>
  <c r="AK514" i="1"/>
  <c r="AK515" i="1"/>
  <c r="AK528" i="1"/>
  <c r="AK601" i="1"/>
  <c r="AK608" i="1"/>
  <c r="AK651" i="1"/>
  <c r="AK43" i="1"/>
  <c r="AK201" i="1"/>
  <c r="AK216" i="1"/>
  <c r="AK307" i="1"/>
  <c r="AK318" i="1"/>
  <c r="AK371" i="1"/>
  <c r="AK423" i="1"/>
  <c r="AK56" i="1"/>
  <c r="AK252" i="1"/>
  <c r="AK254" i="1"/>
  <c r="AK289" i="1"/>
  <c r="AK321" i="1"/>
  <c r="AK388" i="1"/>
  <c r="AK439" i="1"/>
  <c r="AK478" i="1"/>
  <c r="AK522" i="1"/>
  <c r="AK549" i="1"/>
  <c r="AK572" i="1"/>
  <c r="AK581" i="1"/>
  <c r="AK584" i="1"/>
  <c r="AK589" i="1"/>
  <c r="AK690" i="1"/>
  <c r="AK121" i="1"/>
  <c r="AK194" i="1"/>
  <c r="AK606" i="1"/>
  <c r="AK609" i="1"/>
  <c r="AK612" i="1"/>
  <c r="AK84" i="1"/>
  <c r="AK453" i="1"/>
  <c r="AK476" i="1"/>
  <c r="AK197" i="1"/>
  <c r="AK240" i="1"/>
  <c r="AK420" i="1"/>
  <c r="AK505" i="1"/>
  <c r="AK530" i="1"/>
  <c r="AK596" i="1"/>
  <c r="AK602" i="1"/>
  <c r="AK94" i="1"/>
  <c r="AK136" i="1"/>
  <c r="AK155" i="1"/>
  <c r="AK347" i="1"/>
  <c r="AK370" i="1"/>
  <c r="AK588" i="1"/>
  <c r="AK463" i="1"/>
  <c r="AK48" i="1"/>
  <c r="AK162" i="1"/>
  <c r="AK220" i="1"/>
  <c r="AK238" i="1"/>
  <c r="AK274" i="1"/>
  <c r="AK592" i="1"/>
  <c r="AK595" i="1"/>
  <c r="AK128" i="1"/>
  <c r="AK470" i="1"/>
  <c r="AK548" i="1"/>
  <c r="AK591" i="1"/>
  <c r="AK278" i="1"/>
  <c r="AK424" i="1"/>
  <c r="AK464" i="1"/>
  <c r="AK486" i="1"/>
  <c r="AK69" i="1"/>
  <c r="AK180" i="1"/>
  <c r="AK436" i="1"/>
  <c r="AK508" i="1"/>
  <c r="AK537" i="1"/>
  <c r="AK543" i="1"/>
  <c r="AK579" i="1"/>
  <c r="AK631" i="1"/>
  <c r="AK666" i="1"/>
  <c r="AK687" i="1"/>
  <c r="AK12" i="1"/>
  <c r="AK465" i="1"/>
  <c r="AK475" i="1"/>
  <c r="AK489" i="1"/>
  <c r="AK532" i="1"/>
  <c r="AK574" i="1"/>
  <c r="AK582" i="1"/>
  <c r="AK634" i="1"/>
  <c r="AK451" i="1"/>
  <c r="AK564" i="1"/>
  <c r="AK664" i="1"/>
  <c r="AK268" i="1"/>
  <c r="AK454" i="1"/>
  <c r="AK605" i="1"/>
  <c r="AK627" i="1"/>
  <c r="AK640" i="1"/>
  <c r="AK648" i="1"/>
  <c r="AK670" i="1"/>
  <c r="AK38" i="1"/>
  <c r="AK266" i="1"/>
  <c r="AK269" i="1"/>
  <c r="AK335" i="1"/>
  <c r="AK468" i="1"/>
  <c r="AK47" i="1"/>
  <c r="AK310" i="1"/>
  <c r="AK316" i="1"/>
  <c r="AK419" i="1"/>
  <c r="AK496" i="1"/>
  <c r="AK526" i="1"/>
  <c r="AK625" i="1"/>
  <c r="AK647" i="1"/>
  <c r="AK669" i="1"/>
  <c r="AK19" i="1"/>
  <c r="AK551" i="1"/>
  <c r="AK358" i="1"/>
  <c r="AK456" i="1"/>
  <c r="AK570" i="1"/>
  <c r="AK644" i="1"/>
  <c r="AK18" i="1"/>
  <c r="AK111" i="1"/>
  <c r="AK126" i="1"/>
  <c r="AK164" i="1"/>
  <c r="AK213" i="1"/>
  <c r="AK288" i="1"/>
  <c r="AK639" i="1"/>
  <c r="AK661" i="1"/>
  <c r="AK674" i="1"/>
  <c r="AK683" i="1"/>
  <c r="AK703" i="1"/>
  <c r="AK119" i="1"/>
  <c r="AK277" i="1"/>
  <c r="AK283" i="1"/>
  <c r="AK356" i="1"/>
  <c r="AK364" i="1"/>
  <c r="AK391" i="1"/>
  <c r="AK437" i="1"/>
  <c r="AK448" i="1"/>
  <c r="AK482" i="1"/>
  <c r="AK545" i="1"/>
  <c r="AK686" i="1"/>
  <c r="AK568" i="1"/>
  <c r="AK698" i="1"/>
  <c r="AK77" i="1"/>
  <c r="AK394" i="1"/>
  <c r="AK493" i="1"/>
  <c r="AK536" i="1"/>
  <c r="AK542" i="1"/>
  <c r="AK153" i="1"/>
  <c r="AK231" i="1"/>
  <c r="AK421" i="1"/>
  <c r="AK509" i="1"/>
  <c r="AK517" i="1"/>
  <c r="AK585" i="1"/>
  <c r="AK638" i="1"/>
  <c r="AK660" i="1"/>
  <c r="AK681" i="1"/>
  <c r="AK295" i="1"/>
  <c r="AK400" i="1"/>
  <c r="AK555" i="1"/>
  <c r="AK697" i="1"/>
  <c r="AK575" i="1"/>
  <c r="AK120" i="1"/>
  <c r="AK281" i="1"/>
  <c r="AK621" i="1"/>
  <c r="AK374" i="1"/>
  <c r="AK381" i="1"/>
  <c r="AK455" i="1"/>
  <c r="AK673" i="1"/>
  <c r="AK320" i="1"/>
  <c r="AK376" i="1"/>
  <c r="AK481" i="1"/>
  <c r="AK107" i="1"/>
  <c r="AK327" i="1"/>
  <c r="AK406" i="1"/>
  <c r="AK506" i="1"/>
  <c r="AK632" i="1"/>
  <c r="AK677" i="1"/>
  <c r="AK519" i="1"/>
  <c r="AK407" i="1"/>
  <c r="AK174" i="1"/>
  <c r="AK232" i="1"/>
  <c r="AK298" i="1"/>
  <c r="AK559" i="1"/>
  <c r="AK562" i="1"/>
  <c r="AK531" i="1"/>
  <c r="AK598" i="1"/>
  <c r="AK624" i="1"/>
  <c r="AK701" i="1"/>
  <c r="AK275" i="1"/>
  <c r="AK546" i="1"/>
  <c r="AK492" i="1"/>
  <c r="AK485" i="1"/>
  <c r="AK641" i="1"/>
  <c r="AK344" i="1"/>
  <c r="AK228" i="1"/>
  <c r="AK237" i="1"/>
  <c r="AK301" i="1"/>
  <c r="AK676" i="1"/>
  <c r="AK685" i="1"/>
  <c r="AK498" i="1"/>
  <c r="AK558" i="1"/>
  <c r="AK346" i="1"/>
  <c r="AK461" i="1"/>
  <c r="AK680" i="1"/>
  <c r="AK166" i="1"/>
  <c r="AK209" i="1"/>
  <c r="AK366" i="1"/>
  <c r="AK385" i="1"/>
  <c r="AK462" i="1"/>
  <c r="AK479" i="1"/>
  <c r="AK511" i="1"/>
  <c r="AK534" i="1"/>
  <c r="AK255" i="1"/>
  <c r="AK576" i="1"/>
  <c r="AK636" i="1"/>
  <c r="AK404" i="1"/>
  <c r="AK614" i="1"/>
  <c r="AK294" i="1"/>
  <c r="AK525" i="1"/>
  <c r="AK653" i="1"/>
  <c r="AK663" i="1"/>
  <c r="AK618" i="1"/>
  <c r="AK243" i="1"/>
  <c r="AK567" i="1"/>
  <c r="AJ467" i="1"/>
  <c r="AJ110" i="1"/>
  <c r="AJ671" i="1"/>
  <c r="AJ263" i="1"/>
  <c r="AJ518" i="1"/>
  <c r="AJ195" i="1"/>
  <c r="AJ399" i="1"/>
  <c r="AJ365" i="1"/>
  <c r="AJ348" i="1"/>
  <c r="AJ229" i="1"/>
  <c r="AJ416" i="1"/>
  <c r="AJ127" i="1"/>
  <c r="AJ569" i="1"/>
  <c r="AJ484" i="1"/>
  <c r="AJ144" i="1"/>
  <c r="AJ450" i="1"/>
  <c r="AJ314" i="1"/>
  <c r="AJ280" i="1"/>
  <c r="AJ586" i="1"/>
  <c r="AJ552" i="1"/>
  <c r="AJ90" i="1"/>
  <c r="AJ603" i="1"/>
  <c r="AJ63" i="1"/>
  <c r="AJ212" i="1"/>
  <c r="AJ501" i="1"/>
  <c r="AJ297" i="1"/>
  <c r="AJ99" i="1"/>
  <c r="AJ161" i="1"/>
  <c r="AH7" i="1"/>
  <c r="AB17" i="10" s="1"/>
  <c r="AI109" i="1"/>
  <c r="AJ45" i="1"/>
  <c r="AJ689" i="1"/>
  <c r="AJ178" i="1"/>
  <c r="AJ654" i="1"/>
  <c r="AJ246" i="1"/>
  <c r="AJ331" i="1"/>
  <c r="AJ34" i="1"/>
  <c r="AM4" i="1"/>
  <c r="AL6" i="1"/>
  <c r="AG5" i="1"/>
  <c r="AA18" i="10" s="1"/>
  <c r="AH8" i="1" l="1"/>
  <c r="AB13" i="10"/>
  <c r="AB15" i="10" s="1"/>
  <c r="AR11" i="10"/>
  <c r="AR12" i="10"/>
  <c r="AR7" i="8"/>
  <c r="AR8" i="8" s="1"/>
  <c r="AT39" i="8"/>
  <c r="AT90" i="8"/>
  <c r="AT280" i="8"/>
  <c r="AT501" i="8"/>
  <c r="AT695" i="8"/>
  <c r="AT365" i="8"/>
  <c r="AT689" i="8"/>
  <c r="AW4" i="8"/>
  <c r="AV6" i="8"/>
  <c r="AT178" i="8"/>
  <c r="AT195" i="8"/>
  <c r="AT212" i="8"/>
  <c r="AT416" i="8"/>
  <c r="AU691" i="8"/>
  <c r="AU697" i="8"/>
  <c r="AU703" i="8"/>
  <c r="AU685" i="8"/>
  <c r="AU693" i="8"/>
  <c r="AU694" i="8"/>
  <c r="AU674" i="8"/>
  <c r="AU658" i="8"/>
  <c r="AU661" i="8"/>
  <c r="AU659" i="8"/>
  <c r="AU696" i="8"/>
  <c r="AU683" i="8"/>
  <c r="AU636" i="8"/>
  <c r="AU681" i="8"/>
  <c r="AU675" i="8"/>
  <c r="AU668" i="8"/>
  <c r="AU660" i="8"/>
  <c r="AU642" i="8"/>
  <c r="AU626" i="8"/>
  <c r="AU610" i="8"/>
  <c r="AU688" i="8"/>
  <c r="AU680" i="8"/>
  <c r="AU672" i="8"/>
  <c r="AU700" i="8"/>
  <c r="AU687" i="8"/>
  <c r="AU673" i="8"/>
  <c r="AU666" i="8"/>
  <c r="AU640" i="8"/>
  <c r="AU634" i="8"/>
  <c r="AU677" i="8"/>
  <c r="AU656" i="8"/>
  <c r="AU699" i="8"/>
  <c r="AU648" i="8"/>
  <c r="AU692" i="8"/>
  <c r="AU679" i="8"/>
  <c r="AU676" i="8"/>
  <c r="AU669" i="8"/>
  <c r="AU619" i="8"/>
  <c r="AU649" i="8"/>
  <c r="AU665" i="8"/>
  <c r="AU664" i="8"/>
  <c r="AU652" i="8"/>
  <c r="AU641" i="8"/>
  <c r="AU644" i="8"/>
  <c r="AU596" i="8"/>
  <c r="AU580" i="8"/>
  <c r="AU670" i="8"/>
  <c r="AU629" i="8"/>
  <c r="AU591" i="8"/>
  <c r="AU684" i="8"/>
  <c r="AU682" i="8"/>
  <c r="AU616" i="8"/>
  <c r="AU650" i="8"/>
  <c r="AU635" i="8"/>
  <c r="AU597" i="8"/>
  <c r="AU581" i="8"/>
  <c r="AU565" i="8"/>
  <c r="AU638" i="8"/>
  <c r="AU598" i="8"/>
  <c r="AU567" i="8"/>
  <c r="AU555" i="8"/>
  <c r="AU622" i="8"/>
  <c r="AU686" i="8"/>
  <c r="AU657" i="8"/>
  <c r="AU653" i="8"/>
  <c r="AU639" i="8"/>
  <c r="AU621" i="8"/>
  <c r="AU611" i="8"/>
  <c r="AU605" i="8"/>
  <c r="AU587" i="8"/>
  <c r="AU578" i="8"/>
  <c r="AU646" i="8"/>
  <c r="AU643" i="8"/>
  <c r="AU609" i="8"/>
  <c r="AU608" i="8"/>
  <c r="AU540" i="8"/>
  <c r="AU524" i="8"/>
  <c r="AU508" i="8"/>
  <c r="AU702" i="8"/>
  <c r="AU662" i="8"/>
  <c r="AU651" i="8"/>
  <c r="AU573" i="8"/>
  <c r="AU562" i="8"/>
  <c r="AU663" i="8"/>
  <c r="AU628" i="8"/>
  <c r="AU623" i="8"/>
  <c r="AU613" i="8"/>
  <c r="AU612" i="8"/>
  <c r="AU624" i="8"/>
  <c r="AU607" i="8"/>
  <c r="AU602" i="8"/>
  <c r="AU572" i="8"/>
  <c r="AU566" i="8"/>
  <c r="AU541" i="8"/>
  <c r="AU525" i="8"/>
  <c r="AU509" i="8"/>
  <c r="AU493" i="8"/>
  <c r="AU632" i="8"/>
  <c r="AU606" i="8"/>
  <c r="AU574" i="8"/>
  <c r="AU564" i="8"/>
  <c r="AU553" i="8"/>
  <c r="AU515" i="8"/>
  <c r="AU482" i="8"/>
  <c r="AU466" i="8"/>
  <c r="AU583" i="8"/>
  <c r="AU625" i="8"/>
  <c r="AU538" i="8"/>
  <c r="AU526" i="8"/>
  <c r="AU520" i="8"/>
  <c r="AU497" i="8"/>
  <c r="AU483" i="8"/>
  <c r="AU451" i="8"/>
  <c r="AU435" i="8"/>
  <c r="AU419" i="8"/>
  <c r="AU645" i="8"/>
  <c r="AU618" i="8"/>
  <c r="AU548" i="8"/>
  <c r="AU536" i="8"/>
  <c r="AU530" i="8"/>
  <c r="AU521" i="8"/>
  <c r="AU490" i="8"/>
  <c r="AU443" i="8"/>
  <c r="AU409" i="8"/>
  <c r="AU393" i="8"/>
  <c r="AU594" i="8"/>
  <c r="AU568" i="8"/>
  <c r="AU522" i="8"/>
  <c r="AU507" i="8"/>
  <c r="AU472" i="8"/>
  <c r="AU469" i="8"/>
  <c r="AU463" i="8"/>
  <c r="AU617" i="8"/>
  <c r="AU595" i="8"/>
  <c r="AU589" i="8"/>
  <c r="AU561" i="8"/>
  <c r="AU615" i="8"/>
  <c r="AU584" i="8"/>
  <c r="AU558" i="8"/>
  <c r="AU534" i="8"/>
  <c r="AU531" i="8"/>
  <c r="AU527" i="8"/>
  <c r="AU457" i="8"/>
  <c r="AU441" i="8"/>
  <c r="AU422" i="8"/>
  <c r="AU410" i="8"/>
  <c r="AU394" i="8"/>
  <c r="AU378" i="8"/>
  <c r="AU362" i="8"/>
  <c r="AU512" i="8"/>
  <c r="AU499" i="8"/>
  <c r="AU477" i="8"/>
  <c r="AU473" i="8"/>
  <c r="AU445" i="8"/>
  <c r="AU444" i="8"/>
  <c r="AU417" i="8"/>
  <c r="AU387" i="8"/>
  <c r="AU368" i="8"/>
  <c r="AU582" i="8"/>
  <c r="AU549" i="8"/>
  <c r="AU517" i="8"/>
  <c r="AU491" i="8"/>
  <c r="AU455" i="8"/>
  <c r="AU428" i="8"/>
  <c r="AU421" i="8"/>
  <c r="AU411" i="8"/>
  <c r="AU405" i="8"/>
  <c r="AU380" i="8"/>
  <c r="AU373" i="8"/>
  <c r="AU678" i="8"/>
  <c r="AU554" i="8"/>
  <c r="AU545" i="8"/>
  <c r="AU544" i="8"/>
  <c r="AU667" i="8"/>
  <c r="AU627" i="8"/>
  <c r="AU601" i="8"/>
  <c r="AU592" i="8"/>
  <c r="AU571" i="8"/>
  <c r="AU504" i="8"/>
  <c r="AU489" i="8"/>
  <c r="AU474" i="8"/>
  <c r="AU470" i="8"/>
  <c r="AU447" i="8"/>
  <c r="AU427" i="8"/>
  <c r="AU385" i="8"/>
  <c r="AU630" i="8"/>
  <c r="AU577" i="8"/>
  <c r="AU537" i="8"/>
  <c r="AU488" i="8"/>
  <c r="AU480" i="8"/>
  <c r="AU479" i="8"/>
  <c r="AU460" i="8"/>
  <c r="AU434" i="8"/>
  <c r="AU425" i="8"/>
  <c r="AU418" i="8"/>
  <c r="AU367" i="8"/>
  <c r="AU332" i="8"/>
  <c r="AU316" i="8"/>
  <c r="AU300" i="8"/>
  <c r="AU284" i="8"/>
  <c r="AU268" i="8"/>
  <c r="AU252" i="8"/>
  <c r="AU236" i="8"/>
  <c r="AU220" i="8"/>
  <c r="AU204" i="8"/>
  <c r="AU188" i="8"/>
  <c r="AU172" i="8"/>
  <c r="AU156" i="8"/>
  <c r="AU140" i="8"/>
  <c r="AU655" i="8"/>
  <c r="AU585" i="8"/>
  <c r="AU557" i="8"/>
  <c r="AU465" i="8"/>
  <c r="AU404" i="8"/>
  <c r="AU400" i="8"/>
  <c r="AU388" i="8"/>
  <c r="AU366" i="8"/>
  <c r="AU343" i="8"/>
  <c r="AU327" i="8"/>
  <c r="AU311" i="8"/>
  <c r="AU295" i="8"/>
  <c r="AU279" i="8"/>
  <c r="AU247" i="8"/>
  <c r="AU231" i="8"/>
  <c r="AU215" i="8"/>
  <c r="AU199" i="8"/>
  <c r="AU183" i="8"/>
  <c r="AU167" i="8"/>
  <c r="AU151" i="8"/>
  <c r="AU701" i="8"/>
  <c r="AU690" i="8"/>
  <c r="AU539" i="8"/>
  <c r="AU510" i="8"/>
  <c r="AU500" i="8"/>
  <c r="AU432" i="8"/>
  <c r="AU614" i="8"/>
  <c r="AU600" i="8"/>
  <c r="AU543" i="8"/>
  <c r="AU494" i="8"/>
  <c r="AU492" i="8"/>
  <c r="AU478" i="8"/>
  <c r="AU439" i="8"/>
  <c r="AU423" i="8"/>
  <c r="AU408" i="8"/>
  <c r="AU360" i="8"/>
  <c r="AU349" i="8"/>
  <c r="AU333" i="8"/>
  <c r="AU317" i="8"/>
  <c r="AU301" i="8"/>
  <c r="AU285" i="8"/>
  <c r="AU269" i="8"/>
  <c r="AU253" i="8"/>
  <c r="AU237" i="8"/>
  <c r="AU221" i="8"/>
  <c r="AU205" i="8"/>
  <c r="AU189" i="8"/>
  <c r="AU173" i="8"/>
  <c r="AU157" i="8"/>
  <c r="AU141" i="8"/>
  <c r="AU452" i="8"/>
  <c r="AU420" i="8"/>
  <c r="AU415" i="8"/>
  <c r="AU406" i="8"/>
  <c r="AU401" i="8"/>
  <c r="AU371" i="8"/>
  <c r="AU364" i="8"/>
  <c r="AU347" i="8"/>
  <c r="AU319" i="8"/>
  <c r="AU310" i="8"/>
  <c r="AU283" i="8"/>
  <c r="AU255" i="8"/>
  <c r="AU227" i="8"/>
  <c r="AU218" i="8"/>
  <c r="AU209" i="8"/>
  <c r="AU563" i="8"/>
  <c r="AU523" i="8"/>
  <c r="AU487" i="8"/>
  <c r="AU485" i="8"/>
  <c r="AU456" i="8"/>
  <c r="AU436" i="8"/>
  <c r="AU392" i="8"/>
  <c r="AU386" i="8"/>
  <c r="AU358" i="8"/>
  <c r="AU355" i="8"/>
  <c r="AU346" i="8"/>
  <c r="AU309" i="8"/>
  <c r="AU291" i="8"/>
  <c r="AU282" i="8"/>
  <c r="AU245" i="8"/>
  <c r="AU217" i="8"/>
  <c r="AU208" i="8"/>
  <c r="AU570" i="8"/>
  <c r="AU560" i="8"/>
  <c r="AU559" i="8"/>
  <c r="AU498" i="8"/>
  <c r="AU647" i="8"/>
  <c r="AU542" i="8"/>
  <c r="AU506" i="8"/>
  <c r="AU475" i="8"/>
  <c r="AU448" i="8"/>
  <c r="AU438" i="8"/>
  <c r="AU396" i="8"/>
  <c r="AU369" i="8"/>
  <c r="AU359" i="8"/>
  <c r="AU354" i="8"/>
  <c r="AU344" i="8"/>
  <c r="AU336" i="8"/>
  <c r="AU308" i="8"/>
  <c r="AU290" i="8"/>
  <c r="AU272" i="8"/>
  <c r="AU244" i="8"/>
  <c r="AU599" i="8"/>
  <c r="AU593" i="8"/>
  <c r="AU631" i="8"/>
  <c r="AU579" i="8"/>
  <c r="AU550" i="8"/>
  <c r="AU698" i="8"/>
  <c r="AU604" i="8"/>
  <c r="AU546" i="8"/>
  <c r="AU633" i="8"/>
  <c r="AU551" i="8"/>
  <c r="AU575" i="8"/>
  <c r="AU516" i="8"/>
  <c r="AU547" i="8"/>
  <c r="AU532" i="8"/>
  <c r="AU528" i="8"/>
  <c r="AU505" i="8"/>
  <c r="AU588" i="8"/>
  <c r="AU576" i="8"/>
  <c r="AU486" i="8"/>
  <c r="AU590" i="8"/>
  <c r="AU496" i="8"/>
  <c r="AU495" i="8"/>
  <c r="AU511" i="8"/>
  <c r="AU503" i="8"/>
  <c r="AU514" i="8"/>
  <c r="AU481" i="8"/>
  <c r="AU464" i="8"/>
  <c r="AU519" i="8"/>
  <c r="AU556" i="8"/>
  <c r="AU529" i="8"/>
  <c r="AU453" i="8"/>
  <c r="AU468" i="8"/>
  <c r="AU429" i="8"/>
  <c r="AU502" i="8"/>
  <c r="AU461" i="8"/>
  <c r="AU459" i="8"/>
  <c r="AU458" i="8"/>
  <c r="AU431" i="8"/>
  <c r="AU426" i="8"/>
  <c r="AU430" i="8"/>
  <c r="AU513" i="8"/>
  <c r="AU402" i="8"/>
  <c r="AU471" i="8"/>
  <c r="AU442" i="8"/>
  <c r="AU449" i="8"/>
  <c r="AU454" i="8"/>
  <c r="AU395" i="8"/>
  <c r="AU361" i="8"/>
  <c r="AU533" i="8"/>
  <c r="AU424" i="8"/>
  <c r="AU374" i="8"/>
  <c r="AU370" i="8"/>
  <c r="AU363" i="8"/>
  <c r="AU376" i="8"/>
  <c r="AU476" i="8"/>
  <c r="AU440" i="8"/>
  <c r="AU384" i="8"/>
  <c r="AU377" i="8"/>
  <c r="AU462" i="8"/>
  <c r="AU412" i="8"/>
  <c r="AU403" i="8"/>
  <c r="AU341" i="8"/>
  <c r="AU330" i="8"/>
  <c r="AU321" i="8"/>
  <c r="AU304" i="8"/>
  <c r="AU278" i="8"/>
  <c r="AU413" i="8"/>
  <c r="AU345" i="8"/>
  <c r="AU305" i="8"/>
  <c r="AU381" i="8"/>
  <c r="AU276" i="8"/>
  <c r="AU262" i="8"/>
  <c r="AU389" i="8"/>
  <c r="AU312" i="8"/>
  <c r="AU303" i="8"/>
  <c r="AU299" i="8"/>
  <c r="AU294" i="8"/>
  <c r="AU289" i="8"/>
  <c r="AU313" i="8"/>
  <c r="AU271" i="8"/>
  <c r="AU267" i="8"/>
  <c r="AU258" i="8"/>
  <c r="AU320" i="8"/>
  <c r="AU288" i="8"/>
  <c r="AU383" i="8"/>
  <c r="AU379" i="8"/>
  <c r="AU352" i="8"/>
  <c r="AU329" i="8"/>
  <c r="AU287" i="8"/>
  <c r="AU232" i="8"/>
  <c r="AU185" i="8"/>
  <c r="AU177" i="8"/>
  <c r="AU446" i="8"/>
  <c r="AU335" i="8"/>
  <c r="AU242" i="8"/>
  <c r="AU211" i="8"/>
  <c r="AU203" i="8"/>
  <c r="AU194" i="8"/>
  <c r="AU184" i="8"/>
  <c r="AU176" i="8"/>
  <c r="AU390" i="8"/>
  <c r="AU372" i="8"/>
  <c r="AU356" i="8"/>
  <c r="AU353" i="8"/>
  <c r="AU286" i="8"/>
  <c r="AU257" i="8"/>
  <c r="AU254" i="8"/>
  <c r="AU228" i="8"/>
  <c r="AU198" i="8"/>
  <c r="AU191" i="8"/>
  <c r="AU187" i="8"/>
  <c r="AU158" i="8"/>
  <c r="AU123" i="8"/>
  <c r="AU107" i="8"/>
  <c r="AU328" i="8"/>
  <c r="AU277" i="8"/>
  <c r="AU264" i="8"/>
  <c r="AU261" i="8"/>
  <c r="AU248" i="8"/>
  <c r="AU216" i="8"/>
  <c r="AU148" i="8"/>
  <c r="AU134" i="8"/>
  <c r="AU118" i="8"/>
  <c r="AU437" i="8"/>
  <c r="AU323" i="8"/>
  <c r="AU293" i="8"/>
  <c r="AU275" i="8"/>
  <c r="AU414" i="8"/>
  <c r="AU296" i="8"/>
  <c r="AU230" i="8"/>
  <c r="AU210" i="8"/>
  <c r="AU145" i="8"/>
  <c r="AU117" i="8"/>
  <c r="AU114" i="8"/>
  <c r="AU106" i="8"/>
  <c r="AU95" i="8"/>
  <c r="AU79" i="8"/>
  <c r="AU391" i="8"/>
  <c r="AU306" i="8"/>
  <c r="AU274" i="8"/>
  <c r="AU259" i="8"/>
  <c r="AU186" i="8"/>
  <c r="AU149" i="8"/>
  <c r="AU138" i="8"/>
  <c r="AU256" i="8"/>
  <c r="AU207" i="8"/>
  <c r="AU193" i="8"/>
  <c r="AU128" i="8"/>
  <c r="AU125" i="8"/>
  <c r="AU119" i="8"/>
  <c r="AU91" i="8"/>
  <c r="AU75" i="8"/>
  <c r="AU292" i="8"/>
  <c r="AU239" i="8"/>
  <c r="AU222" i="8"/>
  <c r="AU202" i="8"/>
  <c r="AU174" i="8"/>
  <c r="AU131" i="8"/>
  <c r="AU78" i="8"/>
  <c r="AU47" i="8"/>
  <c r="AU31" i="8"/>
  <c r="AU338" i="8"/>
  <c r="AU224" i="8"/>
  <c r="AU175" i="8"/>
  <c r="AU113" i="8"/>
  <c r="AU105" i="8"/>
  <c r="AU58" i="8"/>
  <c r="AU42" i="8"/>
  <c r="AU273" i="8"/>
  <c r="AU260" i="8"/>
  <c r="AU243" i="8"/>
  <c r="AU241" i="8"/>
  <c r="AU226" i="8"/>
  <c r="AU219" i="8"/>
  <c r="AU155" i="8"/>
  <c r="AU351" i="8"/>
  <c r="AU235" i="8"/>
  <c r="AU170" i="8"/>
  <c r="AU163" i="8"/>
  <c r="AU153" i="8"/>
  <c r="AU135" i="8"/>
  <c r="AU88" i="8"/>
  <c r="AU52" i="8"/>
  <c r="AU49" i="8"/>
  <c r="AU43" i="8"/>
  <c r="AU37" i="8"/>
  <c r="AU12" i="8"/>
  <c r="AU398" i="8"/>
  <c r="AU315" i="8"/>
  <c r="AU234" i="8"/>
  <c r="AU214" i="8"/>
  <c r="AU69" i="8"/>
  <c r="AU322" i="8"/>
  <c r="AU270" i="8"/>
  <c r="AU164" i="8"/>
  <c r="AU147" i="8"/>
  <c r="AU142" i="8"/>
  <c r="AU115" i="8"/>
  <c r="AU89" i="8"/>
  <c r="AU74" i="8"/>
  <c r="AU73" i="8"/>
  <c r="AU70" i="8"/>
  <c r="AU46" i="8"/>
  <c r="AU40" i="8"/>
  <c r="AU39" i="8" s="1"/>
  <c r="AU28" i="8"/>
  <c r="AU23" i="8"/>
  <c r="AU62" i="8"/>
  <c r="AU159" i="8"/>
  <c r="AU100" i="8"/>
  <c r="AU92" i="8"/>
  <c r="AU76" i="8"/>
  <c r="AU68" i="8"/>
  <c r="AU57" i="8"/>
  <c r="AU24" i="8"/>
  <c r="AU334" i="8"/>
  <c r="AU197" i="8"/>
  <c r="AU154" i="8"/>
  <c r="AU83" i="8"/>
  <c r="AU59" i="8"/>
  <c r="AU19" i="8"/>
  <c r="AU11" i="8"/>
  <c r="AU77" i="8"/>
  <c r="AU67" i="8"/>
  <c r="AU18" i="8"/>
  <c r="AU9" i="8"/>
  <c r="AU213" i="8"/>
  <c r="AU168" i="8"/>
  <c r="AU122" i="8"/>
  <c r="AU10" i="8"/>
  <c r="AU350" i="8"/>
  <c r="AU302" i="8"/>
  <c r="AU281" i="8"/>
  <c r="AU146" i="8"/>
  <c r="AU112" i="8"/>
  <c r="AU265" i="8"/>
  <c r="AU182" i="8"/>
  <c r="AU162" i="8"/>
  <c r="AU143" i="8"/>
  <c r="AU87" i="8"/>
  <c r="AU61" i="8"/>
  <c r="AU55" i="8"/>
  <c r="AU53" i="8"/>
  <c r="AU35" i="8"/>
  <c r="AU339" i="8"/>
  <c r="AU326" i="8"/>
  <c r="AU324" i="8"/>
  <c r="AU181" i="8"/>
  <c r="AU132" i="8"/>
  <c r="AU82" i="8"/>
  <c r="AU64" i="8"/>
  <c r="AU63" i="8" s="1"/>
  <c r="AU51" i="8"/>
  <c r="AU32" i="8"/>
  <c r="AU27" i="8"/>
  <c r="AU129" i="8"/>
  <c r="AU337" i="8"/>
  <c r="AU318" i="8"/>
  <c r="AU238" i="8"/>
  <c r="AU171" i="8"/>
  <c r="AU136" i="8"/>
  <c r="AU124" i="8"/>
  <c r="AU86" i="8"/>
  <c r="AU25" i="8"/>
  <c r="AU16" i="8"/>
  <c r="AU307" i="8"/>
  <c r="AU206" i="8"/>
  <c r="AU192" i="8"/>
  <c r="AU104" i="8"/>
  <c r="AU36" i="8"/>
  <c r="AU266" i="8"/>
  <c r="AU150" i="8"/>
  <c r="AU130" i="8"/>
  <c r="AU66" i="8"/>
  <c r="AU340" i="8"/>
  <c r="AU223" i="8"/>
  <c r="AU96" i="8"/>
  <c r="AU48" i="8"/>
  <c r="AU33" i="8"/>
  <c r="AU15" i="8"/>
  <c r="AU152" i="8"/>
  <c r="AU397" i="8"/>
  <c r="AU180" i="8"/>
  <c r="AU120" i="8"/>
  <c r="AU80" i="8"/>
  <c r="AU20" i="8"/>
  <c r="AU50" i="8"/>
  <c r="AU325" i="8"/>
  <c r="AU225" i="8"/>
  <c r="AU249" i="8"/>
  <c r="AU139" i="8"/>
  <c r="AU111" i="8"/>
  <c r="AU375" i="8"/>
  <c r="AU342" i="8"/>
  <c r="AU251" i="8"/>
  <c r="AU94" i="8"/>
  <c r="AU93" i="8"/>
  <c r="AU71" i="8"/>
  <c r="AU56" i="8"/>
  <c r="AU200" i="8"/>
  <c r="AU126" i="8"/>
  <c r="AU85" i="8"/>
  <c r="AU38" i="8"/>
  <c r="AU17" i="8"/>
  <c r="AU166" i="8"/>
  <c r="AU102" i="8"/>
  <c r="AU22" i="8"/>
  <c r="AU98" i="8"/>
  <c r="AU160" i="8"/>
  <c r="AU84" i="8"/>
  <c r="AU407" i="8"/>
  <c r="AU298" i="8"/>
  <c r="AU137" i="8"/>
  <c r="AU26" i="8"/>
  <c r="AU14" i="8"/>
  <c r="AU250" i="8"/>
  <c r="AU179" i="8"/>
  <c r="AU165" i="8"/>
  <c r="AU201" i="8"/>
  <c r="AU116" i="8"/>
  <c r="AU21" i="8"/>
  <c r="AU13" i="8"/>
  <c r="AU103" i="8"/>
  <c r="AU240" i="8"/>
  <c r="AU41" i="8"/>
  <c r="AU97" i="8"/>
  <c r="AU169" i="8"/>
  <c r="AU233" i="8"/>
  <c r="AU190" i="8"/>
  <c r="AU65" i="8"/>
  <c r="AU357" i="8"/>
  <c r="AU133" i="8"/>
  <c r="AU108" i="8"/>
  <c r="AU30" i="8"/>
  <c r="AU101" i="8"/>
  <c r="AU60" i="8"/>
  <c r="AU196" i="8"/>
  <c r="AU121" i="8"/>
  <c r="AU29" i="8"/>
  <c r="AT297" i="8"/>
  <c r="AT229" i="8"/>
  <c r="AT535" i="8"/>
  <c r="AT620" i="8"/>
  <c r="AT671" i="8"/>
  <c r="AT382" i="8"/>
  <c r="AS44" i="8"/>
  <c r="AT54" i="8"/>
  <c r="AT72" i="8"/>
  <c r="AT637" i="8"/>
  <c r="AT81" i="8"/>
  <c r="AT348" i="8"/>
  <c r="AT161" i="8"/>
  <c r="AT144" i="8"/>
  <c r="AT603" i="8"/>
  <c r="AT450" i="8"/>
  <c r="AT263" i="8"/>
  <c r="AT331" i="8"/>
  <c r="AT552" i="8"/>
  <c r="AT99" i="8"/>
  <c r="AT569" i="8"/>
  <c r="AT399" i="8"/>
  <c r="AT433" i="8"/>
  <c r="AT654" i="8"/>
  <c r="AT34" i="8"/>
  <c r="AT518" i="8"/>
  <c r="AQ8" i="8"/>
  <c r="AQ5" i="8"/>
  <c r="AT45" i="8"/>
  <c r="AT586" i="8"/>
  <c r="AT246" i="8"/>
  <c r="AT63" i="8"/>
  <c r="AT110" i="8"/>
  <c r="AT484" i="8"/>
  <c r="AT314" i="8"/>
  <c r="AT127" i="8"/>
  <c r="AT467" i="8"/>
  <c r="AS109" i="8"/>
  <c r="AJ44" i="1"/>
  <c r="AI7" i="1"/>
  <c r="AC17" i="10" s="1"/>
  <c r="AK518" i="1"/>
  <c r="AK654" i="1"/>
  <c r="AK689" i="1"/>
  <c r="AK535" i="1"/>
  <c r="AK695" i="1"/>
  <c r="AJ109" i="1"/>
  <c r="AK144" i="1"/>
  <c r="AK399" i="1"/>
  <c r="AK212" i="1"/>
  <c r="AK195" i="1"/>
  <c r="AK450" i="1"/>
  <c r="AK72" i="1"/>
  <c r="AL21" i="1"/>
  <c r="AL36" i="1"/>
  <c r="AL16" i="1"/>
  <c r="AL32" i="1"/>
  <c r="AL41" i="1"/>
  <c r="AL46" i="1"/>
  <c r="AL15" i="1"/>
  <c r="AL55" i="1"/>
  <c r="AL76" i="1"/>
  <c r="AL91" i="1"/>
  <c r="AL14" i="1"/>
  <c r="AL26" i="1"/>
  <c r="AL71" i="1"/>
  <c r="AL87" i="1"/>
  <c r="AL19" i="1"/>
  <c r="AL25" i="1"/>
  <c r="AL47" i="1"/>
  <c r="AL66" i="1"/>
  <c r="AL84" i="1"/>
  <c r="AL107" i="1"/>
  <c r="AL114" i="1"/>
  <c r="AL131" i="1"/>
  <c r="AL151" i="1"/>
  <c r="AL173" i="1"/>
  <c r="AL28" i="1"/>
  <c r="AL9" i="1"/>
  <c r="AL53" i="1"/>
  <c r="AL59" i="1"/>
  <c r="AL77" i="1"/>
  <c r="AL101" i="1"/>
  <c r="AL102" i="1"/>
  <c r="AL122" i="1"/>
  <c r="AL143" i="1"/>
  <c r="AL155" i="1"/>
  <c r="AL175" i="1"/>
  <c r="AL187" i="1"/>
  <c r="AL188" i="1"/>
  <c r="AL203" i="1"/>
  <c r="AL228" i="1"/>
  <c r="AL22" i="1"/>
  <c r="AL49" i="1"/>
  <c r="AL96" i="1"/>
  <c r="AL103" i="1"/>
  <c r="AL123" i="1"/>
  <c r="AL156" i="1"/>
  <c r="AL157" i="1"/>
  <c r="AL176" i="1"/>
  <c r="AL189" i="1"/>
  <c r="AL198" i="1"/>
  <c r="AL13" i="1"/>
  <c r="AL61" i="1"/>
  <c r="AL97" i="1"/>
  <c r="AL115" i="1"/>
  <c r="AL120" i="1"/>
  <c r="AL148" i="1"/>
  <c r="AL153" i="1"/>
  <c r="AL201" i="1"/>
  <c r="AL211" i="1"/>
  <c r="AL222" i="1"/>
  <c r="AL223" i="1"/>
  <c r="AL233" i="1"/>
  <c r="AL254" i="1"/>
  <c r="AL275" i="1"/>
  <c r="AL296" i="1"/>
  <c r="AL313" i="1"/>
  <c r="AL329" i="1"/>
  <c r="AL346" i="1"/>
  <c r="AL356" i="1"/>
  <c r="AL373" i="1"/>
  <c r="AL388" i="1"/>
  <c r="AL24" i="1"/>
  <c r="AL31" i="1"/>
  <c r="AL80" i="1"/>
  <c r="AL181" i="1"/>
  <c r="AL186" i="1"/>
  <c r="AL200" i="1"/>
  <c r="AL224" i="1"/>
  <c r="AL244" i="1"/>
  <c r="AL249" i="1"/>
  <c r="AL270" i="1"/>
  <c r="AL291" i="1"/>
  <c r="AL308" i="1"/>
  <c r="AL324" i="1"/>
  <c r="AL341" i="1"/>
  <c r="AL351" i="1"/>
  <c r="AL368" i="1"/>
  <c r="AL383" i="1"/>
  <c r="AL50" i="1"/>
  <c r="AL79" i="1"/>
  <c r="AL88" i="1"/>
  <c r="AL124" i="1"/>
  <c r="AL170" i="1"/>
  <c r="AL190" i="1"/>
  <c r="AL231" i="1"/>
  <c r="AL243" i="1"/>
  <c r="AL258" i="1"/>
  <c r="AL273" i="1"/>
  <c r="AL288" i="1"/>
  <c r="AL301" i="1"/>
  <c r="AL315" i="1"/>
  <c r="AL327" i="1"/>
  <c r="AL340" i="1"/>
  <c r="AL379" i="1"/>
  <c r="AL384" i="1"/>
  <c r="AL415" i="1"/>
  <c r="AL420" i="1"/>
  <c r="AL435" i="1"/>
  <c r="AL462" i="1"/>
  <c r="AL479" i="1"/>
  <c r="AL500" i="1"/>
  <c r="AL517" i="1"/>
  <c r="AL534" i="1"/>
  <c r="AL549" i="1"/>
  <c r="AL566" i="1"/>
  <c r="AL572" i="1"/>
  <c r="AL588" i="1"/>
  <c r="AL605" i="1"/>
  <c r="AL622" i="1"/>
  <c r="AL639" i="1"/>
  <c r="AL656" i="1"/>
  <c r="AL673" i="1"/>
  <c r="AL20" i="1"/>
  <c r="AL62" i="1"/>
  <c r="AL65" i="1"/>
  <c r="AL85" i="1"/>
  <c r="AL108" i="1"/>
  <c r="AL132" i="1"/>
  <c r="AL139" i="1"/>
  <c r="AL214" i="1"/>
  <c r="AL219" i="1"/>
  <c r="AL230" i="1"/>
  <c r="AL242" i="1"/>
  <c r="AL257" i="1"/>
  <c r="AL272" i="1"/>
  <c r="AL287" i="1"/>
  <c r="AL300" i="1"/>
  <c r="AL312" i="1"/>
  <c r="AL326" i="1"/>
  <c r="AL339" i="1"/>
  <c r="AL355" i="1"/>
  <c r="AL395" i="1"/>
  <c r="AL410" i="1"/>
  <c r="AL431" i="1"/>
  <c r="AL446" i="1"/>
  <c r="AL457" i="1"/>
  <c r="AL474" i="1"/>
  <c r="AL495" i="1"/>
  <c r="AL512" i="1"/>
  <c r="AL529" i="1"/>
  <c r="AL544" i="1"/>
  <c r="AL561" i="1"/>
  <c r="AL583" i="1"/>
  <c r="AL599" i="1"/>
  <c r="AL616" i="1"/>
  <c r="AL633" i="1"/>
  <c r="AL650" i="1"/>
  <c r="AL667" i="1"/>
  <c r="AL684" i="1"/>
  <c r="AL29" i="1"/>
  <c r="AL27" i="1"/>
  <c r="AL126" i="1"/>
  <c r="AL179" i="1"/>
  <c r="AL202" i="1"/>
  <c r="AL236" i="1"/>
  <c r="AL247" i="1"/>
  <c r="AL253" i="1"/>
  <c r="AL264" i="1"/>
  <c r="AL276" i="1"/>
  <c r="AL293" i="1"/>
  <c r="AL320" i="1"/>
  <c r="AL370" i="1"/>
  <c r="AL376" i="1"/>
  <c r="AL404" i="1"/>
  <c r="AL419" i="1"/>
  <c r="AL461" i="1"/>
  <c r="AL489" i="1"/>
  <c r="AL525" i="1"/>
  <c r="AL542" i="1"/>
  <c r="AL555" i="1"/>
  <c r="AL579" i="1"/>
  <c r="AL606" i="1"/>
  <c r="AL618" i="1"/>
  <c r="AL631" i="1"/>
  <c r="AL644" i="1"/>
  <c r="AL680" i="1"/>
  <c r="AL697" i="1"/>
  <c r="AL333" i="1"/>
  <c r="AL397" i="1"/>
  <c r="AL414" i="1"/>
  <c r="AL417" i="1"/>
  <c r="AL472" i="1"/>
  <c r="AL70" i="1"/>
  <c r="AL86" i="1"/>
  <c r="AL135" i="1"/>
  <c r="AL146" i="1"/>
  <c r="AL163" i="1"/>
  <c r="AL217" i="1"/>
  <c r="AL245" i="1"/>
  <c r="AL262" i="1"/>
  <c r="AL279" i="1"/>
  <c r="AL290" i="1"/>
  <c r="AL303" i="1"/>
  <c r="AL309" i="1"/>
  <c r="AL317" i="1"/>
  <c r="AL323" i="1"/>
  <c r="AL336" i="1"/>
  <c r="AL390" i="1"/>
  <c r="AL398" i="1"/>
  <c r="AL403" i="1"/>
  <c r="AL418" i="1"/>
  <c r="AL430" i="1"/>
  <c r="AL460" i="1"/>
  <c r="AL473" i="1"/>
  <c r="AL488" i="1"/>
  <c r="AL524" i="1"/>
  <c r="AL541" i="1"/>
  <c r="AL554" i="1"/>
  <c r="AL578" i="1"/>
  <c r="AL617" i="1"/>
  <c r="AL630" i="1"/>
  <c r="AL643" i="1"/>
  <c r="AL679" i="1"/>
  <c r="AL100" i="1"/>
  <c r="AL118" i="1"/>
  <c r="AL154" i="1"/>
  <c r="AL171" i="1"/>
  <c r="AL196" i="1"/>
  <c r="AL226" i="1"/>
  <c r="AL259" i="1"/>
  <c r="AL306" i="1"/>
  <c r="AL353" i="1"/>
  <c r="AL387" i="1"/>
  <c r="AL402" i="1"/>
  <c r="AL429" i="1"/>
  <c r="AL434" i="1"/>
  <c r="AL459" i="1"/>
  <c r="AL18" i="1"/>
  <c r="AL166" i="1"/>
  <c r="AL182" i="1"/>
  <c r="AL218" i="1"/>
  <c r="AL238" i="1"/>
  <c r="AL241" i="1"/>
  <c r="AL278" i="1"/>
  <c r="AL307" i="1"/>
  <c r="AL310" i="1"/>
  <c r="AL330" i="1"/>
  <c r="AL345" i="1"/>
  <c r="AL366" i="1"/>
  <c r="AL391" i="1"/>
  <c r="AL393" i="1"/>
  <c r="AL423" i="1"/>
  <c r="AL432" i="1"/>
  <c r="AL455" i="1"/>
  <c r="AL464" i="1"/>
  <c r="AL530" i="1"/>
  <c r="AL574" i="1"/>
  <c r="AL594" i="1"/>
  <c r="AL600" i="1"/>
  <c r="AL636" i="1"/>
  <c r="AL685" i="1"/>
  <c r="AL690" i="1"/>
  <c r="AL35" i="1"/>
  <c r="AL42" i="1"/>
  <c r="AL74" i="1"/>
  <c r="AL104" i="1"/>
  <c r="AL141" i="1"/>
  <c r="AL149" i="1"/>
  <c r="AL167" i="1"/>
  <c r="AL199" i="1"/>
  <c r="AL267" i="1"/>
  <c r="AL337" i="1"/>
  <c r="AL369" i="1"/>
  <c r="AL466" i="1"/>
  <c r="AL469" i="1"/>
  <c r="AL483" i="1"/>
  <c r="AL507" i="1"/>
  <c r="AL547" i="1"/>
  <c r="AL580" i="1"/>
  <c r="AL649" i="1"/>
  <c r="AL662" i="1"/>
  <c r="AL386" i="1"/>
  <c r="AL412" i="1"/>
  <c r="AL440" i="1"/>
  <c r="AL442" i="1"/>
  <c r="AL504" i="1"/>
  <c r="AL510" i="1"/>
  <c r="AL557" i="1"/>
  <c r="AL563" i="1"/>
  <c r="AL610" i="1"/>
  <c r="AL623" i="1"/>
  <c r="AL629" i="1"/>
  <c r="AL659" i="1"/>
  <c r="AL33" i="1"/>
  <c r="AL58" i="1"/>
  <c r="AL73" i="1"/>
  <c r="AL105" i="1"/>
  <c r="AL134" i="1"/>
  <c r="AL150" i="1"/>
  <c r="AL177" i="1"/>
  <c r="AL193" i="1"/>
  <c r="AL204" i="1"/>
  <c r="AL208" i="1"/>
  <c r="AL282" i="1"/>
  <c r="AL357" i="1"/>
  <c r="AL372" i="1"/>
  <c r="AL590" i="1"/>
  <c r="AL619" i="1"/>
  <c r="AL675" i="1"/>
  <c r="AL702" i="1"/>
  <c r="AL184" i="1"/>
  <c r="AL311" i="1"/>
  <c r="AL328" i="1"/>
  <c r="AL332" i="1"/>
  <c r="AL349" i="1"/>
  <c r="AL352" i="1"/>
  <c r="AL75" i="1"/>
  <c r="AL140" i="1"/>
  <c r="AL183" i="1"/>
  <c r="AL191" i="1"/>
  <c r="AL207" i="1"/>
  <c r="AL261" i="1"/>
  <c r="AL284" i="1"/>
  <c r="AL322" i="1"/>
  <c r="AL325" i="1"/>
  <c r="AL377" i="1"/>
  <c r="AL401" i="1"/>
  <c r="AL408" i="1"/>
  <c r="AL438" i="1"/>
  <c r="AL447" i="1"/>
  <c r="AL480" i="1"/>
  <c r="AL491" i="1"/>
  <c r="AL497" i="1"/>
  <c r="AL527" i="1"/>
  <c r="AL533" i="1"/>
  <c r="AL538" i="1"/>
  <c r="AL550" i="1"/>
  <c r="AL571" i="1"/>
  <c r="AL577" i="1"/>
  <c r="AL597" i="1"/>
  <c r="AL604" i="1"/>
  <c r="AL646" i="1"/>
  <c r="AL652" i="1"/>
  <c r="AL682" i="1"/>
  <c r="AL688" i="1"/>
  <c r="AL693" i="1"/>
  <c r="AL10" i="1"/>
  <c r="AL133" i="1"/>
  <c r="AL334" i="1"/>
  <c r="AL354" i="1"/>
  <c r="AL425" i="1"/>
  <c r="AL427" i="1"/>
  <c r="AL477" i="1"/>
  <c r="AL494" i="1"/>
  <c r="AL607" i="1"/>
  <c r="AL613" i="1"/>
  <c r="AL60" i="1"/>
  <c r="AL158" i="1"/>
  <c r="AL192" i="1"/>
  <c r="AL250" i="1"/>
  <c r="AL302" i="1"/>
  <c r="AL305" i="1"/>
  <c r="AL380" i="1"/>
  <c r="AL389" i="1"/>
  <c r="AL449" i="1"/>
  <c r="AL665" i="1"/>
  <c r="AL185" i="1"/>
  <c r="AL375" i="1"/>
  <c r="AL471" i="1"/>
  <c r="AL513" i="1"/>
  <c r="AL520" i="1"/>
  <c r="AL560" i="1"/>
  <c r="AL626" i="1"/>
  <c r="AL668" i="1"/>
  <c r="AL17" i="1"/>
  <c r="AL57" i="1"/>
  <c r="AL106" i="1"/>
  <c r="AL116" i="1"/>
  <c r="AL142" i="1"/>
  <c r="AL168" i="1"/>
  <c r="AL215" i="1"/>
  <c r="AL256" i="1"/>
  <c r="AL265" i="1"/>
  <c r="AL159" i="1"/>
  <c r="AL11" i="1"/>
  <c r="AL68" i="1"/>
  <c r="AL136" i="1"/>
  <c r="AL271" i="1"/>
  <c r="AL281" i="1"/>
  <c r="AL286" i="1"/>
  <c r="AL344" i="1"/>
  <c r="AL374" i="1"/>
  <c r="AL445" i="1"/>
  <c r="AL98" i="1"/>
  <c r="AL112" i="1"/>
  <c r="AL160" i="1"/>
  <c r="AL205" i="1"/>
  <c r="AL206" i="1"/>
  <c r="AL227" i="1"/>
  <c r="AL235" i="1"/>
  <c r="AL52" i="1"/>
  <c r="AL12" i="1"/>
  <c r="AL121" i="1"/>
  <c r="AL213" i="1"/>
  <c r="AL216" i="1"/>
  <c r="AL30" i="1"/>
  <c r="AL51" i="1"/>
  <c r="AL95" i="1"/>
  <c r="AL234" i="1"/>
  <c r="AL255" i="1"/>
  <c r="AL268" i="1"/>
  <c r="AL298" i="1"/>
  <c r="AL458" i="1"/>
  <c r="AL487" i="1"/>
  <c r="AL493" i="1"/>
  <c r="AL251" i="1"/>
  <c r="AL292" i="1"/>
  <c r="AL367" i="1"/>
  <c r="AL411" i="1"/>
  <c r="AL23" i="1"/>
  <c r="AL40" i="1"/>
  <c r="AL64" i="1"/>
  <c r="AL113" i="1"/>
  <c r="AL129" i="1"/>
  <c r="AL165" i="1"/>
  <c r="AL38" i="1"/>
  <c r="AL67" i="1"/>
  <c r="AL119" i="1"/>
  <c r="AL194" i="1"/>
  <c r="AL260" i="1"/>
  <c r="AL283" i="1"/>
  <c r="AL381" i="1"/>
  <c r="AL424" i="1"/>
  <c r="AL475" i="1"/>
  <c r="AL476" i="1"/>
  <c r="AL539" i="1"/>
  <c r="AL540" i="1"/>
  <c r="AL551" i="1"/>
  <c r="AL553" i="1"/>
  <c r="AL614" i="1"/>
  <c r="AL621" i="1"/>
  <c r="AL664" i="1"/>
  <c r="AL670" i="1"/>
  <c r="AL615" i="1"/>
  <c r="AL672" i="1"/>
  <c r="AL691" i="1"/>
  <c r="AL92" i="1"/>
  <c r="AL145" i="1"/>
  <c r="AL221" i="1"/>
  <c r="AL350" i="1"/>
  <c r="AL360" i="1"/>
  <c r="AL422" i="1"/>
  <c r="AL657" i="1"/>
  <c r="AL152" i="1"/>
  <c r="AL210" i="1"/>
  <c r="AL248" i="1"/>
  <c r="AL304" i="1"/>
  <c r="AL363" i="1"/>
  <c r="AL392" i="1"/>
  <c r="AL409" i="1"/>
  <c r="AL443" i="1"/>
  <c r="AL490" i="1"/>
  <c r="AL502" i="1"/>
  <c r="AL503" i="1"/>
  <c r="AL514" i="1"/>
  <c r="AL515" i="1"/>
  <c r="AL516" i="1"/>
  <c r="AL528" i="1"/>
  <c r="AL93" i="1"/>
  <c r="AL164" i="1"/>
  <c r="AL319" i="1"/>
  <c r="AL338" i="1"/>
  <c r="AL358" i="1"/>
  <c r="AL448" i="1"/>
  <c r="AL454" i="1"/>
  <c r="AL465" i="1"/>
  <c r="AL582" i="1"/>
  <c r="AL585" i="1"/>
  <c r="AL694" i="1"/>
  <c r="AL162" i="1"/>
  <c r="AL299" i="1"/>
  <c r="AL56" i="1"/>
  <c r="AL172" i="1"/>
  <c r="AL252" i="1"/>
  <c r="AL289" i="1"/>
  <c r="AL321" i="1"/>
  <c r="AL439" i="1"/>
  <c r="AL478" i="1"/>
  <c r="AL522" i="1"/>
  <c r="AL581" i="1"/>
  <c r="AL584" i="1"/>
  <c r="AL589" i="1"/>
  <c r="AL48" i="1"/>
  <c r="AL220" i="1"/>
  <c r="AL274" i="1"/>
  <c r="AL592" i="1"/>
  <c r="AL470" i="1"/>
  <c r="AL521" i="1"/>
  <c r="AL37" i="1"/>
  <c r="AL130" i="1"/>
  <c r="AL147" i="1"/>
  <c r="AL197" i="1"/>
  <c r="AL240" i="1"/>
  <c r="AL405" i="1"/>
  <c r="AL505" i="1"/>
  <c r="AL587" i="1"/>
  <c r="AL593" i="1"/>
  <c r="AL596" i="1"/>
  <c r="AL602" i="1"/>
  <c r="AL595" i="1"/>
  <c r="AL601" i="1"/>
  <c r="AL94" i="1"/>
  <c r="AL128" i="1"/>
  <c r="AL347" i="1"/>
  <c r="AL138" i="1"/>
  <c r="AL209" i="1"/>
  <c r="AL285" i="1"/>
  <c r="AL295" i="1"/>
  <c r="AL492" i="1"/>
  <c r="AL558" i="1"/>
  <c r="AL575" i="1"/>
  <c r="AL635" i="1"/>
  <c r="AL700" i="1"/>
  <c r="AL499" i="1"/>
  <c r="AL316" i="1"/>
  <c r="AL396" i="1"/>
  <c r="AL441" i="1"/>
  <c r="AL496" i="1"/>
  <c r="AL526" i="1"/>
  <c r="AL568" i="1"/>
  <c r="AL647" i="1"/>
  <c r="AL669" i="1"/>
  <c r="AL698" i="1"/>
  <c r="AL69" i="1"/>
  <c r="AL180" i="1"/>
  <c r="AL342" i="1"/>
  <c r="AL428" i="1"/>
  <c r="AL436" i="1"/>
  <c r="AL508" i="1"/>
  <c r="AL537" i="1"/>
  <c r="AL543" i="1"/>
  <c r="AL609" i="1"/>
  <c r="AL666" i="1"/>
  <c r="AL687" i="1"/>
  <c r="AL111" i="1"/>
  <c r="AL239" i="1"/>
  <c r="AL661" i="1"/>
  <c r="AL683" i="1"/>
  <c r="AL692" i="1"/>
  <c r="AL703" i="1"/>
  <c r="AL556" i="1"/>
  <c r="AL612" i="1"/>
  <c r="AL634" i="1"/>
  <c r="AL277" i="1"/>
  <c r="AL364" i="1"/>
  <c r="AL437" i="1"/>
  <c r="AL468" i="1"/>
  <c r="AL482" i="1"/>
  <c r="AL545" i="1"/>
  <c r="AL608" i="1"/>
  <c r="AL686" i="1"/>
  <c r="AL318" i="1"/>
  <c r="AL426" i="1"/>
  <c r="AL627" i="1"/>
  <c r="AL640" i="1"/>
  <c r="AL648" i="1"/>
  <c r="AL699" i="1"/>
  <c r="AL444" i="1"/>
  <c r="AL456" i="1"/>
  <c r="AL565" i="1"/>
  <c r="AL570" i="1"/>
  <c r="AL651" i="1"/>
  <c r="AL674" i="1"/>
  <c r="AL82" i="1"/>
  <c r="AL266" i="1"/>
  <c r="AL269" i="1"/>
  <c r="AL335" i="1"/>
  <c r="AL361" i="1"/>
  <c r="AL486" i="1"/>
  <c r="AL532" i="1"/>
  <c r="AL548" i="1"/>
  <c r="AL591" i="1"/>
  <c r="AL678" i="1"/>
  <c r="AL169" i="1"/>
  <c r="AL359" i="1"/>
  <c r="AL453" i="1"/>
  <c r="AL573" i="1"/>
  <c r="AL625" i="1"/>
  <c r="AL378" i="1"/>
  <c r="AL394" i="1"/>
  <c r="AL451" i="1"/>
  <c r="AL523" i="1"/>
  <c r="AL536" i="1"/>
  <c r="AL564" i="1"/>
  <c r="AL642" i="1"/>
  <c r="AL43" i="1"/>
  <c r="AL125" i="1"/>
  <c r="AL567" i="1"/>
  <c r="AL655" i="1"/>
  <c r="AL225" i="1"/>
  <c r="AL385" i="1"/>
  <c r="AL511" i="1"/>
  <c r="AL638" i="1"/>
  <c r="AL485" i="1"/>
  <c r="AL628" i="1"/>
  <c r="AL653" i="1"/>
  <c r="AL676" i="1"/>
  <c r="AL400" i="1"/>
  <c r="AL421" i="1"/>
  <c r="AL645" i="1"/>
  <c r="AL632" i="1"/>
  <c r="AL658" i="1"/>
  <c r="AL677" i="1"/>
  <c r="AL498" i="1"/>
  <c r="AL137" i="1"/>
  <c r="AL407" i="1"/>
  <c r="AL611" i="1"/>
  <c r="AL78" i="1"/>
  <c r="AL343" i="1"/>
  <c r="AL362" i="1"/>
  <c r="AL576" i="1"/>
  <c r="AL509" i="1"/>
  <c r="AL546" i="1"/>
  <c r="AL660" i="1"/>
  <c r="AL294" i="1"/>
  <c r="AL83" i="1"/>
  <c r="AL481" i="1"/>
  <c r="AL117" i="1"/>
  <c r="AL371" i="1"/>
  <c r="AL406" i="1"/>
  <c r="AL506" i="1"/>
  <c r="AL519" i="1"/>
  <c r="AL174" i="1"/>
  <c r="AL232" i="1"/>
  <c r="AL559" i="1"/>
  <c r="AL562" i="1"/>
  <c r="AL681" i="1"/>
  <c r="AL89" i="1"/>
  <c r="AL413" i="1"/>
  <c r="AL531" i="1"/>
  <c r="AL598" i="1"/>
  <c r="AL624" i="1"/>
  <c r="AL701" i="1"/>
  <c r="AL463" i="1"/>
  <c r="AL452" i="1"/>
  <c r="AL641" i="1"/>
  <c r="AL663" i="1"/>
  <c r="AL237" i="1"/>
  <c r="AK110" i="1"/>
  <c r="AK348" i="1"/>
  <c r="AK331" i="1"/>
  <c r="AK637" i="1"/>
  <c r="AK99" i="1"/>
  <c r="AK39" i="1"/>
  <c r="AK34" i="1"/>
  <c r="AK81" i="1"/>
  <c r="AK603" i="1"/>
  <c r="AK178" i="1"/>
  <c r="AK569" i="1"/>
  <c r="AK263" i="1"/>
  <c r="AK45" i="1"/>
  <c r="AK63" i="1"/>
  <c r="AK671" i="1"/>
  <c r="AK416" i="1"/>
  <c r="AK382" i="1"/>
  <c r="AK365" i="1"/>
  <c r="AK90" i="1"/>
  <c r="AK54" i="1"/>
  <c r="AK246" i="1"/>
  <c r="AK161" i="1"/>
  <c r="AK433" i="1"/>
  <c r="AK501" i="1"/>
  <c r="AK484" i="1"/>
  <c r="AK127" i="1"/>
  <c r="AK586" i="1"/>
  <c r="AK552" i="1"/>
  <c r="AK467" i="1"/>
  <c r="AK297" i="1"/>
  <c r="AK620" i="1"/>
  <c r="AK280" i="1"/>
  <c r="AK314" i="1"/>
  <c r="AK229" i="1"/>
  <c r="AN4" i="1"/>
  <c r="AM6" i="1"/>
  <c r="AH5" i="1"/>
  <c r="AB18" i="10" s="1"/>
  <c r="AI8" i="1" l="1"/>
  <c r="AC13" i="10"/>
  <c r="AC15" i="10" s="1"/>
  <c r="AS11" i="10"/>
  <c r="AS12" i="10"/>
  <c r="AR5" i="8"/>
  <c r="AS7" i="8"/>
  <c r="AS5" i="8" s="1"/>
  <c r="AL695" i="1"/>
  <c r="AU161" i="8"/>
  <c r="AU569" i="8"/>
  <c r="AT44" i="8"/>
  <c r="AU54" i="8"/>
  <c r="AU99" i="8"/>
  <c r="AU467" i="8"/>
  <c r="AU689" i="8"/>
  <c r="AU399" i="8"/>
  <c r="AU535" i="8"/>
  <c r="AU671" i="8"/>
  <c r="AU195" i="8"/>
  <c r="AU484" i="8"/>
  <c r="AU348" i="8"/>
  <c r="AU552" i="8"/>
  <c r="AU586" i="8"/>
  <c r="AU178" i="8"/>
  <c r="AU450" i="8"/>
  <c r="AU72" i="8"/>
  <c r="AU246" i="8"/>
  <c r="AT109" i="8"/>
  <c r="AU263" i="8"/>
  <c r="AU382" i="8"/>
  <c r="AU416" i="8"/>
  <c r="AV702" i="8"/>
  <c r="AV686" i="8"/>
  <c r="AV692" i="8"/>
  <c r="AV700" i="8"/>
  <c r="AV697" i="8"/>
  <c r="AV694" i="8"/>
  <c r="AV688" i="8"/>
  <c r="AV682" i="8"/>
  <c r="AV669" i="8"/>
  <c r="AV673" i="8"/>
  <c r="AV666" i="8"/>
  <c r="AV650" i="8"/>
  <c r="AV678" i="8"/>
  <c r="AV661" i="8"/>
  <c r="AV653" i="8"/>
  <c r="AV651" i="8"/>
  <c r="AV647" i="8"/>
  <c r="AV631" i="8"/>
  <c r="AV667" i="8"/>
  <c r="AV621" i="8"/>
  <c r="AV605" i="8"/>
  <c r="AV693" i="8"/>
  <c r="AV685" i="8"/>
  <c r="AV674" i="8"/>
  <c r="AV670" i="8"/>
  <c r="AV703" i="8"/>
  <c r="AV696" i="8"/>
  <c r="AV677" i="8"/>
  <c r="AV660" i="8"/>
  <c r="AV656" i="8"/>
  <c r="AV628" i="8"/>
  <c r="AV614" i="8"/>
  <c r="AV607" i="8"/>
  <c r="AV699" i="8"/>
  <c r="AV664" i="8"/>
  <c r="AV691" i="8"/>
  <c r="AV698" i="8"/>
  <c r="AV657" i="8"/>
  <c r="AV652" i="8"/>
  <c r="AV645" i="8"/>
  <c r="AV649" i="8"/>
  <c r="AV640" i="8"/>
  <c r="AV627" i="8"/>
  <c r="AV681" i="8"/>
  <c r="AV665" i="8"/>
  <c r="AV642" i="8"/>
  <c r="AV684" i="8"/>
  <c r="AV668" i="8"/>
  <c r="AV644" i="8"/>
  <c r="AV643" i="8"/>
  <c r="AV629" i="8"/>
  <c r="AV610" i="8"/>
  <c r="AV591" i="8"/>
  <c r="AV575" i="8"/>
  <c r="AV683" i="8"/>
  <c r="AV616" i="8"/>
  <c r="AV658" i="8"/>
  <c r="AV635" i="8"/>
  <c r="AV655" i="8"/>
  <c r="AV609" i="8"/>
  <c r="AV604" i="8"/>
  <c r="AV602" i="8"/>
  <c r="AV592" i="8"/>
  <c r="AV576" i="8"/>
  <c r="AV622" i="8"/>
  <c r="AV588" i="8"/>
  <c r="AV550" i="8"/>
  <c r="AV662" i="8"/>
  <c r="AV659" i="8"/>
  <c r="AV634" i="8"/>
  <c r="AV611" i="8"/>
  <c r="AV598" i="8"/>
  <c r="AV587" i="8"/>
  <c r="AV573" i="8"/>
  <c r="AV562" i="8"/>
  <c r="AV519" i="8"/>
  <c r="AV503" i="8"/>
  <c r="AV680" i="8"/>
  <c r="AV676" i="8"/>
  <c r="AV663" i="8"/>
  <c r="AV639" i="8"/>
  <c r="AV623" i="8"/>
  <c r="AV613" i="8"/>
  <c r="AV612" i="8"/>
  <c r="AV555" i="8"/>
  <c r="AV548" i="8"/>
  <c r="AV687" i="8"/>
  <c r="AV624" i="8"/>
  <c r="AV615" i="8"/>
  <c r="AV595" i="8"/>
  <c r="AV584" i="8"/>
  <c r="AV560" i="8"/>
  <c r="AV553" i="8"/>
  <c r="AV536" i="8"/>
  <c r="AV520" i="8"/>
  <c r="AV504" i="8"/>
  <c r="AV488" i="8"/>
  <c r="AV583" i="8"/>
  <c r="AV580" i="8"/>
  <c r="AV572" i="8"/>
  <c r="AV540" i="8"/>
  <c r="AV512" i="8"/>
  <c r="AV509" i="8"/>
  <c r="AV506" i="8"/>
  <c r="AV500" i="8"/>
  <c r="AV477" i="8"/>
  <c r="AV461" i="8"/>
  <c r="AV445" i="8"/>
  <c r="AV625" i="8"/>
  <c r="AV554" i="8"/>
  <c r="AV539" i="8"/>
  <c r="AV532" i="8"/>
  <c r="AV679" i="8"/>
  <c r="AV636" i="8"/>
  <c r="AV577" i="8"/>
  <c r="AV556" i="8"/>
  <c r="AV537" i="8"/>
  <c r="AV529" i="8"/>
  <c r="AV523" i="8"/>
  <c r="AV517" i="8"/>
  <c r="AV491" i="8"/>
  <c r="AV478" i="8"/>
  <c r="AV462" i="8"/>
  <c r="AV446" i="8"/>
  <c r="AV430" i="8"/>
  <c r="AV594" i="8"/>
  <c r="AV568" i="8"/>
  <c r="AV522" i="8"/>
  <c r="AV507" i="8"/>
  <c r="AV472" i="8"/>
  <c r="AV469" i="8"/>
  <c r="AV463" i="8"/>
  <c r="AV436" i="8"/>
  <c r="AV424" i="8"/>
  <c r="AV404" i="8"/>
  <c r="AV617" i="8"/>
  <c r="AV606" i="8"/>
  <c r="AV589" i="8"/>
  <c r="AV574" i="8"/>
  <c r="AV564" i="8"/>
  <c r="AV561" i="8"/>
  <c r="AV508" i="8"/>
  <c r="AV489" i="8"/>
  <c r="AV466" i="8"/>
  <c r="AV460" i="8"/>
  <c r="AV638" i="8"/>
  <c r="AV558" i="8"/>
  <c r="AV534" i="8"/>
  <c r="AV672" i="8"/>
  <c r="AV545" i="8"/>
  <c r="AV543" i="8"/>
  <c r="AV510" i="8"/>
  <c r="AV496" i="8"/>
  <c r="AV483" i="8"/>
  <c r="AV480" i="8"/>
  <c r="AV454" i="8"/>
  <c r="AV451" i="8"/>
  <c r="AV448" i="8"/>
  <c r="AV434" i="8"/>
  <c r="AV427" i="8"/>
  <c r="AV405" i="8"/>
  <c r="AV389" i="8"/>
  <c r="AV373" i="8"/>
  <c r="AV582" i="8"/>
  <c r="AV549" i="8"/>
  <c r="AV526" i="8"/>
  <c r="AV455" i="8"/>
  <c r="AV428" i="8"/>
  <c r="AV421" i="8"/>
  <c r="AV411" i="8"/>
  <c r="AV380" i="8"/>
  <c r="AV544" i="8"/>
  <c r="AV442" i="8"/>
  <c r="AV435" i="8"/>
  <c r="AV420" i="8"/>
  <c r="AV414" i="8"/>
  <c r="AV408" i="8"/>
  <c r="AV402" i="8"/>
  <c r="AV361" i="8"/>
  <c r="AV608" i="8"/>
  <c r="AV601" i="8"/>
  <c r="AV578" i="8"/>
  <c r="AV571" i="8"/>
  <c r="AV530" i="8"/>
  <c r="AV701" i="8"/>
  <c r="AV600" i="8"/>
  <c r="AV559" i="8"/>
  <c r="AV525" i="8"/>
  <c r="AV514" i="8"/>
  <c r="AV481" i="8"/>
  <c r="AV456" i="8"/>
  <c r="AV396" i="8"/>
  <c r="AV390" i="8"/>
  <c r="AV585" i="8"/>
  <c r="AV557" i="8"/>
  <c r="AV527" i="8"/>
  <c r="AV499" i="8"/>
  <c r="AV470" i="8"/>
  <c r="AV465" i="8"/>
  <c r="AV441" i="8"/>
  <c r="AV400" i="8"/>
  <c r="AV393" i="8"/>
  <c r="AV388" i="8"/>
  <c r="AV387" i="8"/>
  <c r="AV366" i="8"/>
  <c r="AV343" i="8"/>
  <c r="AV327" i="8"/>
  <c r="AV311" i="8"/>
  <c r="AV295" i="8"/>
  <c r="AV279" i="8"/>
  <c r="AV247" i="8"/>
  <c r="AV231" i="8"/>
  <c r="AV215" i="8"/>
  <c r="AV199" i="8"/>
  <c r="AV183" i="8"/>
  <c r="AV167" i="8"/>
  <c r="AV151" i="8"/>
  <c r="AV690" i="8"/>
  <c r="AV641" i="8"/>
  <c r="AV541" i="8"/>
  <c r="AV432" i="8"/>
  <c r="AV354" i="8"/>
  <c r="AV338" i="8"/>
  <c r="AV322" i="8"/>
  <c r="AV306" i="8"/>
  <c r="AV290" i="8"/>
  <c r="AV274" i="8"/>
  <c r="AV258" i="8"/>
  <c r="AV242" i="8"/>
  <c r="AV226" i="8"/>
  <c r="AV210" i="8"/>
  <c r="AV194" i="8"/>
  <c r="AV162" i="8"/>
  <c r="AV146" i="8"/>
  <c r="AV494" i="8"/>
  <c r="AV492" i="8"/>
  <c r="AV490" i="8"/>
  <c r="AV447" i="8"/>
  <c r="AV439" i="8"/>
  <c r="AV551" i="8"/>
  <c r="AV531" i="8"/>
  <c r="AV528" i="8"/>
  <c r="AV516" i="8"/>
  <c r="AV515" i="8"/>
  <c r="AV511" i="8"/>
  <c r="AV505" i="8"/>
  <c r="AV464" i="8"/>
  <c r="AV415" i="8"/>
  <c r="AV401" i="8"/>
  <c r="AV397" i="8"/>
  <c r="AV379" i="8"/>
  <c r="AV372" i="8"/>
  <c r="AV344" i="8"/>
  <c r="AV328" i="8"/>
  <c r="AV312" i="8"/>
  <c r="AV296" i="8"/>
  <c r="AV264" i="8"/>
  <c r="AV248" i="8"/>
  <c r="AV232" i="8"/>
  <c r="AV216" i="8"/>
  <c r="AV200" i="8"/>
  <c r="AV184" i="8"/>
  <c r="AV168" i="8"/>
  <c r="AV152" i="8"/>
  <c r="AV567" i="8"/>
  <c r="AV563" i="8"/>
  <c r="AV487" i="8"/>
  <c r="AV485" i="8"/>
  <c r="AV419" i="8"/>
  <c r="AV392" i="8"/>
  <c r="AV386" i="8"/>
  <c r="AV358" i="8"/>
  <c r="AV355" i="8"/>
  <c r="AV346" i="8"/>
  <c r="AV309" i="8"/>
  <c r="AV291" i="8"/>
  <c r="AV282" i="8"/>
  <c r="AV245" i="8"/>
  <c r="AV217" i="8"/>
  <c r="AV208" i="8"/>
  <c r="AV648" i="8"/>
  <c r="AV630" i="8"/>
  <c r="AV570" i="8"/>
  <c r="AV498" i="8"/>
  <c r="AV383" i="8"/>
  <c r="AV378" i="8"/>
  <c r="AV357" i="8"/>
  <c r="AV345" i="8"/>
  <c r="AV337" i="8"/>
  <c r="AV318" i="8"/>
  <c r="AV281" i="8"/>
  <c r="AV273" i="8"/>
  <c r="AV254" i="8"/>
  <c r="AV207" i="8"/>
  <c r="AV626" i="8"/>
  <c r="AV542" i="8"/>
  <c r="AV475" i="8"/>
  <c r="AV438" i="8"/>
  <c r="AV599" i="8"/>
  <c r="AV533" i="8"/>
  <c r="AV391" i="8"/>
  <c r="AV376" i="8"/>
  <c r="AV360" i="8"/>
  <c r="AV335" i="8"/>
  <c r="AV326" i="8"/>
  <c r="AV317" i="8"/>
  <c r="AV299" i="8"/>
  <c r="AV271" i="8"/>
  <c r="AV262" i="8"/>
  <c r="AV253" i="8"/>
  <c r="AV235" i="8"/>
  <c r="AV206" i="8"/>
  <c r="AV632" i="8"/>
  <c r="AV593" i="8"/>
  <c r="AV579" i="8"/>
  <c r="AV646" i="8"/>
  <c r="AV618" i="8"/>
  <c r="AV675" i="8"/>
  <c r="AV633" i="8"/>
  <c r="AV565" i="8"/>
  <c r="AV597" i="8"/>
  <c r="AV596" i="8"/>
  <c r="AV581" i="8"/>
  <c r="AV566" i="8"/>
  <c r="AV502" i="8"/>
  <c r="AV513" i="8"/>
  <c r="AV619" i="8"/>
  <c r="AV493" i="8"/>
  <c r="AV471" i="8"/>
  <c r="AV453" i="8"/>
  <c r="AV440" i="8"/>
  <c r="AV497" i="8"/>
  <c r="AV547" i="8"/>
  <c r="AV538" i="8"/>
  <c r="AV495" i="8"/>
  <c r="AV458" i="8"/>
  <c r="AV546" i="8"/>
  <c r="AV473" i="8"/>
  <c r="AV468" i="8"/>
  <c r="AV590" i="8"/>
  <c r="AV486" i="8"/>
  <c r="AV459" i="8"/>
  <c r="AV452" i="8"/>
  <c r="AV457" i="8"/>
  <c r="AV444" i="8"/>
  <c r="AV413" i="8"/>
  <c r="AV407" i="8"/>
  <c r="AV449" i="8"/>
  <c r="AV429" i="8"/>
  <c r="AV476" i="8"/>
  <c r="AV482" i="8"/>
  <c r="AV524" i="8"/>
  <c r="AV425" i="8"/>
  <c r="AV418" i="8"/>
  <c r="AV368" i="8"/>
  <c r="AV362" i="8"/>
  <c r="AV417" i="8"/>
  <c r="AV406" i="8"/>
  <c r="AV479" i="8"/>
  <c r="AV443" i="8"/>
  <c r="AV412" i="8"/>
  <c r="AV403" i="8"/>
  <c r="AV341" i="8"/>
  <c r="AV332" i="8"/>
  <c r="AV330" i="8"/>
  <c r="AV321" i="8"/>
  <c r="AV319" i="8"/>
  <c r="AV304" i="8"/>
  <c r="AV374" i="8"/>
  <c r="AV370" i="8"/>
  <c r="AV353" i="8"/>
  <c r="AV302" i="8"/>
  <c r="AV276" i="8"/>
  <c r="AV474" i="8"/>
  <c r="AV340" i="8"/>
  <c r="AV336" i="8"/>
  <c r="AV323" i="8"/>
  <c r="AV287" i="8"/>
  <c r="AV385" i="8"/>
  <c r="AV303" i="8"/>
  <c r="AV294" i="8"/>
  <c r="AV289" i="8"/>
  <c r="AV437" i="8"/>
  <c r="AV426" i="8"/>
  <c r="AV398" i="8"/>
  <c r="AV307" i="8"/>
  <c r="AV284" i="8"/>
  <c r="AV260" i="8"/>
  <c r="AV349" i="8"/>
  <c r="AV348" i="8" s="1"/>
  <c r="AV333" i="8"/>
  <c r="AV320" i="8"/>
  <c r="AV288" i="8"/>
  <c r="AV220" i="8"/>
  <c r="AV218" i="8"/>
  <c r="AV394" i="8"/>
  <c r="AV367" i="8"/>
  <c r="AV308" i="8"/>
  <c r="AV375" i="8"/>
  <c r="AV364" i="8"/>
  <c r="AV359" i="8"/>
  <c r="AV268" i="8"/>
  <c r="AV211" i="8"/>
  <c r="AV203" i="8"/>
  <c r="AV176" i="8"/>
  <c r="AV339" i="8"/>
  <c r="AV298" i="8"/>
  <c r="AV297" i="8" s="1"/>
  <c r="AV250" i="8"/>
  <c r="AV224" i="8"/>
  <c r="AV219" i="8"/>
  <c r="AV175" i="8"/>
  <c r="AV166" i="8"/>
  <c r="AV409" i="8"/>
  <c r="AV324" i="8"/>
  <c r="AV431" i="8"/>
  <c r="AV347" i="8"/>
  <c r="AV277" i="8"/>
  <c r="AV261" i="8"/>
  <c r="AV209" i="8"/>
  <c r="AV173" i="8"/>
  <c r="AV148" i="8"/>
  <c r="AV140" i="8"/>
  <c r="AV134" i="8"/>
  <c r="AV118" i="8"/>
  <c r="AV342" i="8"/>
  <c r="AV237" i="8"/>
  <c r="AV157" i="8"/>
  <c r="AV139" i="8"/>
  <c r="AV129" i="8"/>
  <c r="AV113" i="8"/>
  <c r="AV377" i="8"/>
  <c r="AV269" i="8"/>
  <c r="AV225" i="8"/>
  <c r="AV201" i="8"/>
  <c r="AV192" i="8"/>
  <c r="AV188" i="8"/>
  <c r="AV423" i="8"/>
  <c r="AV259" i="8"/>
  <c r="AV186" i="8"/>
  <c r="AV156" i="8"/>
  <c r="AV149" i="8"/>
  <c r="AV138" i="8"/>
  <c r="AV74" i="8"/>
  <c r="AV363" i="8"/>
  <c r="AV252" i="8"/>
  <c r="AV238" i="8"/>
  <c r="AV189" i="8"/>
  <c r="AV170" i="8"/>
  <c r="AV153" i="8"/>
  <c r="AV142" i="8"/>
  <c r="AV137" i="8"/>
  <c r="AV131" i="8"/>
  <c r="AV111" i="8"/>
  <c r="AV104" i="8"/>
  <c r="AV101" i="8"/>
  <c r="AV521" i="8"/>
  <c r="AV422" i="8"/>
  <c r="AV371" i="8"/>
  <c r="AV356" i="8"/>
  <c r="AV305" i="8"/>
  <c r="AV243" i="8"/>
  <c r="AV239" i="8"/>
  <c r="AV228" i="8"/>
  <c r="AV180" i="8"/>
  <c r="AV122" i="8"/>
  <c r="AV116" i="8"/>
  <c r="AV102" i="8"/>
  <c r="AV86" i="8"/>
  <c r="AV313" i="8"/>
  <c r="AV293" i="8"/>
  <c r="AV275" i="8"/>
  <c r="AV123" i="8"/>
  <c r="AV105" i="8"/>
  <c r="AV58" i="8"/>
  <c r="AV42" i="8"/>
  <c r="AV384" i="8"/>
  <c r="AV369" i="8"/>
  <c r="AV255" i="8"/>
  <c r="AV234" i="8"/>
  <c r="AV214" i="8"/>
  <c r="AV164" i="8"/>
  <c r="AV160" i="8"/>
  <c r="AV135" i="8"/>
  <c r="AV120" i="8"/>
  <c r="AV100" i="8"/>
  <c r="AV92" i="8"/>
  <c r="AV68" i="8"/>
  <c r="AV61" i="8"/>
  <c r="AV53" i="8"/>
  <c r="AV37" i="8"/>
  <c r="AV334" i="8"/>
  <c r="AV266" i="8"/>
  <c r="AV236" i="8"/>
  <c r="AV179" i="8"/>
  <c r="AV150" i="8"/>
  <c r="AV300" i="8"/>
  <c r="AV272" i="8"/>
  <c r="AV270" i="8"/>
  <c r="AV222" i="8"/>
  <c r="AV221" i="8"/>
  <c r="AV187" i="8"/>
  <c r="AV158" i="8"/>
  <c r="AV147" i="8"/>
  <c r="AV115" i="8"/>
  <c r="AV89" i="8"/>
  <c r="AV73" i="8"/>
  <c r="AV70" i="8"/>
  <c r="AV46" i="8"/>
  <c r="AV40" i="8"/>
  <c r="AV28" i="8"/>
  <c r="AV23" i="8"/>
  <c r="AV325" i="8"/>
  <c r="AV301" i="8"/>
  <c r="AV96" i="8"/>
  <c r="AV395" i="8"/>
  <c r="AV381" i="8"/>
  <c r="AV315" i="8"/>
  <c r="AV241" i="8"/>
  <c r="AV185" i="8"/>
  <c r="AV69" i="8"/>
  <c r="AV62" i="8"/>
  <c r="AV31" i="8"/>
  <c r="AV18" i="8"/>
  <c r="AV154" i="8"/>
  <c r="AV130" i="8"/>
  <c r="AV103" i="8"/>
  <c r="AV316" i="8"/>
  <c r="AV240" i="8"/>
  <c r="AV233" i="8"/>
  <c r="AV227" i="8"/>
  <c r="AV165" i="8"/>
  <c r="AV143" i="8"/>
  <c r="AV108" i="8"/>
  <c r="AV77" i="8"/>
  <c r="AV51" i="8"/>
  <c r="AV48" i="8"/>
  <c r="AV19" i="8"/>
  <c r="AV117" i="8"/>
  <c r="AV10" i="8"/>
  <c r="AV87" i="8"/>
  <c r="AV352" i="8"/>
  <c r="AV350" i="8"/>
  <c r="AV278" i="8"/>
  <c r="AV244" i="8"/>
  <c r="AV177" i="8"/>
  <c r="AV141" i="8"/>
  <c r="AV112" i="8"/>
  <c r="AV67" i="8"/>
  <c r="AV57" i="8"/>
  <c r="AV9" i="8"/>
  <c r="AV182" i="8"/>
  <c r="AV159" i="8"/>
  <c r="AV55" i="8"/>
  <c r="AV35" i="8"/>
  <c r="AV171" i="8"/>
  <c r="AV292" i="8"/>
  <c r="AV181" i="8"/>
  <c r="AV172" i="8"/>
  <c r="AV132" i="8"/>
  <c r="AV82" i="8"/>
  <c r="AV64" i="8"/>
  <c r="AV32" i="8"/>
  <c r="AV27" i="8"/>
  <c r="AV285" i="8"/>
  <c r="AV265" i="8"/>
  <c r="AV257" i="8"/>
  <c r="AV213" i="8"/>
  <c r="AV128" i="8"/>
  <c r="AV91" i="8"/>
  <c r="AV26" i="8"/>
  <c r="AV17" i="8"/>
  <c r="AV136" i="8"/>
  <c r="AV124" i="8"/>
  <c r="AV119" i="8"/>
  <c r="AV114" i="8"/>
  <c r="AV106" i="8"/>
  <c r="AV76" i="8"/>
  <c r="AV49" i="8"/>
  <c r="AV36" i="8"/>
  <c r="AV66" i="8"/>
  <c r="AV33" i="8"/>
  <c r="AV29" i="8"/>
  <c r="AV24" i="8"/>
  <c r="AV15" i="8"/>
  <c r="AV223" i="8"/>
  <c r="AV205" i="8"/>
  <c r="AV204" i="8"/>
  <c r="AV193" i="8"/>
  <c r="AV133" i="8"/>
  <c r="AV107" i="8"/>
  <c r="AV98" i="8"/>
  <c r="AV97" i="8"/>
  <c r="AV80" i="8"/>
  <c r="AV351" i="8"/>
  <c r="AV163" i="8"/>
  <c r="AV20" i="8"/>
  <c r="AV197" i="8"/>
  <c r="AV191" i="8"/>
  <c r="AV59" i="8"/>
  <c r="AV283" i="8"/>
  <c r="AV155" i="8"/>
  <c r="AV50" i="8"/>
  <c r="AV310" i="8"/>
  <c r="AV286" i="8"/>
  <c r="AV249" i="8"/>
  <c r="AV88" i="8"/>
  <c r="AV25" i="8"/>
  <c r="AV16" i="8"/>
  <c r="AV11" i="8"/>
  <c r="AV230" i="8"/>
  <c r="AV174" i="8"/>
  <c r="AV126" i="8"/>
  <c r="AV85" i="8"/>
  <c r="AV47" i="8"/>
  <c r="AV38" i="8"/>
  <c r="AV410" i="8"/>
  <c r="AV256" i="8"/>
  <c r="AV169" i="8"/>
  <c r="AV145" i="8"/>
  <c r="AV121" i="8"/>
  <c r="AV71" i="8"/>
  <c r="AV83" i="8"/>
  <c r="AV329" i="8"/>
  <c r="AV95" i="8"/>
  <c r="AV14" i="8"/>
  <c r="AV13" i="8"/>
  <c r="AV21" i="8"/>
  <c r="AV78" i="8"/>
  <c r="AV198" i="8"/>
  <c r="AV93" i="8"/>
  <c r="AV52" i="8"/>
  <c r="AV43" i="8"/>
  <c r="AV84" i="8"/>
  <c r="AV75" i="8"/>
  <c r="AV94" i="8"/>
  <c r="AV267" i="8"/>
  <c r="AV79" i="8"/>
  <c r="AV12" i="8"/>
  <c r="AV41" i="8"/>
  <c r="AV251" i="8"/>
  <c r="AV202" i="8"/>
  <c r="AV56" i="8"/>
  <c r="AV30" i="8"/>
  <c r="AV125" i="8"/>
  <c r="AV60" i="8"/>
  <c r="AV196" i="8"/>
  <c r="AV190" i="8"/>
  <c r="AV22" i="8"/>
  <c r="AV65" i="8"/>
  <c r="AU127" i="8"/>
  <c r="AU144" i="8"/>
  <c r="AU695" i="8"/>
  <c r="AW6" i="8"/>
  <c r="AX4" i="8"/>
  <c r="AU518" i="8"/>
  <c r="AU620" i="8"/>
  <c r="AU654" i="8"/>
  <c r="AU280" i="8"/>
  <c r="AU90" i="8"/>
  <c r="AU603" i="8"/>
  <c r="AU297" i="8"/>
  <c r="AU34" i="8"/>
  <c r="AU637" i="8"/>
  <c r="AU331" i="8"/>
  <c r="AU314" i="8"/>
  <c r="AU45" i="8"/>
  <c r="AU433" i="8"/>
  <c r="AU81" i="8"/>
  <c r="AU110" i="8"/>
  <c r="AU212" i="8"/>
  <c r="AU229" i="8"/>
  <c r="AU501" i="8"/>
  <c r="AU365" i="8"/>
  <c r="AJ7" i="1"/>
  <c r="AD17" i="10" s="1"/>
  <c r="AL348" i="1"/>
  <c r="AK44" i="1"/>
  <c r="AL518" i="1"/>
  <c r="AL72" i="1"/>
  <c r="AL689" i="1"/>
  <c r="AL280" i="1"/>
  <c r="AL399" i="1"/>
  <c r="AL161" i="1"/>
  <c r="AL81" i="1"/>
  <c r="AL603" i="1"/>
  <c r="AL416" i="1"/>
  <c r="AL382" i="1"/>
  <c r="AL212" i="1"/>
  <c r="AL450" i="1"/>
  <c r="AL110" i="1"/>
  <c r="AL467" i="1"/>
  <c r="AL63" i="1"/>
  <c r="AL263" i="1"/>
  <c r="AL45" i="1"/>
  <c r="AL39" i="1"/>
  <c r="AL34" i="1"/>
  <c r="AL586" i="1"/>
  <c r="AL127" i="1"/>
  <c r="AL501" i="1"/>
  <c r="AL144" i="1"/>
  <c r="AL637" i="1"/>
  <c r="AL569" i="1"/>
  <c r="AL54" i="1"/>
  <c r="AL552" i="1"/>
  <c r="AL246" i="1"/>
  <c r="AL178" i="1"/>
  <c r="AL535" i="1"/>
  <c r="AM10" i="1"/>
  <c r="AM26" i="1"/>
  <c r="AM21" i="1"/>
  <c r="AM36" i="1"/>
  <c r="AM60" i="1"/>
  <c r="AM65" i="1"/>
  <c r="AM96" i="1"/>
  <c r="AM15" i="1"/>
  <c r="AM55" i="1"/>
  <c r="AM76" i="1"/>
  <c r="AM91" i="1"/>
  <c r="AM16" i="1"/>
  <c r="AM22" i="1"/>
  <c r="AM41" i="1"/>
  <c r="AM67" i="1"/>
  <c r="AM85" i="1"/>
  <c r="AM119" i="1"/>
  <c r="AM136" i="1"/>
  <c r="AM156" i="1"/>
  <c r="AM162" i="1"/>
  <c r="AM182" i="1"/>
  <c r="AM19" i="1"/>
  <c r="AM25" i="1"/>
  <c r="AM24" i="1"/>
  <c r="AM38" i="1"/>
  <c r="AM84" i="1"/>
  <c r="AM89" i="1"/>
  <c r="AM100" i="1"/>
  <c r="AM121" i="1"/>
  <c r="AM141" i="1"/>
  <c r="AM142" i="1"/>
  <c r="AM154" i="1"/>
  <c r="AM174" i="1"/>
  <c r="AM186" i="1"/>
  <c r="AM208" i="1"/>
  <c r="AM217" i="1"/>
  <c r="AM9" i="1"/>
  <c r="AM53" i="1"/>
  <c r="AM59" i="1"/>
  <c r="AM77" i="1"/>
  <c r="AM101" i="1"/>
  <c r="AM102" i="1"/>
  <c r="AM122" i="1"/>
  <c r="AM143" i="1"/>
  <c r="AM155" i="1"/>
  <c r="AM175" i="1"/>
  <c r="AM187" i="1"/>
  <c r="AM188" i="1"/>
  <c r="AM203" i="1"/>
  <c r="AM20" i="1"/>
  <c r="AM49" i="1"/>
  <c r="AM78" i="1"/>
  <c r="AM103" i="1"/>
  <c r="AM108" i="1"/>
  <c r="AM164" i="1"/>
  <c r="AM169" i="1"/>
  <c r="AM191" i="1"/>
  <c r="AM202" i="1"/>
  <c r="AM210" i="1"/>
  <c r="AM221" i="1"/>
  <c r="AM238" i="1"/>
  <c r="AM259" i="1"/>
  <c r="AM264" i="1"/>
  <c r="AM285" i="1"/>
  <c r="AM302" i="1"/>
  <c r="AM318" i="1"/>
  <c r="AM335" i="1"/>
  <c r="AM361" i="1"/>
  <c r="AM378" i="1"/>
  <c r="AM13" i="1"/>
  <c r="AM61" i="1"/>
  <c r="AM97" i="1"/>
  <c r="AM115" i="1"/>
  <c r="AM120" i="1"/>
  <c r="AM148" i="1"/>
  <c r="AM153" i="1"/>
  <c r="AM201" i="1"/>
  <c r="AM211" i="1"/>
  <c r="AM222" i="1"/>
  <c r="AM223" i="1"/>
  <c r="AM233" i="1"/>
  <c r="AM254" i="1"/>
  <c r="AM275" i="1"/>
  <c r="AM296" i="1"/>
  <c r="AM313" i="1"/>
  <c r="AM329" i="1"/>
  <c r="AM346" i="1"/>
  <c r="AM356" i="1"/>
  <c r="AM373" i="1"/>
  <c r="AM388" i="1"/>
  <c r="AM12" i="1"/>
  <c r="AM28" i="1"/>
  <c r="AM70" i="1"/>
  <c r="AM137" i="1"/>
  <c r="AM157" i="1"/>
  <c r="AM181" i="1"/>
  <c r="AM207" i="1"/>
  <c r="AM224" i="1"/>
  <c r="AM232" i="1"/>
  <c r="AM247" i="1"/>
  <c r="AM274" i="1"/>
  <c r="AM289" i="1"/>
  <c r="AM316" i="1"/>
  <c r="AM328" i="1"/>
  <c r="AM368" i="1"/>
  <c r="AM380" i="1"/>
  <c r="AM385" i="1"/>
  <c r="AM404" i="1"/>
  <c r="AM425" i="1"/>
  <c r="AM440" i="1"/>
  <c r="AM451" i="1"/>
  <c r="AM468" i="1"/>
  <c r="AM489" i="1"/>
  <c r="AM506" i="1"/>
  <c r="AM523" i="1"/>
  <c r="AM538" i="1"/>
  <c r="AM555" i="1"/>
  <c r="AM577" i="1"/>
  <c r="AM593" i="1"/>
  <c r="AM610" i="1"/>
  <c r="AM627" i="1"/>
  <c r="AM644" i="1"/>
  <c r="AM661" i="1"/>
  <c r="AM678" i="1"/>
  <c r="AM693" i="1"/>
  <c r="AM699" i="1"/>
  <c r="AM50" i="1"/>
  <c r="AM79" i="1"/>
  <c r="AM88" i="1"/>
  <c r="AM124" i="1"/>
  <c r="AM170" i="1"/>
  <c r="AM190" i="1"/>
  <c r="AM231" i="1"/>
  <c r="AM243" i="1"/>
  <c r="AM258" i="1"/>
  <c r="AM273" i="1"/>
  <c r="AM288" i="1"/>
  <c r="AM301" i="1"/>
  <c r="AM315" i="1"/>
  <c r="AM327" i="1"/>
  <c r="AM340" i="1"/>
  <c r="AM379" i="1"/>
  <c r="AM384" i="1"/>
  <c r="AM415" i="1"/>
  <c r="AM420" i="1"/>
  <c r="AM435" i="1"/>
  <c r="AM462" i="1"/>
  <c r="AM479" i="1"/>
  <c r="AM500" i="1"/>
  <c r="AM517" i="1"/>
  <c r="AM534" i="1"/>
  <c r="AM549" i="1"/>
  <c r="AM566" i="1"/>
  <c r="AM572" i="1"/>
  <c r="AM588" i="1"/>
  <c r="AM605" i="1"/>
  <c r="AM622" i="1"/>
  <c r="AM639" i="1"/>
  <c r="AM656" i="1"/>
  <c r="AM673" i="1"/>
  <c r="AM62" i="1"/>
  <c r="AM14" i="1"/>
  <c r="AM52" i="1"/>
  <c r="AM95" i="1"/>
  <c r="AM140" i="1"/>
  <c r="AM151" i="1"/>
  <c r="AM168" i="1"/>
  <c r="AM206" i="1"/>
  <c r="AM215" i="1"/>
  <c r="AM239" i="1"/>
  <c r="AM250" i="1"/>
  <c r="AM256" i="1"/>
  <c r="AM267" i="1"/>
  <c r="AM284" i="1"/>
  <c r="AM360" i="1"/>
  <c r="AM367" i="1"/>
  <c r="AM447" i="1"/>
  <c r="AM513" i="1"/>
  <c r="AM526" i="1"/>
  <c r="AM543" i="1"/>
  <c r="AM580" i="1"/>
  <c r="AM594" i="1"/>
  <c r="AM607" i="1"/>
  <c r="AM619" i="1"/>
  <c r="AM632" i="1"/>
  <c r="AM668" i="1"/>
  <c r="AM681" i="1"/>
  <c r="AM698" i="1"/>
  <c r="AM163" i="1"/>
  <c r="AM262" i="1"/>
  <c r="AM279" i="1"/>
  <c r="AM290" i="1"/>
  <c r="AM323" i="1"/>
  <c r="AM336" i="1"/>
  <c r="AM390" i="1"/>
  <c r="AM418" i="1"/>
  <c r="AM430" i="1"/>
  <c r="AM473" i="1"/>
  <c r="AM27" i="1"/>
  <c r="AM71" i="1"/>
  <c r="AM80" i="1"/>
  <c r="AM126" i="1"/>
  <c r="AM179" i="1"/>
  <c r="AM198" i="1"/>
  <c r="AM200" i="1"/>
  <c r="AM236" i="1"/>
  <c r="AM242" i="1"/>
  <c r="AM253" i="1"/>
  <c r="AM276" i="1"/>
  <c r="AM293" i="1"/>
  <c r="AM300" i="1"/>
  <c r="AM320" i="1"/>
  <c r="AM326" i="1"/>
  <c r="AM370" i="1"/>
  <c r="AM376" i="1"/>
  <c r="AM419" i="1"/>
  <c r="AM446" i="1"/>
  <c r="AM461" i="1"/>
  <c r="AM512" i="1"/>
  <c r="AM525" i="1"/>
  <c r="AM542" i="1"/>
  <c r="AM579" i="1"/>
  <c r="AM606" i="1"/>
  <c r="AM618" i="1"/>
  <c r="AM631" i="1"/>
  <c r="AM667" i="1"/>
  <c r="AM680" i="1"/>
  <c r="AM697" i="1"/>
  <c r="AM86" i="1"/>
  <c r="AM135" i="1"/>
  <c r="AM146" i="1"/>
  <c r="AM245" i="1"/>
  <c r="AM303" i="1"/>
  <c r="AM309" i="1"/>
  <c r="AM317" i="1"/>
  <c r="AM398" i="1"/>
  <c r="AM403" i="1"/>
  <c r="AM460" i="1"/>
  <c r="AM30" i="1"/>
  <c r="AM113" i="1"/>
  <c r="AM131" i="1"/>
  <c r="AM165" i="1"/>
  <c r="AM197" i="1"/>
  <c r="AM225" i="1"/>
  <c r="AM281" i="1"/>
  <c r="AM295" i="1"/>
  <c r="AM299" i="1"/>
  <c r="AM319" i="1"/>
  <c r="AM371" i="1"/>
  <c r="AM374" i="1"/>
  <c r="AM383" i="1"/>
  <c r="AM406" i="1"/>
  <c r="AM436" i="1"/>
  <c r="AM485" i="1"/>
  <c r="AM514" i="1"/>
  <c r="AM521" i="1"/>
  <c r="AM567" i="1"/>
  <c r="AM591" i="1"/>
  <c r="AM621" i="1"/>
  <c r="AM633" i="1"/>
  <c r="AM640" i="1"/>
  <c r="AM669" i="1"/>
  <c r="AM676" i="1"/>
  <c r="AM703" i="1"/>
  <c r="AM75" i="1"/>
  <c r="AM132" i="1"/>
  <c r="AM183" i="1"/>
  <c r="AM261" i="1"/>
  <c r="AM322" i="1"/>
  <c r="AM325" i="1"/>
  <c r="AM377" i="1"/>
  <c r="AM408" i="1"/>
  <c r="AM474" i="1"/>
  <c r="AM497" i="1"/>
  <c r="AM527" i="1"/>
  <c r="AM533" i="1"/>
  <c r="AM544" i="1"/>
  <c r="AM550" i="1"/>
  <c r="AM571" i="1"/>
  <c r="AM583" i="1"/>
  <c r="AM646" i="1"/>
  <c r="AM682" i="1"/>
  <c r="AM354" i="1"/>
  <c r="AM427" i="1"/>
  <c r="AM459" i="1"/>
  <c r="AM466" i="1"/>
  <c r="AM483" i="1"/>
  <c r="AM494" i="1"/>
  <c r="AM554" i="1"/>
  <c r="AM613" i="1"/>
  <c r="AM649" i="1"/>
  <c r="AM158" i="1"/>
  <c r="AM176" i="1"/>
  <c r="AM192" i="1"/>
  <c r="AM219" i="1"/>
  <c r="AM308" i="1"/>
  <c r="AM389" i="1"/>
  <c r="AM442" i="1"/>
  <c r="AM449" i="1"/>
  <c r="AM504" i="1"/>
  <c r="AM510" i="1"/>
  <c r="AM557" i="1"/>
  <c r="AM629" i="1"/>
  <c r="AM659" i="1"/>
  <c r="AM177" i="1"/>
  <c r="AM193" i="1"/>
  <c r="AM282" i="1"/>
  <c r="AM18" i="1"/>
  <c r="AM114" i="1"/>
  <c r="AM166" i="1"/>
  <c r="AM218" i="1"/>
  <c r="AM241" i="1"/>
  <c r="AM278" i="1"/>
  <c r="AM307" i="1"/>
  <c r="AM310" i="1"/>
  <c r="AM330" i="1"/>
  <c r="AM345" i="1"/>
  <c r="AM351" i="1"/>
  <c r="AM366" i="1"/>
  <c r="AM391" i="1"/>
  <c r="AM393" i="1"/>
  <c r="AM395" i="1"/>
  <c r="AM423" i="1"/>
  <c r="AM432" i="1"/>
  <c r="AM455" i="1"/>
  <c r="AM457" i="1"/>
  <c r="AM464" i="1"/>
  <c r="AM488" i="1"/>
  <c r="AM530" i="1"/>
  <c r="AM541" i="1"/>
  <c r="AM574" i="1"/>
  <c r="AM600" i="1"/>
  <c r="AM636" i="1"/>
  <c r="AM643" i="1"/>
  <c r="AM685" i="1"/>
  <c r="AM690" i="1"/>
  <c r="AM287" i="1"/>
  <c r="AM401" i="1"/>
  <c r="AM410" i="1"/>
  <c r="AM438" i="1"/>
  <c r="AM480" i="1"/>
  <c r="AM491" i="1"/>
  <c r="AM597" i="1"/>
  <c r="AM604" i="1"/>
  <c r="AM616" i="1"/>
  <c r="AM652" i="1"/>
  <c r="AM688" i="1"/>
  <c r="AM29" i="1"/>
  <c r="AM35" i="1"/>
  <c r="AM42" i="1"/>
  <c r="AM74" i="1"/>
  <c r="AM104" i="1"/>
  <c r="AM123" i="1"/>
  <c r="AM133" i="1"/>
  <c r="AM149" i="1"/>
  <c r="AM167" i="1"/>
  <c r="AM199" i="1"/>
  <c r="AM226" i="1"/>
  <c r="AM230" i="1"/>
  <c r="AM244" i="1"/>
  <c r="AM270" i="1"/>
  <c r="AM334" i="1"/>
  <c r="AM337" i="1"/>
  <c r="AM369" i="1"/>
  <c r="AM397" i="1"/>
  <c r="AM469" i="1"/>
  <c r="AM477" i="1"/>
  <c r="AM507" i="1"/>
  <c r="AM547" i="1"/>
  <c r="AM662" i="1"/>
  <c r="AM305" i="1"/>
  <c r="AM386" i="1"/>
  <c r="AM412" i="1"/>
  <c r="AM563" i="1"/>
  <c r="AM623" i="1"/>
  <c r="AM665" i="1"/>
  <c r="AM33" i="1"/>
  <c r="AM58" i="1"/>
  <c r="AM73" i="1"/>
  <c r="AM105" i="1"/>
  <c r="AM134" i="1"/>
  <c r="AM185" i="1"/>
  <c r="AM204" i="1"/>
  <c r="AM357" i="1"/>
  <c r="AM150" i="1"/>
  <c r="AM372" i="1"/>
  <c r="AM375" i="1"/>
  <c r="AM46" i="1"/>
  <c r="AM125" i="1"/>
  <c r="AM213" i="1"/>
  <c r="AM257" i="1"/>
  <c r="AM272" i="1"/>
  <c r="AM294" i="1"/>
  <c r="AM11" i="1"/>
  <c r="AM68" i="1"/>
  <c r="AM106" i="1"/>
  <c r="AM271" i="1"/>
  <c r="AM17" i="1"/>
  <c r="AM93" i="1"/>
  <c r="AM159" i="1"/>
  <c r="AM196" i="1"/>
  <c r="AM220" i="1"/>
  <c r="AM118" i="1"/>
  <c r="AM216" i="1"/>
  <c r="AM304" i="1"/>
  <c r="AM396" i="1"/>
  <c r="AM456" i="1"/>
  <c r="AM486" i="1"/>
  <c r="AM492" i="1"/>
  <c r="AM51" i="1"/>
  <c r="AM57" i="1"/>
  <c r="AM66" i="1"/>
  <c r="AM234" i="1"/>
  <c r="AM255" i="1"/>
  <c r="AM268" i="1"/>
  <c r="AM298" i="1"/>
  <c r="AM414" i="1"/>
  <c r="AM31" i="1"/>
  <c r="AM87" i="1"/>
  <c r="AM173" i="1"/>
  <c r="AM64" i="1"/>
  <c r="AM94" i="1"/>
  <c r="AM117" i="1"/>
  <c r="AM129" i="1"/>
  <c r="AM147" i="1"/>
  <c r="AM172" i="1"/>
  <c r="AM184" i="1"/>
  <c r="AM286" i="1"/>
  <c r="AM444" i="1"/>
  <c r="AM559" i="1"/>
  <c r="AM587" i="1"/>
  <c r="AM663" i="1"/>
  <c r="AM701" i="1"/>
  <c r="AM664" i="1"/>
  <c r="AM194" i="1"/>
  <c r="AM251" i="1"/>
  <c r="AM260" i="1"/>
  <c r="AM283" i="1"/>
  <c r="AM339" i="1"/>
  <c r="AM381" i="1"/>
  <c r="AM424" i="1"/>
  <c r="AM445" i="1"/>
  <c r="AM475" i="1"/>
  <c r="AM476" i="1"/>
  <c r="AM529" i="1"/>
  <c r="AM539" i="1"/>
  <c r="AM540" i="1"/>
  <c r="AM551" i="1"/>
  <c r="AM553" i="1"/>
  <c r="AM560" i="1"/>
  <c r="AM614" i="1"/>
  <c r="AM670" i="1"/>
  <c r="AM702" i="1"/>
  <c r="AM92" i="1"/>
  <c r="AM145" i="1"/>
  <c r="AM214" i="1"/>
  <c r="AM332" i="1"/>
  <c r="AM350" i="1"/>
  <c r="AM422" i="1"/>
  <c r="AM23" i="1"/>
  <c r="AM83" i="1"/>
  <c r="AM138" i="1"/>
  <c r="AM306" i="1"/>
  <c r="AM343" i="1"/>
  <c r="AM400" i="1"/>
  <c r="AM421" i="1"/>
  <c r="AM429" i="1"/>
  <c r="AM471" i="1"/>
  <c r="AM496" i="1"/>
  <c r="AM531" i="1"/>
  <c r="AM558" i="1"/>
  <c r="AM564" i="1"/>
  <c r="AM575" i="1"/>
  <c r="AM578" i="1"/>
  <c r="AM683" i="1"/>
  <c r="AM692" i="1"/>
  <c r="AM522" i="1"/>
  <c r="AM602" i="1"/>
  <c r="AM116" i="1"/>
  <c r="AM402" i="1"/>
  <c r="AM520" i="1"/>
  <c r="AM338" i="1"/>
  <c r="AM358" i="1"/>
  <c r="AM448" i="1"/>
  <c r="AM454" i="1"/>
  <c r="AM465" i="1"/>
  <c r="AM582" i="1"/>
  <c r="AM585" i="1"/>
  <c r="AM590" i="1"/>
  <c r="AM691" i="1"/>
  <c r="AM694" i="1"/>
  <c r="AM37" i="1"/>
  <c r="AM130" i="1"/>
  <c r="AM240" i="1"/>
  <c r="AM392" i="1"/>
  <c r="AM405" i="1"/>
  <c r="AM411" i="1"/>
  <c r="AM495" i="1"/>
  <c r="AM596" i="1"/>
  <c r="AM503" i="1"/>
  <c r="AM32" i="1"/>
  <c r="AM56" i="1"/>
  <c r="AM189" i="1"/>
  <c r="AM252" i="1"/>
  <c r="AM291" i="1"/>
  <c r="AM321" i="1"/>
  <c r="AM353" i="1"/>
  <c r="AM439" i="1"/>
  <c r="AM443" i="1"/>
  <c r="AM478" i="1"/>
  <c r="AM487" i="1"/>
  <c r="AM581" i="1"/>
  <c r="AM584" i="1"/>
  <c r="AM589" i="1"/>
  <c r="AM505" i="1"/>
  <c r="AM599" i="1"/>
  <c r="AM48" i="1"/>
  <c r="AM227" i="1"/>
  <c r="AM355" i="1"/>
  <c r="AM458" i="1"/>
  <c r="AM235" i="1"/>
  <c r="AM363" i="1"/>
  <c r="AM463" i="1"/>
  <c r="AM519" i="1"/>
  <c r="AM546" i="1"/>
  <c r="AM653" i="1"/>
  <c r="AM675" i="1"/>
  <c r="AM565" i="1"/>
  <c r="AM570" i="1"/>
  <c r="AM482" i="1"/>
  <c r="AM545" i="1"/>
  <c r="AM608" i="1"/>
  <c r="AM209" i="1"/>
  <c r="AM347" i="1"/>
  <c r="AM592" i="1"/>
  <c r="AM635" i="1"/>
  <c r="AM700" i="1"/>
  <c r="AM657" i="1"/>
  <c r="AM40" i="1"/>
  <c r="AM82" i="1"/>
  <c r="AM249" i="1"/>
  <c r="AM266" i="1"/>
  <c r="AM269" i="1"/>
  <c r="AM470" i="1"/>
  <c r="AM502" i="1"/>
  <c r="AM532" i="1"/>
  <c r="AM548" i="1"/>
  <c r="AM556" i="1"/>
  <c r="AM612" i="1"/>
  <c r="AM634" i="1"/>
  <c r="AM69" i="1"/>
  <c r="AM139" i="1"/>
  <c r="AM180" i="1"/>
  <c r="AM248" i="1"/>
  <c r="AM312" i="1"/>
  <c r="AM342" i="1"/>
  <c r="AM428" i="1"/>
  <c r="AM508" i="1"/>
  <c r="AM537" i="1"/>
  <c r="AM609" i="1"/>
  <c r="AM666" i="1"/>
  <c r="AM679" i="1"/>
  <c r="AM687" i="1"/>
  <c r="AM426" i="1"/>
  <c r="AM561" i="1"/>
  <c r="AM617" i="1"/>
  <c r="AM626" i="1"/>
  <c r="AM648" i="1"/>
  <c r="AM111" i="1"/>
  <c r="AM128" i="1"/>
  <c r="AM152" i="1"/>
  <c r="AM499" i="1"/>
  <c r="AM515" i="1"/>
  <c r="AM524" i="1"/>
  <c r="AM595" i="1"/>
  <c r="AM630" i="1"/>
  <c r="AM651" i="1"/>
  <c r="AM674" i="1"/>
  <c r="AM47" i="1"/>
  <c r="AM160" i="1"/>
  <c r="AM277" i="1"/>
  <c r="AM364" i="1"/>
  <c r="AM417" i="1"/>
  <c r="AM437" i="1"/>
  <c r="AM686" i="1"/>
  <c r="AM359" i="1"/>
  <c r="AM441" i="1"/>
  <c r="AM453" i="1"/>
  <c r="AM493" i="1"/>
  <c r="AM568" i="1"/>
  <c r="AM573" i="1"/>
  <c r="AM625" i="1"/>
  <c r="AM647" i="1"/>
  <c r="AM237" i="1"/>
  <c r="AM481" i="1"/>
  <c r="AM490" i="1"/>
  <c r="AM642" i="1"/>
  <c r="AM341" i="1"/>
  <c r="AM349" i="1"/>
  <c r="AM562" i="1"/>
  <c r="AM292" i="1"/>
  <c r="AM431" i="1"/>
  <c r="AM413" i="1"/>
  <c r="AM205" i="1"/>
  <c r="AM362" i="1"/>
  <c r="AM516" i="1"/>
  <c r="AM650" i="1"/>
  <c r="AM615" i="1"/>
  <c r="AM638" i="1"/>
  <c r="AM333" i="1"/>
  <c r="AM452" i="1"/>
  <c r="AM641" i="1"/>
  <c r="AM352" i="1"/>
  <c r="AM43" i="1"/>
  <c r="AM655" i="1"/>
  <c r="AM645" i="1"/>
  <c r="AM677" i="1"/>
  <c r="AM498" i="1"/>
  <c r="AM324" i="1"/>
  <c r="AM511" i="1"/>
  <c r="AM672" i="1"/>
  <c r="AM112" i="1"/>
  <c r="AM311" i="1"/>
  <c r="AM472" i="1"/>
  <c r="AM528" i="1"/>
  <c r="AM598" i="1"/>
  <c r="AM601" i="1"/>
  <c r="AM624" i="1"/>
  <c r="AM509" i="1"/>
  <c r="AM344" i="1"/>
  <c r="AM171" i="1"/>
  <c r="AM228" i="1"/>
  <c r="AM434" i="1"/>
  <c r="AM107" i="1"/>
  <c r="AM265" i="1"/>
  <c r="AM98" i="1"/>
  <c r="AM658" i="1"/>
  <c r="AM407" i="1"/>
  <c r="AM387" i="1"/>
  <c r="AM611" i="1"/>
  <c r="AM536" i="1"/>
  <c r="AM576" i="1"/>
  <c r="AM684" i="1"/>
  <c r="AM409" i="1"/>
  <c r="AM660" i="1"/>
  <c r="AM394" i="1"/>
  <c r="AM628" i="1"/>
  <c r="AL484" i="1"/>
  <c r="AL297" i="1"/>
  <c r="AL331" i="1"/>
  <c r="AL90" i="1"/>
  <c r="AL654" i="1"/>
  <c r="AL195" i="1"/>
  <c r="AL314" i="1"/>
  <c r="AL229" i="1"/>
  <c r="AL99" i="1"/>
  <c r="AL671" i="1"/>
  <c r="AL433" i="1"/>
  <c r="AK109" i="1"/>
  <c r="AL620" i="1"/>
  <c r="AL365" i="1"/>
  <c r="AO4" i="1"/>
  <c r="AP4" i="1" s="1"/>
  <c r="AN6" i="1"/>
  <c r="AI5" i="1"/>
  <c r="AC18" i="10" s="1"/>
  <c r="AJ8" i="1" l="1"/>
  <c r="AD13" i="10"/>
  <c r="AD15" i="10" s="1"/>
  <c r="AT11" i="10"/>
  <c r="AT12" i="10"/>
  <c r="AS8" i="8"/>
  <c r="AT7" i="8"/>
  <c r="AT5" i="8" s="1"/>
  <c r="AK7" i="1"/>
  <c r="AE17" i="10" s="1"/>
  <c r="AV34" i="8"/>
  <c r="AV586" i="8"/>
  <c r="AV90" i="8"/>
  <c r="AV72" i="8"/>
  <c r="AV110" i="8"/>
  <c r="AV280" i="8"/>
  <c r="AV637" i="8"/>
  <c r="AV63" i="8"/>
  <c r="AV433" i="8"/>
  <c r="AV535" i="8"/>
  <c r="AX6" i="8"/>
  <c r="AY4" i="8"/>
  <c r="AV178" i="8"/>
  <c r="AV382" i="8"/>
  <c r="AV365" i="8"/>
  <c r="AV450" i="8"/>
  <c r="AV552" i="8"/>
  <c r="AV603" i="8"/>
  <c r="AV161" i="8"/>
  <c r="AV195" i="8"/>
  <c r="AU109" i="8"/>
  <c r="AW697" i="8"/>
  <c r="AW703" i="8"/>
  <c r="AW687" i="8"/>
  <c r="AW691" i="8"/>
  <c r="AW685" i="8"/>
  <c r="AW683" i="8"/>
  <c r="AW679" i="8"/>
  <c r="AW664" i="8"/>
  <c r="AW659" i="8"/>
  <c r="AW681" i="8"/>
  <c r="AW675" i="8"/>
  <c r="AW668" i="8"/>
  <c r="AW660" i="8"/>
  <c r="AW642" i="8"/>
  <c r="AW694" i="8"/>
  <c r="AW693" i="8"/>
  <c r="AW674" i="8"/>
  <c r="AW648" i="8"/>
  <c r="AW632" i="8"/>
  <c r="AW616" i="8"/>
  <c r="AW700" i="8"/>
  <c r="AW699" i="8"/>
  <c r="AW631" i="8"/>
  <c r="AW626" i="8"/>
  <c r="AW619" i="8"/>
  <c r="AW698" i="8"/>
  <c r="AW702" i="8"/>
  <c r="AW676" i="8"/>
  <c r="AW669" i="8"/>
  <c r="AW653" i="8"/>
  <c r="AW639" i="8"/>
  <c r="AW649" i="8"/>
  <c r="AW640" i="8"/>
  <c r="AW627" i="8"/>
  <c r="AW605" i="8"/>
  <c r="AW666" i="8"/>
  <c r="AW665" i="8"/>
  <c r="AW641" i="8"/>
  <c r="AW684" i="8"/>
  <c r="AW656" i="8"/>
  <c r="AW652" i="8"/>
  <c r="AW644" i="8"/>
  <c r="AW643" i="8"/>
  <c r="AW690" i="8"/>
  <c r="AW673" i="8"/>
  <c r="AW670" i="8"/>
  <c r="AW696" i="8"/>
  <c r="AW682" i="8"/>
  <c r="AW661" i="8"/>
  <c r="AW658" i="8"/>
  <c r="AW635" i="8"/>
  <c r="AW597" i="8"/>
  <c r="AW655" i="8"/>
  <c r="AW650" i="8"/>
  <c r="AW633" i="8"/>
  <c r="AW630" i="8"/>
  <c r="AW615" i="8"/>
  <c r="AW587" i="8"/>
  <c r="AW571" i="8"/>
  <c r="AW561" i="8"/>
  <c r="AW692" i="8"/>
  <c r="AW686" i="8"/>
  <c r="AW657" i="8"/>
  <c r="AW611" i="8"/>
  <c r="AW596" i="8"/>
  <c r="AW680" i="8"/>
  <c r="AW663" i="8"/>
  <c r="AW651" i="8"/>
  <c r="AW623" i="8"/>
  <c r="AW613" i="8"/>
  <c r="AW612" i="8"/>
  <c r="AW555" i="8"/>
  <c r="AW548" i="8"/>
  <c r="AW530" i="8"/>
  <c r="AW514" i="8"/>
  <c r="AW498" i="8"/>
  <c r="AW628" i="8"/>
  <c r="AW624" i="8"/>
  <c r="AW591" i="8"/>
  <c r="AW572" i="8"/>
  <c r="AW566" i="8"/>
  <c r="AW541" i="8"/>
  <c r="AW607" i="8"/>
  <c r="AW602" i="8"/>
  <c r="AW672" i="8"/>
  <c r="AW645" i="8"/>
  <c r="AW614" i="8"/>
  <c r="AW604" i="8"/>
  <c r="AW599" i="8"/>
  <c r="AW588" i="8"/>
  <c r="AW546" i="8"/>
  <c r="AW531" i="8"/>
  <c r="AW515" i="8"/>
  <c r="AW499" i="8"/>
  <c r="AW625" i="8"/>
  <c r="AW554" i="8"/>
  <c r="AW539" i="8"/>
  <c r="AW532" i="8"/>
  <c r="AW503" i="8"/>
  <c r="AW493" i="8"/>
  <c r="AW486" i="8"/>
  <c r="AW472" i="8"/>
  <c r="AW456" i="8"/>
  <c r="AW688" i="8"/>
  <c r="AW662" i="8"/>
  <c r="AW636" i="8"/>
  <c r="AW565" i="8"/>
  <c r="AW538" i="8"/>
  <c r="AW526" i="8"/>
  <c r="AW582" i="8"/>
  <c r="AW473" i="8"/>
  <c r="AW457" i="8"/>
  <c r="AW441" i="8"/>
  <c r="AW425" i="8"/>
  <c r="AW617" i="8"/>
  <c r="AW606" i="8"/>
  <c r="AW589" i="8"/>
  <c r="AW583" i="8"/>
  <c r="AW574" i="8"/>
  <c r="AW573" i="8"/>
  <c r="AW564" i="8"/>
  <c r="AW508" i="8"/>
  <c r="AW489" i="8"/>
  <c r="AW466" i="8"/>
  <c r="AW460" i="8"/>
  <c r="AW429" i="8"/>
  <c r="AW415" i="8"/>
  <c r="AW638" i="8"/>
  <c r="AW609" i="8"/>
  <c r="AW595" i="8"/>
  <c r="AW558" i="8"/>
  <c r="AW534" i="8"/>
  <c r="AW527" i="8"/>
  <c r="AW523" i="8"/>
  <c r="AW584" i="8"/>
  <c r="AW545" i="8"/>
  <c r="AW543" i="8"/>
  <c r="AW600" i="8"/>
  <c r="AW567" i="8"/>
  <c r="AW553" i="8"/>
  <c r="AW511" i="8"/>
  <c r="AW495" i="8"/>
  <c r="AW477" i="8"/>
  <c r="AW474" i="8"/>
  <c r="AW445" i="8"/>
  <c r="AW420" i="8"/>
  <c r="AW400" i="8"/>
  <c r="AW384" i="8"/>
  <c r="AW368" i="8"/>
  <c r="AW598" i="8"/>
  <c r="AW544" i="8"/>
  <c r="AW517" i="8"/>
  <c r="AW491" i="8"/>
  <c r="AW442" i="8"/>
  <c r="AW435" i="8"/>
  <c r="AW414" i="8"/>
  <c r="AW408" i="8"/>
  <c r="AW405" i="8"/>
  <c r="AW402" i="8"/>
  <c r="AW373" i="8"/>
  <c r="AW678" i="8"/>
  <c r="AW608" i="8"/>
  <c r="AW601" i="8"/>
  <c r="AW578" i="8"/>
  <c r="AW507" i="8"/>
  <c r="AW470" i="8"/>
  <c r="AW463" i="8"/>
  <c r="AW447" i="8"/>
  <c r="AW446" i="8"/>
  <c r="AW385" i="8"/>
  <c r="AW366" i="8"/>
  <c r="AW356" i="8"/>
  <c r="AW701" i="8"/>
  <c r="AW667" i="8"/>
  <c r="AW592" i="8"/>
  <c r="AW580" i="8"/>
  <c r="AW559" i="8"/>
  <c r="AW525" i="8"/>
  <c r="AW522" i="8"/>
  <c r="AW509" i="8"/>
  <c r="AW504" i="8"/>
  <c r="AW481" i="8"/>
  <c r="AW622" i="8"/>
  <c r="AW560" i="8"/>
  <c r="AW550" i="8"/>
  <c r="AW496" i="8"/>
  <c r="AW494" i="8"/>
  <c r="AW487" i="8"/>
  <c r="AW448" i="8"/>
  <c r="AW434" i="8"/>
  <c r="AW393" i="8"/>
  <c r="AW677" i="8"/>
  <c r="AW432" i="8"/>
  <c r="AW411" i="8"/>
  <c r="AW404" i="8"/>
  <c r="AW354" i="8"/>
  <c r="AW338" i="8"/>
  <c r="AW322" i="8"/>
  <c r="AW306" i="8"/>
  <c r="AW290" i="8"/>
  <c r="AW274" i="8"/>
  <c r="AW258" i="8"/>
  <c r="AW242" i="8"/>
  <c r="AW226" i="8"/>
  <c r="AW210" i="8"/>
  <c r="AW194" i="8"/>
  <c r="AW162" i="8"/>
  <c r="AW146" i="8"/>
  <c r="AW510" i="8"/>
  <c r="AW500" i="8"/>
  <c r="AW492" i="8"/>
  <c r="AW490" i="8"/>
  <c r="AW439" i="8"/>
  <c r="AW423" i="8"/>
  <c r="AW390" i="8"/>
  <c r="AW389" i="8"/>
  <c r="AW362" i="8"/>
  <c r="AW360" i="8"/>
  <c r="AW349" i="8"/>
  <c r="AW333" i="8"/>
  <c r="AW317" i="8"/>
  <c r="AW301" i="8"/>
  <c r="AW285" i="8"/>
  <c r="AW269" i="8"/>
  <c r="AW253" i="8"/>
  <c r="AW237" i="8"/>
  <c r="AW221" i="8"/>
  <c r="AW205" i="8"/>
  <c r="AW189" i="8"/>
  <c r="AW173" i="8"/>
  <c r="AW157" i="8"/>
  <c r="AW141" i="8"/>
  <c r="AW551" i="8"/>
  <c r="AW528" i="8"/>
  <c r="AW516" i="8"/>
  <c r="AW505" i="8"/>
  <c r="AW478" i="8"/>
  <c r="AW464" i="8"/>
  <c r="AW647" i="8"/>
  <c r="AW568" i="8"/>
  <c r="AW520" i="8"/>
  <c r="AW459" i="8"/>
  <c r="AW452" i="8"/>
  <c r="AW437" i="8"/>
  <c r="AW430" i="8"/>
  <c r="AW421" i="8"/>
  <c r="AW419" i="8"/>
  <c r="AW358" i="8"/>
  <c r="AW355" i="8"/>
  <c r="AW339" i="8"/>
  <c r="AW323" i="8"/>
  <c r="AW307" i="8"/>
  <c r="AW291" i="8"/>
  <c r="AW275" i="8"/>
  <c r="AW259" i="8"/>
  <c r="AW243" i="8"/>
  <c r="AW227" i="8"/>
  <c r="AW211" i="8"/>
  <c r="AW179" i="8"/>
  <c r="AW163" i="8"/>
  <c r="AW147" i="8"/>
  <c r="AW570" i="8"/>
  <c r="AW436" i="8"/>
  <c r="AW383" i="8"/>
  <c r="AW378" i="8"/>
  <c r="AW357" i="8"/>
  <c r="AW345" i="8"/>
  <c r="AW337" i="8"/>
  <c r="AW318" i="8"/>
  <c r="AW281" i="8"/>
  <c r="AW273" i="8"/>
  <c r="AW254" i="8"/>
  <c r="AW207" i="8"/>
  <c r="AW198" i="8"/>
  <c r="AW610" i="8"/>
  <c r="AW562" i="8"/>
  <c r="AW542" i="8"/>
  <c r="AW512" i="8"/>
  <c r="AW475" i="8"/>
  <c r="AW438" i="8"/>
  <c r="AW410" i="8"/>
  <c r="AW369" i="8"/>
  <c r="AW359" i="8"/>
  <c r="AW336" i="8"/>
  <c r="AW327" i="8"/>
  <c r="AW308" i="8"/>
  <c r="AW300" i="8"/>
  <c r="AW272" i="8"/>
  <c r="AW244" i="8"/>
  <c r="AW236" i="8"/>
  <c r="AW216" i="8"/>
  <c r="AW533" i="8"/>
  <c r="AW506" i="8"/>
  <c r="AW483" i="8"/>
  <c r="AW593" i="8"/>
  <c r="AW469" i="8"/>
  <c r="AW440" i="8"/>
  <c r="AW388" i="8"/>
  <c r="AW325" i="8"/>
  <c r="AW298" i="8"/>
  <c r="AW261" i="8"/>
  <c r="AW234" i="8"/>
  <c r="AW225" i="8"/>
  <c r="AW556" i="8"/>
  <c r="AW594" i="8"/>
  <c r="AW557" i="8"/>
  <c r="AW540" i="8"/>
  <c r="AW513" i="8"/>
  <c r="AW634" i="8"/>
  <c r="AW577" i="8"/>
  <c r="AW585" i="8"/>
  <c r="AW547" i="8"/>
  <c r="AW536" i="8"/>
  <c r="AW646" i="8"/>
  <c r="AW581" i="8"/>
  <c r="AW579" i="8"/>
  <c r="AW549" i="8"/>
  <c r="AW576" i="8"/>
  <c r="AW563" i="8"/>
  <c r="AW485" i="8"/>
  <c r="AW590" i="8"/>
  <c r="AW618" i="8"/>
  <c r="AW497" i="8"/>
  <c r="AW502" i="8"/>
  <c r="AW629" i="8"/>
  <c r="AW524" i="8"/>
  <c r="AW482" i="8"/>
  <c r="AW480" i="8"/>
  <c r="AW621" i="8"/>
  <c r="AW465" i="8"/>
  <c r="AW521" i="8"/>
  <c r="AW468" i="8"/>
  <c r="AW537" i="8"/>
  <c r="AW529" i="8"/>
  <c r="AW488" i="8"/>
  <c r="AW462" i="8"/>
  <c r="AW461" i="8"/>
  <c r="AW458" i="8"/>
  <c r="AW444" i="8"/>
  <c r="AW471" i="8"/>
  <c r="AW413" i="8"/>
  <c r="AW407" i="8"/>
  <c r="AW476" i="8"/>
  <c r="AW453" i="8"/>
  <c r="AW426" i="8"/>
  <c r="AW422" i="8"/>
  <c r="AW392" i="8"/>
  <c r="AW381" i="8"/>
  <c r="AW417" i="8"/>
  <c r="AW406" i="8"/>
  <c r="AW401" i="8"/>
  <c r="AW376" i="8"/>
  <c r="AW451" i="8"/>
  <c r="AW398" i="8"/>
  <c r="AW375" i="8"/>
  <c r="AW361" i="8"/>
  <c r="AW427" i="8"/>
  <c r="AW409" i="8"/>
  <c r="AW424" i="8"/>
  <c r="AW374" i="8"/>
  <c r="AW370" i="8"/>
  <c r="AW353" i="8"/>
  <c r="AW302" i="8"/>
  <c r="AW328" i="8"/>
  <c r="AW315" i="8"/>
  <c r="AW313" i="8"/>
  <c r="AW412" i="8"/>
  <c r="AW340" i="8"/>
  <c r="AW332" i="8"/>
  <c r="AW575" i="8"/>
  <c r="AW455" i="8"/>
  <c r="AW428" i="8"/>
  <c r="AW330" i="8"/>
  <c r="AW312" i="8"/>
  <c r="AW299" i="8"/>
  <c r="AW284" i="8"/>
  <c r="AW260" i="8"/>
  <c r="AW519" i="8"/>
  <c r="AW403" i="8"/>
  <c r="AW352" i="8"/>
  <c r="AW343" i="8"/>
  <c r="AW334" i="8"/>
  <c r="AW296" i="8"/>
  <c r="AW286" i="8"/>
  <c r="AW271" i="8"/>
  <c r="AW394" i="8"/>
  <c r="AW367" i="8"/>
  <c r="AW346" i="8"/>
  <c r="AW231" i="8"/>
  <c r="AW380" i="8"/>
  <c r="AW379" i="8"/>
  <c r="AW324" i="8"/>
  <c r="AW303" i="8"/>
  <c r="AW289" i="8"/>
  <c r="AW262" i="8"/>
  <c r="AW395" i="8"/>
  <c r="AW335" i="8"/>
  <c r="AW250" i="8"/>
  <c r="AW224" i="8"/>
  <c r="AW219" i="8"/>
  <c r="AW184" i="8"/>
  <c r="AW175" i="8"/>
  <c r="AW372" i="8"/>
  <c r="AW279" i="8"/>
  <c r="AW206" i="8"/>
  <c r="AW396" i="8"/>
  <c r="AW364" i="8"/>
  <c r="AW363" i="8"/>
  <c r="AW351" i="8"/>
  <c r="AW347" i="8"/>
  <c r="AW316" i="8"/>
  <c r="AW309" i="8"/>
  <c r="AW288" i="8"/>
  <c r="AW342" i="8"/>
  <c r="AW311" i="8"/>
  <c r="AW264" i="8"/>
  <c r="AW248" i="8"/>
  <c r="AW139" i="8"/>
  <c r="AW129" i="8"/>
  <c r="AW113" i="8"/>
  <c r="AW265" i="8"/>
  <c r="AW247" i="8"/>
  <c r="AW217" i="8"/>
  <c r="AW181" i="8"/>
  <c r="AW165" i="8"/>
  <c r="AW138" i="8"/>
  <c r="AW124" i="8"/>
  <c r="AW341" i="8"/>
  <c r="AW255" i="8"/>
  <c r="AW245" i="8"/>
  <c r="AW223" i="8"/>
  <c r="AW391" i="8"/>
  <c r="AW252" i="8"/>
  <c r="AW238" i="8"/>
  <c r="AW220" i="8"/>
  <c r="AW170" i="8"/>
  <c r="AW153" i="8"/>
  <c r="AW142" i="8"/>
  <c r="AW137" i="8"/>
  <c r="AW131" i="8"/>
  <c r="AW111" i="8"/>
  <c r="AW104" i="8"/>
  <c r="AW101" i="8"/>
  <c r="AW85" i="8"/>
  <c r="AW69" i="8"/>
  <c r="AW443" i="8"/>
  <c r="AW266" i="8"/>
  <c r="AW249" i="8"/>
  <c r="AW214" i="8"/>
  <c r="AW183" i="8"/>
  <c r="AW164" i="8"/>
  <c r="AW160" i="8"/>
  <c r="AW134" i="8"/>
  <c r="AW96" i="8"/>
  <c r="AW387" i="8"/>
  <c r="AW235" i="8"/>
  <c r="AW197" i="8"/>
  <c r="AW185" i="8"/>
  <c r="AW150" i="8"/>
  <c r="AW143" i="8"/>
  <c r="AW97" i="8"/>
  <c r="AW431" i="8"/>
  <c r="AW377" i="8"/>
  <c r="AW371" i="8"/>
  <c r="AW320" i="8"/>
  <c r="AW268" i="8"/>
  <c r="AW156" i="8"/>
  <c r="AW135" i="8"/>
  <c r="AW120" i="8"/>
  <c r="AW100" i="8"/>
  <c r="AW92" i="8"/>
  <c r="AW68" i="8"/>
  <c r="AW61" i="8"/>
  <c r="AW53" i="8"/>
  <c r="AW37" i="8"/>
  <c r="AW479" i="8"/>
  <c r="AW418" i="8"/>
  <c r="AW305" i="8"/>
  <c r="AW295" i="8"/>
  <c r="AW251" i="8"/>
  <c r="AW177" i="8"/>
  <c r="AW151" i="8"/>
  <c r="AW89" i="8"/>
  <c r="AW48" i="8"/>
  <c r="AW32" i="8"/>
  <c r="AW267" i="8"/>
  <c r="AW180" i="8"/>
  <c r="AW159" i="8"/>
  <c r="AW154" i="8"/>
  <c r="AW136" i="8"/>
  <c r="AW132" i="8"/>
  <c r="AW241" i="8"/>
  <c r="AW199" i="8"/>
  <c r="AW74" i="8"/>
  <c r="AW62" i="8"/>
  <c r="AW31" i="8"/>
  <c r="AW18" i="8"/>
  <c r="AW283" i="8"/>
  <c r="AW201" i="8"/>
  <c r="AW125" i="8"/>
  <c r="AW123" i="8"/>
  <c r="AW75" i="8"/>
  <c r="AW57" i="8"/>
  <c r="AW209" i="8"/>
  <c r="AW130" i="8"/>
  <c r="AW103" i="8"/>
  <c r="AW13" i="8"/>
  <c r="AW292" i="8"/>
  <c r="AW208" i="8"/>
  <c r="AW91" i="8"/>
  <c r="AW76" i="8"/>
  <c r="AW329" i="8"/>
  <c r="AW282" i="8"/>
  <c r="AW256" i="8"/>
  <c r="AW213" i="8"/>
  <c r="AW203" i="8"/>
  <c r="AW196" i="8"/>
  <c r="AW168" i="8"/>
  <c r="AW117" i="8"/>
  <c r="AW112" i="8"/>
  <c r="AW93" i="8"/>
  <c r="AW60" i="8"/>
  <c r="AW33" i="8"/>
  <c r="AW14" i="8"/>
  <c r="AW454" i="8"/>
  <c r="AW350" i="8"/>
  <c r="AW294" i="8"/>
  <c r="AW278" i="8"/>
  <c r="AW218" i="8"/>
  <c r="AW122" i="8"/>
  <c r="AW70" i="8"/>
  <c r="AW67" i="8"/>
  <c r="AW42" i="8"/>
  <c r="AW9" i="8"/>
  <c r="AW28" i="8"/>
  <c r="AW182" i="8"/>
  <c r="AW87" i="8"/>
  <c r="AW77" i="8"/>
  <c r="AW55" i="8"/>
  <c r="AW35" i="8"/>
  <c r="AW287" i="8"/>
  <c r="AW172" i="8"/>
  <c r="AW82" i="8"/>
  <c r="AW64" i="8"/>
  <c r="AW27" i="8"/>
  <c r="AW167" i="8"/>
  <c r="AW326" i="8"/>
  <c r="AW304" i="8"/>
  <c r="AW257" i="8"/>
  <c r="AW228" i="8"/>
  <c r="AW128" i="8"/>
  <c r="AW51" i="8"/>
  <c r="AW46" i="8"/>
  <c r="AW26" i="8"/>
  <c r="AW17" i="8"/>
  <c r="AW187" i="8"/>
  <c r="AW176" i="8"/>
  <c r="AW171" i="8"/>
  <c r="AW102" i="8"/>
  <c r="AW73" i="8"/>
  <c r="AW43" i="8"/>
  <c r="AW25" i="8"/>
  <c r="AW16" i="8"/>
  <c r="AW148" i="8"/>
  <c r="AW119" i="8"/>
  <c r="AW118" i="8"/>
  <c r="AW192" i="8"/>
  <c r="AW186" i="8"/>
  <c r="AW66" i="8"/>
  <c r="AW29" i="8"/>
  <c r="AW24" i="8"/>
  <c r="AW15" i="8"/>
  <c r="AW276" i="8"/>
  <c r="AW239" i="8"/>
  <c r="AW204" i="8"/>
  <c r="AW193" i="8"/>
  <c r="AW140" i="8"/>
  <c r="AW133" i="8"/>
  <c r="AW107" i="8"/>
  <c r="AW98" i="8"/>
  <c r="AW80" i="8"/>
  <c r="AW47" i="8"/>
  <c r="AW386" i="8"/>
  <c r="AW166" i="8"/>
  <c r="AW108" i="8"/>
  <c r="AW105" i="8"/>
  <c r="AW71" i="8"/>
  <c r="AW397" i="8"/>
  <c r="AW293" i="8"/>
  <c r="AW155" i="8"/>
  <c r="AW50" i="8"/>
  <c r="AW310" i="8"/>
  <c r="AW277" i="8"/>
  <c r="AW232" i="8"/>
  <c r="AW449" i="8"/>
  <c r="AW191" i="8"/>
  <c r="AW158" i="8"/>
  <c r="AW152" i="8"/>
  <c r="AW59" i="8"/>
  <c r="AW88" i="8"/>
  <c r="AW230" i="8"/>
  <c r="AW114" i="8"/>
  <c r="AW52" i="8"/>
  <c r="AW21" i="8"/>
  <c r="AW321" i="8"/>
  <c r="AW202" i="8"/>
  <c r="AW95" i="8"/>
  <c r="AW94" i="8"/>
  <c r="AW79" i="8"/>
  <c r="AW200" i="8"/>
  <c r="AW169" i="8"/>
  <c r="AW145" i="8"/>
  <c r="AW121" i="8"/>
  <c r="AW36" i="8"/>
  <c r="AW12" i="8"/>
  <c r="AW215" i="8"/>
  <c r="AW58" i="8"/>
  <c r="AW49" i="8"/>
  <c r="AW22" i="8"/>
  <c r="AW174" i="8"/>
  <c r="AW222" i="8"/>
  <c r="AW188" i="8"/>
  <c r="AW116" i="8"/>
  <c r="AW83" i="8"/>
  <c r="AW78" i="8"/>
  <c r="AW319" i="8"/>
  <c r="AW30" i="8"/>
  <c r="AW126" i="8"/>
  <c r="AW84" i="8"/>
  <c r="AW10" i="8"/>
  <c r="AW38" i="8"/>
  <c r="AW115" i="8"/>
  <c r="AW86" i="8"/>
  <c r="AW106" i="8"/>
  <c r="AW233" i="8"/>
  <c r="AW41" i="8"/>
  <c r="AW240" i="8"/>
  <c r="AW56" i="8"/>
  <c r="AW270" i="8"/>
  <c r="AW40" i="8"/>
  <c r="AW20" i="8"/>
  <c r="AW190" i="8"/>
  <c r="AW65" i="8"/>
  <c r="AW19" i="8"/>
  <c r="AW344" i="8"/>
  <c r="AW149" i="8"/>
  <c r="AW23" i="8"/>
  <c r="AW11" i="8"/>
  <c r="AV39" i="8"/>
  <c r="AV331" i="8"/>
  <c r="AV484" i="8"/>
  <c r="AV518" i="8"/>
  <c r="AV54" i="8"/>
  <c r="AV212" i="8"/>
  <c r="AV501" i="8"/>
  <c r="AV99" i="8"/>
  <c r="AV246" i="8"/>
  <c r="AV229" i="8"/>
  <c r="AV263" i="8"/>
  <c r="AV45" i="8"/>
  <c r="AV569" i="8"/>
  <c r="AV654" i="8"/>
  <c r="AV695" i="8"/>
  <c r="AV399" i="8"/>
  <c r="AV127" i="8"/>
  <c r="AV416" i="8"/>
  <c r="AV671" i="8"/>
  <c r="AV314" i="8"/>
  <c r="AV620" i="8"/>
  <c r="AV467" i="8"/>
  <c r="AV81" i="8"/>
  <c r="AU44" i="8"/>
  <c r="AV144" i="8"/>
  <c r="AV689" i="8"/>
  <c r="AQ4" i="1"/>
  <c r="AP6" i="1"/>
  <c r="AM695" i="1"/>
  <c r="AM450" i="1"/>
  <c r="AM246" i="1"/>
  <c r="AM161" i="1"/>
  <c r="AM34" i="1"/>
  <c r="AM331" i="1"/>
  <c r="AL44" i="1"/>
  <c r="AM689" i="1"/>
  <c r="AM399" i="1"/>
  <c r="AM297" i="1"/>
  <c r="AM365" i="1"/>
  <c r="AM671" i="1"/>
  <c r="AM518" i="1"/>
  <c r="AM382" i="1"/>
  <c r="AM178" i="1"/>
  <c r="AM314" i="1"/>
  <c r="AM90" i="1"/>
  <c r="AM433" i="1"/>
  <c r="AM110" i="1"/>
  <c r="AM637" i="1"/>
  <c r="AM467" i="1"/>
  <c r="AM263" i="1"/>
  <c r="AM416" i="1"/>
  <c r="AM212" i="1"/>
  <c r="AM144" i="1"/>
  <c r="AM569" i="1"/>
  <c r="AM195" i="1"/>
  <c r="AM586" i="1"/>
  <c r="AM484" i="1"/>
  <c r="AM81" i="1"/>
  <c r="AM99" i="1"/>
  <c r="AM127" i="1"/>
  <c r="AM654" i="1"/>
  <c r="AM229" i="1"/>
  <c r="AM63" i="1"/>
  <c r="AM620" i="1"/>
  <c r="AM535" i="1"/>
  <c r="AM552" i="1"/>
  <c r="AL109" i="1"/>
  <c r="AM39" i="1"/>
  <c r="AM72" i="1"/>
  <c r="AM603" i="1"/>
  <c r="AN15" i="1"/>
  <c r="AN31" i="1"/>
  <c r="AN40" i="1"/>
  <c r="AN10" i="1"/>
  <c r="AN26" i="1"/>
  <c r="AN27" i="1"/>
  <c r="AN70" i="1"/>
  <c r="AN86" i="1"/>
  <c r="AN60" i="1"/>
  <c r="AN65" i="1"/>
  <c r="AN96" i="1"/>
  <c r="AN13" i="1"/>
  <c r="AN51" i="1"/>
  <c r="AN68" i="1"/>
  <c r="AN101" i="1"/>
  <c r="AN124" i="1"/>
  <c r="AN141" i="1"/>
  <c r="AN145" i="1"/>
  <c r="AN167" i="1"/>
  <c r="AN187" i="1"/>
  <c r="AN16" i="1"/>
  <c r="AN22" i="1"/>
  <c r="AN11" i="1"/>
  <c r="AN42" i="1"/>
  <c r="AN47" i="1"/>
  <c r="AN66" i="1"/>
  <c r="AN71" i="1"/>
  <c r="AN73" i="1"/>
  <c r="AN120" i="1"/>
  <c r="AN140" i="1"/>
  <c r="AN153" i="1"/>
  <c r="AN172" i="1"/>
  <c r="AN173" i="1"/>
  <c r="AN185" i="1"/>
  <c r="AN197" i="1"/>
  <c r="AN222" i="1"/>
  <c r="AN24" i="1"/>
  <c r="AN38" i="1"/>
  <c r="AN84" i="1"/>
  <c r="AN89" i="1"/>
  <c r="AN100" i="1"/>
  <c r="AN121" i="1"/>
  <c r="AN142" i="1"/>
  <c r="AN154" i="1"/>
  <c r="AN174" i="1"/>
  <c r="AN186" i="1"/>
  <c r="AN59" i="1"/>
  <c r="AN95" i="1"/>
  <c r="AN125" i="1"/>
  <c r="AN131" i="1"/>
  <c r="AN136" i="1"/>
  <c r="AN158" i="1"/>
  <c r="AN209" i="1"/>
  <c r="AN220" i="1"/>
  <c r="AN243" i="1"/>
  <c r="AN248" i="1"/>
  <c r="AN269" i="1"/>
  <c r="AN290" i="1"/>
  <c r="AN307" i="1"/>
  <c r="AN323" i="1"/>
  <c r="AN340" i="1"/>
  <c r="AN350" i="1"/>
  <c r="AN367" i="1"/>
  <c r="AN20" i="1"/>
  <c r="AN49" i="1"/>
  <c r="AN78" i="1"/>
  <c r="AN103" i="1"/>
  <c r="AN108" i="1"/>
  <c r="AN164" i="1"/>
  <c r="AN169" i="1"/>
  <c r="AN191" i="1"/>
  <c r="AN202" i="1"/>
  <c r="AN210" i="1"/>
  <c r="AN221" i="1"/>
  <c r="AN238" i="1"/>
  <c r="AN259" i="1"/>
  <c r="AN264" i="1"/>
  <c r="AN285" i="1"/>
  <c r="AN302" i="1"/>
  <c r="AN318" i="1"/>
  <c r="AN335" i="1"/>
  <c r="AN361" i="1"/>
  <c r="AN378" i="1"/>
  <c r="AN19" i="1"/>
  <c r="AN93" i="1"/>
  <c r="AN106" i="1"/>
  <c r="AN115" i="1"/>
  <c r="AN122" i="1"/>
  <c r="AN130" i="1"/>
  <c r="AN148" i="1"/>
  <c r="AN155" i="1"/>
  <c r="AN163" i="1"/>
  <c r="AN177" i="1"/>
  <c r="AN188" i="1"/>
  <c r="AN203" i="1"/>
  <c r="AN215" i="1"/>
  <c r="AN313" i="1"/>
  <c r="AN317" i="1"/>
  <c r="AN356" i="1"/>
  <c r="AN369" i="1"/>
  <c r="AN381" i="1"/>
  <c r="AN386" i="1"/>
  <c r="AN394" i="1"/>
  <c r="AN409" i="1"/>
  <c r="AN430" i="1"/>
  <c r="AN445" i="1"/>
  <c r="AN456" i="1"/>
  <c r="AN473" i="1"/>
  <c r="AN494" i="1"/>
  <c r="AN511" i="1"/>
  <c r="AN528" i="1"/>
  <c r="AN543" i="1"/>
  <c r="AN560" i="1"/>
  <c r="AN582" i="1"/>
  <c r="AN598" i="1"/>
  <c r="AN615" i="1"/>
  <c r="AN632" i="1"/>
  <c r="AN649" i="1"/>
  <c r="AN666" i="1"/>
  <c r="AN683" i="1"/>
  <c r="AN12" i="1"/>
  <c r="AN28" i="1"/>
  <c r="AN137" i="1"/>
  <c r="AN157" i="1"/>
  <c r="AN181" i="1"/>
  <c r="AN207" i="1"/>
  <c r="AN224" i="1"/>
  <c r="AN232" i="1"/>
  <c r="AN247" i="1"/>
  <c r="AN274" i="1"/>
  <c r="AN289" i="1"/>
  <c r="AN316" i="1"/>
  <c r="AN328" i="1"/>
  <c r="AN368" i="1"/>
  <c r="AN380" i="1"/>
  <c r="AN385" i="1"/>
  <c r="AN404" i="1"/>
  <c r="AN425" i="1"/>
  <c r="AN440" i="1"/>
  <c r="AN451" i="1"/>
  <c r="AN468" i="1"/>
  <c r="AN489" i="1"/>
  <c r="AN506" i="1"/>
  <c r="AN523" i="1"/>
  <c r="AN538" i="1"/>
  <c r="AN555" i="1"/>
  <c r="AN577" i="1"/>
  <c r="AN593" i="1"/>
  <c r="AN610" i="1"/>
  <c r="AN627" i="1"/>
  <c r="AN644" i="1"/>
  <c r="AN661" i="1"/>
  <c r="AN678" i="1"/>
  <c r="AN693" i="1"/>
  <c r="AN699" i="1"/>
  <c r="AN21" i="1"/>
  <c r="AN50" i="1"/>
  <c r="AN53" i="1"/>
  <c r="AN79" i="1"/>
  <c r="AN62" i="1"/>
  <c r="AN105" i="1"/>
  <c r="AN123" i="1"/>
  <c r="AN132" i="1"/>
  <c r="AN159" i="1"/>
  <c r="AN176" i="1"/>
  <c r="AN184" i="1"/>
  <c r="AN204" i="1"/>
  <c r="AN230" i="1"/>
  <c r="AN270" i="1"/>
  <c r="AN281" i="1"/>
  <c r="AN287" i="1"/>
  <c r="AN343" i="1"/>
  <c r="AN357" i="1"/>
  <c r="AN363" i="1"/>
  <c r="AN431" i="1"/>
  <c r="AN436" i="1"/>
  <c r="AN448" i="1"/>
  <c r="AN474" i="1"/>
  <c r="AN502" i="1"/>
  <c r="AN514" i="1"/>
  <c r="AN527" i="1"/>
  <c r="AN567" i="1"/>
  <c r="AN581" i="1"/>
  <c r="AN595" i="1"/>
  <c r="AN608" i="1"/>
  <c r="AN621" i="1"/>
  <c r="AN657" i="1"/>
  <c r="AN669" i="1"/>
  <c r="AN682" i="1"/>
  <c r="AN126" i="1"/>
  <c r="AN198" i="1"/>
  <c r="AN200" i="1"/>
  <c r="AN217" i="1"/>
  <c r="AN293" i="1"/>
  <c r="AN370" i="1"/>
  <c r="AN419" i="1"/>
  <c r="AN446" i="1"/>
  <c r="AN14" i="1"/>
  <c r="AN52" i="1"/>
  <c r="AN91" i="1"/>
  <c r="AN143" i="1"/>
  <c r="AN151" i="1"/>
  <c r="AN168" i="1"/>
  <c r="AN190" i="1"/>
  <c r="AN206" i="1"/>
  <c r="AN233" i="1"/>
  <c r="AN239" i="1"/>
  <c r="AN250" i="1"/>
  <c r="AN256" i="1"/>
  <c r="AN267" i="1"/>
  <c r="AN273" i="1"/>
  <c r="AN284" i="1"/>
  <c r="AN296" i="1"/>
  <c r="AN360" i="1"/>
  <c r="AN373" i="1"/>
  <c r="AN379" i="1"/>
  <c r="AN384" i="1"/>
  <c r="AN415" i="1"/>
  <c r="AN435" i="1"/>
  <c r="AN447" i="1"/>
  <c r="AN500" i="1"/>
  <c r="AN513" i="1"/>
  <c r="AN526" i="1"/>
  <c r="AN566" i="1"/>
  <c r="AN580" i="1"/>
  <c r="AN594" i="1"/>
  <c r="AN607" i="1"/>
  <c r="AN619" i="1"/>
  <c r="AN656" i="1"/>
  <c r="AN668" i="1"/>
  <c r="AN681" i="1"/>
  <c r="AN698" i="1"/>
  <c r="AN25" i="1"/>
  <c r="AN80" i="1"/>
  <c r="AN179" i="1"/>
  <c r="AN236" i="1"/>
  <c r="AN242" i="1"/>
  <c r="AN253" i="1"/>
  <c r="AN276" i="1"/>
  <c r="AN300" i="1"/>
  <c r="AN320" i="1"/>
  <c r="AN326" i="1"/>
  <c r="AN376" i="1"/>
  <c r="AN461" i="1"/>
  <c r="AN64" i="1"/>
  <c r="AN112" i="1"/>
  <c r="AN156" i="1"/>
  <c r="AN235" i="1"/>
  <c r="AN275" i="1"/>
  <c r="AN304" i="1"/>
  <c r="AN327" i="1"/>
  <c r="AN342" i="1"/>
  <c r="AN359" i="1"/>
  <c r="AN362" i="1"/>
  <c r="AN388" i="1"/>
  <c r="AN421" i="1"/>
  <c r="AN453" i="1"/>
  <c r="AN462" i="1"/>
  <c r="AN505" i="1"/>
  <c r="AN517" i="1"/>
  <c r="AN524" i="1"/>
  <c r="AN558" i="1"/>
  <c r="AN564" i="1"/>
  <c r="AN588" i="1"/>
  <c r="AN624" i="1"/>
  <c r="AN630" i="1"/>
  <c r="AN660" i="1"/>
  <c r="AN673" i="1"/>
  <c r="AN679" i="1"/>
  <c r="AN700" i="1"/>
  <c r="AN18" i="1"/>
  <c r="AN61" i="1"/>
  <c r="AN76" i="1"/>
  <c r="AN114" i="1"/>
  <c r="AN166" i="1"/>
  <c r="AN211" i="1"/>
  <c r="AN218" i="1"/>
  <c r="AN241" i="1"/>
  <c r="AN310" i="1"/>
  <c r="AN345" i="1"/>
  <c r="AN366" i="1"/>
  <c r="AN423" i="1"/>
  <c r="AN432" i="1"/>
  <c r="AN464" i="1"/>
  <c r="AN574" i="1"/>
  <c r="AN636" i="1"/>
  <c r="AN690" i="1"/>
  <c r="AN401" i="1"/>
  <c r="AN408" i="1"/>
  <c r="AN410" i="1"/>
  <c r="AN438" i="1"/>
  <c r="AN480" i="1"/>
  <c r="AN544" i="1"/>
  <c r="AN550" i="1"/>
  <c r="AN571" i="1"/>
  <c r="AN583" i="1"/>
  <c r="AN597" i="1"/>
  <c r="AN29" i="1"/>
  <c r="AN35" i="1"/>
  <c r="AN41" i="1"/>
  <c r="AN74" i="1"/>
  <c r="AN104" i="1"/>
  <c r="AN133" i="1"/>
  <c r="AN149" i="1"/>
  <c r="AN199" i="1"/>
  <c r="AN226" i="1"/>
  <c r="AN244" i="1"/>
  <c r="AN334" i="1"/>
  <c r="AN354" i="1"/>
  <c r="AN397" i="1"/>
  <c r="AN418" i="1"/>
  <c r="AN459" i="1"/>
  <c r="AN483" i="1"/>
  <c r="AN547" i="1"/>
  <c r="AN554" i="1"/>
  <c r="AN613" i="1"/>
  <c r="AN662" i="1"/>
  <c r="AN219" i="1"/>
  <c r="AN308" i="1"/>
  <c r="AN389" i="1"/>
  <c r="AN30" i="1"/>
  <c r="AN36" i="1"/>
  <c r="AN113" i="1"/>
  <c r="AN165" i="1"/>
  <c r="AN182" i="1"/>
  <c r="AN225" i="1"/>
  <c r="AN258" i="1"/>
  <c r="AN295" i="1"/>
  <c r="AN299" i="1"/>
  <c r="AN319" i="1"/>
  <c r="AN371" i="1"/>
  <c r="AN374" i="1"/>
  <c r="AN383" i="1"/>
  <c r="AN406" i="1"/>
  <c r="AN485" i="1"/>
  <c r="AN521" i="1"/>
  <c r="AN591" i="1"/>
  <c r="AN633" i="1"/>
  <c r="AN640" i="1"/>
  <c r="AN676" i="1"/>
  <c r="AN703" i="1"/>
  <c r="AN278" i="1"/>
  <c r="AN330" i="1"/>
  <c r="AN351" i="1"/>
  <c r="AN391" i="1"/>
  <c r="AN393" i="1"/>
  <c r="AN395" i="1"/>
  <c r="AN455" i="1"/>
  <c r="AN457" i="1"/>
  <c r="AN488" i="1"/>
  <c r="AN530" i="1"/>
  <c r="AN541" i="1"/>
  <c r="AN600" i="1"/>
  <c r="AN643" i="1"/>
  <c r="AN685" i="1"/>
  <c r="AN75" i="1"/>
  <c r="AN175" i="1"/>
  <c r="AN183" i="1"/>
  <c r="AN261" i="1"/>
  <c r="AN322" i="1"/>
  <c r="AN325" i="1"/>
  <c r="AN377" i="1"/>
  <c r="AN491" i="1"/>
  <c r="AN497" i="1"/>
  <c r="AN533" i="1"/>
  <c r="AN604" i="1"/>
  <c r="AN616" i="1"/>
  <c r="AN646" i="1"/>
  <c r="AN652" i="1"/>
  <c r="AN688" i="1"/>
  <c r="AN337" i="1"/>
  <c r="AN427" i="1"/>
  <c r="AN466" i="1"/>
  <c r="AN469" i="1"/>
  <c r="AN477" i="1"/>
  <c r="AN507" i="1"/>
  <c r="AN192" i="1"/>
  <c r="AN305" i="1"/>
  <c r="AN403" i="1"/>
  <c r="AN208" i="1"/>
  <c r="AN48" i="1"/>
  <c r="AN82" i="1"/>
  <c r="AN180" i="1"/>
  <c r="AN265" i="1"/>
  <c r="AN352" i="1"/>
  <c r="AN46" i="1"/>
  <c r="AN213" i="1"/>
  <c r="AN257" i="1"/>
  <c r="AN272" i="1"/>
  <c r="AN9" i="1"/>
  <c r="AN33" i="1"/>
  <c r="AN83" i="1"/>
  <c r="AN97" i="1"/>
  <c r="AN111" i="1"/>
  <c r="AN17" i="1"/>
  <c r="AN196" i="1"/>
  <c r="AN252" i="1"/>
  <c r="AN303" i="1"/>
  <c r="AN329" i="1"/>
  <c r="AN372" i="1"/>
  <c r="AN478" i="1"/>
  <c r="AN499" i="1"/>
  <c r="AN534" i="1"/>
  <c r="AN118" i="1"/>
  <c r="AN216" i="1"/>
  <c r="AN282" i="1"/>
  <c r="AN396" i="1"/>
  <c r="AN412" i="1"/>
  <c r="AN57" i="1"/>
  <c r="AN146" i="1"/>
  <c r="AN170" i="1"/>
  <c r="AN228" i="1"/>
  <c r="AN254" i="1"/>
  <c r="AN301" i="1"/>
  <c r="AN336" i="1"/>
  <c r="AN346" i="1"/>
  <c r="AN364" i="1"/>
  <c r="AN400" i="1"/>
  <c r="AN498" i="1"/>
  <c r="AN629" i="1"/>
  <c r="AN635" i="1"/>
  <c r="AN677" i="1"/>
  <c r="AN701" i="1"/>
  <c r="AN55" i="1"/>
  <c r="AN67" i="1"/>
  <c r="AN94" i="1"/>
  <c r="AN117" i="1"/>
  <c r="AN119" i="1"/>
  <c r="AN129" i="1"/>
  <c r="AN147" i="1"/>
  <c r="AN286" i="1"/>
  <c r="AN315" i="1"/>
  <c r="AN444" i="1"/>
  <c r="AN559" i="1"/>
  <c r="AN587" i="1"/>
  <c r="AN622" i="1"/>
  <c r="AN663" i="1"/>
  <c r="AN194" i="1"/>
  <c r="AN223" i="1"/>
  <c r="AN251" i="1"/>
  <c r="AN260" i="1"/>
  <c r="AN262" i="1"/>
  <c r="AN283" i="1"/>
  <c r="AN339" i="1"/>
  <c r="AN398" i="1"/>
  <c r="AN424" i="1"/>
  <c r="AN442" i="1"/>
  <c r="AN475" i="1"/>
  <c r="AN476" i="1"/>
  <c r="AN529" i="1"/>
  <c r="AN539" i="1"/>
  <c r="AN540" i="1"/>
  <c r="AN294" i="1"/>
  <c r="AN460" i="1"/>
  <c r="AN472" i="1"/>
  <c r="AN565" i="1"/>
  <c r="AN568" i="1"/>
  <c r="AN570" i="1"/>
  <c r="AN573" i="1"/>
  <c r="AN576" i="1"/>
  <c r="AN579" i="1"/>
  <c r="AN439" i="1"/>
  <c r="AN584" i="1"/>
  <c r="AN414" i="1"/>
  <c r="AN495" i="1"/>
  <c r="AN512" i="1"/>
  <c r="AN23" i="1"/>
  <c r="AN138" i="1"/>
  <c r="AN150" i="1"/>
  <c r="AN306" i="1"/>
  <c r="AN375" i="1"/>
  <c r="AN429" i="1"/>
  <c r="AN471" i="1"/>
  <c r="AN496" i="1"/>
  <c r="AN531" i="1"/>
  <c r="AN549" i="1"/>
  <c r="AN572" i="1"/>
  <c r="AN575" i="1"/>
  <c r="AN578" i="1"/>
  <c r="AN692" i="1"/>
  <c r="AN694" i="1"/>
  <c r="AN32" i="1"/>
  <c r="AN56" i="1"/>
  <c r="AN87" i="1"/>
  <c r="AN189" i="1"/>
  <c r="AN291" i="1"/>
  <c r="AN321" i="1"/>
  <c r="AN353" i="1"/>
  <c r="AN390" i="1"/>
  <c r="AN443" i="1"/>
  <c r="AN487" i="1"/>
  <c r="AN392" i="1"/>
  <c r="AN405" i="1"/>
  <c r="AN338" i="1"/>
  <c r="AN358" i="1"/>
  <c r="AN420" i="1"/>
  <c r="AN454" i="1"/>
  <c r="AN465" i="1"/>
  <c r="AN504" i="1"/>
  <c r="AN585" i="1"/>
  <c r="AN590" i="1"/>
  <c r="AN691" i="1"/>
  <c r="AN522" i="1"/>
  <c r="AN589" i="1"/>
  <c r="AN37" i="1"/>
  <c r="AN162" i="1"/>
  <c r="AN234" i="1"/>
  <c r="AN240" i="1"/>
  <c r="AN411" i="1"/>
  <c r="AN85" i="1"/>
  <c r="AN171" i="1"/>
  <c r="AN271" i="1"/>
  <c r="AN344" i="1"/>
  <c r="AN422" i="1"/>
  <c r="AN481" i="1"/>
  <c r="AN614" i="1"/>
  <c r="AN658" i="1"/>
  <c r="AN426" i="1"/>
  <c r="AN561" i="1"/>
  <c r="AN626" i="1"/>
  <c r="AN470" i="1"/>
  <c r="AN532" i="1"/>
  <c r="AN634" i="1"/>
  <c r="AN463" i="1"/>
  <c r="AN492" i="1"/>
  <c r="AN519" i="1"/>
  <c r="AN546" i="1"/>
  <c r="AN596" i="1"/>
  <c r="AN631" i="1"/>
  <c r="AN653" i="1"/>
  <c r="AN675" i="1"/>
  <c r="AN665" i="1"/>
  <c r="AN92" i="1"/>
  <c r="AN288" i="1"/>
  <c r="AN332" i="1"/>
  <c r="AN617" i="1"/>
  <c r="AN639" i="1"/>
  <c r="AN648" i="1"/>
  <c r="AN599" i="1"/>
  <c r="AN128" i="1"/>
  <c r="AN152" i="1"/>
  <c r="AN214" i="1"/>
  <c r="AN486" i="1"/>
  <c r="AN515" i="1"/>
  <c r="AN651" i="1"/>
  <c r="AN674" i="1"/>
  <c r="AN702" i="1"/>
  <c r="AN268" i="1"/>
  <c r="AN309" i="1"/>
  <c r="AN347" i="1"/>
  <c r="AN553" i="1"/>
  <c r="AN557" i="1"/>
  <c r="AN592" i="1"/>
  <c r="AN605" i="1"/>
  <c r="AN670" i="1"/>
  <c r="AN58" i="1"/>
  <c r="AN69" i="1"/>
  <c r="AN139" i="1"/>
  <c r="AN279" i="1"/>
  <c r="AN312" i="1"/>
  <c r="AN428" i="1"/>
  <c r="AN458" i="1"/>
  <c r="AN508" i="1"/>
  <c r="AN510" i="1"/>
  <c r="AN537" i="1"/>
  <c r="AN609" i="1"/>
  <c r="AN687" i="1"/>
  <c r="AN135" i="1"/>
  <c r="AN245" i="1"/>
  <c r="AN227" i="1"/>
  <c r="AN249" i="1"/>
  <c r="AN266" i="1"/>
  <c r="AN548" i="1"/>
  <c r="AN556" i="1"/>
  <c r="AN612" i="1"/>
  <c r="AN77" i="1"/>
  <c r="AN160" i="1"/>
  <c r="AN277" i="1"/>
  <c r="AN417" i="1"/>
  <c r="AN437" i="1"/>
  <c r="AN482" i="1"/>
  <c r="AN542" i="1"/>
  <c r="AN545" i="1"/>
  <c r="AN551" i="1"/>
  <c r="AN664" i="1"/>
  <c r="AN231" i="1"/>
  <c r="AN434" i="1"/>
  <c r="AN407" i="1"/>
  <c r="AN479" i="1"/>
  <c r="AN659" i="1"/>
  <c r="AN341" i="1"/>
  <c r="AN349" i="1"/>
  <c r="AN449" i="1"/>
  <c r="AN205" i="1"/>
  <c r="AN602" i="1"/>
  <c r="AN650" i="1"/>
  <c r="AN684" i="1"/>
  <c r="AN606" i="1"/>
  <c r="AN628" i="1"/>
  <c r="AN201" i="1"/>
  <c r="AN237" i="1"/>
  <c r="AN490" i="1"/>
  <c r="AN642" i="1"/>
  <c r="AN697" i="1"/>
  <c r="AN655" i="1"/>
  <c r="AN667" i="1"/>
  <c r="AN645" i="1"/>
  <c r="AN98" i="1"/>
  <c r="AN193" i="1"/>
  <c r="AN402" i="1"/>
  <c r="AN503" i="1"/>
  <c r="AN520" i="1"/>
  <c r="AN680" i="1"/>
  <c r="AN441" i="1"/>
  <c r="AN102" i="1"/>
  <c r="AN255" i="1"/>
  <c r="AN387" i="1"/>
  <c r="AN563" i="1"/>
  <c r="AN611" i="1"/>
  <c r="AN311" i="1"/>
  <c r="AN413" i="1"/>
  <c r="AN493" i="1"/>
  <c r="AN516" i="1"/>
  <c r="AN536" i="1"/>
  <c r="AN625" i="1"/>
  <c r="AN134" i="1"/>
  <c r="AN638" i="1"/>
  <c r="AN116" i="1"/>
  <c r="AN333" i="1"/>
  <c r="AN525" i="1"/>
  <c r="AN452" i="1"/>
  <c r="AN618" i="1"/>
  <c r="AN641" i="1"/>
  <c r="AN43" i="1"/>
  <c r="AN107" i="1"/>
  <c r="AN623" i="1"/>
  <c r="AN88" i="1"/>
  <c r="AN298" i="1"/>
  <c r="AN686" i="1"/>
  <c r="AN562" i="1"/>
  <c r="AN292" i="1"/>
  <c r="AN324" i="1"/>
  <c r="AN355" i="1"/>
  <c r="AN672" i="1"/>
  <c r="AN601" i="1"/>
  <c r="AN509" i="1"/>
  <c r="AN647" i="1"/>
  <c r="AM348" i="1"/>
  <c r="AM501" i="1"/>
  <c r="AM45" i="1"/>
  <c r="AM280" i="1"/>
  <c r="AM54" i="1"/>
  <c r="AJ5" i="1"/>
  <c r="AD18" i="10" s="1"/>
  <c r="AO6" i="1"/>
  <c r="AK8" i="1" l="1"/>
  <c r="AE13" i="10"/>
  <c r="AE15" i="10" s="1"/>
  <c r="AU11" i="10"/>
  <c r="AU12" i="10"/>
  <c r="AT8" i="8"/>
  <c r="AV44" i="8"/>
  <c r="AU7" i="8"/>
  <c r="AU8" i="8" s="1"/>
  <c r="AL7" i="1"/>
  <c r="AF17" i="10" s="1"/>
  <c r="AW603" i="8"/>
  <c r="AW54" i="8"/>
  <c r="AW365" i="8"/>
  <c r="AW518" i="8"/>
  <c r="AW586" i="8"/>
  <c r="AW229" i="8"/>
  <c r="AW45" i="8"/>
  <c r="AW110" i="8"/>
  <c r="AW620" i="8"/>
  <c r="AW535" i="8"/>
  <c r="AW382" i="8"/>
  <c r="AY6" i="8"/>
  <c r="AZ4" i="8"/>
  <c r="AW99" i="8"/>
  <c r="AW569" i="8"/>
  <c r="AX692" i="8"/>
  <c r="AX698" i="8"/>
  <c r="AX682" i="8"/>
  <c r="AX694" i="8"/>
  <c r="AX696" i="8"/>
  <c r="AX684" i="8"/>
  <c r="AX675" i="8"/>
  <c r="AX659" i="8"/>
  <c r="AX685" i="8"/>
  <c r="AX678" i="8"/>
  <c r="AX702" i="8"/>
  <c r="AX693" i="8"/>
  <c r="AX676" i="8"/>
  <c r="AX664" i="8"/>
  <c r="AX657" i="8"/>
  <c r="AX667" i="8"/>
  <c r="AX643" i="8"/>
  <c r="AX627" i="8"/>
  <c r="AX611" i="8"/>
  <c r="AX703" i="8"/>
  <c r="AX697" i="8"/>
  <c r="AX612" i="8"/>
  <c r="AX691" i="8"/>
  <c r="AX652" i="8"/>
  <c r="AX648" i="8"/>
  <c r="AX669" i="8"/>
  <c r="AX672" i="8"/>
  <c r="AX661" i="8"/>
  <c r="AX642" i="8"/>
  <c r="AX636" i="8"/>
  <c r="AX633" i="8"/>
  <c r="AX666" i="8"/>
  <c r="AX665" i="8"/>
  <c r="AX641" i="8"/>
  <c r="AX616" i="8"/>
  <c r="AX613" i="8"/>
  <c r="AX681" i="8"/>
  <c r="AX656" i="8"/>
  <c r="AX644" i="8"/>
  <c r="AX624" i="8"/>
  <c r="AX690" i="8"/>
  <c r="AX673" i="8"/>
  <c r="AX668" i="8"/>
  <c r="AX660" i="8"/>
  <c r="AX670" i="8"/>
  <c r="AX655" i="8"/>
  <c r="AX650" i="8"/>
  <c r="AX645" i="8"/>
  <c r="AX700" i="8"/>
  <c r="AX683" i="8"/>
  <c r="AX658" i="8"/>
  <c r="AX635" i="8"/>
  <c r="AX597" i="8"/>
  <c r="AX581" i="8"/>
  <c r="AX609" i="8"/>
  <c r="AX604" i="8"/>
  <c r="AX602" i="8"/>
  <c r="AX592" i="8"/>
  <c r="AX630" i="8"/>
  <c r="AX615" i="8"/>
  <c r="AX701" i="8"/>
  <c r="AX680" i="8"/>
  <c r="AX662" i="8"/>
  <c r="AX621" i="8"/>
  <c r="AX608" i="8"/>
  <c r="AX598" i="8"/>
  <c r="AX582" i="8"/>
  <c r="AX566" i="8"/>
  <c r="AX699" i="8"/>
  <c r="AX686" i="8"/>
  <c r="AX640" i="8"/>
  <c r="AX578" i="8"/>
  <c r="AX565" i="8"/>
  <c r="AX556" i="8"/>
  <c r="AX653" i="8"/>
  <c r="AX639" i="8"/>
  <c r="AX626" i="8"/>
  <c r="AX663" i="8"/>
  <c r="AX618" i="8"/>
  <c r="AX595" i="8"/>
  <c r="AX628" i="8"/>
  <c r="AX591" i="8"/>
  <c r="AX572" i="8"/>
  <c r="AX541" i="8"/>
  <c r="AX525" i="8"/>
  <c r="AX509" i="8"/>
  <c r="AX687" i="8"/>
  <c r="AX607" i="8"/>
  <c r="AX584" i="8"/>
  <c r="AX560" i="8"/>
  <c r="AX553" i="8"/>
  <c r="AX536" i="8"/>
  <c r="AX614" i="8"/>
  <c r="AX632" i="8"/>
  <c r="AX625" i="8"/>
  <c r="AX558" i="8"/>
  <c r="AX551" i="8"/>
  <c r="AX542" i="8"/>
  <c r="AX526" i="8"/>
  <c r="AX510" i="8"/>
  <c r="AX494" i="8"/>
  <c r="AX688" i="8"/>
  <c r="AX538" i="8"/>
  <c r="AX497" i="8"/>
  <c r="AX483" i="8"/>
  <c r="AX451" i="8"/>
  <c r="AX679" i="8"/>
  <c r="AX596" i="8"/>
  <c r="AX577" i="8"/>
  <c r="AX537" i="8"/>
  <c r="AX529" i="8"/>
  <c r="AX631" i="8"/>
  <c r="AX511" i="8"/>
  <c r="AX505" i="8"/>
  <c r="AX489" i="8"/>
  <c r="AX468" i="8"/>
  <c r="AX452" i="8"/>
  <c r="AX436" i="8"/>
  <c r="AX420" i="8"/>
  <c r="AX638" i="8"/>
  <c r="AX561" i="8"/>
  <c r="AX534" i="8"/>
  <c r="AX527" i="8"/>
  <c r="AX523" i="8"/>
  <c r="AX422" i="8"/>
  <c r="AX410" i="8"/>
  <c r="AX394" i="8"/>
  <c r="AX545" i="8"/>
  <c r="AX543" i="8"/>
  <c r="AX531" i="8"/>
  <c r="AX496" i="8"/>
  <c r="AX480" i="8"/>
  <c r="AX457" i="8"/>
  <c r="AX600" i="8"/>
  <c r="AX567" i="8"/>
  <c r="AX590" i="8"/>
  <c r="AX571" i="8"/>
  <c r="AX563" i="8"/>
  <c r="AX547" i="8"/>
  <c r="AX488" i="8"/>
  <c r="AX439" i="8"/>
  <c r="AX432" i="8"/>
  <c r="AX411" i="8"/>
  <c r="AX395" i="8"/>
  <c r="AX379" i="8"/>
  <c r="AX363" i="8"/>
  <c r="AX601" i="8"/>
  <c r="AX507" i="8"/>
  <c r="AX470" i="8"/>
  <c r="AX463" i="8"/>
  <c r="AX447" i="8"/>
  <c r="AX446" i="8"/>
  <c r="AX385" i="8"/>
  <c r="AX366" i="8"/>
  <c r="AX580" i="8"/>
  <c r="AX573" i="8"/>
  <c r="AX559" i="8"/>
  <c r="AX554" i="8"/>
  <c r="AX530" i="8"/>
  <c r="AX522" i="8"/>
  <c r="AX504" i="8"/>
  <c r="AX481" i="8"/>
  <c r="AX474" i="8"/>
  <c r="AX427" i="8"/>
  <c r="AX396" i="8"/>
  <c r="AX390" i="8"/>
  <c r="AX378" i="8"/>
  <c r="AX371" i="8"/>
  <c r="AX622" i="8"/>
  <c r="AX587" i="8"/>
  <c r="AX564" i="8"/>
  <c r="AX555" i="8"/>
  <c r="AX550" i="8"/>
  <c r="AX514" i="8"/>
  <c r="AX487" i="8"/>
  <c r="AX649" i="8"/>
  <c r="AX617" i="8"/>
  <c r="AX606" i="8"/>
  <c r="AX533" i="8"/>
  <c r="AX460" i="8"/>
  <c r="AX441" i="8"/>
  <c r="AX419" i="8"/>
  <c r="AX383" i="8"/>
  <c r="AX500" i="8"/>
  <c r="AX492" i="8"/>
  <c r="AX490" i="8"/>
  <c r="AX423" i="8"/>
  <c r="AX389" i="8"/>
  <c r="AX373" i="8"/>
  <c r="AX362" i="8"/>
  <c r="AX360" i="8"/>
  <c r="AX349" i="8"/>
  <c r="AX333" i="8"/>
  <c r="AX317" i="8"/>
  <c r="AX301" i="8"/>
  <c r="AX285" i="8"/>
  <c r="AX269" i="8"/>
  <c r="AX253" i="8"/>
  <c r="AX237" i="8"/>
  <c r="AX221" i="8"/>
  <c r="AX205" i="8"/>
  <c r="AX189" i="8"/>
  <c r="AX173" i="8"/>
  <c r="AX157" i="8"/>
  <c r="AX141" i="8"/>
  <c r="AX539" i="8"/>
  <c r="AX528" i="8"/>
  <c r="AX516" i="8"/>
  <c r="AX478" i="8"/>
  <c r="AX464" i="8"/>
  <c r="AX445" i="8"/>
  <c r="AX401" i="8"/>
  <c r="AX397" i="8"/>
  <c r="AX372" i="8"/>
  <c r="AX344" i="8"/>
  <c r="AX328" i="8"/>
  <c r="AX312" i="8"/>
  <c r="AX296" i="8"/>
  <c r="AX264" i="8"/>
  <c r="AX248" i="8"/>
  <c r="AX232" i="8"/>
  <c r="AX216" i="8"/>
  <c r="AX200" i="8"/>
  <c r="AX184" i="8"/>
  <c r="AX168" i="8"/>
  <c r="AX152" i="8"/>
  <c r="AX647" i="8"/>
  <c r="AX583" i="8"/>
  <c r="AX568" i="8"/>
  <c r="AX520" i="8"/>
  <c r="AX515" i="8"/>
  <c r="AX459" i="8"/>
  <c r="AX437" i="8"/>
  <c r="AX430" i="8"/>
  <c r="AX576" i="8"/>
  <c r="AX562" i="8"/>
  <c r="AX491" i="8"/>
  <c r="AX469" i="8"/>
  <c r="AX412" i="8"/>
  <c r="AX350" i="8"/>
  <c r="AX334" i="8"/>
  <c r="AX318" i="8"/>
  <c r="AX302" i="8"/>
  <c r="AX286" i="8"/>
  <c r="AX270" i="8"/>
  <c r="AX254" i="8"/>
  <c r="AX238" i="8"/>
  <c r="AX222" i="8"/>
  <c r="AX206" i="8"/>
  <c r="AX190" i="8"/>
  <c r="AX174" i="8"/>
  <c r="AX158" i="8"/>
  <c r="AX142" i="8"/>
  <c r="AX610" i="8"/>
  <c r="AX512" i="8"/>
  <c r="AX498" i="8"/>
  <c r="AX475" i="8"/>
  <c r="AX456" i="8"/>
  <c r="AX438" i="8"/>
  <c r="AX369" i="8"/>
  <c r="AX359" i="8"/>
  <c r="AX336" i="8"/>
  <c r="AX327" i="8"/>
  <c r="AX308" i="8"/>
  <c r="AX300" i="8"/>
  <c r="AX272" i="8"/>
  <c r="AX244" i="8"/>
  <c r="AX236" i="8"/>
  <c r="AX506" i="8"/>
  <c r="AX391" i="8"/>
  <c r="AX380" i="8"/>
  <c r="AX376" i="8"/>
  <c r="AX335" i="8"/>
  <c r="AX326" i="8"/>
  <c r="AX299" i="8"/>
  <c r="AX271" i="8"/>
  <c r="AX262" i="8"/>
  <c r="AX235" i="8"/>
  <c r="AX226" i="8"/>
  <c r="AX599" i="8"/>
  <c r="AX593" i="8"/>
  <c r="AX517" i="8"/>
  <c r="AX448" i="8"/>
  <c r="AX440" i="8"/>
  <c r="AX677" i="8"/>
  <c r="AX493" i="8"/>
  <c r="AX472" i="8"/>
  <c r="AX453" i="8"/>
  <c r="AX374" i="8"/>
  <c r="AX367" i="8"/>
  <c r="AX361" i="8"/>
  <c r="AX353" i="8"/>
  <c r="AX307" i="8"/>
  <c r="AX289" i="8"/>
  <c r="AX243" i="8"/>
  <c r="AX233" i="8"/>
  <c r="AX224" i="8"/>
  <c r="AX215" i="8"/>
  <c r="AX594" i="8"/>
  <c r="AX589" i="8"/>
  <c r="AX588" i="8"/>
  <c r="AX651" i="8"/>
  <c r="AX605" i="8"/>
  <c r="AX540" i="8"/>
  <c r="AX646" i="8"/>
  <c r="AX549" i="8"/>
  <c r="AX623" i="8"/>
  <c r="AX619" i="8"/>
  <c r="AX524" i="8"/>
  <c r="AX508" i="8"/>
  <c r="AX479" i="8"/>
  <c r="AX544" i="8"/>
  <c r="AX674" i="8"/>
  <c r="AX548" i="8"/>
  <c r="AX503" i="8"/>
  <c r="AX502" i="8"/>
  <c r="AX499" i="8"/>
  <c r="AX442" i="8"/>
  <c r="AX434" i="8"/>
  <c r="AX433" i="8" s="1"/>
  <c r="AX424" i="8"/>
  <c r="AX629" i="8"/>
  <c r="AX570" i="8"/>
  <c r="AX575" i="8"/>
  <c r="AX557" i="8"/>
  <c r="AX574" i="8"/>
  <c r="AX519" i="8"/>
  <c r="AX458" i="8"/>
  <c r="AX546" i="8"/>
  <c r="AX473" i="8"/>
  <c r="AX462" i="8"/>
  <c r="AX495" i="8"/>
  <c r="AX477" i="8"/>
  <c r="AX431" i="8"/>
  <c r="AX426" i="8"/>
  <c r="AX471" i="8"/>
  <c r="AX465" i="8"/>
  <c r="AX513" i="8"/>
  <c r="AX402" i="8"/>
  <c r="AX435" i="8"/>
  <c r="AX579" i="8"/>
  <c r="AX485" i="8"/>
  <c r="AX466" i="8"/>
  <c r="AX443" i="8"/>
  <c r="AX585" i="8"/>
  <c r="AX405" i="8"/>
  <c r="AX400" i="8"/>
  <c r="AX377" i="8"/>
  <c r="AX398" i="8"/>
  <c r="AX375" i="8"/>
  <c r="AX413" i="8"/>
  <c r="AX408" i="8"/>
  <c r="AX403" i="8"/>
  <c r="AX386" i="8"/>
  <c r="AX409" i="8"/>
  <c r="AX486" i="8"/>
  <c r="AX482" i="8"/>
  <c r="AX315" i="8"/>
  <c r="AX313" i="8"/>
  <c r="AX532" i="8"/>
  <c r="AX339" i="8"/>
  <c r="AX291" i="8"/>
  <c r="AX287" i="8"/>
  <c r="AX345" i="8"/>
  <c r="AX323" i="8"/>
  <c r="AX425" i="8"/>
  <c r="AX415" i="8"/>
  <c r="AX292" i="8"/>
  <c r="AX354" i="8"/>
  <c r="AX352" i="8"/>
  <c r="AX343" i="8"/>
  <c r="AX329" i="8"/>
  <c r="AX325" i="8"/>
  <c r="AX281" i="8"/>
  <c r="AX461" i="8"/>
  <c r="AX324" i="8"/>
  <c r="AX303" i="8"/>
  <c r="AX242" i="8"/>
  <c r="AX240" i="8"/>
  <c r="AX214" i="8"/>
  <c r="AX454" i="8"/>
  <c r="AX381" i="8"/>
  <c r="AX340" i="8"/>
  <c r="AX330" i="8"/>
  <c r="AX279" i="8"/>
  <c r="AX278" i="8"/>
  <c r="AX266" i="8"/>
  <c r="AX521" i="8"/>
  <c r="AX421" i="8"/>
  <c r="AX357" i="8"/>
  <c r="AX355" i="8"/>
  <c r="AX428" i="8"/>
  <c r="AX392" i="8"/>
  <c r="AX298" i="8"/>
  <c r="AX194" i="8"/>
  <c r="AX406" i="8"/>
  <c r="AX341" i="8"/>
  <c r="AX337" i="8"/>
  <c r="AX311" i="8"/>
  <c r="AX239" i="8"/>
  <c r="AX193" i="8"/>
  <c r="AX304" i="8"/>
  <c r="AX295" i="8"/>
  <c r="AX265" i="8"/>
  <c r="AX247" i="8"/>
  <c r="AX217" i="8"/>
  <c r="AX181" i="8"/>
  <c r="AX165" i="8"/>
  <c r="AX138" i="8"/>
  <c r="AX124" i="8"/>
  <c r="AX108" i="8"/>
  <c r="AX388" i="8"/>
  <c r="AX351" i="8"/>
  <c r="AX319" i="8"/>
  <c r="AX293" i="8"/>
  <c r="AX288" i="8"/>
  <c r="AX268" i="8"/>
  <c r="AX227" i="8"/>
  <c r="AX207" i="8"/>
  <c r="AX177" i="8"/>
  <c r="AX170" i="8"/>
  <c r="AX166" i="8"/>
  <c r="AX147" i="8"/>
  <c r="AX135" i="8"/>
  <c r="AX119" i="8"/>
  <c r="AX414" i="8"/>
  <c r="AX346" i="8"/>
  <c r="AX213" i="8"/>
  <c r="AX196" i="8"/>
  <c r="AX476" i="8"/>
  <c r="AX306" i="8"/>
  <c r="AX290" i="8"/>
  <c r="AX274" i="8"/>
  <c r="AX249" i="8"/>
  <c r="AX183" i="8"/>
  <c r="AX164" i="8"/>
  <c r="AX160" i="8"/>
  <c r="AX134" i="8"/>
  <c r="AX96" i="8"/>
  <c r="AX80" i="8"/>
  <c r="AX64" i="8"/>
  <c r="AX393" i="8"/>
  <c r="AX283" i="8"/>
  <c r="AX256" i="8"/>
  <c r="AX231" i="8"/>
  <c r="AX128" i="8"/>
  <c r="AX125" i="8"/>
  <c r="AX455" i="8"/>
  <c r="AX276" i="8"/>
  <c r="AX225" i="8"/>
  <c r="AX218" i="8"/>
  <c r="AX192" i="8"/>
  <c r="AX188" i="8"/>
  <c r="AX167" i="8"/>
  <c r="AX154" i="8"/>
  <c r="AX139" i="8"/>
  <c r="AX136" i="8"/>
  <c r="AX113" i="8"/>
  <c r="AX107" i="8"/>
  <c r="AX92" i="8"/>
  <c r="AX76" i="8"/>
  <c r="AX418" i="8"/>
  <c r="AX384" i="8"/>
  <c r="AX338" i="8"/>
  <c r="AX305" i="8"/>
  <c r="AX261" i="8"/>
  <c r="AX255" i="8"/>
  <c r="AX251" i="8"/>
  <c r="AX234" i="8"/>
  <c r="AX175" i="8"/>
  <c r="AX151" i="8"/>
  <c r="AX89" i="8"/>
  <c r="AX48" i="8"/>
  <c r="AX32" i="8"/>
  <c r="AX294" i="8"/>
  <c r="AX241" i="8"/>
  <c r="AX203" i="8"/>
  <c r="AX199" i="8"/>
  <c r="AX155" i="8"/>
  <c r="AX106" i="8"/>
  <c r="AX98" i="8"/>
  <c r="AX86" i="8"/>
  <c r="AX83" i="8"/>
  <c r="AX66" i="8"/>
  <c r="AX59" i="8"/>
  <c r="AX43" i="8"/>
  <c r="AX322" i="8"/>
  <c r="AX182" i="8"/>
  <c r="AX429" i="8"/>
  <c r="AX356" i="8"/>
  <c r="AX209" i="8"/>
  <c r="AX185" i="8"/>
  <c r="AX130" i="8"/>
  <c r="AX103" i="8"/>
  <c r="AX69" i="8"/>
  <c r="AX13" i="8"/>
  <c r="AX120" i="8"/>
  <c r="AX51" i="8"/>
  <c r="AX387" i="8"/>
  <c r="AX273" i="8"/>
  <c r="AX208" i="8"/>
  <c r="AX201" i="8"/>
  <c r="AX123" i="8"/>
  <c r="AX91" i="8"/>
  <c r="AX75" i="8"/>
  <c r="AX57" i="8"/>
  <c r="AX24" i="8"/>
  <c r="AX159" i="8"/>
  <c r="AX148" i="8"/>
  <c r="AX77" i="8"/>
  <c r="AX61" i="8"/>
  <c r="AX309" i="8"/>
  <c r="AX275" i="8"/>
  <c r="AX171" i="8"/>
  <c r="AX149" i="8"/>
  <c r="AX67" i="8"/>
  <c r="AX42" i="8"/>
  <c r="AX36" i="8"/>
  <c r="AX30" i="8"/>
  <c r="AX25" i="8"/>
  <c r="AX9" i="8"/>
  <c r="AX332" i="8"/>
  <c r="AX211" i="8"/>
  <c r="AX112" i="8"/>
  <c r="AX87" i="8"/>
  <c r="AX55" i="8"/>
  <c r="AX35" i="8"/>
  <c r="AX34" i="8" s="1"/>
  <c r="AX53" i="8"/>
  <c r="AX46" i="8"/>
  <c r="AX17" i="8"/>
  <c r="AX634" i="8"/>
  <c r="AX284" i="8"/>
  <c r="AX245" i="8"/>
  <c r="AX210" i="8"/>
  <c r="AX172" i="8"/>
  <c r="AX146" i="8"/>
  <c r="AX82" i="8"/>
  <c r="AX28" i="8"/>
  <c r="AX27" i="8"/>
  <c r="AX18" i="8"/>
  <c r="AX404" i="8"/>
  <c r="AX257" i="8"/>
  <c r="AX228" i="8"/>
  <c r="AX219" i="8"/>
  <c r="AX162" i="8"/>
  <c r="AX143" i="8"/>
  <c r="AX132" i="8"/>
  <c r="AX26" i="8"/>
  <c r="AX258" i="8"/>
  <c r="AX444" i="8"/>
  <c r="AX417" i="8"/>
  <c r="AX364" i="8"/>
  <c r="AX187" i="8"/>
  <c r="AX176" i="8"/>
  <c r="AX102" i="8"/>
  <c r="AX73" i="8"/>
  <c r="AX16" i="8"/>
  <c r="AX220" i="8"/>
  <c r="AX129" i="8"/>
  <c r="AX118" i="8"/>
  <c r="AX114" i="8"/>
  <c r="AX101" i="8"/>
  <c r="AX49" i="8"/>
  <c r="AX370" i="8"/>
  <c r="AX320" i="8"/>
  <c r="AX186" i="8"/>
  <c r="AX316" i="8"/>
  <c r="AX282" i="8"/>
  <c r="AX204" i="8"/>
  <c r="AX140" i="8"/>
  <c r="AX133" i="8"/>
  <c r="AX104" i="8"/>
  <c r="AX47" i="8"/>
  <c r="AX33" i="8"/>
  <c r="AX223" i="8"/>
  <c r="AX156" i="8"/>
  <c r="AX153" i="8"/>
  <c r="AX150" i="8"/>
  <c r="AX105" i="8"/>
  <c r="AX97" i="8"/>
  <c r="AX71" i="8"/>
  <c r="AX56" i="8"/>
  <c r="AX40" i="8"/>
  <c r="AX449" i="8"/>
  <c r="AX407" i="8"/>
  <c r="AX358" i="8"/>
  <c r="AX342" i="8"/>
  <c r="AX202" i="8"/>
  <c r="AX180" i="8"/>
  <c r="AX145" i="8"/>
  <c r="AX85" i="8"/>
  <c r="AX60" i="8"/>
  <c r="AX191" i="8"/>
  <c r="AX68" i="8"/>
  <c r="AX74" i="8"/>
  <c r="AX52" i="8"/>
  <c r="AX347" i="8"/>
  <c r="AX310" i="8"/>
  <c r="AX277" i="8"/>
  <c r="AX197" i="8"/>
  <c r="AX88" i="8"/>
  <c r="AX11" i="8"/>
  <c r="AX230" i="8"/>
  <c r="AX321" i="8"/>
  <c r="AX259" i="8"/>
  <c r="AX111" i="8"/>
  <c r="AX95" i="8"/>
  <c r="AX94" i="8"/>
  <c r="AX79" i="8"/>
  <c r="AX126" i="8"/>
  <c r="AX115" i="8"/>
  <c r="AX93" i="8"/>
  <c r="AX131" i="8"/>
  <c r="AX62" i="8"/>
  <c r="AX58" i="8"/>
  <c r="AX31" i="8"/>
  <c r="AX22" i="8"/>
  <c r="AX198" i="8"/>
  <c r="AX137" i="8"/>
  <c r="AX116" i="8"/>
  <c r="AX78" i="8"/>
  <c r="AX14" i="8"/>
  <c r="AX100" i="8"/>
  <c r="AX50" i="8"/>
  <c r="AX21" i="8"/>
  <c r="AX250" i="8"/>
  <c r="AX179" i="8"/>
  <c r="AX41" i="8"/>
  <c r="AX29" i="8"/>
  <c r="AX20" i="8"/>
  <c r="AX122" i="8"/>
  <c r="AX163" i="8"/>
  <c r="AX84" i="8"/>
  <c r="AX10" i="8"/>
  <c r="AX368" i="8"/>
  <c r="AX267" i="8"/>
  <c r="AX65" i="8"/>
  <c r="AX169" i="8"/>
  <c r="AX12" i="8"/>
  <c r="AX15" i="8"/>
  <c r="AX37" i="8"/>
  <c r="AX117" i="8"/>
  <c r="AX260" i="8"/>
  <c r="AX252" i="8"/>
  <c r="AX19" i="8"/>
  <c r="AX121" i="8"/>
  <c r="AX70" i="8"/>
  <c r="AX23" i="8"/>
  <c r="AX38" i="8"/>
  <c r="AW195" i="8"/>
  <c r="AW654" i="8"/>
  <c r="AW501" i="8"/>
  <c r="AW212" i="8"/>
  <c r="AW178" i="8"/>
  <c r="AW331" i="8"/>
  <c r="AW72" i="8"/>
  <c r="AW263" i="8"/>
  <c r="AW484" i="8"/>
  <c r="AW637" i="8"/>
  <c r="AW81" i="8"/>
  <c r="AW161" i="8"/>
  <c r="AW695" i="8"/>
  <c r="AW127" i="8"/>
  <c r="AW246" i="8"/>
  <c r="AW671" i="8"/>
  <c r="AW144" i="8"/>
  <c r="AW399" i="8"/>
  <c r="AW450" i="8"/>
  <c r="AW39" i="8"/>
  <c r="AW63" i="8"/>
  <c r="AW90" i="8"/>
  <c r="AW280" i="8"/>
  <c r="AW433" i="8"/>
  <c r="AV109" i="8"/>
  <c r="AW314" i="8"/>
  <c r="AW416" i="8"/>
  <c r="AW348" i="8"/>
  <c r="AW34" i="8"/>
  <c r="AW467" i="8"/>
  <c r="AW297" i="8"/>
  <c r="AW552" i="8"/>
  <c r="AW689" i="8"/>
  <c r="AP12" i="1"/>
  <c r="AP30" i="1"/>
  <c r="AP50" i="1"/>
  <c r="AP68" i="1"/>
  <c r="AP86" i="1"/>
  <c r="AP104" i="1"/>
  <c r="AP122" i="1"/>
  <c r="AP139" i="1"/>
  <c r="AP156" i="1"/>
  <c r="AP173" i="1"/>
  <c r="AP190" i="1"/>
  <c r="AP207" i="1"/>
  <c r="AP224" i="1"/>
  <c r="AP241" i="1"/>
  <c r="AP258" i="1"/>
  <c r="AP275" i="1"/>
  <c r="AP291" i="1"/>
  <c r="AP308" i="1"/>
  <c r="AP325" i="1"/>
  <c r="AP342" i="1"/>
  <c r="AP359" i="1"/>
  <c r="AP376" i="1"/>
  <c r="AP393" i="1"/>
  <c r="AP410" i="1"/>
  <c r="AP427" i="1"/>
  <c r="AP444" i="1"/>
  <c r="AP461" i="1"/>
  <c r="AP478" i="1"/>
  <c r="AP495" i="1"/>
  <c r="AP512" i="1"/>
  <c r="AP529" i="1"/>
  <c r="AP546" i="1"/>
  <c r="AP563" i="1"/>
  <c r="AP580" i="1"/>
  <c r="AP597" i="1"/>
  <c r="AP614" i="1"/>
  <c r="AP631" i="1"/>
  <c r="AP648" i="1"/>
  <c r="AP665" i="1"/>
  <c r="AP682" i="1"/>
  <c r="AP699" i="1"/>
  <c r="AP10" i="1"/>
  <c r="AP32" i="1"/>
  <c r="AP52" i="1"/>
  <c r="AP70" i="1"/>
  <c r="AP88" i="1"/>
  <c r="AP106" i="1"/>
  <c r="AP124" i="1"/>
  <c r="AP141" i="1"/>
  <c r="AP158" i="1"/>
  <c r="AP175" i="1"/>
  <c r="AP192" i="1"/>
  <c r="AP209" i="1"/>
  <c r="AP226" i="1"/>
  <c r="AP243" i="1"/>
  <c r="AP260" i="1"/>
  <c r="AP277" i="1"/>
  <c r="AP293" i="1"/>
  <c r="AP310" i="1"/>
  <c r="AP327" i="1"/>
  <c r="AP344" i="1"/>
  <c r="AP361" i="1"/>
  <c r="AP378" i="1"/>
  <c r="AP395" i="1"/>
  <c r="AP412" i="1"/>
  <c r="AP429" i="1"/>
  <c r="AP446" i="1"/>
  <c r="AP463" i="1"/>
  <c r="AP480" i="1"/>
  <c r="AP497" i="1"/>
  <c r="AP514" i="1"/>
  <c r="AP531" i="1"/>
  <c r="AP548" i="1"/>
  <c r="AP565" i="1"/>
  <c r="AP582" i="1"/>
  <c r="AP599" i="1"/>
  <c r="AP616" i="1"/>
  <c r="AP633" i="1"/>
  <c r="AP650" i="1"/>
  <c r="AP667" i="1"/>
  <c r="AP684" i="1"/>
  <c r="AP701" i="1"/>
  <c r="AP13" i="1"/>
  <c r="AP33" i="1"/>
  <c r="AP53" i="1"/>
  <c r="AP31" i="1"/>
  <c r="AP51" i="1"/>
  <c r="AP69" i="1"/>
  <c r="AP87" i="1"/>
  <c r="AP105" i="1"/>
  <c r="AP123" i="1"/>
  <c r="AP140" i="1"/>
  <c r="AP157" i="1"/>
  <c r="AP174" i="1"/>
  <c r="AP191" i="1"/>
  <c r="AP208" i="1"/>
  <c r="AP225" i="1"/>
  <c r="AP242" i="1"/>
  <c r="AP259" i="1"/>
  <c r="AP276" i="1"/>
  <c r="AP292" i="1"/>
  <c r="AP309" i="1"/>
  <c r="AP326" i="1"/>
  <c r="AP343" i="1"/>
  <c r="AP360" i="1"/>
  <c r="AP377" i="1"/>
  <c r="AP394" i="1"/>
  <c r="AP411" i="1"/>
  <c r="AP428" i="1"/>
  <c r="AP445" i="1"/>
  <c r="AP462" i="1"/>
  <c r="AP479" i="1"/>
  <c r="AP496" i="1"/>
  <c r="AP513" i="1"/>
  <c r="AP530" i="1"/>
  <c r="AP547" i="1"/>
  <c r="AP564" i="1"/>
  <c r="AP581" i="1"/>
  <c r="AP598" i="1"/>
  <c r="AP615" i="1"/>
  <c r="AP632" i="1"/>
  <c r="AP649" i="1"/>
  <c r="AP666" i="1"/>
  <c r="AP683" i="1"/>
  <c r="AP700" i="1"/>
  <c r="AP15" i="1"/>
  <c r="AP37" i="1"/>
  <c r="AP56" i="1"/>
  <c r="AP74" i="1"/>
  <c r="AP92" i="1"/>
  <c r="AP111" i="1"/>
  <c r="AP128" i="1"/>
  <c r="AP145" i="1"/>
  <c r="AP162" i="1"/>
  <c r="AP179" i="1"/>
  <c r="AP196" i="1"/>
  <c r="AP213" i="1"/>
  <c r="AP230" i="1"/>
  <c r="AP247" i="1"/>
  <c r="AP264" i="1"/>
  <c r="AP296" i="1"/>
  <c r="AP313" i="1"/>
  <c r="AP330" i="1"/>
  <c r="AP347" i="1"/>
  <c r="AP364" i="1"/>
  <c r="AP381" i="1"/>
  <c r="AP398" i="1"/>
  <c r="AP415" i="1"/>
  <c r="AP432" i="1"/>
  <c r="AP449" i="1"/>
  <c r="AP466" i="1"/>
  <c r="AP483" i="1"/>
  <c r="AP500" i="1"/>
  <c r="AP517" i="1"/>
  <c r="AP534" i="1"/>
  <c r="AP551" i="1"/>
  <c r="AP568" i="1"/>
  <c r="AP585" i="1"/>
  <c r="AP602" i="1"/>
  <c r="AP619" i="1"/>
  <c r="AP636" i="1"/>
  <c r="AP653" i="1"/>
  <c r="AP670" i="1"/>
  <c r="AP687" i="1"/>
  <c r="AP16" i="1"/>
  <c r="AP38" i="1"/>
  <c r="AP57" i="1"/>
  <c r="AP75" i="1"/>
  <c r="AP93" i="1"/>
  <c r="AP112" i="1"/>
  <c r="AP129" i="1"/>
  <c r="AP146" i="1"/>
  <c r="AP163" i="1"/>
  <c r="AP180" i="1"/>
  <c r="AP197" i="1"/>
  <c r="AP214" i="1"/>
  <c r="AP231" i="1"/>
  <c r="AP248" i="1"/>
  <c r="AP265" i="1"/>
  <c r="AP281" i="1"/>
  <c r="AP298" i="1"/>
  <c r="AP315" i="1"/>
  <c r="AP332" i="1"/>
  <c r="AP349" i="1"/>
  <c r="AP366" i="1"/>
  <c r="AP383" i="1"/>
  <c r="AP400" i="1"/>
  <c r="AP417" i="1"/>
  <c r="AP434" i="1"/>
  <c r="AP451" i="1"/>
  <c r="AP468" i="1"/>
  <c r="AP485" i="1"/>
  <c r="AP502" i="1"/>
  <c r="AP519" i="1"/>
  <c r="AP536" i="1"/>
  <c r="AP553" i="1"/>
  <c r="AP570" i="1"/>
  <c r="AP587" i="1"/>
  <c r="AP604" i="1"/>
  <c r="AP621" i="1"/>
  <c r="AP638" i="1"/>
  <c r="AP655" i="1"/>
  <c r="AP672" i="1"/>
  <c r="AP688" i="1"/>
  <c r="AP17" i="1"/>
  <c r="AP58" i="1"/>
  <c r="AP76" i="1"/>
  <c r="AP94" i="1"/>
  <c r="AP113" i="1"/>
  <c r="AP130" i="1"/>
  <c r="AP147" i="1"/>
  <c r="AP164" i="1"/>
  <c r="AP181" i="1"/>
  <c r="AP198" i="1"/>
  <c r="AP215" i="1"/>
  <c r="AP232" i="1"/>
  <c r="AP249" i="1"/>
  <c r="AP266" i="1"/>
  <c r="AP282" i="1"/>
  <c r="AP299" i="1"/>
  <c r="AP316" i="1"/>
  <c r="AP333" i="1"/>
  <c r="AP350" i="1"/>
  <c r="AP367" i="1"/>
  <c r="AP384" i="1"/>
  <c r="AP401" i="1"/>
  <c r="AP418" i="1"/>
  <c r="AP435" i="1"/>
  <c r="AP452" i="1"/>
  <c r="AP469" i="1"/>
  <c r="AP486" i="1"/>
  <c r="AP503" i="1"/>
  <c r="AP520" i="1"/>
  <c r="AP537" i="1"/>
  <c r="AP554" i="1"/>
  <c r="AP571" i="1"/>
  <c r="AP588" i="1"/>
  <c r="AP605" i="1"/>
  <c r="AP622" i="1"/>
  <c r="AP639" i="1"/>
  <c r="AP656" i="1"/>
  <c r="AP673" i="1"/>
  <c r="AP690" i="1"/>
  <c r="AP14" i="1"/>
  <c r="AP48" i="1"/>
  <c r="AP80" i="1"/>
  <c r="AP108" i="1"/>
  <c r="AP136" i="1"/>
  <c r="AP166" i="1"/>
  <c r="AP189" i="1"/>
  <c r="AP219" i="1"/>
  <c r="AP245" i="1"/>
  <c r="AP272" i="1"/>
  <c r="AP301" i="1"/>
  <c r="AP324" i="1"/>
  <c r="AP354" i="1"/>
  <c r="AP380" i="1"/>
  <c r="AP407" i="1"/>
  <c r="AP437" i="1"/>
  <c r="AP460" i="1"/>
  <c r="AP490" i="1"/>
  <c r="AP516" i="1"/>
  <c r="AP543" i="1"/>
  <c r="AP573" i="1"/>
  <c r="AP596" i="1"/>
  <c r="AP626" i="1"/>
  <c r="AP652" i="1"/>
  <c r="AP679" i="1"/>
  <c r="AP115" i="1"/>
  <c r="AP221" i="1"/>
  <c r="AP274" i="1"/>
  <c r="AP303" i="1"/>
  <c r="AP386" i="1"/>
  <c r="AP409" i="1"/>
  <c r="AP465" i="1"/>
  <c r="AP492" i="1"/>
  <c r="AP575" i="1"/>
  <c r="AP628" i="1"/>
  <c r="AP658" i="1"/>
  <c r="AP23" i="1"/>
  <c r="AP60" i="1"/>
  <c r="AP85" i="1"/>
  <c r="AP117" i="1"/>
  <c r="AP143" i="1"/>
  <c r="AP170" i="1"/>
  <c r="AP200" i="1"/>
  <c r="AP223" i="1"/>
  <c r="AP253" i="1"/>
  <c r="AP279" i="1"/>
  <c r="AP305" i="1"/>
  <c r="AP335" i="1"/>
  <c r="AP358" i="1"/>
  <c r="AP388" i="1"/>
  <c r="AP414" i="1"/>
  <c r="AP471" i="1"/>
  <c r="AP494" i="1"/>
  <c r="AP524" i="1"/>
  <c r="AP550" i="1"/>
  <c r="AP577" i="1"/>
  <c r="AP607" i="1"/>
  <c r="AP630" i="1"/>
  <c r="AP660" i="1"/>
  <c r="AP634" i="1"/>
  <c r="AP635" i="1"/>
  <c r="AP557" i="1"/>
  <c r="AP29" i="1"/>
  <c r="AP65" i="1"/>
  <c r="AP96" i="1"/>
  <c r="AP121" i="1"/>
  <c r="AP151" i="1"/>
  <c r="AP177" i="1"/>
  <c r="AP204" i="1"/>
  <c r="AP234" i="1"/>
  <c r="AP257" i="1"/>
  <c r="AP286" i="1"/>
  <c r="AP312" i="1"/>
  <c r="AP339" i="1"/>
  <c r="AP369" i="1"/>
  <c r="AP392" i="1"/>
  <c r="AP422" i="1"/>
  <c r="AP448" i="1"/>
  <c r="AP475" i="1"/>
  <c r="AP505" i="1"/>
  <c r="AP528" i="1"/>
  <c r="AP558" i="1"/>
  <c r="AP584" i="1"/>
  <c r="AP611" i="1"/>
  <c r="AP641" i="1"/>
  <c r="AP664" i="1"/>
  <c r="AP694" i="1"/>
  <c r="AP18" i="1"/>
  <c r="AP49" i="1"/>
  <c r="AP82" i="1"/>
  <c r="AP114" i="1"/>
  <c r="AP137" i="1"/>
  <c r="AP167" i="1"/>
  <c r="AP193" i="1"/>
  <c r="AP220" i="1"/>
  <c r="AP250" i="1"/>
  <c r="AP273" i="1"/>
  <c r="AP302" i="1"/>
  <c r="AP328" i="1"/>
  <c r="AP355" i="1"/>
  <c r="AP385" i="1"/>
  <c r="AP408" i="1"/>
  <c r="AP438" i="1"/>
  <c r="AP464" i="1"/>
  <c r="AP491" i="1"/>
  <c r="AP521" i="1"/>
  <c r="AP544" i="1"/>
  <c r="AP574" i="1"/>
  <c r="AP600" i="1"/>
  <c r="AP627" i="1"/>
  <c r="AP657" i="1"/>
  <c r="AP680" i="1"/>
  <c r="AP138" i="1"/>
  <c r="AP329" i="1"/>
  <c r="AP439" i="1"/>
  <c r="AP522" i="1"/>
  <c r="AP601" i="1"/>
  <c r="AP681" i="1"/>
  <c r="AP441" i="1"/>
  <c r="AP686" i="1"/>
  <c r="AP89" i="1"/>
  <c r="AP148" i="1"/>
  <c r="AP201" i="1"/>
  <c r="AP227" i="1"/>
  <c r="AP283" i="1"/>
  <c r="AP306" i="1"/>
  <c r="AP336" i="1"/>
  <c r="AP362" i="1"/>
  <c r="AP389" i="1"/>
  <c r="AP419" i="1"/>
  <c r="AP472" i="1"/>
  <c r="AP498" i="1"/>
  <c r="AP525" i="1"/>
  <c r="AP555" i="1"/>
  <c r="AP578" i="1"/>
  <c r="AP661" i="1"/>
  <c r="AP691" i="1"/>
  <c r="AP62" i="1"/>
  <c r="AP363" i="1"/>
  <c r="AP473" i="1"/>
  <c r="AP579" i="1"/>
  <c r="AP662" i="1"/>
  <c r="AP26" i="1"/>
  <c r="AP95" i="1"/>
  <c r="AP120" i="1"/>
  <c r="AP150" i="1"/>
  <c r="AP176" i="1"/>
  <c r="AP203" i="1"/>
  <c r="AP233" i="1"/>
  <c r="AP256" i="1"/>
  <c r="AP285" i="1"/>
  <c r="AP311" i="1"/>
  <c r="AP338" i="1"/>
  <c r="AP368" i="1"/>
  <c r="AP391" i="1"/>
  <c r="AP421" i="1"/>
  <c r="AP447" i="1"/>
  <c r="AP474" i="1"/>
  <c r="AP504" i="1"/>
  <c r="AP527" i="1"/>
  <c r="AP583" i="1"/>
  <c r="AP610" i="1"/>
  <c r="AP640" i="1"/>
  <c r="AP663" i="1"/>
  <c r="AP693" i="1"/>
  <c r="AP182" i="1"/>
  <c r="AP559" i="1"/>
  <c r="AP668" i="1"/>
  <c r="AP21" i="1"/>
  <c r="AP55" i="1"/>
  <c r="AP83" i="1"/>
  <c r="AP168" i="1"/>
  <c r="AP194" i="1"/>
  <c r="AP251" i="1"/>
  <c r="AP356" i="1"/>
  <c r="AP545" i="1"/>
  <c r="AP22" i="1"/>
  <c r="AP59" i="1"/>
  <c r="AP84" i="1"/>
  <c r="AP116" i="1"/>
  <c r="AP142" i="1"/>
  <c r="AP169" i="1"/>
  <c r="AP199" i="1"/>
  <c r="AP222" i="1"/>
  <c r="AP252" i="1"/>
  <c r="AP278" i="1"/>
  <c r="AP304" i="1"/>
  <c r="AP334" i="1"/>
  <c r="AP357" i="1"/>
  <c r="AP387" i="1"/>
  <c r="AP413" i="1"/>
  <c r="AP440" i="1"/>
  <c r="AP470" i="1"/>
  <c r="AP493" i="1"/>
  <c r="AP523" i="1"/>
  <c r="AP549" i="1"/>
  <c r="AP576" i="1"/>
  <c r="AP606" i="1"/>
  <c r="AP629" i="1"/>
  <c r="AP659" i="1"/>
  <c r="AP685" i="1"/>
  <c r="AP254" i="1"/>
  <c r="AP608" i="1"/>
  <c r="AP25" i="1"/>
  <c r="AP91" i="1"/>
  <c r="AP119" i="1"/>
  <c r="AP149" i="1"/>
  <c r="AP172" i="1"/>
  <c r="AP202" i="1"/>
  <c r="AP228" i="1"/>
  <c r="AP255" i="1"/>
  <c r="AP284" i="1"/>
  <c r="AP307" i="1"/>
  <c r="AP337" i="1"/>
  <c r="AP390" i="1"/>
  <c r="AP420" i="1"/>
  <c r="AP443" i="1"/>
  <c r="AP499" i="1"/>
  <c r="AP526" i="1"/>
  <c r="AP556" i="1"/>
  <c r="AP609" i="1"/>
  <c r="AP692" i="1"/>
  <c r="AP36" i="1"/>
  <c r="AP66" i="1"/>
  <c r="AP97" i="1"/>
  <c r="AP125" i="1"/>
  <c r="AP205" i="1"/>
  <c r="AP235" i="1"/>
  <c r="AP261" i="1"/>
  <c r="AP287" i="1"/>
  <c r="AP317" i="1"/>
  <c r="AP340" i="1"/>
  <c r="AP370" i="1"/>
  <c r="AP396" i="1"/>
  <c r="AP423" i="1"/>
  <c r="AP453" i="1"/>
  <c r="AP476" i="1"/>
  <c r="AP506" i="1"/>
  <c r="AP532" i="1"/>
  <c r="AP589" i="1"/>
  <c r="AP612" i="1"/>
  <c r="AP642" i="1"/>
  <c r="AP40" i="1"/>
  <c r="AP67" i="1"/>
  <c r="AP98" i="1"/>
  <c r="AP126" i="1"/>
  <c r="AP153" i="1"/>
  <c r="AP183" i="1"/>
  <c r="AP206" i="1"/>
  <c r="AP236" i="1"/>
  <c r="AP262" i="1"/>
  <c r="AP288" i="1"/>
  <c r="AP152" i="1"/>
  <c r="AP24" i="1"/>
  <c r="AP61" i="1"/>
  <c r="AP118" i="1"/>
  <c r="AP171" i="1"/>
  <c r="AP442" i="1"/>
  <c r="AP64" i="1"/>
  <c r="AP41" i="1"/>
  <c r="AP132" i="1"/>
  <c r="AP216" i="1"/>
  <c r="AP295" i="1"/>
  <c r="AP373" i="1"/>
  <c r="AP454" i="1"/>
  <c r="AP511" i="1"/>
  <c r="AP592" i="1"/>
  <c r="AP669" i="1"/>
  <c r="AP42" i="1"/>
  <c r="AP133" i="1"/>
  <c r="AP217" i="1"/>
  <c r="AP300" i="1"/>
  <c r="AP374" i="1"/>
  <c r="AP455" i="1"/>
  <c r="AP515" i="1"/>
  <c r="AP593" i="1"/>
  <c r="AP674" i="1"/>
  <c r="AP43" i="1"/>
  <c r="AP134" i="1"/>
  <c r="AP218" i="1"/>
  <c r="AP318" i="1"/>
  <c r="AP375" i="1"/>
  <c r="AP456" i="1"/>
  <c r="AP533" i="1"/>
  <c r="AP594" i="1"/>
  <c r="AP675" i="1"/>
  <c r="AP46" i="1"/>
  <c r="AP135" i="1"/>
  <c r="AP237" i="1"/>
  <c r="AP319" i="1"/>
  <c r="AP379" i="1"/>
  <c r="AP457" i="1"/>
  <c r="AP538" i="1"/>
  <c r="AP595" i="1"/>
  <c r="AP676" i="1"/>
  <c r="AP47" i="1"/>
  <c r="AP154" i="1"/>
  <c r="AP238" i="1"/>
  <c r="AP320" i="1"/>
  <c r="AP397" i="1"/>
  <c r="AP458" i="1"/>
  <c r="AP539" i="1"/>
  <c r="AP613" i="1"/>
  <c r="AP677" i="1"/>
  <c r="AP71" i="1"/>
  <c r="AP155" i="1"/>
  <c r="AP239" i="1"/>
  <c r="AP321" i="1"/>
  <c r="AP402" i="1"/>
  <c r="AP459" i="1"/>
  <c r="AP540" i="1"/>
  <c r="AP617" i="1"/>
  <c r="AP678" i="1"/>
  <c r="AP159" i="1"/>
  <c r="AP240" i="1"/>
  <c r="AP322" i="1"/>
  <c r="AP403" i="1"/>
  <c r="AP477" i="1"/>
  <c r="AP618" i="1"/>
  <c r="AP77" i="1"/>
  <c r="AP323" i="1"/>
  <c r="AP404" i="1"/>
  <c r="AP542" i="1"/>
  <c r="AP78" i="1"/>
  <c r="AP341" i="1"/>
  <c r="AP482" i="1"/>
  <c r="AP624" i="1"/>
  <c r="AP184" i="1"/>
  <c r="AP406" i="1"/>
  <c r="AP625" i="1"/>
  <c r="AP269" i="1"/>
  <c r="AP188" i="1"/>
  <c r="AP210" i="1"/>
  <c r="AP509" i="1"/>
  <c r="AP647" i="1"/>
  <c r="AP211" i="1"/>
  <c r="AP436" i="1"/>
  <c r="AP651" i="1"/>
  <c r="AP73" i="1"/>
  <c r="AP541" i="1"/>
  <c r="AP244" i="1"/>
  <c r="AP481" i="1"/>
  <c r="AP623" i="1"/>
  <c r="AP165" i="1"/>
  <c r="AP405" i="1"/>
  <c r="AP560" i="1"/>
  <c r="AP79" i="1"/>
  <c r="AP487" i="1"/>
  <c r="AP186" i="1"/>
  <c r="AP644" i="1"/>
  <c r="AP102" i="1"/>
  <c r="AP187" i="1"/>
  <c r="AP271" i="1"/>
  <c r="AP352" i="1"/>
  <c r="AP426" i="1"/>
  <c r="AP507" i="1"/>
  <c r="AP567" i="1"/>
  <c r="AP645" i="1"/>
  <c r="AP103" i="1"/>
  <c r="AP289" i="1"/>
  <c r="AP353" i="1"/>
  <c r="AP430" i="1"/>
  <c r="AP508" i="1"/>
  <c r="AP572" i="1"/>
  <c r="AP646" i="1"/>
  <c r="AP107" i="1"/>
  <c r="AP290" i="1"/>
  <c r="AP371" i="1"/>
  <c r="AP431" i="1"/>
  <c r="AP590" i="1"/>
  <c r="AP294" i="1"/>
  <c r="AP372" i="1"/>
  <c r="AP510" i="1"/>
  <c r="AP591" i="1"/>
  <c r="AP702" i="1"/>
  <c r="AP101" i="1"/>
  <c r="AP270" i="1"/>
  <c r="AP351" i="1"/>
  <c r="AP425" i="1"/>
  <c r="AP489" i="1"/>
  <c r="AP566" i="1"/>
  <c r="AP131" i="1"/>
  <c r="AP160" i="1"/>
  <c r="AP697" i="1"/>
  <c r="AP267" i="1"/>
  <c r="AP698" i="1"/>
  <c r="AP268" i="1"/>
  <c r="AP345" i="1"/>
  <c r="AP561" i="1"/>
  <c r="AP100" i="1"/>
  <c r="AP185" i="1"/>
  <c r="AP346" i="1"/>
  <c r="AP424" i="1"/>
  <c r="AP488" i="1"/>
  <c r="AP562" i="1"/>
  <c r="AP643" i="1"/>
  <c r="AP703" i="1"/>
  <c r="AP35" i="1"/>
  <c r="AP27" i="1"/>
  <c r="AP28" i="1"/>
  <c r="AP20" i="1"/>
  <c r="AP19" i="1"/>
  <c r="AP11" i="1"/>
  <c r="AP9" i="1"/>
  <c r="AQ6" i="1"/>
  <c r="AR4" i="1"/>
  <c r="AN695" i="1"/>
  <c r="AN654" i="1"/>
  <c r="AN450" i="1"/>
  <c r="AN382" i="1"/>
  <c r="AN433" i="1"/>
  <c r="AN195" i="1"/>
  <c r="AM44" i="1"/>
  <c r="AN620" i="1"/>
  <c r="AM109" i="1"/>
  <c r="AN671" i="1"/>
  <c r="AN63" i="1"/>
  <c r="AN501" i="1"/>
  <c r="AN416" i="1"/>
  <c r="AN586" i="1"/>
  <c r="AN212" i="1"/>
  <c r="AN144" i="1"/>
  <c r="AN178" i="1"/>
  <c r="AN280" i="1"/>
  <c r="AN54" i="1"/>
  <c r="AN331" i="1"/>
  <c r="AN552" i="1"/>
  <c r="AN637" i="1"/>
  <c r="AN399" i="1"/>
  <c r="AN45" i="1"/>
  <c r="AN34" i="1"/>
  <c r="AN39" i="1"/>
  <c r="AN263" i="1"/>
  <c r="AN72" i="1"/>
  <c r="AN99" i="1"/>
  <c r="AN161" i="1"/>
  <c r="AN314" i="1"/>
  <c r="AN246" i="1"/>
  <c r="AN467" i="1"/>
  <c r="AN484" i="1"/>
  <c r="AN569" i="1"/>
  <c r="AN90" i="1"/>
  <c r="AN348" i="1"/>
  <c r="AN127" i="1"/>
  <c r="AN110" i="1"/>
  <c r="AN365" i="1"/>
  <c r="AN603" i="1"/>
  <c r="AN229" i="1"/>
  <c r="AN535" i="1"/>
  <c r="AO20" i="1"/>
  <c r="AO35" i="1"/>
  <c r="AO50" i="1"/>
  <c r="AO15" i="1"/>
  <c r="AO31" i="1"/>
  <c r="AO40" i="1"/>
  <c r="AO16" i="1"/>
  <c r="AO28" i="1"/>
  <c r="AO75" i="1"/>
  <c r="AO27" i="1"/>
  <c r="AO70" i="1"/>
  <c r="AO86" i="1"/>
  <c r="AO10" i="1"/>
  <c r="AO52" i="1"/>
  <c r="AO69" i="1"/>
  <c r="AO106" i="1"/>
  <c r="AO113" i="1"/>
  <c r="AO130" i="1"/>
  <c r="AO150" i="1"/>
  <c r="AO172" i="1"/>
  <c r="AO192" i="1"/>
  <c r="AO13" i="1"/>
  <c r="AO26" i="1"/>
  <c r="AO30" i="1"/>
  <c r="AO32" i="1"/>
  <c r="AO78" i="1"/>
  <c r="AO92" i="1"/>
  <c r="AO118" i="1"/>
  <c r="AO119" i="1"/>
  <c r="AO139" i="1"/>
  <c r="AO152" i="1"/>
  <c r="AO171" i="1"/>
  <c r="AO184" i="1"/>
  <c r="AO202" i="1"/>
  <c r="AO227" i="1"/>
  <c r="AO11" i="1"/>
  <c r="AO42" i="1"/>
  <c r="AO47" i="1"/>
  <c r="AO66" i="1"/>
  <c r="AO71" i="1"/>
  <c r="AO73" i="1"/>
  <c r="AO120" i="1"/>
  <c r="AO140" i="1"/>
  <c r="AO141" i="1"/>
  <c r="AO153" i="1"/>
  <c r="AO173" i="1"/>
  <c r="AO185" i="1"/>
  <c r="AO197" i="1"/>
  <c r="AO46" i="1"/>
  <c r="AO51" i="1"/>
  <c r="AO65" i="1"/>
  <c r="AO84" i="1"/>
  <c r="AO111" i="1"/>
  <c r="AO116" i="1"/>
  <c r="AO149" i="1"/>
  <c r="AO174" i="1"/>
  <c r="AO182" i="1"/>
  <c r="AO207" i="1"/>
  <c r="AO208" i="1"/>
  <c r="AO219" i="1"/>
  <c r="AO232" i="1"/>
  <c r="AO253" i="1"/>
  <c r="AO274" i="1"/>
  <c r="AO295" i="1"/>
  <c r="AO312" i="1"/>
  <c r="AO328" i="1"/>
  <c r="AO345" i="1"/>
  <c r="AO355" i="1"/>
  <c r="AO372" i="1"/>
  <c r="AO387" i="1"/>
  <c r="AO59" i="1"/>
  <c r="AO95" i="1"/>
  <c r="AO125" i="1"/>
  <c r="AO131" i="1"/>
  <c r="AO136" i="1"/>
  <c r="AO158" i="1"/>
  <c r="AO209" i="1"/>
  <c r="AO220" i="1"/>
  <c r="AO243" i="1"/>
  <c r="AO248" i="1"/>
  <c r="AO269" i="1"/>
  <c r="AO290" i="1"/>
  <c r="AO307" i="1"/>
  <c r="AO323" i="1"/>
  <c r="AO340" i="1"/>
  <c r="AO350" i="1"/>
  <c r="AO367" i="1"/>
  <c r="AO56" i="1"/>
  <c r="AO76" i="1"/>
  <c r="AO82" i="1"/>
  <c r="AO96" i="1"/>
  <c r="AO179" i="1"/>
  <c r="AO193" i="1"/>
  <c r="AO200" i="1"/>
  <c r="AO244" i="1"/>
  <c r="AO259" i="1"/>
  <c r="AO302" i="1"/>
  <c r="AO341" i="1"/>
  <c r="AO357" i="1"/>
  <c r="AO370" i="1"/>
  <c r="AO414" i="1"/>
  <c r="AO419" i="1"/>
  <c r="AO434" i="1"/>
  <c r="AO461" i="1"/>
  <c r="AO478" i="1"/>
  <c r="AO499" i="1"/>
  <c r="AO516" i="1"/>
  <c r="AO533" i="1"/>
  <c r="AO548" i="1"/>
  <c r="AO565" i="1"/>
  <c r="AO571" i="1"/>
  <c r="AO587" i="1"/>
  <c r="AO604" i="1"/>
  <c r="AO621" i="1"/>
  <c r="AO638" i="1"/>
  <c r="AO655" i="1"/>
  <c r="AO672" i="1"/>
  <c r="AO688" i="1"/>
  <c r="AO19" i="1"/>
  <c r="AO93" i="1"/>
  <c r="AO115" i="1"/>
  <c r="AO122" i="1"/>
  <c r="AO148" i="1"/>
  <c r="AO155" i="1"/>
  <c r="AO163" i="1"/>
  <c r="AO177" i="1"/>
  <c r="AO188" i="1"/>
  <c r="AO203" i="1"/>
  <c r="AO215" i="1"/>
  <c r="AO313" i="1"/>
  <c r="AO317" i="1"/>
  <c r="AO356" i="1"/>
  <c r="AO369" i="1"/>
  <c r="AO381" i="1"/>
  <c r="AO386" i="1"/>
  <c r="AO394" i="1"/>
  <c r="AO409" i="1"/>
  <c r="AO430" i="1"/>
  <c r="AO445" i="1"/>
  <c r="AO456" i="1"/>
  <c r="AO473" i="1"/>
  <c r="AO494" i="1"/>
  <c r="AO511" i="1"/>
  <c r="AO528" i="1"/>
  <c r="AO543" i="1"/>
  <c r="AO560" i="1"/>
  <c r="AO582" i="1"/>
  <c r="AO598" i="1"/>
  <c r="AO615" i="1"/>
  <c r="AO632" i="1"/>
  <c r="AO649" i="1"/>
  <c r="AO666" i="1"/>
  <c r="AO683" i="1"/>
  <c r="AO12" i="1"/>
  <c r="AO17" i="1"/>
  <c r="AO48" i="1"/>
  <c r="AO61" i="1"/>
  <c r="AO85" i="1"/>
  <c r="AO112" i="1"/>
  <c r="AO165" i="1"/>
  <c r="AO334" i="1"/>
  <c r="AO346" i="1"/>
  <c r="AO354" i="1"/>
  <c r="AO405" i="1"/>
  <c r="AO420" i="1"/>
  <c r="AO432" i="1"/>
  <c r="AO437" i="1"/>
  <c r="AO449" i="1"/>
  <c r="AO462" i="1"/>
  <c r="AO475" i="1"/>
  <c r="AO490" i="1"/>
  <c r="AO503" i="1"/>
  <c r="AO515" i="1"/>
  <c r="AO556" i="1"/>
  <c r="AO568" i="1"/>
  <c r="AO570" i="1"/>
  <c r="AO596" i="1"/>
  <c r="AO609" i="1"/>
  <c r="AO645" i="1"/>
  <c r="AO658" i="1"/>
  <c r="AO670" i="1"/>
  <c r="AO190" i="1"/>
  <c r="AO206" i="1"/>
  <c r="AO233" i="1"/>
  <c r="AO239" i="1"/>
  <c r="AO256" i="1"/>
  <c r="AO296" i="1"/>
  <c r="AO373" i="1"/>
  <c r="AO379" i="1"/>
  <c r="AO447" i="1"/>
  <c r="AO53" i="1"/>
  <c r="AO62" i="1"/>
  <c r="AO79" i="1"/>
  <c r="AO105" i="1"/>
  <c r="AO108" i="1"/>
  <c r="AO123" i="1"/>
  <c r="AO132" i="1"/>
  <c r="AO159" i="1"/>
  <c r="AO176" i="1"/>
  <c r="AO187" i="1"/>
  <c r="AO204" i="1"/>
  <c r="AO224" i="1"/>
  <c r="AO230" i="1"/>
  <c r="AO247" i="1"/>
  <c r="AO264" i="1"/>
  <c r="AO270" i="1"/>
  <c r="AO281" i="1"/>
  <c r="AO287" i="1"/>
  <c r="AO343" i="1"/>
  <c r="AO363" i="1"/>
  <c r="AO404" i="1"/>
  <c r="AO431" i="1"/>
  <c r="AO436" i="1"/>
  <c r="AO448" i="1"/>
  <c r="AO474" i="1"/>
  <c r="AO489" i="1"/>
  <c r="AO502" i="1"/>
  <c r="AO514" i="1"/>
  <c r="AO527" i="1"/>
  <c r="AO555" i="1"/>
  <c r="AO567" i="1"/>
  <c r="AO581" i="1"/>
  <c r="AO595" i="1"/>
  <c r="AO608" i="1"/>
  <c r="AO644" i="1"/>
  <c r="AO657" i="1"/>
  <c r="AO669" i="1"/>
  <c r="AO682" i="1"/>
  <c r="AO14" i="1"/>
  <c r="AO91" i="1"/>
  <c r="AO143" i="1"/>
  <c r="AO151" i="1"/>
  <c r="AO168" i="1"/>
  <c r="AO250" i="1"/>
  <c r="AO267" i="1"/>
  <c r="AO273" i="1"/>
  <c r="AO284" i="1"/>
  <c r="AO360" i="1"/>
  <c r="AO384" i="1"/>
  <c r="AO415" i="1"/>
  <c r="AO435" i="1"/>
  <c r="AO43" i="1"/>
  <c r="AO102" i="1"/>
  <c r="AO147" i="1"/>
  <c r="AO157" i="1"/>
  <c r="AO181" i="1"/>
  <c r="AO214" i="1"/>
  <c r="AO252" i="1"/>
  <c r="AO255" i="1"/>
  <c r="AO292" i="1"/>
  <c r="AO316" i="1"/>
  <c r="AO472" i="1"/>
  <c r="AO508" i="1"/>
  <c r="AO561" i="1"/>
  <c r="AO614" i="1"/>
  <c r="AO627" i="1"/>
  <c r="AO663" i="1"/>
  <c r="AO697" i="1"/>
  <c r="AO36" i="1"/>
  <c r="AO191" i="1"/>
  <c r="AO225" i="1"/>
  <c r="AO258" i="1"/>
  <c r="AO374" i="1"/>
  <c r="AO521" i="1"/>
  <c r="AO538" i="1"/>
  <c r="AO591" i="1"/>
  <c r="AO633" i="1"/>
  <c r="AO640" i="1"/>
  <c r="AO676" i="1"/>
  <c r="AO693" i="1"/>
  <c r="AO703" i="1"/>
  <c r="AO351" i="1"/>
  <c r="AO395" i="1"/>
  <c r="AO423" i="1"/>
  <c r="AO425" i="1"/>
  <c r="AO457" i="1"/>
  <c r="AO464" i="1"/>
  <c r="AO488" i="1"/>
  <c r="AO500" i="1"/>
  <c r="AO530" i="1"/>
  <c r="AO574" i="1"/>
  <c r="AO580" i="1"/>
  <c r="AO600" i="1"/>
  <c r="AO607" i="1"/>
  <c r="AO636" i="1"/>
  <c r="AO656" i="1"/>
  <c r="AO685" i="1"/>
  <c r="AO60" i="1"/>
  <c r="AO167" i="1"/>
  <c r="AO175" i="1"/>
  <c r="AO183" i="1"/>
  <c r="AO222" i="1"/>
  <c r="AO377" i="1"/>
  <c r="AO380" i="1"/>
  <c r="AO408" i="1"/>
  <c r="AO410" i="1"/>
  <c r="AO438" i="1"/>
  <c r="AO440" i="1"/>
  <c r="AO491" i="1"/>
  <c r="AO497" i="1"/>
  <c r="AO544" i="1"/>
  <c r="AO583" i="1"/>
  <c r="AO646" i="1"/>
  <c r="AO652" i="1"/>
  <c r="AO226" i="1"/>
  <c r="AO64" i="1"/>
  <c r="AO156" i="1"/>
  <c r="AO198" i="1"/>
  <c r="AO235" i="1"/>
  <c r="AO238" i="1"/>
  <c r="AO275" i="1"/>
  <c r="AO304" i="1"/>
  <c r="AO327" i="1"/>
  <c r="AO342" i="1"/>
  <c r="AO359" i="1"/>
  <c r="AO362" i="1"/>
  <c r="AO388" i="1"/>
  <c r="AO421" i="1"/>
  <c r="AO453" i="1"/>
  <c r="AO505" i="1"/>
  <c r="AO517" i="1"/>
  <c r="AO524" i="1"/>
  <c r="AO558" i="1"/>
  <c r="AO564" i="1"/>
  <c r="AO588" i="1"/>
  <c r="AO594" i="1"/>
  <c r="AO624" i="1"/>
  <c r="AO630" i="1"/>
  <c r="AO660" i="1"/>
  <c r="AO673" i="1"/>
  <c r="AO679" i="1"/>
  <c r="AO700" i="1"/>
  <c r="AO299" i="1"/>
  <c r="AO319" i="1"/>
  <c r="AO371" i="1"/>
  <c r="AO383" i="1"/>
  <c r="AO406" i="1"/>
  <c r="AO485" i="1"/>
  <c r="AO577" i="1"/>
  <c r="AO18" i="1"/>
  <c r="AO21" i="1"/>
  <c r="AO25" i="1"/>
  <c r="AO114" i="1"/>
  <c r="AO124" i="1"/>
  <c r="AO166" i="1"/>
  <c r="AO211" i="1"/>
  <c r="AO218" i="1"/>
  <c r="AO241" i="1"/>
  <c r="AO278" i="1"/>
  <c r="AO310" i="1"/>
  <c r="AO330" i="1"/>
  <c r="AO366" i="1"/>
  <c r="AO391" i="1"/>
  <c r="AO393" i="1"/>
  <c r="AO455" i="1"/>
  <c r="AO541" i="1"/>
  <c r="AO643" i="1"/>
  <c r="AO690" i="1"/>
  <c r="AO261" i="1"/>
  <c r="AO322" i="1"/>
  <c r="AO325" i="1"/>
  <c r="AO401" i="1"/>
  <c r="AO480" i="1"/>
  <c r="AO550" i="1"/>
  <c r="AO597" i="1"/>
  <c r="AO610" i="1"/>
  <c r="AO616" i="1"/>
  <c r="AO29" i="1"/>
  <c r="AO41" i="1"/>
  <c r="AO49" i="1"/>
  <c r="AO74" i="1"/>
  <c r="AO104" i="1"/>
  <c r="AO133" i="1"/>
  <c r="AO337" i="1"/>
  <c r="AO397" i="1"/>
  <c r="AO199" i="1"/>
  <c r="AO293" i="1"/>
  <c r="AO9" i="1"/>
  <c r="AO87" i="1"/>
  <c r="AO100" i="1"/>
  <c r="AO162" i="1"/>
  <c r="AO228" i="1"/>
  <c r="AO251" i="1"/>
  <c r="AO266" i="1"/>
  <c r="AO324" i="1"/>
  <c r="AO353" i="1"/>
  <c r="AO417" i="1"/>
  <c r="AO443" i="1"/>
  <c r="AO446" i="1"/>
  <c r="AO22" i="1"/>
  <c r="AO154" i="1"/>
  <c r="AO180" i="1"/>
  <c r="AO265" i="1"/>
  <c r="AO68" i="1"/>
  <c r="AO80" i="1"/>
  <c r="AO101" i="1"/>
  <c r="AO126" i="1"/>
  <c r="AO231" i="1"/>
  <c r="AO33" i="1"/>
  <c r="AO83" i="1"/>
  <c r="AO97" i="1"/>
  <c r="AO121" i="1"/>
  <c r="AO213" i="1"/>
  <c r="AO260" i="1"/>
  <c r="AO277" i="1"/>
  <c r="AO283" i="1"/>
  <c r="AO308" i="1"/>
  <c r="AO335" i="1"/>
  <c r="AO368" i="1"/>
  <c r="AO398" i="1"/>
  <c r="AO400" i="1"/>
  <c r="AO470" i="1"/>
  <c r="AO479" i="1"/>
  <c r="AO498" i="1"/>
  <c r="AO507" i="1"/>
  <c r="AO547" i="1"/>
  <c r="AO142" i="1"/>
  <c r="AO196" i="1"/>
  <c r="AO242" i="1"/>
  <c r="AO303" i="1"/>
  <c r="AO329" i="1"/>
  <c r="AO103" i="1"/>
  <c r="AO186" i="1"/>
  <c r="AO234" i="1"/>
  <c r="AO237" i="1"/>
  <c r="AO333" i="1"/>
  <c r="AO426" i="1"/>
  <c r="AO451" i="1"/>
  <c r="AO465" i="1"/>
  <c r="AO486" i="1"/>
  <c r="AO487" i="1"/>
  <c r="AO536" i="1"/>
  <c r="AO537" i="1"/>
  <c r="AO573" i="1"/>
  <c r="AO628" i="1"/>
  <c r="AO634" i="1"/>
  <c r="AO678" i="1"/>
  <c r="AO684" i="1"/>
  <c r="AO677" i="1"/>
  <c r="AO24" i="1"/>
  <c r="AO38" i="1"/>
  <c r="AO170" i="1"/>
  <c r="AO254" i="1"/>
  <c r="AO257" i="1"/>
  <c r="AO301" i="1"/>
  <c r="AO336" i="1"/>
  <c r="AO364" i="1"/>
  <c r="AO629" i="1"/>
  <c r="AO635" i="1"/>
  <c r="AO55" i="1"/>
  <c r="AO67" i="1"/>
  <c r="AO94" i="1"/>
  <c r="AO117" i="1"/>
  <c r="AO129" i="1"/>
  <c r="AO221" i="1"/>
  <c r="AO286" i="1"/>
  <c r="AO300" i="1"/>
  <c r="AO315" i="1"/>
  <c r="AO389" i="1"/>
  <c r="AO444" i="1"/>
  <c r="AO135" i="1"/>
  <c r="AO160" i="1"/>
  <c r="AO268" i="1"/>
  <c r="AO272" i="1"/>
  <c r="AO282" i="1"/>
  <c r="AO311" i="1"/>
  <c r="AO506" i="1"/>
  <c r="AO542" i="1"/>
  <c r="AO551" i="1"/>
  <c r="AO686" i="1"/>
  <c r="AO216" i="1"/>
  <c r="AO358" i="1"/>
  <c r="AO590" i="1"/>
  <c r="AO691" i="1"/>
  <c r="AO694" i="1"/>
  <c r="AO291" i="1"/>
  <c r="AO439" i="1"/>
  <c r="AO522" i="1"/>
  <c r="AO164" i="1"/>
  <c r="AO294" i="1"/>
  <c r="AO459" i="1"/>
  <c r="AO460" i="1"/>
  <c r="AO576" i="1"/>
  <c r="AO579" i="1"/>
  <c r="AO276" i="1"/>
  <c r="AO338" i="1"/>
  <c r="AO454" i="1"/>
  <c r="AO504" i="1"/>
  <c r="AO23" i="1"/>
  <c r="AO138" i="1"/>
  <c r="AO236" i="1"/>
  <c r="AO262" i="1"/>
  <c r="AO289" i="1"/>
  <c r="AO306" i="1"/>
  <c r="AO375" i="1"/>
  <c r="AO429" i="1"/>
  <c r="AO471" i="1"/>
  <c r="AO477" i="1"/>
  <c r="AO496" i="1"/>
  <c r="AO513" i="1"/>
  <c r="AO531" i="1"/>
  <c r="AO540" i="1"/>
  <c r="AO549" i="1"/>
  <c r="AO572" i="1"/>
  <c r="AO575" i="1"/>
  <c r="AO578" i="1"/>
  <c r="AO692" i="1"/>
  <c r="AO529" i="1"/>
  <c r="AO585" i="1"/>
  <c r="AO593" i="1"/>
  <c r="AO189" i="1"/>
  <c r="AO194" i="1"/>
  <c r="AO321" i="1"/>
  <c r="AO390" i="1"/>
  <c r="AO407" i="1"/>
  <c r="AO424" i="1"/>
  <c r="AO562" i="1"/>
  <c r="AO618" i="1"/>
  <c r="AO641" i="1"/>
  <c r="AO662" i="1"/>
  <c r="AO428" i="1"/>
  <c r="AO510" i="1"/>
  <c r="AO622" i="1"/>
  <c r="AO702" i="1"/>
  <c r="AO271" i="1"/>
  <c r="AO285" i="1"/>
  <c r="AO339" i="1"/>
  <c r="AO344" i="1"/>
  <c r="AO422" i="1"/>
  <c r="AO481" i="1"/>
  <c r="AO483" i="1"/>
  <c r="AO58" i="1"/>
  <c r="AO279" i="1"/>
  <c r="AO665" i="1"/>
  <c r="AO687" i="1"/>
  <c r="AO210" i="1"/>
  <c r="AO245" i="1"/>
  <c r="AO361" i="1"/>
  <c r="AO412" i="1"/>
  <c r="AO539" i="1"/>
  <c r="AO599" i="1"/>
  <c r="AO674" i="1"/>
  <c r="AO612" i="1"/>
  <c r="AO37" i="1"/>
  <c r="AO463" i="1"/>
  <c r="AO492" i="1"/>
  <c r="AO519" i="1"/>
  <c r="AO546" i="1"/>
  <c r="AO631" i="1"/>
  <c r="AO653" i="1"/>
  <c r="AO675" i="1"/>
  <c r="AO223" i="1"/>
  <c r="AO309" i="1"/>
  <c r="AO318" i="1"/>
  <c r="AO347" i="1"/>
  <c r="AO403" i="1"/>
  <c r="AO553" i="1"/>
  <c r="AO557" i="1"/>
  <c r="AO592" i="1"/>
  <c r="AO605" i="1"/>
  <c r="AO613" i="1"/>
  <c r="AO699" i="1"/>
  <c r="AO458" i="1"/>
  <c r="AO288" i="1"/>
  <c r="AO332" i="1"/>
  <c r="AO617" i="1"/>
  <c r="AO626" i="1"/>
  <c r="AO639" i="1"/>
  <c r="AO648" i="1"/>
  <c r="AO661" i="1"/>
  <c r="AO128" i="1"/>
  <c r="AO326" i="1"/>
  <c r="AO468" i="1"/>
  <c r="AO512" i="1"/>
  <c r="AO651" i="1"/>
  <c r="AO145" i="1"/>
  <c r="AO169" i="1"/>
  <c r="AO217" i="1"/>
  <c r="AO249" i="1"/>
  <c r="AO305" i="1"/>
  <c r="AO396" i="1"/>
  <c r="AO526" i="1"/>
  <c r="AO532" i="1"/>
  <c r="AO668" i="1"/>
  <c r="AO352" i="1"/>
  <c r="AO452" i="1"/>
  <c r="AO77" i="1"/>
  <c r="AO88" i="1"/>
  <c r="AO298" i="1"/>
  <c r="AO392" i="1"/>
  <c r="AO495" i="1"/>
  <c r="AO534" i="1"/>
  <c r="AO559" i="1"/>
  <c r="AO385" i="1"/>
  <c r="AO659" i="1"/>
  <c r="AO611" i="1"/>
  <c r="AO554" i="1"/>
  <c r="AO601" i="1"/>
  <c r="AO482" i="1"/>
  <c r="AO664" i="1"/>
  <c r="AO619" i="1"/>
  <c r="AO642" i="1"/>
  <c r="AO107" i="1"/>
  <c r="AO545" i="1"/>
  <c r="AO623" i="1"/>
  <c r="AO427" i="1"/>
  <c r="AO466" i="1"/>
  <c r="AO681" i="1"/>
  <c r="AO418" i="1"/>
  <c r="AO89" i="1"/>
  <c r="AO476" i="1"/>
  <c r="AO701" i="1"/>
  <c r="AO566" i="1"/>
  <c r="AO442" i="1"/>
  <c r="AO469" i="1"/>
  <c r="AO134" i="1"/>
  <c r="AO57" i="1"/>
  <c r="AO320" i="1"/>
  <c r="AO606" i="1"/>
  <c r="AO201" i="1"/>
  <c r="AO411" i="1"/>
  <c r="AO523" i="1"/>
  <c r="AO146" i="1"/>
  <c r="AO378" i="1"/>
  <c r="AO667" i="1"/>
  <c r="AO98" i="1"/>
  <c r="AO137" i="1"/>
  <c r="AO240" i="1"/>
  <c r="AO402" i="1"/>
  <c r="AO520" i="1"/>
  <c r="AO584" i="1"/>
  <c r="AO680" i="1"/>
  <c r="AO698" i="1"/>
  <c r="AO349" i="1"/>
  <c r="AO441" i="1"/>
  <c r="AO563" i="1"/>
  <c r="AO589" i="1"/>
  <c r="AO413" i="1"/>
  <c r="AO205" i="1"/>
  <c r="AO493" i="1"/>
  <c r="AO509" i="1"/>
  <c r="AO602" i="1"/>
  <c r="AO625" i="1"/>
  <c r="AO647" i="1"/>
  <c r="AO650" i="1"/>
  <c r="AO376" i="1"/>
  <c r="AO525" i="1"/>
  <c r="AN297" i="1"/>
  <c r="AN518" i="1"/>
  <c r="AN81" i="1"/>
  <c r="AN689" i="1"/>
  <c r="AL8" i="1" l="1"/>
  <c r="AF13" i="10"/>
  <c r="AF15" i="10" s="1"/>
  <c r="AV12" i="10"/>
  <c r="AV11" i="10"/>
  <c r="AV7" i="8"/>
  <c r="AV8" i="8" s="1"/>
  <c r="AU5" i="8"/>
  <c r="AP689" i="1"/>
  <c r="AP90" i="1"/>
  <c r="AP695" i="1"/>
  <c r="AP72" i="1"/>
  <c r="AX178" i="8"/>
  <c r="AX569" i="8"/>
  <c r="AX161" i="8"/>
  <c r="AX45" i="8"/>
  <c r="AX348" i="8"/>
  <c r="AX620" i="8"/>
  <c r="AX654" i="8"/>
  <c r="AX110" i="8"/>
  <c r="AX501" i="8"/>
  <c r="AX263" i="8"/>
  <c r="AX450" i="8"/>
  <c r="AW109" i="8"/>
  <c r="AX81" i="8"/>
  <c r="AX603" i="8"/>
  <c r="AX90" i="8"/>
  <c r="AX39" i="8"/>
  <c r="AX416" i="8"/>
  <c r="AX518" i="8"/>
  <c r="AX127" i="8"/>
  <c r="AY703" i="8"/>
  <c r="AY687" i="8"/>
  <c r="AY693" i="8"/>
  <c r="AY682" i="8"/>
  <c r="AY699" i="8"/>
  <c r="AY670" i="8"/>
  <c r="AY651" i="8"/>
  <c r="AY702" i="8"/>
  <c r="AY669" i="8"/>
  <c r="AY674" i="8"/>
  <c r="AY648" i="8"/>
  <c r="AY632" i="8"/>
  <c r="AY685" i="8"/>
  <c r="AY666" i="8"/>
  <c r="AY659" i="8"/>
  <c r="AY638" i="8"/>
  <c r="AY622" i="8"/>
  <c r="AY606" i="8"/>
  <c r="AY673" i="8"/>
  <c r="AY679" i="8"/>
  <c r="AY677" i="8"/>
  <c r="AY667" i="8"/>
  <c r="AY697" i="8"/>
  <c r="AY698" i="8"/>
  <c r="AY690" i="8"/>
  <c r="AY691" i="8"/>
  <c r="AY664" i="8"/>
  <c r="AY652" i="8"/>
  <c r="AY645" i="8"/>
  <c r="AY624" i="8"/>
  <c r="AY657" i="8"/>
  <c r="AY653" i="8"/>
  <c r="AY676" i="8"/>
  <c r="AY672" i="8"/>
  <c r="AY683" i="8"/>
  <c r="AY681" i="8"/>
  <c r="AY656" i="8"/>
  <c r="AY644" i="8"/>
  <c r="AY610" i="8"/>
  <c r="AY684" i="8"/>
  <c r="AY668" i="8"/>
  <c r="AY660" i="8"/>
  <c r="AY643" i="8"/>
  <c r="AY642" i="8"/>
  <c r="AY655" i="8"/>
  <c r="AY650" i="8"/>
  <c r="AY696" i="8"/>
  <c r="AY661" i="8"/>
  <c r="AY616" i="8"/>
  <c r="AY609" i="8"/>
  <c r="AY604" i="8"/>
  <c r="AY602" i="8"/>
  <c r="AY592" i="8"/>
  <c r="AY576" i="8"/>
  <c r="AY630" i="8"/>
  <c r="AY615" i="8"/>
  <c r="AY587" i="8"/>
  <c r="AY701" i="8"/>
  <c r="AY680" i="8"/>
  <c r="AY662" i="8"/>
  <c r="AY633" i="8"/>
  <c r="AY621" i="8"/>
  <c r="AY692" i="8"/>
  <c r="AY593" i="8"/>
  <c r="AY577" i="8"/>
  <c r="AY639" i="8"/>
  <c r="AY626" i="8"/>
  <c r="AY611" i="8"/>
  <c r="AY597" i="8"/>
  <c r="AY581" i="8"/>
  <c r="AY575" i="8"/>
  <c r="AY572" i="8"/>
  <c r="AY551" i="8"/>
  <c r="AY663" i="8"/>
  <c r="AY625" i="8"/>
  <c r="AY613" i="8"/>
  <c r="AY594" i="8"/>
  <c r="AY607" i="8"/>
  <c r="AY584" i="8"/>
  <c r="AY566" i="8"/>
  <c r="AY560" i="8"/>
  <c r="AY553" i="8"/>
  <c r="AY536" i="8"/>
  <c r="AY520" i="8"/>
  <c r="AY504" i="8"/>
  <c r="AY658" i="8"/>
  <c r="AY614" i="8"/>
  <c r="AY599" i="8"/>
  <c r="AY595" i="8"/>
  <c r="AY588" i="8"/>
  <c r="AY546" i="8"/>
  <c r="AY700" i="8"/>
  <c r="AY618" i="8"/>
  <c r="AY617" i="8"/>
  <c r="AY563" i="8"/>
  <c r="AY537" i="8"/>
  <c r="AY521" i="8"/>
  <c r="AY505" i="8"/>
  <c r="AY489" i="8"/>
  <c r="AY636" i="8"/>
  <c r="AY596" i="8"/>
  <c r="AY565" i="8"/>
  <c r="AY529" i="8"/>
  <c r="AY526" i="8"/>
  <c r="AY523" i="8"/>
  <c r="AY517" i="8"/>
  <c r="AY491" i="8"/>
  <c r="AY478" i="8"/>
  <c r="AY462" i="8"/>
  <c r="AY446" i="8"/>
  <c r="AY556" i="8"/>
  <c r="AY555" i="8"/>
  <c r="AY631" i="8"/>
  <c r="AY628" i="8"/>
  <c r="AY641" i="8"/>
  <c r="AY640" i="8"/>
  <c r="AY635" i="8"/>
  <c r="AY600" i="8"/>
  <c r="AY591" i="8"/>
  <c r="AY579" i="8"/>
  <c r="AY557" i="8"/>
  <c r="AY514" i="8"/>
  <c r="AY508" i="8"/>
  <c r="AY502" i="8"/>
  <c r="AY479" i="8"/>
  <c r="AY463" i="8"/>
  <c r="AY447" i="8"/>
  <c r="AY431" i="8"/>
  <c r="AY558" i="8"/>
  <c r="AY545" i="8"/>
  <c r="AY543" i="8"/>
  <c r="AY531" i="8"/>
  <c r="AY496" i="8"/>
  <c r="AY480" i="8"/>
  <c r="AY457" i="8"/>
  <c r="AY454" i="8"/>
  <c r="AY448" i="8"/>
  <c r="AY441" i="8"/>
  <c r="AY434" i="8"/>
  <c r="AY427" i="8"/>
  <c r="AY405" i="8"/>
  <c r="AY567" i="8"/>
  <c r="AY510" i="8"/>
  <c r="AY509" i="8"/>
  <c r="AY495" i="8"/>
  <c r="AY483" i="8"/>
  <c r="AY477" i="8"/>
  <c r="AY474" i="8"/>
  <c r="AY590" i="8"/>
  <c r="AY571" i="8"/>
  <c r="AY547" i="8"/>
  <c r="AY694" i="8"/>
  <c r="AY649" i="8"/>
  <c r="AY585" i="8"/>
  <c r="AY550" i="8"/>
  <c r="AY528" i="8"/>
  <c r="AY524" i="8"/>
  <c r="AY512" i="8"/>
  <c r="AY499" i="8"/>
  <c r="AY498" i="8"/>
  <c r="AY497" i="8"/>
  <c r="AY494" i="8"/>
  <c r="AY487" i="8"/>
  <c r="AY471" i="8"/>
  <c r="AY468" i="8"/>
  <c r="AY465" i="8"/>
  <c r="AY459" i="8"/>
  <c r="AY406" i="8"/>
  <c r="AY390" i="8"/>
  <c r="AY374" i="8"/>
  <c r="AY678" i="8"/>
  <c r="AY608" i="8"/>
  <c r="AY580" i="8"/>
  <c r="AY578" i="8"/>
  <c r="AY573" i="8"/>
  <c r="AY559" i="8"/>
  <c r="AY554" i="8"/>
  <c r="AY530" i="8"/>
  <c r="AY522" i="8"/>
  <c r="AY481" i="8"/>
  <c r="AY420" i="8"/>
  <c r="AY396" i="8"/>
  <c r="AY378" i="8"/>
  <c r="AY371" i="8"/>
  <c r="AY564" i="8"/>
  <c r="AY525" i="8"/>
  <c r="AY456" i="8"/>
  <c r="AY393" i="8"/>
  <c r="AY364" i="8"/>
  <c r="AY665" i="8"/>
  <c r="AY627" i="8"/>
  <c r="AY533" i="8"/>
  <c r="AY688" i="8"/>
  <c r="AY675" i="8"/>
  <c r="AY647" i="8"/>
  <c r="AY589" i="8"/>
  <c r="AY534" i="8"/>
  <c r="AY519" i="8"/>
  <c r="AY485" i="8"/>
  <c r="AY464" i="8"/>
  <c r="AY449" i="8"/>
  <c r="AY426" i="8"/>
  <c r="AY413" i="8"/>
  <c r="AY407" i="8"/>
  <c r="AY388" i="8"/>
  <c r="AY686" i="8"/>
  <c r="AY541" i="8"/>
  <c r="AY539" i="8"/>
  <c r="AY516" i="8"/>
  <c r="AY445" i="8"/>
  <c r="AY439" i="8"/>
  <c r="AY401" i="8"/>
  <c r="AY397" i="8"/>
  <c r="AY372" i="8"/>
  <c r="AY344" i="8"/>
  <c r="AY328" i="8"/>
  <c r="AY312" i="8"/>
  <c r="AY296" i="8"/>
  <c r="AY264" i="8"/>
  <c r="AY248" i="8"/>
  <c r="AY232" i="8"/>
  <c r="AY216" i="8"/>
  <c r="AY200" i="8"/>
  <c r="AY184" i="8"/>
  <c r="AY168" i="8"/>
  <c r="AY152" i="8"/>
  <c r="AY583" i="8"/>
  <c r="AY568" i="8"/>
  <c r="AY515" i="8"/>
  <c r="AY437" i="8"/>
  <c r="AY430" i="8"/>
  <c r="AY421" i="8"/>
  <c r="AY415" i="8"/>
  <c r="AY408" i="8"/>
  <c r="AY379" i="8"/>
  <c r="AY358" i="8"/>
  <c r="AY355" i="8"/>
  <c r="AY339" i="8"/>
  <c r="AY323" i="8"/>
  <c r="AY307" i="8"/>
  <c r="AY291" i="8"/>
  <c r="AY275" i="8"/>
  <c r="AY259" i="8"/>
  <c r="AY243" i="8"/>
  <c r="AY227" i="8"/>
  <c r="AY211" i="8"/>
  <c r="AY179" i="8"/>
  <c r="AY163" i="8"/>
  <c r="AY147" i="8"/>
  <c r="AY562" i="8"/>
  <c r="AY511" i="8"/>
  <c r="AY469" i="8"/>
  <c r="AY452" i="8"/>
  <c r="AY582" i="8"/>
  <c r="AY506" i="8"/>
  <c r="AY493" i="8"/>
  <c r="AY455" i="8"/>
  <c r="AY428" i="8"/>
  <c r="AY381" i="8"/>
  <c r="AY380" i="8"/>
  <c r="AY345" i="8"/>
  <c r="AY329" i="8"/>
  <c r="AY313" i="8"/>
  <c r="AY281" i="8"/>
  <c r="AY265" i="8"/>
  <c r="AY249" i="8"/>
  <c r="AY233" i="8"/>
  <c r="AY217" i="8"/>
  <c r="AY201" i="8"/>
  <c r="AY185" i="8"/>
  <c r="AY169" i="8"/>
  <c r="AY153" i="8"/>
  <c r="AY542" i="8"/>
  <c r="AY410" i="8"/>
  <c r="AY391" i="8"/>
  <c r="AY376" i="8"/>
  <c r="AY335" i="8"/>
  <c r="AY326" i="8"/>
  <c r="AY299" i="8"/>
  <c r="AY271" i="8"/>
  <c r="AY262" i="8"/>
  <c r="AY235" i="8"/>
  <c r="AY226" i="8"/>
  <c r="AY598" i="8"/>
  <c r="AY561" i="8"/>
  <c r="AY440" i="8"/>
  <c r="AY354" i="8"/>
  <c r="AY325" i="8"/>
  <c r="AY298" i="8"/>
  <c r="AY290" i="8"/>
  <c r="AY261" i="8"/>
  <c r="AY234" i="8"/>
  <c r="AY225" i="8"/>
  <c r="AY206" i="8"/>
  <c r="AY472" i="8"/>
  <c r="AY453" i="8"/>
  <c r="AY503" i="8"/>
  <c r="AY476" i="8"/>
  <c r="AY460" i="8"/>
  <c r="AY442" i="8"/>
  <c r="AY418" i="8"/>
  <c r="AY409" i="8"/>
  <c r="AY395" i="8"/>
  <c r="AY352" i="8"/>
  <c r="AY343" i="8"/>
  <c r="AY334" i="8"/>
  <c r="AY324" i="8"/>
  <c r="AY316" i="8"/>
  <c r="AY288" i="8"/>
  <c r="AY279" i="8"/>
  <c r="AY270" i="8"/>
  <c r="AY260" i="8"/>
  <c r="AY252" i="8"/>
  <c r="AY223" i="8"/>
  <c r="AY214" i="8"/>
  <c r="AY634" i="8"/>
  <c r="AY619" i="8"/>
  <c r="AY646" i="8"/>
  <c r="AY549" i="8"/>
  <c r="AY574" i="8"/>
  <c r="AY612" i="8"/>
  <c r="AY507" i="8"/>
  <c r="AY605" i="8"/>
  <c r="AY540" i="8"/>
  <c r="AY601" i="8"/>
  <c r="AY527" i="8"/>
  <c r="AY548" i="8"/>
  <c r="AY629" i="8"/>
  <c r="AY570" i="8"/>
  <c r="AY492" i="8"/>
  <c r="AY623" i="8"/>
  <c r="AY538" i="8"/>
  <c r="AY475" i="8"/>
  <c r="AY544" i="8"/>
  <c r="AY532" i="8"/>
  <c r="AY490" i="8"/>
  <c r="AY500" i="8"/>
  <c r="AY486" i="8"/>
  <c r="AY466" i="8"/>
  <c r="AY461" i="8"/>
  <c r="AY444" i="8"/>
  <c r="AY470" i="8"/>
  <c r="AY436" i="8"/>
  <c r="AY438" i="8"/>
  <c r="AY435" i="8"/>
  <c r="AY443" i="8"/>
  <c r="AY419" i="8"/>
  <c r="AY417" i="8"/>
  <c r="AY392" i="8"/>
  <c r="AY488" i="8"/>
  <c r="AY422" i="8"/>
  <c r="AY400" i="8"/>
  <c r="AY398" i="8"/>
  <c r="AY387" i="8"/>
  <c r="AY451" i="8"/>
  <c r="AY403" i="8"/>
  <c r="AY386" i="8"/>
  <c r="AY361" i="8"/>
  <c r="AY356" i="8"/>
  <c r="AY377" i="8"/>
  <c r="AY373" i="8"/>
  <c r="AY482" i="8"/>
  <c r="AY473" i="8"/>
  <c r="AY366" i="8"/>
  <c r="AY317" i="8"/>
  <c r="AY432" i="8"/>
  <c r="AY425" i="8"/>
  <c r="AY394" i="8"/>
  <c r="AY362" i="8"/>
  <c r="AY359" i="8"/>
  <c r="AY289" i="8"/>
  <c r="AY336" i="8"/>
  <c r="AY369" i="8"/>
  <c r="AY349" i="8"/>
  <c r="AY327" i="8"/>
  <c r="AY304" i="8"/>
  <c r="AY300" i="8"/>
  <c r="AY389" i="8"/>
  <c r="AY360" i="8"/>
  <c r="AY286" i="8"/>
  <c r="AY423" i="8"/>
  <c r="AY404" i="8"/>
  <c r="AY353" i="8"/>
  <c r="AY351" i="8"/>
  <c r="AY347" i="8"/>
  <c r="AY342" i="8"/>
  <c r="AY321" i="8"/>
  <c r="AY278" i="8"/>
  <c r="AY340" i="8"/>
  <c r="AY330" i="8"/>
  <c r="AY308" i="8"/>
  <c r="AY266" i="8"/>
  <c r="AY350" i="8"/>
  <c r="AY309" i="8"/>
  <c r="AY293" i="8"/>
  <c r="AY277" i="8"/>
  <c r="AY341" i="8"/>
  <c r="AY337" i="8"/>
  <c r="AY311" i="8"/>
  <c r="AY242" i="8"/>
  <c r="AY239" i="8"/>
  <c r="AY193" i="8"/>
  <c r="AY411" i="8"/>
  <c r="AY384" i="8"/>
  <c r="AY333" i="8"/>
  <c r="AY306" i="8"/>
  <c r="AY284" i="8"/>
  <c r="AY272" i="8"/>
  <c r="AY256" i="8"/>
  <c r="AY255" i="8"/>
  <c r="AY253" i="8"/>
  <c r="AY247" i="8"/>
  <c r="AY237" i="8"/>
  <c r="AY213" i="8"/>
  <c r="AY208" i="8"/>
  <c r="AY204" i="8"/>
  <c r="AY192" i="8"/>
  <c r="AY183" i="8"/>
  <c r="AY174" i="8"/>
  <c r="AY414" i="8"/>
  <c r="AY320" i="8"/>
  <c r="AY385" i="8"/>
  <c r="AY319" i="8"/>
  <c r="AY268" i="8"/>
  <c r="AY207" i="8"/>
  <c r="AY177" i="8"/>
  <c r="AY170" i="8"/>
  <c r="AY166" i="8"/>
  <c r="AY157" i="8"/>
  <c r="AY135" i="8"/>
  <c r="AY119" i="8"/>
  <c r="AY103" i="8"/>
  <c r="AY368" i="8"/>
  <c r="AY301" i="8"/>
  <c r="AY282" i="8"/>
  <c r="AY203" i="8"/>
  <c r="AY188" i="8"/>
  <c r="AY164" i="8"/>
  <c r="AY156" i="8"/>
  <c r="AY130" i="8"/>
  <c r="AY114" i="8"/>
  <c r="AY424" i="8"/>
  <c r="AY412" i="8"/>
  <c r="AY402" i="8"/>
  <c r="AY332" i="8"/>
  <c r="AY322" i="8"/>
  <c r="AY310" i="8"/>
  <c r="AY244" i="8"/>
  <c r="AY224" i="8"/>
  <c r="AY199" i="8"/>
  <c r="AY363" i="8"/>
  <c r="AY283" i="8"/>
  <c r="AY254" i="8"/>
  <c r="AY231" i="8"/>
  <c r="AY194" i="8"/>
  <c r="AY189" i="8"/>
  <c r="AY128" i="8"/>
  <c r="AY125" i="8"/>
  <c r="AY91" i="8"/>
  <c r="AY75" i="8"/>
  <c r="AY59" i="8"/>
  <c r="AY305" i="8"/>
  <c r="AY228" i="8"/>
  <c r="AY198" i="8"/>
  <c r="AY180" i="8"/>
  <c r="AY175" i="8"/>
  <c r="AY146" i="8"/>
  <c r="AY122" i="8"/>
  <c r="AY116" i="8"/>
  <c r="AY102" i="8"/>
  <c r="AY429" i="8"/>
  <c r="AY302" i="8"/>
  <c r="AY273" i="8"/>
  <c r="AY182" i="8"/>
  <c r="AY172" i="8"/>
  <c r="AY133" i="8"/>
  <c r="AY87" i="8"/>
  <c r="AY71" i="8"/>
  <c r="AY295" i="8"/>
  <c r="AY294" i="8"/>
  <c r="AY241" i="8"/>
  <c r="AY173" i="8"/>
  <c r="AY160" i="8"/>
  <c r="AY155" i="8"/>
  <c r="AY113" i="8"/>
  <c r="AY106" i="8"/>
  <c r="AY98" i="8"/>
  <c r="AY86" i="8"/>
  <c r="AY83" i="8"/>
  <c r="AY66" i="8"/>
  <c r="AY43" i="8"/>
  <c r="AY375" i="8"/>
  <c r="AY367" i="8"/>
  <c r="AY176" i="8"/>
  <c r="AY142" i="8"/>
  <c r="AY124" i="8"/>
  <c r="AY117" i="8"/>
  <c r="AY107" i="8"/>
  <c r="AY77" i="8"/>
  <c r="AY38" i="8"/>
  <c r="AY315" i="8"/>
  <c r="AY221" i="8"/>
  <c r="AY209" i="8"/>
  <c r="AY196" i="8"/>
  <c r="AY190" i="8"/>
  <c r="AY181" i="8"/>
  <c r="AY123" i="8"/>
  <c r="AY57" i="8"/>
  <c r="AY24" i="8"/>
  <c r="AY240" i="8"/>
  <c r="AY100" i="8"/>
  <c r="AY60" i="8"/>
  <c r="AY292" i="8"/>
  <c r="AY159" i="8"/>
  <c r="AY154" i="8"/>
  <c r="AY148" i="8"/>
  <c r="AY120" i="8"/>
  <c r="AY96" i="8"/>
  <c r="AY76" i="8"/>
  <c r="AY61" i="8"/>
  <c r="AY51" i="8"/>
  <c r="AY19" i="8"/>
  <c r="AY143" i="8"/>
  <c r="AY112" i="8"/>
  <c r="AY108" i="8"/>
  <c r="AY93" i="8"/>
  <c r="AY68" i="8"/>
  <c r="AY245" i="8"/>
  <c r="AY97" i="8"/>
  <c r="AY78" i="8"/>
  <c r="AY20" i="8"/>
  <c r="AY458" i="8"/>
  <c r="AY210" i="8"/>
  <c r="AY141" i="8"/>
  <c r="AY82" i="8"/>
  <c r="AY28" i="8"/>
  <c r="AY27" i="8"/>
  <c r="AY18" i="8"/>
  <c r="AY73" i="8"/>
  <c r="AY16" i="8"/>
  <c r="AY287" i="8"/>
  <c r="AY257" i="8"/>
  <c r="AY219" i="8"/>
  <c r="AY162" i="8"/>
  <c r="AY132" i="8"/>
  <c r="AY64" i="8"/>
  <c r="AY53" i="8"/>
  <c r="AY46" i="8"/>
  <c r="AY26" i="8"/>
  <c r="AY17" i="8"/>
  <c r="AY236" i="8"/>
  <c r="AY187" i="8"/>
  <c r="AY138" i="8"/>
  <c r="AY32" i="8"/>
  <c r="AY285" i="8"/>
  <c r="AY220" i="8"/>
  <c r="AY171" i="8"/>
  <c r="AY151" i="8"/>
  <c r="AY129" i="8"/>
  <c r="AY118" i="8"/>
  <c r="AY101" i="8"/>
  <c r="AY49" i="8"/>
  <c r="AY25" i="8"/>
  <c r="AY370" i="8"/>
  <c r="AY258" i="8"/>
  <c r="AY186" i="8"/>
  <c r="AY167" i="8"/>
  <c r="AY136" i="8"/>
  <c r="AY36" i="8"/>
  <c r="AY29" i="8"/>
  <c r="AY15" i="8"/>
  <c r="AY383" i="8"/>
  <c r="AY346" i="8"/>
  <c r="AY318" i="8"/>
  <c r="AY238" i="8"/>
  <c r="AY140" i="8"/>
  <c r="AY276" i="8"/>
  <c r="AY150" i="8"/>
  <c r="AY105" i="8"/>
  <c r="AY80" i="8"/>
  <c r="AY56" i="8"/>
  <c r="AY40" i="8"/>
  <c r="AY205" i="8"/>
  <c r="AY202" i="8"/>
  <c r="AY145" i="8"/>
  <c r="AY85" i="8"/>
  <c r="AY58" i="8"/>
  <c r="AY23" i="8"/>
  <c r="AY14" i="8"/>
  <c r="AY269" i="8"/>
  <c r="AY230" i="8"/>
  <c r="AY222" i="8"/>
  <c r="AY158" i="8"/>
  <c r="AY115" i="8"/>
  <c r="AY197" i="8"/>
  <c r="AY88" i="8"/>
  <c r="AY11" i="8"/>
  <c r="AY274" i="8"/>
  <c r="AY303" i="8"/>
  <c r="AY74" i="8"/>
  <c r="AY52" i="8"/>
  <c r="AY35" i="8"/>
  <c r="AY21" i="8"/>
  <c r="AY111" i="8"/>
  <c r="AY95" i="8"/>
  <c r="AY94" i="8"/>
  <c r="AY79" i="8"/>
  <c r="AY139" i="8"/>
  <c r="AY126" i="8"/>
  <c r="AY42" i="8"/>
  <c r="AY251" i="8"/>
  <c r="AY218" i="8"/>
  <c r="AY121" i="8"/>
  <c r="AY215" i="8"/>
  <c r="AY137" i="8"/>
  <c r="AY92" i="8"/>
  <c r="AY10" i="8"/>
  <c r="AY65" i="8"/>
  <c r="AY513" i="8"/>
  <c r="AY50" i="8"/>
  <c r="AY48" i="8"/>
  <c r="AY33" i="8"/>
  <c r="AY89" i="8"/>
  <c r="AY84" i="8"/>
  <c r="AY267" i="8"/>
  <c r="AY41" i="8"/>
  <c r="AY62" i="8"/>
  <c r="AY250" i="8"/>
  <c r="AY13" i="8"/>
  <c r="AY165" i="8"/>
  <c r="AY30" i="8"/>
  <c r="AY191" i="8"/>
  <c r="AY31" i="8"/>
  <c r="AY131" i="8"/>
  <c r="AY55" i="8"/>
  <c r="AY12" i="8"/>
  <c r="AY149" i="8"/>
  <c r="AY104" i="8"/>
  <c r="AY70" i="8"/>
  <c r="AY69" i="8"/>
  <c r="AY134" i="8"/>
  <c r="AY9" i="8"/>
  <c r="AY357" i="8"/>
  <c r="AY338" i="8"/>
  <c r="AY22" i="8"/>
  <c r="AY37" i="8"/>
  <c r="AY67" i="8"/>
  <c r="AY47" i="8"/>
  <c r="AX535" i="8"/>
  <c r="AX212" i="8"/>
  <c r="AX552" i="8"/>
  <c r="AX399" i="8"/>
  <c r="AX365" i="8"/>
  <c r="AX331" i="8"/>
  <c r="AX63" i="8"/>
  <c r="AX382" i="8"/>
  <c r="AX280" i="8"/>
  <c r="AX314" i="8"/>
  <c r="AX484" i="8"/>
  <c r="AX695" i="8"/>
  <c r="AZ6" i="8"/>
  <c r="BA4" i="8"/>
  <c r="AX144" i="8"/>
  <c r="AX246" i="8"/>
  <c r="AX467" i="8"/>
  <c r="AX99" i="8"/>
  <c r="AX54" i="8"/>
  <c r="AX195" i="8"/>
  <c r="AX72" i="8"/>
  <c r="AX671" i="8"/>
  <c r="AX229" i="8"/>
  <c r="AX586" i="8"/>
  <c r="AX297" i="8"/>
  <c r="AX689" i="8"/>
  <c r="AX637" i="8"/>
  <c r="AW44" i="8"/>
  <c r="AP54" i="1"/>
  <c r="AP263" i="1"/>
  <c r="AP246" i="1"/>
  <c r="AP229" i="1"/>
  <c r="AP212" i="1"/>
  <c r="AP603" i="1"/>
  <c r="AP178" i="1"/>
  <c r="AP39" i="1"/>
  <c r="AP586" i="1"/>
  <c r="AP161" i="1"/>
  <c r="AP569" i="1"/>
  <c r="AP144" i="1"/>
  <c r="AP45" i="1"/>
  <c r="AP552" i="1"/>
  <c r="AP280" i="1"/>
  <c r="AP127" i="1"/>
  <c r="AP620" i="1"/>
  <c r="AP433" i="1"/>
  <c r="AP416" i="1"/>
  <c r="AQ47" i="1"/>
  <c r="AQ64" i="1"/>
  <c r="AQ51" i="1"/>
  <c r="AQ83" i="1"/>
  <c r="AQ80" i="1"/>
  <c r="AQ115" i="1"/>
  <c r="AQ158" i="1"/>
  <c r="AQ132" i="1"/>
  <c r="AQ159" i="1"/>
  <c r="AQ208" i="1"/>
  <c r="AQ215" i="1"/>
  <c r="AQ168" i="1"/>
  <c r="AQ214" i="1"/>
  <c r="AQ294" i="1"/>
  <c r="AQ272" i="1"/>
  <c r="AQ266" i="1"/>
  <c r="AQ284" i="1"/>
  <c r="AQ344" i="1"/>
  <c r="AQ346" i="1"/>
  <c r="AQ298" i="1"/>
  <c r="AQ356" i="1"/>
  <c r="AQ412" i="1"/>
  <c r="AQ410" i="1"/>
  <c r="AQ403" i="1"/>
  <c r="AQ370" i="1"/>
  <c r="AQ388" i="1"/>
  <c r="AQ426" i="1"/>
  <c r="AQ502" i="1"/>
  <c r="AQ531" i="1"/>
  <c r="AQ524" i="1"/>
  <c r="AQ562" i="1"/>
  <c r="AQ476" i="1"/>
  <c r="AQ568" i="1"/>
  <c r="AQ628" i="1"/>
  <c r="AQ590" i="1"/>
  <c r="AQ583" i="1"/>
  <c r="AQ664" i="1"/>
  <c r="AQ645" i="1"/>
  <c r="AQ694" i="1"/>
  <c r="AQ656" i="1"/>
  <c r="AQ55" i="1"/>
  <c r="AQ13" i="1"/>
  <c r="AQ53" i="1"/>
  <c r="AQ86" i="1"/>
  <c r="AQ123" i="1"/>
  <c r="AQ121" i="1"/>
  <c r="AQ155" i="1"/>
  <c r="AQ82" i="1"/>
  <c r="AQ149" i="1"/>
  <c r="AQ175" i="1"/>
  <c r="AQ223" i="1"/>
  <c r="AQ180" i="1"/>
  <c r="AQ217" i="1"/>
  <c r="AQ203" i="1"/>
  <c r="AQ274" i="1"/>
  <c r="AQ290" i="1"/>
  <c r="AQ296" i="1"/>
  <c r="AQ352" i="1"/>
  <c r="AQ368" i="1"/>
  <c r="AQ311" i="1"/>
  <c r="AQ307" i="1"/>
  <c r="AQ401" i="1"/>
  <c r="AQ441" i="1"/>
  <c r="AQ435" i="1"/>
  <c r="AQ448" i="1"/>
  <c r="AQ474" i="1"/>
  <c r="AQ442" i="1"/>
  <c r="AQ513" i="1"/>
  <c r="AQ539" i="1"/>
  <c r="AQ532" i="1"/>
  <c r="AQ573" i="1"/>
  <c r="AQ538" i="1"/>
  <c r="AQ577" i="1"/>
  <c r="AQ643" i="1"/>
  <c r="AQ596" i="1"/>
  <c r="AQ591" i="1"/>
  <c r="AQ672" i="1"/>
  <c r="AQ575" i="1"/>
  <c r="AQ615" i="1"/>
  <c r="AQ693" i="1"/>
  <c r="AQ16" i="1"/>
  <c r="AQ35" i="1"/>
  <c r="AQ57" i="1"/>
  <c r="AQ94" i="1"/>
  <c r="AQ96" i="1"/>
  <c r="AQ137" i="1"/>
  <c r="AQ163" i="1"/>
  <c r="AQ136" i="1"/>
  <c r="AQ156" i="1"/>
  <c r="AQ213" i="1"/>
  <c r="AQ139" i="1"/>
  <c r="AQ235" i="1"/>
  <c r="AQ233" i="1"/>
  <c r="AQ239" i="1"/>
  <c r="AQ305" i="1"/>
  <c r="AQ250" i="1"/>
  <c r="AQ269" i="1"/>
  <c r="AQ300" i="1"/>
  <c r="AQ376" i="1"/>
  <c r="AQ324" i="1"/>
  <c r="AQ319" i="1"/>
  <c r="AQ409" i="1"/>
  <c r="AQ449" i="1"/>
  <c r="AQ443" i="1"/>
  <c r="AQ477" i="1"/>
  <c r="AQ479" i="1"/>
  <c r="AQ445" i="1"/>
  <c r="AQ386" i="1"/>
  <c r="AQ452" i="1"/>
  <c r="AQ489" i="1"/>
  <c r="AQ581" i="1"/>
  <c r="AQ455" i="1"/>
  <c r="AQ585" i="1"/>
  <c r="AQ651" i="1"/>
  <c r="AQ611" i="1"/>
  <c r="AQ594" i="1"/>
  <c r="AQ680" i="1"/>
  <c r="AQ642" i="1"/>
  <c r="AQ618" i="1"/>
  <c r="AQ598" i="1"/>
  <c r="AQ638" i="1"/>
  <c r="AQ393" i="1"/>
  <c r="AQ12" i="1"/>
  <c r="AQ24" i="1"/>
  <c r="AQ76" i="1"/>
  <c r="AQ58" i="1"/>
  <c r="AQ19" i="1"/>
  <c r="AQ111" i="1"/>
  <c r="AQ135" i="1"/>
  <c r="AQ171" i="1"/>
  <c r="AQ153" i="1"/>
  <c r="AQ179" i="1"/>
  <c r="AQ221" i="1"/>
  <c r="AQ206" i="1"/>
  <c r="AQ243" i="1"/>
  <c r="AQ209" i="1"/>
  <c r="AQ242" i="1"/>
  <c r="AQ313" i="1"/>
  <c r="AQ271" i="1"/>
  <c r="AQ292" i="1"/>
  <c r="AQ303" i="1"/>
  <c r="AQ384" i="1"/>
  <c r="AQ330" i="1"/>
  <c r="AQ323" i="1"/>
  <c r="AQ417" i="1"/>
  <c r="AQ457" i="1"/>
  <c r="AQ451" i="1"/>
  <c r="AQ485" i="1"/>
  <c r="AQ487" i="1"/>
  <c r="AQ460" i="1"/>
  <c r="AQ488" i="1"/>
  <c r="AQ475" i="1"/>
  <c r="AQ504" i="1"/>
  <c r="AQ589" i="1"/>
  <c r="AQ508" i="1"/>
  <c r="AQ593" i="1"/>
  <c r="AQ659" i="1"/>
  <c r="AQ627" i="1"/>
  <c r="AQ606" i="1"/>
  <c r="AQ688" i="1"/>
  <c r="AQ657" i="1"/>
  <c r="AQ650" i="1"/>
  <c r="AQ703" i="1"/>
  <c r="AQ22" i="1"/>
  <c r="AQ556" i="1"/>
  <c r="AQ9" i="1"/>
  <c r="AQ10" i="1"/>
  <c r="AQ27" i="1"/>
  <c r="AQ103" i="1"/>
  <c r="AQ125" i="1"/>
  <c r="AQ70" i="1"/>
  <c r="AQ152" i="1"/>
  <c r="AQ134" i="1"/>
  <c r="AQ192" i="1"/>
  <c r="AQ189" i="1"/>
  <c r="AQ211" i="1"/>
  <c r="AQ236" i="1"/>
  <c r="AQ244" i="1"/>
  <c r="AQ275" i="1"/>
  <c r="AQ222" i="1"/>
  <c r="AQ265" i="1"/>
  <c r="AQ350" i="1"/>
  <c r="AQ341" i="1"/>
  <c r="AQ340" i="1"/>
  <c r="AQ355" i="1"/>
  <c r="AQ372" i="1"/>
  <c r="AQ377" i="1"/>
  <c r="AQ405" i="1"/>
  <c r="AQ464" i="1"/>
  <c r="AQ411" i="1"/>
  <c r="AQ439" i="1"/>
  <c r="AQ542" i="1"/>
  <c r="AQ517" i="1"/>
  <c r="AQ584" i="1"/>
  <c r="AQ613" i="1"/>
  <c r="AQ567" i="1"/>
  <c r="AQ617" i="1"/>
  <c r="AQ588" i="1"/>
  <c r="AQ633" i="1"/>
  <c r="AQ652" i="1"/>
  <c r="AQ676" i="1"/>
  <c r="AQ679" i="1"/>
  <c r="AQ619" i="1"/>
  <c r="AQ17" i="1"/>
  <c r="AQ40" i="1"/>
  <c r="AQ42" i="1"/>
  <c r="AQ85" i="1"/>
  <c r="AQ20" i="1"/>
  <c r="AQ26" i="1"/>
  <c r="AQ84" i="1"/>
  <c r="AQ29" i="1"/>
  <c r="AQ66" i="1"/>
  <c r="AQ118" i="1"/>
  <c r="AQ101" i="1"/>
  <c r="AQ105" i="1"/>
  <c r="AQ141" i="1"/>
  <c r="AQ164" i="1"/>
  <c r="AQ169" i="1"/>
  <c r="AQ173" i="1"/>
  <c r="AQ251" i="1"/>
  <c r="AQ234" i="1"/>
  <c r="AQ256" i="1"/>
  <c r="AQ321" i="1"/>
  <c r="AQ293" i="1"/>
  <c r="AQ334" i="1"/>
  <c r="AQ320" i="1"/>
  <c r="AQ392" i="1"/>
  <c r="AQ339" i="1"/>
  <c r="AQ353" i="1"/>
  <c r="AQ380" i="1"/>
  <c r="AQ465" i="1"/>
  <c r="AQ459" i="1"/>
  <c r="AQ493" i="1"/>
  <c r="AQ495" i="1"/>
  <c r="AQ471" i="1"/>
  <c r="AQ526" i="1"/>
  <c r="AQ483" i="1"/>
  <c r="AQ522" i="1"/>
  <c r="AQ597" i="1"/>
  <c r="AQ555" i="1"/>
  <c r="AQ601" i="1"/>
  <c r="AQ527" i="1"/>
  <c r="AQ560" i="1"/>
  <c r="AQ612" i="1"/>
  <c r="AQ663" i="1"/>
  <c r="AQ655" i="1"/>
  <c r="AQ492" i="1"/>
  <c r="AQ28" i="1"/>
  <c r="AQ50" i="1"/>
  <c r="AQ31" i="1"/>
  <c r="AQ78" i="1"/>
  <c r="AQ120" i="1"/>
  <c r="AQ146" i="1"/>
  <c r="AQ142" i="1"/>
  <c r="AQ148" i="1"/>
  <c r="AQ184" i="1"/>
  <c r="AQ172" i="1"/>
  <c r="AQ196" i="1"/>
  <c r="AQ259" i="1"/>
  <c r="AQ241" i="1"/>
  <c r="AQ273" i="1"/>
  <c r="AQ288" i="1"/>
  <c r="AQ264" i="1"/>
  <c r="AQ342" i="1"/>
  <c r="AQ333" i="1"/>
  <c r="AQ295" i="1"/>
  <c r="AQ351" i="1"/>
  <c r="AQ308" i="1"/>
  <c r="AQ374" i="1"/>
  <c r="AQ473" i="1"/>
  <c r="AQ396" i="1"/>
  <c r="AQ509" i="1"/>
  <c r="AQ503" i="1"/>
  <c r="AQ516" i="1"/>
  <c r="AQ534" i="1"/>
  <c r="AQ515" i="1"/>
  <c r="AQ576" i="1"/>
  <c r="AQ605" i="1"/>
  <c r="AQ546" i="1"/>
  <c r="AQ609" i="1"/>
  <c r="AQ626" i="1"/>
  <c r="AQ641" i="1"/>
  <c r="AQ668" i="1"/>
  <c r="AQ677" i="1"/>
  <c r="AQ595" i="1"/>
  <c r="AQ32" i="1"/>
  <c r="AQ530" i="1"/>
  <c r="AQ11" i="1"/>
  <c r="AQ21" i="1"/>
  <c r="AQ15" i="1"/>
  <c r="AQ67" i="1"/>
  <c r="AQ69" i="1"/>
  <c r="AQ97" i="1"/>
  <c r="AQ116" i="1"/>
  <c r="AQ154" i="1"/>
  <c r="AQ165" i="1"/>
  <c r="AQ232" i="1"/>
  <c r="AQ202" i="1"/>
  <c r="AQ262" i="1"/>
  <c r="AQ261" i="1"/>
  <c r="AQ268" i="1"/>
  <c r="AQ228" i="1"/>
  <c r="AQ310" i="1"/>
  <c r="AQ188" i="1"/>
  <c r="AQ204" i="1"/>
  <c r="AQ387" i="1"/>
  <c r="AQ304" i="1"/>
  <c r="AQ391" i="1"/>
  <c r="AQ369" i="1"/>
  <c r="AQ347" i="1"/>
  <c r="AQ454" i="1"/>
  <c r="AQ437" i="1"/>
  <c r="AQ419" i="1"/>
  <c r="AQ408" i="1"/>
  <c r="AQ553" i="1"/>
  <c r="AQ499" i="1"/>
  <c r="AQ434" i="1"/>
  <c r="AQ519" i="1"/>
  <c r="AQ494" i="1"/>
  <c r="AQ497" i="1"/>
  <c r="AQ548" i="1"/>
  <c r="AQ373" i="1"/>
  <c r="AQ625" i="1"/>
  <c r="AQ580" i="1"/>
  <c r="AQ690" i="1"/>
  <c r="AQ670" i="1"/>
  <c r="AQ685" i="1"/>
  <c r="AQ25" i="1"/>
  <c r="AQ23" i="1"/>
  <c r="AQ102" i="1"/>
  <c r="AQ151" i="1"/>
  <c r="AQ201" i="1"/>
  <c r="AQ218" i="1"/>
  <c r="AQ245" i="1"/>
  <c r="AQ255" i="1"/>
  <c r="AQ317" i="1"/>
  <c r="AQ371" i="1"/>
  <c r="AQ375" i="1"/>
  <c r="AQ385" i="1"/>
  <c r="AQ421" i="1"/>
  <c r="AQ468" i="1"/>
  <c r="AQ413" i="1"/>
  <c r="AQ624" i="1"/>
  <c r="AQ564" i="1"/>
  <c r="AQ602" i="1"/>
  <c r="AQ691" i="1"/>
  <c r="AQ653" i="1"/>
  <c r="AQ33" i="1"/>
  <c r="AQ61" i="1"/>
  <c r="AQ88" i="1"/>
  <c r="AQ98" i="1"/>
  <c r="AQ126" i="1"/>
  <c r="AQ191" i="1"/>
  <c r="AQ253" i="1"/>
  <c r="AQ220" i="1"/>
  <c r="AQ325" i="1"/>
  <c r="AQ379" i="1"/>
  <c r="AQ383" i="1"/>
  <c r="AQ394" i="1"/>
  <c r="AQ427" i="1"/>
  <c r="AQ478" i="1"/>
  <c r="AQ496" i="1"/>
  <c r="AQ632" i="1"/>
  <c r="AQ444" i="1"/>
  <c r="AQ614" i="1"/>
  <c r="AQ699" i="1"/>
  <c r="AQ658" i="1"/>
  <c r="AQ18" i="1"/>
  <c r="AQ65" i="1"/>
  <c r="AQ79" i="1"/>
  <c r="AQ119" i="1"/>
  <c r="AQ190" i="1"/>
  <c r="AQ199" i="1"/>
  <c r="AQ207" i="1"/>
  <c r="AQ176" i="1"/>
  <c r="AQ231" i="1"/>
  <c r="AQ322" i="1"/>
  <c r="AQ354" i="1"/>
  <c r="AQ402" i="1"/>
  <c r="AQ436" i="1"/>
  <c r="AQ480" i="1"/>
  <c r="AQ523" i="1"/>
  <c r="AQ547" i="1"/>
  <c r="AQ540" i="1"/>
  <c r="AQ574" i="1"/>
  <c r="AQ582" i="1"/>
  <c r="AQ686" i="1"/>
  <c r="AQ37" i="1"/>
  <c r="AQ30" i="1"/>
  <c r="AQ133" i="1"/>
  <c r="AQ160" i="1"/>
  <c r="AQ150" i="1"/>
  <c r="AQ147" i="1"/>
  <c r="AQ249" i="1"/>
  <c r="AQ230" i="1"/>
  <c r="AQ358" i="1"/>
  <c r="AQ343" i="1"/>
  <c r="AQ381" i="1"/>
  <c r="AQ424" i="1"/>
  <c r="AQ453" i="1"/>
  <c r="AQ461" i="1"/>
  <c r="AQ525" i="1"/>
  <c r="AQ621" i="1"/>
  <c r="AQ551" i="1"/>
  <c r="AQ631" i="1"/>
  <c r="AQ662" i="1"/>
  <c r="AQ701" i="1"/>
  <c r="AQ36" i="1"/>
  <c r="AQ75" i="1"/>
  <c r="AQ49" i="1"/>
  <c r="AQ100" i="1"/>
  <c r="AQ157" i="1"/>
  <c r="AQ167" i="1"/>
  <c r="AQ260" i="1"/>
  <c r="AQ252" i="1"/>
  <c r="AQ315" i="1"/>
  <c r="AQ279" i="1"/>
  <c r="AQ389" i="1"/>
  <c r="AQ397" i="1"/>
  <c r="AQ482" i="1"/>
  <c r="AQ512" i="1"/>
  <c r="AQ533" i="1"/>
  <c r="AQ629" i="1"/>
  <c r="AQ571" i="1"/>
  <c r="AQ634" i="1"/>
  <c r="AQ646" i="1"/>
  <c r="AQ661" i="1"/>
  <c r="AQ43" i="1"/>
  <c r="AQ52" i="1"/>
  <c r="AQ106" i="1"/>
  <c r="AQ129" i="1"/>
  <c r="AQ181" i="1"/>
  <c r="AQ219" i="1"/>
  <c r="AQ281" i="1"/>
  <c r="AQ258" i="1"/>
  <c r="AQ328" i="1"/>
  <c r="AQ332" i="1"/>
  <c r="AQ407" i="1"/>
  <c r="AQ429" i="1"/>
  <c r="AQ490" i="1"/>
  <c r="AQ521" i="1"/>
  <c r="AQ541" i="1"/>
  <c r="AQ338" i="1"/>
  <c r="AQ579" i="1"/>
  <c r="AQ570" i="1"/>
  <c r="AQ649" i="1"/>
  <c r="AQ681" i="1"/>
  <c r="AQ46" i="1"/>
  <c r="AQ77" i="1"/>
  <c r="AQ112" i="1"/>
  <c r="AQ131" i="1"/>
  <c r="AQ177" i="1"/>
  <c r="AQ186" i="1"/>
  <c r="AQ289" i="1"/>
  <c r="AQ270" i="1"/>
  <c r="AQ312" i="1"/>
  <c r="AQ335" i="1"/>
  <c r="AQ415" i="1"/>
  <c r="AQ431" i="1"/>
  <c r="AQ498" i="1"/>
  <c r="AQ529" i="1"/>
  <c r="AQ549" i="1"/>
  <c r="AQ559" i="1"/>
  <c r="AQ587" i="1"/>
  <c r="AQ607" i="1"/>
  <c r="AQ666" i="1"/>
  <c r="AQ702" i="1"/>
  <c r="AQ60" i="1"/>
  <c r="AQ74" i="1"/>
  <c r="AQ122" i="1"/>
  <c r="AQ117" i="1"/>
  <c r="AQ216" i="1"/>
  <c r="AQ238" i="1"/>
  <c r="AQ257" i="1"/>
  <c r="AQ282" i="1"/>
  <c r="AQ327" i="1"/>
  <c r="AQ337" i="1"/>
  <c r="AQ423" i="1"/>
  <c r="AQ438" i="1"/>
  <c r="AQ506" i="1"/>
  <c r="AQ537" i="1"/>
  <c r="AQ557" i="1"/>
  <c r="AQ510" i="1"/>
  <c r="AQ500" i="1"/>
  <c r="AQ610" i="1"/>
  <c r="AQ674" i="1"/>
  <c r="AQ669" i="1"/>
  <c r="AQ68" i="1"/>
  <c r="AQ87" i="1"/>
  <c r="AQ130" i="1"/>
  <c r="AQ140" i="1"/>
  <c r="AQ224" i="1"/>
  <c r="AQ254" i="1"/>
  <c r="AQ227" i="1"/>
  <c r="AQ302" i="1"/>
  <c r="AQ329" i="1"/>
  <c r="AQ362" i="1"/>
  <c r="AQ366" i="1"/>
  <c r="AQ446" i="1"/>
  <c r="AQ514" i="1"/>
  <c r="AQ545" i="1"/>
  <c r="AQ565" i="1"/>
  <c r="AQ520" i="1"/>
  <c r="AQ528" i="1"/>
  <c r="AQ622" i="1"/>
  <c r="AQ682" i="1"/>
  <c r="AQ604" i="1"/>
  <c r="AQ41" i="1"/>
  <c r="AQ162" i="1"/>
  <c r="AQ145" i="1"/>
  <c r="AQ174" i="1"/>
  <c r="AQ278" i="1"/>
  <c r="AQ14" i="1"/>
  <c r="AQ114" i="1"/>
  <c r="AQ183" i="1"/>
  <c r="AQ287" i="1"/>
  <c r="AQ367" i="1"/>
  <c r="AQ425" i="1"/>
  <c r="AQ592" i="1"/>
  <c r="AQ648" i="1"/>
  <c r="AQ678" i="1"/>
  <c r="AQ240" i="1"/>
  <c r="AQ447" i="1"/>
  <c r="AQ608" i="1"/>
  <c r="AQ698" i="1"/>
  <c r="AQ357" i="1"/>
  <c r="AQ89" i="1"/>
  <c r="AQ283" i="1"/>
  <c r="AQ276" i="1"/>
  <c r="AQ390" i="1"/>
  <c r="AQ428" i="1"/>
  <c r="AQ486" i="1"/>
  <c r="AQ683" i="1"/>
  <c r="AQ193" i="1"/>
  <c r="AQ462" i="1"/>
  <c r="AQ550" i="1"/>
  <c r="AQ507" i="1"/>
  <c r="AQ182" i="1"/>
  <c r="AQ277" i="1"/>
  <c r="AQ395" i="1"/>
  <c r="AQ470" i="1"/>
  <c r="AQ558" i="1"/>
  <c r="AQ543" i="1"/>
  <c r="AQ635" i="1"/>
  <c r="AQ285" i="1"/>
  <c r="AQ247" i="1"/>
  <c r="AQ360" i="1"/>
  <c r="AQ554" i="1"/>
  <c r="AQ38" i="1"/>
  <c r="AQ124" i="1"/>
  <c r="AQ225" i="1"/>
  <c r="AQ301" i="1"/>
  <c r="AQ345" i="1"/>
  <c r="AQ458" i="1"/>
  <c r="AQ600" i="1"/>
  <c r="AQ599" i="1"/>
  <c r="AQ687" i="1"/>
  <c r="AQ378" i="1"/>
  <c r="AQ237" i="1"/>
  <c r="AQ572" i="1"/>
  <c r="AQ185" i="1"/>
  <c r="AQ299" i="1"/>
  <c r="AQ198" i="1"/>
  <c r="AQ205" i="1"/>
  <c r="AQ440" i="1"/>
  <c r="AQ684" i="1"/>
  <c r="AQ59" i="1"/>
  <c r="AQ138" i="1"/>
  <c r="AQ309" i="1"/>
  <c r="AQ505" i="1"/>
  <c r="AQ170" i="1"/>
  <c r="AQ673" i="1"/>
  <c r="AQ286" i="1"/>
  <c r="AQ48" i="1"/>
  <c r="AQ143" i="1"/>
  <c r="AQ248" i="1"/>
  <c r="AQ226" i="1"/>
  <c r="AQ404" i="1"/>
  <c r="AQ463" i="1"/>
  <c r="AQ616" i="1"/>
  <c r="AQ639" i="1"/>
  <c r="AQ665" i="1"/>
  <c r="AQ71" i="1"/>
  <c r="AQ336" i="1"/>
  <c r="AQ414" i="1"/>
  <c r="AQ472" i="1"/>
  <c r="AQ511" i="1"/>
  <c r="AQ578" i="1"/>
  <c r="AQ660" i="1"/>
  <c r="AQ62" i="1"/>
  <c r="AQ108" i="1"/>
  <c r="AQ194" i="1"/>
  <c r="AQ349" i="1"/>
  <c r="AQ422" i="1"/>
  <c r="AQ420" i="1"/>
  <c r="AQ466" i="1"/>
  <c r="AQ667" i="1"/>
  <c r="AQ166" i="1"/>
  <c r="AQ430" i="1"/>
  <c r="AQ561" i="1"/>
  <c r="AQ675" i="1"/>
  <c r="AQ291" i="1"/>
  <c r="AQ630" i="1"/>
  <c r="AQ56" i="1"/>
  <c r="AQ113" i="1"/>
  <c r="AQ200" i="1"/>
  <c r="AQ306" i="1"/>
  <c r="AQ406" i="1"/>
  <c r="AQ469" i="1"/>
  <c r="AQ544" i="1"/>
  <c r="AQ647" i="1"/>
  <c r="AQ697" i="1"/>
  <c r="AQ92" i="1"/>
  <c r="AQ316" i="1"/>
  <c r="AQ418" i="1"/>
  <c r="AQ566" i="1"/>
  <c r="AQ536" i="1"/>
  <c r="AQ636" i="1"/>
  <c r="AQ93" i="1"/>
  <c r="AQ398" i="1"/>
  <c r="AQ107" i="1"/>
  <c r="AQ187" i="1"/>
  <c r="AQ318" i="1"/>
  <c r="AQ359" i="1"/>
  <c r="AQ364" i="1"/>
  <c r="AQ456" i="1"/>
  <c r="AQ563" i="1"/>
  <c r="AQ692" i="1"/>
  <c r="AQ128" i="1"/>
  <c r="AQ267" i="1"/>
  <c r="AQ363" i="1"/>
  <c r="AQ491" i="1"/>
  <c r="AQ644" i="1"/>
  <c r="AQ95" i="1"/>
  <c r="AQ73" i="1"/>
  <c r="AQ104" i="1"/>
  <c r="AQ197" i="1"/>
  <c r="AQ326" i="1"/>
  <c r="AQ361" i="1"/>
  <c r="AQ400" i="1"/>
  <c r="AQ481" i="1"/>
  <c r="AQ623" i="1"/>
  <c r="AQ700" i="1"/>
  <c r="AQ210" i="1"/>
  <c r="AQ432" i="1"/>
  <c r="AQ640" i="1"/>
  <c r="AQ91" i="1"/>
  <c r="AP365" i="1"/>
  <c r="AP331" i="1"/>
  <c r="AP314" i="1"/>
  <c r="AP297" i="1"/>
  <c r="AP63" i="1"/>
  <c r="AP110" i="1"/>
  <c r="AP484" i="1"/>
  <c r="AP467" i="1"/>
  <c r="AP450" i="1"/>
  <c r="AP382" i="1"/>
  <c r="AP99" i="1"/>
  <c r="AP195" i="1"/>
  <c r="AP34" i="1"/>
  <c r="AP671" i="1"/>
  <c r="AP399" i="1"/>
  <c r="AP518" i="1"/>
  <c r="AP654" i="1"/>
  <c r="AP81" i="1"/>
  <c r="AS4" i="1"/>
  <c r="AR6" i="1"/>
  <c r="AP637" i="1"/>
  <c r="AP535" i="1"/>
  <c r="AP348" i="1"/>
  <c r="AP501" i="1"/>
  <c r="AO39" i="1"/>
  <c r="AO695" i="1"/>
  <c r="AO81" i="1"/>
  <c r="AO72" i="1"/>
  <c r="AO331" i="1"/>
  <c r="AO637" i="1"/>
  <c r="AO195" i="1"/>
  <c r="AO63" i="1"/>
  <c r="AO620" i="1"/>
  <c r="AO45" i="1"/>
  <c r="AO144" i="1"/>
  <c r="AO535" i="1"/>
  <c r="AO365" i="1"/>
  <c r="AO382" i="1"/>
  <c r="AO603" i="1"/>
  <c r="AO569" i="1"/>
  <c r="AO161" i="1"/>
  <c r="AO586" i="1"/>
  <c r="AO280" i="1"/>
  <c r="AO314" i="1"/>
  <c r="AO90" i="1"/>
  <c r="AO110" i="1"/>
  <c r="AO654" i="1"/>
  <c r="AO518" i="1"/>
  <c r="AO212" i="1"/>
  <c r="AO484" i="1"/>
  <c r="AO552" i="1"/>
  <c r="AO297" i="1"/>
  <c r="AO467" i="1"/>
  <c r="AO263" i="1"/>
  <c r="AN44" i="1"/>
  <c r="AO501" i="1"/>
  <c r="AO689" i="1"/>
  <c r="AO671" i="1"/>
  <c r="AO416" i="1"/>
  <c r="AO34" i="1"/>
  <c r="AO450" i="1"/>
  <c r="AO99" i="1"/>
  <c r="AO246" i="1"/>
  <c r="AO178" i="1"/>
  <c r="AN109" i="1"/>
  <c r="AM7" i="1"/>
  <c r="AG17" i="10" s="1"/>
  <c r="AO348" i="1"/>
  <c r="AO433" i="1"/>
  <c r="AO54" i="1"/>
  <c r="AO127" i="1"/>
  <c r="AO399" i="1"/>
  <c r="AO229" i="1"/>
  <c r="AK5" i="1"/>
  <c r="AE18" i="10" s="1"/>
  <c r="AL5" i="1"/>
  <c r="AF18" i="10" s="1"/>
  <c r="AM8" i="1" l="1"/>
  <c r="AG13" i="10"/>
  <c r="AG15" i="10" s="1"/>
  <c r="AW12" i="10"/>
  <c r="AW11" i="10"/>
  <c r="AV5" i="8"/>
  <c r="AY54" i="8"/>
  <c r="AY72" i="8"/>
  <c r="AY90" i="8"/>
  <c r="AY263" i="8"/>
  <c r="AY433" i="8"/>
  <c r="AY34" i="8"/>
  <c r="AQ552" i="1"/>
  <c r="AW7" i="8"/>
  <c r="AW8" i="8" s="1"/>
  <c r="AY144" i="8"/>
  <c r="AY127" i="8"/>
  <c r="AY569" i="8"/>
  <c r="AY586" i="8"/>
  <c r="AY689" i="8"/>
  <c r="AY280" i="8"/>
  <c r="BA6" i="8"/>
  <c r="BB4" i="8"/>
  <c r="AY484" i="8"/>
  <c r="AY39" i="8"/>
  <c r="AY518" i="8"/>
  <c r="AY314" i="8"/>
  <c r="AY467" i="8"/>
  <c r="AY45" i="8"/>
  <c r="AY450" i="8"/>
  <c r="AY603" i="8"/>
  <c r="AY63" i="8"/>
  <c r="AY552" i="8"/>
  <c r="AY399" i="8"/>
  <c r="AY637" i="8"/>
  <c r="AY229" i="8"/>
  <c r="AY99" i="8"/>
  <c r="AY695" i="8"/>
  <c r="AY195" i="8"/>
  <c r="AY81" i="8"/>
  <c r="AY178" i="8"/>
  <c r="AZ698" i="8"/>
  <c r="AZ688" i="8"/>
  <c r="AZ702" i="8"/>
  <c r="AZ696" i="8"/>
  <c r="AZ693" i="8"/>
  <c r="AZ690" i="8"/>
  <c r="AZ684" i="8"/>
  <c r="AZ682" i="8"/>
  <c r="AZ665" i="8"/>
  <c r="AZ676" i="8"/>
  <c r="AZ664" i="8"/>
  <c r="AZ657" i="8"/>
  <c r="AZ700" i="8"/>
  <c r="AZ686" i="8"/>
  <c r="AZ681" i="8"/>
  <c r="AZ662" i="8"/>
  <c r="AZ655" i="8"/>
  <c r="AZ694" i="8"/>
  <c r="AZ643" i="8"/>
  <c r="AZ673" i="8"/>
  <c r="AZ658" i="8"/>
  <c r="AZ649" i="8"/>
  <c r="AZ633" i="8"/>
  <c r="AZ617" i="8"/>
  <c r="AZ672" i="8"/>
  <c r="AZ679" i="8"/>
  <c r="AZ677" i="8"/>
  <c r="AZ697" i="8"/>
  <c r="AZ703" i="8"/>
  <c r="AZ685" i="8"/>
  <c r="AZ653" i="8"/>
  <c r="AZ648" i="8"/>
  <c r="AZ639" i="8"/>
  <c r="AZ669" i="8"/>
  <c r="AZ661" i="8"/>
  <c r="AZ683" i="8"/>
  <c r="AZ651" i="8"/>
  <c r="AZ668" i="8"/>
  <c r="AZ660" i="8"/>
  <c r="AZ642" i="8"/>
  <c r="AZ624" i="8"/>
  <c r="AZ607" i="8"/>
  <c r="AZ691" i="8"/>
  <c r="AZ652" i="8"/>
  <c r="AZ650" i="8"/>
  <c r="AZ621" i="8"/>
  <c r="AZ670" i="8"/>
  <c r="AZ645" i="8"/>
  <c r="AZ663" i="8"/>
  <c r="AZ646" i="8"/>
  <c r="AZ630" i="8"/>
  <c r="AZ615" i="8"/>
  <c r="AZ587" i="8"/>
  <c r="AZ701" i="8"/>
  <c r="AZ680" i="8"/>
  <c r="AZ608" i="8"/>
  <c r="AZ598" i="8"/>
  <c r="AZ692" i="8"/>
  <c r="AZ647" i="8"/>
  <c r="AZ640" i="8"/>
  <c r="AZ623" i="8"/>
  <c r="AZ622" i="8"/>
  <c r="AZ614" i="8"/>
  <c r="AZ588" i="8"/>
  <c r="AZ572" i="8"/>
  <c r="AZ605" i="8"/>
  <c r="AZ596" i="8"/>
  <c r="AZ570" i="8"/>
  <c r="AZ562" i="8"/>
  <c r="AZ546" i="8"/>
  <c r="AZ644" i="8"/>
  <c r="AZ618" i="8"/>
  <c r="AZ675" i="8"/>
  <c r="AZ641" i="8"/>
  <c r="AZ585" i="8"/>
  <c r="AZ687" i="8"/>
  <c r="AZ599" i="8"/>
  <c r="AZ595" i="8"/>
  <c r="AZ531" i="8"/>
  <c r="AZ515" i="8"/>
  <c r="AZ499" i="8"/>
  <c r="AZ602" i="8"/>
  <c r="AZ558" i="8"/>
  <c r="AZ542" i="8"/>
  <c r="AZ632" i="8"/>
  <c r="AZ625" i="8"/>
  <c r="AZ604" i="8"/>
  <c r="AZ629" i="8"/>
  <c r="AZ606" i="8"/>
  <c r="AZ592" i="8"/>
  <c r="AZ571" i="8"/>
  <c r="AZ568" i="8"/>
  <c r="AZ532" i="8"/>
  <c r="AZ516" i="8"/>
  <c r="AZ500" i="8"/>
  <c r="AZ577" i="8"/>
  <c r="AZ556" i="8"/>
  <c r="AZ555" i="8"/>
  <c r="AZ537" i="8"/>
  <c r="AZ520" i="8"/>
  <c r="AZ473" i="8"/>
  <c r="AZ457" i="8"/>
  <c r="AZ631" i="8"/>
  <c r="AZ628" i="8"/>
  <c r="AZ582" i="8"/>
  <c r="AZ699" i="8"/>
  <c r="AZ635" i="8"/>
  <c r="AZ609" i="8"/>
  <c r="AZ601" i="8"/>
  <c r="AZ575" i="8"/>
  <c r="AZ547" i="8"/>
  <c r="AZ545" i="8"/>
  <c r="AZ536" i="8"/>
  <c r="AZ496" i="8"/>
  <c r="AZ474" i="8"/>
  <c r="AZ458" i="8"/>
  <c r="AZ442" i="8"/>
  <c r="AZ426" i="8"/>
  <c r="AZ656" i="8"/>
  <c r="AZ567" i="8"/>
  <c r="AZ510" i="8"/>
  <c r="AZ509" i="8"/>
  <c r="AZ495" i="8"/>
  <c r="AZ483" i="8"/>
  <c r="AZ477" i="8"/>
  <c r="AZ451" i="8"/>
  <c r="AZ445" i="8"/>
  <c r="AZ400" i="8"/>
  <c r="AZ600" i="8"/>
  <c r="AZ590" i="8"/>
  <c r="AZ584" i="8"/>
  <c r="AZ511" i="8"/>
  <c r="AZ488" i="8"/>
  <c r="AZ563" i="8"/>
  <c r="AZ553" i="8"/>
  <c r="AZ550" i="8"/>
  <c r="AZ616" i="8"/>
  <c r="AZ541" i="8"/>
  <c r="AZ513" i="8"/>
  <c r="AZ462" i="8"/>
  <c r="AZ437" i="8"/>
  <c r="AZ425" i="8"/>
  <c r="AZ417" i="8"/>
  <c r="AZ401" i="8"/>
  <c r="AZ385" i="8"/>
  <c r="AZ369" i="8"/>
  <c r="AZ564" i="8"/>
  <c r="AZ525" i="8"/>
  <c r="AZ504" i="8"/>
  <c r="AZ456" i="8"/>
  <c r="AZ427" i="8"/>
  <c r="AZ393" i="8"/>
  <c r="AZ390" i="8"/>
  <c r="AZ667" i="8"/>
  <c r="AZ638" i="8"/>
  <c r="AZ627" i="8"/>
  <c r="AZ533" i="8"/>
  <c r="AZ514" i="8"/>
  <c r="AZ487" i="8"/>
  <c r="AZ460" i="8"/>
  <c r="AZ448" i="8"/>
  <c r="AZ434" i="8"/>
  <c r="AZ419" i="8"/>
  <c r="AZ383" i="8"/>
  <c r="AZ376" i="8"/>
  <c r="AZ357" i="8"/>
  <c r="AZ589" i="8"/>
  <c r="AZ560" i="8"/>
  <c r="AZ534" i="8"/>
  <c r="AZ519" i="8"/>
  <c r="AZ494" i="8"/>
  <c r="AZ489" i="8"/>
  <c r="AZ485" i="8"/>
  <c r="AZ610" i="8"/>
  <c r="AZ576" i="8"/>
  <c r="AZ529" i="8"/>
  <c r="AZ492" i="8"/>
  <c r="AZ482" i="8"/>
  <c r="AZ478" i="8"/>
  <c r="AZ471" i="8"/>
  <c r="AZ440" i="8"/>
  <c r="AZ410" i="8"/>
  <c r="AZ404" i="8"/>
  <c r="AZ381" i="8"/>
  <c r="AZ583" i="8"/>
  <c r="AZ528" i="8"/>
  <c r="AZ464" i="8"/>
  <c r="AZ430" i="8"/>
  <c r="AZ421" i="8"/>
  <c r="AZ415" i="8"/>
  <c r="AZ408" i="8"/>
  <c r="AZ379" i="8"/>
  <c r="AZ358" i="8"/>
  <c r="AZ355" i="8"/>
  <c r="AZ339" i="8"/>
  <c r="AZ323" i="8"/>
  <c r="AZ307" i="8"/>
  <c r="AZ291" i="8"/>
  <c r="AZ275" i="8"/>
  <c r="AZ259" i="8"/>
  <c r="AZ243" i="8"/>
  <c r="AZ227" i="8"/>
  <c r="AZ211" i="8"/>
  <c r="AZ179" i="8"/>
  <c r="AZ163" i="8"/>
  <c r="AZ147" i="8"/>
  <c r="AZ554" i="8"/>
  <c r="AZ551" i="8"/>
  <c r="AZ505" i="8"/>
  <c r="AZ469" i="8"/>
  <c r="AZ459" i="8"/>
  <c r="AZ452" i="8"/>
  <c r="AZ447" i="8"/>
  <c r="AZ412" i="8"/>
  <c r="AZ350" i="8"/>
  <c r="AZ334" i="8"/>
  <c r="AZ318" i="8"/>
  <c r="AZ302" i="8"/>
  <c r="AZ286" i="8"/>
  <c r="AZ270" i="8"/>
  <c r="AZ254" i="8"/>
  <c r="AZ238" i="8"/>
  <c r="AZ222" i="8"/>
  <c r="AZ206" i="8"/>
  <c r="AZ190" i="8"/>
  <c r="AZ174" i="8"/>
  <c r="AZ158" i="8"/>
  <c r="AZ142" i="8"/>
  <c r="AZ611" i="8"/>
  <c r="AZ543" i="8"/>
  <c r="AZ506" i="8"/>
  <c r="AZ493" i="8"/>
  <c r="AZ491" i="8"/>
  <c r="AZ455" i="8"/>
  <c r="AZ428" i="8"/>
  <c r="AZ559" i="8"/>
  <c r="AZ548" i="8"/>
  <c r="AZ521" i="8"/>
  <c r="AZ468" i="8"/>
  <c r="AZ449" i="8"/>
  <c r="AZ398" i="8"/>
  <c r="AZ394" i="8"/>
  <c r="AZ371" i="8"/>
  <c r="AZ364" i="8"/>
  <c r="AZ340" i="8"/>
  <c r="AZ324" i="8"/>
  <c r="AZ308" i="8"/>
  <c r="AZ292" i="8"/>
  <c r="AZ276" i="8"/>
  <c r="AZ260" i="8"/>
  <c r="AZ244" i="8"/>
  <c r="AZ228" i="8"/>
  <c r="AZ196" i="8"/>
  <c r="AZ180" i="8"/>
  <c r="AZ164" i="8"/>
  <c r="AZ148" i="8"/>
  <c r="AZ678" i="8"/>
  <c r="AZ561" i="8"/>
  <c r="AZ523" i="8"/>
  <c r="AZ380" i="8"/>
  <c r="AZ354" i="8"/>
  <c r="AZ325" i="8"/>
  <c r="AZ298" i="8"/>
  <c r="AZ290" i="8"/>
  <c r="AZ261" i="8"/>
  <c r="AZ234" i="8"/>
  <c r="AZ225" i="8"/>
  <c r="AZ216" i="8"/>
  <c r="AZ626" i="8"/>
  <c r="AZ593" i="8"/>
  <c r="AZ517" i="8"/>
  <c r="AZ472" i="8"/>
  <c r="AZ463" i="8"/>
  <c r="AZ453" i="8"/>
  <c r="AZ439" i="8"/>
  <c r="AZ405" i="8"/>
  <c r="AZ396" i="8"/>
  <c r="AZ388" i="8"/>
  <c r="AZ367" i="8"/>
  <c r="AZ361" i="8"/>
  <c r="AZ360" i="8"/>
  <c r="AZ353" i="8"/>
  <c r="AZ344" i="8"/>
  <c r="AZ317" i="8"/>
  <c r="AZ289" i="8"/>
  <c r="AZ253" i="8"/>
  <c r="AZ224" i="8"/>
  <c r="AZ215" i="8"/>
  <c r="AZ530" i="8"/>
  <c r="AZ503" i="8"/>
  <c r="AZ476" i="8"/>
  <c r="AZ418" i="8"/>
  <c r="AZ594" i="8"/>
  <c r="AZ466" i="8"/>
  <c r="AZ414" i="8"/>
  <c r="AZ351" i="8"/>
  <c r="AZ342" i="8"/>
  <c r="AZ315" i="8"/>
  <c r="AZ287" i="8"/>
  <c r="AZ278" i="8"/>
  <c r="AZ251" i="8"/>
  <c r="AZ213" i="8"/>
  <c r="AZ205" i="8"/>
  <c r="AZ634" i="8"/>
  <c r="AZ619" i="8"/>
  <c r="AZ613" i="8"/>
  <c r="AZ574" i="8"/>
  <c r="AZ573" i="8"/>
  <c r="AZ557" i="8"/>
  <c r="AZ580" i="8"/>
  <c r="AZ597" i="8"/>
  <c r="AZ579" i="8"/>
  <c r="AZ566" i="8"/>
  <c r="AZ549" i="8"/>
  <c r="AZ522" i="8"/>
  <c r="AZ591" i="8"/>
  <c r="AZ540" i="8"/>
  <c r="AZ538" i="8"/>
  <c r="AZ659" i="8"/>
  <c r="AZ636" i="8"/>
  <c r="AZ674" i="8"/>
  <c r="AZ581" i="8"/>
  <c r="AZ578" i="8"/>
  <c r="AZ502" i="8"/>
  <c r="AZ497" i="8"/>
  <c r="AZ444" i="8"/>
  <c r="AZ524" i="8"/>
  <c r="AZ539" i="8"/>
  <c r="AZ526" i="8"/>
  <c r="AZ544" i="8"/>
  <c r="AZ470" i="8"/>
  <c r="AZ465" i="8"/>
  <c r="AZ565" i="8"/>
  <c r="AZ507" i="8"/>
  <c r="AZ486" i="8"/>
  <c r="AZ527" i="8"/>
  <c r="AZ461" i="8"/>
  <c r="AZ480" i="8"/>
  <c r="AZ424" i="8"/>
  <c r="AZ666" i="8"/>
  <c r="AZ508" i="8"/>
  <c r="AZ443" i="8"/>
  <c r="AZ479" i="8"/>
  <c r="AZ403" i="8"/>
  <c r="AZ397" i="8"/>
  <c r="AZ612" i="8"/>
  <c r="AZ512" i="8"/>
  <c r="AZ413" i="8"/>
  <c r="AZ377" i="8"/>
  <c r="AZ373" i="8"/>
  <c r="AZ431" i="8"/>
  <c r="AZ411" i="8"/>
  <c r="AZ422" i="8"/>
  <c r="AZ432" i="8"/>
  <c r="AZ362" i="8"/>
  <c r="AZ359" i="8"/>
  <c r="AZ328" i="8"/>
  <c r="AZ481" i="8"/>
  <c r="AZ326" i="8"/>
  <c r="AZ311" i="8"/>
  <c r="AZ309" i="8"/>
  <c r="AZ274" i="8"/>
  <c r="AZ436" i="8"/>
  <c r="AZ349" i="8"/>
  <c r="AZ327" i="8"/>
  <c r="AZ356" i="8"/>
  <c r="AZ335" i="8"/>
  <c r="AZ313" i="8"/>
  <c r="AZ423" i="8"/>
  <c r="AZ366" i="8"/>
  <c r="AZ347" i="8"/>
  <c r="AZ329" i="8"/>
  <c r="AZ321" i="8"/>
  <c r="AZ296" i="8"/>
  <c r="AZ281" i="8"/>
  <c r="AZ271" i="8"/>
  <c r="AZ441" i="8"/>
  <c r="AZ420" i="8"/>
  <c r="AZ402" i="8"/>
  <c r="AZ375" i="8"/>
  <c r="AZ370" i="8"/>
  <c r="AZ338" i="8"/>
  <c r="AZ316" i="8"/>
  <c r="AZ273" i="8"/>
  <c r="AZ269" i="8"/>
  <c r="AZ267" i="8"/>
  <c r="AZ258" i="8"/>
  <c r="AZ256" i="8"/>
  <c r="AZ454" i="8"/>
  <c r="AZ343" i="8"/>
  <c r="AZ293" i="8"/>
  <c r="AZ279" i="8"/>
  <c r="AZ277" i="8"/>
  <c r="AZ262" i="8"/>
  <c r="AZ406" i="8"/>
  <c r="AZ378" i="8"/>
  <c r="AZ337" i="8"/>
  <c r="AZ294" i="8"/>
  <c r="AZ257" i="8"/>
  <c r="AZ384" i="8"/>
  <c r="AZ363" i="8"/>
  <c r="AZ475" i="8"/>
  <c r="AZ446" i="8"/>
  <c r="AZ372" i="8"/>
  <c r="AZ333" i="8"/>
  <c r="AZ306" i="8"/>
  <c r="AZ284" i="8"/>
  <c r="AZ272" i="8"/>
  <c r="AZ255" i="8"/>
  <c r="AZ247" i="8"/>
  <c r="AZ237" i="8"/>
  <c r="AZ208" i="8"/>
  <c r="AZ204" i="8"/>
  <c r="AZ192" i="8"/>
  <c r="AZ183" i="8"/>
  <c r="AZ389" i="8"/>
  <c r="AZ301" i="8"/>
  <c r="AZ191" i="8"/>
  <c r="AZ182" i="8"/>
  <c r="AZ374" i="8"/>
  <c r="AZ322" i="8"/>
  <c r="AZ368" i="8"/>
  <c r="AZ288" i="8"/>
  <c r="AZ282" i="8"/>
  <c r="AZ203" i="8"/>
  <c r="AZ188" i="8"/>
  <c r="AZ156" i="8"/>
  <c r="AZ130" i="8"/>
  <c r="AZ114" i="8"/>
  <c r="AZ391" i="8"/>
  <c r="AZ352" i="8"/>
  <c r="AZ304" i="8"/>
  <c r="AZ245" i="8"/>
  <c r="AZ236" i="8"/>
  <c r="AZ226" i="8"/>
  <c r="AZ201" i="8"/>
  <c r="AZ155" i="8"/>
  <c r="AZ125" i="8"/>
  <c r="AZ295" i="8"/>
  <c r="AZ285" i="8"/>
  <c r="AZ283" i="8"/>
  <c r="AZ214" i="8"/>
  <c r="AZ305" i="8"/>
  <c r="AZ266" i="8"/>
  <c r="AZ217" i="8"/>
  <c r="AZ198" i="8"/>
  <c r="AZ175" i="8"/>
  <c r="AZ146" i="8"/>
  <c r="AZ122" i="8"/>
  <c r="AZ116" i="8"/>
  <c r="AZ102" i="8"/>
  <c r="AZ86" i="8"/>
  <c r="AZ70" i="8"/>
  <c r="AZ409" i="8"/>
  <c r="AZ395" i="8"/>
  <c r="AZ264" i="8"/>
  <c r="AZ221" i="8"/>
  <c r="AZ197" i="8"/>
  <c r="AZ193" i="8"/>
  <c r="AZ150" i="8"/>
  <c r="AZ143" i="8"/>
  <c r="AZ119" i="8"/>
  <c r="AZ97" i="8"/>
  <c r="AZ346" i="8"/>
  <c r="AZ232" i="8"/>
  <c r="AZ165" i="8"/>
  <c r="AZ105" i="8"/>
  <c r="AZ98" i="8"/>
  <c r="AZ82" i="8"/>
  <c r="AZ490" i="8"/>
  <c r="AZ207" i="8"/>
  <c r="AZ199" i="8"/>
  <c r="AZ177" i="8"/>
  <c r="AZ176" i="8"/>
  <c r="AZ124" i="8"/>
  <c r="AZ117" i="8"/>
  <c r="AZ107" i="8"/>
  <c r="AZ77" i="8"/>
  <c r="AZ59" i="8"/>
  <c r="AZ38" i="8"/>
  <c r="AZ386" i="8"/>
  <c r="AZ219" i="8"/>
  <c r="AZ189" i="8"/>
  <c r="AZ159" i="8"/>
  <c r="AZ138" i="8"/>
  <c r="AZ132" i="8"/>
  <c r="AZ121" i="8"/>
  <c r="AZ80" i="8"/>
  <c r="AZ74" i="8"/>
  <c r="AZ71" i="8"/>
  <c r="AZ49" i="8"/>
  <c r="AZ33" i="8"/>
  <c r="AZ341" i="8"/>
  <c r="AZ223" i="8"/>
  <c r="AZ498" i="8"/>
  <c r="AZ387" i="8"/>
  <c r="AZ154" i="8"/>
  <c r="AZ120" i="8"/>
  <c r="AZ96" i="8"/>
  <c r="AZ91" i="8"/>
  <c r="AZ76" i="8"/>
  <c r="AZ75" i="8"/>
  <c r="AZ61" i="8"/>
  <c r="AZ51" i="8"/>
  <c r="AZ19" i="8"/>
  <c r="AZ233" i="8"/>
  <c r="AZ67" i="8"/>
  <c r="AZ48" i="8"/>
  <c r="AZ240" i="8"/>
  <c r="AZ112" i="8"/>
  <c r="AZ108" i="8"/>
  <c r="AZ100" i="8"/>
  <c r="AZ93" i="8"/>
  <c r="AZ68" i="8"/>
  <c r="AZ60" i="8"/>
  <c r="AZ14" i="8"/>
  <c r="AZ173" i="8"/>
  <c r="AZ171" i="8"/>
  <c r="AZ149" i="8"/>
  <c r="AZ92" i="8"/>
  <c r="AZ332" i="8"/>
  <c r="AZ319" i="8"/>
  <c r="AZ312" i="8"/>
  <c r="AZ252" i="8"/>
  <c r="AZ220" i="8"/>
  <c r="AZ181" i="8"/>
  <c r="AZ134" i="8"/>
  <c r="AZ106" i="8"/>
  <c r="AZ79" i="8"/>
  <c r="AZ56" i="8"/>
  <c r="AZ15" i="8"/>
  <c r="AZ392" i="8"/>
  <c r="AZ299" i="8"/>
  <c r="AZ172" i="8"/>
  <c r="AZ168" i="8"/>
  <c r="AZ162" i="8"/>
  <c r="AZ64" i="8"/>
  <c r="AZ57" i="8"/>
  <c r="AZ53" i="8"/>
  <c r="AZ46" i="8"/>
  <c r="AZ26" i="8"/>
  <c r="AZ17" i="8"/>
  <c r="AZ235" i="8"/>
  <c r="AZ187" i="8"/>
  <c r="AZ73" i="8"/>
  <c r="AZ32" i="8"/>
  <c r="AZ16" i="8"/>
  <c r="AZ151" i="8"/>
  <c r="AZ129" i="8"/>
  <c r="AZ128" i="8"/>
  <c r="AZ118" i="8"/>
  <c r="AZ101" i="8"/>
  <c r="AZ25" i="8"/>
  <c r="AZ268" i="8"/>
  <c r="AZ265" i="8"/>
  <c r="AZ194" i="8"/>
  <c r="AZ186" i="8"/>
  <c r="AZ167" i="8"/>
  <c r="AZ136" i="8"/>
  <c r="AZ135" i="8"/>
  <c r="AZ43" i="8"/>
  <c r="AZ36" i="8"/>
  <c r="AZ29" i="8"/>
  <c r="AZ320" i="8"/>
  <c r="AZ140" i="8"/>
  <c r="AZ113" i="8"/>
  <c r="AZ104" i="8"/>
  <c r="AZ103" i="8"/>
  <c r="AZ69" i="8"/>
  <c r="AZ47" i="8"/>
  <c r="AZ429" i="8"/>
  <c r="AZ133" i="8"/>
  <c r="AZ123" i="8"/>
  <c r="AZ239" i="8"/>
  <c r="AZ202" i="8"/>
  <c r="AZ153" i="8"/>
  <c r="AZ145" i="8"/>
  <c r="AZ85" i="8"/>
  <c r="AZ58" i="8"/>
  <c r="AZ23" i="8"/>
  <c r="AZ435" i="8"/>
  <c r="AZ407" i="8"/>
  <c r="AZ230" i="8"/>
  <c r="AZ166" i="8"/>
  <c r="AZ115" i="8"/>
  <c r="AZ22" i="8"/>
  <c r="AZ300" i="8"/>
  <c r="AZ231" i="8"/>
  <c r="AZ185" i="8"/>
  <c r="AZ137" i="8"/>
  <c r="AZ310" i="8"/>
  <c r="AZ303" i="8"/>
  <c r="AZ184" i="8"/>
  <c r="AZ152" i="8"/>
  <c r="AZ141" i="8"/>
  <c r="AZ52" i="8"/>
  <c r="AZ35" i="8"/>
  <c r="AZ21" i="8"/>
  <c r="AZ249" i="8"/>
  <c r="AZ139" i="8"/>
  <c r="AZ209" i="8"/>
  <c r="AZ111" i="8"/>
  <c r="AZ95" i="8"/>
  <c r="AZ94" i="8"/>
  <c r="AZ40" i="8"/>
  <c r="AZ126" i="8"/>
  <c r="AZ438" i="8"/>
  <c r="AZ336" i="8"/>
  <c r="AZ218" i="8"/>
  <c r="AZ12" i="8"/>
  <c r="AZ242" i="8"/>
  <c r="AZ169" i="8"/>
  <c r="AZ131" i="8"/>
  <c r="AZ87" i="8"/>
  <c r="AZ62" i="8"/>
  <c r="AZ78" i="8"/>
  <c r="AZ66" i="8"/>
  <c r="AZ84" i="8"/>
  <c r="AZ13" i="8"/>
  <c r="AZ50" i="8"/>
  <c r="AZ18" i="8"/>
  <c r="AZ330" i="8"/>
  <c r="AZ160" i="8"/>
  <c r="AZ89" i="8"/>
  <c r="AZ83" i="8"/>
  <c r="AZ31" i="8"/>
  <c r="AZ10" i="8"/>
  <c r="AZ42" i="8"/>
  <c r="AZ250" i="8"/>
  <c r="AZ65" i="8"/>
  <c r="AZ41" i="8"/>
  <c r="AZ30" i="8"/>
  <c r="AZ20" i="8"/>
  <c r="AZ88" i="8"/>
  <c r="AZ9" i="8"/>
  <c r="AZ210" i="8"/>
  <c r="AZ24" i="8"/>
  <c r="AZ170" i="8"/>
  <c r="AZ157" i="8"/>
  <c r="AZ241" i="8"/>
  <c r="AZ27" i="8"/>
  <c r="AZ37" i="8"/>
  <c r="AZ345" i="8"/>
  <c r="AZ200" i="8"/>
  <c r="AZ28" i="8"/>
  <c r="AZ248" i="8"/>
  <c r="AZ11" i="8"/>
  <c r="AZ55" i="8"/>
  <c r="AY348" i="8"/>
  <c r="AX109" i="8"/>
  <c r="AY535" i="8"/>
  <c r="AY671" i="8"/>
  <c r="AY297" i="8"/>
  <c r="AX44" i="8"/>
  <c r="AY161" i="8"/>
  <c r="AY212" i="8"/>
  <c r="AY620" i="8"/>
  <c r="AY331" i="8"/>
  <c r="AY654" i="8"/>
  <c r="AY110" i="8"/>
  <c r="AY382" i="8"/>
  <c r="AY246" i="8"/>
  <c r="AY365" i="8"/>
  <c r="AY416" i="8"/>
  <c r="AY501" i="8"/>
  <c r="AQ72" i="1"/>
  <c r="AQ603" i="1"/>
  <c r="AQ501" i="1"/>
  <c r="AQ212" i="1"/>
  <c r="AQ654" i="1"/>
  <c r="AQ331" i="1"/>
  <c r="AQ689" i="1"/>
  <c r="AQ178" i="1"/>
  <c r="AQ365" i="1"/>
  <c r="AQ450" i="1"/>
  <c r="AQ34" i="1"/>
  <c r="AQ399" i="1"/>
  <c r="AQ586" i="1"/>
  <c r="AQ45" i="1"/>
  <c r="AQ314" i="1"/>
  <c r="AQ416" i="1"/>
  <c r="AR37" i="1"/>
  <c r="AR27" i="1"/>
  <c r="AR78" i="1"/>
  <c r="AR71" i="1"/>
  <c r="AR92" i="1"/>
  <c r="AR120" i="1"/>
  <c r="AR141" i="1"/>
  <c r="AR128" i="1"/>
  <c r="AR188" i="1"/>
  <c r="AR150" i="1"/>
  <c r="AR213" i="1"/>
  <c r="AR135" i="1"/>
  <c r="AR251" i="1"/>
  <c r="AR281" i="1"/>
  <c r="AR266" i="1"/>
  <c r="AR222" i="1"/>
  <c r="AR283" i="1"/>
  <c r="AR270" i="1"/>
  <c r="AR322" i="1"/>
  <c r="AR357" i="1"/>
  <c r="AR310" i="1"/>
  <c r="AR388" i="1"/>
  <c r="AR403" i="1"/>
  <c r="AR431" i="1"/>
  <c r="AR437" i="1"/>
  <c r="AR391" i="1"/>
  <c r="AR492" i="1"/>
  <c r="AR540" i="1"/>
  <c r="AR526" i="1"/>
  <c r="AR531" i="1"/>
  <c r="AR565" i="1"/>
  <c r="AR481" i="1"/>
  <c r="AR546" i="1"/>
  <c r="AR579" i="1"/>
  <c r="AR614" i="1"/>
  <c r="AR591" i="1"/>
  <c r="AR672" i="1"/>
  <c r="AR679" i="1"/>
  <c r="AR692" i="1"/>
  <c r="AR657" i="1"/>
  <c r="AR11" i="1"/>
  <c r="AR46" i="1"/>
  <c r="AR61" i="1"/>
  <c r="AR67" i="1"/>
  <c r="AR93" i="1"/>
  <c r="AR125" i="1"/>
  <c r="AR149" i="1"/>
  <c r="AR131" i="1"/>
  <c r="AR196" i="1"/>
  <c r="AR154" i="1"/>
  <c r="AR221" i="1"/>
  <c r="AR209" i="1"/>
  <c r="AR259" i="1"/>
  <c r="AR289" i="1"/>
  <c r="AR247" i="1"/>
  <c r="AR230" i="1"/>
  <c r="AR303" i="1"/>
  <c r="AR284" i="1"/>
  <c r="AR371" i="1"/>
  <c r="AR360" i="1"/>
  <c r="AR354" i="1"/>
  <c r="AR397" i="1"/>
  <c r="AR411" i="1"/>
  <c r="AR438" i="1"/>
  <c r="AR445" i="1"/>
  <c r="AR482" i="1"/>
  <c r="AR500" i="1"/>
  <c r="AR548" i="1"/>
  <c r="AR534" i="1"/>
  <c r="AR475" i="1"/>
  <c r="AR503" i="1"/>
  <c r="AR510" i="1"/>
  <c r="AR567" i="1"/>
  <c r="AR530" i="1"/>
  <c r="AR574" i="1"/>
  <c r="AR594" i="1"/>
  <c r="AR680" i="1"/>
  <c r="AR687" i="1"/>
  <c r="AR536" i="1"/>
  <c r="AR698" i="1"/>
  <c r="AR17" i="1"/>
  <c r="AR9" i="1"/>
  <c r="AR62" i="1"/>
  <c r="AR83" i="1"/>
  <c r="AR89" i="1"/>
  <c r="AR94" i="1"/>
  <c r="AR104" i="1"/>
  <c r="AR113" i="1"/>
  <c r="AR204" i="1"/>
  <c r="AR160" i="1"/>
  <c r="AR189" i="1"/>
  <c r="AR234" i="1"/>
  <c r="AR236" i="1"/>
  <c r="AR227" i="1"/>
  <c r="AR300" i="1"/>
  <c r="AR276" i="1"/>
  <c r="AR269" i="1"/>
  <c r="AR315" i="1"/>
  <c r="AR379" i="1"/>
  <c r="AR296" i="1"/>
  <c r="AR390" i="1"/>
  <c r="AR395" i="1"/>
  <c r="AR419" i="1"/>
  <c r="AR446" i="1"/>
  <c r="AR453" i="1"/>
  <c r="AR490" i="1"/>
  <c r="AR508" i="1"/>
  <c r="AR556" i="1"/>
  <c r="AR542" i="1"/>
  <c r="AR504" i="1"/>
  <c r="AR541" i="1"/>
  <c r="AR520" i="1"/>
  <c r="AR572" i="1"/>
  <c r="AR568" i="1"/>
  <c r="AR585" i="1"/>
  <c r="AR606" i="1"/>
  <c r="AR688" i="1"/>
  <c r="AR703" i="1"/>
  <c r="AR577" i="1"/>
  <c r="AR601" i="1"/>
  <c r="AR16" i="1"/>
  <c r="AR28" i="1"/>
  <c r="AR65" i="1"/>
  <c r="AR48" i="1"/>
  <c r="AR102" i="1"/>
  <c r="AR112" i="1"/>
  <c r="AR124" i="1"/>
  <c r="AR140" i="1"/>
  <c r="AR134" i="1"/>
  <c r="AR145" i="1"/>
  <c r="AR205" i="1"/>
  <c r="AR241" i="1"/>
  <c r="AR181" i="1"/>
  <c r="AR245" i="1"/>
  <c r="AR308" i="1"/>
  <c r="AR290" i="1"/>
  <c r="AR277" i="1"/>
  <c r="AR326" i="1"/>
  <c r="AR387" i="1"/>
  <c r="AR298" i="1"/>
  <c r="AR402" i="1"/>
  <c r="AR401" i="1"/>
  <c r="AR427" i="1"/>
  <c r="AR454" i="1"/>
  <c r="AR461" i="1"/>
  <c r="AR498" i="1"/>
  <c r="AR434" i="1"/>
  <c r="AR564" i="1"/>
  <c r="AR550" i="1"/>
  <c r="AR522" i="1"/>
  <c r="AR544" i="1"/>
  <c r="AR523" i="1"/>
  <c r="AR580" i="1"/>
  <c r="AR578" i="1"/>
  <c r="AR590" i="1"/>
  <c r="AR497" i="1"/>
  <c r="AR633" i="1"/>
  <c r="AR682" i="1"/>
  <c r="AR661" i="1"/>
  <c r="AR35" i="1"/>
  <c r="AR33" i="1"/>
  <c r="AR56" i="1"/>
  <c r="AR98" i="1"/>
  <c r="AR87" i="1"/>
  <c r="AR122" i="1"/>
  <c r="AR138" i="1"/>
  <c r="AR126" i="1"/>
  <c r="AR185" i="1"/>
  <c r="AR152" i="1"/>
  <c r="AR155" i="1"/>
  <c r="AR249" i="1"/>
  <c r="AR211" i="1"/>
  <c r="AR268" i="1"/>
  <c r="AR316" i="1"/>
  <c r="AR250" i="1"/>
  <c r="AR292" i="1"/>
  <c r="AR328" i="1"/>
  <c r="AR282" i="1"/>
  <c r="AR311" i="1"/>
  <c r="AR410" i="1"/>
  <c r="AR409" i="1"/>
  <c r="AR338" i="1"/>
  <c r="AR462" i="1"/>
  <c r="AR442" i="1"/>
  <c r="AR506" i="1"/>
  <c r="AR440" i="1"/>
  <c r="AR516" i="1"/>
  <c r="AR558" i="1"/>
  <c r="AR576" i="1"/>
  <c r="AR547" i="1"/>
  <c r="AR447" i="1"/>
  <c r="AR588" i="1"/>
  <c r="AR563" i="1"/>
  <c r="AR611" i="1"/>
  <c r="AR655" i="1"/>
  <c r="AR656" i="1"/>
  <c r="AR635" i="1"/>
  <c r="AR701" i="1"/>
  <c r="AR700" i="1"/>
  <c r="AR13" i="1"/>
  <c r="AR38" i="1"/>
  <c r="AR59" i="1"/>
  <c r="AR106" i="1"/>
  <c r="AR88" i="1"/>
  <c r="AR132" i="1"/>
  <c r="AR95" i="1"/>
  <c r="AR151" i="1"/>
  <c r="AR193" i="1"/>
  <c r="AR162" i="1"/>
  <c r="AR197" i="1"/>
  <c r="AR257" i="1"/>
  <c r="AR218" i="1"/>
  <c r="AR278" i="1"/>
  <c r="AR324" i="1"/>
  <c r="AR255" i="1"/>
  <c r="AR299" i="1"/>
  <c r="AR312" i="1"/>
  <c r="AR346" i="1"/>
  <c r="AR330" i="1"/>
  <c r="AR418" i="1"/>
  <c r="AR417" i="1"/>
  <c r="AR396" i="1"/>
  <c r="AR423" i="1"/>
  <c r="AR460" i="1"/>
  <c r="AR514" i="1"/>
  <c r="AR443" i="1"/>
  <c r="AR439" i="1"/>
  <c r="AR566" i="1"/>
  <c r="AR584" i="1"/>
  <c r="AR562" i="1"/>
  <c r="AR494" i="1"/>
  <c r="AR596" i="1"/>
  <c r="AR643" i="1"/>
  <c r="AR627" i="1"/>
  <c r="AR667" i="1"/>
  <c r="AR669" i="1"/>
  <c r="AR645" i="1"/>
  <c r="AR694" i="1"/>
  <c r="AR595" i="1"/>
  <c r="AR19" i="1"/>
  <c r="AR47" i="1"/>
  <c r="AR75" i="1"/>
  <c r="AR114" i="1"/>
  <c r="AR58" i="1"/>
  <c r="AR142" i="1"/>
  <c r="AR123" i="1"/>
  <c r="AR136" i="1"/>
  <c r="AR143" i="1"/>
  <c r="AR175" i="1"/>
  <c r="AR210" i="1"/>
  <c r="AR265" i="1"/>
  <c r="AR220" i="1"/>
  <c r="AR286" i="1"/>
  <c r="AR272" i="1"/>
  <c r="AR271" i="1"/>
  <c r="AR337" i="1"/>
  <c r="AR327" i="1"/>
  <c r="AR349" i="1"/>
  <c r="AR339" i="1"/>
  <c r="AR426" i="1"/>
  <c r="AR425" i="1"/>
  <c r="AR385" i="1"/>
  <c r="AR341" i="1"/>
  <c r="AR465" i="1"/>
  <c r="AR458" i="1"/>
  <c r="AR470" i="1"/>
  <c r="AR512" i="1"/>
  <c r="AR496" i="1"/>
  <c r="AR592" i="1"/>
  <c r="AR573" i="1"/>
  <c r="AR509" i="1"/>
  <c r="AR604" i="1"/>
  <c r="AR651" i="1"/>
  <c r="AR642" i="1"/>
  <c r="AR675" i="1"/>
  <c r="AR677" i="1"/>
  <c r="AR625" i="1"/>
  <c r="AR697" i="1"/>
  <c r="AR22" i="1"/>
  <c r="AR51" i="1"/>
  <c r="AR76" i="1"/>
  <c r="AR74" i="1"/>
  <c r="AR82" i="1"/>
  <c r="AR115" i="1"/>
  <c r="AR105" i="1"/>
  <c r="AR157" i="1"/>
  <c r="AR171" i="1"/>
  <c r="AR133" i="1"/>
  <c r="AR163" i="1"/>
  <c r="AR170" i="1"/>
  <c r="AR225" i="1"/>
  <c r="AR233" i="1"/>
  <c r="AR237" i="1"/>
  <c r="AR329" i="1"/>
  <c r="AR309" i="1"/>
  <c r="AR342" i="1"/>
  <c r="AR279" i="1"/>
  <c r="AR386" i="1"/>
  <c r="AR383" i="1"/>
  <c r="AR366" i="1"/>
  <c r="AR319" i="1"/>
  <c r="AR424" i="1"/>
  <c r="AR400" i="1"/>
  <c r="AR493" i="1"/>
  <c r="AR452" i="1"/>
  <c r="AR491" i="1"/>
  <c r="AR435" i="1"/>
  <c r="AR495" i="1"/>
  <c r="AR472" i="1"/>
  <c r="AR629" i="1"/>
  <c r="AR455" i="1"/>
  <c r="AR554" i="1"/>
  <c r="AR593" i="1"/>
  <c r="AR615" i="1"/>
  <c r="AR515" i="1"/>
  <c r="AR619" i="1"/>
  <c r="AR686" i="1"/>
  <c r="AR690" i="1"/>
  <c r="AR673" i="1"/>
  <c r="AR43" i="1"/>
  <c r="AR55" i="1"/>
  <c r="AR86" i="1"/>
  <c r="AR153" i="1"/>
  <c r="AR176" i="1"/>
  <c r="AR273" i="1"/>
  <c r="AR294" i="1"/>
  <c r="AR293" i="1"/>
  <c r="AR252" i="1"/>
  <c r="AR351" i="1"/>
  <c r="AR380" i="1"/>
  <c r="AR373" i="1"/>
  <c r="AR432" i="1"/>
  <c r="AR521" i="1"/>
  <c r="AR600" i="1"/>
  <c r="AR511" i="1"/>
  <c r="AR659" i="1"/>
  <c r="AR683" i="1"/>
  <c r="AR644" i="1"/>
  <c r="AR598" i="1"/>
  <c r="AR26" i="1"/>
  <c r="AR77" i="1"/>
  <c r="AR302" i="1"/>
  <c r="AR459" i="1"/>
  <c r="AR605" i="1"/>
  <c r="AR634" i="1"/>
  <c r="AR665" i="1"/>
  <c r="AR20" i="1"/>
  <c r="AR174" i="1"/>
  <c r="AR215" i="1"/>
  <c r="AR313" i="1"/>
  <c r="AR370" i="1"/>
  <c r="AR407" i="1"/>
  <c r="AR477" i="1"/>
  <c r="AR473" i="1"/>
  <c r="AR505" i="1"/>
  <c r="AR570" i="1"/>
  <c r="AR15" i="1"/>
  <c r="AR40" i="1"/>
  <c r="AR57" i="1"/>
  <c r="AR129" i="1"/>
  <c r="AR116" i="1"/>
  <c r="AR183" i="1"/>
  <c r="AR219" i="1"/>
  <c r="AR203" i="1"/>
  <c r="AR264" i="1"/>
  <c r="AR306" i="1"/>
  <c r="AR355" i="1"/>
  <c r="AR335" i="1"/>
  <c r="AR404" i="1"/>
  <c r="AR474" i="1"/>
  <c r="AR529" i="1"/>
  <c r="AR608" i="1"/>
  <c r="AR517" i="1"/>
  <c r="AR527" i="1"/>
  <c r="AR691" i="1"/>
  <c r="AR647" i="1"/>
  <c r="AR626" i="1"/>
  <c r="AR50" i="1"/>
  <c r="AR10" i="1"/>
  <c r="AR621" i="1"/>
  <c r="AR68" i="1"/>
  <c r="AR69" i="1"/>
  <c r="AR118" i="1"/>
  <c r="AR173" i="1"/>
  <c r="AR192" i="1"/>
  <c r="AR207" i="1"/>
  <c r="AR260" i="1"/>
  <c r="AR288" i="1"/>
  <c r="AR358" i="1"/>
  <c r="AR333" i="1"/>
  <c r="AR332" i="1"/>
  <c r="AR429" i="1"/>
  <c r="AR464" i="1"/>
  <c r="AR532" i="1"/>
  <c r="AR528" i="1"/>
  <c r="AR451" i="1"/>
  <c r="AR571" i="1"/>
  <c r="AR636" i="1"/>
  <c r="AR660" i="1"/>
  <c r="AR560" i="1"/>
  <c r="AR23" i="1"/>
  <c r="AR42" i="1"/>
  <c r="AR103" i="1"/>
  <c r="AR139" i="1"/>
  <c r="AR147" i="1"/>
  <c r="AR201" i="1"/>
  <c r="AR186" i="1"/>
  <c r="AR239" i="1"/>
  <c r="AR267" i="1"/>
  <c r="AR325" i="1"/>
  <c r="AR359" i="1"/>
  <c r="AR368" i="1"/>
  <c r="AR422" i="1"/>
  <c r="AR479" i="1"/>
  <c r="AR537" i="1"/>
  <c r="AR616" i="1"/>
  <c r="AR466" i="1"/>
  <c r="AR617" i="1"/>
  <c r="AR699" i="1"/>
  <c r="AR653" i="1"/>
  <c r="AR662" i="1"/>
  <c r="AR31" i="1"/>
  <c r="AR52" i="1"/>
  <c r="AR100" i="1"/>
  <c r="AR121" i="1"/>
  <c r="AR167" i="1"/>
  <c r="AR216" i="1"/>
  <c r="AR238" i="1"/>
  <c r="AR242" i="1"/>
  <c r="AR275" i="1"/>
  <c r="AR336" i="1"/>
  <c r="AR363" i="1"/>
  <c r="AR374" i="1"/>
  <c r="AR428" i="1"/>
  <c r="AR487" i="1"/>
  <c r="AR545" i="1"/>
  <c r="AR624" i="1"/>
  <c r="AR538" i="1"/>
  <c r="AR623" i="1"/>
  <c r="AR557" i="1"/>
  <c r="AR658" i="1"/>
  <c r="AR666" i="1"/>
  <c r="AR41" i="1"/>
  <c r="AR169" i="1"/>
  <c r="AR262" i="1"/>
  <c r="AR352" i="1"/>
  <c r="AR408" i="1"/>
  <c r="AR469" i="1"/>
  <c r="AR639" i="1"/>
  <c r="AR30" i="1"/>
  <c r="AR84" i="1"/>
  <c r="AR97" i="1"/>
  <c r="AR117" i="1"/>
  <c r="AR172" i="1"/>
  <c r="AR198" i="1"/>
  <c r="AR235" i="1"/>
  <c r="AR240" i="1"/>
  <c r="AR317" i="1"/>
  <c r="AR304" i="1"/>
  <c r="AR231" i="1"/>
  <c r="AR364" i="1"/>
  <c r="AR412" i="1"/>
  <c r="AR457" i="1"/>
  <c r="AR502" i="1"/>
  <c r="AR478" i="1"/>
  <c r="AR549" i="1"/>
  <c r="AR582" i="1"/>
  <c r="AR607" i="1"/>
  <c r="AR674" i="1"/>
  <c r="AR243" i="1"/>
  <c r="AR664" i="1"/>
  <c r="AR21" i="1"/>
  <c r="AR49" i="1"/>
  <c r="AR107" i="1"/>
  <c r="AR148" i="1"/>
  <c r="AR182" i="1"/>
  <c r="AR191" i="1"/>
  <c r="AR228" i="1"/>
  <c r="AR274" i="1"/>
  <c r="AR345" i="1"/>
  <c r="AR295" i="1"/>
  <c r="AR372" i="1"/>
  <c r="AR394" i="1"/>
  <c r="AR414" i="1"/>
  <c r="AR499" i="1"/>
  <c r="AR581" i="1"/>
  <c r="AR612" i="1"/>
  <c r="AR650" i="1"/>
  <c r="AR685" i="1"/>
  <c r="AR559" i="1"/>
  <c r="AR641" i="1"/>
  <c r="AR24" i="1"/>
  <c r="AR29" i="1"/>
  <c r="AR64" i="1"/>
  <c r="AR119" i="1"/>
  <c r="AR159" i="1"/>
  <c r="AR190" i="1"/>
  <c r="AR248" i="1"/>
  <c r="AR353" i="1"/>
  <c r="AR381" i="1"/>
  <c r="AR436" i="1"/>
  <c r="AR420" i="1"/>
  <c r="AR589" i="1"/>
  <c r="AR628" i="1"/>
  <c r="AR456" i="1"/>
  <c r="AR652" i="1"/>
  <c r="AR36" i="1"/>
  <c r="AR79" i="1"/>
  <c r="AR158" i="1"/>
  <c r="AR156" i="1"/>
  <c r="AR177" i="1"/>
  <c r="AR226" i="1"/>
  <c r="AR291" i="1"/>
  <c r="AR361" i="1"/>
  <c r="AR343" i="1"/>
  <c r="AR384" i="1"/>
  <c r="AR430" i="1"/>
  <c r="AR448" i="1"/>
  <c r="AR449" i="1"/>
  <c r="AR486" i="1"/>
  <c r="AR597" i="1"/>
  <c r="AR507" i="1"/>
  <c r="AR631" i="1"/>
  <c r="AR646" i="1"/>
  <c r="AR681" i="1"/>
  <c r="AR80" i="1"/>
  <c r="AR166" i="1"/>
  <c r="AR179" i="1"/>
  <c r="AR199" i="1"/>
  <c r="AR244" i="1"/>
  <c r="AR305" i="1"/>
  <c r="AR362" i="1"/>
  <c r="AR389" i="1"/>
  <c r="AR376" i="1"/>
  <c r="AR480" i="1"/>
  <c r="AR405" i="1"/>
  <c r="AR543" i="1"/>
  <c r="AR649" i="1"/>
  <c r="AR53" i="1"/>
  <c r="AR108" i="1"/>
  <c r="AR146" i="1"/>
  <c r="AR164" i="1"/>
  <c r="AR223" i="1"/>
  <c r="AR217" i="1"/>
  <c r="AR321" i="1"/>
  <c r="AR334" i="1"/>
  <c r="AR378" i="1"/>
  <c r="AR415" i="1"/>
  <c r="AR393" i="1"/>
  <c r="AR485" i="1"/>
  <c r="AR468" i="1"/>
  <c r="AR489" i="1"/>
  <c r="AR539" i="1"/>
  <c r="AR609" i="1"/>
  <c r="AR587" i="1"/>
  <c r="AR684" i="1"/>
  <c r="AR12" i="1"/>
  <c r="AR25" i="1"/>
  <c r="AR66" i="1"/>
  <c r="AR137" i="1"/>
  <c r="AR168" i="1"/>
  <c r="AR224" i="1"/>
  <c r="AR254" i="1"/>
  <c r="AR253" i="1"/>
  <c r="AR287" i="1"/>
  <c r="AR344" i="1"/>
  <c r="AR367" i="1"/>
  <c r="AR377" i="1"/>
  <c r="AR323" i="1"/>
  <c r="AR413" i="1"/>
  <c r="AR553" i="1"/>
  <c r="AR632" i="1"/>
  <c r="AR575" i="1"/>
  <c r="AR640" i="1"/>
  <c r="AR630" i="1"/>
  <c r="AR670" i="1"/>
  <c r="AR663" i="1"/>
  <c r="AR14" i="1"/>
  <c r="AR70" i="1"/>
  <c r="AR96" i="1"/>
  <c r="AR232" i="1"/>
  <c r="AR206" i="1"/>
  <c r="AR301" i="1"/>
  <c r="AR375" i="1"/>
  <c r="AR406" i="1"/>
  <c r="AR444" i="1"/>
  <c r="AR561" i="1"/>
  <c r="AR583" i="1"/>
  <c r="AR648" i="1"/>
  <c r="AR678" i="1"/>
  <c r="AR610" i="1"/>
  <c r="AR599" i="1"/>
  <c r="AR18" i="1"/>
  <c r="AR73" i="1"/>
  <c r="AR91" i="1"/>
  <c r="AR130" i="1"/>
  <c r="AR180" i="1"/>
  <c r="AR208" i="1"/>
  <c r="AR258" i="1"/>
  <c r="AR261" i="1"/>
  <c r="AR307" i="1"/>
  <c r="AR347" i="1"/>
  <c r="AR392" i="1"/>
  <c r="AR421" i="1"/>
  <c r="AR476" i="1"/>
  <c r="AR513" i="1"/>
  <c r="AR519" i="1"/>
  <c r="AR555" i="1"/>
  <c r="AR602" i="1"/>
  <c r="AR676" i="1"/>
  <c r="AR668" i="1"/>
  <c r="AR471" i="1"/>
  <c r="AR202" i="1"/>
  <c r="AR340" i="1"/>
  <c r="AR398" i="1"/>
  <c r="AR463" i="1"/>
  <c r="AR693" i="1"/>
  <c r="AR32" i="1"/>
  <c r="AR101" i="1"/>
  <c r="AR187" i="1"/>
  <c r="AR214" i="1"/>
  <c r="AR318" i="1"/>
  <c r="AR441" i="1"/>
  <c r="AR488" i="1"/>
  <c r="AR613" i="1"/>
  <c r="AR533" i="1"/>
  <c r="AR638" i="1"/>
  <c r="AR60" i="1"/>
  <c r="AR85" i="1"/>
  <c r="AR111" i="1"/>
  <c r="AR165" i="1"/>
  <c r="AR184" i="1"/>
  <c r="AR194" i="1"/>
  <c r="AR200" i="1"/>
  <c r="AR285" i="1"/>
  <c r="AR350" i="1"/>
  <c r="AR256" i="1"/>
  <c r="AR369" i="1"/>
  <c r="AR320" i="1"/>
  <c r="AR356" i="1"/>
  <c r="AR524" i="1"/>
  <c r="AR525" i="1"/>
  <c r="AR483" i="1"/>
  <c r="AR551" i="1"/>
  <c r="AR618" i="1"/>
  <c r="AR622" i="1"/>
  <c r="AR702" i="1"/>
  <c r="AQ263" i="1"/>
  <c r="AQ382" i="1"/>
  <c r="AQ127" i="1"/>
  <c r="AQ297" i="1"/>
  <c r="AQ246" i="1"/>
  <c r="AQ280" i="1"/>
  <c r="AQ195" i="1"/>
  <c r="AQ348" i="1"/>
  <c r="AQ63" i="1"/>
  <c r="AQ110" i="1"/>
  <c r="AQ81" i="1"/>
  <c r="AQ39" i="1"/>
  <c r="AQ671" i="1"/>
  <c r="AQ229" i="1"/>
  <c r="AQ54" i="1"/>
  <c r="AQ90" i="1"/>
  <c r="AQ467" i="1"/>
  <c r="AQ695" i="1"/>
  <c r="AQ518" i="1"/>
  <c r="AQ99" i="1"/>
  <c r="AT4" i="1"/>
  <c r="AS6" i="1"/>
  <c r="AQ535" i="1"/>
  <c r="AQ637" i="1"/>
  <c r="AQ620" i="1"/>
  <c r="AQ484" i="1"/>
  <c r="AQ144" i="1"/>
  <c r="AP109" i="1"/>
  <c r="AQ161" i="1"/>
  <c r="AQ569" i="1"/>
  <c r="AQ433" i="1"/>
  <c r="AP44" i="1"/>
  <c r="AN7" i="1"/>
  <c r="AH17" i="10" s="1"/>
  <c r="AO109" i="1"/>
  <c r="AO44" i="1"/>
  <c r="AM5" i="1"/>
  <c r="AG18" i="10" s="1"/>
  <c r="AN8" i="1" l="1"/>
  <c r="AH13" i="10"/>
  <c r="AH15" i="10" s="1"/>
  <c r="AX11" i="10"/>
  <c r="AX12" i="10"/>
  <c r="AX7" i="8"/>
  <c r="AX8" i="8" s="1"/>
  <c r="AR518" i="1"/>
  <c r="AR689" i="1"/>
  <c r="AQ44" i="1"/>
  <c r="AR695" i="1"/>
  <c r="AW5" i="8"/>
  <c r="AZ99" i="8"/>
  <c r="AZ39" i="8"/>
  <c r="AZ620" i="8"/>
  <c r="AZ365" i="8"/>
  <c r="AZ433" i="8"/>
  <c r="AZ144" i="8"/>
  <c r="AZ72" i="8"/>
  <c r="AZ535" i="8"/>
  <c r="AZ654" i="8"/>
  <c r="AZ467" i="8"/>
  <c r="AZ212" i="8"/>
  <c r="AZ195" i="8"/>
  <c r="BA693" i="8"/>
  <c r="BA699" i="8"/>
  <c r="BA683" i="8"/>
  <c r="BA687" i="8"/>
  <c r="BA696" i="8"/>
  <c r="BA697" i="8"/>
  <c r="BA685" i="8"/>
  <c r="BA681" i="8"/>
  <c r="BA676" i="8"/>
  <c r="BA660" i="8"/>
  <c r="BA702" i="8"/>
  <c r="BA669" i="8"/>
  <c r="BA700" i="8"/>
  <c r="BA686" i="8"/>
  <c r="BA690" i="8"/>
  <c r="BA674" i="8"/>
  <c r="BA667" i="8"/>
  <c r="BA666" i="8"/>
  <c r="BA659" i="8"/>
  <c r="BA638" i="8"/>
  <c r="BA672" i="8"/>
  <c r="BA652" i="8"/>
  <c r="BA644" i="8"/>
  <c r="BA628" i="8"/>
  <c r="BA612" i="8"/>
  <c r="BA688" i="8"/>
  <c r="BA703" i="8"/>
  <c r="BA694" i="8"/>
  <c r="BA698" i="8"/>
  <c r="BA701" i="8"/>
  <c r="BA661" i="8"/>
  <c r="BA657" i="8"/>
  <c r="BA642" i="8"/>
  <c r="BA636" i="8"/>
  <c r="BA617" i="8"/>
  <c r="BA610" i="8"/>
  <c r="BA650" i="8"/>
  <c r="BA691" i="8"/>
  <c r="BA684" i="8"/>
  <c r="BA643" i="8"/>
  <c r="BA621" i="8"/>
  <c r="BA618" i="8"/>
  <c r="BA673" i="8"/>
  <c r="BA670" i="8"/>
  <c r="BA655" i="8"/>
  <c r="BA645" i="8"/>
  <c r="BA664" i="8"/>
  <c r="BA663" i="8"/>
  <c r="BA646" i="8"/>
  <c r="BA647" i="8"/>
  <c r="BA682" i="8"/>
  <c r="BA680" i="8"/>
  <c r="BA608" i="8"/>
  <c r="BA598" i="8"/>
  <c r="BA582" i="8"/>
  <c r="BA692" i="8"/>
  <c r="BA662" i="8"/>
  <c r="BA633" i="8"/>
  <c r="BA593" i="8"/>
  <c r="BA640" i="8"/>
  <c r="BA623" i="8"/>
  <c r="BA622" i="8"/>
  <c r="BA614" i="8"/>
  <c r="BA651" i="8"/>
  <c r="BA625" i="8"/>
  <c r="BA607" i="8"/>
  <c r="BA599" i="8"/>
  <c r="BA583" i="8"/>
  <c r="BA567" i="8"/>
  <c r="BA653" i="8"/>
  <c r="BA595" i="8"/>
  <c r="BA587" i="8"/>
  <c r="BA557" i="8"/>
  <c r="BA616" i="8"/>
  <c r="BA613" i="8"/>
  <c r="BA675" i="8"/>
  <c r="BA584" i="8"/>
  <c r="BA580" i="8"/>
  <c r="BA658" i="8"/>
  <c r="BA639" i="8"/>
  <c r="BA624" i="8"/>
  <c r="BA602" i="8"/>
  <c r="BA588" i="8"/>
  <c r="BA558" i="8"/>
  <c r="BA546" i="8"/>
  <c r="BA542" i="8"/>
  <c r="BA526" i="8"/>
  <c r="BA510" i="8"/>
  <c r="BA632" i="8"/>
  <c r="BA604" i="8"/>
  <c r="BA563" i="8"/>
  <c r="BA551" i="8"/>
  <c r="BA537" i="8"/>
  <c r="BA629" i="8"/>
  <c r="BA615" i="8"/>
  <c r="BA606" i="8"/>
  <c r="BA665" i="8"/>
  <c r="BA649" i="8"/>
  <c r="BA635" i="8"/>
  <c r="BA589" i="8"/>
  <c r="BA579" i="8"/>
  <c r="BA578" i="8"/>
  <c r="BA577" i="8"/>
  <c r="BA556" i="8"/>
  <c r="BA549" i="8"/>
  <c r="BA543" i="8"/>
  <c r="BA527" i="8"/>
  <c r="BA511" i="8"/>
  <c r="BA495" i="8"/>
  <c r="BA679" i="8"/>
  <c r="BA631" i="8"/>
  <c r="BA468" i="8"/>
  <c r="BA452" i="8"/>
  <c r="BA600" i="8"/>
  <c r="BA591" i="8"/>
  <c r="BA641" i="8"/>
  <c r="BA677" i="8"/>
  <c r="BA611" i="8"/>
  <c r="BA590" i="8"/>
  <c r="BA573" i="8"/>
  <c r="BA570" i="8"/>
  <c r="BA544" i="8"/>
  <c r="BA528" i="8"/>
  <c r="BA522" i="8"/>
  <c r="BA499" i="8"/>
  <c r="BA494" i="8"/>
  <c r="BA487" i="8"/>
  <c r="BA469" i="8"/>
  <c r="BA453" i="8"/>
  <c r="BA437" i="8"/>
  <c r="BA421" i="8"/>
  <c r="BA609" i="8"/>
  <c r="BA488" i="8"/>
  <c r="BA474" i="8"/>
  <c r="BA439" i="8"/>
  <c r="BA432" i="8"/>
  <c r="BA420" i="8"/>
  <c r="BA411" i="8"/>
  <c r="BA395" i="8"/>
  <c r="BA571" i="8"/>
  <c r="BA553" i="8"/>
  <c r="BA550" i="8"/>
  <c r="BA547" i="8"/>
  <c r="BA524" i="8"/>
  <c r="BA512" i="8"/>
  <c r="BA498" i="8"/>
  <c r="BA497" i="8"/>
  <c r="BA471" i="8"/>
  <c r="BA465" i="8"/>
  <c r="BA459" i="8"/>
  <c r="BA585" i="8"/>
  <c r="BA572" i="8"/>
  <c r="BA541" i="8"/>
  <c r="BA555" i="8"/>
  <c r="BA539" i="8"/>
  <c r="BA500" i="8"/>
  <c r="BA430" i="8"/>
  <c r="BA412" i="8"/>
  <c r="BA396" i="8"/>
  <c r="BA380" i="8"/>
  <c r="BA364" i="8"/>
  <c r="BA627" i="8"/>
  <c r="BA533" i="8"/>
  <c r="BA514" i="8"/>
  <c r="BA460" i="8"/>
  <c r="BA448" i="8"/>
  <c r="BA434" i="8"/>
  <c r="BA419" i="8"/>
  <c r="BA383" i="8"/>
  <c r="BA376" i="8"/>
  <c r="BA592" i="8"/>
  <c r="BA560" i="8"/>
  <c r="BA545" i="8"/>
  <c r="BA534" i="8"/>
  <c r="BA519" i="8"/>
  <c r="BA509" i="8"/>
  <c r="BA489" i="8"/>
  <c r="BA485" i="8"/>
  <c r="BA464" i="8"/>
  <c r="BA449" i="8"/>
  <c r="BA441" i="8"/>
  <c r="BA413" i="8"/>
  <c r="BA407" i="8"/>
  <c r="BA388" i="8"/>
  <c r="BA576" i="8"/>
  <c r="BA529" i="8"/>
  <c r="BA496" i="8"/>
  <c r="BA492" i="8"/>
  <c r="BA482" i="8"/>
  <c r="BA605" i="8"/>
  <c r="BA568" i="8"/>
  <c r="BA565" i="8"/>
  <c r="BA516" i="8"/>
  <c r="BA506" i="8"/>
  <c r="BA475" i="8"/>
  <c r="BA401" i="8"/>
  <c r="BA386" i="8"/>
  <c r="BA554" i="8"/>
  <c r="BA515" i="8"/>
  <c r="BA505" i="8"/>
  <c r="BA478" i="8"/>
  <c r="BA447" i="8"/>
  <c r="BA390" i="8"/>
  <c r="BA350" i="8"/>
  <c r="BA334" i="8"/>
  <c r="BA318" i="8"/>
  <c r="BA302" i="8"/>
  <c r="BA286" i="8"/>
  <c r="BA270" i="8"/>
  <c r="BA254" i="8"/>
  <c r="BA238" i="8"/>
  <c r="BA222" i="8"/>
  <c r="BA206" i="8"/>
  <c r="BA190" i="8"/>
  <c r="BA174" i="8"/>
  <c r="BA158" i="8"/>
  <c r="BA142" i="8"/>
  <c r="BA562" i="8"/>
  <c r="BA520" i="8"/>
  <c r="BA493" i="8"/>
  <c r="BA491" i="8"/>
  <c r="BA455" i="8"/>
  <c r="BA428" i="8"/>
  <c r="BA345" i="8"/>
  <c r="BA329" i="8"/>
  <c r="BA313" i="8"/>
  <c r="BA281" i="8"/>
  <c r="BA265" i="8"/>
  <c r="BA249" i="8"/>
  <c r="BA233" i="8"/>
  <c r="BA217" i="8"/>
  <c r="BA201" i="8"/>
  <c r="BA185" i="8"/>
  <c r="BA169" i="8"/>
  <c r="BA153" i="8"/>
  <c r="BA559" i="8"/>
  <c r="BA548" i="8"/>
  <c r="BA531" i="8"/>
  <c r="BA521" i="8"/>
  <c r="BA581" i="8"/>
  <c r="BA525" i="8"/>
  <c r="BA473" i="8"/>
  <c r="BA444" i="8"/>
  <c r="BA435" i="8"/>
  <c r="BA409" i="8"/>
  <c r="BA405" i="8"/>
  <c r="BA391" i="8"/>
  <c r="BA378" i="8"/>
  <c r="BA370" i="8"/>
  <c r="BA356" i="8"/>
  <c r="BA351" i="8"/>
  <c r="BA335" i="8"/>
  <c r="BA319" i="8"/>
  <c r="BA303" i="8"/>
  <c r="BA287" i="8"/>
  <c r="BA271" i="8"/>
  <c r="BA255" i="8"/>
  <c r="BA239" i="8"/>
  <c r="BA223" i="8"/>
  <c r="BA207" i="8"/>
  <c r="BA191" i="8"/>
  <c r="BA175" i="8"/>
  <c r="BA159" i="8"/>
  <c r="BA143" i="8"/>
  <c r="BA648" i="8"/>
  <c r="BA630" i="8"/>
  <c r="BA626" i="8"/>
  <c r="BA517" i="8"/>
  <c r="BA472" i="8"/>
  <c r="BA463" i="8"/>
  <c r="BA440" i="8"/>
  <c r="BA367" i="8"/>
  <c r="BA361" i="8"/>
  <c r="BA360" i="8"/>
  <c r="BA353" i="8"/>
  <c r="BA344" i="8"/>
  <c r="BA317" i="8"/>
  <c r="BA289" i="8"/>
  <c r="BA253" i="8"/>
  <c r="BA224" i="8"/>
  <c r="BA215" i="8"/>
  <c r="BA530" i="8"/>
  <c r="BA503" i="8"/>
  <c r="BA483" i="8"/>
  <c r="BA476" i="8"/>
  <c r="BA418" i="8"/>
  <c r="BA374" i="8"/>
  <c r="BA352" i="8"/>
  <c r="BA343" i="8"/>
  <c r="BA316" i="8"/>
  <c r="BA288" i="8"/>
  <c r="BA279" i="8"/>
  <c r="BA252" i="8"/>
  <c r="BA214" i="8"/>
  <c r="BA594" i="8"/>
  <c r="BA466" i="8"/>
  <c r="BA442" i="8"/>
  <c r="BA634" i="8"/>
  <c r="BA619" i="8"/>
  <c r="BA574" i="8"/>
  <c r="BA479" i="8"/>
  <c r="BA457" i="8"/>
  <c r="BA454" i="8"/>
  <c r="BA443" i="8"/>
  <c r="BA400" i="8"/>
  <c r="BA341" i="8"/>
  <c r="BA306" i="8"/>
  <c r="BA277" i="8"/>
  <c r="BA250" i="8"/>
  <c r="BA242" i="8"/>
  <c r="BA204" i="8"/>
  <c r="BA668" i="8"/>
  <c r="BA656" i="8"/>
  <c r="BA561" i="8"/>
  <c r="BA596" i="8"/>
  <c r="BA536" i="8"/>
  <c r="BA540" i="8"/>
  <c r="BA532" i="8"/>
  <c r="BA678" i="8"/>
  <c r="BA601" i="8"/>
  <c r="BA564" i="8"/>
  <c r="BA538" i="8"/>
  <c r="BA480" i="8"/>
  <c r="BA597" i="8"/>
  <c r="BA523" i="8"/>
  <c r="BA417" i="8"/>
  <c r="BA575" i="8"/>
  <c r="BA490" i="8"/>
  <c r="BA513" i="8"/>
  <c r="BA504" i="8"/>
  <c r="BA477" i="8"/>
  <c r="BA486" i="8"/>
  <c r="BA458" i="8"/>
  <c r="BA445" i="8"/>
  <c r="BA502" i="8"/>
  <c r="BA470" i="8"/>
  <c r="BA481" i="8"/>
  <c r="BA451" i="8"/>
  <c r="BA566" i="8"/>
  <c r="BA403" i="8"/>
  <c r="BA397" i="8"/>
  <c r="BA456" i="8"/>
  <c r="BA425" i="8"/>
  <c r="BA408" i="8"/>
  <c r="BA398" i="8"/>
  <c r="BA508" i="8"/>
  <c r="BA426" i="8"/>
  <c r="BA507" i="8"/>
  <c r="BA438" i="8"/>
  <c r="BA424" i="8"/>
  <c r="BA415" i="8"/>
  <c r="BA410" i="8"/>
  <c r="BA375" i="8"/>
  <c r="BA366" i="8"/>
  <c r="BA431" i="8"/>
  <c r="BA436" i="8"/>
  <c r="BA422" i="8"/>
  <c r="BA423" i="8"/>
  <c r="BA404" i="8"/>
  <c r="BA384" i="8"/>
  <c r="BA369" i="8"/>
  <c r="BA462" i="8"/>
  <c r="BA394" i="8"/>
  <c r="BA339" i="8"/>
  <c r="BA326" i="8"/>
  <c r="BA311" i="8"/>
  <c r="BA309" i="8"/>
  <c r="BA389" i="8"/>
  <c r="BA363" i="8"/>
  <c r="BA337" i="8"/>
  <c r="BA324" i="8"/>
  <c r="BA300" i="8"/>
  <c r="BA414" i="8"/>
  <c r="BA371" i="8"/>
  <c r="BA358" i="8"/>
  <c r="BA322" i="8"/>
  <c r="BA294" i="8"/>
  <c r="BA402" i="8"/>
  <c r="BA373" i="8"/>
  <c r="BA342" i="8"/>
  <c r="BA338" i="8"/>
  <c r="BA325" i="8"/>
  <c r="BA307" i="8"/>
  <c r="BA278" i="8"/>
  <c r="BA273" i="8"/>
  <c r="BA269" i="8"/>
  <c r="BA267" i="8"/>
  <c r="BA258" i="8"/>
  <c r="BA256" i="8"/>
  <c r="BA368" i="8"/>
  <c r="BA346" i="8"/>
  <c r="BA320" i="8"/>
  <c r="BA283" i="8"/>
  <c r="BA406" i="8"/>
  <c r="BA381" i="8"/>
  <c r="BA379" i="8"/>
  <c r="BA257" i="8"/>
  <c r="BA251" i="8"/>
  <c r="BA216" i="8"/>
  <c r="BA377" i="8"/>
  <c r="BA292" i="8"/>
  <c r="BA461" i="8"/>
  <c r="BA301" i="8"/>
  <c r="BA213" i="8"/>
  <c r="BA182" i="8"/>
  <c r="BA355" i="8"/>
  <c r="BA295" i="8"/>
  <c r="BA291" i="8"/>
  <c r="BA221" i="8"/>
  <c r="BA181" i="8"/>
  <c r="BA385" i="8"/>
  <c r="BA354" i="8"/>
  <c r="BA328" i="8"/>
  <c r="BA304" i="8"/>
  <c r="BA293" i="8"/>
  <c r="BA245" i="8"/>
  <c r="BA237" i="8"/>
  <c r="BA236" i="8"/>
  <c r="BA227" i="8"/>
  <c r="BA226" i="8"/>
  <c r="BA164" i="8"/>
  <c r="BA155" i="8"/>
  <c r="BA147" i="8"/>
  <c r="BA125" i="8"/>
  <c r="BA275" i="8"/>
  <c r="BA192" i="8"/>
  <c r="BA154" i="8"/>
  <c r="BA146" i="8"/>
  <c r="BA136" i="8"/>
  <c r="BA120" i="8"/>
  <c r="BA266" i="8"/>
  <c r="BA235" i="8"/>
  <c r="BA234" i="8"/>
  <c r="BA189" i="8"/>
  <c r="BA393" i="8"/>
  <c r="BA264" i="8"/>
  <c r="BA228" i="8"/>
  <c r="BA197" i="8"/>
  <c r="BA193" i="8"/>
  <c r="BA180" i="8"/>
  <c r="BA150" i="8"/>
  <c r="BA119" i="8"/>
  <c r="BA97" i="8"/>
  <c r="BA65" i="8"/>
  <c r="BA387" i="8"/>
  <c r="BA261" i="8"/>
  <c r="BA218" i="8"/>
  <c r="BA167" i="8"/>
  <c r="BA139" i="8"/>
  <c r="BA113" i="8"/>
  <c r="BA107" i="8"/>
  <c r="BA268" i="8"/>
  <c r="BA177" i="8"/>
  <c r="BA130" i="8"/>
  <c r="BA121" i="8"/>
  <c r="BA115" i="8"/>
  <c r="BA93" i="8"/>
  <c r="BA77" i="8"/>
  <c r="BA327" i="8"/>
  <c r="BA219" i="8"/>
  <c r="BA203" i="8"/>
  <c r="BA138" i="8"/>
  <c r="BA132" i="8"/>
  <c r="BA80" i="8"/>
  <c r="BA74" i="8"/>
  <c r="BA71" i="8"/>
  <c r="BA49" i="8"/>
  <c r="BA33" i="8"/>
  <c r="BA446" i="8"/>
  <c r="BA347" i="8"/>
  <c r="BA321" i="8"/>
  <c r="BA194" i="8"/>
  <c r="BA128" i="8"/>
  <c r="BA108" i="8"/>
  <c r="BA64" i="8"/>
  <c r="BA28" i="8"/>
  <c r="BA359" i="8"/>
  <c r="BA298" i="8"/>
  <c r="BA211" i="8"/>
  <c r="BA145" i="8"/>
  <c r="BA141" i="8"/>
  <c r="BA315" i="8"/>
  <c r="BA296" i="8"/>
  <c r="BA240" i="8"/>
  <c r="BA208" i="8"/>
  <c r="BA148" i="8"/>
  <c r="BA112" i="8"/>
  <c r="BA100" i="8"/>
  <c r="BA68" i="8"/>
  <c r="BA60" i="8"/>
  <c r="BA14" i="8"/>
  <c r="BA308" i="8"/>
  <c r="BA274" i="8"/>
  <c r="BA247" i="8"/>
  <c r="BA173" i="8"/>
  <c r="BA171" i="8"/>
  <c r="BA149" i="8"/>
  <c r="BA92" i="8"/>
  <c r="BA67" i="8"/>
  <c r="BA48" i="8"/>
  <c r="BA42" i="8"/>
  <c r="BA36" i="8"/>
  <c r="BA30" i="8"/>
  <c r="BA25" i="8"/>
  <c r="BA9" i="8"/>
  <c r="BA282" i="8"/>
  <c r="BA168" i="8"/>
  <c r="BA165" i="8"/>
  <c r="BA117" i="8"/>
  <c r="BA78" i="8"/>
  <c r="BA392" i="8"/>
  <c r="BA305" i="8"/>
  <c r="BA188" i="8"/>
  <c r="BA176" i="8"/>
  <c r="BA137" i="8"/>
  <c r="BA133" i="8"/>
  <c r="BA122" i="8"/>
  <c r="BA114" i="8"/>
  <c r="BA101" i="8"/>
  <c r="BA50" i="8"/>
  <c r="BA26" i="8"/>
  <c r="BA10" i="8"/>
  <c r="BA284" i="8"/>
  <c r="BA244" i="8"/>
  <c r="BA187" i="8"/>
  <c r="BA73" i="8"/>
  <c r="BA32" i="8"/>
  <c r="BA16" i="8"/>
  <c r="BA61" i="8"/>
  <c r="BA43" i="8"/>
  <c r="BA29" i="8"/>
  <c r="BA202" i="8"/>
  <c r="BA151" i="8"/>
  <c r="BA129" i="8"/>
  <c r="BA118" i="8"/>
  <c r="BA285" i="8"/>
  <c r="BA220" i="8"/>
  <c r="BA186" i="8"/>
  <c r="BA135" i="8"/>
  <c r="BA102" i="8"/>
  <c r="BA51" i="8"/>
  <c r="BA140" i="8"/>
  <c r="BA104" i="8"/>
  <c r="BA103" i="8"/>
  <c r="BA91" i="8"/>
  <c r="BA69" i="8"/>
  <c r="BA47" i="8"/>
  <c r="BA15" i="8"/>
  <c r="BA429" i="8"/>
  <c r="BA272" i="8"/>
  <c r="BA124" i="8"/>
  <c r="BA123" i="8"/>
  <c r="BA106" i="8"/>
  <c r="BA86" i="8"/>
  <c r="BA66" i="8"/>
  <c r="BA40" i="8"/>
  <c r="BA24" i="8"/>
  <c r="BA276" i="8"/>
  <c r="BA290" i="8"/>
  <c r="BA230" i="8"/>
  <c r="BA205" i="8"/>
  <c r="BA166" i="8"/>
  <c r="BA156" i="8"/>
  <c r="BA98" i="8"/>
  <c r="BA22" i="8"/>
  <c r="BA333" i="8"/>
  <c r="BA262" i="8"/>
  <c r="BA231" i="8"/>
  <c r="BA37" i="8"/>
  <c r="BA21" i="8"/>
  <c r="BA427" i="8"/>
  <c r="BA259" i="8"/>
  <c r="BA232" i="8"/>
  <c r="BA94" i="8"/>
  <c r="BA84" i="8"/>
  <c r="BA79" i="8"/>
  <c r="BA209" i="8"/>
  <c r="BA111" i="8"/>
  <c r="BA95" i="8"/>
  <c r="BA59" i="8"/>
  <c r="BA57" i="8"/>
  <c r="BA225" i="8"/>
  <c r="BA126" i="8"/>
  <c r="BA336" i="8"/>
  <c r="BA131" i="8"/>
  <c r="BA87" i="8"/>
  <c r="BA62" i="8"/>
  <c r="BA56" i="8"/>
  <c r="BA38" i="8"/>
  <c r="BA31" i="8"/>
  <c r="BA200" i="8"/>
  <c r="BA299" i="8"/>
  <c r="BA198" i="8"/>
  <c r="BA116" i="8"/>
  <c r="BA17" i="8"/>
  <c r="BA13" i="8"/>
  <c r="BA349" i="8"/>
  <c r="BA312" i="8"/>
  <c r="BA196" i="8"/>
  <c r="BA41" i="8"/>
  <c r="BA362" i="8"/>
  <c r="BA199" i="8"/>
  <c r="BA89" i="8"/>
  <c r="BA83" i="8"/>
  <c r="BA52" i="8"/>
  <c r="BA179" i="8"/>
  <c r="BA105" i="8"/>
  <c r="BA75" i="8"/>
  <c r="BA183" i="8"/>
  <c r="BA35" i="8"/>
  <c r="BA53" i="8"/>
  <c r="BA243" i="8"/>
  <c r="BA46" i="8"/>
  <c r="BA340" i="8"/>
  <c r="BA96" i="8"/>
  <c r="BA12" i="8"/>
  <c r="BA163" i="8"/>
  <c r="BA330" i="8"/>
  <c r="BA160" i="8"/>
  <c r="BA20" i="8"/>
  <c r="BA170" i="8"/>
  <c r="BA184" i="8"/>
  <c r="BA18" i="8"/>
  <c r="BA82" i="8"/>
  <c r="BA357" i="8"/>
  <c r="BA70" i="8"/>
  <c r="BA157" i="8"/>
  <c r="BA23" i="8"/>
  <c r="BA88" i="8"/>
  <c r="BA260" i="8"/>
  <c r="BA310" i="8"/>
  <c r="BA134" i="8"/>
  <c r="BA332" i="8"/>
  <c r="BA323" i="8"/>
  <c r="BA172" i="8"/>
  <c r="BA76" i="8"/>
  <c r="BA58" i="8"/>
  <c r="BA27" i="8"/>
  <c r="BA241" i="8"/>
  <c r="BA152" i="8"/>
  <c r="BA55" i="8"/>
  <c r="BA19" i="8"/>
  <c r="BA162" i="8"/>
  <c r="BA248" i="8"/>
  <c r="BA11" i="8"/>
  <c r="BA210" i="8"/>
  <c r="BA85" i="8"/>
  <c r="BA372" i="8"/>
  <c r="AZ45" i="8"/>
  <c r="AZ178" i="8"/>
  <c r="AZ246" i="8"/>
  <c r="AZ63" i="8"/>
  <c r="AZ54" i="8"/>
  <c r="AZ263" i="8"/>
  <c r="AZ229" i="8"/>
  <c r="AZ280" i="8"/>
  <c r="AZ297" i="8"/>
  <c r="AZ552" i="8"/>
  <c r="AZ603" i="8"/>
  <c r="AZ416" i="8"/>
  <c r="AZ450" i="8"/>
  <c r="AZ484" i="8"/>
  <c r="AZ637" i="8"/>
  <c r="AZ110" i="8"/>
  <c r="AZ314" i="8"/>
  <c r="AZ331" i="8"/>
  <c r="AZ671" i="8"/>
  <c r="AZ161" i="8"/>
  <c r="AZ127" i="8"/>
  <c r="AZ689" i="8"/>
  <c r="BC4" i="8"/>
  <c r="BB6" i="8"/>
  <c r="AZ348" i="8"/>
  <c r="AZ34" i="8"/>
  <c r="AZ81" i="8"/>
  <c r="AZ586" i="8"/>
  <c r="AZ399" i="8"/>
  <c r="AZ518" i="8"/>
  <c r="AY109" i="8"/>
  <c r="AZ90" i="8"/>
  <c r="AZ501" i="8"/>
  <c r="AZ382" i="8"/>
  <c r="AZ569" i="8"/>
  <c r="AZ695" i="8"/>
  <c r="AY44" i="8"/>
  <c r="AS20" i="1"/>
  <c r="AS26" i="1"/>
  <c r="AS36" i="1"/>
  <c r="AS69" i="1"/>
  <c r="AS105" i="1"/>
  <c r="AS96" i="1"/>
  <c r="AS117" i="1"/>
  <c r="AS166" i="1"/>
  <c r="AS167" i="1"/>
  <c r="AS182" i="1"/>
  <c r="AS224" i="1"/>
  <c r="AS152" i="1"/>
  <c r="AS192" i="1"/>
  <c r="AS200" i="1"/>
  <c r="AS230" i="1"/>
  <c r="AS313" i="1"/>
  <c r="AS250" i="1"/>
  <c r="AS318" i="1"/>
  <c r="AS344" i="1"/>
  <c r="AS346" i="1"/>
  <c r="AS394" i="1"/>
  <c r="AS363" i="1"/>
  <c r="AS376" i="1"/>
  <c r="AS457" i="1"/>
  <c r="AS440" i="1"/>
  <c r="AS496" i="1"/>
  <c r="AS490" i="1"/>
  <c r="AS532" i="1"/>
  <c r="AS423" i="1"/>
  <c r="AS544" i="1"/>
  <c r="AS619" i="1"/>
  <c r="AS565" i="1"/>
  <c r="AS555" i="1"/>
  <c r="AS582" i="1"/>
  <c r="AS651" i="1"/>
  <c r="AS621" i="1"/>
  <c r="AS694" i="1"/>
  <c r="AS685" i="1"/>
  <c r="AS673" i="1"/>
  <c r="AS28" i="1"/>
  <c r="AS32" i="1"/>
  <c r="AS42" i="1"/>
  <c r="AS92" i="1"/>
  <c r="AS113" i="1"/>
  <c r="AS107" i="1"/>
  <c r="AS130" i="1"/>
  <c r="AS174" i="1"/>
  <c r="AS168" i="1"/>
  <c r="AS149" i="1"/>
  <c r="AS232" i="1"/>
  <c r="AS186" i="1"/>
  <c r="AS225" i="1"/>
  <c r="AS244" i="1"/>
  <c r="AS220" i="1"/>
  <c r="AS321" i="1"/>
  <c r="AS255" i="1"/>
  <c r="AS334" i="1"/>
  <c r="AS352" i="1"/>
  <c r="AS349" i="1"/>
  <c r="AS340" i="1"/>
  <c r="AS404" i="1"/>
  <c r="AS393" i="1"/>
  <c r="AS465" i="1"/>
  <c r="AS355" i="1"/>
  <c r="AS504" i="1"/>
  <c r="AS498" i="1"/>
  <c r="AS540" i="1"/>
  <c r="AS502" i="1"/>
  <c r="AS560" i="1"/>
  <c r="AS627" i="1"/>
  <c r="AS503" i="1"/>
  <c r="AS434" i="1"/>
  <c r="AS505" i="1"/>
  <c r="AS605" i="1"/>
  <c r="AS629" i="1"/>
  <c r="AS702" i="1"/>
  <c r="AS581" i="1"/>
  <c r="AS681" i="1"/>
  <c r="AS613" i="1"/>
  <c r="AS672" i="1"/>
  <c r="AS402" i="1"/>
  <c r="AS408" i="1"/>
  <c r="AS442" i="1"/>
  <c r="AS458" i="1"/>
  <c r="AS556" i="1"/>
  <c r="AS514" i="1"/>
  <c r="AS422" i="1"/>
  <c r="AS432" i="1"/>
  <c r="AS546" i="1"/>
  <c r="AS554" i="1"/>
  <c r="AS623" i="1"/>
  <c r="AS533" i="1"/>
  <c r="AS655" i="1"/>
  <c r="AS598" i="1"/>
  <c r="AS625" i="1"/>
  <c r="AS688" i="1"/>
  <c r="AS674" i="1"/>
  <c r="AS418" i="1"/>
  <c r="AS497" i="1"/>
  <c r="AS572" i="1"/>
  <c r="AS599" i="1"/>
  <c r="AS675" i="1"/>
  <c r="AS566" i="1"/>
  <c r="AS9" i="1"/>
  <c r="AS10" i="1"/>
  <c r="AS67" i="1"/>
  <c r="AS37" i="1"/>
  <c r="AS56" i="1"/>
  <c r="AS128" i="1"/>
  <c r="AS141" i="1"/>
  <c r="AS155" i="1"/>
  <c r="AS169" i="1"/>
  <c r="AS159" i="1"/>
  <c r="AS175" i="1"/>
  <c r="AS190" i="1"/>
  <c r="AS243" i="1"/>
  <c r="AS194" i="1"/>
  <c r="AS228" i="1"/>
  <c r="AS329" i="1"/>
  <c r="AS271" i="1"/>
  <c r="AS154" i="1"/>
  <c r="AS360" i="1"/>
  <c r="AS332" i="1"/>
  <c r="AS354" i="1"/>
  <c r="AS412" i="1"/>
  <c r="AS396" i="1"/>
  <c r="AS311" i="1"/>
  <c r="AS377" i="1"/>
  <c r="AS512" i="1"/>
  <c r="AS400" i="1"/>
  <c r="AS548" i="1"/>
  <c r="AS513" i="1"/>
  <c r="AS489" i="1"/>
  <c r="AS487" i="1"/>
  <c r="AS541" i="1"/>
  <c r="AS486" i="1"/>
  <c r="AS539" i="1"/>
  <c r="AS617" i="1"/>
  <c r="AS641" i="1"/>
  <c r="AS507" i="1"/>
  <c r="AS589" i="1"/>
  <c r="AS506" i="1"/>
  <c r="AS684" i="1"/>
  <c r="AS635" i="1"/>
  <c r="AS405" i="1"/>
  <c r="AS17" i="1"/>
  <c r="AS55" i="1"/>
  <c r="AS79" i="1"/>
  <c r="AS73" i="1"/>
  <c r="AS91" i="1"/>
  <c r="AS136" i="1"/>
  <c r="AS101" i="1"/>
  <c r="AS163" i="1"/>
  <c r="AS171" i="1"/>
  <c r="AS179" i="1"/>
  <c r="AS198" i="1"/>
  <c r="AS214" i="1"/>
  <c r="AS199" i="1"/>
  <c r="AS260" i="1"/>
  <c r="AS264" i="1"/>
  <c r="AS237" i="1"/>
  <c r="AS293" i="1"/>
  <c r="AS275" i="1"/>
  <c r="AS310" i="1"/>
  <c r="AS335" i="1"/>
  <c r="AS388" i="1"/>
  <c r="AS424" i="1"/>
  <c r="AS525" i="1"/>
  <c r="AS40" i="1"/>
  <c r="AS71" i="1"/>
  <c r="AS52" i="1"/>
  <c r="AS76" i="1"/>
  <c r="AS83" i="1"/>
  <c r="AS108" i="1"/>
  <c r="AS104" i="1"/>
  <c r="AS145" i="1"/>
  <c r="AS172" i="1"/>
  <c r="AS187" i="1"/>
  <c r="AS208" i="1"/>
  <c r="AS217" i="1"/>
  <c r="AS240" i="1"/>
  <c r="AS281" i="1"/>
  <c r="AS270" i="1"/>
  <c r="AS242" i="1"/>
  <c r="AS236" i="1"/>
  <c r="AS287" i="1"/>
  <c r="AS319" i="1"/>
  <c r="AS301" i="1"/>
  <c r="AS410" i="1"/>
  <c r="AS397" i="1"/>
  <c r="AS413" i="1"/>
  <c r="AS429" i="1"/>
  <c r="AS427" i="1"/>
  <c r="AS471" i="1"/>
  <c r="AS447" i="1"/>
  <c r="AS564" i="1"/>
  <c r="AS526" i="1"/>
  <c r="AS494" i="1"/>
  <c r="AS531" i="1"/>
  <c r="AS451" i="1"/>
  <c r="AS567" i="1"/>
  <c r="AS591" i="1"/>
  <c r="AS593" i="1"/>
  <c r="AS583" i="1"/>
  <c r="AS667" i="1"/>
  <c r="AS601" i="1"/>
  <c r="AS543" i="1"/>
  <c r="AS657" i="1"/>
  <c r="AS14" i="1"/>
  <c r="AS51" i="1"/>
  <c r="AS35" i="1"/>
  <c r="AS89" i="1"/>
  <c r="AS102" i="1"/>
  <c r="AS115" i="1"/>
  <c r="AS84" i="1"/>
  <c r="AS157" i="1"/>
  <c r="AS180" i="1"/>
  <c r="AS121" i="1"/>
  <c r="AS213" i="1"/>
  <c r="AS233" i="1"/>
  <c r="AS248" i="1"/>
  <c r="AS289" i="1"/>
  <c r="AS277" i="1"/>
  <c r="AS273" i="1"/>
  <c r="AS253" i="1"/>
  <c r="AS309" i="1"/>
  <c r="AS317" i="1"/>
  <c r="AS362" i="1"/>
  <c r="AS383" i="1"/>
  <c r="AS367" i="1"/>
  <c r="AS431" i="1"/>
  <c r="AS298" i="1"/>
  <c r="AS437" i="1"/>
  <c r="AS463" i="1"/>
  <c r="AS403" i="1"/>
  <c r="AS534" i="1"/>
  <c r="AS522" i="1"/>
  <c r="AS481" i="1"/>
  <c r="AS594" i="1"/>
  <c r="AS597" i="1"/>
  <c r="AS607" i="1"/>
  <c r="AS698" i="1"/>
  <c r="AS29" i="1"/>
  <c r="AS64" i="1"/>
  <c r="AS68" i="1"/>
  <c r="AS74" i="1"/>
  <c r="AS23" i="1"/>
  <c r="AS46" i="1"/>
  <c r="AS80" i="1"/>
  <c r="AS86" i="1"/>
  <c r="AS137" i="1"/>
  <c r="AS196" i="1"/>
  <c r="AS235" i="1"/>
  <c r="AS249" i="1"/>
  <c r="AS292" i="1"/>
  <c r="AS324" i="1"/>
  <c r="AS307" i="1"/>
  <c r="AS306" i="1"/>
  <c r="AS333" i="1"/>
  <c r="AS415" i="1"/>
  <c r="AS468" i="1"/>
  <c r="AS356" i="1"/>
  <c r="AS453" i="1"/>
  <c r="AS428" i="1"/>
  <c r="AS536" i="1"/>
  <c r="AS616" i="1"/>
  <c r="AS588" i="1"/>
  <c r="AS628" i="1"/>
  <c r="AS644" i="1"/>
  <c r="AS677" i="1"/>
  <c r="AS692" i="1"/>
  <c r="AS668" i="1"/>
  <c r="AS31" i="1"/>
  <c r="AS325" i="1"/>
  <c r="AS395" i="1"/>
  <c r="AS391" i="1"/>
  <c r="AS464" i="1"/>
  <c r="AS521" i="1"/>
  <c r="AS511" i="1"/>
  <c r="AS596" i="1"/>
  <c r="AS573" i="1"/>
  <c r="AS647" i="1"/>
  <c r="AS610" i="1"/>
  <c r="AS663" i="1"/>
  <c r="AS13" i="1"/>
  <c r="AS353" i="1"/>
  <c r="AS359" i="1"/>
  <c r="AS678" i="1"/>
  <c r="AS122" i="1"/>
  <c r="AS193" i="1"/>
  <c r="AS294" i="1"/>
  <c r="AS361" i="1"/>
  <c r="AS446" i="1"/>
  <c r="AS456" i="1"/>
  <c r="AS523" i="1"/>
  <c r="AS686" i="1"/>
  <c r="AS666" i="1"/>
  <c r="AS19" i="1"/>
  <c r="AS143" i="1"/>
  <c r="AS266" i="1"/>
  <c r="AS426" i="1"/>
  <c r="AS455" i="1"/>
  <c r="AS633" i="1"/>
  <c r="AS690" i="1"/>
  <c r="AS323" i="1"/>
  <c r="AS562" i="1"/>
  <c r="AS38" i="1"/>
  <c r="AS88" i="1"/>
  <c r="AS156" i="1"/>
  <c r="AS164" i="1"/>
  <c r="AS176" i="1"/>
  <c r="AS288" i="1"/>
  <c r="AS315" i="1"/>
  <c r="AS371" i="1"/>
  <c r="AS303" i="1"/>
  <c r="AS330" i="1"/>
  <c r="AS473" i="1"/>
  <c r="AS595" i="1"/>
  <c r="AS642" i="1"/>
  <c r="AS661" i="1"/>
  <c r="AS49" i="1"/>
  <c r="AS290" i="1"/>
  <c r="AS392" i="1"/>
  <c r="AS611" i="1"/>
  <c r="AS650" i="1"/>
  <c r="AS184" i="1"/>
  <c r="AS477" i="1"/>
  <c r="AS508" i="1"/>
  <c r="AS631" i="1"/>
  <c r="AS24" i="1"/>
  <c r="AS58" i="1"/>
  <c r="AS134" i="1"/>
  <c r="AS150" i="1"/>
  <c r="AS202" i="1"/>
  <c r="AS247" i="1"/>
  <c r="AS259" i="1"/>
  <c r="AS312" i="1"/>
  <c r="AS282" i="1"/>
  <c r="AS381" i="1"/>
  <c r="AS436" i="1"/>
  <c r="AS485" i="1"/>
  <c r="AS538" i="1"/>
  <c r="AS577" i="1"/>
  <c r="AS700" i="1"/>
  <c r="AS70" i="1"/>
  <c r="AS407" i="1"/>
  <c r="AS580" i="1"/>
  <c r="AS16" i="1"/>
  <c r="AS98" i="1"/>
  <c r="AS111" i="1"/>
  <c r="AS148" i="1"/>
  <c r="AS204" i="1"/>
  <c r="AS201" i="1"/>
  <c r="AS257" i="1"/>
  <c r="AS160" i="1"/>
  <c r="AS272" i="1"/>
  <c r="AS322" i="1"/>
  <c r="AS357" i="1"/>
  <c r="AS430" i="1"/>
  <c r="AS624" i="1"/>
  <c r="AS551" i="1"/>
  <c r="AS78" i="1"/>
  <c r="AS262" i="1"/>
  <c r="AS390" i="1"/>
  <c r="AS445" i="1"/>
  <c r="AS557" i="1"/>
  <c r="AS30" i="1"/>
  <c r="AS129" i="1"/>
  <c r="AS131" i="1"/>
  <c r="AS210" i="1"/>
  <c r="AS222" i="1"/>
  <c r="AS181" i="1"/>
  <c r="AS398" i="1"/>
  <c r="AS480" i="1"/>
  <c r="AS474" i="1"/>
  <c r="AS579" i="1"/>
  <c r="AS683" i="1"/>
  <c r="AS687" i="1"/>
  <c r="AS60" i="1"/>
  <c r="AS135" i="1"/>
  <c r="AS269" i="1"/>
  <c r="AS342" i="1"/>
  <c r="AS476" i="1"/>
  <c r="AS691" i="1"/>
  <c r="AS61" i="1"/>
  <c r="AS226" i="1"/>
  <c r="AS239" i="1"/>
  <c r="AS375" i="1"/>
  <c r="AS448" i="1"/>
  <c r="AS517" i="1"/>
  <c r="AS699" i="1"/>
  <c r="AS65" i="1"/>
  <c r="AS142" i="1"/>
  <c r="AS207" i="1"/>
  <c r="AS326" i="1"/>
  <c r="AS351" i="1"/>
  <c r="AS459" i="1"/>
  <c r="AS478" i="1"/>
  <c r="AS638" i="1"/>
  <c r="AS665" i="1"/>
  <c r="AS646" i="1"/>
  <c r="AS93" i="1"/>
  <c r="AS327" i="1"/>
  <c r="AS435" i="1"/>
  <c r="AS584" i="1"/>
  <c r="AS530" i="1"/>
  <c r="AS659" i="1"/>
  <c r="AS15" i="1"/>
  <c r="AS227" i="1"/>
  <c r="AS252" i="1"/>
  <c r="AS343" i="1"/>
  <c r="AS608" i="1"/>
  <c r="AS669" i="1"/>
  <c r="AS12" i="1"/>
  <c r="AS33" i="1"/>
  <c r="AS57" i="1"/>
  <c r="AS118" i="1"/>
  <c r="AS119" i="1"/>
  <c r="AS123" i="1"/>
  <c r="AS216" i="1"/>
  <c r="AS265" i="1"/>
  <c r="AS245" i="1"/>
  <c r="AS274" i="1"/>
  <c r="AS299" i="1"/>
  <c r="AS336" i="1"/>
  <c r="AS358" i="1"/>
  <c r="AS401" i="1"/>
  <c r="AS369" i="1"/>
  <c r="AS414" i="1"/>
  <c r="AS482" i="1"/>
  <c r="AS529" i="1"/>
  <c r="AS519" i="1"/>
  <c r="AS632" i="1"/>
  <c r="AS604" i="1"/>
  <c r="AS643" i="1"/>
  <c r="AS653" i="1"/>
  <c r="AS634" i="1"/>
  <c r="AS649" i="1"/>
  <c r="AS11" i="1"/>
  <c r="AS59" i="1"/>
  <c r="AS94" i="1"/>
  <c r="AS125" i="1"/>
  <c r="AS158" i="1"/>
  <c r="AS103" i="1"/>
  <c r="AS189" i="1"/>
  <c r="AS238" i="1"/>
  <c r="AS278" i="1"/>
  <c r="AS305" i="1"/>
  <c r="AS345" i="1"/>
  <c r="AS366" i="1"/>
  <c r="AS341" i="1"/>
  <c r="AS417" i="1"/>
  <c r="AS267" i="1"/>
  <c r="AS472" i="1"/>
  <c r="AS545" i="1"/>
  <c r="AS500" i="1"/>
  <c r="AS550" i="1"/>
  <c r="AS515" i="1"/>
  <c r="AS614" i="1"/>
  <c r="AS670" i="1"/>
  <c r="AS701" i="1"/>
  <c r="AS95" i="1"/>
  <c r="AS286" i="1"/>
  <c r="AS231" i="1"/>
  <c r="AS420" i="1"/>
  <c r="AS542" i="1"/>
  <c r="AS697" i="1"/>
  <c r="AS50" i="1"/>
  <c r="AS173" i="1"/>
  <c r="AS197" i="1"/>
  <c r="AS295" i="1"/>
  <c r="AS296" i="1"/>
  <c r="AS571" i="1"/>
  <c r="AS626" i="1"/>
  <c r="AS97" i="1"/>
  <c r="AS380" i="1"/>
  <c r="AS563" i="1"/>
  <c r="AS21" i="1"/>
  <c r="AS139" i="1"/>
  <c r="AS218" i="1"/>
  <c r="AS302" i="1"/>
  <c r="AS488" i="1"/>
  <c r="AS470" i="1"/>
  <c r="AS693" i="1"/>
  <c r="AS606" i="1"/>
  <c r="AS25" i="1"/>
  <c r="AS133" i="1"/>
  <c r="AS151" i="1"/>
  <c r="AS183" i="1"/>
  <c r="AS261" i="1"/>
  <c r="AS379" i="1"/>
  <c r="AS373" i="1"/>
  <c r="AS475" i="1"/>
  <c r="AS479" i="1"/>
  <c r="AS630" i="1"/>
  <c r="AS22" i="1"/>
  <c r="AS66" i="1"/>
  <c r="AS41" i="1"/>
  <c r="AS170" i="1"/>
  <c r="AS191" i="1"/>
  <c r="AS223" i="1"/>
  <c r="AS206" i="1"/>
  <c r="AS304" i="1"/>
  <c r="AS258" i="1"/>
  <c r="AS387" i="1"/>
  <c r="AS372" i="1"/>
  <c r="AS406" i="1"/>
  <c r="AS491" i="1"/>
  <c r="AS576" i="1"/>
  <c r="AS639" i="1"/>
  <c r="AS590" i="1"/>
  <c r="AS524" i="1"/>
  <c r="AS27" i="1"/>
  <c r="AS124" i="1"/>
  <c r="AS188" i="1"/>
  <c r="AS241" i="1"/>
  <c r="AS316" i="1"/>
  <c r="AS386" i="1"/>
  <c r="AS460" i="1"/>
  <c r="AS516" i="1"/>
  <c r="AS528" i="1"/>
  <c r="AS578" i="1"/>
  <c r="AS618" i="1"/>
  <c r="AS585" i="1"/>
  <c r="AS18" i="1"/>
  <c r="AS47" i="1"/>
  <c r="AS43" i="1"/>
  <c r="AS120" i="1"/>
  <c r="AS138" i="1"/>
  <c r="AS132" i="1"/>
  <c r="AS221" i="1"/>
  <c r="AS215" i="1"/>
  <c r="AS268" i="1"/>
  <c r="AS291" i="1"/>
  <c r="AS337" i="1"/>
  <c r="AS364" i="1"/>
  <c r="AS338" i="1"/>
  <c r="AS409" i="1"/>
  <c r="AS441" i="1"/>
  <c r="AS439" i="1"/>
  <c r="AS469" i="1"/>
  <c r="AS537" i="1"/>
  <c r="AS527" i="1"/>
  <c r="AS499" i="1"/>
  <c r="AS612" i="1"/>
  <c r="AS602" i="1"/>
  <c r="AS658" i="1"/>
  <c r="AS622" i="1"/>
  <c r="AS682" i="1"/>
  <c r="AS449" i="1"/>
  <c r="AS636" i="1"/>
  <c r="AS48" i="1"/>
  <c r="AS106" i="1"/>
  <c r="AS165" i="1"/>
  <c r="AS185" i="1"/>
  <c r="AS205" i="1"/>
  <c r="AS254" i="1"/>
  <c r="AS279" i="1"/>
  <c r="AS374" i="1"/>
  <c r="AS425" i="1"/>
  <c r="AS438" i="1"/>
  <c r="AS553" i="1"/>
  <c r="AS510" i="1"/>
  <c r="AS575" i="1"/>
  <c r="AS660" i="1"/>
  <c r="AS75" i="1"/>
  <c r="AS385" i="1"/>
  <c r="AS561" i="1"/>
  <c r="AS679" i="1"/>
  <c r="AS256" i="1"/>
  <c r="AS454" i="1"/>
  <c r="AS570" i="1"/>
  <c r="AS87" i="1"/>
  <c r="AS140" i="1"/>
  <c r="AS203" i="1"/>
  <c r="AS162" i="1"/>
  <c r="AS285" i="1"/>
  <c r="AS462" i="1"/>
  <c r="AS466" i="1"/>
  <c r="AS587" i="1"/>
  <c r="AS574" i="1"/>
  <c r="AS703" i="1"/>
  <c r="AS112" i="1"/>
  <c r="AS421" i="1"/>
  <c r="AS648" i="1"/>
  <c r="AS146" i="1"/>
  <c r="AS419" i="1"/>
  <c r="AS483" i="1"/>
  <c r="AS559" i="1"/>
  <c r="AS177" i="1"/>
  <c r="AS492" i="1"/>
  <c r="AS652" i="1"/>
  <c r="AS126" i="1"/>
  <c r="AS350" i="1"/>
  <c r="AS680" i="1"/>
  <c r="AS53" i="1"/>
  <c r="AS77" i="1"/>
  <c r="AS100" i="1"/>
  <c r="AS153" i="1"/>
  <c r="AS116" i="1"/>
  <c r="AS211" i="1"/>
  <c r="AS209" i="1"/>
  <c r="AS251" i="1"/>
  <c r="AS300" i="1"/>
  <c r="AS320" i="1"/>
  <c r="AS339" i="1"/>
  <c r="AS370" i="1"/>
  <c r="AS384" i="1"/>
  <c r="AS444" i="1"/>
  <c r="AS368" i="1"/>
  <c r="AS493" i="1"/>
  <c r="AS443" i="1"/>
  <c r="AS495" i="1"/>
  <c r="AS592" i="1"/>
  <c r="AS558" i="1"/>
  <c r="AS547" i="1"/>
  <c r="AS609" i="1"/>
  <c r="AS662" i="1"/>
  <c r="AS640" i="1"/>
  <c r="AS645" i="1"/>
  <c r="AS283" i="1"/>
  <c r="AS62" i="1"/>
  <c r="AS82" i="1"/>
  <c r="AS114" i="1"/>
  <c r="AS85" i="1"/>
  <c r="AS147" i="1"/>
  <c r="AS219" i="1"/>
  <c r="AS234" i="1"/>
  <c r="AS276" i="1"/>
  <c r="AS308" i="1"/>
  <c r="AS328" i="1"/>
  <c r="AS347" i="1"/>
  <c r="AS378" i="1"/>
  <c r="AS389" i="1"/>
  <c r="AS452" i="1"/>
  <c r="AS411" i="1"/>
  <c r="AS509" i="1"/>
  <c r="AS461" i="1"/>
  <c r="AS520" i="1"/>
  <c r="AS600" i="1"/>
  <c r="AS549" i="1"/>
  <c r="AS568" i="1"/>
  <c r="AS615" i="1"/>
  <c r="AS656" i="1"/>
  <c r="AS676" i="1"/>
  <c r="AS664" i="1"/>
  <c r="AS284" i="1"/>
  <c r="AR450" i="1"/>
  <c r="AR81" i="1"/>
  <c r="AR331" i="1"/>
  <c r="AR246" i="1"/>
  <c r="AR569" i="1"/>
  <c r="AR671" i="1"/>
  <c r="AP7" i="1"/>
  <c r="AJ17" i="10" s="1"/>
  <c r="AR637" i="1"/>
  <c r="AR90" i="1"/>
  <c r="AR654" i="1"/>
  <c r="AR535" i="1"/>
  <c r="AT6" i="1"/>
  <c r="AU4" i="1"/>
  <c r="AR552" i="1"/>
  <c r="AR297" i="1"/>
  <c r="AR212" i="1"/>
  <c r="AR45" i="1"/>
  <c r="AR99" i="1"/>
  <c r="AR467" i="1"/>
  <c r="AR229" i="1"/>
  <c r="AR484" i="1"/>
  <c r="AR72" i="1"/>
  <c r="AR348" i="1"/>
  <c r="AR433" i="1"/>
  <c r="AR399" i="1"/>
  <c r="AR63" i="1"/>
  <c r="AR416" i="1"/>
  <c r="AR365" i="1"/>
  <c r="AR586" i="1"/>
  <c r="AR54" i="1"/>
  <c r="AR161" i="1"/>
  <c r="AR144" i="1"/>
  <c r="AR314" i="1"/>
  <c r="AR263" i="1"/>
  <c r="AR280" i="1"/>
  <c r="AR620" i="1"/>
  <c r="AR382" i="1"/>
  <c r="AR127" i="1"/>
  <c r="AR110" i="1"/>
  <c r="AR39" i="1"/>
  <c r="AQ109" i="1"/>
  <c r="AR178" i="1"/>
  <c r="AR501" i="1"/>
  <c r="AR603" i="1"/>
  <c r="AR34" i="1"/>
  <c r="AR195" i="1"/>
  <c r="AO7" i="1"/>
  <c r="AI17" i="10" s="1"/>
  <c r="AN5" i="1"/>
  <c r="AH18" i="10" s="1"/>
  <c r="AO8" i="1" l="1"/>
  <c r="AI13" i="10"/>
  <c r="AI15" i="10" s="1"/>
  <c r="AP8" i="1"/>
  <c r="AJ13" i="10"/>
  <c r="AY12" i="10"/>
  <c r="AY11" i="10"/>
  <c r="AX5" i="8"/>
  <c r="AY7" i="8"/>
  <c r="AY8" i="8" s="1"/>
  <c r="AQ7" i="1"/>
  <c r="AK17" i="10" s="1"/>
  <c r="BA34" i="8"/>
  <c r="BA365" i="8"/>
  <c r="BA54" i="8"/>
  <c r="BA399" i="8"/>
  <c r="BA81" i="8"/>
  <c r="AS695" i="1"/>
  <c r="AR109" i="1"/>
  <c r="AS81" i="1"/>
  <c r="AS161" i="1"/>
  <c r="AS144" i="1"/>
  <c r="AS637" i="1"/>
  <c r="BA314" i="8"/>
  <c r="BA484" i="8"/>
  <c r="BA450" i="8"/>
  <c r="BA45" i="8"/>
  <c r="BA695" i="8"/>
  <c r="BA348" i="8"/>
  <c r="BA671" i="8"/>
  <c r="BA263" i="8"/>
  <c r="BA212" i="8"/>
  <c r="BA637" i="8"/>
  <c r="BA161" i="8"/>
  <c r="BA280" i="8"/>
  <c r="BA144" i="8"/>
  <c r="BA518" i="8"/>
  <c r="BA72" i="8"/>
  <c r="AZ44" i="8"/>
  <c r="BA331" i="8"/>
  <c r="BA127" i="8"/>
  <c r="BA382" i="8"/>
  <c r="BA569" i="8"/>
  <c r="BA620" i="8"/>
  <c r="BC6" i="8"/>
  <c r="BD4" i="8"/>
  <c r="BA90" i="8"/>
  <c r="BA501" i="8"/>
  <c r="BA246" i="8"/>
  <c r="BA654" i="8"/>
  <c r="BA39" i="8"/>
  <c r="BA535" i="8"/>
  <c r="AZ109" i="8"/>
  <c r="BA99" i="8"/>
  <c r="BA586" i="8"/>
  <c r="BB688" i="8"/>
  <c r="BB694" i="8"/>
  <c r="BB702" i="8"/>
  <c r="BB699" i="8"/>
  <c r="BB696" i="8"/>
  <c r="BB690" i="8"/>
  <c r="BB684" i="8"/>
  <c r="BB679" i="8"/>
  <c r="BB698" i="8"/>
  <c r="BB686" i="8"/>
  <c r="BB655" i="8"/>
  <c r="BB700" i="8"/>
  <c r="BB662" i="8"/>
  <c r="BB652" i="8"/>
  <c r="BB693" i="8"/>
  <c r="BB680" i="8"/>
  <c r="BB685" i="8"/>
  <c r="BB673" i="8"/>
  <c r="BB658" i="8"/>
  <c r="BB649" i="8"/>
  <c r="BB633" i="8"/>
  <c r="BB665" i="8"/>
  <c r="BB639" i="8"/>
  <c r="BB623" i="8"/>
  <c r="BB607" i="8"/>
  <c r="BB703" i="8"/>
  <c r="BB697" i="8"/>
  <c r="BB675" i="8"/>
  <c r="BB701" i="8"/>
  <c r="BB669" i="8"/>
  <c r="BB630" i="8"/>
  <c r="BB622" i="8"/>
  <c r="BB683" i="8"/>
  <c r="BB676" i="8"/>
  <c r="BB672" i="8"/>
  <c r="BB651" i="8"/>
  <c r="BB667" i="8"/>
  <c r="BB647" i="8"/>
  <c r="BB644" i="8"/>
  <c r="BB670" i="8"/>
  <c r="BB650" i="8"/>
  <c r="BB645" i="8"/>
  <c r="BB664" i="8"/>
  <c r="BB663" i="8"/>
  <c r="BB646" i="8"/>
  <c r="BB677" i="8"/>
  <c r="BB659" i="8"/>
  <c r="BB692" i="8"/>
  <c r="BB691" i="8"/>
  <c r="BB593" i="8"/>
  <c r="BB577" i="8"/>
  <c r="BB640" i="8"/>
  <c r="BB621" i="8"/>
  <c r="BB614" i="8"/>
  <c r="BB588" i="8"/>
  <c r="BB681" i="8"/>
  <c r="BB625" i="8"/>
  <c r="BB643" i="8"/>
  <c r="BB638" i="8"/>
  <c r="BB631" i="8"/>
  <c r="BB626" i="8"/>
  <c r="BB594" i="8"/>
  <c r="BB578" i="8"/>
  <c r="BB657" i="8"/>
  <c r="BB618" i="8"/>
  <c r="BB616" i="8"/>
  <c r="BB613" i="8"/>
  <c r="BB568" i="8"/>
  <c r="BB641" i="8"/>
  <c r="BB687" i="8"/>
  <c r="BB660" i="8"/>
  <c r="BB656" i="8"/>
  <c r="BB608" i="8"/>
  <c r="BB606" i="8"/>
  <c r="BB632" i="8"/>
  <c r="BB604" i="8"/>
  <c r="BB563" i="8"/>
  <c r="BB551" i="8"/>
  <c r="BB537" i="8"/>
  <c r="BB521" i="8"/>
  <c r="BB505" i="8"/>
  <c r="BB629" i="8"/>
  <c r="BB615" i="8"/>
  <c r="BB592" i="8"/>
  <c r="BB571" i="8"/>
  <c r="BB661" i="8"/>
  <c r="BB635" i="8"/>
  <c r="BB617" i="8"/>
  <c r="BB619" i="8"/>
  <c r="BB600" i="8"/>
  <c r="BB585" i="8"/>
  <c r="BB565" i="8"/>
  <c r="BB538" i="8"/>
  <c r="BB522" i="8"/>
  <c r="BB506" i="8"/>
  <c r="BB490" i="8"/>
  <c r="BB628" i="8"/>
  <c r="BB591" i="8"/>
  <c r="BB582" i="8"/>
  <c r="BB514" i="8"/>
  <c r="BB511" i="8"/>
  <c r="BB508" i="8"/>
  <c r="BB502" i="8"/>
  <c r="BB489" i="8"/>
  <c r="BB479" i="8"/>
  <c r="BB463" i="8"/>
  <c r="BB447" i="8"/>
  <c r="BB609" i="8"/>
  <c r="BB601" i="8"/>
  <c r="BB587" i="8"/>
  <c r="BB579" i="8"/>
  <c r="BB575" i="8"/>
  <c r="BB557" i="8"/>
  <c r="BB547" i="8"/>
  <c r="BB545" i="8"/>
  <c r="BB536" i="8"/>
  <c r="BB611" i="8"/>
  <c r="BB674" i="8"/>
  <c r="BB595" i="8"/>
  <c r="BB566" i="8"/>
  <c r="BB559" i="8"/>
  <c r="BB558" i="8"/>
  <c r="BB534" i="8"/>
  <c r="BB531" i="8"/>
  <c r="BB525" i="8"/>
  <c r="BB519" i="8"/>
  <c r="BB480" i="8"/>
  <c r="BB464" i="8"/>
  <c r="BB448" i="8"/>
  <c r="BB432" i="8"/>
  <c r="BB682" i="8"/>
  <c r="BB590" i="8"/>
  <c r="BB584" i="8"/>
  <c r="BB553" i="8"/>
  <c r="BB550" i="8"/>
  <c r="BB524" i="8"/>
  <c r="BB512" i="8"/>
  <c r="BB498" i="8"/>
  <c r="BB497" i="8"/>
  <c r="BB471" i="8"/>
  <c r="BB465" i="8"/>
  <c r="BB459" i="8"/>
  <c r="BB406" i="8"/>
  <c r="BB390" i="8"/>
  <c r="BB572" i="8"/>
  <c r="BB541" i="8"/>
  <c r="BB528" i="8"/>
  <c r="BB513" i="8"/>
  <c r="BB494" i="8"/>
  <c r="BB487" i="8"/>
  <c r="BB468" i="8"/>
  <c r="BB462" i="8"/>
  <c r="BB555" i="8"/>
  <c r="BB539" i="8"/>
  <c r="BB532" i="8"/>
  <c r="BB493" i="8"/>
  <c r="BB486" i="8"/>
  <c r="BB482" i="8"/>
  <c r="BB476" i="8"/>
  <c r="BB456" i="8"/>
  <c r="BB453" i="8"/>
  <c r="BB444" i="8"/>
  <c r="BB423" i="8"/>
  <c r="BB407" i="8"/>
  <c r="BB391" i="8"/>
  <c r="BB375" i="8"/>
  <c r="BB560" i="8"/>
  <c r="BB509" i="8"/>
  <c r="BB485" i="8"/>
  <c r="BB474" i="8"/>
  <c r="BB449" i="8"/>
  <c r="BB441" i="8"/>
  <c r="BB413" i="8"/>
  <c r="BB388" i="8"/>
  <c r="BB589" i="8"/>
  <c r="BB576" i="8"/>
  <c r="BB529" i="8"/>
  <c r="BB496" i="8"/>
  <c r="BB492" i="8"/>
  <c r="BB478" i="8"/>
  <c r="BB440" i="8"/>
  <c r="BB426" i="8"/>
  <c r="BB410" i="8"/>
  <c r="BB404" i="8"/>
  <c r="BB381" i="8"/>
  <c r="BB369" i="8"/>
  <c r="BB362" i="8"/>
  <c r="BB610" i="8"/>
  <c r="BB605" i="8"/>
  <c r="BB516" i="8"/>
  <c r="BB597" i="8"/>
  <c r="BB546" i="8"/>
  <c r="BB461" i="8"/>
  <c r="BB425" i="8"/>
  <c r="BB418" i="8"/>
  <c r="BB398" i="8"/>
  <c r="BB392" i="8"/>
  <c r="BB562" i="8"/>
  <c r="BB520" i="8"/>
  <c r="BB510" i="8"/>
  <c r="BB491" i="8"/>
  <c r="BB469" i="8"/>
  <c r="BB455" i="8"/>
  <c r="BB452" i="8"/>
  <c r="BB437" i="8"/>
  <c r="BB428" i="8"/>
  <c r="BB412" i="8"/>
  <c r="BB345" i="8"/>
  <c r="BB329" i="8"/>
  <c r="BB313" i="8"/>
  <c r="BB281" i="8"/>
  <c r="BB265" i="8"/>
  <c r="BB249" i="8"/>
  <c r="BB233" i="8"/>
  <c r="BB217" i="8"/>
  <c r="BB201" i="8"/>
  <c r="BB185" i="8"/>
  <c r="BB169" i="8"/>
  <c r="BB153" i="8"/>
  <c r="BB548" i="8"/>
  <c r="BB543" i="8"/>
  <c r="BB419" i="8"/>
  <c r="BB394" i="8"/>
  <c r="BB380" i="8"/>
  <c r="BB371" i="8"/>
  <c r="BB340" i="8"/>
  <c r="BB324" i="8"/>
  <c r="BB308" i="8"/>
  <c r="BB292" i="8"/>
  <c r="BB276" i="8"/>
  <c r="BB260" i="8"/>
  <c r="BB244" i="8"/>
  <c r="BB228" i="8"/>
  <c r="BB196" i="8"/>
  <c r="BB180" i="8"/>
  <c r="BB164" i="8"/>
  <c r="BB148" i="8"/>
  <c r="BB581" i="8"/>
  <c r="BB473" i="8"/>
  <c r="BB435" i="8"/>
  <c r="BB666" i="8"/>
  <c r="BB599" i="8"/>
  <c r="BB458" i="8"/>
  <c r="BB402" i="8"/>
  <c r="BB377" i="8"/>
  <c r="BB361" i="8"/>
  <c r="BB346" i="8"/>
  <c r="BB330" i="8"/>
  <c r="BB298" i="8"/>
  <c r="BB282" i="8"/>
  <c r="BB266" i="8"/>
  <c r="BB250" i="8"/>
  <c r="BB234" i="8"/>
  <c r="BB218" i="8"/>
  <c r="BB202" i="8"/>
  <c r="BB186" i="8"/>
  <c r="BB170" i="8"/>
  <c r="BB154" i="8"/>
  <c r="BB138" i="8"/>
  <c r="BB598" i="8"/>
  <c r="BB530" i="8"/>
  <c r="BB503" i="8"/>
  <c r="BB483" i="8"/>
  <c r="BB439" i="8"/>
  <c r="BB405" i="8"/>
  <c r="BB396" i="8"/>
  <c r="BB374" i="8"/>
  <c r="BB352" i="8"/>
  <c r="BB343" i="8"/>
  <c r="BB316" i="8"/>
  <c r="BB288" i="8"/>
  <c r="BB279" i="8"/>
  <c r="BB252" i="8"/>
  <c r="BB214" i="8"/>
  <c r="BB206" i="8"/>
  <c r="BB533" i="8"/>
  <c r="BB466" i="8"/>
  <c r="BB442" i="8"/>
  <c r="BB414" i="8"/>
  <c r="BB409" i="8"/>
  <c r="BB395" i="8"/>
  <c r="BB342" i="8"/>
  <c r="BB315" i="8"/>
  <c r="BB307" i="8"/>
  <c r="BB278" i="8"/>
  <c r="BB251" i="8"/>
  <c r="BB243" i="8"/>
  <c r="BB223" i="8"/>
  <c r="BB213" i="8"/>
  <c r="BB205" i="8"/>
  <c r="BB634" i="8"/>
  <c r="BB583" i="8"/>
  <c r="BB574" i="8"/>
  <c r="BB460" i="8"/>
  <c r="BB457" i="8"/>
  <c r="BB454" i="8"/>
  <c r="BB443" i="8"/>
  <c r="BB573" i="8"/>
  <c r="BB556" i="8"/>
  <c r="BB540" i="8"/>
  <c r="BB526" i="8"/>
  <c r="BB500" i="8"/>
  <c r="BB495" i="8"/>
  <c r="BB481" i="8"/>
  <c r="BB385" i="8"/>
  <c r="BB372" i="8"/>
  <c r="BB333" i="8"/>
  <c r="BB305" i="8"/>
  <c r="BB296" i="8"/>
  <c r="BB269" i="8"/>
  <c r="BB241" i="8"/>
  <c r="BB232" i="8"/>
  <c r="BB668" i="8"/>
  <c r="BB561" i="8"/>
  <c r="BB642" i="8"/>
  <c r="BB554" i="8"/>
  <c r="BB627" i="8"/>
  <c r="BB542" i="8"/>
  <c r="BB653" i="8"/>
  <c r="BB636" i="8"/>
  <c r="BB624" i="8"/>
  <c r="BB564" i="8"/>
  <c r="BB507" i="8"/>
  <c r="BB504" i="8"/>
  <c r="BB602" i="8"/>
  <c r="BB570" i="8"/>
  <c r="BB499" i="8"/>
  <c r="BB515" i="8"/>
  <c r="BB422" i="8"/>
  <c r="BB544" i="8"/>
  <c r="BB612" i="8"/>
  <c r="BB517" i="8"/>
  <c r="BB648" i="8"/>
  <c r="BB527" i="8"/>
  <c r="BB445" i="8"/>
  <c r="BB523" i="8"/>
  <c r="BB436" i="8"/>
  <c r="BB434" i="8"/>
  <c r="BB472" i="8"/>
  <c r="BB451" i="8"/>
  <c r="BB596" i="8"/>
  <c r="BB567" i="8"/>
  <c r="BB549" i="8"/>
  <c r="BB438" i="8"/>
  <c r="BB580" i="8"/>
  <c r="BB417" i="8"/>
  <c r="BB408" i="8"/>
  <c r="BB678" i="8"/>
  <c r="BB424" i="8"/>
  <c r="BB415" i="8"/>
  <c r="BB403" i="8"/>
  <c r="BB376" i="8"/>
  <c r="BB475" i="8"/>
  <c r="BB470" i="8"/>
  <c r="BB411" i="8"/>
  <c r="BB383" i="8"/>
  <c r="BB379" i="8"/>
  <c r="BB431" i="8"/>
  <c r="BB400" i="8"/>
  <c r="BB386" i="8"/>
  <c r="BB389" i="8"/>
  <c r="BB363" i="8"/>
  <c r="BB337" i="8"/>
  <c r="BB300" i="8"/>
  <c r="BB446" i="8"/>
  <c r="BB429" i="8"/>
  <c r="BB387" i="8"/>
  <c r="BB367" i="8"/>
  <c r="BB350" i="8"/>
  <c r="BB294" i="8"/>
  <c r="BB285" i="8"/>
  <c r="BB283" i="8"/>
  <c r="BB358" i="8"/>
  <c r="BB356" i="8"/>
  <c r="BB335" i="8"/>
  <c r="BB322" i="8"/>
  <c r="BB364" i="8"/>
  <c r="BB357" i="8"/>
  <c r="BB344" i="8"/>
  <c r="BB318" i="8"/>
  <c r="BB303" i="8"/>
  <c r="BB284" i="8"/>
  <c r="BB477" i="8"/>
  <c r="BB420" i="8"/>
  <c r="BB370" i="8"/>
  <c r="BB368" i="8"/>
  <c r="BB353" i="8"/>
  <c r="BB351" i="8"/>
  <c r="BB334" i="8"/>
  <c r="BB320" i="8"/>
  <c r="BB311" i="8"/>
  <c r="BB293" i="8"/>
  <c r="BB430" i="8"/>
  <c r="BB378" i="8"/>
  <c r="BB317" i="8"/>
  <c r="BB309" i="8"/>
  <c r="BB289" i="8"/>
  <c r="BB238" i="8"/>
  <c r="BB227" i="8"/>
  <c r="BB210" i="8"/>
  <c r="BB208" i="8"/>
  <c r="BB488" i="8"/>
  <c r="BB366" i="8"/>
  <c r="BB327" i="8"/>
  <c r="BB321" i="8"/>
  <c r="BB304" i="8"/>
  <c r="BB295" i="8"/>
  <c r="BB291" i="8"/>
  <c r="BB290" i="8"/>
  <c r="BB261" i="8"/>
  <c r="BB253" i="8"/>
  <c r="BB427" i="8"/>
  <c r="BB384" i="8"/>
  <c r="BB355" i="8"/>
  <c r="BB339" i="8"/>
  <c r="BB256" i="8"/>
  <c r="BB221" i="8"/>
  <c r="BB191" i="8"/>
  <c r="BB181" i="8"/>
  <c r="BB174" i="8"/>
  <c r="BB393" i="8"/>
  <c r="BB347" i="8"/>
  <c r="BB273" i="8"/>
  <c r="BB254" i="8"/>
  <c r="BB216" i="8"/>
  <c r="BB173" i="8"/>
  <c r="BB299" i="8"/>
  <c r="BB360" i="8"/>
  <c r="BB301" i="8"/>
  <c r="BB275" i="8"/>
  <c r="BB192" i="8"/>
  <c r="BB146" i="8"/>
  <c r="BB136" i="8"/>
  <c r="BB120" i="8"/>
  <c r="BB104" i="8"/>
  <c r="BB332" i="8"/>
  <c r="BB310" i="8"/>
  <c r="BB272" i="8"/>
  <c r="BB258" i="8"/>
  <c r="BB225" i="8"/>
  <c r="BB215" i="8"/>
  <c r="BB199" i="8"/>
  <c r="BB167" i="8"/>
  <c r="BB145" i="8"/>
  <c r="BB131" i="8"/>
  <c r="BB115" i="8"/>
  <c r="BB421" i="8"/>
  <c r="BB373" i="8"/>
  <c r="BB336" i="8"/>
  <c r="BB262" i="8"/>
  <c r="BB197" i="8"/>
  <c r="BB143" i="8"/>
  <c r="BB139" i="8"/>
  <c r="BB113" i="8"/>
  <c r="BB107" i="8"/>
  <c r="BB92" i="8"/>
  <c r="BB76" i="8"/>
  <c r="BB60" i="8"/>
  <c r="BB239" i="8"/>
  <c r="BB211" i="8"/>
  <c r="BB172" i="8"/>
  <c r="BB157" i="8"/>
  <c r="BB133" i="8"/>
  <c r="BB341" i="8"/>
  <c r="BB287" i="8"/>
  <c r="BB240" i="8"/>
  <c r="BB151" i="8"/>
  <c r="BB140" i="8"/>
  <c r="BB124" i="8"/>
  <c r="BB118" i="8"/>
  <c r="BB88" i="8"/>
  <c r="BB224" i="8"/>
  <c r="BB194" i="8"/>
  <c r="BB189" i="8"/>
  <c r="BB159" i="8"/>
  <c r="BB142" i="8"/>
  <c r="BB128" i="8"/>
  <c r="BB121" i="8"/>
  <c r="BB108" i="8"/>
  <c r="BB64" i="8"/>
  <c r="BB28" i="8"/>
  <c r="BB274" i="8"/>
  <c r="BB267" i="8"/>
  <c r="BB231" i="8"/>
  <c r="BB209" i="8"/>
  <c r="BB179" i="8"/>
  <c r="BB150" i="8"/>
  <c r="BB55" i="8"/>
  <c r="BB248" i="8"/>
  <c r="BB200" i="8"/>
  <c r="BB163" i="8"/>
  <c r="BB149" i="8"/>
  <c r="BB271" i="8"/>
  <c r="BB247" i="8"/>
  <c r="BB171" i="8"/>
  <c r="BB93" i="8"/>
  <c r="BB67" i="8"/>
  <c r="BB48" i="8"/>
  <c r="BB42" i="8"/>
  <c r="BB36" i="8"/>
  <c r="BB30" i="8"/>
  <c r="BB25" i="8"/>
  <c r="BB9" i="8"/>
  <c r="BB312" i="8"/>
  <c r="BB325" i="8"/>
  <c r="BB168" i="8"/>
  <c r="BB165" i="8"/>
  <c r="BB125" i="8"/>
  <c r="BB117" i="8"/>
  <c r="BB78" i="8"/>
  <c r="BB77" i="8"/>
  <c r="BB33" i="8"/>
  <c r="BB20" i="8"/>
  <c r="BB338" i="8"/>
  <c r="BB220" i="8"/>
  <c r="BB183" i="8"/>
  <c r="BB134" i="8"/>
  <c r="BB106" i="8"/>
  <c r="BB79" i="8"/>
  <c r="BB56" i="8"/>
  <c r="BB359" i="8"/>
  <c r="BB354" i="8"/>
  <c r="BB349" i="8"/>
  <c r="BB302" i="8"/>
  <c r="BB257" i="8"/>
  <c r="BB207" i="8"/>
  <c r="BB190" i="8"/>
  <c r="BB166" i="8"/>
  <c r="BB160" i="8"/>
  <c r="BB129" i="8"/>
  <c r="BB94" i="8"/>
  <c r="BB66" i="8"/>
  <c r="BB59" i="8"/>
  <c r="BB53" i="8"/>
  <c r="BB21" i="8"/>
  <c r="BB401" i="8"/>
  <c r="BB245" i="8"/>
  <c r="BB235" i="8"/>
  <c r="BB219" i="8"/>
  <c r="BB182" i="8"/>
  <c r="BB177" i="8"/>
  <c r="BB132" i="8"/>
  <c r="BB91" i="8"/>
  <c r="BB49" i="8"/>
  <c r="BB230" i="8"/>
  <c r="BB204" i="8"/>
  <c r="BB236" i="8"/>
  <c r="BB135" i="8"/>
  <c r="BB102" i="8"/>
  <c r="BB101" i="8"/>
  <c r="BB61" i="8"/>
  <c r="BB51" i="8"/>
  <c r="BB43" i="8"/>
  <c r="BB29" i="8"/>
  <c r="BB326" i="8"/>
  <c r="BB268" i="8"/>
  <c r="BB264" i="8"/>
  <c r="BB176" i="8"/>
  <c r="BB103" i="8"/>
  <c r="BB69" i="8"/>
  <c r="BB47" i="8"/>
  <c r="BB15" i="8"/>
  <c r="BB203" i="8"/>
  <c r="BB328" i="8"/>
  <c r="BB123" i="8"/>
  <c r="BB114" i="8"/>
  <c r="BB86" i="8"/>
  <c r="BB40" i="8"/>
  <c r="BB24" i="8"/>
  <c r="BB119" i="8"/>
  <c r="BB105" i="8"/>
  <c r="BB100" i="8"/>
  <c r="BB85" i="8"/>
  <c r="BB58" i="8"/>
  <c r="BB23" i="8"/>
  <c r="BB156" i="8"/>
  <c r="BB237" i="8"/>
  <c r="BB193" i="8"/>
  <c r="BB97" i="8"/>
  <c r="BB71" i="8"/>
  <c r="BB37" i="8"/>
  <c r="BB14" i="8"/>
  <c r="BB259" i="8"/>
  <c r="BB222" i="8"/>
  <c r="BB158" i="8"/>
  <c r="BB137" i="8"/>
  <c r="BB130" i="8"/>
  <c r="BB84" i="8"/>
  <c r="BB52" i="8"/>
  <c r="BB50" i="8"/>
  <c r="BB41" i="8"/>
  <c r="BB13" i="8"/>
  <c r="BB175" i="8"/>
  <c r="BB126" i="8"/>
  <c r="BB96" i="8"/>
  <c r="BB95" i="8"/>
  <c r="BB89" i="8"/>
  <c r="BB277" i="8"/>
  <c r="BB80" i="8"/>
  <c r="BB74" i="8"/>
  <c r="BB87" i="8"/>
  <c r="BB62" i="8"/>
  <c r="BB12" i="8"/>
  <c r="BB286" i="8"/>
  <c r="BB242" i="8"/>
  <c r="BB187" i="8"/>
  <c r="BB147" i="8"/>
  <c r="BB112" i="8"/>
  <c r="BB73" i="8"/>
  <c r="BB26" i="8"/>
  <c r="BB111" i="8"/>
  <c r="BB35" i="8"/>
  <c r="BB10" i="8"/>
  <c r="BB31" i="8"/>
  <c r="BB152" i="8"/>
  <c r="BB397" i="8"/>
  <c r="BB198" i="8"/>
  <c r="BB122" i="8"/>
  <c r="BB116" i="8"/>
  <c r="BB46" i="8"/>
  <c r="BB17" i="8"/>
  <c r="BB226" i="8"/>
  <c r="BB188" i="8"/>
  <c r="BB16" i="8"/>
  <c r="BB155" i="8"/>
  <c r="BB98" i="8"/>
  <c r="BB65" i="8"/>
  <c r="BB32" i="8"/>
  <c r="BB319" i="8"/>
  <c r="BB75" i="8"/>
  <c r="BB68" i="8"/>
  <c r="BB162" i="8"/>
  <c r="BB57" i="8"/>
  <c r="BB27" i="8"/>
  <c r="BB11" i="8"/>
  <c r="BB184" i="8"/>
  <c r="BB323" i="8"/>
  <c r="BB18" i="8"/>
  <c r="BB82" i="8"/>
  <c r="BB306" i="8"/>
  <c r="BB270" i="8"/>
  <c r="BB70" i="8"/>
  <c r="BB255" i="8"/>
  <c r="BB38" i="8"/>
  <c r="BB19" i="8"/>
  <c r="BB22" i="8"/>
  <c r="BB141" i="8"/>
  <c r="BB83" i="8"/>
  <c r="BA229" i="8"/>
  <c r="BA178" i="8"/>
  <c r="BA297" i="8"/>
  <c r="BA552" i="8"/>
  <c r="BA63" i="8"/>
  <c r="BA603" i="8"/>
  <c r="BA195" i="8"/>
  <c r="BA433" i="8"/>
  <c r="BA110" i="8"/>
  <c r="BA467" i="8"/>
  <c r="BA689" i="8"/>
  <c r="BA416" i="8"/>
  <c r="AS263" i="1"/>
  <c r="AP5" i="1"/>
  <c r="AJ18" i="10" s="1"/>
  <c r="AS246" i="1"/>
  <c r="AS110" i="1"/>
  <c r="AS127" i="1"/>
  <c r="AS331" i="1"/>
  <c r="AR44" i="1"/>
  <c r="AS535" i="1"/>
  <c r="AS45" i="1"/>
  <c r="AS450" i="1"/>
  <c r="AS280" i="1"/>
  <c r="AV4" i="1"/>
  <c r="AU6" i="1"/>
  <c r="AS382" i="1"/>
  <c r="AS72" i="1"/>
  <c r="AT15" i="1"/>
  <c r="AT38" i="1"/>
  <c r="AT79" i="1"/>
  <c r="AT65" i="1"/>
  <c r="AT92" i="1"/>
  <c r="AT96" i="1"/>
  <c r="AT126" i="1"/>
  <c r="AT148" i="1"/>
  <c r="AT173" i="1"/>
  <c r="AT188" i="1"/>
  <c r="AT219" i="1"/>
  <c r="AT210" i="1"/>
  <c r="AT249" i="1"/>
  <c r="AT264" i="1"/>
  <c r="AT231" i="1"/>
  <c r="AT232" i="1"/>
  <c r="AT304" i="1"/>
  <c r="AT353" i="1"/>
  <c r="AT326" i="1"/>
  <c r="AT390" i="1"/>
  <c r="AT330" i="1"/>
  <c r="AT369" i="1"/>
  <c r="AT368" i="1"/>
  <c r="AT419" i="1"/>
  <c r="AT440" i="1"/>
  <c r="AT477" i="1"/>
  <c r="AT435" i="1"/>
  <c r="AT468" i="1"/>
  <c r="AT521" i="1"/>
  <c r="AT492" i="1"/>
  <c r="AT635" i="1"/>
  <c r="AT462" i="1"/>
  <c r="AT538" i="1"/>
  <c r="AT515" i="1"/>
  <c r="AT547" i="1"/>
  <c r="AT590" i="1"/>
  <c r="AT670" i="1"/>
  <c r="AT664" i="1"/>
  <c r="AT581" i="1"/>
  <c r="AT692" i="1"/>
  <c r="AT669" i="1"/>
  <c r="AT17" i="1"/>
  <c r="AT267" i="1"/>
  <c r="AT302" i="1"/>
  <c r="AT352" i="1"/>
  <c r="AT404" i="1"/>
  <c r="AT444" i="1"/>
  <c r="AT493" i="1"/>
  <c r="AT537" i="1"/>
  <c r="AT504" i="1"/>
  <c r="AT520" i="1"/>
  <c r="AT557" i="1"/>
  <c r="AT628" i="1"/>
  <c r="AT686" i="1"/>
  <c r="AT598" i="1"/>
  <c r="AT668" i="1"/>
  <c r="AT143" i="1"/>
  <c r="AT274" i="1"/>
  <c r="AT323" i="1"/>
  <c r="AT464" i="1"/>
  <c r="AT524" i="1"/>
  <c r="AT505" i="1"/>
  <c r="AT9" i="1"/>
  <c r="AT49" i="1"/>
  <c r="AT41" i="1"/>
  <c r="AT61" i="1"/>
  <c r="AT93" i="1"/>
  <c r="AT107" i="1"/>
  <c r="AT135" i="1"/>
  <c r="AT149" i="1"/>
  <c r="AT174" i="1"/>
  <c r="AT196" i="1"/>
  <c r="AT227" i="1"/>
  <c r="AT218" i="1"/>
  <c r="AT257" i="1"/>
  <c r="AT270" i="1"/>
  <c r="AT230" i="1"/>
  <c r="AT240" i="1"/>
  <c r="AT312" i="1"/>
  <c r="AT361" i="1"/>
  <c r="AT258" i="1"/>
  <c r="AT285" i="1"/>
  <c r="AT342" i="1"/>
  <c r="AT363" i="1"/>
  <c r="AT377" i="1"/>
  <c r="AT436" i="1"/>
  <c r="AT448" i="1"/>
  <c r="AT485" i="1"/>
  <c r="AT408" i="1"/>
  <c r="AT392" i="1"/>
  <c r="AT529" i="1"/>
  <c r="AT447" i="1"/>
  <c r="AT418" i="1"/>
  <c r="AT498" i="1"/>
  <c r="AT558" i="1"/>
  <c r="AT542" i="1"/>
  <c r="AT568" i="1"/>
  <c r="AT645" i="1"/>
  <c r="AT678" i="1"/>
  <c r="AT672" i="1"/>
  <c r="AT589" i="1"/>
  <c r="AT700" i="1"/>
  <c r="AT697" i="1"/>
  <c r="AT22" i="1"/>
  <c r="AT247" i="1"/>
  <c r="AT320" i="1"/>
  <c r="AT339" i="1"/>
  <c r="AT351" i="1"/>
  <c r="AT406" i="1"/>
  <c r="AT456" i="1"/>
  <c r="AT491" i="1"/>
  <c r="AT500" i="1"/>
  <c r="AT575" i="1"/>
  <c r="AT653" i="1"/>
  <c r="AT680" i="1"/>
  <c r="AT649" i="1"/>
  <c r="AT25" i="1"/>
  <c r="AT24" i="1"/>
  <c r="AT76" i="1"/>
  <c r="AT101" i="1"/>
  <c r="AT105" i="1"/>
  <c r="AT115" i="1"/>
  <c r="AT133" i="1"/>
  <c r="AT160" i="1"/>
  <c r="AT183" i="1"/>
  <c r="AT157" i="1"/>
  <c r="AT192" i="1"/>
  <c r="AT186" i="1"/>
  <c r="AT251" i="1"/>
  <c r="AT272" i="1"/>
  <c r="AT298" i="1"/>
  <c r="AT321" i="1"/>
  <c r="AT347" i="1"/>
  <c r="AT346" i="1"/>
  <c r="AT412" i="1"/>
  <c r="AT414" i="1"/>
  <c r="AT357" i="1"/>
  <c r="AT509" i="1"/>
  <c r="AT466" i="1"/>
  <c r="AT545" i="1"/>
  <c r="AT50" i="1"/>
  <c r="AT84" i="1"/>
  <c r="AT97" i="1"/>
  <c r="AT108" i="1"/>
  <c r="AT112" i="1"/>
  <c r="AT152" i="1"/>
  <c r="AT175" i="1"/>
  <c r="AT165" i="1"/>
  <c r="AT235" i="1"/>
  <c r="AT226" i="1"/>
  <c r="AT265" i="1"/>
  <c r="AT248" i="1"/>
  <c r="AT455" i="1"/>
  <c r="AT33" i="1"/>
  <c r="AT11" i="1"/>
  <c r="AT68" i="1"/>
  <c r="AT117" i="1"/>
  <c r="AT56" i="1"/>
  <c r="AT60" i="1"/>
  <c r="AT130" i="1"/>
  <c r="AT168" i="1"/>
  <c r="AT191" i="1"/>
  <c r="AT140" i="1"/>
  <c r="AT201" i="1"/>
  <c r="AT223" i="1"/>
  <c r="AT215" i="1"/>
  <c r="AT276" i="1"/>
  <c r="AT269" i="1"/>
  <c r="AT202" i="1"/>
  <c r="AT253" i="1"/>
  <c r="AT245" i="1"/>
  <c r="AT306" i="1"/>
  <c r="AT349" i="1"/>
  <c r="AT344" i="1"/>
  <c r="AT420" i="1"/>
  <c r="AT422" i="1"/>
  <c r="AT415" i="1"/>
  <c r="AT426" i="1"/>
  <c r="AT431" i="1"/>
  <c r="AT473" i="1"/>
  <c r="AT532" i="1"/>
  <c r="AT553" i="1"/>
  <c r="AT539" i="1"/>
  <c r="AT531" i="1"/>
  <c r="AT476" i="1"/>
  <c r="AT591" i="1"/>
  <c r="AT574" i="1"/>
  <c r="AT573" i="1"/>
  <c r="AT626" i="1"/>
  <c r="AT702" i="1"/>
  <c r="AT610" i="1"/>
  <c r="AT663" i="1"/>
  <c r="AT684" i="1"/>
  <c r="AT91" i="1"/>
  <c r="AT207" i="1"/>
  <c r="AT254" i="1"/>
  <c r="AT256" i="1"/>
  <c r="AT282" i="1"/>
  <c r="AT388" i="1"/>
  <c r="AT333" i="1"/>
  <c r="AT483" i="1"/>
  <c r="AT417" i="1"/>
  <c r="AT510" i="1"/>
  <c r="AT533" i="1"/>
  <c r="AT541" i="1"/>
  <c r="AT621" i="1"/>
  <c r="AT19" i="1"/>
  <c r="AT55" i="1"/>
  <c r="AT71" i="1"/>
  <c r="AT80" i="1"/>
  <c r="AT89" i="1"/>
  <c r="AT111" i="1"/>
  <c r="AT141" i="1"/>
  <c r="AT176" i="1"/>
  <c r="AT199" i="1"/>
  <c r="AT182" i="1"/>
  <c r="AT163" i="1"/>
  <c r="AT244" i="1"/>
  <c r="AT238" i="1"/>
  <c r="AT284" i="1"/>
  <c r="AT283" i="1"/>
  <c r="AT222" i="1"/>
  <c r="AT261" i="1"/>
  <c r="AT278" i="1"/>
  <c r="AT325" i="1"/>
  <c r="AT343" i="1"/>
  <c r="AT396" i="1"/>
  <c r="AT428" i="1"/>
  <c r="AT430" i="1"/>
  <c r="AT441" i="1"/>
  <c r="AT454" i="1"/>
  <c r="AT453" i="1"/>
  <c r="AT475" i="1"/>
  <c r="AT540" i="1"/>
  <c r="AT561" i="1"/>
  <c r="AT554" i="1"/>
  <c r="AT469" i="1"/>
  <c r="AT481" i="1"/>
  <c r="AT599" i="1"/>
  <c r="AT582" i="1"/>
  <c r="AT588" i="1"/>
  <c r="AT633" i="1"/>
  <c r="AT507" i="1"/>
  <c r="AT562" i="1"/>
  <c r="AT634" i="1"/>
  <c r="AT685" i="1"/>
  <c r="AT21" i="1"/>
  <c r="AT30" i="1"/>
  <c r="AT73" i="1"/>
  <c r="AT98" i="1"/>
  <c r="AT118" i="1"/>
  <c r="AT114" i="1"/>
  <c r="AT122" i="1"/>
  <c r="AT190" i="1"/>
  <c r="AT216" i="1"/>
  <c r="AT252" i="1"/>
  <c r="AT292" i="1"/>
  <c r="AT303" i="1"/>
  <c r="AT286" i="1"/>
  <c r="AT293" i="1"/>
  <c r="AT335" i="1"/>
  <c r="AT405" i="1"/>
  <c r="AT336" i="1"/>
  <c r="AT449" i="1"/>
  <c r="AT482" i="1"/>
  <c r="AT548" i="1"/>
  <c r="AT489" i="1"/>
  <c r="AT522" i="1"/>
  <c r="AT607" i="1"/>
  <c r="AT643" i="1"/>
  <c r="AT655" i="1"/>
  <c r="AT629" i="1"/>
  <c r="AT687" i="1"/>
  <c r="AT40" i="1"/>
  <c r="AT32" i="1"/>
  <c r="AT47" i="1"/>
  <c r="AT103" i="1"/>
  <c r="AT83" i="1"/>
  <c r="AT16" i="1"/>
  <c r="AT53" i="1"/>
  <c r="AT62" i="1"/>
  <c r="AT100" i="1"/>
  <c r="AT52" i="1"/>
  <c r="AT57" i="1"/>
  <c r="AT136" i="1"/>
  <c r="AT146" i="1"/>
  <c r="AT134" i="1"/>
  <c r="AT187" i="1"/>
  <c r="AT208" i="1"/>
  <c r="AT214" i="1"/>
  <c r="AT106" i="1"/>
  <c r="AT185" i="1"/>
  <c r="AT327" i="1"/>
  <c r="AT273" i="1"/>
  <c r="AT340" i="1"/>
  <c r="AT329" i="1"/>
  <c r="AT350" i="1"/>
  <c r="AT389" i="1"/>
  <c r="AT429" i="1"/>
  <c r="AT383" i="1"/>
  <c r="AT391" i="1"/>
  <c r="AT380" i="1"/>
  <c r="AT480" i="1"/>
  <c r="AT479" i="1"/>
  <c r="AT511" i="1"/>
  <c r="AT379" i="1"/>
  <c r="AT513" i="1"/>
  <c r="AT571" i="1"/>
  <c r="AT592" i="1"/>
  <c r="AT578" i="1"/>
  <c r="AT631" i="1"/>
  <c r="AT618" i="1"/>
  <c r="AT544" i="1"/>
  <c r="AT612" i="1"/>
  <c r="AT675" i="1"/>
  <c r="AT604" i="1"/>
  <c r="AT673" i="1"/>
  <c r="AT657" i="1"/>
  <c r="AT18" i="1"/>
  <c r="AT28" i="1"/>
  <c r="AT36" i="1"/>
  <c r="AT82" i="1"/>
  <c r="AT48" i="1"/>
  <c r="AT59" i="1"/>
  <c r="AT132" i="1"/>
  <c r="AT124" i="1"/>
  <c r="AT158" i="1"/>
  <c r="AT172" i="1"/>
  <c r="AT150" i="1"/>
  <c r="AT193" i="1"/>
  <c r="AT234" i="1"/>
  <c r="AT220" i="1"/>
  <c r="AT237" i="1"/>
  <c r="AT316" i="1"/>
  <c r="AT266" i="1"/>
  <c r="AT337" i="1"/>
  <c r="AT309" i="1"/>
  <c r="AT366" i="1"/>
  <c r="AT378" i="1"/>
  <c r="AT410" i="1"/>
  <c r="AT358" i="1"/>
  <c r="AT393" i="1"/>
  <c r="AT384" i="1"/>
  <c r="AT437" i="1"/>
  <c r="AT439" i="1"/>
  <c r="AT559" i="1"/>
  <c r="AT516" i="1"/>
  <c r="AT486" i="1"/>
  <c r="AT619" i="1"/>
  <c r="AT632" i="1"/>
  <c r="AT452" i="1"/>
  <c r="AT560" i="1"/>
  <c r="AT646" i="1"/>
  <c r="AT580" i="1"/>
  <c r="AT647" i="1"/>
  <c r="AT641" i="1"/>
  <c r="AT690" i="1"/>
  <c r="AT679" i="1"/>
  <c r="AT602" i="1"/>
  <c r="AT64" i="1"/>
  <c r="AT77" i="1"/>
  <c r="AT129" i="1"/>
  <c r="AT121" i="1"/>
  <c r="AT233" i="1"/>
  <c r="AT243" i="1"/>
  <c r="AT332" i="1"/>
  <c r="AT305" i="1"/>
  <c r="AT402" i="1"/>
  <c r="AT457" i="1"/>
  <c r="AT487" i="1"/>
  <c r="AT461" i="1"/>
  <c r="AT627" i="1"/>
  <c r="AT508" i="1"/>
  <c r="AT662" i="1"/>
  <c r="AT658" i="1"/>
  <c r="AT698" i="1"/>
  <c r="AT639" i="1"/>
  <c r="AT241" i="1"/>
  <c r="AT651" i="1"/>
  <c r="AT549" i="1"/>
  <c r="AT23" i="1"/>
  <c r="AT409" i="1"/>
  <c r="AT699" i="1"/>
  <c r="AT51" i="1"/>
  <c r="AT200" i="1"/>
  <c r="AT341" i="1"/>
  <c r="AT624" i="1"/>
  <c r="AT677" i="1"/>
  <c r="AT116" i="1"/>
  <c r="AT184" i="1"/>
  <c r="AT294" i="1"/>
  <c r="AT460" i="1"/>
  <c r="AT472" i="1"/>
  <c r="AT585" i="1"/>
  <c r="AT131" i="1"/>
  <c r="AT275" i="1"/>
  <c r="AT551" i="1"/>
  <c r="AT630" i="1"/>
  <c r="AT27" i="1"/>
  <c r="AT289" i="1"/>
  <c r="AT442" i="1"/>
  <c r="AT550" i="1"/>
  <c r="AT169" i="1"/>
  <c r="AT268" i="1"/>
  <c r="AT139" i="1"/>
  <c r="AT338" i="1"/>
  <c r="AT470" i="1"/>
  <c r="AT650" i="1"/>
  <c r="AT78" i="1"/>
  <c r="AT86" i="1"/>
  <c r="AT145" i="1"/>
  <c r="AT164" i="1"/>
  <c r="AT209" i="1"/>
  <c r="AT311" i="1"/>
  <c r="AT356" i="1"/>
  <c r="AT317" i="1"/>
  <c r="AT375" i="1"/>
  <c r="AT465" i="1"/>
  <c r="AT495" i="1"/>
  <c r="AT512" i="1"/>
  <c r="AT525" i="1"/>
  <c r="AT583" i="1"/>
  <c r="AT565" i="1"/>
  <c r="AT694" i="1"/>
  <c r="AT601" i="1"/>
  <c r="AT660" i="1"/>
  <c r="AT307" i="1"/>
  <c r="AT386" i="1"/>
  <c r="AT576" i="1"/>
  <c r="AT593" i="1"/>
  <c r="AT661" i="1"/>
  <c r="AT691" i="1"/>
  <c r="AT616" i="1"/>
  <c r="AT42" i="1"/>
  <c r="AT170" i="1"/>
  <c r="AT324" i="1"/>
  <c r="AT445" i="1"/>
  <c r="AT530" i="1"/>
  <c r="AT13" i="1"/>
  <c r="AT334" i="1"/>
  <c r="AT527" i="1"/>
  <c r="AT659" i="1"/>
  <c r="AT652" i="1"/>
  <c r="AT75" i="1"/>
  <c r="AT197" i="1"/>
  <c r="AT295" i="1"/>
  <c r="AT398" i="1"/>
  <c r="AT534" i="1"/>
  <c r="AT609" i="1"/>
  <c r="AT640" i="1"/>
  <c r="AT102" i="1"/>
  <c r="AT250" i="1"/>
  <c r="AT421" i="1"/>
  <c r="AT556" i="1"/>
  <c r="AT625" i="1"/>
  <c r="AT87" i="1"/>
  <c r="AT271" i="1"/>
  <c r="AT313" i="1"/>
  <c r="AT459" i="1"/>
  <c r="AT564" i="1"/>
  <c r="AT594" i="1"/>
  <c r="AT703" i="1"/>
  <c r="AT10" i="1"/>
  <c r="AT20" i="1"/>
  <c r="AT120" i="1"/>
  <c r="AT147" i="1"/>
  <c r="AT194" i="1"/>
  <c r="AT319" i="1"/>
  <c r="AT364" i="1"/>
  <c r="AT397" i="1"/>
  <c r="AT424" i="1"/>
  <c r="AT503" i="1"/>
  <c r="AT615" i="1"/>
  <c r="AT497" i="1"/>
  <c r="AT413" i="1"/>
  <c r="AT180" i="1"/>
  <c r="AT26" i="1"/>
  <c r="AT31" i="1"/>
  <c r="AT125" i="1"/>
  <c r="AT58" i="1"/>
  <c r="AT204" i="1"/>
  <c r="AT262" i="1"/>
  <c r="AT277" i="1"/>
  <c r="AT322" i="1"/>
  <c r="AT374" i="1"/>
  <c r="AT371" i="1"/>
  <c r="AT403" i="1"/>
  <c r="AT372" i="1"/>
  <c r="AT490" i="1"/>
  <c r="AT584" i="1"/>
  <c r="AT623" i="1"/>
  <c r="AT572" i="1"/>
  <c r="AT667" i="1"/>
  <c r="AT665" i="1"/>
  <c r="AT401" i="1"/>
  <c r="AT656" i="1"/>
  <c r="AT85" i="1"/>
  <c r="AT198" i="1"/>
  <c r="AT308" i="1"/>
  <c r="AT301" i="1"/>
  <c r="AT499" i="1"/>
  <c r="AT617" i="1"/>
  <c r="AT614" i="1"/>
  <c r="AT328" i="1"/>
  <c r="AT438" i="1"/>
  <c r="AT536" i="1"/>
  <c r="AT70" i="1"/>
  <c r="AT239" i="1"/>
  <c r="AT359" i="1"/>
  <c r="AT566" i="1"/>
  <c r="AT29" i="1"/>
  <c r="AT281" i="1"/>
  <c r="AT367" i="1"/>
  <c r="AT523" i="1"/>
  <c r="AT151" i="1"/>
  <c r="AT167" i="1"/>
  <c r="AT287" i="1"/>
  <c r="AT567" i="1"/>
  <c r="AT577" i="1"/>
  <c r="AT171" i="1"/>
  <c r="AT463" i="1"/>
  <c r="AT693" i="1"/>
  <c r="AT43" i="1"/>
  <c r="AT385" i="1"/>
  <c r="AT587" i="1"/>
  <c r="AT666" i="1"/>
  <c r="AT14" i="1"/>
  <c r="AT66" i="1"/>
  <c r="AT88" i="1"/>
  <c r="AT156" i="1"/>
  <c r="AT211" i="1"/>
  <c r="AT225" i="1"/>
  <c r="AT259" i="1"/>
  <c r="AT203" i="1"/>
  <c r="AT373" i="1"/>
  <c r="AT395" i="1"/>
  <c r="AT423" i="1"/>
  <c r="AT451" i="1"/>
  <c r="AT502" i="1"/>
  <c r="AT600" i="1"/>
  <c r="AT514" i="1"/>
  <c r="AT596" i="1"/>
  <c r="AT683" i="1"/>
  <c r="AT681" i="1"/>
  <c r="AT12" i="1"/>
  <c r="AT69" i="1"/>
  <c r="AT113" i="1"/>
  <c r="AT155" i="1"/>
  <c r="AT224" i="1"/>
  <c r="AT154" i="1"/>
  <c r="AT300" i="1"/>
  <c r="AT345" i="1"/>
  <c r="AT381" i="1"/>
  <c r="AT407" i="1"/>
  <c r="AT494" i="1"/>
  <c r="AT387" i="1"/>
  <c r="AT608" i="1"/>
  <c r="AT605" i="1"/>
  <c r="AT123" i="1"/>
  <c r="AT162" i="1"/>
  <c r="AT236" i="1"/>
  <c r="AT318" i="1"/>
  <c r="AT411" i="1"/>
  <c r="AT555" i="1"/>
  <c r="AT128" i="1"/>
  <c r="AT213" i="1"/>
  <c r="AT360" i="1"/>
  <c r="AT519" i="1"/>
  <c r="AT506" i="1"/>
  <c r="AT142" i="1"/>
  <c r="AT362" i="1"/>
  <c r="AT458" i="1"/>
  <c r="AT676" i="1"/>
  <c r="AT95" i="1"/>
  <c r="AT205" i="1"/>
  <c r="AT279" i="1"/>
  <c r="AT296" i="1"/>
  <c r="AT496" i="1"/>
  <c r="AT528" i="1"/>
  <c r="AT597" i="1"/>
  <c r="AT622" i="1"/>
  <c r="AT570" i="1"/>
  <c r="AT153" i="1"/>
  <c r="AT260" i="1"/>
  <c r="AT299" i="1"/>
  <c r="AT315" i="1"/>
  <c r="AT400" i="1"/>
  <c r="AT471" i="1"/>
  <c r="AT579" i="1"/>
  <c r="AT636" i="1"/>
  <c r="AT613" i="1"/>
  <c r="AT35" i="1"/>
  <c r="AT94" i="1"/>
  <c r="AT119" i="1"/>
  <c r="AT138" i="1"/>
  <c r="AT189" i="1"/>
  <c r="AT228" i="1"/>
  <c r="AT242" i="1"/>
  <c r="AT255" i="1"/>
  <c r="AT370" i="1"/>
  <c r="AT355" i="1"/>
  <c r="AT488" i="1"/>
  <c r="AT543" i="1"/>
  <c r="AT478" i="1"/>
  <c r="AT526" i="1"/>
  <c r="AT563" i="1"/>
  <c r="AT546" i="1"/>
  <c r="AT688" i="1"/>
  <c r="AT701" i="1"/>
  <c r="AT166" i="1"/>
  <c r="AT46" i="1"/>
  <c r="AT37" i="1"/>
  <c r="AT104" i="1"/>
  <c r="AT177" i="1"/>
  <c r="AT159" i="1"/>
  <c r="AT217" i="1"/>
  <c r="AT181" i="1"/>
  <c r="AT290" i="1"/>
  <c r="AT291" i="1"/>
  <c r="AT394" i="1"/>
  <c r="AT376" i="1"/>
  <c r="AT432" i="1"/>
  <c r="AT443" i="1"/>
  <c r="AT595" i="1"/>
  <c r="AT517" i="1"/>
  <c r="AT606" i="1"/>
  <c r="AT434" i="1"/>
  <c r="AT674" i="1"/>
  <c r="AT642" i="1"/>
  <c r="AT67" i="1"/>
  <c r="AT74" i="1"/>
  <c r="AT137" i="1"/>
  <c r="AT179" i="1"/>
  <c r="AT221" i="1"/>
  <c r="AT206" i="1"/>
  <c r="AT310" i="1"/>
  <c r="AT288" i="1"/>
  <c r="AT354" i="1"/>
  <c r="AT425" i="1"/>
  <c r="AT474" i="1"/>
  <c r="AT446" i="1"/>
  <c r="AT611" i="1"/>
  <c r="AT427" i="1"/>
  <c r="AT638" i="1"/>
  <c r="AT644" i="1"/>
  <c r="AT682" i="1"/>
  <c r="AT648" i="1"/>
  <c r="AS586" i="1"/>
  <c r="AS416" i="1"/>
  <c r="AS63" i="1"/>
  <c r="AS501" i="1"/>
  <c r="AS620" i="1"/>
  <c r="AS229" i="1"/>
  <c r="AS195" i="1"/>
  <c r="AS178" i="1"/>
  <c r="AS314" i="1"/>
  <c r="AS39" i="1"/>
  <c r="AS297" i="1"/>
  <c r="AS433" i="1"/>
  <c r="AS90" i="1"/>
  <c r="AS484" i="1"/>
  <c r="AS467" i="1"/>
  <c r="AS34" i="1"/>
  <c r="AS54" i="1"/>
  <c r="AS689" i="1"/>
  <c r="AS569" i="1"/>
  <c r="AS212" i="1"/>
  <c r="AS348" i="1"/>
  <c r="AS552" i="1"/>
  <c r="AS365" i="1"/>
  <c r="AS603" i="1"/>
  <c r="AS399" i="1"/>
  <c r="AS518" i="1"/>
  <c r="AS671" i="1"/>
  <c r="AS654" i="1"/>
  <c r="AS99" i="1"/>
  <c r="AO5" i="1"/>
  <c r="AI18" i="10" s="1"/>
  <c r="AJ15" i="10" l="1"/>
  <c r="AQ8" i="1"/>
  <c r="AK13" i="10"/>
  <c r="AK15" i="10" s="1"/>
  <c r="AZ11" i="10"/>
  <c r="AZ12" i="10"/>
  <c r="AY5" i="8"/>
  <c r="AR7" i="1"/>
  <c r="AL17" i="10" s="1"/>
  <c r="AQ5" i="1"/>
  <c r="AK18" i="10" s="1"/>
  <c r="BA44" i="8"/>
  <c r="AT331" i="1"/>
  <c r="AT695" i="1"/>
  <c r="AT263" i="1"/>
  <c r="AT99" i="1"/>
  <c r="AZ7" i="8"/>
  <c r="AZ8" i="8" s="1"/>
  <c r="BB81" i="8"/>
  <c r="BB518" i="8"/>
  <c r="BB99" i="8"/>
  <c r="BB603" i="8"/>
  <c r="BB314" i="8"/>
  <c r="BB637" i="8"/>
  <c r="BB297" i="8"/>
  <c r="BB54" i="8"/>
  <c r="BB501" i="8"/>
  <c r="BB178" i="8"/>
  <c r="BB569" i="8"/>
  <c r="BB552" i="8"/>
  <c r="BB689" i="8"/>
  <c r="BC699" i="8"/>
  <c r="BC683" i="8"/>
  <c r="BC693" i="8"/>
  <c r="BC687" i="8"/>
  <c r="BC680" i="8"/>
  <c r="BC697" i="8"/>
  <c r="BC666" i="8"/>
  <c r="BC686" i="8"/>
  <c r="BC681" i="8"/>
  <c r="BC674" i="8"/>
  <c r="BC667" i="8"/>
  <c r="BC655" i="8"/>
  <c r="BC690" i="8"/>
  <c r="BC698" i="8"/>
  <c r="BC682" i="8"/>
  <c r="BC672" i="8"/>
  <c r="BC660" i="8"/>
  <c r="BC653" i="8"/>
  <c r="BC644" i="8"/>
  <c r="BC628" i="8"/>
  <c r="BC688" i="8"/>
  <c r="BC657" i="8"/>
  <c r="BC634" i="8"/>
  <c r="BC618" i="8"/>
  <c r="BC602" i="8"/>
  <c r="BC703" i="8"/>
  <c r="BC692" i="8"/>
  <c r="BC694" i="8"/>
  <c r="BC675" i="8"/>
  <c r="BC701" i="8"/>
  <c r="BC691" i="8"/>
  <c r="BC684" i="8"/>
  <c r="BC676" i="8"/>
  <c r="BC651" i="8"/>
  <c r="BC633" i="8"/>
  <c r="BC615" i="8"/>
  <c r="BC608" i="8"/>
  <c r="BC650" i="8"/>
  <c r="BC702" i="8"/>
  <c r="BC662" i="8"/>
  <c r="BC658" i="8"/>
  <c r="BC641" i="8"/>
  <c r="BC635" i="8"/>
  <c r="BC673" i="8"/>
  <c r="BC664" i="8"/>
  <c r="BC663" i="8"/>
  <c r="BC652" i="8"/>
  <c r="BC646" i="8"/>
  <c r="BC626" i="8"/>
  <c r="BC677" i="8"/>
  <c r="BC659" i="8"/>
  <c r="BC647" i="8"/>
  <c r="BC640" i="8"/>
  <c r="BC621" i="8"/>
  <c r="BC614" i="8"/>
  <c r="BC588" i="8"/>
  <c r="BC572" i="8"/>
  <c r="BC625" i="8"/>
  <c r="BC623" i="8"/>
  <c r="BC622" i="8"/>
  <c r="BC599" i="8"/>
  <c r="BC583" i="8"/>
  <c r="BC643" i="8"/>
  <c r="BC638" i="8"/>
  <c r="BC631" i="8"/>
  <c r="BC649" i="8"/>
  <c r="BC648" i="8"/>
  <c r="BC624" i="8"/>
  <c r="BC619" i="8"/>
  <c r="BC613" i="8"/>
  <c r="BC606" i="8"/>
  <c r="BC589" i="8"/>
  <c r="BC573" i="8"/>
  <c r="BC594" i="8"/>
  <c r="BC585" i="8"/>
  <c r="BC563" i="8"/>
  <c r="BC547" i="8"/>
  <c r="BC656" i="8"/>
  <c r="BC678" i="8"/>
  <c r="BC645" i="8"/>
  <c r="BC610" i="8"/>
  <c r="BC593" i="8"/>
  <c r="BC629" i="8"/>
  <c r="BC592" i="8"/>
  <c r="BC571" i="8"/>
  <c r="BC532" i="8"/>
  <c r="BC516" i="8"/>
  <c r="BC500" i="8"/>
  <c r="BC700" i="8"/>
  <c r="BC661" i="8"/>
  <c r="BC617" i="8"/>
  <c r="BC579" i="8"/>
  <c r="BC568" i="8"/>
  <c r="BC556" i="8"/>
  <c r="BC549" i="8"/>
  <c r="BC543" i="8"/>
  <c r="BC665" i="8"/>
  <c r="BC600" i="8"/>
  <c r="BC616" i="8"/>
  <c r="BC596" i="8"/>
  <c r="BC580" i="8"/>
  <c r="BC561" i="8"/>
  <c r="BC554" i="8"/>
  <c r="BC533" i="8"/>
  <c r="BC517" i="8"/>
  <c r="BC485" i="8"/>
  <c r="BC609" i="8"/>
  <c r="BC601" i="8"/>
  <c r="BC587" i="8"/>
  <c r="BC575" i="8"/>
  <c r="BC557" i="8"/>
  <c r="BC545" i="8"/>
  <c r="BC536" i="8"/>
  <c r="BC505" i="8"/>
  <c r="BC496" i="8"/>
  <c r="BC474" i="8"/>
  <c r="BC458" i="8"/>
  <c r="BC669" i="8"/>
  <c r="BC611" i="8"/>
  <c r="BC590" i="8"/>
  <c r="BC570" i="8"/>
  <c r="BC544" i="8"/>
  <c r="BC528" i="8"/>
  <c r="BC548" i="8"/>
  <c r="BC546" i="8"/>
  <c r="BC492" i="8"/>
  <c r="BC475" i="8"/>
  <c r="BC459" i="8"/>
  <c r="BC443" i="8"/>
  <c r="BC427" i="8"/>
  <c r="BC595" i="8"/>
  <c r="BC541" i="8"/>
  <c r="BC513" i="8"/>
  <c r="BC511" i="8"/>
  <c r="BC494" i="8"/>
  <c r="BC487" i="8"/>
  <c r="BC468" i="8"/>
  <c r="BC462" i="8"/>
  <c r="BC425" i="8"/>
  <c r="BC417" i="8"/>
  <c r="BC401" i="8"/>
  <c r="BC555" i="8"/>
  <c r="BC539" i="8"/>
  <c r="BC499" i="8"/>
  <c r="BC639" i="8"/>
  <c r="BC670" i="8"/>
  <c r="BC566" i="8"/>
  <c r="BC560" i="8"/>
  <c r="BC514" i="8"/>
  <c r="BC479" i="8"/>
  <c r="BC447" i="8"/>
  <c r="BC442" i="8"/>
  <c r="BC435" i="8"/>
  <c r="BC428" i="8"/>
  <c r="BC418" i="8"/>
  <c r="BC402" i="8"/>
  <c r="BC386" i="8"/>
  <c r="BC370" i="8"/>
  <c r="BC576" i="8"/>
  <c r="BC534" i="8"/>
  <c r="BC529" i="8"/>
  <c r="BC519" i="8"/>
  <c r="BC489" i="8"/>
  <c r="BC478" i="8"/>
  <c r="BC464" i="8"/>
  <c r="BC440" i="8"/>
  <c r="BC426" i="8"/>
  <c r="BC410" i="8"/>
  <c r="BC407" i="8"/>
  <c r="BC404" i="8"/>
  <c r="BC381" i="8"/>
  <c r="BC369" i="8"/>
  <c r="BC607" i="8"/>
  <c r="BC605" i="8"/>
  <c r="BC550" i="8"/>
  <c r="BC482" i="8"/>
  <c r="BC374" i="8"/>
  <c r="BC358" i="8"/>
  <c r="BC597" i="8"/>
  <c r="BC584" i="8"/>
  <c r="BC565" i="8"/>
  <c r="BC506" i="8"/>
  <c r="BC642" i="8"/>
  <c r="BC632" i="8"/>
  <c r="BC524" i="8"/>
  <c r="BC503" i="8"/>
  <c r="BC498" i="8"/>
  <c r="BC451" i="8"/>
  <c r="BC439" i="8"/>
  <c r="BC432" i="8"/>
  <c r="BC395" i="8"/>
  <c r="BC379" i="8"/>
  <c r="BC551" i="8"/>
  <c r="BC493" i="8"/>
  <c r="BC419" i="8"/>
  <c r="BC394" i="8"/>
  <c r="BC380" i="8"/>
  <c r="BC371" i="8"/>
  <c r="BC340" i="8"/>
  <c r="BC324" i="8"/>
  <c r="BC308" i="8"/>
  <c r="BC292" i="8"/>
  <c r="BC276" i="8"/>
  <c r="BC260" i="8"/>
  <c r="BC244" i="8"/>
  <c r="BC228" i="8"/>
  <c r="BC196" i="8"/>
  <c r="BC180" i="8"/>
  <c r="BC164" i="8"/>
  <c r="BC148" i="8"/>
  <c r="BC581" i="8"/>
  <c r="BC559" i="8"/>
  <c r="BC531" i="8"/>
  <c r="BC521" i="8"/>
  <c r="BC473" i="8"/>
  <c r="BC409" i="8"/>
  <c r="BC405" i="8"/>
  <c r="BC398" i="8"/>
  <c r="BC378" i="8"/>
  <c r="BC364" i="8"/>
  <c r="BC356" i="8"/>
  <c r="BC351" i="8"/>
  <c r="BC335" i="8"/>
  <c r="BC319" i="8"/>
  <c r="BC303" i="8"/>
  <c r="BC287" i="8"/>
  <c r="BC271" i="8"/>
  <c r="BC255" i="8"/>
  <c r="BC239" i="8"/>
  <c r="BC223" i="8"/>
  <c r="BC207" i="8"/>
  <c r="BC191" i="8"/>
  <c r="BC175" i="8"/>
  <c r="BC159" i="8"/>
  <c r="BC143" i="8"/>
  <c r="BC685" i="8"/>
  <c r="BC582" i="8"/>
  <c r="BC525" i="8"/>
  <c r="BC449" i="8"/>
  <c r="BC444" i="8"/>
  <c r="BC564" i="8"/>
  <c r="BC495" i="8"/>
  <c r="BC477" i="8"/>
  <c r="BC454" i="8"/>
  <c r="BC424" i="8"/>
  <c r="BC341" i="8"/>
  <c r="BC325" i="8"/>
  <c r="BC309" i="8"/>
  <c r="BC293" i="8"/>
  <c r="BC277" i="8"/>
  <c r="BC261" i="8"/>
  <c r="BC245" i="8"/>
  <c r="BC213" i="8"/>
  <c r="BC197" i="8"/>
  <c r="BC181" i="8"/>
  <c r="BC165" i="8"/>
  <c r="BC149" i="8"/>
  <c r="BC562" i="8"/>
  <c r="BC476" i="8"/>
  <c r="BC466" i="8"/>
  <c r="BC453" i="8"/>
  <c r="BC414" i="8"/>
  <c r="BC388" i="8"/>
  <c r="BC342" i="8"/>
  <c r="BC315" i="8"/>
  <c r="BC307" i="8"/>
  <c r="BC278" i="8"/>
  <c r="BC251" i="8"/>
  <c r="BC243" i="8"/>
  <c r="BC205" i="8"/>
  <c r="BC574" i="8"/>
  <c r="BC520" i="8"/>
  <c r="BC509" i="8"/>
  <c r="BC460" i="8"/>
  <c r="BC457" i="8"/>
  <c r="BC448" i="8"/>
  <c r="BC400" i="8"/>
  <c r="BC334" i="8"/>
  <c r="BC306" i="8"/>
  <c r="BC270" i="8"/>
  <c r="BC242" i="8"/>
  <c r="BC233" i="8"/>
  <c r="BC204" i="8"/>
  <c r="BC540" i="8"/>
  <c r="BC526" i="8"/>
  <c r="BC491" i="8"/>
  <c r="BC481" i="8"/>
  <c r="BC469" i="8"/>
  <c r="BC668" i="8"/>
  <c r="BC413" i="8"/>
  <c r="BC332" i="8"/>
  <c r="BC304" i="8"/>
  <c r="BC295" i="8"/>
  <c r="BC268" i="8"/>
  <c r="BC240" i="8"/>
  <c r="BC231" i="8"/>
  <c r="BC558" i="8"/>
  <c r="BC636" i="8"/>
  <c r="BC512" i="8"/>
  <c r="BC508" i="8"/>
  <c r="BC612" i="8"/>
  <c r="BC630" i="8"/>
  <c r="BC567" i="8"/>
  <c r="BC679" i="8"/>
  <c r="BC591" i="8"/>
  <c r="BC553" i="8"/>
  <c r="BC527" i="8"/>
  <c r="BC523" i="8"/>
  <c r="BC515" i="8"/>
  <c r="BC510" i="8"/>
  <c r="BC483" i="8"/>
  <c r="BC463" i="8"/>
  <c r="BC456" i="8"/>
  <c r="BC431" i="8"/>
  <c r="BC429" i="8"/>
  <c r="BC696" i="8"/>
  <c r="BC695" i="8" s="1"/>
  <c r="BC604" i="8"/>
  <c r="BC490" i="8"/>
  <c r="BC537" i="8"/>
  <c r="BC538" i="8"/>
  <c r="BC530" i="8"/>
  <c r="BC578" i="8"/>
  <c r="BC598" i="8"/>
  <c r="BC577" i="8"/>
  <c r="BC507" i="8"/>
  <c r="BC486" i="8"/>
  <c r="BC504" i="8"/>
  <c r="BC627" i="8"/>
  <c r="BC480" i="8"/>
  <c r="BC470" i="8"/>
  <c r="BC438" i="8"/>
  <c r="BC441" i="8"/>
  <c r="BC446" i="8"/>
  <c r="BC423" i="8"/>
  <c r="BC421" i="8"/>
  <c r="BC461" i="8"/>
  <c r="BC542" i="8"/>
  <c r="BC472" i="8"/>
  <c r="BC403" i="8"/>
  <c r="BC455" i="8"/>
  <c r="BC437" i="8"/>
  <c r="BC389" i="8"/>
  <c r="BC436" i="8"/>
  <c r="BC408" i="8"/>
  <c r="BC383" i="8"/>
  <c r="BC393" i="8"/>
  <c r="BC387" i="8"/>
  <c r="BC396" i="8"/>
  <c r="BC392" i="8"/>
  <c r="BC373" i="8"/>
  <c r="BC497" i="8"/>
  <c r="BC367" i="8"/>
  <c r="BC350" i="8"/>
  <c r="BC391" i="8"/>
  <c r="BC355" i="8"/>
  <c r="BC346" i="8"/>
  <c r="BC322" i="8"/>
  <c r="BC320" i="8"/>
  <c r="BC298" i="8"/>
  <c r="BC296" i="8"/>
  <c r="BC522" i="8"/>
  <c r="BC502" i="8"/>
  <c r="BC415" i="8"/>
  <c r="BC357" i="8"/>
  <c r="BC344" i="8"/>
  <c r="BC318" i="8"/>
  <c r="BC422" i="8"/>
  <c r="BC390" i="8"/>
  <c r="BC359" i="8"/>
  <c r="BC330" i="8"/>
  <c r="BC326" i="8"/>
  <c r="BC375" i="8"/>
  <c r="BC316" i="8"/>
  <c r="BC311" i="8"/>
  <c r="BC283" i="8"/>
  <c r="BC384" i="8"/>
  <c r="BC333" i="8"/>
  <c r="BC302" i="8"/>
  <c r="BC291" i="8"/>
  <c r="BC265" i="8"/>
  <c r="BC488" i="8"/>
  <c r="BC377" i="8"/>
  <c r="BC366" i="8"/>
  <c r="BC337" i="8"/>
  <c r="BC327" i="8"/>
  <c r="BC321" i="8"/>
  <c r="BC294" i="8"/>
  <c r="BC290" i="8"/>
  <c r="BC253" i="8"/>
  <c r="BC249" i="8"/>
  <c r="BC247" i="8"/>
  <c r="BC225" i="8"/>
  <c r="BC347" i="8"/>
  <c r="BC310" i="8"/>
  <c r="BC445" i="8"/>
  <c r="BC434" i="8"/>
  <c r="BC385" i="8"/>
  <c r="BC372" i="8"/>
  <c r="BC471" i="8"/>
  <c r="BC411" i="8"/>
  <c r="BC406" i="8"/>
  <c r="BC279" i="8"/>
  <c r="BC273" i="8"/>
  <c r="BC254" i="8"/>
  <c r="BC216" i="8"/>
  <c r="BC206" i="8"/>
  <c r="BC173" i="8"/>
  <c r="BC465" i="8"/>
  <c r="BC362" i="8"/>
  <c r="BC361" i="8"/>
  <c r="BC360" i="8"/>
  <c r="BC288" i="8"/>
  <c r="BC274" i="8"/>
  <c r="BC257" i="8"/>
  <c r="BC234" i="8"/>
  <c r="BC226" i="8"/>
  <c r="BC218" i="8"/>
  <c r="BC172" i="8"/>
  <c r="BC452" i="8"/>
  <c r="BC430" i="8"/>
  <c r="BC349" i="8"/>
  <c r="BC345" i="8"/>
  <c r="BC328" i="8"/>
  <c r="BC352" i="8"/>
  <c r="BC272" i="8"/>
  <c r="BC258" i="8"/>
  <c r="BC215" i="8"/>
  <c r="BC201" i="8"/>
  <c r="BC199" i="8"/>
  <c r="BC167" i="8"/>
  <c r="BC154" i="8"/>
  <c r="BC145" i="8"/>
  <c r="BC131" i="8"/>
  <c r="BC115" i="8"/>
  <c r="BC323" i="8"/>
  <c r="BC185" i="8"/>
  <c r="BC171" i="8"/>
  <c r="BC126" i="8"/>
  <c r="BC259" i="8"/>
  <c r="BC241" i="8"/>
  <c r="BC193" i="8"/>
  <c r="BC256" i="8"/>
  <c r="BC221" i="8"/>
  <c r="BC214" i="8"/>
  <c r="BC211" i="8"/>
  <c r="BC157" i="8"/>
  <c r="BC133" i="8"/>
  <c r="BC87" i="8"/>
  <c r="BC71" i="8"/>
  <c r="BC368" i="8"/>
  <c r="BC289" i="8"/>
  <c r="BC235" i="8"/>
  <c r="BC188" i="8"/>
  <c r="BC136" i="8"/>
  <c r="BC105" i="8"/>
  <c r="BC98" i="8"/>
  <c r="BC397" i="8"/>
  <c r="BC250" i="8"/>
  <c r="BC222" i="8"/>
  <c r="BC187" i="8"/>
  <c r="BC147" i="8"/>
  <c r="BC112" i="8"/>
  <c r="BC103" i="8"/>
  <c r="BC83" i="8"/>
  <c r="BC363" i="8"/>
  <c r="BC267" i="8"/>
  <c r="BC209" i="8"/>
  <c r="BC179" i="8"/>
  <c r="BC150" i="8"/>
  <c r="BC55" i="8"/>
  <c r="BC236" i="8"/>
  <c r="BC146" i="8"/>
  <c r="BC114" i="8"/>
  <c r="BC97" i="8"/>
  <c r="BC91" i="8"/>
  <c r="BC88" i="8"/>
  <c r="BC69" i="8"/>
  <c r="BC62" i="8"/>
  <c r="BC50" i="8"/>
  <c r="BC299" i="8"/>
  <c r="BC285" i="8"/>
  <c r="BC158" i="8"/>
  <c r="BC137" i="8"/>
  <c r="BC412" i="8"/>
  <c r="BC168" i="8"/>
  <c r="BC142" i="8"/>
  <c r="BC125" i="8"/>
  <c r="BC117" i="8"/>
  <c r="BC108" i="8"/>
  <c r="BC92" i="8"/>
  <c r="BC78" i="8"/>
  <c r="BC77" i="8"/>
  <c r="BC33" i="8"/>
  <c r="BC20" i="8"/>
  <c r="BC176" i="8"/>
  <c r="BC122" i="8"/>
  <c r="BC101" i="8"/>
  <c r="BC376" i="8"/>
  <c r="BC338" i="8"/>
  <c r="BC312" i="8"/>
  <c r="BC301" i="8"/>
  <c r="BC282" i="8"/>
  <c r="BC220" i="8"/>
  <c r="BC183" i="8"/>
  <c r="BC134" i="8"/>
  <c r="BC106" i="8"/>
  <c r="BC79" i="8"/>
  <c r="BC56" i="8"/>
  <c r="BC15" i="8"/>
  <c r="BC281" i="8"/>
  <c r="BC203" i="8"/>
  <c r="BC232" i="8"/>
  <c r="BC219" i="8"/>
  <c r="BC198" i="8"/>
  <c r="BC192" i="8"/>
  <c r="BC186" i="8"/>
  <c r="BC155" i="8"/>
  <c r="BC80" i="8"/>
  <c r="BC47" i="8"/>
  <c r="BC41" i="8"/>
  <c r="BC35" i="8"/>
  <c r="BC29" i="8"/>
  <c r="BC16" i="8"/>
  <c r="BC343" i="8"/>
  <c r="BC227" i="8"/>
  <c r="BC217" i="8"/>
  <c r="BC151" i="8"/>
  <c r="BC135" i="8"/>
  <c r="BC129" i="8"/>
  <c r="BC118" i="8"/>
  <c r="BC102" i="8"/>
  <c r="BC61" i="8"/>
  <c r="BC51" i="8"/>
  <c r="BC43" i="8"/>
  <c r="BC86" i="8"/>
  <c r="BC40" i="8"/>
  <c r="BC39" i="8" s="1"/>
  <c r="BC36" i="8"/>
  <c r="BC24" i="8"/>
  <c r="BC275" i="8"/>
  <c r="BC264" i="8"/>
  <c r="BC138" i="8"/>
  <c r="BC128" i="8"/>
  <c r="BC49" i="8"/>
  <c r="BC25" i="8"/>
  <c r="BC313" i="8"/>
  <c r="BC194" i="8"/>
  <c r="BC140" i="8"/>
  <c r="BC123" i="8"/>
  <c r="BC104" i="8"/>
  <c r="BC354" i="8"/>
  <c r="BC339" i="8"/>
  <c r="BC124" i="8"/>
  <c r="BC119" i="8"/>
  <c r="BC113" i="8"/>
  <c r="BC100" i="8"/>
  <c r="BC85" i="8"/>
  <c r="BC66" i="8"/>
  <c r="BC58" i="8"/>
  <c r="BC23" i="8"/>
  <c r="BC238" i="8"/>
  <c r="BC230" i="8"/>
  <c r="BC202" i="8"/>
  <c r="BC156" i="8"/>
  <c r="BC76" i="8"/>
  <c r="BC22" i="8"/>
  <c r="BC237" i="8"/>
  <c r="BC166" i="8"/>
  <c r="BC153" i="8"/>
  <c r="BC262" i="8"/>
  <c r="BC130" i="8"/>
  <c r="BC107" i="8"/>
  <c r="BC84" i="8"/>
  <c r="BC52" i="8"/>
  <c r="BC21" i="8"/>
  <c r="BC13" i="8"/>
  <c r="BC300" i="8"/>
  <c r="BC269" i="8"/>
  <c r="BC266" i="8"/>
  <c r="BC96" i="8"/>
  <c r="BC95" i="8"/>
  <c r="BC94" i="8"/>
  <c r="BC89" i="8"/>
  <c r="BC60" i="8"/>
  <c r="BC30" i="8"/>
  <c r="BC12" i="8"/>
  <c r="BC329" i="8"/>
  <c r="BC305" i="8"/>
  <c r="BC200" i="8"/>
  <c r="BC174" i="8"/>
  <c r="BC170" i="8"/>
  <c r="BC75" i="8"/>
  <c r="BC65" i="8"/>
  <c r="BC182" i="8"/>
  <c r="BC120" i="8"/>
  <c r="BC420" i="8"/>
  <c r="BC336" i="8"/>
  <c r="BC286" i="8"/>
  <c r="BC139" i="8"/>
  <c r="BC42" i="8"/>
  <c r="BC38" i="8"/>
  <c r="BC31" i="8"/>
  <c r="BC73" i="8"/>
  <c r="BC189" i="8"/>
  <c r="BC169" i="8"/>
  <c r="BC121" i="8"/>
  <c r="BC93" i="8"/>
  <c r="BC317" i="8"/>
  <c r="BC116" i="8"/>
  <c r="BC67" i="8"/>
  <c r="BC26" i="8"/>
  <c r="BC190" i="8"/>
  <c r="BC132" i="8"/>
  <c r="BC18" i="8"/>
  <c r="BC284" i="8"/>
  <c r="BC208" i="8"/>
  <c r="BC48" i="8"/>
  <c r="BC10" i="8"/>
  <c r="BC210" i="8"/>
  <c r="BC46" i="8"/>
  <c r="BC163" i="8"/>
  <c r="BC74" i="8"/>
  <c r="BC17" i="8"/>
  <c r="BC32" i="8"/>
  <c r="BC353" i="8"/>
  <c r="BC177" i="8"/>
  <c r="BC160" i="8"/>
  <c r="BC68" i="8"/>
  <c r="BC64" i="8"/>
  <c r="BC53" i="8"/>
  <c r="BC162" i="8"/>
  <c r="BC152" i="8"/>
  <c r="BC59" i="8"/>
  <c r="BC57" i="8"/>
  <c r="BC9" i="8"/>
  <c r="BC82" i="8"/>
  <c r="BC252" i="8"/>
  <c r="BC27" i="8"/>
  <c r="BC19" i="8"/>
  <c r="BC248" i="8"/>
  <c r="BC28" i="8"/>
  <c r="BC37" i="8"/>
  <c r="BC141" i="8"/>
  <c r="BC70" i="8"/>
  <c r="BC111" i="8"/>
  <c r="BC11" i="8"/>
  <c r="BC224" i="8"/>
  <c r="BC14" i="8"/>
  <c r="BC184" i="8"/>
  <c r="BB620" i="8"/>
  <c r="BB695" i="8"/>
  <c r="BB382" i="8"/>
  <c r="BB535" i="8"/>
  <c r="BB144" i="8"/>
  <c r="BB654" i="8"/>
  <c r="BB416" i="8"/>
  <c r="BB39" i="8"/>
  <c r="BB399" i="8"/>
  <c r="BB34" i="8"/>
  <c r="BB450" i="8"/>
  <c r="BB110" i="8"/>
  <c r="BB365" i="8"/>
  <c r="BB280" i="8"/>
  <c r="BB671" i="8"/>
  <c r="BB246" i="8"/>
  <c r="BB127" i="8"/>
  <c r="BB45" i="8"/>
  <c r="BB348" i="8"/>
  <c r="BB195" i="8"/>
  <c r="BB433" i="8"/>
  <c r="BB63" i="8"/>
  <c r="BB90" i="8"/>
  <c r="BB586" i="8"/>
  <c r="BB263" i="8"/>
  <c r="BB484" i="8"/>
  <c r="BB161" i="8"/>
  <c r="BB467" i="8"/>
  <c r="BE4" i="8"/>
  <c r="BD6" i="8"/>
  <c r="BB331" i="8"/>
  <c r="BA109" i="8"/>
  <c r="BB72" i="8"/>
  <c r="BB229" i="8"/>
  <c r="BB212" i="8"/>
  <c r="AT144" i="1"/>
  <c r="AT467" i="1"/>
  <c r="AT535" i="1"/>
  <c r="AT72" i="1"/>
  <c r="AT246" i="1"/>
  <c r="AT484" i="1"/>
  <c r="AT620" i="1"/>
  <c r="AU10" i="1"/>
  <c r="AU28" i="1"/>
  <c r="AU62" i="1"/>
  <c r="AU48" i="1"/>
  <c r="AU55" i="1"/>
  <c r="AU117" i="1"/>
  <c r="AU132" i="1"/>
  <c r="AU151" i="1"/>
  <c r="AU98" i="1"/>
  <c r="AU166" i="1"/>
  <c r="AU214" i="1"/>
  <c r="AU208" i="1"/>
  <c r="AU210" i="1"/>
  <c r="AU232" i="1"/>
  <c r="AU281" i="1"/>
  <c r="AU286" i="1"/>
  <c r="AU307" i="1"/>
  <c r="AU321" i="1"/>
  <c r="AU237" i="1"/>
  <c r="AU366" i="1"/>
  <c r="AU333" i="1"/>
  <c r="AU344" i="1"/>
  <c r="AU388" i="1"/>
  <c r="AU471" i="1"/>
  <c r="AU401" i="1"/>
  <c r="AU466" i="1"/>
  <c r="AU448" i="1"/>
  <c r="AU461" i="1"/>
  <c r="AU548" i="1"/>
  <c r="AU555" i="1"/>
  <c r="AU582" i="1"/>
  <c r="AU595" i="1"/>
  <c r="AU570" i="1"/>
  <c r="AU506" i="1"/>
  <c r="AU618" i="1"/>
  <c r="AU572" i="1"/>
  <c r="AU697" i="1"/>
  <c r="AU659" i="1"/>
  <c r="AU663" i="1"/>
  <c r="AU701" i="1"/>
  <c r="AU642" i="1"/>
  <c r="AU218" i="1"/>
  <c r="AU306" i="1"/>
  <c r="AU419" i="1"/>
  <c r="AU406" i="1"/>
  <c r="AU359" i="1"/>
  <c r="AU619" i="1"/>
  <c r="AU568" i="1"/>
  <c r="AU593" i="1"/>
  <c r="AU664" i="1"/>
  <c r="AU703" i="1"/>
  <c r="AU196" i="1"/>
  <c r="AU318" i="1"/>
  <c r="AU452" i="1"/>
  <c r="AU521" i="1"/>
  <c r="AU646" i="1"/>
  <c r="AU651" i="1"/>
  <c r="AU116" i="1"/>
  <c r="AU200" i="1"/>
  <c r="AU328" i="1"/>
  <c r="AU460" i="1"/>
  <c r="AU495" i="1"/>
  <c r="AU383" i="1"/>
  <c r="AU667" i="1"/>
  <c r="AU175" i="1"/>
  <c r="AU324" i="1"/>
  <c r="AU346" i="1"/>
  <c r="AU527" i="1"/>
  <c r="AU558" i="1"/>
  <c r="AU687" i="1"/>
  <c r="AU19" i="1"/>
  <c r="AU66" i="1"/>
  <c r="AU46" i="1"/>
  <c r="AU13" i="1"/>
  <c r="AU16" i="1"/>
  <c r="AU139" i="1"/>
  <c r="AU140" i="1"/>
  <c r="AU223" i="1"/>
  <c r="AU254" i="1"/>
  <c r="AU310" i="1"/>
  <c r="AU334" i="1"/>
  <c r="AU429" i="1"/>
  <c r="AU398" i="1"/>
  <c r="AU445" i="1"/>
  <c r="AU543" i="1"/>
  <c r="AU505" i="1"/>
  <c r="AU575" i="1"/>
  <c r="AU565" i="1"/>
  <c r="AU678" i="1"/>
  <c r="AU699" i="1"/>
  <c r="AU68" i="1"/>
  <c r="AU130" i="1"/>
  <c r="AU235" i="1"/>
  <c r="AU264" i="1"/>
  <c r="AU381" i="1"/>
  <c r="AU400" i="1"/>
  <c r="AU551" i="1"/>
  <c r="AU489" i="1"/>
  <c r="AU624" i="1"/>
  <c r="AU41" i="1"/>
  <c r="AU105" i="1"/>
  <c r="AU141" i="1"/>
  <c r="AU190" i="1"/>
  <c r="AU259" i="1"/>
  <c r="AU256" i="1"/>
  <c r="AU350" i="1"/>
  <c r="AU389" i="1"/>
  <c r="AU408" i="1"/>
  <c r="AU395" i="1"/>
  <c r="AU458" i="1"/>
  <c r="AU522" i="1"/>
  <c r="AU591" i="1"/>
  <c r="AU588" i="1"/>
  <c r="AU694" i="1"/>
  <c r="AU679" i="1"/>
  <c r="AU42" i="1"/>
  <c r="AU57" i="1"/>
  <c r="AU73" i="1"/>
  <c r="AU56" i="1"/>
  <c r="AU134" i="1"/>
  <c r="AU149" i="1"/>
  <c r="AU168" i="1"/>
  <c r="AU198" i="1"/>
  <c r="AU260" i="1"/>
  <c r="AU247" i="1"/>
  <c r="AU294" i="1"/>
  <c r="AU356" i="1"/>
  <c r="AU255" i="1"/>
  <c r="AU274" i="1"/>
  <c r="AU412" i="1"/>
  <c r="AU441" i="1"/>
  <c r="AU496" i="1"/>
  <c r="AU482" i="1"/>
  <c r="AU523" i="1"/>
  <c r="AU502" i="1"/>
  <c r="AU649" i="1"/>
  <c r="AU702" i="1"/>
  <c r="AU685" i="1"/>
  <c r="AU65" i="1"/>
  <c r="AU89" i="1"/>
  <c r="AU170" i="1"/>
  <c r="AU163" i="1"/>
  <c r="AU231" i="1"/>
  <c r="AU322" i="1"/>
  <c r="AU301" i="1"/>
  <c r="AU447" i="1"/>
  <c r="AU504" i="1"/>
  <c r="AU542" i="1"/>
  <c r="AU18" i="1"/>
  <c r="AU52" i="1"/>
  <c r="AU47" i="1"/>
  <c r="AU88" i="1"/>
  <c r="AU80" i="1"/>
  <c r="AU119" i="1"/>
  <c r="AU142" i="1"/>
  <c r="AU153" i="1"/>
  <c r="AU143" i="1"/>
  <c r="AU167" i="1"/>
  <c r="AU222" i="1"/>
  <c r="AU146" i="1"/>
  <c r="AU234" i="1"/>
  <c r="AU226" i="1"/>
  <c r="AU289" i="1"/>
  <c r="AU303" i="1"/>
  <c r="AU315" i="1"/>
  <c r="AU106" i="1"/>
  <c r="AU258" i="1"/>
  <c r="AU374" i="1"/>
  <c r="AU336" i="1"/>
  <c r="AU362" i="1"/>
  <c r="AU397" i="1"/>
  <c r="AU425" i="1"/>
  <c r="AU431" i="1"/>
  <c r="AU473" i="1"/>
  <c r="AU437" i="1"/>
  <c r="AU478" i="1"/>
  <c r="AU556" i="1"/>
  <c r="AU563" i="1"/>
  <c r="AU590" i="1"/>
  <c r="AU611" i="1"/>
  <c r="AU470" i="1"/>
  <c r="AU533" i="1"/>
  <c r="AU636" i="1"/>
  <c r="AU553" i="1"/>
  <c r="AU625" i="1"/>
  <c r="AU662" i="1"/>
  <c r="AU668" i="1"/>
  <c r="AU546" i="1"/>
  <c r="AU648" i="1"/>
  <c r="AU241" i="1"/>
  <c r="AU323" i="1"/>
  <c r="AU245" i="1"/>
  <c r="AU339" i="1"/>
  <c r="AU390" i="1"/>
  <c r="AU372" i="1"/>
  <c r="AU330" i="1"/>
  <c r="AU438" i="1"/>
  <c r="AU459" i="1"/>
  <c r="AU564" i="1"/>
  <c r="AU598" i="1"/>
  <c r="AU513" i="1"/>
  <c r="AU578" i="1"/>
  <c r="AU650" i="1"/>
  <c r="AU676" i="1"/>
  <c r="AU632" i="1"/>
  <c r="AU12" i="1"/>
  <c r="AU24" i="1"/>
  <c r="AU108" i="1"/>
  <c r="AU96" i="1"/>
  <c r="AU173" i="1"/>
  <c r="AU150" i="1"/>
  <c r="AU295" i="1"/>
  <c r="AU308" i="1"/>
  <c r="AU288" i="1"/>
  <c r="AU262" i="1"/>
  <c r="AU379" i="1"/>
  <c r="AU493" i="1"/>
  <c r="AU511" i="1"/>
  <c r="AU411" i="1"/>
  <c r="AU560" i="1"/>
  <c r="AU647" i="1"/>
  <c r="AU660" i="1"/>
  <c r="AU693" i="1"/>
  <c r="AU50" i="1"/>
  <c r="AU125" i="1"/>
  <c r="AU211" i="1"/>
  <c r="AU225" i="1"/>
  <c r="AU343" i="1"/>
  <c r="AU422" i="1"/>
  <c r="AU529" i="1"/>
  <c r="AU538" i="1"/>
  <c r="AU658" i="1"/>
  <c r="AU626" i="1"/>
  <c r="AU43" i="1"/>
  <c r="AU40" i="1"/>
  <c r="AU51" i="1"/>
  <c r="AU103" i="1"/>
  <c r="AU209" i="1"/>
  <c r="AU228" i="1"/>
  <c r="AU313" i="1"/>
  <c r="AU341" i="1"/>
  <c r="AU421" i="1"/>
  <c r="AU468" i="1"/>
  <c r="AU454" i="1"/>
  <c r="AU537" i="1"/>
  <c r="AU541" i="1"/>
  <c r="AU612" i="1"/>
  <c r="AU613" i="1"/>
  <c r="AU94" i="1"/>
  <c r="AU227" i="1"/>
  <c r="AU203" i="1"/>
  <c r="AU353" i="1"/>
  <c r="AU358" i="1"/>
  <c r="AU562" i="1"/>
  <c r="AU666" i="1"/>
  <c r="AU21" i="1"/>
  <c r="AU36" i="1"/>
  <c r="AU60" i="1"/>
  <c r="AU97" i="1"/>
  <c r="AU115" i="1"/>
  <c r="AU182" i="1"/>
  <c r="AU244" i="1"/>
  <c r="AU251" i="1"/>
  <c r="AU269" i="1"/>
  <c r="AU342" i="1"/>
  <c r="AU394" i="1"/>
  <c r="AU363" i="1"/>
  <c r="AU371" i="1"/>
  <c r="AU423" i="1"/>
  <c r="AU440" i="1"/>
  <c r="AU510" i="1"/>
  <c r="AU451" i="1"/>
  <c r="AU573" i="1"/>
  <c r="AU686" i="1"/>
  <c r="AU677" i="1"/>
  <c r="AU75" i="1"/>
  <c r="AU157" i="1"/>
  <c r="AU340" i="1"/>
  <c r="AU345" i="1"/>
  <c r="AU528" i="1"/>
  <c r="AU682" i="1"/>
  <c r="AU181" i="1"/>
  <c r="AU417" i="1"/>
  <c r="AU608" i="1"/>
  <c r="AU136" i="1"/>
  <c r="AU276" i="1"/>
  <c r="AU420" i="1"/>
  <c r="AU531" i="1"/>
  <c r="AU26" i="1"/>
  <c r="AU35" i="1"/>
  <c r="AU25" i="1"/>
  <c r="AU93" i="1"/>
  <c r="AU59" i="1"/>
  <c r="AU121" i="1"/>
  <c r="AU137" i="1"/>
  <c r="AU169" i="1"/>
  <c r="AU159" i="1"/>
  <c r="AU171" i="1"/>
  <c r="AU230" i="1"/>
  <c r="AU213" i="1"/>
  <c r="AU267" i="1"/>
  <c r="AU311" i="1"/>
  <c r="AU475" i="1"/>
  <c r="AU536" i="1"/>
  <c r="AU377" i="1"/>
  <c r="AU674" i="1"/>
  <c r="AU599" i="1"/>
  <c r="AU15" i="1"/>
  <c r="AU38" i="1"/>
  <c r="AU27" i="1"/>
  <c r="AU85" i="1"/>
  <c r="AU77" i="1"/>
  <c r="AU123" i="1"/>
  <c r="AU126" i="1"/>
  <c r="AU177" i="1"/>
  <c r="AU147" i="1"/>
  <c r="AU172" i="1"/>
  <c r="AU118" i="1"/>
  <c r="AU221" i="1"/>
  <c r="AU249" i="1"/>
  <c r="AU272" i="1"/>
  <c r="AU248" i="1"/>
  <c r="AU319" i="1"/>
  <c r="AU239" i="1"/>
  <c r="AU278" i="1"/>
  <c r="AU347" i="1"/>
  <c r="AU352" i="1"/>
  <c r="AU376" i="1"/>
  <c r="AU384" i="1"/>
  <c r="AU380" i="1"/>
  <c r="AU430" i="1"/>
  <c r="AU375" i="1"/>
  <c r="AU483" i="1"/>
  <c r="AU464" i="1"/>
  <c r="AU500" i="1"/>
  <c r="AU443" i="1"/>
  <c r="AU472" i="1"/>
  <c r="AU606" i="1"/>
  <c r="AU627" i="1"/>
  <c r="AU517" i="1"/>
  <c r="AU577" i="1"/>
  <c r="AU584" i="1"/>
  <c r="AU602" i="1"/>
  <c r="AU576" i="1"/>
  <c r="AU672" i="1"/>
  <c r="AU684" i="1"/>
  <c r="AU589" i="1"/>
  <c r="AU610" i="1"/>
  <c r="AU31" i="1"/>
  <c r="AU9" i="1"/>
  <c r="AU74" i="1"/>
  <c r="AU95" i="1"/>
  <c r="AU100" i="1"/>
  <c r="AU112" i="1"/>
  <c r="AU111" i="1"/>
  <c r="AU162" i="1"/>
  <c r="AU204" i="1"/>
  <c r="AU189" i="1"/>
  <c r="AU287" i="1"/>
  <c r="AU300" i="1"/>
  <c r="AU312" i="1"/>
  <c r="AU325" i="1"/>
  <c r="AU415" i="1"/>
  <c r="AU444" i="1"/>
  <c r="AU499" i="1"/>
  <c r="AU516" i="1"/>
  <c r="AU525" i="1"/>
  <c r="AU638" i="1"/>
  <c r="AU688" i="1"/>
  <c r="AU669" i="1"/>
  <c r="AU67" i="1"/>
  <c r="AU120" i="1"/>
  <c r="AU205" i="1"/>
  <c r="AU291" i="1"/>
  <c r="AU250" i="1"/>
  <c r="AU418" i="1"/>
  <c r="AU630" i="1"/>
  <c r="AU653" i="1"/>
  <c r="AU20" i="1"/>
  <c r="AU33" i="1"/>
  <c r="AU69" i="1"/>
  <c r="AU107" i="1"/>
  <c r="AU158" i="1"/>
  <c r="AU165" i="1"/>
  <c r="AU215" i="1"/>
  <c r="AU220" i="1"/>
  <c r="AU304" i="1"/>
  <c r="AU338" i="1"/>
  <c r="AU413" i="1"/>
  <c r="AU367" i="1"/>
  <c r="AU515" i="1"/>
  <c r="AU424" i="1"/>
  <c r="AU481" i="1"/>
  <c r="AU432" i="1"/>
  <c r="AU628" i="1"/>
  <c r="AU604" i="1"/>
  <c r="AU58" i="1"/>
  <c r="AU92" i="1"/>
  <c r="AU133" i="1"/>
  <c r="AU185" i="1"/>
  <c r="AU238" i="1"/>
  <c r="AU329" i="1"/>
  <c r="AU391" i="1"/>
  <c r="AU453" i="1"/>
  <c r="AU554" i="1"/>
  <c r="AU549" i="1"/>
  <c r="AU605" i="1"/>
  <c r="AU104" i="1"/>
  <c r="AU243" i="1"/>
  <c r="AU369" i="1"/>
  <c r="AU357" i="1"/>
  <c r="AU456" i="1"/>
  <c r="AU621" i="1"/>
  <c r="AU640" i="1"/>
  <c r="AU191" i="1"/>
  <c r="AU332" i="1"/>
  <c r="AU480" i="1"/>
  <c r="AU629" i="1"/>
  <c r="AU14" i="1"/>
  <c r="AU71" i="1"/>
  <c r="AU76" i="1"/>
  <c r="AU199" i="1"/>
  <c r="AU252" i="1"/>
  <c r="AU197" i="1"/>
  <c r="AU385" i="1"/>
  <c r="AU404" i="1"/>
  <c r="AU488" i="1"/>
  <c r="AU479" i="1"/>
  <c r="AU498" i="1"/>
  <c r="AU600" i="1"/>
  <c r="AU592" i="1"/>
  <c r="AU201" i="1"/>
  <c r="AU378" i="1"/>
  <c r="AU530" i="1"/>
  <c r="AU690" i="1"/>
  <c r="AU53" i="1"/>
  <c r="AU64" i="1"/>
  <c r="AU79" i="1"/>
  <c r="AU176" i="1"/>
  <c r="AU114" i="1"/>
  <c r="AU268" i="1"/>
  <c r="AU242" i="1"/>
  <c r="AU309" i="1"/>
  <c r="AU402" i="1"/>
  <c r="AU449" i="1"/>
  <c r="AU426" i="1"/>
  <c r="AU524" i="1"/>
  <c r="AU571" i="1"/>
  <c r="AU509" i="1"/>
  <c r="AU23" i="1"/>
  <c r="AU32" i="1"/>
  <c r="AU70" i="1"/>
  <c r="AU87" i="1"/>
  <c r="AU22" i="1"/>
  <c r="AU131" i="1"/>
  <c r="AU135" i="1"/>
  <c r="AU124" i="1"/>
  <c r="AU155" i="1"/>
  <c r="AU180" i="1"/>
  <c r="AU194" i="1"/>
  <c r="AU184" i="1"/>
  <c r="AU257" i="1"/>
  <c r="AU279" i="1"/>
  <c r="AU275" i="1"/>
  <c r="AU277" i="1"/>
  <c r="AU266" i="1"/>
  <c r="AU293" i="1"/>
  <c r="AU355" i="1"/>
  <c r="AU320" i="1"/>
  <c r="AU349" i="1"/>
  <c r="AU407" i="1"/>
  <c r="AU387" i="1"/>
  <c r="AU436" i="1"/>
  <c r="AU392" i="1"/>
  <c r="AU491" i="1"/>
  <c r="AU477" i="1"/>
  <c r="AU494" i="1"/>
  <c r="AU446" i="1"/>
  <c r="AU486" i="1"/>
  <c r="AU614" i="1"/>
  <c r="AU635" i="1"/>
  <c r="AU561" i="1"/>
  <c r="AU585" i="1"/>
  <c r="AU594" i="1"/>
  <c r="AU580" i="1"/>
  <c r="AU596" i="1"/>
  <c r="AU680" i="1"/>
  <c r="AU692" i="1"/>
  <c r="AU601" i="1"/>
  <c r="AU617" i="1"/>
  <c r="AU102" i="1"/>
  <c r="AU188" i="1"/>
  <c r="AU265" i="1"/>
  <c r="AU283" i="1"/>
  <c r="AU154" i="1"/>
  <c r="AU285" i="1"/>
  <c r="AU396" i="1"/>
  <c r="AU370" i="1"/>
  <c r="AU409" i="1"/>
  <c r="AU485" i="1"/>
  <c r="AU497" i="1"/>
  <c r="AU427" i="1"/>
  <c r="AU622" i="1"/>
  <c r="AU490" i="1"/>
  <c r="AU545" i="1"/>
  <c r="AU645" i="1"/>
  <c r="AU644" i="1"/>
  <c r="AU581" i="1"/>
  <c r="AU656" i="1"/>
  <c r="AU82" i="1"/>
  <c r="AU138" i="1"/>
  <c r="AU192" i="1"/>
  <c r="AU296" i="1"/>
  <c r="AU405" i="1"/>
  <c r="AU507" i="1"/>
  <c r="AU469" i="1"/>
  <c r="AU508" i="1"/>
  <c r="AU492" i="1"/>
  <c r="AU174" i="1"/>
  <c r="AU316" i="1"/>
  <c r="AU337" i="1"/>
  <c r="AU519" i="1"/>
  <c r="AU566" i="1"/>
  <c r="AU675" i="1"/>
  <c r="AU128" i="1"/>
  <c r="AU219" i="1"/>
  <c r="AU236" i="1"/>
  <c r="AU335" i="1"/>
  <c r="AU435" i="1"/>
  <c r="AU503" i="1"/>
  <c r="AU670" i="1"/>
  <c r="AU183" i="1"/>
  <c r="AU240" i="1"/>
  <c r="AU373" i="1"/>
  <c r="AU351" i="1"/>
  <c r="AU487" i="1"/>
  <c r="AU550" i="1"/>
  <c r="AU152" i="1"/>
  <c r="AU282" i="1"/>
  <c r="AU368" i="1"/>
  <c r="AU583" i="1"/>
  <c r="AU160" i="1"/>
  <c r="AU270" i="1"/>
  <c r="AU354" i="1"/>
  <c r="AU559" i="1"/>
  <c r="AU641" i="1"/>
  <c r="AU78" i="1"/>
  <c r="AU207" i="1"/>
  <c r="AU224" i="1"/>
  <c r="AU393" i="1"/>
  <c r="AU439" i="1"/>
  <c r="AU386" i="1"/>
  <c r="AU534" i="1"/>
  <c r="AU661" i="1"/>
  <c r="AU634" i="1"/>
  <c r="AU61" i="1"/>
  <c r="AU202" i="1"/>
  <c r="AU305" i="1"/>
  <c r="AU403" i="1"/>
  <c r="AU30" i="1"/>
  <c r="AU148" i="1"/>
  <c r="AU302" i="1"/>
  <c r="AU414" i="1"/>
  <c r="AU615" i="1"/>
  <c r="AU631" i="1"/>
  <c r="AU657" i="1"/>
  <c r="AU37" i="1"/>
  <c r="AU216" i="1"/>
  <c r="AU317" i="1"/>
  <c r="AU462" i="1"/>
  <c r="AU597" i="1"/>
  <c r="AU683" i="1"/>
  <c r="AU364" i="1"/>
  <c r="AU700" i="1"/>
  <c r="AU84" i="1"/>
  <c r="AU217" i="1"/>
  <c r="AU361" i="1"/>
  <c r="AU532" i="1"/>
  <c r="AU474" i="1"/>
  <c r="AU91" i="1"/>
  <c r="AU193" i="1"/>
  <c r="AU410" i="1"/>
  <c r="AU567" i="1"/>
  <c r="AU206" i="1"/>
  <c r="AU271" i="1"/>
  <c r="AU547" i="1"/>
  <c r="AU665" i="1"/>
  <c r="AU83" i="1"/>
  <c r="AU284" i="1"/>
  <c r="AU428" i="1"/>
  <c r="AU557" i="1"/>
  <c r="AU673" i="1"/>
  <c r="AU253" i="1"/>
  <c r="AU455" i="1"/>
  <c r="AU579" i="1"/>
  <c r="AU655" i="1"/>
  <c r="AU457" i="1"/>
  <c r="AU520" i="1"/>
  <c r="AU643" i="1"/>
  <c r="AU526" i="1"/>
  <c r="AU113" i="1"/>
  <c r="AU607" i="1"/>
  <c r="AU11" i="1"/>
  <c r="AU179" i="1"/>
  <c r="AU326" i="1"/>
  <c r="AU512" i="1"/>
  <c r="AU623" i="1"/>
  <c r="AU633" i="1"/>
  <c r="AU29" i="1"/>
  <c r="AU186" i="1"/>
  <c r="AU327" i="1"/>
  <c r="AU442" i="1"/>
  <c r="AU652" i="1"/>
  <c r="AU49" i="1"/>
  <c r="AU187" i="1"/>
  <c r="AU476" i="1"/>
  <c r="AU609" i="1"/>
  <c r="AU691" i="1"/>
  <c r="AU101" i="1"/>
  <c r="AU233" i="1"/>
  <c r="AU298" i="1"/>
  <c r="AU540" i="1"/>
  <c r="AU514" i="1"/>
  <c r="AU616" i="1"/>
  <c r="AU539" i="1"/>
  <c r="AU122" i="1"/>
  <c r="AU292" i="1"/>
  <c r="AU360" i="1"/>
  <c r="AU574" i="1"/>
  <c r="AU681" i="1"/>
  <c r="AU164" i="1"/>
  <c r="AU261" i="1"/>
  <c r="AU463" i="1"/>
  <c r="AU587" i="1"/>
  <c r="AU639" i="1"/>
  <c r="AU299" i="1"/>
  <c r="AU465" i="1"/>
  <c r="AU698" i="1"/>
  <c r="AU17" i="1"/>
  <c r="AU290" i="1"/>
  <c r="AU434" i="1"/>
  <c r="AU544" i="1"/>
  <c r="AU86" i="1"/>
  <c r="AU156" i="1"/>
  <c r="AU273" i="1"/>
  <c r="AU145" i="1"/>
  <c r="AU129" i="1"/>
  <c r="AT603" i="1"/>
  <c r="AW4" i="1"/>
  <c r="AV6" i="1"/>
  <c r="AT63" i="1"/>
  <c r="AT45" i="1"/>
  <c r="AT671" i="1"/>
  <c r="AT365" i="1"/>
  <c r="AT81" i="1"/>
  <c r="AT39" i="1"/>
  <c r="AT90" i="1"/>
  <c r="AT297" i="1"/>
  <c r="AT229" i="1"/>
  <c r="AT399" i="1"/>
  <c r="AT450" i="1"/>
  <c r="AT416" i="1"/>
  <c r="AT178" i="1"/>
  <c r="AT518" i="1"/>
  <c r="AS44" i="1"/>
  <c r="AT195" i="1"/>
  <c r="AT212" i="1"/>
  <c r="AT127" i="1"/>
  <c r="AT689" i="1"/>
  <c r="AT552" i="1"/>
  <c r="AS109" i="1"/>
  <c r="AT34" i="1"/>
  <c r="AT161" i="1"/>
  <c r="AT280" i="1"/>
  <c r="AT54" i="1"/>
  <c r="AT586" i="1"/>
  <c r="AT382" i="1"/>
  <c r="AT348" i="1"/>
  <c r="AT501" i="1"/>
  <c r="AT314" i="1"/>
  <c r="AT569" i="1"/>
  <c r="AT637" i="1"/>
  <c r="AT110" i="1"/>
  <c r="AT433" i="1"/>
  <c r="AT654" i="1"/>
  <c r="AR8" i="1" l="1"/>
  <c r="AL13" i="10"/>
  <c r="AL15" i="10" s="1"/>
  <c r="BA11" i="10"/>
  <c r="BA12" i="10"/>
  <c r="AR5" i="1"/>
  <c r="AL18" i="10" s="1"/>
  <c r="BA7" i="8"/>
  <c r="BA5" i="8" s="1"/>
  <c r="AU45" i="1"/>
  <c r="AS7" i="1"/>
  <c r="AM17" i="10" s="1"/>
  <c r="AU671" i="1"/>
  <c r="AZ5" i="8"/>
  <c r="BC229" i="8"/>
  <c r="BC535" i="8"/>
  <c r="BC280" i="8"/>
  <c r="BC689" i="8"/>
  <c r="BC433" i="8"/>
  <c r="BC90" i="8"/>
  <c r="BC501" i="8"/>
  <c r="BC467" i="8"/>
  <c r="BC246" i="8"/>
  <c r="BD694" i="8"/>
  <c r="BD700" i="8"/>
  <c r="BD684" i="8"/>
  <c r="BD698" i="8"/>
  <c r="BD677" i="8"/>
  <c r="BD661" i="8"/>
  <c r="BD693" i="8"/>
  <c r="BD690" i="8"/>
  <c r="BD672" i="8"/>
  <c r="BD665" i="8"/>
  <c r="BD652" i="8"/>
  <c r="BD639" i="8"/>
  <c r="BD703" i="8"/>
  <c r="BD692" i="8"/>
  <c r="BD656" i="8"/>
  <c r="BD650" i="8"/>
  <c r="BD645" i="8"/>
  <c r="BD629" i="8"/>
  <c r="BD613" i="8"/>
  <c r="BD701" i="8"/>
  <c r="BD682" i="8"/>
  <c r="BD668" i="8"/>
  <c r="BD664" i="8"/>
  <c r="BD683" i="8"/>
  <c r="BD627" i="8"/>
  <c r="BD702" i="8"/>
  <c r="BD647" i="8"/>
  <c r="BD667" i="8"/>
  <c r="BD675" i="8"/>
  <c r="BD638" i="8"/>
  <c r="BD655" i="8"/>
  <c r="BD626" i="8"/>
  <c r="BD615" i="8"/>
  <c r="BD659" i="8"/>
  <c r="BD632" i="8"/>
  <c r="BD631" i="8"/>
  <c r="BD680" i="8"/>
  <c r="BD662" i="8"/>
  <c r="BD633" i="8"/>
  <c r="BD625" i="8"/>
  <c r="BD623" i="8"/>
  <c r="BD622" i="8"/>
  <c r="BD599" i="8"/>
  <c r="BD583" i="8"/>
  <c r="BD681" i="8"/>
  <c r="BD673" i="8"/>
  <c r="BD643" i="8"/>
  <c r="BD607" i="8"/>
  <c r="BD594" i="8"/>
  <c r="BD697" i="8"/>
  <c r="BD651" i="8"/>
  <c r="BD649" i="8"/>
  <c r="BD648" i="8"/>
  <c r="BD624" i="8"/>
  <c r="BD619" i="8"/>
  <c r="BD686" i="8"/>
  <c r="BD679" i="8"/>
  <c r="BD676" i="8"/>
  <c r="BD636" i="8"/>
  <c r="BD600" i="8"/>
  <c r="BD584" i="8"/>
  <c r="BD568" i="8"/>
  <c r="BD644" i="8"/>
  <c r="BD641" i="8"/>
  <c r="BD580" i="8"/>
  <c r="BD574" i="8"/>
  <c r="BD558" i="8"/>
  <c r="BD663" i="8"/>
  <c r="BD621" i="8"/>
  <c r="BD687" i="8"/>
  <c r="BD678" i="8"/>
  <c r="BD660" i="8"/>
  <c r="BD670" i="8"/>
  <c r="BD669" i="8"/>
  <c r="BD601" i="8"/>
  <c r="BD592" i="8"/>
  <c r="BD617" i="8"/>
  <c r="BD614" i="8"/>
  <c r="BD579" i="8"/>
  <c r="BD556" i="8"/>
  <c r="BD549" i="8"/>
  <c r="BD543" i="8"/>
  <c r="BD527" i="8"/>
  <c r="BD511" i="8"/>
  <c r="BD657" i="8"/>
  <c r="BD635" i="8"/>
  <c r="BD606" i="8"/>
  <c r="BD589" i="8"/>
  <c r="BD578" i="8"/>
  <c r="BD577" i="8"/>
  <c r="BD565" i="8"/>
  <c r="BD538" i="8"/>
  <c r="BD618" i="8"/>
  <c r="BD616" i="8"/>
  <c r="BD691" i="8"/>
  <c r="BD685" i="8"/>
  <c r="BD576" i="8"/>
  <c r="BD547" i="8"/>
  <c r="BD544" i="8"/>
  <c r="BD528" i="8"/>
  <c r="BD512" i="8"/>
  <c r="BD496" i="8"/>
  <c r="BD611" i="8"/>
  <c r="BD590" i="8"/>
  <c r="BD570" i="8"/>
  <c r="BD499" i="8"/>
  <c r="BD494" i="8"/>
  <c r="BD487" i="8"/>
  <c r="BD469" i="8"/>
  <c r="BD453" i="8"/>
  <c r="BD699" i="8"/>
  <c r="BD658" i="8"/>
  <c r="BD595" i="8"/>
  <c r="BD573" i="8"/>
  <c r="BD566" i="8"/>
  <c r="BD559" i="8"/>
  <c r="BD534" i="8"/>
  <c r="BD531" i="8"/>
  <c r="BD525" i="8"/>
  <c r="BD674" i="8"/>
  <c r="BD640" i="8"/>
  <c r="BD696" i="8"/>
  <c r="BD666" i="8"/>
  <c r="BD634" i="8"/>
  <c r="BD630" i="8"/>
  <c r="BD602" i="8"/>
  <c r="BD516" i="8"/>
  <c r="BD513" i="8"/>
  <c r="BD507" i="8"/>
  <c r="BD485" i="8"/>
  <c r="BD470" i="8"/>
  <c r="BD454" i="8"/>
  <c r="BD438" i="8"/>
  <c r="BD422" i="8"/>
  <c r="BD572" i="8"/>
  <c r="BD571" i="8"/>
  <c r="BD555" i="8"/>
  <c r="BD539" i="8"/>
  <c r="BD437" i="8"/>
  <c r="BD430" i="8"/>
  <c r="BD412" i="8"/>
  <c r="BD396" i="8"/>
  <c r="BD585" i="8"/>
  <c r="BD563" i="8"/>
  <c r="BD500" i="8"/>
  <c r="BD493" i="8"/>
  <c r="BD486" i="8"/>
  <c r="BD482" i="8"/>
  <c r="BD476" i="8"/>
  <c r="BD456" i="8"/>
  <c r="BD560" i="8"/>
  <c r="BD646" i="8"/>
  <c r="BD605" i="8"/>
  <c r="BD596" i="8"/>
  <c r="BD515" i="8"/>
  <c r="BD502" i="8"/>
  <c r="BD492" i="8"/>
  <c r="BD413" i="8"/>
  <c r="BD397" i="8"/>
  <c r="BD381" i="8"/>
  <c r="BD550" i="8"/>
  <c r="BD545" i="8"/>
  <c r="BD374" i="8"/>
  <c r="BD610" i="8"/>
  <c r="BD597" i="8"/>
  <c r="BD587" i="8"/>
  <c r="BD506" i="8"/>
  <c r="BD475" i="8"/>
  <c r="BD471" i="8"/>
  <c r="BD461" i="8"/>
  <c r="BD401" i="8"/>
  <c r="BD398" i="8"/>
  <c r="BD392" i="8"/>
  <c r="BD386" i="8"/>
  <c r="BD367" i="8"/>
  <c r="BD688" i="8"/>
  <c r="BD642" i="8"/>
  <c r="BD609" i="8"/>
  <c r="BD546" i="8"/>
  <c r="BD524" i="8"/>
  <c r="BD503" i="8"/>
  <c r="BD498" i="8"/>
  <c r="BD581" i="8"/>
  <c r="BD561" i="8"/>
  <c r="BD490" i="8"/>
  <c r="BD457" i="8"/>
  <c r="BD452" i="8"/>
  <c r="BD431" i="8"/>
  <c r="BD424" i="8"/>
  <c r="BD548" i="8"/>
  <c r="BD521" i="8"/>
  <c r="BD473" i="8"/>
  <c r="BD459" i="8"/>
  <c r="BD409" i="8"/>
  <c r="BD405" i="8"/>
  <c r="BD378" i="8"/>
  <c r="BD364" i="8"/>
  <c r="BD356" i="8"/>
  <c r="BD351" i="8"/>
  <c r="BD335" i="8"/>
  <c r="BD319" i="8"/>
  <c r="BD303" i="8"/>
  <c r="BD287" i="8"/>
  <c r="BD271" i="8"/>
  <c r="BD255" i="8"/>
  <c r="BD239" i="8"/>
  <c r="BD223" i="8"/>
  <c r="BD207" i="8"/>
  <c r="BD191" i="8"/>
  <c r="BD175" i="8"/>
  <c r="BD159" i="8"/>
  <c r="BD143" i="8"/>
  <c r="BD582" i="8"/>
  <c r="BD449" i="8"/>
  <c r="BD444" i="8"/>
  <c r="BD435" i="8"/>
  <c r="BD391" i="8"/>
  <c r="BD377" i="8"/>
  <c r="BD370" i="8"/>
  <c r="BD361" i="8"/>
  <c r="BD346" i="8"/>
  <c r="BD330" i="8"/>
  <c r="BD298" i="8"/>
  <c r="BD282" i="8"/>
  <c r="BD266" i="8"/>
  <c r="BD250" i="8"/>
  <c r="BD234" i="8"/>
  <c r="BD218" i="8"/>
  <c r="BD202" i="8"/>
  <c r="BD186" i="8"/>
  <c r="BD170" i="8"/>
  <c r="BD154" i="8"/>
  <c r="BD138" i="8"/>
  <c r="BD564" i="8"/>
  <c r="BD495" i="8"/>
  <c r="BD477" i="8"/>
  <c r="BD468" i="8"/>
  <c r="BD458" i="8"/>
  <c r="BD517" i="8"/>
  <c r="BD472" i="8"/>
  <c r="BD463" i="8"/>
  <c r="BD442" i="8"/>
  <c r="BD426" i="8"/>
  <c r="BD406" i="8"/>
  <c r="BD359" i="8"/>
  <c r="BD352" i="8"/>
  <c r="BD336" i="8"/>
  <c r="BD320" i="8"/>
  <c r="BD304" i="8"/>
  <c r="BD288" i="8"/>
  <c r="BD272" i="8"/>
  <c r="BD256" i="8"/>
  <c r="BD240" i="8"/>
  <c r="BD224" i="8"/>
  <c r="BD208" i="8"/>
  <c r="BD192" i="8"/>
  <c r="BD176" i="8"/>
  <c r="BD160" i="8"/>
  <c r="BD608" i="8"/>
  <c r="BD593" i="8"/>
  <c r="BD533" i="8"/>
  <c r="BD520" i="8"/>
  <c r="BD509" i="8"/>
  <c r="BD460" i="8"/>
  <c r="BD448" i="8"/>
  <c r="BD418" i="8"/>
  <c r="BD400" i="8"/>
  <c r="BD395" i="8"/>
  <c r="BD334" i="8"/>
  <c r="BD306" i="8"/>
  <c r="BD270" i="8"/>
  <c r="BD242" i="8"/>
  <c r="BD233" i="8"/>
  <c r="BD213" i="8"/>
  <c r="BD204" i="8"/>
  <c r="BD540" i="8"/>
  <c r="BD526" i="8"/>
  <c r="BD491" i="8"/>
  <c r="BD481" i="8"/>
  <c r="BD443" i="8"/>
  <c r="BD385" i="8"/>
  <c r="BD372" i="8"/>
  <c r="BD341" i="8"/>
  <c r="BD333" i="8"/>
  <c r="BD324" i="8"/>
  <c r="BD305" i="8"/>
  <c r="BD296" i="8"/>
  <c r="BD277" i="8"/>
  <c r="BD269" i="8"/>
  <c r="BD260" i="8"/>
  <c r="BD241" i="8"/>
  <c r="BD232" i="8"/>
  <c r="BD541" i="8"/>
  <c r="BD489" i="8"/>
  <c r="BD479" i="8"/>
  <c r="BD588" i="8"/>
  <c r="BD557" i="8"/>
  <c r="BD532" i="8"/>
  <c r="BD529" i="8"/>
  <c r="BD522" i="8"/>
  <c r="BD514" i="8"/>
  <c r="BD441" i="8"/>
  <c r="BD429" i="8"/>
  <c r="BD404" i="8"/>
  <c r="BD403" i="8"/>
  <c r="BD390" i="8"/>
  <c r="BD362" i="8"/>
  <c r="BD323" i="8"/>
  <c r="BD294" i="8"/>
  <c r="BD267" i="8"/>
  <c r="BD259" i="8"/>
  <c r="BD230" i="8"/>
  <c r="BD222" i="8"/>
  <c r="BD575" i="8"/>
  <c r="BD653" i="8"/>
  <c r="BD628" i="8"/>
  <c r="BD510" i="8"/>
  <c r="BD562" i="8"/>
  <c r="BD551" i="8"/>
  <c r="BD612" i="8"/>
  <c r="BD604" i="8"/>
  <c r="BD508" i="8"/>
  <c r="BD488" i="8"/>
  <c r="BD591" i="8"/>
  <c r="BD536" i="8"/>
  <c r="BD598" i="8"/>
  <c r="BD519" i="8"/>
  <c r="BD478" i="8"/>
  <c r="BD537" i="8"/>
  <c r="BD567" i="8"/>
  <c r="BD530" i="8"/>
  <c r="BD523" i="8"/>
  <c r="BD474" i="8"/>
  <c r="BD553" i="8"/>
  <c r="BD483" i="8"/>
  <c r="BD466" i="8"/>
  <c r="BD464" i="8"/>
  <c r="BD439" i="8"/>
  <c r="BD465" i="8"/>
  <c r="BD428" i="8"/>
  <c r="BD504" i="8"/>
  <c r="BD554" i="8"/>
  <c r="BD446" i="8"/>
  <c r="BD425" i="8"/>
  <c r="BD423" i="8"/>
  <c r="BD421" i="8"/>
  <c r="BD419" i="8"/>
  <c r="BD542" i="8"/>
  <c r="BD455" i="8"/>
  <c r="BD427" i="8"/>
  <c r="BD410" i="8"/>
  <c r="BD451" i="8"/>
  <c r="BD445" i="8"/>
  <c r="BD436" i="8"/>
  <c r="BD420" i="8"/>
  <c r="BD417" i="8"/>
  <c r="BD408" i="8"/>
  <c r="BD388" i="8"/>
  <c r="BD497" i="8"/>
  <c r="BD393" i="8"/>
  <c r="BD387" i="8"/>
  <c r="BD379" i="8"/>
  <c r="BD354" i="8"/>
  <c r="BD434" i="8"/>
  <c r="BD360" i="8"/>
  <c r="BD355" i="8"/>
  <c r="BD322" i="8"/>
  <c r="BD415" i="8"/>
  <c r="BD407" i="8"/>
  <c r="BD358" i="8"/>
  <c r="BD414" i="8"/>
  <c r="BD371" i="8"/>
  <c r="BD369" i="8"/>
  <c r="BD326" i="8"/>
  <c r="BD432" i="8"/>
  <c r="BD376" i="8"/>
  <c r="BD339" i="8"/>
  <c r="BD312" i="8"/>
  <c r="BD299" i="8"/>
  <c r="BD384" i="8"/>
  <c r="BD302" i="8"/>
  <c r="BD293" i="8"/>
  <c r="BD291" i="8"/>
  <c r="BD265" i="8"/>
  <c r="BD310" i="8"/>
  <c r="BD275" i="8"/>
  <c r="BD380" i="8"/>
  <c r="BD350" i="8"/>
  <c r="BD347" i="8"/>
  <c r="BD295" i="8"/>
  <c r="BD292" i="8"/>
  <c r="BD278" i="8"/>
  <c r="BD261" i="8"/>
  <c r="BD245" i="8"/>
  <c r="BD236" i="8"/>
  <c r="BD221" i="8"/>
  <c r="BD219" i="8"/>
  <c r="BD357" i="8"/>
  <c r="BD505" i="8"/>
  <c r="BD353" i="8"/>
  <c r="BD389" i="8"/>
  <c r="BD274" i="8"/>
  <c r="BD257" i="8"/>
  <c r="BD253" i="8"/>
  <c r="BD226" i="8"/>
  <c r="BD172" i="8"/>
  <c r="BD363" i="8"/>
  <c r="BD343" i="8"/>
  <c r="BD285" i="8"/>
  <c r="BD231" i="8"/>
  <c r="BD210" i="8"/>
  <c r="BD171" i="8"/>
  <c r="BD318" i="8"/>
  <c r="BD332" i="8"/>
  <c r="BD225" i="8"/>
  <c r="BD216" i="8"/>
  <c r="BD185" i="8"/>
  <c r="BD126" i="8"/>
  <c r="BD480" i="8"/>
  <c r="BD337" i="8"/>
  <c r="BD307" i="8"/>
  <c r="BD235" i="8"/>
  <c r="BD196" i="8"/>
  <c r="BD189" i="8"/>
  <c r="BD182" i="8"/>
  <c r="BD174" i="8"/>
  <c r="BD163" i="8"/>
  <c r="BD137" i="8"/>
  <c r="BD121" i="8"/>
  <c r="BD394" i="8"/>
  <c r="BD383" i="8"/>
  <c r="BD327" i="8"/>
  <c r="BD243" i="8"/>
  <c r="BD205" i="8"/>
  <c r="BD447" i="8"/>
  <c r="BD368" i="8"/>
  <c r="BD289" i="8"/>
  <c r="BD188" i="8"/>
  <c r="BD167" i="8"/>
  <c r="BD136" i="8"/>
  <c r="BD105" i="8"/>
  <c r="BD98" i="8"/>
  <c r="BD82" i="8"/>
  <c r="BD66" i="8"/>
  <c r="BD462" i="8"/>
  <c r="BD402" i="8"/>
  <c r="BD276" i="8"/>
  <c r="BD177" i="8"/>
  <c r="BD165" i="8"/>
  <c r="BD130" i="8"/>
  <c r="BD93" i="8"/>
  <c r="BD411" i="8"/>
  <c r="BD340" i="8"/>
  <c r="BD338" i="8"/>
  <c r="BD321" i="8"/>
  <c r="BD316" i="8"/>
  <c r="BD315" i="8"/>
  <c r="BD301" i="8"/>
  <c r="BD258" i="8"/>
  <c r="BD215" i="8"/>
  <c r="BD169" i="8"/>
  <c r="BD162" i="8"/>
  <c r="BD158" i="8"/>
  <c r="BD132" i="8"/>
  <c r="BD94" i="8"/>
  <c r="BD78" i="8"/>
  <c r="BD375" i="8"/>
  <c r="BD214" i="8"/>
  <c r="BD164" i="8"/>
  <c r="BD146" i="8"/>
  <c r="BD114" i="8"/>
  <c r="BD97" i="8"/>
  <c r="BD91" i="8"/>
  <c r="BD88" i="8"/>
  <c r="BD69" i="8"/>
  <c r="BD62" i="8"/>
  <c r="BD50" i="8"/>
  <c r="BD373" i="8"/>
  <c r="BD190" i="8"/>
  <c r="BD141" i="8"/>
  <c r="BD129" i="8"/>
  <c r="BD118" i="8"/>
  <c r="BD96" i="8"/>
  <c r="BD85" i="8"/>
  <c r="BD29" i="8"/>
  <c r="BD254" i="8"/>
  <c r="BD183" i="8"/>
  <c r="BD140" i="8"/>
  <c r="BD133" i="8"/>
  <c r="BD440" i="8"/>
  <c r="BD325" i="8"/>
  <c r="BD273" i="8"/>
  <c r="BD220" i="8"/>
  <c r="BD201" i="8"/>
  <c r="BD173" i="8"/>
  <c r="BD149" i="8"/>
  <c r="BD134" i="8"/>
  <c r="BD106" i="8"/>
  <c r="BD79" i="8"/>
  <c r="BD56" i="8"/>
  <c r="BD15" i="8"/>
  <c r="BD345" i="8"/>
  <c r="BD329" i="8"/>
  <c r="BD252" i="8"/>
  <c r="BD308" i="8"/>
  <c r="BD283" i="8"/>
  <c r="BD281" i="8"/>
  <c r="BD203" i="8"/>
  <c r="BD122" i="8"/>
  <c r="BD101" i="8"/>
  <c r="BD26" i="8"/>
  <c r="BD10" i="8"/>
  <c r="BD366" i="8"/>
  <c r="BD227" i="8"/>
  <c r="BD166" i="8"/>
  <c r="BD59" i="8"/>
  <c r="BD53" i="8"/>
  <c r="BD342" i="8"/>
  <c r="BD284" i="8"/>
  <c r="BD194" i="8"/>
  <c r="BD150" i="8"/>
  <c r="BD119" i="8"/>
  <c r="BD111" i="8"/>
  <c r="BD104" i="8"/>
  <c r="BD65" i="8"/>
  <c r="BD38" i="8"/>
  <c r="BD32" i="8"/>
  <c r="BD27" i="8"/>
  <c r="BD11" i="8"/>
  <c r="BD264" i="8"/>
  <c r="BD128" i="8"/>
  <c r="BD77" i="8"/>
  <c r="BD49" i="8"/>
  <c r="BD25" i="8"/>
  <c r="BD23" i="8"/>
  <c r="BD313" i="8"/>
  <c r="BD268" i="8"/>
  <c r="BD228" i="8"/>
  <c r="BD123" i="8"/>
  <c r="BD103" i="8"/>
  <c r="BD86" i="8"/>
  <c r="BD47" i="8"/>
  <c r="BD40" i="8"/>
  <c r="BD36" i="8"/>
  <c r="BD24" i="8"/>
  <c r="BD328" i="8"/>
  <c r="BD181" i="8"/>
  <c r="BD124" i="8"/>
  <c r="BD113" i="8"/>
  <c r="BD100" i="8"/>
  <c r="BD58" i="8"/>
  <c r="BD262" i="8"/>
  <c r="BD145" i="8"/>
  <c r="BD309" i="8"/>
  <c r="BD238" i="8"/>
  <c r="BD156" i="8"/>
  <c r="BD76" i="8"/>
  <c r="BD22" i="8"/>
  <c r="BD237" i="8"/>
  <c r="BD153" i="8"/>
  <c r="BD148" i="8"/>
  <c r="BD80" i="8"/>
  <c r="BD37" i="8"/>
  <c r="BD33" i="8"/>
  <c r="BD14" i="8"/>
  <c r="BD311" i="8"/>
  <c r="BD290" i="8"/>
  <c r="BD193" i="8"/>
  <c r="BD300" i="8"/>
  <c r="BD279" i="8"/>
  <c r="BD206" i="8"/>
  <c r="BD115" i="8"/>
  <c r="BD95" i="8"/>
  <c r="BD89" i="8"/>
  <c r="BD60" i="8"/>
  <c r="BD41" i="8"/>
  <c r="BD30" i="8"/>
  <c r="BD12" i="8"/>
  <c r="BD247" i="8"/>
  <c r="BD200" i="8"/>
  <c r="BD180" i="8"/>
  <c r="BD108" i="8"/>
  <c r="BD75" i="8"/>
  <c r="BD344" i="8"/>
  <c r="BD248" i="8"/>
  <c r="BD179" i="8"/>
  <c r="BD155" i="8"/>
  <c r="BD125" i="8"/>
  <c r="BD120" i="8"/>
  <c r="BD116" i="8"/>
  <c r="BD68" i="8"/>
  <c r="BD286" i="8"/>
  <c r="BD139" i="8"/>
  <c r="BD42" i="8"/>
  <c r="BD31" i="8"/>
  <c r="BD147" i="8"/>
  <c r="BD135" i="8"/>
  <c r="BD131" i="8"/>
  <c r="BD249" i="8"/>
  <c r="BD87" i="8"/>
  <c r="BD73" i="8"/>
  <c r="BD16" i="8"/>
  <c r="BD187" i="8"/>
  <c r="BD112" i="8"/>
  <c r="BD317" i="8"/>
  <c r="BD251" i="8"/>
  <c r="BD211" i="8"/>
  <c r="BD142" i="8"/>
  <c r="BD67" i="8"/>
  <c r="BD17" i="8"/>
  <c r="BD198" i="8"/>
  <c r="BD71" i="8"/>
  <c r="BD349" i="8"/>
  <c r="BD84" i="8"/>
  <c r="BD18" i="8"/>
  <c r="BD70" i="8"/>
  <c r="BD43" i="8"/>
  <c r="BD46" i="8"/>
  <c r="BD152" i="8"/>
  <c r="BD74" i="8"/>
  <c r="BD21" i="8"/>
  <c r="BD61" i="8"/>
  <c r="BD52" i="8"/>
  <c r="BD51" i="8"/>
  <c r="BD107" i="8"/>
  <c r="BD64" i="8"/>
  <c r="BD13" i="8"/>
  <c r="BD168" i="8"/>
  <c r="BD55" i="8"/>
  <c r="BD9" i="8"/>
  <c r="BD20" i="8"/>
  <c r="BD209" i="8"/>
  <c r="BD19" i="8"/>
  <c r="BD157" i="8"/>
  <c r="BD117" i="8"/>
  <c r="BD57" i="8"/>
  <c r="BD217" i="8"/>
  <c r="BD199" i="8"/>
  <c r="BD151" i="8"/>
  <c r="BD35" i="8"/>
  <c r="BD184" i="8"/>
  <c r="BD197" i="8"/>
  <c r="BD102" i="8"/>
  <c r="BD48" i="8"/>
  <c r="BD244" i="8"/>
  <c r="BD92" i="8"/>
  <c r="BD28" i="8"/>
  <c r="BD83" i="8"/>
  <c r="BC161" i="8"/>
  <c r="BC54" i="8"/>
  <c r="BC620" i="8"/>
  <c r="BC127" i="8"/>
  <c r="BC450" i="8"/>
  <c r="BC654" i="8"/>
  <c r="BC81" i="8"/>
  <c r="BC99" i="8"/>
  <c r="BC72" i="8"/>
  <c r="BC314" i="8"/>
  <c r="BC297" i="8"/>
  <c r="BE6" i="8"/>
  <c r="BF4" i="8"/>
  <c r="BC348" i="8"/>
  <c r="BC399" i="8"/>
  <c r="BC637" i="8"/>
  <c r="BC365" i="8"/>
  <c r="BC603" i="8"/>
  <c r="BB109" i="8"/>
  <c r="BC110" i="8"/>
  <c r="BC63" i="8"/>
  <c r="BC178" i="8"/>
  <c r="BC144" i="8"/>
  <c r="BC671" i="8"/>
  <c r="BC195" i="8"/>
  <c r="BC212" i="8"/>
  <c r="BC263" i="8"/>
  <c r="BC416" i="8"/>
  <c r="BC45" i="8"/>
  <c r="BB44" i="8"/>
  <c r="BC484" i="8"/>
  <c r="BC382" i="8"/>
  <c r="BC569" i="8"/>
  <c r="BC331" i="8"/>
  <c r="BC586" i="8"/>
  <c r="BC34" i="8"/>
  <c r="BC552" i="8"/>
  <c r="BC518" i="8"/>
  <c r="AU72" i="1"/>
  <c r="AU90" i="1"/>
  <c r="AU314" i="1"/>
  <c r="AU195" i="1"/>
  <c r="AU110" i="1"/>
  <c r="AU99" i="1"/>
  <c r="AU535" i="1"/>
  <c r="AT44" i="1"/>
  <c r="AU297" i="1"/>
  <c r="AU81" i="1"/>
  <c r="AU178" i="1"/>
  <c r="AU127" i="1"/>
  <c r="AU620" i="1"/>
  <c r="AU246" i="1"/>
  <c r="AU348" i="1"/>
  <c r="AU654" i="1"/>
  <c r="AU365" i="1"/>
  <c r="AU689" i="1"/>
  <c r="AU331" i="1"/>
  <c r="AU399" i="1"/>
  <c r="AU280" i="1"/>
  <c r="AU695" i="1"/>
  <c r="AU263" i="1"/>
  <c r="AU603" i="1"/>
  <c r="AU212" i="1"/>
  <c r="AU552" i="1"/>
  <c r="AU144" i="1"/>
  <c r="AU63" i="1"/>
  <c r="AU54" i="1"/>
  <c r="AU161" i="1"/>
  <c r="AU433" i="1"/>
  <c r="AU34" i="1"/>
  <c r="AU569" i="1"/>
  <c r="AU229" i="1"/>
  <c r="AU416" i="1"/>
  <c r="AU39" i="1"/>
  <c r="AU501" i="1"/>
  <c r="AU484" i="1"/>
  <c r="AU467" i="1"/>
  <c r="AU637" i="1"/>
  <c r="AU450" i="1"/>
  <c r="AT109" i="1"/>
  <c r="AU382" i="1"/>
  <c r="AV43" i="1"/>
  <c r="AV66" i="1"/>
  <c r="AV76" i="1"/>
  <c r="AV112" i="1"/>
  <c r="AV94" i="1"/>
  <c r="AV83" i="1"/>
  <c r="AV125" i="1"/>
  <c r="AV155" i="1"/>
  <c r="AV169" i="1"/>
  <c r="AV182" i="1"/>
  <c r="AV201" i="1"/>
  <c r="AV271" i="1"/>
  <c r="AV225" i="1"/>
  <c r="AV228" i="1"/>
  <c r="AV298" i="1"/>
  <c r="AV160" i="1"/>
  <c r="AV248" i="1"/>
  <c r="AV321" i="1"/>
  <c r="AV316" i="1"/>
  <c r="AV325" i="1"/>
  <c r="AV408" i="1"/>
  <c r="AV363" i="1"/>
  <c r="AV414" i="1"/>
  <c r="AV358" i="1"/>
  <c r="AV455" i="1"/>
  <c r="AV512" i="1"/>
  <c r="AV472" i="1"/>
  <c r="AV457" i="1"/>
  <c r="AV548" i="1"/>
  <c r="AV427" i="1"/>
  <c r="AV614" i="1"/>
  <c r="AV627" i="1"/>
  <c r="AV526" i="1"/>
  <c r="AV585" i="1"/>
  <c r="AV646" i="1"/>
  <c r="AV593" i="1"/>
  <c r="AV658" i="1"/>
  <c r="AV592" i="1"/>
  <c r="AV613" i="1"/>
  <c r="AV664" i="1"/>
  <c r="AV266" i="1"/>
  <c r="AV403" i="1"/>
  <c r="AV442" i="1"/>
  <c r="AV441" i="1"/>
  <c r="AV500" i="1"/>
  <c r="AV481" i="1"/>
  <c r="AV622" i="1"/>
  <c r="AV635" i="1"/>
  <c r="AV570" i="1"/>
  <c r="AV583" i="1"/>
  <c r="AV558" i="1"/>
  <c r="AV670" i="1"/>
  <c r="AV616" i="1"/>
  <c r="AV624" i="1"/>
  <c r="AV687" i="1"/>
  <c r="AV656" i="1"/>
  <c r="AV698" i="1"/>
  <c r="AV27" i="1"/>
  <c r="AV132" i="1"/>
  <c r="AV629" i="1"/>
  <c r="AV37" i="1"/>
  <c r="AV18" i="1"/>
  <c r="AV14" i="1"/>
  <c r="AV47" i="1"/>
  <c r="AV120" i="1"/>
  <c r="AV69" i="1"/>
  <c r="AV115" i="1"/>
  <c r="AV133" i="1"/>
  <c r="AV163" i="1"/>
  <c r="AV173" i="1"/>
  <c r="AV190" i="1"/>
  <c r="AV198" i="1"/>
  <c r="AV189" i="1"/>
  <c r="AV197" i="1"/>
  <c r="AV251" i="1"/>
  <c r="AV306" i="1"/>
  <c r="AV237" i="1"/>
  <c r="AV288" i="1"/>
  <c r="AV344" i="1"/>
  <c r="AV368" i="1"/>
  <c r="AV424" i="1"/>
  <c r="AV404" i="1"/>
  <c r="AV439" i="1"/>
  <c r="AV426" i="1"/>
  <c r="AV556" i="1"/>
  <c r="AV514" i="1"/>
  <c r="AV73" i="1"/>
  <c r="AV91" i="1"/>
  <c r="AV150" i="1"/>
  <c r="AV252" i="1"/>
  <c r="AV285" i="1"/>
  <c r="AV392" i="1"/>
  <c r="AV410" i="1"/>
  <c r="AV497" i="1"/>
  <c r="AV544" i="1"/>
  <c r="AV665" i="1"/>
  <c r="AV655" i="1"/>
  <c r="AV23" i="1"/>
  <c r="AV38" i="1"/>
  <c r="AV61" i="1"/>
  <c r="AV123" i="1"/>
  <c r="AV124" i="1"/>
  <c r="AV191" i="1"/>
  <c r="AV207" i="1"/>
  <c r="AV206" i="1"/>
  <c r="AV276" i="1"/>
  <c r="AV359" i="1"/>
  <c r="AV369" i="1"/>
  <c r="AV413" i="1"/>
  <c r="AV397" i="1"/>
  <c r="AV475" i="1"/>
  <c r="AV478" i="1"/>
  <c r="AV516" i="1"/>
  <c r="AV389" i="1"/>
  <c r="AV610" i="1"/>
  <c r="AV673" i="1"/>
  <c r="AV685" i="1"/>
  <c r="AV690" i="1"/>
  <c r="AV232" i="1"/>
  <c r="AV377" i="1"/>
  <c r="AV422" i="1"/>
  <c r="AV502" i="1"/>
  <c r="AV621" i="1"/>
  <c r="AV693" i="1"/>
  <c r="AV30" i="1"/>
  <c r="AV84" i="1"/>
  <c r="AV129" i="1"/>
  <c r="AV152" i="1"/>
  <c r="AV131" i="1"/>
  <c r="AV274" i="1"/>
  <c r="AV302" i="1"/>
  <c r="AV328" i="1"/>
  <c r="AV375" i="1"/>
  <c r="AV435" i="1"/>
  <c r="AV485" i="1"/>
  <c r="AV463" i="1"/>
  <c r="AV565" i="1"/>
  <c r="AV697" i="1"/>
  <c r="AV682" i="1"/>
  <c r="AV102" i="1"/>
  <c r="AV170" i="1"/>
  <c r="AV267" i="1"/>
  <c r="AV310" i="1"/>
  <c r="AV345" i="1"/>
  <c r="AV436" i="1"/>
  <c r="AV411" i="1"/>
  <c r="AV539" i="1"/>
  <c r="AV641" i="1"/>
  <c r="AV607" i="1"/>
  <c r="AV11" i="1"/>
  <c r="AV31" i="1"/>
  <c r="AV68" i="1"/>
  <c r="AV79" i="1"/>
  <c r="AV97" i="1"/>
  <c r="AV122" i="1"/>
  <c r="AV130" i="1"/>
  <c r="AV171" i="1"/>
  <c r="AV174" i="1"/>
  <c r="AV146" i="1"/>
  <c r="AV216" i="1"/>
  <c r="AV223" i="1"/>
  <c r="AV231" i="1"/>
  <c r="AV254" i="1"/>
  <c r="AV322" i="1"/>
  <c r="AV245" i="1"/>
  <c r="AV335" i="1"/>
  <c r="AV275" i="1"/>
  <c r="AV353" i="1"/>
  <c r="AV376" i="1"/>
  <c r="AV390" i="1"/>
  <c r="AV412" i="1"/>
  <c r="AV447" i="1"/>
  <c r="AV406" i="1"/>
  <c r="AV465" i="1"/>
  <c r="AV448" i="1"/>
  <c r="AV470" i="1"/>
  <c r="AV330" i="1"/>
  <c r="AV564" i="1"/>
  <c r="AV507" i="1"/>
  <c r="AV630" i="1"/>
  <c r="AV525" i="1"/>
  <c r="AV578" i="1"/>
  <c r="AV600" i="1"/>
  <c r="AV628" i="1"/>
  <c r="AV653" i="1"/>
  <c r="AV678" i="1"/>
  <c r="AV659" i="1"/>
  <c r="AV41" i="1"/>
  <c r="AV101" i="1"/>
  <c r="AV116" i="1"/>
  <c r="AV183" i="1"/>
  <c r="AV208" i="1"/>
  <c r="AV184" i="1"/>
  <c r="AV269" i="1"/>
  <c r="AV351" i="1"/>
  <c r="AV341" i="1"/>
  <c r="AV405" i="1"/>
  <c r="AV378" i="1"/>
  <c r="AV473" i="1"/>
  <c r="AV461" i="1"/>
  <c r="AV493" i="1"/>
  <c r="AV537" i="1"/>
  <c r="AV602" i="1"/>
  <c r="AV549" i="1"/>
  <c r="AV694" i="1"/>
  <c r="AV680" i="1"/>
  <c r="AV13" i="1"/>
  <c r="AV106" i="1"/>
  <c r="AV213" i="1"/>
  <c r="AV179" i="1"/>
  <c r="AV324" i="1"/>
  <c r="AV418" i="1"/>
  <c r="AV511" i="1"/>
  <c r="AV547" i="1"/>
  <c r="AV588" i="1"/>
  <c r="AV604" i="1"/>
  <c r="AV17" i="1"/>
  <c r="AV53" i="1"/>
  <c r="AV62" i="1"/>
  <c r="AV55" i="1"/>
  <c r="AV138" i="1"/>
  <c r="AV214" i="1"/>
  <c r="AV209" i="1"/>
  <c r="AV286" i="1"/>
  <c r="AV304" i="1"/>
  <c r="AV373" i="1"/>
  <c r="AV401" i="1"/>
  <c r="AV483" i="1"/>
  <c r="AV486" i="1"/>
  <c r="AV563" i="1"/>
  <c r="AV550" i="1"/>
  <c r="AV608" i="1"/>
  <c r="AV508" i="1"/>
  <c r="AV645" i="1"/>
  <c r="AV16" i="1"/>
  <c r="AV103" i="1"/>
  <c r="AV136" i="1"/>
  <c r="AV222" i="1"/>
  <c r="AV292" i="1"/>
  <c r="AV313" i="1"/>
  <c r="AV381" i="1"/>
  <c r="AV430" i="1"/>
  <c r="AV491" i="1"/>
  <c r="AV527" i="1"/>
  <c r="AV528" i="1"/>
  <c r="AV626" i="1"/>
  <c r="AV572" i="1"/>
  <c r="AV651" i="1"/>
  <c r="AV10" i="1"/>
  <c r="AV33" i="1"/>
  <c r="AV95" i="1"/>
  <c r="AV139" i="1"/>
  <c r="AV176" i="1"/>
  <c r="AV230" i="1"/>
  <c r="AV233" i="1"/>
  <c r="AV253" i="1"/>
  <c r="AV294" i="1"/>
  <c r="AV329" i="1"/>
  <c r="AV362" i="1"/>
  <c r="AV417" i="1"/>
  <c r="AV499" i="1"/>
  <c r="AV505" i="1"/>
  <c r="AV474" i="1"/>
  <c r="AV531" i="1"/>
  <c r="AV513" i="1"/>
  <c r="AV596" i="1"/>
  <c r="AV667" i="1"/>
  <c r="AV692" i="1"/>
  <c r="AV25" i="1"/>
  <c r="AV32" i="1"/>
  <c r="AV71" i="1"/>
  <c r="AV78" i="1"/>
  <c r="AV105" i="1"/>
  <c r="AV56" i="1"/>
  <c r="AV141" i="1"/>
  <c r="AV149" i="1"/>
  <c r="AV175" i="1"/>
  <c r="AV181" i="1"/>
  <c r="AV187" i="1"/>
  <c r="AV244" i="1"/>
  <c r="AV242" i="1"/>
  <c r="AV264" i="1"/>
  <c r="AV261" i="1"/>
  <c r="AV258" i="1"/>
  <c r="AV343" i="1"/>
  <c r="AV278" i="1"/>
  <c r="AV338" i="1"/>
  <c r="AV384" i="1"/>
  <c r="AV396" i="1"/>
  <c r="AV371" i="1"/>
  <c r="AV360" i="1"/>
  <c r="AV428" i="1"/>
  <c r="AV466" i="1"/>
  <c r="AV431" i="1"/>
  <c r="AV366" i="1"/>
  <c r="AV494" i="1"/>
  <c r="AV446" i="1"/>
  <c r="AV515" i="1"/>
  <c r="AV495" i="1"/>
  <c r="AV462" i="1"/>
  <c r="AV594" i="1"/>
  <c r="AV615" i="1"/>
  <c r="AV521" i="1"/>
  <c r="AV661" i="1"/>
  <c r="AV686" i="1"/>
  <c r="AV669" i="1"/>
  <c r="AV660" i="1"/>
  <c r="AV601" i="1"/>
  <c r="AV89" i="1"/>
  <c r="AV192" i="1"/>
  <c r="AV270" i="1"/>
  <c r="AV293" i="1"/>
  <c r="AV383" i="1"/>
  <c r="AV437" i="1"/>
  <c r="AV545" i="1"/>
  <c r="AV591" i="1"/>
  <c r="AV677" i="1"/>
  <c r="AV57" i="1"/>
  <c r="AV143" i="1"/>
  <c r="AV260" i="1"/>
  <c r="AV283" i="1"/>
  <c r="AV312" i="1"/>
  <c r="AV395" i="1"/>
  <c r="AV464" i="1"/>
  <c r="AV560" i="1"/>
  <c r="AV612" i="1"/>
  <c r="AV702" i="1"/>
  <c r="AV21" i="1"/>
  <c r="AV98" i="1"/>
  <c r="AV121" i="1"/>
  <c r="AV159" i="1"/>
  <c r="AV221" i="1"/>
  <c r="AV284" i="1"/>
  <c r="AV282" i="1"/>
  <c r="AV318" i="1"/>
  <c r="AV394" i="1"/>
  <c r="AV419" i="1"/>
  <c r="AV477" i="1"/>
  <c r="AV519" i="1"/>
  <c r="AV489" i="1"/>
  <c r="AV618" i="1"/>
  <c r="AV681" i="1"/>
  <c r="AV679" i="1"/>
  <c r="AV29" i="1"/>
  <c r="AV86" i="1"/>
  <c r="AV134" i="1"/>
  <c r="AV217" i="1"/>
  <c r="AV215" i="1"/>
  <c r="AV385" i="1"/>
  <c r="AV409" i="1"/>
  <c r="AV503" i="1"/>
  <c r="AV566" i="1"/>
  <c r="AV623" i="1"/>
  <c r="AV701" i="1"/>
  <c r="AV48" i="1"/>
  <c r="AV156" i="1"/>
  <c r="AV154" i="1"/>
  <c r="AV243" i="1"/>
  <c r="AV393" i="1"/>
  <c r="AV443" i="1"/>
  <c r="AV543" i="1"/>
  <c r="AV380" i="1"/>
  <c r="AV434" i="1"/>
  <c r="AV703" i="1"/>
  <c r="AV9" i="1"/>
  <c r="AV42" i="1"/>
  <c r="AV82" i="1"/>
  <c r="AV80" i="1"/>
  <c r="AV75" i="1"/>
  <c r="AV140" i="1"/>
  <c r="AV135" i="1"/>
  <c r="AV119" i="1"/>
  <c r="AV177" i="1"/>
  <c r="AV165" i="1"/>
  <c r="AV219" i="1"/>
  <c r="AV239" i="1"/>
  <c r="AV257" i="1"/>
  <c r="AV200" i="1"/>
  <c r="AV224" i="1"/>
  <c r="AV259" i="1"/>
  <c r="AV236" i="1"/>
  <c r="AV281" i="1"/>
  <c r="AV309" i="1"/>
  <c r="AV346" i="1"/>
  <c r="AV391" i="1"/>
  <c r="AV262" i="1"/>
  <c r="AV370" i="1"/>
  <c r="AV357" i="1"/>
  <c r="AV420" i="1"/>
  <c r="AV488" i="1"/>
  <c r="AV498" i="1"/>
  <c r="AV546" i="1"/>
  <c r="AV524" i="1"/>
  <c r="AV458" i="1"/>
  <c r="AV590" i="1"/>
  <c r="AV595" i="1"/>
  <c r="AV509" i="1"/>
  <c r="AV533" i="1"/>
  <c r="AV636" i="1"/>
  <c r="AV648" i="1"/>
  <c r="AV599" i="1"/>
  <c r="AV639" i="1"/>
  <c r="AV684" i="1"/>
  <c r="AV652" i="1"/>
  <c r="AV22" i="1"/>
  <c r="AV50" i="1"/>
  <c r="AV67" i="1"/>
  <c r="AV96" i="1"/>
  <c r="AV92" i="1"/>
  <c r="AV113" i="1"/>
  <c r="AV19" i="1"/>
  <c r="AV148" i="1"/>
  <c r="AV162" i="1"/>
  <c r="AV185" i="1"/>
  <c r="AV227" i="1"/>
  <c r="AV247" i="1"/>
  <c r="AV265" i="1"/>
  <c r="AV205" i="1"/>
  <c r="AV238" i="1"/>
  <c r="AV277" i="1"/>
  <c r="AV289" i="1"/>
  <c r="AV268" i="1"/>
  <c r="AV326" i="1"/>
  <c r="AV349" i="1"/>
  <c r="AV398" i="1"/>
  <c r="AV339" i="1"/>
  <c r="AV379" i="1"/>
  <c r="AV387" i="1"/>
  <c r="AV432" i="1"/>
  <c r="AV496" i="1"/>
  <c r="AV506" i="1"/>
  <c r="AV554" i="1"/>
  <c r="AV532" i="1"/>
  <c r="AV487" i="1"/>
  <c r="AV598" i="1"/>
  <c r="AV611" i="1"/>
  <c r="AV520" i="1"/>
  <c r="AV568" i="1"/>
  <c r="AV584" i="1"/>
  <c r="AV553" i="1"/>
  <c r="AV644" i="1"/>
  <c r="AV456" i="1"/>
  <c r="AV674" i="1"/>
  <c r="AV26" i="1"/>
  <c r="AV51" i="1"/>
  <c r="AV151" i="1"/>
  <c r="AV157" i="1"/>
  <c r="AV256" i="1"/>
  <c r="AV340" i="1"/>
  <c r="AV347" i="1"/>
  <c r="AV468" i="1"/>
  <c r="AV469" i="1"/>
  <c r="AV542" i="1"/>
  <c r="AV561" i="1"/>
  <c r="AV650" i="1"/>
  <c r="AV643" i="1"/>
  <c r="AV576" i="1"/>
  <c r="AV688" i="1"/>
  <c r="AV333" i="1"/>
  <c r="AV683" i="1"/>
  <c r="AV699" i="1"/>
  <c r="AV74" i="1"/>
  <c r="AV555" i="1"/>
  <c r="AV587" i="1"/>
  <c r="AV249" i="1"/>
  <c r="AV59" i="1"/>
  <c r="AV35" i="1"/>
  <c r="AV65" i="1"/>
  <c r="AV114" i="1"/>
  <c r="AV188" i="1"/>
  <c r="AV273" i="1"/>
  <c r="AV356" i="1"/>
  <c r="AV367" i="1"/>
  <c r="AV402" i="1"/>
  <c r="AV510" i="1"/>
  <c r="AV557" i="1"/>
  <c r="AV492" i="1"/>
  <c r="AV49" i="1"/>
  <c r="AV374" i="1"/>
  <c r="AV691" i="1"/>
  <c r="AV111" i="1"/>
  <c r="AV311" i="1"/>
  <c r="AV449" i="1"/>
  <c r="AV118" i="1"/>
  <c r="AV609" i="1"/>
  <c r="AV241" i="1"/>
  <c r="AV386" i="1"/>
  <c r="AV317" i="1"/>
  <c r="AV272" i="1"/>
  <c r="AV695" i="1"/>
  <c r="AV15" i="1"/>
  <c r="AV93" i="1"/>
  <c r="AV186" i="1"/>
  <c r="AV203" i="1"/>
  <c r="AV199" i="1"/>
  <c r="AV364" i="1"/>
  <c r="AV400" i="1"/>
  <c r="AV451" i="1"/>
  <c r="AV522" i="1"/>
  <c r="AV574" i="1"/>
  <c r="AV536" i="1"/>
  <c r="AV647" i="1"/>
  <c r="AV662" i="1"/>
  <c r="AV530" i="1"/>
  <c r="AV582" i="1"/>
  <c r="AV675" i="1"/>
  <c r="AV700" i="1"/>
  <c r="AV46" i="1"/>
  <c r="AV128" i="1"/>
  <c r="AV202" i="1"/>
  <c r="AV218" i="1"/>
  <c r="AV334" i="1"/>
  <c r="AV407" i="1"/>
  <c r="AV538" i="1"/>
  <c r="AV649" i="1"/>
  <c r="AV642" i="1"/>
  <c r="AV158" i="1"/>
  <c r="AV303" i="1"/>
  <c r="AV415" i="1"/>
  <c r="AV534" i="1"/>
  <c r="AV634" i="1"/>
  <c r="AV597" i="1"/>
  <c r="AV166" i="1"/>
  <c r="AV234" i="1"/>
  <c r="AV319" i="1"/>
  <c r="AV300" i="1"/>
  <c r="AV361" i="1"/>
  <c r="AV559" i="1"/>
  <c r="AV579" i="1"/>
  <c r="AV40" i="1"/>
  <c r="AV39" i="1" s="1"/>
  <c r="AV327" i="1"/>
  <c r="AV445" i="1"/>
  <c r="AV638" i="1"/>
  <c r="AV619" i="1"/>
  <c r="AV77" i="1"/>
  <c r="AV117" i="1"/>
  <c r="AV153" i="1"/>
  <c r="AV235" i="1"/>
  <c r="AV336" i="1"/>
  <c r="AV480" i="1"/>
  <c r="AV529" i="1"/>
  <c r="AV617" i="1"/>
  <c r="AV20" i="1"/>
  <c r="AV193" i="1"/>
  <c r="AV308" i="1"/>
  <c r="AV504" i="1"/>
  <c r="AV632" i="1"/>
  <c r="AV28" i="1"/>
  <c r="AV87" i="1"/>
  <c r="AV279" i="1"/>
  <c r="AV315" i="1"/>
  <c r="AV337" i="1"/>
  <c r="AV388" i="1"/>
  <c r="AV429" i="1"/>
  <c r="AV573" i="1"/>
  <c r="AV640" i="1"/>
  <c r="AV58" i="1"/>
  <c r="AV107" i="1"/>
  <c r="AV194" i="1"/>
  <c r="AV196" i="1"/>
  <c r="AV250" i="1"/>
  <c r="AV290" i="1"/>
  <c r="AV372" i="1"/>
  <c r="AV459" i="1"/>
  <c r="AV577" i="1"/>
  <c r="AV226" i="1"/>
  <c r="AV606" i="1"/>
  <c r="AV88" i="1"/>
  <c r="AV255" i="1"/>
  <c r="AV342" i="1"/>
  <c r="AV562" i="1"/>
  <c r="AV657" i="1"/>
  <c r="AV70" i="1"/>
  <c r="AV168" i="1"/>
  <c r="AV210" i="1"/>
  <c r="AV350" i="1"/>
  <c r="AV423" i="1"/>
  <c r="AV551" i="1"/>
  <c r="AV571" i="1"/>
  <c r="AV672" i="1"/>
  <c r="AV454" i="1"/>
  <c r="AV147" i="1"/>
  <c r="AV167" i="1"/>
  <c r="AV291" i="1"/>
  <c r="AV425" i="1"/>
  <c r="AV567" i="1"/>
  <c r="AV631" i="1"/>
  <c r="AV64" i="1"/>
  <c r="AV137" i="1"/>
  <c r="AV180" i="1"/>
  <c r="AV240" i="1"/>
  <c r="AV305" i="1"/>
  <c r="AV471" i="1"/>
  <c r="AV453" i="1"/>
  <c r="AV605" i="1"/>
  <c r="AV663" i="1"/>
  <c r="AV12" i="1"/>
  <c r="AV299" i="1"/>
  <c r="AV540" i="1"/>
  <c r="AV668" i="1"/>
  <c r="AV85" i="1"/>
  <c r="AV126" i="1"/>
  <c r="AV307" i="1"/>
  <c r="AV355" i="1"/>
  <c r="AV476" i="1"/>
  <c r="AV541" i="1"/>
  <c r="AV676" i="1"/>
  <c r="AV145" i="1"/>
  <c r="AV421" i="1"/>
  <c r="AV36" i="1"/>
  <c r="AV104" i="1"/>
  <c r="AV164" i="1"/>
  <c r="AV204" i="1"/>
  <c r="AV287" i="1"/>
  <c r="AV301" i="1"/>
  <c r="AV320" i="1"/>
  <c r="AV444" i="1"/>
  <c r="AV438" i="1"/>
  <c r="AV440" i="1"/>
  <c r="AV581" i="1"/>
  <c r="AV575" i="1"/>
  <c r="AV589" i="1"/>
  <c r="AV24" i="1"/>
  <c r="AV100" i="1"/>
  <c r="AV172" i="1"/>
  <c r="AV142" i="1"/>
  <c r="AV295" i="1"/>
  <c r="AV296" i="1"/>
  <c r="AV354" i="1"/>
  <c r="AV452" i="1"/>
  <c r="AV482" i="1"/>
  <c r="AV479" i="1"/>
  <c r="AV523" i="1"/>
  <c r="AV580" i="1"/>
  <c r="AV666" i="1"/>
  <c r="AV52" i="1"/>
  <c r="AV108" i="1"/>
  <c r="AV60" i="1"/>
  <c r="AV211" i="1"/>
  <c r="AV220" i="1"/>
  <c r="AV332" i="1"/>
  <c r="AV323" i="1"/>
  <c r="AV460" i="1"/>
  <c r="AV490" i="1"/>
  <c r="AV352" i="1"/>
  <c r="AV517" i="1"/>
  <c r="AV625" i="1"/>
  <c r="AV633" i="1"/>
  <c r="AU586" i="1"/>
  <c r="AW6" i="1"/>
  <c r="AX4" i="1"/>
  <c r="AU518" i="1"/>
  <c r="AS8" i="1" l="1"/>
  <c r="AM13" i="10"/>
  <c r="AM15" i="10" s="1"/>
  <c r="BB12" i="10"/>
  <c r="BB11" i="10"/>
  <c r="BA8" i="8"/>
  <c r="AS5" i="1"/>
  <c r="AM18" i="10" s="1"/>
  <c r="AU44" i="1"/>
  <c r="AV331" i="1"/>
  <c r="AV144" i="1"/>
  <c r="AV110" i="1"/>
  <c r="AV212" i="1"/>
  <c r="AV178" i="1"/>
  <c r="AV81" i="1"/>
  <c r="BB7" i="8"/>
  <c r="BB8" i="8" s="1"/>
  <c r="BD99" i="8"/>
  <c r="BC44" i="8"/>
  <c r="BD54" i="8"/>
  <c r="BD535" i="8"/>
  <c r="BD161" i="8"/>
  <c r="BD110" i="8"/>
  <c r="BD81" i="8"/>
  <c r="BD399" i="8"/>
  <c r="BD348" i="8"/>
  <c r="BE680" i="8"/>
  <c r="BE701" i="8"/>
  <c r="BE700" i="8"/>
  <c r="BE699" i="8"/>
  <c r="BE687" i="8"/>
  <c r="BE672" i="8"/>
  <c r="BE656" i="8"/>
  <c r="BE682" i="8"/>
  <c r="BE660" i="8"/>
  <c r="BE653" i="8"/>
  <c r="BE698" i="8"/>
  <c r="BE683" i="8"/>
  <c r="BE665" i="8"/>
  <c r="BE658" i="8"/>
  <c r="BE688" i="8"/>
  <c r="BE657" i="8"/>
  <c r="BE634" i="8"/>
  <c r="BE703" i="8"/>
  <c r="BE664" i="8"/>
  <c r="BE640" i="8"/>
  <c r="BE624" i="8"/>
  <c r="BE608" i="8"/>
  <c r="BE679" i="8"/>
  <c r="BE678" i="8"/>
  <c r="BE670" i="8"/>
  <c r="BE691" i="8"/>
  <c r="BE673" i="8"/>
  <c r="BE702" i="8"/>
  <c r="BE693" i="8"/>
  <c r="BE650" i="8"/>
  <c r="BE647" i="8"/>
  <c r="BE667" i="8"/>
  <c r="BE662" i="8"/>
  <c r="BE675" i="8"/>
  <c r="BE632" i="8"/>
  <c r="BE659" i="8"/>
  <c r="BE631" i="8"/>
  <c r="BE612" i="8"/>
  <c r="BE609" i="8"/>
  <c r="BE690" i="8"/>
  <c r="BE677" i="8"/>
  <c r="BE623" i="8"/>
  <c r="BE681" i="8"/>
  <c r="BE643" i="8"/>
  <c r="BE607" i="8"/>
  <c r="BE594" i="8"/>
  <c r="BE578" i="8"/>
  <c r="BE697" i="8"/>
  <c r="BE684" i="8"/>
  <c r="BE655" i="8"/>
  <c r="BE651" i="8"/>
  <c r="BE649" i="8"/>
  <c r="BE648" i="8"/>
  <c r="BE638" i="8"/>
  <c r="BE619" i="8"/>
  <c r="BE606" i="8"/>
  <c r="BE589" i="8"/>
  <c r="BE686" i="8"/>
  <c r="BE676" i="8"/>
  <c r="BE636" i="8"/>
  <c r="BE626" i="8"/>
  <c r="BE613" i="8"/>
  <c r="BE685" i="8"/>
  <c r="BE627" i="8"/>
  <c r="BE595" i="8"/>
  <c r="BE579" i="8"/>
  <c r="BE692" i="8"/>
  <c r="BE663" i="8"/>
  <c r="BE621" i="8"/>
  <c r="BE584" i="8"/>
  <c r="BE577" i="8"/>
  <c r="BE566" i="8"/>
  <c r="BE553" i="8"/>
  <c r="BE625" i="8"/>
  <c r="BE610" i="8"/>
  <c r="BE669" i="8"/>
  <c r="BE674" i="8"/>
  <c r="BE642" i="8"/>
  <c r="BE591" i="8"/>
  <c r="BE583" i="8"/>
  <c r="BE661" i="8"/>
  <c r="BE635" i="8"/>
  <c r="BE615" i="8"/>
  <c r="BE568" i="8"/>
  <c r="BE565" i="8"/>
  <c r="BE538" i="8"/>
  <c r="BE522" i="8"/>
  <c r="BE506" i="8"/>
  <c r="BE618" i="8"/>
  <c r="BE616" i="8"/>
  <c r="BE600" i="8"/>
  <c r="BE596" i="8"/>
  <c r="BE585" i="8"/>
  <c r="BE561" i="8"/>
  <c r="BE554" i="8"/>
  <c r="BE645" i="8"/>
  <c r="BE630" i="8"/>
  <c r="BE581" i="8"/>
  <c r="BE559" i="8"/>
  <c r="BE539" i="8"/>
  <c r="BE523" i="8"/>
  <c r="BE507" i="8"/>
  <c r="BE491" i="8"/>
  <c r="BE573" i="8"/>
  <c r="BE547" i="8"/>
  <c r="BE544" i="8"/>
  <c r="BE534" i="8"/>
  <c r="BE531" i="8"/>
  <c r="BE528" i="8"/>
  <c r="BE525" i="8"/>
  <c r="BE519" i="8"/>
  <c r="BE480" i="8"/>
  <c r="BE464" i="8"/>
  <c r="BE448" i="8"/>
  <c r="BE641" i="8"/>
  <c r="BE558" i="8"/>
  <c r="BE548" i="8"/>
  <c r="BE546" i="8"/>
  <c r="BE696" i="8"/>
  <c r="BE666" i="8"/>
  <c r="BE599" i="8"/>
  <c r="BE567" i="8"/>
  <c r="BE560" i="8"/>
  <c r="BE543" i="8"/>
  <c r="BE533" i="8"/>
  <c r="BE510" i="8"/>
  <c r="BE504" i="8"/>
  <c r="BE481" i="8"/>
  <c r="BE465" i="8"/>
  <c r="BE449" i="8"/>
  <c r="BE644" i="8"/>
  <c r="BE563" i="8"/>
  <c r="BE500" i="8"/>
  <c r="BE499" i="8"/>
  <c r="BE493" i="8"/>
  <c r="BE486" i="8"/>
  <c r="BE482" i="8"/>
  <c r="BE476" i="8"/>
  <c r="BE456" i="8"/>
  <c r="BE444" i="8"/>
  <c r="BE423" i="8"/>
  <c r="BE407" i="8"/>
  <c r="BE391" i="8"/>
  <c r="BE639" i="8"/>
  <c r="BE532" i="8"/>
  <c r="BE514" i="8"/>
  <c r="BE479" i="8"/>
  <c r="BE694" i="8"/>
  <c r="BE652" i="8"/>
  <c r="BE646" i="8"/>
  <c r="BE605" i="8"/>
  <c r="BE668" i="8"/>
  <c r="BE570" i="8"/>
  <c r="BE517" i="8"/>
  <c r="BE516" i="8"/>
  <c r="BE503" i="8"/>
  <c r="BE485" i="8"/>
  <c r="BE473" i="8"/>
  <c r="BE470" i="8"/>
  <c r="BE461" i="8"/>
  <c r="BE440" i="8"/>
  <c r="BE421" i="8"/>
  <c r="BE408" i="8"/>
  <c r="BE392" i="8"/>
  <c r="BE376" i="8"/>
  <c r="BE597" i="8"/>
  <c r="BE592" i="8"/>
  <c r="BE587" i="8"/>
  <c r="BE496" i="8"/>
  <c r="BE492" i="8"/>
  <c r="BE487" i="8"/>
  <c r="BE475" i="8"/>
  <c r="BE471" i="8"/>
  <c r="BE401" i="8"/>
  <c r="BE398" i="8"/>
  <c r="BE386" i="8"/>
  <c r="BE367" i="8"/>
  <c r="BE622" i="8"/>
  <c r="BE571" i="8"/>
  <c r="BE555" i="8"/>
  <c r="BE524" i="8"/>
  <c r="BE498" i="8"/>
  <c r="BE494" i="8"/>
  <c r="BE451" i="8"/>
  <c r="BE439" i="8"/>
  <c r="BE432" i="8"/>
  <c r="BE425" i="8"/>
  <c r="BE418" i="8"/>
  <c r="BE395" i="8"/>
  <c r="BE379" i="8"/>
  <c r="BE372" i="8"/>
  <c r="BE617" i="8"/>
  <c r="BE490" i="8"/>
  <c r="BE628" i="8"/>
  <c r="BE574" i="8"/>
  <c r="BE551" i="8"/>
  <c r="BE521" i="8"/>
  <c r="BE511" i="8"/>
  <c r="BE468" i="8"/>
  <c r="BE438" i="8"/>
  <c r="BE415" i="8"/>
  <c r="BE409" i="8"/>
  <c r="BE403" i="8"/>
  <c r="BE384" i="8"/>
  <c r="BE582" i="8"/>
  <c r="BE435" i="8"/>
  <c r="BE377" i="8"/>
  <c r="BE370" i="8"/>
  <c r="BE361" i="8"/>
  <c r="BE346" i="8"/>
  <c r="BE330" i="8"/>
  <c r="BE298" i="8"/>
  <c r="BE282" i="8"/>
  <c r="BE266" i="8"/>
  <c r="BE250" i="8"/>
  <c r="BE234" i="8"/>
  <c r="BE218" i="8"/>
  <c r="BE202" i="8"/>
  <c r="BE186" i="8"/>
  <c r="BE170" i="8"/>
  <c r="BE154" i="8"/>
  <c r="BE138" i="8"/>
  <c r="BE611" i="8"/>
  <c r="BE572" i="8"/>
  <c r="BE564" i="8"/>
  <c r="BE495" i="8"/>
  <c r="BE477" i="8"/>
  <c r="BE458" i="8"/>
  <c r="BE402" i="8"/>
  <c r="BE381" i="8"/>
  <c r="BE341" i="8"/>
  <c r="BE325" i="8"/>
  <c r="BE309" i="8"/>
  <c r="BE293" i="8"/>
  <c r="BE277" i="8"/>
  <c r="BE261" i="8"/>
  <c r="BE245" i="8"/>
  <c r="BE213" i="8"/>
  <c r="BE197" i="8"/>
  <c r="BE181" i="8"/>
  <c r="BE165" i="8"/>
  <c r="BE149" i="8"/>
  <c r="BE614" i="8"/>
  <c r="BE576" i="8"/>
  <c r="BE472" i="8"/>
  <c r="BE463" i="8"/>
  <c r="BE454" i="8"/>
  <c r="BE442" i="8"/>
  <c r="BE633" i="8"/>
  <c r="BE598" i="8"/>
  <c r="BE556" i="8"/>
  <c r="BE545" i="8"/>
  <c r="BE383" i="8"/>
  <c r="BE347" i="8"/>
  <c r="BE315" i="8"/>
  <c r="BE299" i="8"/>
  <c r="BE283" i="8"/>
  <c r="BE267" i="8"/>
  <c r="BE251" i="8"/>
  <c r="BE235" i="8"/>
  <c r="BE219" i="8"/>
  <c r="BE203" i="8"/>
  <c r="BE187" i="8"/>
  <c r="BE171" i="8"/>
  <c r="BE155" i="8"/>
  <c r="BE139" i="8"/>
  <c r="BE540" i="8"/>
  <c r="BE526" i="8"/>
  <c r="BE457" i="8"/>
  <c r="BE443" i="8"/>
  <c r="BE385" i="8"/>
  <c r="BE333" i="8"/>
  <c r="BE324" i="8"/>
  <c r="BE305" i="8"/>
  <c r="BE296" i="8"/>
  <c r="BE269" i="8"/>
  <c r="BE260" i="8"/>
  <c r="BE241" i="8"/>
  <c r="BE232" i="8"/>
  <c r="BE223" i="8"/>
  <c r="BE541" i="8"/>
  <c r="BE489" i="8"/>
  <c r="BE469" i="8"/>
  <c r="BE351" i="8"/>
  <c r="BE332" i="8"/>
  <c r="BE295" i="8"/>
  <c r="BE287" i="8"/>
  <c r="BE268" i="8"/>
  <c r="BE231" i="8"/>
  <c r="BE588" i="8"/>
  <c r="BE557" i="8"/>
  <c r="BE529" i="8"/>
  <c r="BE441" i="8"/>
  <c r="BE429" i="8"/>
  <c r="BE575" i="8"/>
  <c r="BE508" i="8"/>
  <c r="BE428" i="8"/>
  <c r="BE417" i="8"/>
  <c r="BE387" i="8"/>
  <c r="BE350" i="8"/>
  <c r="BE322" i="8"/>
  <c r="BE313" i="8"/>
  <c r="BE286" i="8"/>
  <c r="BE258" i="8"/>
  <c r="BE249" i="8"/>
  <c r="BE221" i="8"/>
  <c r="BE604" i="8"/>
  <c r="BE542" i="8"/>
  <c r="BE590" i="8"/>
  <c r="BE537" i="8"/>
  <c r="BE549" i="8"/>
  <c r="BE562" i="8"/>
  <c r="BE497" i="8"/>
  <c r="BE602" i="8"/>
  <c r="BE629" i="8"/>
  <c r="BE515" i="8"/>
  <c r="BE478" i="8"/>
  <c r="BE550" i="8"/>
  <c r="BE459" i="8"/>
  <c r="BE427" i="8"/>
  <c r="BE593" i="8"/>
  <c r="BE520" i="8"/>
  <c r="BE530" i="8"/>
  <c r="BE483" i="8"/>
  <c r="BE512" i="8"/>
  <c r="BE462" i="8"/>
  <c r="BE527" i="8"/>
  <c r="BE513" i="8"/>
  <c r="BE509" i="8"/>
  <c r="BE502" i="8"/>
  <c r="BE452" i="8"/>
  <c r="BE447" i="8"/>
  <c r="BE430" i="8"/>
  <c r="BE580" i="8"/>
  <c r="BE455" i="8"/>
  <c r="BE474" i="8"/>
  <c r="BE414" i="8"/>
  <c r="BE393" i="8"/>
  <c r="BE466" i="8"/>
  <c r="BE453" i="8"/>
  <c r="BE536" i="8"/>
  <c r="BE445" i="8"/>
  <c r="BE437" i="8"/>
  <c r="BE436" i="8"/>
  <c r="BE420" i="8"/>
  <c r="BE405" i="8"/>
  <c r="BE446" i="8"/>
  <c r="BE413" i="8"/>
  <c r="BE505" i="8"/>
  <c r="BE358" i="8"/>
  <c r="BE352" i="8"/>
  <c r="BE426" i="8"/>
  <c r="BE378" i="8"/>
  <c r="BE434" i="8"/>
  <c r="BE431" i="8"/>
  <c r="BE404" i="8"/>
  <c r="BE366" i="8"/>
  <c r="BE460" i="8"/>
  <c r="BE320" i="8"/>
  <c r="BE411" i="8"/>
  <c r="BE375" i="8"/>
  <c r="BE371" i="8"/>
  <c r="BE335" i="8"/>
  <c r="BE422" i="8"/>
  <c r="BE390" i="8"/>
  <c r="BE364" i="8"/>
  <c r="BE359" i="8"/>
  <c r="BE339" i="8"/>
  <c r="BE419" i="8"/>
  <c r="BE362" i="8"/>
  <c r="BE355" i="8"/>
  <c r="BE321" i="8"/>
  <c r="BE308" i="8"/>
  <c r="BE289" i="8"/>
  <c r="BE310" i="8"/>
  <c r="BE275" i="8"/>
  <c r="BE406" i="8"/>
  <c r="BE394" i="8"/>
  <c r="BE363" i="8"/>
  <c r="BE337" i="8"/>
  <c r="BE288" i="8"/>
  <c r="BE254" i="8"/>
  <c r="BE357" i="8"/>
  <c r="BE304" i="8"/>
  <c r="BE291" i="8"/>
  <c r="BE276" i="8"/>
  <c r="BE270" i="8"/>
  <c r="BE265" i="8"/>
  <c r="BE256" i="8"/>
  <c r="BE374" i="8"/>
  <c r="BE373" i="8"/>
  <c r="BE360" i="8"/>
  <c r="BE343" i="8"/>
  <c r="BE285" i="8"/>
  <c r="BE210" i="8"/>
  <c r="BE316" i="8"/>
  <c r="BE252" i="8"/>
  <c r="BE244" i="8"/>
  <c r="BE198" i="8"/>
  <c r="BE190" i="8"/>
  <c r="BE354" i="8"/>
  <c r="BE338" i="8"/>
  <c r="BE326" i="8"/>
  <c r="BE312" i="8"/>
  <c r="BE292" i="8"/>
  <c r="BE388" i="8"/>
  <c r="BE323" i="8"/>
  <c r="BE307" i="8"/>
  <c r="BE196" i="8"/>
  <c r="BE189" i="8"/>
  <c r="BE182" i="8"/>
  <c r="BE174" i="8"/>
  <c r="BE163" i="8"/>
  <c r="BE137" i="8"/>
  <c r="BE121" i="8"/>
  <c r="BE105" i="8"/>
  <c r="BE488" i="8"/>
  <c r="BE318" i="8"/>
  <c r="BE262" i="8"/>
  <c r="BE255" i="8"/>
  <c r="BE224" i="8"/>
  <c r="BE214" i="8"/>
  <c r="BE206" i="8"/>
  <c r="BE162" i="8"/>
  <c r="BE153" i="8"/>
  <c r="BE132" i="8"/>
  <c r="BE116" i="8"/>
  <c r="BE340" i="8"/>
  <c r="BE290" i="8"/>
  <c r="BE211" i="8"/>
  <c r="BE239" i="8"/>
  <c r="BE177" i="8"/>
  <c r="BE172" i="8"/>
  <c r="BE130" i="8"/>
  <c r="BE93" i="8"/>
  <c r="BE77" i="8"/>
  <c r="BE61" i="8"/>
  <c r="BE303" i="8"/>
  <c r="BE271" i="8"/>
  <c r="BE207" i="8"/>
  <c r="BE185" i="8"/>
  <c r="BE151" i="8"/>
  <c r="BE140" i="8"/>
  <c r="BE124" i="8"/>
  <c r="BE118" i="8"/>
  <c r="BE349" i="8"/>
  <c r="BE345" i="8"/>
  <c r="BE342" i="8"/>
  <c r="BE336" i="8"/>
  <c r="BE329" i="8"/>
  <c r="BE328" i="8"/>
  <c r="BE317" i="8"/>
  <c r="BE279" i="8"/>
  <c r="BE236" i="8"/>
  <c r="BE208" i="8"/>
  <c r="BE179" i="8"/>
  <c r="BE135" i="8"/>
  <c r="BE108" i="8"/>
  <c r="BE89" i="8"/>
  <c r="BE73" i="8"/>
  <c r="BE369" i="8"/>
  <c r="BE274" i="8"/>
  <c r="BE141" i="8"/>
  <c r="BE129" i="8"/>
  <c r="BE96" i="8"/>
  <c r="BE85" i="8"/>
  <c r="BE29" i="8"/>
  <c r="BE412" i="8"/>
  <c r="BE306" i="8"/>
  <c r="BE273" i="8"/>
  <c r="BE248" i="8"/>
  <c r="BE200" i="8"/>
  <c r="BE180" i="8"/>
  <c r="BE136" i="8"/>
  <c r="BE95" i="8"/>
  <c r="BE79" i="8"/>
  <c r="BE67" i="8"/>
  <c r="BE56" i="8"/>
  <c r="BE40" i="8"/>
  <c r="BE356" i="8"/>
  <c r="BE272" i="8"/>
  <c r="BE259" i="8"/>
  <c r="BE253" i="8"/>
  <c r="BE238" i="8"/>
  <c r="BE233" i="8"/>
  <c r="BE228" i="8"/>
  <c r="BE216" i="8"/>
  <c r="BE204" i="8"/>
  <c r="BE184" i="8"/>
  <c r="BE301" i="8"/>
  <c r="BE281" i="8"/>
  <c r="BE183" i="8"/>
  <c r="BE164" i="8"/>
  <c r="BE159" i="8"/>
  <c r="BE122" i="8"/>
  <c r="BE101" i="8"/>
  <c r="BE26" i="8"/>
  <c r="BE10" i="8"/>
  <c r="BE319" i="8"/>
  <c r="BE188" i="8"/>
  <c r="BE97" i="8"/>
  <c r="BE66" i="8"/>
  <c r="BE50" i="8"/>
  <c r="BE424" i="8"/>
  <c r="BE227" i="8"/>
  <c r="BE176" i="8"/>
  <c r="BE166" i="8"/>
  <c r="BE143" i="8"/>
  <c r="BE59" i="8"/>
  <c r="BE53" i="8"/>
  <c r="BE21" i="8"/>
  <c r="BE226" i="8"/>
  <c r="BE160" i="8"/>
  <c r="BE114" i="8"/>
  <c r="BE94" i="8"/>
  <c r="BE80" i="8"/>
  <c r="BE389" i="8"/>
  <c r="BE84" i="8"/>
  <c r="BE82" i="8"/>
  <c r="BE22" i="8"/>
  <c r="BE400" i="8"/>
  <c r="BE257" i="8"/>
  <c r="BE146" i="8"/>
  <c r="BE123" i="8"/>
  <c r="BE103" i="8"/>
  <c r="BE86" i="8"/>
  <c r="BE47" i="8"/>
  <c r="BE36" i="8"/>
  <c r="BE24" i="8"/>
  <c r="BE76" i="8"/>
  <c r="BE205" i="8"/>
  <c r="BE302" i="8"/>
  <c r="BE220" i="8"/>
  <c r="BE194" i="8"/>
  <c r="BE113" i="8"/>
  <c r="BE104" i="8"/>
  <c r="BE100" i="8"/>
  <c r="BE91" i="8"/>
  <c r="BE69" i="8"/>
  <c r="BE58" i="8"/>
  <c r="BE23" i="8"/>
  <c r="BE15" i="8"/>
  <c r="BE601" i="8"/>
  <c r="BE380" i="8"/>
  <c r="BE167" i="8"/>
  <c r="BE156" i="8"/>
  <c r="BE119" i="8"/>
  <c r="BE300" i="8"/>
  <c r="BE237" i="8"/>
  <c r="BE230" i="8"/>
  <c r="BE148" i="8"/>
  <c r="BE106" i="8"/>
  <c r="BE37" i="8"/>
  <c r="BE33" i="8"/>
  <c r="BE14" i="8"/>
  <c r="BE311" i="8"/>
  <c r="BE193" i="8"/>
  <c r="BE145" i="8"/>
  <c r="BE133" i="8"/>
  <c r="BE107" i="8"/>
  <c r="BE98" i="8"/>
  <c r="BE71" i="8"/>
  <c r="BE52" i="8"/>
  <c r="BE13" i="8"/>
  <c r="BE192" i="8"/>
  <c r="BE150" i="8"/>
  <c r="BE247" i="8"/>
  <c r="BE222" i="8"/>
  <c r="BE158" i="8"/>
  <c r="BE75" i="8"/>
  <c r="BE344" i="8"/>
  <c r="BE175" i="8"/>
  <c r="BE126" i="8"/>
  <c r="BE125" i="8"/>
  <c r="BE120" i="8"/>
  <c r="BE68" i="8"/>
  <c r="BE65" i="8"/>
  <c r="BE20" i="8"/>
  <c r="BE11" i="8"/>
  <c r="BE240" i="8"/>
  <c r="BE215" i="8"/>
  <c r="BE201" i="8"/>
  <c r="BE191" i="8"/>
  <c r="BE152" i="8"/>
  <c r="BE142" i="8"/>
  <c r="BE111" i="8"/>
  <c r="BE87" i="8"/>
  <c r="BE38" i="8"/>
  <c r="BE16" i="8"/>
  <c r="BE12" i="8"/>
  <c r="BE169" i="8"/>
  <c r="BE225" i="8"/>
  <c r="BE173" i="8"/>
  <c r="BE147" i="8"/>
  <c r="BE131" i="8"/>
  <c r="BE112" i="8"/>
  <c r="BE62" i="8"/>
  <c r="BE242" i="8"/>
  <c r="BE115" i="8"/>
  <c r="BE396" i="8"/>
  <c r="BE410" i="8"/>
  <c r="BE70" i="8"/>
  <c r="BE49" i="8"/>
  <c r="BE43" i="8"/>
  <c r="BE41" i="8"/>
  <c r="BE9" i="8"/>
  <c r="BE353" i="8"/>
  <c r="BE92" i="8"/>
  <c r="BE27" i="8"/>
  <c r="BE397" i="8"/>
  <c r="BE74" i="8"/>
  <c r="BE168" i="8"/>
  <c r="BE128" i="8"/>
  <c r="BE294" i="8"/>
  <c r="BE278" i="8"/>
  <c r="BE243" i="8"/>
  <c r="BE51" i="8"/>
  <c r="BE17" i="8"/>
  <c r="BE264" i="8"/>
  <c r="BE64" i="8"/>
  <c r="BE32" i="8"/>
  <c r="BE55" i="8"/>
  <c r="BE19" i="8"/>
  <c r="BE368" i="8"/>
  <c r="BE78" i="8"/>
  <c r="BE31" i="8"/>
  <c r="BE30" i="8"/>
  <c r="BE25" i="8"/>
  <c r="BE42" i="8"/>
  <c r="BE157" i="8"/>
  <c r="BE217" i="8"/>
  <c r="BE199" i="8"/>
  <c r="BE18" i="8"/>
  <c r="BE28" i="8"/>
  <c r="BE83" i="8"/>
  <c r="BE134" i="8"/>
  <c r="BE284" i="8"/>
  <c r="BE209" i="8"/>
  <c r="BE102" i="8"/>
  <c r="BE117" i="8"/>
  <c r="BE88" i="8"/>
  <c r="BE57" i="8"/>
  <c r="BE48" i="8"/>
  <c r="BE60" i="8"/>
  <c r="BE46" i="8"/>
  <c r="BE327" i="8"/>
  <c r="BE35" i="8"/>
  <c r="BE334" i="8"/>
  <c r="BD45" i="8"/>
  <c r="BD178" i="8"/>
  <c r="BD695" i="8"/>
  <c r="BD246" i="8"/>
  <c r="BD63" i="8"/>
  <c r="BD263" i="8"/>
  <c r="BD212" i="8"/>
  <c r="BD365" i="8"/>
  <c r="BD34" i="8"/>
  <c r="BD39" i="8"/>
  <c r="BD297" i="8"/>
  <c r="BD552" i="8"/>
  <c r="BD637" i="8"/>
  <c r="BD467" i="8"/>
  <c r="BC109" i="8"/>
  <c r="BD433" i="8"/>
  <c r="BD280" i="8"/>
  <c r="BD72" i="8"/>
  <c r="BD144" i="8"/>
  <c r="BD90" i="8"/>
  <c r="BD314" i="8"/>
  <c r="BD569" i="8"/>
  <c r="BD671" i="8"/>
  <c r="BD654" i="8"/>
  <c r="BD229" i="8"/>
  <c r="BD689" i="8"/>
  <c r="BD586" i="8"/>
  <c r="BF6" i="8"/>
  <c r="BG4" i="8"/>
  <c r="BD620" i="8"/>
  <c r="BD416" i="8"/>
  <c r="BD127" i="8"/>
  <c r="BD484" i="8"/>
  <c r="BD603" i="8"/>
  <c r="BD450" i="8"/>
  <c r="BD382" i="8"/>
  <c r="BD331" i="8"/>
  <c r="BD501" i="8"/>
  <c r="BD195" i="8"/>
  <c r="BD518" i="8"/>
  <c r="AV450" i="1"/>
  <c r="AV569" i="1"/>
  <c r="AV246" i="1"/>
  <c r="AV297" i="1"/>
  <c r="AV280" i="1"/>
  <c r="AV229" i="1"/>
  <c r="AV63" i="1"/>
  <c r="AT7" i="1"/>
  <c r="AN17" i="10" s="1"/>
  <c r="AV620" i="1"/>
  <c r="AV263" i="1"/>
  <c r="AV552" i="1"/>
  <c r="AV603" i="1"/>
  <c r="AV314" i="1"/>
  <c r="AV484" i="1"/>
  <c r="AV689" i="1"/>
  <c r="AV195" i="1"/>
  <c r="AV45" i="1"/>
  <c r="AY4" i="1"/>
  <c r="AX6" i="1"/>
  <c r="AV433" i="1"/>
  <c r="AW20" i="1"/>
  <c r="AW35" i="1"/>
  <c r="AW34" i="1" s="1"/>
  <c r="AW76" i="1"/>
  <c r="AW95" i="1"/>
  <c r="AW124" i="1"/>
  <c r="AW136" i="1"/>
  <c r="AW135" i="1"/>
  <c r="AW163" i="1"/>
  <c r="AW162" i="1"/>
  <c r="AW185" i="1"/>
  <c r="AW211" i="1"/>
  <c r="AW247" i="1"/>
  <c r="AW160" i="1"/>
  <c r="AW251" i="1"/>
  <c r="AW258" i="1"/>
  <c r="AW327" i="1"/>
  <c r="AW275" i="1"/>
  <c r="AW337" i="1"/>
  <c r="AW388" i="1"/>
  <c r="AW352" i="1"/>
  <c r="AW379" i="1"/>
  <c r="AW271" i="1"/>
  <c r="AW403" i="1"/>
  <c r="AW463" i="1"/>
  <c r="AW381" i="1"/>
  <c r="AW483" i="1"/>
  <c r="AW412" i="1"/>
  <c r="AW457" i="1"/>
  <c r="AW490" i="1"/>
  <c r="AW469" i="1"/>
  <c r="AW617" i="1"/>
  <c r="AW472" i="1"/>
  <c r="AW509" i="1"/>
  <c r="AW624" i="1"/>
  <c r="AW597" i="1"/>
  <c r="AW639" i="1"/>
  <c r="AW697" i="1"/>
  <c r="AW701" i="1"/>
  <c r="AW659" i="1"/>
  <c r="AW17" i="1"/>
  <c r="AW14" i="1"/>
  <c r="AW78" i="1"/>
  <c r="AW84" i="1"/>
  <c r="AW134" i="1"/>
  <c r="AW147" i="1"/>
  <c r="AW150" i="1"/>
  <c r="AW216" i="1"/>
  <c r="AW284" i="1"/>
  <c r="AW253" i="1"/>
  <c r="AW328" i="1"/>
  <c r="AW277" i="1"/>
  <c r="AW423" i="1"/>
  <c r="AW494" i="1"/>
  <c r="AW470" i="1"/>
  <c r="AW563" i="1"/>
  <c r="AW531" i="1"/>
  <c r="AW628" i="1"/>
  <c r="AW687" i="1"/>
  <c r="AW651" i="1"/>
  <c r="AW292" i="1"/>
  <c r="AW458" i="1"/>
  <c r="AW401" i="1"/>
  <c r="AW680" i="1"/>
  <c r="AW31" i="1"/>
  <c r="AW62" i="1"/>
  <c r="AW67" i="1"/>
  <c r="AW89" i="1"/>
  <c r="AW191" i="1"/>
  <c r="AW217" i="1"/>
  <c r="AW257" i="1"/>
  <c r="AW306" i="1"/>
  <c r="AW369" i="1"/>
  <c r="AW466" i="1"/>
  <c r="AW503" i="1"/>
  <c r="AW553" i="1"/>
  <c r="AW684" i="1"/>
  <c r="AW36" i="1"/>
  <c r="AW131" i="1"/>
  <c r="AW107" i="1"/>
  <c r="AW225" i="1"/>
  <c r="AW267" i="1"/>
  <c r="AW318" i="1"/>
  <c r="AW368" i="1"/>
  <c r="AW460" i="1"/>
  <c r="AW543" i="1"/>
  <c r="AW602" i="1"/>
  <c r="AW549" i="1"/>
  <c r="AW376" i="1"/>
  <c r="AW610" i="1"/>
  <c r="AW26" i="1"/>
  <c r="AW129" i="1"/>
  <c r="AW192" i="1"/>
  <c r="AW278" i="1"/>
  <c r="AW384" i="1"/>
  <c r="AW429" i="1"/>
  <c r="AW559" i="1"/>
  <c r="AW612" i="1"/>
  <c r="AW607" i="1"/>
  <c r="AW15" i="1"/>
  <c r="AW73" i="1"/>
  <c r="AW202" i="1"/>
  <c r="AW249" i="1"/>
  <c r="AW283" i="1"/>
  <c r="AW301" i="1"/>
  <c r="AW356" i="1"/>
  <c r="AW333" i="1"/>
  <c r="AW432" i="1"/>
  <c r="AW498" i="1"/>
  <c r="AW640" i="1"/>
  <c r="AW633" i="1"/>
  <c r="AW23" i="1"/>
  <c r="AW158" i="1"/>
  <c r="AW295" i="1"/>
  <c r="AW313" i="1"/>
  <c r="AW389" i="1"/>
  <c r="AW22" i="1"/>
  <c r="AW61" i="1"/>
  <c r="AW43" i="1"/>
  <c r="AW51" i="1"/>
  <c r="AW104" i="1"/>
  <c r="AW53" i="1"/>
  <c r="AW125" i="1"/>
  <c r="AW171" i="1"/>
  <c r="AW168" i="1"/>
  <c r="AW193" i="1"/>
  <c r="AW219" i="1"/>
  <c r="AW255" i="1"/>
  <c r="AW190" i="1"/>
  <c r="AW264" i="1"/>
  <c r="AW266" i="1"/>
  <c r="AW288" i="1"/>
  <c r="AW293" i="1"/>
  <c r="AW345" i="1"/>
  <c r="AW396" i="1"/>
  <c r="AW308" i="1"/>
  <c r="AW367" i="1"/>
  <c r="AW375" i="1"/>
  <c r="AW411" i="1"/>
  <c r="AW471" i="1"/>
  <c r="AW437" i="1"/>
  <c r="AW491" i="1"/>
  <c r="AW427" i="1"/>
  <c r="AW500" i="1"/>
  <c r="AW456" i="1"/>
  <c r="AW487" i="1"/>
  <c r="AW625" i="1"/>
  <c r="AW495" i="1"/>
  <c r="AW520" i="1"/>
  <c r="AW644" i="1"/>
  <c r="AW636" i="1"/>
  <c r="AW561" i="1"/>
  <c r="AW650" i="1"/>
  <c r="AW626" i="1"/>
  <c r="AW678" i="1"/>
  <c r="AW623" i="1"/>
  <c r="AW50" i="1"/>
  <c r="AW244" i="1"/>
  <c r="AW408" i="1"/>
  <c r="AW534" i="1"/>
  <c r="AW668" i="1"/>
  <c r="AW52" i="1"/>
  <c r="AW91" i="1"/>
  <c r="AW96" i="1"/>
  <c r="AW80" i="1"/>
  <c r="AW145" i="1"/>
  <c r="AW209" i="1"/>
  <c r="AW274" i="1"/>
  <c r="AW351" i="1"/>
  <c r="AW320" i="1"/>
  <c r="AW444" i="1"/>
  <c r="AW519" i="1"/>
  <c r="AW578" i="1"/>
  <c r="AW595" i="1"/>
  <c r="AW29" i="1"/>
  <c r="AW115" i="1"/>
  <c r="AW260" i="1"/>
  <c r="AW310" i="1"/>
  <c r="AW325" i="1"/>
  <c r="AW361" i="1"/>
  <c r="AW452" i="1"/>
  <c r="AW488" i="1"/>
  <c r="AW527" i="1"/>
  <c r="AW557" i="1"/>
  <c r="AW594" i="1"/>
  <c r="AW615" i="1"/>
  <c r="AW555" i="1"/>
  <c r="AW643" i="1"/>
  <c r="AW10" i="1"/>
  <c r="AW176" i="1"/>
  <c r="AW210" i="1"/>
  <c r="AW322" i="1"/>
  <c r="AW377" i="1"/>
  <c r="AW360" i="1"/>
  <c r="AW474" i="1"/>
  <c r="AW496" i="1"/>
  <c r="AW505" i="1"/>
  <c r="AW558" i="1"/>
  <c r="AW544" i="1"/>
  <c r="AW440" i="1"/>
  <c r="AW596" i="1"/>
  <c r="AW592" i="1"/>
  <c r="AW647" i="1"/>
  <c r="AW32" i="1"/>
  <c r="AW234" i="1"/>
  <c r="AW350" i="1"/>
  <c r="AW300" i="1"/>
  <c r="AW522" i="1"/>
  <c r="AW582" i="1"/>
  <c r="AW700" i="1"/>
  <c r="AW604" i="1"/>
  <c r="AW393" i="1"/>
  <c r="AW590" i="1"/>
  <c r="AW682" i="1"/>
  <c r="AW25" i="1"/>
  <c r="AW74" i="1"/>
  <c r="AW65" i="1"/>
  <c r="AW139" i="1"/>
  <c r="AW172" i="1"/>
  <c r="AW166" i="1"/>
  <c r="AW287" i="1"/>
  <c r="AW286" i="1"/>
  <c r="AW307" i="1"/>
  <c r="AW364" i="1"/>
  <c r="AW363" i="1"/>
  <c r="AW441" i="1"/>
  <c r="AW538" i="1"/>
  <c r="AW577" i="1"/>
  <c r="AW572" i="1"/>
  <c r="AW653" i="1"/>
  <c r="AW702" i="1"/>
  <c r="AW24" i="1"/>
  <c r="AW69" i="1"/>
  <c r="AW55" i="1"/>
  <c r="AW58" i="1"/>
  <c r="AW101" i="1"/>
  <c r="AW113" i="1"/>
  <c r="AW133" i="1"/>
  <c r="AW122" i="1"/>
  <c r="AW169" i="1"/>
  <c r="AW140" i="1"/>
  <c r="AW157" i="1"/>
  <c r="AW221" i="1"/>
  <c r="AW231" i="1"/>
  <c r="AW270" i="1"/>
  <c r="AW236" i="1"/>
  <c r="AW203" i="1"/>
  <c r="AW291" i="1"/>
  <c r="AW315" i="1"/>
  <c r="AW344" i="1"/>
  <c r="AW346" i="1"/>
  <c r="AW391" i="1"/>
  <c r="AW362" i="1"/>
  <c r="AW383" i="1"/>
  <c r="AW371" i="1"/>
  <c r="AW461" i="1"/>
  <c r="AW499" i="1"/>
  <c r="AW443" i="1"/>
  <c r="AW482" i="1"/>
  <c r="AW477" i="1"/>
  <c r="AW504" i="1"/>
  <c r="AW515" i="1"/>
  <c r="AW516" i="1"/>
  <c r="AW523" i="1"/>
  <c r="AW652" i="1"/>
  <c r="AW579" i="1"/>
  <c r="AW540" i="1"/>
  <c r="AW655" i="1"/>
  <c r="AW642" i="1"/>
  <c r="AW608" i="1"/>
  <c r="AW634" i="1"/>
  <c r="AW143" i="1"/>
  <c r="AW196" i="1"/>
  <c r="AW282" i="1"/>
  <c r="AW285" i="1"/>
  <c r="AW312" i="1"/>
  <c r="AW250" i="1"/>
  <c r="AW415" i="1"/>
  <c r="AW486" i="1"/>
  <c r="AW435" i="1"/>
  <c r="AW526" i="1"/>
  <c r="AW560" i="1"/>
  <c r="AW513" i="1"/>
  <c r="AW663" i="1"/>
  <c r="AW679" i="1"/>
  <c r="AW645" i="1"/>
  <c r="AW13" i="1"/>
  <c r="AW200" i="1"/>
  <c r="AW343" i="1"/>
  <c r="AW442" i="1"/>
  <c r="AW511" i="1"/>
  <c r="AW570" i="1"/>
  <c r="AW658" i="1"/>
  <c r="AW11" i="1"/>
  <c r="AW59" i="1"/>
  <c r="AW183" i="1"/>
  <c r="AW252" i="1"/>
  <c r="AW302" i="1"/>
  <c r="AW341" i="1"/>
  <c r="AW431" i="1"/>
  <c r="AW480" i="1"/>
  <c r="AW525" i="1"/>
  <c r="AW571" i="1"/>
  <c r="AW60" i="1"/>
  <c r="AW123" i="1"/>
  <c r="AW152" i="1"/>
  <c r="AW146" i="1"/>
  <c r="AW242" i="1"/>
  <c r="AW359" i="1"/>
  <c r="AW390" i="1"/>
  <c r="AW510" i="1"/>
  <c r="AW533" i="1"/>
  <c r="AW599" i="1"/>
  <c r="AW613" i="1"/>
  <c r="AW342" i="1"/>
  <c r="AW417" i="1"/>
  <c r="AW694" i="1"/>
  <c r="AW18" i="1"/>
  <c r="AW111" i="1"/>
  <c r="AW156" i="1"/>
  <c r="AW233" i="1"/>
  <c r="AW259" i="1"/>
  <c r="AW299" i="1"/>
  <c r="AW413" i="1"/>
  <c r="AW420" i="1"/>
  <c r="AW551" i="1"/>
  <c r="AW548" i="1"/>
  <c r="AW591" i="1"/>
  <c r="AW616" i="1"/>
  <c r="AW666" i="1"/>
  <c r="AW12" i="1"/>
  <c r="AW100" i="1"/>
  <c r="AW194" i="1"/>
  <c r="AW241" i="1"/>
  <c r="AW199" i="1"/>
  <c r="AW366" i="1"/>
  <c r="AW449" i="1"/>
  <c r="AW476" i="1"/>
  <c r="AW618" i="1"/>
  <c r="AW521" i="1"/>
  <c r="AW184" i="1"/>
  <c r="AW339" i="1"/>
  <c r="AW567" i="1"/>
  <c r="AW656" i="1"/>
  <c r="AW16" i="1"/>
  <c r="AW92" i="1"/>
  <c r="AW153" i="1"/>
  <c r="AW214" i="1"/>
  <c r="AW215" i="1"/>
  <c r="AW243" i="1"/>
  <c r="AW323" i="1"/>
  <c r="AW425" i="1"/>
  <c r="AW19" i="1"/>
  <c r="AW42" i="1"/>
  <c r="AW70" i="1"/>
  <c r="AW79" i="1"/>
  <c r="AW114" i="1"/>
  <c r="AW118" i="1"/>
  <c r="AW141" i="1"/>
  <c r="AW116" i="1"/>
  <c r="AW173" i="1"/>
  <c r="AW182" i="1"/>
  <c r="AW201" i="1"/>
  <c r="AW189" i="1"/>
  <c r="AW151" i="1"/>
  <c r="AW227" i="1"/>
  <c r="AW289" i="1"/>
  <c r="AW237" i="1"/>
  <c r="AW316" i="1"/>
  <c r="AW321" i="1"/>
  <c r="AW353" i="1"/>
  <c r="AW349" i="1"/>
  <c r="AW398" i="1"/>
  <c r="AW407" i="1"/>
  <c r="AW426" i="1"/>
  <c r="AW419" i="1"/>
  <c r="AW478" i="1"/>
  <c r="AW507" i="1"/>
  <c r="AW446" i="1"/>
  <c r="AW485" i="1"/>
  <c r="AW514" i="1"/>
  <c r="AW506" i="1"/>
  <c r="AW545" i="1"/>
  <c r="AW537" i="1"/>
  <c r="AW421" i="1"/>
  <c r="AW660" i="1"/>
  <c r="AW584" i="1"/>
  <c r="AW631" i="1"/>
  <c r="AW667" i="1"/>
  <c r="AW657" i="1"/>
  <c r="AW664" i="1"/>
  <c r="AW662" i="1"/>
  <c r="AW75" i="1"/>
  <c r="AW86" i="1"/>
  <c r="AW126" i="1"/>
  <c r="AW128" i="1"/>
  <c r="AW154" i="1"/>
  <c r="AW174" i="1"/>
  <c r="AW198" i="1"/>
  <c r="AW223" i="1"/>
  <c r="AW276" i="1"/>
  <c r="AW296" i="1"/>
  <c r="AW335" i="1"/>
  <c r="AW309" i="1"/>
  <c r="AW400" i="1"/>
  <c r="AW434" i="1"/>
  <c r="AW430" i="1"/>
  <c r="AW454" i="1"/>
  <c r="AW497" i="1"/>
  <c r="AW508" i="1"/>
  <c r="AW528" i="1"/>
  <c r="AW564" i="1"/>
  <c r="AW638" i="1"/>
  <c r="AW675" i="1"/>
  <c r="AW611" i="1"/>
  <c r="AW37" i="1"/>
  <c r="AW56" i="1"/>
  <c r="AW175" i="1"/>
  <c r="AW290" i="1"/>
  <c r="AW256" i="1"/>
  <c r="AW338" i="1"/>
  <c r="AW436" i="1"/>
  <c r="AW445" i="1"/>
  <c r="AW517" i="1"/>
  <c r="AW583" i="1"/>
  <c r="AW683" i="1"/>
  <c r="AW21" i="1"/>
  <c r="AW159" i="1"/>
  <c r="AW224" i="1"/>
  <c r="AW298" i="1"/>
  <c r="AW329" i="1"/>
  <c r="AW424" i="1"/>
  <c r="AW502" i="1"/>
  <c r="AW481" i="1"/>
  <c r="AW542" i="1"/>
  <c r="AW539" i="1"/>
  <c r="AW600" i="1"/>
  <c r="AW676" i="1"/>
  <c r="AW672" i="1"/>
  <c r="AW703" i="1"/>
  <c r="AW334" i="1"/>
  <c r="AW550" i="1"/>
  <c r="AW576" i="1"/>
  <c r="AW41" i="1"/>
  <c r="AW33" i="1"/>
  <c r="AW103" i="1"/>
  <c r="AW106" i="1"/>
  <c r="AW132" i="1"/>
  <c r="AW187" i="1"/>
  <c r="AW245" i="1"/>
  <c r="AW240" i="1"/>
  <c r="AW405" i="1"/>
  <c r="AW404" i="1"/>
  <c r="AW574" i="1"/>
  <c r="AW692" i="1"/>
  <c r="AW48" i="1"/>
  <c r="AW66" i="1"/>
  <c r="AW102" i="1"/>
  <c r="AW121" i="1"/>
  <c r="AW186" i="1"/>
  <c r="AW148" i="1"/>
  <c r="AW208" i="1"/>
  <c r="AW272" i="1"/>
  <c r="AW261" i="1"/>
  <c r="AW326" i="1"/>
  <c r="AW385" i="1"/>
  <c r="AW374" i="1"/>
  <c r="AW468" i="1"/>
  <c r="AW324" i="1"/>
  <c r="AW566" i="1"/>
  <c r="AW547" i="1"/>
  <c r="AW605" i="1"/>
  <c r="AW581" i="1"/>
  <c r="AW57" i="1"/>
  <c r="AW88" i="1"/>
  <c r="AW108" i="1"/>
  <c r="AW164" i="1"/>
  <c r="AW170" i="1"/>
  <c r="AW179" i="1"/>
  <c r="AW279" i="1"/>
  <c r="AW269" i="1"/>
  <c r="AW304" i="1"/>
  <c r="AW358" i="1"/>
  <c r="AW397" i="1"/>
  <c r="AW414" i="1"/>
  <c r="AW448" i="1"/>
  <c r="AW530" i="1"/>
  <c r="AW568" i="1"/>
  <c r="AW565" i="1"/>
  <c r="AW632" i="1"/>
  <c r="AW619" i="1"/>
  <c r="AW699" i="1"/>
  <c r="AW27" i="1"/>
  <c r="AW207" i="1"/>
  <c r="AW213" i="1"/>
  <c r="AW378" i="1"/>
  <c r="AW459" i="1"/>
  <c r="AW598" i="1"/>
  <c r="AW621" i="1"/>
  <c r="AW627" i="1"/>
  <c r="AW77" i="1"/>
  <c r="AW64" i="1"/>
  <c r="AW98" i="1"/>
  <c r="AW137" i="1"/>
  <c r="AW167" i="1"/>
  <c r="AW206" i="1"/>
  <c r="AW218" i="1"/>
  <c r="AW265" i="1"/>
  <c r="AW305" i="1"/>
  <c r="AW357" i="1"/>
  <c r="AW438" i="1"/>
  <c r="AW38" i="1"/>
  <c r="AW47" i="1"/>
  <c r="AW85" i="1"/>
  <c r="AW71" i="1"/>
  <c r="AW93" i="1"/>
  <c r="AW105" i="1"/>
  <c r="AW112" i="1"/>
  <c r="AW142" i="1"/>
  <c r="AW177" i="1"/>
  <c r="AW180" i="1"/>
  <c r="AW222" i="1"/>
  <c r="AW232" i="1"/>
  <c r="AW238" i="1"/>
  <c r="AW205" i="1"/>
  <c r="AW235" i="1"/>
  <c r="AW303" i="1"/>
  <c r="AW273" i="1"/>
  <c r="AW181" i="1"/>
  <c r="AW347" i="1"/>
  <c r="AW317" i="1"/>
  <c r="AW336" i="1"/>
  <c r="AW402" i="1"/>
  <c r="AW392" i="1"/>
  <c r="AW439" i="1"/>
  <c r="AW406" i="1"/>
  <c r="AW465" i="1"/>
  <c r="AW453" i="1"/>
  <c r="AW554" i="1"/>
  <c r="AW512" i="1"/>
  <c r="AW462" i="1"/>
  <c r="AW593" i="1"/>
  <c r="AW614" i="1"/>
  <c r="AW541" i="1"/>
  <c r="AW588" i="1"/>
  <c r="AW641" i="1"/>
  <c r="AW587" i="1"/>
  <c r="AW665" i="1"/>
  <c r="AW677" i="1"/>
  <c r="AW686" i="1"/>
  <c r="AW690" i="1"/>
  <c r="AW46" i="1"/>
  <c r="AW28" i="1"/>
  <c r="AW49" i="1"/>
  <c r="AW82" i="1"/>
  <c r="AW94" i="1"/>
  <c r="AW97" i="1"/>
  <c r="AW117" i="1"/>
  <c r="AW130" i="1"/>
  <c r="AW83" i="1"/>
  <c r="AW149" i="1"/>
  <c r="AW230" i="1"/>
  <c r="AW226" i="1"/>
  <c r="AW254" i="1"/>
  <c r="AW220" i="1"/>
  <c r="AW248" i="1"/>
  <c r="AW311" i="1"/>
  <c r="AW294" i="1"/>
  <c r="AW332" i="1"/>
  <c r="AW372" i="1"/>
  <c r="AW188" i="1"/>
  <c r="AW355" i="1"/>
  <c r="AW410" i="1"/>
  <c r="AW373" i="1"/>
  <c r="AW447" i="1"/>
  <c r="AW409" i="1"/>
  <c r="AW473" i="1"/>
  <c r="AW479" i="1"/>
  <c r="AW562" i="1"/>
  <c r="AW524" i="1"/>
  <c r="AW489" i="1"/>
  <c r="AW601" i="1"/>
  <c r="AW622" i="1"/>
  <c r="AW573" i="1"/>
  <c r="AW492" i="1"/>
  <c r="AW649" i="1"/>
  <c r="AW589" i="1"/>
  <c r="AW673" i="1"/>
  <c r="AW685" i="1"/>
  <c r="AW691" i="1"/>
  <c r="AW698" i="1"/>
  <c r="AW9" i="1"/>
  <c r="AW30" i="1"/>
  <c r="AW40" i="1"/>
  <c r="AW87" i="1"/>
  <c r="AW68" i="1"/>
  <c r="AW119" i="1"/>
  <c r="AW120" i="1"/>
  <c r="AW155" i="1"/>
  <c r="AW138" i="1"/>
  <c r="AW165" i="1"/>
  <c r="AW204" i="1"/>
  <c r="AW239" i="1"/>
  <c r="AW262" i="1"/>
  <c r="AW228" i="1"/>
  <c r="AW197" i="1"/>
  <c r="AW319" i="1"/>
  <c r="AW268" i="1"/>
  <c r="AW281" i="1"/>
  <c r="AW380" i="1"/>
  <c r="AW340" i="1"/>
  <c r="AW370" i="1"/>
  <c r="AW418" i="1"/>
  <c r="AW386" i="1"/>
  <c r="AW455" i="1"/>
  <c r="AW428" i="1"/>
  <c r="AW475" i="1"/>
  <c r="AW387" i="1"/>
  <c r="AW354" i="1"/>
  <c r="AW532" i="1"/>
  <c r="AW422" i="1"/>
  <c r="AW609" i="1"/>
  <c r="AW630" i="1"/>
  <c r="AW493" i="1"/>
  <c r="AW536" i="1"/>
  <c r="AW556" i="1"/>
  <c r="AW635" i="1"/>
  <c r="AW681" i="1"/>
  <c r="AW693" i="1"/>
  <c r="AW646" i="1"/>
  <c r="AW575" i="1"/>
  <c r="AW330" i="1"/>
  <c r="AW670" i="1"/>
  <c r="AW394" i="1"/>
  <c r="AW606" i="1"/>
  <c r="AW395" i="1"/>
  <c r="AW546" i="1"/>
  <c r="AW464" i="1"/>
  <c r="AW451" i="1"/>
  <c r="AW585" i="1"/>
  <c r="AW629" i="1"/>
  <c r="AW648" i="1"/>
  <c r="AW661" i="1"/>
  <c r="AW529" i="1"/>
  <c r="AW580" i="1"/>
  <c r="AW669" i="1"/>
  <c r="AW674" i="1"/>
  <c r="AW688" i="1"/>
  <c r="AV501" i="1"/>
  <c r="AV382" i="1"/>
  <c r="AU109" i="1"/>
  <c r="AV348" i="1"/>
  <c r="AV90" i="1"/>
  <c r="AV365" i="1"/>
  <c r="AV72" i="1"/>
  <c r="AV637" i="1"/>
  <c r="AV535" i="1"/>
  <c r="AV654" i="1"/>
  <c r="AV586" i="1"/>
  <c r="AV127" i="1"/>
  <c r="AV161" i="1"/>
  <c r="AV671" i="1"/>
  <c r="AV416" i="1"/>
  <c r="AV399" i="1"/>
  <c r="AV99" i="1"/>
  <c r="AV54" i="1"/>
  <c r="AV34" i="1"/>
  <c r="AV467" i="1"/>
  <c r="AV518" i="1"/>
  <c r="AT8" i="1" l="1"/>
  <c r="AN13" i="10"/>
  <c r="AN15" i="10" s="1"/>
  <c r="BC12" i="10"/>
  <c r="BC11" i="10"/>
  <c r="BB5" i="8"/>
  <c r="AU7" i="1"/>
  <c r="AO17" i="10" s="1"/>
  <c r="BC7" i="8"/>
  <c r="BC5" i="8" s="1"/>
  <c r="AW695" i="1"/>
  <c r="AW689" i="1"/>
  <c r="AV109" i="1"/>
  <c r="BD44" i="8"/>
  <c r="BE99" i="8"/>
  <c r="BE229" i="8"/>
  <c r="BE671" i="8"/>
  <c r="BE45" i="8"/>
  <c r="BE127" i="8"/>
  <c r="BE620" i="8"/>
  <c r="BE399" i="8"/>
  <c r="BE195" i="8"/>
  <c r="BE569" i="8"/>
  <c r="BE552" i="8"/>
  <c r="BE178" i="8"/>
  <c r="BE161" i="8"/>
  <c r="BE450" i="8"/>
  <c r="BE586" i="8"/>
  <c r="BE689" i="8"/>
  <c r="BE34" i="8"/>
  <c r="BE246" i="8"/>
  <c r="BE81" i="8"/>
  <c r="BE467" i="8"/>
  <c r="BE695" i="8"/>
  <c r="BE433" i="8"/>
  <c r="BE39" i="8"/>
  <c r="BE144" i="8"/>
  <c r="BE212" i="8"/>
  <c r="BE331" i="8"/>
  <c r="BE382" i="8"/>
  <c r="BE484" i="8"/>
  <c r="BD109" i="8"/>
  <c r="BG6" i="8"/>
  <c r="BH4" i="8"/>
  <c r="BE535" i="8"/>
  <c r="BE314" i="8"/>
  <c r="BE518" i="8"/>
  <c r="BE54" i="8"/>
  <c r="BE348" i="8"/>
  <c r="BE63" i="8"/>
  <c r="BE72" i="8"/>
  <c r="BF700" i="8"/>
  <c r="BF684" i="8"/>
  <c r="BF690" i="8"/>
  <c r="BF698" i="8"/>
  <c r="BF692" i="8"/>
  <c r="BF686" i="8"/>
  <c r="BF681" i="8"/>
  <c r="BF701" i="8"/>
  <c r="BF688" i="8"/>
  <c r="BF667" i="8"/>
  <c r="BF680" i="8"/>
  <c r="BF672" i="8"/>
  <c r="BF696" i="8"/>
  <c r="BF691" i="8"/>
  <c r="BF677" i="8"/>
  <c r="BF670" i="8"/>
  <c r="BF703" i="8"/>
  <c r="BF693" i="8"/>
  <c r="BF650" i="8"/>
  <c r="BF645" i="8"/>
  <c r="BF629" i="8"/>
  <c r="BF682" i="8"/>
  <c r="BF679" i="8"/>
  <c r="BF678" i="8"/>
  <c r="BF663" i="8"/>
  <c r="BF635" i="8"/>
  <c r="BF619" i="8"/>
  <c r="BF702" i="8"/>
  <c r="BF687" i="8"/>
  <c r="BF673" i="8"/>
  <c r="BF685" i="8"/>
  <c r="BF683" i="8"/>
  <c r="BF662" i="8"/>
  <c r="BF644" i="8"/>
  <c r="BF641" i="8"/>
  <c r="BF625" i="8"/>
  <c r="BF613" i="8"/>
  <c r="BF606" i="8"/>
  <c r="BF675" i="8"/>
  <c r="BF658" i="8"/>
  <c r="BF665" i="8"/>
  <c r="BF632" i="8"/>
  <c r="BF623" i="8"/>
  <c r="BF604" i="8"/>
  <c r="BF647" i="8"/>
  <c r="BF634" i="8"/>
  <c r="BF630" i="8"/>
  <c r="BF674" i="8"/>
  <c r="BF697" i="8"/>
  <c r="BF655" i="8"/>
  <c r="BF651" i="8"/>
  <c r="BF649" i="8"/>
  <c r="BF648" i="8"/>
  <c r="BF638" i="8"/>
  <c r="BF589" i="8"/>
  <c r="BF573" i="8"/>
  <c r="BF676" i="8"/>
  <c r="BF636" i="8"/>
  <c r="BF631" i="8"/>
  <c r="BF626" i="8"/>
  <c r="BF624" i="8"/>
  <c r="BF600" i="8"/>
  <c r="BF584" i="8"/>
  <c r="BF627" i="8"/>
  <c r="BF618" i="8"/>
  <c r="BF590" i="8"/>
  <c r="BF574" i="8"/>
  <c r="BF664" i="8"/>
  <c r="BF610" i="8"/>
  <c r="BF593" i="8"/>
  <c r="BF548" i="8"/>
  <c r="BF669" i="8"/>
  <c r="BF660" i="8"/>
  <c r="BF656" i="8"/>
  <c r="BF608" i="8"/>
  <c r="BF602" i="8"/>
  <c r="BF657" i="8"/>
  <c r="BF616" i="8"/>
  <c r="BF596" i="8"/>
  <c r="BF585" i="8"/>
  <c r="BF578" i="8"/>
  <c r="BF577" i="8"/>
  <c r="BF561" i="8"/>
  <c r="BF554" i="8"/>
  <c r="BF533" i="8"/>
  <c r="BF517" i="8"/>
  <c r="BF580" i="8"/>
  <c r="BF576" i="8"/>
  <c r="BF547" i="8"/>
  <c r="BF544" i="8"/>
  <c r="BF642" i="8"/>
  <c r="BF582" i="8"/>
  <c r="BF575" i="8"/>
  <c r="BF570" i="8"/>
  <c r="BF534" i="8"/>
  <c r="BF502" i="8"/>
  <c r="BF486" i="8"/>
  <c r="BF699" i="8"/>
  <c r="BF595" i="8"/>
  <c r="BF579" i="8"/>
  <c r="BF566" i="8"/>
  <c r="BF559" i="8"/>
  <c r="BF558" i="8"/>
  <c r="BF546" i="8"/>
  <c r="BF522" i="8"/>
  <c r="BF492" i="8"/>
  <c r="BF475" i="8"/>
  <c r="BF459" i="8"/>
  <c r="BF666" i="8"/>
  <c r="BF640" i="8"/>
  <c r="BF622" i="8"/>
  <c r="BF617" i="8"/>
  <c r="BF607" i="8"/>
  <c r="BF581" i="8"/>
  <c r="BF550" i="8"/>
  <c r="BF549" i="8"/>
  <c r="BF498" i="8"/>
  <c r="BF490" i="8"/>
  <c r="BF476" i="8"/>
  <c r="BF460" i="8"/>
  <c r="BF444" i="8"/>
  <c r="BF428" i="8"/>
  <c r="BF639" i="8"/>
  <c r="BF532" i="8"/>
  <c r="BF528" i="8"/>
  <c r="BF514" i="8"/>
  <c r="BF479" i="8"/>
  <c r="BF453" i="8"/>
  <c r="BF447" i="8"/>
  <c r="BF442" i="8"/>
  <c r="BF435" i="8"/>
  <c r="BF418" i="8"/>
  <c r="BF402" i="8"/>
  <c r="BF694" i="8"/>
  <c r="BF652" i="8"/>
  <c r="BF646" i="8"/>
  <c r="BF605" i="8"/>
  <c r="BF560" i="8"/>
  <c r="BF515" i="8"/>
  <c r="BF668" i="8"/>
  <c r="BF615" i="8"/>
  <c r="BF661" i="8"/>
  <c r="BF659" i="8"/>
  <c r="BF597" i="8"/>
  <c r="BF591" i="8"/>
  <c r="BF557" i="8"/>
  <c r="BF537" i="8"/>
  <c r="BF529" i="8"/>
  <c r="BF525" i="8"/>
  <c r="BF464" i="8"/>
  <c r="BF403" i="8"/>
  <c r="BF387" i="8"/>
  <c r="BF371" i="8"/>
  <c r="BF571" i="8"/>
  <c r="BF555" i="8"/>
  <c r="BF524" i="8"/>
  <c r="BF506" i="8"/>
  <c r="BF494" i="8"/>
  <c r="BF482" i="8"/>
  <c r="BF461" i="8"/>
  <c r="BF451" i="8"/>
  <c r="BF439" i="8"/>
  <c r="BF432" i="8"/>
  <c r="BF425" i="8"/>
  <c r="BF395" i="8"/>
  <c r="BF392" i="8"/>
  <c r="BF379" i="8"/>
  <c r="BF372" i="8"/>
  <c r="BF609" i="8"/>
  <c r="BF565" i="8"/>
  <c r="BF516" i="8"/>
  <c r="BF503" i="8"/>
  <c r="BF457" i="8"/>
  <c r="BF452" i="8"/>
  <c r="BF431" i="8"/>
  <c r="BF424" i="8"/>
  <c r="BF359" i="8"/>
  <c r="BF628" i="8"/>
  <c r="BF568" i="8"/>
  <c r="BF551" i="8"/>
  <c r="BF521" i="8"/>
  <c r="BF511" i="8"/>
  <c r="BF653" i="8"/>
  <c r="BF611" i="8"/>
  <c r="BF594" i="8"/>
  <c r="BF536" i="8"/>
  <c r="BF508" i="8"/>
  <c r="BF472" i="8"/>
  <c r="BF458" i="8"/>
  <c r="BF412" i="8"/>
  <c r="BF406" i="8"/>
  <c r="BF389" i="8"/>
  <c r="BF572" i="8"/>
  <c r="BF564" i="8"/>
  <c r="BF543" i="8"/>
  <c r="BF531" i="8"/>
  <c r="BF495" i="8"/>
  <c r="BF477" i="8"/>
  <c r="BF449" i="8"/>
  <c r="BF398" i="8"/>
  <c r="BF391" i="8"/>
  <c r="BF381" i="8"/>
  <c r="BF341" i="8"/>
  <c r="BF325" i="8"/>
  <c r="BF309" i="8"/>
  <c r="BF293" i="8"/>
  <c r="BF277" i="8"/>
  <c r="BF261" i="8"/>
  <c r="BF245" i="8"/>
  <c r="BF213" i="8"/>
  <c r="BF197" i="8"/>
  <c r="BF181" i="8"/>
  <c r="BF165" i="8"/>
  <c r="BF149" i="8"/>
  <c r="BF614" i="8"/>
  <c r="BF468" i="8"/>
  <c r="BF463" i="8"/>
  <c r="BF454" i="8"/>
  <c r="BF426" i="8"/>
  <c r="BF352" i="8"/>
  <c r="BF336" i="8"/>
  <c r="BF320" i="8"/>
  <c r="BF304" i="8"/>
  <c r="BF288" i="8"/>
  <c r="BF272" i="8"/>
  <c r="BF256" i="8"/>
  <c r="BF240" i="8"/>
  <c r="BF224" i="8"/>
  <c r="BF208" i="8"/>
  <c r="BF192" i="8"/>
  <c r="BF176" i="8"/>
  <c r="BF160" i="8"/>
  <c r="BF643" i="8"/>
  <c r="BF633" i="8"/>
  <c r="BF599" i="8"/>
  <c r="BF598" i="8"/>
  <c r="BF556" i="8"/>
  <c r="BF545" i="8"/>
  <c r="BF601" i="8"/>
  <c r="BF540" i="8"/>
  <c r="BF446" i="8"/>
  <c r="BF422" i="8"/>
  <c r="BF413" i="8"/>
  <c r="BF384" i="8"/>
  <c r="BF376" i="8"/>
  <c r="BF369" i="8"/>
  <c r="BF363" i="8"/>
  <c r="BF342" i="8"/>
  <c r="BF326" i="8"/>
  <c r="BF310" i="8"/>
  <c r="BF294" i="8"/>
  <c r="BF278" i="8"/>
  <c r="BF262" i="8"/>
  <c r="BF230" i="8"/>
  <c r="BF214" i="8"/>
  <c r="BF198" i="8"/>
  <c r="BF182" i="8"/>
  <c r="BF166" i="8"/>
  <c r="BF150" i="8"/>
  <c r="BF587" i="8"/>
  <c r="BF541" i="8"/>
  <c r="BF491" i="8"/>
  <c r="BF489" i="8"/>
  <c r="BF481" i="8"/>
  <c r="BF469" i="8"/>
  <c r="BF409" i="8"/>
  <c r="BF351" i="8"/>
  <c r="BF332" i="8"/>
  <c r="BF295" i="8"/>
  <c r="BF287" i="8"/>
  <c r="BF268" i="8"/>
  <c r="BF231" i="8"/>
  <c r="BF203" i="8"/>
  <c r="BF588" i="8"/>
  <c r="BF583" i="8"/>
  <c r="BF441" i="8"/>
  <c r="BF429" i="8"/>
  <c r="BF404" i="8"/>
  <c r="BF390" i="8"/>
  <c r="BF362" i="8"/>
  <c r="BF323" i="8"/>
  <c r="BF259" i="8"/>
  <c r="BF250" i="8"/>
  <c r="BF222" i="8"/>
  <c r="BF500" i="8"/>
  <c r="BF493" i="8"/>
  <c r="BF417" i="8"/>
  <c r="BF427" i="8"/>
  <c r="BF408" i="8"/>
  <c r="BF394" i="8"/>
  <c r="BF370" i="8"/>
  <c r="BF368" i="8"/>
  <c r="BF349" i="8"/>
  <c r="BF340" i="8"/>
  <c r="BF321" i="8"/>
  <c r="BF312" i="8"/>
  <c r="BF285" i="8"/>
  <c r="BF276" i="8"/>
  <c r="BF257" i="8"/>
  <c r="BF248" i="8"/>
  <c r="BF220" i="8"/>
  <c r="BF211" i="8"/>
  <c r="BF553" i="8"/>
  <c r="BF621" i="8"/>
  <c r="BF612" i="8"/>
  <c r="BF509" i="8"/>
  <c r="BF507" i="8"/>
  <c r="BF562" i="8"/>
  <c r="BF538" i="8"/>
  <c r="BF519" i="8"/>
  <c r="BF499" i="8"/>
  <c r="BF563" i="8"/>
  <c r="BF542" i="8"/>
  <c r="BF520" i="8"/>
  <c r="BF470" i="8"/>
  <c r="BF462" i="8"/>
  <c r="BF420" i="8"/>
  <c r="BF567" i="8"/>
  <c r="BF539" i="8"/>
  <c r="BF530" i="8"/>
  <c r="BF504" i="8"/>
  <c r="BF488" i="8"/>
  <c r="BF527" i="8"/>
  <c r="BF474" i="8"/>
  <c r="BF592" i="8"/>
  <c r="BF485" i="8"/>
  <c r="BF473" i="8"/>
  <c r="BF496" i="8"/>
  <c r="BF510" i="8"/>
  <c r="BF497" i="8"/>
  <c r="BF523" i="8"/>
  <c r="BF465" i="8"/>
  <c r="BF471" i="8"/>
  <c r="BF456" i="8"/>
  <c r="BF414" i="8"/>
  <c r="BF487" i="8"/>
  <c r="BF512" i="8"/>
  <c r="BF443" i="8"/>
  <c r="BF478" i="8"/>
  <c r="BF455" i="8"/>
  <c r="BF438" i="8"/>
  <c r="BF393" i="8"/>
  <c r="BF374" i="8"/>
  <c r="BF364" i="8"/>
  <c r="BF483" i="8"/>
  <c r="BF448" i="8"/>
  <c r="BF378" i="8"/>
  <c r="BF440" i="8"/>
  <c r="BF360" i="8"/>
  <c r="BF423" i="8"/>
  <c r="BF513" i="8"/>
  <c r="BF377" i="8"/>
  <c r="BF415" i="8"/>
  <c r="BF411" i="8"/>
  <c r="BF407" i="8"/>
  <c r="BF375" i="8"/>
  <c r="BF358" i="8"/>
  <c r="BF346" i="8"/>
  <c r="BF335" i="8"/>
  <c r="BF324" i="8"/>
  <c r="BF385" i="8"/>
  <c r="BF344" i="8"/>
  <c r="BF333" i="8"/>
  <c r="BF329" i="8"/>
  <c r="BF307" i="8"/>
  <c r="BF305" i="8"/>
  <c r="BF303" i="8"/>
  <c r="BF292" i="8"/>
  <c r="BF281" i="8"/>
  <c r="BF279" i="8"/>
  <c r="BF419" i="8"/>
  <c r="BF355" i="8"/>
  <c r="BF330" i="8"/>
  <c r="BF434" i="8"/>
  <c r="BF386" i="8"/>
  <c r="BF354" i="8"/>
  <c r="BF347" i="8"/>
  <c r="BF343" i="8"/>
  <c r="BF338" i="8"/>
  <c r="BF317" i="8"/>
  <c r="BF437" i="8"/>
  <c r="BF337" i="8"/>
  <c r="BF254" i="8"/>
  <c r="BF505" i="8"/>
  <c r="BF400" i="8"/>
  <c r="BF397" i="8"/>
  <c r="BF380" i="8"/>
  <c r="BF328" i="8"/>
  <c r="BF306" i="8"/>
  <c r="BF301" i="8"/>
  <c r="BF270" i="8"/>
  <c r="BF265" i="8"/>
  <c r="BF223" i="8"/>
  <c r="BF410" i="8"/>
  <c r="BF383" i="8"/>
  <c r="BF361" i="8"/>
  <c r="BF316" i="8"/>
  <c r="BF291" i="8"/>
  <c r="BF252" i="8"/>
  <c r="BF244" i="8"/>
  <c r="BF234" i="8"/>
  <c r="BF218" i="8"/>
  <c r="BF190" i="8"/>
  <c r="BF171" i="8"/>
  <c r="BF436" i="8"/>
  <c r="BF373" i="8"/>
  <c r="BF345" i="8"/>
  <c r="BF275" i="8"/>
  <c r="BF258" i="8"/>
  <c r="BF249" i="8"/>
  <c r="BF241" i="8"/>
  <c r="BF236" i="8"/>
  <c r="BF228" i="8"/>
  <c r="BF199" i="8"/>
  <c r="BF189" i="8"/>
  <c r="BF180" i="8"/>
  <c r="BF302" i="8"/>
  <c r="BF526" i="8"/>
  <c r="BF480" i="8"/>
  <c r="BF318" i="8"/>
  <c r="BF255" i="8"/>
  <c r="BF235" i="8"/>
  <c r="BF206" i="8"/>
  <c r="BF162" i="8"/>
  <c r="BF153" i="8"/>
  <c r="BF132" i="8"/>
  <c r="BF116" i="8"/>
  <c r="BF298" i="8"/>
  <c r="BF269" i="8"/>
  <c r="BF193" i="8"/>
  <c r="BF152" i="8"/>
  <c r="BF430" i="8"/>
  <c r="BF396" i="8"/>
  <c r="BF350" i="8"/>
  <c r="BF313" i="8"/>
  <c r="BF300" i="8"/>
  <c r="BF273" i="8"/>
  <c r="BF242" i="8"/>
  <c r="BF233" i="8"/>
  <c r="BF271" i="8"/>
  <c r="BF207" i="8"/>
  <c r="BF185" i="8"/>
  <c r="BF151" i="8"/>
  <c r="BF140" i="8"/>
  <c r="BF124" i="8"/>
  <c r="BF118" i="8"/>
  <c r="BF88" i="8"/>
  <c r="BF366" i="8"/>
  <c r="BF356" i="8"/>
  <c r="BF243" i="8"/>
  <c r="BF232" i="8"/>
  <c r="BF225" i="8"/>
  <c r="BF154" i="8"/>
  <c r="BF147" i="8"/>
  <c r="BF121" i="8"/>
  <c r="BF115" i="8"/>
  <c r="BF112" i="8"/>
  <c r="BF103" i="8"/>
  <c r="BF357" i="8"/>
  <c r="BF334" i="8"/>
  <c r="BF327" i="8"/>
  <c r="BF319" i="8"/>
  <c r="BF253" i="8"/>
  <c r="BF247" i="8"/>
  <c r="BF219" i="8"/>
  <c r="BF196" i="8"/>
  <c r="BF155" i="8"/>
  <c r="BF129" i="8"/>
  <c r="BF100" i="8"/>
  <c r="BF84" i="8"/>
  <c r="BF367" i="8"/>
  <c r="BF200" i="8"/>
  <c r="BF136" i="8"/>
  <c r="BF95" i="8"/>
  <c r="BF79" i="8"/>
  <c r="BF67" i="8"/>
  <c r="BF56" i="8"/>
  <c r="BF40" i="8"/>
  <c r="BF339" i="8"/>
  <c r="BF296" i="8"/>
  <c r="BF260" i="8"/>
  <c r="BF226" i="8"/>
  <c r="BF145" i="8"/>
  <c r="BF125" i="8"/>
  <c r="BF111" i="8"/>
  <c r="BF82" i="8"/>
  <c r="BF76" i="8"/>
  <c r="BF73" i="8"/>
  <c r="BF60" i="8"/>
  <c r="BF51" i="8"/>
  <c r="BF35" i="8"/>
  <c r="BF353" i="8"/>
  <c r="BF284" i="8"/>
  <c r="BF191" i="8"/>
  <c r="BF405" i="8"/>
  <c r="BF322" i="8"/>
  <c r="BF308" i="8"/>
  <c r="BF283" i="8"/>
  <c r="BF282" i="8"/>
  <c r="BF227" i="8"/>
  <c r="BF143" i="8"/>
  <c r="BF59" i="8"/>
  <c r="BF53" i="8"/>
  <c r="BF21" i="8"/>
  <c r="BF194" i="8"/>
  <c r="BF119" i="8"/>
  <c r="BF65" i="8"/>
  <c r="BF466" i="8"/>
  <c r="BF274" i="8"/>
  <c r="BF188" i="8"/>
  <c r="BF114" i="8"/>
  <c r="BF97" i="8"/>
  <c r="BF94" i="8"/>
  <c r="BF80" i="8"/>
  <c r="BF66" i="8"/>
  <c r="BF50" i="8"/>
  <c r="BF47" i="8"/>
  <c r="BF41" i="8"/>
  <c r="BF16" i="8"/>
  <c r="BF137" i="8"/>
  <c r="BF133" i="8"/>
  <c r="BF104" i="8"/>
  <c r="BF445" i="8"/>
  <c r="BF401" i="8"/>
  <c r="BF251" i="8"/>
  <c r="BF239" i="8"/>
  <c r="BF169" i="8"/>
  <c r="BF102" i="8"/>
  <c r="BF83" i="8"/>
  <c r="BF58" i="8"/>
  <c r="BF17" i="8"/>
  <c r="BF388" i="8"/>
  <c r="BF138" i="8"/>
  <c r="BF113" i="8"/>
  <c r="BF101" i="8"/>
  <c r="BF91" i="8"/>
  <c r="BF69" i="8"/>
  <c r="BF29" i="8"/>
  <c r="BF23" i="8"/>
  <c r="BF15" i="8"/>
  <c r="BF85" i="8"/>
  <c r="BF37" i="8"/>
  <c r="BF33" i="8"/>
  <c r="BF14" i="8"/>
  <c r="BF315" i="8"/>
  <c r="BF186" i="8"/>
  <c r="BF167" i="8"/>
  <c r="BF159" i="8"/>
  <c r="BF156" i="8"/>
  <c r="BF238" i="8"/>
  <c r="BF237" i="8"/>
  <c r="BF148" i="8"/>
  <c r="BF106" i="8"/>
  <c r="BF22" i="8"/>
  <c r="BF130" i="8"/>
  <c r="BF311" i="8"/>
  <c r="BF202" i="8"/>
  <c r="BF107" i="8"/>
  <c r="BF105" i="8"/>
  <c r="BF98" i="8"/>
  <c r="BF71" i="8"/>
  <c r="BF52" i="8"/>
  <c r="BF13" i="8"/>
  <c r="BF290" i="8"/>
  <c r="BF205" i="8"/>
  <c r="BF204" i="8"/>
  <c r="BF164" i="8"/>
  <c r="BF30" i="8"/>
  <c r="BF12" i="8"/>
  <c r="BF221" i="8"/>
  <c r="BF158" i="8"/>
  <c r="BF266" i="8"/>
  <c r="BF175" i="8"/>
  <c r="BF126" i="8"/>
  <c r="BF120" i="8"/>
  <c r="BF108" i="8"/>
  <c r="BF96" i="8"/>
  <c r="BF68" i="8"/>
  <c r="BF20" i="8"/>
  <c r="BF11" i="8"/>
  <c r="BF421" i="8"/>
  <c r="BF215" i="8"/>
  <c r="BF201" i="8"/>
  <c r="BF179" i="8"/>
  <c r="BF174" i="8"/>
  <c r="BF170" i="8"/>
  <c r="BF142" i="8"/>
  <c r="BF38" i="8"/>
  <c r="BF31" i="8"/>
  <c r="BF286" i="8"/>
  <c r="BF184" i="8"/>
  <c r="BF163" i="8"/>
  <c r="BF139" i="8"/>
  <c r="BF70" i="8"/>
  <c r="BF62" i="8"/>
  <c r="BF216" i="8"/>
  <c r="BF173" i="8"/>
  <c r="BF131" i="8"/>
  <c r="BF187" i="8"/>
  <c r="BF135" i="8"/>
  <c r="BF25" i="8"/>
  <c r="BF93" i="8"/>
  <c r="BF289" i="8"/>
  <c r="BF86" i="8"/>
  <c r="BF78" i="8"/>
  <c r="BF92" i="8"/>
  <c r="BF27" i="8"/>
  <c r="BF210" i="8"/>
  <c r="BF183" i="8"/>
  <c r="BF122" i="8"/>
  <c r="BF61" i="8"/>
  <c r="BF32" i="8"/>
  <c r="BF19" i="8"/>
  <c r="BF77" i="8"/>
  <c r="BF26" i="8"/>
  <c r="BF264" i="8"/>
  <c r="BF64" i="8"/>
  <c r="BF43" i="8"/>
  <c r="BF157" i="8"/>
  <c r="BF177" i="8"/>
  <c r="BF168" i="8"/>
  <c r="BF128" i="8"/>
  <c r="BF75" i="8"/>
  <c r="BF267" i="8"/>
  <c r="BF87" i="8"/>
  <c r="BF55" i="8"/>
  <c r="BF42" i="8"/>
  <c r="BF9" i="8"/>
  <c r="BF134" i="8"/>
  <c r="BF18" i="8"/>
  <c r="BF24" i="8"/>
  <c r="BF299" i="8"/>
  <c r="BF89" i="8"/>
  <c r="BF48" i="8"/>
  <c r="BF209" i="8"/>
  <c r="BF172" i="8"/>
  <c r="BF36" i="8"/>
  <c r="BF74" i="8"/>
  <c r="BF49" i="8"/>
  <c r="BF217" i="8"/>
  <c r="BF46" i="8"/>
  <c r="BF146" i="8"/>
  <c r="BF141" i="8"/>
  <c r="BF28" i="8"/>
  <c r="BF10" i="8"/>
  <c r="BF117" i="8"/>
  <c r="BF57" i="8"/>
  <c r="BF123" i="8"/>
  <c r="BE297" i="8"/>
  <c r="BE263" i="8"/>
  <c r="BE280" i="8"/>
  <c r="BE637" i="8"/>
  <c r="BE365" i="8"/>
  <c r="BE603" i="8"/>
  <c r="BE654" i="8"/>
  <c r="BE110" i="8"/>
  <c r="BE90" i="8"/>
  <c r="BE501" i="8"/>
  <c r="BE416" i="8"/>
  <c r="AW314" i="1"/>
  <c r="AW39" i="1"/>
  <c r="AW501" i="1"/>
  <c r="AW450" i="1"/>
  <c r="AW178" i="1"/>
  <c r="AW297" i="1"/>
  <c r="AW382" i="1"/>
  <c r="AY6" i="1"/>
  <c r="AZ4" i="1"/>
  <c r="AW45" i="1"/>
  <c r="AW144" i="1"/>
  <c r="AW72" i="1"/>
  <c r="AW569" i="1"/>
  <c r="AW620" i="1"/>
  <c r="AW90" i="1"/>
  <c r="AW280" i="1"/>
  <c r="AW195" i="1"/>
  <c r="AW365" i="1"/>
  <c r="AW212" i="1"/>
  <c r="AW110" i="1"/>
  <c r="AX27" i="1"/>
  <c r="AX22" i="1"/>
  <c r="AX50" i="1"/>
  <c r="AX26" i="1"/>
  <c r="AX111" i="1"/>
  <c r="AX131" i="1"/>
  <c r="AX104" i="1"/>
  <c r="AX158" i="1"/>
  <c r="AX176" i="1"/>
  <c r="AX156" i="1"/>
  <c r="AX214" i="1"/>
  <c r="AX266" i="1"/>
  <c r="AX199" i="1"/>
  <c r="AX257" i="1"/>
  <c r="AX227" i="1"/>
  <c r="AX269" i="1"/>
  <c r="AX293" i="1"/>
  <c r="AX359" i="1"/>
  <c r="AX334" i="1"/>
  <c r="AX379" i="1"/>
  <c r="AX393" i="1"/>
  <c r="AX300" i="1"/>
  <c r="AX363" i="1"/>
  <c r="AX439" i="1"/>
  <c r="AX462" i="1"/>
  <c r="AX475" i="1"/>
  <c r="AX457" i="1"/>
  <c r="AX525" i="1"/>
  <c r="AX500" i="1"/>
  <c r="AX448" i="1"/>
  <c r="AX617" i="1"/>
  <c r="AX630" i="1"/>
  <c r="AX547" i="1"/>
  <c r="AX521" i="1"/>
  <c r="AX641" i="1"/>
  <c r="AX571" i="1"/>
  <c r="AX661" i="1"/>
  <c r="AX664" i="1"/>
  <c r="AX687" i="1"/>
  <c r="AX656" i="1"/>
  <c r="AX14" i="1"/>
  <c r="AX323" i="1"/>
  <c r="AX461" i="1"/>
  <c r="AX534" i="1"/>
  <c r="AX632" i="1"/>
  <c r="AX330" i="1"/>
  <c r="AX456" i="1"/>
  <c r="AX558" i="1"/>
  <c r="AX10" i="1"/>
  <c r="AX83" i="1"/>
  <c r="AX87" i="1"/>
  <c r="AX141" i="1"/>
  <c r="AX169" i="1"/>
  <c r="AX201" i="1"/>
  <c r="AX228" i="1"/>
  <c r="AX338" i="1"/>
  <c r="AX368" i="1"/>
  <c r="AX357" i="1"/>
  <c r="AX486" i="1"/>
  <c r="AX510" i="1"/>
  <c r="AX492" i="1"/>
  <c r="AX581" i="1"/>
  <c r="AX588" i="1"/>
  <c r="AX682" i="1"/>
  <c r="AX16" i="1"/>
  <c r="AX171" i="1"/>
  <c r="AX251" i="1"/>
  <c r="AX259" i="1"/>
  <c r="AX361" i="1"/>
  <c r="AX437" i="1"/>
  <c r="AX531" i="1"/>
  <c r="AX658" i="1"/>
  <c r="AX592" i="1"/>
  <c r="AX21" i="1"/>
  <c r="AX142" i="1"/>
  <c r="AX203" i="1"/>
  <c r="AX238" i="1"/>
  <c r="AX281" i="1"/>
  <c r="AX401" i="1"/>
  <c r="AX559" i="1"/>
  <c r="AX514" i="1"/>
  <c r="AX607" i="1"/>
  <c r="AX32" i="1"/>
  <c r="AX150" i="1"/>
  <c r="AX224" i="1"/>
  <c r="AX362" i="1"/>
  <c r="AX432" i="1"/>
  <c r="AX567" i="1"/>
  <c r="AX540" i="1"/>
  <c r="AX80" i="1"/>
  <c r="AX121" i="1"/>
  <c r="AX197" i="1"/>
  <c r="AX209" i="1"/>
  <c r="AX262" i="1"/>
  <c r="AX248" i="1"/>
  <c r="AX398" i="1"/>
  <c r="AX423" i="1"/>
  <c r="AX469" i="1"/>
  <c r="AX553" i="1"/>
  <c r="AX686" i="1"/>
  <c r="AX37" i="1"/>
  <c r="AX129" i="1"/>
  <c r="AX217" i="1"/>
  <c r="AX286" i="1"/>
  <c r="AX328" i="1"/>
  <c r="AX434" i="1"/>
  <c r="AX530" i="1"/>
  <c r="AX621" i="1"/>
  <c r="AX648" i="1"/>
  <c r="AX78" i="1"/>
  <c r="AX256" i="1"/>
  <c r="AX333" i="1"/>
  <c r="AX485" i="1"/>
  <c r="AX584" i="1"/>
  <c r="AX655" i="1"/>
  <c r="AX38" i="1"/>
  <c r="AX49" i="1"/>
  <c r="AX18" i="1"/>
  <c r="AX64" i="1"/>
  <c r="AX95" i="1"/>
  <c r="AX138" i="1"/>
  <c r="AX112" i="1"/>
  <c r="AX166" i="1"/>
  <c r="AX186" i="1"/>
  <c r="AX149" i="1"/>
  <c r="AX222" i="1"/>
  <c r="AX274" i="1"/>
  <c r="AX179" i="1"/>
  <c r="AX267" i="1"/>
  <c r="AX234" i="1"/>
  <c r="AX283" i="1"/>
  <c r="AX273" i="1"/>
  <c r="AX240" i="1"/>
  <c r="AX347" i="1"/>
  <c r="AX387" i="1"/>
  <c r="AX403" i="1"/>
  <c r="AX326" i="1"/>
  <c r="AX404" i="1"/>
  <c r="AX447" i="1"/>
  <c r="AX406" i="1"/>
  <c r="AX483" i="1"/>
  <c r="AX468" i="1"/>
  <c r="AX533" i="1"/>
  <c r="AX482" i="1"/>
  <c r="AX459" i="1"/>
  <c r="AX625" i="1"/>
  <c r="AX472" i="1"/>
  <c r="AX479" i="1"/>
  <c r="AX572" i="1"/>
  <c r="AX649" i="1"/>
  <c r="AX599" i="1"/>
  <c r="AX665" i="1"/>
  <c r="AX672" i="1"/>
  <c r="AX610" i="1"/>
  <c r="AX555" i="1"/>
  <c r="AX69" i="1"/>
  <c r="AX211" i="1"/>
  <c r="AX309" i="1"/>
  <c r="AX380" i="1"/>
  <c r="AX428" i="1"/>
  <c r="AX440" i="1"/>
  <c r="AX489" i="1"/>
  <c r="AX624" i="1"/>
  <c r="AX11" i="1"/>
  <c r="AX140" i="1"/>
  <c r="AX133" i="1"/>
  <c r="AX182" i="1"/>
  <c r="AX276" i="1"/>
  <c r="AX388" i="1"/>
  <c r="AX355" i="1"/>
  <c r="AX415" i="1"/>
  <c r="AX565" i="1"/>
  <c r="AX545" i="1"/>
  <c r="AX644" i="1"/>
  <c r="AX570" i="1"/>
  <c r="AX55" i="1"/>
  <c r="AX154" i="1"/>
  <c r="AX239" i="1"/>
  <c r="AX325" i="1"/>
  <c r="AX284" i="1"/>
  <c r="AX378" i="1"/>
  <c r="AX430" i="1"/>
  <c r="AX543" i="1"/>
  <c r="AX652" i="1"/>
  <c r="AX647" i="1"/>
  <c r="AX29" i="1"/>
  <c r="AX114" i="1"/>
  <c r="AX146" i="1"/>
  <c r="AX198" i="1"/>
  <c r="AX285" i="1"/>
  <c r="AX367" i="1"/>
  <c r="AX445" i="1"/>
  <c r="AX536" i="1"/>
  <c r="AX589" i="1"/>
  <c r="AX564" i="1"/>
  <c r="AX33" i="1"/>
  <c r="AX159" i="1"/>
  <c r="AX216" i="1"/>
  <c r="AX236" i="1"/>
  <c r="AX341" i="1"/>
  <c r="AX402" i="1"/>
  <c r="AX480" i="1"/>
  <c r="AX548" i="1"/>
  <c r="AX597" i="1"/>
  <c r="AX663" i="1"/>
  <c r="AX703" i="1"/>
  <c r="AX36" i="1"/>
  <c r="AX94" i="1"/>
  <c r="AX200" i="1"/>
  <c r="AX289" i="1"/>
  <c r="AX303" i="1"/>
  <c r="AX488" i="1"/>
  <c r="AX574" i="1"/>
  <c r="AX640" i="1"/>
  <c r="AX17" i="1"/>
  <c r="AX123" i="1"/>
  <c r="AX175" i="1"/>
  <c r="AX148" i="1"/>
  <c r="AX206" i="1"/>
  <c r="AX241" i="1"/>
  <c r="AX310" i="1"/>
  <c r="AX312" i="1"/>
  <c r="AX418" i="1"/>
  <c r="AX464" i="1"/>
  <c r="AX522" i="1"/>
  <c r="AX582" i="1"/>
  <c r="AX613" i="1"/>
  <c r="AX676" i="1"/>
  <c r="AX645" i="1"/>
  <c r="AX667" i="1"/>
  <c r="AX40" i="1"/>
  <c r="AX89" i="1"/>
  <c r="AX170" i="1"/>
  <c r="AX244" i="1"/>
  <c r="AX318" i="1"/>
  <c r="AX324" i="1"/>
  <c r="AX431" i="1"/>
  <c r="AX487" i="1"/>
  <c r="AX453" i="1"/>
  <c r="AX576" i="1"/>
  <c r="AX618" i="1"/>
  <c r="AX694" i="1"/>
  <c r="AX699" i="1"/>
  <c r="AX53" i="1"/>
  <c r="AX213" i="1"/>
  <c r="AX358" i="1"/>
  <c r="AX512" i="1"/>
  <c r="AX692" i="1"/>
  <c r="AX46" i="1"/>
  <c r="AX35" i="1"/>
  <c r="AX67" i="1"/>
  <c r="AX71" i="1"/>
  <c r="AX100" i="1"/>
  <c r="AX143" i="1"/>
  <c r="AX117" i="1"/>
  <c r="AX174" i="1"/>
  <c r="AX194" i="1"/>
  <c r="AX165" i="1"/>
  <c r="AX204" i="1"/>
  <c r="AX184" i="1"/>
  <c r="AX237" i="1"/>
  <c r="AX272" i="1"/>
  <c r="AX292" i="1"/>
  <c r="AX243" i="1"/>
  <c r="AX294" i="1"/>
  <c r="AX299" i="1"/>
  <c r="AX350" i="1"/>
  <c r="AX308" i="1"/>
  <c r="AX411" i="1"/>
  <c r="AX381" i="1"/>
  <c r="AX412" i="1"/>
  <c r="AX455" i="1"/>
  <c r="AX435" i="1"/>
  <c r="AX491" i="1"/>
  <c r="AX474" i="1"/>
  <c r="AX541" i="1"/>
  <c r="AX497" i="1"/>
  <c r="AX451" i="1"/>
  <c r="AX633" i="1"/>
  <c r="AX495" i="1"/>
  <c r="AX498" i="1"/>
  <c r="AX580" i="1"/>
  <c r="AX429" i="1"/>
  <c r="AX602" i="1"/>
  <c r="AX673" i="1"/>
  <c r="AX680" i="1"/>
  <c r="AX635" i="1"/>
  <c r="AX619" i="1"/>
  <c r="AX366" i="1"/>
  <c r="AX634" i="1"/>
  <c r="AX43" i="1"/>
  <c r="AX57" i="1"/>
  <c r="AX125" i="1"/>
  <c r="AX168" i="1"/>
  <c r="AX226" i="1"/>
  <c r="AX317" i="1"/>
  <c r="AX320" i="1"/>
  <c r="AX356" i="1"/>
  <c r="AX478" i="1"/>
  <c r="AX527" i="1"/>
  <c r="AX573" i="1"/>
  <c r="AX490" i="1"/>
  <c r="AX616" i="1"/>
  <c r="AX344" i="1"/>
  <c r="AX528" i="1"/>
  <c r="AX52" i="1"/>
  <c r="AX107" i="1"/>
  <c r="AX147" i="1"/>
  <c r="AX230" i="1"/>
  <c r="AX332" i="1"/>
  <c r="AX392" i="1"/>
  <c r="AX551" i="1"/>
  <c r="AX444" i="1"/>
  <c r="AX60" i="1"/>
  <c r="AX115" i="1"/>
  <c r="AX126" i="1"/>
  <c r="AX181" i="1"/>
  <c r="AX255" i="1"/>
  <c r="AX264" i="1"/>
  <c r="AX354" i="1"/>
  <c r="AX384" i="1"/>
  <c r="AX417" i="1"/>
  <c r="AX502" i="1"/>
  <c r="AX503" i="1"/>
  <c r="AX539" i="1"/>
  <c r="AX583" i="1"/>
  <c r="AX638" i="1"/>
  <c r="AX41" i="1"/>
  <c r="AX189" i="1"/>
  <c r="AX187" i="1"/>
  <c r="AX337" i="1"/>
  <c r="AX391" i="1"/>
  <c r="AX436" i="1"/>
  <c r="AX505" i="1"/>
  <c r="AX550" i="1"/>
  <c r="AX668" i="1"/>
  <c r="AX650" i="1"/>
  <c r="AX19" i="1"/>
  <c r="AX223" i="1"/>
  <c r="AX345" i="1"/>
  <c r="AX383" i="1"/>
  <c r="AX413" i="1"/>
  <c r="AX615" i="1"/>
  <c r="AX639" i="1"/>
  <c r="AX15" i="1"/>
  <c r="AX205" i="1"/>
  <c r="AX249" i="1"/>
  <c r="AX316" i="1"/>
  <c r="AX400" i="1"/>
  <c r="AX460" i="1"/>
  <c r="AX577" i="1"/>
  <c r="AX684" i="1"/>
  <c r="AX47" i="1"/>
  <c r="AX106" i="1"/>
  <c r="AX139" i="1"/>
  <c r="AX119" i="1"/>
  <c r="AX145" i="1"/>
  <c r="AX153" i="1"/>
  <c r="AX225" i="1"/>
  <c r="AX252" i="1"/>
  <c r="AX282" i="1"/>
  <c r="AX298" i="1"/>
  <c r="AX315" i="1"/>
  <c r="AX329" i="1"/>
  <c r="AX408" i="1"/>
  <c r="AX442" i="1"/>
  <c r="AX466" i="1"/>
  <c r="AX538" i="1"/>
  <c r="AX585" i="1"/>
  <c r="AX629" i="1"/>
  <c r="AX623" i="1"/>
  <c r="AX626" i="1"/>
  <c r="AX702" i="1"/>
  <c r="AX9" i="1"/>
  <c r="AX61" i="1"/>
  <c r="AX79" i="1"/>
  <c r="AX82" i="1"/>
  <c r="AX108" i="1"/>
  <c r="AX102" i="1"/>
  <c r="AX120" i="1"/>
  <c r="AX128" i="1"/>
  <c r="AX177" i="1"/>
  <c r="AX185" i="1"/>
  <c r="AX163" i="1"/>
  <c r="AX232" i="1"/>
  <c r="AX245" i="1"/>
  <c r="AX279" i="1"/>
  <c r="AX301" i="1"/>
  <c r="AX122" i="1"/>
  <c r="AX319" i="1"/>
  <c r="AX304" i="1"/>
  <c r="AX372" i="1"/>
  <c r="AX349" i="1"/>
  <c r="AX419" i="1"/>
  <c r="AX394" i="1"/>
  <c r="AX420" i="1"/>
  <c r="AX463" i="1"/>
  <c r="AX470" i="1"/>
  <c r="AX499" i="1"/>
  <c r="AX421" i="1"/>
  <c r="AX549" i="1"/>
  <c r="AX511" i="1"/>
  <c r="AX458" i="1"/>
  <c r="AX409" i="1"/>
  <c r="AX516" i="1"/>
  <c r="AX526" i="1"/>
  <c r="AX561" i="1"/>
  <c r="AX524" i="1"/>
  <c r="AX604" i="1"/>
  <c r="AX681" i="1"/>
  <c r="AX688" i="1"/>
  <c r="AX669" i="1"/>
  <c r="AX690" i="1"/>
  <c r="AX76" i="1"/>
  <c r="AX56" i="1"/>
  <c r="AX113" i="1"/>
  <c r="AX134" i="1"/>
  <c r="AX135" i="1"/>
  <c r="AX130" i="1"/>
  <c r="AX162" i="1"/>
  <c r="AX193" i="1"/>
  <c r="AX219" i="1"/>
  <c r="AX160" i="1"/>
  <c r="AX287" i="1"/>
  <c r="AX291" i="1"/>
  <c r="AX307" i="1"/>
  <c r="AX277" i="1"/>
  <c r="AX427" i="1"/>
  <c r="AX397" i="1"/>
  <c r="AX507" i="1"/>
  <c r="AX557" i="1"/>
  <c r="AX519" i="1"/>
  <c r="AX542" i="1"/>
  <c r="AX529" i="1"/>
  <c r="AX636" i="1"/>
  <c r="AX697" i="1"/>
  <c r="AX693" i="1"/>
  <c r="AX42" i="1"/>
  <c r="AX58" i="1"/>
  <c r="AX97" i="1"/>
  <c r="AX88" i="1"/>
  <c r="AX220" i="1"/>
  <c r="AX313" i="1"/>
  <c r="AX369" i="1"/>
  <c r="AX471" i="1"/>
  <c r="AX515" i="1"/>
  <c r="AX537" i="1"/>
  <c r="AX587" i="1"/>
  <c r="AX675" i="1"/>
  <c r="AX51" i="1"/>
  <c r="AX91" i="1"/>
  <c r="AX157" i="1"/>
  <c r="AX208" i="1"/>
  <c r="AX288" i="1"/>
  <c r="AX370" i="1"/>
  <c r="AX424" i="1"/>
  <c r="AX377" i="1"/>
  <c r="AX560" i="1"/>
  <c r="AX579" i="1"/>
  <c r="AX595" i="1"/>
  <c r="AX575" i="1"/>
  <c r="AX59" i="1"/>
  <c r="AX132" i="1"/>
  <c r="AX190" i="1"/>
  <c r="AX247" i="1"/>
  <c r="AX218" i="1"/>
  <c r="AX346" i="1"/>
  <c r="AX376" i="1"/>
  <c r="AX389" i="1"/>
  <c r="AX494" i="1"/>
  <c r="AX441" i="1"/>
  <c r="AX563" i="1"/>
  <c r="AX660" i="1"/>
  <c r="AX631" i="1"/>
  <c r="AX691" i="1"/>
  <c r="AX24" i="1"/>
  <c r="AX172" i="1"/>
  <c r="AX295" i="1"/>
  <c r="AX385" i="1"/>
  <c r="AX443" i="1"/>
  <c r="AX556" i="1"/>
  <c r="AX670" i="1"/>
  <c r="AX68" i="1"/>
  <c r="AX86" i="1"/>
  <c r="AX167" i="1"/>
  <c r="AX173" i="1"/>
  <c r="AX221" i="1"/>
  <c r="AX270" i="1"/>
  <c r="AX302" i="1"/>
  <c r="AX364" i="1"/>
  <c r="AX410" i="1"/>
  <c r="AX405" i="1"/>
  <c r="AX481" i="1"/>
  <c r="AX566" i="1"/>
  <c r="AX605" i="1"/>
  <c r="AX600" i="1"/>
  <c r="AX678" i="1"/>
  <c r="AX674" i="1"/>
  <c r="AX96" i="1"/>
  <c r="AX296" i="1"/>
  <c r="AX311" i="1"/>
  <c r="AX449" i="1"/>
  <c r="AX568" i="1"/>
  <c r="AX608" i="1"/>
  <c r="AX75" i="1"/>
  <c r="AX101" i="1"/>
  <c r="AX136" i="1"/>
  <c r="AX164" i="1"/>
  <c r="AX253" i="1"/>
  <c r="AX353" i="1"/>
  <c r="AX426" i="1"/>
  <c r="AX477" i="1"/>
  <c r="AX590" i="1"/>
  <c r="AX611" i="1"/>
  <c r="AX646" i="1"/>
  <c r="AX23" i="1"/>
  <c r="AX231" i="1"/>
  <c r="AX278" i="1"/>
  <c r="AX305" i="1"/>
  <c r="AX504" i="1"/>
  <c r="AX598" i="1"/>
  <c r="AX578" i="1"/>
  <c r="AX677" i="1"/>
  <c r="AX31" i="1"/>
  <c r="AX28" i="1"/>
  <c r="AX85" i="1"/>
  <c r="AX48" i="1"/>
  <c r="AX98" i="1"/>
  <c r="AX73" i="1"/>
  <c r="AX65" i="1"/>
  <c r="AX124" i="1"/>
  <c r="AX93" i="1"/>
  <c r="AX180" i="1"/>
  <c r="AX233" i="1"/>
  <c r="AX242" i="1"/>
  <c r="AX260" i="1"/>
  <c r="AX290" i="1"/>
  <c r="AX202" i="1"/>
  <c r="AX306" i="1"/>
  <c r="AX210" i="1"/>
  <c r="AX335" i="1"/>
  <c r="AX321" i="1"/>
  <c r="AX340" i="1"/>
  <c r="AX336" i="1"/>
  <c r="AX342" i="1"/>
  <c r="AX375" i="1"/>
  <c r="AX414" i="1"/>
  <c r="AX438" i="1"/>
  <c r="AX374" i="1"/>
  <c r="AX493" i="1"/>
  <c r="AX506" i="1"/>
  <c r="AX546" i="1"/>
  <c r="AX452" i="1"/>
  <c r="AX593" i="1"/>
  <c r="AX606" i="1"/>
  <c r="AX476" i="1"/>
  <c r="AX520" i="1"/>
  <c r="AX591" i="1"/>
  <c r="AX627" i="1"/>
  <c r="AX700" i="1"/>
  <c r="AX628" i="1"/>
  <c r="AX642" i="1"/>
  <c r="AX698" i="1"/>
  <c r="AX666" i="1"/>
  <c r="AX12" i="1"/>
  <c r="AX30" i="1"/>
  <c r="AX70" i="1"/>
  <c r="AX62" i="1"/>
  <c r="AX66" i="1"/>
  <c r="AX105" i="1"/>
  <c r="AX92" i="1"/>
  <c r="AX151" i="1"/>
  <c r="AX152" i="1"/>
  <c r="AX188" i="1"/>
  <c r="AX192" i="1"/>
  <c r="AX250" i="1"/>
  <c r="AX183" i="1"/>
  <c r="AX191" i="1"/>
  <c r="AX261" i="1"/>
  <c r="AX322" i="1"/>
  <c r="AX268" i="1"/>
  <c r="AX343" i="1"/>
  <c r="AX327" i="1"/>
  <c r="AX352" i="1"/>
  <c r="AX373" i="1"/>
  <c r="AX390" i="1"/>
  <c r="AX339" i="1"/>
  <c r="AX360" i="1"/>
  <c r="AX446" i="1"/>
  <c r="AX465" i="1"/>
  <c r="AX509" i="1"/>
  <c r="AX508" i="1"/>
  <c r="AX554" i="1"/>
  <c r="AX513" i="1"/>
  <c r="AX601" i="1"/>
  <c r="AX614" i="1"/>
  <c r="AX532" i="1"/>
  <c r="AX523" i="1"/>
  <c r="AX594" i="1"/>
  <c r="AX643" i="1"/>
  <c r="AX596" i="1"/>
  <c r="AX659" i="1"/>
  <c r="AX657" i="1"/>
  <c r="AX683" i="1"/>
  <c r="AX701" i="1"/>
  <c r="AX25" i="1"/>
  <c r="AX20" i="1"/>
  <c r="AX74" i="1"/>
  <c r="AX84" i="1"/>
  <c r="AX103" i="1"/>
  <c r="AX116" i="1"/>
  <c r="AX137" i="1"/>
  <c r="AX118" i="1"/>
  <c r="AX155" i="1"/>
  <c r="AX196" i="1"/>
  <c r="AX207" i="1"/>
  <c r="AX258" i="1"/>
  <c r="AX235" i="1"/>
  <c r="AX254" i="1"/>
  <c r="AX265" i="1"/>
  <c r="AX215" i="1"/>
  <c r="AX275" i="1"/>
  <c r="AX351" i="1"/>
  <c r="AX271" i="1"/>
  <c r="AX371" i="1"/>
  <c r="AX386" i="1"/>
  <c r="AX396" i="1"/>
  <c r="AX407" i="1"/>
  <c r="AX425" i="1"/>
  <c r="AX454" i="1"/>
  <c r="AX473" i="1"/>
  <c r="AX422" i="1"/>
  <c r="AX517" i="1"/>
  <c r="AX562" i="1"/>
  <c r="AX395" i="1"/>
  <c r="AX609" i="1"/>
  <c r="AX622" i="1"/>
  <c r="AX544" i="1"/>
  <c r="AX496" i="1"/>
  <c r="AX612" i="1"/>
  <c r="AX651" i="1"/>
  <c r="AX653" i="1"/>
  <c r="AX662" i="1"/>
  <c r="AX679" i="1"/>
  <c r="AX685" i="1"/>
  <c r="AX13" i="1"/>
  <c r="AX77" i="1"/>
  <c r="AW637" i="1"/>
  <c r="AV44" i="1"/>
  <c r="AW54" i="1"/>
  <c r="AW331" i="1"/>
  <c r="AW63" i="1"/>
  <c r="AW348" i="1"/>
  <c r="AW586" i="1"/>
  <c r="AW229" i="1"/>
  <c r="AW263" i="1"/>
  <c r="AW552" i="1"/>
  <c r="AW246" i="1"/>
  <c r="AW161" i="1"/>
  <c r="AW671" i="1"/>
  <c r="AW433" i="1"/>
  <c r="AW399" i="1"/>
  <c r="AW467" i="1"/>
  <c r="AW603" i="1"/>
  <c r="AT5" i="1"/>
  <c r="AN18" i="10" s="1"/>
  <c r="AW535" i="1"/>
  <c r="AW127" i="1"/>
  <c r="AW484" i="1"/>
  <c r="AW99" i="1"/>
  <c r="AW416" i="1"/>
  <c r="AW654" i="1"/>
  <c r="AW518" i="1"/>
  <c r="AW81" i="1"/>
  <c r="AU8" i="1" l="1"/>
  <c r="AO13" i="10"/>
  <c r="AO15" i="10" s="1"/>
  <c r="BD12" i="10"/>
  <c r="BD11" i="10"/>
  <c r="AU5" i="1"/>
  <c r="AO18" i="10" s="1"/>
  <c r="AV7" i="1"/>
  <c r="AP17" i="10" s="1"/>
  <c r="BC8" i="8"/>
  <c r="AX45" i="1"/>
  <c r="BD7" i="8"/>
  <c r="BD8" i="8" s="1"/>
  <c r="AX603" i="1"/>
  <c r="AX348" i="1"/>
  <c r="AX671" i="1"/>
  <c r="BF382" i="8"/>
  <c r="BE44" i="8"/>
  <c r="BF535" i="8"/>
  <c r="BF695" i="8"/>
  <c r="BF671" i="8"/>
  <c r="BF34" i="8"/>
  <c r="BF178" i="8"/>
  <c r="BF81" i="8"/>
  <c r="BF518" i="8"/>
  <c r="BF110" i="8"/>
  <c r="BF348" i="8"/>
  <c r="BF586" i="8"/>
  <c r="BF144" i="8"/>
  <c r="BF689" i="8"/>
  <c r="BF54" i="8"/>
  <c r="BF195" i="8"/>
  <c r="BF212" i="8"/>
  <c r="BF654" i="8"/>
  <c r="BF603" i="8"/>
  <c r="BF63" i="8"/>
  <c r="BF263" i="8"/>
  <c r="BF72" i="8"/>
  <c r="BF467" i="8"/>
  <c r="BF433" i="8"/>
  <c r="BF99" i="8"/>
  <c r="BF314" i="8"/>
  <c r="BF399" i="8"/>
  <c r="BF280" i="8"/>
  <c r="BF450" i="8"/>
  <c r="BF365" i="8"/>
  <c r="BF620" i="8"/>
  <c r="BF501" i="8"/>
  <c r="BF297" i="8"/>
  <c r="BF161" i="8"/>
  <c r="BF416" i="8"/>
  <c r="BF331" i="8"/>
  <c r="BF90" i="8"/>
  <c r="BI4" i="8"/>
  <c r="BH6" i="8"/>
  <c r="BF484" i="8"/>
  <c r="BF637" i="8"/>
  <c r="BG701" i="8"/>
  <c r="BG685" i="8"/>
  <c r="BG683" i="8"/>
  <c r="BG699" i="8"/>
  <c r="BG678" i="8"/>
  <c r="BG662" i="8"/>
  <c r="BG698" i="8"/>
  <c r="BG665" i="8"/>
  <c r="BG658" i="8"/>
  <c r="BG696" i="8"/>
  <c r="BG691" i="8"/>
  <c r="BG703" i="8"/>
  <c r="BG687" i="8"/>
  <c r="BG679" i="8"/>
  <c r="BG663" i="8"/>
  <c r="BG692" i="8"/>
  <c r="BG664" i="8"/>
  <c r="BG656" i="8"/>
  <c r="BG640" i="8"/>
  <c r="BG702" i="8"/>
  <c r="BG670" i="8"/>
  <c r="BG646" i="8"/>
  <c r="BG630" i="8"/>
  <c r="BG614" i="8"/>
  <c r="BG684" i="8"/>
  <c r="BG690" i="8"/>
  <c r="BG682" i="8"/>
  <c r="BG675" i="8"/>
  <c r="BG672" i="8"/>
  <c r="BG667" i="8"/>
  <c r="BG638" i="8"/>
  <c r="BG635" i="8"/>
  <c r="BG618" i="8"/>
  <c r="BG686" i="8"/>
  <c r="BG655" i="8"/>
  <c r="BG677" i="8"/>
  <c r="BG647" i="8"/>
  <c r="BG634" i="8"/>
  <c r="BG606" i="8"/>
  <c r="BG633" i="8"/>
  <c r="BG680" i="8"/>
  <c r="BG674" i="8"/>
  <c r="BG676" i="8"/>
  <c r="BG673" i="8"/>
  <c r="BG636" i="8"/>
  <c r="BG631" i="8"/>
  <c r="BG626" i="8"/>
  <c r="BG624" i="8"/>
  <c r="BG619" i="8"/>
  <c r="BG600" i="8"/>
  <c r="BG584" i="8"/>
  <c r="BG650" i="8"/>
  <c r="BG627" i="8"/>
  <c r="BG613" i="8"/>
  <c r="BG595" i="8"/>
  <c r="BG669" i="8"/>
  <c r="BG659" i="8"/>
  <c r="BG652" i="8"/>
  <c r="BG642" i="8"/>
  <c r="BG628" i="8"/>
  <c r="BG612" i="8"/>
  <c r="BG605" i="8"/>
  <c r="BG601" i="8"/>
  <c r="BG585" i="8"/>
  <c r="BG697" i="8"/>
  <c r="BG660" i="8"/>
  <c r="BG625" i="8"/>
  <c r="BG608" i="8"/>
  <c r="BG592" i="8"/>
  <c r="BG571" i="8"/>
  <c r="BG564" i="8"/>
  <c r="BG559" i="8"/>
  <c r="BG645" i="8"/>
  <c r="BG668" i="8"/>
  <c r="BG648" i="8"/>
  <c r="BG617" i="8"/>
  <c r="BG615" i="8"/>
  <c r="BG590" i="8"/>
  <c r="BG582" i="8"/>
  <c r="BG579" i="8"/>
  <c r="BG700" i="8"/>
  <c r="BG589" i="8"/>
  <c r="BG580" i="8"/>
  <c r="BG576" i="8"/>
  <c r="BG547" i="8"/>
  <c r="BG544" i="8"/>
  <c r="BG528" i="8"/>
  <c r="BG512" i="8"/>
  <c r="BG496" i="8"/>
  <c r="BG693" i="8"/>
  <c r="BG581" i="8"/>
  <c r="BG539" i="8"/>
  <c r="BG649" i="8"/>
  <c r="BG666" i="8"/>
  <c r="BG597" i="8"/>
  <c r="BG593" i="8"/>
  <c r="BG567" i="8"/>
  <c r="BG545" i="8"/>
  <c r="BG529" i="8"/>
  <c r="BG513" i="8"/>
  <c r="BG497" i="8"/>
  <c r="BG681" i="8"/>
  <c r="BG641" i="8"/>
  <c r="BG548" i="8"/>
  <c r="BG516" i="8"/>
  <c r="BG485" i="8"/>
  <c r="BG470" i="8"/>
  <c r="BG454" i="8"/>
  <c r="BG602" i="8"/>
  <c r="BG599" i="8"/>
  <c r="BG560" i="8"/>
  <c r="BG543" i="8"/>
  <c r="BG622" i="8"/>
  <c r="BG594" i="8"/>
  <c r="BG562" i="8"/>
  <c r="BG561" i="8"/>
  <c r="BG542" i="8"/>
  <c r="BG530" i="8"/>
  <c r="BG524" i="8"/>
  <c r="BG471" i="8"/>
  <c r="BG455" i="8"/>
  <c r="BG439" i="8"/>
  <c r="BG423" i="8"/>
  <c r="BG694" i="8"/>
  <c r="BG515" i="8"/>
  <c r="BG428" i="8"/>
  <c r="BG413" i="8"/>
  <c r="BG397" i="8"/>
  <c r="BG503" i="8"/>
  <c r="BG502" i="8"/>
  <c r="BG492" i="8"/>
  <c r="BG473" i="8"/>
  <c r="BG461" i="8"/>
  <c r="BG661" i="8"/>
  <c r="BG616" i="8"/>
  <c r="BG596" i="8"/>
  <c r="BG591" i="8"/>
  <c r="BG570" i="8"/>
  <c r="BG566" i="8"/>
  <c r="BG557" i="8"/>
  <c r="BG537" i="8"/>
  <c r="BG549" i="8"/>
  <c r="BG533" i="8"/>
  <c r="BG504" i="8"/>
  <c r="BG458" i="8"/>
  <c r="BG426" i="8"/>
  <c r="BG419" i="8"/>
  <c r="BG414" i="8"/>
  <c r="BG398" i="8"/>
  <c r="BG366" i="8"/>
  <c r="BG610" i="8"/>
  <c r="BG609" i="8"/>
  <c r="BG607" i="8"/>
  <c r="BG565" i="8"/>
  <c r="BG498" i="8"/>
  <c r="BG457" i="8"/>
  <c r="BG452" i="8"/>
  <c r="BG431" i="8"/>
  <c r="BG424" i="8"/>
  <c r="BG418" i="8"/>
  <c r="BG688" i="8"/>
  <c r="BG568" i="8"/>
  <c r="BG551" i="8"/>
  <c r="BG546" i="8"/>
  <c r="BG521" i="8"/>
  <c r="BG511" i="8"/>
  <c r="BG490" i="8"/>
  <c r="BG468" i="8"/>
  <c r="BG438" i="8"/>
  <c r="BG415" i="8"/>
  <c r="BG409" i="8"/>
  <c r="BG384" i="8"/>
  <c r="BG377" i="8"/>
  <c r="BG653" i="8"/>
  <c r="BG632" i="8"/>
  <c r="BG611" i="8"/>
  <c r="BG574" i="8"/>
  <c r="BG536" i="8"/>
  <c r="BG508" i="8"/>
  <c r="BG651" i="8"/>
  <c r="BG644" i="8"/>
  <c r="BG556" i="8"/>
  <c r="BG540" i="8"/>
  <c r="BG532" i="8"/>
  <c r="BG483" i="8"/>
  <c r="BG479" i="8"/>
  <c r="BG465" i="8"/>
  <c r="BG453" i="8"/>
  <c r="BG430" i="8"/>
  <c r="BG463" i="8"/>
  <c r="BG444" i="8"/>
  <c r="BG402" i="8"/>
  <c r="BG352" i="8"/>
  <c r="BG336" i="8"/>
  <c r="BG320" i="8"/>
  <c r="BG304" i="8"/>
  <c r="BG288" i="8"/>
  <c r="BG272" i="8"/>
  <c r="BG256" i="8"/>
  <c r="BG240" i="8"/>
  <c r="BG224" i="8"/>
  <c r="BG208" i="8"/>
  <c r="BG192" i="8"/>
  <c r="BG176" i="8"/>
  <c r="BG160" i="8"/>
  <c r="BG643" i="8"/>
  <c r="BG639" i="8"/>
  <c r="BG598" i="8"/>
  <c r="BG525" i="8"/>
  <c r="BG506" i="8"/>
  <c r="BG494" i="8"/>
  <c r="BG472" i="8"/>
  <c r="BG442" i="8"/>
  <c r="BG406" i="8"/>
  <c r="BG383" i="8"/>
  <c r="BG359" i="8"/>
  <c r="BG347" i="8"/>
  <c r="BG315" i="8"/>
  <c r="BG299" i="8"/>
  <c r="BG283" i="8"/>
  <c r="BG267" i="8"/>
  <c r="BG251" i="8"/>
  <c r="BG235" i="8"/>
  <c r="BG219" i="8"/>
  <c r="BG203" i="8"/>
  <c r="BG187" i="8"/>
  <c r="BG171" i="8"/>
  <c r="BG155" i="8"/>
  <c r="BG139" i="8"/>
  <c r="BG517" i="8"/>
  <c r="BG446" i="8"/>
  <c r="BG534" i="8"/>
  <c r="BG507" i="8"/>
  <c r="BG476" i="8"/>
  <c r="BG462" i="8"/>
  <c r="BG440" i="8"/>
  <c r="BG429" i="8"/>
  <c r="BG417" i="8"/>
  <c r="BG395" i="8"/>
  <c r="BG375" i="8"/>
  <c r="BG368" i="8"/>
  <c r="BG353" i="8"/>
  <c r="BG337" i="8"/>
  <c r="BG321" i="8"/>
  <c r="BG305" i="8"/>
  <c r="BG289" i="8"/>
  <c r="BG273" i="8"/>
  <c r="BG257" i="8"/>
  <c r="BG241" i="8"/>
  <c r="BG225" i="8"/>
  <c r="BG209" i="8"/>
  <c r="BG193" i="8"/>
  <c r="BG177" i="8"/>
  <c r="BG145" i="8"/>
  <c r="BG588" i="8"/>
  <c r="BG583" i="8"/>
  <c r="BG441" i="8"/>
  <c r="BG404" i="8"/>
  <c r="BG390" i="8"/>
  <c r="BG372" i="8"/>
  <c r="BG362" i="8"/>
  <c r="BG341" i="8"/>
  <c r="BG323" i="8"/>
  <c r="BG277" i="8"/>
  <c r="BG259" i="8"/>
  <c r="BG250" i="8"/>
  <c r="BG222" i="8"/>
  <c r="BG572" i="8"/>
  <c r="BG500" i="8"/>
  <c r="BG493" i="8"/>
  <c r="BG350" i="8"/>
  <c r="BG322" i="8"/>
  <c r="BG313" i="8"/>
  <c r="BG294" i="8"/>
  <c r="BG286" i="8"/>
  <c r="BG258" i="8"/>
  <c r="BG249" i="8"/>
  <c r="BG230" i="8"/>
  <c r="BG221" i="8"/>
  <c r="BG575" i="8"/>
  <c r="BG573" i="8"/>
  <c r="BG522" i="8"/>
  <c r="BG514" i="8"/>
  <c r="BG495" i="8"/>
  <c r="BG427" i="8"/>
  <c r="BG558" i="8"/>
  <c r="BG553" i="8"/>
  <c r="BG519" i="8"/>
  <c r="BG488" i="8"/>
  <c r="BG449" i="8"/>
  <c r="BG379" i="8"/>
  <c r="BG363" i="8"/>
  <c r="BG311" i="8"/>
  <c r="BG303" i="8"/>
  <c r="BG284" i="8"/>
  <c r="BG247" i="8"/>
  <c r="BG239" i="8"/>
  <c r="BG210" i="8"/>
  <c r="BG657" i="8"/>
  <c r="BG621" i="8"/>
  <c r="BG555" i="8"/>
  <c r="BG554" i="8"/>
  <c r="BG577" i="8"/>
  <c r="BG550" i="8"/>
  <c r="BG541" i="8"/>
  <c r="BG623" i="8"/>
  <c r="BG578" i="8"/>
  <c r="BG587" i="8"/>
  <c r="BG604" i="8"/>
  <c r="BG538" i="8"/>
  <c r="BG489" i="8"/>
  <c r="BG629" i="8"/>
  <c r="BG520" i="8"/>
  <c r="BG474" i="8"/>
  <c r="BG466" i="8"/>
  <c r="BG447" i="8"/>
  <c r="BG527" i="8"/>
  <c r="BG505" i="8"/>
  <c r="BG491" i="8"/>
  <c r="BG482" i="8"/>
  <c r="BG477" i="8"/>
  <c r="BG509" i="8"/>
  <c r="BG464" i="8"/>
  <c r="BG523" i="8"/>
  <c r="BG510" i="8"/>
  <c r="BG486" i="8"/>
  <c r="BG469" i="8"/>
  <c r="BG460" i="8"/>
  <c r="BG451" i="8"/>
  <c r="BG481" i="8"/>
  <c r="BG526" i="8"/>
  <c r="BG478" i="8"/>
  <c r="BG487" i="8"/>
  <c r="BG437" i="8"/>
  <c r="BG531" i="8"/>
  <c r="BG425" i="8"/>
  <c r="BG421" i="8"/>
  <c r="BG408" i="8"/>
  <c r="BG393" i="8"/>
  <c r="BG435" i="8"/>
  <c r="BG373" i="8"/>
  <c r="BG360" i="8"/>
  <c r="BG456" i="8"/>
  <c r="BG499" i="8"/>
  <c r="BG412" i="8"/>
  <c r="BG380" i="8"/>
  <c r="BG370" i="8"/>
  <c r="BG361" i="8"/>
  <c r="BG391" i="8"/>
  <c r="BG387" i="8"/>
  <c r="BG385" i="8"/>
  <c r="BG371" i="8"/>
  <c r="BG344" i="8"/>
  <c r="BG333" i="8"/>
  <c r="BG329" i="8"/>
  <c r="BG307" i="8"/>
  <c r="BG448" i="8"/>
  <c r="BG378" i="8"/>
  <c r="BG342" i="8"/>
  <c r="BG434" i="8"/>
  <c r="BG432" i="8"/>
  <c r="BG386" i="8"/>
  <c r="BG376" i="8"/>
  <c r="BG354" i="8"/>
  <c r="BG343" i="8"/>
  <c r="BG338" i="8"/>
  <c r="BG317" i="8"/>
  <c r="BG403" i="8"/>
  <c r="BG400" i="8"/>
  <c r="BG394" i="8"/>
  <c r="BG346" i="8"/>
  <c r="BG328" i="8"/>
  <c r="BG306" i="8"/>
  <c r="BG301" i="8"/>
  <c r="BG388" i="8"/>
  <c r="BG285" i="8"/>
  <c r="BG410" i="8"/>
  <c r="BG310" i="8"/>
  <c r="BG276" i="8"/>
  <c r="BG364" i="8"/>
  <c r="BG355" i="8"/>
  <c r="BG334" i="8"/>
  <c r="BG318" i="8"/>
  <c r="BG296" i="8"/>
  <c r="BG275" i="8"/>
  <c r="BG407" i="8"/>
  <c r="BG436" i="8"/>
  <c r="BG345" i="8"/>
  <c r="BG295" i="8"/>
  <c r="BG236" i="8"/>
  <c r="BG231" i="8"/>
  <c r="BG228" i="8"/>
  <c r="BG199" i="8"/>
  <c r="BG198" i="8"/>
  <c r="BG189" i="8"/>
  <c r="BG180" i="8"/>
  <c r="BG480" i="8"/>
  <c r="BG401" i="8"/>
  <c r="BG396" i="8"/>
  <c r="BG349" i="8"/>
  <c r="BG309" i="8"/>
  <c r="BG215" i="8"/>
  <c r="BG188" i="8"/>
  <c r="BG332" i="8"/>
  <c r="BG351" i="8"/>
  <c r="BG298" i="8"/>
  <c r="BG269" i="8"/>
  <c r="BG262" i="8"/>
  <c r="BG214" i="8"/>
  <c r="BG152" i="8"/>
  <c r="BG111" i="8"/>
  <c r="BG327" i="8"/>
  <c r="BG266" i="8"/>
  <c r="BG244" i="8"/>
  <c r="BG243" i="8"/>
  <c r="BG223" i="8"/>
  <c r="BG205" i="8"/>
  <c r="BG168" i="8"/>
  <c r="BG151" i="8"/>
  <c r="BG143" i="8"/>
  <c r="BG122" i="8"/>
  <c r="BG563" i="8"/>
  <c r="BG389" i="8"/>
  <c r="BG369" i="8"/>
  <c r="BG278" i="8"/>
  <c r="BG232" i="8"/>
  <c r="BG220" i="8"/>
  <c r="BG202" i="8"/>
  <c r="BG200" i="8"/>
  <c r="BG443" i="8"/>
  <c r="BG356" i="8"/>
  <c r="BG261" i="8"/>
  <c r="BG218" i="8"/>
  <c r="BG165" i="8"/>
  <c r="BG154" i="8"/>
  <c r="BG147" i="8"/>
  <c r="BG121" i="8"/>
  <c r="BG115" i="8"/>
  <c r="BG112" i="8"/>
  <c r="BG103" i="8"/>
  <c r="BG83" i="8"/>
  <c r="BG67" i="8"/>
  <c r="BG302" i="8"/>
  <c r="BG268" i="8"/>
  <c r="BG182" i="8"/>
  <c r="BG169" i="8"/>
  <c r="BG158" i="8"/>
  <c r="BG94" i="8"/>
  <c r="BG330" i="8"/>
  <c r="BG326" i="8"/>
  <c r="BG325" i="8"/>
  <c r="BG282" i="8"/>
  <c r="BG204" i="8"/>
  <c r="BG184" i="8"/>
  <c r="BG174" i="8"/>
  <c r="BG166" i="8"/>
  <c r="BG148" i="8"/>
  <c r="BG141" i="8"/>
  <c r="BG126" i="8"/>
  <c r="BG123" i="8"/>
  <c r="BG117" i="8"/>
  <c r="BG106" i="8"/>
  <c r="BG95" i="8"/>
  <c r="BG79" i="8"/>
  <c r="BG422" i="8"/>
  <c r="BG339" i="8"/>
  <c r="BG260" i="8"/>
  <c r="BG248" i="8"/>
  <c r="BG226" i="8"/>
  <c r="BG190" i="8"/>
  <c r="BG125" i="8"/>
  <c r="BG118" i="8"/>
  <c r="BG82" i="8"/>
  <c r="BG76" i="8"/>
  <c r="BG73" i="8"/>
  <c r="BG60" i="8"/>
  <c r="BG51" i="8"/>
  <c r="BG35" i="8"/>
  <c r="BG381" i="8"/>
  <c r="BG340" i="8"/>
  <c r="BG183" i="8"/>
  <c r="BG181" i="8"/>
  <c r="BG163" i="8"/>
  <c r="BG133" i="8"/>
  <c r="BG46" i="8"/>
  <c r="BG30" i="8"/>
  <c r="BG445" i="8"/>
  <c r="BG316" i="8"/>
  <c r="BG300" i="8"/>
  <c r="BG201" i="8"/>
  <c r="BG162" i="8"/>
  <c r="BG153" i="8"/>
  <c r="BG459" i="8"/>
  <c r="BG312" i="8"/>
  <c r="BG292" i="8"/>
  <c r="BG274" i="8"/>
  <c r="BG253" i="8"/>
  <c r="BG114" i="8"/>
  <c r="BG97" i="8"/>
  <c r="BG80" i="8"/>
  <c r="BG66" i="8"/>
  <c r="BG50" i="8"/>
  <c r="BG47" i="8"/>
  <c r="BG41" i="8"/>
  <c r="BG16" i="8"/>
  <c r="BG255" i="8"/>
  <c r="BG254" i="8"/>
  <c r="BG186" i="8"/>
  <c r="BG335" i="8"/>
  <c r="BG319" i="8"/>
  <c r="BG252" i="8"/>
  <c r="BG234" i="8"/>
  <c r="BG233" i="8"/>
  <c r="BG194" i="8"/>
  <c r="BG137" i="8"/>
  <c r="BG119" i="8"/>
  <c r="BG104" i="8"/>
  <c r="BG65" i="8"/>
  <c r="BG38" i="8"/>
  <c r="BG32" i="8"/>
  <c r="BG27" i="8"/>
  <c r="BG11" i="8"/>
  <c r="BG475" i="8"/>
  <c r="BG245" i="8"/>
  <c r="BG196" i="8"/>
  <c r="BG150" i="8"/>
  <c r="BG129" i="8"/>
  <c r="BG411" i="8"/>
  <c r="BG238" i="8"/>
  <c r="BG179" i="8"/>
  <c r="BG156" i="8"/>
  <c r="BG138" i="8"/>
  <c r="BG124" i="8"/>
  <c r="BG116" i="8"/>
  <c r="BG98" i="8"/>
  <c r="BG64" i="8"/>
  <c r="BG55" i="8"/>
  <c r="BG52" i="8"/>
  <c r="BG12" i="8"/>
  <c r="BG392" i="8"/>
  <c r="BG287" i="8"/>
  <c r="BG271" i="8"/>
  <c r="BG167" i="8"/>
  <c r="BG159" i="8"/>
  <c r="BG100" i="8"/>
  <c r="BG58" i="8"/>
  <c r="BG40" i="8"/>
  <c r="BG71" i="8"/>
  <c r="BG13" i="8"/>
  <c r="BG206" i="8"/>
  <c r="BG281" i="8"/>
  <c r="BG237" i="8"/>
  <c r="BG140" i="8"/>
  <c r="BG85" i="8"/>
  <c r="BG37" i="8"/>
  <c r="BG33" i="8"/>
  <c r="BG22" i="8"/>
  <c r="BG14" i="8"/>
  <c r="BG265" i="8"/>
  <c r="BG136" i="8"/>
  <c r="BG107" i="8"/>
  <c r="BG105" i="8"/>
  <c r="BG175" i="8"/>
  <c r="BG324" i="8"/>
  <c r="BG290" i="8"/>
  <c r="BG213" i="8"/>
  <c r="BG164" i="8"/>
  <c r="BG130" i="8"/>
  <c r="BG89" i="8"/>
  <c r="BG84" i="8"/>
  <c r="BG75" i="8"/>
  <c r="BG56" i="8"/>
  <c r="BG21" i="8"/>
  <c r="BG367" i="8"/>
  <c r="BG279" i="8"/>
  <c r="BG120" i="8"/>
  <c r="BG170" i="8"/>
  <c r="BG142" i="8"/>
  <c r="BG31" i="8"/>
  <c r="BG358" i="8"/>
  <c r="BG207" i="8"/>
  <c r="BG191" i="8"/>
  <c r="BG185" i="8"/>
  <c r="BG70" i="8"/>
  <c r="BG62" i="8"/>
  <c r="BG48" i="8"/>
  <c r="BG19" i="8"/>
  <c r="BG293" i="8"/>
  <c r="BG131" i="8"/>
  <c r="BG93" i="8"/>
  <c r="BG88" i="8"/>
  <c r="BG74" i="8"/>
  <c r="BG420" i="8"/>
  <c r="BG135" i="8"/>
  <c r="BG25" i="8"/>
  <c r="BG242" i="8"/>
  <c r="BG17" i="8"/>
  <c r="BG405" i="8"/>
  <c r="BG211" i="8"/>
  <c r="BG113" i="8"/>
  <c r="BG86" i="8"/>
  <c r="BG78" i="8"/>
  <c r="BG29" i="8"/>
  <c r="BG18" i="8"/>
  <c r="BG132" i="8"/>
  <c r="BG61" i="8"/>
  <c r="BG270" i="8"/>
  <c r="BG227" i="8"/>
  <c r="BG264" i="8"/>
  <c r="BG68" i="8"/>
  <c r="BG157" i="8"/>
  <c r="BG20" i="8"/>
  <c r="BG216" i="8"/>
  <c r="BG43" i="8"/>
  <c r="BG53" i="8"/>
  <c r="BG9" i="8"/>
  <c r="BG134" i="8"/>
  <c r="BG24" i="8"/>
  <c r="BG128" i="8"/>
  <c r="BG87" i="8"/>
  <c r="BG42" i="8"/>
  <c r="BG308" i="8"/>
  <c r="BG96" i="8"/>
  <c r="BG28" i="8"/>
  <c r="BG77" i="8"/>
  <c r="BG69" i="8"/>
  <c r="BG102" i="8"/>
  <c r="BG23" i="8"/>
  <c r="BG173" i="8"/>
  <c r="BG172" i="8"/>
  <c r="BG36" i="8"/>
  <c r="BG15" i="8"/>
  <c r="BG291" i="8"/>
  <c r="BG357" i="8"/>
  <c r="BG197" i="8"/>
  <c r="BG149" i="8"/>
  <c r="BG374" i="8"/>
  <c r="BG217" i="8"/>
  <c r="BG146" i="8"/>
  <c r="BG108" i="8"/>
  <c r="BG10" i="8"/>
  <c r="BG101" i="8"/>
  <c r="BG92" i="8"/>
  <c r="BG57" i="8"/>
  <c r="BG49" i="8"/>
  <c r="BG91" i="8"/>
  <c r="BG59" i="8"/>
  <c r="BG26" i="8"/>
  <c r="BF45" i="8"/>
  <c r="BE109" i="8"/>
  <c r="BF246" i="8"/>
  <c r="BF552" i="8"/>
  <c r="BF127" i="8"/>
  <c r="BF39" i="8"/>
  <c r="BF229" i="8"/>
  <c r="BF569" i="8"/>
  <c r="AX195" i="1"/>
  <c r="AX63" i="1"/>
  <c r="AX144" i="1"/>
  <c r="AY29" i="1"/>
  <c r="AY43" i="1"/>
  <c r="AY60" i="1"/>
  <c r="AY75" i="1"/>
  <c r="AY114" i="1"/>
  <c r="AY96" i="1"/>
  <c r="AY57" i="1"/>
  <c r="AY123" i="1"/>
  <c r="AY145" i="1"/>
  <c r="AY170" i="1"/>
  <c r="AY203" i="1"/>
  <c r="AY227" i="1"/>
  <c r="AY255" i="1"/>
  <c r="AY285" i="1"/>
  <c r="AY287" i="1"/>
  <c r="AY253" i="1"/>
  <c r="AY256" i="1"/>
  <c r="AY310" i="1"/>
  <c r="AY363" i="1"/>
  <c r="AY312" i="1"/>
  <c r="AY392" i="1"/>
  <c r="AY405" i="1"/>
  <c r="AY324" i="1"/>
  <c r="AY458" i="1"/>
  <c r="AY401" i="1"/>
  <c r="AY478" i="1"/>
  <c r="AY471" i="1"/>
  <c r="AY515" i="1"/>
  <c r="AY530" i="1"/>
  <c r="AY521" i="1"/>
  <c r="AY528" i="1"/>
  <c r="AY593" i="1"/>
  <c r="AY571" i="1"/>
  <c r="AY621" i="1"/>
  <c r="AY600" i="1"/>
  <c r="AY643" i="1"/>
  <c r="AY668" i="1"/>
  <c r="AY646" i="1"/>
  <c r="AY690" i="1"/>
  <c r="AY681" i="1"/>
  <c r="AY697" i="1"/>
  <c r="AY12" i="1"/>
  <c r="AY25" i="1"/>
  <c r="AY319" i="1"/>
  <c r="AY377" i="1"/>
  <c r="AY479" i="1"/>
  <c r="AY699" i="1"/>
  <c r="AY308" i="1"/>
  <c r="AY635" i="1"/>
  <c r="AY9" i="1"/>
  <c r="AY35" i="1"/>
  <c r="AY58" i="1"/>
  <c r="AY71" i="1"/>
  <c r="AY117" i="1"/>
  <c r="AY115" i="1"/>
  <c r="AY120" i="1"/>
  <c r="AY160" i="1"/>
  <c r="AY207" i="1"/>
  <c r="AY213" i="1"/>
  <c r="AY245" i="1"/>
  <c r="AY380" i="1"/>
  <c r="AY355" i="1"/>
  <c r="AY430" i="1"/>
  <c r="AY451" i="1"/>
  <c r="AY480" i="1"/>
  <c r="AY639" i="1"/>
  <c r="AY616" i="1"/>
  <c r="AY163" i="1"/>
  <c r="AY338" i="1"/>
  <c r="AY489" i="1"/>
  <c r="AY573" i="1"/>
  <c r="AY693" i="1"/>
  <c r="AY22" i="1"/>
  <c r="AY94" i="1"/>
  <c r="AY121" i="1"/>
  <c r="AY159" i="1"/>
  <c r="AY171" i="1"/>
  <c r="AY222" i="1"/>
  <c r="AY237" i="1"/>
  <c r="AY301" i="1"/>
  <c r="AY318" i="1"/>
  <c r="AY385" i="1"/>
  <c r="AY418" i="1"/>
  <c r="AY497" i="1"/>
  <c r="AY473" i="1"/>
  <c r="AY565" i="1"/>
  <c r="AY548" i="1"/>
  <c r="AY581" i="1"/>
  <c r="AY590" i="1"/>
  <c r="AY657" i="1"/>
  <c r="AY634" i="1"/>
  <c r="AY632" i="1"/>
  <c r="AY10" i="1"/>
  <c r="AY50" i="1"/>
  <c r="AY66" i="1"/>
  <c r="AY78" i="1"/>
  <c r="AY103" i="1"/>
  <c r="AY73" i="1"/>
  <c r="AY65" i="1"/>
  <c r="AY118" i="1"/>
  <c r="AY152" i="1"/>
  <c r="AY153" i="1"/>
  <c r="AY200" i="1"/>
  <c r="AY201" i="1"/>
  <c r="AY221" i="1"/>
  <c r="AY293" i="1"/>
  <c r="AY268" i="1"/>
  <c r="AY296" i="1"/>
  <c r="AY295" i="1"/>
  <c r="AY335" i="1"/>
  <c r="AY367" i="1"/>
  <c r="AY328" i="1"/>
  <c r="AY373" i="1"/>
  <c r="AY413" i="1"/>
  <c r="AY358" i="1"/>
  <c r="AY466" i="1"/>
  <c r="AY407" i="1"/>
  <c r="AY486" i="1"/>
  <c r="AY368" i="1"/>
  <c r="AY487" i="1"/>
  <c r="AY538" i="1"/>
  <c r="AY529" i="1"/>
  <c r="AY536" i="1"/>
  <c r="AY601" i="1"/>
  <c r="AY556" i="1"/>
  <c r="AY415" i="1"/>
  <c r="AY615" i="1"/>
  <c r="AY651" i="1"/>
  <c r="AY676" i="1"/>
  <c r="AY649" i="1"/>
  <c r="AY564" i="1"/>
  <c r="AY677" i="1"/>
  <c r="AY683" i="1"/>
  <c r="AY37" i="1"/>
  <c r="AY64" i="1"/>
  <c r="AY93" i="1"/>
  <c r="AY140" i="1"/>
  <c r="AY125" i="1"/>
  <c r="AY138" i="1"/>
  <c r="AY133" i="1"/>
  <c r="AY242" i="1"/>
  <c r="AY282" i="1"/>
  <c r="AY235" i="1"/>
  <c r="AY302" i="1"/>
  <c r="AY387" i="1"/>
  <c r="AY378" i="1"/>
  <c r="AY455" i="1"/>
  <c r="AY339" i="1"/>
  <c r="AY500" i="1"/>
  <c r="AY612" i="1"/>
  <c r="AY587" i="1"/>
  <c r="AY602" i="1"/>
  <c r="AY672" i="1"/>
  <c r="AY372" i="1"/>
  <c r="AY498" i="1"/>
  <c r="AY108" i="1"/>
  <c r="AY168" i="1"/>
  <c r="AY258" i="1"/>
  <c r="AY260" i="1"/>
  <c r="AY330" i="1"/>
  <c r="AY349" i="1"/>
  <c r="AY402" i="1"/>
  <c r="AY453" i="1"/>
  <c r="AY454" i="1"/>
  <c r="AY482" i="1"/>
  <c r="AY424" i="1"/>
  <c r="AY526" i="1"/>
  <c r="AY614" i="1"/>
  <c r="AY626" i="1"/>
  <c r="AY688" i="1"/>
  <c r="AY169" i="1"/>
  <c r="AY388" i="1"/>
  <c r="AY476" i="1"/>
  <c r="AY540" i="1"/>
  <c r="AY14" i="1"/>
  <c r="AY105" i="1"/>
  <c r="AY179" i="1"/>
  <c r="AY198" i="1"/>
  <c r="AY269" i="1"/>
  <c r="AY469" i="1"/>
  <c r="AY519" i="1"/>
  <c r="AY655" i="1"/>
  <c r="AY40" i="1"/>
  <c r="AY59" i="1"/>
  <c r="AY129" i="1"/>
  <c r="AY167" i="1"/>
  <c r="AY18" i="1"/>
  <c r="AY33" i="1"/>
  <c r="AY80" i="1"/>
  <c r="AY91" i="1"/>
  <c r="AY95" i="1"/>
  <c r="AY124" i="1"/>
  <c r="AY92" i="1"/>
  <c r="AY148" i="1"/>
  <c r="AY155" i="1"/>
  <c r="AY180" i="1"/>
  <c r="AY209" i="1"/>
  <c r="AY164" i="1"/>
  <c r="AY223" i="1"/>
  <c r="AY230" i="1"/>
  <c r="AY281" i="1"/>
  <c r="AY286" i="1"/>
  <c r="AY262" i="1"/>
  <c r="AY270" i="1"/>
  <c r="AY375" i="1"/>
  <c r="AY329" i="1"/>
  <c r="AY376" i="1"/>
  <c r="AY381" i="1"/>
  <c r="AY303" i="1"/>
  <c r="AY311" i="1"/>
  <c r="AY423" i="1"/>
  <c r="AY494" i="1"/>
  <c r="AY409" i="1"/>
  <c r="AY504" i="1"/>
  <c r="AY546" i="1"/>
  <c r="AY537" i="1"/>
  <c r="AY572" i="1"/>
  <c r="AY609" i="1"/>
  <c r="AY512" i="1"/>
  <c r="AY514" i="1"/>
  <c r="AY618" i="1"/>
  <c r="AY582" i="1"/>
  <c r="AY684" i="1"/>
  <c r="AY567" i="1"/>
  <c r="AY638" i="1"/>
  <c r="AY701" i="1"/>
  <c r="AY667" i="1"/>
  <c r="AY41" i="1"/>
  <c r="AY17" i="1"/>
  <c r="AY46" i="1"/>
  <c r="AY47" i="1"/>
  <c r="AY83" i="1"/>
  <c r="AY150" i="1"/>
  <c r="AY166" i="1"/>
  <c r="AY186" i="1"/>
  <c r="AY196" i="1"/>
  <c r="AY208" i="1"/>
  <c r="AY210" i="1"/>
  <c r="AY131" i="1"/>
  <c r="AY259" i="1"/>
  <c r="AY278" i="1"/>
  <c r="AY304" i="1"/>
  <c r="AY391" i="1"/>
  <c r="AY393" i="1"/>
  <c r="AY394" i="1"/>
  <c r="AY414" i="1"/>
  <c r="AY359" i="1"/>
  <c r="AY510" i="1"/>
  <c r="AY508" i="1"/>
  <c r="AY562" i="1"/>
  <c r="AY588" i="1"/>
  <c r="AY625" i="1"/>
  <c r="AY555" i="1"/>
  <c r="AY578" i="1"/>
  <c r="AY700" i="1"/>
  <c r="AY659" i="1"/>
  <c r="AY656" i="1"/>
  <c r="AY102" i="1"/>
  <c r="AY149" i="1"/>
  <c r="AY206" i="1"/>
  <c r="AY240" i="1"/>
  <c r="AY273" i="1"/>
  <c r="AY334" i="1"/>
  <c r="AY403" i="1"/>
  <c r="AY374" i="1"/>
  <c r="AY421" i="1"/>
  <c r="AY342" i="1"/>
  <c r="AY517" i="1"/>
  <c r="AY485" i="1"/>
  <c r="AY596" i="1"/>
  <c r="AY633" i="1"/>
  <c r="AY575" i="1"/>
  <c r="AY591" i="1"/>
  <c r="AY574" i="1"/>
  <c r="AY662" i="1"/>
  <c r="AY622" i="1"/>
  <c r="AY157" i="1"/>
  <c r="AY274" i="1"/>
  <c r="AY347" i="1"/>
  <c r="AY420" i="1"/>
  <c r="AY449" i="1"/>
  <c r="AY488" i="1"/>
  <c r="AY542" i="1"/>
  <c r="AY594" i="1"/>
  <c r="AY664" i="1"/>
  <c r="AY685" i="1"/>
  <c r="AY89" i="1"/>
  <c r="AY185" i="1"/>
  <c r="AY252" i="1"/>
  <c r="AY419" i="1"/>
  <c r="AY460" i="1"/>
  <c r="AY474" i="1"/>
  <c r="AY584" i="1"/>
  <c r="AY27" i="1"/>
  <c r="AY49" i="1"/>
  <c r="AY19" i="1"/>
  <c r="AY85" i="1"/>
  <c r="AY104" i="1"/>
  <c r="AY69" i="1"/>
  <c r="AY116" i="1"/>
  <c r="AY177" i="1"/>
  <c r="AY151" i="1"/>
  <c r="AY250" i="1"/>
  <c r="AY257" i="1"/>
  <c r="AY202" i="1"/>
  <c r="AY251" i="1"/>
  <c r="AY332" i="1"/>
  <c r="AY427" i="1"/>
  <c r="AY445" i="1"/>
  <c r="AY463" i="1"/>
  <c r="AY397" i="1"/>
  <c r="AY541" i="1"/>
  <c r="AY477" i="1"/>
  <c r="AY563" i="1"/>
  <c r="AY523" i="1"/>
  <c r="AY680" i="1"/>
  <c r="AY570" i="1"/>
  <c r="AY340" i="1"/>
  <c r="AY549" i="1"/>
  <c r="AY558" i="1"/>
  <c r="AY20" i="1"/>
  <c r="AY119" i="1"/>
  <c r="AY135" i="1"/>
  <c r="AY266" i="1"/>
  <c r="AY291" i="1"/>
  <c r="AY370" i="1"/>
  <c r="AY436" i="1"/>
  <c r="AY511" i="1"/>
  <c r="AY472" i="1"/>
  <c r="AY642" i="1"/>
  <c r="AY665" i="1"/>
  <c r="AY16" i="1"/>
  <c r="AY84" i="1"/>
  <c r="AY146" i="1"/>
  <c r="AY184" i="1"/>
  <c r="AY276" i="1"/>
  <c r="AY264" i="1"/>
  <c r="AY404" i="1"/>
  <c r="AY412" i="1"/>
  <c r="AY495" i="1"/>
  <c r="AY658" i="1"/>
  <c r="AY24" i="1"/>
  <c r="AY30" i="1"/>
  <c r="AY76" i="1"/>
  <c r="AY132" i="1"/>
  <c r="AY26" i="1"/>
  <c r="AY36" i="1"/>
  <c r="AY42" i="1"/>
  <c r="AY53" i="1"/>
  <c r="AY62" i="1"/>
  <c r="AY97" i="1"/>
  <c r="AY100" i="1"/>
  <c r="AY158" i="1"/>
  <c r="AY176" i="1"/>
  <c r="AY188" i="1"/>
  <c r="AY217" i="1"/>
  <c r="AY182" i="1"/>
  <c r="AY244" i="1"/>
  <c r="AY238" i="1"/>
  <c r="AY289" i="1"/>
  <c r="AY298" i="1"/>
  <c r="AY271" i="1"/>
  <c r="AY299" i="1"/>
  <c r="AY383" i="1"/>
  <c r="AY343" i="1"/>
  <c r="AY386" i="1"/>
  <c r="AY384" i="1"/>
  <c r="AY406" i="1"/>
  <c r="AY360" i="1"/>
  <c r="AY431" i="1"/>
  <c r="AY502" i="1"/>
  <c r="AY448" i="1"/>
  <c r="AY506" i="1"/>
  <c r="AY554" i="1"/>
  <c r="AY545" i="1"/>
  <c r="AY580" i="1"/>
  <c r="AY617" i="1"/>
  <c r="AY550" i="1"/>
  <c r="AY524" i="1"/>
  <c r="AY629" i="1"/>
  <c r="AY592" i="1"/>
  <c r="AY692" i="1"/>
  <c r="AY579" i="1"/>
  <c r="AY640" i="1"/>
  <c r="AY598" i="1"/>
  <c r="AY136" i="1"/>
  <c r="AY225" i="1"/>
  <c r="AY306" i="1"/>
  <c r="AY352" i="1"/>
  <c r="AY425" i="1"/>
  <c r="AY459" i="1"/>
  <c r="AY553" i="1"/>
  <c r="AY532" i="1"/>
  <c r="AY595" i="1"/>
  <c r="AY645" i="1"/>
  <c r="AY67" i="1"/>
  <c r="AY74" i="1"/>
  <c r="AY87" i="1"/>
  <c r="AY154" i="1"/>
  <c r="AY174" i="1"/>
  <c r="AY194" i="1"/>
  <c r="AY233" i="1"/>
  <c r="AY234" i="1"/>
  <c r="AY187" i="1"/>
  <c r="AY322" i="1"/>
  <c r="AY307" i="1"/>
  <c r="AY371" i="1"/>
  <c r="AY366" i="1"/>
  <c r="AY439" i="1"/>
  <c r="AY428" i="1"/>
  <c r="AY561" i="1"/>
  <c r="AY544" i="1"/>
  <c r="AY607" i="1"/>
  <c r="AY648" i="1"/>
  <c r="AY23" i="1"/>
  <c r="AY56" i="1"/>
  <c r="AY79" i="1"/>
  <c r="AY77" i="1"/>
  <c r="AY88" i="1"/>
  <c r="AY134" i="1"/>
  <c r="AY162" i="1"/>
  <c r="AY113" i="1"/>
  <c r="AY165" i="1"/>
  <c r="AY111" i="1"/>
  <c r="AY231" i="1"/>
  <c r="AY241" i="1"/>
  <c r="AY243" i="1"/>
  <c r="AY215" i="1"/>
  <c r="AY294" i="1"/>
  <c r="AY284" i="1"/>
  <c r="AY379" i="1"/>
  <c r="AY411" i="1"/>
  <c r="AY369" i="1"/>
  <c r="AY447" i="1"/>
  <c r="AY440" i="1"/>
  <c r="AY452" i="1"/>
  <c r="AY525" i="1"/>
  <c r="AY438" i="1"/>
  <c r="AY604" i="1"/>
  <c r="AY547" i="1"/>
  <c r="AY583" i="1"/>
  <c r="AY610" i="1"/>
  <c r="AY576" i="1"/>
  <c r="AY673" i="1"/>
  <c r="AY48" i="1"/>
  <c r="AY112" i="1"/>
  <c r="AY249" i="1"/>
  <c r="AY350" i="1"/>
  <c r="AY437" i="1"/>
  <c r="AY533" i="1"/>
  <c r="AY560" i="1"/>
  <c r="AY631" i="1"/>
  <c r="AY698" i="1"/>
  <c r="AY143" i="1"/>
  <c r="AY192" i="1"/>
  <c r="AY290" i="1"/>
  <c r="AY323" i="1"/>
  <c r="AY389" i="1"/>
  <c r="AY443" i="1"/>
  <c r="AY390" i="1"/>
  <c r="AY464" i="1"/>
  <c r="AY628" i="1"/>
  <c r="AY636" i="1"/>
  <c r="AY650" i="1"/>
  <c r="AY702" i="1"/>
  <c r="AY275" i="1"/>
  <c r="AY481" i="1"/>
  <c r="AY539" i="1"/>
  <c r="AY619" i="1"/>
  <c r="AY55" i="1"/>
  <c r="AY86" i="1"/>
  <c r="AY38" i="1"/>
  <c r="AY122" i="1"/>
  <c r="AY141" i="1"/>
  <c r="AY214" i="1"/>
  <c r="AY193" i="1"/>
  <c r="AY191" i="1"/>
  <c r="AY292" i="1"/>
  <c r="AY216" i="1"/>
  <c r="AY300" i="1"/>
  <c r="AY410" i="1"/>
  <c r="AY461" i="1"/>
  <c r="AY465" i="1"/>
  <c r="AY557" i="1"/>
  <c r="AY396" i="1"/>
  <c r="AY551" i="1"/>
  <c r="AY647" i="1"/>
  <c r="AY641" i="1"/>
  <c r="AY695" i="1"/>
  <c r="AY346" i="1"/>
  <c r="AY444" i="1"/>
  <c r="AY543" i="1"/>
  <c r="AY68" i="1"/>
  <c r="AY197" i="1"/>
  <c r="AY239" i="1"/>
  <c r="AY313" i="1"/>
  <c r="AY356" i="1"/>
  <c r="AY283" i="1"/>
  <c r="AY503" i="1"/>
  <c r="AY531" i="1"/>
  <c r="AY703" i="1"/>
  <c r="AY691" i="1"/>
  <c r="AY183" i="1"/>
  <c r="AY130" i="1"/>
  <c r="AY101" i="1"/>
  <c r="AY426" i="1"/>
  <c r="AY606" i="1"/>
  <c r="AY13" i="1"/>
  <c r="AY624" i="1"/>
  <c r="AY236" i="1"/>
  <c r="AY674" i="1"/>
  <c r="AY51" i="1"/>
  <c r="AY652" i="1"/>
  <c r="AY11" i="1"/>
  <c r="AY608" i="1"/>
  <c r="AY128" i="1"/>
  <c r="AY199" i="1"/>
  <c r="AY611" i="1"/>
  <c r="AY107" i="1"/>
  <c r="AY422" i="1"/>
  <c r="AY156" i="1"/>
  <c r="AY442" i="1"/>
  <c r="AY675" i="1"/>
  <c r="AY52" i="1"/>
  <c r="AY468" i="1"/>
  <c r="AY189" i="1"/>
  <c r="AY336" i="1"/>
  <c r="AY534" i="1"/>
  <c r="AY70" i="1"/>
  <c r="AY205" i="1"/>
  <c r="AY247" i="1"/>
  <c r="AY321" i="1"/>
  <c r="AY357" i="1"/>
  <c r="AY364" i="1"/>
  <c r="AY522" i="1"/>
  <c r="AY559" i="1"/>
  <c r="AY663" i="1"/>
  <c r="AY694" i="1"/>
  <c r="AY220" i="1"/>
  <c r="AY126" i="1"/>
  <c r="AY345" i="1"/>
  <c r="AY315" i="1"/>
  <c r="AY492" i="1"/>
  <c r="AY21" i="1"/>
  <c r="AY491" i="1"/>
  <c r="AY279" i="1"/>
  <c r="AY361" i="1"/>
  <c r="AY520" i="1"/>
  <c r="AY682" i="1"/>
  <c r="AY204" i="1"/>
  <c r="AY566" i="1"/>
  <c r="AY175" i="1"/>
  <c r="AY456" i="1"/>
  <c r="AY325" i="1"/>
  <c r="AY434" i="1"/>
  <c r="AY577" i="1"/>
  <c r="AY28" i="1"/>
  <c r="AY326" i="1"/>
  <c r="AY585" i="1"/>
  <c r="AY181" i="1"/>
  <c r="AY429" i="1"/>
  <c r="AY679" i="1"/>
  <c r="AY226" i="1"/>
  <c r="AY457" i="1"/>
  <c r="AY661" i="1"/>
  <c r="AY82" i="1"/>
  <c r="AY172" i="1"/>
  <c r="AY224" i="1"/>
  <c r="AY354" i="1"/>
  <c r="AY398" i="1"/>
  <c r="AY505" i="1"/>
  <c r="AY527" i="1"/>
  <c r="AY589" i="1"/>
  <c r="AY670" i="1"/>
  <c r="AY277" i="1"/>
  <c r="AY254" i="1"/>
  <c r="AY228" i="1"/>
  <c r="AY483" i="1"/>
  <c r="AY666" i="1"/>
  <c r="AY272" i="1"/>
  <c r="AY509" i="1"/>
  <c r="AY190" i="1"/>
  <c r="AY320" i="1"/>
  <c r="AY309" i="1"/>
  <c r="AY417" i="1"/>
  <c r="AY669" i="1"/>
  <c r="AY317" i="1"/>
  <c r="AY568" i="1"/>
  <c r="AY211" i="1"/>
  <c r="AY630" i="1"/>
  <c r="AY218" i="1"/>
  <c r="AY288" i="1"/>
  <c r="AY305" i="1"/>
  <c r="AY687" i="1"/>
  <c r="AY98" i="1"/>
  <c r="AY173" i="1"/>
  <c r="AY261" i="1"/>
  <c r="AY362" i="1"/>
  <c r="AY400" i="1"/>
  <c r="AY513" i="1"/>
  <c r="AY493" i="1"/>
  <c r="AY597" i="1"/>
  <c r="AY678" i="1"/>
  <c r="AY106" i="1"/>
  <c r="AY265" i="1"/>
  <c r="AY248" i="1"/>
  <c r="AY408" i="1"/>
  <c r="AY435" i="1"/>
  <c r="AY496" i="1"/>
  <c r="AY605" i="1"/>
  <c r="AY686" i="1"/>
  <c r="AY137" i="1"/>
  <c r="AY316" i="1"/>
  <c r="AY351" i="1"/>
  <c r="AY470" i="1"/>
  <c r="AY490" i="1"/>
  <c r="AY613" i="1"/>
  <c r="AY395" i="1"/>
  <c r="AY32" i="1"/>
  <c r="AY337" i="1"/>
  <c r="AY475" i="1"/>
  <c r="AY462" i="1"/>
  <c r="AY660" i="1"/>
  <c r="AY267" i="1"/>
  <c r="AY142" i="1"/>
  <c r="AY353" i="1"/>
  <c r="AY327" i="1"/>
  <c r="AY644" i="1"/>
  <c r="AY139" i="1"/>
  <c r="AY499" i="1"/>
  <c r="AY147" i="1"/>
  <c r="AY344" i="1"/>
  <c r="AY446" i="1"/>
  <c r="AY15" i="1"/>
  <c r="AY432" i="1"/>
  <c r="AY599" i="1"/>
  <c r="AY31" i="1"/>
  <c r="AY341" i="1"/>
  <c r="AY623" i="1"/>
  <c r="AY219" i="1"/>
  <c r="AY507" i="1"/>
  <c r="AY627" i="1"/>
  <c r="AY232" i="1"/>
  <c r="AY333" i="1"/>
  <c r="AY516" i="1"/>
  <c r="AY653" i="1"/>
  <c r="AY61" i="1"/>
  <c r="AY441" i="1"/>
  <c r="AX416" i="1"/>
  <c r="AX246" i="1"/>
  <c r="AX518" i="1"/>
  <c r="AX689" i="1"/>
  <c r="AX127" i="1"/>
  <c r="AX399" i="1"/>
  <c r="AX99" i="1"/>
  <c r="AX467" i="1"/>
  <c r="AX280" i="1"/>
  <c r="AX637" i="1"/>
  <c r="AX450" i="1"/>
  <c r="AX229" i="1"/>
  <c r="AX161" i="1"/>
  <c r="AZ6" i="1"/>
  <c r="BA4" i="1"/>
  <c r="AX695" i="1"/>
  <c r="AX654" i="1"/>
  <c r="AX72" i="1"/>
  <c r="AX586" i="1"/>
  <c r="AX178" i="1"/>
  <c r="AW44" i="1"/>
  <c r="AX81" i="1"/>
  <c r="AX39" i="1"/>
  <c r="AX382" i="1"/>
  <c r="AX110" i="1"/>
  <c r="AX90" i="1"/>
  <c r="AX365" i="1"/>
  <c r="AX54" i="1"/>
  <c r="AX569" i="1"/>
  <c r="AX314" i="1"/>
  <c r="AX620" i="1"/>
  <c r="AX433" i="1"/>
  <c r="AX331" i="1"/>
  <c r="AX212" i="1"/>
  <c r="AX501" i="1"/>
  <c r="AX552" i="1"/>
  <c r="AX535" i="1"/>
  <c r="AX484" i="1"/>
  <c r="AX263" i="1"/>
  <c r="AW109" i="1"/>
  <c r="AX297" i="1"/>
  <c r="AX34" i="1"/>
  <c r="AV8" i="1" l="1"/>
  <c r="AP13" i="10"/>
  <c r="AP15" i="10" s="1"/>
  <c r="BE11" i="10"/>
  <c r="BE12" i="10"/>
  <c r="AV5" i="1"/>
  <c r="AP18" i="10" s="1"/>
  <c r="BD5" i="8"/>
  <c r="AY433" i="1"/>
  <c r="BE7" i="8"/>
  <c r="BE8" i="8" s="1"/>
  <c r="AY39" i="1"/>
  <c r="AX44" i="1"/>
  <c r="AW7" i="1"/>
  <c r="AQ17" i="10" s="1"/>
  <c r="BF44" i="8"/>
  <c r="BG450" i="8"/>
  <c r="BG467" i="8"/>
  <c r="BG54" i="8"/>
  <c r="BG246" i="8"/>
  <c r="BG382" i="8"/>
  <c r="BG212" i="8"/>
  <c r="BG297" i="8"/>
  <c r="BG331" i="8"/>
  <c r="BG39" i="8"/>
  <c r="BG501" i="8"/>
  <c r="BG99" i="8"/>
  <c r="BG348" i="8"/>
  <c r="BG552" i="8"/>
  <c r="BG637" i="8"/>
  <c r="BG34" i="8"/>
  <c r="BG144" i="8"/>
  <c r="BG416" i="8"/>
  <c r="BH690" i="8"/>
  <c r="BH696" i="8"/>
  <c r="BH701" i="8"/>
  <c r="BH698" i="8"/>
  <c r="BH692" i="8"/>
  <c r="BH686" i="8"/>
  <c r="BH681" i="8"/>
  <c r="BH700" i="8"/>
  <c r="BH702" i="8"/>
  <c r="BH680" i="8"/>
  <c r="BH673" i="8"/>
  <c r="BH657" i="8"/>
  <c r="BH691" i="8"/>
  <c r="BH683" i="8"/>
  <c r="BH677" i="8"/>
  <c r="BH670" i="8"/>
  <c r="BH703" i="8"/>
  <c r="BH687" i="8"/>
  <c r="BH694" i="8"/>
  <c r="BH675" i="8"/>
  <c r="BH668" i="8"/>
  <c r="BH656" i="8"/>
  <c r="BH682" i="8"/>
  <c r="BH635" i="8"/>
  <c r="BH684" i="8"/>
  <c r="BH655" i="8"/>
  <c r="BH641" i="8"/>
  <c r="BH625" i="8"/>
  <c r="BH609" i="8"/>
  <c r="BH669" i="8"/>
  <c r="BH658" i="8"/>
  <c r="BH632" i="8"/>
  <c r="BH611" i="8"/>
  <c r="BH663" i="8"/>
  <c r="BH659" i="8"/>
  <c r="BH649" i="8"/>
  <c r="BH646" i="8"/>
  <c r="BH633" i="8"/>
  <c r="BH630" i="8"/>
  <c r="BH674" i="8"/>
  <c r="BH636" i="8"/>
  <c r="BH688" i="8"/>
  <c r="BH662" i="8"/>
  <c r="BH648" i="8"/>
  <c r="BH650" i="8"/>
  <c r="BH627" i="8"/>
  <c r="BH613" i="8"/>
  <c r="BH606" i="8"/>
  <c r="BH595" i="8"/>
  <c r="BH579" i="8"/>
  <c r="BH590" i="8"/>
  <c r="BH685" i="8"/>
  <c r="BH679" i="8"/>
  <c r="BH652" i="8"/>
  <c r="BH647" i="8"/>
  <c r="BH642" i="8"/>
  <c r="BH628" i="8"/>
  <c r="BH618" i="8"/>
  <c r="BH612" i="8"/>
  <c r="BH653" i="8"/>
  <c r="BH634" i="8"/>
  <c r="BH596" i="8"/>
  <c r="BH580" i="8"/>
  <c r="BH564" i="8"/>
  <c r="BH645" i="8"/>
  <c r="BH601" i="8"/>
  <c r="BH591" i="8"/>
  <c r="BH583" i="8"/>
  <c r="BH554" i="8"/>
  <c r="BH678" i="8"/>
  <c r="BH676" i="8"/>
  <c r="BH672" i="8"/>
  <c r="BH600" i="8"/>
  <c r="BH693" i="8"/>
  <c r="BH660" i="8"/>
  <c r="BH581" i="8"/>
  <c r="BH539" i="8"/>
  <c r="BH523" i="8"/>
  <c r="BH507" i="8"/>
  <c r="BH665" i="8"/>
  <c r="BH575" i="8"/>
  <c r="BH570" i="8"/>
  <c r="BH559" i="8"/>
  <c r="BH534" i="8"/>
  <c r="BH666" i="8"/>
  <c r="BH619" i="8"/>
  <c r="BH664" i="8"/>
  <c r="BH640" i="8"/>
  <c r="BH605" i="8"/>
  <c r="BH557" i="8"/>
  <c r="BH550" i="8"/>
  <c r="BH540" i="8"/>
  <c r="BH524" i="8"/>
  <c r="BH508" i="8"/>
  <c r="BH492" i="8"/>
  <c r="BH602" i="8"/>
  <c r="BH599" i="8"/>
  <c r="BH560" i="8"/>
  <c r="BH543" i="8"/>
  <c r="BH513" i="8"/>
  <c r="BH510" i="8"/>
  <c r="BH504" i="8"/>
  <c r="BH481" i="8"/>
  <c r="BH465" i="8"/>
  <c r="BH449" i="8"/>
  <c r="BH622" i="8"/>
  <c r="BH607" i="8"/>
  <c r="BH567" i="8"/>
  <c r="BH549" i="8"/>
  <c r="BH533" i="8"/>
  <c r="BH617" i="8"/>
  <c r="BH651" i="8"/>
  <c r="BH615" i="8"/>
  <c r="BH598" i="8"/>
  <c r="BH585" i="8"/>
  <c r="BH571" i="8"/>
  <c r="BH541" i="8"/>
  <c r="BH527" i="8"/>
  <c r="BH521" i="8"/>
  <c r="BH495" i="8"/>
  <c r="BH488" i="8"/>
  <c r="BH482" i="8"/>
  <c r="BH466" i="8"/>
  <c r="BH434" i="8"/>
  <c r="BH547" i="8"/>
  <c r="BH503" i="8"/>
  <c r="BH502" i="8"/>
  <c r="BH473" i="8"/>
  <c r="BH461" i="8"/>
  <c r="BH440" i="8"/>
  <c r="BH421" i="8"/>
  <c r="BH408" i="8"/>
  <c r="BH392" i="8"/>
  <c r="BH661" i="8"/>
  <c r="BH616" i="8"/>
  <c r="BH566" i="8"/>
  <c r="BH537" i="8"/>
  <c r="BH525" i="8"/>
  <c r="BH517" i="8"/>
  <c r="BH516" i="8"/>
  <c r="BH485" i="8"/>
  <c r="BH470" i="8"/>
  <c r="BH464" i="8"/>
  <c r="BH597" i="8"/>
  <c r="BH608" i="8"/>
  <c r="BH562" i="8"/>
  <c r="BH519" i="8"/>
  <c r="BH491" i="8"/>
  <c r="BH478" i="8"/>
  <c r="BH455" i="8"/>
  <c r="BH452" i="8"/>
  <c r="BH446" i="8"/>
  <c r="BH438" i="8"/>
  <c r="BH431" i="8"/>
  <c r="BH409" i="8"/>
  <c r="BH393" i="8"/>
  <c r="BH377" i="8"/>
  <c r="BH667" i="8"/>
  <c r="BH638" i="8"/>
  <c r="BH589" i="8"/>
  <c r="BH568" i="8"/>
  <c r="BH551" i="8"/>
  <c r="BH546" i="8"/>
  <c r="BH511" i="8"/>
  <c r="BH490" i="8"/>
  <c r="BH468" i="8"/>
  <c r="BH415" i="8"/>
  <c r="BH384" i="8"/>
  <c r="BH584" i="8"/>
  <c r="BH574" i="8"/>
  <c r="BH536" i="8"/>
  <c r="BH472" i="8"/>
  <c r="BH412" i="8"/>
  <c r="BH406" i="8"/>
  <c r="BH403" i="8"/>
  <c r="BH389" i="8"/>
  <c r="BH370" i="8"/>
  <c r="BH644" i="8"/>
  <c r="BH594" i="8"/>
  <c r="BH561" i="8"/>
  <c r="BH556" i="8"/>
  <c r="BH532" i="8"/>
  <c r="BH483" i="8"/>
  <c r="BH479" i="8"/>
  <c r="BH604" i="8"/>
  <c r="BH528" i="8"/>
  <c r="BH500" i="8"/>
  <c r="BH454" i="8"/>
  <c r="BH437" i="8"/>
  <c r="BH429" i="8"/>
  <c r="BH423" i="8"/>
  <c r="BH400" i="8"/>
  <c r="BH394" i="8"/>
  <c r="BH643" i="8"/>
  <c r="BH639" i="8"/>
  <c r="BH614" i="8"/>
  <c r="BH506" i="8"/>
  <c r="BH494" i="8"/>
  <c r="BH458" i="8"/>
  <c r="BH442" i="8"/>
  <c r="BH426" i="8"/>
  <c r="BH383" i="8"/>
  <c r="BH359" i="8"/>
  <c r="BH347" i="8"/>
  <c r="BH315" i="8"/>
  <c r="BH299" i="8"/>
  <c r="BH283" i="8"/>
  <c r="BH267" i="8"/>
  <c r="BH251" i="8"/>
  <c r="BH235" i="8"/>
  <c r="BH219" i="8"/>
  <c r="BH203" i="8"/>
  <c r="BH187" i="8"/>
  <c r="BH171" i="8"/>
  <c r="BH155" i="8"/>
  <c r="BH139" i="8"/>
  <c r="BH576" i="8"/>
  <c r="BH545" i="8"/>
  <c r="BH424" i="8"/>
  <c r="BH422" i="8"/>
  <c r="BH376" i="8"/>
  <c r="BH369" i="8"/>
  <c r="BH363" i="8"/>
  <c r="BH342" i="8"/>
  <c r="BH326" i="8"/>
  <c r="BH310" i="8"/>
  <c r="BH294" i="8"/>
  <c r="BH278" i="8"/>
  <c r="BH262" i="8"/>
  <c r="BH230" i="8"/>
  <c r="BH214" i="8"/>
  <c r="BH198" i="8"/>
  <c r="BH182" i="8"/>
  <c r="BH166" i="8"/>
  <c r="BH150" i="8"/>
  <c r="BH476" i="8"/>
  <c r="BH462" i="8"/>
  <c r="BH593" i="8"/>
  <c r="BH553" i="8"/>
  <c r="BH542" i="8"/>
  <c r="BH522" i="8"/>
  <c r="BH512" i="8"/>
  <c r="BH451" i="8"/>
  <c r="BH436" i="8"/>
  <c r="BH420" i="8"/>
  <c r="BH410" i="8"/>
  <c r="BH385" i="8"/>
  <c r="BH357" i="8"/>
  <c r="BH332" i="8"/>
  <c r="BH316" i="8"/>
  <c r="BH300" i="8"/>
  <c r="BH284" i="8"/>
  <c r="BH268" i="8"/>
  <c r="BH252" i="8"/>
  <c r="BH236" i="8"/>
  <c r="BH220" i="8"/>
  <c r="BH204" i="8"/>
  <c r="BH188" i="8"/>
  <c r="BH172" i="8"/>
  <c r="BH156" i="8"/>
  <c r="BH140" i="8"/>
  <c r="BH572" i="8"/>
  <c r="BH493" i="8"/>
  <c r="BH350" i="8"/>
  <c r="BH322" i="8"/>
  <c r="BH313" i="8"/>
  <c r="BH286" i="8"/>
  <c r="BH258" i="8"/>
  <c r="BH249" i="8"/>
  <c r="BH221" i="8"/>
  <c r="BH573" i="8"/>
  <c r="BH529" i="8"/>
  <c r="BH514" i="8"/>
  <c r="BH427" i="8"/>
  <c r="BH417" i="8"/>
  <c r="BH413" i="8"/>
  <c r="BH387" i="8"/>
  <c r="BH349" i="8"/>
  <c r="BH340" i="8"/>
  <c r="BH312" i="8"/>
  <c r="BH304" i="8"/>
  <c r="BH285" i="8"/>
  <c r="BH276" i="8"/>
  <c r="BH248" i="8"/>
  <c r="BH240" i="8"/>
  <c r="BH211" i="8"/>
  <c r="BH558" i="8"/>
  <c r="BH428" i="8"/>
  <c r="BH621" i="8"/>
  <c r="BH555" i="8"/>
  <c r="BH497" i="8"/>
  <c r="BH486" i="8"/>
  <c r="BH444" i="8"/>
  <c r="BH430" i="8"/>
  <c r="BH375" i="8"/>
  <c r="BH339" i="8"/>
  <c r="BH330" i="8"/>
  <c r="BH293" i="8"/>
  <c r="BH275" i="8"/>
  <c r="BH266" i="8"/>
  <c r="BH629" i="8"/>
  <c r="BH623" i="8"/>
  <c r="BH610" i="8"/>
  <c r="BH577" i="8"/>
  <c r="BH582" i="8"/>
  <c r="BH505" i="8"/>
  <c r="BH565" i="8"/>
  <c r="BH578" i="8"/>
  <c r="BH592" i="8"/>
  <c r="BH538" i="8"/>
  <c r="BH624" i="8"/>
  <c r="BH588" i="8"/>
  <c r="BH498" i="8"/>
  <c r="BH626" i="8"/>
  <c r="BH509" i="8"/>
  <c r="BH699" i="8"/>
  <c r="BH697" i="8"/>
  <c r="BH587" i="8"/>
  <c r="BH530" i="8"/>
  <c r="BH477" i="8"/>
  <c r="BH631" i="8"/>
  <c r="BH499" i="8"/>
  <c r="BH469" i="8"/>
  <c r="BH463" i="8"/>
  <c r="BH515" i="8"/>
  <c r="BH471" i="8"/>
  <c r="BH460" i="8"/>
  <c r="BH459" i="8"/>
  <c r="BH544" i="8"/>
  <c r="BH526" i="8"/>
  <c r="BH457" i="8"/>
  <c r="BH447" i="8"/>
  <c r="BH441" i="8"/>
  <c r="BH443" i="8"/>
  <c r="BH435" i="8"/>
  <c r="BH496" i="8"/>
  <c r="BH474" i="8"/>
  <c r="BH398" i="8"/>
  <c r="BH548" i="8"/>
  <c r="BH475" i="8"/>
  <c r="BH432" i="8"/>
  <c r="BH425" i="8"/>
  <c r="BH418" i="8"/>
  <c r="BH520" i="8"/>
  <c r="BH480" i="8"/>
  <c r="BH531" i="8"/>
  <c r="BH489" i="8"/>
  <c r="BH456" i="8"/>
  <c r="BH445" i="8"/>
  <c r="BH395" i="8"/>
  <c r="BH448" i="8"/>
  <c r="BH378" i="8"/>
  <c r="BH305" i="8"/>
  <c r="BH303" i="8"/>
  <c r="BH563" i="8"/>
  <c r="BH402" i="8"/>
  <c r="BH368" i="8"/>
  <c r="BH364" i="8"/>
  <c r="BH352" i="8"/>
  <c r="BH338" i="8"/>
  <c r="BH327" i="8"/>
  <c r="BH318" i="8"/>
  <c r="BH301" i="8"/>
  <c r="BH487" i="8"/>
  <c r="BH362" i="8"/>
  <c r="BH321" i="8"/>
  <c r="BH381" i="8"/>
  <c r="BH373" i="8"/>
  <c r="BH366" i="8"/>
  <c r="BH353" i="8"/>
  <c r="BH439" i="8"/>
  <c r="BH404" i="8"/>
  <c r="BH397" i="8"/>
  <c r="BH388" i="8"/>
  <c r="BH380" i="8"/>
  <c r="BH333" i="8"/>
  <c r="BH288" i="8"/>
  <c r="BH405" i="8"/>
  <c r="BH401" i="8"/>
  <c r="BH396" i="8"/>
  <c r="BH324" i="8"/>
  <c r="BH319" i="8"/>
  <c r="BH298" i="8"/>
  <c r="BH355" i="8"/>
  <c r="BH334" i="8"/>
  <c r="BH296" i="8"/>
  <c r="BH256" i="8"/>
  <c r="BH234" i="8"/>
  <c r="BH232" i="8"/>
  <c r="BH228" i="8"/>
  <c r="BH217" i="8"/>
  <c r="BH328" i="8"/>
  <c r="BH274" i="8"/>
  <c r="BH264" i="8"/>
  <c r="BH414" i="8"/>
  <c r="BH411" i="8"/>
  <c r="BH453" i="8"/>
  <c r="BH309" i="8"/>
  <c r="BH241" i="8"/>
  <c r="BH215" i="8"/>
  <c r="BH351" i="8"/>
  <c r="BH259" i="8"/>
  <c r="BH238" i="8"/>
  <c r="BH223" i="8"/>
  <c r="BH200" i="8"/>
  <c r="BH197" i="8"/>
  <c r="BH179" i="8"/>
  <c r="BH170" i="8"/>
  <c r="BH358" i="8"/>
  <c r="BH307" i="8"/>
  <c r="BH419" i="8"/>
  <c r="BH391" i="8"/>
  <c r="BH337" i="8"/>
  <c r="BH244" i="8"/>
  <c r="BH243" i="8"/>
  <c r="BH224" i="8"/>
  <c r="BH205" i="8"/>
  <c r="BH193" i="8"/>
  <c r="BH168" i="8"/>
  <c r="BH151" i="8"/>
  <c r="BH143" i="8"/>
  <c r="BH122" i="8"/>
  <c r="BH106" i="8"/>
  <c r="BH346" i="8"/>
  <c r="BH341" i="8"/>
  <c r="BH336" i="8"/>
  <c r="BH290" i="8"/>
  <c r="BH186" i="8"/>
  <c r="BH175" i="8"/>
  <c r="BH133" i="8"/>
  <c r="BH117" i="8"/>
  <c r="BH345" i="8"/>
  <c r="BH317" i="8"/>
  <c r="BH222" i="8"/>
  <c r="BH210" i="8"/>
  <c r="BH194" i="8"/>
  <c r="BH190" i="8"/>
  <c r="BH360" i="8"/>
  <c r="BH302" i="8"/>
  <c r="BH225" i="8"/>
  <c r="BH169" i="8"/>
  <c r="BH158" i="8"/>
  <c r="BH94" i="8"/>
  <c r="BH78" i="8"/>
  <c r="BH62" i="8"/>
  <c r="BH295" i="8"/>
  <c r="BH273" i="8"/>
  <c r="BH192" i="8"/>
  <c r="BH135" i="8"/>
  <c r="BH108" i="8"/>
  <c r="BH374" i="8"/>
  <c r="BH361" i="8"/>
  <c r="BH344" i="8"/>
  <c r="BH320" i="8"/>
  <c r="BH270" i="8"/>
  <c r="BH260" i="8"/>
  <c r="BH226" i="8"/>
  <c r="BH209" i="8"/>
  <c r="BH202" i="8"/>
  <c r="BH191" i="8"/>
  <c r="BH159" i="8"/>
  <c r="BH120" i="8"/>
  <c r="BH74" i="8"/>
  <c r="BH386" i="8"/>
  <c r="BH306" i="8"/>
  <c r="BH231" i="8"/>
  <c r="BH183" i="8"/>
  <c r="BH181" i="8"/>
  <c r="BH180" i="8"/>
  <c r="BH163" i="8"/>
  <c r="BH145" i="8"/>
  <c r="BH111" i="8"/>
  <c r="BH46" i="8"/>
  <c r="BH30" i="8"/>
  <c r="BH216" i="8"/>
  <c r="BH196" i="8"/>
  <c r="BH154" i="8"/>
  <c r="BH149" i="8"/>
  <c r="BH137" i="8"/>
  <c r="BH65" i="8"/>
  <c r="BH57" i="8"/>
  <c r="BH41" i="8"/>
  <c r="BH390" i="8"/>
  <c r="BH329" i="8"/>
  <c r="BH308" i="8"/>
  <c r="BH265" i="8"/>
  <c r="BH250" i="8"/>
  <c r="BH245" i="8"/>
  <c r="BH157" i="8"/>
  <c r="BH134" i="8"/>
  <c r="BH130" i="8"/>
  <c r="BH335" i="8"/>
  <c r="BH233" i="8"/>
  <c r="BH176" i="8"/>
  <c r="BH165" i="8"/>
  <c r="BH119" i="8"/>
  <c r="BH104" i="8"/>
  <c r="BH38" i="8"/>
  <c r="BH32" i="8"/>
  <c r="BH27" i="8"/>
  <c r="BH11" i="8"/>
  <c r="BH257" i="8"/>
  <c r="BH207" i="8"/>
  <c r="BH58" i="8"/>
  <c r="BH255" i="8"/>
  <c r="BH254" i="8"/>
  <c r="BH160" i="8"/>
  <c r="BH129" i="8"/>
  <c r="BH35" i="8"/>
  <c r="BH29" i="8"/>
  <c r="BH22" i="8"/>
  <c r="BH371" i="8"/>
  <c r="BH354" i="8"/>
  <c r="BH213" i="8"/>
  <c r="BH102" i="8"/>
  <c r="BH84" i="8"/>
  <c r="BH289" i="8"/>
  <c r="BH206" i="8"/>
  <c r="BH174" i="8"/>
  <c r="BH126" i="8"/>
  <c r="BH87" i="8"/>
  <c r="BH85" i="8"/>
  <c r="BH71" i="8"/>
  <c r="BH23" i="8"/>
  <c r="BH281" i="8"/>
  <c r="BH237" i="8"/>
  <c r="BH37" i="8"/>
  <c r="BH33" i="8"/>
  <c r="BH14" i="8"/>
  <c r="BH66" i="8"/>
  <c r="BH253" i="8"/>
  <c r="BH148" i="8"/>
  <c r="BH136" i="8"/>
  <c r="BH124" i="8"/>
  <c r="BH107" i="8"/>
  <c r="BH105" i="8"/>
  <c r="BH76" i="8"/>
  <c r="BH13" i="8"/>
  <c r="BH311" i="8"/>
  <c r="BH292" i="8"/>
  <c r="BH261" i="8"/>
  <c r="BH164" i="8"/>
  <c r="BH114" i="8"/>
  <c r="BH98" i="8"/>
  <c r="BH52" i="8"/>
  <c r="BH142" i="8"/>
  <c r="BH272" i="8"/>
  <c r="BH153" i="8"/>
  <c r="BH89" i="8"/>
  <c r="BH80" i="8"/>
  <c r="BH75" i="8"/>
  <c r="BH56" i="8"/>
  <c r="BH21" i="8"/>
  <c r="BH12" i="8"/>
  <c r="BH367" i="8"/>
  <c r="BH279" i="8"/>
  <c r="BH115" i="8"/>
  <c r="BH96" i="8"/>
  <c r="BH68" i="8"/>
  <c r="BH60" i="8"/>
  <c r="BH20" i="8"/>
  <c r="BH356" i="8"/>
  <c r="BH282" i="8"/>
  <c r="BH247" i="8"/>
  <c r="BH239" i="8"/>
  <c r="BH407" i="8"/>
  <c r="BH269" i="8"/>
  <c r="BH201" i="8"/>
  <c r="BH185" i="8"/>
  <c r="BH125" i="8"/>
  <c r="BH70" i="8"/>
  <c r="BH50" i="8"/>
  <c r="BH48" i="8"/>
  <c r="BH19" i="8"/>
  <c r="BH184" i="8"/>
  <c r="BH152" i="8"/>
  <c r="BH131" i="8"/>
  <c r="BH116" i="8"/>
  <c r="BH93" i="8"/>
  <c r="BH88" i="8"/>
  <c r="BH79" i="8"/>
  <c r="BH18" i="8"/>
  <c r="BH10" i="8"/>
  <c r="BH379" i="8"/>
  <c r="BH83" i="8"/>
  <c r="BH242" i="8"/>
  <c r="BH147" i="8"/>
  <c r="BH112" i="8"/>
  <c r="BH73" i="8"/>
  <c r="BH40" i="8"/>
  <c r="BH17" i="8"/>
  <c r="BH325" i="8"/>
  <c r="BH218" i="8"/>
  <c r="BH189" i="8"/>
  <c r="BH121" i="8"/>
  <c r="BH67" i="8"/>
  <c r="BH113" i="8"/>
  <c r="BH86" i="8"/>
  <c r="BH49" i="8"/>
  <c r="BH43" i="8"/>
  <c r="BH36" i="8"/>
  <c r="BH26" i="8"/>
  <c r="BH9" i="8"/>
  <c r="BH343" i="8"/>
  <c r="BH271" i="8"/>
  <c r="BH208" i="8"/>
  <c r="BH92" i="8"/>
  <c r="BH227" i="8"/>
  <c r="BH167" i="8"/>
  <c r="BH162" i="8"/>
  <c r="BH128" i="8"/>
  <c r="BH77" i="8"/>
  <c r="BH51" i="8"/>
  <c r="BH95" i="8"/>
  <c r="BH64" i="8"/>
  <c r="BH118" i="8"/>
  <c r="BH42" i="8"/>
  <c r="BH287" i="8"/>
  <c r="BH132" i="8"/>
  <c r="BH173" i="8"/>
  <c r="BH100" i="8"/>
  <c r="BH61" i="8"/>
  <c r="BH25" i="8"/>
  <c r="BH177" i="8"/>
  <c r="BH53" i="8"/>
  <c r="BH31" i="8"/>
  <c r="BH103" i="8"/>
  <c r="BH28" i="8"/>
  <c r="BH101" i="8"/>
  <c r="BH277" i="8"/>
  <c r="BH55" i="8"/>
  <c r="BH24" i="8"/>
  <c r="BH16" i="8"/>
  <c r="BH323" i="8"/>
  <c r="BH199" i="8"/>
  <c r="BH69" i="8"/>
  <c r="BH82" i="8"/>
  <c r="BH15" i="8"/>
  <c r="BH291" i="8"/>
  <c r="BH138" i="8"/>
  <c r="BH146" i="8"/>
  <c r="BH47" i="8"/>
  <c r="BH141" i="8"/>
  <c r="BH97" i="8"/>
  <c r="BH91" i="8"/>
  <c r="BH372" i="8"/>
  <c r="BH123" i="8"/>
  <c r="BH59" i="8"/>
  <c r="BF109" i="8"/>
  <c r="BG433" i="8"/>
  <c r="BG90" i="8"/>
  <c r="BG399" i="8"/>
  <c r="BG195" i="8"/>
  <c r="BG671" i="8"/>
  <c r="BI6" i="8"/>
  <c r="BJ4" i="8"/>
  <c r="BG81" i="8"/>
  <c r="BG603" i="8"/>
  <c r="BG654" i="8"/>
  <c r="BG178" i="8"/>
  <c r="BG535" i="8"/>
  <c r="BG263" i="8"/>
  <c r="BG518" i="8"/>
  <c r="BG620" i="8"/>
  <c r="BG161" i="8"/>
  <c r="BG72" i="8"/>
  <c r="BG110" i="8"/>
  <c r="BG63" i="8"/>
  <c r="BG280" i="8"/>
  <c r="BG229" i="8"/>
  <c r="BG365" i="8"/>
  <c r="BG45" i="8"/>
  <c r="BG586" i="8"/>
  <c r="BG127" i="8"/>
  <c r="BG314" i="8"/>
  <c r="BG569" i="8"/>
  <c r="BG484" i="8"/>
  <c r="BG689" i="8"/>
  <c r="BG695" i="8"/>
  <c r="AY416" i="1"/>
  <c r="AY365" i="1"/>
  <c r="BB4" i="1"/>
  <c r="BA6" i="1"/>
  <c r="AY63" i="1"/>
  <c r="AY54" i="1"/>
  <c r="AY161" i="1"/>
  <c r="AY501" i="1"/>
  <c r="AY72" i="1"/>
  <c r="AY637" i="1"/>
  <c r="AY99" i="1"/>
  <c r="AY450" i="1"/>
  <c r="AY535" i="1"/>
  <c r="AY297" i="1"/>
  <c r="AY144" i="1"/>
  <c r="AY229" i="1"/>
  <c r="AY603" i="1"/>
  <c r="AY689" i="1"/>
  <c r="AY654" i="1"/>
  <c r="AY518" i="1"/>
  <c r="AY127" i="1"/>
  <c r="AY331" i="1"/>
  <c r="AY314" i="1"/>
  <c r="AY90" i="1"/>
  <c r="AY671" i="1"/>
  <c r="AY110" i="1"/>
  <c r="AY399" i="1"/>
  <c r="AY81" i="1"/>
  <c r="AY246" i="1"/>
  <c r="AY34" i="1"/>
  <c r="AY620" i="1"/>
  <c r="AX109" i="1"/>
  <c r="AY178" i="1"/>
  <c r="AY484" i="1"/>
  <c r="AY212" i="1"/>
  <c r="AY280" i="1"/>
  <c r="AY552" i="1"/>
  <c r="AY586" i="1"/>
  <c r="AZ10" i="1"/>
  <c r="AZ37" i="1"/>
  <c r="AZ52" i="1"/>
  <c r="AZ53" i="1"/>
  <c r="AZ13" i="1"/>
  <c r="AZ126" i="1"/>
  <c r="AZ69" i="1"/>
  <c r="AZ154" i="1"/>
  <c r="AZ200" i="1"/>
  <c r="AZ171" i="1"/>
  <c r="AZ236" i="1"/>
  <c r="AZ237" i="1"/>
  <c r="AZ239" i="1"/>
  <c r="AZ265" i="1"/>
  <c r="AZ215" i="1"/>
  <c r="AZ317" i="1"/>
  <c r="AZ321" i="1"/>
  <c r="AZ346" i="1"/>
  <c r="AZ355" i="1"/>
  <c r="AZ337" i="1"/>
  <c r="AZ303" i="1"/>
  <c r="AZ295" i="1"/>
  <c r="AZ407" i="1"/>
  <c r="AZ417" i="1"/>
  <c r="AZ427" i="1"/>
  <c r="AZ486" i="1"/>
  <c r="AZ444" i="1"/>
  <c r="AZ507" i="1"/>
  <c r="AZ505" i="1"/>
  <c r="AZ490" i="1"/>
  <c r="AZ566" i="1"/>
  <c r="AZ559" i="1"/>
  <c r="AZ632" i="1"/>
  <c r="AZ583" i="1"/>
  <c r="AZ644" i="1"/>
  <c r="AZ479" i="1"/>
  <c r="AZ642" i="1"/>
  <c r="AZ611" i="1"/>
  <c r="AZ649" i="1"/>
  <c r="AZ678" i="1"/>
  <c r="AZ698" i="1"/>
  <c r="AZ22" i="1"/>
  <c r="AZ118" i="1"/>
  <c r="AZ142" i="1"/>
  <c r="AZ197" i="1"/>
  <c r="AZ164" i="1"/>
  <c r="AZ216" i="1"/>
  <c r="AZ310" i="1"/>
  <c r="AZ356" i="1"/>
  <c r="AZ458" i="1"/>
  <c r="AZ440" i="1"/>
  <c r="AZ601" i="1"/>
  <c r="AZ618" i="1"/>
  <c r="AZ674" i="1"/>
  <c r="AZ92" i="1"/>
  <c r="AZ225" i="1"/>
  <c r="AZ333" i="1"/>
  <c r="AZ381" i="1"/>
  <c r="AZ517" i="1"/>
  <c r="AZ453" i="1"/>
  <c r="AZ697" i="1"/>
  <c r="AZ312" i="1"/>
  <c r="AZ395" i="1"/>
  <c r="AZ554" i="1"/>
  <c r="AZ482" i="1"/>
  <c r="AZ641" i="1"/>
  <c r="AZ205" i="1"/>
  <c r="AZ371" i="1"/>
  <c r="AZ481" i="1"/>
  <c r="AZ604" i="1"/>
  <c r="AZ578" i="1"/>
  <c r="AZ670" i="1"/>
  <c r="AZ300" i="1"/>
  <c r="AZ431" i="1"/>
  <c r="AZ701" i="1"/>
  <c r="AZ130" i="1"/>
  <c r="AZ290" i="1"/>
  <c r="AZ315" i="1"/>
  <c r="AZ497" i="1"/>
  <c r="AZ499" i="1"/>
  <c r="AZ474" i="1"/>
  <c r="AZ199" i="1"/>
  <c r="AZ43" i="1"/>
  <c r="AZ17" i="1"/>
  <c r="AZ101" i="1"/>
  <c r="AZ107" i="1"/>
  <c r="AZ140" i="1"/>
  <c r="AZ179" i="1"/>
  <c r="AZ223" i="1"/>
  <c r="AZ294" i="1"/>
  <c r="AZ339" i="1"/>
  <c r="AZ435" i="1"/>
  <c r="AZ528" i="1"/>
  <c r="AZ500" i="1"/>
  <c r="AZ592" i="1"/>
  <c r="AZ567" i="1"/>
  <c r="AZ564" i="1"/>
  <c r="AZ677" i="1"/>
  <c r="AZ11" i="1"/>
  <c r="AZ29" i="1"/>
  <c r="AZ83" i="1"/>
  <c r="AZ76" i="1"/>
  <c r="AZ117" i="1"/>
  <c r="AZ115" i="1"/>
  <c r="AZ112" i="1"/>
  <c r="AZ113" i="1"/>
  <c r="AZ206" i="1"/>
  <c r="AZ211" i="1"/>
  <c r="AZ213" i="1"/>
  <c r="AZ276" i="1"/>
  <c r="AZ319" i="1"/>
  <c r="AZ340" i="1"/>
  <c r="AZ342" i="1"/>
  <c r="AZ403" i="1"/>
  <c r="AZ420" i="1"/>
  <c r="AZ480" i="1"/>
  <c r="AZ536" i="1"/>
  <c r="AZ409" i="1"/>
  <c r="AZ400" i="1"/>
  <c r="AZ521" i="1"/>
  <c r="AZ640" i="1"/>
  <c r="AZ477" i="1"/>
  <c r="AZ581" i="1"/>
  <c r="AZ19" i="1"/>
  <c r="AZ166" i="1"/>
  <c r="AZ260" i="1"/>
  <c r="AZ308" i="1"/>
  <c r="AZ426" i="1"/>
  <c r="AZ439" i="1"/>
  <c r="AZ438" i="1"/>
  <c r="AZ563" i="1"/>
  <c r="AZ590" i="1"/>
  <c r="AZ693" i="1"/>
  <c r="AZ27" i="1"/>
  <c r="AZ80" i="1"/>
  <c r="AZ121" i="1"/>
  <c r="AZ184" i="1"/>
  <c r="AZ151" i="1"/>
  <c r="AZ330" i="1"/>
  <c r="AZ370" i="1"/>
  <c r="AZ436" i="1"/>
  <c r="AZ545" i="1"/>
  <c r="AZ606" i="1"/>
  <c r="AZ669" i="1"/>
  <c r="AZ396" i="1"/>
  <c r="AZ626" i="1"/>
  <c r="AZ18" i="1"/>
  <c r="AZ48" i="1"/>
  <c r="AZ77" i="1"/>
  <c r="AZ42" i="1"/>
  <c r="AZ75" i="1"/>
  <c r="AZ89" i="1"/>
  <c r="AZ108" i="1"/>
  <c r="AZ162" i="1"/>
  <c r="AZ208" i="1"/>
  <c r="AZ172" i="1"/>
  <c r="AZ190" i="1"/>
  <c r="AZ245" i="1"/>
  <c r="AZ247" i="1"/>
  <c r="AZ277" i="1"/>
  <c r="AZ243" i="1"/>
  <c r="AZ325" i="1"/>
  <c r="AZ281" i="1"/>
  <c r="AZ354" i="1"/>
  <c r="AZ363" i="1"/>
  <c r="AZ366" i="1"/>
  <c r="AZ406" i="1"/>
  <c r="AZ405" i="1"/>
  <c r="AZ415" i="1"/>
  <c r="AZ432" i="1"/>
  <c r="AZ408" i="1"/>
  <c r="AZ494" i="1"/>
  <c r="AZ463" i="1"/>
  <c r="AZ515" i="1"/>
  <c r="AZ428" i="1"/>
  <c r="AZ447" i="1"/>
  <c r="AZ568" i="1"/>
  <c r="AZ571" i="1"/>
  <c r="AZ448" i="1"/>
  <c r="AZ523" i="1"/>
  <c r="AZ652" i="1"/>
  <c r="AZ543" i="1"/>
  <c r="AZ657" i="1"/>
  <c r="AZ653" i="1"/>
  <c r="AZ651" i="1"/>
  <c r="AZ636" i="1"/>
  <c r="AZ662" i="1"/>
  <c r="AZ185" i="1"/>
  <c r="AZ41" i="1"/>
  <c r="AZ129" i="1"/>
  <c r="AZ156" i="1"/>
  <c r="AZ201" i="1"/>
  <c r="AZ248" i="1"/>
  <c r="AZ343" i="1"/>
  <c r="AZ466" i="1"/>
  <c r="AZ460" i="1"/>
  <c r="AZ546" i="1"/>
  <c r="AZ459" i="1"/>
  <c r="AZ629" i="1"/>
  <c r="AZ589" i="1"/>
  <c r="AZ682" i="1"/>
  <c r="AZ341" i="1"/>
  <c r="AZ476" i="1"/>
  <c r="AZ573" i="1"/>
  <c r="AZ21" i="1"/>
  <c r="AZ57" i="1"/>
  <c r="AZ100" i="1"/>
  <c r="AZ137" i="1"/>
  <c r="AZ155" i="1"/>
  <c r="AZ207" i="1"/>
  <c r="AZ274" i="1"/>
  <c r="AZ251" i="1"/>
  <c r="AZ307" i="1"/>
  <c r="AZ394" i="1"/>
  <c r="AZ397" i="1"/>
  <c r="AZ492" i="1"/>
  <c r="AZ533" i="1"/>
  <c r="AZ625" i="1"/>
  <c r="AZ639" i="1"/>
  <c r="AZ607" i="1"/>
  <c r="AZ602" i="1"/>
  <c r="AZ250" i="1"/>
  <c r="AZ379" i="1"/>
  <c r="AZ475" i="1"/>
  <c r="AZ576" i="1"/>
  <c r="AZ684" i="1"/>
  <c r="AZ16" i="1"/>
  <c r="AZ20" i="1"/>
  <c r="AZ59" i="1"/>
  <c r="AZ104" i="1"/>
  <c r="AZ91" i="1"/>
  <c r="AZ94" i="1"/>
  <c r="AZ134" i="1"/>
  <c r="AZ196" i="1"/>
  <c r="AZ258" i="1"/>
  <c r="AZ230" i="1"/>
  <c r="AZ234" i="1"/>
  <c r="AZ273" i="1"/>
  <c r="AZ350" i="1"/>
  <c r="AZ386" i="1"/>
  <c r="AZ358" i="1"/>
  <c r="AZ483" i="1"/>
  <c r="AZ520" i="1"/>
  <c r="AZ485" i="1"/>
  <c r="AZ584" i="1"/>
  <c r="AZ558" i="1"/>
  <c r="AZ692" i="1"/>
  <c r="AZ643" i="1"/>
  <c r="AZ240" i="1"/>
  <c r="AZ398" i="1"/>
  <c r="AZ542" i="1"/>
  <c r="AZ700" i="1"/>
  <c r="AZ165" i="1"/>
  <c r="AZ402" i="1"/>
  <c r="AZ600" i="1"/>
  <c r="AZ570" i="1"/>
  <c r="AZ219" i="1"/>
  <c r="AZ283" i="1"/>
  <c r="AZ470" i="1"/>
  <c r="AZ519" i="1"/>
  <c r="AZ645" i="1"/>
  <c r="AZ220" i="1"/>
  <c r="AZ327" i="1"/>
  <c r="AZ468" i="1"/>
  <c r="AZ648" i="1"/>
  <c r="AZ35" i="1"/>
  <c r="AZ25" i="1"/>
  <c r="AZ68" i="1"/>
  <c r="AZ106" i="1"/>
  <c r="AZ114" i="1"/>
  <c r="AZ32" i="1"/>
  <c r="AZ150" i="1"/>
  <c r="AZ168" i="1"/>
  <c r="AZ228" i="1"/>
  <c r="AZ193" i="1"/>
  <c r="AZ224" i="1"/>
  <c r="AZ262" i="1"/>
  <c r="AZ309" i="1"/>
  <c r="AZ338" i="1"/>
  <c r="AZ336" i="1"/>
  <c r="AZ318" i="1"/>
  <c r="AZ445" i="1"/>
  <c r="AZ478" i="1"/>
  <c r="AZ504" i="1"/>
  <c r="AZ491" i="1"/>
  <c r="AZ452" i="1"/>
  <c r="AZ531" i="1"/>
  <c r="AZ575" i="1"/>
  <c r="AZ614" i="1"/>
  <c r="AZ659" i="1"/>
  <c r="AZ26" i="1"/>
  <c r="AZ56" i="1"/>
  <c r="AZ23" i="1"/>
  <c r="AZ47" i="1"/>
  <c r="AZ103" i="1"/>
  <c r="AZ93" i="1"/>
  <c r="AZ122" i="1"/>
  <c r="AZ170" i="1"/>
  <c r="AZ141" i="1"/>
  <c r="AZ173" i="1"/>
  <c r="AZ194" i="1"/>
  <c r="AZ253" i="1"/>
  <c r="AZ255" i="1"/>
  <c r="AZ285" i="1"/>
  <c r="AZ252" i="1"/>
  <c r="AZ218" i="1"/>
  <c r="AZ284" i="1"/>
  <c r="AZ362" i="1"/>
  <c r="AZ367" i="1"/>
  <c r="AZ374" i="1"/>
  <c r="AZ414" i="1"/>
  <c r="AZ413" i="1"/>
  <c r="AZ423" i="1"/>
  <c r="AZ385" i="1"/>
  <c r="AZ412" i="1"/>
  <c r="AZ502" i="1"/>
  <c r="AZ360" i="1"/>
  <c r="AZ364" i="1"/>
  <c r="AZ503" i="1"/>
  <c r="AZ495" i="1"/>
  <c r="AZ577" i="1"/>
  <c r="AZ579" i="1"/>
  <c r="AZ493" i="1"/>
  <c r="AZ539" i="1"/>
  <c r="AZ537" i="1"/>
  <c r="AZ598" i="1"/>
  <c r="AZ679" i="1"/>
  <c r="AZ661" i="1"/>
  <c r="AZ526" i="1"/>
  <c r="AZ658" i="1"/>
  <c r="AZ664" i="1"/>
  <c r="AZ429" i="1"/>
  <c r="AZ532" i="1"/>
  <c r="AZ666" i="1"/>
  <c r="AZ30" i="1"/>
  <c r="AZ40" i="1"/>
  <c r="AZ88" i="1"/>
  <c r="AZ153" i="1"/>
  <c r="AZ217" i="1"/>
  <c r="AZ241" i="1"/>
  <c r="AZ254" i="1"/>
  <c r="AZ329" i="1"/>
  <c r="AZ311" i="1"/>
  <c r="AZ377" i="1"/>
  <c r="AZ508" i="1"/>
  <c r="AZ580" i="1"/>
  <c r="AZ556" i="1"/>
  <c r="AZ471" i="1"/>
  <c r="AZ582" i="1"/>
  <c r="AZ681" i="1"/>
  <c r="AZ686" i="1"/>
  <c r="AZ335" i="1"/>
  <c r="AZ609" i="1"/>
  <c r="AZ12" i="1"/>
  <c r="AZ55" i="1"/>
  <c r="AZ67" i="1"/>
  <c r="AZ79" i="1"/>
  <c r="AZ116" i="1"/>
  <c r="AZ143" i="1"/>
  <c r="AZ87" i="1"/>
  <c r="AZ177" i="1"/>
  <c r="AZ152" i="1"/>
  <c r="AZ159" i="1"/>
  <c r="AZ133" i="1"/>
  <c r="AZ231" i="1"/>
  <c r="AZ187" i="1"/>
  <c r="AZ249" i="1"/>
  <c r="AZ235" i="1"/>
  <c r="AZ270" i="1"/>
  <c r="AZ353" i="1"/>
  <c r="AZ352" i="1"/>
  <c r="AZ286" i="1"/>
  <c r="AZ384" i="1"/>
  <c r="AZ380" i="1"/>
  <c r="AZ454" i="1"/>
  <c r="AZ525" i="1"/>
  <c r="AZ596" i="1"/>
  <c r="AZ617" i="1"/>
  <c r="AZ512" i="1"/>
  <c r="AZ635" i="1"/>
  <c r="AZ595" i="1"/>
  <c r="AZ359" i="1"/>
  <c r="AZ685" i="1"/>
  <c r="AZ334" i="1"/>
  <c r="AZ550" i="1"/>
  <c r="AZ31" i="1"/>
  <c r="AZ58" i="1"/>
  <c r="AZ96" i="1"/>
  <c r="AZ84" i="1"/>
  <c r="AZ139" i="1"/>
  <c r="AZ65" i="1"/>
  <c r="AZ188" i="1"/>
  <c r="AZ227" i="1"/>
  <c r="AZ328" i="1"/>
  <c r="AZ287" i="1"/>
  <c r="AZ376" i="1"/>
  <c r="AZ387" i="1"/>
  <c r="AZ541" i="1"/>
  <c r="AZ633" i="1"/>
  <c r="AZ647" i="1"/>
  <c r="AZ650" i="1"/>
  <c r="AZ163" i="1"/>
  <c r="AZ302" i="1"/>
  <c r="AZ424" i="1"/>
  <c r="AZ628" i="1"/>
  <c r="AZ594" i="1"/>
  <c r="AZ702" i="1"/>
  <c r="AZ78" i="1"/>
  <c r="AZ266" i="1"/>
  <c r="AZ291" i="1"/>
  <c r="AZ259" i="1"/>
  <c r="AZ389" i="1"/>
  <c r="AZ418" i="1"/>
  <c r="AZ551" i="1"/>
  <c r="AZ663" i="1"/>
  <c r="AZ656" i="1"/>
  <c r="AZ50" i="1"/>
  <c r="AZ146" i="1"/>
  <c r="AZ289" i="1"/>
  <c r="AZ344" i="1"/>
  <c r="AZ461" i="1"/>
  <c r="AZ565" i="1"/>
  <c r="AZ534" i="1"/>
  <c r="AZ574" i="1"/>
  <c r="AZ675" i="1"/>
  <c r="AZ157" i="1"/>
  <c r="AZ292" i="1"/>
  <c r="AZ411" i="1"/>
  <c r="AZ544" i="1"/>
  <c r="AZ524" i="1"/>
  <c r="AZ627" i="1"/>
  <c r="AZ61" i="1"/>
  <c r="AZ135" i="1"/>
  <c r="AZ226" i="1"/>
  <c r="AZ305" i="1"/>
  <c r="AZ361" i="1"/>
  <c r="AZ560" i="1"/>
  <c r="AZ616" i="1"/>
  <c r="AZ691" i="1"/>
  <c r="AZ24" i="1"/>
  <c r="AZ192" i="1"/>
  <c r="AZ233" i="1"/>
  <c r="AZ313" i="1"/>
  <c r="AZ326" i="1"/>
  <c r="AZ465" i="1"/>
  <c r="AZ469" i="1"/>
  <c r="AZ548" i="1"/>
  <c r="AZ624" i="1"/>
  <c r="AZ621" i="1"/>
  <c r="AZ699" i="1"/>
  <c r="AZ15" i="1"/>
  <c r="AZ64" i="1"/>
  <c r="AZ70" i="1"/>
  <c r="AZ85" i="1"/>
  <c r="AZ73" i="1"/>
  <c r="AZ111" i="1"/>
  <c r="AZ105" i="1"/>
  <c r="AZ125" i="1"/>
  <c r="AZ181" i="1"/>
  <c r="AZ183" i="1"/>
  <c r="AZ203" i="1"/>
  <c r="AZ261" i="1"/>
  <c r="AZ149" i="1"/>
  <c r="AZ293" i="1"/>
  <c r="AZ210" i="1"/>
  <c r="AZ272" i="1"/>
  <c r="AZ299" i="1"/>
  <c r="AZ316" i="1"/>
  <c r="AZ375" i="1"/>
  <c r="AZ390" i="1"/>
  <c r="AZ422" i="1"/>
  <c r="AZ421" i="1"/>
  <c r="AZ267" i="1"/>
  <c r="AZ434" i="1"/>
  <c r="AZ446" i="1"/>
  <c r="AZ510" i="1"/>
  <c r="AZ462" i="1"/>
  <c r="AZ487" i="1"/>
  <c r="AZ522" i="1"/>
  <c r="AZ498" i="1"/>
  <c r="AZ585" i="1"/>
  <c r="AZ587" i="1"/>
  <c r="AZ529" i="1"/>
  <c r="AZ630" i="1"/>
  <c r="AZ597" i="1"/>
  <c r="AZ613" i="1"/>
  <c r="AZ687" i="1"/>
  <c r="AZ665" i="1"/>
  <c r="AZ660" i="1"/>
  <c r="AZ680" i="1"/>
  <c r="AZ694" i="1"/>
  <c r="AZ28" i="1"/>
  <c r="AZ49" i="1"/>
  <c r="AZ74" i="1"/>
  <c r="AZ102" i="1"/>
  <c r="AZ62" i="1"/>
  <c r="AZ123" i="1"/>
  <c r="AZ132" i="1"/>
  <c r="AZ147" i="1"/>
  <c r="AZ189" i="1"/>
  <c r="AZ191" i="1"/>
  <c r="AZ209" i="1"/>
  <c r="AZ269" i="1"/>
  <c r="AZ221" i="1"/>
  <c r="AZ238" i="1"/>
  <c r="AZ268" i="1"/>
  <c r="AZ296" i="1"/>
  <c r="AZ271" i="1"/>
  <c r="AZ322" i="1"/>
  <c r="AZ383" i="1"/>
  <c r="AZ256" i="1"/>
  <c r="AZ430" i="1"/>
  <c r="AZ298" i="1"/>
  <c r="AZ442" i="1"/>
  <c r="AZ456" i="1"/>
  <c r="AZ419" i="1"/>
  <c r="AZ472" i="1"/>
  <c r="AZ506" i="1"/>
  <c r="AZ530" i="1"/>
  <c r="AZ572" i="1"/>
  <c r="AZ593" i="1"/>
  <c r="AZ553" i="1"/>
  <c r="AZ634" i="1"/>
  <c r="AZ615" i="1"/>
  <c r="AZ619" i="1"/>
  <c r="AZ703" i="1"/>
  <c r="AZ673" i="1"/>
  <c r="AZ623" i="1"/>
  <c r="AZ131" i="1"/>
  <c r="AZ124" i="1"/>
  <c r="AZ278" i="1"/>
  <c r="AZ391" i="1"/>
  <c r="AZ372" i="1"/>
  <c r="AZ425" i="1"/>
  <c r="AZ538" i="1"/>
  <c r="AZ547" i="1"/>
  <c r="AZ631" i="1"/>
  <c r="AZ51" i="1"/>
  <c r="AZ46" i="1"/>
  <c r="AZ71" i="1"/>
  <c r="AZ138" i="1"/>
  <c r="AZ169" i="1"/>
  <c r="AZ158" i="1"/>
  <c r="AZ182" i="1"/>
  <c r="AZ244" i="1"/>
  <c r="AZ304" i="1"/>
  <c r="AZ198" i="1"/>
  <c r="AZ392" i="1"/>
  <c r="AZ345" i="1"/>
  <c r="AZ443" i="1"/>
  <c r="AZ451" i="1"/>
  <c r="AZ588" i="1"/>
  <c r="AZ561" i="1"/>
  <c r="AZ464" i="1"/>
  <c r="AZ622" i="1"/>
  <c r="AZ455" i="1"/>
  <c r="AZ668" i="1"/>
  <c r="AZ9" i="1"/>
  <c r="AZ86" i="1"/>
  <c r="AZ97" i="1"/>
  <c r="AZ148" i="1"/>
  <c r="AZ180" i="1"/>
  <c r="AZ242" i="1"/>
  <c r="AZ320" i="1"/>
  <c r="AZ349" i="1"/>
  <c r="AZ373" i="1"/>
  <c r="AZ401" i="1"/>
  <c r="AZ473" i="1"/>
  <c r="AZ562" i="1"/>
  <c r="AZ527" i="1"/>
  <c r="AZ676" i="1"/>
  <c r="AZ688" i="1"/>
  <c r="AZ14" i="1"/>
  <c r="AZ136" i="1"/>
  <c r="AZ174" i="1"/>
  <c r="AZ214" i="1"/>
  <c r="AZ282" i="1"/>
  <c r="AZ357" i="1"/>
  <c r="AZ347" i="1"/>
  <c r="AZ369" i="1"/>
  <c r="AZ324" i="1"/>
  <c r="AZ489" i="1"/>
  <c r="AZ509" i="1"/>
  <c r="AZ612" i="1"/>
  <c r="AZ540" i="1"/>
  <c r="AZ591" i="1"/>
  <c r="AZ610" i="1"/>
  <c r="AZ672" i="1"/>
  <c r="AZ175" i="1"/>
  <c r="AZ279" i="1"/>
  <c r="AZ378" i="1"/>
  <c r="AZ549" i="1"/>
  <c r="AZ655" i="1"/>
  <c r="AZ38" i="1"/>
  <c r="AZ95" i="1"/>
  <c r="AZ176" i="1"/>
  <c r="AZ204" i="1"/>
  <c r="AZ275" i="1"/>
  <c r="AZ332" i="1"/>
  <c r="AZ393" i="1"/>
  <c r="AZ404" i="1"/>
  <c r="AZ557" i="1"/>
  <c r="AZ514" i="1"/>
  <c r="AZ667" i="1"/>
  <c r="AZ257" i="1"/>
  <c r="AZ441" i="1"/>
  <c r="AZ513" i="1"/>
  <c r="AZ33" i="1"/>
  <c r="AZ66" i="1"/>
  <c r="AZ60" i="1"/>
  <c r="AZ82" i="1"/>
  <c r="AZ119" i="1"/>
  <c r="AZ128" i="1"/>
  <c r="AZ120" i="1"/>
  <c r="AZ186" i="1"/>
  <c r="AZ232" i="1"/>
  <c r="AZ202" i="1"/>
  <c r="AZ288" i="1"/>
  <c r="AZ323" i="1"/>
  <c r="AZ351" i="1"/>
  <c r="AZ410" i="1"/>
  <c r="AZ449" i="1"/>
  <c r="AZ488" i="1"/>
  <c r="AZ516" i="1"/>
  <c r="AZ608" i="1"/>
  <c r="AZ638" i="1"/>
  <c r="AZ683" i="1"/>
  <c r="AZ36" i="1"/>
  <c r="AZ98" i="1"/>
  <c r="AZ145" i="1"/>
  <c r="AZ167" i="1"/>
  <c r="AZ160" i="1"/>
  <c r="AZ222" i="1"/>
  <c r="AZ301" i="1"/>
  <c r="AZ264" i="1"/>
  <c r="AZ306" i="1"/>
  <c r="AZ437" i="1"/>
  <c r="AZ457" i="1"/>
  <c r="AZ496" i="1"/>
  <c r="AZ368" i="1"/>
  <c r="AZ511" i="1"/>
  <c r="AZ555" i="1"/>
  <c r="AZ646" i="1"/>
  <c r="AZ599" i="1"/>
  <c r="AZ690" i="1"/>
  <c r="AZ388" i="1"/>
  <c r="AZ605" i="1"/>
  <c r="AY45" i="1"/>
  <c r="AY263" i="1"/>
  <c r="AY348" i="1"/>
  <c r="AY467" i="1"/>
  <c r="AY569" i="1"/>
  <c r="AY382" i="1"/>
  <c r="AY195" i="1"/>
  <c r="AW8" i="1" l="1"/>
  <c r="AQ13" i="10"/>
  <c r="AQ15" i="10" s="1"/>
  <c r="BF11" i="10"/>
  <c r="BF12" i="10"/>
  <c r="BE5" i="8"/>
  <c r="AX7" i="1"/>
  <c r="AR17" i="10" s="1"/>
  <c r="AW5" i="1"/>
  <c r="AQ18" i="10" s="1"/>
  <c r="BF7" i="8"/>
  <c r="BF5" i="8" s="1"/>
  <c r="AZ695" i="1"/>
  <c r="AZ348" i="1"/>
  <c r="AZ399" i="1"/>
  <c r="AZ90" i="1"/>
  <c r="AZ144" i="1"/>
  <c r="BH297" i="8"/>
  <c r="BH637" i="8"/>
  <c r="BH501" i="8"/>
  <c r="BH39" i="8"/>
  <c r="BH81" i="8"/>
  <c r="BH99" i="8"/>
  <c r="BH72" i="8"/>
  <c r="BG109" i="8"/>
  <c r="BH416" i="8"/>
  <c r="BH450" i="8"/>
  <c r="BH518" i="8"/>
  <c r="BI701" i="8"/>
  <c r="BI685" i="8"/>
  <c r="BI691" i="8"/>
  <c r="BI683" i="8"/>
  <c r="BI703" i="8"/>
  <c r="BI668" i="8"/>
  <c r="BI696" i="8"/>
  <c r="BI695" i="8" s="1"/>
  <c r="BI687" i="8"/>
  <c r="BI679" i="8"/>
  <c r="BI663" i="8"/>
  <c r="BI694" i="8"/>
  <c r="BI678" i="8"/>
  <c r="BI646" i="8"/>
  <c r="BI630" i="8"/>
  <c r="BI702" i="8"/>
  <c r="BI636" i="8"/>
  <c r="BI604" i="8"/>
  <c r="BI677" i="8"/>
  <c r="BI669" i="8"/>
  <c r="BI690" i="8"/>
  <c r="BI698" i="8"/>
  <c r="BI684" i="8"/>
  <c r="BI686" i="8"/>
  <c r="BI629" i="8"/>
  <c r="BI623" i="8"/>
  <c r="BI665" i="8"/>
  <c r="BI692" i="8"/>
  <c r="BI688" i="8"/>
  <c r="BI680" i="8"/>
  <c r="BI643" i="8"/>
  <c r="BI674" i="8"/>
  <c r="BI617" i="8"/>
  <c r="BI635" i="8"/>
  <c r="BI662" i="8"/>
  <c r="BI648" i="8"/>
  <c r="BI658" i="8"/>
  <c r="BI651" i="8"/>
  <c r="BI590" i="8"/>
  <c r="BI574" i="8"/>
  <c r="BI652" i="8"/>
  <c r="BI647" i="8"/>
  <c r="BI642" i="8"/>
  <c r="BI628" i="8"/>
  <c r="BI618" i="8"/>
  <c r="BI612" i="8"/>
  <c r="BI605" i="8"/>
  <c r="BI601" i="8"/>
  <c r="BI585" i="8"/>
  <c r="BI659" i="8"/>
  <c r="BI653" i="8"/>
  <c r="BI634" i="8"/>
  <c r="BI693" i="8"/>
  <c r="BI667" i="8"/>
  <c r="BI611" i="8"/>
  <c r="BI591" i="8"/>
  <c r="BI575" i="8"/>
  <c r="BI656" i="8"/>
  <c r="BI602" i="8"/>
  <c r="BI549" i="8"/>
  <c r="BI675" i="8"/>
  <c r="BI615" i="8"/>
  <c r="BI676" i="8"/>
  <c r="BI672" i="8"/>
  <c r="BI670" i="8"/>
  <c r="BI650" i="8"/>
  <c r="BI632" i="8"/>
  <c r="BI631" i="8"/>
  <c r="BI599" i="8"/>
  <c r="BI606" i="8"/>
  <c r="BI600" i="8"/>
  <c r="BI570" i="8"/>
  <c r="BI559" i="8"/>
  <c r="BI534" i="8"/>
  <c r="BI502" i="8"/>
  <c r="BI666" i="8"/>
  <c r="BI649" i="8"/>
  <c r="BI645" i="8"/>
  <c r="BI625" i="8"/>
  <c r="BI619" i="8"/>
  <c r="BI597" i="8"/>
  <c r="BI593" i="8"/>
  <c r="BI582" i="8"/>
  <c r="BI567" i="8"/>
  <c r="BI545" i="8"/>
  <c r="BI664" i="8"/>
  <c r="BI640" i="8"/>
  <c r="BI564" i="8"/>
  <c r="BI519" i="8"/>
  <c r="BI503" i="8"/>
  <c r="BI487" i="8"/>
  <c r="BI622" i="8"/>
  <c r="BI607" i="8"/>
  <c r="BI533" i="8"/>
  <c r="BI507" i="8"/>
  <c r="BI498" i="8"/>
  <c r="BI490" i="8"/>
  <c r="BI476" i="8"/>
  <c r="BI460" i="8"/>
  <c r="BI444" i="8"/>
  <c r="BI594" i="8"/>
  <c r="BI562" i="8"/>
  <c r="BI561" i="8"/>
  <c r="BI550" i="8"/>
  <c r="BI542" i="8"/>
  <c r="BI530" i="8"/>
  <c r="BI639" i="8"/>
  <c r="BI627" i="8"/>
  <c r="BI613" i="8"/>
  <c r="BI589" i="8"/>
  <c r="BI563" i="8"/>
  <c r="BI551" i="8"/>
  <c r="BI477" i="8"/>
  <c r="BI461" i="8"/>
  <c r="BI445" i="8"/>
  <c r="BI429" i="8"/>
  <c r="BI661" i="8"/>
  <c r="BI616" i="8"/>
  <c r="BI566" i="8"/>
  <c r="BI560" i="8"/>
  <c r="BI537" i="8"/>
  <c r="BI525" i="8"/>
  <c r="BI517" i="8"/>
  <c r="BI516" i="8"/>
  <c r="BI492" i="8"/>
  <c r="BI485" i="8"/>
  <c r="BI470" i="8"/>
  <c r="BI464" i="8"/>
  <c r="BI403" i="8"/>
  <c r="BI596" i="8"/>
  <c r="BI557" i="8"/>
  <c r="BI529" i="8"/>
  <c r="BI458" i="8"/>
  <c r="BI608" i="8"/>
  <c r="BI697" i="8"/>
  <c r="BI681" i="8"/>
  <c r="BI614" i="8"/>
  <c r="BI578" i="8"/>
  <c r="BI565" i="8"/>
  <c r="BI540" i="8"/>
  <c r="BI520" i="8"/>
  <c r="BI505" i="8"/>
  <c r="BI481" i="8"/>
  <c r="BI475" i="8"/>
  <c r="BI449" i="8"/>
  <c r="BI443" i="8"/>
  <c r="BI424" i="8"/>
  <c r="BI404" i="8"/>
  <c r="BI388" i="8"/>
  <c r="BI372" i="8"/>
  <c r="BI584" i="8"/>
  <c r="BI536" i="8"/>
  <c r="BI521" i="8"/>
  <c r="BI472" i="8"/>
  <c r="BI438" i="8"/>
  <c r="BI412" i="8"/>
  <c r="BI409" i="8"/>
  <c r="BI406" i="8"/>
  <c r="BI389" i="8"/>
  <c r="BI377" i="8"/>
  <c r="BI370" i="8"/>
  <c r="BI644" i="8"/>
  <c r="BI556" i="8"/>
  <c r="BI532" i="8"/>
  <c r="BI508" i="8"/>
  <c r="BI483" i="8"/>
  <c r="BI479" i="8"/>
  <c r="BI453" i="8"/>
  <c r="BI430" i="8"/>
  <c r="BI363" i="8"/>
  <c r="BI360" i="8"/>
  <c r="BI660" i="8"/>
  <c r="BI581" i="8"/>
  <c r="BI528" i="8"/>
  <c r="BI500" i="8"/>
  <c r="BI538" i="8"/>
  <c r="BI523" i="8"/>
  <c r="BI513" i="8"/>
  <c r="BI488" i="8"/>
  <c r="BI469" i="8"/>
  <c r="BI462" i="8"/>
  <c r="BI436" i="8"/>
  <c r="BI422" i="8"/>
  <c r="BI397" i="8"/>
  <c r="BI391" i="8"/>
  <c r="BI387" i="8"/>
  <c r="BI655" i="8"/>
  <c r="BI641" i="8"/>
  <c r="BI598" i="8"/>
  <c r="BI576" i="8"/>
  <c r="BI568" i="8"/>
  <c r="BI468" i="8"/>
  <c r="BI454" i="8"/>
  <c r="BI376" i="8"/>
  <c r="BI369" i="8"/>
  <c r="BI342" i="8"/>
  <c r="BI326" i="8"/>
  <c r="BI310" i="8"/>
  <c r="BI294" i="8"/>
  <c r="BI278" i="8"/>
  <c r="BI262" i="8"/>
  <c r="BI230" i="8"/>
  <c r="BI214" i="8"/>
  <c r="BI198" i="8"/>
  <c r="BI182" i="8"/>
  <c r="BI166" i="8"/>
  <c r="BI150" i="8"/>
  <c r="BI633" i="8"/>
  <c r="BI511" i="8"/>
  <c r="BI446" i="8"/>
  <c r="BI417" i="8"/>
  <c r="BI413" i="8"/>
  <c r="BI395" i="8"/>
  <c r="BI375" i="8"/>
  <c r="BI368" i="8"/>
  <c r="BI353" i="8"/>
  <c r="BI337" i="8"/>
  <c r="BI321" i="8"/>
  <c r="BI305" i="8"/>
  <c r="BI289" i="8"/>
  <c r="BI273" i="8"/>
  <c r="BI257" i="8"/>
  <c r="BI241" i="8"/>
  <c r="BI225" i="8"/>
  <c r="BI209" i="8"/>
  <c r="BI193" i="8"/>
  <c r="BI177" i="8"/>
  <c r="BI145" i="8"/>
  <c r="BI553" i="8"/>
  <c r="BI522" i="8"/>
  <c r="BI512" i="8"/>
  <c r="BI451" i="8"/>
  <c r="BI440" i="8"/>
  <c r="BI673" i="8"/>
  <c r="BI571" i="8"/>
  <c r="BI526" i="8"/>
  <c r="BI497" i="8"/>
  <c r="BI496" i="8"/>
  <c r="BI431" i="8"/>
  <c r="BI343" i="8"/>
  <c r="BI327" i="8"/>
  <c r="BI311" i="8"/>
  <c r="BI295" i="8"/>
  <c r="BI279" i="8"/>
  <c r="BI247" i="8"/>
  <c r="BI231" i="8"/>
  <c r="BI215" i="8"/>
  <c r="BI199" i="8"/>
  <c r="BI183" i="8"/>
  <c r="BI167" i="8"/>
  <c r="BI151" i="8"/>
  <c r="BI573" i="8"/>
  <c r="BI514" i="8"/>
  <c r="BI506" i="8"/>
  <c r="BI442" i="8"/>
  <c r="BI427" i="8"/>
  <c r="BI349" i="8"/>
  <c r="BI340" i="8"/>
  <c r="BI312" i="8"/>
  <c r="BI304" i="8"/>
  <c r="BI285" i="8"/>
  <c r="BI276" i="8"/>
  <c r="BI248" i="8"/>
  <c r="BI240" i="8"/>
  <c r="BI211" i="8"/>
  <c r="BI202" i="8"/>
  <c r="BI558" i="8"/>
  <c r="BI495" i="8"/>
  <c r="BI428" i="8"/>
  <c r="BI408" i="8"/>
  <c r="BI394" i="8"/>
  <c r="BI379" i="8"/>
  <c r="BI303" i="8"/>
  <c r="BI267" i="8"/>
  <c r="BI239" i="8"/>
  <c r="BI220" i="8"/>
  <c r="BI210" i="8"/>
  <c r="BI621" i="8"/>
  <c r="BI555" i="8"/>
  <c r="BI486" i="8"/>
  <c r="BI657" i="8"/>
  <c r="BI554" i="8"/>
  <c r="BI338" i="8"/>
  <c r="BI329" i="8"/>
  <c r="BI302" i="8"/>
  <c r="BI274" i="8"/>
  <c r="BI265" i="8"/>
  <c r="BI238" i="8"/>
  <c r="BI228" i="8"/>
  <c r="BI700" i="8"/>
  <c r="BI577" i="8"/>
  <c r="BI682" i="8"/>
  <c r="BI541" i="8"/>
  <c r="BI624" i="8"/>
  <c r="BI609" i="8"/>
  <c r="BI587" i="8"/>
  <c r="BI580" i="8"/>
  <c r="BI546" i="8"/>
  <c r="BI592" i="8"/>
  <c r="BI547" i="8"/>
  <c r="BI583" i="8"/>
  <c r="BI699" i="8"/>
  <c r="BI588" i="8"/>
  <c r="BI509" i="8"/>
  <c r="BI626" i="8"/>
  <c r="BI595" i="8"/>
  <c r="BI579" i="8"/>
  <c r="BI544" i="8"/>
  <c r="BI610" i="8"/>
  <c r="BI539" i="8"/>
  <c r="BI527" i="8"/>
  <c r="BI524" i="8"/>
  <c r="BI504" i="8"/>
  <c r="BI491" i="8"/>
  <c r="BI482" i="8"/>
  <c r="BI455" i="8"/>
  <c r="BI435" i="8"/>
  <c r="BI425" i="8"/>
  <c r="BI572" i="8"/>
  <c r="BI543" i="8"/>
  <c r="BI474" i="8"/>
  <c r="BI638" i="8"/>
  <c r="BI515" i="8"/>
  <c r="BI459" i="8"/>
  <c r="BI452" i="8"/>
  <c r="BI493" i="8"/>
  <c r="BI478" i="8"/>
  <c r="BI489" i="8"/>
  <c r="BI473" i="8"/>
  <c r="BI456" i="8"/>
  <c r="BI548" i="8"/>
  <c r="BI437" i="8"/>
  <c r="BI432" i="8"/>
  <c r="BI384" i="8"/>
  <c r="BI383" i="8"/>
  <c r="BI480" i="8"/>
  <c r="BI421" i="8"/>
  <c r="BI398" i="8"/>
  <c r="BI434" i="8"/>
  <c r="BI411" i="8"/>
  <c r="BI396" i="8"/>
  <c r="BI426" i="8"/>
  <c r="BI400" i="8"/>
  <c r="BI380" i="8"/>
  <c r="BI374" i="8"/>
  <c r="BI362" i="8"/>
  <c r="BI402" i="8"/>
  <c r="BI364" i="8"/>
  <c r="BI352" i="8"/>
  <c r="BI318" i="8"/>
  <c r="BI301" i="8"/>
  <c r="BI441" i="8"/>
  <c r="BI419" i="8"/>
  <c r="BI381" i="8"/>
  <c r="BI357" i="8"/>
  <c r="BI316" i="8"/>
  <c r="BI290" i="8"/>
  <c r="BI277" i="8"/>
  <c r="BI275" i="8"/>
  <c r="BI531" i="8"/>
  <c r="BI373" i="8"/>
  <c r="BI366" i="8"/>
  <c r="BI347" i="8"/>
  <c r="BI334" i="8"/>
  <c r="BI325" i="8"/>
  <c r="BI296" i="8"/>
  <c r="BI291" i="8"/>
  <c r="BI286" i="8"/>
  <c r="BI405" i="8"/>
  <c r="BI401" i="8"/>
  <c r="BI324" i="8"/>
  <c r="BI319" i="8"/>
  <c r="BI298" i="8"/>
  <c r="BI350" i="8"/>
  <c r="BI341" i="8"/>
  <c r="BI315" i="8"/>
  <c r="BI261" i="8"/>
  <c r="BI494" i="8"/>
  <c r="BI457" i="8"/>
  <c r="BI448" i="8"/>
  <c r="BI328" i="8"/>
  <c r="BI264" i="8"/>
  <c r="BI243" i="8"/>
  <c r="BI359" i="8"/>
  <c r="BI344" i="8"/>
  <c r="BI269" i="8"/>
  <c r="BI255" i="8"/>
  <c r="BI386" i="8"/>
  <c r="BI465" i="8"/>
  <c r="BI439" i="8"/>
  <c r="BI393" i="8"/>
  <c r="BI351" i="8"/>
  <c r="BI288" i="8"/>
  <c r="BI259" i="8"/>
  <c r="BI258" i="8"/>
  <c r="BI249" i="8"/>
  <c r="BI223" i="8"/>
  <c r="BI200" i="8"/>
  <c r="BI197" i="8"/>
  <c r="BI188" i="8"/>
  <c r="BI179" i="8"/>
  <c r="BI170" i="8"/>
  <c r="BI420" i="8"/>
  <c r="BI418" i="8"/>
  <c r="BI320" i="8"/>
  <c r="BI299" i="8"/>
  <c r="BI292" i="8"/>
  <c r="BI260" i="8"/>
  <c r="BI169" i="8"/>
  <c r="BI407" i="8"/>
  <c r="BI336" i="8"/>
  <c r="BI330" i="8"/>
  <c r="BI346" i="8"/>
  <c r="BI266" i="8"/>
  <c r="BI186" i="8"/>
  <c r="BI175" i="8"/>
  <c r="BI171" i="8"/>
  <c r="BI133" i="8"/>
  <c r="BI117" i="8"/>
  <c r="BI410" i="8"/>
  <c r="BI361" i="8"/>
  <c r="BI283" i="8"/>
  <c r="BI242" i="8"/>
  <c r="BI233" i="8"/>
  <c r="BI213" i="8"/>
  <c r="BI142" i="8"/>
  <c r="BI128" i="8"/>
  <c r="BI112" i="8"/>
  <c r="BI306" i="8"/>
  <c r="BI287" i="8"/>
  <c r="BI270" i="8"/>
  <c r="BI204" i="8"/>
  <c r="BI268" i="8"/>
  <c r="BI235" i="8"/>
  <c r="BI232" i="8"/>
  <c r="BI192" i="8"/>
  <c r="BI135" i="8"/>
  <c r="BI108" i="8"/>
  <c r="BI89" i="8"/>
  <c r="BI73" i="8"/>
  <c r="BI371" i="8"/>
  <c r="BI253" i="8"/>
  <c r="BI196" i="8"/>
  <c r="BI187" i="8"/>
  <c r="BI162" i="8"/>
  <c r="BI132" i="8"/>
  <c r="BI129" i="8"/>
  <c r="BI100" i="8"/>
  <c r="BI499" i="8"/>
  <c r="BI339" i="8"/>
  <c r="BI335" i="8"/>
  <c r="BI332" i="8"/>
  <c r="BI323" i="8"/>
  <c r="BI322" i="8"/>
  <c r="BI300" i="8"/>
  <c r="BI203" i="8"/>
  <c r="BI201" i="8"/>
  <c r="BI176" i="8"/>
  <c r="BI152" i="8"/>
  <c r="BI114" i="8"/>
  <c r="BI101" i="8"/>
  <c r="BI85" i="8"/>
  <c r="BI355" i="8"/>
  <c r="BI236" i="8"/>
  <c r="BI216" i="8"/>
  <c r="BI154" i="8"/>
  <c r="BI149" i="8"/>
  <c r="BI137" i="8"/>
  <c r="BI65" i="8"/>
  <c r="BI57" i="8"/>
  <c r="BI41" i="8"/>
  <c r="BI510" i="8"/>
  <c r="BI333" i="8"/>
  <c r="BI254" i="8"/>
  <c r="BI184" i="8"/>
  <c r="BI158" i="8"/>
  <c r="BI126" i="8"/>
  <c r="BI122" i="8"/>
  <c r="BI115" i="8"/>
  <c r="BI94" i="8"/>
  <c r="BI87" i="8"/>
  <c r="BI52" i="8"/>
  <c r="BI36" i="8"/>
  <c r="BI218" i="8"/>
  <c r="BI206" i="8"/>
  <c r="BI185" i="8"/>
  <c r="BI148" i="8"/>
  <c r="BI466" i="8"/>
  <c r="BI252" i="8"/>
  <c r="BI234" i="8"/>
  <c r="BI194" i="8"/>
  <c r="BI160" i="8"/>
  <c r="BI35" i="8"/>
  <c r="BI29" i="8"/>
  <c r="BI22" i="8"/>
  <c r="BI392" i="8"/>
  <c r="BI309" i="8"/>
  <c r="BI190" i="8"/>
  <c r="BI124" i="8"/>
  <c r="BI55" i="8"/>
  <c r="BI415" i="8"/>
  <c r="BI354" i="8"/>
  <c r="BI345" i="8"/>
  <c r="BI245" i="8"/>
  <c r="BI226" i="8"/>
  <c r="BI207" i="8"/>
  <c r="BI102" i="8"/>
  <c r="BI84" i="8"/>
  <c r="BI58" i="8"/>
  <c r="BI17" i="8"/>
  <c r="BI284" i="8"/>
  <c r="BI181" i="8"/>
  <c r="BI155" i="8"/>
  <c r="BI138" i="8"/>
  <c r="BI116" i="8"/>
  <c r="BI111" i="8"/>
  <c r="BI98" i="8"/>
  <c r="BI83" i="8"/>
  <c r="BI82" i="8"/>
  <c r="BI64" i="8"/>
  <c r="BI378" i="8"/>
  <c r="BI293" i="8"/>
  <c r="BI139" i="8"/>
  <c r="BI107" i="8"/>
  <c r="BI86" i="8"/>
  <c r="BI70" i="8"/>
  <c r="BI49" i="8"/>
  <c r="BI43" i="8"/>
  <c r="BI37" i="8"/>
  <c r="BI31" i="8"/>
  <c r="BI18" i="8"/>
  <c r="BI463" i="8"/>
  <c r="BI313" i="8"/>
  <c r="BI156" i="8"/>
  <c r="BI140" i="8"/>
  <c r="BI136" i="8"/>
  <c r="BI105" i="8"/>
  <c r="BI104" i="8"/>
  <c r="BI76" i="8"/>
  <c r="BI13" i="8"/>
  <c r="BI75" i="8"/>
  <c r="BI56" i="8"/>
  <c r="BI21" i="8"/>
  <c r="BI12" i="8"/>
  <c r="BI164" i="8"/>
  <c r="BI143" i="8"/>
  <c r="BI119" i="8"/>
  <c r="BI106" i="8"/>
  <c r="BI71" i="8"/>
  <c r="BI66" i="8"/>
  <c r="BI272" i="8"/>
  <c r="BI153" i="8"/>
  <c r="BI80" i="8"/>
  <c r="BI367" i="8"/>
  <c r="BI205" i="8"/>
  <c r="BI130" i="8"/>
  <c r="BI96" i="8"/>
  <c r="BI68" i="8"/>
  <c r="BI60" i="8"/>
  <c r="BI30" i="8"/>
  <c r="BI20" i="8"/>
  <c r="BI423" i="8"/>
  <c r="BI356" i="8"/>
  <c r="BI282" i="8"/>
  <c r="BI221" i="8"/>
  <c r="BI120" i="8"/>
  <c r="BI97" i="8"/>
  <c r="BI95" i="8"/>
  <c r="BI222" i="8"/>
  <c r="BI125" i="8"/>
  <c r="BI471" i="8"/>
  <c r="BI358" i="8"/>
  <c r="BI307" i="8"/>
  <c r="BI191" i="8"/>
  <c r="BI180" i="8"/>
  <c r="BI174" i="8"/>
  <c r="BI131" i="8"/>
  <c r="BI93" i="8"/>
  <c r="BI88" i="8"/>
  <c r="BI79" i="8"/>
  <c r="BI62" i="8"/>
  <c r="BI38" i="8"/>
  <c r="BI10" i="8"/>
  <c r="BI390" i="8"/>
  <c r="BI163" i="8"/>
  <c r="BI74" i="8"/>
  <c r="BI42" i="8"/>
  <c r="BI9" i="8"/>
  <c r="BI208" i="8"/>
  <c r="BI147" i="8"/>
  <c r="BI134" i="8"/>
  <c r="BI121" i="8"/>
  <c r="BI78" i="8"/>
  <c r="BI113" i="8"/>
  <c r="BI317" i="8"/>
  <c r="BI189" i="8"/>
  <c r="BI67" i="8"/>
  <c r="BI251" i="8"/>
  <c r="BI271" i="8"/>
  <c r="BI92" i="8"/>
  <c r="BI47" i="8"/>
  <c r="BI244" i="8"/>
  <c r="BI237" i="8"/>
  <c r="BI61" i="8"/>
  <c r="BI447" i="8"/>
  <c r="BI256" i="8"/>
  <c r="BI77" i="8"/>
  <c r="BI51" i="8"/>
  <c r="BI32" i="8"/>
  <c r="BI19" i="8"/>
  <c r="BI172" i="8"/>
  <c r="BI53" i="8"/>
  <c r="BI23" i="8"/>
  <c r="BI165" i="8"/>
  <c r="BI24" i="8"/>
  <c r="BI250" i="8"/>
  <c r="BI227" i="8"/>
  <c r="BI118" i="8"/>
  <c r="BI33" i="8"/>
  <c r="BI25" i="8"/>
  <c r="BI16" i="8"/>
  <c r="BI414" i="8"/>
  <c r="BI219" i="8"/>
  <c r="BI69" i="8"/>
  <c r="BI168" i="8"/>
  <c r="BI103" i="8"/>
  <c r="BI308" i="8"/>
  <c r="BI157" i="8"/>
  <c r="BI385" i="8"/>
  <c r="BI28" i="8"/>
  <c r="BI173" i="8"/>
  <c r="BI40" i="8"/>
  <c r="BI15" i="8"/>
  <c r="BI146" i="8"/>
  <c r="BI48" i="8"/>
  <c r="BI141" i="8"/>
  <c r="BI46" i="8"/>
  <c r="BI91" i="8"/>
  <c r="BI159" i="8"/>
  <c r="BI27" i="8"/>
  <c r="BI217" i="8"/>
  <c r="BI26" i="8"/>
  <c r="BI281" i="8"/>
  <c r="BI50" i="8"/>
  <c r="BI11" i="8"/>
  <c r="BI224" i="8"/>
  <c r="BI14" i="8"/>
  <c r="BI123" i="8"/>
  <c r="BI59" i="8"/>
  <c r="BH34" i="8"/>
  <c r="BH314" i="8"/>
  <c r="BH195" i="8"/>
  <c r="BH263" i="8"/>
  <c r="BH382" i="8"/>
  <c r="BH63" i="8"/>
  <c r="BH178" i="8"/>
  <c r="BH229" i="8"/>
  <c r="BH246" i="8"/>
  <c r="BH127" i="8"/>
  <c r="BH161" i="8"/>
  <c r="BH212" i="8"/>
  <c r="BH569" i="8"/>
  <c r="BH695" i="8"/>
  <c r="BH552" i="8"/>
  <c r="BH586" i="8"/>
  <c r="BH280" i="8"/>
  <c r="BH433" i="8"/>
  <c r="BH45" i="8"/>
  <c r="BH331" i="8"/>
  <c r="BH110" i="8"/>
  <c r="BH54" i="8"/>
  <c r="BH144" i="8"/>
  <c r="BH348" i="8"/>
  <c r="BH467" i="8"/>
  <c r="BH90" i="8"/>
  <c r="BH365" i="8"/>
  <c r="BH620" i="8"/>
  <c r="BH689" i="8"/>
  <c r="BH484" i="8"/>
  <c r="BH535" i="8"/>
  <c r="BH654" i="8"/>
  <c r="BH603" i="8"/>
  <c r="BH671" i="8"/>
  <c r="BG44" i="8"/>
  <c r="BJ6" i="8"/>
  <c r="BK4" i="8"/>
  <c r="BH399" i="8"/>
  <c r="AZ535" i="1"/>
  <c r="AY109" i="1"/>
  <c r="AZ586" i="1"/>
  <c r="AZ620" i="1"/>
  <c r="AZ314" i="1"/>
  <c r="AZ212" i="1"/>
  <c r="AZ552" i="1"/>
  <c r="AZ433" i="1"/>
  <c r="BA23" i="1"/>
  <c r="BA58" i="1"/>
  <c r="BA56" i="1"/>
  <c r="BA68" i="1"/>
  <c r="BA105" i="1"/>
  <c r="BA123" i="1"/>
  <c r="BA133" i="1"/>
  <c r="BA169" i="1"/>
  <c r="BA174" i="1"/>
  <c r="BA137" i="1"/>
  <c r="BA209" i="1"/>
  <c r="BA182" i="1"/>
  <c r="BA224" i="1"/>
  <c r="BA274" i="1"/>
  <c r="BA312" i="1"/>
  <c r="BA300" i="1"/>
  <c r="BA319" i="1"/>
  <c r="BA267" i="1"/>
  <c r="BA363" i="1"/>
  <c r="BA326" i="1"/>
  <c r="BA376" i="1"/>
  <c r="BA372" i="1"/>
  <c r="BA456" i="1"/>
  <c r="BA442" i="1"/>
  <c r="BA500" i="1"/>
  <c r="BA449" i="1"/>
  <c r="BA410" i="1"/>
  <c r="BA515" i="1"/>
  <c r="BA503" i="1"/>
  <c r="BA473" i="1"/>
  <c r="BA554" i="1"/>
  <c r="BA562" i="1"/>
  <c r="BA474" i="1"/>
  <c r="BA642" i="1"/>
  <c r="BA618" i="1"/>
  <c r="BA613" i="1"/>
  <c r="BA614" i="1"/>
  <c r="BA632" i="1"/>
  <c r="BA670" i="1"/>
  <c r="BA529" i="1"/>
  <c r="BA511" i="1"/>
  <c r="BA525" i="1"/>
  <c r="BA95" i="1"/>
  <c r="BA130" i="1"/>
  <c r="BA197" i="1"/>
  <c r="BA299" i="1"/>
  <c r="BA374" i="1"/>
  <c r="BA425" i="1"/>
  <c r="BA418" i="1"/>
  <c r="BA452" i="1"/>
  <c r="BA682" i="1"/>
  <c r="BA593" i="1"/>
  <c r="BA309" i="1"/>
  <c r="BA454" i="1"/>
  <c r="BA665" i="1"/>
  <c r="BA32" i="1"/>
  <c r="BA75" i="1"/>
  <c r="BA94" i="1"/>
  <c r="BA101" i="1"/>
  <c r="BA107" i="1"/>
  <c r="BA184" i="1"/>
  <c r="BA167" i="1"/>
  <c r="BA210" i="1"/>
  <c r="BA266" i="1"/>
  <c r="BA317" i="1"/>
  <c r="BA358" i="1"/>
  <c r="BA321" i="1"/>
  <c r="BA400" i="1"/>
  <c r="BA436" i="1"/>
  <c r="BA460" i="1"/>
  <c r="BA493" i="1"/>
  <c r="BA628" i="1"/>
  <c r="BA512" i="1"/>
  <c r="BA638" i="1"/>
  <c r="BA594" i="1"/>
  <c r="BA662" i="1"/>
  <c r="BA387" i="1"/>
  <c r="BA640" i="1"/>
  <c r="BA33" i="1"/>
  <c r="BA84" i="1"/>
  <c r="BA76" i="1"/>
  <c r="BA200" i="1"/>
  <c r="BA186" i="1"/>
  <c r="BA265" i="1"/>
  <c r="BA185" i="1"/>
  <c r="BA370" i="1"/>
  <c r="BA379" i="1"/>
  <c r="BA461" i="1"/>
  <c r="BA407" i="1"/>
  <c r="BA565" i="1"/>
  <c r="BA583" i="1"/>
  <c r="BA558" i="1"/>
  <c r="BA526" i="1"/>
  <c r="BA668" i="1"/>
  <c r="BA17" i="1"/>
  <c r="BA211" i="1"/>
  <c r="BA469" i="1"/>
  <c r="BA551" i="1"/>
  <c r="BA643" i="1"/>
  <c r="BA18" i="1"/>
  <c r="BA147" i="1"/>
  <c r="BA252" i="1"/>
  <c r="BA225" i="1"/>
  <c r="BA272" i="1"/>
  <c r="BA405" i="1"/>
  <c r="BA435" i="1"/>
  <c r="BA471" i="1"/>
  <c r="BA468" i="1"/>
  <c r="BA577" i="1"/>
  <c r="BA657" i="1"/>
  <c r="BA692" i="1"/>
  <c r="BA11" i="1"/>
  <c r="BA25" i="1"/>
  <c r="BA22" i="1"/>
  <c r="BA57" i="1"/>
  <c r="BA87" i="1"/>
  <c r="BA122" i="1"/>
  <c r="BA131" i="1"/>
  <c r="BA157" i="1"/>
  <c r="BA152" i="1"/>
  <c r="BA175" i="1"/>
  <c r="BA164" i="1"/>
  <c r="BA217" i="1"/>
  <c r="BA219" i="1"/>
  <c r="BA187" i="1"/>
  <c r="BA282" i="1"/>
  <c r="BA320" i="1"/>
  <c r="BA308" i="1"/>
  <c r="BA323" i="1"/>
  <c r="BA298" i="1"/>
  <c r="BA367" i="1"/>
  <c r="BA328" i="1"/>
  <c r="BA393" i="1"/>
  <c r="BA381" i="1"/>
  <c r="BA464" i="1"/>
  <c r="BA458" i="1"/>
  <c r="BA508" i="1"/>
  <c r="BA478" i="1"/>
  <c r="BA479" i="1"/>
  <c r="BA487" i="1"/>
  <c r="BA522" i="1"/>
  <c r="BA483" i="1"/>
  <c r="BA572" i="1"/>
  <c r="BA543" i="1"/>
  <c r="BA650" i="1"/>
  <c r="BA629" i="1"/>
  <c r="BA619" i="1"/>
  <c r="BA590" i="1"/>
  <c r="BA633" i="1"/>
  <c r="BA573" i="1"/>
  <c r="BA686" i="1"/>
  <c r="BA20" i="1"/>
  <c r="BA80" i="1"/>
  <c r="BA78" i="1"/>
  <c r="BA132" i="1"/>
  <c r="BA113" i="1"/>
  <c r="BA120" i="1"/>
  <c r="BA146" i="1"/>
  <c r="BA148" i="1"/>
  <c r="BA223" i="1"/>
  <c r="BA222" i="1"/>
  <c r="BA258" i="1"/>
  <c r="BA230" i="1"/>
  <c r="BA216" i="1"/>
  <c r="BA289" i="1"/>
  <c r="BA279" i="1"/>
  <c r="BA322" i="1"/>
  <c r="BA306" i="1"/>
  <c r="BA366" i="1"/>
  <c r="BA352" i="1"/>
  <c r="BA420" i="1"/>
  <c r="BA419" i="1"/>
  <c r="BA446" i="1"/>
  <c r="BA495" i="1"/>
  <c r="BA482" i="1"/>
  <c r="BA596" i="1"/>
  <c r="BA570" i="1"/>
  <c r="BA630" i="1"/>
  <c r="BA574" i="1"/>
  <c r="BA677" i="1"/>
  <c r="BA688" i="1"/>
  <c r="BA46" i="1"/>
  <c r="BA231" i="1"/>
  <c r="BA276" i="1"/>
  <c r="BA338" i="1"/>
  <c r="BA359" i="1"/>
  <c r="BA296" i="1"/>
  <c r="BA533" i="1"/>
  <c r="BA604" i="1"/>
  <c r="BA585" i="1"/>
  <c r="BA685" i="1"/>
  <c r="BA10" i="1"/>
  <c r="BA104" i="1"/>
  <c r="BA163" i="1"/>
  <c r="BA199" i="1"/>
  <c r="BA243" i="1"/>
  <c r="BA254" i="1"/>
  <c r="BA353" i="1"/>
  <c r="BA398" i="1"/>
  <c r="BA437" i="1"/>
  <c r="BA371" i="1"/>
  <c r="BA475" i="1"/>
  <c r="BA459" i="1"/>
  <c r="BA617" i="1"/>
  <c r="BA676" i="1"/>
  <c r="BA292" i="1"/>
  <c r="BA404" i="1"/>
  <c r="BA698" i="1"/>
  <c r="BA13" i="1"/>
  <c r="BA83" i="1"/>
  <c r="BA62" i="1"/>
  <c r="BA66" i="1"/>
  <c r="BA119" i="1"/>
  <c r="BA115" i="1"/>
  <c r="BA170" i="1"/>
  <c r="BA192" i="1"/>
  <c r="BA168" i="1"/>
  <c r="BA206" i="1"/>
  <c r="BA239" i="1"/>
  <c r="BA288" i="1"/>
  <c r="BA268" i="1"/>
  <c r="BA287" i="1"/>
  <c r="BA343" i="1"/>
  <c r="BA360" i="1"/>
  <c r="BA259" i="1"/>
  <c r="BA453" i="1"/>
  <c r="BA443" i="1"/>
  <c r="BA465" i="1"/>
  <c r="BA557" i="1"/>
  <c r="BA499" i="1"/>
  <c r="BA636" i="1"/>
  <c r="BA550" i="1"/>
  <c r="BA646" i="1"/>
  <c r="BA651" i="1"/>
  <c r="BA649" i="1"/>
  <c r="BA53" i="1"/>
  <c r="BA128" i="1"/>
  <c r="BA171" i="1"/>
  <c r="BA248" i="1"/>
  <c r="BA351" i="1"/>
  <c r="BA344" i="1"/>
  <c r="BA361" i="1"/>
  <c r="BA528" i="1"/>
  <c r="BA485" i="1"/>
  <c r="BA547" i="1"/>
  <c r="BA652" i="1"/>
  <c r="BA244" i="1"/>
  <c r="BA406" i="1"/>
  <c r="BA536" i="1"/>
  <c r="BA563" i="1"/>
  <c r="BA15" i="1"/>
  <c r="BA52" i="1"/>
  <c r="BA77" i="1"/>
  <c r="BA98" i="1"/>
  <c r="BA49" i="1"/>
  <c r="BA108" i="1"/>
  <c r="BA103" i="1"/>
  <c r="BA173" i="1"/>
  <c r="BA228" i="1"/>
  <c r="BA237" i="1"/>
  <c r="BA285" i="1"/>
  <c r="BA281" i="1"/>
  <c r="BA386" i="1"/>
  <c r="BA414" i="1"/>
  <c r="BA395" i="1"/>
  <c r="BA489" i="1"/>
  <c r="BA544" i="1"/>
  <c r="BA540" i="1"/>
  <c r="BA592" i="1"/>
  <c r="BA568" i="1"/>
  <c r="BA601" i="1"/>
  <c r="BA667" i="1"/>
  <c r="BA59" i="1"/>
  <c r="BA19" i="1"/>
  <c r="BA43" i="1"/>
  <c r="BA51" i="1"/>
  <c r="BA79" i="1"/>
  <c r="BA38" i="1"/>
  <c r="BA71" i="1"/>
  <c r="BA138" i="1"/>
  <c r="BA165" i="1"/>
  <c r="BA134" i="1"/>
  <c r="BA176" i="1"/>
  <c r="BA188" i="1"/>
  <c r="BA207" i="1"/>
  <c r="BA242" i="1"/>
  <c r="BA205" i="1"/>
  <c r="BA290" i="1"/>
  <c r="BA234" i="1"/>
  <c r="BA316" i="1"/>
  <c r="BA330" i="1"/>
  <c r="BA305" i="1"/>
  <c r="BA375" i="1"/>
  <c r="BA337" i="1"/>
  <c r="BA403" i="1"/>
  <c r="BA384" i="1"/>
  <c r="BA472" i="1"/>
  <c r="BA466" i="1"/>
  <c r="BA516" i="1"/>
  <c r="BA486" i="1"/>
  <c r="BA427" i="1"/>
  <c r="BA506" i="1"/>
  <c r="BA530" i="1"/>
  <c r="BA444" i="1"/>
  <c r="BA580" i="1"/>
  <c r="BA559" i="1"/>
  <c r="BA561" i="1"/>
  <c r="BA658" i="1"/>
  <c r="BA490" i="1"/>
  <c r="BA660" i="1"/>
  <c r="BA605" i="1"/>
  <c r="BA656" i="1"/>
  <c r="BA672" i="1"/>
  <c r="BA602" i="1"/>
  <c r="BA40" i="1"/>
  <c r="BA391" i="1"/>
  <c r="BA502" i="1"/>
  <c r="BA553" i="1"/>
  <c r="BA674" i="1"/>
  <c r="BA700" i="1"/>
  <c r="BA291" i="1"/>
  <c r="BA256" i="1"/>
  <c r="BA634" i="1"/>
  <c r="BA627" i="1"/>
  <c r="BA166" i="1"/>
  <c r="BA354" i="1"/>
  <c r="BA402" i="1"/>
  <c r="BA480" i="1"/>
  <c r="BA117" i="1"/>
  <c r="BA196" i="1"/>
  <c r="BA273" i="1"/>
  <c r="BA377" i="1"/>
  <c r="BA549" i="1"/>
  <c r="BA639" i="1"/>
  <c r="BA680" i="1"/>
  <c r="BA42" i="1"/>
  <c r="BA213" i="1"/>
  <c r="BA325" i="1"/>
  <c r="BA334" i="1"/>
  <c r="BA315" i="1"/>
  <c r="BA520" i="1"/>
  <c r="BA575" i="1"/>
  <c r="BA527" i="1"/>
  <c r="BA681" i="1"/>
  <c r="BA664" i="1"/>
  <c r="BA29" i="1"/>
  <c r="BA141" i="1"/>
  <c r="BA193" i="1"/>
  <c r="BA294" i="1"/>
  <c r="BA397" i="1"/>
  <c r="BA524" i="1"/>
  <c r="BA645" i="1"/>
  <c r="BA41" i="1"/>
  <c r="BA82" i="1"/>
  <c r="BA129" i="1"/>
  <c r="BA159" i="1"/>
  <c r="BA172" i="1"/>
  <c r="BA220" i="1"/>
  <c r="BA277" i="1"/>
  <c r="BA262" i="1"/>
  <c r="BA378" i="1"/>
  <c r="BA396" i="1"/>
  <c r="BA481" i="1"/>
  <c r="BA532" i="1"/>
  <c r="BA584" i="1"/>
  <c r="BA581" i="1"/>
  <c r="BA694" i="1"/>
  <c r="BA286" i="1"/>
  <c r="BA599" i="1"/>
  <c r="BA50" i="1"/>
  <c r="BA106" i="1"/>
  <c r="BA27" i="1"/>
  <c r="BA9" i="1"/>
  <c r="BA55" i="1"/>
  <c r="BA89" i="1"/>
  <c r="BA102" i="1"/>
  <c r="BA124" i="1"/>
  <c r="BA143" i="1"/>
  <c r="BA112" i="1"/>
  <c r="BA140" i="1"/>
  <c r="BA177" i="1"/>
  <c r="BA215" i="1"/>
  <c r="BA214" i="1"/>
  <c r="BA250" i="1"/>
  <c r="BA227" i="1"/>
  <c r="BA201" i="1"/>
  <c r="BA275" i="1"/>
  <c r="BA324" i="1"/>
  <c r="BA313" i="1"/>
  <c r="BA311" i="1"/>
  <c r="BA383" i="1"/>
  <c r="BA346" i="1"/>
  <c r="BA411" i="1"/>
  <c r="BA339" i="1"/>
  <c r="BA388" i="1"/>
  <c r="BA415" i="1"/>
  <c r="BA412" i="1"/>
  <c r="BA494" i="1"/>
  <c r="BA462" i="1"/>
  <c r="BA517" i="1"/>
  <c r="BA538" i="1"/>
  <c r="BA523" i="1"/>
  <c r="BA588" i="1"/>
  <c r="BA571" i="1"/>
  <c r="BA567" i="1"/>
  <c r="BA587" i="1"/>
  <c r="BA579" i="1"/>
  <c r="BA666" i="1"/>
  <c r="BA611" i="1"/>
  <c r="BA669" i="1"/>
  <c r="BA702" i="1"/>
  <c r="BA35" i="1"/>
  <c r="BA342" i="1"/>
  <c r="BA531" i="1"/>
  <c r="BA653" i="1"/>
  <c r="BA16" i="1"/>
  <c r="BA31" i="1"/>
  <c r="BA60" i="1"/>
  <c r="BA61" i="1"/>
  <c r="BA118" i="1"/>
  <c r="BA135" i="1"/>
  <c r="BA160" i="1"/>
  <c r="BA204" i="1"/>
  <c r="BA232" i="1"/>
  <c r="BA301" i="1"/>
  <c r="BA318" i="1"/>
  <c r="BA385" i="1"/>
  <c r="BA426" i="1"/>
  <c r="BA498" i="1"/>
  <c r="BA514" i="1"/>
  <c r="BA578" i="1"/>
  <c r="BA661" i="1"/>
  <c r="BA24" i="1"/>
  <c r="BA69" i="1"/>
  <c r="BA86" i="1"/>
  <c r="BA85" i="1"/>
  <c r="BA96" i="1"/>
  <c r="BA154" i="1"/>
  <c r="BA179" i="1"/>
  <c r="BA226" i="1"/>
  <c r="BA284" i="1"/>
  <c r="BA310" i="1"/>
  <c r="BA390" i="1"/>
  <c r="BA368" i="1"/>
  <c r="BA439" i="1"/>
  <c r="BA541" i="1"/>
  <c r="BA521" i="1"/>
  <c r="BA612" i="1"/>
  <c r="BA635" i="1"/>
  <c r="BA690" i="1"/>
  <c r="BA693" i="1"/>
  <c r="BA644" i="1"/>
  <c r="BA14" i="1"/>
  <c r="BA162" i="1"/>
  <c r="BA233" i="1"/>
  <c r="BA335" i="1"/>
  <c r="BA303" i="1"/>
  <c r="BA445" i="1"/>
  <c r="BA509" i="1"/>
  <c r="BA555" i="1"/>
  <c r="BA496" i="1"/>
  <c r="BA673" i="1"/>
  <c r="BA408" i="1"/>
  <c r="BA647" i="1"/>
  <c r="BA121" i="1"/>
  <c r="BA247" i="1"/>
  <c r="BA347" i="1"/>
  <c r="BA455" i="1"/>
  <c r="BA576" i="1"/>
  <c r="BA659" i="1"/>
  <c r="BA36" i="1"/>
  <c r="BA88" i="1"/>
  <c r="BA145" i="1"/>
  <c r="BA136" i="1"/>
  <c r="BA208" i="1"/>
  <c r="BA240" i="1"/>
  <c r="BA307" i="1"/>
  <c r="BA350" i="1"/>
  <c r="BA345" i="1"/>
  <c r="BA424" i="1"/>
  <c r="BA431" i="1"/>
  <c r="BA457" i="1"/>
  <c r="BA591" i="1"/>
  <c r="BA545" i="1"/>
  <c r="BA648" i="1"/>
  <c r="BA678" i="1"/>
  <c r="BA255" i="1"/>
  <c r="BA369" i="1"/>
  <c r="BA389" i="1"/>
  <c r="BA697" i="1"/>
  <c r="BA26" i="1"/>
  <c r="BA47" i="1"/>
  <c r="BA114" i="1"/>
  <c r="BA93" i="1"/>
  <c r="BA181" i="1"/>
  <c r="BA260" i="1"/>
  <c r="BA333" i="1"/>
  <c r="BA422" i="1"/>
  <c r="BA441" i="1"/>
  <c r="BA491" i="1"/>
  <c r="BA600" i="1"/>
  <c r="BA679" i="1"/>
  <c r="BA156" i="1"/>
  <c r="BA180" i="1"/>
  <c r="BA470" i="1"/>
  <c r="BA126" i="1"/>
  <c r="BA394" i="1"/>
  <c r="BA607" i="1"/>
  <c r="BA67" i="1"/>
  <c r="BA221" i="1"/>
  <c r="BA447" i="1"/>
  <c r="BA542" i="1"/>
  <c r="BA37" i="1"/>
  <c r="BA440" i="1"/>
  <c r="BA621" i="1"/>
  <c r="BA48" i="1"/>
  <c r="BA257" i="1"/>
  <c r="BA295" i="1"/>
  <c r="BA417" i="1"/>
  <c r="BA519" i="1"/>
  <c r="BA546" i="1"/>
  <c r="BA100" i="1"/>
  <c r="BA432" i="1"/>
  <c r="BA625" i="1"/>
  <c r="BA139" i="1"/>
  <c r="BA329" i="1"/>
  <c r="BA626" i="1"/>
  <c r="BA64" i="1"/>
  <c r="BA434" i="1"/>
  <c r="BA65" i="1"/>
  <c r="BA189" i="1"/>
  <c r="BA198" i="1"/>
  <c r="BA341" i="1"/>
  <c r="BA430" i="1"/>
  <c r="BA451" i="1"/>
  <c r="BA423" i="1"/>
  <c r="BA608" i="1"/>
  <c r="BA687" i="1"/>
  <c r="BA271" i="1"/>
  <c r="BA278" i="1"/>
  <c r="BA336" i="1"/>
  <c r="BA477" i="1"/>
  <c r="BA623" i="1"/>
  <c r="BA566" i="1"/>
  <c r="BA125" i="1"/>
  <c r="BA151" i="1"/>
  <c r="BA560" i="1"/>
  <c r="BA270" i="1"/>
  <c r="BA235" i="1"/>
  <c r="BA507" i="1"/>
  <c r="BA153" i="1"/>
  <c r="BA534" i="1"/>
  <c r="BA91" i="1"/>
  <c r="BA158" i="1"/>
  <c r="BA202" i="1"/>
  <c r="BA349" i="1"/>
  <c r="BA392" i="1"/>
  <c r="BA476" i="1"/>
  <c r="BA428" i="1"/>
  <c r="BA616" i="1"/>
  <c r="BA703" i="1"/>
  <c r="BA73" i="1"/>
  <c r="BA97" i="1"/>
  <c r="BA238" i="1"/>
  <c r="BA332" i="1"/>
  <c r="BA421" i="1"/>
  <c r="BA505" i="1"/>
  <c r="BA589" i="1"/>
  <c r="BA683" i="1"/>
  <c r="BA116" i="1"/>
  <c r="BA241" i="1"/>
  <c r="BA429" i="1"/>
  <c r="BA564" i="1"/>
  <c r="BA691" i="1"/>
  <c r="BA111" i="1"/>
  <c r="BA356" i="1"/>
  <c r="BA463" i="1"/>
  <c r="BA699" i="1"/>
  <c r="BA12" i="1"/>
  <c r="BA609" i="1"/>
  <c r="BA190" i="1"/>
  <c r="BA264" i="1"/>
  <c r="BA615" i="1"/>
  <c r="BA194" i="1"/>
  <c r="BA304" i="1"/>
  <c r="BA355" i="1"/>
  <c r="BA448" i="1"/>
  <c r="BA380" i="1"/>
  <c r="BA631" i="1"/>
  <c r="BA641" i="1"/>
  <c r="BA70" i="1"/>
  <c r="BA622" i="1"/>
  <c r="BA74" i="1"/>
  <c r="BA504" i="1"/>
  <c r="BA21" i="1"/>
  <c r="BA327" i="1"/>
  <c r="BA539" i="1"/>
  <c r="BA269" i="1"/>
  <c r="BA364" i="1"/>
  <c r="BA510" i="1"/>
  <c r="BA598" i="1"/>
  <c r="BA92" i="1"/>
  <c r="BA155" i="1"/>
  <c r="BA218" i="1"/>
  <c r="BA357" i="1"/>
  <c r="BA373" i="1"/>
  <c r="BA492" i="1"/>
  <c r="BA488" i="1"/>
  <c r="BA624" i="1"/>
  <c r="BA663" i="1"/>
  <c r="BA183" i="1"/>
  <c r="BA293" i="1"/>
  <c r="BA302" i="1"/>
  <c r="BA413" i="1"/>
  <c r="BA497" i="1"/>
  <c r="BA548" i="1"/>
  <c r="BA582" i="1"/>
  <c r="BA675" i="1"/>
  <c r="BA191" i="1"/>
  <c r="BA556" i="1"/>
  <c r="BA28" i="1"/>
  <c r="BA340" i="1"/>
  <c r="BA513" i="1"/>
  <c r="BA595" i="1"/>
  <c r="BA30" i="1"/>
  <c r="BA249" i="1"/>
  <c r="BA362" i="1"/>
  <c r="BA610" i="1"/>
  <c r="BA236" i="1"/>
  <c r="BA401" i="1"/>
  <c r="BA438" i="1"/>
  <c r="BA701" i="1"/>
  <c r="BA142" i="1"/>
  <c r="BA409" i="1"/>
  <c r="BA606" i="1"/>
  <c r="BA150" i="1"/>
  <c r="BA203" i="1"/>
  <c r="BA597" i="1"/>
  <c r="BA245" i="1"/>
  <c r="BA253" i="1"/>
  <c r="BA283" i="1"/>
  <c r="BA537" i="1"/>
  <c r="BA684" i="1"/>
  <c r="BA261" i="1"/>
  <c r="BA655" i="1"/>
  <c r="BA251" i="1"/>
  <c r="BA149" i="1"/>
  <c r="AZ689" i="1"/>
  <c r="AZ54" i="1"/>
  <c r="AZ518" i="1"/>
  <c r="AZ637" i="1"/>
  <c r="AZ280" i="1"/>
  <c r="AZ297" i="1"/>
  <c r="AZ382" i="1"/>
  <c r="AZ246" i="1"/>
  <c r="AZ501" i="1"/>
  <c r="AZ263" i="1"/>
  <c r="AZ229" i="1"/>
  <c r="AZ34" i="1"/>
  <c r="AZ195" i="1"/>
  <c r="AZ161" i="1"/>
  <c r="BC4" i="1"/>
  <c r="BB6" i="1"/>
  <c r="AZ127" i="1"/>
  <c r="AZ365" i="1"/>
  <c r="AZ603" i="1"/>
  <c r="AZ63" i="1"/>
  <c r="AZ81" i="1"/>
  <c r="AZ484" i="1"/>
  <c r="AZ654" i="1"/>
  <c r="AZ569" i="1"/>
  <c r="AZ45" i="1"/>
  <c r="AZ39" i="1"/>
  <c r="AZ99" i="1"/>
  <c r="AZ671" i="1"/>
  <c r="AY44" i="1"/>
  <c r="AZ110" i="1"/>
  <c r="AZ331" i="1"/>
  <c r="AZ450" i="1"/>
  <c r="AZ72" i="1"/>
  <c r="AZ467" i="1"/>
  <c r="AZ178" i="1"/>
  <c r="AZ416" i="1"/>
  <c r="AX8" i="1" l="1"/>
  <c r="AR13" i="10"/>
  <c r="AR15" i="10" s="1"/>
  <c r="BG11" i="10"/>
  <c r="BG12" i="10"/>
  <c r="BF8" i="8"/>
  <c r="AX5" i="1"/>
  <c r="AR18" i="10" s="1"/>
  <c r="BA695" i="1"/>
  <c r="BG7" i="8"/>
  <c r="BG8" i="8" s="1"/>
  <c r="BA450" i="1"/>
  <c r="BA382" i="1"/>
  <c r="AY7" i="1"/>
  <c r="AS17" i="10" s="1"/>
  <c r="BA331" i="1"/>
  <c r="BA54" i="1"/>
  <c r="BA45" i="1"/>
  <c r="BA161" i="1"/>
  <c r="BA416" i="1"/>
  <c r="AZ109" i="1"/>
  <c r="BA263" i="1"/>
  <c r="BI81" i="8"/>
  <c r="BI586" i="8"/>
  <c r="BI39" i="8"/>
  <c r="BI63" i="8"/>
  <c r="BI689" i="8"/>
  <c r="BI212" i="8"/>
  <c r="BI535" i="8"/>
  <c r="BI110" i="8"/>
  <c r="BI433" i="8"/>
  <c r="BI178" i="8"/>
  <c r="BI99" i="8"/>
  <c r="BL4" i="8"/>
  <c r="BK6" i="8"/>
  <c r="BH109" i="8"/>
  <c r="BI382" i="8"/>
  <c r="BI450" i="8"/>
  <c r="BI246" i="8"/>
  <c r="BI54" i="8"/>
  <c r="BI416" i="8"/>
  <c r="BI467" i="8"/>
  <c r="BI671" i="8"/>
  <c r="BJ696" i="8"/>
  <c r="BJ702" i="8"/>
  <c r="BJ686" i="8"/>
  <c r="BJ691" i="8"/>
  <c r="BJ690" i="8"/>
  <c r="BJ663" i="8"/>
  <c r="BJ703" i="8"/>
  <c r="BJ694" i="8"/>
  <c r="BJ675" i="8"/>
  <c r="BJ656" i="8"/>
  <c r="BJ661" i="8"/>
  <c r="BJ684" i="8"/>
  <c r="BJ679" i="8"/>
  <c r="BJ670" i="8"/>
  <c r="BJ655" i="8"/>
  <c r="BJ641" i="8"/>
  <c r="BJ701" i="8"/>
  <c r="BJ687" i="8"/>
  <c r="BJ677" i="8"/>
  <c r="BJ669" i="8"/>
  <c r="BJ662" i="8"/>
  <c r="BJ647" i="8"/>
  <c r="BJ631" i="8"/>
  <c r="BJ615" i="8"/>
  <c r="BJ676" i="8"/>
  <c r="BJ698" i="8"/>
  <c r="BJ685" i="8"/>
  <c r="BJ683" i="8"/>
  <c r="BJ682" i="8"/>
  <c r="BJ699" i="8"/>
  <c r="BJ681" i="8"/>
  <c r="BJ665" i="8"/>
  <c r="BJ616" i="8"/>
  <c r="BJ659" i="8"/>
  <c r="BJ649" i="8"/>
  <c r="BJ692" i="8"/>
  <c r="BJ688" i="8"/>
  <c r="BJ680" i="8"/>
  <c r="BJ697" i="8"/>
  <c r="BJ674" i="8"/>
  <c r="BJ640" i="8"/>
  <c r="BJ634" i="8"/>
  <c r="BJ636" i="8"/>
  <c r="BJ635" i="8"/>
  <c r="BJ614" i="8"/>
  <c r="BJ648" i="8"/>
  <c r="BJ629" i="8"/>
  <c r="BJ625" i="8"/>
  <c r="BJ658" i="8"/>
  <c r="BJ651" i="8"/>
  <c r="BJ678" i="8"/>
  <c r="BJ653" i="8"/>
  <c r="BJ652" i="8"/>
  <c r="BJ642" i="8"/>
  <c r="BJ628" i="8"/>
  <c r="BJ618" i="8"/>
  <c r="BJ612" i="8"/>
  <c r="BJ605" i="8"/>
  <c r="BJ601" i="8"/>
  <c r="BJ585" i="8"/>
  <c r="BJ596" i="8"/>
  <c r="BJ693" i="8"/>
  <c r="BJ667" i="8"/>
  <c r="BJ611" i="8"/>
  <c r="BJ646" i="8"/>
  <c r="BJ617" i="8"/>
  <c r="BJ570" i="8"/>
  <c r="BJ606" i="8"/>
  <c r="BJ582" i="8"/>
  <c r="BJ576" i="8"/>
  <c r="BJ560" i="8"/>
  <c r="BJ672" i="8"/>
  <c r="BJ668" i="8"/>
  <c r="BJ650" i="8"/>
  <c r="BJ673" i="8"/>
  <c r="BJ624" i="8"/>
  <c r="BJ589" i="8"/>
  <c r="BJ666" i="8"/>
  <c r="BJ645" i="8"/>
  <c r="BJ619" i="8"/>
  <c r="BJ597" i="8"/>
  <c r="BJ593" i="8"/>
  <c r="BJ575" i="8"/>
  <c r="BJ567" i="8"/>
  <c r="BJ545" i="8"/>
  <c r="BJ529" i="8"/>
  <c r="BJ513" i="8"/>
  <c r="BJ497" i="8"/>
  <c r="BJ664" i="8"/>
  <c r="BJ557" i="8"/>
  <c r="BJ550" i="8"/>
  <c r="BJ540" i="8"/>
  <c r="BJ630" i="8"/>
  <c r="BJ633" i="8"/>
  <c r="BJ626" i="8"/>
  <c r="BJ621" i="8"/>
  <c r="BJ590" i="8"/>
  <c r="BJ574" i="8"/>
  <c r="BJ562" i="8"/>
  <c r="BJ555" i="8"/>
  <c r="BJ530" i="8"/>
  <c r="BJ514" i="8"/>
  <c r="BJ498" i="8"/>
  <c r="BJ600" i="8"/>
  <c r="BJ594" i="8"/>
  <c r="BJ561" i="8"/>
  <c r="BJ549" i="8"/>
  <c r="BJ542" i="8"/>
  <c r="BJ471" i="8"/>
  <c r="BJ455" i="8"/>
  <c r="BJ598" i="8"/>
  <c r="BJ581" i="8"/>
  <c r="BJ571" i="8"/>
  <c r="BJ541" i="8"/>
  <c r="BJ527" i="8"/>
  <c r="BJ524" i="8"/>
  <c r="BJ639" i="8"/>
  <c r="BJ627" i="8"/>
  <c r="BJ613" i="8"/>
  <c r="BJ610" i="8"/>
  <c r="BJ604" i="8"/>
  <c r="BJ515" i="8"/>
  <c r="BJ509" i="8"/>
  <c r="BJ493" i="8"/>
  <c r="BJ472" i="8"/>
  <c r="BJ456" i="8"/>
  <c r="BJ440" i="8"/>
  <c r="BJ424" i="8"/>
  <c r="BJ458" i="8"/>
  <c r="BJ426" i="8"/>
  <c r="BJ419" i="8"/>
  <c r="BJ414" i="8"/>
  <c r="BJ398" i="8"/>
  <c r="BJ608" i="8"/>
  <c r="BJ591" i="8"/>
  <c r="BJ504" i="8"/>
  <c r="BJ491" i="8"/>
  <c r="BJ478" i="8"/>
  <c r="BJ578" i="8"/>
  <c r="BJ565" i="8"/>
  <c r="BJ592" i="8"/>
  <c r="BJ577" i="8"/>
  <c r="BJ554" i="8"/>
  <c r="BJ544" i="8"/>
  <c r="BJ526" i="8"/>
  <c r="BJ506" i="8"/>
  <c r="BJ436" i="8"/>
  <c r="BJ415" i="8"/>
  <c r="BJ383" i="8"/>
  <c r="BJ367" i="8"/>
  <c r="BJ644" i="8"/>
  <c r="BJ622" i="8"/>
  <c r="BJ556" i="8"/>
  <c r="BJ532" i="8"/>
  <c r="BJ516" i="8"/>
  <c r="BJ508" i="8"/>
  <c r="BJ503" i="8"/>
  <c r="BJ483" i="8"/>
  <c r="BJ479" i="8"/>
  <c r="BJ453" i="8"/>
  <c r="BJ430" i="8"/>
  <c r="BJ403" i="8"/>
  <c r="BJ660" i="8"/>
  <c r="BJ632" i="8"/>
  <c r="BJ528" i="8"/>
  <c r="BJ500" i="8"/>
  <c r="BJ465" i="8"/>
  <c r="BJ454" i="8"/>
  <c r="BJ437" i="8"/>
  <c r="BJ423" i="8"/>
  <c r="BJ400" i="8"/>
  <c r="BJ394" i="8"/>
  <c r="BJ375" i="8"/>
  <c r="BJ538" i="8"/>
  <c r="BJ523" i="8"/>
  <c r="BJ488" i="8"/>
  <c r="BJ583" i="8"/>
  <c r="BJ537" i="8"/>
  <c r="BJ505" i="8"/>
  <c r="BJ495" i="8"/>
  <c r="BJ476" i="8"/>
  <c r="BJ443" i="8"/>
  <c r="BJ417" i="8"/>
  <c r="BJ380" i="8"/>
  <c r="BJ607" i="8"/>
  <c r="BJ559" i="8"/>
  <c r="BJ525" i="8"/>
  <c r="BJ511" i="8"/>
  <c r="BJ446" i="8"/>
  <c r="BJ422" i="8"/>
  <c r="BJ413" i="8"/>
  <c r="BJ406" i="8"/>
  <c r="BJ395" i="8"/>
  <c r="BJ368" i="8"/>
  <c r="BJ363" i="8"/>
  <c r="BJ353" i="8"/>
  <c r="BJ337" i="8"/>
  <c r="BJ321" i="8"/>
  <c r="BJ305" i="8"/>
  <c r="BJ289" i="8"/>
  <c r="BJ273" i="8"/>
  <c r="BJ257" i="8"/>
  <c r="BJ241" i="8"/>
  <c r="BJ225" i="8"/>
  <c r="BJ209" i="8"/>
  <c r="BJ193" i="8"/>
  <c r="BJ177" i="8"/>
  <c r="BJ145" i="8"/>
  <c r="BJ599" i="8"/>
  <c r="BJ553" i="8"/>
  <c r="BJ522" i="8"/>
  <c r="BJ517" i="8"/>
  <c r="BJ512" i="8"/>
  <c r="BJ462" i="8"/>
  <c r="BJ451" i="8"/>
  <c r="BJ420" i="8"/>
  <c r="BJ410" i="8"/>
  <c r="BJ385" i="8"/>
  <c r="BJ384" i="8"/>
  <c r="BJ357" i="8"/>
  <c r="BJ332" i="8"/>
  <c r="BJ316" i="8"/>
  <c r="BJ300" i="8"/>
  <c r="BJ284" i="8"/>
  <c r="BJ268" i="8"/>
  <c r="BJ252" i="8"/>
  <c r="BJ236" i="8"/>
  <c r="BJ220" i="8"/>
  <c r="BJ204" i="8"/>
  <c r="BJ188" i="8"/>
  <c r="BJ172" i="8"/>
  <c r="BJ156" i="8"/>
  <c r="BJ140" i="8"/>
  <c r="BJ534" i="8"/>
  <c r="BJ507" i="8"/>
  <c r="BJ496" i="8"/>
  <c r="BJ431" i="8"/>
  <c r="BJ429" i="8"/>
  <c r="BJ536" i="8"/>
  <c r="BJ502" i="8"/>
  <c r="BJ466" i="8"/>
  <c r="BJ448" i="8"/>
  <c r="BJ438" i="8"/>
  <c r="BJ392" i="8"/>
  <c r="BJ386" i="8"/>
  <c r="BJ374" i="8"/>
  <c r="BJ354" i="8"/>
  <c r="BJ338" i="8"/>
  <c r="BJ322" i="8"/>
  <c r="BJ306" i="8"/>
  <c r="BJ290" i="8"/>
  <c r="BJ274" i="8"/>
  <c r="BJ258" i="8"/>
  <c r="BJ242" i="8"/>
  <c r="BJ226" i="8"/>
  <c r="BJ210" i="8"/>
  <c r="BJ194" i="8"/>
  <c r="BJ162" i="8"/>
  <c r="BJ146" i="8"/>
  <c r="BJ558" i="8"/>
  <c r="BJ428" i="8"/>
  <c r="BJ408" i="8"/>
  <c r="BJ387" i="8"/>
  <c r="BJ379" i="8"/>
  <c r="BJ303" i="8"/>
  <c r="BJ294" i="8"/>
  <c r="BJ267" i="8"/>
  <c r="BJ239" i="8"/>
  <c r="BJ230" i="8"/>
  <c r="BJ201" i="8"/>
  <c r="BJ486" i="8"/>
  <c r="BJ370" i="8"/>
  <c r="BJ339" i="8"/>
  <c r="BJ330" i="8"/>
  <c r="BJ311" i="8"/>
  <c r="BJ293" i="8"/>
  <c r="BJ275" i="8"/>
  <c r="BJ266" i="8"/>
  <c r="BJ247" i="8"/>
  <c r="BJ657" i="8"/>
  <c r="BJ519" i="8"/>
  <c r="BJ449" i="8"/>
  <c r="BJ444" i="8"/>
  <c r="BJ700" i="8"/>
  <c r="BJ473" i="8"/>
  <c r="BJ461" i="8"/>
  <c r="BJ445" i="8"/>
  <c r="BJ425" i="8"/>
  <c r="BJ407" i="8"/>
  <c r="BJ393" i="8"/>
  <c r="BJ389" i="8"/>
  <c r="BJ377" i="8"/>
  <c r="BJ373" i="8"/>
  <c r="BJ366" i="8"/>
  <c r="BJ328" i="8"/>
  <c r="BJ320" i="8"/>
  <c r="BJ301" i="8"/>
  <c r="BJ292" i="8"/>
  <c r="BJ264" i="8"/>
  <c r="BJ256" i="8"/>
  <c r="BJ237" i="8"/>
  <c r="BJ219" i="8"/>
  <c r="BJ623" i="8"/>
  <c r="BJ638" i="8"/>
  <c r="BJ602" i="8"/>
  <c r="BJ568" i="8"/>
  <c r="BJ572" i="8"/>
  <c r="BJ566" i="8"/>
  <c r="BJ563" i="8"/>
  <c r="BJ547" i="8"/>
  <c r="BJ579" i="8"/>
  <c r="BJ551" i="8"/>
  <c r="BJ573" i="8"/>
  <c r="BJ643" i="8"/>
  <c r="BJ609" i="8"/>
  <c r="BJ587" i="8"/>
  <c r="BJ539" i="8"/>
  <c r="BJ482" i="8"/>
  <c r="BJ477" i="8"/>
  <c r="BJ492" i="8"/>
  <c r="BJ490" i="8"/>
  <c r="BJ543" i="8"/>
  <c r="BJ489" i="8"/>
  <c r="BJ564" i="8"/>
  <c r="BJ533" i="8"/>
  <c r="BJ588" i="8"/>
  <c r="BJ521" i="8"/>
  <c r="BJ463" i="8"/>
  <c r="BJ546" i="8"/>
  <c r="BJ510" i="8"/>
  <c r="BJ457" i="8"/>
  <c r="BJ531" i="8"/>
  <c r="BJ487" i="8"/>
  <c r="BJ470" i="8"/>
  <c r="BJ469" i="8"/>
  <c r="BJ447" i="8"/>
  <c r="BJ441" i="8"/>
  <c r="BJ548" i="8"/>
  <c r="BJ475" i="8"/>
  <c r="BJ427" i="8"/>
  <c r="BJ404" i="8"/>
  <c r="BJ580" i="8"/>
  <c r="BJ520" i="8"/>
  <c r="BJ485" i="8"/>
  <c r="BJ474" i="8"/>
  <c r="BJ435" i="8"/>
  <c r="BJ434" i="8"/>
  <c r="BJ411" i="8"/>
  <c r="BJ396" i="8"/>
  <c r="BJ459" i="8"/>
  <c r="BJ390" i="8"/>
  <c r="BJ432" i="8"/>
  <c r="BJ405" i="8"/>
  <c r="BJ391" i="8"/>
  <c r="BJ584" i="8"/>
  <c r="BJ468" i="8"/>
  <c r="BJ442" i="8"/>
  <c r="BJ412" i="8"/>
  <c r="BJ595" i="8"/>
  <c r="BJ481" i="8"/>
  <c r="BJ381" i="8"/>
  <c r="BJ342" i="8"/>
  <c r="BJ327" i="8"/>
  <c r="BJ418" i="8"/>
  <c r="BJ340" i="8"/>
  <c r="BJ334" i="8"/>
  <c r="BJ325" i="8"/>
  <c r="BJ378" i="8"/>
  <c r="BJ360" i="8"/>
  <c r="BJ329" i="8"/>
  <c r="BJ307" i="8"/>
  <c r="BJ302" i="8"/>
  <c r="BJ350" i="8"/>
  <c r="BJ341" i="8"/>
  <c r="BJ315" i="8"/>
  <c r="BJ285" i="8"/>
  <c r="BJ261" i="8"/>
  <c r="BJ372" i="8"/>
  <c r="BJ361" i="8"/>
  <c r="BJ345" i="8"/>
  <c r="BJ295" i="8"/>
  <c r="BJ272" i="8"/>
  <c r="BJ364" i="8"/>
  <c r="BJ359" i="8"/>
  <c r="BJ344" i="8"/>
  <c r="BJ318" i="8"/>
  <c r="BJ269" i="8"/>
  <c r="BJ255" i="8"/>
  <c r="BJ215" i="8"/>
  <c r="BJ439" i="8"/>
  <c r="BJ421" i="8"/>
  <c r="BJ299" i="8"/>
  <c r="BJ298" i="8"/>
  <c r="BJ260" i="8"/>
  <c r="BJ460" i="8"/>
  <c r="BJ371" i="8"/>
  <c r="BJ356" i="8"/>
  <c r="BJ480" i="8"/>
  <c r="BJ401" i="8"/>
  <c r="BJ362" i="8"/>
  <c r="BJ349" i="8"/>
  <c r="BJ347" i="8"/>
  <c r="BJ238" i="8"/>
  <c r="BJ169" i="8"/>
  <c r="BJ494" i="8"/>
  <c r="BJ304" i="8"/>
  <c r="BJ281" i="8"/>
  <c r="BJ207" i="8"/>
  <c r="BJ205" i="8"/>
  <c r="BJ196" i="8"/>
  <c r="BJ168" i="8"/>
  <c r="BJ499" i="8"/>
  <c r="BJ464" i="8"/>
  <c r="BJ296" i="8"/>
  <c r="BJ336" i="8"/>
  <c r="BJ310" i="8"/>
  <c r="BJ283" i="8"/>
  <c r="BJ233" i="8"/>
  <c r="BJ223" i="8"/>
  <c r="BJ213" i="8"/>
  <c r="BJ142" i="8"/>
  <c r="BJ128" i="8"/>
  <c r="BJ112" i="8"/>
  <c r="BJ234" i="8"/>
  <c r="BJ197" i="8"/>
  <c r="BJ183" i="8"/>
  <c r="BJ179" i="8"/>
  <c r="BJ160" i="8"/>
  <c r="BJ141" i="8"/>
  <c r="BJ123" i="8"/>
  <c r="BJ326" i="8"/>
  <c r="BJ231" i="8"/>
  <c r="BJ221" i="8"/>
  <c r="BJ187" i="8"/>
  <c r="BJ409" i="8"/>
  <c r="BJ402" i="8"/>
  <c r="BJ276" i="8"/>
  <c r="BJ253" i="8"/>
  <c r="BJ243" i="8"/>
  <c r="BJ182" i="8"/>
  <c r="BJ132" i="8"/>
  <c r="BJ129" i="8"/>
  <c r="BJ100" i="8"/>
  <c r="BJ84" i="8"/>
  <c r="BJ68" i="8"/>
  <c r="BJ287" i="8"/>
  <c r="BJ282" i="8"/>
  <c r="BJ279" i="8"/>
  <c r="BJ250" i="8"/>
  <c r="BJ222" i="8"/>
  <c r="BJ208" i="8"/>
  <c r="BJ184" i="8"/>
  <c r="BJ174" i="8"/>
  <c r="BJ148" i="8"/>
  <c r="BJ126" i="8"/>
  <c r="BJ95" i="8"/>
  <c r="BJ324" i="8"/>
  <c r="BJ313" i="8"/>
  <c r="BJ312" i="8"/>
  <c r="BJ286" i="8"/>
  <c r="BJ265" i="8"/>
  <c r="BJ134" i="8"/>
  <c r="BJ111" i="8"/>
  <c r="BJ104" i="8"/>
  <c r="BJ96" i="8"/>
  <c r="BJ80" i="8"/>
  <c r="BJ333" i="8"/>
  <c r="BJ254" i="8"/>
  <c r="BJ158" i="8"/>
  <c r="BJ133" i="8"/>
  <c r="BJ122" i="8"/>
  <c r="BJ115" i="8"/>
  <c r="BJ94" i="8"/>
  <c r="BJ87" i="8"/>
  <c r="BJ52" i="8"/>
  <c r="BJ36" i="8"/>
  <c r="BJ352" i="8"/>
  <c r="BJ211" i="8"/>
  <c r="BJ191" i="8"/>
  <c r="BJ153" i="8"/>
  <c r="BJ119" i="8"/>
  <c r="BJ102" i="8"/>
  <c r="BJ93" i="8"/>
  <c r="BJ70" i="8"/>
  <c r="BJ47" i="8"/>
  <c r="BJ31" i="8"/>
  <c r="BJ335" i="8"/>
  <c r="BJ309" i="8"/>
  <c r="BJ271" i="8"/>
  <c r="BJ240" i="8"/>
  <c r="BJ186" i="8"/>
  <c r="BJ167" i="8"/>
  <c r="BJ166" i="8"/>
  <c r="BJ376" i="8"/>
  <c r="BJ369" i="8"/>
  <c r="BJ319" i="8"/>
  <c r="BJ288" i="8"/>
  <c r="BJ245" i="8"/>
  <c r="BJ203" i="8"/>
  <c r="BJ137" i="8"/>
  <c r="BJ65" i="8"/>
  <c r="BJ58" i="8"/>
  <c r="BJ17" i="8"/>
  <c r="BJ251" i="8"/>
  <c r="BJ198" i="8"/>
  <c r="BJ192" i="8"/>
  <c r="BJ71" i="8"/>
  <c r="BJ214" i="8"/>
  <c r="BJ190" i="8"/>
  <c r="BJ181" i="8"/>
  <c r="BJ155" i="8"/>
  <c r="BJ150" i="8"/>
  <c r="BJ138" i="8"/>
  <c r="BJ124" i="8"/>
  <c r="BJ116" i="8"/>
  <c r="BJ98" i="8"/>
  <c r="BJ83" i="8"/>
  <c r="BJ82" i="8"/>
  <c r="BJ64" i="8"/>
  <c r="BJ55" i="8"/>
  <c r="BJ12" i="8"/>
  <c r="BJ323" i="8"/>
  <c r="BJ259" i="8"/>
  <c r="BJ244" i="8"/>
  <c r="BJ136" i="8"/>
  <c r="BJ113" i="8"/>
  <c r="BJ46" i="8"/>
  <c r="BJ40" i="8"/>
  <c r="BJ28" i="8"/>
  <c r="BJ13" i="8"/>
  <c r="BJ397" i="8"/>
  <c r="BJ228" i="8"/>
  <c r="BJ164" i="8"/>
  <c r="BJ143" i="8"/>
  <c r="BJ107" i="8"/>
  <c r="BJ106" i="8"/>
  <c r="BJ85" i="8"/>
  <c r="BJ66" i="8"/>
  <c r="BJ22" i="8"/>
  <c r="BJ89" i="8"/>
  <c r="BJ60" i="8"/>
  <c r="BJ30" i="8"/>
  <c r="BJ131" i="8"/>
  <c r="BJ176" i="8"/>
  <c r="BJ114" i="8"/>
  <c r="BJ75" i="8"/>
  <c r="BJ56" i="8"/>
  <c r="BJ21" i="8"/>
  <c r="BJ202" i="8"/>
  <c r="BJ171" i="8"/>
  <c r="BJ130" i="8"/>
  <c r="BJ20" i="8"/>
  <c r="BJ120" i="8"/>
  <c r="BJ97" i="8"/>
  <c r="BJ452" i="8"/>
  <c r="BJ346" i="8"/>
  <c r="BJ262" i="8"/>
  <c r="BJ206" i="8"/>
  <c r="BJ175" i="8"/>
  <c r="BJ125" i="8"/>
  <c r="BJ108" i="8"/>
  <c r="BJ50" i="8"/>
  <c r="BJ48" i="8"/>
  <c r="BJ41" i="8"/>
  <c r="BJ19" i="8"/>
  <c r="BJ11" i="8"/>
  <c r="BJ358" i="8"/>
  <c r="BJ185" i="8"/>
  <c r="BJ180" i="8"/>
  <c r="BJ170" i="8"/>
  <c r="BJ200" i="8"/>
  <c r="BJ163" i="8"/>
  <c r="BJ152" i="8"/>
  <c r="BJ74" i="8"/>
  <c r="BJ42" i="8"/>
  <c r="BJ18" i="8"/>
  <c r="BJ9" i="8"/>
  <c r="BJ248" i="8"/>
  <c r="BJ232" i="8"/>
  <c r="BJ147" i="8"/>
  <c r="BJ139" i="8"/>
  <c r="BJ121" i="8"/>
  <c r="BJ78" i="8"/>
  <c r="BJ199" i="8"/>
  <c r="BJ173" i="8"/>
  <c r="BJ157" i="8"/>
  <c r="BJ92" i="8"/>
  <c r="BJ249" i="8"/>
  <c r="BJ189" i="8"/>
  <c r="BJ67" i="8"/>
  <c r="BJ62" i="8"/>
  <c r="BJ49" i="8"/>
  <c r="BJ355" i="8"/>
  <c r="BJ317" i="8"/>
  <c r="BJ218" i="8"/>
  <c r="BJ86" i="8"/>
  <c r="BJ79" i="8"/>
  <c r="BJ26" i="8"/>
  <c r="BJ235" i="8"/>
  <c r="BJ343" i="8"/>
  <c r="BJ61" i="8"/>
  <c r="BJ227" i="8"/>
  <c r="BJ388" i="8"/>
  <c r="BJ270" i="8"/>
  <c r="BJ53" i="8"/>
  <c r="BJ23" i="8"/>
  <c r="BJ10" i="8"/>
  <c r="BJ217" i="8"/>
  <c r="BJ159" i="8"/>
  <c r="BJ117" i="8"/>
  <c r="BJ91" i="8"/>
  <c r="BJ278" i="8"/>
  <c r="BJ51" i="8"/>
  <c r="BJ216" i="8"/>
  <c r="BJ118" i="8"/>
  <c r="BJ43" i="8"/>
  <c r="BJ33" i="8"/>
  <c r="BJ32" i="8"/>
  <c r="BJ25" i="8"/>
  <c r="BJ135" i="8"/>
  <c r="BJ69" i="8"/>
  <c r="BJ29" i="8"/>
  <c r="BJ57" i="8"/>
  <c r="BJ308" i="8"/>
  <c r="BJ277" i="8"/>
  <c r="BJ165" i="8"/>
  <c r="BJ105" i="8"/>
  <c r="BJ103" i="8"/>
  <c r="BJ24" i="8"/>
  <c r="BJ16" i="8"/>
  <c r="BJ101" i="8"/>
  <c r="BJ351" i="8"/>
  <c r="BJ27" i="8"/>
  <c r="BJ76" i="8"/>
  <c r="BJ59" i="8"/>
  <c r="BJ77" i="8"/>
  <c r="BJ15" i="8"/>
  <c r="BJ291" i="8"/>
  <c r="BJ151" i="8"/>
  <c r="BJ224" i="8"/>
  <c r="BJ14" i="8"/>
  <c r="BJ37" i="8"/>
  <c r="BJ73" i="8"/>
  <c r="BJ154" i="8"/>
  <c r="BJ149" i="8"/>
  <c r="BJ35" i="8"/>
  <c r="BJ88" i="8"/>
  <c r="BJ38" i="8"/>
  <c r="BI90" i="8"/>
  <c r="BI263" i="8"/>
  <c r="BI484" i="8"/>
  <c r="BI229" i="8"/>
  <c r="BI72" i="8"/>
  <c r="BI314" i="8"/>
  <c r="BI399" i="8"/>
  <c r="BI297" i="8"/>
  <c r="BI331" i="8"/>
  <c r="BI280" i="8"/>
  <c r="BI603" i="8"/>
  <c r="BI348" i="8"/>
  <c r="BH44" i="8"/>
  <c r="BI45" i="8"/>
  <c r="BI34" i="8"/>
  <c r="BI161" i="8"/>
  <c r="BI365" i="8"/>
  <c r="BI518" i="8"/>
  <c r="BI620" i="8"/>
  <c r="BI552" i="8"/>
  <c r="BI144" i="8"/>
  <c r="BI637" i="8"/>
  <c r="BI569" i="8"/>
  <c r="BI195" i="8"/>
  <c r="BI127" i="8"/>
  <c r="BI654" i="8"/>
  <c r="BI501" i="8"/>
  <c r="BA178" i="1"/>
  <c r="BA399" i="1"/>
  <c r="BA689" i="1"/>
  <c r="BA433" i="1"/>
  <c r="BA110" i="1"/>
  <c r="BA552" i="1"/>
  <c r="BA348" i="1"/>
  <c r="BA34" i="1"/>
  <c r="BA501" i="1"/>
  <c r="BA127" i="1"/>
  <c r="BA603" i="1"/>
  <c r="BA467" i="1"/>
  <c r="BA586" i="1"/>
  <c r="BA620" i="1"/>
  <c r="AZ44" i="1"/>
  <c r="BA229" i="1"/>
  <c r="BA212" i="1"/>
  <c r="BA99" i="1"/>
  <c r="BA39" i="1"/>
  <c r="BA246" i="1"/>
  <c r="BA297" i="1"/>
  <c r="BA637" i="1"/>
  <c r="BA654" i="1"/>
  <c r="BA280" i="1"/>
  <c r="BA314" i="1"/>
  <c r="BA484" i="1"/>
  <c r="BA72" i="1"/>
  <c r="BA81" i="1"/>
  <c r="BA63" i="1"/>
  <c r="BA569" i="1"/>
  <c r="BB30" i="1"/>
  <c r="BB53" i="1"/>
  <c r="BB57" i="1"/>
  <c r="BB62" i="1"/>
  <c r="BB87" i="1"/>
  <c r="BB91" i="1"/>
  <c r="BB148" i="1"/>
  <c r="BB173" i="1"/>
  <c r="BB151" i="1"/>
  <c r="BB169" i="1"/>
  <c r="BB131" i="1"/>
  <c r="BB185" i="1"/>
  <c r="BB261" i="1"/>
  <c r="BB255" i="1"/>
  <c r="BB251" i="1"/>
  <c r="BB268" i="1"/>
  <c r="BB308" i="1"/>
  <c r="BB344" i="1"/>
  <c r="BB343" i="1"/>
  <c r="BB363" i="1"/>
  <c r="BB346" i="1"/>
  <c r="BB414" i="1"/>
  <c r="BB389" i="1"/>
  <c r="BB437" i="1"/>
  <c r="BB413" i="1"/>
  <c r="BB466" i="1"/>
  <c r="BB491" i="1"/>
  <c r="BB407" i="1"/>
  <c r="BB544" i="1"/>
  <c r="BB274" i="1"/>
  <c r="BB599" i="1"/>
  <c r="BB519" i="1"/>
  <c r="BB579" i="1"/>
  <c r="BB561" i="1"/>
  <c r="BB624" i="1"/>
  <c r="BB493" i="1"/>
  <c r="BB666" i="1"/>
  <c r="BB608" i="1"/>
  <c r="BB652" i="1"/>
  <c r="BB697" i="1"/>
  <c r="BB532" i="1"/>
  <c r="BB96" i="1"/>
  <c r="BB31" i="1"/>
  <c r="BB49" i="1"/>
  <c r="BB78" i="1"/>
  <c r="BB85" i="1"/>
  <c r="BB117" i="1"/>
  <c r="BB137" i="1"/>
  <c r="BB179" i="1"/>
  <c r="BB223" i="1"/>
  <c r="BB242" i="1"/>
  <c r="BB244" i="1"/>
  <c r="BB235" i="1"/>
  <c r="BB341" i="1"/>
  <c r="BB356" i="1"/>
  <c r="BB239" i="1"/>
  <c r="BB392" i="1"/>
  <c r="BB350" i="1"/>
  <c r="BB513" i="1"/>
  <c r="BB459" i="1"/>
  <c r="BB411" i="1"/>
  <c r="BB582" i="1"/>
  <c r="BB627" i="1"/>
  <c r="BB550" i="1"/>
  <c r="BB684" i="1"/>
  <c r="BB691" i="1"/>
  <c r="BB284" i="1"/>
  <c r="BB555" i="1"/>
  <c r="BB640" i="1"/>
  <c r="BB52" i="1"/>
  <c r="BB46" i="1"/>
  <c r="BB76" i="1"/>
  <c r="BB121" i="1"/>
  <c r="BB111" i="1"/>
  <c r="BB170" i="1"/>
  <c r="BB196" i="1"/>
  <c r="BB258" i="1"/>
  <c r="BB275" i="1"/>
  <c r="BB357" i="1"/>
  <c r="BB369" i="1"/>
  <c r="BB398" i="1"/>
  <c r="BB403" i="1"/>
  <c r="BB373" i="1"/>
  <c r="BB439" i="1"/>
  <c r="BB572" i="1"/>
  <c r="BB423" i="1"/>
  <c r="BB592" i="1"/>
  <c r="BB614" i="1"/>
  <c r="BB629" i="1"/>
  <c r="BB160" i="1"/>
  <c r="BB277" i="1"/>
  <c r="BB318" i="1"/>
  <c r="BB397" i="1"/>
  <c r="BB422" i="1"/>
  <c r="BB534" i="1"/>
  <c r="BB648" i="1"/>
  <c r="BB163" i="1"/>
  <c r="BB198" i="1"/>
  <c r="BB409" i="1"/>
  <c r="BB449" i="1"/>
  <c r="BB588" i="1"/>
  <c r="BB618" i="1"/>
  <c r="BB35" i="1"/>
  <c r="BB98" i="1"/>
  <c r="BB129" i="1"/>
  <c r="BB184" i="1"/>
  <c r="BB216" i="1"/>
  <c r="BB259" i="1"/>
  <c r="BB327" i="1"/>
  <c r="BB444" i="1"/>
  <c r="BB525" i="1"/>
  <c r="BB642" i="1"/>
  <c r="BB664" i="1"/>
  <c r="BB18" i="1"/>
  <c r="BB50" i="1"/>
  <c r="BB89" i="1"/>
  <c r="BB106" i="1"/>
  <c r="BB130" i="1"/>
  <c r="BB120" i="1"/>
  <c r="BB192" i="1"/>
  <c r="BB168" i="1"/>
  <c r="BB190" i="1"/>
  <c r="BB228" i="1"/>
  <c r="BB299" i="1"/>
  <c r="BB283" i="1"/>
  <c r="BB313" i="1"/>
  <c r="BB425" i="1"/>
  <c r="BB396" i="1"/>
  <c r="BB452" i="1"/>
  <c r="BB384" i="1"/>
  <c r="BB498" i="1"/>
  <c r="BB604" i="1"/>
  <c r="BB564" i="1"/>
  <c r="BB651" i="1"/>
  <c r="BB678" i="1"/>
  <c r="BB257" i="1"/>
  <c r="BB404" i="1"/>
  <c r="BB511" i="1"/>
  <c r="BB605" i="1"/>
  <c r="BB207" i="1"/>
  <c r="BB386" i="1"/>
  <c r="BB473" i="1"/>
  <c r="BB530" i="1"/>
  <c r="BB655" i="1"/>
  <c r="BB14" i="1"/>
  <c r="BB191" i="1"/>
  <c r="BB282" i="1"/>
  <c r="BB394" i="1"/>
  <c r="BB475" i="1"/>
  <c r="BB522" i="1"/>
  <c r="BB649" i="1"/>
  <c r="BB688" i="1"/>
  <c r="BB55" i="1"/>
  <c r="BB61" i="1"/>
  <c r="BB68" i="1"/>
  <c r="BB140" i="1"/>
  <c r="BB142" i="1"/>
  <c r="BB159" i="1"/>
  <c r="BB252" i="1"/>
  <c r="BB300" i="1"/>
  <c r="BB335" i="1"/>
  <c r="BB406" i="1"/>
  <c r="BB420" i="1"/>
  <c r="BB455" i="1"/>
  <c r="BB487" i="1"/>
  <c r="BB591" i="1"/>
  <c r="BB543" i="1"/>
  <c r="BB593" i="1"/>
  <c r="BB673" i="1"/>
  <c r="BB11" i="1"/>
  <c r="BB43" i="1"/>
  <c r="BB27" i="1"/>
  <c r="BB56" i="1"/>
  <c r="BB38" i="1"/>
  <c r="BB124" i="1"/>
  <c r="BB94" i="1"/>
  <c r="BB143" i="1"/>
  <c r="BB139" i="1"/>
  <c r="BB174" i="1"/>
  <c r="BB154" i="1"/>
  <c r="BB202" i="1"/>
  <c r="BB180" i="1"/>
  <c r="BB197" i="1"/>
  <c r="BB270" i="1"/>
  <c r="BB260" i="1"/>
  <c r="BB316" i="1"/>
  <c r="BB352" i="1"/>
  <c r="BB351" i="1"/>
  <c r="BB338" i="1"/>
  <c r="BB366" i="1"/>
  <c r="BB317" i="1"/>
  <c r="BB402" i="1"/>
  <c r="BB445" i="1"/>
  <c r="BB361" i="1"/>
  <c r="BB481" i="1"/>
  <c r="BB499" i="1"/>
  <c r="BB447" i="1"/>
  <c r="BB560" i="1"/>
  <c r="BB457" i="1"/>
  <c r="BB607" i="1"/>
  <c r="BB516" i="1"/>
  <c r="BB587" i="1"/>
  <c r="BB567" i="1"/>
  <c r="BB635" i="1"/>
  <c r="BB566" i="1"/>
  <c r="BB674" i="1"/>
  <c r="BB617" i="1"/>
  <c r="BB622" i="1"/>
  <c r="BB699" i="1"/>
  <c r="BB663" i="1"/>
  <c r="BB40" i="1"/>
  <c r="BB553" i="1"/>
  <c r="BB59" i="1"/>
  <c r="BB203" i="1"/>
  <c r="BB265" i="1"/>
  <c r="BB306" i="1"/>
  <c r="BB387" i="1"/>
  <c r="BB563" i="1"/>
  <c r="BB502" i="1"/>
  <c r="BB645" i="1"/>
  <c r="BB67" i="1"/>
  <c r="BB51" i="1"/>
  <c r="BB132" i="1"/>
  <c r="BB153" i="1"/>
  <c r="BB264" i="1"/>
  <c r="BB271" i="1"/>
  <c r="BB319" i="1"/>
  <c r="BB401" i="1"/>
  <c r="BB429" i="1"/>
  <c r="BB434" i="1"/>
  <c r="BB580" i="1"/>
  <c r="BB589" i="1"/>
  <c r="BB621" i="1"/>
  <c r="BB538" i="1"/>
  <c r="BB262" i="1"/>
  <c r="BB469" i="1"/>
  <c r="BB625" i="1"/>
  <c r="BB167" i="1"/>
  <c r="BB358" i="1"/>
  <c r="BB478" i="1"/>
  <c r="BB463" i="1"/>
  <c r="BB670" i="1"/>
  <c r="BB193" i="1"/>
  <c r="BB370" i="1"/>
  <c r="BB486" i="1"/>
  <c r="BB488" i="1"/>
  <c r="BB679" i="1"/>
  <c r="BB19" i="1"/>
  <c r="BB70" i="1"/>
  <c r="BB97" i="1"/>
  <c r="BB65" i="1"/>
  <c r="BB141" i="1"/>
  <c r="BB135" i="1"/>
  <c r="BB156" i="1"/>
  <c r="BB181" i="1"/>
  <c r="BB171" i="1"/>
  <c r="BB209" i="1"/>
  <c r="BB243" i="1"/>
  <c r="BB307" i="1"/>
  <c r="BB301" i="1"/>
  <c r="BB378" i="1"/>
  <c r="BB364" i="1"/>
  <c r="BB347" i="1"/>
  <c r="BB383" i="1"/>
  <c r="BB454" i="1"/>
  <c r="BB509" i="1"/>
  <c r="BB541" i="1"/>
  <c r="BB612" i="1"/>
  <c r="BB636" i="1"/>
  <c r="BB687" i="1"/>
  <c r="BB686" i="1"/>
  <c r="BB32" i="1"/>
  <c r="BB237" i="1"/>
  <c r="BB233" i="1"/>
  <c r="BB321" i="1"/>
  <c r="BB435" i="1"/>
  <c r="BB575" i="1"/>
  <c r="BB641" i="1"/>
  <c r="BB700" i="1"/>
  <c r="BB310" i="1"/>
  <c r="BB528" i="1"/>
  <c r="BB529" i="1"/>
  <c r="BB42" i="1"/>
  <c r="BB165" i="1"/>
  <c r="BB222" i="1"/>
  <c r="BB201" i="1"/>
  <c r="BB309" i="1"/>
  <c r="BB412" i="1"/>
  <c r="BB536" i="1"/>
  <c r="BB503" i="1"/>
  <c r="BB660" i="1"/>
  <c r="BB701" i="1"/>
  <c r="BB13" i="1"/>
  <c r="BB26" i="1"/>
  <c r="BB69" i="1"/>
  <c r="BB58" i="1"/>
  <c r="BB102" i="1"/>
  <c r="BB95" i="1"/>
  <c r="BB118" i="1"/>
  <c r="BB150" i="1"/>
  <c r="BB133" i="1"/>
  <c r="BB175" i="1"/>
  <c r="BB182" i="1"/>
  <c r="BB205" i="1"/>
  <c r="BB189" i="1"/>
  <c r="BB266" i="1"/>
  <c r="BB199" i="1"/>
  <c r="BB278" i="1"/>
  <c r="BB267" i="1"/>
  <c r="BB360" i="1"/>
  <c r="BB324" i="1"/>
  <c r="BB353" i="1"/>
  <c r="BB374" i="1"/>
  <c r="BB334" i="1"/>
  <c r="BB410" i="1"/>
  <c r="BB453" i="1"/>
  <c r="BB462" i="1"/>
  <c r="BB489" i="1"/>
  <c r="BB507" i="1"/>
  <c r="BB523" i="1"/>
  <c r="BB494" i="1"/>
  <c r="BB485" i="1"/>
  <c r="BB615" i="1"/>
  <c r="BB542" i="1"/>
  <c r="BB595" i="1"/>
  <c r="BB570" i="1"/>
  <c r="BB639" i="1"/>
  <c r="BB576" i="1"/>
  <c r="BB682" i="1"/>
  <c r="BB644" i="1"/>
  <c r="BB597" i="1"/>
  <c r="BB602" i="1"/>
  <c r="BB665" i="1"/>
  <c r="BB29" i="1"/>
  <c r="BB83" i="1"/>
  <c r="BB86" i="1"/>
  <c r="BB136" i="1"/>
  <c r="BB177" i="1"/>
  <c r="BB230" i="1"/>
  <c r="BB296" i="1"/>
  <c r="BB312" i="1"/>
  <c r="BB333" i="1"/>
  <c r="BB286" i="1"/>
  <c r="BB391" i="1"/>
  <c r="BB432" i="1"/>
  <c r="BB505" i="1"/>
  <c r="BB508" i="1"/>
  <c r="BB631" i="1"/>
  <c r="BB619" i="1"/>
  <c r="BB598" i="1"/>
  <c r="BB526" i="1"/>
  <c r="BB698" i="1"/>
  <c r="BB633" i="1"/>
  <c r="BB128" i="1"/>
  <c r="BB240" i="1"/>
  <c r="BB320" i="1"/>
  <c r="BB295" i="1"/>
  <c r="BB456" i="1"/>
  <c r="BB547" i="1"/>
  <c r="BB431" i="1"/>
  <c r="BB613" i="1"/>
  <c r="BB626" i="1"/>
  <c r="BB656" i="1"/>
  <c r="BB33" i="1"/>
  <c r="BB10" i="1"/>
  <c r="BB66" i="1"/>
  <c r="BB84" i="1"/>
  <c r="BB101" i="1"/>
  <c r="BB119" i="1"/>
  <c r="BB145" i="1"/>
  <c r="BB147" i="1"/>
  <c r="BB187" i="1"/>
  <c r="BB194" i="1"/>
  <c r="BB231" i="1"/>
  <c r="BB248" i="1"/>
  <c r="BB247" i="1"/>
  <c r="BB236" i="1"/>
  <c r="BB328" i="1"/>
  <c r="BB349" i="1"/>
  <c r="BB359" i="1"/>
  <c r="BB303" i="1"/>
  <c r="BB390" i="1"/>
  <c r="BB368" i="1"/>
  <c r="BB371" i="1"/>
  <c r="BB470" i="1"/>
  <c r="BB464" i="1"/>
  <c r="BB515" i="1"/>
  <c r="BB554" i="1"/>
  <c r="BB438" i="1"/>
  <c r="BB545" i="1"/>
  <c r="BB581" i="1"/>
  <c r="BB692" i="1"/>
  <c r="BB675" i="1"/>
  <c r="BB36" i="1"/>
  <c r="BB108" i="1"/>
  <c r="BB256" i="1"/>
  <c r="BB287" i="1"/>
  <c r="BB395" i="1"/>
  <c r="BB492" i="1"/>
  <c r="BB480" i="1"/>
  <c r="BB577" i="1"/>
  <c r="BB677" i="1"/>
  <c r="BB294" i="1"/>
  <c r="BB506" i="1"/>
  <c r="BB685" i="1"/>
  <c r="BB12" i="1"/>
  <c r="BB23" i="1"/>
  <c r="BB64" i="1"/>
  <c r="BB82" i="1"/>
  <c r="BB126" i="1"/>
  <c r="BB114" i="1"/>
  <c r="BB200" i="1"/>
  <c r="BB272" i="1"/>
  <c r="BB285" i="1"/>
  <c r="BB276" i="1"/>
  <c r="BB354" i="1"/>
  <c r="BB385" i="1"/>
  <c r="BB427" i="1"/>
  <c r="BB436" i="1"/>
  <c r="BB465" i="1"/>
  <c r="BB527" i="1"/>
  <c r="BB562" i="1"/>
  <c r="BB610" i="1"/>
  <c r="BB551" i="1"/>
  <c r="BB585" i="1"/>
  <c r="BB643" i="1"/>
  <c r="BB9" i="1"/>
  <c r="BB220" i="1"/>
  <c r="BB279" i="1"/>
  <c r="BB424" i="1"/>
  <c r="BB495" i="1"/>
  <c r="BB573" i="1"/>
  <c r="BB138" i="1"/>
  <c r="BB238" i="1"/>
  <c r="BB340" i="1"/>
  <c r="BB381" i="1"/>
  <c r="BB514" i="1"/>
  <c r="BB650" i="1"/>
  <c r="BB667" i="1"/>
  <c r="BB17" i="1"/>
  <c r="BB208" i="1"/>
  <c r="BB322" i="1"/>
  <c r="BB289" i="1"/>
  <c r="BB421" i="1"/>
  <c r="BB521" i="1"/>
  <c r="BB658" i="1"/>
  <c r="BB448" i="1"/>
  <c r="BB659" i="1"/>
  <c r="BB290" i="1"/>
  <c r="BB520" i="1"/>
  <c r="BB703" i="1"/>
  <c r="BB16" i="1"/>
  <c r="BB60" i="1"/>
  <c r="BB113" i="1"/>
  <c r="BB47" i="1"/>
  <c r="BB134" i="1"/>
  <c r="BB157" i="1"/>
  <c r="BB172" i="1"/>
  <c r="BB162" i="1"/>
  <c r="BB214" i="1"/>
  <c r="BB224" i="1"/>
  <c r="BB210" i="1"/>
  <c r="BB323" i="1"/>
  <c r="BB311" i="1"/>
  <c r="BB326" i="1"/>
  <c r="BB379" i="1"/>
  <c r="BB393" i="1"/>
  <c r="BB443" i="1"/>
  <c r="BB479" i="1"/>
  <c r="BB583" i="1"/>
  <c r="BB559" i="1"/>
  <c r="BB540" i="1"/>
  <c r="BB584" i="1"/>
  <c r="BB702" i="1"/>
  <c r="BB337" i="1"/>
  <c r="BB634" i="1"/>
  <c r="BB21" i="1"/>
  <c r="BB28" i="1"/>
  <c r="BB75" i="1"/>
  <c r="BB79" i="1"/>
  <c r="BB71" i="1"/>
  <c r="BB104" i="1"/>
  <c r="BB115" i="1"/>
  <c r="BB125" i="1"/>
  <c r="BB149" i="1"/>
  <c r="BB176" i="1"/>
  <c r="BB188" i="1"/>
  <c r="BB227" i="1"/>
  <c r="BB217" i="1"/>
  <c r="BB288" i="1"/>
  <c r="BB211" i="1"/>
  <c r="BB304" i="1"/>
  <c r="BB302" i="1"/>
  <c r="BB291" i="1"/>
  <c r="BB339" i="1"/>
  <c r="BB225" i="1"/>
  <c r="BB329" i="1"/>
  <c r="BB367" i="1"/>
  <c r="BB418" i="1"/>
  <c r="BB461" i="1"/>
  <c r="BB441" i="1"/>
  <c r="BB497" i="1"/>
  <c r="BB415" i="1"/>
  <c r="BB531" i="1"/>
  <c r="BB504" i="1"/>
  <c r="BB496" i="1"/>
  <c r="BB623" i="1"/>
  <c r="BB537" i="1"/>
  <c r="BB611" i="1"/>
  <c r="BB578" i="1"/>
  <c r="BB647" i="1"/>
  <c r="BB616" i="1"/>
  <c r="BB690" i="1"/>
  <c r="BB668" i="1"/>
  <c r="BB632" i="1"/>
  <c r="BB693" i="1"/>
  <c r="BB653" i="1"/>
  <c r="BB25" i="1"/>
  <c r="BB80" i="1"/>
  <c r="BB122" i="1"/>
  <c r="BB152" i="1"/>
  <c r="BB215" i="1"/>
  <c r="BB219" i="1"/>
  <c r="BB234" i="1"/>
  <c r="BB254" i="1"/>
  <c r="BB342" i="1"/>
  <c r="BB345" i="1"/>
  <c r="BB426" i="1"/>
  <c r="BB451" i="1"/>
  <c r="BB458" i="1"/>
  <c r="BB539" i="1"/>
  <c r="BB512" i="1"/>
  <c r="BB574" i="1"/>
  <c r="BB568" i="1"/>
  <c r="BB676" i="1"/>
  <c r="BB661" i="1"/>
  <c r="BB186" i="1"/>
  <c r="BB273" i="1"/>
  <c r="BB380" i="1"/>
  <c r="BB510" i="1"/>
  <c r="BB600" i="1"/>
  <c r="BB672" i="1"/>
  <c r="BB250" i="1"/>
  <c r="BB332" i="1"/>
  <c r="BB476" i="1"/>
  <c r="BB430" i="1"/>
  <c r="BB609" i="1"/>
  <c r="BB669" i="1"/>
  <c r="BB269" i="1"/>
  <c r="BB419" i="1"/>
  <c r="BB606" i="1"/>
  <c r="BB15" i="1"/>
  <c r="BB77" i="1"/>
  <c r="BB73" i="1"/>
  <c r="BB93" i="1"/>
  <c r="BB92" i="1"/>
  <c r="BB206" i="1"/>
  <c r="BB232" i="1"/>
  <c r="BB292" i="1"/>
  <c r="BB377" i="1"/>
  <c r="BB400" i="1"/>
  <c r="BB500" i="1"/>
  <c r="BB442" i="1"/>
  <c r="BB524" i="1"/>
  <c r="BB471" i="1"/>
  <c r="BB601" i="1"/>
  <c r="BB681" i="1"/>
  <c r="BB24" i="1"/>
  <c r="BB103" i="1"/>
  <c r="BB166" i="1"/>
  <c r="BB221" i="1"/>
  <c r="BB330" i="1"/>
  <c r="BB408" i="1"/>
  <c r="BB446" i="1"/>
  <c r="BB517" i="1"/>
  <c r="BB477" i="1"/>
  <c r="BB662" i="1"/>
  <c r="BB37" i="1"/>
  <c r="BB88" i="1"/>
  <c r="BB107" i="1"/>
  <c r="BB123" i="1"/>
  <c r="BB213" i="1"/>
  <c r="BB293" i="1"/>
  <c r="BB281" i="1"/>
  <c r="BB204" i="1"/>
  <c r="BB417" i="1"/>
  <c r="BB440" i="1"/>
  <c r="BB362" i="1"/>
  <c r="BB474" i="1"/>
  <c r="BB558" i="1"/>
  <c r="BB596" i="1"/>
  <c r="BB546" i="1"/>
  <c r="BB638" i="1"/>
  <c r="BB657" i="1"/>
  <c r="BB680" i="1"/>
  <c r="BB48" i="1"/>
  <c r="BB298" i="1"/>
  <c r="BB376" i="1"/>
  <c r="BB533" i="1"/>
  <c r="BB594" i="1"/>
  <c r="BB683" i="1"/>
  <c r="BB241" i="1"/>
  <c r="BB460" i="1"/>
  <c r="BB482" i="1"/>
  <c r="BB20" i="1"/>
  <c r="BB74" i="1"/>
  <c r="BB105" i="1"/>
  <c r="BB112" i="1"/>
  <c r="BB116" i="1"/>
  <c r="BB146" i="1"/>
  <c r="BB164" i="1"/>
  <c r="BB158" i="1"/>
  <c r="BB183" i="1"/>
  <c r="BB218" i="1"/>
  <c r="BB249" i="1"/>
  <c r="BB315" i="1"/>
  <c r="BB305" i="1"/>
  <c r="BB325" i="1"/>
  <c r="BB375" i="1"/>
  <c r="BB388" i="1"/>
  <c r="BB468" i="1"/>
  <c r="BB472" i="1"/>
  <c r="BB549" i="1"/>
  <c r="BB628" i="1"/>
  <c r="BB556" i="1"/>
  <c r="BB428" i="1"/>
  <c r="BB548" i="1"/>
  <c r="BB694" i="1"/>
  <c r="BB41" i="1"/>
  <c r="BB245" i="1"/>
  <c r="BB355" i="1"/>
  <c r="BB372" i="1"/>
  <c r="BB557" i="1"/>
  <c r="BB630" i="1"/>
  <c r="BB590" i="1"/>
  <c r="BB22" i="1"/>
  <c r="BB100" i="1"/>
  <c r="BB155" i="1"/>
  <c r="BB253" i="1"/>
  <c r="BB226" i="1"/>
  <c r="BB336" i="1"/>
  <c r="BB405" i="1"/>
  <c r="BB483" i="1"/>
  <c r="BB565" i="1"/>
  <c r="BB571" i="1"/>
  <c r="BB490" i="1"/>
  <c r="BB646" i="1"/>
  <c r="BA90" i="1"/>
  <c r="BA144" i="1"/>
  <c r="BA195" i="1"/>
  <c r="BC6" i="1"/>
  <c r="BD4" i="1"/>
  <c r="BA518" i="1"/>
  <c r="BA671" i="1"/>
  <c r="BA535" i="1"/>
  <c r="BA365" i="1"/>
  <c r="AY8" i="1" l="1"/>
  <c r="AS13" i="10"/>
  <c r="AS15" i="10" s="1"/>
  <c r="BH12" i="10"/>
  <c r="BH11" i="10"/>
  <c r="BG5" i="8"/>
  <c r="AZ7" i="1"/>
  <c r="AT17" i="10" s="1"/>
  <c r="BH7" i="8"/>
  <c r="BH5" i="8" s="1"/>
  <c r="BA44" i="1"/>
  <c r="AY5" i="1"/>
  <c r="AS18" i="10" s="1"/>
  <c r="BB99" i="1"/>
  <c r="BB467" i="1"/>
  <c r="BB365" i="1"/>
  <c r="BJ39" i="8"/>
  <c r="BJ620" i="8"/>
  <c r="BJ637" i="8"/>
  <c r="BJ501" i="8"/>
  <c r="BJ45" i="8"/>
  <c r="BJ654" i="8"/>
  <c r="BJ331" i="8"/>
  <c r="BJ586" i="8"/>
  <c r="BJ263" i="8"/>
  <c r="BJ603" i="8"/>
  <c r="BJ671" i="8"/>
  <c r="BK691" i="8"/>
  <c r="BK697" i="8"/>
  <c r="BK681" i="8"/>
  <c r="BK703" i="8"/>
  <c r="BK702" i="8"/>
  <c r="BK701" i="8"/>
  <c r="BK674" i="8"/>
  <c r="BK658" i="8"/>
  <c r="BK668" i="8"/>
  <c r="BK688" i="8"/>
  <c r="BK684" i="8"/>
  <c r="BK673" i="8"/>
  <c r="BK666" i="8"/>
  <c r="BK663" i="8"/>
  <c r="BK636" i="8"/>
  <c r="BK676" i="8"/>
  <c r="BK651" i="8"/>
  <c r="BK642" i="8"/>
  <c r="BK626" i="8"/>
  <c r="BK610" i="8"/>
  <c r="BK700" i="8"/>
  <c r="BK699" i="8"/>
  <c r="BK680" i="8"/>
  <c r="BK685" i="8"/>
  <c r="BK683" i="8"/>
  <c r="BK682" i="8"/>
  <c r="BK678" i="8"/>
  <c r="BK665" i="8"/>
  <c r="BK692" i="8"/>
  <c r="BK659" i="8"/>
  <c r="BK649" i="8"/>
  <c r="BK621" i="8"/>
  <c r="BK609" i="8"/>
  <c r="BK698" i="8"/>
  <c r="BK655" i="8"/>
  <c r="BK686" i="8"/>
  <c r="BK679" i="8"/>
  <c r="BK690" i="8"/>
  <c r="BK648" i="8"/>
  <c r="BK629" i="8"/>
  <c r="BK625" i="8"/>
  <c r="BK611" i="8"/>
  <c r="BK662" i="8"/>
  <c r="BK628" i="8"/>
  <c r="BK622" i="8"/>
  <c r="BK653" i="8"/>
  <c r="BK661" i="8"/>
  <c r="BK647" i="8"/>
  <c r="BK596" i="8"/>
  <c r="BK580" i="8"/>
  <c r="BK693" i="8"/>
  <c r="BK667" i="8"/>
  <c r="BK634" i="8"/>
  <c r="BK591" i="8"/>
  <c r="BK669" i="8"/>
  <c r="BK646" i="8"/>
  <c r="BK617" i="8"/>
  <c r="BK687" i="8"/>
  <c r="BK675" i="8"/>
  <c r="BK672" i="8"/>
  <c r="BK656" i="8"/>
  <c r="BK639" i="8"/>
  <c r="BK597" i="8"/>
  <c r="BK581" i="8"/>
  <c r="BK565" i="8"/>
  <c r="BK615" i="8"/>
  <c r="BK600" i="8"/>
  <c r="BK579" i="8"/>
  <c r="BK573" i="8"/>
  <c r="BK555" i="8"/>
  <c r="BK670" i="8"/>
  <c r="BK650" i="8"/>
  <c r="BK632" i="8"/>
  <c r="BK652" i="8"/>
  <c r="BK633" i="8"/>
  <c r="BK630" i="8"/>
  <c r="BK612" i="8"/>
  <c r="BK598" i="8"/>
  <c r="BK664" i="8"/>
  <c r="BK618" i="8"/>
  <c r="BK582" i="8"/>
  <c r="BK557" i="8"/>
  <c r="BK550" i="8"/>
  <c r="BK540" i="8"/>
  <c r="BK524" i="8"/>
  <c r="BK508" i="8"/>
  <c r="BK640" i="8"/>
  <c r="BK564" i="8"/>
  <c r="BK605" i="8"/>
  <c r="BK638" i="8"/>
  <c r="BK548" i="8"/>
  <c r="BK541" i="8"/>
  <c r="BK525" i="8"/>
  <c r="BK509" i="8"/>
  <c r="BK493" i="8"/>
  <c r="BK571" i="8"/>
  <c r="BK567" i="8"/>
  <c r="BK562" i="8"/>
  <c r="BK530" i="8"/>
  <c r="BK527" i="8"/>
  <c r="BK521" i="8"/>
  <c r="BK495" i="8"/>
  <c r="BK488" i="8"/>
  <c r="BK482" i="8"/>
  <c r="BK466" i="8"/>
  <c r="BK696" i="8"/>
  <c r="BK635" i="8"/>
  <c r="BK627" i="8"/>
  <c r="BK613" i="8"/>
  <c r="BK563" i="8"/>
  <c r="BK551" i="8"/>
  <c r="BK677" i="8"/>
  <c r="BK578" i="8"/>
  <c r="BK576" i="8"/>
  <c r="BK512" i="8"/>
  <c r="BK506" i="8"/>
  <c r="BK503" i="8"/>
  <c r="BK500" i="8"/>
  <c r="BK486" i="8"/>
  <c r="BK483" i="8"/>
  <c r="BK451" i="8"/>
  <c r="BK435" i="8"/>
  <c r="BK419" i="8"/>
  <c r="BK608" i="8"/>
  <c r="BK585" i="8"/>
  <c r="BK529" i="8"/>
  <c r="BK504" i="8"/>
  <c r="BK491" i="8"/>
  <c r="BK478" i="8"/>
  <c r="BK452" i="8"/>
  <c r="BK446" i="8"/>
  <c r="BK438" i="8"/>
  <c r="BK431" i="8"/>
  <c r="BK409" i="8"/>
  <c r="BK393" i="8"/>
  <c r="BK570" i="8"/>
  <c r="BK533" i="8"/>
  <c r="BK520" i="8"/>
  <c r="BK519" i="8"/>
  <c r="BK505" i="8"/>
  <c r="BK481" i="8"/>
  <c r="BK475" i="8"/>
  <c r="BK455" i="8"/>
  <c r="BK614" i="8"/>
  <c r="BK592" i="8"/>
  <c r="BK577" i="8"/>
  <c r="BK554" i="8"/>
  <c r="BK549" i="8"/>
  <c r="BK544" i="8"/>
  <c r="BK641" i="8"/>
  <c r="BK546" i="8"/>
  <c r="BK542" i="8"/>
  <c r="BK490" i="8"/>
  <c r="BK472" i="8"/>
  <c r="BK469" i="8"/>
  <c r="BK463" i="8"/>
  <c r="BK429" i="8"/>
  <c r="BK410" i="8"/>
  <c r="BK394" i="8"/>
  <c r="BK378" i="8"/>
  <c r="BK362" i="8"/>
  <c r="BK660" i="8"/>
  <c r="BK574" i="8"/>
  <c r="BK528" i="8"/>
  <c r="BK465" i="8"/>
  <c r="BK454" i="8"/>
  <c r="BK437" i="8"/>
  <c r="BK423" i="8"/>
  <c r="BK400" i="8"/>
  <c r="BK375" i="8"/>
  <c r="BK594" i="8"/>
  <c r="BK561" i="8"/>
  <c r="BK538" i="8"/>
  <c r="BK523" i="8"/>
  <c r="BK462" i="8"/>
  <c r="BK458" i="8"/>
  <c r="BK422" i="8"/>
  <c r="BK397" i="8"/>
  <c r="BK391" i="8"/>
  <c r="BK387" i="8"/>
  <c r="BK368" i="8"/>
  <c r="BK606" i="8"/>
  <c r="BK604" i="8"/>
  <c r="BK583" i="8"/>
  <c r="BK537" i="8"/>
  <c r="BK513" i="8"/>
  <c r="BK623" i="8"/>
  <c r="BK588" i="8"/>
  <c r="BK572" i="8"/>
  <c r="BK547" i="8"/>
  <c r="BK539" i="8"/>
  <c r="BK531" i="8"/>
  <c r="BK510" i="8"/>
  <c r="BK480" i="8"/>
  <c r="BK411" i="8"/>
  <c r="BK405" i="8"/>
  <c r="BK599" i="8"/>
  <c r="BK553" i="8"/>
  <c r="BK545" i="8"/>
  <c r="BK522" i="8"/>
  <c r="BK517" i="8"/>
  <c r="BK424" i="8"/>
  <c r="BK420" i="8"/>
  <c r="BK417" i="8"/>
  <c r="BK385" i="8"/>
  <c r="BK384" i="8"/>
  <c r="BK357" i="8"/>
  <c r="BK332" i="8"/>
  <c r="BK316" i="8"/>
  <c r="BK300" i="8"/>
  <c r="BK284" i="8"/>
  <c r="BK268" i="8"/>
  <c r="BK252" i="8"/>
  <c r="BK236" i="8"/>
  <c r="BK220" i="8"/>
  <c r="BK204" i="8"/>
  <c r="BK188" i="8"/>
  <c r="BK172" i="8"/>
  <c r="BK156" i="8"/>
  <c r="BK140" i="8"/>
  <c r="BK645" i="8"/>
  <c r="BK556" i="8"/>
  <c r="BK534" i="8"/>
  <c r="BK507" i="8"/>
  <c r="BK496" i="8"/>
  <c r="BK476" i="8"/>
  <c r="BK440" i="8"/>
  <c r="BK343" i="8"/>
  <c r="BK327" i="8"/>
  <c r="BK311" i="8"/>
  <c r="BK295" i="8"/>
  <c r="BK279" i="8"/>
  <c r="BK247" i="8"/>
  <c r="BK231" i="8"/>
  <c r="BK215" i="8"/>
  <c r="BK199" i="8"/>
  <c r="BK183" i="8"/>
  <c r="BK167" i="8"/>
  <c r="BK151" i="8"/>
  <c r="BK601" i="8"/>
  <c r="BK593" i="8"/>
  <c r="BK536" i="8"/>
  <c r="BK526" i="8"/>
  <c r="BK502" i="8"/>
  <c r="BK497" i="8"/>
  <c r="BK448" i="8"/>
  <c r="BK436" i="8"/>
  <c r="BK575" i="8"/>
  <c r="BK532" i="8"/>
  <c r="BK457" i="8"/>
  <c r="BK443" i="8"/>
  <c r="BK427" i="8"/>
  <c r="BK414" i="8"/>
  <c r="BK407" i="8"/>
  <c r="BK403" i="8"/>
  <c r="BK396" i="8"/>
  <c r="BK373" i="8"/>
  <c r="BK367" i="8"/>
  <c r="BK349" i="8"/>
  <c r="BK333" i="8"/>
  <c r="BK317" i="8"/>
  <c r="BK301" i="8"/>
  <c r="BK285" i="8"/>
  <c r="BK269" i="8"/>
  <c r="BK253" i="8"/>
  <c r="BK237" i="8"/>
  <c r="BK221" i="8"/>
  <c r="BK205" i="8"/>
  <c r="BK189" i="8"/>
  <c r="BK173" i="8"/>
  <c r="BK157" i="8"/>
  <c r="BK141" i="8"/>
  <c r="BK413" i="8"/>
  <c r="BK370" i="8"/>
  <c r="BK339" i="8"/>
  <c r="BK330" i="8"/>
  <c r="BK293" i="8"/>
  <c r="BK275" i="8"/>
  <c r="BK266" i="8"/>
  <c r="BK210" i="8"/>
  <c r="BK200" i="8"/>
  <c r="BK694" i="8"/>
  <c r="BK657" i="8"/>
  <c r="BK560" i="8"/>
  <c r="BK559" i="8"/>
  <c r="BK479" i="8"/>
  <c r="BK449" i="8"/>
  <c r="BK444" i="8"/>
  <c r="BK329" i="8"/>
  <c r="BK321" i="8"/>
  <c r="BK302" i="8"/>
  <c r="BK265" i="8"/>
  <c r="BK257" i="8"/>
  <c r="BK238" i="8"/>
  <c r="BK228" i="8"/>
  <c r="BK619" i="8"/>
  <c r="BK473" i="8"/>
  <c r="BK461" i="8"/>
  <c r="BK445" i="8"/>
  <c r="BK430" i="8"/>
  <c r="BK425" i="8"/>
  <c r="BK589" i="8"/>
  <c r="BK511" i="8"/>
  <c r="BK470" i="8"/>
  <c r="BK464" i="8"/>
  <c r="BK426" i="8"/>
  <c r="BK412" i="8"/>
  <c r="BK356" i="8"/>
  <c r="BK347" i="8"/>
  <c r="BK319" i="8"/>
  <c r="BK310" i="8"/>
  <c r="BK283" i="8"/>
  <c r="BK255" i="8"/>
  <c r="BK227" i="8"/>
  <c r="BK218" i="8"/>
  <c r="BK209" i="8"/>
  <c r="BK584" i="8"/>
  <c r="BK644" i="8"/>
  <c r="BK616" i="8"/>
  <c r="BK607" i="8"/>
  <c r="BK587" i="8"/>
  <c r="BK590" i="8"/>
  <c r="BK566" i="8"/>
  <c r="BK543" i="8"/>
  <c r="BK602" i="8"/>
  <c r="BK631" i="8"/>
  <c r="BK568" i="8"/>
  <c r="BK558" i="8"/>
  <c r="BK514" i="8"/>
  <c r="BK499" i="8"/>
  <c r="BK643" i="8"/>
  <c r="BK492" i="8"/>
  <c r="BK624" i="8"/>
  <c r="BK489" i="8"/>
  <c r="BK516" i="8"/>
  <c r="BK485" i="8"/>
  <c r="BK468" i="8"/>
  <c r="BK453" i="8"/>
  <c r="BK487" i="8"/>
  <c r="BK447" i="8"/>
  <c r="BK441" i="8"/>
  <c r="BK456" i="8"/>
  <c r="BK498" i="8"/>
  <c r="BK404" i="8"/>
  <c r="BK595" i="8"/>
  <c r="BK494" i="8"/>
  <c r="BK415" i="8"/>
  <c r="BK386" i="8"/>
  <c r="BK474" i="8"/>
  <c r="BK459" i="8"/>
  <c r="BK439" i="8"/>
  <c r="BK432" i="8"/>
  <c r="BK401" i="8"/>
  <c r="BK383" i="8"/>
  <c r="BK363" i="8"/>
  <c r="BK380" i="8"/>
  <c r="BK355" i="8"/>
  <c r="BK395" i="8"/>
  <c r="BK388" i="8"/>
  <c r="BK418" i="8"/>
  <c r="BK340" i="8"/>
  <c r="BK338" i="8"/>
  <c r="BK406" i="8"/>
  <c r="BK398" i="8"/>
  <c r="BK354" i="8"/>
  <c r="BK312" i="8"/>
  <c r="BK381" i="8"/>
  <c r="BK360" i="8"/>
  <c r="BK353" i="8"/>
  <c r="BK389" i="8"/>
  <c r="BK351" i="8"/>
  <c r="BK372" i="8"/>
  <c r="BK361" i="8"/>
  <c r="BK345" i="8"/>
  <c r="BK272" i="8"/>
  <c r="BK336" i="8"/>
  <c r="BK309" i="8"/>
  <c r="BK290" i="8"/>
  <c r="BK282" i="8"/>
  <c r="BK277" i="8"/>
  <c r="BK270" i="8"/>
  <c r="BK259" i="8"/>
  <c r="BK477" i="8"/>
  <c r="BK421" i="8"/>
  <c r="BK299" i="8"/>
  <c r="BK298" i="8"/>
  <c r="BK274" i="8"/>
  <c r="BK260" i="8"/>
  <c r="BK230" i="8"/>
  <c r="BK226" i="8"/>
  <c r="BK376" i="8"/>
  <c r="BK374" i="8"/>
  <c r="BK341" i="8"/>
  <c r="BK315" i="8"/>
  <c r="BK305" i="8"/>
  <c r="BK320" i="8"/>
  <c r="BK304" i="8"/>
  <c r="BK292" i="8"/>
  <c r="BK281" i="8"/>
  <c r="BK207" i="8"/>
  <c r="BK196" i="8"/>
  <c r="BK168" i="8"/>
  <c r="BK390" i="8"/>
  <c r="BK359" i="8"/>
  <c r="BK358" i="8"/>
  <c r="BK328" i="8"/>
  <c r="BK326" i="8"/>
  <c r="BK324" i="8"/>
  <c r="BK322" i="8"/>
  <c r="BK318" i="8"/>
  <c r="BK262" i="8"/>
  <c r="BK233" i="8"/>
  <c r="BK201" i="8"/>
  <c r="BK187" i="8"/>
  <c r="BK289" i="8"/>
  <c r="BK286" i="8"/>
  <c r="BK408" i="8"/>
  <c r="BK242" i="8"/>
  <c r="BK234" i="8"/>
  <c r="BK197" i="8"/>
  <c r="BK179" i="8"/>
  <c r="BK160" i="8"/>
  <c r="BK123" i="8"/>
  <c r="BK107" i="8"/>
  <c r="BK434" i="8"/>
  <c r="BK402" i="8"/>
  <c r="BK313" i="8"/>
  <c r="BK232" i="8"/>
  <c r="BK222" i="8"/>
  <c r="BK211" i="8"/>
  <c r="BK202" i="8"/>
  <c r="BK190" i="8"/>
  <c r="BK159" i="8"/>
  <c r="BK150" i="8"/>
  <c r="BK134" i="8"/>
  <c r="BK118" i="8"/>
  <c r="BK366" i="8"/>
  <c r="BK335" i="8"/>
  <c r="BK303" i="8"/>
  <c r="BK276" i="8"/>
  <c r="BK256" i="8"/>
  <c r="BK251" i="8"/>
  <c r="BK240" i="8"/>
  <c r="BK371" i="8"/>
  <c r="BK287" i="8"/>
  <c r="BK273" i="8"/>
  <c r="BK250" i="8"/>
  <c r="BK208" i="8"/>
  <c r="BK184" i="8"/>
  <c r="BK174" i="8"/>
  <c r="BK162" i="8"/>
  <c r="BK148" i="8"/>
  <c r="BK126" i="8"/>
  <c r="BK95" i="8"/>
  <c r="BK79" i="8"/>
  <c r="BK288" i="8"/>
  <c r="BK191" i="8"/>
  <c r="BK155" i="8"/>
  <c r="BK120" i="8"/>
  <c r="BK106" i="8"/>
  <c r="BK364" i="8"/>
  <c r="BK350" i="8"/>
  <c r="BK294" i="8"/>
  <c r="BK244" i="8"/>
  <c r="BK216" i="8"/>
  <c r="BK181" i="8"/>
  <c r="BK171" i="8"/>
  <c r="BK163" i="8"/>
  <c r="BK149" i="8"/>
  <c r="BK137" i="8"/>
  <c r="BK131" i="8"/>
  <c r="BK91" i="8"/>
  <c r="BK75" i="8"/>
  <c r="BK352" i="8"/>
  <c r="BK296" i="8"/>
  <c r="BK153" i="8"/>
  <c r="BK119" i="8"/>
  <c r="BK102" i="8"/>
  <c r="BK93" i="8"/>
  <c r="BK70" i="8"/>
  <c r="BK47" i="8"/>
  <c r="BK31" i="8"/>
  <c r="BK471" i="8"/>
  <c r="BK379" i="8"/>
  <c r="BK308" i="8"/>
  <c r="BK307" i="8"/>
  <c r="BK245" i="8"/>
  <c r="BK243" i="8"/>
  <c r="BK182" i="8"/>
  <c r="BK130" i="8"/>
  <c r="BK84" i="8"/>
  <c r="BK58" i="8"/>
  <c r="BK42" i="8"/>
  <c r="BK323" i="8"/>
  <c r="BK213" i="8"/>
  <c r="BK152" i="8"/>
  <c r="BK254" i="8"/>
  <c r="BK214" i="8"/>
  <c r="BK166" i="8"/>
  <c r="BK138" i="8"/>
  <c r="BK129" i="8"/>
  <c r="BK124" i="8"/>
  <c r="BK116" i="8"/>
  <c r="BK98" i="8"/>
  <c r="BK94" i="8"/>
  <c r="BK83" i="8"/>
  <c r="BK82" i="8"/>
  <c r="BK64" i="8"/>
  <c r="BK55" i="8"/>
  <c r="BK12" i="8"/>
  <c r="BK239" i="8"/>
  <c r="BK219" i="8"/>
  <c r="BK85" i="8"/>
  <c r="BK52" i="8"/>
  <c r="BK49" i="8"/>
  <c r="BK392" i="8"/>
  <c r="BK198" i="8"/>
  <c r="BK192" i="8"/>
  <c r="BK186" i="8"/>
  <c r="BK133" i="8"/>
  <c r="BK111" i="8"/>
  <c r="BK71" i="8"/>
  <c r="BK23" i="8"/>
  <c r="BK206" i="8"/>
  <c r="BK139" i="8"/>
  <c r="BK86" i="8"/>
  <c r="BK428" i="8"/>
  <c r="BK258" i="8"/>
  <c r="BK225" i="8"/>
  <c r="BK132" i="8"/>
  <c r="BK121" i="8"/>
  <c r="BK88" i="8"/>
  <c r="BK24" i="8"/>
  <c r="BK194" i="8"/>
  <c r="BK176" i="8"/>
  <c r="BK114" i="8"/>
  <c r="BK56" i="8"/>
  <c r="BK21" i="8"/>
  <c r="BK377" i="8"/>
  <c r="BK261" i="8"/>
  <c r="BK89" i="8"/>
  <c r="BK80" i="8"/>
  <c r="BK60" i="8"/>
  <c r="BK30" i="8"/>
  <c r="BK20" i="8"/>
  <c r="BK97" i="8"/>
  <c r="BK96" i="8"/>
  <c r="BK68" i="8"/>
  <c r="BK346" i="8"/>
  <c r="BK193" i="8"/>
  <c r="BK175" i="8"/>
  <c r="BK145" i="8"/>
  <c r="BK125" i="8"/>
  <c r="BK115" i="8"/>
  <c r="BK108" i="8"/>
  <c r="BK50" i="8"/>
  <c r="BK48" i="8"/>
  <c r="BK41" i="8"/>
  <c r="BK19" i="8"/>
  <c r="BK11" i="8"/>
  <c r="BK203" i="8"/>
  <c r="BK185" i="8"/>
  <c r="BK180" i="8"/>
  <c r="BK170" i="8"/>
  <c r="BK158" i="8"/>
  <c r="BK142" i="8"/>
  <c r="BK62" i="8"/>
  <c r="BK38" i="8"/>
  <c r="BK10" i="8"/>
  <c r="BK460" i="8"/>
  <c r="BK337" i="8"/>
  <c r="BK344" i="8"/>
  <c r="BK248" i="8"/>
  <c r="BK223" i="8"/>
  <c r="BK147" i="8"/>
  <c r="BK78" i="8"/>
  <c r="BK65" i="8"/>
  <c r="BK342" i="8"/>
  <c r="BK92" i="8"/>
  <c r="BK59" i="8"/>
  <c r="BK57" i="8"/>
  <c r="BK28" i="8"/>
  <c r="BK27" i="8"/>
  <c r="BK442" i="8"/>
  <c r="BK249" i="8"/>
  <c r="BK224" i="8"/>
  <c r="BK169" i="8"/>
  <c r="BK87" i="8"/>
  <c r="BK26" i="8"/>
  <c r="BK271" i="8"/>
  <c r="BK325" i="8"/>
  <c r="BK235" i="8"/>
  <c r="BK43" i="8"/>
  <c r="BK29" i="8"/>
  <c r="BK61" i="8"/>
  <c r="BK136" i="8"/>
  <c r="BK22" i="8"/>
  <c r="BK306" i="8"/>
  <c r="BK164" i="8"/>
  <c r="BK77" i="8"/>
  <c r="BK515" i="8"/>
  <c r="BK369" i="8"/>
  <c r="BK217" i="8"/>
  <c r="BK128" i="8"/>
  <c r="BK122" i="8"/>
  <c r="BK117" i="8"/>
  <c r="BK241" i="8"/>
  <c r="BK14" i="8"/>
  <c r="BK100" i="8"/>
  <c r="BK33" i="8"/>
  <c r="BK32" i="8"/>
  <c r="BK25" i="8"/>
  <c r="BK17" i="8"/>
  <c r="BK103" i="8"/>
  <c r="BK101" i="8"/>
  <c r="BK291" i="8"/>
  <c r="BK177" i="8"/>
  <c r="BK135" i="8"/>
  <c r="BK53" i="8"/>
  <c r="BK13" i="8"/>
  <c r="BK105" i="8"/>
  <c r="BK16" i="8"/>
  <c r="BK165" i="8"/>
  <c r="BK267" i="8"/>
  <c r="BK9" i="8"/>
  <c r="BK69" i="8"/>
  <c r="BK40" i="8"/>
  <c r="BK112" i="8"/>
  <c r="BK143" i="8"/>
  <c r="BK113" i="8"/>
  <c r="BK36" i="8"/>
  <c r="BK46" i="8"/>
  <c r="BK37" i="8"/>
  <c r="BK66" i="8"/>
  <c r="BK74" i="8"/>
  <c r="BK146" i="8"/>
  <c r="BK76" i="8"/>
  <c r="BK104" i="8"/>
  <c r="BK334" i="8"/>
  <c r="BK73" i="8"/>
  <c r="BK154" i="8"/>
  <c r="BK35" i="8"/>
  <c r="BK264" i="8"/>
  <c r="BK278" i="8"/>
  <c r="BK67" i="8"/>
  <c r="BK15" i="8"/>
  <c r="BK51" i="8"/>
  <c r="BK18" i="8"/>
  <c r="BJ314" i="8"/>
  <c r="BJ450" i="8"/>
  <c r="BJ34" i="8"/>
  <c r="BJ81" i="8"/>
  <c r="BJ127" i="8"/>
  <c r="BJ365" i="8"/>
  <c r="BJ382" i="8"/>
  <c r="BJ689" i="8"/>
  <c r="BJ178" i="8"/>
  <c r="BJ212" i="8"/>
  <c r="BJ467" i="8"/>
  <c r="BJ144" i="8"/>
  <c r="BJ110" i="8"/>
  <c r="BJ229" i="8"/>
  <c r="BJ99" i="8"/>
  <c r="BJ433" i="8"/>
  <c r="BJ518" i="8"/>
  <c r="BJ484" i="8"/>
  <c r="BJ63" i="8"/>
  <c r="BJ246" i="8"/>
  <c r="BJ416" i="8"/>
  <c r="BM4" i="8"/>
  <c r="BL6" i="8"/>
  <c r="BJ72" i="8"/>
  <c r="BJ90" i="8"/>
  <c r="BJ569" i="8"/>
  <c r="BI109" i="8"/>
  <c r="BJ161" i="8"/>
  <c r="BJ552" i="8"/>
  <c r="BJ535" i="8"/>
  <c r="BJ399" i="8"/>
  <c r="BJ195" i="8"/>
  <c r="BJ297" i="8"/>
  <c r="BI44" i="8"/>
  <c r="BJ54" i="8"/>
  <c r="BJ280" i="8"/>
  <c r="BJ348" i="8"/>
  <c r="BJ695" i="8"/>
  <c r="BD6" i="1"/>
  <c r="BE4" i="1"/>
  <c r="BB161" i="1"/>
  <c r="BB195" i="1"/>
  <c r="BB416" i="1"/>
  <c r="BB586" i="1"/>
  <c r="BB54" i="1"/>
  <c r="BB382" i="1"/>
  <c r="BB212" i="1"/>
  <c r="BB34" i="1"/>
  <c r="BB297" i="1"/>
  <c r="BB569" i="1"/>
  <c r="BB433" i="1"/>
  <c r="BB90" i="1"/>
  <c r="BB552" i="1"/>
  <c r="BB603" i="1"/>
  <c r="BC31" i="1"/>
  <c r="BC40" i="1"/>
  <c r="BC55" i="1"/>
  <c r="BC53" i="1"/>
  <c r="BC93" i="1"/>
  <c r="BC107" i="1"/>
  <c r="BC152" i="1"/>
  <c r="BC117" i="1"/>
  <c r="BC192" i="1"/>
  <c r="BC167" i="1"/>
  <c r="BC150" i="1"/>
  <c r="BC240" i="1"/>
  <c r="BC233" i="1"/>
  <c r="BC283" i="1"/>
  <c r="BC201" i="1"/>
  <c r="BC268" i="1"/>
  <c r="BC251" i="1"/>
  <c r="BC222" i="1"/>
  <c r="BC389" i="1"/>
  <c r="BC363" i="1"/>
  <c r="BC345" i="1"/>
  <c r="BC403" i="1"/>
  <c r="BC372" i="1"/>
  <c r="BC448" i="1"/>
  <c r="BC392" i="1"/>
  <c r="BC492" i="1"/>
  <c r="BC468" i="1"/>
  <c r="BC507" i="1"/>
  <c r="BC525" i="1"/>
  <c r="BC475" i="1"/>
  <c r="BC524" i="1"/>
  <c r="BC522" i="1"/>
  <c r="BC595" i="1"/>
  <c r="BC645" i="1"/>
  <c r="BC624" i="1"/>
  <c r="BC576" i="1"/>
  <c r="BC660" i="1"/>
  <c r="BC676" i="1"/>
  <c r="BC680" i="1"/>
  <c r="BC697" i="1"/>
  <c r="BC583" i="1"/>
  <c r="BC50" i="1"/>
  <c r="BC13" i="1"/>
  <c r="BC73" i="1"/>
  <c r="BC113" i="1"/>
  <c r="BC140" i="1"/>
  <c r="BC157" i="1"/>
  <c r="BC169" i="1"/>
  <c r="BC199" i="1"/>
  <c r="BC182" i="1"/>
  <c r="BC191" i="1"/>
  <c r="BC249" i="1"/>
  <c r="BC308" i="1"/>
  <c r="BC302" i="1"/>
  <c r="BC347" i="1"/>
  <c r="BC337" i="1"/>
  <c r="BC404" i="1"/>
  <c r="BC458" i="1"/>
  <c r="BC488" i="1"/>
  <c r="BC591" i="1"/>
  <c r="BC473" i="1"/>
  <c r="BC584" i="1"/>
  <c r="BC698" i="1"/>
  <c r="BC670" i="1"/>
  <c r="BC14" i="1"/>
  <c r="BC193" i="1"/>
  <c r="BC324" i="1"/>
  <c r="BC398" i="1"/>
  <c r="BC407" i="1"/>
  <c r="BC599" i="1"/>
  <c r="BC656" i="1"/>
  <c r="BC675" i="1"/>
  <c r="BC9" i="1"/>
  <c r="BC129" i="1"/>
  <c r="BC265" i="1"/>
  <c r="BC318" i="1"/>
  <c r="BC421" i="1"/>
  <c r="BC568" i="1"/>
  <c r="BC471" i="1"/>
  <c r="BC648" i="1"/>
  <c r="BC58" i="1"/>
  <c r="BC176" i="1"/>
  <c r="BC277" i="1"/>
  <c r="BC335" i="1"/>
  <c r="BC435" i="1"/>
  <c r="BC481" i="1"/>
  <c r="BC482" i="1"/>
  <c r="BC413" i="1"/>
  <c r="BC677" i="1"/>
  <c r="BC700" i="1"/>
  <c r="BC42" i="1"/>
  <c r="BC301" i="1"/>
  <c r="BC489" i="1"/>
  <c r="BC546" i="1"/>
  <c r="BC657" i="1"/>
  <c r="BC24" i="1"/>
  <c r="BC114" i="1"/>
  <c r="BC147" i="1"/>
  <c r="BC227" i="1"/>
  <c r="BC287" i="1"/>
  <c r="BC373" i="1"/>
  <c r="BC376" i="1"/>
  <c r="BC439" i="1"/>
  <c r="BC454" i="1"/>
  <c r="BC618" i="1"/>
  <c r="BC622" i="1"/>
  <c r="BC647" i="1"/>
  <c r="BC25" i="1"/>
  <c r="BC20" i="1"/>
  <c r="BC101" i="1"/>
  <c r="BC116" i="1"/>
  <c r="BC184" i="1"/>
  <c r="BC230" i="1"/>
  <c r="BC275" i="1"/>
  <c r="BC327" i="1"/>
  <c r="BC333" i="1"/>
  <c r="BC300" i="1"/>
  <c r="BC362" i="1"/>
  <c r="BC476" i="1"/>
  <c r="BC498" i="1"/>
  <c r="BC626" i="1"/>
  <c r="BC499" i="1"/>
  <c r="BC612" i="1"/>
  <c r="BC548" i="1"/>
  <c r="BC673" i="1"/>
  <c r="BC33" i="1"/>
  <c r="BC10" i="1"/>
  <c r="BC57" i="1"/>
  <c r="BC74" i="1"/>
  <c r="BC94" i="1"/>
  <c r="BC133" i="1"/>
  <c r="BC160" i="1"/>
  <c r="BC142" i="1"/>
  <c r="BC181" i="1"/>
  <c r="BC168" i="1"/>
  <c r="BC196" i="1"/>
  <c r="BC248" i="1"/>
  <c r="BC239" i="1"/>
  <c r="BC291" i="1"/>
  <c r="BC221" i="1"/>
  <c r="BC260" i="1"/>
  <c r="BC282" i="1"/>
  <c r="BC316" i="1"/>
  <c r="BC397" i="1"/>
  <c r="BC289" i="1"/>
  <c r="BC368" i="1"/>
  <c r="BC411" i="1"/>
  <c r="BC384" i="1"/>
  <c r="BC456" i="1"/>
  <c r="BC405" i="1"/>
  <c r="BC500" i="1"/>
  <c r="BC410" i="1"/>
  <c r="BC509" i="1"/>
  <c r="BC533" i="1"/>
  <c r="BC514" i="1"/>
  <c r="BC558" i="1"/>
  <c r="BC545" i="1"/>
  <c r="BC611" i="1"/>
  <c r="BC653" i="1"/>
  <c r="BC635" i="1"/>
  <c r="BC604" i="1"/>
  <c r="BC666" i="1"/>
  <c r="BC684" i="1"/>
  <c r="BC688" i="1"/>
  <c r="BC699" i="1"/>
  <c r="BC23" i="1"/>
  <c r="BC77" i="1"/>
  <c r="BC76" i="1"/>
  <c r="BC82" i="1"/>
  <c r="BC134" i="1"/>
  <c r="BC120" i="1"/>
  <c r="BC155" i="1"/>
  <c r="BC148" i="1"/>
  <c r="BC131" i="1"/>
  <c r="BC220" i="1"/>
  <c r="BC214" i="1"/>
  <c r="BC139" i="1"/>
  <c r="BC266" i="1"/>
  <c r="BC241" i="1"/>
  <c r="BC346" i="1"/>
  <c r="BC356" i="1"/>
  <c r="BC334" i="1"/>
  <c r="BC395" i="1"/>
  <c r="BC380" i="1"/>
  <c r="BC428" i="1"/>
  <c r="BC391" i="1"/>
  <c r="BC536" i="1"/>
  <c r="BC496" i="1"/>
  <c r="BC542" i="1"/>
  <c r="BC572" i="1"/>
  <c r="BC621" i="1"/>
  <c r="BC585" i="1"/>
  <c r="BC574" i="1"/>
  <c r="BC438" i="1"/>
  <c r="BC646" i="1"/>
  <c r="BC49" i="1"/>
  <c r="BC37" i="1"/>
  <c r="BC64" i="1"/>
  <c r="BC118" i="1"/>
  <c r="BC165" i="1"/>
  <c r="BC174" i="1"/>
  <c r="BC209" i="1"/>
  <c r="BC244" i="1"/>
  <c r="BC328" i="1"/>
  <c r="BC306" i="1"/>
  <c r="BC409" i="1"/>
  <c r="BC472" i="1"/>
  <c r="BC560" i="1"/>
  <c r="BC537" i="1"/>
  <c r="BC613" i="1"/>
  <c r="BC580" i="1"/>
  <c r="BC596" i="1"/>
  <c r="BC22" i="1"/>
  <c r="BC97" i="1"/>
  <c r="BC105" i="1"/>
  <c r="BC218" i="1"/>
  <c r="BC197" i="1"/>
  <c r="BC276" i="1"/>
  <c r="BC417" i="1"/>
  <c r="BC445" i="1"/>
  <c r="BC447" i="1"/>
  <c r="BC607" i="1"/>
  <c r="BC597" i="1"/>
  <c r="BC686" i="1"/>
  <c r="BC30" i="1"/>
  <c r="BC151" i="1"/>
  <c r="BC237" i="1"/>
  <c r="BC198" i="1"/>
  <c r="BC425" i="1"/>
  <c r="BC487" i="1"/>
  <c r="BC494" i="1"/>
  <c r="BC615" i="1"/>
  <c r="BC628" i="1"/>
  <c r="BC694" i="1"/>
  <c r="BC11" i="1"/>
  <c r="BC179" i="1"/>
  <c r="BC245" i="1"/>
  <c r="BC259" i="1"/>
  <c r="BC377" i="1"/>
  <c r="BC461" i="1"/>
  <c r="BC504" i="1"/>
  <c r="BC623" i="1"/>
  <c r="BC629" i="1"/>
  <c r="BC702" i="1"/>
  <c r="BC47" i="1"/>
  <c r="BC180" i="1"/>
  <c r="BC270" i="1"/>
  <c r="BC379" i="1"/>
  <c r="BC497" i="1"/>
  <c r="BC578" i="1"/>
  <c r="BC642" i="1"/>
  <c r="BC512" i="1"/>
  <c r="BC27" i="1"/>
  <c r="BC43" i="1"/>
  <c r="BC79" i="1"/>
  <c r="BC96" i="1"/>
  <c r="BC69" i="1"/>
  <c r="BC128" i="1"/>
  <c r="BC123" i="1"/>
  <c r="BC203" i="1"/>
  <c r="BC194" i="1"/>
  <c r="BC159" i="1"/>
  <c r="BC213" i="1"/>
  <c r="BC261" i="1"/>
  <c r="BC228" i="1"/>
  <c r="BC281" i="1"/>
  <c r="BC257" i="1"/>
  <c r="BC336" i="1"/>
  <c r="BC359" i="1"/>
  <c r="BC378" i="1"/>
  <c r="BC353" i="1"/>
  <c r="BC459" i="1"/>
  <c r="BC402" i="1"/>
  <c r="BC470" i="1"/>
  <c r="BC547" i="1"/>
  <c r="BC510" i="1"/>
  <c r="BC594" i="1"/>
  <c r="BC478" i="1"/>
  <c r="BC550" i="1"/>
  <c r="BC641" i="1"/>
  <c r="BC701" i="1"/>
  <c r="BC627" i="1"/>
  <c r="BC692" i="1"/>
  <c r="BC367" i="1"/>
  <c r="BC553" i="1"/>
  <c r="BC16" i="1"/>
  <c r="BC18" i="1"/>
  <c r="BC65" i="1"/>
  <c r="BC66" i="1"/>
  <c r="BC112" i="1"/>
  <c r="BC98" i="1"/>
  <c r="BC108" i="1"/>
  <c r="BC156" i="1"/>
  <c r="BC163" i="1"/>
  <c r="BC170" i="1"/>
  <c r="BC215" i="1"/>
  <c r="BC205" i="1"/>
  <c r="BC269" i="1"/>
  <c r="BC279" i="1"/>
  <c r="BC307" i="1"/>
  <c r="BC311" i="1"/>
  <c r="BC352" i="1"/>
  <c r="BC361" i="1"/>
  <c r="BC274" i="1"/>
  <c r="BC329" i="1"/>
  <c r="BC396" i="1"/>
  <c r="BC374" i="1"/>
  <c r="BC462" i="1"/>
  <c r="BC423" i="1"/>
  <c r="BC563" i="1"/>
  <c r="BC551" i="1"/>
  <c r="BC610" i="1"/>
  <c r="BC485" i="1"/>
  <c r="BC601" i="1"/>
  <c r="BC630" i="1"/>
  <c r="BC633" i="1"/>
  <c r="BC644" i="1"/>
  <c r="BC662" i="1"/>
  <c r="BC665" i="1"/>
  <c r="BC103" i="1"/>
  <c r="BC223" i="1"/>
  <c r="BC271" i="1"/>
  <c r="BC360" i="1"/>
  <c r="BC296" i="1"/>
  <c r="BC480" i="1"/>
  <c r="BC559" i="1"/>
  <c r="BC634" i="1"/>
  <c r="BC614" i="1"/>
  <c r="BC29" i="1"/>
  <c r="BC91" i="1"/>
  <c r="BC106" i="1"/>
  <c r="BC172" i="1"/>
  <c r="BC231" i="1"/>
  <c r="BC250" i="1"/>
  <c r="BC323" i="1"/>
  <c r="BC381" i="1"/>
  <c r="BC393" i="1"/>
  <c r="BC440" i="1"/>
  <c r="BC457" i="1"/>
  <c r="BC418" i="1"/>
  <c r="BC587" i="1"/>
  <c r="BC493" i="1"/>
  <c r="BC672" i="1"/>
  <c r="BC15" i="1"/>
  <c r="BC12" i="1"/>
  <c r="BC41" i="1"/>
  <c r="BC84" i="1"/>
  <c r="BC95" i="1"/>
  <c r="BC119" i="1"/>
  <c r="BC146" i="1"/>
  <c r="BC75" i="1"/>
  <c r="BC143" i="1"/>
  <c r="BC171" i="1"/>
  <c r="BC206" i="1"/>
  <c r="BC256" i="1"/>
  <c r="BC247" i="1"/>
  <c r="BC243" i="1"/>
  <c r="BC232" i="1"/>
  <c r="BC278" i="1"/>
  <c r="BC290" i="1"/>
  <c r="BC330" i="1"/>
  <c r="BC339" i="1"/>
  <c r="BC317" i="1"/>
  <c r="BC387" i="1"/>
  <c r="BC419" i="1"/>
  <c r="BC371" i="1"/>
  <c r="BC464" i="1"/>
  <c r="BC394" i="1"/>
  <c r="BC508" i="1"/>
  <c r="BC469" i="1"/>
  <c r="BC520" i="1"/>
  <c r="BC431" i="1"/>
  <c r="BC526" i="1"/>
  <c r="BC521" i="1"/>
  <c r="BC566" i="1"/>
  <c r="BC619" i="1"/>
  <c r="BC661" i="1"/>
  <c r="BC600" i="1"/>
  <c r="BC616" i="1"/>
  <c r="BC674" i="1"/>
  <c r="BC655" i="1"/>
  <c r="BC652" i="1"/>
  <c r="BC28" i="1"/>
  <c r="BC236" i="1"/>
  <c r="BC390" i="1"/>
  <c r="BC444" i="1"/>
  <c r="BC549" i="1"/>
  <c r="BC690" i="1"/>
  <c r="BC38" i="1"/>
  <c r="BC126" i="1"/>
  <c r="BC190" i="1"/>
  <c r="BC288" i="1"/>
  <c r="BC313" i="1"/>
  <c r="BC401" i="1"/>
  <c r="BC420" i="1"/>
  <c r="BC544" i="1"/>
  <c r="BC530" i="1"/>
  <c r="BC573" i="1"/>
  <c r="BC632" i="1"/>
  <c r="BC681" i="1"/>
  <c r="BC437" i="1"/>
  <c r="BC36" i="1"/>
  <c r="BC59" i="1"/>
  <c r="BC71" i="1"/>
  <c r="BC173" i="1"/>
  <c r="BC175" i="1"/>
  <c r="BC217" i="1"/>
  <c r="BC208" i="1"/>
  <c r="BC284" i="1"/>
  <c r="BC310" i="1"/>
  <c r="BC332" i="1"/>
  <c r="BC400" i="1"/>
  <c r="BC479" i="1"/>
  <c r="BC466" i="1"/>
  <c r="BC561" i="1"/>
  <c r="BC565" i="1"/>
  <c r="BC452" i="1"/>
  <c r="BC669" i="1"/>
  <c r="BC639" i="1"/>
  <c r="BC369" i="1"/>
  <c r="BC577" i="1"/>
  <c r="BC21" i="1"/>
  <c r="BC51" i="1"/>
  <c r="BC80" i="1"/>
  <c r="BC124" i="1"/>
  <c r="BC121" i="1"/>
  <c r="BC162" i="1"/>
  <c r="BC177" i="1"/>
  <c r="BC234" i="1"/>
  <c r="BC207" i="1"/>
  <c r="BC202" i="1"/>
  <c r="BC285" i="1"/>
  <c r="BC238" i="1"/>
  <c r="BC343" i="1"/>
  <c r="BC358" i="1"/>
  <c r="BC349" i="1"/>
  <c r="BC443" i="1"/>
  <c r="BC495" i="1"/>
  <c r="BC531" i="1"/>
  <c r="BC502" i="1"/>
  <c r="BC570" i="1"/>
  <c r="BC541" i="1"/>
  <c r="BC589" i="1"/>
  <c r="BC529" i="1"/>
  <c r="BC667" i="1"/>
  <c r="BC19" i="1"/>
  <c r="BC187" i="1"/>
  <c r="BC216" i="1"/>
  <c r="BC305" i="1"/>
  <c r="BC370" i="1"/>
  <c r="BC432" i="1"/>
  <c r="BC434" i="1"/>
  <c r="BC505" i="1"/>
  <c r="BC562" i="1"/>
  <c r="BC693" i="1"/>
  <c r="BC683" i="1"/>
  <c r="BC340" i="1"/>
  <c r="BC463" i="1"/>
  <c r="BC35" i="1"/>
  <c r="BC56" i="1"/>
  <c r="BC89" i="1"/>
  <c r="BC104" i="1"/>
  <c r="BC83" i="1"/>
  <c r="BC145" i="1"/>
  <c r="BC138" i="1"/>
  <c r="BC141" i="1"/>
  <c r="BC130" i="1"/>
  <c r="BC188" i="1"/>
  <c r="BC224" i="1"/>
  <c r="BC189" i="1"/>
  <c r="BC258" i="1"/>
  <c r="BC267" i="1"/>
  <c r="BC303" i="1"/>
  <c r="BC344" i="1"/>
  <c r="BC357" i="1"/>
  <c r="BC386" i="1"/>
  <c r="BC364" i="1"/>
  <c r="BC366" i="1"/>
  <c r="BC415" i="1"/>
  <c r="BC341" i="1"/>
  <c r="BC555" i="1"/>
  <c r="BC515" i="1"/>
  <c r="BC543" i="1"/>
  <c r="BC557" i="1"/>
  <c r="BC556" i="1"/>
  <c r="BC592" i="1"/>
  <c r="BC649" i="1"/>
  <c r="BC617" i="1"/>
  <c r="BC703" i="1"/>
  <c r="BC605" i="1"/>
  <c r="BC219" i="1"/>
  <c r="BC292" i="1"/>
  <c r="BC430" i="1"/>
  <c r="BC491" i="1"/>
  <c r="BC571" i="1"/>
  <c r="BC638" i="1"/>
  <c r="BC590" i="1"/>
  <c r="BC32" i="1"/>
  <c r="BC78" i="1"/>
  <c r="BC68" i="1"/>
  <c r="BC85" i="1"/>
  <c r="BC164" i="1"/>
  <c r="BC153" i="1"/>
  <c r="BC242" i="1"/>
  <c r="BC315" i="1"/>
  <c r="BC319" i="1"/>
  <c r="BC355" i="1"/>
  <c r="BC272" i="1"/>
  <c r="BC427" i="1"/>
  <c r="BC441" i="1"/>
  <c r="BC506" i="1"/>
  <c r="BC483" i="1"/>
  <c r="BC579" i="1"/>
  <c r="BC640" i="1"/>
  <c r="BC651" i="1"/>
  <c r="BC664" i="1"/>
  <c r="BC166" i="1"/>
  <c r="BC185" i="1"/>
  <c r="BC309" i="1"/>
  <c r="BC375" i="1"/>
  <c r="BC517" i="1"/>
  <c r="BC625" i="1"/>
  <c r="BC668" i="1"/>
  <c r="BC26" i="1"/>
  <c r="BC17" i="1"/>
  <c r="BC52" i="1"/>
  <c r="BC88" i="1"/>
  <c r="BC125" i="1"/>
  <c r="BC136" i="1"/>
  <c r="BC102" i="1"/>
  <c r="BC67" i="1"/>
  <c r="BC158" i="1"/>
  <c r="BC183" i="1"/>
  <c r="BC200" i="1"/>
  <c r="BC264" i="1"/>
  <c r="BC255" i="1"/>
  <c r="BC252" i="1"/>
  <c r="BC235" i="1"/>
  <c r="BC304" i="1"/>
  <c r="BC295" i="1"/>
  <c r="BC338" i="1"/>
  <c r="BC342" i="1"/>
  <c r="BC321" i="1"/>
  <c r="BC325" i="1"/>
  <c r="BC326" i="1"/>
  <c r="BC383" i="1"/>
  <c r="BC388" i="1"/>
  <c r="BC422" i="1"/>
  <c r="BC446" i="1"/>
  <c r="BC474" i="1"/>
  <c r="BC528" i="1"/>
  <c r="BC449" i="1"/>
  <c r="BC534" i="1"/>
  <c r="BC575" i="1"/>
  <c r="BC516" i="1"/>
  <c r="BC490" i="1"/>
  <c r="BC554" i="1"/>
  <c r="BC609" i="1"/>
  <c r="BC606" i="1"/>
  <c r="BC682" i="1"/>
  <c r="BC538" i="1"/>
  <c r="BC486" i="1"/>
  <c r="BC532" i="1"/>
  <c r="BC312" i="1"/>
  <c r="BC426" i="1"/>
  <c r="BC460" i="1"/>
  <c r="BC582" i="1"/>
  <c r="BC691" i="1"/>
  <c r="BC320" i="1"/>
  <c r="BC436" i="1"/>
  <c r="BC598" i="1"/>
  <c r="BC61" i="1"/>
  <c r="BC135" i="1"/>
  <c r="BC149" i="1"/>
  <c r="BC210" i="1"/>
  <c r="BC211" i="1"/>
  <c r="BC273" i="1"/>
  <c r="BC322" i="1"/>
  <c r="BC350" i="1"/>
  <c r="BC412" i="1"/>
  <c r="BC455" i="1"/>
  <c r="BC429" i="1"/>
  <c r="BC540" i="1"/>
  <c r="BC581" i="1"/>
  <c r="BC588" i="1"/>
  <c r="BC678" i="1"/>
  <c r="BC286" i="1"/>
  <c r="BC442" i="1"/>
  <c r="BC679" i="1"/>
  <c r="BC48" i="1"/>
  <c r="BC60" i="1"/>
  <c r="BC87" i="1"/>
  <c r="BC100" i="1"/>
  <c r="BC115" i="1"/>
  <c r="BC154" i="1"/>
  <c r="BC226" i="1"/>
  <c r="BC225" i="1"/>
  <c r="BC204" i="1"/>
  <c r="BC294" i="1"/>
  <c r="BC298" i="1"/>
  <c r="BC354" i="1"/>
  <c r="BC408" i="1"/>
  <c r="BC453" i="1"/>
  <c r="BC523" i="1"/>
  <c r="BC567" i="1"/>
  <c r="BC477" i="1"/>
  <c r="BC663" i="1"/>
  <c r="BC643" i="1"/>
  <c r="BC424" i="1"/>
  <c r="BC685" i="1"/>
  <c r="BC46" i="1"/>
  <c r="BC92" i="1"/>
  <c r="BC86" i="1"/>
  <c r="BC132" i="1"/>
  <c r="BC122" i="1"/>
  <c r="BC111" i="1"/>
  <c r="BC186" i="1"/>
  <c r="BC137" i="1"/>
  <c r="BC253" i="1"/>
  <c r="BC293" i="1"/>
  <c r="BC262" i="1"/>
  <c r="BC351" i="1"/>
  <c r="BC385" i="1"/>
  <c r="BC451" i="1"/>
  <c r="BC503" i="1"/>
  <c r="BC539" i="1"/>
  <c r="BC519" i="1"/>
  <c r="BC631" i="1"/>
  <c r="BC564" i="1"/>
  <c r="BC636" i="1"/>
  <c r="BC593" i="1"/>
  <c r="BC658" i="1"/>
  <c r="BC62" i="1"/>
  <c r="BC254" i="1"/>
  <c r="BC406" i="1"/>
  <c r="BC511" i="1"/>
  <c r="BC527" i="1"/>
  <c r="BC650" i="1"/>
  <c r="BC608" i="1"/>
  <c r="BC687" i="1"/>
  <c r="BC70" i="1"/>
  <c r="BC299" i="1"/>
  <c r="BC414" i="1"/>
  <c r="BC465" i="1"/>
  <c r="BC602" i="1"/>
  <c r="BC513" i="1"/>
  <c r="BC659" i="1"/>
  <c r="BB72" i="1"/>
  <c r="BB81" i="1"/>
  <c r="BB280" i="1"/>
  <c r="BB63" i="1"/>
  <c r="BB620" i="1"/>
  <c r="BB144" i="1"/>
  <c r="BB127" i="1"/>
  <c r="BB39" i="1"/>
  <c r="BA109" i="1"/>
  <c r="BB637" i="1"/>
  <c r="BB399" i="1"/>
  <c r="BB450" i="1"/>
  <c r="BB689" i="1"/>
  <c r="BB695" i="1"/>
  <c r="BB484" i="1"/>
  <c r="BB331" i="1"/>
  <c r="BB535" i="1"/>
  <c r="BB263" i="1"/>
  <c r="BB178" i="1"/>
  <c r="BB110" i="1"/>
  <c r="BB314" i="1"/>
  <c r="BB45" i="1"/>
  <c r="BB654" i="1"/>
  <c r="BB518" i="1"/>
  <c r="BB348" i="1"/>
  <c r="BB501" i="1"/>
  <c r="BB246" i="1"/>
  <c r="BB229" i="1"/>
  <c r="BB671" i="1"/>
  <c r="AZ8" i="1" l="1"/>
  <c r="AT13" i="10"/>
  <c r="AT15" i="10" s="1"/>
  <c r="BI11" i="10"/>
  <c r="BI12" i="10"/>
  <c r="BH8" i="8"/>
  <c r="BC34" i="1"/>
  <c r="AZ5" i="1"/>
  <c r="AT18" i="10" s="1"/>
  <c r="BA7" i="1"/>
  <c r="AU17" i="10" s="1"/>
  <c r="BI7" i="8"/>
  <c r="BI5" i="8" s="1"/>
  <c r="BK39" i="8"/>
  <c r="BC331" i="1"/>
  <c r="BC63" i="1"/>
  <c r="BC552" i="1"/>
  <c r="BC178" i="1"/>
  <c r="BC654" i="1"/>
  <c r="BC72" i="1"/>
  <c r="BC399" i="1"/>
  <c r="BC161" i="1"/>
  <c r="BK603" i="8"/>
  <c r="BK689" i="8"/>
  <c r="BK552" i="8"/>
  <c r="BK178" i="8"/>
  <c r="BK161" i="8"/>
  <c r="BK382" i="8"/>
  <c r="BK99" i="8"/>
  <c r="BK467" i="8"/>
  <c r="BL702" i="8"/>
  <c r="BL686" i="8"/>
  <c r="BL692" i="8"/>
  <c r="BL700" i="8"/>
  <c r="BL697" i="8"/>
  <c r="BL694" i="8"/>
  <c r="BL688" i="8"/>
  <c r="BL703" i="8"/>
  <c r="BL669" i="8"/>
  <c r="BL653" i="8"/>
  <c r="BL661" i="8"/>
  <c r="BL650" i="8"/>
  <c r="BL659" i="8"/>
  <c r="BL687" i="8"/>
  <c r="BL677" i="8"/>
  <c r="BL662" i="8"/>
  <c r="BL647" i="8"/>
  <c r="BL631" i="8"/>
  <c r="BL701" i="8"/>
  <c r="BL699" i="8"/>
  <c r="BL680" i="8"/>
  <c r="BL621" i="8"/>
  <c r="BL605" i="8"/>
  <c r="BL691" i="8"/>
  <c r="BL684" i="8"/>
  <c r="BL678" i="8"/>
  <c r="BL676" i="8"/>
  <c r="BL698" i="8"/>
  <c r="BL655" i="8"/>
  <c r="BL646" i="8"/>
  <c r="BL643" i="8"/>
  <c r="BL679" i="8"/>
  <c r="BL674" i="8"/>
  <c r="BL670" i="8"/>
  <c r="BL668" i="8"/>
  <c r="BL628" i="8"/>
  <c r="BL622" i="8"/>
  <c r="BL608" i="8"/>
  <c r="BL658" i="8"/>
  <c r="BL651" i="8"/>
  <c r="BL638" i="8"/>
  <c r="BL657" i="8"/>
  <c r="BL693" i="8"/>
  <c r="BL667" i="8"/>
  <c r="BL634" i="8"/>
  <c r="BL591" i="8"/>
  <c r="BL575" i="8"/>
  <c r="BL685" i="8"/>
  <c r="BL617" i="8"/>
  <c r="BL611" i="8"/>
  <c r="BL675" i="8"/>
  <c r="BL672" i="8"/>
  <c r="BL656" i="8"/>
  <c r="BL639" i="8"/>
  <c r="BL665" i="8"/>
  <c r="BL645" i="8"/>
  <c r="BL632" i="8"/>
  <c r="BL610" i="8"/>
  <c r="BL592" i="8"/>
  <c r="BL576" i="8"/>
  <c r="BL599" i="8"/>
  <c r="BL590" i="8"/>
  <c r="BL567" i="8"/>
  <c r="BL550" i="8"/>
  <c r="BL642" i="8"/>
  <c r="BL624" i="8"/>
  <c r="BL683" i="8"/>
  <c r="BL673" i="8"/>
  <c r="BL652" i="8"/>
  <c r="BL648" i="8"/>
  <c r="BL666" i="8"/>
  <c r="BL629" i="8"/>
  <c r="BL609" i="8"/>
  <c r="BL604" i="8"/>
  <c r="BL588" i="8"/>
  <c r="BL649" i="8"/>
  <c r="BL640" i="8"/>
  <c r="BL625" i="8"/>
  <c r="BL564" i="8"/>
  <c r="BL519" i="8"/>
  <c r="BL503" i="8"/>
  <c r="BL630" i="8"/>
  <c r="BL574" i="8"/>
  <c r="BL562" i="8"/>
  <c r="BL633" i="8"/>
  <c r="BL626" i="8"/>
  <c r="BL601" i="8"/>
  <c r="BL594" i="8"/>
  <c r="BL583" i="8"/>
  <c r="BL573" i="8"/>
  <c r="BL536" i="8"/>
  <c r="BL520" i="8"/>
  <c r="BL504" i="8"/>
  <c r="BL488" i="8"/>
  <c r="BL696" i="8"/>
  <c r="BL635" i="8"/>
  <c r="BL627" i="8"/>
  <c r="BL613" i="8"/>
  <c r="BL598" i="8"/>
  <c r="BL581" i="8"/>
  <c r="BL563" i="8"/>
  <c r="BL551" i="8"/>
  <c r="BL541" i="8"/>
  <c r="BL524" i="8"/>
  <c r="BL477" i="8"/>
  <c r="BL461" i="8"/>
  <c r="BL445" i="8"/>
  <c r="BL589" i="8"/>
  <c r="BL585" i="8"/>
  <c r="BL615" i="8"/>
  <c r="BL619" i="8"/>
  <c r="BL593" i="8"/>
  <c r="BL584" i="8"/>
  <c r="BL568" i="8"/>
  <c r="BL553" i="8"/>
  <c r="BL540" i="8"/>
  <c r="BL532" i="8"/>
  <c r="BL478" i="8"/>
  <c r="BL462" i="8"/>
  <c r="BL446" i="8"/>
  <c r="BL430" i="8"/>
  <c r="BL600" i="8"/>
  <c r="BL596" i="8"/>
  <c r="BL570" i="8"/>
  <c r="BL557" i="8"/>
  <c r="BL533" i="8"/>
  <c r="BL505" i="8"/>
  <c r="BL481" i="8"/>
  <c r="BL475" i="8"/>
  <c r="BL455" i="8"/>
  <c r="BL449" i="8"/>
  <c r="BL443" i="8"/>
  <c r="BL404" i="8"/>
  <c r="BL614" i="8"/>
  <c r="BL597" i="8"/>
  <c r="BL578" i="8"/>
  <c r="BL577" i="8"/>
  <c r="BL565" i="8"/>
  <c r="BL554" i="8"/>
  <c r="BL549" i="8"/>
  <c r="BL544" i="8"/>
  <c r="BL526" i="8"/>
  <c r="BL681" i="8"/>
  <c r="BL641" i="8"/>
  <c r="BL546" i="8"/>
  <c r="BL542" i="8"/>
  <c r="BL690" i="8"/>
  <c r="BL587" i="8"/>
  <c r="BL521" i="8"/>
  <c r="BL466" i="8"/>
  <c r="BL460" i="8"/>
  <c r="BL441" i="8"/>
  <c r="BL422" i="8"/>
  <c r="BL405" i="8"/>
  <c r="BL389" i="8"/>
  <c r="BL373" i="8"/>
  <c r="BL561" i="8"/>
  <c r="BL538" i="8"/>
  <c r="BL523" i="8"/>
  <c r="BL500" i="8"/>
  <c r="BL458" i="8"/>
  <c r="BL397" i="8"/>
  <c r="BL394" i="8"/>
  <c r="BL391" i="8"/>
  <c r="BL387" i="8"/>
  <c r="BL368" i="8"/>
  <c r="BL606" i="8"/>
  <c r="BL537" i="8"/>
  <c r="BL513" i="8"/>
  <c r="BL476" i="8"/>
  <c r="BL469" i="8"/>
  <c r="BL436" i="8"/>
  <c r="BL429" i="8"/>
  <c r="BL417" i="8"/>
  <c r="BL380" i="8"/>
  <c r="BL361" i="8"/>
  <c r="BL623" i="8"/>
  <c r="BL572" i="8"/>
  <c r="BL547" i="8"/>
  <c r="BL539" i="8"/>
  <c r="BL531" i="8"/>
  <c r="BL510" i="8"/>
  <c r="BL495" i="8"/>
  <c r="BL480" i="8"/>
  <c r="BL612" i="8"/>
  <c r="BL579" i="8"/>
  <c r="BL527" i="8"/>
  <c r="BL497" i="8"/>
  <c r="BL486" i="8"/>
  <c r="BL459" i="8"/>
  <c r="BL444" i="8"/>
  <c r="BL428" i="8"/>
  <c r="BL421" i="8"/>
  <c r="BL414" i="8"/>
  <c r="BL408" i="8"/>
  <c r="BL402" i="8"/>
  <c r="BL385" i="8"/>
  <c r="BL556" i="8"/>
  <c r="BL534" i="8"/>
  <c r="BL512" i="8"/>
  <c r="BL507" i="8"/>
  <c r="BL496" i="8"/>
  <c r="BL472" i="8"/>
  <c r="BL451" i="8"/>
  <c r="BL440" i="8"/>
  <c r="BL410" i="8"/>
  <c r="BL375" i="8"/>
  <c r="BL343" i="8"/>
  <c r="BL327" i="8"/>
  <c r="BL311" i="8"/>
  <c r="BL295" i="8"/>
  <c r="BL279" i="8"/>
  <c r="BL247" i="8"/>
  <c r="BL231" i="8"/>
  <c r="BL215" i="8"/>
  <c r="BL199" i="8"/>
  <c r="BL183" i="8"/>
  <c r="BL167" i="8"/>
  <c r="BL151" i="8"/>
  <c r="BL502" i="8"/>
  <c r="BL448" i="8"/>
  <c r="BL431" i="8"/>
  <c r="BL392" i="8"/>
  <c r="BL386" i="8"/>
  <c r="BL374" i="8"/>
  <c r="BL354" i="8"/>
  <c r="BL338" i="8"/>
  <c r="BL322" i="8"/>
  <c r="BL306" i="8"/>
  <c r="BL290" i="8"/>
  <c r="BL274" i="8"/>
  <c r="BL258" i="8"/>
  <c r="BL242" i="8"/>
  <c r="BL226" i="8"/>
  <c r="BL210" i="8"/>
  <c r="BL194" i="8"/>
  <c r="BL162" i="8"/>
  <c r="BL146" i="8"/>
  <c r="BL571" i="8"/>
  <c r="BL457" i="8"/>
  <c r="BL438" i="8"/>
  <c r="BL602" i="8"/>
  <c r="BL580" i="8"/>
  <c r="BL558" i="8"/>
  <c r="BL471" i="8"/>
  <c r="BL366" i="8"/>
  <c r="BL360" i="8"/>
  <c r="BL344" i="8"/>
  <c r="BL328" i="8"/>
  <c r="BL312" i="8"/>
  <c r="BL296" i="8"/>
  <c r="BL264" i="8"/>
  <c r="BL248" i="8"/>
  <c r="BL232" i="8"/>
  <c r="BL216" i="8"/>
  <c r="BL200" i="8"/>
  <c r="BL184" i="8"/>
  <c r="BL168" i="8"/>
  <c r="BL152" i="8"/>
  <c r="BL560" i="8"/>
  <c r="BL559" i="8"/>
  <c r="BL529" i="8"/>
  <c r="BL479" i="8"/>
  <c r="BL329" i="8"/>
  <c r="BL321" i="8"/>
  <c r="BL302" i="8"/>
  <c r="BL265" i="8"/>
  <c r="BL257" i="8"/>
  <c r="BL238" i="8"/>
  <c r="BL228" i="8"/>
  <c r="BL220" i="8"/>
  <c r="BL555" i="8"/>
  <c r="BL522" i="8"/>
  <c r="BL473" i="8"/>
  <c r="BL454" i="8"/>
  <c r="BL425" i="8"/>
  <c r="BL403" i="8"/>
  <c r="BL377" i="8"/>
  <c r="BL363" i="8"/>
  <c r="BL320" i="8"/>
  <c r="BL292" i="8"/>
  <c r="BL284" i="8"/>
  <c r="BL256" i="8"/>
  <c r="BL219" i="8"/>
  <c r="BL511" i="8"/>
  <c r="BL508" i="8"/>
  <c r="BL470" i="8"/>
  <c r="BL464" i="8"/>
  <c r="BL426" i="8"/>
  <c r="BL432" i="8"/>
  <c r="BL398" i="8"/>
  <c r="BL384" i="8"/>
  <c r="BL381" i="8"/>
  <c r="BL355" i="8"/>
  <c r="BL346" i="8"/>
  <c r="BL309" i="8"/>
  <c r="BL291" i="8"/>
  <c r="BL282" i="8"/>
  <c r="BL245" i="8"/>
  <c r="BL217" i="8"/>
  <c r="BL208" i="8"/>
  <c r="BL682" i="8"/>
  <c r="BL664" i="8"/>
  <c r="BL660" i="8"/>
  <c r="BL644" i="8"/>
  <c r="BL636" i="8"/>
  <c r="BL548" i="8"/>
  <c r="BL595" i="8"/>
  <c r="BL607" i="8"/>
  <c r="BL582" i="8"/>
  <c r="BL618" i="8"/>
  <c r="BL543" i="8"/>
  <c r="BL663" i="8"/>
  <c r="BL566" i="8"/>
  <c r="BL517" i="8"/>
  <c r="BL545" i="8"/>
  <c r="BL487" i="8"/>
  <c r="BL616" i="8"/>
  <c r="BL530" i="8"/>
  <c r="BL491" i="8"/>
  <c r="BL490" i="8"/>
  <c r="BL489" i="8"/>
  <c r="BL516" i="8"/>
  <c r="BL437" i="8"/>
  <c r="BL509" i="8"/>
  <c r="BL525" i="8"/>
  <c r="BL515" i="8"/>
  <c r="BL492" i="8"/>
  <c r="BL493" i="8"/>
  <c r="BL498" i="8"/>
  <c r="BL474" i="8"/>
  <c r="BL494" i="8"/>
  <c r="BL415" i="8"/>
  <c r="BL482" i="8"/>
  <c r="BL434" i="8"/>
  <c r="BL409" i="8"/>
  <c r="BL388" i="8"/>
  <c r="BL439" i="8"/>
  <c r="BL413" i="8"/>
  <c r="BL401" i="8"/>
  <c r="BL423" i="8"/>
  <c r="BL406" i="8"/>
  <c r="BL372" i="8"/>
  <c r="BL371" i="8"/>
  <c r="BL400" i="8"/>
  <c r="BL395" i="8"/>
  <c r="BL528" i="8"/>
  <c r="BL465" i="8"/>
  <c r="BL456" i="8"/>
  <c r="BL367" i="8"/>
  <c r="BL506" i="8"/>
  <c r="BL419" i="8"/>
  <c r="BL357" i="8"/>
  <c r="BL316" i="8"/>
  <c r="BL420" i="8"/>
  <c r="BL383" i="8"/>
  <c r="BL325" i="8"/>
  <c r="BL310" i="8"/>
  <c r="BL299" i="8"/>
  <c r="BL288" i="8"/>
  <c r="BL273" i="8"/>
  <c r="BL483" i="8"/>
  <c r="BL468" i="8"/>
  <c r="BL378" i="8"/>
  <c r="BL351" i="8"/>
  <c r="BL442" i="8"/>
  <c r="BL352" i="8"/>
  <c r="BL485" i="8"/>
  <c r="BL396" i="8"/>
  <c r="BL336" i="8"/>
  <c r="BL277" i="8"/>
  <c r="BL270" i="8"/>
  <c r="BL259" i="8"/>
  <c r="BL435" i="8"/>
  <c r="BL407" i="8"/>
  <c r="BL393" i="8"/>
  <c r="BL332" i="8"/>
  <c r="BL323" i="8"/>
  <c r="BL255" i="8"/>
  <c r="BL376" i="8"/>
  <c r="BL341" i="8"/>
  <c r="BL315" i="8"/>
  <c r="BL305" i="8"/>
  <c r="BL275" i="8"/>
  <c r="BL241" i="8"/>
  <c r="BL239" i="8"/>
  <c r="BL213" i="8"/>
  <c r="BL514" i="8"/>
  <c r="BL499" i="8"/>
  <c r="BL353" i="8"/>
  <c r="BL447" i="8"/>
  <c r="BL362" i="8"/>
  <c r="BL358" i="8"/>
  <c r="BL418" i="8"/>
  <c r="BL390" i="8"/>
  <c r="BL359" i="8"/>
  <c r="BL326" i="8"/>
  <c r="BL324" i="8"/>
  <c r="BL318" i="8"/>
  <c r="BL262" i="8"/>
  <c r="BL260" i="8"/>
  <c r="BL233" i="8"/>
  <c r="BL205" i="8"/>
  <c r="BL201" i="8"/>
  <c r="BL187" i="8"/>
  <c r="BL364" i="8"/>
  <c r="BL307" i="8"/>
  <c r="BL261" i="8"/>
  <c r="BL243" i="8"/>
  <c r="BL186" i="8"/>
  <c r="BL427" i="8"/>
  <c r="BL342" i="8"/>
  <c r="BL340" i="8"/>
  <c r="BL334" i="8"/>
  <c r="BL313" i="8"/>
  <c r="BL222" i="8"/>
  <c r="BL211" i="8"/>
  <c r="BL202" i="8"/>
  <c r="BL190" i="8"/>
  <c r="BL159" i="8"/>
  <c r="BL150" i="8"/>
  <c r="BL141" i="8"/>
  <c r="BL134" i="8"/>
  <c r="BL118" i="8"/>
  <c r="BL102" i="8"/>
  <c r="BL412" i="8"/>
  <c r="BL369" i="8"/>
  <c r="BL317" i="8"/>
  <c r="BL300" i="8"/>
  <c r="BL287" i="8"/>
  <c r="BL285" i="8"/>
  <c r="BL278" i="8"/>
  <c r="BL176" i="8"/>
  <c r="BL149" i="8"/>
  <c r="BL129" i="8"/>
  <c r="BL113" i="8"/>
  <c r="BL281" i="8"/>
  <c r="BL253" i="8"/>
  <c r="BL252" i="8"/>
  <c r="BL250" i="8"/>
  <c r="BL209" i="8"/>
  <c r="BL191" i="8"/>
  <c r="BL303" i="8"/>
  <c r="BL196" i="8"/>
  <c r="BL155" i="8"/>
  <c r="BL120" i="8"/>
  <c r="BL106" i="8"/>
  <c r="BL74" i="8"/>
  <c r="BL319" i="8"/>
  <c r="BL304" i="8"/>
  <c r="BL240" i="8"/>
  <c r="BL203" i="8"/>
  <c r="BL179" i="8"/>
  <c r="BL166" i="8"/>
  <c r="BL123" i="8"/>
  <c r="BL117" i="8"/>
  <c r="BL114" i="8"/>
  <c r="BL101" i="8"/>
  <c r="BL347" i="8"/>
  <c r="BL333" i="8"/>
  <c r="BL251" i="8"/>
  <c r="BL237" i="8"/>
  <c r="BL145" i="8"/>
  <c r="BL86" i="8"/>
  <c r="BL379" i="8"/>
  <c r="BL308" i="8"/>
  <c r="BL182" i="8"/>
  <c r="BL130" i="8"/>
  <c r="BL126" i="8"/>
  <c r="BL84" i="8"/>
  <c r="BL58" i="8"/>
  <c r="BL42" i="8"/>
  <c r="BL356" i="8"/>
  <c r="BL272" i="8"/>
  <c r="BL266" i="8"/>
  <c r="BL221" i="8"/>
  <c r="BL206" i="8"/>
  <c r="BL185" i="8"/>
  <c r="BL157" i="8"/>
  <c r="BL140" i="8"/>
  <c r="BL103" i="8"/>
  <c r="BL78" i="8"/>
  <c r="BL75" i="8"/>
  <c r="BL53" i="8"/>
  <c r="BL37" i="8"/>
  <c r="BL286" i="8"/>
  <c r="BL283" i="8"/>
  <c r="BL197" i="8"/>
  <c r="BL192" i="8"/>
  <c r="BL139" i="8"/>
  <c r="BL131" i="8"/>
  <c r="BL453" i="8"/>
  <c r="BL424" i="8"/>
  <c r="BL345" i="8"/>
  <c r="BL207" i="8"/>
  <c r="BL198" i="8"/>
  <c r="BL188" i="8"/>
  <c r="BL181" i="8"/>
  <c r="BL133" i="8"/>
  <c r="BL111" i="8"/>
  <c r="BL71" i="8"/>
  <c r="BL23" i="8"/>
  <c r="BL452" i="8"/>
  <c r="BL349" i="8"/>
  <c r="BL174" i="8"/>
  <c r="BL87" i="8"/>
  <c r="BL85" i="8"/>
  <c r="BL52" i="8"/>
  <c r="BL49" i="8"/>
  <c r="BL43" i="8"/>
  <c r="BL18" i="8"/>
  <c r="BL169" i="8"/>
  <c r="BL156" i="8"/>
  <c r="BL136" i="8"/>
  <c r="BL107" i="8"/>
  <c r="BL276" i="8"/>
  <c r="BL218" i="8"/>
  <c r="BL172" i="8"/>
  <c r="BL105" i="8"/>
  <c r="BL95" i="8"/>
  <c r="BL89" i="8"/>
  <c r="BL73" i="8"/>
  <c r="BL69" i="8"/>
  <c r="BL62" i="8"/>
  <c r="BL19" i="8"/>
  <c r="BL268" i="8"/>
  <c r="BL236" i="8"/>
  <c r="BL148" i="8"/>
  <c r="BL124" i="8"/>
  <c r="BL119" i="8"/>
  <c r="BL80" i="8"/>
  <c r="BL60" i="8"/>
  <c r="BL30" i="8"/>
  <c r="BL20" i="8"/>
  <c r="BL48" i="8"/>
  <c r="BL171" i="8"/>
  <c r="BL153" i="8"/>
  <c r="BL98" i="8"/>
  <c r="BL97" i="8"/>
  <c r="BL96" i="8"/>
  <c r="BL68" i="8"/>
  <c r="BL12" i="8"/>
  <c r="BL339" i="8"/>
  <c r="BL230" i="8"/>
  <c r="BL193" i="8"/>
  <c r="BL175" i="8"/>
  <c r="BL125" i="8"/>
  <c r="BL115" i="8"/>
  <c r="BL108" i="8"/>
  <c r="BL50" i="8"/>
  <c r="BL41" i="8"/>
  <c r="BL11" i="8"/>
  <c r="BL370" i="8"/>
  <c r="BL204" i="8"/>
  <c r="BL180" i="8"/>
  <c r="BL170" i="8"/>
  <c r="BL158" i="8"/>
  <c r="BL142" i="8"/>
  <c r="BL38" i="8"/>
  <c r="BL10" i="8"/>
  <c r="BL337" i="8"/>
  <c r="BL88" i="8"/>
  <c r="BL79" i="8"/>
  <c r="BL31" i="8"/>
  <c r="BL9" i="8"/>
  <c r="BL335" i="8"/>
  <c r="BL269" i="8"/>
  <c r="BL254" i="8"/>
  <c r="BL223" i="8"/>
  <c r="BL163" i="8"/>
  <c r="BL147" i="8"/>
  <c r="BL214" i="8"/>
  <c r="BL137" i="8"/>
  <c r="BL121" i="8"/>
  <c r="BL116" i="8"/>
  <c r="BL94" i="8"/>
  <c r="BL92" i="8"/>
  <c r="BL59" i="8"/>
  <c r="BL57" i="8"/>
  <c r="BL28" i="8"/>
  <c r="BL27" i="8"/>
  <c r="BL293" i="8"/>
  <c r="BL249" i="8"/>
  <c r="BL224" i="8"/>
  <c r="BL173" i="8"/>
  <c r="BL83" i="8"/>
  <c r="BL46" i="8"/>
  <c r="BL35" i="8"/>
  <c r="BL26" i="8"/>
  <c r="BL17" i="8"/>
  <c r="BL411" i="8"/>
  <c r="BL298" i="8"/>
  <c r="BL67" i="8"/>
  <c r="BL61" i="8"/>
  <c r="BL463" i="8"/>
  <c r="BL235" i="8"/>
  <c r="BL225" i="8"/>
  <c r="BL29" i="8"/>
  <c r="BL56" i="8"/>
  <c r="BL271" i="8"/>
  <c r="BL93" i="8"/>
  <c r="BL36" i="8"/>
  <c r="BL289" i="8"/>
  <c r="BL244" i="8"/>
  <c r="BL227" i="8"/>
  <c r="BL164" i="8"/>
  <c r="BL77" i="8"/>
  <c r="BL51" i="8"/>
  <c r="BL32" i="8"/>
  <c r="BL13" i="8"/>
  <c r="BL350" i="8"/>
  <c r="BL132" i="8"/>
  <c r="BL66" i="8"/>
  <c r="BL91" i="8"/>
  <c r="BL14" i="8"/>
  <c r="BL267" i="8"/>
  <c r="BL234" i="8"/>
  <c r="BL165" i="8"/>
  <c r="BL76" i="8"/>
  <c r="BL65" i="8"/>
  <c r="BL55" i="8"/>
  <c r="BL294" i="8"/>
  <c r="BL177" i="8"/>
  <c r="BL135" i="8"/>
  <c r="BL21" i="8"/>
  <c r="BL189" i="8"/>
  <c r="BL122" i="8"/>
  <c r="BL128" i="8"/>
  <c r="BL16" i="8"/>
  <c r="BL24" i="8"/>
  <c r="BL112" i="8"/>
  <c r="BL330" i="8"/>
  <c r="BL160" i="8"/>
  <c r="BL40" i="8"/>
  <c r="BL15" i="8"/>
  <c r="BL82" i="8"/>
  <c r="BL64" i="8"/>
  <c r="BL33" i="8"/>
  <c r="BL143" i="8"/>
  <c r="BL100" i="8"/>
  <c r="BL138" i="8"/>
  <c r="BL301" i="8"/>
  <c r="BL154" i="8"/>
  <c r="BL22" i="8"/>
  <c r="BL25" i="8"/>
  <c r="BL70" i="8"/>
  <c r="BL104" i="8"/>
  <c r="BL47" i="8"/>
  <c r="BK280" i="8"/>
  <c r="BK416" i="8"/>
  <c r="BK671" i="8"/>
  <c r="BK518" i="8"/>
  <c r="BJ109" i="8"/>
  <c r="BK365" i="8"/>
  <c r="BK297" i="8"/>
  <c r="BK620" i="8"/>
  <c r="BK127" i="8"/>
  <c r="BK63" i="8"/>
  <c r="BK81" i="8"/>
  <c r="BK314" i="8"/>
  <c r="BK695" i="8"/>
  <c r="BK637" i="8"/>
  <c r="BJ44" i="8"/>
  <c r="BK501" i="8"/>
  <c r="BK263" i="8"/>
  <c r="BK654" i="8"/>
  <c r="BK535" i="8"/>
  <c r="BK586" i="8"/>
  <c r="BK72" i="8"/>
  <c r="BK484" i="8"/>
  <c r="BK246" i="8"/>
  <c r="BK399" i="8"/>
  <c r="BK450" i="8"/>
  <c r="BK229" i="8"/>
  <c r="BK348" i="8"/>
  <c r="BK34" i="8"/>
  <c r="BK195" i="8"/>
  <c r="BK331" i="8"/>
  <c r="BK212" i="8"/>
  <c r="BM6" i="8"/>
  <c r="BN4" i="8"/>
  <c r="BK54" i="8"/>
  <c r="BK110" i="8"/>
  <c r="BK433" i="8"/>
  <c r="BK45" i="8"/>
  <c r="BK144" i="8"/>
  <c r="BK90" i="8"/>
  <c r="BK569" i="8"/>
  <c r="BC416" i="1"/>
  <c r="BC501" i="1"/>
  <c r="BC195" i="1"/>
  <c r="BC433" i="1"/>
  <c r="BC518" i="1"/>
  <c r="BC45" i="1"/>
  <c r="BC246" i="1"/>
  <c r="BC382" i="1"/>
  <c r="BC54" i="1"/>
  <c r="BC467" i="1"/>
  <c r="BC569" i="1"/>
  <c r="BC90" i="1"/>
  <c r="BC110" i="1"/>
  <c r="BC484" i="1"/>
  <c r="BC263" i="1"/>
  <c r="BC671" i="1"/>
  <c r="BC689" i="1"/>
  <c r="BC99" i="1"/>
  <c r="BC127" i="1"/>
  <c r="BC144" i="1"/>
  <c r="BC603" i="1"/>
  <c r="BC229" i="1"/>
  <c r="BF4" i="1"/>
  <c r="BE6" i="1"/>
  <c r="BB109" i="1"/>
  <c r="BC81" i="1"/>
  <c r="BC586" i="1"/>
  <c r="BC39" i="1"/>
  <c r="BC637" i="1"/>
  <c r="BC365" i="1"/>
  <c r="BC620" i="1"/>
  <c r="BD23" i="1"/>
  <c r="BD58" i="1"/>
  <c r="BD51" i="1"/>
  <c r="BD91" i="1"/>
  <c r="BD76" i="1"/>
  <c r="BD141" i="1"/>
  <c r="BD122" i="1"/>
  <c r="BD167" i="1"/>
  <c r="BD117" i="1"/>
  <c r="BD185" i="1"/>
  <c r="BD200" i="1"/>
  <c r="BD227" i="1"/>
  <c r="BD180" i="1"/>
  <c r="BD275" i="1"/>
  <c r="BD293" i="1"/>
  <c r="BD219" i="1"/>
  <c r="BD347" i="1"/>
  <c r="BD316" i="1"/>
  <c r="BD381" i="1"/>
  <c r="BD312" i="1"/>
  <c r="BD420" i="1"/>
  <c r="BD351" i="1"/>
  <c r="BD421" i="1"/>
  <c r="BD396" i="1"/>
  <c r="BD479" i="1"/>
  <c r="BD481" i="1"/>
  <c r="BD452" i="1"/>
  <c r="BD422" i="1"/>
  <c r="BD544" i="1"/>
  <c r="BD543" i="1"/>
  <c r="BD626" i="1"/>
  <c r="BD499" i="1"/>
  <c r="BD606" i="1"/>
  <c r="BD604" i="1"/>
  <c r="BD650" i="1"/>
  <c r="BD459" i="1"/>
  <c r="BD640" i="1"/>
  <c r="BD665" i="1"/>
  <c r="BD668" i="1"/>
  <c r="BD646" i="1"/>
  <c r="BD78" i="1"/>
  <c r="BD322" i="1"/>
  <c r="BD75" i="1"/>
  <c r="BD353" i="1"/>
  <c r="BD364" i="1"/>
  <c r="BD551" i="1"/>
  <c r="BD49" i="1"/>
  <c r="BD26" i="1"/>
  <c r="BD67" i="1"/>
  <c r="BD113" i="1"/>
  <c r="BD94" i="1"/>
  <c r="BD160" i="1"/>
  <c r="BD198" i="1"/>
  <c r="BD173" i="1"/>
  <c r="BD215" i="1"/>
  <c r="BD231" i="1"/>
  <c r="BD257" i="1"/>
  <c r="BD281" i="1"/>
  <c r="BD336" i="1"/>
  <c r="BD289" i="1"/>
  <c r="BD325" i="1"/>
  <c r="BD417" i="1"/>
  <c r="BD440" i="1"/>
  <c r="BD492" i="1"/>
  <c r="BD502" i="1"/>
  <c r="BD454" i="1"/>
  <c r="BD567" i="1"/>
  <c r="BD607" i="1"/>
  <c r="BD529" i="1"/>
  <c r="BD572" i="1"/>
  <c r="BD679" i="1"/>
  <c r="BD649" i="1"/>
  <c r="BD11" i="1"/>
  <c r="BD344" i="1"/>
  <c r="BD379" i="1"/>
  <c r="BD506" i="1"/>
  <c r="BD686" i="1"/>
  <c r="BD10" i="1"/>
  <c r="BD74" i="1"/>
  <c r="BD107" i="1"/>
  <c r="BD177" i="1"/>
  <c r="BD273" i="1"/>
  <c r="BD307" i="1"/>
  <c r="BD362" i="1"/>
  <c r="BD309" i="1"/>
  <c r="BD469" i="1"/>
  <c r="BD507" i="1"/>
  <c r="BD565" i="1"/>
  <c r="BD701" i="1"/>
  <c r="BD29" i="1"/>
  <c r="BD84" i="1"/>
  <c r="BD61" i="1"/>
  <c r="BD79" i="1"/>
  <c r="BD134" i="1"/>
  <c r="BD179" i="1"/>
  <c r="BD192" i="1"/>
  <c r="BD255" i="1"/>
  <c r="BD295" i="1"/>
  <c r="BD296" i="1"/>
  <c r="BD474" i="1"/>
  <c r="BD566" i="1"/>
  <c r="BD631" i="1"/>
  <c r="BD553" i="1"/>
  <c r="BD35" i="1"/>
  <c r="BD93" i="1"/>
  <c r="BD146" i="1"/>
  <c r="BD196" i="1"/>
  <c r="BD245" i="1"/>
  <c r="BD323" i="1"/>
  <c r="BD260" i="1"/>
  <c r="BD372" i="1"/>
  <c r="BD391" i="1"/>
  <c r="BD378" i="1"/>
  <c r="BD425" i="1"/>
  <c r="BD444" i="1"/>
  <c r="BD477" i="1"/>
  <c r="BD602" i="1"/>
  <c r="BD581" i="1"/>
  <c r="BD597" i="1"/>
  <c r="BD639" i="1"/>
  <c r="BD21" i="1"/>
  <c r="BD104" i="1"/>
  <c r="BD150" i="1"/>
  <c r="BD203" i="1"/>
  <c r="BD254" i="1"/>
  <c r="BD361" i="1"/>
  <c r="BD405" i="1"/>
  <c r="BD436" i="1"/>
  <c r="BD528" i="1"/>
  <c r="BD590" i="1"/>
  <c r="BD628" i="1"/>
  <c r="BD611" i="1"/>
  <c r="BD77" i="1"/>
  <c r="BD82" i="1"/>
  <c r="BD112" i="1"/>
  <c r="BD159" i="1"/>
  <c r="BD153" i="1"/>
  <c r="BD287" i="1"/>
  <c r="BD304" i="1"/>
  <c r="BD412" i="1"/>
  <c r="BD366" i="1"/>
  <c r="BD471" i="1"/>
  <c r="BD533" i="1"/>
  <c r="BD576" i="1"/>
  <c r="BD658" i="1"/>
  <c r="BD13" i="1"/>
  <c r="BD59" i="1"/>
  <c r="BD53" i="1"/>
  <c r="BD92" i="1"/>
  <c r="BD85" i="1"/>
  <c r="BD119" i="1"/>
  <c r="BD128" i="1"/>
  <c r="BD175" i="1"/>
  <c r="BD162" i="1"/>
  <c r="BD202" i="1"/>
  <c r="BD157" i="1"/>
  <c r="BD230" i="1"/>
  <c r="BD232" i="1"/>
  <c r="BD283" i="1"/>
  <c r="BD302" i="1"/>
  <c r="BD274" i="1"/>
  <c r="BD355" i="1"/>
  <c r="BD330" i="1"/>
  <c r="BD389" i="1"/>
  <c r="BD250" i="1"/>
  <c r="BD428" i="1"/>
  <c r="BD376" i="1"/>
  <c r="BD429" i="1"/>
  <c r="BD402" i="1"/>
  <c r="BD487" i="1"/>
  <c r="BD424" i="1"/>
  <c r="BD434" i="1"/>
  <c r="BD465" i="1"/>
  <c r="BD560" i="1"/>
  <c r="BD546" i="1"/>
  <c r="BD634" i="1"/>
  <c r="BD519" i="1"/>
  <c r="BD614" i="1"/>
  <c r="BD616" i="1"/>
  <c r="BD556" i="1"/>
  <c r="BD512" i="1"/>
  <c r="BD660" i="1"/>
  <c r="BD673" i="1"/>
  <c r="BD691" i="1"/>
  <c r="BD608" i="1"/>
  <c r="BD17" i="1"/>
  <c r="BD682" i="1"/>
  <c r="BD30" i="1"/>
  <c r="BD36" i="1"/>
  <c r="BD88" i="1"/>
  <c r="BD120" i="1"/>
  <c r="BD138" i="1"/>
  <c r="BD139" i="1"/>
  <c r="BD133" i="1"/>
  <c r="BD158" i="1"/>
  <c r="BD226" i="1"/>
  <c r="BD193" i="1"/>
  <c r="BD236" i="1"/>
  <c r="BD288" i="1"/>
  <c r="BD249" i="1"/>
  <c r="BD233" i="1"/>
  <c r="BD244" i="1"/>
  <c r="BD358" i="1"/>
  <c r="BD335" i="1"/>
  <c r="BD340" i="1"/>
  <c r="BD411" i="1"/>
  <c r="BD447" i="1"/>
  <c r="BD462" i="1"/>
  <c r="BD489" i="1"/>
  <c r="BD547" i="1"/>
  <c r="BD527" i="1"/>
  <c r="BD575" i="1"/>
  <c r="BD541" i="1"/>
  <c r="BD621" i="1"/>
  <c r="BD690" i="1"/>
  <c r="BD670" i="1"/>
  <c r="BD33" i="1"/>
  <c r="BD89" i="1"/>
  <c r="BD126" i="1"/>
  <c r="BD148" i="1"/>
  <c r="BD205" i="1"/>
  <c r="BD238" i="1"/>
  <c r="BD284" i="1"/>
  <c r="BD276" i="1"/>
  <c r="BD292" i="1"/>
  <c r="BD395" i="1"/>
  <c r="BD455" i="1"/>
  <c r="BD514" i="1"/>
  <c r="BD530" i="1"/>
  <c r="BD559" i="1"/>
  <c r="BD644" i="1"/>
  <c r="BD698" i="1"/>
  <c r="BD699" i="1"/>
  <c r="BD14" i="1"/>
  <c r="BD69" i="1"/>
  <c r="BD83" i="1"/>
  <c r="BD28" i="1"/>
  <c r="BD80" i="1"/>
  <c r="BD151" i="1"/>
  <c r="BD149" i="1"/>
  <c r="BD182" i="1"/>
  <c r="BD166" i="1"/>
  <c r="BD207" i="1"/>
  <c r="BD184" i="1"/>
  <c r="BD154" i="1"/>
  <c r="BD294" i="1"/>
  <c r="BD285" i="1"/>
  <c r="BD341" i="1"/>
  <c r="BD377" i="1"/>
  <c r="BD427" i="1"/>
  <c r="BD363" i="1"/>
  <c r="BD461" i="1"/>
  <c r="BD486" i="1"/>
  <c r="BD563" i="1"/>
  <c r="BD515" i="1"/>
  <c r="BD591" i="1"/>
  <c r="BD516" i="1"/>
  <c r="BD645" i="1"/>
  <c r="BD652" i="1"/>
  <c r="BD596" i="1"/>
  <c r="BD659" i="1"/>
  <c r="BD700" i="1"/>
  <c r="BD70" i="1"/>
  <c r="BD86" i="1"/>
  <c r="BD87" i="1"/>
  <c r="BD152" i="1"/>
  <c r="BD172" i="1"/>
  <c r="BD216" i="1"/>
  <c r="BD204" i="1"/>
  <c r="BD262" i="1"/>
  <c r="BD305" i="1"/>
  <c r="BD320" i="1"/>
  <c r="BD390" i="1"/>
  <c r="BD414" i="1"/>
  <c r="BD476" i="1"/>
  <c r="BD494" i="1"/>
  <c r="BD423" i="1"/>
  <c r="BD599" i="1"/>
  <c r="BD438" i="1"/>
  <c r="BD653" i="1"/>
  <c r="BD657" i="1"/>
  <c r="BD538" i="1"/>
  <c r="BD18" i="1"/>
  <c r="BD183" i="1"/>
  <c r="BD300" i="1"/>
  <c r="BD384" i="1"/>
  <c r="BD445" i="1"/>
  <c r="BD661" i="1"/>
  <c r="BD664" i="1"/>
  <c r="BD32" i="1"/>
  <c r="BD68" i="1"/>
  <c r="BD102" i="1"/>
  <c r="BD95" i="1"/>
  <c r="BD106" i="1"/>
  <c r="BD168" i="1"/>
  <c r="BD206" i="1"/>
  <c r="BD174" i="1"/>
  <c r="BD223" i="1"/>
  <c r="BD243" i="1"/>
  <c r="BD165" i="1"/>
  <c r="BD235" i="1"/>
  <c r="BD299" i="1"/>
  <c r="BD319" i="1"/>
  <c r="BD345" i="1"/>
  <c r="BD321" i="1"/>
  <c r="BD386" i="1"/>
  <c r="BD400" i="1"/>
  <c r="BD448" i="1"/>
  <c r="BD410" i="1"/>
  <c r="BD550" i="1"/>
  <c r="BD498" i="1"/>
  <c r="BD485" i="1"/>
  <c r="BD615" i="1"/>
  <c r="BD537" i="1"/>
  <c r="BD554" i="1"/>
  <c r="BD693" i="1"/>
  <c r="BD687" i="1"/>
  <c r="BD683" i="1"/>
  <c r="BD50" i="1"/>
  <c r="BD251" i="1"/>
  <c r="BD290" i="1"/>
  <c r="BD334" i="1"/>
  <c r="BD456" i="1"/>
  <c r="BD407" i="1"/>
  <c r="BD578" i="1"/>
  <c r="BD587" i="1"/>
  <c r="BD680" i="1"/>
  <c r="BD41" i="1"/>
  <c r="BD135" i="1"/>
  <c r="BD186" i="1"/>
  <c r="BD259" i="1"/>
  <c r="BD221" i="1"/>
  <c r="BD315" i="1"/>
  <c r="BD360" i="1"/>
  <c r="BD350" i="1"/>
  <c r="BD367" i="1"/>
  <c r="BD375" i="1"/>
  <c r="BD446" i="1"/>
  <c r="BD418" i="1"/>
  <c r="BD509" i="1"/>
  <c r="BD594" i="1"/>
  <c r="BD574" i="1"/>
  <c r="BD573" i="1"/>
  <c r="BD588" i="1"/>
  <c r="BD605" i="1"/>
  <c r="BD688" i="1"/>
  <c r="BD12" i="1"/>
  <c r="BD187" i="1"/>
  <c r="BD258" i="1"/>
  <c r="BD265" i="1"/>
  <c r="BD397" i="1"/>
  <c r="BD370" i="1"/>
  <c r="BD520" i="1"/>
  <c r="BD582" i="1"/>
  <c r="BD638" i="1"/>
  <c r="BD43" i="1"/>
  <c r="BD55" i="1"/>
  <c r="BD125" i="1"/>
  <c r="BD115" i="1"/>
  <c r="BD163" i="1"/>
  <c r="BD170" i="1"/>
  <c r="BD224" i="1"/>
  <c r="BD253" i="1"/>
  <c r="BD269" i="1"/>
  <c r="BD268" i="1"/>
  <c r="BD282" i="1"/>
  <c r="BD333" i="1"/>
  <c r="BD404" i="1"/>
  <c r="BD392" i="1"/>
  <c r="BD426" i="1"/>
  <c r="BD406" i="1"/>
  <c r="BD453" i="1"/>
  <c r="BD458" i="1"/>
  <c r="BD490" i="1"/>
  <c r="BD525" i="1"/>
  <c r="BD493" i="1"/>
  <c r="BD589" i="1"/>
  <c r="BD651" i="1"/>
  <c r="BD675" i="1"/>
  <c r="BD22" i="1"/>
  <c r="BD121" i="1"/>
  <c r="BD164" i="1"/>
  <c r="BD213" i="1"/>
  <c r="BD271" i="1"/>
  <c r="BD191" i="1"/>
  <c r="BD373" i="1"/>
  <c r="BD329" i="1"/>
  <c r="BD472" i="1"/>
  <c r="BD343" i="1"/>
  <c r="BD618" i="1"/>
  <c r="BD598" i="1"/>
  <c r="BD642" i="1"/>
  <c r="BD557" i="1"/>
  <c r="BD676" i="1"/>
  <c r="BD19" i="1"/>
  <c r="BD60" i="1"/>
  <c r="BD64" i="1"/>
  <c r="BD100" i="1"/>
  <c r="BD101" i="1"/>
  <c r="BD111" i="1"/>
  <c r="BD132" i="1"/>
  <c r="BD114" i="1"/>
  <c r="BD181" i="1"/>
  <c r="BD199" i="1"/>
  <c r="BD209" i="1"/>
  <c r="BD240" i="1"/>
  <c r="BD201" i="1"/>
  <c r="BD291" i="1"/>
  <c r="BD310" i="1"/>
  <c r="BD286" i="1"/>
  <c r="BD279" i="1"/>
  <c r="BD338" i="1"/>
  <c r="BD342" i="1"/>
  <c r="BD327" i="1"/>
  <c r="BD277" i="1"/>
  <c r="BD385" i="1"/>
  <c r="BD374" i="1"/>
  <c r="BD415" i="1"/>
  <c r="BD495" i="1"/>
  <c r="BD437" i="1"/>
  <c r="BD457" i="1"/>
  <c r="BD523" i="1"/>
  <c r="BD568" i="1"/>
  <c r="BD564" i="1"/>
  <c r="BD475" i="1"/>
  <c r="BD522" i="1"/>
  <c r="BD622" i="1"/>
  <c r="BD619" i="1"/>
  <c r="BD612" i="1"/>
  <c r="BD632" i="1"/>
  <c r="BD666" i="1"/>
  <c r="BD681" i="1"/>
  <c r="BD694" i="1"/>
  <c r="BD636" i="1"/>
  <c r="BD9" i="1"/>
  <c r="BD15" i="1"/>
  <c r="BD56" i="1"/>
  <c r="BD57" i="1"/>
  <c r="BD108" i="1"/>
  <c r="BD46" i="1"/>
  <c r="BD123" i="1"/>
  <c r="BD103" i="1"/>
  <c r="BD145" i="1"/>
  <c r="BD189" i="1"/>
  <c r="BD210" i="1"/>
  <c r="BD217" i="1"/>
  <c r="BD248" i="1"/>
  <c r="BD220" i="1"/>
  <c r="BD252" i="1"/>
  <c r="BD318" i="1"/>
  <c r="BD298" i="1"/>
  <c r="BD308" i="1"/>
  <c r="BD346" i="1"/>
  <c r="BD356" i="1"/>
  <c r="BD328" i="1"/>
  <c r="BD368" i="1"/>
  <c r="BD393" i="1"/>
  <c r="BD371" i="1"/>
  <c r="BD430" i="1"/>
  <c r="BD503" i="1"/>
  <c r="BD442" i="1"/>
  <c r="BD468" i="1"/>
  <c r="BD531" i="1"/>
  <c r="BD497" i="1"/>
  <c r="BD480" i="1"/>
  <c r="BD524" i="1"/>
  <c r="BD548" i="1"/>
  <c r="BD630" i="1"/>
  <c r="BD592" i="1"/>
  <c r="BD624" i="1"/>
  <c r="BD600" i="1"/>
  <c r="BD674" i="1"/>
  <c r="BD697" i="1"/>
  <c r="BD678" i="1"/>
  <c r="BD692" i="1"/>
  <c r="BD48" i="1"/>
  <c r="BD65" i="1"/>
  <c r="BD73" i="1"/>
  <c r="BD116" i="1"/>
  <c r="BD118" i="1"/>
  <c r="BD131" i="1"/>
  <c r="BD137" i="1"/>
  <c r="BD98" i="1"/>
  <c r="BD197" i="1"/>
  <c r="BD218" i="1"/>
  <c r="BD225" i="1"/>
  <c r="BD256" i="1"/>
  <c r="BD222" i="1"/>
  <c r="BD266" i="1"/>
  <c r="BD326" i="1"/>
  <c r="BD270" i="1"/>
  <c r="BD324" i="1"/>
  <c r="BD354" i="1"/>
  <c r="BD306" i="1"/>
  <c r="BD332" i="1"/>
  <c r="BD387" i="1"/>
  <c r="BD403" i="1"/>
  <c r="BD383" i="1"/>
  <c r="BD439" i="1"/>
  <c r="BD451" i="1"/>
  <c r="BD449" i="1"/>
  <c r="BD482" i="1"/>
  <c r="BD539" i="1"/>
  <c r="BD504" i="1"/>
  <c r="BD496" i="1"/>
  <c r="BD521" i="1"/>
  <c r="BD545" i="1"/>
  <c r="BD488" i="1"/>
  <c r="BD595" i="1"/>
  <c r="BD635" i="1"/>
  <c r="BD609" i="1"/>
  <c r="BD655" i="1"/>
  <c r="BD667" i="1"/>
  <c r="BD643" i="1"/>
  <c r="BD25" i="1"/>
  <c r="BD264" i="1"/>
  <c r="BD278" i="1"/>
  <c r="BD435" i="1"/>
  <c r="BD460" i="1"/>
  <c r="BD505" i="1"/>
  <c r="BD577" i="1"/>
  <c r="BD601" i="1"/>
  <c r="BD633" i="1"/>
  <c r="BD571" i="1"/>
  <c r="BD684" i="1"/>
  <c r="BD47" i="1"/>
  <c r="BD42" i="1"/>
  <c r="BD20" i="1"/>
  <c r="BD105" i="1"/>
  <c r="BD143" i="1"/>
  <c r="BD155" i="1"/>
  <c r="BD234" i="1"/>
  <c r="BD171" i="1"/>
  <c r="BD247" i="1"/>
  <c r="BD242" i="1"/>
  <c r="BD313" i="1"/>
  <c r="BD369" i="1"/>
  <c r="BD419" i="1"/>
  <c r="BD443" i="1"/>
  <c r="BD441" i="1"/>
  <c r="BD478" i="1"/>
  <c r="BD555" i="1"/>
  <c r="BD510" i="1"/>
  <c r="BD583" i="1"/>
  <c r="BD585" i="1"/>
  <c r="BD625" i="1"/>
  <c r="BD656" i="1"/>
  <c r="BD627" i="1"/>
  <c r="BD648" i="1"/>
  <c r="BD62" i="1"/>
  <c r="BD169" i="1"/>
  <c r="BD156" i="1"/>
  <c r="BD301" i="1"/>
  <c r="BD401" i="1"/>
  <c r="BD463" i="1"/>
  <c r="BD526" i="1"/>
  <c r="BD540" i="1"/>
  <c r="BD562" i="1"/>
  <c r="BD669" i="1"/>
  <c r="BD702" i="1"/>
  <c r="BD16" i="1"/>
  <c r="BD97" i="1"/>
  <c r="BD136" i="1"/>
  <c r="BD190" i="1"/>
  <c r="BD188" i="1"/>
  <c r="BD214" i="1"/>
  <c r="BD239" i="1"/>
  <c r="BD303" i="1"/>
  <c r="BD317" i="1"/>
  <c r="BD409" i="1"/>
  <c r="BD431" i="1"/>
  <c r="BD534" i="1"/>
  <c r="BD561" i="1"/>
  <c r="BD513" i="1"/>
  <c r="BD677" i="1"/>
  <c r="BD662" i="1"/>
  <c r="BD593" i="1"/>
  <c r="BD24" i="1"/>
  <c r="BD228" i="1"/>
  <c r="BD311" i="1"/>
  <c r="BD398" i="1"/>
  <c r="BD542" i="1"/>
  <c r="BD473" i="1"/>
  <c r="BD685" i="1"/>
  <c r="BD647" i="1"/>
  <c r="BD40" i="1"/>
  <c r="BD272" i="1"/>
  <c r="BD337" i="1"/>
  <c r="BD500" i="1"/>
  <c r="BD570" i="1"/>
  <c r="BD579" i="1"/>
  <c r="BD672" i="1"/>
  <c r="BD66" i="1"/>
  <c r="BD71" i="1"/>
  <c r="BD124" i="1"/>
  <c r="BD176" i="1"/>
  <c r="BD129" i="1"/>
  <c r="BD142" i="1"/>
  <c r="BD208" i="1"/>
  <c r="BD211" i="1"/>
  <c r="BD352" i="1"/>
  <c r="BD349" i="1"/>
  <c r="BD408" i="1"/>
  <c r="BD508" i="1"/>
  <c r="BD558" i="1"/>
  <c r="BD511" i="1"/>
  <c r="BD623" i="1"/>
  <c r="BD549" i="1"/>
  <c r="BD584" i="1"/>
  <c r="BD663" i="1"/>
  <c r="BD532" i="1"/>
  <c r="BD27" i="1"/>
  <c r="BD237" i="1"/>
  <c r="BD357" i="1"/>
  <c r="BD464" i="1"/>
  <c r="BD470" i="1"/>
  <c r="BD613" i="1"/>
  <c r="BD580" i="1"/>
  <c r="BD31" i="1"/>
  <c r="BD38" i="1"/>
  <c r="BD96" i="1"/>
  <c r="BD140" i="1"/>
  <c r="BD194" i="1"/>
  <c r="BD267" i="1"/>
  <c r="BD241" i="1"/>
  <c r="BD359" i="1"/>
  <c r="BD394" i="1"/>
  <c r="BD432" i="1"/>
  <c r="BD491" i="1"/>
  <c r="BD517" i="1"/>
  <c r="BD617" i="1"/>
  <c r="BD52" i="1"/>
  <c r="BD380" i="1"/>
  <c r="BD610" i="1"/>
  <c r="BD641" i="1"/>
  <c r="BD37" i="1"/>
  <c r="BD130" i="1"/>
  <c r="BD147" i="1"/>
  <c r="BD261" i="1"/>
  <c r="BD339" i="1"/>
  <c r="BD388" i="1"/>
  <c r="BD413" i="1"/>
  <c r="BD466" i="1"/>
  <c r="BD536" i="1"/>
  <c r="BD483" i="1"/>
  <c r="BD629" i="1"/>
  <c r="BD703" i="1"/>
  <c r="BC535" i="1"/>
  <c r="BC314" i="1"/>
  <c r="BC280" i="1"/>
  <c r="BC297" i="1"/>
  <c r="BC212" i="1"/>
  <c r="BC348" i="1"/>
  <c r="BC450" i="1"/>
  <c r="BB44" i="1"/>
  <c r="BC695" i="1"/>
  <c r="BA8" i="1" l="1"/>
  <c r="AU13" i="10"/>
  <c r="AU15" i="10" s="1"/>
  <c r="BD39" i="1"/>
  <c r="BI8" i="8"/>
  <c r="BA5" i="1"/>
  <c r="AU18" i="10" s="1"/>
  <c r="BL178" i="8"/>
  <c r="BD416" i="1"/>
  <c r="BD569" i="1"/>
  <c r="BD72" i="1"/>
  <c r="BD467" i="1"/>
  <c r="BD99" i="1"/>
  <c r="BD178" i="1"/>
  <c r="BL348" i="8"/>
  <c r="BJ7" i="8"/>
  <c r="BJ8" i="8" s="1"/>
  <c r="BL90" i="8"/>
  <c r="BL127" i="8"/>
  <c r="BL110" i="8"/>
  <c r="BL297" i="8"/>
  <c r="BL695" i="8"/>
  <c r="BK44" i="8"/>
  <c r="BL314" i="8"/>
  <c r="BL63" i="8"/>
  <c r="BL54" i="8"/>
  <c r="BL161" i="8"/>
  <c r="BL654" i="8"/>
  <c r="BL365" i="8"/>
  <c r="BL620" i="8"/>
  <c r="BL280" i="8"/>
  <c r="BL671" i="8"/>
  <c r="BL212" i="8"/>
  <c r="BL552" i="8"/>
  <c r="BL229" i="8"/>
  <c r="BL518" i="8"/>
  <c r="BL144" i="8"/>
  <c r="BK109" i="8"/>
  <c r="BL81" i="8"/>
  <c r="BL34" i="8"/>
  <c r="BL195" i="8"/>
  <c r="BL263" i="8"/>
  <c r="BL501" i="8"/>
  <c r="BL450" i="8"/>
  <c r="BL569" i="8"/>
  <c r="BL382" i="8"/>
  <c r="BL689" i="8"/>
  <c r="BL484" i="8"/>
  <c r="BL433" i="8"/>
  <c r="BL416" i="8"/>
  <c r="BL45" i="8"/>
  <c r="BL467" i="8"/>
  <c r="BL535" i="8"/>
  <c r="BL246" i="8"/>
  <c r="BL586" i="8"/>
  <c r="BL99" i="8"/>
  <c r="BN6" i="8"/>
  <c r="BO4" i="8"/>
  <c r="BO6" i="8" s="1"/>
  <c r="BL39" i="8"/>
  <c r="BL72" i="8"/>
  <c r="BL603" i="8"/>
  <c r="BM697" i="8"/>
  <c r="BM703" i="8"/>
  <c r="BM687" i="8"/>
  <c r="BM691" i="8"/>
  <c r="BM685" i="8"/>
  <c r="BM682" i="8"/>
  <c r="BM693" i="8"/>
  <c r="BM692" i="8"/>
  <c r="BM664" i="8"/>
  <c r="BM684" i="8"/>
  <c r="BM673" i="8"/>
  <c r="BM666" i="8"/>
  <c r="BM688" i="8"/>
  <c r="BM701" i="8"/>
  <c r="BM699" i="8"/>
  <c r="BM678" i="8"/>
  <c r="BM702" i="8"/>
  <c r="BM676" i="8"/>
  <c r="BM669" i="8"/>
  <c r="BM651" i="8"/>
  <c r="BM642" i="8"/>
  <c r="BM700" i="8"/>
  <c r="BM661" i="8"/>
  <c r="BM653" i="8"/>
  <c r="BM648" i="8"/>
  <c r="BM632" i="8"/>
  <c r="BM616" i="8"/>
  <c r="BM675" i="8"/>
  <c r="BM686" i="8"/>
  <c r="BM681" i="8"/>
  <c r="BM640" i="8"/>
  <c r="BM634" i="8"/>
  <c r="BM614" i="8"/>
  <c r="BM607" i="8"/>
  <c r="BM680" i="8"/>
  <c r="BM679" i="8"/>
  <c r="BM674" i="8"/>
  <c r="BM663" i="8"/>
  <c r="BM670" i="8"/>
  <c r="BM668" i="8"/>
  <c r="BM690" i="8"/>
  <c r="BM660" i="8"/>
  <c r="BM662" i="8"/>
  <c r="BM658" i="8"/>
  <c r="BM638" i="8"/>
  <c r="BM619" i="8"/>
  <c r="BM639" i="8"/>
  <c r="BM657" i="8"/>
  <c r="BM683" i="8"/>
  <c r="BM617" i="8"/>
  <c r="BM611" i="8"/>
  <c r="BM672" i="8"/>
  <c r="BM659" i="8"/>
  <c r="BM656" i="8"/>
  <c r="BM646" i="8"/>
  <c r="BM597" i="8"/>
  <c r="BM665" i="8"/>
  <c r="BM645" i="8"/>
  <c r="BM610" i="8"/>
  <c r="BM698" i="8"/>
  <c r="BM694" i="8"/>
  <c r="BM641" i="8"/>
  <c r="BM602" i="8"/>
  <c r="BM587" i="8"/>
  <c r="BM571" i="8"/>
  <c r="BM650" i="8"/>
  <c r="BM624" i="8"/>
  <c r="BM589" i="8"/>
  <c r="BM561" i="8"/>
  <c r="BM545" i="8"/>
  <c r="BM652" i="8"/>
  <c r="BM633" i="8"/>
  <c r="BM631" i="8"/>
  <c r="BM630" i="8"/>
  <c r="BM612" i="8"/>
  <c r="BM677" i="8"/>
  <c r="BM635" i="8"/>
  <c r="BM581" i="8"/>
  <c r="BM578" i="8"/>
  <c r="BM574" i="8"/>
  <c r="BM562" i="8"/>
  <c r="BM530" i="8"/>
  <c r="BM514" i="8"/>
  <c r="BM498" i="8"/>
  <c r="BM626" i="8"/>
  <c r="BM605" i="8"/>
  <c r="BM590" i="8"/>
  <c r="BM555" i="8"/>
  <c r="BM548" i="8"/>
  <c r="BM541" i="8"/>
  <c r="BM621" i="8"/>
  <c r="BM601" i="8"/>
  <c r="BM667" i="8"/>
  <c r="BM627" i="8"/>
  <c r="BM598" i="8"/>
  <c r="BM566" i="8"/>
  <c r="BM560" i="8"/>
  <c r="BM553" i="8"/>
  <c r="BM531" i="8"/>
  <c r="BM515" i="8"/>
  <c r="BM499" i="8"/>
  <c r="BM585" i="8"/>
  <c r="BM550" i="8"/>
  <c r="BM472" i="8"/>
  <c r="BM456" i="8"/>
  <c r="BM615" i="8"/>
  <c r="BM604" i="8"/>
  <c r="BM655" i="8"/>
  <c r="BM588" i="8"/>
  <c r="BM564" i="8"/>
  <c r="BM539" i="8"/>
  <c r="BM526" i="8"/>
  <c r="BM497" i="8"/>
  <c r="BM491" i="8"/>
  <c r="BM473" i="8"/>
  <c r="BM457" i="8"/>
  <c r="BM441" i="8"/>
  <c r="BM425" i="8"/>
  <c r="BM591" i="8"/>
  <c r="BM577" i="8"/>
  <c r="BM565" i="8"/>
  <c r="BM554" i="8"/>
  <c r="BM549" i="8"/>
  <c r="BM544" i="8"/>
  <c r="BM520" i="8"/>
  <c r="BM519" i="8"/>
  <c r="BM436" i="8"/>
  <c r="BM424" i="8"/>
  <c r="BM415" i="8"/>
  <c r="BM592" i="8"/>
  <c r="BM546" i="8"/>
  <c r="BM542" i="8"/>
  <c r="BM506" i="8"/>
  <c r="BM490" i="8"/>
  <c r="BM469" i="8"/>
  <c r="BM463" i="8"/>
  <c r="BM649" i="8"/>
  <c r="BM540" i="8"/>
  <c r="BM629" i="8"/>
  <c r="BM580" i="8"/>
  <c r="BM579" i="8"/>
  <c r="BM576" i="8"/>
  <c r="BM556" i="8"/>
  <c r="BM538" i="8"/>
  <c r="BM522" i="8"/>
  <c r="BM507" i="8"/>
  <c r="BM489" i="8"/>
  <c r="BM434" i="8"/>
  <c r="BM427" i="8"/>
  <c r="BM400" i="8"/>
  <c r="BM384" i="8"/>
  <c r="BM368" i="8"/>
  <c r="BM606" i="8"/>
  <c r="BM594" i="8"/>
  <c r="BM537" i="8"/>
  <c r="BM513" i="8"/>
  <c r="BM476" i="8"/>
  <c r="BM462" i="8"/>
  <c r="BM429" i="8"/>
  <c r="BM422" i="8"/>
  <c r="BM417" i="8"/>
  <c r="BM380" i="8"/>
  <c r="BM628" i="8"/>
  <c r="BM623" i="8"/>
  <c r="BM583" i="8"/>
  <c r="BM572" i="8"/>
  <c r="BM547" i="8"/>
  <c r="BM510" i="8"/>
  <c r="BM495" i="8"/>
  <c r="BM488" i="8"/>
  <c r="BM480" i="8"/>
  <c r="BM443" i="8"/>
  <c r="BM411" i="8"/>
  <c r="BM373" i="8"/>
  <c r="BM356" i="8"/>
  <c r="BM647" i="8"/>
  <c r="BM600" i="8"/>
  <c r="BM527" i="8"/>
  <c r="BM505" i="8"/>
  <c r="BM486" i="8"/>
  <c r="BM696" i="8"/>
  <c r="BM636" i="8"/>
  <c r="BM599" i="8"/>
  <c r="BM493" i="8"/>
  <c r="BM466" i="8"/>
  <c r="BM445" i="8"/>
  <c r="BM442" i="8"/>
  <c r="BM435" i="8"/>
  <c r="BM420" i="8"/>
  <c r="BM622" i="8"/>
  <c r="BM502" i="8"/>
  <c r="BM448" i="8"/>
  <c r="BM431" i="8"/>
  <c r="BM392" i="8"/>
  <c r="BM386" i="8"/>
  <c r="BM374" i="8"/>
  <c r="BM354" i="8"/>
  <c r="BM338" i="8"/>
  <c r="BM322" i="8"/>
  <c r="BM306" i="8"/>
  <c r="BM290" i="8"/>
  <c r="BM274" i="8"/>
  <c r="BM258" i="8"/>
  <c r="BM242" i="8"/>
  <c r="BM226" i="8"/>
  <c r="BM210" i="8"/>
  <c r="BM194" i="8"/>
  <c r="BM162" i="8"/>
  <c r="BM146" i="8"/>
  <c r="BM593" i="8"/>
  <c r="BM536" i="8"/>
  <c r="BM438" i="8"/>
  <c r="BM407" i="8"/>
  <c r="BM403" i="8"/>
  <c r="BM396" i="8"/>
  <c r="BM367" i="8"/>
  <c r="BM349" i="8"/>
  <c r="BM333" i="8"/>
  <c r="BM317" i="8"/>
  <c r="BM301" i="8"/>
  <c r="BM285" i="8"/>
  <c r="BM269" i="8"/>
  <c r="BM253" i="8"/>
  <c r="BM237" i="8"/>
  <c r="BM221" i="8"/>
  <c r="BM205" i="8"/>
  <c r="BM189" i="8"/>
  <c r="BM173" i="8"/>
  <c r="BM157" i="8"/>
  <c r="BM141" i="8"/>
  <c r="BM625" i="8"/>
  <c r="BM575" i="8"/>
  <c r="BM558" i="8"/>
  <c r="BM532" i="8"/>
  <c r="BM471" i="8"/>
  <c r="BM608" i="8"/>
  <c r="BM596" i="8"/>
  <c r="BM595" i="8"/>
  <c r="BM567" i="8"/>
  <c r="BM529" i="8"/>
  <c r="BM523" i="8"/>
  <c r="BM418" i="8"/>
  <c r="BM388" i="8"/>
  <c r="BM387" i="8"/>
  <c r="BM362" i="8"/>
  <c r="BM355" i="8"/>
  <c r="BM339" i="8"/>
  <c r="BM323" i="8"/>
  <c r="BM307" i="8"/>
  <c r="BM291" i="8"/>
  <c r="BM275" i="8"/>
  <c r="BM259" i="8"/>
  <c r="BM243" i="8"/>
  <c r="BM227" i="8"/>
  <c r="BM211" i="8"/>
  <c r="BM179" i="8"/>
  <c r="BM163" i="8"/>
  <c r="BM147" i="8"/>
  <c r="BM500" i="8"/>
  <c r="BM454" i="8"/>
  <c r="BM449" i="8"/>
  <c r="BM444" i="8"/>
  <c r="BM394" i="8"/>
  <c r="BM377" i="8"/>
  <c r="BM363" i="8"/>
  <c r="BM320" i="8"/>
  <c r="BM311" i="8"/>
  <c r="BM292" i="8"/>
  <c r="BM284" i="8"/>
  <c r="BM256" i="8"/>
  <c r="BM247" i="8"/>
  <c r="BM219" i="8"/>
  <c r="BM557" i="8"/>
  <c r="BM511" i="8"/>
  <c r="BM508" i="8"/>
  <c r="BM470" i="8"/>
  <c r="BM464" i="8"/>
  <c r="BM461" i="8"/>
  <c r="BM430" i="8"/>
  <c r="BM426" i="8"/>
  <c r="BM412" i="8"/>
  <c r="BM393" i="8"/>
  <c r="BM389" i="8"/>
  <c r="BM366" i="8"/>
  <c r="BM347" i="8"/>
  <c r="BM328" i="8"/>
  <c r="BM319" i="8"/>
  <c r="BM310" i="8"/>
  <c r="BM283" i="8"/>
  <c r="BM264" i="8"/>
  <c r="BM255" i="8"/>
  <c r="BM218" i="8"/>
  <c r="BM209" i="8"/>
  <c r="BM432" i="8"/>
  <c r="BM644" i="8"/>
  <c r="BM613" i="8"/>
  <c r="BM584" i="8"/>
  <c r="BM525" i="8"/>
  <c r="BM477" i="8"/>
  <c r="BM474" i="8"/>
  <c r="BM458" i="8"/>
  <c r="BM402" i="8"/>
  <c r="BM364" i="8"/>
  <c r="BM358" i="8"/>
  <c r="BM345" i="8"/>
  <c r="BM337" i="8"/>
  <c r="BM318" i="8"/>
  <c r="BM281" i="8"/>
  <c r="BM273" i="8"/>
  <c r="BM254" i="8"/>
  <c r="BM207" i="8"/>
  <c r="BM551" i="8"/>
  <c r="BM609" i="8"/>
  <c r="BM618" i="8"/>
  <c r="BM568" i="8"/>
  <c r="BM563" i="8"/>
  <c r="BM559" i="8"/>
  <c r="BM573" i="8"/>
  <c r="BM524" i="8"/>
  <c r="BM570" i="8"/>
  <c r="BM543" i="8"/>
  <c r="BM582" i="8"/>
  <c r="BM534" i="8"/>
  <c r="BM494" i="8"/>
  <c r="BM483" i="8"/>
  <c r="BM643" i="8"/>
  <c r="BM516" i="8"/>
  <c r="BM504" i="8"/>
  <c r="BM503" i="8"/>
  <c r="BM452" i="8"/>
  <c r="BM533" i="8"/>
  <c r="BM487" i="8"/>
  <c r="BM512" i="8"/>
  <c r="BM485" i="8"/>
  <c r="BM468" i="8"/>
  <c r="BM496" i="8"/>
  <c r="BM492" i="8"/>
  <c r="BM509" i="8"/>
  <c r="BM451" i="8"/>
  <c r="BM481" i="8"/>
  <c r="BM482" i="8"/>
  <c r="BM479" i="8"/>
  <c r="BM409" i="8"/>
  <c r="BM440" i="8"/>
  <c r="BM385" i="8"/>
  <c r="BM478" i="8"/>
  <c r="BM446" i="8"/>
  <c r="BM423" i="8"/>
  <c r="BM406" i="8"/>
  <c r="BM475" i="8"/>
  <c r="BM405" i="8"/>
  <c r="BM391" i="8"/>
  <c r="BM410" i="8"/>
  <c r="BM465" i="8"/>
  <c r="BM428" i="8"/>
  <c r="BM408" i="8"/>
  <c r="BM371" i="8"/>
  <c r="BM398" i="8"/>
  <c r="BM383" i="8"/>
  <c r="BM325" i="8"/>
  <c r="BM312" i="8"/>
  <c r="BM439" i="8"/>
  <c r="BM397" i="8"/>
  <c r="BM372" i="8"/>
  <c r="BM351" i="8"/>
  <c r="BM336" i="8"/>
  <c r="BM308" i="8"/>
  <c r="BM286" i="8"/>
  <c r="BM352" i="8"/>
  <c r="BM329" i="8"/>
  <c r="BM346" i="8"/>
  <c r="BM342" i="8"/>
  <c r="BM316" i="8"/>
  <c r="BM528" i="8"/>
  <c r="BM332" i="8"/>
  <c r="BM309" i="8"/>
  <c r="BM295" i="8"/>
  <c r="BM282" i="8"/>
  <c r="BM460" i="8"/>
  <c r="BM421" i="8"/>
  <c r="BM395" i="8"/>
  <c r="BM305" i="8"/>
  <c r="BM287" i="8"/>
  <c r="BM413" i="8"/>
  <c r="BM353" i="8"/>
  <c r="BM375" i="8"/>
  <c r="BM335" i="8"/>
  <c r="BM300" i="8"/>
  <c r="BM252" i="8"/>
  <c r="BM390" i="8"/>
  <c r="BM299" i="8"/>
  <c r="BM261" i="8"/>
  <c r="BM186" i="8"/>
  <c r="BM302" i="8"/>
  <c r="BM276" i="8"/>
  <c r="BM251" i="8"/>
  <c r="BM225" i="8"/>
  <c r="BM220" i="8"/>
  <c r="BM217" i="8"/>
  <c r="BM202" i="8"/>
  <c r="BM185" i="8"/>
  <c r="BM177" i="8"/>
  <c r="BM459" i="8"/>
  <c r="BM381" i="8"/>
  <c r="BM293" i="8"/>
  <c r="BM369" i="8"/>
  <c r="BM361" i="8"/>
  <c r="BM341" i="8"/>
  <c r="BM327" i="8"/>
  <c r="BM278" i="8"/>
  <c r="BM232" i="8"/>
  <c r="BM183" i="8"/>
  <c r="BM176" i="8"/>
  <c r="BM149" i="8"/>
  <c r="BM129" i="8"/>
  <c r="BM113" i="8"/>
  <c r="BM404" i="8"/>
  <c r="BM350" i="8"/>
  <c r="BM172" i="8"/>
  <c r="BM158" i="8"/>
  <c r="BM124" i="8"/>
  <c r="BM370" i="8"/>
  <c r="BM267" i="8"/>
  <c r="BM239" i="8"/>
  <c r="BM230" i="8"/>
  <c r="BM198" i="8"/>
  <c r="BM304" i="8"/>
  <c r="BM288" i="8"/>
  <c r="BM279" i="8"/>
  <c r="BM240" i="8"/>
  <c r="BM222" i="8"/>
  <c r="BM203" i="8"/>
  <c r="BM191" i="8"/>
  <c r="BM187" i="8"/>
  <c r="BM166" i="8"/>
  <c r="BM123" i="8"/>
  <c r="BM117" i="8"/>
  <c r="BM114" i="8"/>
  <c r="BM101" i="8"/>
  <c r="BM85" i="8"/>
  <c r="BM69" i="8"/>
  <c r="BM376" i="8"/>
  <c r="BM236" i="8"/>
  <c r="BM215" i="8"/>
  <c r="BM159" i="8"/>
  <c r="BM152" i="8"/>
  <c r="BM111" i="8"/>
  <c r="BM104" i="8"/>
  <c r="BM96" i="8"/>
  <c r="BM379" i="8"/>
  <c r="BM343" i="8"/>
  <c r="BM233" i="8"/>
  <c r="BM223" i="8"/>
  <c r="BM156" i="8"/>
  <c r="BM138" i="8"/>
  <c r="BM128" i="8"/>
  <c r="BM125" i="8"/>
  <c r="BM119" i="8"/>
  <c r="BM102" i="8"/>
  <c r="BM97" i="8"/>
  <c r="BM340" i="8"/>
  <c r="BM321" i="8"/>
  <c r="BM272" i="8"/>
  <c r="BM266" i="8"/>
  <c r="BM245" i="8"/>
  <c r="BM206" i="8"/>
  <c r="BM196" i="8"/>
  <c r="BM184" i="8"/>
  <c r="BM140" i="8"/>
  <c r="BM103" i="8"/>
  <c r="BM78" i="8"/>
  <c r="BM75" i="8"/>
  <c r="BM53" i="8"/>
  <c r="BM37" i="8"/>
  <c r="BM401" i="8"/>
  <c r="BM334" i="8"/>
  <c r="BM315" i="8"/>
  <c r="BM271" i="8"/>
  <c r="BM238" i="8"/>
  <c r="BM204" i="8"/>
  <c r="BM116" i="8"/>
  <c r="BM68" i="8"/>
  <c r="BM61" i="8"/>
  <c r="BM48" i="8"/>
  <c r="BM32" i="8"/>
  <c r="BM455" i="8"/>
  <c r="BM208" i="8"/>
  <c r="BM170" i="8"/>
  <c r="BM169" i="8"/>
  <c r="BM168" i="8"/>
  <c r="BM165" i="8"/>
  <c r="BM143" i="8"/>
  <c r="BM521" i="8"/>
  <c r="BM192" i="8"/>
  <c r="BM190" i="8"/>
  <c r="BM155" i="8"/>
  <c r="BM150" i="8"/>
  <c r="BM84" i="8"/>
  <c r="BM52" i="8"/>
  <c r="BM49" i="8"/>
  <c r="BM43" i="8"/>
  <c r="BM18" i="8"/>
  <c r="BM244" i="8"/>
  <c r="BM132" i="8"/>
  <c r="BM88" i="8"/>
  <c r="BM70" i="8"/>
  <c r="BM257" i="8"/>
  <c r="BM213" i="8"/>
  <c r="BM174" i="8"/>
  <c r="BM139" i="8"/>
  <c r="BM136" i="8"/>
  <c r="BM107" i="8"/>
  <c r="BM87" i="8"/>
  <c r="BM86" i="8"/>
  <c r="BM46" i="8"/>
  <c r="BM40" i="8"/>
  <c r="BM28" i="8"/>
  <c r="BM13" i="8"/>
  <c r="BM419" i="8"/>
  <c r="BM289" i="8"/>
  <c r="BM121" i="8"/>
  <c r="BM357" i="8"/>
  <c r="BM326" i="8"/>
  <c r="BM224" i="8"/>
  <c r="BM200" i="8"/>
  <c r="BM151" i="8"/>
  <c r="BM145" i="8"/>
  <c r="BM131" i="8"/>
  <c r="BM74" i="8"/>
  <c r="BM57" i="8"/>
  <c r="BM14" i="8"/>
  <c r="BM517" i="8"/>
  <c r="BM414" i="8"/>
  <c r="BM171" i="8"/>
  <c r="BM153" i="8"/>
  <c r="BM98" i="8"/>
  <c r="BM89" i="8"/>
  <c r="BM71" i="8"/>
  <c r="BM12" i="8"/>
  <c r="BM19" i="8"/>
  <c r="BM10" i="8"/>
  <c r="BM248" i="8"/>
  <c r="BM214" i="8"/>
  <c r="BM201" i="8"/>
  <c r="BM437" i="8"/>
  <c r="BM265" i="8"/>
  <c r="BM193" i="8"/>
  <c r="BM181" i="8"/>
  <c r="BM175" i="8"/>
  <c r="BM130" i="8"/>
  <c r="BM115" i="8"/>
  <c r="BM108" i="8"/>
  <c r="BM50" i="8"/>
  <c r="BM41" i="8"/>
  <c r="BM11" i="8"/>
  <c r="BM453" i="8"/>
  <c r="BM324" i="8"/>
  <c r="BM180" i="8"/>
  <c r="BM142" i="8"/>
  <c r="BM120" i="8"/>
  <c r="BM38" i="8"/>
  <c r="BM126" i="8"/>
  <c r="BM262" i="8"/>
  <c r="BM133" i="8"/>
  <c r="BM95" i="8"/>
  <c r="BM79" i="8"/>
  <c r="BM62" i="8"/>
  <c r="BM31" i="8"/>
  <c r="BM9" i="8"/>
  <c r="BM93" i="8"/>
  <c r="BM65" i="8"/>
  <c r="BM344" i="8"/>
  <c r="BM137" i="8"/>
  <c r="BM249" i="8"/>
  <c r="BM231" i="8"/>
  <c r="BM83" i="8"/>
  <c r="BM35" i="8"/>
  <c r="BM26" i="8"/>
  <c r="BM17" i="8"/>
  <c r="BM298" i="8"/>
  <c r="BM199" i="8"/>
  <c r="BM134" i="8"/>
  <c r="BM67" i="8"/>
  <c r="BM55" i="8"/>
  <c r="BM25" i="8"/>
  <c r="BM16" i="8"/>
  <c r="BM303" i="8"/>
  <c r="BM277" i="8"/>
  <c r="BM270" i="8"/>
  <c r="BM216" i="8"/>
  <c r="BM160" i="8"/>
  <c r="BM77" i="8"/>
  <c r="BM228" i="8"/>
  <c r="BM94" i="8"/>
  <c r="BM36" i="8"/>
  <c r="BM164" i="8"/>
  <c r="BM56" i="8"/>
  <c r="BM47" i="8"/>
  <c r="BM22" i="8"/>
  <c r="BM92" i="8"/>
  <c r="BM51" i="8"/>
  <c r="BM359" i="8"/>
  <c r="BM66" i="8"/>
  <c r="BM27" i="8"/>
  <c r="BM296" i="8"/>
  <c r="BM268" i="8"/>
  <c r="BM122" i="8"/>
  <c r="BM241" i="8"/>
  <c r="BM234" i="8"/>
  <c r="BM76" i="8"/>
  <c r="BM148" i="8"/>
  <c r="BM24" i="8"/>
  <c r="BM118" i="8"/>
  <c r="BM30" i="8"/>
  <c r="BM313" i="8"/>
  <c r="BM378" i="8"/>
  <c r="BM250" i="8"/>
  <c r="BM330" i="8"/>
  <c r="BM235" i="8"/>
  <c r="BM105" i="8"/>
  <c r="BM42" i="8"/>
  <c r="BM20" i="8"/>
  <c r="BM188" i="8"/>
  <c r="BM15" i="8"/>
  <c r="BM360" i="8"/>
  <c r="BM112" i="8"/>
  <c r="BM29" i="8"/>
  <c r="BM260" i="8"/>
  <c r="BM106" i="8"/>
  <c r="BM21" i="8"/>
  <c r="BM197" i="8"/>
  <c r="BM58" i="8"/>
  <c r="BM447" i="8"/>
  <c r="BM167" i="8"/>
  <c r="BM73" i="8"/>
  <c r="BM59" i="8"/>
  <c r="BM82" i="8"/>
  <c r="BM182" i="8"/>
  <c r="BM154" i="8"/>
  <c r="BM33" i="8"/>
  <c r="BM91" i="8"/>
  <c r="BM294" i="8"/>
  <c r="BM135" i="8"/>
  <c r="BM60" i="8"/>
  <c r="BM23" i="8"/>
  <c r="BM100" i="8"/>
  <c r="BM80" i="8"/>
  <c r="BM64" i="8"/>
  <c r="BL331" i="8"/>
  <c r="BL399" i="8"/>
  <c r="BL637" i="8"/>
  <c r="BC109" i="1"/>
  <c r="BD280" i="1"/>
  <c r="BD695" i="1"/>
  <c r="BD34" i="1"/>
  <c r="BD81" i="1"/>
  <c r="BD552" i="1"/>
  <c r="BD54" i="1"/>
  <c r="BD535" i="1"/>
  <c r="BD263" i="1"/>
  <c r="BD450" i="1"/>
  <c r="BD365" i="1"/>
  <c r="BD144" i="1"/>
  <c r="BD348" i="1"/>
  <c r="BD161" i="1"/>
  <c r="BD45" i="1"/>
  <c r="BD689" i="1"/>
  <c r="BG4" i="1"/>
  <c r="BF6" i="1"/>
  <c r="BD586" i="1"/>
  <c r="BD637" i="1"/>
  <c r="BD90" i="1"/>
  <c r="BD382" i="1"/>
  <c r="BD518" i="1"/>
  <c r="BD603" i="1"/>
  <c r="BD63" i="1"/>
  <c r="BD433" i="1"/>
  <c r="BD195" i="1"/>
  <c r="BC44" i="1"/>
  <c r="BD127" i="1"/>
  <c r="BE32" i="1"/>
  <c r="BE47" i="1"/>
  <c r="BE58" i="1"/>
  <c r="BE86" i="1"/>
  <c r="BE115" i="1"/>
  <c r="BE114" i="1"/>
  <c r="BE105" i="1"/>
  <c r="BE159" i="1"/>
  <c r="BE132" i="1"/>
  <c r="BE221" i="1"/>
  <c r="BE142" i="1"/>
  <c r="BE251" i="1"/>
  <c r="BE165" i="1"/>
  <c r="BE294" i="1"/>
  <c r="BE290" i="1"/>
  <c r="BE281" i="1"/>
  <c r="BE244" i="1"/>
  <c r="BE319" i="1"/>
  <c r="BE351" i="1"/>
  <c r="BE313" i="1"/>
  <c r="BE329" i="1"/>
  <c r="BE414" i="1"/>
  <c r="BE364" i="1"/>
  <c r="BE443" i="1"/>
  <c r="BE441" i="1"/>
  <c r="BE495" i="1"/>
  <c r="BE475" i="1"/>
  <c r="BE523" i="1"/>
  <c r="BE375" i="1"/>
  <c r="BE529" i="1"/>
  <c r="BE424" i="1"/>
  <c r="BE524" i="1"/>
  <c r="BE565" i="1"/>
  <c r="BE631" i="1"/>
  <c r="BE587" i="1"/>
  <c r="BE612" i="1"/>
  <c r="BE693" i="1"/>
  <c r="BE658" i="1"/>
  <c r="BE635" i="1"/>
  <c r="BE636" i="1"/>
  <c r="BE662" i="1"/>
  <c r="BE598" i="1"/>
  <c r="BE23" i="1"/>
  <c r="BE50" i="1"/>
  <c r="BE48" i="1"/>
  <c r="BE91" i="1"/>
  <c r="BE74" i="1"/>
  <c r="BE126" i="1"/>
  <c r="BE189" i="1"/>
  <c r="BE199" i="1"/>
  <c r="BE227" i="1"/>
  <c r="BE242" i="1"/>
  <c r="BE295" i="1"/>
  <c r="BE311" i="1"/>
  <c r="BE300" i="1"/>
  <c r="BE321" i="1"/>
  <c r="BE393" i="1"/>
  <c r="BE407" i="1"/>
  <c r="BE461" i="1"/>
  <c r="BE563" i="1"/>
  <c r="BE546" i="1"/>
  <c r="BE572" i="1"/>
  <c r="BE604" i="1"/>
  <c r="BE580" i="1"/>
  <c r="BE698" i="1"/>
  <c r="BE31" i="1"/>
  <c r="BE154" i="1"/>
  <c r="BE250" i="1"/>
  <c r="BE225" i="1"/>
  <c r="BE334" i="1"/>
  <c r="BE413" i="1"/>
  <c r="BE506" i="1"/>
  <c r="BE554" i="1"/>
  <c r="BE614" i="1"/>
  <c r="BE624" i="1"/>
  <c r="BE655" i="1"/>
  <c r="BE277" i="1"/>
  <c r="BE439" i="1"/>
  <c r="BE675" i="1"/>
  <c r="BE33" i="1"/>
  <c r="BE36" i="1"/>
  <c r="BE87" i="1"/>
  <c r="BE27" i="1"/>
  <c r="BE130" i="1"/>
  <c r="BE131" i="1"/>
  <c r="BE160" i="1"/>
  <c r="BE182" i="1"/>
  <c r="BE226" i="1"/>
  <c r="BE128" i="1"/>
  <c r="BE248" i="1"/>
  <c r="BE283" i="1"/>
  <c r="BE293" i="1"/>
  <c r="BE355" i="1"/>
  <c r="BE338" i="1"/>
  <c r="BE325" i="1"/>
  <c r="BE438" i="1"/>
  <c r="BE464" i="1"/>
  <c r="BE500" i="1"/>
  <c r="BE534" i="1"/>
  <c r="BE405" i="1"/>
  <c r="BE578" i="1"/>
  <c r="BE449" i="1"/>
  <c r="BE644" i="1"/>
  <c r="BE599" i="1"/>
  <c r="BE683" i="1"/>
  <c r="BE703" i="1"/>
  <c r="BE14" i="1"/>
  <c r="BE291" i="1"/>
  <c r="BE387" i="1"/>
  <c r="BE455" i="1"/>
  <c r="BE621" i="1"/>
  <c r="BE595" i="1"/>
  <c r="BE691" i="1"/>
  <c r="BE585" i="1"/>
  <c r="BE298" i="1"/>
  <c r="BE437" i="1"/>
  <c r="BE602" i="1"/>
  <c r="BE593" i="1"/>
  <c r="BE30" i="1"/>
  <c r="BE68" i="1"/>
  <c r="BE92" i="1"/>
  <c r="BE89" i="1"/>
  <c r="BE113" i="1"/>
  <c r="BE106" i="1"/>
  <c r="BE102" i="1"/>
  <c r="BE206" i="1"/>
  <c r="BE177" i="1"/>
  <c r="BE166" i="1"/>
  <c r="BE204" i="1"/>
  <c r="BE171" i="1"/>
  <c r="BE222" i="1"/>
  <c r="BE266" i="1"/>
  <c r="BE306" i="1"/>
  <c r="BE308" i="1"/>
  <c r="BE362" i="1"/>
  <c r="BE373" i="1"/>
  <c r="BE401" i="1"/>
  <c r="BE462" i="1"/>
  <c r="BE425" i="1"/>
  <c r="BE474" i="1"/>
  <c r="BE430" i="1"/>
  <c r="BE520" i="1"/>
  <c r="BE327" i="1"/>
  <c r="BE436" i="1"/>
  <c r="BE510" i="1"/>
  <c r="BE625" i="1"/>
  <c r="BE588" i="1"/>
  <c r="BE687" i="1"/>
  <c r="BE646" i="1"/>
  <c r="BE663" i="1"/>
  <c r="BE366" i="1"/>
  <c r="BE559" i="1"/>
  <c r="BE57" i="1"/>
  <c r="BE73" i="1"/>
  <c r="BE80" i="1"/>
  <c r="BE84" i="1"/>
  <c r="BE97" i="1"/>
  <c r="BE134" i="1"/>
  <c r="BE157" i="1"/>
  <c r="BE146" i="1"/>
  <c r="BE150" i="1"/>
  <c r="BE194" i="1"/>
  <c r="BE209" i="1"/>
  <c r="BE211" i="1"/>
  <c r="BE260" i="1"/>
  <c r="BE249" i="1"/>
  <c r="BE301" i="1"/>
  <c r="BE320" i="1"/>
  <c r="BE389" i="1"/>
  <c r="BE370" i="1"/>
  <c r="BE421" i="1"/>
  <c r="BE472" i="1"/>
  <c r="BE429" i="1"/>
  <c r="BE536" i="1"/>
  <c r="BE471" i="1"/>
  <c r="BE626" i="1"/>
  <c r="BE502" i="1"/>
  <c r="BE653" i="1"/>
  <c r="BE486" i="1"/>
  <c r="BE666" i="1"/>
  <c r="BE678" i="1"/>
  <c r="BE42" i="1"/>
  <c r="BE278" i="1"/>
  <c r="BE343" i="1"/>
  <c r="BE418" i="1"/>
  <c r="BE480" i="1"/>
  <c r="BE577" i="1"/>
  <c r="BE684" i="1"/>
  <c r="BE10" i="1"/>
  <c r="BE286" i="1"/>
  <c r="BE356" i="1"/>
  <c r="BE423" i="1"/>
  <c r="BE521" i="1"/>
  <c r="BE607" i="1"/>
  <c r="BE685" i="1"/>
  <c r="BE29" i="1"/>
  <c r="BE18" i="1"/>
  <c r="BE59" i="1"/>
  <c r="BE94" i="1"/>
  <c r="BE96" i="1"/>
  <c r="BE120" i="1"/>
  <c r="BE112" i="1"/>
  <c r="BE167" i="1"/>
  <c r="BE184" i="1"/>
  <c r="BE164" i="1"/>
  <c r="BE192" i="1"/>
  <c r="BE259" i="1"/>
  <c r="BE217" i="1"/>
  <c r="BE183" i="1"/>
  <c r="BE254" i="1"/>
  <c r="BE299" i="1"/>
  <c r="BE276" i="1"/>
  <c r="BE333" i="1"/>
  <c r="BE368" i="1"/>
  <c r="BE358" i="1"/>
  <c r="BE371" i="1"/>
  <c r="BE332" i="1"/>
  <c r="BE292" i="1"/>
  <c r="BE451" i="1"/>
  <c r="BE457" i="1"/>
  <c r="BE503" i="1"/>
  <c r="BE444" i="1"/>
  <c r="BE531" i="1"/>
  <c r="BE488" i="1"/>
  <c r="BE537" i="1"/>
  <c r="BE496" i="1"/>
  <c r="BE478" i="1"/>
  <c r="BE574" i="1"/>
  <c r="BE633" i="1"/>
  <c r="BE517" i="1"/>
  <c r="BE627" i="1"/>
  <c r="BE701" i="1"/>
  <c r="BE665" i="1"/>
  <c r="BE660" i="1"/>
  <c r="BE692" i="1"/>
  <c r="BE581" i="1"/>
  <c r="BE67" i="1"/>
  <c r="BE119" i="1"/>
  <c r="BE200" i="1"/>
  <c r="BE269" i="1"/>
  <c r="BE304" i="1"/>
  <c r="BE412" i="1"/>
  <c r="BE440" i="1"/>
  <c r="BE481" i="1"/>
  <c r="BE589" i="1"/>
  <c r="BE606" i="1"/>
  <c r="BE672" i="1"/>
  <c r="BE670" i="1"/>
  <c r="BE17" i="1"/>
  <c r="BE61" i="1"/>
  <c r="BE53" i="1"/>
  <c r="BE83" i="1"/>
  <c r="BE116" i="1"/>
  <c r="BE149" i="1"/>
  <c r="BE197" i="1"/>
  <c r="BE210" i="1"/>
  <c r="BE220" i="1"/>
  <c r="BE271" i="1"/>
  <c r="BE241" i="1"/>
  <c r="BE339" i="1"/>
  <c r="BE345" i="1"/>
  <c r="BE420" i="1"/>
  <c r="BE448" i="1"/>
  <c r="BE476" i="1"/>
  <c r="BE508" i="1"/>
  <c r="BE597" i="1"/>
  <c r="BE483" i="1"/>
  <c r="BE616" i="1"/>
  <c r="BE680" i="1"/>
  <c r="BE667" i="1"/>
  <c r="BE25" i="1"/>
  <c r="BE123" i="1"/>
  <c r="BE218" i="1"/>
  <c r="BE258" i="1"/>
  <c r="BE347" i="1"/>
  <c r="BE350" i="1"/>
  <c r="BE411" i="1"/>
  <c r="BE456" i="1"/>
  <c r="BE526" i="1"/>
  <c r="BE605" i="1"/>
  <c r="BE622" i="1"/>
  <c r="BE596" i="1"/>
  <c r="BE19" i="1"/>
  <c r="BE172" i="1"/>
  <c r="BE121" i="1"/>
  <c r="BE289" i="1"/>
  <c r="BE357" i="1"/>
  <c r="BE419" i="1"/>
  <c r="BE408" i="1"/>
  <c r="BE494" i="1"/>
  <c r="BE613" i="1"/>
  <c r="BE519" i="1"/>
  <c r="BE557" i="1"/>
  <c r="BE363" i="1"/>
  <c r="BE507" i="1"/>
  <c r="BE657" i="1"/>
  <c r="BE22" i="1"/>
  <c r="BE38" i="1"/>
  <c r="BE70" i="1"/>
  <c r="BE88" i="1"/>
  <c r="BE101" i="1"/>
  <c r="BE136" i="1"/>
  <c r="BE176" i="1"/>
  <c r="BE198" i="1"/>
  <c r="BE174" i="1"/>
  <c r="BE186" i="1"/>
  <c r="BE156" i="1"/>
  <c r="BE264" i="1"/>
  <c r="BE252" i="1"/>
  <c r="BE310" i="1"/>
  <c r="BE279" i="1"/>
  <c r="BE361" i="1"/>
  <c r="BE388" i="1"/>
  <c r="BE395" i="1"/>
  <c r="BE454" i="1"/>
  <c r="BE469" i="1"/>
  <c r="BE550" i="1"/>
  <c r="BE509" i="1"/>
  <c r="BE629" i="1"/>
  <c r="BE466" i="1"/>
  <c r="BE601" i="1"/>
  <c r="BE512" i="1"/>
  <c r="BE679" i="1"/>
  <c r="BE702" i="1"/>
  <c r="BE16" i="1"/>
  <c r="BE318" i="1"/>
  <c r="BE390" i="1"/>
  <c r="BE558" i="1"/>
  <c r="BE610" i="1"/>
  <c r="BE541" i="1"/>
  <c r="BE647" i="1"/>
  <c r="BE46" i="1"/>
  <c r="BE170" i="1"/>
  <c r="BE238" i="1"/>
  <c r="BE381" i="1"/>
  <c r="BE470" i="1"/>
  <c r="BE445" i="1"/>
  <c r="BE415" i="1"/>
  <c r="BE545" i="1"/>
  <c r="BE645" i="1"/>
  <c r="BE623" i="1"/>
  <c r="BE649" i="1"/>
  <c r="BE35" i="1"/>
  <c r="BE207" i="1"/>
  <c r="BE247" i="1"/>
  <c r="BE340" i="1"/>
  <c r="BE386" i="1"/>
  <c r="BE447" i="1"/>
  <c r="BE533" i="1"/>
  <c r="BE513" i="1"/>
  <c r="BE669" i="1"/>
  <c r="BE272" i="1"/>
  <c r="BE543" i="1"/>
  <c r="BE682" i="1"/>
  <c r="BE24" i="1"/>
  <c r="BE43" i="1"/>
  <c r="BE78" i="1"/>
  <c r="BE107" i="1"/>
  <c r="BE82" i="1"/>
  <c r="BE148" i="1"/>
  <c r="BE103" i="1"/>
  <c r="BE187" i="1"/>
  <c r="BE213" i="1"/>
  <c r="BE223" i="1"/>
  <c r="BE243" i="1"/>
  <c r="BE231" i="1"/>
  <c r="BE282" i="1"/>
  <c r="BE253" i="1"/>
  <c r="BE270" i="1"/>
  <c r="BE336" i="1"/>
  <c r="BE303" i="1"/>
  <c r="BE352" i="1"/>
  <c r="BE406" i="1"/>
  <c r="BE396" i="1"/>
  <c r="BE487" i="1"/>
  <c r="BE473" i="1"/>
  <c r="BE465" i="1"/>
  <c r="BE491" i="1"/>
  <c r="BE564" i="1"/>
  <c r="BE504" i="1"/>
  <c r="BE544" i="1"/>
  <c r="BE583" i="1"/>
  <c r="BE591" i="1"/>
  <c r="BE641" i="1"/>
  <c r="BE608" i="1"/>
  <c r="BE41" i="1"/>
  <c r="BE49" i="1"/>
  <c r="BE60" i="1"/>
  <c r="BE26" i="1"/>
  <c r="BE104" i="1"/>
  <c r="BE135" i="1"/>
  <c r="BE98" i="1"/>
  <c r="BE175" i="1"/>
  <c r="BE117" i="1"/>
  <c r="BE185" i="1"/>
  <c r="BE196" i="1"/>
  <c r="BE267" i="1"/>
  <c r="BE237" i="1"/>
  <c r="BE261" i="1"/>
  <c r="BE233" i="1"/>
  <c r="BE307" i="1"/>
  <c r="BE285" i="1"/>
  <c r="BE341" i="1"/>
  <c r="BE376" i="1"/>
  <c r="BE309" i="1"/>
  <c r="BE383" i="1"/>
  <c r="BE367" i="1"/>
  <c r="BE328" i="1"/>
  <c r="BE459" i="1"/>
  <c r="BE468" i="1"/>
  <c r="BE511" i="1"/>
  <c r="BE463" i="1"/>
  <c r="BE539" i="1"/>
  <c r="BE522" i="1"/>
  <c r="BE549" i="1"/>
  <c r="BE515" i="1"/>
  <c r="BE525" i="1"/>
  <c r="BE582" i="1"/>
  <c r="BE640" i="1"/>
  <c r="BE630" i="1"/>
  <c r="BE659" i="1"/>
  <c r="BE553" i="1"/>
  <c r="BE673" i="1"/>
  <c r="BE668" i="1"/>
  <c r="BE579" i="1"/>
  <c r="BE52" i="1"/>
  <c r="BE56" i="1"/>
  <c r="BE55" i="1"/>
  <c r="BE40" i="1"/>
  <c r="BE69" i="1"/>
  <c r="BE124" i="1"/>
  <c r="BE155" i="1"/>
  <c r="BE158" i="1"/>
  <c r="BE162" i="1"/>
  <c r="BE202" i="1"/>
  <c r="BE203" i="1"/>
  <c r="BE205" i="1"/>
  <c r="BE245" i="1"/>
  <c r="BE273" i="1"/>
  <c r="BE232" i="1"/>
  <c r="BE315" i="1"/>
  <c r="BE317" i="1"/>
  <c r="BE349" i="1"/>
  <c r="BE384" i="1"/>
  <c r="BE344" i="1"/>
  <c r="BE397" i="1"/>
  <c r="BE391" i="1"/>
  <c r="BE374" i="1"/>
  <c r="BE335" i="1"/>
  <c r="BE482" i="1"/>
  <c r="BE394" i="1"/>
  <c r="BE477" i="1"/>
  <c r="BE547" i="1"/>
  <c r="BE530" i="1"/>
  <c r="BE573" i="1"/>
  <c r="BE527" i="1"/>
  <c r="BE551" i="1"/>
  <c r="BE590" i="1"/>
  <c r="BE648" i="1"/>
  <c r="BE556" i="1"/>
  <c r="BE638" i="1"/>
  <c r="BE681" i="1"/>
  <c r="BE694" i="1"/>
  <c r="BE686" i="1"/>
  <c r="BE21" i="1"/>
  <c r="BE64" i="1"/>
  <c r="BE66" i="1"/>
  <c r="BE77" i="1"/>
  <c r="BE111" i="1"/>
  <c r="BE133" i="1"/>
  <c r="BE163" i="1"/>
  <c r="BE145" i="1"/>
  <c r="BE181" i="1"/>
  <c r="BE137" i="1"/>
  <c r="BE153" i="1"/>
  <c r="BE224" i="1"/>
  <c r="BE219" i="1"/>
  <c r="BE255" i="1"/>
  <c r="BE262" i="1"/>
  <c r="BE323" i="1"/>
  <c r="BE265" i="1"/>
  <c r="BE268" i="1"/>
  <c r="BE392" i="1"/>
  <c r="BE353" i="1"/>
  <c r="BE404" i="1"/>
  <c r="BE385" i="1"/>
  <c r="BE377" i="1"/>
  <c r="BE417" i="1"/>
  <c r="BE490" i="1"/>
  <c r="BE402" i="1"/>
  <c r="BE452" i="1"/>
  <c r="BE555" i="1"/>
  <c r="BE538" i="1"/>
  <c r="BE540" i="1"/>
  <c r="BE568" i="1"/>
  <c r="BE656" i="1"/>
  <c r="BE615" i="1"/>
  <c r="BE664" i="1"/>
  <c r="BE651" i="1"/>
  <c r="BE697" i="1"/>
  <c r="BE676" i="1"/>
  <c r="BE575" i="1"/>
  <c r="BE9" i="1"/>
  <c r="BE191" i="1"/>
  <c r="BE498" i="1"/>
  <c r="BE561" i="1"/>
  <c r="BE560" i="1"/>
  <c r="BE643" i="1"/>
  <c r="BE141" i="1"/>
  <c r="BE230" i="1"/>
  <c r="BE316" i="1"/>
  <c r="BE403" i="1"/>
  <c r="BE489" i="1"/>
  <c r="BE567" i="1"/>
  <c r="BE600" i="1"/>
  <c r="BE674" i="1"/>
  <c r="BE13" i="1"/>
  <c r="BE28" i="1"/>
  <c r="BE76" i="1"/>
  <c r="BE93" i="1"/>
  <c r="BE122" i="1"/>
  <c r="BE152" i="1"/>
  <c r="BE151" i="1"/>
  <c r="BE169" i="1"/>
  <c r="BE228" i="1"/>
  <c r="BE240" i="1"/>
  <c r="BE275" i="1"/>
  <c r="BE287" i="1"/>
  <c r="BE330" i="1"/>
  <c r="BE360" i="1"/>
  <c r="BE428" i="1"/>
  <c r="BE422" i="1"/>
  <c r="BE514" i="1"/>
  <c r="BE492" i="1"/>
  <c r="BE562" i="1"/>
  <c r="BE570" i="1"/>
  <c r="BE499" i="1"/>
  <c r="BE619" i="1"/>
  <c r="BE609" i="1"/>
  <c r="BE688" i="1"/>
  <c r="BE611" i="1"/>
  <c r="BE690" i="1"/>
  <c r="BE372" i="1"/>
  <c r="BE592" i="1"/>
  <c r="BE51" i="1"/>
  <c r="BE20" i="1"/>
  <c r="BE95" i="1"/>
  <c r="BE100" i="1"/>
  <c r="BE138" i="1"/>
  <c r="BE143" i="1"/>
  <c r="BE168" i="1"/>
  <c r="BE190" i="1"/>
  <c r="BE173" i="1"/>
  <c r="BE234" i="1"/>
  <c r="BE208" i="1"/>
  <c r="BE256" i="1"/>
  <c r="BE235" i="1"/>
  <c r="BE302" i="1"/>
  <c r="BE296" i="1"/>
  <c r="BE346" i="1"/>
  <c r="BE359" i="1"/>
  <c r="BE380" i="1"/>
  <c r="BE427" i="1"/>
  <c r="BE446" i="1"/>
  <c r="BE432" i="1"/>
  <c r="BE410" i="1"/>
  <c r="BE542" i="1"/>
  <c r="BE442" i="1"/>
  <c r="BE594" i="1"/>
  <c r="BE548" i="1"/>
  <c r="BE493" i="1"/>
  <c r="BE652" i="1"/>
  <c r="BE497" i="1"/>
  <c r="BE699" i="1"/>
  <c r="BE15" i="1"/>
  <c r="BE201" i="1"/>
  <c r="BE354" i="1"/>
  <c r="BE337" i="1"/>
  <c r="BE400" i="1"/>
  <c r="BE485" i="1"/>
  <c r="BE532" i="1"/>
  <c r="BE632" i="1"/>
  <c r="BE650" i="1"/>
  <c r="BE312" i="1"/>
  <c r="BE576" i="1"/>
  <c r="BE11" i="1"/>
  <c r="BE71" i="1"/>
  <c r="BE75" i="1"/>
  <c r="BE79" i="1"/>
  <c r="BE85" i="1"/>
  <c r="BE118" i="1"/>
  <c r="BE125" i="1"/>
  <c r="BE129" i="1"/>
  <c r="BE139" i="1"/>
  <c r="BE188" i="1"/>
  <c r="BE193" i="1"/>
  <c r="BE236" i="1"/>
  <c r="BE288" i="1"/>
  <c r="BE322" i="1"/>
  <c r="BE324" i="1"/>
  <c r="BE239" i="1"/>
  <c r="BE326" i="1"/>
  <c r="BE409" i="1"/>
  <c r="BE434" i="1"/>
  <c r="BE426" i="1"/>
  <c r="BE566" i="1"/>
  <c r="BE528" i="1"/>
  <c r="BE505" i="1"/>
  <c r="BE618" i="1"/>
  <c r="BE584" i="1"/>
  <c r="BE642" i="1"/>
  <c r="BE661" i="1"/>
  <c r="BE700" i="1"/>
  <c r="BE369" i="1"/>
  <c r="BE628" i="1"/>
  <c r="BE65" i="1"/>
  <c r="BE37" i="1"/>
  <c r="BE62" i="1"/>
  <c r="BE12" i="1"/>
  <c r="BE108" i="1"/>
  <c r="BE140" i="1"/>
  <c r="BE147" i="1"/>
  <c r="BE179" i="1"/>
  <c r="BE180" i="1"/>
  <c r="BE215" i="1"/>
  <c r="BE216" i="1"/>
  <c r="BE214" i="1"/>
  <c r="BE274" i="1"/>
  <c r="BE284" i="1"/>
  <c r="BE257" i="1"/>
  <c r="BE305" i="1"/>
  <c r="BE342" i="1"/>
  <c r="BE379" i="1"/>
  <c r="BE378" i="1"/>
  <c r="BE398" i="1"/>
  <c r="BE479" i="1"/>
  <c r="BE431" i="1"/>
  <c r="BE458" i="1"/>
  <c r="BE453" i="1"/>
  <c r="BE634" i="1"/>
  <c r="BE516" i="1"/>
  <c r="BE460" i="1"/>
  <c r="BE571" i="1"/>
  <c r="BE677" i="1"/>
  <c r="BE639" i="1"/>
  <c r="BE435" i="1"/>
  <c r="BE617" i="1"/>
  <c r="BD297" i="1"/>
  <c r="BD654" i="1"/>
  <c r="BD110" i="1"/>
  <c r="BD501" i="1"/>
  <c r="BD314" i="1"/>
  <c r="BD229" i="1"/>
  <c r="BD484" i="1"/>
  <c r="BD246" i="1"/>
  <c r="BD620" i="1"/>
  <c r="BD399" i="1"/>
  <c r="BD671" i="1"/>
  <c r="BB7" i="1"/>
  <c r="AV17" i="10" s="1"/>
  <c r="BD331" i="1"/>
  <c r="BD212" i="1"/>
  <c r="BB8" i="1" l="1"/>
  <c r="AV13" i="10"/>
  <c r="AV15" i="10" s="1"/>
  <c r="BJ5" i="8"/>
  <c r="BE90" i="1"/>
  <c r="BC7" i="1"/>
  <c r="AW17" i="10" s="1"/>
  <c r="BK7" i="8"/>
  <c r="BK5" i="8" s="1"/>
  <c r="BD44" i="1"/>
  <c r="BE54" i="1"/>
  <c r="BE39" i="1"/>
  <c r="BM518" i="8"/>
  <c r="BM72" i="8"/>
  <c r="BM81" i="8"/>
  <c r="BM484" i="8"/>
  <c r="BM90" i="8"/>
  <c r="BM34" i="8"/>
  <c r="BM416" i="8"/>
  <c r="BM569" i="8"/>
  <c r="BM178" i="8"/>
  <c r="BM161" i="8"/>
  <c r="BM586" i="8"/>
  <c r="BM144" i="8"/>
  <c r="BM110" i="8"/>
  <c r="BM467" i="8"/>
  <c r="BM246" i="8"/>
  <c r="BM501" i="8"/>
  <c r="BM637" i="8"/>
  <c r="BO703" i="8"/>
  <c r="BO687" i="8"/>
  <c r="BO693" i="8"/>
  <c r="BO697" i="8"/>
  <c r="BO691" i="8"/>
  <c r="BO685" i="8"/>
  <c r="BO678" i="8"/>
  <c r="BO670" i="8"/>
  <c r="BO701" i="8"/>
  <c r="BO699" i="8"/>
  <c r="BO688" i="8"/>
  <c r="BO659" i="8"/>
  <c r="BO651" i="8"/>
  <c r="BO692" i="8"/>
  <c r="BO676" i="8"/>
  <c r="BO664" i="8"/>
  <c r="BO657" i="8"/>
  <c r="BO661" i="8"/>
  <c r="BO653" i="8"/>
  <c r="BO648" i="8"/>
  <c r="BO632" i="8"/>
  <c r="BO700" i="8"/>
  <c r="BO686" i="8"/>
  <c r="BO675" i="8"/>
  <c r="BO667" i="8"/>
  <c r="BO638" i="8"/>
  <c r="BO622" i="8"/>
  <c r="BO606" i="8"/>
  <c r="BO698" i="8"/>
  <c r="BO690" i="8"/>
  <c r="BO683" i="8"/>
  <c r="BO674" i="8"/>
  <c r="BO666" i="8"/>
  <c r="BO696" i="8"/>
  <c r="BO680" i="8"/>
  <c r="BO679" i="8"/>
  <c r="BO631" i="8"/>
  <c r="BO612" i="8"/>
  <c r="BO668" i="8"/>
  <c r="BO681" i="8"/>
  <c r="BO652" i="8"/>
  <c r="BO639" i="8"/>
  <c r="BO627" i="8"/>
  <c r="BO649" i="8"/>
  <c r="BO641" i="8"/>
  <c r="BO669" i="8"/>
  <c r="BO665" i="8"/>
  <c r="BO656" i="8"/>
  <c r="BO610" i="8"/>
  <c r="BO592" i="8"/>
  <c r="BO576" i="8"/>
  <c r="BO645" i="8"/>
  <c r="BO602" i="8"/>
  <c r="BO587" i="8"/>
  <c r="BO694" i="8"/>
  <c r="BO629" i="8"/>
  <c r="BO616" i="8"/>
  <c r="BO660" i="8"/>
  <c r="BO609" i="8"/>
  <c r="BO593" i="8"/>
  <c r="BO577" i="8"/>
  <c r="BO673" i="8"/>
  <c r="BO672" i="8"/>
  <c r="BO617" i="8"/>
  <c r="BO598" i="8"/>
  <c r="BO588" i="8"/>
  <c r="BO565" i="8"/>
  <c r="BO551" i="8"/>
  <c r="BO677" i="8"/>
  <c r="BO635" i="8"/>
  <c r="BO702" i="8"/>
  <c r="BO646" i="8"/>
  <c r="BO643" i="8"/>
  <c r="BO614" i="8"/>
  <c r="BO597" i="8"/>
  <c r="BO630" i="8"/>
  <c r="BO626" i="8"/>
  <c r="BO621" i="8"/>
  <c r="BO605" i="8"/>
  <c r="BO601" i="8"/>
  <c r="BO594" i="8"/>
  <c r="BO583" i="8"/>
  <c r="BO573" i="8"/>
  <c r="BO536" i="8"/>
  <c r="BO520" i="8"/>
  <c r="BO504" i="8"/>
  <c r="BO633" i="8"/>
  <c r="BO560" i="8"/>
  <c r="BO553" i="8"/>
  <c r="BO644" i="8"/>
  <c r="BO642" i="8"/>
  <c r="BO636" i="8"/>
  <c r="BO558" i="8"/>
  <c r="BO537" i="8"/>
  <c r="BO521" i="8"/>
  <c r="BO505" i="8"/>
  <c r="BO489" i="8"/>
  <c r="BO640" i="8"/>
  <c r="BO604" i="8"/>
  <c r="BO584" i="8"/>
  <c r="BO578" i="8"/>
  <c r="BO568" i="8"/>
  <c r="BO540" i="8"/>
  <c r="BO532" i="8"/>
  <c r="BO509" i="8"/>
  <c r="BO503" i="8"/>
  <c r="BO478" i="8"/>
  <c r="BO462" i="8"/>
  <c r="BO446" i="8"/>
  <c r="BO655" i="8"/>
  <c r="BO564" i="8"/>
  <c r="BO539" i="8"/>
  <c r="BO634" i="8"/>
  <c r="BO624" i="8"/>
  <c r="BO619" i="8"/>
  <c r="BO572" i="8"/>
  <c r="BO479" i="8"/>
  <c r="BO463" i="8"/>
  <c r="BO447" i="8"/>
  <c r="BO431" i="8"/>
  <c r="BO546" i="8"/>
  <c r="BO542" i="8"/>
  <c r="BO526" i="8"/>
  <c r="BO506" i="8"/>
  <c r="BO472" i="8"/>
  <c r="BO466" i="8"/>
  <c r="BO460" i="8"/>
  <c r="BO422" i="8"/>
  <c r="BO405" i="8"/>
  <c r="BO615" i="8"/>
  <c r="BO580" i="8"/>
  <c r="BO579" i="8"/>
  <c r="BO562" i="8"/>
  <c r="BO522" i="8"/>
  <c r="BO507" i="8"/>
  <c r="BO684" i="8"/>
  <c r="BO559" i="8"/>
  <c r="BO556" i="8"/>
  <c r="BO538" i="8"/>
  <c r="BO628" i="8"/>
  <c r="BO613" i="8"/>
  <c r="BO575" i="8"/>
  <c r="BO523" i="8"/>
  <c r="BO483" i="8"/>
  <c r="BO477" i="8"/>
  <c r="BO474" i="8"/>
  <c r="BO451" i="8"/>
  <c r="BO445" i="8"/>
  <c r="BO439" i="8"/>
  <c r="BO432" i="8"/>
  <c r="BO420" i="8"/>
  <c r="BO406" i="8"/>
  <c r="BO390" i="8"/>
  <c r="BO374" i="8"/>
  <c r="BO647" i="8"/>
  <c r="BO623" i="8"/>
  <c r="BO600" i="8"/>
  <c r="BO531" i="8"/>
  <c r="BO527" i="8"/>
  <c r="BO510" i="8"/>
  <c r="BO480" i="8"/>
  <c r="BO469" i="8"/>
  <c r="BO459" i="8"/>
  <c r="BO444" i="8"/>
  <c r="BO436" i="8"/>
  <c r="BO428" i="8"/>
  <c r="BO421" i="8"/>
  <c r="BO414" i="8"/>
  <c r="BO411" i="8"/>
  <c r="BO408" i="8"/>
  <c r="BO402" i="8"/>
  <c r="BO385" i="8"/>
  <c r="BO366" i="8"/>
  <c r="BO611" i="8"/>
  <c r="BO599" i="8"/>
  <c r="BO581" i="8"/>
  <c r="BO497" i="8"/>
  <c r="BO486" i="8"/>
  <c r="BO442" i="8"/>
  <c r="BO435" i="8"/>
  <c r="BO378" i="8"/>
  <c r="BO371" i="8"/>
  <c r="BO658" i="8"/>
  <c r="BO618" i="8"/>
  <c r="BO557" i="8"/>
  <c r="BO502" i="8"/>
  <c r="BO493" i="8"/>
  <c r="BO591" i="8"/>
  <c r="BO566" i="8"/>
  <c r="BO548" i="8"/>
  <c r="BO515" i="8"/>
  <c r="BO427" i="8"/>
  <c r="BO393" i="8"/>
  <c r="BO383" i="8"/>
  <c r="BO625" i="8"/>
  <c r="BO571" i="8"/>
  <c r="BO471" i="8"/>
  <c r="BO396" i="8"/>
  <c r="BO360" i="8"/>
  <c r="BO344" i="8"/>
  <c r="BO328" i="8"/>
  <c r="BO312" i="8"/>
  <c r="BO296" i="8"/>
  <c r="BO264" i="8"/>
  <c r="BO248" i="8"/>
  <c r="BO232" i="8"/>
  <c r="BO216" i="8"/>
  <c r="BO200" i="8"/>
  <c r="BO184" i="8"/>
  <c r="BO168" i="8"/>
  <c r="BO152" i="8"/>
  <c r="BO596" i="8"/>
  <c r="BO595" i="8"/>
  <c r="BO567" i="8"/>
  <c r="BO457" i="8"/>
  <c r="BO429" i="8"/>
  <c r="BO418" i="8"/>
  <c r="BO388" i="8"/>
  <c r="BO387" i="8"/>
  <c r="BO362" i="8"/>
  <c r="BO355" i="8"/>
  <c r="BO339" i="8"/>
  <c r="BO323" i="8"/>
  <c r="BO307" i="8"/>
  <c r="BO291" i="8"/>
  <c r="BO275" i="8"/>
  <c r="BO259" i="8"/>
  <c r="BO243" i="8"/>
  <c r="BO227" i="8"/>
  <c r="BO211" i="8"/>
  <c r="BO179" i="8"/>
  <c r="BO163" i="8"/>
  <c r="BO147" i="8"/>
  <c r="BO608" i="8"/>
  <c r="BO561" i="8"/>
  <c r="BO529" i="8"/>
  <c r="BO485" i="8"/>
  <c r="BO475" i="8"/>
  <c r="BO453" i="8"/>
  <c r="BO443" i="8"/>
  <c r="BO570" i="8"/>
  <c r="BO563" i="8"/>
  <c r="BO550" i="8"/>
  <c r="BO547" i="8"/>
  <c r="BO513" i="8"/>
  <c r="BO508" i="8"/>
  <c r="BO487" i="8"/>
  <c r="BO482" i="8"/>
  <c r="BO481" i="8"/>
  <c r="BO461" i="8"/>
  <c r="BO434" i="8"/>
  <c r="BO425" i="8"/>
  <c r="BO404" i="8"/>
  <c r="BO400" i="8"/>
  <c r="BO389" i="8"/>
  <c r="BO372" i="8"/>
  <c r="BO345" i="8"/>
  <c r="BO329" i="8"/>
  <c r="BO313" i="8"/>
  <c r="BO281" i="8"/>
  <c r="BO265" i="8"/>
  <c r="BO249" i="8"/>
  <c r="BO233" i="8"/>
  <c r="BO217" i="8"/>
  <c r="BO201" i="8"/>
  <c r="BO185" i="8"/>
  <c r="BO169" i="8"/>
  <c r="BO153" i="8"/>
  <c r="BO574" i="8"/>
  <c r="BO555" i="8"/>
  <c r="BO519" i="8"/>
  <c r="BO495" i="8"/>
  <c r="BO473" i="8"/>
  <c r="BO403" i="8"/>
  <c r="BO398" i="8"/>
  <c r="BO381" i="8"/>
  <c r="BO375" i="8"/>
  <c r="BO368" i="8"/>
  <c r="BO356" i="8"/>
  <c r="BO346" i="8"/>
  <c r="BO338" i="8"/>
  <c r="BO309" i="8"/>
  <c r="BO282" i="8"/>
  <c r="BO274" i="8"/>
  <c r="BO245" i="8"/>
  <c r="BO208" i="8"/>
  <c r="BO199" i="8"/>
  <c r="BO458" i="8"/>
  <c r="BO407" i="8"/>
  <c r="BO384" i="8"/>
  <c r="BO364" i="8"/>
  <c r="BO337" i="8"/>
  <c r="BO301" i="8"/>
  <c r="BO273" i="8"/>
  <c r="BO237" i="8"/>
  <c r="BO207" i="8"/>
  <c r="BO589" i="8"/>
  <c r="BO554" i="8"/>
  <c r="BO525" i="8"/>
  <c r="BO516" i="8"/>
  <c r="BO499" i="8"/>
  <c r="BO488" i="8"/>
  <c r="BO423" i="8"/>
  <c r="BO682" i="8"/>
  <c r="BO549" i="8"/>
  <c r="BO455" i="8"/>
  <c r="BO424" i="8"/>
  <c r="BO397" i="8"/>
  <c r="BO359" i="8"/>
  <c r="BO335" i="8"/>
  <c r="BO326" i="8"/>
  <c r="BO299" i="8"/>
  <c r="BO271" i="8"/>
  <c r="BO262" i="8"/>
  <c r="BO235" i="8"/>
  <c r="BO226" i="8"/>
  <c r="BO650" i="8"/>
  <c r="BO585" i="8"/>
  <c r="BO543" i="8"/>
  <c r="BO524" i="8"/>
  <c r="BO663" i="8"/>
  <c r="BO544" i="8"/>
  <c r="BO662" i="8"/>
  <c r="BO533" i="8"/>
  <c r="BO494" i="8"/>
  <c r="BO582" i="8"/>
  <c r="BO498" i="8"/>
  <c r="BO511" i="8"/>
  <c r="BO541" i="8"/>
  <c r="BO517" i="8"/>
  <c r="BO512" i="8"/>
  <c r="BO491" i="8"/>
  <c r="BO492" i="8"/>
  <c r="BO456" i="8"/>
  <c r="BO534" i="8"/>
  <c r="BO590" i="8"/>
  <c r="BO514" i="8"/>
  <c r="BO438" i="8"/>
  <c r="BO500" i="8"/>
  <c r="BO437" i="8"/>
  <c r="BO449" i="8"/>
  <c r="BO410" i="8"/>
  <c r="BO394" i="8"/>
  <c r="BO454" i="8"/>
  <c r="BO607" i="8"/>
  <c r="BO419" i="8"/>
  <c r="BO417" i="8"/>
  <c r="BO465" i="8"/>
  <c r="BO440" i="8"/>
  <c r="BO357" i="8"/>
  <c r="BO353" i="8"/>
  <c r="BO351" i="8"/>
  <c r="BO496" i="8"/>
  <c r="BO415" i="8"/>
  <c r="BO545" i="8"/>
  <c r="BO452" i="8"/>
  <c r="BO336" i="8"/>
  <c r="BO310" i="8"/>
  <c r="BO308" i="8"/>
  <c r="BO401" i="8"/>
  <c r="BO379" i="8"/>
  <c r="BO376" i="8"/>
  <c r="BO334" i="8"/>
  <c r="BO324" i="8"/>
  <c r="BO430" i="8"/>
  <c r="BO341" i="8"/>
  <c r="BO320" i="8"/>
  <c r="BO315" i="8"/>
  <c r="BO306" i="8"/>
  <c r="BO470" i="8"/>
  <c r="BO441" i="8"/>
  <c r="BO426" i="8"/>
  <c r="BO395" i="8"/>
  <c r="BO377" i="8"/>
  <c r="BO363" i="8"/>
  <c r="BO340" i="8"/>
  <c r="BO268" i="8"/>
  <c r="BO266" i="8"/>
  <c r="BO257" i="8"/>
  <c r="BO255" i="8"/>
  <c r="BO490" i="8"/>
  <c r="BO392" i="8"/>
  <c r="BO349" i="8"/>
  <c r="BO327" i="8"/>
  <c r="BO304" i="8"/>
  <c r="BO300" i="8"/>
  <c r="BO292" i="8"/>
  <c r="BO325" i="8"/>
  <c r="BO464" i="8"/>
  <c r="BO319" i="8"/>
  <c r="BO370" i="8"/>
  <c r="BO530" i="8"/>
  <c r="BO409" i="8"/>
  <c r="BO380" i="8"/>
  <c r="BO373" i="8"/>
  <c r="BO358" i="8"/>
  <c r="BO330" i="8"/>
  <c r="BO302" i="8"/>
  <c r="BO289" i="8"/>
  <c r="BO176" i="8"/>
  <c r="BO167" i="8"/>
  <c r="BO354" i="8"/>
  <c r="BO332" i="8"/>
  <c r="BO240" i="8"/>
  <c r="BO230" i="8"/>
  <c r="BO203" i="8"/>
  <c r="BO175" i="8"/>
  <c r="BO166" i="8"/>
  <c r="BO412" i="8"/>
  <c r="BO350" i="8"/>
  <c r="BO317" i="8"/>
  <c r="BO303" i="8"/>
  <c r="BO290" i="8"/>
  <c r="BO287" i="8"/>
  <c r="BO285" i="8"/>
  <c r="BO241" i="8"/>
  <c r="BO204" i="8"/>
  <c r="BO194" i="8"/>
  <c r="BO180" i="8"/>
  <c r="BO158" i="8"/>
  <c r="BO148" i="8"/>
  <c r="BO140" i="8"/>
  <c r="BO135" i="8"/>
  <c r="BO119" i="8"/>
  <c r="BO103" i="8"/>
  <c r="BO468" i="8"/>
  <c r="BO322" i="8"/>
  <c r="BO295" i="8"/>
  <c r="BO270" i="8"/>
  <c r="BO231" i="8"/>
  <c r="BO191" i="8"/>
  <c r="BO187" i="8"/>
  <c r="BO139" i="8"/>
  <c r="BO130" i="8"/>
  <c r="BO114" i="8"/>
  <c r="BO260" i="8"/>
  <c r="BO218" i="8"/>
  <c r="BO294" i="8"/>
  <c r="BO236" i="8"/>
  <c r="BO181" i="8"/>
  <c r="BO171" i="8"/>
  <c r="BO137" i="8"/>
  <c r="BO131" i="8"/>
  <c r="BO91" i="8"/>
  <c r="BO75" i="8"/>
  <c r="BO59" i="8"/>
  <c r="BO258" i="8"/>
  <c r="BO247" i="8"/>
  <c r="BO244" i="8"/>
  <c r="BO219" i="8"/>
  <c r="BO145" i="8"/>
  <c r="BO141" i="8"/>
  <c r="BO134" i="8"/>
  <c r="BO318" i="8"/>
  <c r="BO293" i="8"/>
  <c r="BO278" i="8"/>
  <c r="BO272" i="8"/>
  <c r="BO267" i="8"/>
  <c r="BO190" i="8"/>
  <c r="BO186" i="8"/>
  <c r="BO173" i="8"/>
  <c r="BO164" i="8"/>
  <c r="BO160" i="8"/>
  <c r="BO142" i="8"/>
  <c r="BO107" i="8"/>
  <c r="BO87" i="8"/>
  <c r="BO71" i="8"/>
  <c r="BO347" i="8"/>
  <c r="BO238" i="8"/>
  <c r="BO228" i="8"/>
  <c r="BO223" i="8"/>
  <c r="BO221" i="8"/>
  <c r="BO157" i="8"/>
  <c r="BO116" i="8"/>
  <c r="BO112" i="8"/>
  <c r="BO101" i="8"/>
  <c r="BO43" i="8"/>
  <c r="BO298" i="8"/>
  <c r="BO284" i="8"/>
  <c r="BO253" i="8"/>
  <c r="BO250" i="8"/>
  <c r="BO213" i="8"/>
  <c r="BO197" i="8"/>
  <c r="BO192" i="8"/>
  <c r="BO162" i="8"/>
  <c r="BO105" i="8"/>
  <c r="BO104" i="8"/>
  <c r="BO100" i="8"/>
  <c r="BO92" i="8"/>
  <c r="BO89" i="8"/>
  <c r="BO66" i="8"/>
  <c r="BO38" i="8"/>
  <c r="BO198" i="8"/>
  <c r="BO156" i="8"/>
  <c r="BO476" i="8"/>
  <c r="BO239" i="8"/>
  <c r="BO196" i="8"/>
  <c r="BO174" i="8"/>
  <c r="BO132" i="8"/>
  <c r="BO121" i="8"/>
  <c r="BO88" i="8"/>
  <c r="BO70" i="8"/>
  <c r="BO37" i="8"/>
  <c r="BO31" i="8"/>
  <c r="BO24" i="8"/>
  <c r="BO316" i="8"/>
  <c r="BO74" i="8"/>
  <c r="BO256" i="8"/>
  <c r="BO251" i="8"/>
  <c r="BO206" i="8"/>
  <c r="BO126" i="8"/>
  <c r="BO113" i="8"/>
  <c r="BO95" i="8"/>
  <c r="BO73" i="8"/>
  <c r="BO62" i="8"/>
  <c r="BO19" i="8"/>
  <c r="BO342" i="8"/>
  <c r="BO305" i="8"/>
  <c r="BO225" i="8"/>
  <c r="BO151" i="8"/>
  <c r="BO69" i="8"/>
  <c r="BO57" i="8"/>
  <c r="BO361" i="8"/>
  <c r="BO202" i="8"/>
  <c r="BO177" i="8"/>
  <c r="BO146" i="8"/>
  <c r="BO115" i="8"/>
  <c r="BO61" i="8"/>
  <c r="BO33" i="8"/>
  <c r="BO20" i="8"/>
  <c r="BO386" i="8"/>
  <c r="BO352" i="8"/>
  <c r="BO220" i="8"/>
  <c r="BO125" i="8"/>
  <c r="BO120" i="8"/>
  <c r="BO108" i="8"/>
  <c r="BO96" i="8"/>
  <c r="BO68" i="8"/>
  <c r="BO52" i="8"/>
  <c r="BO10" i="8"/>
  <c r="BO93" i="8"/>
  <c r="BO84" i="8"/>
  <c r="BO65" i="8"/>
  <c r="BO311" i="8"/>
  <c r="BO170" i="8"/>
  <c r="BO133" i="8"/>
  <c r="BO79" i="8"/>
  <c r="BO48" i="8"/>
  <c r="BO413" i="8"/>
  <c r="BO367" i="8"/>
  <c r="BO279" i="8"/>
  <c r="BO205" i="8"/>
  <c r="BO9" i="8"/>
  <c r="BO214" i="8"/>
  <c r="BO150" i="8"/>
  <c r="BO94" i="8"/>
  <c r="BO42" i="8"/>
  <c r="BO27" i="8"/>
  <c r="BO18" i="8"/>
  <c r="BO391" i="8"/>
  <c r="BO276" i="8"/>
  <c r="BO269" i="8"/>
  <c r="BO254" i="8"/>
  <c r="BO222" i="8"/>
  <c r="BO83" i="8"/>
  <c r="BO78" i="8"/>
  <c r="BO35" i="8"/>
  <c r="BO26" i="8"/>
  <c r="BO17" i="8"/>
  <c r="BO333" i="8"/>
  <c r="BO224" i="8"/>
  <c r="BO215" i="8"/>
  <c r="BO155" i="8"/>
  <c r="BO77" i="8"/>
  <c r="BO46" i="8"/>
  <c r="BO25" i="8"/>
  <c r="BO288" i="8"/>
  <c r="BO286" i="8"/>
  <c r="BO277" i="8"/>
  <c r="BO165" i="8"/>
  <c r="BO111" i="8"/>
  <c r="BO53" i="8"/>
  <c r="BO51" i="8"/>
  <c r="BO32" i="8"/>
  <c r="BO15" i="8"/>
  <c r="BO189" i="8"/>
  <c r="BO117" i="8"/>
  <c r="BO82" i="8"/>
  <c r="BO64" i="8"/>
  <c r="BO283" i="8"/>
  <c r="BO86" i="8"/>
  <c r="BO49" i="8"/>
  <c r="BO343" i="8"/>
  <c r="BO321" i="8"/>
  <c r="BO136" i="8"/>
  <c r="BO58" i="8"/>
  <c r="BO448" i="8"/>
  <c r="BO122" i="8"/>
  <c r="BO23" i="8"/>
  <c r="BO234" i="8"/>
  <c r="BO128" i="8"/>
  <c r="BO85" i="8"/>
  <c r="BO172" i="8"/>
  <c r="BO159" i="8"/>
  <c r="BO123" i="8"/>
  <c r="BO60" i="8"/>
  <c r="BO55" i="8"/>
  <c r="BO30" i="8"/>
  <c r="BO188" i="8"/>
  <c r="BO154" i="8"/>
  <c r="BO143" i="8"/>
  <c r="BO28" i="8"/>
  <c r="BO183" i="8"/>
  <c r="BO13" i="8"/>
  <c r="BO242" i="8"/>
  <c r="BO210" i="8"/>
  <c r="BO16" i="8"/>
  <c r="BO29" i="8"/>
  <c r="BO369" i="8"/>
  <c r="BO98" i="8"/>
  <c r="BO124" i="8"/>
  <c r="BO41" i="8"/>
  <c r="BO40" i="8"/>
  <c r="BO12" i="8"/>
  <c r="BO182" i="8"/>
  <c r="BO149" i="8"/>
  <c r="BO56" i="8"/>
  <c r="BO138" i="8"/>
  <c r="BO97" i="8"/>
  <c r="BO47" i="8"/>
  <c r="BO209" i="8"/>
  <c r="BO193" i="8"/>
  <c r="BO252" i="8"/>
  <c r="BO76" i="8"/>
  <c r="BO102" i="8"/>
  <c r="BO129" i="8"/>
  <c r="BO22" i="8"/>
  <c r="BO261" i="8"/>
  <c r="BO36" i="8"/>
  <c r="BO118" i="8"/>
  <c r="BO50" i="8"/>
  <c r="BO528" i="8"/>
  <c r="BO14" i="8"/>
  <c r="BO11" i="8"/>
  <c r="BO67" i="8"/>
  <c r="BO106" i="8"/>
  <c r="BO80" i="8"/>
  <c r="BO21" i="8"/>
  <c r="BM654" i="8"/>
  <c r="BM620" i="8"/>
  <c r="BM127" i="8"/>
  <c r="BM695" i="8"/>
  <c r="BM314" i="8"/>
  <c r="BM348" i="8"/>
  <c r="BM689" i="8"/>
  <c r="BM382" i="8"/>
  <c r="BM99" i="8"/>
  <c r="BM399" i="8"/>
  <c r="BL44" i="8"/>
  <c r="BM297" i="8"/>
  <c r="BM39" i="8"/>
  <c r="BM280" i="8"/>
  <c r="BM433" i="8"/>
  <c r="BM671" i="8"/>
  <c r="BM212" i="8"/>
  <c r="BM54" i="8"/>
  <c r="BL109" i="8"/>
  <c r="BM45" i="8"/>
  <c r="BM195" i="8"/>
  <c r="BM450" i="8"/>
  <c r="BM535" i="8"/>
  <c r="BM365" i="8"/>
  <c r="BN692" i="8"/>
  <c r="BN698" i="8"/>
  <c r="BN682" i="8"/>
  <c r="BN703" i="8"/>
  <c r="BN700" i="8"/>
  <c r="BN694" i="8"/>
  <c r="BN688" i="8"/>
  <c r="BN679" i="8"/>
  <c r="BN675" i="8"/>
  <c r="BN659" i="8"/>
  <c r="BN701" i="8"/>
  <c r="BN699" i="8"/>
  <c r="BN680" i="8"/>
  <c r="BN691" i="8"/>
  <c r="BN668" i="8"/>
  <c r="BN660" i="8"/>
  <c r="BN643" i="8"/>
  <c r="BN627" i="8"/>
  <c r="BN611" i="8"/>
  <c r="BN686" i="8"/>
  <c r="BN681" i="8"/>
  <c r="BN676" i="8"/>
  <c r="BN674" i="8"/>
  <c r="BN663" i="8"/>
  <c r="BN628" i="8"/>
  <c r="BN626" i="8"/>
  <c r="BN619" i="8"/>
  <c r="BN670" i="8"/>
  <c r="BN697" i="8"/>
  <c r="BN690" i="8"/>
  <c r="BN678" i="8"/>
  <c r="BN666" i="8"/>
  <c r="BN656" i="8"/>
  <c r="BN648" i="8"/>
  <c r="BN645" i="8"/>
  <c r="BN651" i="8"/>
  <c r="BN639" i="8"/>
  <c r="BN605" i="8"/>
  <c r="BN657" i="8"/>
  <c r="BN653" i="8"/>
  <c r="BN683" i="8"/>
  <c r="BN661" i="8"/>
  <c r="BN640" i="8"/>
  <c r="BN685" i="8"/>
  <c r="BN684" i="8"/>
  <c r="BN672" i="8"/>
  <c r="BN646" i="8"/>
  <c r="BN597" i="8"/>
  <c r="BN581" i="8"/>
  <c r="BN669" i="8"/>
  <c r="BN665" i="8"/>
  <c r="BN610" i="8"/>
  <c r="BN592" i="8"/>
  <c r="BN687" i="8"/>
  <c r="BN641" i="8"/>
  <c r="BN632" i="8"/>
  <c r="BN629" i="8"/>
  <c r="BN616" i="8"/>
  <c r="BN604" i="8"/>
  <c r="BN598" i="8"/>
  <c r="BN582" i="8"/>
  <c r="BN566" i="8"/>
  <c r="BN652" i="8"/>
  <c r="BN642" i="8"/>
  <c r="BN633" i="8"/>
  <c r="BN631" i="8"/>
  <c r="BN630" i="8"/>
  <c r="BN612" i="8"/>
  <c r="BN556" i="8"/>
  <c r="BN673" i="8"/>
  <c r="BN617" i="8"/>
  <c r="BN609" i="8"/>
  <c r="BN677" i="8"/>
  <c r="BN702" i="8"/>
  <c r="BN667" i="8"/>
  <c r="BN634" i="8"/>
  <c r="BN623" i="8"/>
  <c r="BN607" i="8"/>
  <c r="BN590" i="8"/>
  <c r="BN555" i="8"/>
  <c r="BN548" i="8"/>
  <c r="BN541" i="8"/>
  <c r="BN525" i="8"/>
  <c r="BN509" i="8"/>
  <c r="BN621" i="8"/>
  <c r="BN601" i="8"/>
  <c r="BN594" i="8"/>
  <c r="BN583" i="8"/>
  <c r="BN573" i="8"/>
  <c r="BN536" i="8"/>
  <c r="BN638" i="8"/>
  <c r="BN644" i="8"/>
  <c r="BN587" i="8"/>
  <c r="BN572" i="8"/>
  <c r="BN546" i="8"/>
  <c r="BN542" i="8"/>
  <c r="BN526" i="8"/>
  <c r="BN510" i="8"/>
  <c r="BN494" i="8"/>
  <c r="BN662" i="8"/>
  <c r="BN658" i="8"/>
  <c r="BN650" i="8"/>
  <c r="BN615" i="8"/>
  <c r="BN589" i="8"/>
  <c r="BN515" i="8"/>
  <c r="BN512" i="8"/>
  <c r="BN506" i="8"/>
  <c r="BN500" i="8"/>
  <c r="BN493" i="8"/>
  <c r="BN486" i="8"/>
  <c r="BN483" i="8"/>
  <c r="BN451" i="8"/>
  <c r="BN593" i="8"/>
  <c r="BN584" i="8"/>
  <c r="BN578" i="8"/>
  <c r="BN576" i="8"/>
  <c r="BN568" i="8"/>
  <c r="BN540" i="8"/>
  <c r="BN532" i="8"/>
  <c r="BN693" i="8"/>
  <c r="BN655" i="8"/>
  <c r="BN624" i="8"/>
  <c r="BN608" i="8"/>
  <c r="BN574" i="8"/>
  <c r="BN554" i="8"/>
  <c r="BN538" i="8"/>
  <c r="BN529" i="8"/>
  <c r="BN523" i="8"/>
  <c r="BN520" i="8"/>
  <c r="BN517" i="8"/>
  <c r="BN468" i="8"/>
  <c r="BN452" i="8"/>
  <c r="BN436" i="8"/>
  <c r="BN420" i="8"/>
  <c r="BN614" i="8"/>
  <c r="BN490" i="8"/>
  <c r="BN469" i="8"/>
  <c r="BN463" i="8"/>
  <c r="BN429" i="8"/>
  <c r="BN410" i="8"/>
  <c r="BN394" i="8"/>
  <c r="BN649" i="8"/>
  <c r="BN521" i="8"/>
  <c r="BN472" i="8"/>
  <c r="BN466" i="8"/>
  <c r="BN460" i="8"/>
  <c r="BN580" i="8"/>
  <c r="BN579" i="8"/>
  <c r="BN562" i="8"/>
  <c r="BN559" i="8"/>
  <c r="BN551" i="8"/>
  <c r="BN530" i="8"/>
  <c r="BN508" i="8"/>
  <c r="BN480" i="8"/>
  <c r="BN457" i="8"/>
  <c r="BN454" i="8"/>
  <c r="BN448" i="8"/>
  <c r="BN411" i="8"/>
  <c r="BN395" i="8"/>
  <c r="BN379" i="8"/>
  <c r="BN363" i="8"/>
  <c r="BN547" i="8"/>
  <c r="BN495" i="8"/>
  <c r="BN488" i="8"/>
  <c r="BN443" i="8"/>
  <c r="BN373" i="8"/>
  <c r="BN647" i="8"/>
  <c r="BN600" i="8"/>
  <c r="BN539" i="8"/>
  <c r="BN531" i="8"/>
  <c r="BN527" i="8"/>
  <c r="BN505" i="8"/>
  <c r="BN459" i="8"/>
  <c r="BN444" i="8"/>
  <c r="BN428" i="8"/>
  <c r="BN421" i="8"/>
  <c r="BN414" i="8"/>
  <c r="BN408" i="8"/>
  <c r="BN405" i="8"/>
  <c r="BN402" i="8"/>
  <c r="BN385" i="8"/>
  <c r="BN366" i="8"/>
  <c r="BN696" i="8"/>
  <c r="BN636" i="8"/>
  <c r="BN599" i="8"/>
  <c r="BN588" i="8"/>
  <c r="BN497" i="8"/>
  <c r="BN618" i="8"/>
  <c r="BN577" i="8"/>
  <c r="BN557" i="8"/>
  <c r="BN502" i="8"/>
  <c r="BN477" i="8"/>
  <c r="BN473" i="8"/>
  <c r="BN455" i="8"/>
  <c r="BN396" i="8"/>
  <c r="BN390" i="8"/>
  <c r="BN476" i="8"/>
  <c r="BN462" i="8"/>
  <c r="BN438" i="8"/>
  <c r="BN407" i="8"/>
  <c r="BN403" i="8"/>
  <c r="BN367" i="8"/>
  <c r="BN349" i="8"/>
  <c r="BN333" i="8"/>
  <c r="BN317" i="8"/>
  <c r="BN301" i="8"/>
  <c r="BN285" i="8"/>
  <c r="BN269" i="8"/>
  <c r="BN253" i="8"/>
  <c r="BN237" i="8"/>
  <c r="BN221" i="8"/>
  <c r="BN205" i="8"/>
  <c r="BN189" i="8"/>
  <c r="BN173" i="8"/>
  <c r="BN157" i="8"/>
  <c r="BN141" i="8"/>
  <c r="BN625" i="8"/>
  <c r="BN575" i="8"/>
  <c r="BN571" i="8"/>
  <c r="BN558" i="8"/>
  <c r="BN471" i="8"/>
  <c r="BN427" i="8"/>
  <c r="BN360" i="8"/>
  <c r="BN344" i="8"/>
  <c r="BN328" i="8"/>
  <c r="BN312" i="8"/>
  <c r="BN296" i="8"/>
  <c r="BN264" i="8"/>
  <c r="BN248" i="8"/>
  <c r="BN232" i="8"/>
  <c r="BN216" i="8"/>
  <c r="BN200" i="8"/>
  <c r="BN184" i="8"/>
  <c r="BN168" i="8"/>
  <c r="BN152" i="8"/>
  <c r="BN602" i="8"/>
  <c r="BN596" i="8"/>
  <c r="BN595" i="8"/>
  <c r="BN567" i="8"/>
  <c r="BN635" i="8"/>
  <c r="BN561" i="8"/>
  <c r="BN485" i="8"/>
  <c r="BN475" i="8"/>
  <c r="BN453" i="8"/>
  <c r="BN393" i="8"/>
  <c r="BN358" i="8"/>
  <c r="BN350" i="8"/>
  <c r="BN334" i="8"/>
  <c r="BN318" i="8"/>
  <c r="BN302" i="8"/>
  <c r="BN286" i="8"/>
  <c r="BN270" i="8"/>
  <c r="BN254" i="8"/>
  <c r="BN238" i="8"/>
  <c r="BN222" i="8"/>
  <c r="BN206" i="8"/>
  <c r="BN190" i="8"/>
  <c r="BN174" i="8"/>
  <c r="BN158" i="8"/>
  <c r="BN142" i="8"/>
  <c r="BN522" i="8"/>
  <c r="BN511" i="8"/>
  <c r="BN470" i="8"/>
  <c r="BN464" i="8"/>
  <c r="BN461" i="8"/>
  <c r="BN430" i="8"/>
  <c r="BN426" i="8"/>
  <c r="BN425" i="8"/>
  <c r="BN417" i="8"/>
  <c r="BN412" i="8"/>
  <c r="BN389" i="8"/>
  <c r="BN347" i="8"/>
  <c r="BN319" i="8"/>
  <c r="BN310" i="8"/>
  <c r="BN283" i="8"/>
  <c r="BN255" i="8"/>
  <c r="BN218" i="8"/>
  <c r="BN209" i="8"/>
  <c r="BN519" i="8"/>
  <c r="BN445" i="8"/>
  <c r="BN432" i="8"/>
  <c r="BN398" i="8"/>
  <c r="BN381" i="8"/>
  <c r="BN375" i="8"/>
  <c r="BN368" i="8"/>
  <c r="BN356" i="8"/>
  <c r="BN346" i="8"/>
  <c r="BN338" i="8"/>
  <c r="BN309" i="8"/>
  <c r="BN282" i="8"/>
  <c r="BN274" i="8"/>
  <c r="BN245" i="8"/>
  <c r="BN227" i="8"/>
  <c r="BN217" i="8"/>
  <c r="BN208" i="8"/>
  <c r="BN613" i="8"/>
  <c r="BN553" i="8"/>
  <c r="BN474" i="8"/>
  <c r="BN458" i="8"/>
  <c r="BN664" i="8"/>
  <c r="BN516" i="8"/>
  <c r="BN499" i="8"/>
  <c r="BN482" i="8"/>
  <c r="BN431" i="8"/>
  <c r="BN423" i="8"/>
  <c r="BN371" i="8"/>
  <c r="BN357" i="8"/>
  <c r="BN336" i="8"/>
  <c r="BN327" i="8"/>
  <c r="BN308" i="8"/>
  <c r="BN300" i="8"/>
  <c r="BN272" i="8"/>
  <c r="BN244" i="8"/>
  <c r="BN236" i="8"/>
  <c r="BN606" i="8"/>
  <c r="BN550" i="8"/>
  <c r="BN549" i="8"/>
  <c r="BN504" i="8"/>
  <c r="BN537" i="8"/>
  <c r="BN524" i="8"/>
  <c r="BN564" i="8"/>
  <c r="BN528" i="8"/>
  <c r="BN570" i="8"/>
  <c r="BN545" i="8"/>
  <c r="BN543" i="8"/>
  <c r="BN560" i="8"/>
  <c r="BN496" i="8"/>
  <c r="BN544" i="8"/>
  <c r="BN534" i="8"/>
  <c r="BN565" i="8"/>
  <c r="BN533" i="8"/>
  <c r="BN487" i="8"/>
  <c r="BN439" i="8"/>
  <c r="BN418" i="8"/>
  <c r="BN481" i="8"/>
  <c r="BN622" i="8"/>
  <c r="BN503" i="8"/>
  <c r="BN513" i="8"/>
  <c r="BN591" i="8"/>
  <c r="BN563" i="8"/>
  <c r="BN478" i="8"/>
  <c r="BN514" i="8"/>
  <c r="BN456" i="8"/>
  <c r="BN435" i="8"/>
  <c r="BN491" i="8"/>
  <c r="BN489" i="8"/>
  <c r="BN446" i="8"/>
  <c r="BN440" i="8"/>
  <c r="BN434" i="8"/>
  <c r="BN449" i="8"/>
  <c r="BN415" i="8"/>
  <c r="BN585" i="8"/>
  <c r="BN507" i="8"/>
  <c r="BN492" i="8"/>
  <c r="BN447" i="8"/>
  <c r="BN419" i="8"/>
  <c r="BN388" i="8"/>
  <c r="BN479" i="8"/>
  <c r="BN437" i="8"/>
  <c r="BN397" i="8"/>
  <c r="BN384" i="8"/>
  <c r="BN359" i="8"/>
  <c r="BN378" i="8"/>
  <c r="BN441" i="8"/>
  <c r="BN406" i="8"/>
  <c r="BN372" i="8"/>
  <c r="BN354" i="8"/>
  <c r="BN351" i="8"/>
  <c r="BN442" i="8"/>
  <c r="BN342" i="8"/>
  <c r="BN316" i="8"/>
  <c r="BN324" i="8"/>
  <c r="BN311" i="8"/>
  <c r="BN298" i="8"/>
  <c r="BN293" i="8"/>
  <c r="BN288" i="8"/>
  <c r="BN323" i="8"/>
  <c r="BN305" i="8"/>
  <c r="BN290" i="8"/>
  <c r="BN287" i="8"/>
  <c r="BN377" i="8"/>
  <c r="BN340" i="8"/>
  <c r="BN268" i="8"/>
  <c r="BN266" i="8"/>
  <c r="BN257" i="8"/>
  <c r="BN383" i="8"/>
  <c r="BN374" i="8"/>
  <c r="BN335" i="8"/>
  <c r="BN252" i="8"/>
  <c r="BN250" i="8"/>
  <c r="BN224" i="8"/>
  <c r="BN211" i="8"/>
  <c r="BN325" i="8"/>
  <c r="BN361" i="8"/>
  <c r="BN364" i="8"/>
  <c r="BN322" i="8"/>
  <c r="BN307" i="8"/>
  <c r="BN276" i="8"/>
  <c r="BN275" i="8"/>
  <c r="BN251" i="8"/>
  <c r="BN243" i="8"/>
  <c r="BN225" i="8"/>
  <c r="BN220" i="8"/>
  <c r="BN202" i="8"/>
  <c r="BN185" i="8"/>
  <c r="BN177" i="8"/>
  <c r="BN409" i="8"/>
  <c r="BN404" i="8"/>
  <c r="BN380" i="8"/>
  <c r="BN330" i="8"/>
  <c r="BN289" i="8"/>
  <c r="BN176" i="8"/>
  <c r="BN167" i="8"/>
  <c r="BN422" i="8"/>
  <c r="BN172" i="8"/>
  <c r="BN124" i="8"/>
  <c r="BN108" i="8"/>
  <c r="BN424" i="8"/>
  <c r="BN345" i="8"/>
  <c r="BN303" i="8"/>
  <c r="BN273" i="8"/>
  <c r="BN259" i="8"/>
  <c r="BN241" i="8"/>
  <c r="BN240" i="8"/>
  <c r="BN204" i="8"/>
  <c r="BN194" i="8"/>
  <c r="BN180" i="8"/>
  <c r="BN169" i="8"/>
  <c r="BN148" i="8"/>
  <c r="BN140" i="8"/>
  <c r="BN135" i="8"/>
  <c r="BN119" i="8"/>
  <c r="BN386" i="8"/>
  <c r="BN321" i="8"/>
  <c r="BN292" i="8"/>
  <c r="BN271" i="8"/>
  <c r="BN249" i="8"/>
  <c r="BN219" i="8"/>
  <c r="BN387" i="8"/>
  <c r="BN376" i="8"/>
  <c r="BN295" i="8"/>
  <c r="BN215" i="8"/>
  <c r="BN179" i="8"/>
  <c r="BN159" i="8"/>
  <c r="BN111" i="8"/>
  <c r="BN104" i="8"/>
  <c r="BN96" i="8"/>
  <c r="BN80" i="8"/>
  <c r="BN64" i="8"/>
  <c r="BN315" i="8"/>
  <c r="BN294" i="8"/>
  <c r="BN181" i="8"/>
  <c r="BN171" i="8"/>
  <c r="BN137" i="8"/>
  <c r="BN131" i="8"/>
  <c r="BN369" i="8"/>
  <c r="BN337" i="8"/>
  <c r="BN153" i="8"/>
  <c r="BN122" i="8"/>
  <c r="BN116" i="8"/>
  <c r="BN92" i="8"/>
  <c r="BN76" i="8"/>
  <c r="BN401" i="8"/>
  <c r="BN191" i="8"/>
  <c r="BN68" i="8"/>
  <c r="BN61" i="8"/>
  <c r="BN48" i="8"/>
  <c r="BN32" i="8"/>
  <c r="BN233" i="8"/>
  <c r="BN228" i="8"/>
  <c r="BN223" i="8"/>
  <c r="BN201" i="8"/>
  <c r="BN134" i="8"/>
  <c r="BN112" i="8"/>
  <c r="BN101" i="8"/>
  <c r="BN43" i="8"/>
  <c r="BN235" i="8"/>
  <c r="BN230" i="8"/>
  <c r="BN392" i="8"/>
  <c r="BN226" i="8"/>
  <c r="BN213" i="8"/>
  <c r="BN186" i="8"/>
  <c r="BN139" i="8"/>
  <c r="BN136" i="8"/>
  <c r="BN107" i="8"/>
  <c r="BN102" i="8"/>
  <c r="BN87" i="8"/>
  <c r="BN86" i="8"/>
  <c r="BN85" i="8"/>
  <c r="BN46" i="8"/>
  <c r="BN40" i="8"/>
  <c r="BN28" i="8"/>
  <c r="BN13" i="8"/>
  <c r="BN332" i="8"/>
  <c r="BN256" i="8"/>
  <c r="BN89" i="8"/>
  <c r="BN73" i="8"/>
  <c r="BN329" i="8"/>
  <c r="BN284" i="8"/>
  <c r="BN239" i="8"/>
  <c r="BN196" i="8"/>
  <c r="BN156" i="8"/>
  <c r="BN132" i="8"/>
  <c r="BN121" i="8"/>
  <c r="BN88" i="8"/>
  <c r="BN70" i="8"/>
  <c r="BN37" i="8"/>
  <c r="BN31" i="8"/>
  <c r="BN24" i="8"/>
  <c r="BN126" i="8"/>
  <c r="BN113" i="8"/>
  <c r="BN105" i="8"/>
  <c r="BN95" i="8"/>
  <c r="BN62" i="8"/>
  <c r="BN465" i="8"/>
  <c r="BN352" i="8"/>
  <c r="BN313" i="8"/>
  <c r="BN277" i="8"/>
  <c r="BN260" i="8"/>
  <c r="BN128" i="8"/>
  <c r="BN118" i="8"/>
  <c r="BN51" i="8"/>
  <c r="BN25" i="8"/>
  <c r="BN9" i="8"/>
  <c r="BN265" i="8"/>
  <c r="BN261" i="8"/>
  <c r="BN193" i="8"/>
  <c r="BN175" i="8"/>
  <c r="BN130" i="8"/>
  <c r="BN115" i="8"/>
  <c r="BN97" i="8"/>
  <c r="BN75" i="8"/>
  <c r="BN50" i="8"/>
  <c r="BN41" i="8"/>
  <c r="BN11" i="8"/>
  <c r="BN498" i="8"/>
  <c r="BN341" i="8"/>
  <c r="BN339" i="8"/>
  <c r="BN326" i="8"/>
  <c r="BN125" i="8"/>
  <c r="BN120" i="8"/>
  <c r="BN52" i="8"/>
  <c r="BN38" i="8"/>
  <c r="BN19" i="8"/>
  <c r="BN10" i="8"/>
  <c r="BN370" i="8"/>
  <c r="BN304" i="8"/>
  <c r="BN262" i="8"/>
  <c r="BN170" i="8"/>
  <c r="BN145" i="8"/>
  <c r="BN133" i="8"/>
  <c r="BN79" i="8"/>
  <c r="BN413" i="8"/>
  <c r="BN320" i="8"/>
  <c r="BN279" i="8"/>
  <c r="BN258" i="8"/>
  <c r="BN203" i="8"/>
  <c r="BN93" i="8"/>
  <c r="BN84" i="8"/>
  <c r="BN65" i="8"/>
  <c r="BN247" i="8"/>
  <c r="BN214" i="8"/>
  <c r="BN192" i="8"/>
  <c r="BN166" i="8"/>
  <c r="BN163" i="8"/>
  <c r="BN150" i="8"/>
  <c r="BN147" i="8"/>
  <c r="BN94" i="8"/>
  <c r="BN74" i="8"/>
  <c r="BN59" i="8"/>
  <c r="BN42" i="8"/>
  <c r="BN27" i="8"/>
  <c r="BN18" i="8"/>
  <c r="BN391" i="8"/>
  <c r="BN231" i="8"/>
  <c r="BN207" i="8"/>
  <c r="BN199" i="8"/>
  <c r="BN67" i="8"/>
  <c r="BN55" i="8"/>
  <c r="BN16" i="8"/>
  <c r="BN160" i="8"/>
  <c r="BN155" i="8"/>
  <c r="BN77" i="8"/>
  <c r="BN353" i="8"/>
  <c r="BN198" i="8"/>
  <c r="BN165" i="8"/>
  <c r="BN355" i="8"/>
  <c r="BN187" i="8"/>
  <c r="BN56" i="8"/>
  <c r="BN47" i="8"/>
  <c r="BN22" i="8"/>
  <c r="BN78" i="8"/>
  <c r="BN164" i="8"/>
  <c r="BN49" i="8"/>
  <c r="BN343" i="8"/>
  <c r="BN114" i="8"/>
  <c r="BN66" i="8"/>
  <c r="BN306" i="8"/>
  <c r="BN71" i="8"/>
  <c r="BN58" i="8"/>
  <c r="BN299" i="8"/>
  <c r="BN91" i="8"/>
  <c r="BN267" i="8"/>
  <c r="BN210" i="8"/>
  <c r="BN183" i="8"/>
  <c r="BN162" i="8"/>
  <c r="BN151" i="8"/>
  <c r="BN123" i="8"/>
  <c r="BN83" i="8"/>
  <c r="BN69" i="8"/>
  <c r="BN60" i="8"/>
  <c r="BN30" i="8"/>
  <c r="BN15" i="8"/>
  <c r="BN53" i="8"/>
  <c r="BN98" i="8"/>
  <c r="BN182" i="8"/>
  <c r="BN20" i="8"/>
  <c r="BN197" i="8"/>
  <c r="BN103" i="8"/>
  <c r="BN291" i="8"/>
  <c r="BN242" i="8"/>
  <c r="BN57" i="8"/>
  <c r="BN154" i="8"/>
  <c r="BN23" i="8"/>
  <c r="BN234" i="8"/>
  <c r="BN188" i="8"/>
  <c r="BN29" i="8"/>
  <c r="BN12" i="8"/>
  <c r="BN82" i="8"/>
  <c r="BN21" i="8"/>
  <c r="BN278" i="8"/>
  <c r="BN106" i="8"/>
  <c r="BN36" i="8"/>
  <c r="BN138" i="8"/>
  <c r="BN146" i="8"/>
  <c r="BN14" i="8"/>
  <c r="BN17" i="8"/>
  <c r="BN362" i="8"/>
  <c r="BN281" i="8"/>
  <c r="BN129" i="8"/>
  <c r="BN35" i="8"/>
  <c r="BN149" i="8"/>
  <c r="BN117" i="8"/>
  <c r="BN33" i="8"/>
  <c r="BN400" i="8"/>
  <c r="BN100" i="8"/>
  <c r="BN26" i="8"/>
  <c r="BN143" i="8"/>
  <c r="BM603" i="8"/>
  <c r="BM229" i="8"/>
  <c r="BM63" i="8"/>
  <c r="BM331" i="8"/>
  <c r="BM263" i="8"/>
  <c r="BM552" i="8"/>
  <c r="BE178" i="1"/>
  <c r="BE280" i="1"/>
  <c r="BE689" i="1"/>
  <c r="BE620" i="1"/>
  <c r="BE637" i="1"/>
  <c r="BE45" i="1"/>
  <c r="BE348" i="1"/>
  <c r="BD109" i="1"/>
  <c r="BE314" i="1"/>
  <c r="BE246" i="1"/>
  <c r="BE72" i="1"/>
  <c r="BE569" i="1"/>
  <c r="BE416" i="1"/>
  <c r="BE144" i="1"/>
  <c r="BE331" i="1"/>
  <c r="BE127" i="1"/>
  <c r="BE81" i="1"/>
  <c r="BE34" i="1"/>
  <c r="BE535" i="1"/>
  <c r="BE433" i="1"/>
  <c r="BE195" i="1"/>
  <c r="BE212" i="1"/>
  <c r="BE654" i="1"/>
  <c r="BE467" i="1"/>
  <c r="BE450" i="1"/>
  <c r="BE552" i="1"/>
  <c r="BE382" i="1"/>
  <c r="BE365" i="1"/>
  <c r="BE110" i="1"/>
  <c r="BE484" i="1"/>
  <c r="BE99" i="1"/>
  <c r="BE263" i="1"/>
  <c r="BE695" i="1"/>
  <c r="BF19" i="1"/>
  <c r="BF41" i="1"/>
  <c r="BF68" i="1"/>
  <c r="BF78" i="1"/>
  <c r="BF87" i="1"/>
  <c r="BF105" i="1"/>
  <c r="BF89" i="1"/>
  <c r="BF149" i="1"/>
  <c r="BF108" i="1"/>
  <c r="BF180" i="1"/>
  <c r="BF188" i="1"/>
  <c r="BF254" i="1"/>
  <c r="BF230" i="1"/>
  <c r="BF232" i="1"/>
  <c r="BF249" i="1"/>
  <c r="BF287" i="1"/>
  <c r="BF250" i="1"/>
  <c r="BF265" i="1"/>
  <c r="BF266" i="1"/>
  <c r="BF360" i="1"/>
  <c r="BF328" i="1"/>
  <c r="BF412" i="1"/>
  <c r="BF381" i="1"/>
  <c r="BF435" i="1"/>
  <c r="BF410" i="1"/>
  <c r="BF495" i="1"/>
  <c r="BF405" i="1"/>
  <c r="BF553" i="1"/>
  <c r="BF555" i="1"/>
  <c r="BF513" i="1"/>
  <c r="BF564" i="1"/>
  <c r="BF634" i="1"/>
  <c r="BF499" i="1"/>
  <c r="BF538" i="1"/>
  <c r="BF656" i="1"/>
  <c r="BF591" i="1"/>
  <c r="BF672" i="1"/>
  <c r="BF690" i="1"/>
  <c r="BF556" i="1"/>
  <c r="BF697" i="1"/>
  <c r="BF596" i="1"/>
  <c r="BF42" i="1"/>
  <c r="BF549" i="1"/>
  <c r="BF57" i="1"/>
  <c r="BF70" i="1"/>
  <c r="BF118" i="1"/>
  <c r="BF141" i="1"/>
  <c r="BF203" i="1"/>
  <c r="BF128" i="1"/>
  <c r="BF225" i="1"/>
  <c r="BF363" i="1"/>
  <c r="BF330" i="1"/>
  <c r="BF390" i="1"/>
  <c r="BF428" i="1"/>
  <c r="BF515" i="1"/>
  <c r="BF584" i="1"/>
  <c r="BF642" i="1"/>
  <c r="BF107" i="1"/>
  <c r="BF179" i="1"/>
  <c r="BF208" i="1"/>
  <c r="BF308" i="1"/>
  <c r="BF379" i="1"/>
  <c r="BF439" i="1"/>
  <c r="BF527" i="1"/>
  <c r="BF592" i="1"/>
  <c r="BF650" i="1"/>
  <c r="BF37" i="1"/>
  <c r="BF50" i="1"/>
  <c r="BF119" i="1"/>
  <c r="BF96" i="1"/>
  <c r="BF139" i="1"/>
  <c r="BF77" i="1"/>
  <c r="BF210" i="1"/>
  <c r="BF207" i="1"/>
  <c r="BF209" i="1"/>
  <c r="BF233" i="1"/>
  <c r="BF334" i="1"/>
  <c r="BF351" i="1"/>
  <c r="BF344" i="1"/>
  <c r="BF352" i="1"/>
  <c r="BF498" i="1"/>
  <c r="BF542" i="1"/>
  <c r="BF589" i="1"/>
  <c r="BF601" i="1"/>
  <c r="BF560" i="1"/>
  <c r="BF663" i="1"/>
  <c r="BF255" i="1"/>
  <c r="BF420" i="1"/>
  <c r="BF632" i="1"/>
  <c r="BF82" i="1"/>
  <c r="BF91" i="1"/>
  <c r="BF32" i="1"/>
  <c r="BF125" i="1"/>
  <c r="BF126" i="1"/>
  <c r="BF132" i="1"/>
  <c r="BF192" i="1"/>
  <c r="BF226" i="1"/>
  <c r="BF156" i="1"/>
  <c r="BF243" i="1"/>
  <c r="BF231" i="1"/>
  <c r="BF268" i="1"/>
  <c r="BF350" i="1"/>
  <c r="BF323" i="1"/>
  <c r="BF368" i="1"/>
  <c r="BF377" i="1"/>
  <c r="BF422" i="1"/>
  <c r="BF366" i="1"/>
  <c r="BF470" i="1"/>
  <c r="BF463" i="1"/>
  <c r="BF558" i="1"/>
  <c r="BF570" i="1"/>
  <c r="BF522" i="1"/>
  <c r="BF520" i="1"/>
  <c r="BF486" i="1"/>
  <c r="BF692" i="1"/>
  <c r="BF628" i="1"/>
  <c r="BF251" i="1"/>
  <c r="BF407" i="1"/>
  <c r="BF566" i="1"/>
  <c r="BF583" i="1"/>
  <c r="BF30" i="1"/>
  <c r="BF176" i="1"/>
  <c r="BF183" i="1"/>
  <c r="BF282" i="1"/>
  <c r="BF391" i="1"/>
  <c r="BF425" i="1"/>
  <c r="BF489" i="1"/>
  <c r="BF437" i="1"/>
  <c r="BF594" i="1"/>
  <c r="BF622" i="1"/>
  <c r="BF623" i="1"/>
  <c r="BF14" i="1"/>
  <c r="BF438" i="1"/>
  <c r="BF568" i="1"/>
  <c r="BF651" i="1"/>
  <c r="BF61" i="1"/>
  <c r="BF106" i="1"/>
  <c r="BF163" i="1"/>
  <c r="BF189" i="1"/>
  <c r="BF222" i="1"/>
  <c r="BF291" i="1"/>
  <c r="BF301" i="1"/>
  <c r="BF322" i="1"/>
  <c r="BF393" i="1"/>
  <c r="BF472" i="1"/>
  <c r="BF531" i="1"/>
  <c r="BF610" i="1"/>
  <c r="BF633" i="1"/>
  <c r="BF659" i="1"/>
  <c r="BF636" i="1"/>
  <c r="BF655" i="1"/>
  <c r="BF62" i="1"/>
  <c r="BF79" i="1"/>
  <c r="BF47" i="1"/>
  <c r="BF115" i="1"/>
  <c r="BF171" i="1"/>
  <c r="BF193" i="1"/>
  <c r="BF236" i="1"/>
  <c r="BF165" i="1"/>
  <c r="BF298" i="1"/>
  <c r="BF341" i="1"/>
  <c r="BF380" i="1"/>
  <c r="BF403" i="1"/>
  <c r="BF458" i="1"/>
  <c r="BF389" i="1"/>
  <c r="BF539" i="1"/>
  <c r="BF533" i="1"/>
  <c r="BF580" i="1"/>
  <c r="BF640" i="1"/>
  <c r="BF674" i="1"/>
  <c r="BF673" i="1"/>
  <c r="BF31" i="1"/>
  <c r="BF80" i="1"/>
  <c r="BF55" i="1"/>
  <c r="BF74" i="1"/>
  <c r="BF56" i="1"/>
  <c r="BF148" i="1"/>
  <c r="BF166" i="1"/>
  <c r="BF227" i="1"/>
  <c r="BF198" i="1"/>
  <c r="BF306" i="1"/>
  <c r="BF345" i="1"/>
  <c r="BF411" i="1"/>
  <c r="BF466" i="1"/>
  <c r="BF545" i="1"/>
  <c r="BF547" i="1"/>
  <c r="BF626" i="1"/>
  <c r="BF588" i="1"/>
  <c r="BF648" i="1"/>
  <c r="BF664" i="1"/>
  <c r="BF649" i="1"/>
  <c r="BF686" i="1"/>
  <c r="BF27" i="1"/>
  <c r="BF51" i="1"/>
  <c r="BF71" i="1"/>
  <c r="BF86" i="1"/>
  <c r="BF97" i="1"/>
  <c r="BF84" i="1"/>
  <c r="BF123" i="1"/>
  <c r="BF120" i="1"/>
  <c r="BF151" i="1"/>
  <c r="BF205" i="1"/>
  <c r="BF194" i="1"/>
  <c r="BF262" i="1"/>
  <c r="BF240" i="1"/>
  <c r="BF211" i="1"/>
  <c r="BF239" i="1"/>
  <c r="BF293" i="1"/>
  <c r="BF279" i="1"/>
  <c r="BF311" i="1"/>
  <c r="BF304" i="1"/>
  <c r="BF354" i="1"/>
  <c r="BF332" i="1"/>
  <c r="BF340" i="1"/>
  <c r="BF398" i="1"/>
  <c r="BF443" i="1"/>
  <c r="BF440" i="1"/>
  <c r="BF503" i="1"/>
  <c r="BF448" i="1"/>
  <c r="BF561" i="1"/>
  <c r="BF563" i="1"/>
  <c r="BF500" i="1"/>
  <c r="BF409" i="1"/>
  <c r="BF524" i="1"/>
  <c r="BF519" i="1"/>
  <c r="BF453" i="1"/>
  <c r="BF582" i="1"/>
  <c r="BF606" i="1"/>
  <c r="BF680" i="1"/>
  <c r="BF698" i="1"/>
  <c r="BF643" i="1"/>
  <c r="BF599" i="1"/>
  <c r="BF703" i="1"/>
  <c r="BF576" i="1"/>
  <c r="BF10" i="1"/>
  <c r="BF69" i="1"/>
  <c r="BF103" i="1"/>
  <c r="BF113" i="1"/>
  <c r="BF147" i="1"/>
  <c r="BF159" i="1"/>
  <c r="BF204" i="1"/>
  <c r="BF258" i="1"/>
  <c r="BF326" i="1"/>
  <c r="BF276" i="1"/>
  <c r="BF356" i="1"/>
  <c r="BF370" i="1"/>
  <c r="BF343" i="1"/>
  <c r="BF482" i="1"/>
  <c r="BF378" i="1"/>
  <c r="BF526" i="1"/>
  <c r="BF573" i="1"/>
  <c r="BF528" i="1"/>
  <c r="BF585" i="1"/>
  <c r="BF619" i="1"/>
  <c r="BF639" i="1"/>
  <c r="BF644" i="1"/>
  <c r="BF652" i="1"/>
  <c r="BF65" i="1"/>
  <c r="BF137" i="1"/>
  <c r="BF199" i="1"/>
  <c r="BF261" i="1"/>
  <c r="BF320" i="1"/>
  <c r="BF309" i="1"/>
  <c r="BF388" i="1"/>
  <c r="BF461" i="1"/>
  <c r="BF510" i="1"/>
  <c r="BF593" i="1"/>
  <c r="BF669" i="1"/>
  <c r="BF152" i="1"/>
  <c r="BF272" i="1"/>
  <c r="BF406" i="1"/>
  <c r="BF447" i="1"/>
  <c r="BF540" i="1"/>
  <c r="BF595" i="1"/>
  <c r="BF676" i="1"/>
  <c r="BF25" i="1"/>
  <c r="BF66" i="1"/>
  <c r="BF83" i="1"/>
  <c r="BF104" i="1"/>
  <c r="BF88" i="1"/>
  <c r="BF117" i="1"/>
  <c r="BF184" i="1"/>
  <c r="BF218" i="1"/>
  <c r="BF216" i="1"/>
  <c r="BF234" i="1"/>
  <c r="BF342" i="1"/>
  <c r="BF362" i="1"/>
  <c r="BF374" i="1"/>
  <c r="BF364" i="1"/>
  <c r="BF436" i="1"/>
  <c r="BF550" i="1"/>
  <c r="BF597" i="1"/>
  <c r="BF494" i="1"/>
  <c r="BF645" i="1"/>
  <c r="BF684" i="1"/>
  <c r="BF49" i="1"/>
  <c r="BF269" i="1"/>
  <c r="BF375" i="1"/>
  <c r="BF456" i="1"/>
  <c r="BF429" i="1"/>
  <c r="BF617" i="1"/>
  <c r="BF693" i="1"/>
  <c r="BF18" i="1"/>
  <c r="BF129" i="1"/>
  <c r="BF150" i="1"/>
  <c r="BF271" i="1"/>
  <c r="BF277" i="1"/>
  <c r="BF281" i="1"/>
  <c r="BF383" i="1"/>
  <c r="BF431" i="1"/>
  <c r="BF481" i="1"/>
  <c r="BF445" i="1"/>
  <c r="BF578" i="1"/>
  <c r="BF625" i="1"/>
  <c r="BF627" i="1"/>
  <c r="BF641" i="1"/>
  <c r="BF12" i="1"/>
  <c r="BF76" i="1"/>
  <c r="BF93" i="1"/>
  <c r="BF52" i="1"/>
  <c r="BF130" i="1"/>
  <c r="BF145" i="1"/>
  <c r="BF157" i="1"/>
  <c r="BF169" i="1"/>
  <c r="BF173" i="1"/>
  <c r="BF259" i="1"/>
  <c r="BF275" i="1"/>
  <c r="BF289" i="1"/>
  <c r="BF299" i="1"/>
  <c r="BF384" i="1"/>
  <c r="BF415" i="1"/>
  <c r="BF413" i="1"/>
  <c r="BF474" i="1"/>
  <c r="BF485" i="1"/>
  <c r="BF621" i="1"/>
  <c r="BF551" i="1"/>
  <c r="BF473" i="1"/>
  <c r="BF587" i="1"/>
  <c r="BF574" i="1"/>
  <c r="BF691" i="1"/>
  <c r="BF562" i="1"/>
  <c r="BF48" i="1"/>
  <c r="BF423" i="1"/>
  <c r="BF629" i="1"/>
  <c r="BF660" i="1"/>
  <c r="BF21" i="1"/>
  <c r="BF16" i="1"/>
  <c r="BF100" i="1"/>
  <c r="BF146" i="1"/>
  <c r="BF185" i="1"/>
  <c r="BF186" i="1"/>
  <c r="BF235" i="1"/>
  <c r="BF321" i="1"/>
  <c r="BF333" i="1"/>
  <c r="BF372" i="1"/>
  <c r="BF446" i="1"/>
  <c r="BF505" i="1"/>
  <c r="BF432" i="1"/>
  <c r="BF572" i="1"/>
  <c r="BF565" i="1"/>
  <c r="BF614" i="1"/>
  <c r="BF9" i="1"/>
  <c r="BF197" i="1"/>
  <c r="BF252" i="1"/>
  <c r="BF336" i="1"/>
  <c r="BF421" i="1"/>
  <c r="BF537" i="1"/>
  <c r="BF618" i="1"/>
  <c r="BF630" i="1"/>
  <c r="BF579" i="1"/>
  <c r="BF11" i="1"/>
  <c r="BF201" i="1"/>
  <c r="BF217" i="1"/>
  <c r="BF191" i="1"/>
  <c r="BF404" i="1"/>
  <c r="BF487" i="1"/>
  <c r="BF543" i="1"/>
  <c r="BF544" i="1"/>
  <c r="BF694" i="1"/>
  <c r="BF35" i="1"/>
  <c r="BF43" i="1"/>
  <c r="BF73" i="1"/>
  <c r="BF85" i="1"/>
  <c r="BF67" i="1"/>
  <c r="BF116" i="1"/>
  <c r="BF131" i="1"/>
  <c r="BF154" i="1"/>
  <c r="BF160" i="1"/>
  <c r="BF213" i="1"/>
  <c r="BF215" i="1"/>
  <c r="BF270" i="1"/>
  <c r="BF248" i="1"/>
  <c r="BF278" i="1"/>
  <c r="BF242" i="1"/>
  <c r="BF302" i="1"/>
  <c r="BF300" i="1"/>
  <c r="BF339" i="1"/>
  <c r="BF307" i="1"/>
  <c r="BF357" i="1"/>
  <c r="BF335" i="1"/>
  <c r="BF387" i="1"/>
  <c r="BF400" i="1"/>
  <c r="BF451" i="1"/>
  <c r="BF452" i="1"/>
  <c r="BF511" i="1"/>
  <c r="BF454" i="1"/>
  <c r="BF315" i="1"/>
  <c r="BF508" i="1"/>
  <c r="BF536" i="1"/>
  <c r="BF418" i="1"/>
  <c r="BF478" i="1"/>
  <c r="BF548" i="1"/>
  <c r="BF493" i="1"/>
  <c r="BF598" i="1"/>
  <c r="BF612" i="1"/>
  <c r="BF688" i="1"/>
  <c r="BF590" i="1"/>
  <c r="BF667" i="1"/>
  <c r="BF638" i="1"/>
  <c r="BF687" i="1"/>
  <c r="BF13" i="1"/>
  <c r="BF53" i="1"/>
  <c r="BF36" i="1"/>
  <c r="BF94" i="1"/>
  <c r="BF102" i="1"/>
  <c r="BF122" i="1"/>
  <c r="BF143" i="1"/>
  <c r="BF162" i="1"/>
  <c r="BF182" i="1"/>
  <c r="BF221" i="1"/>
  <c r="BF142" i="1"/>
  <c r="BF135" i="1"/>
  <c r="BF256" i="1"/>
  <c r="BF286" i="1"/>
  <c r="BF245" i="1"/>
  <c r="BF310" i="1"/>
  <c r="BF244" i="1"/>
  <c r="BF347" i="1"/>
  <c r="BF316" i="1"/>
  <c r="BF359" i="1"/>
  <c r="BF219" i="1"/>
  <c r="BF373" i="1"/>
  <c r="BF408" i="1"/>
  <c r="BF459" i="1"/>
  <c r="BF457" i="1"/>
  <c r="BF402" i="1"/>
  <c r="BF465" i="1"/>
  <c r="BF492" i="1"/>
  <c r="BF464" i="1"/>
  <c r="BF546" i="1"/>
  <c r="BF475" i="1"/>
  <c r="BF401" i="1"/>
  <c r="BF455" i="1"/>
  <c r="BF532" i="1"/>
  <c r="BF604" i="1"/>
  <c r="BF624" i="1"/>
  <c r="BF608" i="1"/>
  <c r="BF675" i="1"/>
  <c r="BF670" i="1"/>
  <c r="BF46" i="1"/>
  <c r="BF33" i="1"/>
  <c r="BF95" i="1"/>
  <c r="BF40" i="1"/>
  <c r="BF101" i="1"/>
  <c r="BF136" i="1"/>
  <c r="BF170" i="1"/>
  <c r="BF190" i="1"/>
  <c r="BF202" i="1"/>
  <c r="BF196" i="1"/>
  <c r="BF177" i="1"/>
  <c r="BF264" i="1"/>
  <c r="BF294" i="1"/>
  <c r="BF257" i="1"/>
  <c r="BF318" i="1"/>
  <c r="BF267" i="1"/>
  <c r="BF355" i="1"/>
  <c r="BF303" i="1"/>
  <c r="BF361" i="1"/>
  <c r="BF247" i="1"/>
  <c r="BF386" i="1"/>
  <c r="BF424" i="1"/>
  <c r="BF369" i="1"/>
  <c r="BF468" i="1"/>
  <c r="BF441" i="1"/>
  <c r="BF417" i="1"/>
  <c r="BF514" i="1"/>
  <c r="BF504" i="1"/>
  <c r="BF496" i="1"/>
  <c r="BF491" i="1"/>
  <c r="BF577" i="1"/>
  <c r="BF616" i="1"/>
  <c r="BF635" i="1"/>
  <c r="BF507" i="1"/>
  <c r="BF611" i="1"/>
  <c r="BF683" i="1"/>
  <c r="BF679" i="1"/>
  <c r="BF325" i="1"/>
  <c r="BF506" i="1"/>
  <c r="BF661" i="1"/>
  <c r="BF15" i="1"/>
  <c r="BF75" i="1"/>
  <c r="BF111" i="1"/>
  <c r="BF134" i="1"/>
  <c r="BF114" i="1"/>
  <c r="BF153" i="1"/>
  <c r="BF228" i="1"/>
  <c r="BF237" i="1"/>
  <c r="BF284" i="1"/>
  <c r="BF253" i="1"/>
  <c r="BF312" i="1"/>
  <c r="BF426" i="1"/>
  <c r="BF490" i="1"/>
  <c r="BF534" i="1"/>
  <c r="BF581" i="1"/>
  <c r="BF554" i="1"/>
  <c r="BF541" i="1"/>
  <c r="BF647" i="1"/>
  <c r="BF668" i="1"/>
  <c r="BF658" i="1"/>
  <c r="BF24" i="1"/>
  <c r="BF140" i="1"/>
  <c r="BF200" i="1"/>
  <c r="BF273" i="1"/>
  <c r="BF324" i="1"/>
  <c r="BF338" i="1"/>
  <c r="BF419" i="1"/>
  <c r="BF476" i="1"/>
  <c r="BF449" i="1"/>
  <c r="BF557" i="1"/>
  <c r="BF559" i="1"/>
  <c r="BF677" i="1"/>
  <c r="BF681" i="1"/>
  <c r="BF17" i="1"/>
  <c r="BF121" i="1"/>
  <c r="BF220" i="1"/>
  <c r="BF214" i="1"/>
  <c r="BF292" i="1"/>
  <c r="BF260" i="1"/>
  <c r="BF367" i="1"/>
  <c r="BF414" i="1"/>
  <c r="BF337" i="1"/>
  <c r="BF444" i="1"/>
  <c r="BF460" i="1"/>
  <c r="BF567" i="1"/>
  <c r="BF609" i="1"/>
  <c r="BF600" i="1"/>
  <c r="BF685" i="1"/>
  <c r="BF665" i="1"/>
  <c r="BF657" i="1"/>
  <c r="BF26" i="1"/>
  <c r="BF274" i="1"/>
  <c r="BF394" i="1"/>
  <c r="BF605" i="1"/>
  <c r="BF653" i="1"/>
  <c r="BF702" i="1"/>
  <c r="BF22" i="1"/>
  <c r="BF58" i="1"/>
  <c r="BF92" i="1"/>
  <c r="BF60" i="1"/>
  <c r="BF124" i="1"/>
  <c r="BF158" i="1"/>
  <c r="BF175" i="1"/>
  <c r="BF167" i="1"/>
  <c r="BF223" i="1"/>
  <c r="BF290" i="1"/>
  <c r="BF358" i="1"/>
  <c r="BF376" i="1"/>
  <c r="BF430" i="1"/>
  <c r="BF396" i="1"/>
  <c r="BF469" i="1"/>
  <c r="BF477" i="1"/>
  <c r="BF613" i="1"/>
  <c r="BF525" i="1"/>
  <c r="BF607" i="1"/>
  <c r="BF701" i="1"/>
  <c r="BF700" i="1"/>
  <c r="BF678" i="1"/>
  <c r="BF38" i="1"/>
  <c r="BF305" i="1"/>
  <c r="BF346" i="1"/>
  <c r="BF488" i="1"/>
  <c r="BF615" i="1"/>
  <c r="BF20" i="1"/>
  <c r="BF59" i="1"/>
  <c r="BF64" i="1"/>
  <c r="BF98" i="1"/>
  <c r="BF133" i="1"/>
  <c r="BF155" i="1"/>
  <c r="BF164" i="1"/>
  <c r="BF181" i="1"/>
  <c r="BF172" i="1"/>
  <c r="BF187" i="1"/>
  <c r="BF174" i="1"/>
  <c r="BF241" i="1"/>
  <c r="BF283" i="1"/>
  <c r="BF313" i="1"/>
  <c r="BF296" i="1"/>
  <c r="BF285" i="1"/>
  <c r="BF319" i="1"/>
  <c r="BF392" i="1"/>
  <c r="BF353" i="1"/>
  <c r="BF385" i="1"/>
  <c r="BF434" i="1"/>
  <c r="BF462" i="1"/>
  <c r="BF497" i="1"/>
  <c r="BF521" i="1"/>
  <c r="BF523" i="1"/>
  <c r="BF483" i="1"/>
  <c r="BF602" i="1"/>
  <c r="BF502" i="1"/>
  <c r="BF631" i="1"/>
  <c r="BF517" i="1"/>
  <c r="BF571" i="1"/>
  <c r="BF575" i="1"/>
  <c r="BF699" i="1"/>
  <c r="BF28" i="1"/>
  <c r="BF224" i="1"/>
  <c r="BF288" i="1"/>
  <c r="BF371" i="1"/>
  <c r="BF442" i="1"/>
  <c r="BF529" i="1"/>
  <c r="BF530" i="1"/>
  <c r="BF509" i="1"/>
  <c r="BF666" i="1"/>
  <c r="BF23" i="1"/>
  <c r="BF138" i="1"/>
  <c r="BF206" i="1"/>
  <c r="BF168" i="1"/>
  <c r="BF329" i="1"/>
  <c r="BF317" i="1"/>
  <c r="BF397" i="1"/>
  <c r="BF479" i="1"/>
  <c r="BF471" i="1"/>
  <c r="BF516" i="1"/>
  <c r="BF662" i="1"/>
  <c r="BF646" i="1"/>
  <c r="BF29" i="1"/>
  <c r="BF112" i="1"/>
  <c r="BF238" i="1"/>
  <c r="BF295" i="1"/>
  <c r="BF349" i="1"/>
  <c r="BF327" i="1"/>
  <c r="BF427" i="1"/>
  <c r="BF395" i="1"/>
  <c r="BF480" i="1"/>
  <c r="BF512" i="1"/>
  <c r="BF682" i="1"/>
  <c r="BE229" i="1"/>
  <c r="BB5" i="1"/>
  <c r="AV18" i="10" s="1"/>
  <c r="BE399" i="1"/>
  <c r="BE518" i="1"/>
  <c r="BH4" i="1"/>
  <c r="BG6" i="1"/>
  <c r="BE501" i="1"/>
  <c r="BE603" i="1"/>
  <c r="BE671" i="1"/>
  <c r="BE63" i="1"/>
  <c r="BE161" i="1"/>
  <c r="BE297" i="1"/>
  <c r="BE586" i="1"/>
  <c r="BC8" i="1" l="1"/>
  <c r="AW13" i="10"/>
  <c r="AW15" i="10" s="1"/>
  <c r="BD7" i="1"/>
  <c r="AX17" i="10" s="1"/>
  <c r="BC5" i="1"/>
  <c r="AW18" i="10" s="1"/>
  <c r="BK8" i="8"/>
  <c r="BN416" i="8"/>
  <c r="BO63" i="8"/>
  <c r="BM44" i="8"/>
  <c r="BN433" i="8"/>
  <c r="BO365" i="8"/>
  <c r="BL7" i="8"/>
  <c r="BL8" i="8" s="1"/>
  <c r="BF81" i="1"/>
  <c r="BF695" i="1"/>
  <c r="BF178" i="1"/>
  <c r="BE44" i="1"/>
  <c r="BF433" i="1"/>
  <c r="BF161" i="1"/>
  <c r="BF34" i="1"/>
  <c r="BF99" i="1"/>
  <c r="BO695" i="8"/>
  <c r="BN110" i="8"/>
  <c r="BO297" i="8"/>
  <c r="BO399" i="8"/>
  <c r="BO654" i="8"/>
  <c r="BO620" i="8"/>
  <c r="BO689" i="8"/>
  <c r="BN552" i="8"/>
  <c r="BN450" i="8"/>
  <c r="BO195" i="8"/>
  <c r="BO569" i="8"/>
  <c r="BN280" i="8"/>
  <c r="BN501" i="8"/>
  <c r="BO246" i="8"/>
  <c r="BO314" i="8"/>
  <c r="BN161" i="8"/>
  <c r="BN331" i="8"/>
  <c r="BN229" i="8"/>
  <c r="BN671" i="8"/>
  <c r="BN689" i="8"/>
  <c r="BO39" i="8"/>
  <c r="BO54" i="8"/>
  <c r="BO45" i="8"/>
  <c r="BO348" i="8"/>
  <c r="BO518" i="8"/>
  <c r="BO671" i="8"/>
  <c r="BN637" i="8"/>
  <c r="BO90" i="8"/>
  <c r="BN45" i="8"/>
  <c r="BO467" i="8"/>
  <c r="BO501" i="8"/>
  <c r="BN127" i="8"/>
  <c r="BN695" i="8"/>
  <c r="BO178" i="8"/>
  <c r="BN81" i="8"/>
  <c r="BO110" i="8"/>
  <c r="BO161" i="8"/>
  <c r="BO229" i="8"/>
  <c r="BN178" i="8"/>
  <c r="BN603" i="8"/>
  <c r="BM109" i="8"/>
  <c r="BO416" i="8"/>
  <c r="BN99" i="8"/>
  <c r="BN297" i="8"/>
  <c r="BO34" i="8"/>
  <c r="BN399" i="8"/>
  <c r="BN195" i="8"/>
  <c r="BN620" i="8"/>
  <c r="BO586" i="8"/>
  <c r="BN263" i="8"/>
  <c r="BN54" i="8"/>
  <c r="BN569" i="8"/>
  <c r="BN467" i="8"/>
  <c r="BO280" i="8"/>
  <c r="BO535" i="8"/>
  <c r="BN39" i="8"/>
  <c r="BN348" i="8"/>
  <c r="BO81" i="8"/>
  <c r="BO263" i="8"/>
  <c r="BN535" i="8"/>
  <c r="BN654" i="8"/>
  <c r="BO552" i="8"/>
  <c r="BO99" i="8"/>
  <c r="BN144" i="8"/>
  <c r="BN314" i="8"/>
  <c r="BN382" i="8"/>
  <c r="BN484" i="8"/>
  <c r="BO144" i="8"/>
  <c r="BO331" i="8"/>
  <c r="BO450" i="8"/>
  <c r="BO603" i="8"/>
  <c r="BN586" i="8"/>
  <c r="BO484" i="8"/>
  <c r="BN90" i="8"/>
  <c r="BO433" i="8"/>
  <c r="BO637" i="8"/>
  <c r="BO127" i="8"/>
  <c r="BN518" i="8"/>
  <c r="BN365" i="8"/>
  <c r="BN34" i="8"/>
  <c r="BN246" i="8"/>
  <c r="BN72" i="8"/>
  <c r="BN212" i="8"/>
  <c r="BN63" i="8"/>
  <c r="BO72" i="8"/>
  <c r="BO212" i="8"/>
  <c r="BO382" i="8"/>
  <c r="BF365" i="1"/>
  <c r="BF654" i="1"/>
  <c r="BF416" i="1"/>
  <c r="BF212" i="1"/>
  <c r="BF501" i="1"/>
  <c r="BF637" i="1"/>
  <c r="BF450" i="1"/>
  <c r="BF348" i="1"/>
  <c r="BF399" i="1"/>
  <c r="BF586" i="1"/>
  <c r="BF144" i="1"/>
  <c r="BF671" i="1"/>
  <c r="BF552" i="1"/>
  <c r="BF90" i="1"/>
  <c r="BF535" i="1"/>
  <c r="BF331" i="1"/>
  <c r="BF467" i="1"/>
  <c r="BF39" i="1"/>
  <c r="BF620" i="1"/>
  <c r="BF569" i="1"/>
  <c r="BF63" i="1"/>
  <c r="BF263" i="1"/>
  <c r="BF603" i="1"/>
  <c r="BF246" i="1"/>
  <c r="BG25" i="1"/>
  <c r="BG23" i="1"/>
  <c r="BG76" i="1"/>
  <c r="BG29" i="1"/>
  <c r="BG91" i="1"/>
  <c r="BG122" i="1"/>
  <c r="BG151" i="1"/>
  <c r="BG119" i="1"/>
  <c r="BG201" i="1"/>
  <c r="BG173" i="1"/>
  <c r="BG172" i="1"/>
  <c r="BG167" i="1"/>
  <c r="BG227" i="1"/>
  <c r="BG281" i="1"/>
  <c r="BG219" i="1"/>
  <c r="BG321" i="1"/>
  <c r="BG325" i="1"/>
  <c r="BG311" i="1"/>
  <c r="BG247" i="1"/>
  <c r="BG360" i="1"/>
  <c r="BG391" i="1"/>
  <c r="BG397" i="1"/>
  <c r="BG343" i="1"/>
  <c r="BG438" i="1"/>
  <c r="BG378" i="1"/>
  <c r="BG452" i="1"/>
  <c r="BG455" i="1"/>
  <c r="BG425" i="1"/>
  <c r="BG497" i="1"/>
  <c r="BG486" i="1"/>
  <c r="BG546" i="1"/>
  <c r="BG504" i="1"/>
  <c r="BG510" i="1"/>
  <c r="BG587" i="1"/>
  <c r="BG640" i="1"/>
  <c r="BG591" i="1"/>
  <c r="BG691" i="1"/>
  <c r="BG660" i="1"/>
  <c r="BG686" i="1"/>
  <c r="BG673" i="1"/>
  <c r="BG701" i="1"/>
  <c r="BG699" i="1"/>
  <c r="BG612" i="1"/>
  <c r="BG60" i="1"/>
  <c r="BG62" i="1"/>
  <c r="BG83" i="1"/>
  <c r="BG77" i="1"/>
  <c r="BG112" i="1"/>
  <c r="BG134" i="1"/>
  <c r="BG150" i="1"/>
  <c r="BG190" i="1"/>
  <c r="BG232" i="1"/>
  <c r="BG188" i="1"/>
  <c r="BG238" i="1"/>
  <c r="BG149" i="1"/>
  <c r="BG293" i="1"/>
  <c r="BG239" i="1"/>
  <c r="BG336" i="1"/>
  <c r="BG387" i="1"/>
  <c r="BG346" i="1"/>
  <c r="BG409" i="1"/>
  <c r="BG470" i="1"/>
  <c r="BG490" i="1"/>
  <c r="BG396" i="1"/>
  <c r="BG516" i="1"/>
  <c r="BG389" i="1"/>
  <c r="BG643" i="1"/>
  <c r="BG662" i="1"/>
  <c r="BG646" i="1"/>
  <c r="BG13" i="1"/>
  <c r="BG118" i="1"/>
  <c r="BG254" i="1"/>
  <c r="BG277" i="1"/>
  <c r="BG395" i="1"/>
  <c r="BG417" i="1"/>
  <c r="BG398" i="1"/>
  <c r="BG458" i="1"/>
  <c r="BG524" i="1"/>
  <c r="BG585" i="1"/>
  <c r="BG664" i="1"/>
  <c r="BG702" i="1"/>
  <c r="BG337" i="1"/>
  <c r="BG563" i="1"/>
  <c r="BG10" i="1"/>
  <c r="BG58" i="1"/>
  <c r="BG89" i="1"/>
  <c r="BG70" i="1"/>
  <c r="BG135" i="1"/>
  <c r="BG145" i="1"/>
  <c r="BG162" i="1"/>
  <c r="BG117" i="1"/>
  <c r="BG213" i="1"/>
  <c r="BG223" i="1"/>
  <c r="BG177" i="1"/>
  <c r="BG258" i="1"/>
  <c r="BG260" i="1"/>
  <c r="BG318" i="1"/>
  <c r="BG257" i="1"/>
  <c r="BG339" i="1"/>
  <c r="BG338" i="1"/>
  <c r="BG328" i="1"/>
  <c r="BG428" i="1"/>
  <c r="BG427" i="1"/>
  <c r="BG514" i="1"/>
  <c r="BG542" i="1"/>
  <c r="BG491" i="1"/>
  <c r="BG621" i="1"/>
  <c r="BG601" i="1"/>
  <c r="BG547" i="1"/>
  <c r="BG680" i="1"/>
  <c r="BG703" i="1"/>
  <c r="BG42" i="1"/>
  <c r="BG351" i="1"/>
  <c r="BG550" i="1"/>
  <c r="BG595" i="1"/>
  <c r="BG59" i="1"/>
  <c r="BG155" i="1"/>
  <c r="BG203" i="1"/>
  <c r="BG214" i="1"/>
  <c r="BG272" i="1"/>
  <c r="BG362" i="1"/>
  <c r="BG380" i="1"/>
  <c r="BG449" i="1"/>
  <c r="BG434" i="1"/>
  <c r="BG471" i="1"/>
  <c r="BG592" i="1"/>
  <c r="BG554" i="1"/>
  <c r="BG632" i="1"/>
  <c r="BG665" i="1"/>
  <c r="BG406" i="1"/>
  <c r="BG583" i="1"/>
  <c r="BG18" i="1"/>
  <c r="BG22" i="1"/>
  <c r="BG94" i="1"/>
  <c r="BG125" i="1"/>
  <c r="BG138" i="1"/>
  <c r="BG171" i="1"/>
  <c r="BG132" i="1"/>
  <c r="BG175" i="1"/>
  <c r="BG159" i="1"/>
  <c r="BG197" i="1"/>
  <c r="BG220" i="1"/>
  <c r="BG225" i="1"/>
  <c r="BG274" i="1"/>
  <c r="BG319" i="1"/>
  <c r="BG376" i="1"/>
  <c r="BG377" i="1"/>
  <c r="BG465" i="1"/>
  <c r="BG393" i="1"/>
  <c r="BG463" i="1"/>
  <c r="BG372" i="1"/>
  <c r="BG541" i="1"/>
  <c r="BG551" i="1"/>
  <c r="BG607" i="1"/>
  <c r="BG588" i="1"/>
  <c r="BG562" i="1"/>
  <c r="BG40" i="1"/>
  <c r="BG176" i="1"/>
  <c r="BG231" i="1"/>
  <c r="BG358" i="1"/>
  <c r="BG407" i="1"/>
  <c r="BG477" i="1"/>
  <c r="BG543" i="1"/>
  <c r="BG638" i="1"/>
  <c r="BG46" i="1"/>
  <c r="BG51" i="1"/>
  <c r="BG71" i="1"/>
  <c r="BG105" i="1"/>
  <c r="BG107" i="1"/>
  <c r="BG146" i="1"/>
  <c r="BG164" i="1"/>
  <c r="BG181" i="1"/>
  <c r="BG210" i="1"/>
  <c r="BG211" i="1"/>
  <c r="BG259" i="1"/>
  <c r="BG233" i="1"/>
  <c r="BG275" i="1"/>
  <c r="BG301" i="1"/>
  <c r="BG341" i="1"/>
  <c r="BG392" i="1"/>
  <c r="BG367" i="1"/>
  <c r="BG430" i="1"/>
  <c r="BG394" i="1"/>
  <c r="BG485" i="1"/>
  <c r="BG545" i="1"/>
  <c r="BG523" i="1"/>
  <c r="BG557" i="1"/>
  <c r="BG572" i="1"/>
  <c r="BG556" i="1"/>
  <c r="BG618" i="1"/>
  <c r="BG700" i="1"/>
  <c r="BG685" i="1"/>
  <c r="BG9" i="1"/>
  <c r="BG309" i="1"/>
  <c r="BG487" i="1"/>
  <c r="BG544" i="1"/>
  <c r="BG26" i="1"/>
  <c r="BG168" i="1"/>
  <c r="BG357" i="1"/>
  <c r="BG413" i="1"/>
  <c r="BG561" i="1"/>
  <c r="BG496" i="1"/>
  <c r="BG567" i="1"/>
  <c r="BG678" i="1"/>
  <c r="BG33" i="1"/>
  <c r="BG31" i="1"/>
  <c r="BG84" i="1"/>
  <c r="BG73" i="1"/>
  <c r="BG92" i="1"/>
  <c r="BG130" i="1"/>
  <c r="BG106" i="1"/>
  <c r="BG124" i="1"/>
  <c r="BG108" i="1"/>
  <c r="BG208" i="1"/>
  <c r="BG186" i="1"/>
  <c r="BG187" i="1"/>
  <c r="BG230" i="1"/>
  <c r="BG289" i="1"/>
  <c r="BG241" i="1"/>
  <c r="BG295" i="1"/>
  <c r="BG139" i="1"/>
  <c r="BG308" i="1"/>
  <c r="BG330" i="1"/>
  <c r="BG242" i="1"/>
  <c r="BG353" i="1"/>
  <c r="BG404" i="1"/>
  <c r="BG388" i="1"/>
  <c r="BG446" i="1"/>
  <c r="BG420" i="1"/>
  <c r="BG408" i="1"/>
  <c r="BG466" i="1"/>
  <c r="BG481" i="1"/>
  <c r="BG500" i="1"/>
  <c r="BG411" i="1"/>
  <c r="BG573" i="1"/>
  <c r="BG515" i="1"/>
  <c r="BG519" i="1"/>
  <c r="BG512" i="1"/>
  <c r="BG648" i="1"/>
  <c r="BG594" i="1"/>
  <c r="BG666" i="1"/>
  <c r="BG694" i="1"/>
  <c r="BG697" i="1"/>
  <c r="BG642" i="1"/>
  <c r="BG16" i="1"/>
  <c r="BG61" i="1"/>
  <c r="BG87" i="1"/>
  <c r="BG88" i="1"/>
  <c r="BG85" i="1"/>
  <c r="BG98" i="1"/>
  <c r="BG141" i="1"/>
  <c r="BG182" i="1"/>
  <c r="BG224" i="1"/>
  <c r="BG166" i="1"/>
  <c r="BG236" i="1"/>
  <c r="BG248" i="1"/>
  <c r="BG278" i="1"/>
  <c r="BG264" i="1"/>
  <c r="BG279" i="1"/>
  <c r="BG323" i="1"/>
  <c r="BG379" i="1"/>
  <c r="BG354" i="1"/>
  <c r="BG312" i="1"/>
  <c r="BG410" i="1"/>
  <c r="BG462" i="1"/>
  <c r="BG432" i="1"/>
  <c r="BG482" i="1"/>
  <c r="BG492" i="1"/>
  <c r="BG505" i="1"/>
  <c r="BG513" i="1"/>
  <c r="BG540" i="1"/>
  <c r="BG511" i="1"/>
  <c r="BG598" i="1"/>
  <c r="BG656" i="1"/>
  <c r="BG636" i="1"/>
  <c r="BG677" i="1"/>
  <c r="BG37" i="1"/>
  <c r="BG286" i="1"/>
  <c r="BG355" i="1"/>
  <c r="BG437" i="1"/>
  <c r="BG403" i="1"/>
  <c r="BG597" i="1"/>
  <c r="BG577" i="1"/>
  <c r="BG635" i="1"/>
  <c r="BG602" i="1"/>
  <c r="BG68" i="1"/>
  <c r="BG27" i="1"/>
  <c r="BG66" i="1"/>
  <c r="BG102" i="1"/>
  <c r="BG114" i="1"/>
  <c r="BG140" i="1"/>
  <c r="BG147" i="1"/>
  <c r="BG194" i="1"/>
  <c r="BG217" i="1"/>
  <c r="BG294" i="1"/>
  <c r="BG303" i="1"/>
  <c r="BG344" i="1"/>
  <c r="BG359" i="1"/>
  <c r="BG381" i="1"/>
  <c r="BG419" i="1"/>
  <c r="BG526" i="1"/>
  <c r="BG400" i="1"/>
  <c r="BG560" i="1"/>
  <c r="BG651" i="1"/>
  <c r="BG619" i="1"/>
  <c r="BG614" i="1"/>
  <c r="BG649" i="1"/>
  <c r="BG43" i="1"/>
  <c r="BG200" i="1"/>
  <c r="BG300" i="1"/>
  <c r="BG418" i="1"/>
  <c r="BG506" i="1"/>
  <c r="BG534" i="1"/>
  <c r="BG532" i="1"/>
  <c r="BG593" i="1"/>
  <c r="BG625" i="1"/>
  <c r="BG672" i="1"/>
  <c r="BG690" i="1"/>
  <c r="BG53" i="1"/>
  <c r="BG237" i="1"/>
  <c r="BG270" i="1"/>
  <c r="BG386" i="1"/>
  <c r="BG439" i="1"/>
  <c r="BG576" i="1"/>
  <c r="BG528" i="1"/>
  <c r="BG488" i="1"/>
  <c r="BG448" i="1"/>
  <c r="BG663" i="1"/>
  <c r="BG36" i="1"/>
  <c r="BG55" i="1"/>
  <c r="BG80" i="1"/>
  <c r="BG74" i="1"/>
  <c r="BG111" i="1"/>
  <c r="BG126" i="1"/>
  <c r="BG170" i="1"/>
  <c r="BG184" i="1"/>
  <c r="BG221" i="1"/>
  <c r="BG196" i="1"/>
  <c r="BG204" i="1"/>
  <c r="BG245" i="1"/>
  <c r="BG273" i="1"/>
  <c r="BG267" i="1"/>
  <c r="BG320" i="1"/>
  <c r="BG284" i="1"/>
  <c r="BG266" i="1"/>
  <c r="BG364" i="1"/>
  <c r="BG332" i="1"/>
  <c r="BG441" i="1"/>
  <c r="BG340" i="1"/>
  <c r="BG426" i="1"/>
  <c r="BG447" i="1"/>
  <c r="BG517" i="1"/>
  <c r="BG584" i="1"/>
  <c r="BG629" i="1"/>
  <c r="BG539" i="1"/>
  <c r="BG559" i="1"/>
  <c r="BG508" i="1"/>
  <c r="BG688" i="1"/>
  <c r="BG661" i="1"/>
  <c r="BG644" i="1"/>
  <c r="BG252" i="1"/>
  <c r="BG558" i="1"/>
  <c r="BG590" i="1"/>
  <c r="BG47" i="1"/>
  <c r="BG75" i="1"/>
  <c r="BG86" i="1"/>
  <c r="BG123" i="1"/>
  <c r="BG96" i="1"/>
  <c r="BG163" i="1"/>
  <c r="BG121" i="1"/>
  <c r="BG97" i="1"/>
  <c r="BG148" i="1"/>
  <c r="BG191" i="1"/>
  <c r="BG207" i="1"/>
  <c r="BG261" i="1"/>
  <c r="BG255" i="1"/>
  <c r="BG209" i="1"/>
  <c r="BG292" i="1"/>
  <c r="BG299" i="1"/>
  <c r="BG368" i="1"/>
  <c r="BG128" i="1"/>
  <c r="BG374" i="1"/>
  <c r="BG457" i="1"/>
  <c r="BG444" i="1"/>
  <c r="BG469" i="1"/>
  <c r="BG521" i="1"/>
  <c r="BG566" i="1"/>
  <c r="BG600" i="1"/>
  <c r="BG442" i="1"/>
  <c r="BG522" i="1"/>
  <c r="BG520" i="1"/>
  <c r="BG596" i="1"/>
  <c r="BG676" i="1"/>
  <c r="BG570" i="1"/>
  <c r="BG56" i="1"/>
  <c r="BG243" i="1"/>
  <c r="BG350" i="1"/>
  <c r="BG414" i="1"/>
  <c r="BG529" i="1"/>
  <c r="BG608" i="1"/>
  <c r="BG445" i="1"/>
  <c r="BG611" i="1"/>
  <c r="BG684" i="1"/>
  <c r="BG20" i="1"/>
  <c r="BG38" i="1"/>
  <c r="BG67" i="1"/>
  <c r="BG101" i="1"/>
  <c r="BG115" i="1"/>
  <c r="BG199" i="1"/>
  <c r="BG251" i="1"/>
  <c r="BG271" i="1"/>
  <c r="BG296" i="1"/>
  <c r="BG384" i="1"/>
  <c r="BG316" i="1"/>
  <c r="BG473" i="1"/>
  <c r="BG435" i="1"/>
  <c r="BG537" i="1"/>
  <c r="BG461" i="1"/>
  <c r="BG616" i="1"/>
  <c r="BG568" i="1"/>
  <c r="BG610" i="1"/>
  <c r="BG615" i="1"/>
  <c r="BG645" i="1"/>
  <c r="BG502" i="1"/>
  <c r="BG657" i="1"/>
  <c r="BG11" i="1"/>
  <c r="BG290" i="1"/>
  <c r="BG415" i="1"/>
  <c r="BG479" i="1"/>
  <c r="BG624" i="1"/>
  <c r="BG622" i="1"/>
  <c r="BG630" i="1"/>
  <c r="BG641" i="1"/>
  <c r="BG50" i="1"/>
  <c r="BG218" i="1"/>
  <c r="BG283" i="1"/>
  <c r="BG349" i="1"/>
  <c r="BG423" i="1"/>
  <c r="BG451" i="1"/>
  <c r="BG531" i="1"/>
  <c r="BG475" i="1"/>
  <c r="BG631" i="1"/>
  <c r="BG670" i="1"/>
  <c r="BG21" i="1"/>
  <c r="BG65" i="1"/>
  <c r="BG95" i="1"/>
  <c r="BG116" i="1"/>
  <c r="BG143" i="1"/>
  <c r="BG160" i="1"/>
  <c r="BG193" i="1"/>
  <c r="BG165" i="1"/>
  <c r="BG169" i="1"/>
  <c r="BG156" i="1"/>
  <c r="BG268" i="1"/>
  <c r="BG313" i="1"/>
  <c r="BG317" i="1"/>
  <c r="BG298" i="1"/>
  <c r="BG345" i="1"/>
  <c r="BG383" i="1"/>
  <c r="BG390" i="1"/>
  <c r="BG459" i="1"/>
  <c r="BG509" i="1"/>
  <c r="BG495" i="1"/>
  <c r="BG369" i="1"/>
  <c r="BG536" i="1"/>
  <c r="BG499" i="1"/>
  <c r="BG579" i="1"/>
  <c r="BG683" i="1"/>
  <c r="BG580" i="1"/>
  <c r="BG693" i="1"/>
  <c r="BG14" i="1"/>
  <c r="BG41" i="1"/>
  <c r="BG48" i="1"/>
  <c r="BG82" i="1"/>
  <c r="BG93" i="1"/>
  <c r="BG104" i="1"/>
  <c r="BG136" i="1"/>
  <c r="BG137" i="1"/>
  <c r="BG129" i="1"/>
  <c r="BG216" i="1"/>
  <c r="BG206" i="1"/>
  <c r="BG222" i="1"/>
  <c r="BG240" i="1"/>
  <c r="BG183" i="1"/>
  <c r="BG244" i="1"/>
  <c r="BG249" i="1"/>
  <c r="BG189" i="1"/>
  <c r="BG324" i="1"/>
  <c r="BG371" i="1"/>
  <c r="BG306" i="1"/>
  <c r="BG256" i="1"/>
  <c r="BG412" i="1"/>
  <c r="BG402" i="1"/>
  <c r="BG454" i="1"/>
  <c r="BG440" i="1"/>
  <c r="BG468" i="1"/>
  <c r="BG460" i="1"/>
  <c r="BG489" i="1"/>
  <c r="BG503" i="1"/>
  <c r="BG483" i="1"/>
  <c r="BG581" i="1"/>
  <c r="BG527" i="1"/>
  <c r="BG548" i="1"/>
  <c r="BG538" i="1"/>
  <c r="BG582" i="1"/>
  <c r="BG606" i="1"/>
  <c r="BG627" i="1"/>
  <c r="BG674" i="1"/>
  <c r="BG575" i="1"/>
  <c r="BG655" i="1"/>
  <c r="BG599" i="1"/>
  <c r="BG15" i="1"/>
  <c r="BG287" i="1"/>
  <c r="BG401" i="1"/>
  <c r="BG478" i="1"/>
  <c r="BG589" i="1"/>
  <c r="BG626" i="1"/>
  <c r="BG682" i="1"/>
  <c r="BG265" i="1"/>
  <c r="BG327" i="1"/>
  <c r="BG507" i="1"/>
  <c r="BG604" i="1"/>
  <c r="BG679" i="1"/>
  <c r="BG180" i="1"/>
  <c r="BG302" i="1"/>
  <c r="BG315" i="1"/>
  <c r="BG498" i="1"/>
  <c r="BG605" i="1"/>
  <c r="BG639" i="1"/>
  <c r="BG35" i="1"/>
  <c r="BG57" i="1"/>
  <c r="BG79" i="1"/>
  <c r="BG30" i="1"/>
  <c r="BG120" i="1"/>
  <c r="BG158" i="1"/>
  <c r="BG154" i="1"/>
  <c r="BG179" i="1"/>
  <c r="BG205" i="1"/>
  <c r="BG215" i="1"/>
  <c r="BG262" i="1"/>
  <c r="BG226" i="1"/>
  <c r="BG285" i="1"/>
  <c r="BG310" i="1"/>
  <c r="BG329" i="1"/>
  <c r="BG352" i="1"/>
  <c r="BG361" i="1"/>
  <c r="BG373" i="1"/>
  <c r="BG421" i="1"/>
  <c r="BG307" i="1"/>
  <c r="BG480" i="1"/>
  <c r="BG453" i="1"/>
  <c r="BG613" i="1"/>
  <c r="BG659" i="1"/>
  <c r="BG647" i="1"/>
  <c r="BG650" i="1"/>
  <c r="BG653" i="1"/>
  <c r="BG436" i="1"/>
  <c r="BG652" i="1"/>
  <c r="BG326" i="1"/>
  <c r="BG366" i="1"/>
  <c r="BG609" i="1"/>
  <c r="BG658" i="1"/>
  <c r="BG32" i="1"/>
  <c r="BG69" i="1"/>
  <c r="BG78" i="1"/>
  <c r="BG103" i="1"/>
  <c r="BG113" i="1"/>
  <c r="BG153" i="1"/>
  <c r="BG192" i="1"/>
  <c r="BG202" i="1"/>
  <c r="BG228" i="1"/>
  <c r="BG253" i="1"/>
  <c r="BG250" i="1"/>
  <c r="BG334" i="1"/>
  <c r="BG347" i="1"/>
  <c r="BG370" i="1"/>
  <c r="BG363" i="1"/>
  <c r="BG456" i="1"/>
  <c r="BG525" i="1"/>
  <c r="BG424" i="1"/>
  <c r="BG617" i="1"/>
  <c r="BG634" i="1"/>
  <c r="BG668" i="1"/>
  <c r="BG681" i="1"/>
  <c r="BG49" i="1"/>
  <c r="BG342" i="1"/>
  <c r="BG385" i="1"/>
  <c r="BG533" i="1"/>
  <c r="BG429" i="1"/>
  <c r="BG578" i="1"/>
  <c r="BG628" i="1"/>
  <c r="BG12" i="1"/>
  <c r="BG269" i="1"/>
  <c r="BG304" i="1"/>
  <c r="BG474" i="1"/>
  <c r="BG530" i="1"/>
  <c r="BG405" i="1"/>
  <c r="BG698" i="1"/>
  <c r="BG64" i="1"/>
  <c r="BG133" i="1"/>
  <c r="BG157" i="1"/>
  <c r="BG198" i="1"/>
  <c r="BG276" i="1"/>
  <c r="BG333" i="1"/>
  <c r="BG422" i="1"/>
  <c r="BG472" i="1"/>
  <c r="BG549" i="1"/>
  <c r="BG464" i="1"/>
  <c r="BG692" i="1"/>
  <c r="BG28" i="1"/>
  <c r="BG282" i="1"/>
  <c r="BG443" i="1"/>
  <c r="BG564" i="1"/>
  <c r="BG667" i="1"/>
  <c r="BG19" i="1"/>
  <c r="BG24" i="1"/>
  <c r="BG52" i="1"/>
  <c r="BG100" i="1"/>
  <c r="BG131" i="1"/>
  <c r="BG152" i="1"/>
  <c r="BG185" i="1"/>
  <c r="BG142" i="1"/>
  <c r="BG235" i="1"/>
  <c r="BG174" i="1"/>
  <c r="BG234" i="1"/>
  <c r="BG305" i="1"/>
  <c r="BG288" i="1"/>
  <c r="BG322" i="1"/>
  <c r="BG375" i="1"/>
  <c r="BG335" i="1"/>
  <c r="BG431" i="1"/>
  <c r="BG493" i="1"/>
  <c r="BG553" i="1"/>
  <c r="BG565" i="1"/>
  <c r="BG555" i="1"/>
  <c r="BG476" i="1"/>
  <c r="BG571" i="1"/>
  <c r="BG675" i="1"/>
  <c r="BG574" i="1"/>
  <c r="BG669" i="1"/>
  <c r="BG687" i="1"/>
  <c r="BG17" i="1"/>
  <c r="BG291" i="1"/>
  <c r="BG356" i="1"/>
  <c r="BG494" i="1"/>
  <c r="BG633" i="1"/>
  <c r="BG623" i="1"/>
  <c r="BI4" i="1"/>
  <c r="BH6" i="1"/>
  <c r="BF72" i="1"/>
  <c r="BF484" i="1"/>
  <c r="BF54" i="1"/>
  <c r="BE109" i="1"/>
  <c r="BF110" i="1"/>
  <c r="BF314" i="1"/>
  <c r="BF195" i="1"/>
  <c r="BF689" i="1"/>
  <c r="BF382" i="1"/>
  <c r="BF280" i="1"/>
  <c r="BF518" i="1"/>
  <c r="BF127" i="1"/>
  <c r="BF297" i="1"/>
  <c r="BF45" i="1"/>
  <c r="BF229" i="1"/>
  <c r="BD8" i="1" l="1"/>
  <c r="AX13" i="10"/>
  <c r="AX15" i="10" s="1"/>
  <c r="BD5" i="1"/>
  <c r="AX18" i="10" s="1"/>
  <c r="BM7" i="8"/>
  <c r="BM5" i="8" s="1"/>
  <c r="BE7" i="1"/>
  <c r="AY17" i="10" s="1"/>
  <c r="BL5" i="8"/>
  <c r="BG34" i="1"/>
  <c r="BG637" i="1"/>
  <c r="BG90" i="1"/>
  <c r="BG263" i="1"/>
  <c r="BG246" i="1"/>
  <c r="BN109" i="8"/>
  <c r="BO109" i="8"/>
  <c r="BN44" i="8"/>
  <c r="BO44" i="8"/>
  <c r="BG586" i="1"/>
  <c r="BG365" i="1"/>
  <c r="BG467" i="1"/>
  <c r="BG314" i="1"/>
  <c r="BG689" i="1"/>
  <c r="BG110" i="1"/>
  <c r="BG518" i="1"/>
  <c r="BG39" i="1"/>
  <c r="BG382" i="1"/>
  <c r="BG331" i="1"/>
  <c r="BG433" i="1"/>
  <c r="BG212" i="1"/>
  <c r="BG99" i="1"/>
  <c r="BG603" i="1"/>
  <c r="BG81" i="1"/>
  <c r="BG569" i="1"/>
  <c r="BG54" i="1"/>
  <c r="BG620" i="1"/>
  <c r="BG416" i="1"/>
  <c r="BG280" i="1"/>
  <c r="BG144" i="1"/>
  <c r="BG72" i="1"/>
  <c r="BG654" i="1"/>
  <c r="BG399" i="1"/>
  <c r="BG127" i="1"/>
  <c r="BG671" i="1"/>
  <c r="BH14" i="1"/>
  <c r="BH41" i="1"/>
  <c r="BH56" i="1"/>
  <c r="BH58" i="1"/>
  <c r="BH89" i="1"/>
  <c r="BH125" i="1"/>
  <c r="BH149" i="1"/>
  <c r="BH166" i="1"/>
  <c r="BH204" i="1"/>
  <c r="BH187" i="1"/>
  <c r="BH221" i="1"/>
  <c r="BH218" i="1"/>
  <c r="BH243" i="1"/>
  <c r="BH217" i="1"/>
  <c r="BH248" i="1"/>
  <c r="BH295" i="1"/>
  <c r="BH282" i="1"/>
  <c r="BH288" i="1"/>
  <c r="BH306" i="1"/>
  <c r="BH357" i="1"/>
  <c r="BH343" i="1"/>
  <c r="BH349" i="1"/>
  <c r="BH403" i="1"/>
  <c r="BH446" i="1"/>
  <c r="BH429" i="1"/>
  <c r="BH451" i="1"/>
  <c r="BH487" i="1"/>
  <c r="BH516" i="1"/>
  <c r="BH465" i="1"/>
  <c r="BH455" i="1"/>
  <c r="BH600" i="1"/>
  <c r="BH605" i="1"/>
  <c r="BH531" i="1"/>
  <c r="BH559" i="1"/>
  <c r="BH631" i="1"/>
  <c r="BH650" i="1"/>
  <c r="BH649" i="1"/>
  <c r="BH511" i="1"/>
  <c r="BH698" i="1"/>
  <c r="BH645" i="1"/>
  <c r="BH652" i="1"/>
  <c r="BH37" i="1"/>
  <c r="BH73" i="1"/>
  <c r="BH83" i="1"/>
  <c r="BH77" i="1"/>
  <c r="BH122" i="1"/>
  <c r="BH96" i="1"/>
  <c r="BH143" i="1"/>
  <c r="BH193" i="1"/>
  <c r="BH192" i="1"/>
  <c r="BH257" i="1"/>
  <c r="BH189" i="1"/>
  <c r="BH281" i="1"/>
  <c r="BH245" i="1"/>
  <c r="BH337" i="1"/>
  <c r="BH330" i="1"/>
  <c r="BH341" i="1"/>
  <c r="BH410" i="1"/>
  <c r="BH307" i="1"/>
  <c r="BH398" i="1"/>
  <c r="BH498" i="1"/>
  <c r="BH548" i="1"/>
  <c r="BH475" i="1"/>
  <c r="BH632" i="1"/>
  <c r="BH551" i="1"/>
  <c r="BH627" i="1"/>
  <c r="BH618" i="1"/>
  <c r="BH685" i="1"/>
  <c r="BH668" i="1"/>
  <c r="BH43" i="1"/>
  <c r="BH401" i="1"/>
  <c r="BH527" i="1"/>
  <c r="BH673" i="1"/>
  <c r="BH277" i="1"/>
  <c r="BH514" i="1"/>
  <c r="BH541" i="1"/>
  <c r="BH48" i="1"/>
  <c r="BH78" i="1"/>
  <c r="BH79" i="1"/>
  <c r="BH32" i="1"/>
  <c r="BH126" i="1"/>
  <c r="BH101" i="1"/>
  <c r="BH157" i="1"/>
  <c r="BH183" i="1"/>
  <c r="BH235" i="1"/>
  <c r="BH231" i="1"/>
  <c r="BH261" i="1"/>
  <c r="BH292" i="1"/>
  <c r="BH336" i="1"/>
  <c r="BH378" i="1"/>
  <c r="BH417" i="1"/>
  <c r="BH444" i="1"/>
  <c r="BH449" i="1"/>
  <c r="BH470" i="1"/>
  <c r="BH549" i="1"/>
  <c r="BH626" i="1"/>
  <c r="BH699" i="1"/>
  <c r="BH678" i="1"/>
  <c r="BH42" i="1"/>
  <c r="BH165" i="1"/>
  <c r="BH222" i="1"/>
  <c r="BH324" i="1"/>
  <c r="BH344" i="1"/>
  <c r="BH328" i="1"/>
  <c r="BH319" i="1"/>
  <c r="BH471" i="1"/>
  <c r="BH555" i="1"/>
  <c r="BH643" i="1"/>
  <c r="BH497" i="1"/>
  <c r="BH694" i="1"/>
  <c r="BH9" i="1"/>
  <c r="BH80" i="1"/>
  <c r="BH121" i="1"/>
  <c r="BH170" i="1"/>
  <c r="BH286" i="1"/>
  <c r="BH296" i="1"/>
  <c r="BH318" i="1"/>
  <c r="BH373" i="1"/>
  <c r="BH477" i="1"/>
  <c r="BH529" i="1"/>
  <c r="BH496" i="1"/>
  <c r="BH596" i="1"/>
  <c r="BH614" i="1"/>
  <c r="BH585" i="1"/>
  <c r="BH208" i="1"/>
  <c r="BH301" i="1"/>
  <c r="BH376" i="1"/>
  <c r="BH396" i="1"/>
  <c r="BH536" i="1"/>
  <c r="BH659" i="1"/>
  <c r="BH656" i="1"/>
  <c r="BH69" i="1"/>
  <c r="BH106" i="1"/>
  <c r="BH92" i="1"/>
  <c r="BH139" i="1"/>
  <c r="BH132" i="1"/>
  <c r="BH148" i="1"/>
  <c r="BH182" i="1"/>
  <c r="BH216" i="1"/>
  <c r="BH254" i="1"/>
  <c r="BH200" i="1"/>
  <c r="BH309" i="1"/>
  <c r="BH320" i="1"/>
  <c r="BH351" i="1"/>
  <c r="BH368" i="1"/>
  <c r="BH428" i="1"/>
  <c r="BH469" i="1"/>
  <c r="BH510" i="1"/>
  <c r="BH546" i="1"/>
  <c r="BH520" i="1"/>
  <c r="BH653" i="1"/>
  <c r="BH53" i="1"/>
  <c r="BH262" i="1"/>
  <c r="BH334" i="1"/>
  <c r="BH374" i="1"/>
  <c r="BH412" i="1"/>
  <c r="BH553" i="1"/>
  <c r="BH583" i="1"/>
  <c r="BH664" i="1"/>
  <c r="BH64" i="1"/>
  <c r="BH118" i="1"/>
  <c r="BH134" i="1"/>
  <c r="BH147" i="1"/>
  <c r="BH177" i="1"/>
  <c r="BH197" i="1"/>
  <c r="BH239" i="1"/>
  <c r="BH342" i="1"/>
  <c r="BH375" i="1"/>
  <c r="BH377" i="1"/>
  <c r="BH431" i="1"/>
  <c r="BH452" i="1"/>
  <c r="BH397" i="1"/>
  <c r="BH561" i="1"/>
  <c r="BH576" i="1"/>
  <c r="BH581" i="1"/>
  <c r="BH519" i="1"/>
  <c r="BH578" i="1"/>
  <c r="BH594" i="1"/>
  <c r="BH679" i="1"/>
  <c r="BH702" i="1"/>
  <c r="BH19" i="1"/>
  <c r="BH264" i="1"/>
  <c r="BH400" i="1"/>
  <c r="BH584" i="1"/>
  <c r="BH636" i="1"/>
  <c r="BH21" i="1"/>
  <c r="BH57" i="1"/>
  <c r="BH103" i="1"/>
  <c r="BH87" i="1"/>
  <c r="BH141" i="1"/>
  <c r="BH158" i="1"/>
  <c r="BH196" i="1"/>
  <c r="BH179" i="1"/>
  <c r="BH213" i="1"/>
  <c r="BH201" i="1"/>
  <c r="BH207" i="1"/>
  <c r="BH237" i="1"/>
  <c r="BH266" i="1"/>
  <c r="BH358" i="1"/>
  <c r="BH293" i="1"/>
  <c r="BH322" i="1"/>
  <c r="BH393" i="1"/>
  <c r="BH438" i="1"/>
  <c r="BH408" i="1"/>
  <c r="BH479" i="1"/>
  <c r="BH489" i="1"/>
  <c r="BH592" i="1"/>
  <c r="BH528" i="1"/>
  <c r="BH622" i="1"/>
  <c r="BH688" i="1"/>
  <c r="BH684" i="1"/>
  <c r="BH22" i="1"/>
  <c r="BH38" i="1"/>
  <c r="BH59" i="1"/>
  <c r="BH82" i="1"/>
  <c r="BH100" i="1"/>
  <c r="BH91" i="1"/>
  <c r="BH47" i="1"/>
  <c r="BH174" i="1"/>
  <c r="BH154" i="1"/>
  <c r="BH155" i="1"/>
  <c r="BH175" i="1"/>
  <c r="BH220" i="1"/>
  <c r="BH251" i="1"/>
  <c r="BH233" i="1"/>
  <c r="BH250" i="1"/>
  <c r="BH219" i="1"/>
  <c r="BH303" i="1"/>
  <c r="BH298" i="1"/>
  <c r="BH326" i="1"/>
  <c r="BH360" i="1"/>
  <c r="BH315" i="1"/>
  <c r="BH355" i="1"/>
  <c r="BH411" i="1"/>
  <c r="BH454" i="1"/>
  <c r="BH439" i="1"/>
  <c r="BH468" i="1"/>
  <c r="BH476" i="1"/>
  <c r="BH524" i="1"/>
  <c r="BH526" i="1"/>
  <c r="BH459" i="1"/>
  <c r="BH608" i="1"/>
  <c r="BH613" i="1"/>
  <c r="BH539" i="1"/>
  <c r="BH423" i="1"/>
  <c r="BH633" i="1"/>
  <c r="BH405" i="1"/>
  <c r="BH591" i="1"/>
  <c r="BH638" i="1"/>
  <c r="BH663" i="1"/>
  <c r="BH665" i="1"/>
  <c r="BH701" i="1"/>
  <c r="BH60" i="1"/>
  <c r="BH71" i="1"/>
  <c r="BH70" i="1"/>
  <c r="BH67" i="1"/>
  <c r="BH116" i="1"/>
  <c r="BH113" i="1"/>
  <c r="BH115" i="1"/>
  <c r="BH185" i="1"/>
  <c r="BH184" i="1"/>
  <c r="BH159" i="1"/>
  <c r="BH249" i="1"/>
  <c r="BH171" i="1"/>
  <c r="BH268" i="1"/>
  <c r="BH267" i="1"/>
  <c r="BH283" i="1"/>
  <c r="BH327" i="1"/>
  <c r="BH181" i="1"/>
  <c r="BH333" i="1"/>
  <c r="BH338" i="1"/>
  <c r="BH402" i="1"/>
  <c r="BH395" i="1"/>
  <c r="BH427" i="1"/>
  <c r="BH335" i="1"/>
  <c r="BH366" i="1"/>
  <c r="BH500" i="1"/>
  <c r="BH540" i="1"/>
  <c r="BH542" i="1"/>
  <c r="BH473" i="1"/>
  <c r="BH624" i="1"/>
  <c r="BH629" i="1"/>
  <c r="BH522" i="1"/>
  <c r="BH579" i="1"/>
  <c r="BH648" i="1"/>
  <c r="BH667" i="1"/>
  <c r="BH677" i="1"/>
  <c r="BH660" i="1"/>
  <c r="BH639" i="1"/>
  <c r="BH508" i="1"/>
  <c r="BH13" i="1"/>
  <c r="BH36" i="1"/>
  <c r="BH62" i="1"/>
  <c r="BH102" i="1"/>
  <c r="BH35" i="1"/>
  <c r="BH123" i="1"/>
  <c r="BH50" i="1"/>
  <c r="BH93" i="1"/>
  <c r="BH130" i="1"/>
  <c r="BH210" i="1"/>
  <c r="BH265" i="1"/>
  <c r="BH209" i="1"/>
  <c r="BH289" i="1"/>
  <c r="BH300" i="1"/>
  <c r="BH272" i="1"/>
  <c r="BH345" i="1"/>
  <c r="BH260" i="1"/>
  <c r="BH371" i="1"/>
  <c r="BH363" i="1"/>
  <c r="BH418" i="1"/>
  <c r="BH414" i="1"/>
  <c r="BH434" i="1"/>
  <c r="BH506" i="1"/>
  <c r="BH424" i="1"/>
  <c r="BH556" i="1"/>
  <c r="BH558" i="1"/>
  <c r="BH478" i="1"/>
  <c r="BH436" i="1"/>
  <c r="BH568" i="1"/>
  <c r="BH523" i="1"/>
  <c r="BH570" i="1"/>
  <c r="BH683" i="1"/>
  <c r="BH693" i="1"/>
  <c r="BH544" i="1"/>
  <c r="BH10" i="1"/>
  <c r="BH230" i="1"/>
  <c r="BH379" i="1"/>
  <c r="BH421" i="1"/>
  <c r="BH564" i="1"/>
  <c r="BH242" i="1"/>
  <c r="BH593" i="1"/>
  <c r="BH670" i="1"/>
  <c r="BH146" i="1"/>
  <c r="BH316" i="1"/>
  <c r="BH387" i="1"/>
  <c r="BH372" i="1"/>
  <c r="BH495" i="1"/>
  <c r="BH503" i="1"/>
  <c r="BH599" i="1"/>
  <c r="BH674" i="1"/>
  <c r="BH29" i="1"/>
  <c r="BH11" i="1"/>
  <c r="BH26" i="1"/>
  <c r="BH74" i="1"/>
  <c r="BH129" i="1"/>
  <c r="BH131" i="1"/>
  <c r="BH151" i="1"/>
  <c r="BH186" i="1"/>
  <c r="BH191" i="1"/>
  <c r="BH278" i="1"/>
  <c r="BH329" i="1"/>
  <c r="BH302" i="1"/>
  <c r="BH425" i="1"/>
  <c r="BH432" i="1"/>
  <c r="BH435" i="1"/>
  <c r="BH521" i="1"/>
  <c r="BH486" i="1"/>
  <c r="BH557" i="1"/>
  <c r="BH625" i="1"/>
  <c r="BH602" i="1"/>
  <c r="BH686" i="1"/>
  <c r="BH17" i="1"/>
  <c r="BH18" i="1"/>
  <c r="BH142" i="1"/>
  <c r="BH173" i="1"/>
  <c r="BH190" i="1"/>
  <c r="BH236" i="1"/>
  <c r="BH227" i="1"/>
  <c r="BH352" i="1"/>
  <c r="BH226" i="1"/>
  <c r="BH381" i="1"/>
  <c r="BH443" i="1"/>
  <c r="BH464" i="1"/>
  <c r="BH560" i="1"/>
  <c r="BH651" i="1"/>
  <c r="BH565" i="1"/>
  <c r="BH574" i="1"/>
  <c r="BH20" i="1"/>
  <c r="BH88" i="1"/>
  <c r="BH150" i="1"/>
  <c r="BH238" i="1"/>
  <c r="BH294" i="1"/>
  <c r="BH291" i="1"/>
  <c r="BH339" i="1"/>
  <c r="BH380" i="1"/>
  <c r="BH445" i="1"/>
  <c r="BH456" i="1"/>
  <c r="BH504" i="1"/>
  <c r="BH563" i="1"/>
  <c r="BH587" i="1"/>
  <c r="BH700" i="1"/>
  <c r="BH51" i="1"/>
  <c r="BH194" i="1"/>
  <c r="BH276" i="1"/>
  <c r="BH270" i="1"/>
  <c r="BH391" i="1"/>
  <c r="BH493" i="1"/>
  <c r="BH458" i="1"/>
  <c r="BH512" i="1"/>
  <c r="BH575" i="1"/>
  <c r="BH595" i="1"/>
  <c r="BH662" i="1"/>
  <c r="BH697" i="1"/>
  <c r="BH15" i="1"/>
  <c r="BH75" i="1"/>
  <c r="BH114" i="1"/>
  <c r="BH112" i="1"/>
  <c r="BH86" i="1"/>
  <c r="BH133" i="1"/>
  <c r="BH153" i="1"/>
  <c r="BH104" i="1"/>
  <c r="BH215" i="1"/>
  <c r="BH244" i="1"/>
  <c r="BH258" i="1"/>
  <c r="BH317" i="1"/>
  <c r="BH275" i="1"/>
  <c r="BH362" i="1"/>
  <c r="BH332" i="1"/>
  <c r="BH441" i="1"/>
  <c r="BH474" i="1"/>
  <c r="BH480" i="1"/>
  <c r="BH538" i="1"/>
  <c r="BH573" i="1"/>
  <c r="BH628" i="1"/>
  <c r="BH634" i="1"/>
  <c r="BH611" i="1"/>
  <c r="BH657" i="1"/>
  <c r="BH682" i="1"/>
  <c r="BH46" i="1"/>
  <c r="BH232" i="1"/>
  <c r="BH305" i="1"/>
  <c r="BH269" i="1"/>
  <c r="BH389" i="1"/>
  <c r="BH460" i="1"/>
  <c r="BH607" i="1"/>
  <c r="BH661" i="1"/>
  <c r="BH31" i="1"/>
  <c r="BH140" i="1"/>
  <c r="BH176" i="1"/>
  <c r="BH313" i="1"/>
  <c r="BH299" i="1"/>
  <c r="BH385" i="1"/>
  <c r="BH472" i="1"/>
  <c r="BH481" i="1"/>
  <c r="BH589" i="1"/>
  <c r="BH507" i="1"/>
  <c r="BH630" i="1"/>
  <c r="BH687" i="1"/>
  <c r="BH658" i="1"/>
  <c r="BH12" i="1"/>
  <c r="BH240" i="1"/>
  <c r="BH340" i="1"/>
  <c r="BH513" i="1"/>
  <c r="BH597" i="1"/>
  <c r="BH642" i="1"/>
  <c r="BH692" i="1"/>
  <c r="BH30" i="1"/>
  <c r="BH52" i="1"/>
  <c r="BH65" i="1"/>
  <c r="BH61" i="1"/>
  <c r="BH97" i="1"/>
  <c r="BH105" i="1"/>
  <c r="BH111" i="1"/>
  <c r="BH145" i="1"/>
  <c r="BH164" i="1"/>
  <c r="BH162" i="1"/>
  <c r="BH202" i="1"/>
  <c r="BH241" i="1"/>
  <c r="BH259" i="1"/>
  <c r="BH234" i="1"/>
  <c r="BH256" i="1"/>
  <c r="BH252" i="1"/>
  <c r="BH325" i="1"/>
  <c r="BH168" i="1"/>
  <c r="BH310" i="1"/>
  <c r="BH356" i="1"/>
  <c r="BH388" i="1"/>
  <c r="BH354" i="1"/>
  <c r="BH419" i="1"/>
  <c r="BH462" i="1"/>
  <c r="BH447" i="1"/>
  <c r="BH482" i="1"/>
  <c r="BH492" i="1"/>
  <c r="BH532" i="1"/>
  <c r="BH534" i="1"/>
  <c r="BH466" i="1"/>
  <c r="BH616" i="1"/>
  <c r="BH621" i="1"/>
  <c r="BH554" i="1"/>
  <c r="BH571" i="1"/>
  <c r="BH640" i="1"/>
  <c r="BH609" i="1"/>
  <c r="BH606" i="1"/>
  <c r="BH669" i="1"/>
  <c r="BH635" i="1"/>
  <c r="BH567" i="1"/>
  <c r="BH623" i="1"/>
  <c r="BH16" i="1"/>
  <c r="BH490" i="1"/>
  <c r="BH615" i="1"/>
  <c r="BH68" i="1"/>
  <c r="BH199" i="1"/>
  <c r="BH279" i="1"/>
  <c r="BH311" i="1"/>
  <c r="BH392" i="1"/>
  <c r="BH384" i="1"/>
  <c r="BH550" i="1"/>
  <c r="BH530" i="1"/>
  <c r="BH577" i="1"/>
  <c r="BH675" i="1"/>
  <c r="BH655" i="1"/>
  <c r="BH394" i="1"/>
  <c r="BH582" i="1"/>
  <c r="BH27" i="1"/>
  <c r="BH49" i="1"/>
  <c r="BH66" i="1"/>
  <c r="BH107" i="1"/>
  <c r="BH117" i="1"/>
  <c r="BH138" i="1"/>
  <c r="BH124" i="1"/>
  <c r="BH136" i="1"/>
  <c r="BH156" i="1"/>
  <c r="BH169" i="1"/>
  <c r="BH273" i="1"/>
  <c r="BH214" i="1"/>
  <c r="BH308" i="1"/>
  <c r="BH353" i="1"/>
  <c r="BH323" i="1"/>
  <c r="BH370" i="1"/>
  <c r="BH426" i="1"/>
  <c r="BH409" i="1"/>
  <c r="BH359" i="1"/>
  <c r="BH440" i="1"/>
  <c r="BH442" i="1"/>
  <c r="BH566" i="1"/>
  <c r="BH430" i="1"/>
  <c r="BH505" i="1"/>
  <c r="BH572" i="1"/>
  <c r="BH598" i="1"/>
  <c r="BH691" i="1"/>
  <c r="BH502" i="1"/>
  <c r="BH641" i="1"/>
  <c r="BH28" i="1"/>
  <c r="BH172" i="1"/>
  <c r="BH361" i="1"/>
  <c r="BH312" i="1"/>
  <c r="BH369" i="1"/>
  <c r="BH404" i="1"/>
  <c r="BH346" i="1"/>
  <c r="BH580" i="1"/>
  <c r="BH619" i="1"/>
  <c r="BH562" i="1"/>
  <c r="BH167" i="1"/>
  <c r="BH274" i="1"/>
  <c r="BH386" i="1"/>
  <c r="BH463" i="1"/>
  <c r="BH509" i="1"/>
  <c r="BH588" i="1"/>
  <c r="BH617" i="1"/>
  <c r="BH108" i="1"/>
  <c r="BH160" i="1"/>
  <c r="BH198" i="1"/>
  <c r="BH285" i="1"/>
  <c r="BH364" i="1"/>
  <c r="BH437" i="1"/>
  <c r="BH390" i="1"/>
  <c r="BH533" i="1"/>
  <c r="BH547" i="1"/>
  <c r="BH644" i="1"/>
  <c r="BH33" i="1"/>
  <c r="BH55" i="1"/>
  <c r="BH98" i="1"/>
  <c r="BH137" i="1"/>
  <c r="BH128" i="1"/>
  <c r="BH163" i="1"/>
  <c r="BH206" i="1"/>
  <c r="BH203" i="1"/>
  <c r="BH271" i="1"/>
  <c r="BH255" i="1"/>
  <c r="BH347" i="1"/>
  <c r="BH422" i="1"/>
  <c r="BH485" i="1"/>
  <c r="BH537" i="1"/>
  <c r="BH499" i="1"/>
  <c r="BH604" i="1"/>
  <c r="BH543" i="1"/>
  <c r="BH647" i="1"/>
  <c r="BH676" i="1"/>
  <c r="BH25" i="1"/>
  <c r="BH211" i="1"/>
  <c r="BH304" i="1"/>
  <c r="BH453" i="1"/>
  <c r="BH545" i="1"/>
  <c r="BH612" i="1"/>
  <c r="BH590" i="1"/>
  <c r="BH681" i="1"/>
  <c r="BH40" i="1"/>
  <c r="BH224" i="1"/>
  <c r="BH290" i="1"/>
  <c r="BH367" i="1"/>
  <c r="BH461" i="1"/>
  <c r="BH515" i="1"/>
  <c r="BH601" i="1"/>
  <c r="BH690" i="1"/>
  <c r="BH23" i="1"/>
  <c r="BH85" i="1"/>
  <c r="BH94" i="1"/>
  <c r="BH135" i="1"/>
  <c r="BH180" i="1"/>
  <c r="BH223" i="1"/>
  <c r="BH247" i="1"/>
  <c r="BH284" i="1"/>
  <c r="BH406" i="1"/>
  <c r="BH488" i="1"/>
  <c r="BH494" i="1"/>
  <c r="BH672" i="1"/>
  <c r="BH76" i="1"/>
  <c r="BH24" i="1"/>
  <c r="BH95" i="1"/>
  <c r="BH120" i="1"/>
  <c r="BH119" i="1"/>
  <c r="BH188" i="1"/>
  <c r="BH152" i="1"/>
  <c r="BH205" i="1"/>
  <c r="BH228" i="1"/>
  <c r="BH225" i="1"/>
  <c r="BH253" i="1"/>
  <c r="BH350" i="1"/>
  <c r="BH287" i="1"/>
  <c r="BH383" i="1"/>
  <c r="BH407" i="1"/>
  <c r="BH413" i="1"/>
  <c r="BH457" i="1"/>
  <c r="BH483" i="1"/>
  <c r="BH491" i="1"/>
  <c r="BH525" i="1"/>
  <c r="BH610" i="1"/>
  <c r="BH680" i="1"/>
  <c r="BH666" i="1"/>
  <c r="BH84" i="1"/>
  <c r="BH321" i="1"/>
  <c r="BH415" i="1"/>
  <c r="BH420" i="1"/>
  <c r="BH448" i="1"/>
  <c r="BH517" i="1"/>
  <c r="BH646" i="1"/>
  <c r="BH703" i="1"/>
  <c r="BG552" i="1"/>
  <c r="BG178" i="1"/>
  <c r="BG297" i="1"/>
  <c r="BG229" i="1"/>
  <c r="BG161" i="1"/>
  <c r="BI6" i="1"/>
  <c r="BJ4" i="1"/>
  <c r="BG484" i="1"/>
  <c r="BF44" i="1"/>
  <c r="BG63" i="1"/>
  <c r="BG450" i="1"/>
  <c r="BG195" i="1"/>
  <c r="BG535" i="1"/>
  <c r="BG695" i="1"/>
  <c r="BF109" i="1"/>
  <c r="BG501" i="1"/>
  <c r="BG348" i="1"/>
  <c r="BG45" i="1"/>
  <c r="BE8" i="1" l="1"/>
  <c r="AY13" i="10"/>
  <c r="AY15" i="10" s="1"/>
  <c r="BN7" i="8"/>
  <c r="BN8" i="8" s="1"/>
  <c r="BM8" i="8"/>
  <c r="BE5" i="1"/>
  <c r="AY18" i="10" s="1"/>
  <c r="BH518" i="1"/>
  <c r="BH144" i="1"/>
  <c r="BH45" i="1"/>
  <c r="BH161" i="1"/>
  <c r="BH331" i="1"/>
  <c r="BF7" i="1"/>
  <c r="AZ17" i="10" s="1"/>
  <c r="BO7" i="8"/>
  <c r="BO8" i="8" s="1"/>
  <c r="BH212" i="1"/>
  <c r="BH195" i="1"/>
  <c r="BH110" i="1"/>
  <c r="BH127" i="1"/>
  <c r="BH501" i="1"/>
  <c r="BH552" i="1"/>
  <c r="BH603" i="1"/>
  <c r="BH637" i="1"/>
  <c r="BH90" i="1"/>
  <c r="BH450" i="1"/>
  <c r="BH671" i="1"/>
  <c r="BH620" i="1"/>
  <c r="BH433" i="1"/>
  <c r="BH314" i="1"/>
  <c r="BH99" i="1"/>
  <c r="BH72" i="1"/>
  <c r="BH569" i="1"/>
  <c r="BI20" i="1"/>
  <c r="BI19" i="1"/>
  <c r="BI53" i="1"/>
  <c r="BI65" i="1"/>
  <c r="BI91" i="1"/>
  <c r="BI136" i="1"/>
  <c r="BI96" i="1"/>
  <c r="BI149" i="1"/>
  <c r="BI196" i="1"/>
  <c r="BI187" i="1"/>
  <c r="BI208" i="1"/>
  <c r="BI186" i="1"/>
  <c r="BI177" i="1"/>
  <c r="BI250" i="1"/>
  <c r="BI286" i="1"/>
  <c r="BI271" i="1"/>
  <c r="BI277" i="1"/>
  <c r="BI291" i="1"/>
  <c r="BI366" i="1"/>
  <c r="BI242" i="1"/>
  <c r="BI307" i="1"/>
  <c r="BI364" i="1"/>
  <c r="BI417" i="1"/>
  <c r="BI460" i="1"/>
  <c r="BI462" i="1"/>
  <c r="BI447" i="1"/>
  <c r="BI456" i="1"/>
  <c r="BI513" i="1"/>
  <c r="BI561" i="1"/>
  <c r="BI528" i="1"/>
  <c r="BI506" i="1"/>
  <c r="BI616" i="1"/>
  <c r="BI525" i="1"/>
  <c r="BI541" i="1"/>
  <c r="BI651" i="1"/>
  <c r="BI630" i="1"/>
  <c r="BI686" i="1"/>
  <c r="BI645" i="1"/>
  <c r="BI665" i="1"/>
  <c r="BI511" i="1"/>
  <c r="BI693" i="1"/>
  <c r="BI71" i="1"/>
  <c r="BI560" i="1"/>
  <c r="BI639" i="1"/>
  <c r="BI40" i="1"/>
  <c r="BI125" i="1"/>
  <c r="BI115" i="1"/>
  <c r="BI168" i="1"/>
  <c r="BI251" i="1"/>
  <c r="BI282" i="1"/>
  <c r="BI270" i="1"/>
  <c r="BI381" i="1"/>
  <c r="BI461" i="1"/>
  <c r="BI400" i="1"/>
  <c r="BI476" i="1"/>
  <c r="BI605" i="1"/>
  <c r="BI635" i="1"/>
  <c r="BI52" i="1"/>
  <c r="BI36" i="1"/>
  <c r="BI92" i="1"/>
  <c r="BI100" i="1"/>
  <c r="BI104" i="1"/>
  <c r="BI213" i="1"/>
  <c r="BI230" i="1"/>
  <c r="BI264" i="1"/>
  <c r="BI311" i="1"/>
  <c r="BI310" i="1"/>
  <c r="BI343" i="1"/>
  <c r="BI346" i="1"/>
  <c r="BI411" i="1"/>
  <c r="BI548" i="1"/>
  <c r="BI611" i="1"/>
  <c r="BI429" i="1"/>
  <c r="BI615" i="1"/>
  <c r="BI701" i="1"/>
  <c r="BI46" i="1"/>
  <c r="BI153" i="1"/>
  <c r="BI221" i="1"/>
  <c r="BI215" i="1"/>
  <c r="BI339" i="1"/>
  <c r="BI309" i="1"/>
  <c r="BI428" i="1"/>
  <c r="BI485" i="1"/>
  <c r="BI556" i="1"/>
  <c r="BI619" i="1"/>
  <c r="BI522" i="1"/>
  <c r="BI622" i="1"/>
  <c r="BI502" i="1"/>
  <c r="BI697" i="1"/>
  <c r="BI35" i="1"/>
  <c r="BI83" i="1"/>
  <c r="BI116" i="1"/>
  <c r="BI108" i="1"/>
  <c r="BI175" i="1"/>
  <c r="BI241" i="1"/>
  <c r="BI253" i="1"/>
  <c r="BI258" i="1"/>
  <c r="BI347" i="1"/>
  <c r="BI338" i="1"/>
  <c r="BI397" i="1"/>
  <c r="BI439" i="1"/>
  <c r="BI564" i="1"/>
  <c r="BI419" i="1"/>
  <c r="BI515" i="1"/>
  <c r="BI559" i="1"/>
  <c r="BI631" i="1"/>
  <c r="BI583" i="1"/>
  <c r="BI640" i="1"/>
  <c r="BI341" i="1"/>
  <c r="BI448" i="1"/>
  <c r="BI644" i="1"/>
  <c r="BI142" i="1"/>
  <c r="BI200" i="1"/>
  <c r="BI336" i="1"/>
  <c r="BI412" i="1"/>
  <c r="BI408" i="1"/>
  <c r="BI508" i="1"/>
  <c r="BI572" i="1"/>
  <c r="BI663" i="1"/>
  <c r="BI42" i="1"/>
  <c r="BI139" i="1"/>
  <c r="BI163" i="1"/>
  <c r="BI199" i="1"/>
  <c r="BI225" i="1"/>
  <c r="BI337" i="1"/>
  <c r="BI387" i="1"/>
  <c r="BI383" i="1"/>
  <c r="BI405" i="1"/>
  <c r="BI451" i="1"/>
  <c r="BI495" i="1"/>
  <c r="BI459" i="1"/>
  <c r="BI580" i="1"/>
  <c r="BI590" i="1"/>
  <c r="BI599" i="1"/>
  <c r="BI664" i="1"/>
  <c r="BI628" i="1"/>
  <c r="BI27" i="1"/>
  <c r="BI107" i="1"/>
  <c r="BI148" i="1"/>
  <c r="BI210" i="1"/>
  <c r="BI183" i="1"/>
  <c r="BI345" i="1"/>
  <c r="BI302" i="1"/>
  <c r="BI322" i="1"/>
  <c r="BI488" i="1"/>
  <c r="BI521" i="1"/>
  <c r="BI466" i="1"/>
  <c r="BI588" i="1"/>
  <c r="BI602" i="1"/>
  <c r="BI700" i="1"/>
  <c r="BI692" i="1"/>
  <c r="BI15" i="1"/>
  <c r="BI227" i="1"/>
  <c r="BI328" i="1"/>
  <c r="BI402" i="1"/>
  <c r="BI490" i="1"/>
  <c r="BI473" i="1"/>
  <c r="BI596" i="1"/>
  <c r="BI614" i="1"/>
  <c r="BI656" i="1"/>
  <c r="BI23" i="1"/>
  <c r="BI150" i="1"/>
  <c r="BI203" i="1"/>
  <c r="BI295" i="1"/>
  <c r="BI436" i="1"/>
  <c r="BI486" i="1"/>
  <c r="BI592" i="1"/>
  <c r="BI573" i="1"/>
  <c r="BI684" i="1"/>
  <c r="BI31" i="1"/>
  <c r="BI111" i="1"/>
  <c r="BI167" i="1"/>
  <c r="BI209" i="1"/>
  <c r="BI317" i="1"/>
  <c r="BI418" i="1"/>
  <c r="BI512" i="1"/>
  <c r="BI507" i="1"/>
  <c r="BI612" i="1"/>
  <c r="BI670" i="1"/>
  <c r="BI703" i="1"/>
  <c r="BI12" i="1"/>
  <c r="BI93" i="1"/>
  <c r="BI146" i="1"/>
  <c r="BI179" i="1"/>
  <c r="BI172" i="1"/>
  <c r="BI237" i="1"/>
  <c r="BI324" i="1"/>
  <c r="BI272" i="1"/>
  <c r="BI315" i="1"/>
  <c r="BI287" i="1"/>
  <c r="BI426" i="1"/>
  <c r="BI452" i="1"/>
  <c r="BI414" i="1"/>
  <c r="BI483" i="1"/>
  <c r="BI520" i="1"/>
  <c r="BI608" i="1"/>
  <c r="BI523" i="1"/>
  <c r="BI621" i="1"/>
  <c r="BI699" i="1"/>
  <c r="BI658" i="1"/>
  <c r="BI28" i="1"/>
  <c r="BI26" i="1"/>
  <c r="BI64" i="1"/>
  <c r="BI73" i="1"/>
  <c r="BI80" i="1"/>
  <c r="BI112" i="1"/>
  <c r="BI123" i="1"/>
  <c r="BI155" i="1"/>
  <c r="BI204" i="1"/>
  <c r="BI117" i="1"/>
  <c r="BI216" i="1"/>
  <c r="BI190" i="1"/>
  <c r="BI228" i="1"/>
  <c r="BI276" i="1"/>
  <c r="BI294" i="1"/>
  <c r="BI290" i="1"/>
  <c r="BI255" i="1"/>
  <c r="BI334" i="1"/>
  <c r="BI374" i="1"/>
  <c r="BI354" i="1"/>
  <c r="BI319" i="1"/>
  <c r="BI380" i="1"/>
  <c r="BI425" i="1"/>
  <c r="BI468" i="1"/>
  <c r="BI435" i="1"/>
  <c r="BI384" i="1"/>
  <c r="BI469" i="1"/>
  <c r="BI516" i="1"/>
  <c r="BI403" i="1"/>
  <c r="BI536" i="1"/>
  <c r="BI571" i="1"/>
  <c r="BI624" i="1"/>
  <c r="BI531" i="1"/>
  <c r="BI547" i="1"/>
  <c r="BI613" i="1"/>
  <c r="BI642" i="1"/>
  <c r="BI694" i="1"/>
  <c r="BI648" i="1"/>
  <c r="BI673" i="1"/>
  <c r="BI660" i="1"/>
  <c r="BI587" i="1"/>
  <c r="BI38" i="1"/>
  <c r="BI33" i="1"/>
  <c r="BI75" i="1"/>
  <c r="BI87" i="1"/>
  <c r="BI121" i="1"/>
  <c r="BI173" i="1"/>
  <c r="BI164" i="1"/>
  <c r="BI205" i="1"/>
  <c r="BI189" i="1"/>
  <c r="BI231" i="1"/>
  <c r="BI321" i="1"/>
  <c r="BI301" i="1"/>
  <c r="BI247" i="1"/>
  <c r="BI275" i="1"/>
  <c r="BI391" i="1"/>
  <c r="BI274" i="1"/>
  <c r="BI463" i="1"/>
  <c r="BI540" i="1"/>
  <c r="BI487" i="1"/>
  <c r="BI595" i="1"/>
  <c r="BI555" i="1"/>
  <c r="BI582" i="1"/>
  <c r="BI609" i="1"/>
  <c r="BI685" i="1"/>
  <c r="BI682" i="1"/>
  <c r="BI16" i="1"/>
  <c r="BI88" i="1"/>
  <c r="BI132" i="1"/>
  <c r="BI122" i="1"/>
  <c r="BI201" i="1"/>
  <c r="BI171" i="1"/>
  <c r="BI306" i="1"/>
  <c r="BI356" i="1"/>
  <c r="BI422" i="1"/>
  <c r="BI477" i="1"/>
  <c r="BI489" i="1"/>
  <c r="BI472" i="1"/>
  <c r="BI510" i="1"/>
  <c r="BI610" i="1"/>
  <c r="BI617" i="1"/>
  <c r="BI652" i="1"/>
  <c r="BI13" i="1"/>
  <c r="BI57" i="1"/>
  <c r="BI68" i="1"/>
  <c r="BI97" i="1"/>
  <c r="BI21" i="1"/>
  <c r="BI129" i="1"/>
  <c r="BI193" i="1"/>
  <c r="BI159" i="1"/>
  <c r="BI220" i="1"/>
  <c r="BI217" i="1"/>
  <c r="BI252" i="1"/>
  <c r="BI326" i="1"/>
  <c r="BI333" i="1"/>
  <c r="BI358" i="1"/>
  <c r="BI369" i="1"/>
  <c r="BI424" i="1"/>
  <c r="BI453" i="1"/>
  <c r="BI479" i="1"/>
  <c r="BI533" i="1"/>
  <c r="BI517" i="1"/>
  <c r="BI623" i="1"/>
  <c r="BI655" i="1"/>
  <c r="BI37" i="1"/>
  <c r="BI103" i="1"/>
  <c r="BI191" i="1"/>
  <c r="BI233" i="1"/>
  <c r="BI303" i="1"/>
  <c r="BI269" i="1"/>
  <c r="BI441" i="1"/>
  <c r="BI493" i="1"/>
  <c r="BI534" i="1"/>
  <c r="BI551" i="1"/>
  <c r="BI636" i="1"/>
  <c r="BI585" i="1"/>
  <c r="BI62" i="1"/>
  <c r="BI259" i="1"/>
  <c r="BI404" i="1"/>
  <c r="BI509" i="1"/>
  <c r="BI393" i="1"/>
  <c r="BI530" i="1"/>
  <c r="BI633" i="1"/>
  <c r="BI662" i="1"/>
  <c r="BI48" i="1"/>
  <c r="BI18" i="1"/>
  <c r="BI77" i="1"/>
  <c r="BI95" i="1"/>
  <c r="BI198" i="1"/>
  <c r="BI257" i="1"/>
  <c r="BI244" i="1"/>
  <c r="BI327" i="1"/>
  <c r="BI379" i="1"/>
  <c r="BI357" i="1"/>
  <c r="BI394" i="1"/>
  <c r="BI458" i="1"/>
  <c r="BI492" i="1"/>
  <c r="BI500" i="1"/>
  <c r="BI567" i="1"/>
  <c r="BI577" i="1"/>
  <c r="BI647" i="1"/>
  <c r="BI267" i="1"/>
  <c r="BI480" i="1"/>
  <c r="BI558" i="1"/>
  <c r="BI659" i="1"/>
  <c r="BI59" i="1"/>
  <c r="BI24" i="1"/>
  <c r="BI43" i="1"/>
  <c r="BI124" i="1"/>
  <c r="BI182" i="1"/>
  <c r="BI219" i="1"/>
  <c r="BI222" i="1"/>
  <c r="BI279" i="1"/>
  <c r="BI352" i="1"/>
  <c r="BI388" i="1"/>
  <c r="BI431" i="1"/>
  <c r="BI432" i="1"/>
  <c r="BI576" i="1"/>
  <c r="BI638" i="1"/>
  <c r="BI667" i="1"/>
  <c r="BI29" i="1"/>
  <c r="BI143" i="1"/>
  <c r="BI194" i="1"/>
  <c r="BI318" i="1"/>
  <c r="BI427" i="1"/>
  <c r="BI503" i="1"/>
  <c r="BI646" i="1"/>
  <c r="BI679" i="1"/>
  <c r="BI25" i="1"/>
  <c r="BI56" i="1"/>
  <c r="BI74" i="1"/>
  <c r="BI106" i="1"/>
  <c r="BI141" i="1"/>
  <c r="BI166" i="1"/>
  <c r="BI147" i="1"/>
  <c r="BI226" i="1"/>
  <c r="BI238" i="1"/>
  <c r="BI261" i="1"/>
  <c r="BI223" i="1"/>
  <c r="BI361" i="1"/>
  <c r="BI293" i="1"/>
  <c r="BI410" i="1"/>
  <c r="BI438" i="1"/>
  <c r="BI498" i="1"/>
  <c r="BI537" i="1"/>
  <c r="BI478" i="1"/>
  <c r="BI542" i="1"/>
  <c r="BI550" i="1"/>
  <c r="BI683" i="1"/>
  <c r="BI687" i="1"/>
  <c r="BI79" i="1"/>
  <c r="BI67" i="1"/>
  <c r="BI82" i="1"/>
  <c r="BI180" i="1"/>
  <c r="BI169" i="1"/>
  <c r="BI273" i="1"/>
  <c r="BI245" i="1"/>
  <c r="BI296" i="1"/>
  <c r="BI350" i="1"/>
  <c r="BI401" i="1"/>
  <c r="BI446" i="1"/>
  <c r="BI385" i="1"/>
  <c r="BI545" i="1"/>
  <c r="BI519" i="1"/>
  <c r="BI557" i="1"/>
  <c r="BI626" i="1"/>
  <c r="BI691" i="1"/>
  <c r="BI688" i="1"/>
  <c r="BI51" i="1"/>
  <c r="BI94" i="1"/>
  <c r="BI135" i="1"/>
  <c r="BI170" i="1"/>
  <c r="BI278" i="1"/>
  <c r="BI362" i="1"/>
  <c r="BI454" i="1"/>
  <c r="BI553" i="1"/>
  <c r="BI563" i="1"/>
  <c r="BI678" i="1"/>
  <c r="BI629" i="1"/>
  <c r="BI9" i="1"/>
  <c r="BI55" i="1"/>
  <c r="BI60" i="1"/>
  <c r="BI76" i="1"/>
  <c r="BI84" i="1"/>
  <c r="BI118" i="1"/>
  <c r="BI138" i="1"/>
  <c r="BI157" i="1"/>
  <c r="BI154" i="1"/>
  <c r="BI162" i="1"/>
  <c r="BI224" i="1"/>
  <c r="BI206" i="1"/>
  <c r="BI207" i="1"/>
  <c r="BI284" i="1"/>
  <c r="BI266" i="1"/>
  <c r="BI305" i="1"/>
  <c r="BI285" i="1"/>
  <c r="BI214" i="1"/>
  <c r="BI390" i="1"/>
  <c r="BI355" i="1"/>
  <c r="BI332" i="1"/>
  <c r="BI368" i="1"/>
  <c r="BI373" i="1"/>
  <c r="BI372" i="1"/>
  <c r="BI420" i="1"/>
  <c r="BI406" i="1"/>
  <c r="BI474" i="1"/>
  <c r="BI524" i="1"/>
  <c r="BI437" i="1"/>
  <c r="BI544" i="1"/>
  <c r="BI579" i="1"/>
  <c r="BI632" i="1"/>
  <c r="BI539" i="1"/>
  <c r="BI562" i="1"/>
  <c r="BI589" i="1"/>
  <c r="BI650" i="1"/>
  <c r="BI702" i="1"/>
  <c r="BI669" i="1"/>
  <c r="BI681" i="1"/>
  <c r="BI668" i="1"/>
  <c r="BI698" i="1"/>
  <c r="BI17" i="1"/>
  <c r="BI61" i="1"/>
  <c r="BI70" i="1"/>
  <c r="BI86" i="1"/>
  <c r="BI120" i="1"/>
  <c r="BI85" i="1"/>
  <c r="BI165" i="1"/>
  <c r="BI145" i="1"/>
  <c r="BI184" i="1"/>
  <c r="BI232" i="1"/>
  <c r="BI181" i="1"/>
  <c r="BI243" i="1"/>
  <c r="BI292" i="1"/>
  <c r="BI288" i="1"/>
  <c r="BI313" i="1"/>
  <c r="BI239" i="1"/>
  <c r="BI298" i="1"/>
  <c r="BI398" i="1"/>
  <c r="BI359" i="1"/>
  <c r="BI335" i="1"/>
  <c r="BI377" i="1"/>
  <c r="BI376" i="1"/>
  <c r="BI349" i="1"/>
  <c r="BI440" i="1"/>
  <c r="BI434" i="1"/>
  <c r="BI375" i="1"/>
  <c r="BI532" i="1"/>
  <c r="BI481" i="1"/>
  <c r="BI549" i="1"/>
  <c r="BI554" i="1"/>
  <c r="BI574" i="1"/>
  <c r="BI601" i="1"/>
  <c r="BI575" i="1"/>
  <c r="BI594" i="1"/>
  <c r="BI677" i="1"/>
  <c r="BI634" i="1"/>
  <c r="BI672" i="1"/>
  <c r="BI407" i="1"/>
  <c r="BI607" i="1"/>
  <c r="BI185" i="1"/>
  <c r="BI260" i="1"/>
  <c r="BI415" i="1"/>
  <c r="BI445" i="1"/>
  <c r="BI442" i="1"/>
  <c r="BI546" i="1"/>
  <c r="BI240" i="1"/>
  <c r="BI340" i="1"/>
  <c r="BI526" i="1"/>
  <c r="BI618" i="1"/>
  <c r="BI58" i="1"/>
  <c r="BI105" i="1"/>
  <c r="BI130" i="1"/>
  <c r="BI248" i="1"/>
  <c r="BI330" i="1"/>
  <c r="BI389" i="1"/>
  <c r="BI464" i="1"/>
  <c r="BI627" i="1"/>
  <c r="BI649" i="1"/>
  <c r="BI50" i="1"/>
  <c r="BI78" i="1"/>
  <c r="BI66" i="1"/>
  <c r="BI113" i="1"/>
  <c r="BI114" i="1"/>
  <c r="BI133" i="1"/>
  <c r="BI131" i="1"/>
  <c r="BI151" i="1"/>
  <c r="BI197" i="1"/>
  <c r="BI202" i="1"/>
  <c r="BI249" i="1"/>
  <c r="BI256" i="1"/>
  <c r="BI268" i="1"/>
  <c r="BI283" i="1"/>
  <c r="BI325" i="1"/>
  <c r="BI323" i="1"/>
  <c r="BI371" i="1"/>
  <c r="BI299" i="1"/>
  <c r="BI396" i="1"/>
  <c r="BI449" i="1"/>
  <c r="BI421" i="1"/>
  <c r="BI475" i="1"/>
  <c r="BI514" i="1"/>
  <c r="BI538" i="1"/>
  <c r="BI568" i="1"/>
  <c r="BI543" i="1"/>
  <c r="BI641" i="1"/>
  <c r="BI591" i="1"/>
  <c r="BI676" i="1"/>
  <c r="BI10" i="1"/>
  <c r="BI89" i="1"/>
  <c r="BI137" i="1"/>
  <c r="BI160" i="1"/>
  <c r="BI192" i="1"/>
  <c r="BI281" i="1"/>
  <c r="BI304" i="1"/>
  <c r="BI363" i="1"/>
  <c r="BI457" i="1"/>
  <c r="BI471" i="1"/>
  <c r="BI455" i="1"/>
  <c r="BI581" i="1"/>
  <c r="BI593" i="1"/>
  <c r="BI606" i="1"/>
  <c r="BI680" i="1"/>
  <c r="BI11" i="1"/>
  <c r="BI41" i="1"/>
  <c r="BI32" i="1"/>
  <c r="BI102" i="1"/>
  <c r="BI134" i="1"/>
  <c r="BI156" i="1"/>
  <c r="BI211" i="1"/>
  <c r="BI265" i="1"/>
  <c r="BI289" i="1"/>
  <c r="BI312" i="1"/>
  <c r="BI344" i="1"/>
  <c r="BI370" i="1"/>
  <c r="BI395" i="1"/>
  <c r="BI465" i="1"/>
  <c r="BI430" i="1"/>
  <c r="BI494" i="1"/>
  <c r="BI570" i="1"/>
  <c r="BI598" i="1"/>
  <c r="BI653" i="1"/>
  <c r="BI140" i="1"/>
  <c r="BI234" i="1"/>
  <c r="BI320" i="1"/>
  <c r="BI378" i="1"/>
  <c r="BI413" i="1"/>
  <c r="BI482" i="1"/>
  <c r="BI497" i="1"/>
  <c r="BI491" i="1"/>
  <c r="BI625" i="1"/>
  <c r="BI657" i="1"/>
  <c r="BI22" i="1"/>
  <c r="BI47" i="1"/>
  <c r="BI69" i="1"/>
  <c r="BI126" i="1"/>
  <c r="BI119" i="1"/>
  <c r="BI158" i="1"/>
  <c r="BI101" i="1"/>
  <c r="BI218" i="1"/>
  <c r="BI236" i="1"/>
  <c r="BI176" i="1"/>
  <c r="BI300" i="1"/>
  <c r="BI353" i="1"/>
  <c r="BI360" i="1"/>
  <c r="BI386" i="1"/>
  <c r="BI367" i="1"/>
  <c r="BI423" i="1"/>
  <c r="BI496" i="1"/>
  <c r="BI470" i="1"/>
  <c r="BI529" i="1"/>
  <c r="BI584" i="1"/>
  <c r="BI566" i="1"/>
  <c r="BI565" i="1"/>
  <c r="BI675" i="1"/>
  <c r="BI674" i="1"/>
  <c r="BI30" i="1"/>
  <c r="BI235" i="1"/>
  <c r="BI308" i="1"/>
  <c r="BI342" i="1"/>
  <c r="BI392" i="1"/>
  <c r="BI504" i="1"/>
  <c r="BI505" i="1"/>
  <c r="BI604" i="1"/>
  <c r="BI597" i="1"/>
  <c r="BI661" i="1"/>
  <c r="BI49" i="1"/>
  <c r="BI98" i="1"/>
  <c r="BI174" i="1"/>
  <c r="BI152" i="1"/>
  <c r="BI254" i="1"/>
  <c r="BI316" i="1"/>
  <c r="BI351" i="1"/>
  <c r="BI444" i="1"/>
  <c r="BI499" i="1"/>
  <c r="BI600" i="1"/>
  <c r="BI578" i="1"/>
  <c r="BI666" i="1"/>
  <c r="BI14" i="1"/>
  <c r="BI128" i="1"/>
  <c r="BI188" i="1"/>
  <c r="BI262" i="1"/>
  <c r="BI329" i="1"/>
  <c r="BI409" i="1"/>
  <c r="BI443" i="1"/>
  <c r="BI527" i="1"/>
  <c r="BI643" i="1"/>
  <c r="BI690" i="1"/>
  <c r="BH689" i="1"/>
  <c r="BH54" i="1"/>
  <c r="BH416" i="1"/>
  <c r="BG44" i="1"/>
  <c r="BH34" i="1"/>
  <c r="BH399" i="1"/>
  <c r="BH484" i="1"/>
  <c r="BH229" i="1"/>
  <c r="BH263" i="1"/>
  <c r="BH39" i="1"/>
  <c r="BH297" i="1"/>
  <c r="BH280" i="1"/>
  <c r="BH695" i="1"/>
  <c r="BH348" i="1"/>
  <c r="BH535" i="1"/>
  <c r="BK4" i="1"/>
  <c r="BJ6" i="1"/>
  <c r="BH467" i="1"/>
  <c r="BG109" i="1"/>
  <c r="BH81" i="1"/>
  <c r="BH382" i="1"/>
  <c r="BH586" i="1"/>
  <c r="BH365" i="1"/>
  <c r="BH178" i="1"/>
  <c r="BH63" i="1"/>
  <c r="BH654" i="1"/>
  <c r="BH246" i="1"/>
  <c r="BF8" i="1" l="1"/>
  <c r="AZ13" i="10"/>
  <c r="AZ15" i="10" s="1"/>
  <c r="BN5" i="8"/>
  <c r="BO5" i="8"/>
  <c r="BF5" i="1"/>
  <c r="AZ18" i="10" s="1"/>
  <c r="BG7" i="1"/>
  <c r="BA17" i="10" s="1"/>
  <c r="BI45" i="1"/>
  <c r="BI297" i="1"/>
  <c r="BI161" i="1"/>
  <c r="BI314" i="1"/>
  <c r="BI72" i="1"/>
  <c r="BI34" i="1"/>
  <c r="BI689" i="1"/>
  <c r="BI178" i="1"/>
  <c r="BI535" i="1"/>
  <c r="BI144" i="1"/>
  <c r="BI518" i="1"/>
  <c r="BI90" i="1"/>
  <c r="BI569" i="1"/>
  <c r="BI348" i="1"/>
  <c r="BI586" i="1"/>
  <c r="BH109" i="1"/>
  <c r="BI39" i="1"/>
  <c r="BI63" i="1"/>
  <c r="BI81" i="1"/>
  <c r="BI331" i="1"/>
  <c r="BI195" i="1"/>
  <c r="BL4" i="1"/>
  <c r="BK6" i="1"/>
  <c r="BI501" i="1"/>
  <c r="BI416" i="1"/>
  <c r="BI54" i="1"/>
  <c r="BI399" i="1"/>
  <c r="BI484" i="1"/>
  <c r="BI671" i="1"/>
  <c r="BI552" i="1"/>
  <c r="BI654" i="1"/>
  <c r="BI695" i="1"/>
  <c r="BI450" i="1"/>
  <c r="BI263" i="1"/>
  <c r="BI433" i="1"/>
  <c r="BI365" i="1"/>
  <c r="BI127" i="1"/>
  <c r="BI467" i="1"/>
  <c r="BI229" i="1"/>
  <c r="BI99" i="1"/>
  <c r="BI110" i="1"/>
  <c r="BI280" i="1"/>
  <c r="BJ10" i="1"/>
  <c r="BJ35" i="1"/>
  <c r="BJ48" i="1"/>
  <c r="BJ67" i="1"/>
  <c r="BJ103" i="1"/>
  <c r="BJ69" i="1"/>
  <c r="BJ130" i="1"/>
  <c r="BJ145" i="1"/>
  <c r="BJ199" i="1"/>
  <c r="BJ155" i="1"/>
  <c r="BJ219" i="1"/>
  <c r="BJ226" i="1"/>
  <c r="BJ222" i="1"/>
  <c r="BJ221" i="1"/>
  <c r="BJ230" i="1"/>
  <c r="BJ294" i="1"/>
  <c r="BJ320" i="1"/>
  <c r="BJ251" i="1"/>
  <c r="BJ347" i="1"/>
  <c r="BJ322" i="1"/>
  <c r="BJ277" i="1"/>
  <c r="BJ402" i="1"/>
  <c r="BJ401" i="1"/>
  <c r="BJ444" i="1"/>
  <c r="BJ362" i="1"/>
  <c r="BJ493" i="1"/>
  <c r="BJ503" i="1"/>
  <c r="BJ543" i="1"/>
  <c r="BJ514" i="1"/>
  <c r="BJ489" i="1"/>
  <c r="BJ619" i="1"/>
  <c r="BJ442" i="1"/>
  <c r="BJ557" i="1"/>
  <c r="BJ520" i="1"/>
  <c r="BJ614" i="1"/>
  <c r="BJ622" i="1"/>
  <c r="BJ636" i="1"/>
  <c r="BJ699" i="1"/>
  <c r="BJ682" i="1"/>
  <c r="BJ668" i="1"/>
  <c r="BJ598" i="1"/>
  <c r="BJ15" i="1"/>
  <c r="BJ254" i="1"/>
  <c r="BJ288" i="1"/>
  <c r="BJ315" i="1"/>
  <c r="BJ349" i="1"/>
  <c r="BJ414" i="1"/>
  <c r="BJ471" i="1"/>
  <c r="BJ462" i="1"/>
  <c r="BJ432" i="1"/>
  <c r="BJ492" i="1"/>
  <c r="BJ538" i="1"/>
  <c r="BJ368" i="1"/>
  <c r="BJ583" i="1"/>
  <c r="BJ638" i="1"/>
  <c r="BJ634" i="1"/>
  <c r="BJ686" i="1"/>
  <c r="BJ546" i="1"/>
  <c r="BJ644" i="1"/>
  <c r="BJ687" i="1"/>
  <c r="BJ114" i="1"/>
  <c r="BJ324" i="1"/>
  <c r="BJ307" i="1"/>
  <c r="BJ457" i="1"/>
  <c r="BJ486" i="1"/>
  <c r="BJ515" i="1"/>
  <c r="BJ646" i="1"/>
  <c r="BJ664" i="1"/>
  <c r="BJ29" i="1"/>
  <c r="BJ68" i="1"/>
  <c r="BJ53" i="1"/>
  <c r="BJ112" i="1"/>
  <c r="BJ89" i="1"/>
  <c r="BJ188" i="1"/>
  <c r="BJ208" i="1"/>
  <c r="BJ174" i="1"/>
  <c r="BJ242" i="1"/>
  <c r="BJ345" i="1"/>
  <c r="BJ335" i="1"/>
  <c r="BJ360" i="1"/>
  <c r="BJ435" i="1"/>
  <c r="BJ521" i="1"/>
  <c r="BJ558" i="1"/>
  <c r="BJ445" i="1"/>
  <c r="BJ672" i="1"/>
  <c r="BJ684" i="1"/>
  <c r="BJ25" i="1"/>
  <c r="BJ123" i="1"/>
  <c r="BJ268" i="1"/>
  <c r="BJ271" i="1"/>
  <c r="BJ343" i="1"/>
  <c r="BJ352" i="1"/>
  <c r="BJ372" i="1"/>
  <c r="BJ446" i="1"/>
  <c r="BJ529" i="1"/>
  <c r="BJ567" i="1"/>
  <c r="BJ626" i="1"/>
  <c r="BJ680" i="1"/>
  <c r="BJ573" i="1"/>
  <c r="BJ49" i="1"/>
  <c r="BJ154" i="1"/>
  <c r="BJ162" i="1"/>
  <c r="BJ189" i="1"/>
  <c r="BJ264" i="1"/>
  <c r="BJ381" i="1"/>
  <c r="BJ420" i="1"/>
  <c r="BJ385" i="1"/>
  <c r="BJ451" i="1"/>
  <c r="BJ459" i="1"/>
  <c r="BJ537" i="1"/>
  <c r="BJ570" i="1"/>
  <c r="BJ615" i="1"/>
  <c r="BJ643" i="1"/>
  <c r="BJ508" i="1"/>
  <c r="BJ688" i="1"/>
  <c r="BJ693" i="1"/>
  <c r="BJ40" i="1"/>
  <c r="BJ88" i="1"/>
  <c r="BJ136" i="1"/>
  <c r="BJ206" i="1"/>
  <c r="BJ149" i="1"/>
  <c r="BJ389" i="1"/>
  <c r="BJ428" i="1"/>
  <c r="BJ496" i="1"/>
  <c r="BJ516" i="1"/>
  <c r="BJ592" i="1"/>
  <c r="BJ623" i="1"/>
  <c r="BJ596" i="1"/>
  <c r="BJ23" i="1"/>
  <c r="BJ250" i="1"/>
  <c r="BJ366" i="1"/>
  <c r="BJ369" i="1"/>
  <c r="BJ313" i="1"/>
  <c r="BJ524" i="1"/>
  <c r="BJ502" i="1"/>
  <c r="BJ631" i="1"/>
  <c r="BJ605" i="1"/>
  <c r="BJ673" i="1"/>
  <c r="BJ19" i="1"/>
  <c r="BJ276" i="1"/>
  <c r="BJ374" i="1"/>
  <c r="BJ396" i="1"/>
  <c r="BJ475" i="1"/>
  <c r="BJ608" i="1"/>
  <c r="BJ617" i="1"/>
  <c r="BJ625" i="1"/>
  <c r="BJ21" i="1"/>
  <c r="BJ57" i="1"/>
  <c r="BJ98" i="1"/>
  <c r="BJ66" i="1"/>
  <c r="BJ121" i="1"/>
  <c r="BJ148" i="1"/>
  <c r="BJ131" i="1"/>
  <c r="BJ163" i="1"/>
  <c r="BJ249" i="1"/>
  <c r="BJ239" i="1"/>
  <c r="BJ284" i="1"/>
  <c r="BJ258" i="1"/>
  <c r="BJ334" i="1"/>
  <c r="BJ390" i="1"/>
  <c r="BJ429" i="1"/>
  <c r="BJ391" i="1"/>
  <c r="BJ387" i="1"/>
  <c r="BJ425" i="1"/>
  <c r="BJ540" i="1"/>
  <c r="BJ398" i="1"/>
  <c r="BJ616" i="1"/>
  <c r="BJ566" i="1"/>
  <c r="BJ562" i="1"/>
  <c r="BJ510" i="1"/>
  <c r="BJ659" i="1"/>
  <c r="BJ648" i="1"/>
  <c r="BJ677" i="1"/>
  <c r="BJ32" i="1"/>
  <c r="BJ132" i="1"/>
  <c r="BJ173" i="1"/>
  <c r="BJ200" i="1"/>
  <c r="BJ286" i="1"/>
  <c r="BJ310" i="1"/>
  <c r="BJ395" i="1"/>
  <c r="BJ452" i="1"/>
  <c r="BJ478" i="1"/>
  <c r="BJ579" i="1"/>
  <c r="BJ539" i="1"/>
  <c r="BJ568" i="1"/>
  <c r="BJ629" i="1"/>
  <c r="BJ12" i="1"/>
  <c r="BJ129" i="1"/>
  <c r="BJ190" i="1"/>
  <c r="BJ192" i="1"/>
  <c r="BJ231" i="1"/>
  <c r="BJ273" i="1"/>
  <c r="BJ332" i="1"/>
  <c r="BJ333" i="1"/>
  <c r="BJ371" i="1"/>
  <c r="BJ318" i="1"/>
  <c r="BJ448" i="1"/>
  <c r="BJ479" i="1"/>
  <c r="BJ556" i="1"/>
  <c r="BJ443" i="1"/>
  <c r="BJ632" i="1"/>
  <c r="BJ554" i="1"/>
  <c r="BJ589" i="1"/>
  <c r="BJ597" i="1"/>
  <c r="BJ647" i="1"/>
  <c r="BJ697" i="1"/>
  <c r="BJ47" i="1"/>
  <c r="BJ46" i="1"/>
  <c r="BJ82" i="1"/>
  <c r="BJ177" i="1"/>
  <c r="BJ143" i="1"/>
  <c r="BJ210" i="1"/>
  <c r="BJ184" i="1"/>
  <c r="BJ267" i="1"/>
  <c r="BJ304" i="1"/>
  <c r="BJ245" i="1"/>
  <c r="BJ370" i="1"/>
  <c r="BJ367" i="1"/>
  <c r="BJ423" i="1"/>
  <c r="BJ487" i="1"/>
  <c r="BJ564" i="1"/>
  <c r="BJ536" i="1"/>
  <c r="BJ593" i="1"/>
  <c r="BJ612" i="1"/>
  <c r="BJ666" i="1"/>
  <c r="BJ555" i="1"/>
  <c r="BJ464" i="1"/>
  <c r="BJ674" i="1"/>
  <c r="BJ18" i="1"/>
  <c r="BJ43" i="1"/>
  <c r="BJ36" i="1"/>
  <c r="BJ85" i="1"/>
  <c r="BJ59" i="1"/>
  <c r="BJ108" i="1"/>
  <c r="BJ133" i="1"/>
  <c r="BJ152" i="1"/>
  <c r="BJ207" i="1"/>
  <c r="BJ158" i="1"/>
  <c r="BJ227" i="1"/>
  <c r="BJ204" i="1"/>
  <c r="BJ236" i="1"/>
  <c r="BJ248" i="1"/>
  <c r="BJ281" i="1"/>
  <c r="BJ300" i="1"/>
  <c r="BJ181" i="1"/>
  <c r="BJ306" i="1"/>
  <c r="BJ290" i="1"/>
  <c r="BJ357" i="1"/>
  <c r="BJ278" i="1"/>
  <c r="BJ410" i="1"/>
  <c r="BJ409" i="1"/>
  <c r="BJ376" i="1"/>
  <c r="BJ407" i="1"/>
  <c r="BJ509" i="1"/>
  <c r="BJ411" i="1"/>
  <c r="BJ551" i="1"/>
  <c r="BJ287" i="1"/>
  <c r="BJ500" i="1"/>
  <c r="BJ627" i="1"/>
  <c r="BJ504" i="1"/>
  <c r="BJ563" i="1"/>
  <c r="BJ526" i="1"/>
  <c r="BJ581" i="1"/>
  <c r="BJ633" i="1"/>
  <c r="BJ670" i="1"/>
  <c r="BJ640" i="1"/>
  <c r="BJ690" i="1"/>
  <c r="BJ522" i="1"/>
  <c r="BJ657" i="1"/>
  <c r="BJ11" i="1"/>
  <c r="BJ27" i="1"/>
  <c r="BJ337" i="1"/>
  <c r="BJ468" i="1"/>
  <c r="BJ505" i="1"/>
  <c r="BJ645" i="1"/>
  <c r="BJ663" i="1"/>
  <c r="BJ140" i="1"/>
  <c r="BJ261" i="1"/>
  <c r="BJ359" i="1"/>
  <c r="BJ465" i="1"/>
  <c r="BJ499" i="1"/>
  <c r="BJ530" i="1"/>
  <c r="BJ580" i="1"/>
  <c r="BJ700" i="1"/>
  <c r="BJ232" i="1"/>
  <c r="BJ431" i="1"/>
  <c r="BJ576" i="1"/>
  <c r="BJ594" i="1"/>
  <c r="BJ33" i="1"/>
  <c r="BJ42" i="1"/>
  <c r="BJ74" i="1"/>
  <c r="BJ87" i="1"/>
  <c r="BJ120" i="1"/>
  <c r="BJ113" i="1"/>
  <c r="BJ138" i="1"/>
  <c r="BJ167" i="1"/>
  <c r="BJ224" i="1"/>
  <c r="BJ135" i="1"/>
  <c r="BJ237" i="1"/>
  <c r="BJ106" i="1"/>
  <c r="BJ361" i="1"/>
  <c r="BJ394" i="1"/>
  <c r="BJ384" i="1"/>
  <c r="BJ488" i="1"/>
  <c r="BJ513" i="1"/>
  <c r="BJ584" i="1"/>
  <c r="BJ507" i="1"/>
  <c r="BJ609" i="1"/>
  <c r="BJ661" i="1"/>
  <c r="BJ14" i="1"/>
  <c r="BJ56" i="1"/>
  <c r="BJ101" i="1"/>
  <c r="BJ91" i="1"/>
  <c r="BJ128" i="1"/>
  <c r="BJ171" i="1"/>
  <c r="BJ205" i="1"/>
  <c r="BJ165" i="1"/>
  <c r="BJ282" i="1"/>
  <c r="BJ266" i="1"/>
  <c r="BJ317" i="1"/>
  <c r="BJ405" i="1"/>
  <c r="BJ400" i="1"/>
  <c r="BJ482" i="1"/>
  <c r="BJ473" i="1"/>
  <c r="BJ545" i="1"/>
  <c r="BJ578" i="1"/>
  <c r="BJ523" i="1"/>
  <c r="BJ618" i="1"/>
  <c r="BJ665" i="1"/>
  <c r="BJ413" i="1"/>
  <c r="BJ491" i="1"/>
  <c r="BJ73" i="1"/>
  <c r="BJ105" i="1"/>
  <c r="BJ104" i="1"/>
  <c r="BJ159" i="1"/>
  <c r="BJ233" i="1"/>
  <c r="BJ299" i="1"/>
  <c r="BJ305" i="1"/>
  <c r="BJ421" i="1"/>
  <c r="BJ426" i="1"/>
  <c r="BJ419" i="1"/>
  <c r="BJ532" i="1"/>
  <c r="BJ517" i="1"/>
  <c r="BJ560" i="1"/>
  <c r="BJ525" i="1"/>
  <c r="BJ613" i="1"/>
  <c r="BJ606" i="1"/>
  <c r="BJ630" i="1"/>
  <c r="BJ201" i="1"/>
  <c r="BJ319" i="1"/>
  <c r="BJ338" i="1"/>
  <c r="BJ434" i="1"/>
  <c r="BJ571" i="1"/>
  <c r="BJ652" i="1"/>
  <c r="BJ156" i="1"/>
  <c r="BJ292" i="1"/>
  <c r="BJ341" i="1"/>
  <c r="BJ440" i="1"/>
  <c r="BJ548" i="1"/>
  <c r="BJ494" i="1"/>
  <c r="BJ667" i="1"/>
  <c r="BJ78" i="1"/>
  <c r="BJ92" i="1"/>
  <c r="BJ102" i="1"/>
  <c r="BJ169" i="1"/>
  <c r="BJ139" i="1"/>
  <c r="BJ197" i="1"/>
  <c r="BJ225" i="1"/>
  <c r="BJ283" i="1"/>
  <c r="BJ363" i="1"/>
  <c r="BJ418" i="1"/>
  <c r="BJ512" i="1"/>
  <c r="BJ587" i="1"/>
  <c r="BJ582" i="1"/>
  <c r="BJ675" i="1"/>
  <c r="BJ93" i="1"/>
  <c r="BJ183" i="1"/>
  <c r="BJ243" i="1"/>
  <c r="BJ330" i="1"/>
  <c r="BJ477" i="1"/>
  <c r="BJ461" i="1"/>
  <c r="BJ460" i="1"/>
  <c r="BJ683" i="1"/>
  <c r="BJ24" i="1"/>
  <c r="BJ51" i="1"/>
  <c r="BJ95" i="1"/>
  <c r="BJ60" i="1"/>
  <c r="BJ116" i="1"/>
  <c r="BJ126" i="1"/>
  <c r="BJ191" i="1"/>
  <c r="BJ147" i="1"/>
  <c r="BJ211" i="1"/>
  <c r="BJ218" i="1"/>
  <c r="BJ186" i="1"/>
  <c r="BJ217" i="1"/>
  <c r="BJ279" i="1"/>
  <c r="BJ312" i="1"/>
  <c r="BJ356" i="1"/>
  <c r="BJ336" i="1"/>
  <c r="BJ378" i="1"/>
  <c r="BJ388" i="1"/>
  <c r="BJ436" i="1"/>
  <c r="BJ485" i="1"/>
  <c r="BJ527" i="1"/>
  <c r="BJ302" i="1"/>
  <c r="BJ481" i="1"/>
  <c r="BJ274" i="1"/>
  <c r="BJ542" i="1"/>
  <c r="BJ497" i="1"/>
  <c r="BJ602" i="1"/>
  <c r="BJ621" i="1"/>
  <c r="BJ691" i="1"/>
  <c r="BJ703" i="1"/>
  <c r="BJ26" i="1"/>
  <c r="BJ20" i="1"/>
  <c r="BJ41" i="1"/>
  <c r="BJ61" i="1"/>
  <c r="BJ100" i="1"/>
  <c r="BJ111" i="1"/>
  <c r="BJ124" i="1"/>
  <c r="BJ160" i="1"/>
  <c r="BJ150" i="1"/>
  <c r="BJ179" i="1"/>
  <c r="BJ235" i="1"/>
  <c r="BJ203" i="1"/>
  <c r="BJ238" i="1"/>
  <c r="BJ253" i="1"/>
  <c r="BJ289" i="1"/>
  <c r="BJ308" i="1"/>
  <c r="BJ214" i="1"/>
  <c r="BJ326" i="1"/>
  <c r="BJ309" i="1"/>
  <c r="BJ358" i="1"/>
  <c r="BJ346" i="1"/>
  <c r="BJ380" i="1"/>
  <c r="BJ406" i="1"/>
  <c r="BJ441" i="1"/>
  <c r="BJ427" i="1"/>
  <c r="BJ350" i="1"/>
  <c r="BJ430" i="1"/>
  <c r="BJ559" i="1"/>
  <c r="BJ454" i="1"/>
  <c r="BJ506" i="1"/>
  <c r="BJ635" i="1"/>
  <c r="BJ533" i="1"/>
  <c r="BJ575" i="1"/>
  <c r="BJ544" i="1"/>
  <c r="BJ590" i="1"/>
  <c r="BJ549" i="1"/>
  <c r="BJ678" i="1"/>
  <c r="BJ642" i="1"/>
  <c r="BJ698" i="1"/>
  <c r="BJ577" i="1"/>
  <c r="BJ685" i="1"/>
  <c r="BJ79" i="1"/>
  <c r="BJ70" i="1"/>
  <c r="BJ71" i="1"/>
  <c r="BJ115" i="1"/>
  <c r="BJ119" i="1"/>
  <c r="BJ168" i="1"/>
  <c r="BJ157" i="1"/>
  <c r="BJ187" i="1"/>
  <c r="BJ170" i="1"/>
  <c r="BJ244" i="1"/>
  <c r="BJ256" i="1"/>
  <c r="BJ194" i="1"/>
  <c r="BJ316" i="1"/>
  <c r="BJ325" i="1"/>
  <c r="BJ354" i="1"/>
  <c r="BJ342" i="1"/>
  <c r="BJ449" i="1"/>
  <c r="BJ437" i="1"/>
  <c r="BJ375" i="1"/>
  <c r="BJ550" i="1"/>
  <c r="BJ656" i="1"/>
  <c r="BJ9" i="1"/>
  <c r="BJ62" i="1"/>
  <c r="BJ75" i="1"/>
  <c r="BJ80" i="1"/>
  <c r="BJ64" i="1"/>
  <c r="BJ141" i="1"/>
  <c r="BJ176" i="1"/>
  <c r="BJ180" i="1"/>
  <c r="BJ185" i="1"/>
  <c r="BJ252" i="1"/>
  <c r="BJ262" i="1"/>
  <c r="BJ259" i="1"/>
  <c r="BJ247" i="1"/>
  <c r="BJ291" i="1"/>
  <c r="BJ275" i="1"/>
  <c r="BJ355" i="1"/>
  <c r="BJ397" i="1"/>
  <c r="BJ422" i="1"/>
  <c r="BJ439" i="1"/>
  <c r="BJ455" i="1"/>
  <c r="BJ498" i="1"/>
  <c r="BJ424" i="1"/>
  <c r="BJ591" i="1"/>
  <c r="BJ565" i="1"/>
  <c r="BJ694" i="1"/>
  <c r="BJ650" i="1"/>
  <c r="BJ692" i="1"/>
  <c r="BJ17" i="1"/>
  <c r="BJ84" i="1"/>
  <c r="BJ137" i="1"/>
  <c r="BJ260" i="1"/>
  <c r="BJ209" i="1"/>
  <c r="BJ298" i="1"/>
  <c r="BJ323" i="1"/>
  <c r="BJ404" i="1"/>
  <c r="BJ458" i="1"/>
  <c r="BJ466" i="1"/>
  <c r="BJ438" i="1"/>
  <c r="BJ599" i="1"/>
  <c r="BJ662" i="1"/>
  <c r="BJ702" i="1"/>
  <c r="BJ628" i="1"/>
  <c r="BJ13" i="1"/>
  <c r="BJ76" i="1"/>
  <c r="BJ83" i="1"/>
  <c r="BJ86" i="1"/>
  <c r="BJ118" i="1"/>
  <c r="BJ94" i="1"/>
  <c r="BJ196" i="1"/>
  <c r="BJ166" i="1"/>
  <c r="BJ216" i="1"/>
  <c r="BJ228" i="1"/>
  <c r="BJ270" i="1"/>
  <c r="BJ255" i="1"/>
  <c r="BJ353" i="1"/>
  <c r="BJ373" i="1"/>
  <c r="BJ412" i="1"/>
  <c r="BJ480" i="1"/>
  <c r="BJ470" i="1"/>
  <c r="BJ469" i="1"/>
  <c r="BJ476" i="1"/>
  <c r="BJ607" i="1"/>
  <c r="BJ474" i="1"/>
  <c r="BJ585" i="1"/>
  <c r="BJ641" i="1"/>
  <c r="BJ511" i="1"/>
  <c r="BJ364" i="1"/>
  <c r="BJ415" i="1"/>
  <c r="BJ658" i="1"/>
  <c r="BJ107" i="1"/>
  <c r="BJ240" i="1"/>
  <c r="BJ272" i="1"/>
  <c r="BJ393" i="1"/>
  <c r="BJ490" i="1"/>
  <c r="BJ651" i="1"/>
  <c r="BJ676" i="1"/>
  <c r="BJ16" i="1"/>
  <c r="BJ65" i="1"/>
  <c r="BJ117" i="1"/>
  <c r="BJ97" i="1"/>
  <c r="BJ125" i="1"/>
  <c r="BJ134" i="1"/>
  <c r="BJ151" i="1"/>
  <c r="BJ146" i="1"/>
  <c r="BJ172" i="1"/>
  <c r="BJ213" i="1"/>
  <c r="BJ220" i="1"/>
  <c r="BJ122" i="1"/>
  <c r="BJ303" i="1"/>
  <c r="BJ269" i="1"/>
  <c r="BJ285" i="1"/>
  <c r="BJ329" i="1"/>
  <c r="BJ344" i="1"/>
  <c r="BJ351" i="1"/>
  <c r="BJ417" i="1"/>
  <c r="BJ377" i="1"/>
  <c r="BJ453" i="1"/>
  <c r="BJ553" i="1"/>
  <c r="BJ600" i="1"/>
  <c r="BJ541" i="1"/>
  <c r="BJ604" i="1"/>
  <c r="BJ649" i="1"/>
  <c r="BJ572" i="1"/>
  <c r="BJ669" i="1"/>
  <c r="BJ30" i="1"/>
  <c r="BJ52" i="1"/>
  <c r="BJ96" i="1"/>
  <c r="BJ28" i="1"/>
  <c r="BJ164" i="1"/>
  <c r="BJ193" i="1"/>
  <c r="BJ241" i="1"/>
  <c r="BJ311" i="1"/>
  <c r="BJ295" i="1"/>
  <c r="BJ321" i="1"/>
  <c r="BJ379" i="1"/>
  <c r="BJ447" i="1"/>
  <c r="BJ561" i="1"/>
  <c r="BJ547" i="1"/>
  <c r="BJ681" i="1"/>
  <c r="BJ31" i="1"/>
  <c r="BJ175" i="1"/>
  <c r="BJ296" i="1"/>
  <c r="BJ386" i="1"/>
  <c r="BJ483" i="1"/>
  <c r="BJ531" i="1"/>
  <c r="BJ639" i="1"/>
  <c r="BJ55" i="1"/>
  <c r="BJ58" i="1"/>
  <c r="BJ50" i="1"/>
  <c r="BJ77" i="1"/>
  <c r="BJ153" i="1"/>
  <c r="BJ182" i="1"/>
  <c r="BJ202" i="1"/>
  <c r="BJ257" i="1"/>
  <c r="BJ327" i="1"/>
  <c r="BJ328" i="1"/>
  <c r="BJ301" i="1"/>
  <c r="BJ293" i="1"/>
  <c r="BJ408" i="1"/>
  <c r="BJ472" i="1"/>
  <c r="BJ403" i="1"/>
  <c r="BJ624" i="1"/>
  <c r="BJ574" i="1"/>
  <c r="BJ655" i="1"/>
  <c r="BJ701" i="1"/>
  <c r="BJ679" i="1"/>
  <c r="BJ38" i="1"/>
  <c r="BJ265" i="1"/>
  <c r="BJ223" i="1"/>
  <c r="BJ463" i="1"/>
  <c r="BJ528" i="1"/>
  <c r="BJ660" i="1"/>
  <c r="BJ22" i="1"/>
  <c r="BJ142" i="1"/>
  <c r="BJ198" i="1"/>
  <c r="BJ234" i="1"/>
  <c r="BJ340" i="1"/>
  <c r="BJ383" i="1"/>
  <c r="BJ456" i="1"/>
  <c r="BJ519" i="1"/>
  <c r="BJ595" i="1"/>
  <c r="BJ534" i="1"/>
  <c r="BJ601" i="1"/>
  <c r="BJ653" i="1"/>
  <c r="BJ37" i="1"/>
  <c r="BJ215" i="1"/>
  <c r="BJ339" i="1"/>
  <c r="BJ392" i="1"/>
  <c r="BJ495" i="1"/>
  <c r="BJ611" i="1"/>
  <c r="BJ610" i="1"/>
  <c r="BJ588" i="1"/>
  <c r="BI637" i="1"/>
  <c r="BI620" i="1"/>
  <c r="BI603" i="1"/>
  <c r="BI246" i="1"/>
  <c r="BI382" i="1"/>
  <c r="BI212" i="1"/>
  <c r="BH44" i="1"/>
  <c r="BG8" i="1" l="1"/>
  <c r="BA13" i="10"/>
  <c r="BA15" i="10" s="1"/>
  <c r="BH7" i="1"/>
  <c r="BB17" i="10" s="1"/>
  <c r="BG5" i="1"/>
  <c r="BA18" i="10" s="1"/>
  <c r="BJ34" i="1"/>
  <c r="BJ695" i="1"/>
  <c r="BI44" i="1"/>
  <c r="BJ39" i="1"/>
  <c r="BJ280" i="1"/>
  <c r="BJ399" i="1"/>
  <c r="BJ467" i="1"/>
  <c r="BJ81" i="1"/>
  <c r="BJ433" i="1"/>
  <c r="BJ569" i="1"/>
  <c r="BJ552" i="1"/>
  <c r="BJ314" i="1"/>
  <c r="BJ518" i="1"/>
  <c r="BJ654" i="1"/>
  <c r="BJ620" i="1"/>
  <c r="BJ689" i="1"/>
  <c r="BJ450" i="1"/>
  <c r="BL6" i="1"/>
  <c r="BM4" i="1"/>
  <c r="BJ54" i="1"/>
  <c r="BJ416" i="1"/>
  <c r="BJ127" i="1"/>
  <c r="BI109" i="1"/>
  <c r="BJ484" i="1"/>
  <c r="BJ365" i="1"/>
  <c r="BJ99" i="1"/>
  <c r="BJ212" i="1"/>
  <c r="BJ331" i="1"/>
  <c r="BJ603" i="1"/>
  <c r="BJ63" i="1"/>
  <c r="BJ535" i="1"/>
  <c r="BJ229" i="1"/>
  <c r="BJ348" i="1"/>
  <c r="BJ297" i="1"/>
  <c r="BJ72" i="1"/>
  <c r="BK52" i="1"/>
  <c r="BK14" i="1"/>
  <c r="BK65" i="1"/>
  <c r="BK79" i="1"/>
  <c r="BK48" i="1"/>
  <c r="BK118" i="1"/>
  <c r="BK141" i="1"/>
  <c r="BK146" i="1"/>
  <c r="BK157" i="1"/>
  <c r="BK181" i="1"/>
  <c r="BK216" i="1"/>
  <c r="BK252" i="1"/>
  <c r="BK251" i="1"/>
  <c r="BK240" i="1"/>
  <c r="BK174" i="1"/>
  <c r="BK294" i="1"/>
  <c r="BK309" i="1"/>
  <c r="BK334" i="1"/>
  <c r="BK343" i="1"/>
  <c r="BK357" i="1"/>
  <c r="BK413" i="1"/>
  <c r="BK397" i="1"/>
  <c r="BK400" i="1"/>
  <c r="BK460" i="1"/>
  <c r="BK430" i="1"/>
  <c r="BK512" i="1"/>
  <c r="BK459" i="1"/>
  <c r="BK486" i="1"/>
  <c r="BK498" i="1"/>
  <c r="BK479" i="1"/>
  <c r="BK446" i="1"/>
  <c r="BK533" i="1"/>
  <c r="BK591" i="1"/>
  <c r="BK605" i="1"/>
  <c r="BK592" i="1"/>
  <c r="BK658" i="1"/>
  <c r="BK686" i="1"/>
  <c r="BK629" i="1"/>
  <c r="BK648" i="1"/>
  <c r="BK675" i="1"/>
  <c r="BK210" i="1"/>
  <c r="BK29" i="1"/>
  <c r="BK83" i="1"/>
  <c r="BK78" i="1"/>
  <c r="BK176" i="1"/>
  <c r="BK230" i="1"/>
  <c r="BK206" i="1"/>
  <c r="BK292" i="1"/>
  <c r="BK332" i="1"/>
  <c r="BK390" i="1"/>
  <c r="BK304" i="1"/>
  <c r="BK449" i="1"/>
  <c r="BK524" i="1"/>
  <c r="BK587" i="1"/>
  <c r="BK649" i="1"/>
  <c r="BK682" i="1"/>
  <c r="BK510" i="1"/>
  <c r="BK13" i="1"/>
  <c r="BK242" i="1"/>
  <c r="BK321" i="1"/>
  <c r="BK462" i="1"/>
  <c r="BK562" i="1"/>
  <c r="BK511" i="1"/>
  <c r="BK568" i="1"/>
  <c r="BK653" i="1"/>
  <c r="BK333" i="1"/>
  <c r="BK531" i="1"/>
  <c r="BK588" i="1"/>
  <c r="BK270" i="1"/>
  <c r="BK455" i="1"/>
  <c r="BK619" i="1"/>
  <c r="BK573" i="1"/>
  <c r="BK31" i="1"/>
  <c r="BK82" i="1"/>
  <c r="BK46" i="1"/>
  <c r="BK91" i="1"/>
  <c r="BK107" i="1"/>
  <c r="BK125" i="1"/>
  <c r="BK148" i="1"/>
  <c r="BK151" i="1"/>
  <c r="BK185" i="1"/>
  <c r="BK173" i="1"/>
  <c r="BK187" i="1"/>
  <c r="BK257" i="1"/>
  <c r="BK279" i="1"/>
  <c r="BK289" i="1"/>
  <c r="BK299" i="1"/>
  <c r="BK274" i="1"/>
  <c r="BK336" i="1"/>
  <c r="BK344" i="1"/>
  <c r="BK395" i="1"/>
  <c r="BK463" i="1"/>
  <c r="BK427" i="1"/>
  <c r="BK515" i="1"/>
  <c r="BK556" i="1"/>
  <c r="BK590" i="1"/>
  <c r="BK627" i="1"/>
  <c r="BK585" i="1"/>
  <c r="BK652" i="1"/>
  <c r="BK639" i="1"/>
  <c r="BK701" i="1"/>
  <c r="BK325" i="1"/>
  <c r="BK19" i="1"/>
  <c r="BK691" i="1"/>
  <c r="BK57" i="1"/>
  <c r="BK61" i="1"/>
  <c r="BK68" i="1"/>
  <c r="BK84" i="1"/>
  <c r="BK115" i="1"/>
  <c r="BK133" i="1"/>
  <c r="BK158" i="1"/>
  <c r="BK199" i="1"/>
  <c r="BK155" i="1"/>
  <c r="BK227" i="1"/>
  <c r="BK203" i="1"/>
  <c r="BK256" i="1"/>
  <c r="BK275" i="1"/>
  <c r="BK319" i="1"/>
  <c r="BK329" i="1"/>
  <c r="BK377" i="1"/>
  <c r="BK338" i="1"/>
  <c r="BK398" i="1"/>
  <c r="BK435" i="1"/>
  <c r="BK543" i="1"/>
  <c r="BK630" i="1"/>
  <c r="BK646" i="1"/>
  <c r="BK692" i="1"/>
  <c r="BK22" i="1"/>
  <c r="BK71" i="1"/>
  <c r="BK70" i="1"/>
  <c r="BK86" i="1"/>
  <c r="BK128" i="1"/>
  <c r="BK136" i="1"/>
  <c r="BK207" i="1"/>
  <c r="BK179" i="1"/>
  <c r="BK218" i="1"/>
  <c r="BK171" i="1"/>
  <c r="BK283" i="1"/>
  <c r="BK247" i="1"/>
  <c r="BK394" i="1"/>
  <c r="BK444" i="1"/>
  <c r="BK11" i="1"/>
  <c r="BK37" i="1"/>
  <c r="BK73" i="1"/>
  <c r="BK92" i="1"/>
  <c r="BK97" i="1"/>
  <c r="BK120" i="1"/>
  <c r="BK149" i="1"/>
  <c r="BK152" i="1"/>
  <c r="BK180" i="1"/>
  <c r="BK189" i="1"/>
  <c r="BK205" i="1"/>
  <c r="BK260" i="1"/>
  <c r="BK259" i="1"/>
  <c r="BK250" i="1"/>
  <c r="BK226" i="1"/>
  <c r="BK300" i="1"/>
  <c r="BK295" i="1"/>
  <c r="BK342" i="1"/>
  <c r="BK364" i="1"/>
  <c r="BK358" i="1"/>
  <c r="BK421" i="1"/>
  <c r="BK404" i="1"/>
  <c r="BK408" i="1"/>
  <c r="BK468" i="1"/>
  <c r="BK434" i="1"/>
  <c r="BK406" i="1"/>
  <c r="BK464" i="1"/>
  <c r="BK425" i="1"/>
  <c r="BK521" i="1"/>
  <c r="BK522" i="1"/>
  <c r="BK461" i="1"/>
  <c r="BK546" i="1"/>
  <c r="BK599" i="1"/>
  <c r="BK617" i="1"/>
  <c r="BK626" i="1"/>
  <c r="BK665" i="1"/>
  <c r="BK694" i="1"/>
  <c r="BK660" i="1"/>
  <c r="BK610" i="1"/>
  <c r="BK699" i="1"/>
  <c r="BK328" i="1"/>
  <c r="BK324" i="1"/>
  <c r="BK493" i="1"/>
  <c r="BK697" i="1"/>
  <c r="BK26" i="1"/>
  <c r="BK17" i="1"/>
  <c r="BK41" i="1"/>
  <c r="BK28" i="1"/>
  <c r="BK121" i="1"/>
  <c r="BK95" i="1"/>
  <c r="BK156" i="1"/>
  <c r="BK137" i="1"/>
  <c r="BK145" i="1"/>
  <c r="BK193" i="1"/>
  <c r="BK175" i="1"/>
  <c r="BK220" i="1"/>
  <c r="BK233" i="1"/>
  <c r="BK231" i="1"/>
  <c r="BK228" i="1"/>
  <c r="BK340" i="1"/>
  <c r="BK339" i="1"/>
  <c r="BK310" i="1"/>
  <c r="BK373" i="1"/>
  <c r="BK370" i="1"/>
  <c r="BK457" i="1"/>
  <c r="BK491" i="1"/>
  <c r="BK451" i="1"/>
  <c r="BK532" i="1"/>
  <c r="BK523" i="1"/>
  <c r="BK595" i="1"/>
  <c r="BK570" i="1"/>
  <c r="BK657" i="1"/>
  <c r="BK558" i="1"/>
  <c r="BK690" i="1"/>
  <c r="BK685" i="1"/>
  <c r="BK40" i="1"/>
  <c r="BK347" i="1"/>
  <c r="BK499" i="1"/>
  <c r="BK611" i="1"/>
  <c r="BK625" i="1"/>
  <c r="BK703" i="1"/>
  <c r="BK23" i="1"/>
  <c r="BK74" i="1"/>
  <c r="BK88" i="1"/>
  <c r="BK89" i="1"/>
  <c r="BK103" i="1"/>
  <c r="BK126" i="1"/>
  <c r="BK132" i="1"/>
  <c r="BK159" i="1"/>
  <c r="BK138" i="1"/>
  <c r="BK167" i="1"/>
  <c r="BK184" i="1"/>
  <c r="BK249" i="1"/>
  <c r="BK264" i="1"/>
  <c r="BK192" i="1"/>
  <c r="BK306" i="1"/>
  <c r="BK355" i="1"/>
  <c r="BK330" i="1"/>
  <c r="BK383" i="1"/>
  <c r="BK386" i="1"/>
  <c r="BK414" i="1"/>
  <c r="BK443" i="1"/>
  <c r="BK490" i="1"/>
  <c r="BK548" i="1"/>
  <c r="BK582" i="1"/>
  <c r="BK560" i="1"/>
  <c r="BK576" i="1"/>
  <c r="BK549" i="1"/>
  <c r="BK651" i="1"/>
  <c r="BK669" i="1"/>
  <c r="BK33" i="1"/>
  <c r="BK285" i="1"/>
  <c r="BK388" i="1"/>
  <c r="BK469" i="1"/>
  <c r="BK547" i="1"/>
  <c r="BK566" i="1"/>
  <c r="BK624" i="1"/>
  <c r="BK662" i="1"/>
  <c r="BK679" i="1"/>
  <c r="BK307" i="1"/>
  <c r="BK25" i="1"/>
  <c r="BK62" i="1"/>
  <c r="BK55" i="1"/>
  <c r="BK77" i="1"/>
  <c r="BK105" i="1"/>
  <c r="BK102" i="1"/>
  <c r="BK76" i="1"/>
  <c r="BK160" i="1"/>
  <c r="BK188" i="1"/>
  <c r="BK214" i="1"/>
  <c r="BK213" i="1"/>
  <c r="BK268" i="1"/>
  <c r="BK172" i="1"/>
  <c r="BK276" i="1"/>
  <c r="BK266" i="1"/>
  <c r="BK308" i="1"/>
  <c r="BK296" i="1"/>
  <c r="BK350" i="1"/>
  <c r="BK366" i="1"/>
  <c r="BK261" i="1"/>
  <c r="BK429" i="1"/>
  <c r="BK412" i="1"/>
  <c r="BK353" i="1"/>
  <c r="BK422" i="1"/>
  <c r="BK453" i="1"/>
  <c r="BK477" i="1"/>
  <c r="BK473" i="1"/>
  <c r="BK513" i="1"/>
  <c r="BK529" i="1"/>
  <c r="BK530" i="1"/>
  <c r="BK571" i="1"/>
  <c r="BK503" i="1"/>
  <c r="BK607" i="1"/>
  <c r="BK636" i="1"/>
  <c r="BK604" i="1"/>
  <c r="BK673" i="1"/>
  <c r="BK702" i="1"/>
  <c r="BK666" i="1"/>
  <c r="BK650" i="1"/>
  <c r="BK601" i="1"/>
  <c r="BK10" i="1"/>
  <c r="BK27" i="1"/>
  <c r="BK49" i="1"/>
  <c r="BK9" i="1"/>
  <c r="BK101" i="1"/>
  <c r="BK85" i="1"/>
  <c r="BK96" i="1"/>
  <c r="BK113" i="1"/>
  <c r="BK168" i="1"/>
  <c r="BK196" i="1"/>
  <c r="BK222" i="1"/>
  <c r="BK221" i="1"/>
  <c r="BK204" i="1"/>
  <c r="BK284" i="1"/>
  <c r="BK239" i="1"/>
  <c r="BK316" i="1"/>
  <c r="BK301" i="1"/>
  <c r="BK374" i="1"/>
  <c r="BK354" i="1"/>
  <c r="BK277" i="1"/>
  <c r="BK420" i="1"/>
  <c r="BK411" i="1"/>
  <c r="BK441" i="1"/>
  <c r="BK475" i="1"/>
  <c r="BK485" i="1"/>
  <c r="BK363" i="1"/>
  <c r="BK516" i="1"/>
  <c r="BK537" i="1"/>
  <c r="BK445" i="1"/>
  <c r="BK579" i="1"/>
  <c r="BK481" i="1"/>
  <c r="BK615" i="1"/>
  <c r="BK641" i="1"/>
  <c r="BK613" i="1"/>
  <c r="BK681" i="1"/>
  <c r="BK594" i="1"/>
  <c r="BK674" i="1"/>
  <c r="BK578" i="1"/>
  <c r="BK683" i="1"/>
  <c r="BK18" i="1"/>
  <c r="BK32" i="1"/>
  <c r="BK38" i="1"/>
  <c r="BK114" i="1"/>
  <c r="BK104" i="1"/>
  <c r="BK134" i="1"/>
  <c r="BK166" i="1"/>
  <c r="BK194" i="1"/>
  <c r="BK245" i="1"/>
  <c r="BK223" i="1"/>
  <c r="BK359" i="1"/>
  <c r="BK428" i="1"/>
  <c r="BK424" i="1"/>
  <c r="BK483" i="1"/>
  <c r="BK419" i="1"/>
  <c r="BK508" i="1"/>
  <c r="BK541" i="1"/>
  <c r="BK567" i="1"/>
  <c r="BK623" i="1"/>
  <c r="BK631" i="1"/>
  <c r="BK609" i="1"/>
  <c r="BK647" i="1"/>
  <c r="BK439" i="1"/>
  <c r="BK618" i="1"/>
  <c r="BK15" i="1"/>
  <c r="BK67" i="1"/>
  <c r="BK69" i="1"/>
  <c r="BK94" i="1"/>
  <c r="BK98" i="1"/>
  <c r="BK117" i="1"/>
  <c r="BK164" i="1"/>
  <c r="BK139" i="1"/>
  <c r="BK154" i="1"/>
  <c r="BK201" i="1"/>
  <c r="BK202" i="1"/>
  <c r="BK241" i="1"/>
  <c r="BK262" i="1"/>
  <c r="BK217" i="1"/>
  <c r="BK272" i="1"/>
  <c r="BK293" i="1"/>
  <c r="BK356" i="1"/>
  <c r="BK381" i="1"/>
  <c r="BK371" i="1"/>
  <c r="BK379" i="1"/>
  <c r="BK447" i="1"/>
  <c r="BK465" i="1"/>
  <c r="BK392" i="1"/>
  <c r="BK466" i="1"/>
  <c r="BK540" i="1"/>
  <c r="BK574" i="1"/>
  <c r="BK545" i="1"/>
  <c r="BK553" i="1"/>
  <c r="BK509" i="1"/>
  <c r="BK600" i="1"/>
  <c r="BK698" i="1"/>
  <c r="BK687" i="1"/>
  <c r="BK16" i="1"/>
  <c r="BK281" i="1"/>
  <c r="BK389" i="1"/>
  <c r="BK507" i="1"/>
  <c r="BK539" i="1"/>
  <c r="BK577" i="1"/>
  <c r="BK633" i="1"/>
  <c r="BK589" i="1"/>
  <c r="BK326" i="1"/>
  <c r="BK502" i="1"/>
  <c r="BK593" i="1"/>
  <c r="BK12" i="1"/>
  <c r="BK51" i="1"/>
  <c r="BK20" i="1"/>
  <c r="BK93" i="1"/>
  <c r="BK100" i="1"/>
  <c r="BK106" i="1"/>
  <c r="BK129" i="1"/>
  <c r="BK153" i="1"/>
  <c r="BK122" i="1"/>
  <c r="BK163" i="1"/>
  <c r="BK197" i="1"/>
  <c r="BK209" i="1"/>
  <c r="BK265" i="1"/>
  <c r="BK287" i="1"/>
  <c r="BK162" i="1"/>
  <c r="BK254" i="1"/>
  <c r="BK327" i="1"/>
  <c r="BK312" i="1"/>
  <c r="BK345" i="1"/>
  <c r="BK352" i="1"/>
  <c r="BK402" i="1"/>
  <c r="BK290" i="1"/>
  <c r="BK471" i="1"/>
  <c r="BK438" i="1"/>
  <c r="BK361" i="1"/>
  <c r="BK378" i="1"/>
  <c r="BK564" i="1"/>
  <c r="BK555" i="1"/>
  <c r="BK598" i="1"/>
  <c r="BK635" i="1"/>
  <c r="BK494" i="1"/>
  <c r="BK497" i="1"/>
  <c r="BK602" i="1"/>
  <c r="BK634" i="1"/>
  <c r="BK655" i="1"/>
  <c r="BK640" i="1"/>
  <c r="BK661" i="1"/>
  <c r="BK644" i="1"/>
  <c r="BK572" i="1"/>
  <c r="BK43" i="1"/>
  <c r="BK58" i="1"/>
  <c r="BK64" i="1"/>
  <c r="BK21" i="1"/>
  <c r="BK108" i="1"/>
  <c r="BK123" i="1"/>
  <c r="BK142" i="1"/>
  <c r="BK169" i="1"/>
  <c r="BK165" i="1"/>
  <c r="BK182" i="1"/>
  <c r="BK198" i="1"/>
  <c r="BK200" i="1"/>
  <c r="BK224" i="1"/>
  <c r="BK215" i="1"/>
  <c r="BK255" i="1"/>
  <c r="BK282" i="1"/>
  <c r="BK315" i="1"/>
  <c r="BK320" i="1"/>
  <c r="BK318" i="1"/>
  <c r="BK302" i="1"/>
  <c r="BK278" i="1"/>
  <c r="BK410" i="1"/>
  <c r="BK376" i="1"/>
  <c r="BK367" i="1"/>
  <c r="BK341" i="1"/>
  <c r="BK440" i="1"/>
  <c r="BK476" i="1"/>
  <c r="BK470" i="1"/>
  <c r="BK495" i="1"/>
  <c r="BK563" i="1"/>
  <c r="BK606" i="1"/>
  <c r="BK431" i="1"/>
  <c r="BK528" i="1"/>
  <c r="BK520" i="1"/>
  <c r="BK581" i="1"/>
  <c r="BK645" i="1"/>
  <c r="BK584" i="1"/>
  <c r="BK642" i="1"/>
  <c r="BK668" i="1"/>
  <c r="BK663" i="1"/>
  <c r="BK42" i="1"/>
  <c r="BK66" i="1"/>
  <c r="BK59" i="1"/>
  <c r="BK50" i="1"/>
  <c r="BK116" i="1"/>
  <c r="BK131" i="1"/>
  <c r="BK135" i="1"/>
  <c r="BK177" i="1"/>
  <c r="BK183" i="1"/>
  <c r="BK190" i="1"/>
  <c r="BK211" i="1"/>
  <c r="BK225" i="1"/>
  <c r="BK186" i="1"/>
  <c r="BK248" i="1"/>
  <c r="BK269" i="1"/>
  <c r="BK303" i="1"/>
  <c r="BK323" i="1"/>
  <c r="BK335" i="1"/>
  <c r="BK313" i="1"/>
  <c r="BK337" i="1"/>
  <c r="BK349" i="1"/>
  <c r="BK391" i="1"/>
  <c r="BK418" i="1"/>
  <c r="BK346" i="1"/>
  <c r="BK458" i="1"/>
  <c r="BK403" i="1"/>
  <c r="BK519" i="1"/>
  <c r="BK514" i="1"/>
  <c r="BK456" i="1"/>
  <c r="BK614" i="1"/>
  <c r="BK500" i="1"/>
  <c r="BK534" i="1"/>
  <c r="BK526" i="1"/>
  <c r="BK632" i="1"/>
  <c r="BK608" i="1"/>
  <c r="BK597" i="1"/>
  <c r="BK656" i="1"/>
  <c r="BK676" i="1"/>
  <c r="BK667" i="1"/>
  <c r="BK60" i="1"/>
  <c r="BK87" i="1"/>
  <c r="BK80" i="1"/>
  <c r="BK111" i="1"/>
  <c r="BK130" i="1"/>
  <c r="BK140" i="1"/>
  <c r="BK147" i="1"/>
  <c r="BK219" i="1"/>
  <c r="BK234" i="1"/>
  <c r="BK253" i="1"/>
  <c r="BK271" i="1"/>
  <c r="BK258" i="1"/>
  <c r="BK317" i="1"/>
  <c r="BK351" i="1"/>
  <c r="BK396" i="1"/>
  <c r="BK375" i="1"/>
  <c r="BK423" i="1"/>
  <c r="BK480" i="1"/>
  <c r="BK432" i="1"/>
  <c r="BK437" i="1"/>
  <c r="BK482" i="1"/>
  <c r="BK622" i="1"/>
  <c r="BK542" i="1"/>
  <c r="BK544" i="1"/>
  <c r="BK628" i="1"/>
  <c r="BK612" i="1"/>
  <c r="BK684" i="1"/>
  <c r="BK238" i="1"/>
  <c r="BK286" i="1"/>
  <c r="BK360" i="1"/>
  <c r="BK387" i="1"/>
  <c r="BK436" i="1"/>
  <c r="BK488" i="1"/>
  <c r="BK448" i="1"/>
  <c r="BK454" i="1"/>
  <c r="BK401" i="1"/>
  <c r="BK561" i="1"/>
  <c r="BK557" i="1"/>
  <c r="BK550" i="1"/>
  <c r="BK536" i="1"/>
  <c r="BK621" i="1"/>
  <c r="BK672" i="1"/>
  <c r="BK700" i="1"/>
  <c r="BK124" i="1"/>
  <c r="BK235" i="1"/>
  <c r="BK232" i="1"/>
  <c r="BK273" i="1"/>
  <c r="BK298" i="1"/>
  <c r="BK362" i="1"/>
  <c r="BK407" i="1"/>
  <c r="BK372" i="1"/>
  <c r="BK426" i="1"/>
  <c r="BK36" i="1"/>
  <c r="BK191" i="1"/>
  <c r="BK236" i="1"/>
  <c r="BK311" i="1"/>
  <c r="BK369" i="1"/>
  <c r="BK368" i="1"/>
  <c r="BK380" i="1"/>
  <c r="BK527" i="1"/>
  <c r="BK538" i="1"/>
  <c r="BK638" i="1"/>
  <c r="BK664" i="1"/>
  <c r="BK53" i="1"/>
  <c r="BK35" i="1"/>
  <c r="BK385" i="1"/>
  <c r="BK291" i="1"/>
  <c r="BK551" i="1"/>
  <c r="BK580" i="1"/>
  <c r="BK643" i="1"/>
  <c r="BK47" i="1"/>
  <c r="BK305" i="1"/>
  <c r="BK492" i="1"/>
  <c r="BK678" i="1"/>
  <c r="BK56" i="1"/>
  <c r="BK680" i="1"/>
  <c r="BK472" i="1"/>
  <c r="BK30" i="1"/>
  <c r="BK693" i="1"/>
  <c r="BK677" i="1"/>
  <c r="BK659" i="1"/>
  <c r="BK565" i="1"/>
  <c r="BK596" i="1"/>
  <c r="BK554" i="1"/>
  <c r="BK267" i="1"/>
  <c r="BK559" i="1"/>
  <c r="BK442" i="1"/>
  <c r="BK75" i="1"/>
  <c r="BK688" i="1"/>
  <c r="BK506" i="1"/>
  <c r="BK112" i="1"/>
  <c r="BK384" i="1"/>
  <c r="BK143" i="1"/>
  <c r="BK575" i="1"/>
  <c r="BK170" i="1"/>
  <c r="BK504" i="1"/>
  <c r="BK474" i="1"/>
  <c r="BK243" i="1"/>
  <c r="BK237" i="1"/>
  <c r="BK24" i="1"/>
  <c r="BK288" i="1"/>
  <c r="BK487" i="1"/>
  <c r="BK670" i="1"/>
  <c r="BK393" i="1"/>
  <c r="BK322" i="1"/>
  <c r="BK405" i="1"/>
  <c r="BK517" i="1"/>
  <c r="BK119" i="1"/>
  <c r="BK505" i="1"/>
  <c r="BK150" i="1"/>
  <c r="BK496" i="1"/>
  <c r="BK208" i="1"/>
  <c r="BK244" i="1"/>
  <c r="BK616" i="1"/>
  <c r="BK525" i="1"/>
  <c r="BK415" i="1"/>
  <c r="BK489" i="1"/>
  <c r="BK452" i="1"/>
  <c r="BK409" i="1"/>
  <c r="BK583" i="1"/>
  <c r="BK478" i="1"/>
  <c r="BK417" i="1"/>
  <c r="BJ382" i="1"/>
  <c r="BJ90" i="1"/>
  <c r="BJ246" i="1"/>
  <c r="BJ178" i="1"/>
  <c r="BJ501" i="1"/>
  <c r="BJ263" i="1"/>
  <c r="BJ144" i="1"/>
  <c r="BJ671" i="1"/>
  <c r="BJ45" i="1"/>
  <c r="BJ637" i="1"/>
  <c r="BJ110" i="1"/>
  <c r="BJ195" i="1"/>
  <c r="BJ586" i="1"/>
  <c r="BJ161" i="1"/>
  <c r="BH8" i="1" l="1"/>
  <c r="BB13" i="10"/>
  <c r="BB15" i="10" s="1"/>
  <c r="BH5" i="1"/>
  <c r="BB18" i="10" s="1"/>
  <c r="BK90" i="1"/>
  <c r="BI7" i="1"/>
  <c r="BC17" i="10" s="1"/>
  <c r="BK297" i="1"/>
  <c r="BK229" i="1"/>
  <c r="BN4" i="1"/>
  <c r="BM6" i="1"/>
  <c r="BK99" i="1"/>
  <c r="BL11" i="1"/>
  <c r="BL66" i="1"/>
  <c r="BL49" i="1"/>
  <c r="BL37" i="1"/>
  <c r="BL87" i="1"/>
  <c r="BL115" i="1"/>
  <c r="BL130" i="1"/>
  <c r="BL155" i="1"/>
  <c r="BL183" i="1"/>
  <c r="BL125" i="1"/>
  <c r="BL201" i="1"/>
  <c r="BL114" i="1"/>
  <c r="BL260" i="1"/>
  <c r="BL272" i="1"/>
  <c r="BL276" i="1"/>
  <c r="BL254" i="1"/>
  <c r="BL315" i="1"/>
  <c r="BL356" i="1"/>
  <c r="BL300" i="1"/>
  <c r="BL362" i="1"/>
  <c r="BL217" i="1"/>
  <c r="BL374" i="1"/>
  <c r="BL363" i="1"/>
  <c r="BL452" i="1"/>
  <c r="BL403" i="1"/>
  <c r="BL457" i="1"/>
  <c r="BL482" i="1"/>
  <c r="BL530" i="1"/>
  <c r="BL469" i="1"/>
  <c r="BL449" i="1"/>
  <c r="BL541" i="1"/>
  <c r="BL619" i="1"/>
  <c r="BL570" i="1"/>
  <c r="BL585" i="1"/>
  <c r="BL638" i="1"/>
  <c r="BL558" i="1"/>
  <c r="BL584" i="1"/>
  <c r="BL588" i="1"/>
  <c r="BL676" i="1"/>
  <c r="BL700" i="1"/>
  <c r="BL698" i="1"/>
  <c r="BL338" i="1"/>
  <c r="BL454" i="1"/>
  <c r="BL699" i="1"/>
  <c r="BL23" i="1"/>
  <c r="BL40" i="1"/>
  <c r="BL143" i="1"/>
  <c r="BL211" i="1"/>
  <c r="BL279" i="1"/>
  <c r="BL291" i="1"/>
  <c r="BL283" i="1"/>
  <c r="BL389" i="1"/>
  <c r="BL496" i="1"/>
  <c r="BL532" i="1"/>
  <c r="BL500" i="1"/>
  <c r="BL592" i="1"/>
  <c r="BL662" i="1"/>
  <c r="BL15" i="1"/>
  <c r="BL56" i="1"/>
  <c r="BL134" i="1"/>
  <c r="BL146" i="1"/>
  <c r="BL219" i="1"/>
  <c r="BL287" i="1"/>
  <c r="BL325" i="1"/>
  <c r="BL398" i="1"/>
  <c r="BL438" i="1"/>
  <c r="BL521" i="1"/>
  <c r="BL531" i="1"/>
  <c r="BL112" i="1"/>
  <c r="BL140" i="1"/>
  <c r="BL154" i="1"/>
  <c r="BL227" i="1"/>
  <c r="BL295" i="1"/>
  <c r="BL308" i="1"/>
  <c r="BL400" i="1"/>
  <c r="BL471" i="1"/>
  <c r="BL548" i="1"/>
  <c r="BL626" i="1"/>
  <c r="BL670" i="1"/>
  <c r="BL38" i="1"/>
  <c r="BL42" i="1"/>
  <c r="BL65" i="1"/>
  <c r="BL120" i="1"/>
  <c r="BL70" i="1"/>
  <c r="BL93" i="1"/>
  <c r="BL129" i="1"/>
  <c r="BL160" i="1"/>
  <c r="BL177" i="1"/>
  <c r="BL200" i="1"/>
  <c r="BL248" i="1"/>
  <c r="BL267" i="1"/>
  <c r="BL273" i="1"/>
  <c r="BL377" i="1"/>
  <c r="BL357" i="1"/>
  <c r="BL429" i="1"/>
  <c r="BL475" i="1"/>
  <c r="BL430" i="1"/>
  <c r="BL505" i="1"/>
  <c r="BL528" i="1"/>
  <c r="BL677" i="1"/>
  <c r="BL184" i="1"/>
  <c r="BL404" i="1"/>
  <c r="BL520" i="1"/>
  <c r="BL665" i="1"/>
  <c r="BL25" i="1"/>
  <c r="BL67" i="1"/>
  <c r="BL64" i="1"/>
  <c r="BL97" i="1"/>
  <c r="BL156" i="1"/>
  <c r="BL176" i="1"/>
  <c r="BL224" i="1"/>
  <c r="BL278" i="1"/>
  <c r="BL393" i="1"/>
  <c r="BL411" i="1"/>
  <c r="BL463" i="1"/>
  <c r="BL523" i="1"/>
  <c r="BL560" i="1"/>
  <c r="BL694" i="1"/>
  <c r="BL660" i="1"/>
  <c r="BL55" i="1"/>
  <c r="BL164" i="1"/>
  <c r="BL188" i="1"/>
  <c r="BL269" i="1"/>
  <c r="BL305" i="1"/>
  <c r="BL367" i="1"/>
  <c r="BL402" i="1"/>
  <c r="BL465" i="1"/>
  <c r="BL563" i="1"/>
  <c r="BL681" i="1"/>
  <c r="BL609" i="1"/>
  <c r="BL29" i="1"/>
  <c r="BL31" i="1"/>
  <c r="BL82" i="1"/>
  <c r="BL69" i="1"/>
  <c r="BL117" i="1"/>
  <c r="BL137" i="1"/>
  <c r="BL172" i="1"/>
  <c r="BL193" i="1"/>
  <c r="BL199" i="1"/>
  <c r="BL228" i="1"/>
  <c r="BL237" i="1"/>
  <c r="BL306" i="1"/>
  <c r="BL334" i="1"/>
  <c r="BL316" i="1"/>
  <c r="BL352" i="1"/>
  <c r="BL443" i="1"/>
  <c r="BL441" i="1"/>
  <c r="BL455" i="1"/>
  <c r="BL544" i="1"/>
  <c r="BL566" i="1"/>
  <c r="BL589" i="1"/>
  <c r="BL659" i="1"/>
  <c r="BL647" i="1"/>
  <c r="BL240" i="1"/>
  <c r="BL418" i="1"/>
  <c r="BL547" i="1"/>
  <c r="BL667" i="1"/>
  <c r="BL215" i="1"/>
  <c r="BL354" i="1"/>
  <c r="BL485" i="1"/>
  <c r="BL481" i="1"/>
  <c r="BL529" i="1"/>
  <c r="BL633" i="1"/>
  <c r="BL639" i="1"/>
  <c r="BL613" i="1"/>
  <c r="BL242" i="1"/>
  <c r="BL405" i="1"/>
  <c r="BL479" i="1"/>
  <c r="BL503" i="1"/>
  <c r="BL652" i="1"/>
  <c r="BL703" i="1"/>
  <c r="BL158" i="1"/>
  <c r="BL285" i="1"/>
  <c r="BL413" i="1"/>
  <c r="BL456" i="1"/>
  <c r="BL611" i="1"/>
  <c r="BL648" i="1"/>
  <c r="BL644" i="1"/>
  <c r="BL17" i="1"/>
  <c r="BL19" i="1"/>
  <c r="BL59" i="1"/>
  <c r="BL62" i="1"/>
  <c r="BL88" i="1"/>
  <c r="BL128" i="1"/>
  <c r="BL133" i="1"/>
  <c r="BL163" i="1"/>
  <c r="BL191" i="1"/>
  <c r="BL149" i="1"/>
  <c r="BL170" i="1"/>
  <c r="BL233" i="1"/>
  <c r="BL153" i="1"/>
  <c r="BL259" i="1"/>
  <c r="BL284" i="1"/>
  <c r="BL282" i="1"/>
  <c r="BL274" i="1"/>
  <c r="BL364" i="1"/>
  <c r="BL321" i="1"/>
  <c r="BL368" i="1"/>
  <c r="BL290" i="1"/>
  <c r="BL380" i="1"/>
  <c r="BL366" i="1"/>
  <c r="BL460" i="1"/>
  <c r="BL406" i="1"/>
  <c r="BL458" i="1"/>
  <c r="BL490" i="1"/>
  <c r="BL538" i="1"/>
  <c r="BL513" i="1"/>
  <c r="BL445" i="1"/>
  <c r="BL574" i="1"/>
  <c r="BL627" i="1"/>
  <c r="BL578" i="1"/>
  <c r="BL580" i="1"/>
  <c r="BL646" i="1"/>
  <c r="BL625" i="1"/>
  <c r="BL591" i="1"/>
  <c r="BL624" i="1"/>
  <c r="BL684" i="1"/>
  <c r="BL672" i="1"/>
  <c r="BL33" i="1"/>
  <c r="BL24" i="1"/>
  <c r="BL61" i="1"/>
  <c r="BL32" i="1"/>
  <c r="BL108" i="1"/>
  <c r="BL83" i="1"/>
  <c r="BL141" i="1"/>
  <c r="BL92" i="1"/>
  <c r="BL157" i="1"/>
  <c r="BL169" i="1"/>
  <c r="BL198" i="1"/>
  <c r="BL247" i="1"/>
  <c r="BL220" i="1"/>
  <c r="BL270" i="1"/>
  <c r="BL311" i="1"/>
  <c r="BL301" i="1"/>
  <c r="BL326" i="1"/>
  <c r="BL346" i="1"/>
  <c r="BL384" i="1"/>
  <c r="BL407" i="1"/>
  <c r="BL388" i="1"/>
  <c r="BL473" i="1"/>
  <c r="BL488" i="1"/>
  <c r="BL506" i="1"/>
  <c r="BL524" i="1"/>
  <c r="BL476" i="1"/>
  <c r="BL590" i="1"/>
  <c r="BL539" i="1"/>
  <c r="BL534" i="1"/>
  <c r="BL612" i="1"/>
  <c r="BL651" i="1"/>
  <c r="BL35" i="1"/>
  <c r="BL96" i="1"/>
  <c r="BL102" i="1"/>
  <c r="BL180" i="1"/>
  <c r="BL255" i="1"/>
  <c r="BL223" i="1"/>
  <c r="BL320" i="1"/>
  <c r="BL341" i="1"/>
  <c r="BL422" i="1"/>
  <c r="BL461" i="1"/>
  <c r="BL493" i="1"/>
  <c r="BL610" i="1"/>
  <c r="BL608" i="1"/>
  <c r="BL525" i="1"/>
  <c r="BL47" i="1"/>
  <c r="BL104" i="1"/>
  <c r="BL136" i="1"/>
  <c r="BL145" i="1"/>
  <c r="BL271" i="1"/>
  <c r="BL249" i="1"/>
  <c r="BL258" i="1"/>
  <c r="BL312" i="1"/>
  <c r="BL323" i="1"/>
  <c r="BL286" i="1"/>
  <c r="BL372" i="1"/>
  <c r="BL421" i="1"/>
  <c r="BL453" i="1"/>
  <c r="BL504" i="1"/>
  <c r="BL371" i="1"/>
  <c r="BL511" i="1"/>
  <c r="BL606" i="1"/>
  <c r="BL618" i="1"/>
  <c r="BL605" i="1"/>
  <c r="BL607" i="1"/>
  <c r="BL631" i="1"/>
  <c r="BL604" i="1"/>
  <c r="BL679" i="1"/>
  <c r="BL118" i="1"/>
  <c r="BL257" i="1"/>
  <c r="BL318" i="1"/>
  <c r="BL355" i="1"/>
  <c r="BL412" i="1"/>
  <c r="BL442" i="1"/>
  <c r="BL614" i="1"/>
  <c r="BL510" i="1"/>
  <c r="BL669" i="1"/>
  <c r="BL151" i="1"/>
  <c r="BL265" i="1"/>
  <c r="BL317" i="1"/>
  <c r="BL408" i="1"/>
  <c r="BL330" i="1"/>
  <c r="BL432" i="1"/>
  <c r="BL556" i="1"/>
  <c r="BL622" i="1"/>
  <c r="BL537" i="1"/>
  <c r="BL658" i="1"/>
  <c r="BL678" i="1"/>
  <c r="BL650" i="1"/>
  <c r="BL52" i="1"/>
  <c r="BL48" i="1"/>
  <c r="BL101" i="1"/>
  <c r="BL77" i="1"/>
  <c r="BL132" i="1"/>
  <c r="BL142" i="1"/>
  <c r="BL113" i="1"/>
  <c r="BL181" i="1"/>
  <c r="BL225" i="1"/>
  <c r="BL253" i="1"/>
  <c r="BL275" i="1"/>
  <c r="BL343" i="1"/>
  <c r="BL324" i="1"/>
  <c r="BL358" i="1"/>
  <c r="BL424" i="1"/>
  <c r="BL391" i="1"/>
  <c r="BL483" i="1"/>
  <c r="BL434" i="1"/>
  <c r="BL448" i="1"/>
  <c r="BL564" i="1"/>
  <c r="BL630" i="1"/>
  <c r="BL536" i="1"/>
  <c r="BL641" i="1"/>
  <c r="BL542" i="1"/>
  <c r="BL686" i="1"/>
  <c r="BL664" i="1"/>
  <c r="BL692" i="1"/>
  <c r="BL13" i="1"/>
  <c r="BL22" i="1"/>
  <c r="BL126" i="1"/>
  <c r="BL159" i="1"/>
  <c r="BL138" i="1"/>
  <c r="BL205" i="1"/>
  <c r="BL256" i="1"/>
  <c r="BL288" i="1"/>
  <c r="BL351" i="1"/>
  <c r="BL329" i="1"/>
  <c r="BL226" i="1"/>
  <c r="BL353" i="1"/>
  <c r="BL420" i="1"/>
  <c r="BL491" i="1"/>
  <c r="BL478" i="1"/>
  <c r="BL386" i="1"/>
  <c r="BL517" i="1"/>
  <c r="BL549" i="1"/>
  <c r="BL649" i="1"/>
  <c r="BL673" i="1"/>
  <c r="BL693" i="1"/>
  <c r="BL185" i="1"/>
  <c r="BL298" i="1"/>
  <c r="BL261" i="1"/>
  <c r="BL435" i="1"/>
  <c r="BL470" i="1"/>
  <c r="BL515" i="1"/>
  <c r="BL702" i="1"/>
  <c r="BL656" i="1"/>
  <c r="BL189" i="1"/>
  <c r="BL309" i="1"/>
  <c r="BL383" i="1"/>
  <c r="BL519" i="1"/>
  <c r="BL571" i="1"/>
  <c r="BL494" i="1"/>
  <c r="BL663" i="1"/>
  <c r="BL10" i="1"/>
  <c r="BL14" i="1"/>
  <c r="BL53" i="1"/>
  <c r="BL46" i="1"/>
  <c r="BL95" i="1"/>
  <c r="BL119" i="1"/>
  <c r="BL139" i="1"/>
  <c r="BL85" i="1"/>
  <c r="BL186" i="1"/>
  <c r="BL152" i="1"/>
  <c r="BL214" i="1"/>
  <c r="BL213" i="1"/>
  <c r="BL218" i="1"/>
  <c r="BL209" i="1"/>
  <c r="BL322" i="1"/>
  <c r="BL251" i="1"/>
  <c r="BL342" i="1"/>
  <c r="BL339" i="1"/>
  <c r="BL347" i="1"/>
  <c r="BL396" i="1"/>
  <c r="BL401" i="1"/>
  <c r="BL451" i="1"/>
  <c r="BL410" i="1"/>
  <c r="BL477" i="1"/>
  <c r="BL527" i="1"/>
  <c r="BL514" i="1"/>
  <c r="BL579" i="1"/>
  <c r="BL573" i="1"/>
  <c r="BL508" i="1"/>
  <c r="BL561" i="1"/>
  <c r="BL600" i="1"/>
  <c r="BL628" i="1"/>
  <c r="BL653" i="1"/>
  <c r="BL629" i="1"/>
  <c r="BL289" i="1"/>
  <c r="BL459" i="1"/>
  <c r="BL587" i="1"/>
  <c r="BL675" i="1"/>
  <c r="BL20" i="1"/>
  <c r="BL51" i="1"/>
  <c r="BL76" i="1"/>
  <c r="BL16" i="1"/>
  <c r="BL89" i="1"/>
  <c r="BL123" i="1"/>
  <c r="BL116" i="1"/>
  <c r="BL79" i="1"/>
  <c r="BL202" i="1"/>
  <c r="BL190" i="1"/>
  <c r="BL230" i="1"/>
  <c r="BL244" i="1"/>
  <c r="BL250" i="1"/>
  <c r="BL264" i="1"/>
  <c r="BL299" i="1"/>
  <c r="BL332" i="1"/>
  <c r="BL281" i="1"/>
  <c r="BL313" i="1"/>
  <c r="BL417" i="1"/>
  <c r="BL436" i="1"/>
  <c r="BL379" i="1"/>
  <c r="BL440" i="1"/>
  <c r="BL446" i="1"/>
  <c r="BL489" i="1"/>
  <c r="BL565" i="1"/>
  <c r="BL595" i="1"/>
  <c r="BL553" i="1"/>
  <c r="BL640" i="1"/>
  <c r="BL683" i="1"/>
  <c r="BL661" i="1"/>
  <c r="BL107" i="1"/>
  <c r="BL236" i="1"/>
  <c r="BL277" i="1"/>
  <c r="BL395" i="1"/>
  <c r="BL509" i="1"/>
  <c r="BL577" i="1"/>
  <c r="BL691" i="1"/>
  <c r="BL43" i="1"/>
  <c r="BL18" i="1"/>
  <c r="BL60" i="1"/>
  <c r="BL84" i="1"/>
  <c r="BL100" i="1"/>
  <c r="BL94" i="1"/>
  <c r="BL124" i="1"/>
  <c r="BL171" i="1"/>
  <c r="BL150" i="1"/>
  <c r="BL168" i="1"/>
  <c r="BL197" i="1"/>
  <c r="BL239" i="1"/>
  <c r="BL206" i="1"/>
  <c r="BL262" i="1"/>
  <c r="BL292" i="1"/>
  <c r="BL303" i="1"/>
  <c r="BL296" i="1"/>
  <c r="BL294" i="1"/>
  <c r="BL337" i="1"/>
  <c r="BL376" i="1"/>
  <c r="BL304" i="1"/>
  <c r="BL387" i="1"/>
  <c r="BL378" i="1"/>
  <c r="BL468" i="1"/>
  <c r="BL464" i="1"/>
  <c r="BL480" i="1"/>
  <c r="BL498" i="1"/>
  <c r="BL546" i="1"/>
  <c r="BL516" i="1"/>
  <c r="BL474" i="1"/>
  <c r="BL582" i="1"/>
  <c r="BL635" i="1"/>
  <c r="BL594" i="1"/>
  <c r="BL599" i="1"/>
  <c r="BL616" i="1"/>
  <c r="BL557" i="1"/>
  <c r="BL597" i="1"/>
  <c r="BL645" i="1"/>
  <c r="BL572" i="1"/>
  <c r="BL674" i="1"/>
  <c r="BL231" i="1"/>
  <c r="BL375" i="1"/>
  <c r="BL554" i="1"/>
  <c r="BL602" i="1"/>
  <c r="BL575" i="1"/>
  <c r="BL71" i="1"/>
  <c r="BL122" i="1"/>
  <c r="BL173" i="1"/>
  <c r="BL241" i="1"/>
  <c r="BL319" i="1"/>
  <c r="BL349" i="1"/>
  <c r="BL415" i="1"/>
  <c r="BL427" i="1"/>
  <c r="BL562" i="1"/>
  <c r="BL598" i="1"/>
  <c r="BL596" i="1"/>
  <c r="BL621" i="1"/>
  <c r="BL680" i="1"/>
  <c r="BL80" i="1"/>
  <c r="BL174" i="1"/>
  <c r="BL327" i="1"/>
  <c r="BL423" i="1"/>
  <c r="BL540" i="1"/>
  <c r="BL634" i="1"/>
  <c r="BL26" i="1"/>
  <c r="BL9" i="1"/>
  <c r="BL57" i="1"/>
  <c r="BL86" i="1"/>
  <c r="BL131" i="1"/>
  <c r="BL175" i="1"/>
  <c r="BL196" i="1"/>
  <c r="BL245" i="1"/>
  <c r="BL238" i="1"/>
  <c r="BL369" i="1"/>
  <c r="BL344" i="1"/>
  <c r="BL431" i="1"/>
  <c r="BL512" i="1"/>
  <c r="BL419" i="1"/>
  <c r="BL497" i="1"/>
  <c r="BL437" i="1"/>
  <c r="BL617" i="1"/>
  <c r="BL643" i="1"/>
  <c r="BL642" i="1"/>
  <c r="BL682" i="1"/>
  <c r="BL208" i="1"/>
  <c r="BL335" i="1"/>
  <c r="BL397" i="1"/>
  <c r="BL426" i="1"/>
  <c r="BL507" i="1"/>
  <c r="BL636" i="1"/>
  <c r="BL688" i="1"/>
  <c r="BL73" i="1"/>
  <c r="BL121" i="1"/>
  <c r="BL216" i="1"/>
  <c r="BL266" i="1"/>
  <c r="BL385" i="1"/>
  <c r="BL390" i="1"/>
  <c r="BL466" i="1"/>
  <c r="BL545" i="1"/>
  <c r="BL685" i="1"/>
  <c r="BL234" i="1"/>
  <c r="BL336" i="1"/>
  <c r="BL502" i="1"/>
  <c r="BL568" i="1"/>
  <c r="BL555" i="1"/>
  <c r="BL21" i="1"/>
  <c r="BL27" i="1"/>
  <c r="BL74" i="1"/>
  <c r="BL98" i="1"/>
  <c r="BL105" i="1"/>
  <c r="BL75" i="1"/>
  <c r="BL166" i="1"/>
  <c r="BL204" i="1"/>
  <c r="BL187" i="1"/>
  <c r="BL192" i="1"/>
  <c r="BL232" i="1"/>
  <c r="BL359" i="1"/>
  <c r="BL310" i="1"/>
  <c r="BL345" i="1"/>
  <c r="BL439" i="1"/>
  <c r="BL499" i="1"/>
  <c r="BL486" i="1"/>
  <c r="BL526" i="1"/>
  <c r="BL487" i="1"/>
  <c r="BL657" i="1"/>
  <c r="BL583" i="1"/>
  <c r="BL701" i="1"/>
  <c r="BL78" i="1"/>
  <c r="BL167" i="1"/>
  <c r="BL203" i="1"/>
  <c r="BL293" i="1"/>
  <c r="BL333" i="1"/>
  <c r="BL392" i="1"/>
  <c r="BL370" i="1"/>
  <c r="BL495" i="1"/>
  <c r="BL533" i="1"/>
  <c r="BL697" i="1"/>
  <c r="BL687" i="1"/>
  <c r="BL302" i="1"/>
  <c r="BL462" i="1"/>
  <c r="BL601" i="1"/>
  <c r="BL12" i="1"/>
  <c r="BL41" i="1"/>
  <c r="BL68" i="1"/>
  <c r="BL30" i="1"/>
  <c r="BL103" i="1"/>
  <c r="BL106" i="1"/>
  <c r="BL147" i="1"/>
  <c r="BL148" i="1"/>
  <c r="BL194" i="1"/>
  <c r="BL182" i="1"/>
  <c r="BL222" i="1"/>
  <c r="BL221" i="1"/>
  <c r="BL235" i="1"/>
  <c r="BL243" i="1"/>
  <c r="BL210" i="1"/>
  <c r="BL328" i="1"/>
  <c r="BL350" i="1"/>
  <c r="BL361" i="1"/>
  <c r="BL394" i="1"/>
  <c r="BL409" i="1"/>
  <c r="BL428" i="1"/>
  <c r="BL414" i="1"/>
  <c r="BL472" i="1"/>
  <c r="BL543" i="1"/>
  <c r="BL550" i="1"/>
  <c r="BL581" i="1"/>
  <c r="BL576" i="1"/>
  <c r="BL615" i="1"/>
  <c r="BL666" i="1"/>
  <c r="BL162" i="1"/>
  <c r="BL373" i="1"/>
  <c r="BL551" i="1"/>
  <c r="BL593" i="1"/>
  <c r="BL623" i="1"/>
  <c r="BL28" i="1"/>
  <c r="BL58" i="1"/>
  <c r="BL36" i="1"/>
  <c r="BL50" i="1"/>
  <c r="BL91" i="1"/>
  <c r="BL111" i="1"/>
  <c r="BL135" i="1"/>
  <c r="BL165" i="1"/>
  <c r="BL179" i="1"/>
  <c r="BL207" i="1"/>
  <c r="BL252" i="1"/>
  <c r="BL268" i="1"/>
  <c r="BL307" i="1"/>
  <c r="BL340" i="1"/>
  <c r="BL360" i="1"/>
  <c r="BL381" i="1"/>
  <c r="BL425" i="1"/>
  <c r="BL444" i="1"/>
  <c r="BL447" i="1"/>
  <c r="BL522" i="1"/>
  <c r="BL559" i="1"/>
  <c r="BL492" i="1"/>
  <c r="BL567" i="1"/>
  <c r="BL632" i="1"/>
  <c r="BL655" i="1"/>
  <c r="BL668" i="1"/>
  <c r="BL690" i="1"/>
  <c r="BK45" i="1"/>
  <c r="BK552" i="1"/>
  <c r="BK620" i="1"/>
  <c r="BK695" i="1"/>
  <c r="BK399" i="1"/>
  <c r="BK501" i="1"/>
  <c r="BK586" i="1"/>
  <c r="BK467" i="1"/>
  <c r="BK569" i="1"/>
  <c r="BK127" i="1"/>
  <c r="BK637" i="1"/>
  <c r="BK263" i="1"/>
  <c r="BK39" i="1"/>
  <c r="BK671" i="1"/>
  <c r="BK54" i="1"/>
  <c r="BK195" i="1"/>
  <c r="BK689" i="1"/>
  <c r="BK178" i="1"/>
  <c r="BK535" i="1"/>
  <c r="BK161" i="1"/>
  <c r="BK484" i="1"/>
  <c r="BK433" i="1"/>
  <c r="BJ109" i="1"/>
  <c r="BK110" i="1"/>
  <c r="BK518" i="1"/>
  <c r="BK144" i="1"/>
  <c r="BJ44" i="1"/>
  <c r="BK63" i="1"/>
  <c r="BK331" i="1"/>
  <c r="BK280" i="1"/>
  <c r="BK348" i="1"/>
  <c r="BK654" i="1"/>
  <c r="BK416" i="1"/>
  <c r="BK603" i="1"/>
  <c r="BK212" i="1"/>
  <c r="BK382" i="1"/>
  <c r="BK450" i="1"/>
  <c r="BK72" i="1"/>
  <c r="BK246" i="1"/>
  <c r="BK81" i="1"/>
  <c r="BK365" i="1"/>
  <c r="BK34" i="1"/>
  <c r="BK314" i="1"/>
  <c r="BI8" i="1" l="1"/>
  <c r="BC13" i="10"/>
  <c r="BC15" i="10" s="1"/>
  <c r="BK44" i="1"/>
  <c r="BL34" i="1"/>
  <c r="BI5" i="1"/>
  <c r="BC18" i="10" s="1"/>
  <c r="BL695" i="1"/>
  <c r="BJ7" i="1"/>
  <c r="BD17" i="10" s="1"/>
  <c r="BL603" i="1"/>
  <c r="BL399" i="1"/>
  <c r="BL416" i="1"/>
  <c r="BL535" i="1"/>
  <c r="BL331" i="1"/>
  <c r="BL54" i="1"/>
  <c r="BL620" i="1"/>
  <c r="BL263" i="1"/>
  <c r="BL501" i="1"/>
  <c r="BL433" i="1"/>
  <c r="BL110" i="1"/>
  <c r="BL552" i="1"/>
  <c r="BL229" i="1"/>
  <c r="BL637" i="1"/>
  <c r="BL314" i="1"/>
  <c r="BL144" i="1"/>
  <c r="BL63" i="1"/>
  <c r="BL72" i="1"/>
  <c r="BL671" i="1"/>
  <c r="BL161" i="1"/>
  <c r="BL280" i="1"/>
  <c r="BL365" i="1"/>
  <c r="BL689" i="1"/>
  <c r="BL450" i="1"/>
  <c r="BL127" i="1"/>
  <c r="BL586" i="1"/>
  <c r="BL178" i="1"/>
  <c r="BL45" i="1"/>
  <c r="BL246" i="1"/>
  <c r="BL195" i="1"/>
  <c r="BL297" i="1"/>
  <c r="BL81" i="1"/>
  <c r="BL99" i="1"/>
  <c r="BL348" i="1"/>
  <c r="BL569" i="1"/>
  <c r="BK109" i="1"/>
  <c r="BL484" i="1"/>
  <c r="BL90" i="1"/>
  <c r="BL518" i="1"/>
  <c r="BM48" i="1"/>
  <c r="BM60" i="1"/>
  <c r="BM68" i="1"/>
  <c r="BM28" i="1"/>
  <c r="BM100" i="1"/>
  <c r="BM117" i="1"/>
  <c r="BM142" i="1"/>
  <c r="BM171" i="1"/>
  <c r="BM150" i="1"/>
  <c r="BM176" i="1"/>
  <c r="BM208" i="1"/>
  <c r="BM244" i="1"/>
  <c r="BM242" i="1"/>
  <c r="BM256" i="1"/>
  <c r="BM210" i="1"/>
  <c r="BM295" i="1"/>
  <c r="BM315" i="1"/>
  <c r="BM345" i="1"/>
  <c r="BM372" i="1"/>
  <c r="BM361" i="1"/>
  <c r="BM400" i="1"/>
  <c r="BM415" i="1"/>
  <c r="BM339" i="1"/>
  <c r="BM367" i="1"/>
  <c r="BM390" i="1"/>
  <c r="BM475" i="1"/>
  <c r="BM409" i="1"/>
  <c r="BM554" i="1"/>
  <c r="BM532" i="1"/>
  <c r="BM529" i="1"/>
  <c r="BM514" i="1"/>
  <c r="BM504" i="1"/>
  <c r="BM568" i="1"/>
  <c r="BM627" i="1"/>
  <c r="BM616" i="1"/>
  <c r="BM635" i="1"/>
  <c r="BM681" i="1"/>
  <c r="BM560" i="1"/>
  <c r="BM607" i="1"/>
  <c r="BM595" i="1"/>
  <c r="BM32" i="1"/>
  <c r="BM35" i="1"/>
  <c r="BM49" i="1"/>
  <c r="BM74" i="1"/>
  <c r="BM80" i="1"/>
  <c r="BM132" i="1"/>
  <c r="BM98" i="1"/>
  <c r="BM101" i="1"/>
  <c r="BM157" i="1"/>
  <c r="BM204" i="1"/>
  <c r="BM224" i="1"/>
  <c r="BM260" i="1"/>
  <c r="BM267" i="1"/>
  <c r="BM237" i="1"/>
  <c r="BM275" i="1"/>
  <c r="BM312" i="1"/>
  <c r="BM317" i="1"/>
  <c r="BM388" i="1"/>
  <c r="BM356" i="1"/>
  <c r="BM424" i="1"/>
  <c r="BM431" i="1"/>
  <c r="BM436" i="1"/>
  <c r="BM432" i="1"/>
  <c r="BM491" i="1"/>
  <c r="BM479" i="1"/>
  <c r="BM461" i="1"/>
  <c r="BM577" i="1"/>
  <c r="BM555" i="1"/>
  <c r="BM580" i="1"/>
  <c r="BM539" i="1"/>
  <c r="BM626" i="1"/>
  <c r="BM668" i="1"/>
  <c r="BM600" i="1"/>
  <c r="BM653" i="1"/>
  <c r="BM650" i="1"/>
  <c r="BM579" i="1"/>
  <c r="BM13" i="1"/>
  <c r="BM57" i="1"/>
  <c r="BM58" i="1"/>
  <c r="BM96" i="1"/>
  <c r="BM86" i="1"/>
  <c r="BM102" i="1"/>
  <c r="BM151" i="1"/>
  <c r="BM113" i="1"/>
  <c r="BM180" i="1"/>
  <c r="BM118" i="1"/>
  <c r="BM177" i="1"/>
  <c r="BM274" i="1"/>
  <c r="BM240" i="1"/>
  <c r="BM291" i="1"/>
  <c r="BM169" i="1"/>
  <c r="BM335" i="1"/>
  <c r="BM324" i="1"/>
  <c r="BM396" i="1"/>
  <c r="BM360" i="1"/>
  <c r="BM338" i="1"/>
  <c r="BM281" i="1"/>
  <c r="BM442" i="1"/>
  <c r="BM444" i="1"/>
  <c r="BM437" i="1"/>
  <c r="BM499" i="1"/>
  <c r="BM401" i="1"/>
  <c r="BM470" i="1"/>
  <c r="BM487" i="1"/>
  <c r="BM585" i="1"/>
  <c r="BM582" i="1"/>
  <c r="BM443" i="1"/>
  <c r="BM588" i="1"/>
  <c r="BM545" i="1"/>
  <c r="BM531" i="1"/>
  <c r="BM676" i="1"/>
  <c r="BM615" i="1"/>
  <c r="BM679" i="1"/>
  <c r="BM592" i="1"/>
  <c r="BM29" i="1"/>
  <c r="BM172" i="1"/>
  <c r="BM612" i="1"/>
  <c r="BM139" i="1"/>
  <c r="BM239" i="1"/>
  <c r="BM318" i="1"/>
  <c r="BM413" i="1"/>
  <c r="BM486" i="1"/>
  <c r="BM542" i="1"/>
  <c r="BM481" i="1"/>
  <c r="BM528" i="1"/>
  <c r="BM675" i="1"/>
  <c r="BM69" i="1"/>
  <c r="BM55" i="1"/>
  <c r="BM93" i="1"/>
  <c r="BM106" i="1"/>
  <c r="BM153" i="1"/>
  <c r="BM182" i="1"/>
  <c r="BM158" i="1"/>
  <c r="BM284" i="1"/>
  <c r="BM326" i="1"/>
  <c r="BM342" i="1"/>
  <c r="BM371" i="1"/>
  <c r="BM333" i="1"/>
  <c r="BM457" i="1"/>
  <c r="BM550" i="1"/>
  <c r="BM503" i="1"/>
  <c r="BM564" i="1"/>
  <c r="BM642" i="1"/>
  <c r="BM15" i="1"/>
  <c r="BM162" i="1"/>
  <c r="BM373" i="1"/>
  <c r="BM630" i="1"/>
  <c r="BM456" i="1"/>
  <c r="BM38" i="1"/>
  <c r="BM201" i="1"/>
  <c r="BM285" i="1"/>
  <c r="BM358" i="1"/>
  <c r="BM374" i="1"/>
  <c r="BM488" i="1"/>
  <c r="BM566" i="1"/>
  <c r="BM570" i="1"/>
  <c r="BM646" i="1"/>
  <c r="BM672" i="1"/>
  <c r="BM43" i="1"/>
  <c r="BM414" i="1"/>
  <c r="BM669" i="1"/>
  <c r="BM17" i="1"/>
  <c r="BM88" i="1"/>
  <c r="BM103" i="1"/>
  <c r="BM115" i="1"/>
  <c r="BM119" i="1"/>
  <c r="BM136" i="1"/>
  <c r="BM202" i="1"/>
  <c r="BM198" i="1"/>
  <c r="BM254" i="1"/>
  <c r="BM278" i="1"/>
  <c r="BM303" i="1"/>
  <c r="BM231" i="1"/>
  <c r="BM223" i="1"/>
  <c r="BM366" i="1"/>
  <c r="BM417" i="1"/>
  <c r="BM522" i="1"/>
  <c r="BM544" i="1"/>
  <c r="BM594" i="1"/>
  <c r="BM563" i="1"/>
  <c r="BM643" i="1"/>
  <c r="BM40" i="1"/>
  <c r="BM225" i="1"/>
  <c r="BM311" i="1"/>
  <c r="BM307" i="1"/>
  <c r="BM378" i="1"/>
  <c r="BM426" i="1"/>
  <c r="BM547" i="1"/>
  <c r="BM632" i="1"/>
  <c r="BM591" i="1"/>
  <c r="BM62" i="1"/>
  <c r="BM50" i="1"/>
  <c r="BM89" i="1"/>
  <c r="BM155" i="1"/>
  <c r="BM183" i="1"/>
  <c r="BM219" i="1"/>
  <c r="BM199" i="1"/>
  <c r="BM319" i="1"/>
  <c r="BM325" i="1"/>
  <c r="BM330" i="1"/>
  <c r="BM387" i="1"/>
  <c r="BM438" i="1"/>
  <c r="BM451" i="1"/>
  <c r="BM516" i="1"/>
  <c r="BM521" i="1"/>
  <c r="BM660" i="1"/>
  <c r="BM639" i="1"/>
  <c r="BM624" i="1"/>
  <c r="BM30" i="1"/>
  <c r="BM235" i="1"/>
  <c r="BM337" i="1"/>
  <c r="BM463" i="1"/>
  <c r="BM524" i="1"/>
  <c r="BM599" i="1"/>
  <c r="BM702" i="1"/>
  <c r="BM12" i="1"/>
  <c r="BM24" i="1"/>
  <c r="BM76" i="1"/>
  <c r="BM73" i="1"/>
  <c r="BM66" i="1"/>
  <c r="BM120" i="1"/>
  <c r="BM159" i="1"/>
  <c r="BM143" i="1"/>
  <c r="BM146" i="1"/>
  <c r="BM181" i="1"/>
  <c r="BM216" i="1"/>
  <c r="BM252" i="1"/>
  <c r="BM245" i="1"/>
  <c r="BM232" i="1"/>
  <c r="BM269" i="1"/>
  <c r="BM228" i="1"/>
  <c r="BM321" i="1"/>
  <c r="BM308" i="1"/>
  <c r="BM380" i="1"/>
  <c r="BM313" i="1"/>
  <c r="BM408" i="1"/>
  <c r="BM423" i="1"/>
  <c r="BM430" i="1"/>
  <c r="BM428" i="1"/>
  <c r="BM419" i="1"/>
  <c r="BM483" i="1"/>
  <c r="BM472" i="1"/>
  <c r="BM562" i="1"/>
  <c r="BM446" i="1"/>
  <c r="BM553" i="1"/>
  <c r="BM541" i="1"/>
  <c r="BM505" i="1"/>
  <c r="BM572" i="1"/>
  <c r="BM509" i="1"/>
  <c r="BM619" i="1"/>
  <c r="BM661" i="1"/>
  <c r="BM697" i="1"/>
  <c r="BM647" i="1"/>
  <c r="BM621" i="1"/>
  <c r="BM680" i="1"/>
  <c r="BM140" i="1"/>
  <c r="BM434" i="1"/>
  <c r="BM392" i="1"/>
  <c r="BM574" i="1"/>
  <c r="BM47" i="1"/>
  <c r="BM21" i="1"/>
  <c r="BM329" i="1"/>
  <c r="BM448" i="1"/>
  <c r="BM492" i="1"/>
  <c r="BM449" i="1"/>
  <c r="BM684" i="1"/>
  <c r="BM597" i="1"/>
  <c r="BM20" i="1"/>
  <c r="BM22" i="1"/>
  <c r="BM71" i="1"/>
  <c r="BM83" i="1"/>
  <c r="BM107" i="1"/>
  <c r="BM75" i="1"/>
  <c r="BM164" i="1"/>
  <c r="BM185" i="1"/>
  <c r="BM214" i="1"/>
  <c r="BM200" i="1"/>
  <c r="BM220" i="1"/>
  <c r="BM250" i="1"/>
  <c r="BM288" i="1"/>
  <c r="BM302" i="1"/>
  <c r="BM301" i="1"/>
  <c r="BM349" i="1"/>
  <c r="BM394" i="1"/>
  <c r="BM379" i="1"/>
  <c r="BM460" i="1"/>
  <c r="BM406" i="1"/>
  <c r="BM527" i="1"/>
  <c r="BM598" i="1"/>
  <c r="BM508" i="1"/>
  <c r="BM692" i="1"/>
  <c r="BM666" i="1"/>
  <c r="BM10" i="1"/>
  <c r="BM36" i="1"/>
  <c r="BM70" i="1"/>
  <c r="BM9" i="1"/>
  <c r="BM79" i="1"/>
  <c r="BM137" i="1"/>
  <c r="BM154" i="1"/>
  <c r="BM193" i="1"/>
  <c r="BM190" i="1"/>
  <c r="BM241" i="1"/>
  <c r="BM207" i="1"/>
  <c r="BM298" i="1"/>
  <c r="BM310" i="1"/>
  <c r="BM305" i="1"/>
  <c r="BM323" i="1"/>
  <c r="BM405" i="1"/>
  <c r="BM386" i="1"/>
  <c r="BM468" i="1"/>
  <c r="BM478" i="1"/>
  <c r="BM454" i="1"/>
  <c r="BM534" i="1"/>
  <c r="BM606" i="1"/>
  <c r="BM515" i="1"/>
  <c r="BM636" i="1"/>
  <c r="BM631" i="1"/>
  <c r="BM667" i="1"/>
  <c r="BM663" i="1"/>
  <c r="BM61" i="1"/>
  <c r="BM230" i="1"/>
  <c r="BM306" i="1"/>
  <c r="BM364" i="1"/>
  <c r="BM353" i="1"/>
  <c r="BM476" i="1"/>
  <c r="BM614" i="1"/>
  <c r="BM641" i="1"/>
  <c r="BM690" i="1"/>
  <c r="BM173" i="1"/>
  <c r="BM309" i="1"/>
  <c r="BM412" i="1"/>
  <c r="BM559" i="1"/>
  <c r="BM583" i="1"/>
  <c r="BM33" i="1"/>
  <c r="BM56" i="1"/>
  <c r="BM94" i="1"/>
  <c r="BM123" i="1"/>
  <c r="BM135" i="1"/>
  <c r="BM125" i="1"/>
  <c r="BM167" i="1"/>
  <c r="BM184" i="1"/>
  <c r="BM179" i="1"/>
  <c r="BM255" i="1"/>
  <c r="BM227" i="1"/>
  <c r="BM259" i="1"/>
  <c r="BM264" i="1"/>
  <c r="BM251" i="1"/>
  <c r="BM350" i="1"/>
  <c r="BM377" i="1"/>
  <c r="BM381" i="1"/>
  <c r="BM429" i="1"/>
  <c r="BM502" i="1"/>
  <c r="BM511" i="1"/>
  <c r="BM567" i="1"/>
  <c r="BM558" i="1"/>
  <c r="BM548" i="1"/>
  <c r="BM561" i="1"/>
  <c r="BM634" i="1"/>
  <c r="BM670" i="1"/>
  <c r="BM699" i="1"/>
  <c r="BM31" i="1"/>
  <c r="BM261" i="1"/>
  <c r="BM357" i="1"/>
  <c r="BM510" i="1"/>
  <c r="BM520" i="1"/>
  <c r="BM633" i="1"/>
  <c r="BM629" i="1"/>
  <c r="BM11" i="1"/>
  <c r="BM105" i="1"/>
  <c r="BM209" i="1"/>
  <c r="BM270" i="1"/>
  <c r="BM332" i="1"/>
  <c r="BM410" i="1"/>
  <c r="BM421" i="1"/>
  <c r="BM435" i="1"/>
  <c r="BM578" i="1"/>
  <c r="BM640" i="1"/>
  <c r="BM678" i="1"/>
  <c r="BM51" i="1"/>
  <c r="BM217" i="1"/>
  <c r="BM279" i="1"/>
  <c r="BM294" i="1"/>
  <c r="BM258" i="1"/>
  <c r="BM439" i="1"/>
  <c r="BM469" i="1"/>
  <c r="BM489" i="1"/>
  <c r="BM648" i="1"/>
  <c r="BM645" i="1"/>
  <c r="BM188" i="1"/>
  <c r="BM447" i="1"/>
  <c r="BM500" i="1"/>
  <c r="BM584" i="1"/>
  <c r="BM46" i="1"/>
  <c r="BM128" i="1"/>
  <c r="BM233" i="1"/>
  <c r="BM168" i="1"/>
  <c r="BM340" i="1"/>
  <c r="BM455" i="1"/>
  <c r="BM538" i="1"/>
  <c r="BM610" i="1"/>
  <c r="BM665" i="1"/>
  <c r="BM87" i="1"/>
  <c r="BM121" i="1"/>
  <c r="BM163" i="1"/>
  <c r="BM148" i="1"/>
  <c r="BM192" i="1"/>
  <c r="BM336" i="1"/>
  <c r="BM341" i="1"/>
  <c r="BM482" i="1"/>
  <c r="BM557" i="1"/>
  <c r="BM205" i="1"/>
  <c r="BM664" i="1"/>
  <c r="BM23" i="1"/>
  <c r="BM27" i="1"/>
  <c r="BM59" i="1"/>
  <c r="BM52" i="1"/>
  <c r="BM124" i="1"/>
  <c r="BM114" i="1"/>
  <c r="BM156" i="1"/>
  <c r="BM122" i="1"/>
  <c r="BM160" i="1"/>
  <c r="BM189" i="1"/>
  <c r="BM174" i="1"/>
  <c r="BM206" i="1"/>
  <c r="BM282" i="1"/>
  <c r="BM243" i="1"/>
  <c r="BM266" i="1"/>
  <c r="BM293" i="1"/>
  <c r="BM343" i="1"/>
  <c r="BM346" i="1"/>
  <c r="BM362" i="1"/>
  <c r="BM347" i="1"/>
  <c r="BM370" i="1"/>
  <c r="BM458" i="1"/>
  <c r="BM452" i="1"/>
  <c r="BM507" i="1"/>
  <c r="BM422" i="1"/>
  <c r="BM519" i="1"/>
  <c r="BM593" i="1"/>
  <c r="BM590" i="1"/>
  <c r="BM536" i="1"/>
  <c r="BM596" i="1"/>
  <c r="BM604" i="1"/>
  <c r="BM655" i="1"/>
  <c r="BM687" i="1"/>
  <c r="BM657" i="1"/>
  <c r="BM147" i="1"/>
  <c r="BM290" i="1"/>
  <c r="BM351" i="1"/>
  <c r="BM368" i="1"/>
  <c r="BM466" i="1"/>
  <c r="BM459" i="1"/>
  <c r="BM445" i="1"/>
  <c r="BM526" i="1"/>
  <c r="BM601" i="1"/>
  <c r="BM549" i="1"/>
  <c r="BM605" i="1"/>
  <c r="BM613" i="1"/>
  <c r="BM659" i="1"/>
  <c r="BM573" i="1"/>
  <c r="BM686" i="1"/>
  <c r="BM126" i="1"/>
  <c r="BM222" i="1"/>
  <c r="BM268" i="1"/>
  <c r="BM359" i="1"/>
  <c r="BM376" i="1"/>
  <c r="BM474" i="1"/>
  <c r="BM420" i="1"/>
  <c r="BM543" i="1"/>
  <c r="BM609" i="1"/>
  <c r="BM556" i="1"/>
  <c r="BM700" i="1"/>
  <c r="BM691" i="1"/>
  <c r="BM18" i="1"/>
  <c r="BM77" i="1"/>
  <c r="BM91" i="1"/>
  <c r="BM92" i="1"/>
  <c r="BM134" i="1"/>
  <c r="BM112" i="1"/>
  <c r="BM170" i="1"/>
  <c r="BM152" i="1"/>
  <c r="BM249" i="1"/>
  <c r="BM221" i="1"/>
  <c r="BM276" i="1"/>
  <c r="BM257" i="1"/>
  <c r="BM334" i="1"/>
  <c r="BM384" i="1"/>
  <c r="BM395" i="1"/>
  <c r="BM441" i="1"/>
  <c r="BM440" i="1"/>
  <c r="BM551" i="1"/>
  <c r="BM617" i="1"/>
  <c r="BM575" i="1"/>
  <c r="BM540" i="1"/>
  <c r="BM703" i="1"/>
  <c r="BM682" i="1"/>
  <c r="BM26" i="1"/>
  <c r="BM116" i="1"/>
  <c r="BM247" i="1"/>
  <c r="BM322" i="1"/>
  <c r="BM283" i="1"/>
  <c r="BM304" i="1"/>
  <c r="BM493" i="1"/>
  <c r="BM625" i="1"/>
  <c r="BM608" i="1"/>
  <c r="BM649" i="1"/>
  <c r="BM683" i="1"/>
  <c r="BM651" i="1"/>
  <c r="BM14" i="1"/>
  <c r="BM292" i="1"/>
  <c r="BM383" i="1"/>
  <c r="BM480" i="1"/>
  <c r="BM497" i="1"/>
  <c r="BM589" i="1"/>
  <c r="BM656" i="1"/>
  <c r="BM236" i="1"/>
  <c r="BM402" i="1"/>
  <c r="BM490" i="1"/>
  <c r="BM623" i="1"/>
  <c r="BM694" i="1"/>
  <c r="BM67" i="1"/>
  <c r="BM133" i="1"/>
  <c r="BM194" i="1"/>
  <c r="BM234" i="1"/>
  <c r="BM175" i="1"/>
  <c r="BM393" i="1"/>
  <c r="BM391" i="1"/>
  <c r="BM512" i="1"/>
  <c r="BM523" i="1"/>
  <c r="BM581" i="1"/>
  <c r="BM688" i="1"/>
  <c r="BM19" i="1"/>
  <c r="BM203" i="1"/>
  <c r="BM277" i="1"/>
  <c r="BM418" i="1"/>
  <c r="BM404" i="1"/>
  <c r="BM517" i="1"/>
  <c r="BM644" i="1"/>
  <c r="BM677" i="1"/>
  <c r="BM16" i="1"/>
  <c r="BM82" i="1"/>
  <c r="BM111" i="1"/>
  <c r="BM104" i="1"/>
  <c r="BM108" i="1"/>
  <c r="BM165" i="1"/>
  <c r="BM213" i="1"/>
  <c r="BM286" i="1"/>
  <c r="BM320" i="1"/>
  <c r="BM375" i="1"/>
  <c r="BM427" i="1"/>
  <c r="BM530" i="1"/>
  <c r="BM525" i="1"/>
  <c r="BM652" i="1"/>
  <c r="BM498" i="1"/>
  <c r="BM685" i="1"/>
  <c r="BM37" i="1"/>
  <c r="BM138" i="1"/>
  <c r="BM218" i="1"/>
  <c r="BM271" i="1"/>
  <c r="BM389" i="1"/>
  <c r="BM453" i="1"/>
  <c r="BM533" i="1"/>
  <c r="BM638" i="1"/>
  <c r="BM674" i="1"/>
  <c r="BM53" i="1"/>
  <c r="BM191" i="1"/>
  <c r="BM253" i="1"/>
  <c r="BM300" i="1"/>
  <c r="BM407" i="1"/>
  <c r="BM462" i="1"/>
  <c r="BM495" i="1"/>
  <c r="BM701" i="1"/>
  <c r="BM85" i="1"/>
  <c r="BM166" i="1"/>
  <c r="BM272" i="1"/>
  <c r="BM369" i="1"/>
  <c r="BM494" i="1"/>
  <c r="BM622" i="1"/>
  <c r="BM698" i="1"/>
  <c r="BM355" i="1"/>
  <c r="BM611" i="1"/>
  <c r="BM41" i="1"/>
  <c r="BM65" i="1"/>
  <c r="BM78" i="1"/>
  <c r="BM131" i="1"/>
  <c r="BM130" i="1"/>
  <c r="BM145" i="1"/>
  <c r="BM186" i="1"/>
  <c r="BM187" i="1"/>
  <c r="BM196" i="1"/>
  <c r="BM262" i="1"/>
  <c r="BM289" i="1"/>
  <c r="BM328" i="1"/>
  <c r="BM385" i="1"/>
  <c r="BM316" i="1"/>
  <c r="BM397" i="1"/>
  <c r="BM425" i="1"/>
  <c r="BM465" i="1"/>
  <c r="BM576" i="1"/>
  <c r="BM587" i="1"/>
  <c r="BM25" i="1"/>
  <c r="BM95" i="1"/>
  <c r="BM149" i="1"/>
  <c r="BM197" i="1"/>
  <c r="BM238" i="1"/>
  <c r="BM273" i="1"/>
  <c r="BM265" i="1"/>
  <c r="BM226" i="1"/>
  <c r="BM344" i="1"/>
  <c r="BM363" i="1"/>
  <c r="BM496" i="1"/>
  <c r="BM477" i="1"/>
  <c r="BM485" i="1"/>
  <c r="BM628" i="1"/>
  <c r="BM571" i="1"/>
  <c r="BM464" i="1"/>
  <c r="BM42" i="1"/>
  <c r="BM141" i="1"/>
  <c r="BM211" i="1"/>
  <c r="BM287" i="1"/>
  <c r="BM296" i="1"/>
  <c r="BM299" i="1"/>
  <c r="BM354" i="1"/>
  <c r="BM473" i="1"/>
  <c r="BM513" i="1"/>
  <c r="BM602" i="1"/>
  <c r="BM658" i="1"/>
  <c r="BM248" i="1"/>
  <c r="BM403" i="1"/>
  <c r="BM565" i="1"/>
  <c r="BM693" i="1"/>
  <c r="BM64" i="1"/>
  <c r="BM84" i="1"/>
  <c r="BM129" i="1"/>
  <c r="BM97" i="1"/>
  <c r="BM215" i="1"/>
  <c r="BM327" i="1"/>
  <c r="BM352" i="1"/>
  <c r="BM398" i="1"/>
  <c r="BM411" i="1"/>
  <c r="BM471" i="1"/>
  <c r="BM546" i="1"/>
  <c r="BM506" i="1"/>
  <c r="BM618" i="1"/>
  <c r="BM537" i="1"/>
  <c r="BM673" i="1"/>
  <c r="BM662" i="1"/>
  <c r="BL654" i="1"/>
  <c r="BL467" i="1"/>
  <c r="BL212" i="1"/>
  <c r="BL382" i="1"/>
  <c r="BL39" i="1"/>
  <c r="BO4" i="1"/>
  <c r="BO6" i="1" s="1"/>
  <c r="BN6" i="1"/>
  <c r="BJ8" i="1" l="1"/>
  <c r="BD13" i="10"/>
  <c r="BD15" i="10" s="1"/>
  <c r="BK7" i="1"/>
  <c r="BE17" i="10" s="1"/>
  <c r="BM695" i="1"/>
  <c r="BM99" i="1"/>
  <c r="BJ5" i="1"/>
  <c r="BD18" i="10" s="1"/>
  <c r="BM63" i="1"/>
  <c r="BM586" i="1"/>
  <c r="BM399" i="1"/>
  <c r="BM246" i="1"/>
  <c r="BM229" i="1"/>
  <c r="BM501" i="1"/>
  <c r="BM280" i="1"/>
  <c r="BM314" i="1"/>
  <c r="BM416" i="1"/>
  <c r="BM54" i="1"/>
  <c r="BO10" i="1"/>
  <c r="BO31" i="1"/>
  <c r="BO37" i="1"/>
  <c r="BO59" i="1"/>
  <c r="BO103" i="1"/>
  <c r="BO111" i="1"/>
  <c r="BO66" i="1"/>
  <c r="BO158" i="1"/>
  <c r="BO181" i="1"/>
  <c r="BO188" i="1"/>
  <c r="BO193" i="1"/>
  <c r="BO155" i="1"/>
  <c r="BO153" i="1"/>
  <c r="BO232" i="1"/>
  <c r="BO279" i="1"/>
  <c r="BO288" i="1"/>
  <c r="BO321" i="1"/>
  <c r="BO303" i="1"/>
  <c r="BO286" i="1"/>
  <c r="BO292" i="1"/>
  <c r="BO329" i="1"/>
  <c r="BO347" i="1"/>
  <c r="BO426" i="1"/>
  <c r="BO334" i="1"/>
  <c r="BO455" i="1"/>
  <c r="BO513" i="1"/>
  <c r="BO499" i="1"/>
  <c r="BO465" i="1"/>
  <c r="BO472" i="1"/>
  <c r="BO492" i="1"/>
  <c r="BO596" i="1"/>
  <c r="BO609" i="1"/>
  <c r="BO500" i="1"/>
  <c r="BO575" i="1"/>
  <c r="BO599" i="1"/>
  <c r="BO643" i="1"/>
  <c r="BO661" i="1"/>
  <c r="BO686" i="1"/>
  <c r="BO690" i="1"/>
  <c r="BO660" i="1"/>
  <c r="BO542" i="1"/>
  <c r="BO14" i="1"/>
  <c r="BO478" i="1"/>
  <c r="BO648" i="1"/>
  <c r="BO138" i="1"/>
  <c r="BO163" i="1"/>
  <c r="BO218" i="1"/>
  <c r="BO238" i="1"/>
  <c r="BO383" i="1"/>
  <c r="BO358" i="1"/>
  <c r="BO412" i="1"/>
  <c r="BO425" i="1"/>
  <c r="BO545" i="1"/>
  <c r="BO555" i="1"/>
  <c r="BO636" i="1"/>
  <c r="BO662" i="1"/>
  <c r="BO11" i="1"/>
  <c r="BO36" i="1"/>
  <c r="BO79" i="1"/>
  <c r="BO65" i="1"/>
  <c r="BO49" i="1"/>
  <c r="BO128" i="1"/>
  <c r="BO162" i="1"/>
  <c r="BO150" i="1"/>
  <c r="BO123" i="1"/>
  <c r="BO118" i="1"/>
  <c r="BO235" i="1"/>
  <c r="BO245" i="1"/>
  <c r="BO289" i="1"/>
  <c r="BO230" i="1"/>
  <c r="BO265" i="1"/>
  <c r="BO391" i="1"/>
  <c r="BO363" i="1"/>
  <c r="BO408" i="1"/>
  <c r="BO360" i="1"/>
  <c r="BO373" i="1"/>
  <c r="BO443" i="1"/>
  <c r="BO493" i="1"/>
  <c r="BO553" i="1"/>
  <c r="BO523" i="1"/>
  <c r="BO639" i="1"/>
  <c r="BO629" i="1"/>
  <c r="BO642" i="1"/>
  <c r="BO675" i="1"/>
  <c r="BO46" i="1"/>
  <c r="BO165" i="1"/>
  <c r="BO282" i="1"/>
  <c r="BO352" i="1"/>
  <c r="BO458" i="1"/>
  <c r="BO528" i="1"/>
  <c r="BO619" i="1"/>
  <c r="BO346" i="1"/>
  <c r="BO536" i="1"/>
  <c r="BO563" i="1"/>
  <c r="BO121" i="1"/>
  <c r="BO148" i="1"/>
  <c r="BO354" i="1"/>
  <c r="BO429" i="1"/>
  <c r="BO550" i="1"/>
  <c r="BO32" i="1"/>
  <c r="BO94" i="1"/>
  <c r="BO67" i="1"/>
  <c r="BO129" i="1"/>
  <c r="BO139" i="1"/>
  <c r="BO156" i="1"/>
  <c r="BO120" i="1"/>
  <c r="BO176" i="1"/>
  <c r="BO198" i="1"/>
  <c r="BO272" i="1"/>
  <c r="BO362" i="1"/>
  <c r="BO345" i="1"/>
  <c r="BO304" i="1"/>
  <c r="BO445" i="1"/>
  <c r="BO481" i="1"/>
  <c r="BO422" i="1"/>
  <c r="BO568" i="1"/>
  <c r="BO543" i="1"/>
  <c r="BO611" i="1"/>
  <c r="BO618" i="1"/>
  <c r="BO698" i="1"/>
  <c r="BO28" i="1"/>
  <c r="BO259" i="1"/>
  <c r="BO427" i="1"/>
  <c r="BO565" i="1"/>
  <c r="BO509" i="1"/>
  <c r="BO630" i="1"/>
  <c r="BO119" i="1"/>
  <c r="BO223" i="1"/>
  <c r="BO341" i="1"/>
  <c r="BO483" i="1"/>
  <c r="BO571" i="1"/>
  <c r="BO674" i="1"/>
  <c r="BO80" i="1"/>
  <c r="BO180" i="1"/>
  <c r="BO276" i="1"/>
  <c r="BO268" i="1"/>
  <c r="BO505" i="1"/>
  <c r="BO601" i="1"/>
  <c r="BO610" i="1"/>
  <c r="BO697" i="1"/>
  <c r="BO18" i="1"/>
  <c r="BO56" i="1"/>
  <c r="BO25" i="1"/>
  <c r="BO73" i="1"/>
  <c r="BO84" i="1"/>
  <c r="BO101" i="1"/>
  <c r="BO113" i="1"/>
  <c r="BO166" i="1"/>
  <c r="BO189" i="1"/>
  <c r="BO196" i="1"/>
  <c r="BO209" i="1"/>
  <c r="BO149" i="1"/>
  <c r="BO203" i="1"/>
  <c r="BO264" i="1"/>
  <c r="BO287" i="1"/>
  <c r="BO298" i="1"/>
  <c r="BO269" i="1"/>
  <c r="BO312" i="1"/>
  <c r="BO319" i="1"/>
  <c r="BO302" i="1"/>
  <c r="BO316" i="1"/>
  <c r="BO356" i="1"/>
  <c r="BO310" i="1"/>
  <c r="BO344" i="1"/>
  <c r="BO463" i="1"/>
  <c r="BO448" i="1"/>
  <c r="BO420" i="1"/>
  <c r="BO470" i="1"/>
  <c r="BO479" i="1"/>
  <c r="BO521" i="1"/>
  <c r="BO604" i="1"/>
  <c r="BO617" i="1"/>
  <c r="BO540" i="1"/>
  <c r="BO583" i="1"/>
  <c r="BO602" i="1"/>
  <c r="BO651" i="1"/>
  <c r="BO668" i="1"/>
  <c r="BO624" i="1"/>
  <c r="BO579" i="1"/>
  <c r="BO673" i="1"/>
  <c r="BO606" i="1"/>
  <c r="BO591" i="1"/>
  <c r="BO19" i="1"/>
  <c r="BO26" i="1"/>
  <c r="BO42" i="1"/>
  <c r="BO82" i="1"/>
  <c r="BO89" i="1"/>
  <c r="BO154" i="1"/>
  <c r="BO145" i="1"/>
  <c r="BO233" i="1"/>
  <c r="BO202" i="1"/>
  <c r="BO293" i="1"/>
  <c r="BO281" i="1"/>
  <c r="BO327" i="1"/>
  <c r="BO342" i="1"/>
  <c r="BO400" i="1"/>
  <c r="BO441" i="1"/>
  <c r="BO486" i="1"/>
  <c r="BO512" i="1"/>
  <c r="BO457" i="1"/>
  <c r="BO570" i="1"/>
  <c r="BO692" i="1"/>
  <c r="BO650" i="1"/>
  <c r="BO185" i="1"/>
  <c r="BO326" i="1"/>
  <c r="BO424" i="1"/>
  <c r="BO522" i="1"/>
  <c r="BO567" i="1"/>
  <c r="BO700" i="1"/>
  <c r="BO97" i="1"/>
  <c r="BO228" i="1"/>
  <c r="BO296" i="1"/>
  <c r="BO379" i="1"/>
  <c r="BO449" i="1"/>
  <c r="BO597" i="1"/>
  <c r="BO638" i="1"/>
  <c r="BO16" i="1"/>
  <c r="BO77" i="1"/>
  <c r="BO106" i="1"/>
  <c r="BO108" i="1"/>
  <c r="BO125" i="1"/>
  <c r="BO168" i="1"/>
  <c r="BO236" i="1"/>
  <c r="BO190" i="1"/>
  <c r="BO257" i="1"/>
  <c r="BO260" i="1"/>
  <c r="BO372" i="1"/>
  <c r="BO403" i="1"/>
  <c r="BO432" i="1"/>
  <c r="BO440" i="1"/>
  <c r="BO460" i="1"/>
  <c r="BO526" i="1"/>
  <c r="BO590" i="1"/>
  <c r="BO679" i="1"/>
  <c r="BO659" i="1"/>
  <c r="BO22" i="1"/>
  <c r="BO169" i="1"/>
  <c r="BO221" i="1"/>
  <c r="BO380" i="1"/>
  <c r="BO417" i="1"/>
  <c r="BO435" i="1"/>
  <c r="BO608" i="1"/>
  <c r="BO693" i="1"/>
  <c r="BO192" i="1"/>
  <c r="BO419" i="1"/>
  <c r="BO557" i="1"/>
  <c r="BO592" i="1"/>
  <c r="BO13" i="1"/>
  <c r="BO71" i="1"/>
  <c r="BO92" i="1"/>
  <c r="BO137" i="1"/>
  <c r="BO147" i="1"/>
  <c r="BO96" i="1"/>
  <c r="BO172" i="1"/>
  <c r="BO164" i="1"/>
  <c r="BO211" i="1"/>
  <c r="BO239" i="1"/>
  <c r="BO210" i="1"/>
  <c r="BO295" i="1"/>
  <c r="BO353" i="1"/>
  <c r="BO324" i="1"/>
  <c r="BO402" i="1"/>
  <c r="BO423" i="1"/>
  <c r="BO489" i="1"/>
  <c r="BO519" i="1"/>
  <c r="BO585" i="1"/>
  <c r="BO623" i="1"/>
  <c r="BO578" i="1"/>
  <c r="BO677" i="1"/>
  <c r="BO21" i="1"/>
  <c r="BO187" i="1"/>
  <c r="BO305" i="1"/>
  <c r="BO410" i="1"/>
  <c r="BO527" i="1"/>
  <c r="BO607" i="1"/>
  <c r="BO699" i="1"/>
  <c r="BO38" i="1"/>
  <c r="BO91" i="1"/>
  <c r="BO95" i="1"/>
  <c r="BO135" i="1"/>
  <c r="BO177" i="1"/>
  <c r="BO227" i="1"/>
  <c r="BO231" i="1"/>
  <c r="BO313" i="1"/>
  <c r="BO364" i="1"/>
  <c r="BO398" i="1"/>
  <c r="BO469" i="1"/>
  <c r="BO491" i="1"/>
  <c r="BO451" i="1"/>
  <c r="BO588" i="1"/>
  <c r="BO539" i="1"/>
  <c r="BO635" i="1"/>
  <c r="BO682" i="1"/>
  <c r="BO41" i="1"/>
  <c r="BO64" i="1"/>
  <c r="BO27" i="1"/>
  <c r="BO85" i="1"/>
  <c r="BO87" i="1"/>
  <c r="BO52" i="1"/>
  <c r="BO115" i="1"/>
  <c r="BO174" i="1"/>
  <c r="BO197" i="1"/>
  <c r="BO105" i="1"/>
  <c r="BO217" i="1"/>
  <c r="BO182" i="1"/>
  <c r="BO234" i="1"/>
  <c r="BO277" i="1"/>
  <c r="BO208" i="1"/>
  <c r="BO306" i="1"/>
  <c r="BO275" i="1"/>
  <c r="BO335" i="1"/>
  <c r="BO367" i="1"/>
  <c r="BO333" i="1"/>
  <c r="BO381" i="1"/>
  <c r="BO357" i="1"/>
  <c r="BO350" i="1"/>
  <c r="BO386" i="1"/>
  <c r="BO436" i="1"/>
  <c r="BO459" i="1"/>
  <c r="BO452" i="1"/>
  <c r="BO477" i="1"/>
  <c r="BO511" i="1"/>
  <c r="BO529" i="1"/>
  <c r="BO612" i="1"/>
  <c r="BO625" i="1"/>
  <c r="BO558" i="1"/>
  <c r="BO516" i="1"/>
  <c r="BO627" i="1"/>
  <c r="BO503" i="1"/>
  <c r="BO676" i="1"/>
  <c r="BO645" i="1"/>
  <c r="BO622" i="1"/>
  <c r="BO691" i="1"/>
  <c r="BO15" i="1"/>
  <c r="BO48" i="1"/>
  <c r="BO93" i="1"/>
  <c r="BO88" i="1"/>
  <c r="BO100" i="1"/>
  <c r="BO104" i="1"/>
  <c r="BO136" i="1"/>
  <c r="BO205" i="1"/>
  <c r="BO160" i="1"/>
  <c r="BO225" i="1"/>
  <c r="BO199" i="1"/>
  <c r="BO213" i="1"/>
  <c r="BO285" i="1"/>
  <c r="BO252" i="1"/>
  <c r="BO322" i="1"/>
  <c r="BO256" i="1"/>
  <c r="BO273" i="1"/>
  <c r="BO375" i="1"/>
  <c r="BO339" i="1"/>
  <c r="BO308" i="1"/>
  <c r="BO396" i="1"/>
  <c r="BO385" i="1"/>
  <c r="BO409" i="1"/>
  <c r="BO431" i="1"/>
  <c r="BO392" i="1"/>
  <c r="BO480" i="1"/>
  <c r="BO490" i="1"/>
  <c r="BO537" i="1"/>
  <c r="BO628" i="1"/>
  <c r="BO633" i="1"/>
  <c r="BO504" i="1"/>
  <c r="BO566" i="1"/>
  <c r="BO576" i="1"/>
  <c r="BO684" i="1"/>
  <c r="BO641" i="1"/>
  <c r="BO694" i="1"/>
  <c r="BO170" i="1"/>
  <c r="BO283" i="1"/>
  <c r="BO393" i="1"/>
  <c r="BO462" i="1"/>
  <c r="BO446" i="1"/>
  <c r="BO594" i="1"/>
  <c r="BO631" i="1"/>
  <c r="BO215" i="1"/>
  <c r="BO351" i="1"/>
  <c r="BO494" i="1"/>
  <c r="BO507" i="1"/>
  <c r="BO582" i="1"/>
  <c r="BO551" i="1"/>
  <c r="BO51" i="1"/>
  <c r="BO98" i="1"/>
  <c r="BO102" i="1"/>
  <c r="BO130" i="1"/>
  <c r="BO179" i="1"/>
  <c r="BO249" i="1"/>
  <c r="BO248" i="1"/>
  <c r="BO311" i="1"/>
  <c r="BO384" i="1"/>
  <c r="BO395" i="1"/>
  <c r="BO444" i="1"/>
  <c r="BO554" i="1"/>
  <c r="BO482" i="1"/>
  <c r="BO488" i="1"/>
  <c r="BO653" i="1"/>
  <c r="BO680" i="1"/>
  <c r="BO681" i="1"/>
  <c r="BO20" i="1"/>
  <c r="BO151" i="1"/>
  <c r="BO301" i="1"/>
  <c r="BO387" i="1"/>
  <c r="BO466" i="1"/>
  <c r="BO541" i="1"/>
  <c r="BO605" i="1"/>
  <c r="BO600" i="1"/>
  <c r="BO24" i="1"/>
  <c r="BO86" i="1"/>
  <c r="BO114" i="1"/>
  <c r="BO142" i="1"/>
  <c r="BO183" i="1"/>
  <c r="BO207" i="1"/>
  <c r="BO76" i="1"/>
  <c r="BO309" i="1"/>
  <c r="BO337" i="1"/>
  <c r="BO411" i="1"/>
  <c r="BO374" i="1"/>
  <c r="BO473" i="1"/>
  <c r="BO549" i="1"/>
  <c r="BO559" i="1"/>
  <c r="BO613" i="1"/>
  <c r="BO587" i="1"/>
  <c r="BO615" i="1"/>
  <c r="BO683" i="1"/>
  <c r="BO9" i="1"/>
  <c r="BO317" i="1"/>
  <c r="BO376" i="1"/>
  <c r="BO577" i="1"/>
  <c r="BO657" i="1"/>
  <c r="BO50" i="1"/>
  <c r="BO184" i="1"/>
  <c r="BO325" i="1"/>
  <c r="BO349" i="1"/>
  <c r="BO453" i="1"/>
  <c r="BO475" i="1"/>
  <c r="BO572" i="1"/>
  <c r="BO564" i="1"/>
  <c r="BO595" i="1"/>
  <c r="BO666" i="1"/>
  <c r="BO12" i="1"/>
  <c r="BO69" i="1"/>
  <c r="BO78" i="1"/>
  <c r="BO107" i="1"/>
  <c r="BO116" i="1"/>
  <c r="BO173" i="1"/>
  <c r="BO219" i="1"/>
  <c r="BO247" i="1"/>
  <c r="BO291" i="1"/>
  <c r="BO300" i="1"/>
  <c r="BO323" i="1"/>
  <c r="BO389" i="1"/>
  <c r="BO439" i="1"/>
  <c r="BO497" i="1"/>
  <c r="BO438" i="1"/>
  <c r="BO580" i="1"/>
  <c r="BO593" i="1"/>
  <c r="BO644" i="1"/>
  <c r="BO632" i="1"/>
  <c r="BO665" i="1"/>
  <c r="BO124" i="1"/>
  <c r="BO255" i="1"/>
  <c r="BO243" i="1"/>
  <c r="BO447" i="1"/>
  <c r="BO487" i="1"/>
  <c r="BO652" i="1"/>
  <c r="BO702" i="1"/>
  <c r="BO17" i="1"/>
  <c r="BO43" i="1"/>
  <c r="BO61" i="1"/>
  <c r="BO68" i="1"/>
  <c r="BO58" i="1"/>
  <c r="BO134" i="1"/>
  <c r="BO131" i="1"/>
  <c r="BO157" i="1"/>
  <c r="BO186" i="1"/>
  <c r="BO152" i="1"/>
  <c r="BO204" i="1"/>
  <c r="BO242" i="1"/>
  <c r="BO244" i="1"/>
  <c r="BO224" i="1"/>
  <c r="BO261" i="1"/>
  <c r="BO284" i="1"/>
  <c r="BO254" i="1"/>
  <c r="BO328" i="1"/>
  <c r="BO253" i="1"/>
  <c r="BO299" i="1"/>
  <c r="BO366" i="1"/>
  <c r="BO355" i="1"/>
  <c r="BO390" i="1"/>
  <c r="BO430" i="1"/>
  <c r="BO397" i="1"/>
  <c r="BO502" i="1"/>
  <c r="BO456" i="1"/>
  <c r="BO496" i="1"/>
  <c r="BO530" i="1"/>
  <c r="BO561" i="1"/>
  <c r="BO508" i="1"/>
  <c r="BO544" i="1"/>
  <c r="BO573" i="1"/>
  <c r="BO647" i="1"/>
  <c r="BO534" i="1"/>
  <c r="BO498" i="1"/>
  <c r="BO634" i="1"/>
  <c r="BO656" i="1"/>
  <c r="BO701" i="1"/>
  <c r="BO574" i="1"/>
  <c r="BO40" i="1"/>
  <c r="BO55" i="1"/>
  <c r="BO62" i="1"/>
  <c r="BO57" i="1"/>
  <c r="BO75" i="1"/>
  <c r="BO112" i="1"/>
  <c r="BO133" i="1"/>
  <c r="BO117" i="1"/>
  <c r="BO194" i="1"/>
  <c r="BO200" i="1"/>
  <c r="BO214" i="1"/>
  <c r="BO250" i="1"/>
  <c r="BO206" i="1"/>
  <c r="BO267" i="1"/>
  <c r="BO226" i="1"/>
  <c r="BO294" i="1"/>
  <c r="BO318" i="1"/>
  <c r="BO332" i="1"/>
  <c r="BO307" i="1"/>
  <c r="BO336" i="1"/>
  <c r="BO369" i="1"/>
  <c r="BO394" i="1"/>
  <c r="BO406" i="1"/>
  <c r="BO434" i="1"/>
  <c r="BO421" i="1"/>
  <c r="BO510" i="1"/>
  <c r="BO474" i="1"/>
  <c r="BO517" i="1"/>
  <c r="BO538" i="1"/>
  <c r="BO515" i="1"/>
  <c r="BO532" i="1"/>
  <c r="BO547" i="1"/>
  <c r="BO581" i="1"/>
  <c r="BO655" i="1"/>
  <c r="BO598" i="1"/>
  <c r="BO548" i="1"/>
  <c r="BO646" i="1"/>
  <c r="BO664" i="1"/>
  <c r="BO667" i="1"/>
  <c r="BO669" i="1"/>
  <c r="BO33" i="1"/>
  <c r="BO23" i="1"/>
  <c r="BO47" i="1"/>
  <c r="BO83" i="1"/>
  <c r="BO70" i="1"/>
  <c r="BO140" i="1"/>
  <c r="BO159" i="1"/>
  <c r="BO122" i="1"/>
  <c r="BO141" i="1"/>
  <c r="BO220" i="1"/>
  <c r="BO222" i="1"/>
  <c r="BO258" i="1"/>
  <c r="BO241" i="1"/>
  <c r="BO274" i="1"/>
  <c r="BO251" i="1"/>
  <c r="BO240" i="1"/>
  <c r="BO330" i="1"/>
  <c r="BO340" i="1"/>
  <c r="BO343" i="1"/>
  <c r="BO371" i="1"/>
  <c r="BO378" i="1"/>
  <c r="BO405" i="1"/>
  <c r="BO414" i="1"/>
  <c r="BO442" i="1"/>
  <c r="BO401" i="1"/>
  <c r="BO370" i="1"/>
  <c r="BO415" i="1"/>
  <c r="BO525" i="1"/>
  <c r="BO546" i="1"/>
  <c r="BO520" i="1"/>
  <c r="BO556" i="1"/>
  <c r="BO506" i="1"/>
  <c r="BO589" i="1"/>
  <c r="BO614" i="1"/>
  <c r="BO616" i="1"/>
  <c r="BO560" i="1"/>
  <c r="BO649" i="1"/>
  <c r="BO672" i="1"/>
  <c r="BO685" i="1"/>
  <c r="BO658" i="1"/>
  <c r="BO74" i="1"/>
  <c r="BO167" i="1"/>
  <c r="BO266" i="1"/>
  <c r="BO338" i="1"/>
  <c r="BO413" i="1"/>
  <c r="BO404" i="1"/>
  <c r="BO533" i="1"/>
  <c r="BO514" i="1"/>
  <c r="BO584" i="1"/>
  <c r="BO53" i="1"/>
  <c r="BO175" i="1"/>
  <c r="BO201" i="1"/>
  <c r="BO290" i="1"/>
  <c r="BO320" i="1"/>
  <c r="BO368" i="1"/>
  <c r="BO464" i="1"/>
  <c r="BO562" i="1"/>
  <c r="BO485" i="1"/>
  <c r="BO626" i="1"/>
  <c r="BO688" i="1"/>
  <c r="BO60" i="1"/>
  <c r="BO132" i="1"/>
  <c r="BO143" i="1"/>
  <c r="BO237" i="1"/>
  <c r="BO359" i="1"/>
  <c r="BO437" i="1"/>
  <c r="BO476" i="1"/>
  <c r="BO524" i="1"/>
  <c r="BO687" i="1"/>
  <c r="BO35" i="1"/>
  <c r="BO171" i="1"/>
  <c r="BO216" i="1"/>
  <c r="BO278" i="1"/>
  <c r="BO388" i="1"/>
  <c r="BO377" i="1"/>
  <c r="BO471" i="1"/>
  <c r="BO468" i="1"/>
  <c r="BO621" i="1"/>
  <c r="BO703" i="1"/>
  <c r="BO640" i="1"/>
  <c r="BO271" i="1"/>
  <c r="BO428" i="1"/>
  <c r="BO663" i="1"/>
  <c r="BO30" i="1"/>
  <c r="BO146" i="1"/>
  <c r="BO262" i="1"/>
  <c r="BO361" i="1"/>
  <c r="BO461" i="1"/>
  <c r="BO407" i="1"/>
  <c r="BO531" i="1"/>
  <c r="BO670" i="1"/>
  <c r="BO29" i="1"/>
  <c r="BO126" i="1"/>
  <c r="BO191" i="1"/>
  <c r="BO270" i="1"/>
  <c r="BO315" i="1"/>
  <c r="BO418" i="1"/>
  <c r="BO454" i="1"/>
  <c r="BO495" i="1"/>
  <c r="BO678" i="1"/>
  <c r="BM195" i="1"/>
  <c r="BM110" i="1"/>
  <c r="BM620" i="1"/>
  <c r="BM365" i="1"/>
  <c r="BM671" i="1"/>
  <c r="BM467" i="1"/>
  <c r="BM637" i="1"/>
  <c r="BM212" i="1"/>
  <c r="BM433" i="1"/>
  <c r="BM297" i="1"/>
  <c r="BM161" i="1"/>
  <c r="BN38" i="1"/>
  <c r="BN36" i="1"/>
  <c r="BN51" i="1"/>
  <c r="BN52" i="1"/>
  <c r="BN103" i="1"/>
  <c r="BN104" i="1"/>
  <c r="BN124" i="1"/>
  <c r="BN158" i="1"/>
  <c r="BN177" i="1"/>
  <c r="BN138" i="1"/>
  <c r="BN225" i="1"/>
  <c r="BN215" i="1"/>
  <c r="BN244" i="1"/>
  <c r="BN270" i="1"/>
  <c r="BN309" i="1"/>
  <c r="BN281" i="1"/>
  <c r="BN338" i="1"/>
  <c r="BN327" i="1"/>
  <c r="BN340" i="1"/>
  <c r="BN387" i="1"/>
  <c r="BN363" i="1"/>
  <c r="BN304" i="1"/>
  <c r="BN284" i="1"/>
  <c r="BN447" i="1"/>
  <c r="BN425" i="1"/>
  <c r="BN491" i="1"/>
  <c r="BN465" i="1"/>
  <c r="BN451" i="1"/>
  <c r="BN519" i="1"/>
  <c r="BN556" i="1"/>
  <c r="BN497" i="1"/>
  <c r="BN630" i="1"/>
  <c r="BN581" i="1"/>
  <c r="BN611" i="1"/>
  <c r="BN563" i="1"/>
  <c r="BN516" i="1"/>
  <c r="BN571" i="1"/>
  <c r="BN656" i="1"/>
  <c r="BN691" i="1"/>
  <c r="BN618" i="1"/>
  <c r="BN544" i="1"/>
  <c r="BN60" i="1"/>
  <c r="BN131" i="1"/>
  <c r="BN222" i="1"/>
  <c r="BN206" i="1"/>
  <c r="BN388" i="1"/>
  <c r="BN386" i="1"/>
  <c r="BN458" i="1"/>
  <c r="BN559" i="1"/>
  <c r="BN613" i="1"/>
  <c r="BN673" i="1"/>
  <c r="BN674" i="1"/>
  <c r="BN42" i="1"/>
  <c r="BN40" i="1"/>
  <c r="BN68" i="1"/>
  <c r="BN121" i="1"/>
  <c r="BN159" i="1"/>
  <c r="BN170" i="1"/>
  <c r="BN179" i="1"/>
  <c r="BN245" i="1"/>
  <c r="BN210" i="1"/>
  <c r="BN300" i="1"/>
  <c r="BN349" i="1"/>
  <c r="BN403" i="1"/>
  <c r="BN410" i="1"/>
  <c r="BN422" i="1"/>
  <c r="BN440" i="1"/>
  <c r="BN481" i="1"/>
  <c r="BN567" i="1"/>
  <c r="BN436" i="1"/>
  <c r="BN621" i="1"/>
  <c r="BN660" i="1"/>
  <c r="BN681" i="1"/>
  <c r="BN659" i="1"/>
  <c r="BN375" i="1"/>
  <c r="BN510" i="1"/>
  <c r="BN70" i="1"/>
  <c r="BN56" i="1"/>
  <c r="BN65" i="1"/>
  <c r="BN102" i="1"/>
  <c r="BN154" i="1"/>
  <c r="BN207" i="1"/>
  <c r="BN255" i="1"/>
  <c r="BN282" i="1"/>
  <c r="BN335" i="1"/>
  <c r="BN368" i="1"/>
  <c r="BN442" i="1"/>
  <c r="BN435" i="1"/>
  <c r="BN601" i="1"/>
  <c r="BN539" i="1"/>
  <c r="BN647" i="1"/>
  <c r="BN15" i="1"/>
  <c r="BN57" i="1"/>
  <c r="BN97" i="1"/>
  <c r="BN146" i="1"/>
  <c r="BN290" i="1"/>
  <c r="BN318" i="1"/>
  <c r="BN376" i="1"/>
  <c r="BN394" i="1"/>
  <c r="BN541" i="1"/>
  <c r="BN609" i="1"/>
  <c r="BN568" i="1"/>
  <c r="BN678" i="1"/>
  <c r="BN11" i="1"/>
  <c r="BN61" i="1"/>
  <c r="BN79" i="1"/>
  <c r="BN80" i="1"/>
  <c r="BN111" i="1"/>
  <c r="BN122" i="1"/>
  <c r="BN130" i="1"/>
  <c r="BN166" i="1"/>
  <c r="BN181" i="1"/>
  <c r="BN160" i="1"/>
  <c r="BN233" i="1"/>
  <c r="BN242" i="1"/>
  <c r="BN252" i="1"/>
  <c r="BN279" i="1"/>
  <c r="BN317" i="1"/>
  <c r="BN278" i="1"/>
  <c r="BN346" i="1"/>
  <c r="BN326" i="1"/>
  <c r="BN352" i="1"/>
  <c r="BN243" i="1"/>
  <c r="BN366" i="1"/>
  <c r="BN374" i="1"/>
  <c r="BN341" i="1"/>
  <c r="BN455" i="1"/>
  <c r="BN432" i="1"/>
  <c r="BN499" i="1"/>
  <c r="BN470" i="1"/>
  <c r="BN472" i="1"/>
  <c r="BN527" i="1"/>
  <c r="BN482" i="1"/>
  <c r="BN520" i="1"/>
  <c r="BN487" i="1"/>
  <c r="BN589" i="1"/>
  <c r="BN623" i="1"/>
  <c r="BN632" i="1"/>
  <c r="BN566" i="1"/>
  <c r="BN626" i="1"/>
  <c r="BN664" i="1"/>
  <c r="BN645" i="1"/>
  <c r="BN669" i="1"/>
  <c r="BN551" i="1"/>
  <c r="BN41" i="1"/>
  <c r="BN89" i="1"/>
  <c r="BN205" i="1"/>
  <c r="BN237" i="1"/>
  <c r="BN271" i="1"/>
  <c r="BN384" i="1"/>
  <c r="BN413" i="1"/>
  <c r="BN445" i="1"/>
  <c r="BN547" i="1"/>
  <c r="BN595" i="1"/>
  <c r="BN688" i="1"/>
  <c r="BN96" i="1"/>
  <c r="BN141" i="1"/>
  <c r="BN152" i="1"/>
  <c r="BN269" i="1"/>
  <c r="BN313" i="1"/>
  <c r="BN486" i="1"/>
  <c r="BN550" i="1"/>
  <c r="BN607" i="1"/>
  <c r="BN685" i="1"/>
  <c r="BN12" i="1"/>
  <c r="BN247" i="1"/>
  <c r="BN312" i="1"/>
  <c r="BN434" i="1"/>
  <c r="BN522" i="1"/>
  <c r="BN509" i="1"/>
  <c r="BN560" i="1"/>
  <c r="BN310" i="1"/>
  <c r="BN533" i="1"/>
  <c r="BN684" i="1"/>
  <c r="BN77" i="1"/>
  <c r="BN93" i="1"/>
  <c r="BN105" i="1"/>
  <c r="BN216" i="1"/>
  <c r="BN265" i="1"/>
  <c r="BN308" i="1"/>
  <c r="BN398" i="1"/>
  <c r="BN283" i="1"/>
  <c r="BN590" i="1"/>
  <c r="BN692" i="1"/>
  <c r="BN17" i="1"/>
  <c r="BN69" i="1"/>
  <c r="BN62" i="1"/>
  <c r="BN107" i="1"/>
  <c r="BN87" i="1"/>
  <c r="BN136" i="1"/>
  <c r="BN133" i="1"/>
  <c r="BN174" i="1"/>
  <c r="BN189" i="1"/>
  <c r="BN163" i="1"/>
  <c r="BN204" i="1"/>
  <c r="BN250" i="1"/>
  <c r="BN260" i="1"/>
  <c r="BN287" i="1"/>
  <c r="BN325" i="1"/>
  <c r="BN295" i="1"/>
  <c r="BN354" i="1"/>
  <c r="BN328" i="1"/>
  <c r="BN372" i="1"/>
  <c r="BN289" i="1"/>
  <c r="BN369" i="1"/>
  <c r="BN377" i="1"/>
  <c r="BN390" i="1"/>
  <c r="BN463" i="1"/>
  <c r="BN448" i="1"/>
  <c r="BN507" i="1"/>
  <c r="BN355" i="1"/>
  <c r="BN476" i="1"/>
  <c r="BN543" i="1"/>
  <c r="BN513" i="1"/>
  <c r="BN523" i="1"/>
  <c r="BN524" i="1"/>
  <c r="BN597" i="1"/>
  <c r="BN628" i="1"/>
  <c r="BN587" i="1"/>
  <c r="BN570" i="1"/>
  <c r="BN658" i="1"/>
  <c r="BN672" i="1"/>
  <c r="BN690" i="1"/>
  <c r="BN583" i="1"/>
  <c r="BN10" i="1"/>
  <c r="BN33" i="1"/>
  <c r="BN64" i="1"/>
  <c r="BN115" i="1"/>
  <c r="BN88" i="1"/>
  <c r="BN112" i="1"/>
  <c r="BN118" i="1"/>
  <c r="BN145" i="1"/>
  <c r="BN197" i="1"/>
  <c r="BN185" i="1"/>
  <c r="BN214" i="1"/>
  <c r="BN258" i="1"/>
  <c r="BN232" i="1"/>
  <c r="BN230" i="1"/>
  <c r="BN291" i="1"/>
  <c r="BN192" i="1"/>
  <c r="BN362" i="1"/>
  <c r="BN332" i="1"/>
  <c r="BN380" i="1"/>
  <c r="BN361" i="1"/>
  <c r="BN378" i="1"/>
  <c r="BN383" i="1"/>
  <c r="BN381" i="1"/>
  <c r="BN367" i="1"/>
  <c r="BN459" i="1"/>
  <c r="BN452" i="1"/>
  <c r="BN401" i="1"/>
  <c r="BN479" i="1"/>
  <c r="BN526" i="1"/>
  <c r="BN500" i="1"/>
  <c r="BN605" i="1"/>
  <c r="BN644" i="1"/>
  <c r="BN592" i="1"/>
  <c r="BN534" i="1"/>
  <c r="BN665" i="1"/>
  <c r="BN680" i="1"/>
  <c r="BN693" i="1"/>
  <c r="BN615" i="1"/>
  <c r="BN28" i="1"/>
  <c r="BN73" i="1"/>
  <c r="BN140" i="1"/>
  <c r="BN149" i="1"/>
  <c r="BN193" i="1"/>
  <c r="BN266" i="1"/>
  <c r="BN248" i="1"/>
  <c r="BN228" i="1"/>
  <c r="BN294" i="1"/>
  <c r="BN286" i="1"/>
  <c r="BN402" i="1"/>
  <c r="BN478" i="1"/>
  <c r="BN511" i="1"/>
  <c r="BN529" i="1"/>
  <c r="BN521" i="1"/>
  <c r="BN652" i="1"/>
  <c r="BN639" i="1"/>
  <c r="BN698" i="1"/>
  <c r="BN100" i="1"/>
  <c r="BN143" i="1"/>
  <c r="BN253" i="1"/>
  <c r="BN311" i="1"/>
  <c r="BN406" i="1"/>
  <c r="BN441" i="1"/>
  <c r="BN540" i="1"/>
  <c r="BN663" i="1"/>
  <c r="BN32" i="1"/>
  <c r="BN274" i="1"/>
  <c r="BN333" i="1"/>
  <c r="BN464" i="1"/>
  <c r="BN498" i="1"/>
  <c r="BN505" i="1"/>
  <c r="BN676" i="1"/>
  <c r="BN537" i="1"/>
  <c r="BN47" i="1"/>
  <c r="BN92" i="1"/>
  <c r="BN86" i="1"/>
  <c r="BN208" i="1"/>
  <c r="BN249" i="1"/>
  <c r="BN268" i="1"/>
  <c r="BN389" i="1"/>
  <c r="BN446" i="1"/>
  <c r="BN530" i="1"/>
  <c r="BN582" i="1"/>
  <c r="BN555" i="1"/>
  <c r="BN542" i="1"/>
  <c r="BN670" i="1"/>
  <c r="BN702" i="1"/>
  <c r="BN29" i="1"/>
  <c r="BN114" i="1"/>
  <c r="BN168" i="1"/>
  <c r="BN234" i="1"/>
  <c r="BN306" i="1"/>
  <c r="BN342" i="1"/>
  <c r="BN397" i="1"/>
  <c r="BN477" i="1"/>
  <c r="BN538" i="1"/>
  <c r="BN576" i="1"/>
  <c r="BN545" i="1"/>
  <c r="BN653" i="1"/>
  <c r="BN624" i="1"/>
  <c r="BN26" i="1"/>
  <c r="BN46" i="1"/>
  <c r="BN76" i="1"/>
  <c r="BN101" i="1"/>
  <c r="BN108" i="1"/>
  <c r="BN125" i="1"/>
  <c r="BN167" i="1"/>
  <c r="BN117" i="1"/>
  <c r="BN186" i="1"/>
  <c r="BN153" i="1"/>
  <c r="BN201" i="1"/>
  <c r="BN190" i="1"/>
  <c r="BN199" i="1"/>
  <c r="BN256" i="1"/>
  <c r="BN227" i="1"/>
  <c r="BN275" i="1"/>
  <c r="BN315" i="1"/>
  <c r="BN320" i="1"/>
  <c r="BN323" i="1"/>
  <c r="BN334" i="1"/>
  <c r="BN411" i="1"/>
  <c r="BN418" i="1"/>
  <c r="BN409" i="1"/>
  <c r="BN421" i="1"/>
  <c r="BN494" i="1"/>
  <c r="BN457" i="1"/>
  <c r="BN415" i="1"/>
  <c r="BN466" i="1"/>
  <c r="BN437" i="1"/>
  <c r="BN553" i="1"/>
  <c r="BN461" i="1"/>
  <c r="BN558" i="1"/>
  <c r="BN629" i="1"/>
  <c r="BN599" i="1"/>
  <c r="BN610" i="1"/>
  <c r="BN635" i="1"/>
  <c r="BN697" i="1"/>
  <c r="BN395" i="1"/>
  <c r="BN703" i="1"/>
  <c r="BN675" i="1"/>
  <c r="BN16" i="1"/>
  <c r="BN9" i="1"/>
  <c r="BN53" i="1"/>
  <c r="BN71" i="1"/>
  <c r="BN35" i="1"/>
  <c r="BN49" i="1"/>
  <c r="BN129" i="1"/>
  <c r="BN175" i="1"/>
  <c r="BN113" i="1"/>
  <c r="BN194" i="1"/>
  <c r="BN162" i="1"/>
  <c r="BN198" i="1"/>
  <c r="BN200" i="1"/>
  <c r="BN236" i="1"/>
  <c r="BN238" i="1"/>
  <c r="BN241" i="1"/>
  <c r="BN292" i="1"/>
  <c r="BN321" i="1"/>
  <c r="BN337" i="1"/>
  <c r="BN364" i="1"/>
  <c r="BN356" i="1"/>
  <c r="BN419" i="1"/>
  <c r="BN426" i="1"/>
  <c r="BN424" i="1"/>
  <c r="BN414" i="1"/>
  <c r="BN502" i="1"/>
  <c r="BN468" i="1"/>
  <c r="BN496" i="1"/>
  <c r="BN490" i="1"/>
  <c r="BN443" i="1"/>
  <c r="BN577" i="1"/>
  <c r="BN506" i="1"/>
  <c r="BN561" i="1"/>
  <c r="BN503" i="1"/>
  <c r="BN602" i="1"/>
  <c r="BN643" i="1"/>
  <c r="BN661" i="1"/>
  <c r="BN578" i="1"/>
  <c r="BN579" i="1"/>
  <c r="BN657" i="1"/>
  <c r="BN640" i="1"/>
  <c r="BN24" i="1"/>
  <c r="BN18" i="1"/>
  <c r="BN37" i="1"/>
  <c r="BN84" i="1"/>
  <c r="BN98" i="1"/>
  <c r="BN58" i="1"/>
  <c r="BN142" i="1"/>
  <c r="BN132" i="1"/>
  <c r="BN128" i="1"/>
  <c r="BN165" i="1"/>
  <c r="BN176" i="1"/>
  <c r="BN211" i="1"/>
  <c r="BN239" i="1"/>
  <c r="BN267" i="1"/>
  <c r="BN219" i="1"/>
  <c r="BN276" i="1"/>
  <c r="BN293" i="1"/>
  <c r="BN303" i="1"/>
  <c r="BN345" i="1"/>
  <c r="BN305" i="1"/>
  <c r="BN358" i="1"/>
  <c r="BN427" i="1"/>
  <c r="BN344" i="1"/>
  <c r="BN430" i="1"/>
  <c r="BN417" i="1"/>
  <c r="BN444" i="1"/>
  <c r="BN480" i="1"/>
  <c r="BN517" i="1"/>
  <c r="BN512" i="1"/>
  <c r="BN495" i="1"/>
  <c r="BN585" i="1"/>
  <c r="BN514" i="1"/>
  <c r="BN504" i="1"/>
  <c r="BN456" i="1"/>
  <c r="BN627" i="1"/>
  <c r="BN651" i="1"/>
  <c r="BN668" i="1"/>
  <c r="BN591" i="1"/>
  <c r="BN650" i="1"/>
  <c r="BN655" i="1"/>
  <c r="BN677" i="1"/>
  <c r="BN22" i="1"/>
  <c r="BN55" i="1"/>
  <c r="BN59" i="1"/>
  <c r="BN75" i="1"/>
  <c r="BN150" i="1"/>
  <c r="BN151" i="1"/>
  <c r="BN147" i="1"/>
  <c r="BN83" i="1"/>
  <c r="BN156" i="1"/>
  <c r="BN155" i="1"/>
  <c r="BN223" i="1"/>
  <c r="BN288" i="1"/>
  <c r="BN302" i="1"/>
  <c r="BN353" i="1"/>
  <c r="BN360" i="1"/>
  <c r="BN407" i="1"/>
  <c r="BN438" i="1"/>
  <c r="BN488" i="1"/>
  <c r="BN525" i="1"/>
  <c r="BN593" i="1"/>
  <c r="BN574" i="1"/>
  <c r="BN531" i="1"/>
  <c r="BN612" i="1"/>
  <c r="BN699" i="1"/>
  <c r="BN13" i="1"/>
  <c r="BN164" i="1"/>
  <c r="BN298" i="1"/>
  <c r="BN339" i="1"/>
  <c r="BN373" i="1"/>
  <c r="BN473" i="1"/>
  <c r="BN431" i="1"/>
  <c r="BN460" i="1"/>
  <c r="BN600" i="1"/>
  <c r="BN184" i="1"/>
  <c r="BN343" i="1"/>
  <c r="BN454" i="1"/>
  <c r="BN489" i="1"/>
  <c r="BN604" i="1"/>
  <c r="BN619" i="1"/>
  <c r="BN20" i="1"/>
  <c r="BN66" i="1"/>
  <c r="BN196" i="1"/>
  <c r="BN262" i="1"/>
  <c r="BN273" i="1"/>
  <c r="BN408" i="1"/>
  <c r="BN483" i="1"/>
  <c r="BN532" i="1"/>
  <c r="BN608" i="1"/>
  <c r="BN642" i="1"/>
  <c r="BN596" i="1"/>
  <c r="BN74" i="1"/>
  <c r="BN209" i="1"/>
  <c r="BN296" i="1"/>
  <c r="BN220" i="1"/>
  <c r="BN420" i="1"/>
  <c r="BN469" i="1"/>
  <c r="BN633" i="1"/>
  <c r="BN641" i="1"/>
  <c r="BN43" i="1"/>
  <c r="BN135" i="1"/>
  <c r="BN217" i="1"/>
  <c r="BN301" i="1"/>
  <c r="BN307" i="1"/>
  <c r="BN428" i="1"/>
  <c r="BN393" i="1"/>
  <c r="BN492" i="1"/>
  <c r="BN666" i="1"/>
  <c r="BN91" i="1"/>
  <c r="BN173" i="1"/>
  <c r="BN319" i="1"/>
  <c r="BN392" i="1"/>
  <c r="BN157" i="1"/>
  <c r="BN453" i="1"/>
  <c r="BN686" i="1"/>
  <c r="BN180" i="1"/>
  <c r="BN359" i="1"/>
  <c r="BN471" i="1"/>
  <c r="BN580" i="1"/>
  <c r="BN259" i="1"/>
  <c r="BN475" i="1"/>
  <c r="BN638" i="1"/>
  <c r="BN48" i="1"/>
  <c r="BN137" i="1"/>
  <c r="BN187" i="1"/>
  <c r="BN251" i="1"/>
  <c r="BN324" i="1"/>
  <c r="BN404" i="1"/>
  <c r="BN485" i="1"/>
  <c r="BN617" i="1"/>
  <c r="BN679" i="1"/>
  <c r="BN116" i="1"/>
  <c r="BN631" i="1"/>
  <c r="BN235" i="1"/>
  <c r="BN272" i="1"/>
  <c r="BN50" i="1"/>
  <c r="BN67" i="1"/>
  <c r="BN139" i="1"/>
  <c r="BN191" i="1"/>
  <c r="BN264" i="1"/>
  <c r="BN329" i="1"/>
  <c r="BN412" i="1"/>
  <c r="BN493" i="1"/>
  <c r="BN625" i="1"/>
  <c r="BN636" i="1"/>
  <c r="BN687" i="1"/>
  <c r="BN594" i="1"/>
  <c r="BN649" i="1"/>
  <c r="BN85" i="1"/>
  <c r="BN120" i="1"/>
  <c r="BN224" i="1"/>
  <c r="BN322" i="1"/>
  <c r="BN299" i="1"/>
  <c r="BN429" i="1"/>
  <c r="BN549" i="1"/>
  <c r="BN598" i="1"/>
  <c r="BN662" i="1"/>
  <c r="BN172" i="1"/>
  <c r="BN95" i="1"/>
  <c r="BN405" i="1"/>
  <c r="BN573" i="1"/>
  <c r="BN25" i="1"/>
  <c r="BN351" i="1"/>
  <c r="BN474" i="1"/>
  <c r="BN106" i="1"/>
  <c r="BN449" i="1"/>
  <c r="BN123" i="1"/>
  <c r="BN257" i="1"/>
  <c r="BN508" i="1"/>
  <c r="BN21" i="1"/>
  <c r="BN134" i="1"/>
  <c r="BN183" i="1"/>
  <c r="BN254" i="1"/>
  <c r="BN336" i="1"/>
  <c r="BN391" i="1"/>
  <c r="BN557" i="1"/>
  <c r="BN606" i="1"/>
  <c r="BN548" i="1"/>
  <c r="BN648" i="1"/>
  <c r="BN30" i="1"/>
  <c r="BN148" i="1"/>
  <c r="BN203" i="1"/>
  <c r="BN285" i="1"/>
  <c r="BN371" i="1"/>
  <c r="BN423" i="1"/>
  <c r="BN565" i="1"/>
  <c r="BN614" i="1"/>
  <c r="BN564" i="1"/>
  <c r="BN667" i="1"/>
  <c r="BN82" i="1"/>
  <c r="BN119" i="1"/>
  <c r="BN202" i="1"/>
  <c r="BN240" i="1"/>
  <c r="BN379" i="1"/>
  <c r="BN439" i="1"/>
  <c r="BN385" i="1"/>
  <c r="BN622" i="1"/>
  <c r="BN588" i="1"/>
  <c r="BN616" i="1"/>
  <c r="BN23" i="1"/>
  <c r="BN94" i="1"/>
  <c r="BN169" i="1"/>
  <c r="BN182" i="1"/>
  <c r="BN226" i="1"/>
  <c r="BN316" i="1"/>
  <c r="BN462" i="1"/>
  <c r="BN546" i="1"/>
  <c r="BN584" i="1"/>
  <c r="BN700" i="1"/>
  <c r="BN682" i="1"/>
  <c r="BN31" i="1"/>
  <c r="BN78" i="1"/>
  <c r="BN171" i="1"/>
  <c r="BN213" i="1"/>
  <c r="BN231" i="1"/>
  <c r="BN347" i="1"/>
  <c r="BN261" i="1"/>
  <c r="BN554" i="1"/>
  <c r="BN536" i="1"/>
  <c r="BN528" i="1"/>
  <c r="BN683" i="1"/>
  <c r="BN14" i="1"/>
  <c r="BN218" i="1"/>
  <c r="BN277" i="1"/>
  <c r="BN350" i="1"/>
  <c r="BN370" i="1"/>
  <c r="BN562" i="1"/>
  <c r="BN515" i="1"/>
  <c r="BN634" i="1"/>
  <c r="BN701" i="1"/>
  <c r="BN19" i="1"/>
  <c r="BN330" i="1"/>
  <c r="BN646" i="1"/>
  <c r="BN126" i="1"/>
  <c r="BN221" i="1"/>
  <c r="BN357" i="1"/>
  <c r="BN572" i="1"/>
  <c r="BN27" i="1"/>
  <c r="BN396" i="1"/>
  <c r="BN694" i="1"/>
  <c r="BN188" i="1"/>
  <c r="BN400" i="1"/>
  <c r="BN575" i="1"/>
  <c r="BM382" i="1"/>
  <c r="BM81" i="1"/>
  <c r="BM90" i="1"/>
  <c r="BM654" i="1"/>
  <c r="BM144" i="1"/>
  <c r="BM603" i="1"/>
  <c r="BM348" i="1"/>
  <c r="BM72" i="1"/>
  <c r="BM450" i="1"/>
  <c r="BM569" i="1"/>
  <c r="BM518" i="1"/>
  <c r="BM178" i="1"/>
  <c r="BM484" i="1"/>
  <c r="BL44" i="1"/>
  <c r="BL109" i="1"/>
  <c r="BM127" i="1"/>
  <c r="BM263" i="1"/>
  <c r="BM689" i="1"/>
  <c r="BM39" i="1"/>
  <c r="BM552" i="1"/>
  <c r="BM331" i="1"/>
  <c r="BM535" i="1"/>
  <c r="BM45" i="1"/>
  <c r="BM34" i="1"/>
  <c r="BK8" i="1" l="1"/>
  <c r="BE13" i="10"/>
  <c r="BE15" i="10" s="1"/>
  <c r="BK5" i="1"/>
  <c r="BE18" i="10" s="1"/>
  <c r="BO695" i="1"/>
  <c r="BO229" i="1"/>
  <c r="BO110" i="1"/>
  <c r="BN695" i="1"/>
  <c r="BN81" i="1"/>
  <c r="BN63" i="1"/>
  <c r="BO689" i="1"/>
  <c r="BO586" i="1"/>
  <c r="BN689" i="1"/>
  <c r="BN90" i="1"/>
  <c r="BO63" i="1"/>
  <c r="BO90" i="1"/>
  <c r="BN34" i="1"/>
  <c r="BO178" i="1"/>
  <c r="BN671" i="1"/>
  <c r="BO348" i="1"/>
  <c r="BO450" i="1"/>
  <c r="BO246" i="1"/>
  <c r="BO416" i="1"/>
  <c r="BN586" i="1"/>
  <c r="BO552" i="1"/>
  <c r="BO161" i="1"/>
  <c r="BN297" i="1"/>
  <c r="BN99" i="1"/>
  <c r="BO484" i="1"/>
  <c r="BO654" i="1"/>
  <c r="BO331" i="1"/>
  <c r="BO54" i="1"/>
  <c r="BO501" i="1"/>
  <c r="BO144" i="1"/>
  <c r="BO127" i="1"/>
  <c r="BN72" i="1"/>
  <c r="BO39" i="1"/>
  <c r="BO297" i="1"/>
  <c r="BO535" i="1"/>
  <c r="BO603" i="1"/>
  <c r="BO195" i="1"/>
  <c r="BN54" i="1"/>
  <c r="BM44" i="1"/>
  <c r="BN637" i="1"/>
  <c r="BN127" i="1"/>
  <c r="BN229" i="1"/>
  <c r="BO620" i="1"/>
  <c r="BN569" i="1"/>
  <c r="BN365" i="1"/>
  <c r="BO467" i="1"/>
  <c r="BO72" i="1"/>
  <c r="BN433" i="1"/>
  <c r="BN399" i="1"/>
  <c r="BN467" i="1"/>
  <c r="BN161" i="1"/>
  <c r="BN620" i="1"/>
  <c r="BL7" i="1"/>
  <c r="BF17" i="10" s="1"/>
  <c r="BN484" i="1"/>
  <c r="BN501" i="1"/>
  <c r="BN45" i="1"/>
  <c r="BN382" i="1"/>
  <c r="BN246" i="1"/>
  <c r="BN39" i="1"/>
  <c r="BO81" i="1"/>
  <c r="BO263" i="1"/>
  <c r="BN331" i="1"/>
  <c r="BN263" i="1"/>
  <c r="BN535" i="1"/>
  <c r="BO399" i="1"/>
  <c r="BO45" i="1"/>
  <c r="BO433" i="1"/>
  <c r="BN416" i="1"/>
  <c r="BN654" i="1"/>
  <c r="BO280" i="1"/>
  <c r="BN450" i="1"/>
  <c r="BN178" i="1"/>
  <c r="BN195" i="1"/>
  <c r="BN144" i="1"/>
  <c r="BN314" i="1"/>
  <c r="BM109" i="1"/>
  <c r="BO34" i="1"/>
  <c r="BO671" i="1"/>
  <c r="BO212" i="1"/>
  <c r="BO518" i="1"/>
  <c r="BO569" i="1"/>
  <c r="BN552" i="1"/>
  <c r="BN280" i="1"/>
  <c r="BN348" i="1"/>
  <c r="BO314" i="1"/>
  <c r="BO99" i="1"/>
  <c r="BN518" i="1"/>
  <c r="BN110" i="1"/>
  <c r="BO382" i="1"/>
  <c r="BN212" i="1"/>
  <c r="BN603" i="1"/>
  <c r="BO365" i="1"/>
  <c r="BO637" i="1"/>
  <c r="BL8" i="1" l="1"/>
  <c r="BF13" i="10"/>
  <c r="BF15" i="10" s="1"/>
  <c r="BM7" i="1"/>
  <c r="BG17" i="10" s="1"/>
  <c r="BN109" i="1"/>
  <c r="BN44" i="1"/>
  <c r="BO109" i="1"/>
  <c r="BL5" i="1"/>
  <c r="BF18" i="10" s="1"/>
  <c r="BO44" i="1"/>
  <c r="BM8" i="1" l="1"/>
  <c r="BG13" i="10"/>
  <c r="BG15" i="10" s="1"/>
  <c r="BN7" i="1"/>
  <c r="BH17" i="10" s="1"/>
  <c r="BM5" i="1"/>
  <c r="BG18" i="10" s="1"/>
  <c r="BO7" i="1"/>
  <c r="BI17" i="10" s="1"/>
  <c r="BO8" i="1" l="1"/>
  <c r="BI13" i="10"/>
  <c r="BN8" i="1"/>
  <c r="BH13" i="10"/>
  <c r="BH15" i="10" s="1"/>
  <c r="BO5" i="1"/>
  <c r="BI18" i="10" s="1"/>
  <c r="BN5" i="1"/>
  <c r="BH18" i="10" s="1"/>
  <c r="I5" i="11"/>
  <c r="BI15" i="10" l="1"/>
  <c r="C20" i="10"/>
  <c r="C19" i="10"/>
  <c r="D2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Pablo Cordoba Barrero</author>
  </authors>
  <commentList>
    <comment ref="K30" authorId="0" shapeId="0" xr:uid="{36F061E1-1895-4FEC-BCDF-17E15F2D78CA}">
      <text>
        <r>
          <rPr>
            <b/>
            <sz val="9"/>
            <color indexed="81"/>
            <rFont val="Tahoma"/>
            <family val="2"/>
          </rPr>
          <t>TRIF = # Accidentes X 1.000.000 / # HH Totales</t>
        </r>
      </text>
    </comment>
    <comment ref="K35" authorId="0" shapeId="0" xr:uid="{742FA7C4-BBB1-4255-B1B8-8896451CE48C}">
      <text>
        <r>
          <rPr>
            <b/>
            <sz val="9"/>
            <color indexed="81"/>
            <rFont val="Tahoma"/>
            <family val="2"/>
          </rPr>
          <t>TAV = # Accidentes Vehículares X 1.000.000 / # KM Totales Recorridos</t>
        </r>
      </text>
    </comment>
    <comment ref="B63" authorId="0" shapeId="0" xr:uid="{25958DEE-6FE0-4834-8188-DE24EA505483}">
      <text>
        <r>
          <rPr>
            <b/>
            <sz val="9"/>
            <color indexed="81"/>
            <rFont val="Tahoma"/>
            <family val="2"/>
          </rPr>
          <t>Incluir Plan, Real por semana. Plan, Real y Proyectado Acumulado</t>
        </r>
        <r>
          <rPr>
            <sz val="9"/>
            <color indexed="81"/>
            <rFont val="Tahoma"/>
            <family val="2"/>
          </rPr>
          <t xml:space="preserve">
</t>
        </r>
      </text>
    </comment>
    <comment ref="B87" authorId="0" shapeId="0" xr:uid="{E1DCE34E-1D7C-48EC-A955-5A5F49E91A5A}">
      <text>
        <r>
          <rPr>
            <b/>
            <sz val="9"/>
            <color indexed="81"/>
            <rFont val="Tahoma"/>
            <family val="2"/>
          </rPr>
          <t>Incluir Plan, Real por semana. Plan, Real y Proyectado Acumulado</t>
        </r>
        <r>
          <rPr>
            <sz val="9"/>
            <color indexed="81"/>
            <rFont val="Tahoma"/>
            <family val="2"/>
          </rPr>
          <t xml:space="preserve">
</t>
        </r>
      </text>
    </comment>
    <comment ref="B111" authorId="0" shapeId="0" xr:uid="{822FE133-5ADA-462F-A38E-A5DE092EF842}">
      <text>
        <r>
          <rPr>
            <b/>
            <sz val="9"/>
            <color indexed="81"/>
            <rFont val="Tahoma"/>
            <family val="2"/>
          </rPr>
          <t>Incluir actividades Nivel 2 o Nivel 3 según se requiera para el control del alcance del contrato.</t>
        </r>
      </text>
    </comment>
  </commentList>
</comments>
</file>

<file path=xl/sharedStrings.xml><?xml version="1.0" encoding="utf-8"?>
<sst xmlns="http://schemas.openxmlformats.org/spreadsheetml/2006/main" count="13160" uniqueCount="2378">
  <si>
    <t>EDT</t>
  </si>
  <si>
    <t>Nombre de tarea</t>
  </si>
  <si>
    <t>Duración</t>
  </si>
  <si>
    <t>0 días</t>
  </si>
  <si>
    <t>3.1</t>
  </si>
  <si>
    <t>3.2</t>
  </si>
  <si>
    <t>3 días</t>
  </si>
  <si>
    <t>4 días</t>
  </si>
  <si>
    <t>1 día</t>
  </si>
  <si>
    <t>7 días</t>
  </si>
  <si>
    <t>SEMANAS</t>
  </si>
  <si>
    <t>AVANCES PROGRAMADOS</t>
  </si>
  <si>
    <t>FECHAS</t>
  </si>
  <si>
    <t>ELE</t>
  </si>
  <si>
    <t>21 días</t>
  </si>
  <si>
    <t>5.1</t>
  </si>
  <si>
    <t>PESO RELATIVO AL CAPITULO (%)</t>
  </si>
  <si>
    <t>Comienzo</t>
  </si>
  <si>
    <t>Fin</t>
  </si>
  <si>
    <t>2 días</t>
  </si>
  <si>
    <t>12 días</t>
  </si>
  <si>
    <t>10 días</t>
  </si>
  <si>
    <t>8 días</t>
  </si>
  <si>
    <t>Costo</t>
  </si>
  <si>
    <t>3.3</t>
  </si>
  <si>
    <t>5.2</t>
  </si>
  <si>
    <t>5 días</t>
  </si>
  <si>
    <t>60 días</t>
  </si>
  <si>
    <t>20 días</t>
  </si>
  <si>
    <t>2.1</t>
  </si>
  <si>
    <t>2.2</t>
  </si>
  <si>
    <t>2.3</t>
  </si>
  <si>
    <t>2.5.1</t>
  </si>
  <si>
    <t>3.4</t>
  </si>
  <si>
    <t>3.5</t>
  </si>
  <si>
    <t>3.6</t>
  </si>
  <si>
    <t>240 días</t>
  </si>
  <si>
    <t>30 días</t>
  </si>
  <si>
    <t>61 días</t>
  </si>
  <si>
    <t>32 días</t>
  </si>
  <si>
    <t>66 días</t>
  </si>
  <si>
    <t>68 días</t>
  </si>
  <si>
    <t>“CONTRATOS MARCO PARA OBRAS ASOCIADAS A LOS PROYECTOS EÓLICOS EN EL DEPARTAMENTO DE LA GUAJIRA PARA ECOPETROL Y SU GRUPO EMPRESARIAL” 
Alcance 2: Cimentaciones de gran volumen</t>
  </si>
  <si>
    <t>ESPECIALIDAD</t>
  </si>
  <si>
    <t>ITEM</t>
  </si>
  <si>
    <t>DESCRIPCIÓN DE PARTIDA ASOCIADA</t>
  </si>
  <si>
    <t>DESCRIPCIÓN</t>
  </si>
  <si>
    <t>UND PAGO</t>
  </si>
  <si>
    <t>CANTIDAD
CIMENTACIONES</t>
  </si>
  <si>
    <t>VR UNIT</t>
  </si>
  <si>
    <t>Vr TOTAL CIMENTACIONES</t>
  </si>
  <si>
    <t>CIV</t>
  </si>
  <si>
    <t>1. OBRAS CIVILES</t>
  </si>
  <si>
    <t>1.1. PRELIMINARES</t>
  </si>
  <si>
    <t>1.1.1</t>
  </si>
  <si>
    <t>6.1. DMP DESBROCE Y LIMPIEZA </t>
  </si>
  <si>
    <t>DESBROCE Y LIMPIEZA</t>
  </si>
  <si>
    <t>m2</t>
  </si>
  <si>
    <t>1.1.2</t>
  </si>
  <si>
    <t xml:space="preserve">6.2 DMP ROCERÍA, INCLUYE TALA DE ARBOLES CON DAP ≤ A 0.15 m, INCLUYE TRANSPORTE Y DISPOSICIÓN FINAL </t>
  </si>
  <si>
    <t>ROCERÍA, INCLUYE TALA DE ARBOLES CON DAP ≤ A 0.15 m, INCLUYE TRANSPORTE Y DISPOSICIÓN FINAL</t>
  </si>
  <si>
    <t>1.1.3</t>
  </si>
  <si>
    <t>6.3 DMP TALA DE ÁRBOLES CON DAP&gt;0.15M, INCLUYE TRANSPORTE Y DISPOSICIÓN FINAL</t>
  </si>
  <si>
    <t>DMP TALA DE ÁRBOLES CON DAP&gt;0.15M, INCLUYE TRANSPORTE Y DISPOSICIÓN FINAL</t>
  </si>
  <si>
    <t>Und</t>
  </si>
  <si>
    <t>1.1.4</t>
  </si>
  <si>
    <t>6.4.	DMP DESMONTE, DESCAPOTE Y LIMPIEZA</t>
  </si>
  <si>
    <t>DESMONTE, DESCAPOTE Y LIMPIEZA INCLUYE  TALA DE ARBOLES CON DAP ≤0.15M, TRANSPORTE Y DISPOSICIÓN FINAL</t>
  </si>
  <si>
    <t>1.1.5</t>
  </si>
  <si>
    <t xml:space="preserve">6.5.	DMP CAMPAMENTOS (ZONA DE FAENAS)  </t>
  </si>
  <si>
    <t>CAMPAMENTOS ( ZONA DE FAENAS)</t>
  </si>
  <si>
    <t>MES</t>
  </si>
  <si>
    <t>1.1.5.1</t>
  </si>
  <si>
    <t>6.5.1.	DMP ALQUILER DE CONTENEDOR 40 FT SALA REUINIONES / OFICINA</t>
  </si>
  <si>
    <t xml:space="preserve"> ALQUILER DE CONTENEDOR 40 FT SALA REUINIONES / OFICINA</t>
  </si>
  <si>
    <t>1.1.5.2</t>
  </si>
  <si>
    <t xml:space="preserve">6.5.2.	DMP ALQUILER DE CONTENEDOR 40 FT CAFETERIA	</t>
  </si>
  <si>
    <t xml:space="preserve">ALQUILER DE CONTENEDOR 40 FT CAFETERIA	</t>
  </si>
  <si>
    <t>1.1.5.3</t>
  </si>
  <si>
    <t>6.5.3.	DMP ALQUILER DE CONTENEDOR 40 FT ATENCIÓN EMERGENCIA</t>
  </si>
  <si>
    <t>ALQUILER DE CONTENEDOR 40 FT ATENCIÓN EMERGENCIA</t>
  </si>
  <si>
    <t>1.1.5.4</t>
  </si>
  <si>
    <t xml:space="preserve">6.5.4.	DMP ALQUILER DE CONTENEDOR 40 FT BODEGA	</t>
  </si>
  <si>
    <t xml:space="preserve">ALQUILER DE CONTENEDOR 40 FT BODEGA	</t>
  </si>
  <si>
    <t>1.1.5.5</t>
  </si>
  <si>
    <t>6.5.5 DMP ALQUILER DE CONTENEDOR 40 FT CASILLEROS Y VESTIERES</t>
  </si>
  <si>
    <t>ALQUILER DE CONTENEDOR 40 FT CASILLEROS Y VESTIERES</t>
  </si>
  <si>
    <t>1.1.5.6</t>
  </si>
  <si>
    <t>6.5.6.	DMP ALQUILER GENERADOR ELECTRICO 150 KVA</t>
  </si>
  <si>
    <t>ALQUILER GENERADOR ELECTRICO 150 KVA</t>
  </si>
  <si>
    <t>1.1.5.7</t>
  </si>
  <si>
    <t>6.5.7.	DMP ALQUILER BATERÍA DE BAÑOS CON SERVICIO DE ASEO</t>
  </si>
  <si>
    <t>ALQUILER BATERÍA DE BAÑOS CON SERVICIO DE ASEO</t>
  </si>
  <si>
    <t>1.1.5.8</t>
  </si>
  <si>
    <t>6.5.8.	DMP SERVICIO DE AMBULANCIA TIPO TAM</t>
  </si>
  <si>
    <t>SERVICIO DE AMBULANCIA TIPO TAM</t>
  </si>
  <si>
    <t>1.1.5.9</t>
  </si>
  <si>
    <t>6.5.9.	DMP ALQUILER TANQUE ALMACENAMIENTO AGUA 50 M3</t>
  </si>
  <si>
    <t>ALQUILER TANQUE ALMACENAMIENTO AGUA 50 M3</t>
  </si>
  <si>
    <t>1.1.5.10</t>
  </si>
  <si>
    <t>6.5.10.	DMP SUMINISTRO DE AGUA PARA CAMPAMENTO</t>
  </si>
  <si>
    <t>SUMINISTRO DE AGUA PARA CAMPAMENTO</t>
  </si>
  <si>
    <t>m3</t>
  </si>
  <si>
    <t>1.1.5.11</t>
  </si>
  <si>
    <t>6.5.11.	DMP SERVICIO DE VIGILACIA DEL CAMPAMENTO 24 HORAS EN EL AREA DE FAENAS</t>
  </si>
  <si>
    <t>SERVICIO DE VIGILACIA DEL CAMPAMENTO 24 HORAS EN EL AREA DE FAENAS</t>
  </si>
  <si>
    <t>1.1.5.12</t>
  </si>
  <si>
    <t>6.5.12.	DMP SERVICIO DE ASEO EN EL AREA DE CAMPAMENTOS (FAENAS)</t>
  </si>
  <si>
    <t>SERVICIO DE ASEO EN EL AREA DE CAMPAMENTOS (FAENAS)</t>
  </si>
  <si>
    <t>1.2. MOVIMIENTO DE TIERRA</t>
  </si>
  <si>
    <t>1.2.1</t>
  </si>
  <si>
    <t>6.6. DMP EXCAVACIÓN MANUAL EN MATERIAL COMÚN</t>
  </si>
  <si>
    <t>EXCAVACIÓN MANUAL EN MATERIAL COMÚN</t>
  </si>
  <si>
    <t>1.2.2</t>
  </si>
  <si>
    <t>6.7. DMP EXCAVACIÓN MECÁNICA EN MATERIAL COMÚN</t>
  </si>
  <si>
    <t>EXCAVACIÓN MECÁNICA EN MATERIAL COMÚN</t>
  </si>
  <si>
    <t>1.2.3</t>
  </si>
  <si>
    <t>6.8.	DMP EXCAVACIÓN MANUAL EN MATERIAL COMÚN CON NIVEL FREÁTICO. INCLUYE TRANSPORTE A UNA DISTANCIA ≤ A 1KM</t>
  </si>
  <si>
    <t>EXCAVACIÓN MANUAL EN MATERIAL COMÚN CON NIVEL FREÁTICO. INCLUYE TRANSPORTE A UNA DISTANCIA ≤ A 1KM</t>
  </si>
  <si>
    <t>1.2.4</t>
  </si>
  <si>
    <t>6.9. DMP EXCAVACIÓN PARA REPARACIÓN DE PAVIMENTO ASFALTICO EXISTENTE, INCLUYE EL CORTE Y LA REMOCIÓN DE LAS CAPAS ASFÁLTICA SUBYACENTES</t>
  </si>
  <si>
    <t>EXCAVACIÓN PARA REPARACIÓN DE PAVIMENTO ASFALTICO EXISTENTE, INCLUYE EL CORTE Y LA REMOCIÓN DE LAS CAPAS ASFÁLTICA SUBYACENTES</t>
  </si>
  <si>
    <t>1.2.5</t>
  </si>
  <si>
    <t>6.10.	DMP EXCAVACIÓN EN ROCA</t>
  </si>
  <si>
    <t>EXCAVACIÓN EN ROCA</t>
  </si>
  <si>
    <t>1.2.6</t>
  </si>
  <si>
    <t>6.11.	DMP EXCAVACIÓN Y RELLENO COMPENSADO</t>
  </si>
  <si>
    <t>EXCAVACIÓN Y RELLENO COMPENSADO</t>
  </si>
  <si>
    <t>1.2.7</t>
  </si>
  <si>
    <t>6.12.	DMP DEMOLICIÓN MANUAL Y MECÁNICA</t>
  </si>
  <si>
    <t xml:space="preserve">DEMOLICIÓN MANUAL  Y TRITURACIÓN DE ELEMENTOS Y ESTRUCTURAS DE CONCRETO </t>
  </si>
  <si>
    <t>1.2.7A</t>
  </si>
  <si>
    <t xml:space="preserve">DEMOLICIÓN MECÁNICA Y TRITURACIÓN DE ELEMENTOS Y ESTRUCTURAS DE CONCRETO </t>
  </si>
  <si>
    <t>1.2.8</t>
  </si>
  <si>
    <t>6.13.	DMP DEMOLICIÓN MANUAL DE CONCRETO</t>
  </si>
  <si>
    <t>DEMOLICIÓN MANUAL DE CONCRETO</t>
  </si>
  <si>
    <t>1.2.9</t>
  </si>
  <si>
    <t>6.14.	DMP DEMOLICIÓN MECÁNICA DE CONCRETO</t>
  </si>
  <si>
    <t>DEMOLICIÓN MECÁNICA DE CONCRETO</t>
  </si>
  <si>
    <t>1.2.10</t>
  </si>
  <si>
    <t>6.14.	DMP DEMOLICIÓN DE PAVIMENTO FLEXIBLE</t>
  </si>
  <si>
    <t>DEMOLICIÓN DE PAVIMENTO FLEXIBLE</t>
  </si>
  <si>
    <t>1.2.11</t>
  </si>
  <si>
    <t>6.16.	DMP DEMOLICIÓN MUROS EN MAMPOSTERÍA</t>
  </si>
  <si>
    <t>DEMOLICIÓN MUROS EN MAMPOSTERÍA</t>
  </si>
  <si>
    <t>1.2.12</t>
  </si>
  <si>
    <t>6.17.	DMP DESMANTELAMIENTO CERRAMIENTO EN ALAMBRE DE PÚAS</t>
  </si>
  <si>
    <t>DESMANTELAMIENTO CERRAMIENTO EN ALAMBRE DE PÚAS</t>
  </si>
  <si>
    <t>ml</t>
  </si>
  <si>
    <t>1.2.13</t>
  </si>
  <si>
    <t xml:space="preserve">6.18.	DMP ACARREO DE MATERIAL. DISTANCIA &gt; 2.0 km, INCLUYE CARGUE   </t>
  </si>
  <si>
    <t xml:space="preserve">ACARREO DE MATERIAL. DISTANCIA &gt; 2.0 km, INCLUYE CARGUE   </t>
  </si>
  <si>
    <t>m3-Km</t>
  </si>
  <si>
    <t>1.2.14</t>
  </si>
  <si>
    <t>6.19. DMP COMPACTACIÓN MANUAL</t>
  </si>
  <si>
    <t>COMPACTACIÓN MANUAL</t>
  </si>
  <si>
    <t>1.2.15</t>
  </si>
  <si>
    <t>6.20.	DMP RELLENOS</t>
  </si>
  <si>
    <t>RELLENO CON MATERIAL DE EXCAVACIÓN SELECCIONADO</t>
  </si>
  <si>
    <t>1.2.16</t>
  </si>
  <si>
    <t>MATERIAL SELECIONADA PARA  FORMACIÓN Y COMPACTACIÓN DE TERRAPLENES Y RELLENO ESTRUCTURAL  (INCLUYE TRANSPORTE DESDE LAS CANTERAS LICENCIADAS HASTA EL SITIO DE INSTALACIÓN)</t>
  </si>
  <si>
    <t>1.2.17</t>
  </si>
  <si>
    <t>6.21.	DMP RECEBO O MATERIAL DE PRÉSTAMO SELECCIONADO (INCLUYE TRANSPORTE DESDE LAS CANTERAS LICENCIADAS HASTA EL SITIO DE INSTALACIÓN)</t>
  </si>
  <si>
    <t>RECEBO O MATERIAL DE PRÉSTAMO SELECCIONADO (INCLUYE TRANSPORTE DESDE LAS CANTERAS LICENCIADAS HASTA EL SITIO DE INSTALACIÓN)</t>
  </si>
  <si>
    <t>1.2.18</t>
  </si>
  <si>
    <t>6.22.	DMP MATERIAL DE RIO</t>
  </si>
  <si>
    <t>ARENA LAVADA DE RÍO O GRAVILLA O UNA MEZCLA DE ESTOS DOS MATERIALES (INCLUYE TRANSPORTE DESDE LAS CANTERAS LICENCIADAS HASTA EL SITIO DE INSTALACIÓN)</t>
  </si>
  <si>
    <t>1.2.19</t>
  </si>
  <si>
    <t>MATERIAL DE RÍO SELECCIONADO (INCLUYE TRANSPORTE DESDE LAS CANTERAS LICENCIADAS HASTA EL SITIO DE INSTALACIÓN)</t>
  </si>
  <si>
    <t>1.2.20</t>
  </si>
  <si>
    <t>6.23.	DMP MATERIAL GRANULAR, INCLUYE NIVELACION, CONFORMACIÓN Y COMPACTACION (INCLUYE TRANSPORTE DESDE LAS CANTERAS LICENCIADAS HASTA EL SITIO DE INSTALACIÓN)</t>
  </si>
  <si>
    <t>MATERIAL GRANULAR, INCLUYE NIVELACION, CONFORMACIÓN Y COMPACTACION (INCLUYE TRANSPORTE DESDE LAS CANTERAS LICENCIADAS HASTA EL SITIO DE INSTALACIÓN)</t>
  </si>
  <si>
    <t>1.2.21</t>
  </si>
  <si>
    <t>6.24.	DMP GRAVAS BIEN GRADADAS Y TRITURADO (INCLUYE TRANSPORTE DESDE LAS CANTERAS LICENCIADAS HASTA EL SITIO DE INSTALACIÓN)</t>
  </si>
  <si>
    <t>GRAVAS BIEN GRADADAS Y TRITURADO (INCLUYE TRANSPORTE DESDE LAS CANTERAS LICENCIADAS HASTA EL SITIO DE INSTALACIÓN)</t>
  </si>
  <si>
    <t>1.2.21.A</t>
  </si>
  <si>
    <t>TRITURADO DE MÁXIMO 2" (INCLUYE TRANSPORTE DESDE LAS CANTERAS LICENCIADAS HASTA EL SITIO DE INSTALACIÓN)</t>
  </si>
  <si>
    <t>1.2.22</t>
  </si>
  <si>
    <t>6.25.	DMP PIEDRA PARTIDA</t>
  </si>
  <si>
    <t>PIEDRA PARTIDA</t>
  </si>
  <si>
    <t>1.2.23</t>
  </si>
  <si>
    <t>6.26.	DMP PREPARACIÓN DE SUBRASANTE COMPACTACIÓN Y VALORACIÓN DE LA CAPA DE SUBRASANTE</t>
  </si>
  <si>
    <t>PREPARACIÓN DE SUBRASANTE COMPACTACIÓN Y VALORACIÓN DE LA CAPA DE SUBRASANTE DE LOS VIALES. INCLUYENDO LAS PRUEBAS SEGÚN LO PRESCRITO.</t>
  </si>
  <si>
    <t>1.2.24</t>
  </si>
  <si>
    <t>6.27.	DMP MEJORAMIENTO DE LA SUBRASANTE Y CONFORMACIÓN O RECONSTRUCCION DE CUNETAS</t>
  </si>
  <si>
    <t>MEJORAMIENTO DE LA SUBRASANTE Y CONFORMACIÓN O RECONSTRUCCION DE CUNETAS</t>
  </si>
  <si>
    <t>1.2.25</t>
  </si>
  <si>
    <t>6.28.	DMP SUMINISTRO CAL Y CEMENTO</t>
  </si>
  <si>
    <t xml:space="preserve">SUMINISTRO DE CAL HIDRATADA PARA ESTABILIZACIÓN DE SUBRASANTE, SUELOS Y CAPAS GRANULARES </t>
  </si>
  <si>
    <t>kg</t>
  </si>
  <si>
    <t>1.2.25.A</t>
  </si>
  <si>
    <t>SUMINISTRO DE CEMENTO DE BAJAS EMISIONES DE CO2 PARA ESTABILIZACIÓN DE SUBRASANTES, SUELOS, CAPAS GRANULARES Y/O SIMILAR </t>
  </si>
  <si>
    <t>1.2.26</t>
  </si>
  <si>
    <t>6.29.	DMP DISPOSICIONES GENERALES PARA LA EJECUCIÓN DE CAPAS GRANULARES, SUBBASES Y BASES</t>
  </si>
  <si>
    <t>SUBBASE GRANULAR  (INCLUYE TRANSPORTE DESDE LAS CANTERAS LICENCIADAS HASTA EL SITIO DE INSTALACIÓN)</t>
  </si>
  <si>
    <t>1.2.27</t>
  </si>
  <si>
    <t>BASE GRANULAR   (INCLUYE TRANSPORTE DESDE LAS CANTERAS LICENCIADAS HASTA EL SITIO DE INSTALACIÓN)</t>
  </si>
  <si>
    <t>1.2.28</t>
  </si>
  <si>
    <t>6.30.	DMP RECONFORMACIÓN BANCA DE VÍAS Y CONFORMACIÓN DE CUNETAS</t>
  </si>
  <si>
    <t>RECONFORMACIÓN BANCA DE VÍAS Y CONFORMACIÓN DE CUNETAS. INCLUYE MAQUINARIA Y EQUIPOS</t>
  </si>
  <si>
    <t>km</t>
  </si>
  <si>
    <t>1.2.29</t>
  </si>
  <si>
    <t>6.31. DMP RECONFORMACIÓN BANCA DE VÍAS Y DRENAJES (INCLUYE LA MAQUINARIA REQUERIDA PARA RECONFORMACIÓN)</t>
  </si>
  <si>
    <t>RECONFORMACIÓN BANCA DE VÍAS Y DRENAJES (INCLUYE LA MAQUINARIA REQUERIDA PARA RECONFORMACIÓN)</t>
  </si>
  <si>
    <t>1.2.30</t>
  </si>
  <si>
    <t>6.32. DMP ESCARIFICACIÓN DE BASES O SUELOS ESTABILIZADOS Y/O COMPONENTES ASFÁLTICOS</t>
  </si>
  <si>
    <t>ESCARIFICACIÓN DE BASES O SUELOS ESTABILIZADOS Y/O COMPONENTES ASFÁLTICOS</t>
  </si>
  <si>
    <t>1.2.31</t>
  </si>
  <si>
    <t>6.33. DMP ESTABILIZACIÓN CON EMULSIÓN CRL-1 (INCLUYE SELLO EN ARENA - EMULSIÓN)</t>
  </si>
  <si>
    <t>ESTABILIZACIÓN CON EMULSIÓN CRL-1 (INCLUYE SELLO EN ARENA - EMULSIÓN)</t>
  </si>
  <si>
    <t>1.2.32</t>
  </si>
  <si>
    <t>6.34. DMP IMPRIMACIÓN CON EMULSIÓN ASFÁLTICA CRL-1</t>
  </si>
  <si>
    <t>IMPRIMACIÓN CON EMULSIÓN ASFÁLTICA CRL-1</t>
  </si>
  <si>
    <t>1.2.33</t>
  </si>
  <si>
    <t>6.35. DMP MEZCLA DENSA, SLURRY Y PAVIMENTO ASFALTICO</t>
  </si>
  <si>
    <t>SUMINISTRO, EXTENDIDO, NIVELACIÓN Y COMPACTACIÓN DE MEZCLA DENSA EN CALIENTE TIPO 2</t>
  </si>
  <si>
    <t>1.2.34</t>
  </si>
  <si>
    <t xml:space="preserve">PAVIMENTO ASFALTICO PARA BACHEO </t>
  </si>
  <si>
    <t>1.2.35</t>
  </si>
  <si>
    <t>SUMINISTRO E INSTALACIÓN DE SLURRY ASFÁLTICO</t>
  </si>
  <si>
    <t>1.2.36</t>
  </si>
  <si>
    <t>6.36. DMP SUMINISTRO, EXTENDIDO, NIVELACIÓN, TRANSPORTE Y COMPACTACIÓN DE MEZCLA DENSA EN FRIO</t>
  </si>
  <si>
    <t>SUMINISTRO, EXTENDIDO, NIVELACIÓN, TRANSPORTE Y COMPACTACIÓN DE MEZCLA DENSA EN FRIO</t>
  </si>
  <si>
    <t>1.2.37</t>
  </si>
  <si>
    <t>6.37. DMP ESTABILIZACION DE SUELO CEMENTO (No incluye suministro de Cemento)</t>
  </si>
  <si>
    <t>ESTABILIZACION DE SUELO CEMENTO (No incluye suministro de Cemento)</t>
  </si>
  <si>
    <t>1.2.38</t>
  </si>
  <si>
    <t>6.38. DMP SUMINISTRO Y PREPARACIÓN DE CEMENTO PARA BASE TRATADA CON CEMENTO, SUELO CEMENTO Y ESTABILIZACION DE SUB-RASANTE</t>
  </si>
  <si>
    <t>SUMINISTRO Y PREPARACIÓN DE CEMENTO PARA BASE TRATADA CON CEMENTO, SUELO CEMENTO Y ESTABILIZACION DE SUB-RASANTE</t>
  </si>
  <si>
    <t>1.2.39</t>
  </si>
  <si>
    <t>6.39. DMP CUENTAS</t>
  </si>
  <si>
    <t>CUNETA AGUAS LLUVIAS TRAPEZOIDAL EN CONCRETO 2500 PSI (A=80 B=50 H=40 CM</t>
  </si>
  <si>
    <t>1.2.40</t>
  </si>
  <si>
    <t xml:space="preserve">CUNETA AGUAS LLUVIAS TRAPEZOIDAL EN CONCRETO 2500 PSI (A=80 B=50 H=70 CM) </t>
  </si>
  <si>
    <t>1.2.41</t>
  </si>
  <si>
    <t>CUNETA AGUAS LLUVIAS PASA VIA RECTANGULAR EN CONCRETO (C=80 CM D=12")</t>
  </si>
  <si>
    <t>1.2.42</t>
  </si>
  <si>
    <t>6.40. DMP DEFENSA METÁLICA</t>
  </si>
  <si>
    <t>DEFENSA METÁLICA</t>
  </si>
  <si>
    <t>1.2.43</t>
  </si>
  <si>
    <t>6.41. DMP LÍNEAS DE DEMARCACIÓN Y MARCAS VIALES</t>
  </si>
  <si>
    <t>DEMARCACIÓN LÍNEA BLANCA O AMARILLA A=0.12 M (E=15 MILS, ACRÍLICA BASE AGUA. INC. SUMINISTRO Y APLICACIÓN CON EQUIPO. INC. MICRO ESFERAS)</t>
  </si>
  <si>
    <t>1.2.44</t>
  </si>
  <si>
    <t xml:space="preserve">MARCAS VIALES EN PINTURA BLANCA O AMARILLA U OTRO COLOR (E=15 MILS, ACRÍLICA BASE AGUA. INC. SUMINISTRO Y APLICACIÓN CON EQUIPO. INC. MICRO ESFERAS) </t>
  </si>
  <si>
    <t>1.2.45</t>
  </si>
  <si>
    <t>6.42. DMP LIMPIEZA A MANO DE CUNETAS</t>
  </si>
  <si>
    <t>LIMPIEZA A MANO DE CUNETAS</t>
  </si>
  <si>
    <t>1.2.46</t>
  </si>
  <si>
    <t>6.43. DMP LIMPIEZA A MANO DE OBRAS DE DRENAJES TRANSVERSALES</t>
  </si>
  <si>
    <t>LIMPIEZA A MANO DE OBRAS DE DRENAJES TRANSVERSALES</t>
  </si>
  <si>
    <t>1.2.47</t>
  </si>
  <si>
    <t>6.44.	DMP CONFORMACIÓN DE ZODME CON RETROEXCAVADORA O BULLDOZER</t>
  </si>
  <si>
    <t>CONFORMACIÓN DE ZODME CON RETROEXCAVADORA O BULLDOZER INCLUYE LA MAQUINARIA REQUERIDA PARA LA CONFORMACION Y COMPACTACION.</t>
  </si>
  <si>
    <t xml:space="preserve">1.3. SUMINISTRO E INSTALACIÓN DE GEOTEXTILES </t>
  </si>
  <si>
    <t>1.3.1</t>
  </si>
  <si>
    <t>6.45.	DMP SUMINISTRO E INSTALACIÓN DE GEOTEXTILES</t>
  </si>
  <si>
    <t>SUMINISTRO E INSTALACIÓN DE GEOTEXTILES</t>
  </si>
  <si>
    <t>1.3.2</t>
  </si>
  <si>
    <t>6.46.	DMP SUMINISTRO Y CONSTRUCCIÓN DE FILTRO FRANCÉS</t>
  </si>
  <si>
    <t>SUMINISTRO Y CONSTRUCCIÓN DE FILTRO FRANCÉS</t>
  </si>
  <si>
    <t xml:space="preserve">1.4. SUMINISTRO. CONSTRUCCION E INSTALACION DE OBRAS DE PROTECCIÓN </t>
  </si>
  <si>
    <t>1.4.1</t>
  </si>
  <si>
    <t>6.47.	DMP ENROCADOS</t>
  </si>
  <si>
    <t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t>
  </si>
  <si>
    <t>1.4.2</t>
  </si>
  <si>
    <t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t>
  </si>
  <si>
    <t xml:space="preserve">1.5. CONSTRUCCIÓN PARA PREPARACIÓN.  SUMINISTRO E INSTALACION DE ESTRUCTURAS Y OBRAS EN CONCRETO. </t>
  </si>
  <si>
    <t>1.5.1</t>
  </si>
  <si>
    <t>6.48. DMP CONCRETOS</t>
  </si>
  <si>
    <t>CONCRETO ESTRUCTURAL  35 MPa(350 kg/cm2 Ó 5000 psi)</t>
  </si>
  <si>
    <t>1.5.2</t>
  </si>
  <si>
    <t>CONCRETO ESTRUCTURAL  45 MPa(457 kg/cm2 Ó 6500psi)</t>
  </si>
  <si>
    <t>1.5.2.A</t>
  </si>
  <si>
    <t>CONCRETO CLASE  C (280 kg/cm2 Ó 4000 psi) </t>
  </si>
  <si>
    <t>1.5.2.B</t>
  </si>
  <si>
    <r>
      <t>CONCRETO CLASE  D (210 kg/cm2 Ó 3000 psi)</t>
    </r>
    <r>
      <rPr>
        <sz val="9.5"/>
        <color theme="1"/>
        <rFont val="Verdana"/>
        <family val="2"/>
      </rPr>
      <t> </t>
    </r>
  </si>
  <si>
    <t>1.5.2.C</t>
  </si>
  <si>
    <r>
      <t>CONCRETO CLASE  E (175 kg/cm2 Ó 2500 psi)</t>
    </r>
    <r>
      <rPr>
        <sz val="9.5"/>
        <color theme="1"/>
        <rFont val="Verdana"/>
        <family val="2"/>
      </rPr>
      <t> </t>
    </r>
  </si>
  <si>
    <t>1.5.3</t>
  </si>
  <si>
    <t>CONCRETO CLASE F (140 kg/cm2 Ó 2000 psi)</t>
  </si>
  <si>
    <t>1.5.4</t>
  </si>
  <si>
    <t xml:space="preserve">6.49.	DMP GROUT Y  MORTERO AUTOCOMPACTANTE DE ALTA RESISTENCIA C80/95 (EN206-1) </t>
  </si>
  <si>
    <t>GROUT Y  MORTERO AUTOCOMPACTANTE DE ALTA RESISTENCIA C80/95 (EN206-1)</t>
  </si>
  <si>
    <t>lt</t>
  </si>
  <si>
    <t>1.5.5</t>
  </si>
  <si>
    <t>6.50. DMP SUMINISTRO E INSTALACIÓN DE ADITIVO EPÓXICO PARA CONCRETO</t>
  </si>
  <si>
    <t>SUMINISTRO E INSTALACIÓN DE ADITIVO EPÓXICO PARA CONCRETO</t>
  </si>
  <si>
    <t>1.5.6</t>
  </si>
  <si>
    <t>6.51. DMP SUMINISTRO E INSTALACIÓN DE CINTA PVC PARA JUNTAS</t>
  </si>
  <si>
    <t>SUMINISTRO E INSTALACIÓN DE CINTA PVC PARA JUNTAS</t>
  </si>
  <si>
    <t>1.5.7</t>
  </si>
  <si>
    <t>6.52. DMP SUMINISTRO E INSTALACIÓN DE MORTERO FLUIDO PARA SELLO DE FISURAS (3000 psi) INCLUYE EQUIPO Y PERSONAL</t>
  </si>
  <si>
    <t>SUMINISTRO E INSTALACIÓN DE MORTERO FLUIDO PARA SELLO DE FISURAS (3000 psi) INCLUYE EQUIPO Y PERSONAL</t>
  </si>
  <si>
    <t>1.5.8</t>
  </si>
  <si>
    <t>6.53. DMP GROUTING CEMENTOSO</t>
  </si>
  <si>
    <t>GROUTING CEMENTOSO</t>
  </si>
  <si>
    <t>1.5.9</t>
  </si>
  <si>
    <t>6.54. DMP GROUTING EPÓXICO</t>
  </si>
  <si>
    <t>GROUTING EPÓXICO</t>
  </si>
  <si>
    <t>1.5.10</t>
  </si>
  <si>
    <t xml:space="preserve">6.55.	DMP SOFT-SPOT  (EPS) Tipo II (ASM C578) </t>
  </si>
  <si>
    <t>S0FT-SPOT  (EPS) Tipo II (ASM C578)</t>
  </si>
  <si>
    <t>1.5.11</t>
  </si>
  <si>
    <t>6.56.	DMP RECALCE 7 AEROGENERADORES CONSTRUIDOS</t>
  </si>
  <si>
    <t>RECALCE DE CIMENTACIONES AEROGENERADORES EXISTENTES</t>
  </si>
  <si>
    <t>1.6. INSTALACION DE ACEROS DE REFUERZO PARA CONCRETO ESTRUCTURAL</t>
  </si>
  <si>
    <t>1.6.1</t>
  </si>
  <si>
    <t>6.57.	DMP ACEROS</t>
  </si>
  <si>
    <t>ACERO FY:  60000 psi (4.200 kg/cm2)</t>
  </si>
  <si>
    <t>1.6.2</t>
  </si>
  <si>
    <t>ACERO DE REFUERZO CORRUGADO FIGURADO FY: 37.000 PSI (2400KG/CM²)</t>
  </si>
  <si>
    <t>1.6.3</t>
  </si>
  <si>
    <t>MALLA ELECTROSOLDADA 60.000 PSI</t>
  </si>
  <si>
    <t xml:space="preserve">1.7. INSTALACION DE ESTRUCTURAS METÁLICAS5. </t>
  </si>
  <si>
    <t>1.7.1</t>
  </si>
  <si>
    <t>6.58.	DMP MONTAJE Y NIVELACIÓN JAULA DE ANCLAJES</t>
  </si>
  <si>
    <t>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t>
  </si>
  <si>
    <t>8. PISCINA INDUSTRIAL / INSPECCION . REPARACION Y MANTENIMEINTO</t>
  </si>
  <si>
    <t>1.8.1</t>
  </si>
  <si>
    <t>6.59. DMP INSPECCION, REPARACION Y MANTENIMIENTO DE PISCINA INDUSTRIAL</t>
  </si>
  <si>
    <t xml:space="preserve"> INSPECCION, REPARACION Y MANTENIMIENTO DE PISCINA INDUSTRIAL</t>
  </si>
  <si>
    <t>GB</t>
  </si>
  <si>
    <t>9. OBRAS DE DRENAJE</t>
  </si>
  <si>
    <t>1.9.1</t>
  </si>
  <si>
    <t>6.60.    DMP OBRAS DE DRENAJE</t>
  </si>
  <si>
    <t>OBRA DE DRENAJE TRANSVERSAL CON BATERÍA DE 1 MARCOS RECTANGULARES (BOX CULVERT) DE HORMIGÓN ARMADO DE 4,0 M DE ANCHO Y 2,50 METROS DE ALTURA ÚTIL, INCLUIDO EXCAVACIÓN DE LA CAJA QUE REQUIERE EL MARCO, LA NIVELACIÓN, REFINO Y PREPARACIÓN DEL LECHO DE ASIENTO. INCLUSO PARTE PROPORCIONAL DE ALETAS DE HORMIGÓN ARMADO PARA CONTENCIÓN DE TALUDES Y PROTECCIÓN DE ENTRADA Y SALIDA MEDIANTE RASTRILLO DE HORMIGÓN.</t>
  </si>
  <si>
    <t>1.9.2</t>
  </si>
  <si>
    <t>OBRA DE DRENAJE TRANSVERSAL CON BATERÍA DE 2 MARCOS RECTANGULARES (BOX CULVERT) DE HORMIGÓN ARMADO DE 4,0 M DE ANCHO Y 2,50 METROS DE ALTURA ÚTIL, INCLUIDO EXCAVACIÓN DE LA CAJA QUE REQUIERE EL MARCO, LA NIVELACIÓN, REFINO Y PREPARACIÓN DEL LECHO DE ASIENTO. INCLUSO PARTE PROPORCIONAL DE ALETAS DE HORMIGÓN ARMADO PARA CONTENCIÓN DE TALUDES Y PROTECCIÓN DE ENTRADA Y SALIDA MEDIANTE RASTRILLO DE HORMIGÓN.</t>
  </si>
  <si>
    <t>1.9.3</t>
  </si>
  <si>
    <t>OBRA DE DRENAJE TRANSVERSAL CON BATERÍA DE 3 MARCOS RECTANGULARES (BOX CULVERT) DE HORMIGÓN ARMADO DE 4,0 M DE ANCHO Y 2,50 METROS DE ALTURA ÚTIL, INCLUSO EXCAVACIÓN DE LA CAJA QUE REQUIERE EL MARCO, LA NIVELACIÓN, REFINO Y PREPARACIÓN DEL LECHO DE ASIENTO. INCLUSO PARTE PROPORCIONAL DE ALETAS DE HORMIGÓN ARMADO PARA CONTENCIÓN DE TALUDES Y PROTECCIÓN DE ENTRADA Y SALIDA MEDIANTE RASTRILLO DE HORMIGÓN.</t>
  </si>
  <si>
    <t>1.9.4</t>
  </si>
  <si>
    <t>OBRA DE DRENAJE TRANSVERSAL CON BATERÍA DE 2 MARCOS RECTANGULARES (BOX CULVERT) DE HORMIGÓN ARMADO DE 4,8 M DE ANCHO Y 2,50 METROS DE ALTURA ÚTIL, INCLUIDO EXCAVACIÓN DE LA CAJA QUE REQUIERE EL MARCO, LA NIVELACIÓN, REFINO Y PREPARACIÓN DEL LECHO DE ASIENTO. INCLUSO PARTE PROPORCIONAL DE ALETAS DE HORMIGÓN ARMADO PARA CONTENCIÓN DE TALUDES Y PROTECCIÓN DE ENTRADA Y SALIDA MEDIANTE RASTRILLO DE HORMIGÓN.</t>
  </si>
  <si>
    <t>1.9.5</t>
  </si>
  <si>
    <t>OBRA DE DRENAJE TRANSVERSAL CON BATERÍA DE 5 MARCOS RECTANGULARES (BOX CULVERT) DE HORMIGÓN ARMADO DE 4,8 M DE ANCHO Y 2,50 METROS DE ALTURA ÚTIL, INCLUIDO EXCAVACIÓN DE LA CAJA QUE REQUIERE EL MARCO, LA NIVELACIÓN, REFINO Y PREPARACIÓN DEL LECHO DE ASIENTO. INCLUSO PARTE PROPORCIONAL DE ALETAS DE HORMIGÓN ARMADO PARA CONTENCIÓN DE TALUDES Y PROTECCIÓN DE ENTRADA Y SALIDA MEDIANTE RASTRILLO DE HORMIGÓN.</t>
  </si>
  <si>
    <t>1.9.6</t>
  </si>
  <si>
    <t>ODT-OBRA DE DRENAJE TRANSVERSAL CON UNA (1) TUBERÍA EN CONCRETO  Ø1200 MM , INCLUIDO EXCAVACIÓN DE LA CAJA QUE REQUIERE EL MARCO, LA NIVELACIÓN, REFINO Y PREPARACIÓN DEL LECHO DE ASIENTO. INCLUSO PARTE PROPORCIONAL DE ALETAS DE HORMIGÓN ARMADO PARA CONTENCIÓN DE TALUDES Y PROTECCIÓN DE ENTRADA Y SALIDA MEDIANTE RASTRILLO DE HORMIGÓN.</t>
  </si>
  <si>
    <t>1.9.7</t>
  </si>
  <si>
    <t>ODT-OBRA DE DRENAJE TRANSVERSAL CON DOS (2) TUBERÍA EN CONCRETO Ø1200 MM , INCLUIDO EXCAVACIÓN DE LA CAJA QUE REQUIERE EL MARCO, LA NIVELACIÓN, REFINO Y PREPARACIÓN DEL LECHO DE ASIENTO. INCLUSO PARTE PROPORCIONAL DE ALETAS DE HORMIGÓN ARMADO PARA CONTENCIÓN DE TALUDES Y PROTECCIÓN DE ENTRADA Y SALIDA MEDIANTE RASTRILLO DE HORMIGÓN.</t>
  </si>
  <si>
    <t>1.9.8</t>
  </si>
  <si>
    <t>ODT-OBRA DE DRENAJE TRANSVERSAL CON UNA (1) TUBERÍA EN CONCRETO Ø 1500 MM , INCLUIDO EXCAVACIÓN DE LA CAJA QUE REQUIERE EL MARCO, LA NIVELACIÓN, REFINO Y PREPARACIÓN DEL LECHO DE ASIENTO. INCLUSO PARTE PROPORCIONAL DE ALETAS DE HORMIGÓN ARMADO PARA CONTENCIÓN DE TALUDES Y PROTECCIÓN DE ENTRADA Y SALIDA MEDIANTE RASTRILLO DE HORMIGÓN.</t>
  </si>
  <si>
    <t>1.9.9</t>
  </si>
  <si>
    <t>ODT-OBRA DE DRENAJE TRANSVERSAL CON UNA (1) TUBERÍA EN CONCRETO Ø 2000 MM , INCLUIDO EXCAVACIÓN DE LA CAJA QUE REQUIERE EL MARCO, LA NIVELACIÓN, REFINO Y PREPARACIÓN DEL LECHO DE ASIENTO. INCLUSO PARTE PROPORCIONAL DE ALETAS DE HORMIGÓN ARMADO PARA CONTENCIÓN DE TALUDES Y PROTECCIÓN DE ENTRADA Y SALIDA MEDIANTE RASTRILLO DE HORMIGÓN.</t>
  </si>
  <si>
    <t>1.9.10</t>
  </si>
  <si>
    <t>ODT-OBRA DE DRENAJE TRANSVERSAL CON DOS (2) TUBERÍA EN CONCRETO Ø 2000 MM , INCLUIDO EXCAVACIÓN DE LA CAJA QUE REQUIERE EL MARCO, LA NIVELACIÓN, REFINO Y PREPARACIÓN DEL LECHO DE ASIENTO. INCLUSO PARTE PROPORCIONAL DE ALETAS DE HORMIGÓN ARMADO PARA CONTENCIÓN DE TALUDES Y PROTECCIÓN DE ENTRADA Y SALIDA MEDIANTE RASTRILLO DE HORMIGÓN.</t>
  </si>
  <si>
    <t>1.9.11</t>
  </si>
  <si>
    <t>ODT-OBRA DE DRENAJE TRANSVERSAL CON TRES (3) TUBERÍA EN CONCRETO Ø 2000 MM , INCLUIDO EXCAVACIÓN DE LA CAJA QUE REQUIERE EL MARCO, LA NIVELACIÓN, REFINO Y PREPARACIÓN DEL LECHO DE ASIENTO. INCLUSO PARTE PROPORCIONAL DE ALETAS DE HORMIGÓN ARMADO PARA CONTENCIÓN DE TALUDES Y PROTECCIÓN DE ENTRADA Y SALIDA MEDIANTE RASTRILLO DE HORMIGÓN.</t>
  </si>
  <si>
    <t>1.10 SEÑALIZACION Y DEMARCACION VIAL</t>
  </si>
  <si>
    <t>1.10.1</t>
  </si>
  <si>
    <t>6.61.	DMP SEÑALIZACIÓN</t>
  </si>
  <si>
    <t>SUMINISTRO E INSTALACION DE SEÑALIZACION Y DEMARCACION VIAL</t>
  </si>
  <si>
    <t>1.10.1.A</t>
  </si>
  <si>
    <t>6.62 DMP CERCAS DE ALAMBRE DE PÚAS </t>
  </si>
  <si>
    <r>
      <t>CERCA DE ALAMBRE DE PÚAS 5 HILOS. (CON POSTE EN CONCRETO)</t>
    </r>
    <r>
      <rPr>
        <sz val="9.5"/>
        <color theme="1"/>
        <rFont val="Verdana"/>
        <family val="2"/>
      </rPr>
      <t> </t>
    </r>
  </si>
  <si>
    <t>m</t>
  </si>
  <si>
    <t>1.10.1.B</t>
  </si>
  <si>
    <t>CERCA DE ALAMBRE DE PÚAS 5 HILOS. (CON POSTE EN POLIPROPILENO)</t>
  </si>
  <si>
    <t>1.10.1.C</t>
  </si>
  <si>
    <t xml:space="preserve">CERCA DE ALAMBRE DE PÚAS 5 HILOS. (CON POSTE EN POLIPROPILENO REUTILIZADO) </t>
  </si>
  <si>
    <t>1.11 EQUIPOS Y/O HERRAMIENTAS POR LLLAMADO</t>
  </si>
  <si>
    <t>1.11.1</t>
  </si>
  <si>
    <t>6.63.	DMP SUMINISTRO EQUIPOS Y HERRAMIENTAS</t>
  </si>
  <si>
    <t>BULDOZER POTENCIA MINIMA 120HP</t>
  </si>
  <si>
    <t>Día</t>
  </si>
  <si>
    <t>1.11.2</t>
  </si>
  <si>
    <t>MOTO NIVELADORA POTENCIA MINIMA 120HP</t>
  </si>
  <si>
    <t>1.11.3</t>
  </si>
  <si>
    <t>RETROEXCAVADORA POTENCIA MINIMA 130HP</t>
  </si>
  <si>
    <t>1.11.4</t>
  </si>
  <si>
    <t>VIBROCOMPACTADOR PESO MINIMO 10Ton</t>
  </si>
  <si>
    <t>1.11.5</t>
  </si>
  <si>
    <t>VIBROCOMPACTADOR PATA DE CABRA</t>
  </si>
  <si>
    <t>1.11.6</t>
  </si>
  <si>
    <t>MONTACARGAS DIESEL O GAS CAPACIDAD MINIMA 1000 KG. ALTURA MINIMA DE ELEVACIÓN 2.5 M</t>
  </si>
  <si>
    <t>1.11.7</t>
  </si>
  <si>
    <t>CARROTANQUE SENCILLO IRRIGADOR DE AGUA</t>
  </si>
  <si>
    <t>1.11.8</t>
  </si>
  <si>
    <t>CARROTANQUE DOBLETROQUE IRRIGADOR DE AGUA</t>
  </si>
  <si>
    <t>1.11.9</t>
  </si>
  <si>
    <t>RETROEXCAVADORA POTENCIA MINIMA 75HP</t>
  </si>
  <si>
    <t>1.11.10</t>
  </si>
  <si>
    <t>VOLQUETA TIPO SENCILLA CON CAPACIDAD MÍNIMA DE 6 m3</t>
  </si>
  <si>
    <t>1.11.11</t>
  </si>
  <si>
    <t>VOLQUETA TIPO DT CON CAPACIDAD MÍNIMA DE 15 m3</t>
  </si>
  <si>
    <t>1.11.12</t>
  </si>
  <si>
    <t>MOTOBOMBA 4"</t>
  </si>
  <si>
    <t>1.11.13</t>
  </si>
  <si>
    <t>MOTOBOMBA 6"</t>
  </si>
  <si>
    <t>1.11.14</t>
  </si>
  <si>
    <t>CAMA BAJA</t>
  </si>
  <si>
    <t>Hora</t>
  </si>
  <si>
    <t>1.11.15</t>
  </si>
  <si>
    <t xml:space="preserve">ALQUILER DE ANDAMIOS CERTIFICADOS </t>
  </si>
  <si>
    <t>m3-día</t>
  </si>
  <si>
    <t>1.11.16</t>
  </si>
  <si>
    <t>TRANSPORTE ARMADO Y DESARMADO DE ANDAMIOS CERTIFICADOS</t>
  </si>
  <si>
    <t>1.11.17</t>
  </si>
  <si>
    <t xml:space="preserve">6.64.	DMP EQUIPO PARA MANTENIMIENTO DE VIAS TIPO 1. </t>
  </si>
  <si>
    <t xml:space="preserve">EQUIPO PARA MANTENIMIENTO DE VIAS TIPO 1. </t>
  </si>
  <si>
    <t>mes</t>
  </si>
  <si>
    <t>1.12 SUMINISTRO DE PERSONAL POR LLAMADO</t>
  </si>
  <si>
    <t>1.12.1</t>
  </si>
  <si>
    <t>6.66.	DMP SUMINISTRO DE PERSONAL</t>
  </si>
  <si>
    <t>SUPERVISOR CIVIL</t>
  </si>
  <si>
    <t>1.12.2</t>
  </si>
  <si>
    <t xml:space="preserve">OFICIAL DE CONSTRUCCIÓN </t>
  </si>
  <si>
    <t>1.12.3</t>
  </si>
  <si>
    <t>AYUDANTE DE CONSTRUCCIÓN (OBRERO RASO)</t>
  </si>
  <si>
    <t>1.12.4</t>
  </si>
  <si>
    <t>6.67.	DMP SUMINISTRO COMISIÓN TOPOGRÁFICA</t>
  </si>
  <si>
    <t>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t>
  </si>
  <si>
    <t>Mes</t>
  </si>
  <si>
    <t>1.12.5</t>
  </si>
  <si>
    <t>6.116.	DMP GUIA ACCESO COMUNITARIO</t>
  </si>
  <si>
    <t>Guía de Acceso a Territorio Indígena</t>
  </si>
  <si>
    <t>1.12.6</t>
  </si>
  <si>
    <t>6.117.	DMP AUXILIAR DE TRÁNSITO PARA CONTROL EN VÍAS</t>
  </si>
  <si>
    <t>Paletero para contol y apoyo transito en vías</t>
  </si>
  <si>
    <t>1.13 CONSTRUCCION DE TORRE METEROLOGICA</t>
  </si>
  <si>
    <t>1.13.1</t>
  </si>
  <si>
    <t xml:space="preserve">6.68.	DMP SUMINISTRO, CONSTRUCCIÓN Y MONTAJE DE ESTRUCTURA DE ESTACIÓN METEOROLOGICA (INCLUYE EQUIPOS) </t>
  </si>
  <si>
    <t>SUMINISTRO, CONSTRUCCIÓN Y MONTAJE DE ESTRUCTURA DE ESTACIÓN METEOROLOGICA (INCLUYE EQUIPOS)</t>
  </si>
  <si>
    <t>1.14 OTRAS ACTIVIDADES</t>
  </si>
  <si>
    <t>1.14.1</t>
  </si>
  <si>
    <t>6.65.	DMP BATIMETRIA</t>
  </si>
  <si>
    <t>BATIMETRIA</t>
  </si>
  <si>
    <t>1.14.2</t>
  </si>
  <si>
    <t>6.100. DMP GAVIONES</t>
  </si>
  <si>
    <t>GAVIONES</t>
  </si>
  <si>
    <t>1.14.3</t>
  </si>
  <si>
    <t>6.101. DMP CORTACORRIENTE EN PIEDRA PEGADA TIPO I (CONCRETO DE 2.500 PSI)</t>
  </si>
  <si>
    <t>CORTACORRIENTE EN PIEDRA PEGADA TIPO I (CONCRETO DE 2.500 PSI)</t>
  </si>
  <si>
    <t>1.14.4</t>
  </si>
  <si>
    <t>6.102. DMP SUMINISTRO E INSTALACIÓN DE SACOS DE RELLENO, INCLUYE RELLENO</t>
  </si>
  <si>
    <t>SUMINISTRO E INSTALACIÓN DE SACOS DE RELLENO, INCLUYE RELLENO</t>
  </si>
  <si>
    <t>1.14.5</t>
  </si>
  <si>
    <t>6.103. DMP SUMINISTRO E INSTALACIÓN DE SACOS RELLENOS CON SUELO CEMENTO RELACIÓN 8:1</t>
  </si>
  <si>
    <t>SUMINISTRO E INSTALACIÓN DE SACOS RELLENOS CON SUELO CEMENTO RELACIÓN 8:1</t>
  </si>
  <si>
    <t>1.14.6</t>
  </si>
  <si>
    <t>6.104. DMP EMPRADIZACIÓN</t>
  </si>
  <si>
    <t xml:space="preserve">EMPRADIZACIÓN CON CESPEDÓN CONTINUO </t>
  </si>
  <si>
    <t>1.14.7</t>
  </si>
  <si>
    <t xml:space="preserve">EMPRADIZACION CON ESTOLÓN </t>
  </si>
  <si>
    <t>1.14.8</t>
  </si>
  <si>
    <t>SEMILLA AL VOLEO</t>
  </si>
  <si>
    <t>1.14.9</t>
  </si>
  <si>
    <t>6.105. DMP REVEGETALIZACION CON ESPECIES ARBOREAS NATIVAS</t>
  </si>
  <si>
    <t>REVEGETALIZACION CON ESPECIES ARBOREAS NATIVAS</t>
  </si>
  <si>
    <t>1.14.10</t>
  </si>
  <si>
    <t>6.106. DMP SUMINISTRO E INSTALACION DE GEOBOLSAS, INCLUYE RELLENO</t>
  </si>
  <si>
    <t>SUMINISTRO E INSTALACION DE GEOBOLSAS, INCLUYE RELLENO</t>
  </si>
  <si>
    <t>1.14.11</t>
  </si>
  <si>
    <t>6.107. DMP MONITOREOS DE AGUA</t>
  </si>
  <si>
    <t xml:space="preserve">MONITOREO FÍSICO-QUÍMICO DE AGUA </t>
  </si>
  <si>
    <t>1.14.12</t>
  </si>
  <si>
    <t xml:space="preserve">MONITOREO HIDROBIOLÓGICO DE AGUA </t>
  </si>
  <si>
    <t>1.14.13</t>
  </si>
  <si>
    <t>6.108. DMP SUMINISTRO E INSTALACIÓN DE PASA FAUNAS</t>
  </si>
  <si>
    <t>SUMINISTRO E INSTALACIÓN DE PASA FAUNAS</t>
  </si>
  <si>
    <t>1.14.14</t>
  </si>
  <si>
    <t>6.109. DMP CONSTRUCCIÓN TRINCHOS</t>
  </si>
  <si>
    <t xml:space="preserve">CONSTRUCCIÓN DE TRINCHO TIPO A </t>
  </si>
  <si>
    <t>1.14.15</t>
  </si>
  <si>
    <t>CONSTRUCCIÓN TRINCHO TIPO C</t>
  </si>
  <si>
    <t>1.14.16</t>
  </si>
  <si>
    <t>6.110. DMP SUMINISTRO Y CONSTRUCCIÓN DE BARRERAS CON GEOTEXTIL</t>
  </si>
  <si>
    <t>SUMINISTRO Y CONSTRUCCIÓN DE BARRERAS CON GEOTEXTIL</t>
  </si>
  <si>
    <t>1.14.17</t>
  </si>
  <si>
    <t>6.111. DMP SUMINISTRO E INSTALACIÓN TUBERÍA EN CONCRETO REFORZADO</t>
  </si>
  <si>
    <t xml:space="preserve">SUMINISTRO E INSTALACIÓN DE TUBERÍA  36” </t>
  </si>
  <si>
    <t>1.14.18</t>
  </si>
  <si>
    <t xml:space="preserve">SUMINISTRO E INSTALACIÓN DE TUBERÍA  48” </t>
  </si>
  <si>
    <t>1.14.19</t>
  </si>
  <si>
    <t xml:space="preserve">SUMINISTRO E INSTALACIÓN DE TUBERÍA  60” </t>
  </si>
  <si>
    <t>1.14.20</t>
  </si>
  <si>
    <t>6.112. DMP SUMINISTRO E HINCADO DE PILOTES</t>
  </si>
  <si>
    <t xml:space="preserve">SUMINISTRO E HINCADO DE PILOTES D=6” (incluye la punta de lápiz) </t>
  </si>
  <si>
    <t>1.14.21</t>
  </si>
  <si>
    <t xml:space="preserve">SUMINISTRO E HINCADO DE TUBERÍA EN DIÁMETRO 3” HASTA 4" PARA SOPORTES EN TUBERÍA CON RETRO Y USO DE MARTILLO NEUMÁTICO (INCLUYE PUNTA DE LÁPIZ) </t>
  </si>
  <si>
    <t>1.14.22</t>
  </si>
  <si>
    <t>6.113. DMP SUMINISTRO E INSTALACIÓN QUIEBRAPATAS</t>
  </si>
  <si>
    <t>SUMINISTRO E INSTALACIÓN QUIEBRAPATAS</t>
  </si>
  <si>
    <t>1.14.23</t>
  </si>
  <si>
    <t xml:space="preserve">6.114.	DMP PROSPECCIÓN, PERFORACIÓN, COMPLETAMIENTO Y PUESTA EN FUNCIONAMIENTO POZO AGUA HASTA 110 m </t>
  </si>
  <si>
    <t>PROSPECCIÓN, PERFORACIÓN, COMPLETAMIENTO Y PUESTA EN FUNCIONAMIENTO POZO AGUA HASTA 40 m</t>
  </si>
  <si>
    <t>1.14.24</t>
  </si>
  <si>
    <t xml:space="preserve">6.116.	DMP PROSPECCIÓN, PERFORACIÓN, COMPLETAMIENTO Y PUESTA EN FUNCIONAMIENTO POZO AGUA HASTA 110 m </t>
  </si>
  <si>
    <t>PROSPECCIÓN, PERFORACIÓN, COMPLETAMIENTO Y PUESTA EN FUNCIONAMIENTO POZO AGUA HASTA 110 m </t>
  </si>
  <si>
    <t>2. OBRAS ELECTRICAS</t>
  </si>
  <si>
    <t>2.1 CANALIZACIONES</t>
  </si>
  <si>
    <t>2.1.1</t>
  </si>
  <si>
    <t>6.69.	DMP DESBROCE PARA ZANJAS ELECTRICAS &amp; COMUNICACIONES</t>
  </si>
  <si>
    <t>DESBROCE PARA ZANJAS ELECTRICAS &amp; COMUNICACIONES</t>
  </si>
  <si>
    <t>ML</t>
  </si>
  <si>
    <t>2.1.2</t>
  </si>
  <si>
    <t>6.70.	DMP ZANJAS DE MT Y BT</t>
  </si>
  <si>
    <t>ZANJAS MT 0.47 m</t>
  </si>
  <si>
    <t>2.1.3</t>
  </si>
  <si>
    <t>ZANJAS MT 0.79 m</t>
  </si>
  <si>
    <t>2.1.4</t>
  </si>
  <si>
    <t>ZANJAS MT 1.11 m</t>
  </si>
  <si>
    <t>2.1.5</t>
  </si>
  <si>
    <t>ZANJAS MT 1.43 m</t>
  </si>
  <si>
    <t>2.1.6</t>
  </si>
  <si>
    <t>ZANJAS MT 2.20 m</t>
  </si>
  <si>
    <t>2.1.7</t>
  </si>
  <si>
    <t>ZANJAS MT 2.80 m</t>
  </si>
  <si>
    <t>2.1.8</t>
  </si>
  <si>
    <t>ZANJAS MT 5.80 m</t>
  </si>
  <si>
    <t>2.1.9</t>
  </si>
  <si>
    <t>ZANJAS MT 6.00 m</t>
  </si>
  <si>
    <t>2.1.10</t>
  </si>
  <si>
    <t>ZANJAS MT 7.10 m</t>
  </si>
  <si>
    <t>2.1.11</t>
  </si>
  <si>
    <t>ZANJAS BT 0.45 m</t>
  </si>
  <si>
    <t>2.1.12</t>
  </si>
  <si>
    <t xml:space="preserve"> 6.71.	DMP ZANJAS DE MT (INCLUYE HORMIGÓN)</t>
  </si>
  <si>
    <t>ZANJAS MT 0.60 m (incluye hormigon)</t>
  </si>
  <si>
    <t>2.1.13</t>
  </si>
  <si>
    <t>ZANJAS MT 0.90 m (incluye hormigon)</t>
  </si>
  <si>
    <t>2.1.14</t>
  </si>
  <si>
    <t>ZANJAS MT 3.85 m (incluye hormigon)</t>
  </si>
  <si>
    <t>2.1.15</t>
  </si>
  <si>
    <t>ZANJAS MT 6.20 m (incluye hormigon)</t>
  </si>
  <si>
    <t>2.1.16</t>
  </si>
  <si>
    <t>ZANJAS MT 7.00 m (incluye hormigon)</t>
  </si>
  <si>
    <t>2.1.17</t>
  </si>
  <si>
    <t>6.72.	DMP HITOS DE HORMIGÓN</t>
  </si>
  <si>
    <t xml:space="preserve">HITOS DE HORMIGÓN  </t>
  </si>
  <si>
    <t>2.2. CAJAS ELECTRICAS MT / COMUNICACIONES</t>
  </si>
  <si>
    <t>2.2.1</t>
  </si>
  <si>
    <t>6.73.	DMP ARQUETA EN HORMIGON PARA MEDIA TENSION – EMPALME CON ACOPLE</t>
  </si>
  <si>
    <t>ARQUETA EN HORMIGON PARA MEDIA TENSION  - EMPALMES CON ACOPLE</t>
  </si>
  <si>
    <t>2.2.2</t>
  </si>
  <si>
    <t>6.74.	DMP ARQUETA EN HORMIGON PARA MEDIA TENSION – EMPALME CADA 500M</t>
  </si>
  <si>
    <t>ARQUETA EN HORMIGON PARA MEDIA TENSION - EMPALMES (500 MT)</t>
  </si>
  <si>
    <t>2.2.3</t>
  </si>
  <si>
    <t>6.75.	DMP ARQUETA EN POLIPROPILENO</t>
  </si>
  <si>
    <t>ARQUETA EN POLIPROPILENO</t>
  </si>
  <si>
    <t xml:space="preserve">2.3. TUBERIA </t>
  </si>
  <si>
    <t>2.3.1</t>
  </si>
  <si>
    <t xml:space="preserve">
6.76.	DMP INSTALACIÓN TUBERÍA CONDUIT PVC</t>
  </si>
  <si>
    <t>INSTALACION DE TUBERIA PVC TIPO TDP Y/O CORRUGADA TIPO PEAD-HDPE  - 50mm</t>
  </si>
  <si>
    <t>2.3.2</t>
  </si>
  <si>
    <t>INSTALACION DE TUBERIA PVC TIPO TDP Y/O CORRUGADA TIPO PEAD-HDPE - 90mm</t>
  </si>
  <si>
    <t>2.3.3</t>
  </si>
  <si>
    <t>INSTALACION DE TUBERIA PVC TIPO TDP  Y/O CORRUGADA TIPO PEAD-HDPE - 200mm</t>
  </si>
  <si>
    <t>2.4. CABLES MT</t>
  </si>
  <si>
    <t>2.4.1</t>
  </si>
  <si>
    <t xml:space="preserve">6.77.	DMP CABLEADO DE FUERZA MT/BT </t>
  </si>
  <si>
    <t>INSTALACIÓN DE CABLE MONOPOLAR DE AL, CON AISLAMIENTO XLPEE-TR 20/34,5(37,95)  kV 1x240 mm2</t>
  </si>
  <si>
    <t>2.4.2</t>
  </si>
  <si>
    <t>INSTALACIÓN DE CABLE MONOPOLAR DE AL, CON AISLAMIENTO XLPEE-TR 20/34,5(37,95)  kV 1x400 mm2</t>
  </si>
  <si>
    <t>2.4.3</t>
  </si>
  <si>
    <t>INSTALACIÓN DE CABLE MONOPOLAR DE AL, CON AISLAMIENTO XLPEE-TR 20/34,5(37,95)  kV 1x630 mm2</t>
  </si>
  <si>
    <t>2.5. CABLES BT</t>
  </si>
  <si>
    <t>SUMINITRO E INSTALACIÓN DE CABLE DE CU, XLPE 1.000 V 4x1x50mm2</t>
  </si>
  <si>
    <t>2.6. CABLES DESNUDOS</t>
  </si>
  <si>
    <t>2.6.1</t>
  </si>
  <si>
    <t xml:space="preserve">INSTALACIÓN DE CABLE DE COBRE TRENZADO DESNUDO DE 50 mm2 </t>
  </si>
  <si>
    <t>2.6.2</t>
  </si>
  <si>
    <t xml:space="preserve">SUMINISTRO DE CABLE DE COBRE TRENZADO DESNUDO DE 50 mm2 </t>
  </si>
  <si>
    <t>2.7. SISTEMA DE PUESTA A TIERRA</t>
  </si>
  <si>
    <t>2.7.1</t>
  </si>
  <si>
    <t>6.78.	DMP SISTEMA DE PUESTA A TIERRA</t>
  </si>
  <si>
    <t>SUMINISTRO E INSTALACIÓN DE PLATINA</t>
  </si>
  <si>
    <t>2.7.2</t>
  </si>
  <si>
    <t>SUMINISTRO E INSTALACIÓN DE VARILLA</t>
  </si>
  <si>
    <t>2.7.3</t>
  </si>
  <si>
    <t>SUMINISTRO E INSTALACION ARQUETA DE HORMIGON CON TAPA</t>
  </si>
  <si>
    <t>2.7.4</t>
  </si>
  <si>
    <t>SUMINISTRO E INSTALACIÓN DE ARQUETA PARA INSPECCIÓN DE PICAS EN PUESTA A TIERRA SIN FONDO</t>
  </si>
  <si>
    <t>2.7.5</t>
  </si>
  <si>
    <t>SUMINISTRO E INSTALACIÓN DE SOLDADURA EXOTERMICA</t>
  </si>
  <si>
    <t>2.7.6</t>
  </si>
  <si>
    <t>SUMINISTRO E INSTALACIÓN DE GRAPA DE ALEACIÓN RICA EN COBRE (LATÓN) MODELO KPD</t>
  </si>
  <si>
    <t>2.7.7</t>
  </si>
  <si>
    <t>SUMINISTRO E INSTALACIÓN DE GRAPA DE ALEACIÓN RICA EN COBRE (LATÓN) MODELO KZ</t>
  </si>
  <si>
    <t>2.8.  PREMOLDEADOS  Y/O EMPALMES EN MT</t>
  </si>
  <si>
    <t>2.8.1</t>
  </si>
  <si>
    <t>6.79.	DMP INSTALACIÓN DE PREMOLDEADOS MT</t>
  </si>
  <si>
    <t>INSTALACIÓN DE EMPALMES PARA CABLE DE AL UNIPOLAR XLPE-TR 20/34,5 (37,95) KV ENTRE 70 - 240mm2.</t>
  </si>
  <si>
    <t>2.8.2</t>
  </si>
  <si>
    <t>INSTALACIÓN DE EMPALMES PARA CABLE DE AL UNIPOLAR XLPE-TR 20/34,5 (37,95) KV ENTRE 240 – 400mm2.</t>
  </si>
  <si>
    <t>2.8.3</t>
  </si>
  <si>
    <t>INSTALACIÓN DE EMPALMES PARA CABLE DE AL UNIPOLAR XLPE-TR 20/34,5 (37,95) KV ENTRE 400 – 630mm2</t>
  </si>
  <si>
    <t>2.8.4</t>
  </si>
  <si>
    <t>INSTALACIÓN DE BOTELLA TERMINAL UNIPOLAR TIPO TEE (INTERFAZ TIPO C) INTERIOR MT ATORNILLABLE DE GOMA DE SILICONA PARA CONDUCTOR TIPO XLPE-TR 20/34,5(37,95) KV 240mm2</t>
  </si>
  <si>
    <t>2.8.5</t>
  </si>
  <si>
    <t>INSTALACIÓN DE BOTELLA TERMINAL UNIPOLAR TIPO TEE (INTERFAZ TIPO C) INTERIOR MT ATORNILLABLE DE GOMA DE SILICONA PARA CONDUCTOR TIPO XLPE-TR 20/34,5(37,95) KV 400mm2</t>
  </si>
  <si>
    <t>2.8.6</t>
  </si>
  <si>
    <t>INSTALACIÓN DE BOTELLA TERMINAL UNIPOLAR TIPO TEE (INTERFAZ TIPO C) INTERIOR MT ATORNILLABLE DE GOMA DE SILICONA PARA CONDUCTOR TIPO XLPE-TR 20/34,5(37,95) KV 630mm2</t>
  </si>
  <si>
    <t>2.8.7</t>
  </si>
  <si>
    <t>SUMINISTRO E INSTALACIÓN DE TERMINALES DE BOTELLAS TIPO TEE CON ACOPLAMIENTO PARA CABLE XLPE-TR.</t>
  </si>
  <si>
    <t>2.9. CERTIFICACIÓN RETIE</t>
  </si>
  <si>
    <t>2.9.1</t>
  </si>
  <si>
    <t>6.80.	DMP CERTIFICACION RETIE</t>
  </si>
  <si>
    <t>CERTIFICACION RETIE</t>
  </si>
  <si>
    <t>2.10. PRUEBAS ELECTRICAS</t>
  </si>
  <si>
    <t>2.10.1</t>
  </si>
  <si>
    <t>6.81.	DMP PRUEBAS ELÉCTRICAS</t>
  </si>
  <si>
    <t>PRUEBAS ELECTRICAS CABLE MEDIA TENSION</t>
  </si>
  <si>
    <t>2.10.2</t>
  </si>
  <si>
    <t>PRUEBAS DE TENSIÓN Y CONTACTO</t>
  </si>
  <si>
    <t>2.10.3</t>
  </si>
  <si>
    <t>PRUEBAS DE RESISTENCIA DE PUESTA A TIERRA</t>
  </si>
  <si>
    <t>2.10.4</t>
  </si>
  <si>
    <t>6.82.	DMP MONTAJE TABLEROS</t>
  </si>
  <si>
    <t>TABLERO DE POTENCIA EN TORRE METEOROLOGICA</t>
  </si>
  <si>
    <t>2.10.5</t>
  </si>
  <si>
    <t>GABINETE DE FIBRA OPTICA EN TORRE METEOROLOGICA</t>
  </si>
  <si>
    <t>2.11.  SUMINISTROS Y/O ALQUILER POR LLAMADO</t>
  </si>
  <si>
    <t>2.11.1</t>
  </si>
  <si>
    <t>6.83.	DMP SUMINISTRO DE PERSONAL A SOLICITUD</t>
  </si>
  <si>
    <t>TECNICO ELECTRICISTA</t>
  </si>
  <si>
    <t>2.11.2</t>
  </si>
  <si>
    <t>AYUDANTE ELECTRICISTA</t>
  </si>
  <si>
    <t>2.11.3</t>
  </si>
  <si>
    <t>LINIERO</t>
  </si>
  <si>
    <t>2.12. SUMINISTROS DE MATERIALES</t>
  </si>
  <si>
    <t>2.12.1</t>
  </si>
  <si>
    <t>6.84.	DMP SUMINISTRO DE CABLE MT</t>
  </si>
  <si>
    <t>SUMINISTRO DE CABLE MONOPOLAR DE AL, CON AISLAMIENTO XLPEE-TR 20/34,5(37,95)  kV 1x240 mm2</t>
  </si>
  <si>
    <t>2.12.2</t>
  </si>
  <si>
    <t>SUMINISTRO DE CABLE MONOPOLAR DE AL, CON AISLAMIENTO XLPEE-TR 20/34,5(37,95)  kV 1x400 mm2</t>
  </si>
  <si>
    <t>2.12.3</t>
  </si>
  <si>
    <t>SUMINISTRO DE CABLE MONOPOLAR DE AL, CON AISLAMIENTO XLPEE-TR 20/34,5(37,95)  kV 1x630 mm2</t>
  </si>
  <si>
    <t>2.12.4</t>
  </si>
  <si>
    <t>6.85.	DMP SUMINISTRO DE PREMOLDEADOS MT</t>
  </si>
  <si>
    <t>SUMINISTRO DE EMPALMES PARA CABLE DE AL UNIPOLAR XLPE-TR 20/34,5 (37,95) KV ENTRE 70 - 240mm2.</t>
  </si>
  <si>
    <t>Juego</t>
  </si>
  <si>
    <t>2.12.5</t>
  </si>
  <si>
    <t>SUMINISTRO DE EMPALMES PARA CABLE DE AL UNIPOLAR XLPE-TR 20/34,5 (37,95) KV ENTRE 240 – 400mm2.</t>
  </si>
  <si>
    <t>2.12.6</t>
  </si>
  <si>
    <t>SUMINISTRO DE EMPALMES PARA CABLE DE AL UNIPOLAR XLPE-TR 20/34,5 (37,95) KV ENTRE 400 – 630mm2</t>
  </si>
  <si>
    <t>2.12.7</t>
  </si>
  <si>
    <t>SUMINISTRO DE BOTELLA TERMINAL UNIPOLAR TIPO TEE (INTERFAZ TIPO C) INTERIOR MT ATORNILLABLE DE GOMA DE SILICONA PARA CONDUCTOR TIPO XLPE-TR 20/34,5(37,95) KV 240mm2</t>
  </si>
  <si>
    <t>2.12.8</t>
  </si>
  <si>
    <t>SUMINISTRO DE BOTELLA TERMINAL UNIPOLAR TIPO TEE (INTERFAZ TIPO C) INTERIOR MT ATORNILLABLE DE GOMA DE SILICONA PARA CONDUCTOR TIPO XLPE-TR 20/34,5(37,95) KV 400mm2</t>
  </si>
  <si>
    <t>2.12.9</t>
  </si>
  <si>
    <t>SUMINISTRO DE BOTELLA TERMINAL UNIPOLAR TIPO TEE (INTERFAZ TIPO C) INTERIOR MT ATORNILLABLE DE GOMA DE SILICONA PARA CONDUCTOR TIPO XLPE-TR 20/34,5(37,95) KV 630mm2</t>
  </si>
  <si>
    <t>2.12.10</t>
  </si>
  <si>
    <t>6.86.	DMP SUMIINISTRO TUBERIA CONDUIT PVC</t>
  </si>
  <si>
    <t>SUMINISTRO DE TUBERIA PVC TIPO DP Y/O CORRUGADA TIPO PEAD-HDPE  - 50mm</t>
  </si>
  <si>
    <t>2.12.11</t>
  </si>
  <si>
    <t>SUMINISTRO DE TUBERIA PVC TIPO DP Y/O CORRUGADA TIPO PEAD-HDPE - 90mm</t>
  </si>
  <si>
    <t>2.12.12</t>
  </si>
  <si>
    <t>SUMINISTRO DE TUBERIA PVC TIPO DP  Y/O CORRUGADA TIPO PEAD-HDPE - 200mm</t>
  </si>
  <si>
    <t>2.13. GENERALES</t>
  </si>
  <si>
    <t>2.13.1</t>
  </si>
  <si>
    <t>6.97.	DMP DIAGNÓSTICO INSTALACIONES ELÉCTRICAS</t>
  </si>
  <si>
    <t>Diagnóstico instalacion electricas</t>
  </si>
  <si>
    <t>2.13.2</t>
  </si>
  <si>
    <t>6.98.	DMP REVISIÓN PLANOS ELÉCTRICOS</t>
  </si>
  <si>
    <t>Revisión planos electricos (Requerimientos RETIE)</t>
  </si>
  <si>
    <t>2.13.3</t>
  </si>
  <si>
    <t>6.99.	DMP SISTEMA DE MONITOREO CCTV</t>
  </si>
  <si>
    <t>SISTEMA DE MONITOREO REMOTO CCTV</t>
  </si>
  <si>
    <t>INS</t>
  </si>
  <si>
    <t>3. OBRAS CONTROL &amp; COMUNICACIONES</t>
  </si>
  <si>
    <t>3.1.  FIBRA OPTICA</t>
  </si>
  <si>
    <t>3.1.1</t>
  </si>
  <si>
    <t>6.87.	DMP INSTALACIÓN DE FIBRA ÓPTICA</t>
  </si>
  <si>
    <t xml:space="preserve">INSTALACIÓN DE FIBRA ÓPTICA </t>
  </si>
  <si>
    <t>3.1.2</t>
  </si>
  <si>
    <t>6.88.	DMP SUMINISTRO DE FIBRA ÓPTICA</t>
  </si>
  <si>
    <t xml:space="preserve">SUMINISTRO DE FIBRA ÓPTICA </t>
  </si>
  <si>
    <t>3.1.3</t>
  </si>
  <si>
    <t>6.89.	DMP DESMANTELAMIENTO DE FIBRA ÓPTICA</t>
  </si>
  <si>
    <t>DESMANTELAMIENTO DE FIBRA ÓPTICA</t>
  </si>
  <si>
    <t>3.1.4</t>
  </si>
  <si>
    <t>6.90.	DMP CONECTORIZACIÓN</t>
  </si>
  <si>
    <t xml:space="preserve">CONECTORIZACIÓN </t>
  </si>
  <si>
    <t>3.1.5</t>
  </si>
  <si>
    <t>6.91.	DMP CAJAS DE EMPALME (MUFLAS) PARA CONECTORIZACIÓN</t>
  </si>
  <si>
    <t xml:space="preserve">CAJAS DE EMPALME (MUFLAS) PARA  CONECTORIZACIÓN </t>
  </si>
  <si>
    <t>3.1.6</t>
  </si>
  <si>
    <t>6.92.	DMP ODF – PATCH PANEL PARA CONECTORIZACIÓN</t>
  </si>
  <si>
    <t xml:space="preserve">ODF – PATCH PANEL PARA CONECTORIZACIÓN </t>
  </si>
  <si>
    <t>3.1.7</t>
  </si>
  <si>
    <t>6.93.	DMP EMPALMES/ FUSIONES DE FIBRA ÓPTICA</t>
  </si>
  <si>
    <t>EMPALMES/FUSIONES DE FIBRA ÓPTICA</t>
  </si>
  <si>
    <t>3.1.8</t>
  </si>
  <si>
    <t>6.94.	DMP MARQUILLADO</t>
  </si>
  <si>
    <t>MARQUILLADO</t>
  </si>
  <si>
    <t>3.1.9</t>
  </si>
  <si>
    <t>6.95.	DMP CERTIFICACIÓN DE FIBRAS</t>
  </si>
  <si>
    <t xml:space="preserve">CERTIFICACIÓN DE FIBRAS </t>
  </si>
  <si>
    <t>3.1.10</t>
  </si>
  <si>
    <t>6.96.	DMP SUMINISTROS ESTACIÓN METEOROLÓGICA</t>
  </si>
  <si>
    <t xml:space="preserve">SUMINISTRO INSTRUMENTOS, CABLES, CONEXIONES Y EQUIPOS DE ESTACIÓN METEREOLÓGICA </t>
  </si>
  <si>
    <t>Total Costo Directo</t>
  </si>
  <si>
    <t>Total contratos</t>
  </si>
  <si>
    <t>UNIDAD DE MEDIDA</t>
  </si>
  <si>
    <t>CANTIDAD</t>
  </si>
  <si>
    <t>PRECIO UNITARIO (COP)</t>
  </si>
  <si>
    <t>VR. TOTAL (COP)</t>
  </si>
  <si>
    <t>Costo con AIU</t>
  </si>
  <si>
    <t>ODS02_IIWAKAI</t>
  </si>
  <si>
    <t>357 días</t>
  </si>
  <si>
    <t xml:space="preserve">   HITO 1: ACTA DE INICIO</t>
  </si>
  <si>
    <t xml:space="preserve">   PRELIMINARES GENERALES </t>
  </si>
  <si>
    <t xml:space="preserve">      ENTREGA DE DOCUMENTOS HABILITADORES</t>
  </si>
  <si>
    <t xml:space="preserve">      ENTREGA DE DOCUMENTACIÓN DE EJECUCION DEL PROYECTO</t>
  </si>
  <si>
    <t xml:space="preserve">      REVISIÓN Y RECEPCIÓN DE INGENIERIA</t>
  </si>
  <si>
    <t xml:space="preserve">   SOCIALIZACIÓN CON COMUNIDADES </t>
  </si>
  <si>
    <t xml:space="preserve">      REUNIONES RIO PATAJATAMA</t>
  </si>
  <si>
    <t xml:space="preserve">      REUNIONES RIO ROMANA</t>
  </si>
  <si>
    <t xml:space="preserve">      REUNIONES RIO UTKAP</t>
  </si>
  <si>
    <t xml:space="preserve">      REUNIONES RIO CALINCHON</t>
  </si>
  <si>
    <t xml:space="preserve">      REUNIONES RIO CAÑAVERAL</t>
  </si>
  <si>
    <t xml:space="preserve">      REUNIONES RIO KAMUSHIPA</t>
  </si>
  <si>
    <t>3.7</t>
  </si>
  <si>
    <t xml:space="preserve">      REUNIONES RIO FLOR DE LA FRONTERA</t>
  </si>
  <si>
    <t>3.8</t>
  </si>
  <si>
    <t xml:space="preserve">      REUNIONES RIO JAIKA KALINCHON</t>
  </si>
  <si>
    <t>3.9</t>
  </si>
  <si>
    <t xml:space="preserve">      REUNIONES RIO MASHUMANA</t>
  </si>
  <si>
    <t>3.10</t>
  </si>
  <si>
    <t xml:space="preserve">      REUNIONES RIO MASHUMANA WANE</t>
  </si>
  <si>
    <t>3.11</t>
  </si>
  <si>
    <t xml:space="preserve">      REUNIONES RIO MATAJUNAY</t>
  </si>
  <si>
    <t>3.12</t>
  </si>
  <si>
    <t xml:space="preserve">      REUNIONES RIO MANNAJUYAY</t>
  </si>
  <si>
    <t>3.13</t>
  </si>
  <si>
    <t xml:space="preserve">      REUNIONES RIO WINPESHI</t>
  </si>
  <si>
    <t>3.14</t>
  </si>
  <si>
    <t xml:space="preserve">      REUNIONES RIO JAMUCHERRU</t>
  </si>
  <si>
    <t xml:space="preserve">   PUBLICACIÓN DE VACANTES/CONTRATACIÓN DE PERSONAL </t>
  </si>
  <si>
    <t xml:space="preserve">   SUMINISTRO DE MATERIALES</t>
  </si>
  <si>
    <t xml:space="preserve">      SUMINISTRO DE MATERIALES CIVILES: ANCHOR CAGE (CLIENTE)</t>
  </si>
  <si>
    <t>14 días</t>
  </si>
  <si>
    <t xml:space="preserve">      SUMINISTRO DE MATERIALES CIVILES: ACEROS DE REFUERSO</t>
  </si>
  <si>
    <t xml:space="preserve">   HITO 2: INICIO DE ACTIVIDADES EN CAMPO </t>
  </si>
  <si>
    <t xml:space="preserve">   PISCINA INDUSTRIAL</t>
  </si>
  <si>
    <t>7.1</t>
  </si>
  <si>
    <t xml:space="preserve">      MOVIMIENTO DE TIERRAS Y RECONFORMACION PISCINA INDUSTRIAL</t>
  </si>
  <si>
    <t>7.2</t>
  </si>
  <si>
    <t xml:space="preserve">      INSTALACION DE GEOMEMBRANA PISCINA INDUSTRIAL</t>
  </si>
  <si>
    <t>7.3</t>
  </si>
  <si>
    <t xml:space="preserve">      CONSTRUCCION DE CERRAMIENTO EN ALAMBRE DE PUA PISCINA INDUSTRIAL</t>
  </si>
  <si>
    <t>7.4</t>
  </si>
  <si>
    <t xml:space="preserve">      CONSTRUCCION CUNETA PERIMETRAL PISCINA INDUSTRIAL</t>
  </si>
  <si>
    <t xml:space="preserve">   ZONAS DE CAMPAMENTOS - FAENAS</t>
  </si>
  <si>
    <t>8.1</t>
  </si>
  <si>
    <t xml:space="preserve">      CONFORMACIÓN DEL AREA ZONAS DE CAMPAMENTOS - FAENAS</t>
  </si>
  <si>
    <t>8.2</t>
  </si>
  <si>
    <t xml:space="preserve">      INSTALACIÓN DE CONTENEDORES Y EQUIPOS ZONAS DE CAMPAMENTOS - FAENAS</t>
  </si>
  <si>
    <t>8.3</t>
  </si>
  <si>
    <t xml:space="preserve">      INSTALACIÓN DE LAS FACILIDADES ELECTRICAS E HIDRÚALICAS DE LOS CONTENEDORES ZONAS DE CAMPAMENTOS - FAENAS</t>
  </si>
  <si>
    <t xml:space="preserve">   EJECUCIÓN DE ACTIVIDADES DE CIMENTACIONES EXISTENTES</t>
  </si>
  <si>
    <t>101 días</t>
  </si>
  <si>
    <t>9.1</t>
  </si>
  <si>
    <t xml:space="preserve">      RECALCE 1 WP44</t>
  </si>
  <si>
    <t>56 días</t>
  </si>
  <si>
    <t>9.1.1</t>
  </si>
  <si>
    <t xml:space="preserve">         LOCALIZACIÓN DEL ACERO WP44</t>
  </si>
  <si>
    <t>9.1.2</t>
  </si>
  <si>
    <t xml:space="preserve">         PERFORACION, ESCARIFICADO Y LIMPIEZA DEL RECUBRIMIENTO WP44</t>
  </si>
  <si>
    <t>9.1.3</t>
  </si>
  <si>
    <t xml:space="preserve">         CORTE Y FIGURADO DE ACERO WP44</t>
  </si>
  <si>
    <t>9.1.4</t>
  </si>
  <si>
    <t xml:space="preserve">         APLICACIÓN DE EPOXICO Y FIJACIÓN DEL ACERO WP44</t>
  </si>
  <si>
    <t>9.1.5</t>
  </si>
  <si>
    <t xml:space="preserve">         ENCONFRADO WP44</t>
  </si>
  <si>
    <t>9.1.6</t>
  </si>
  <si>
    <t xml:space="preserve">         VACIADO DE CONCRETO (APLICACIÓN PUENTE DE ADHERENCIA) WP44</t>
  </si>
  <si>
    <t>9.1.7</t>
  </si>
  <si>
    <t xml:space="preserve">         INSTALACION DE GROUT Y MORTERO AUTOCOMPACTANTE DE ALTA RESISTENCIA WP44</t>
  </si>
  <si>
    <t>9.2</t>
  </si>
  <si>
    <t xml:space="preserve">      RECALCE 2 WP45</t>
  </si>
  <si>
    <t>53 días</t>
  </si>
  <si>
    <t>9.2.1</t>
  </si>
  <si>
    <t xml:space="preserve">         LOCALIZACIÓN DEL ACERO WP45</t>
  </si>
  <si>
    <t>9.2.2</t>
  </si>
  <si>
    <t xml:space="preserve">         PERFORACION, ESCARIFICADO Y LIMPIEZA DEL RECUBRIMIENTO WP45</t>
  </si>
  <si>
    <t>9.2.3</t>
  </si>
  <si>
    <t xml:space="preserve">         CORTE Y FIGURADO DE ACERO WP45</t>
  </si>
  <si>
    <t>9.2.4</t>
  </si>
  <si>
    <t xml:space="preserve">         APLICACIÓN DE EPOXICO Y FIJACIÓN DEL ACERO WP45</t>
  </si>
  <si>
    <t>9.2.5</t>
  </si>
  <si>
    <t xml:space="preserve">         ENCONFRADO WP45</t>
  </si>
  <si>
    <t>9.2.6</t>
  </si>
  <si>
    <t xml:space="preserve">         VACIADO DE CONCRETO (APLICACIÓN PUENTE DE ADHERENCIA) WP45</t>
  </si>
  <si>
    <t>9.2.7</t>
  </si>
  <si>
    <t xml:space="preserve">         INSTALACION DE GROUT Y MORTERO AUTOCOMPACTANTE DE ALTA RESISTENCIA WP45</t>
  </si>
  <si>
    <t>9.3</t>
  </si>
  <si>
    <t xml:space="preserve">      RECALCE 3 WP46</t>
  </si>
  <si>
    <t>9.3.1</t>
  </si>
  <si>
    <t xml:space="preserve">         LOCALIZACIÓN DEL ACERO WP46</t>
  </si>
  <si>
    <t>9.3.2</t>
  </si>
  <si>
    <t xml:space="preserve">         ESCARIFICADO Y LIMPIEZA DEL RECUBRIMIENTO WP46</t>
  </si>
  <si>
    <t>9.3.3</t>
  </si>
  <si>
    <t xml:space="preserve">         CORTE Y FIGURADO DE ACERO WP46</t>
  </si>
  <si>
    <t>9.3.4</t>
  </si>
  <si>
    <t xml:space="preserve">         APLICACIÓN DE EPOXICO Y FIJACIÓN DEL ACERO WP46</t>
  </si>
  <si>
    <t>9.3.5</t>
  </si>
  <si>
    <t xml:space="preserve">         ENCONFRADO WP46</t>
  </si>
  <si>
    <t>9.3.6</t>
  </si>
  <si>
    <t xml:space="preserve">         VACIADO DE CONCRETO (APLICACIÓN PUENTE DE ADHERENCIA) WP46</t>
  </si>
  <si>
    <t>9.3.7</t>
  </si>
  <si>
    <t xml:space="preserve">         INSTALACION DE GROUT Y MORTERO AUTOCOMPACTANTE DE ALTA RESISTENCIA WP46</t>
  </si>
  <si>
    <t>9.4</t>
  </si>
  <si>
    <t xml:space="preserve">      RECALCE 4 WP47</t>
  </si>
  <si>
    <t>9.4.1</t>
  </si>
  <si>
    <t xml:space="preserve">         LOCALIZACIÓN DEL ACERO WP47</t>
  </si>
  <si>
    <t>9.4.2</t>
  </si>
  <si>
    <t xml:space="preserve">         ESCARIFICADO Y LIMPIEZA DEL RECUBRIMIENTO WP47</t>
  </si>
  <si>
    <t>9.4.3</t>
  </si>
  <si>
    <t xml:space="preserve">         CORTE Y FIGURADO DE ACERO WP47</t>
  </si>
  <si>
    <t>9.4.4</t>
  </si>
  <si>
    <t xml:space="preserve">         APLICACIÓN DE EPOXICO Y FIJACIÓN DEL ACERO WP47</t>
  </si>
  <si>
    <t>9.4.5</t>
  </si>
  <si>
    <t xml:space="preserve">         ENCONFRADO WP47</t>
  </si>
  <si>
    <t>9.4.6</t>
  </si>
  <si>
    <t xml:space="preserve">         VACIADO DE CONCRETO (APLICACIÓN PUENTE DE ADHERENCIA) WP47</t>
  </si>
  <si>
    <t>9.4.7</t>
  </si>
  <si>
    <t xml:space="preserve">         INSTALACION DE GROUT Y MORTERO AUTOCOMPACTANTE DE ALTA RESISTENCIA WP47</t>
  </si>
  <si>
    <t>9.5</t>
  </si>
  <si>
    <t xml:space="preserve">      RECALCE 5 WP48</t>
  </si>
  <si>
    <t>9.5.1</t>
  </si>
  <si>
    <t xml:space="preserve">         LOCALIZACIÓN DEL ACERO WP48</t>
  </si>
  <si>
    <t>9.5.2</t>
  </si>
  <si>
    <t xml:space="preserve">         ESCARIFICADO Y LIMPIEZA DEL RECUBRIMIENTO WP48</t>
  </si>
  <si>
    <t>9.5.3</t>
  </si>
  <si>
    <t xml:space="preserve">         CORTE Y FIGURADO DE ACERO WP48</t>
  </si>
  <si>
    <t>9.5.4</t>
  </si>
  <si>
    <t xml:space="preserve">         APLICACIÓN DE EPOXICO Y FIJACIÓN DEL ACERO WP48</t>
  </si>
  <si>
    <t>9.5.5</t>
  </si>
  <si>
    <t xml:space="preserve">         ENCONFRADO WP48</t>
  </si>
  <si>
    <t>9.5.6</t>
  </si>
  <si>
    <t xml:space="preserve">         VACIADO DE CONCRETO (APLICACIÓN PUENTE DE ADHERENCIA) WP48</t>
  </si>
  <si>
    <t>9.5.7</t>
  </si>
  <si>
    <t xml:space="preserve">         INSTALACION DE GROUT Y MORTERO AUTOCOMPACTANTE DE ALTA RESISTENCIA WP48</t>
  </si>
  <si>
    <t>9.6</t>
  </si>
  <si>
    <t xml:space="preserve">      RECALCE 6 WP49</t>
  </si>
  <si>
    <t>9.6.1</t>
  </si>
  <si>
    <t xml:space="preserve">         LOCALIZACIÓN DEL HACERO WP49</t>
  </si>
  <si>
    <t>9.6.2</t>
  </si>
  <si>
    <t xml:space="preserve">         ESCARIFICADO Y LIMPIEZA DEL RECUBRIMIENTO WP49</t>
  </si>
  <si>
    <t>9.6.3</t>
  </si>
  <si>
    <t xml:space="preserve">         CORTE Y FIGURADO DE ACERO WP49</t>
  </si>
  <si>
    <t>9.6.4</t>
  </si>
  <si>
    <t xml:space="preserve">         APLICACIÓN DE EPOXICO Y FIJACIÓN DEL ACERO WP49</t>
  </si>
  <si>
    <t>9.6.5</t>
  </si>
  <si>
    <t xml:space="preserve">         ENCONFRADO WP49</t>
  </si>
  <si>
    <t>9.6.6</t>
  </si>
  <si>
    <t xml:space="preserve">         VACIADO DE CONCRETO (APLICACIÓN PUENTE DE ADHERENCIA) WP49</t>
  </si>
  <si>
    <t>9.6.7</t>
  </si>
  <si>
    <t xml:space="preserve">         INSTALACION DE GROUT Y MORTERO AUTOCOMPACTANTE DE ALTA RESISTENCIA WP49</t>
  </si>
  <si>
    <t>9.7</t>
  </si>
  <si>
    <t xml:space="preserve">      RECALCE 7 WP52</t>
  </si>
  <si>
    <t>9.7.1</t>
  </si>
  <si>
    <t xml:space="preserve">         LOCALIZACIÓN DEL ACERO WP52</t>
  </si>
  <si>
    <t>9.7.2</t>
  </si>
  <si>
    <t xml:space="preserve">         ESCARIFICADO Y LIMPIEZA DEL RECUBRIMIENTO WP52</t>
  </si>
  <si>
    <t>9.7.3</t>
  </si>
  <si>
    <t xml:space="preserve">         CORTE Y FIGURADO DE ACERO WP52</t>
  </si>
  <si>
    <t>9.7.4</t>
  </si>
  <si>
    <t xml:space="preserve">         APLICACIÓN DE EPOXICO Y FIJACIÓN DEL ACERO WP52</t>
  </si>
  <si>
    <t>9.7.5</t>
  </si>
  <si>
    <t xml:space="preserve">         ENCONFRADO WP52</t>
  </si>
  <si>
    <t>9.7.6</t>
  </si>
  <si>
    <t xml:space="preserve">         VACIADO DE CONCRETO (APLICACIÓN PUENTE DE ADHERENCIA) WP52</t>
  </si>
  <si>
    <t>9.7.7</t>
  </si>
  <si>
    <t xml:space="preserve">         INSTALACION DE GROUT Y MORTERO AUTOCOMPACTANTE DE ALTA RESISTENCIA WP52</t>
  </si>
  <si>
    <t>9.8</t>
  </si>
  <si>
    <t xml:space="preserve">      HITO 3: FIN DE ACTIVIDADES DE RECALCE</t>
  </si>
  <si>
    <t xml:space="preserve">   EJECUCIÓN DE ACTIVIDADES DE CIMENTACIONES NUEVAS</t>
  </si>
  <si>
    <t>324 días</t>
  </si>
  <si>
    <t>10.1</t>
  </si>
  <si>
    <t xml:space="preserve">      CIMENTACION WP50</t>
  </si>
  <si>
    <t>67 días</t>
  </si>
  <si>
    <t>10.1.1</t>
  </si>
  <si>
    <t xml:space="preserve">         DESBROCE DE AREA DE ACOPIO DE TORRE Y DE PALAS WP50</t>
  </si>
  <si>
    <t>10.1.2</t>
  </si>
  <si>
    <t xml:space="preserve">         EXCAVACIÓN DE CIMENTACION WP50</t>
  </si>
  <si>
    <t>10.1.3</t>
  </si>
  <si>
    <t xml:space="preserve">         BANCO DE DUCTO WP50</t>
  </si>
  <si>
    <t>10.1.4</t>
  </si>
  <si>
    <t xml:space="preserve">         COMPACTACION DE SELLO DE BASE WP50</t>
  </si>
  <si>
    <t>10.1.5</t>
  </si>
  <si>
    <t xml:space="preserve">         SOLADO WP50</t>
  </si>
  <si>
    <t>10.1.6</t>
  </si>
  <si>
    <t xml:space="preserve">         INSTALACIÓN DE PERNOS Y SOFT-SPOT WP50</t>
  </si>
  <si>
    <t>10.1.7</t>
  </si>
  <si>
    <t xml:space="preserve">         INSTALACIÓN DE ACERO DE REFUERZO WP50</t>
  </si>
  <si>
    <t>10.1.8</t>
  </si>
  <si>
    <t xml:space="preserve">         ENCOFRADO DE ZAPATA Y DE PEDESTAL WP50</t>
  </si>
  <si>
    <t>10.1.9</t>
  </si>
  <si>
    <t xml:space="preserve">         HITO: ALISTAMIENTO Y MOVILIZACIÓN DE PLANTA DE CONCRETO PARA WP50</t>
  </si>
  <si>
    <t>10.1.10</t>
  </si>
  <si>
    <t xml:space="preserve">         FUNDIDA WP50</t>
  </si>
  <si>
    <t>10.1.11</t>
  </si>
  <si>
    <t xml:space="preserve">         CURADO DEL CONCRETO WP50</t>
  </si>
  <si>
    <t>10.1.12</t>
  </si>
  <si>
    <t>10.1.13</t>
  </si>
  <si>
    <t xml:space="preserve">         INSTALACION DE GROUT Y MORTERO AUTOCOMPACTANTE DE ALTA RESISTENCIA WP50</t>
  </si>
  <si>
    <t>10.1.14</t>
  </si>
  <si>
    <t xml:space="preserve">         TAPADO AREA DE CIMENTACIÓN Y CONFORMACIÓN DE PLATAFORMA WP50</t>
  </si>
  <si>
    <t>10.1.15</t>
  </si>
  <si>
    <t xml:space="preserve">         ESTABILIZACIÓN DE TALUDES EN PLATAFORMA Y RECONFORMACION FINAL WP50</t>
  </si>
  <si>
    <t>10.1.16</t>
  </si>
  <si>
    <t xml:space="preserve">         HITO: FINALIZACION DE ACTIVIDADES EN CIMENTACION WP50</t>
  </si>
  <si>
    <t>10.2</t>
  </si>
  <si>
    <t xml:space="preserve">      CIMENTACION WP53</t>
  </si>
  <si>
    <t>64 días</t>
  </si>
  <si>
    <t>10.2.1</t>
  </si>
  <si>
    <t xml:space="preserve">         DESBROCE DE AREA DE ACOPIO DE TORRE Y DE PALAS WP53</t>
  </si>
  <si>
    <t>10.2.2</t>
  </si>
  <si>
    <t xml:space="preserve">         EXCAVACIÓN DE CIMENTACION WP53</t>
  </si>
  <si>
    <t>10.2.3</t>
  </si>
  <si>
    <t xml:space="preserve">         BANCO DE DUCTO WP53</t>
  </si>
  <si>
    <t>10.2.4</t>
  </si>
  <si>
    <t xml:space="preserve">         COMPACTACION DE SELLO DE BASE WP53</t>
  </si>
  <si>
    <t>10.2.5</t>
  </si>
  <si>
    <t xml:space="preserve">          WP53 WP53</t>
  </si>
  <si>
    <t>10.2.6</t>
  </si>
  <si>
    <t xml:space="preserve">         INSTALACIÓN DE PERNOS Y SOFT-SPOT WP53</t>
  </si>
  <si>
    <t>10.2.7</t>
  </si>
  <si>
    <t xml:space="preserve">         INSTALACIÓN DE ACERO DE REFUERZO WP53</t>
  </si>
  <si>
    <t>10.2.8</t>
  </si>
  <si>
    <t xml:space="preserve">         ENCOFRADO DE ZAPATA Y DE PEDESTAL WP53</t>
  </si>
  <si>
    <t>10.2.9</t>
  </si>
  <si>
    <t xml:space="preserve">         HITO: ALISTAMIENTO Y MOVILIZACIÓN DE PLANTA DE CONCRETO PARA WP53</t>
  </si>
  <si>
    <t>10.2.10</t>
  </si>
  <si>
    <t xml:space="preserve">         FUNDIDA WP53</t>
  </si>
  <si>
    <t>10.2.11</t>
  </si>
  <si>
    <t xml:space="preserve">         CURADO DEL CONCRETO WP53</t>
  </si>
  <si>
    <t>10.2.12</t>
  </si>
  <si>
    <t>10.2.13</t>
  </si>
  <si>
    <t xml:space="preserve">         INSTALACION DE GROUT Y MORTERO AUTOCOMPACTANTE DE ALTA RESISTENCIA WP53</t>
  </si>
  <si>
    <t>10.2.14</t>
  </si>
  <si>
    <t xml:space="preserve">         TAPADO AREA DE CIMENTACIÓN Y CONFORMACIÓN DE PLATAFORMA WP53</t>
  </si>
  <si>
    <t>10.2.15</t>
  </si>
  <si>
    <t xml:space="preserve">         ESTABILIZACIÓN DE TALUDES EN PLATAFORMA Y RECONFORMACION FINAL WP53</t>
  </si>
  <si>
    <t>10.2.16</t>
  </si>
  <si>
    <t>10.3</t>
  </si>
  <si>
    <t xml:space="preserve">      CIMENTACION WP15</t>
  </si>
  <si>
    <t>10.3.1</t>
  </si>
  <si>
    <t xml:space="preserve">         DESBROCE DE AREA DE ACOPIO DE TORRE Y DE PALAS WP15</t>
  </si>
  <si>
    <t>10.3.2</t>
  </si>
  <si>
    <t xml:space="preserve">         EXCAVACIÓN DE CIMENTACION WP15</t>
  </si>
  <si>
    <t>10.3.3</t>
  </si>
  <si>
    <t xml:space="preserve">         BANCO DE DUCTO WP15</t>
  </si>
  <si>
    <t>10.3.4</t>
  </si>
  <si>
    <t xml:space="preserve">         COMPACTACION DE SELLO DE BASE WP15</t>
  </si>
  <si>
    <t>10.3.5</t>
  </si>
  <si>
    <t xml:space="preserve">         SOLADO WP15</t>
  </si>
  <si>
    <t>10.3.6</t>
  </si>
  <si>
    <t xml:space="preserve">         INSTALACIÓN DE PERNOS Y SOFT-SPOT WP15</t>
  </si>
  <si>
    <t>10.3.7</t>
  </si>
  <si>
    <t xml:space="preserve">         INSTALACIÓN DE ACERO DE REFUERZO WP15</t>
  </si>
  <si>
    <t>10.3.8</t>
  </si>
  <si>
    <t xml:space="preserve">         ENCOFRADO DE ZAPATA Y DE PEDESTAL WP15</t>
  </si>
  <si>
    <t>10.3.9</t>
  </si>
  <si>
    <t xml:space="preserve">         HITO: ALISTAMIENTO Y MOVILIZACIÓN DE PLANTA DE CONCRETO PARA WP15</t>
  </si>
  <si>
    <t>10.3.10</t>
  </si>
  <si>
    <t xml:space="preserve">         FUNDIDA WP15</t>
  </si>
  <si>
    <t>10.3.11</t>
  </si>
  <si>
    <t xml:space="preserve">         CURADO DEL CONCRETO WP15</t>
  </si>
  <si>
    <t>10.3.12</t>
  </si>
  <si>
    <t>10.3.13</t>
  </si>
  <si>
    <t xml:space="preserve">         INSTALACION DE GROUT Y MORTERO AUTOCOMPACTANTE DE ALTA RESISTENCIA WP15</t>
  </si>
  <si>
    <t>10.3.14</t>
  </si>
  <si>
    <t xml:space="preserve">         TAPADO AREA DE CIMENTACIÓN Y CONFORMACIÓN DE PLATAFORMA WP15</t>
  </si>
  <si>
    <t>10.3.15</t>
  </si>
  <si>
    <t xml:space="preserve">         ESTABILIZACIÓN DE TALUDES EN PLATAFORMA Y RECONFORMACION FINAL WP15</t>
  </si>
  <si>
    <t>10.3.16</t>
  </si>
  <si>
    <t>10.4</t>
  </si>
  <si>
    <t xml:space="preserve">      CIMENTACION WP14</t>
  </si>
  <si>
    <t>10.4.1</t>
  </si>
  <si>
    <t xml:space="preserve">         DESBROCE DE AREA DE ACOPIO DE TORRE Y DE PALAS WP14</t>
  </si>
  <si>
    <t>10.4.2</t>
  </si>
  <si>
    <t xml:space="preserve">         EXCAVACIÓN DE CIMENTACION WP14</t>
  </si>
  <si>
    <t>10.4.3</t>
  </si>
  <si>
    <t xml:space="preserve">         BANCO DE DUCTO WP14</t>
  </si>
  <si>
    <t>10.4.4</t>
  </si>
  <si>
    <t xml:space="preserve">         COMPACTACION DE SELLO DE BASE WP14</t>
  </si>
  <si>
    <t>10.4.5</t>
  </si>
  <si>
    <t xml:space="preserve">         SOLADO WP14</t>
  </si>
  <si>
    <t>10.4.6</t>
  </si>
  <si>
    <t xml:space="preserve">         INSTALACIÓN DE PERNOS Y SOFT-SPOT WP14</t>
  </si>
  <si>
    <t>10.4.7</t>
  </si>
  <si>
    <t xml:space="preserve">         INSTALACIÓN DE ACERO DE REFUERZO WP14</t>
  </si>
  <si>
    <t>10.4.8</t>
  </si>
  <si>
    <t xml:space="preserve">         ENCOFRADO DE ZAPATA Y DE PEDESTAL WP14</t>
  </si>
  <si>
    <t>10.4.9</t>
  </si>
  <si>
    <t xml:space="preserve">         HITO: ALISTAMIENTO Y MOVILIZACIÓN DE PLANTA DE CONCRETO PARA WP14</t>
  </si>
  <si>
    <t>10.4.10</t>
  </si>
  <si>
    <t xml:space="preserve">         FUNDIDA WP14</t>
  </si>
  <si>
    <t>10.4.11</t>
  </si>
  <si>
    <t xml:space="preserve">         CURADO DEL CONCRETO WP14</t>
  </si>
  <si>
    <t>10.4.12</t>
  </si>
  <si>
    <t>10.4.13</t>
  </si>
  <si>
    <t xml:space="preserve">         INSTALACION DE GROUT Y MORTERO AUTOCOMPACTANTE DE ALTA RESISTENCIA WP14</t>
  </si>
  <si>
    <t>10.4.14</t>
  </si>
  <si>
    <t xml:space="preserve">         TAPADO AREA DE CIMENTACIÓN Y CONFORMACIÓN DE PLATAFORMA WP14</t>
  </si>
  <si>
    <t>10.4.15</t>
  </si>
  <si>
    <t xml:space="preserve">         ESTABILIZACIÓN DE TALUDES EN PLATAFORMA Y RECONFORMACION FINAL WP14</t>
  </si>
  <si>
    <t>10.4.16</t>
  </si>
  <si>
    <t>10.5</t>
  </si>
  <si>
    <t xml:space="preserve">      CIMENTACION WP16</t>
  </si>
  <si>
    <t>10.5.1</t>
  </si>
  <si>
    <t xml:space="preserve">         DESBROCE DE AREA DE ACOPIO DE TORRE Y DE PALAS WP16</t>
  </si>
  <si>
    <t>10.5.2</t>
  </si>
  <si>
    <t xml:space="preserve">         EXCAVACIÓN DE CIMENTACION WP16</t>
  </si>
  <si>
    <t>10.5.3</t>
  </si>
  <si>
    <t xml:space="preserve">         BANCO DE DUCTO WP16</t>
  </si>
  <si>
    <t>10.5.4</t>
  </si>
  <si>
    <t xml:space="preserve">         COMPACTACION DE SELLO DE BASE WP16</t>
  </si>
  <si>
    <t>10.5.5</t>
  </si>
  <si>
    <t xml:space="preserve">         SOLADO WP16</t>
  </si>
  <si>
    <t>10.5.6</t>
  </si>
  <si>
    <t xml:space="preserve">         INSTALACIÓN DE PERNOS Y SOFT-SPOT WP16</t>
  </si>
  <si>
    <t>10.5.7</t>
  </si>
  <si>
    <t xml:space="preserve">         INSTALACIÓN DE ACERO DE REFUERZO WP16</t>
  </si>
  <si>
    <t>10.5.8</t>
  </si>
  <si>
    <t xml:space="preserve">         ENCOFRADO DE ZAPATA Y DE PEDESTAL WP16</t>
  </si>
  <si>
    <t>10.5.9</t>
  </si>
  <si>
    <t xml:space="preserve">         HITO: ALISTAMIENTO Y MOVILIZACIÓN DE PLANTA DE CONCRETO PARA WP16</t>
  </si>
  <si>
    <t>10.5.10</t>
  </si>
  <si>
    <t xml:space="preserve">         FUNDIDA WP16</t>
  </si>
  <si>
    <t>10.5.11</t>
  </si>
  <si>
    <t xml:space="preserve">         CURADO DEL CONCRETO WP16</t>
  </si>
  <si>
    <t>10.5.12</t>
  </si>
  <si>
    <t>10.5.13</t>
  </si>
  <si>
    <t xml:space="preserve">         INSTALACION DE GROUT Y MORTERO AUTOCOMPACTANTE DE ALTA RESISTENCIA WP16</t>
  </si>
  <si>
    <t>10.5.14</t>
  </si>
  <si>
    <t xml:space="preserve">         TAPADO AREA DE CIMENTACIÓN Y CONFORMACIÓN DE PLATAFORMA WP16</t>
  </si>
  <si>
    <t>10.5.15</t>
  </si>
  <si>
    <t xml:space="preserve">         ESTABILIZACIÓN DE TALUDES EN PLATAFORMA Y RECONFORMACION FINAL WP16</t>
  </si>
  <si>
    <t>10.5.16</t>
  </si>
  <si>
    <t>10.6</t>
  </si>
  <si>
    <t xml:space="preserve">      CIMENTACION WP18</t>
  </si>
  <si>
    <t>10.6.1</t>
  </si>
  <si>
    <t xml:space="preserve">         DESBROCE DE AREA DE ACOPIO DE TORRE Y DE PALAS WP18</t>
  </si>
  <si>
    <t>10.6.2</t>
  </si>
  <si>
    <t xml:space="preserve">         EXCAVACIÓN DE CIMENTACION WP18</t>
  </si>
  <si>
    <t>10.6.3</t>
  </si>
  <si>
    <t xml:space="preserve">         BANCO DE DUCTO WP18</t>
  </si>
  <si>
    <t>10.6.4</t>
  </si>
  <si>
    <t xml:space="preserve">         COMPACTACION DE SELLO DE BASE WP18</t>
  </si>
  <si>
    <t>10.6.5</t>
  </si>
  <si>
    <t xml:space="preserve">         SOLADO WP18</t>
  </si>
  <si>
    <t>10.6.6</t>
  </si>
  <si>
    <t xml:space="preserve">         INSTALACIÓN DE PERNOS Y SOFT-SPOT WP18</t>
  </si>
  <si>
    <t>10.6.7</t>
  </si>
  <si>
    <t xml:space="preserve">         INSTALACIÓN DE ACERO DE REFUERZO WP18</t>
  </si>
  <si>
    <t>10.6.8</t>
  </si>
  <si>
    <t xml:space="preserve">         ENCOFRADO DE ZAPATA Y DE PEDESTAL WP18</t>
  </si>
  <si>
    <t>10.6.9</t>
  </si>
  <si>
    <t xml:space="preserve">         HITO: ALISTAMIENTO Y MOVILIZACIÓN DE PLANTA DE CONCRETO PARA WP18</t>
  </si>
  <si>
    <t>10.6.10</t>
  </si>
  <si>
    <t xml:space="preserve">         FUNDIDA WP18</t>
  </si>
  <si>
    <t>10.6.11</t>
  </si>
  <si>
    <t xml:space="preserve">         CURADO DEL CONCRETO WP18</t>
  </si>
  <si>
    <t>10.6.12</t>
  </si>
  <si>
    <t>10.6.13</t>
  </si>
  <si>
    <t xml:space="preserve">         INSTALACION DE GROUT Y MORTERO AUTOCOMPACTANTE DE ALTA RESISTENCIA WP18</t>
  </si>
  <si>
    <t>10.6.14</t>
  </si>
  <si>
    <t xml:space="preserve">         TAPADO AREA DE CIMENTACIÓN Y CONFORMACIÓN DE PLATAFORMA WP18</t>
  </si>
  <si>
    <t>10.6.15</t>
  </si>
  <si>
    <t xml:space="preserve">         ESTABILIZACIÓN DE TALUDES EN PLATAFORMA Y RECONFORMACION FINAL WP18</t>
  </si>
  <si>
    <t>10.6.16</t>
  </si>
  <si>
    <t>10.7</t>
  </si>
  <si>
    <t xml:space="preserve">      CIMENTACION WP9</t>
  </si>
  <si>
    <t>10.7.1</t>
  </si>
  <si>
    <t xml:space="preserve">         DESBROCE DE AREA DE ACOPIO DE TORRE Y DE PALAS WP9</t>
  </si>
  <si>
    <t>10.7.2</t>
  </si>
  <si>
    <t xml:space="preserve">         EXCAVACIÓN DE CIMENTACION WP9</t>
  </si>
  <si>
    <t>10.7.3</t>
  </si>
  <si>
    <t xml:space="preserve">         BANCO DE DUCTO WP9</t>
  </si>
  <si>
    <t>10.7.4</t>
  </si>
  <si>
    <t xml:space="preserve">         COMPACTACION DE SELLO DE BASE WP9</t>
  </si>
  <si>
    <t>10.7.5</t>
  </si>
  <si>
    <t xml:space="preserve">         SOLADO WP9</t>
  </si>
  <si>
    <t>10.7.6</t>
  </si>
  <si>
    <t xml:space="preserve">         INSTALACIÓN DE PERNOS Y SOFT-SPOT WP9</t>
  </si>
  <si>
    <t>10.7.7</t>
  </si>
  <si>
    <t xml:space="preserve">         INSTALACIÓN DE ACERO DE REFUERZO WP9</t>
  </si>
  <si>
    <t>10.7.8</t>
  </si>
  <si>
    <t xml:space="preserve">         ENCOFRADO DE ZAPATA Y DE PEDESTAL WP9</t>
  </si>
  <si>
    <t>10.7.9</t>
  </si>
  <si>
    <t xml:space="preserve">         HITO: ALISTAMIENTO Y MOVILIZACIÓN DE PLANTA DE CONCRETO PARA WP9</t>
  </si>
  <si>
    <t>10.7.10</t>
  </si>
  <si>
    <t xml:space="preserve">         FUNDIDA WP9</t>
  </si>
  <si>
    <t>10.7.11</t>
  </si>
  <si>
    <t xml:space="preserve">         CURADO DEL CONCRETO WP9</t>
  </si>
  <si>
    <t>10.7.12</t>
  </si>
  <si>
    <t>10.7.13</t>
  </si>
  <si>
    <t xml:space="preserve">         INSTALACION DE GROUT Y MORTERO AUTOCOMPACTANTE DE ALTA RESISTENCIA WP9</t>
  </si>
  <si>
    <t>10.7.14</t>
  </si>
  <si>
    <t xml:space="preserve">         TAPADO AREA DE CIMENTACIÓN Y CONFORMACIÓN DE PLATAFORMA WP9</t>
  </si>
  <si>
    <t>10.7.15</t>
  </si>
  <si>
    <t xml:space="preserve">         ESTABILIZACIÓN DE TALUDES EN PLATAFORMA Y RECONFORMACION FINAL WP9</t>
  </si>
  <si>
    <t>10.7.16</t>
  </si>
  <si>
    <t>10.8</t>
  </si>
  <si>
    <t xml:space="preserve">      CIMENTACION WP8</t>
  </si>
  <si>
    <t>10.8.1</t>
  </si>
  <si>
    <t xml:space="preserve">         DESBROCE DE AREA DE ACOPIO DE TORRE Y DE PALAS WP8</t>
  </si>
  <si>
    <t>10.8.2</t>
  </si>
  <si>
    <t xml:space="preserve">         EXCAVACIÓN DE CIMENTACION WP8</t>
  </si>
  <si>
    <t>10.8.3</t>
  </si>
  <si>
    <t xml:space="preserve">         BANCO DE DUCTO WP8</t>
  </si>
  <si>
    <t>10.8.4</t>
  </si>
  <si>
    <t xml:space="preserve">         COMPACTACION DE SELLO DE BASE WP8</t>
  </si>
  <si>
    <t>10.8.5</t>
  </si>
  <si>
    <t xml:space="preserve">         SOLADO WP8</t>
  </si>
  <si>
    <t>10.8.6</t>
  </si>
  <si>
    <t xml:space="preserve">         INSTALACIÓN DE PERNOS Y SOFT-SPOT WP8</t>
  </si>
  <si>
    <t>10.8.7</t>
  </si>
  <si>
    <t xml:space="preserve">         INSTALACIÓN DE ACERO DE REFUERZO WP8</t>
  </si>
  <si>
    <t>10.8.8</t>
  </si>
  <si>
    <t xml:space="preserve">         ENCOFRADO DE ZAPATA Y DE PEDESTAL WP8</t>
  </si>
  <si>
    <t>10.8.9</t>
  </si>
  <si>
    <t xml:space="preserve">         HITO: ALISTAMIENTO Y MOVILIZACIÓN DE PLANTA DE CONCRETO PARA WP8</t>
  </si>
  <si>
    <t>10.8.10</t>
  </si>
  <si>
    <t xml:space="preserve">         FUNDIDA WP8</t>
  </si>
  <si>
    <t>10.8.11</t>
  </si>
  <si>
    <t xml:space="preserve">         CURADO DEL CONCRETO WP8</t>
  </si>
  <si>
    <t>10.8.12</t>
  </si>
  <si>
    <t>10.8.13</t>
  </si>
  <si>
    <t xml:space="preserve">         INSTALACION DE GROUT Y MORTERO AUTOCOMPACTANTE DE ALTA RESISTENCIA WP8</t>
  </si>
  <si>
    <t>10.8.14</t>
  </si>
  <si>
    <t xml:space="preserve">         TAPADO AREA DE CIMENTACIÓN Y CONFORMACIÓN DE PLATAFORMA WP8</t>
  </si>
  <si>
    <t>10.8.15</t>
  </si>
  <si>
    <t xml:space="preserve">         ESTABILIZACIÓN DE TALUDES EN PLATAFORMA Y RECONFORMACION FINAL WP8</t>
  </si>
  <si>
    <t>10.8.16</t>
  </si>
  <si>
    <t>10.9</t>
  </si>
  <si>
    <t xml:space="preserve">      CIMENTACION WP19</t>
  </si>
  <si>
    <t>10.9.1</t>
  </si>
  <si>
    <t xml:space="preserve">         DESBROCE DE AREA DE ACOPIO DE TORRE Y DE PALAS WP19</t>
  </si>
  <si>
    <t>10.9.2</t>
  </si>
  <si>
    <t xml:space="preserve">         EXCAVACIÓN DE CIMENTACION WP19</t>
  </si>
  <si>
    <t>10.9.3</t>
  </si>
  <si>
    <t xml:space="preserve">         BANCO DE DUCTO WP19</t>
  </si>
  <si>
    <t>10.9.4</t>
  </si>
  <si>
    <t xml:space="preserve">         COMPACTACION DE SELLO DE BASE WP19</t>
  </si>
  <si>
    <t>10.9.5</t>
  </si>
  <si>
    <t xml:space="preserve">         SOLADO WP19</t>
  </si>
  <si>
    <t>10.9.6</t>
  </si>
  <si>
    <t xml:space="preserve">         INSTALACIÓN DE PERNOS Y SOFT-SPOT WP19</t>
  </si>
  <si>
    <t>10.9.7</t>
  </si>
  <si>
    <t xml:space="preserve">         INSTALACIÓN DE ACERO DE REFUERZO WP19</t>
  </si>
  <si>
    <t>10.9.8</t>
  </si>
  <si>
    <t xml:space="preserve">         ENCOFRADO DE ZAPATA Y DE PEDESTAL WP19</t>
  </si>
  <si>
    <t>10.9.9</t>
  </si>
  <si>
    <t xml:space="preserve">         HITO: ALISTAMIENTO Y MOVILIZACIÓN DE PLANTA DE CONCRETO PARA WP19</t>
  </si>
  <si>
    <t>10.9.10</t>
  </si>
  <si>
    <t xml:space="preserve">         FUNDIDA WP19</t>
  </si>
  <si>
    <t>10.9.11</t>
  </si>
  <si>
    <t xml:space="preserve">         CURADO DEL CONCRETO WP19</t>
  </si>
  <si>
    <t>10.9.12</t>
  </si>
  <si>
    <t>10.9.13</t>
  </si>
  <si>
    <t xml:space="preserve">         INSTALACION DE GROUT Y MORTERO AUTOCOMPACTANTE DE ALTA RESISTENCIA WP19</t>
  </si>
  <si>
    <t>10.9.14</t>
  </si>
  <si>
    <t xml:space="preserve">         TAPADO AREA DE CIMENTACIÓN Y CONFORMACIÓN DE PLATAFORMA WP19</t>
  </si>
  <si>
    <t>10.9.15</t>
  </si>
  <si>
    <t xml:space="preserve">         ESTABILIZACIÓN DE TALUDES EN PLATAFORMA Y RECONFORMACION FINAL WP19</t>
  </si>
  <si>
    <t>10.9.16</t>
  </si>
  <si>
    <t>10.10</t>
  </si>
  <si>
    <t xml:space="preserve">      CIMENTACION WP20</t>
  </si>
  <si>
    <t>10.10.1</t>
  </si>
  <si>
    <t xml:space="preserve">         DESBROCE DE AREA DE ACOPIO DE TORRE Y DE PALAS WP20</t>
  </si>
  <si>
    <t>10.10.2</t>
  </si>
  <si>
    <t xml:space="preserve">         EXCAVACIÓN DE CIMENTACION WP20</t>
  </si>
  <si>
    <t>10.10.3</t>
  </si>
  <si>
    <t xml:space="preserve">         BANCO DE DUCTO WP20</t>
  </si>
  <si>
    <t>10.10.4</t>
  </si>
  <si>
    <t xml:space="preserve">         COMPACTACION DE SELLO DE BASE WP20</t>
  </si>
  <si>
    <t>10.10.5</t>
  </si>
  <si>
    <t xml:space="preserve">         SOLADO WP20</t>
  </si>
  <si>
    <t>10.10.6</t>
  </si>
  <si>
    <t xml:space="preserve">         INSTALACIÓN DE PERNOS Y SOFT-SPOT WP20</t>
  </si>
  <si>
    <t>10.10.7</t>
  </si>
  <si>
    <t xml:space="preserve">         INSTALACIÓN DE ACERO DE REFUERZO WP20</t>
  </si>
  <si>
    <t>10.10.8</t>
  </si>
  <si>
    <t xml:space="preserve">         ENCOFRADO DE ZAPATA Y DE PEDESTAL WP20</t>
  </si>
  <si>
    <t>10.10.9</t>
  </si>
  <si>
    <t xml:space="preserve">         HITO: ALISTAMIENTO Y MOVILIZACIÓN DE PLANTA DE CONCRETO PARA WP20</t>
  </si>
  <si>
    <t>10.10.10</t>
  </si>
  <si>
    <t xml:space="preserve">         FUNDIDA WP20</t>
  </si>
  <si>
    <t>10.10.11</t>
  </si>
  <si>
    <t xml:space="preserve">         CURADO DEL CONCRETO WP20</t>
  </si>
  <si>
    <t>10.10.12</t>
  </si>
  <si>
    <t>10.10.13</t>
  </si>
  <si>
    <t xml:space="preserve">         INSTALACION DE GROUT Y MORTERO AUTOCOMPACTANTE DE ALTA RESISTENCIA WP20</t>
  </si>
  <si>
    <t>10.10.14</t>
  </si>
  <si>
    <t xml:space="preserve">         TAPADO AREA DE CIMENTACIÓN Y CONFORMACIÓN DE PLATAFORMA WP20</t>
  </si>
  <si>
    <t>10.10.15</t>
  </si>
  <si>
    <t xml:space="preserve">         ESTABILIZACIÓN DE TALUDES EN PLATAFORMA Y RECONFORMACION FINAL WP20</t>
  </si>
  <si>
    <t>10.10.16</t>
  </si>
  <si>
    <t>10.11</t>
  </si>
  <si>
    <t xml:space="preserve">      CIMENTACION WP22</t>
  </si>
  <si>
    <t>10.11.1</t>
  </si>
  <si>
    <t xml:space="preserve">         DESBROCE DE AREA DE ACOPIO DE TORRE Y DE PALAS WP22</t>
  </si>
  <si>
    <t>10.11.2</t>
  </si>
  <si>
    <t xml:space="preserve">         EXCAVACIÓN DE CIMENTACION WP22</t>
  </si>
  <si>
    <t>10.11.3</t>
  </si>
  <si>
    <t xml:space="preserve">         BANCO DE DUCTO WP22</t>
  </si>
  <si>
    <t>10.11.4</t>
  </si>
  <si>
    <t xml:space="preserve">         COMPACTACION DE SELLO DE BASE WP22</t>
  </si>
  <si>
    <t>10.11.5</t>
  </si>
  <si>
    <t xml:space="preserve">         SOLADO WP22</t>
  </si>
  <si>
    <t>10.11.6</t>
  </si>
  <si>
    <t xml:space="preserve">         INSTALACIÓN DE PERNOS Y SOFT-SPOT WP22</t>
  </si>
  <si>
    <t>10.11.7</t>
  </si>
  <si>
    <t xml:space="preserve">         INSTALACIÓN DE ACERO DE REFUERZO WP22</t>
  </si>
  <si>
    <t>10.11.8</t>
  </si>
  <si>
    <t xml:space="preserve">         ENCOFRADO DE ZAPATA Y DE PEDESTAL WP22</t>
  </si>
  <si>
    <t>10.11.9</t>
  </si>
  <si>
    <t xml:space="preserve">         HITO: ALISTAMIENTO Y MOVILIZACIÓN DE PLANTA DE CONCRETO PARA WP22</t>
  </si>
  <si>
    <t>10.11.10</t>
  </si>
  <si>
    <t xml:space="preserve">         FUNDIDA WP22</t>
  </si>
  <si>
    <t>10.11.11</t>
  </si>
  <si>
    <t xml:space="preserve">         CURADO DEL CONCRETO WP22</t>
  </si>
  <si>
    <t>10.11.12</t>
  </si>
  <si>
    <t>10.11.13</t>
  </si>
  <si>
    <t xml:space="preserve">         INSTALACION DE GROUT Y MORTERO AUTOCOMPACTANTE DE ALTA RESISTENCIA WP22</t>
  </si>
  <si>
    <t>10.11.14</t>
  </si>
  <si>
    <t xml:space="preserve">         TAPADO AREA DE CIMENTACIÓN Y CONFORMACIÓN DE PLATAFORMA WP22</t>
  </si>
  <si>
    <t>10.11.15</t>
  </si>
  <si>
    <t xml:space="preserve">         ESTABILIZACIÓN DE TALUDES EN PLATAFORMA Y RECONFORMACION FINAL WP22</t>
  </si>
  <si>
    <t>10.11.16</t>
  </si>
  <si>
    <t>10.12</t>
  </si>
  <si>
    <t xml:space="preserve">      CIMENTACION WP5</t>
  </si>
  <si>
    <t>10.12.1</t>
  </si>
  <si>
    <t xml:space="preserve">         DESBROCE DE AREA DE ACOPIO DE TORRE Y DE PALAS WP5</t>
  </si>
  <si>
    <t>10.12.2</t>
  </si>
  <si>
    <t xml:space="preserve">         EXCAVACIÓN DE CIMENTACION WP5</t>
  </si>
  <si>
    <t>10.12.3</t>
  </si>
  <si>
    <t xml:space="preserve">         BANCO DE DUCTO WP5</t>
  </si>
  <si>
    <t>10.12.4</t>
  </si>
  <si>
    <t xml:space="preserve">         COMPACTACION DE SELLO DE BASE WP5</t>
  </si>
  <si>
    <t>10.12.5</t>
  </si>
  <si>
    <t xml:space="preserve">         SOLADO WP5</t>
  </si>
  <si>
    <t>10.12.6</t>
  </si>
  <si>
    <t xml:space="preserve">         INSTALACIÓN DE PERNOS Y SOFT-SPOT WP5</t>
  </si>
  <si>
    <t>10.12.7</t>
  </si>
  <si>
    <t xml:space="preserve">         INSTALACIÓN DE ACERO DE REFUERZO WP5</t>
  </si>
  <si>
    <t>10.12.8</t>
  </si>
  <si>
    <t xml:space="preserve">         ENCOFRADO DE ZAPATA Y DE PEDESTAL WP5</t>
  </si>
  <si>
    <t>10.12.9</t>
  </si>
  <si>
    <t xml:space="preserve">         HITO: ALISTAMIENTO Y MOVILIZACIÓN DE PLANTA DE CONCRETO PARA WP5</t>
  </si>
  <si>
    <t>10.12.10</t>
  </si>
  <si>
    <t xml:space="preserve">         FUNDIDA WP5</t>
  </si>
  <si>
    <t>10.12.11</t>
  </si>
  <si>
    <t xml:space="preserve">         CURADO DEL CONCRETO WP5</t>
  </si>
  <si>
    <t>10.12.12</t>
  </si>
  <si>
    <t>10.12.13</t>
  </si>
  <si>
    <t xml:space="preserve">         INSTALACION DE GROUT Y MORTERO AUTOCOMPACTANTE DE ALTA RESISTENCIA WP5</t>
  </si>
  <si>
    <t>10.12.14</t>
  </si>
  <si>
    <t xml:space="preserve">         TAPADO AREA DE CIMENTACIÓN Y CONFORMACIÓN DE PLATAFORMA WP5</t>
  </si>
  <si>
    <t>10.12.15</t>
  </si>
  <si>
    <t xml:space="preserve">         ESTABILIZACIÓN DE TALUDES EN PLATAFORMA Y RECONFORMACION FINAL WP5</t>
  </si>
  <si>
    <t>10.12.16</t>
  </si>
  <si>
    <t>10.13</t>
  </si>
  <si>
    <t xml:space="preserve">      CIMENTACION WP6</t>
  </si>
  <si>
    <t>10.13.1</t>
  </si>
  <si>
    <t xml:space="preserve">         DESBROCE DE AREA DE ACOPIO DE TORRE Y DE PALAS WP6</t>
  </si>
  <si>
    <t>10.13.2</t>
  </si>
  <si>
    <t xml:space="preserve">         EXCAVACIÓN DE CIMENTACION WP6</t>
  </si>
  <si>
    <t>10.13.3</t>
  </si>
  <si>
    <t xml:space="preserve">         BANCO DE DUCTO WP6</t>
  </si>
  <si>
    <t>10.13.4</t>
  </si>
  <si>
    <t xml:space="preserve">         COMPACTACION DE SELLO DE BASE WP6</t>
  </si>
  <si>
    <t>10.13.5</t>
  </si>
  <si>
    <t xml:space="preserve">         SOLADO WP6</t>
  </si>
  <si>
    <t>10.13.6</t>
  </si>
  <si>
    <t xml:space="preserve">         INSTALACIÓN DE PERNOS Y SOFT-SPOT WP6</t>
  </si>
  <si>
    <t>10.13.7</t>
  </si>
  <si>
    <t xml:space="preserve">         INSTALACIÓN DE ACERO DE REFUERZO WP6</t>
  </si>
  <si>
    <t>10.13.8</t>
  </si>
  <si>
    <t xml:space="preserve">         ENCOFRADO DE ZAPATA Y DE PEDESTAL WP6</t>
  </si>
  <si>
    <t>10.13.9</t>
  </si>
  <si>
    <t xml:space="preserve">         HITO: ALISTAMIENTO Y MOVILIZACIÓN DE PLANTA DE CONCRETO PARA WP6</t>
  </si>
  <si>
    <t>10.13.10</t>
  </si>
  <si>
    <t xml:space="preserve">         FUNDIDA WP6</t>
  </si>
  <si>
    <t>10.13.11</t>
  </si>
  <si>
    <t xml:space="preserve">         CURADO DEL CONCRETO WP6</t>
  </si>
  <si>
    <t>10.13.12</t>
  </si>
  <si>
    <t>10.13.13</t>
  </si>
  <si>
    <t xml:space="preserve">         INSTALACION DE GROUT Y MORTERO AUTOCOMPACTANTE DE ALTA RESISTENCIA WP6</t>
  </si>
  <si>
    <t>10.13.14</t>
  </si>
  <si>
    <t xml:space="preserve">         TAPADO AREA DE CIMENTACIÓN Y CONFORMACIÓN DE PLATAFORMA WP6</t>
  </si>
  <si>
    <t>10.13.15</t>
  </si>
  <si>
    <t xml:space="preserve">         ESTABILIZACIÓN DE TALUDES EN PLATAFORMA Y RECONFORMACION FINAL WP6</t>
  </si>
  <si>
    <t>10.13.16</t>
  </si>
  <si>
    <t>10.14</t>
  </si>
  <si>
    <t xml:space="preserve">      CIMENTACION WP42</t>
  </si>
  <si>
    <t>10.14.1</t>
  </si>
  <si>
    <t xml:space="preserve">         DESBROCE DE AREA DE ACOPIO DE TORRE Y DE PALAS WP42</t>
  </si>
  <si>
    <t>10.14.2</t>
  </si>
  <si>
    <t xml:space="preserve">         EXCAVACIÓN DE CIMENTACION WP42</t>
  </si>
  <si>
    <t>10.14.3</t>
  </si>
  <si>
    <t xml:space="preserve">         BANCO DE DUCTO WP42</t>
  </si>
  <si>
    <t>10.14.4</t>
  </si>
  <si>
    <t xml:space="preserve">         COMPACTACION DE SELLO DE BASE WP42</t>
  </si>
  <si>
    <t>10.14.5</t>
  </si>
  <si>
    <t xml:space="preserve">         SOLADO WP42</t>
  </si>
  <si>
    <t>10.14.6</t>
  </si>
  <si>
    <t xml:space="preserve">         INSTALACIÓN DE PERNOS Y SOFT-SPOT WP42</t>
  </si>
  <si>
    <t>10.14.7</t>
  </si>
  <si>
    <t xml:space="preserve">         INSTALACIÓN DE ACERO DE REFUERZO WP42</t>
  </si>
  <si>
    <t>10.14.8</t>
  </si>
  <si>
    <t xml:space="preserve">         ENCOFRADO DE ZAPATA Y DE PEDESTAL WP42</t>
  </si>
  <si>
    <t>10.14.9</t>
  </si>
  <si>
    <t xml:space="preserve">         HITO: ALISTAMIENTO Y MOVILIZACIÓN DE PLANTA DE CONCRETO PARA WP42</t>
  </si>
  <si>
    <t>10.14.10</t>
  </si>
  <si>
    <t xml:space="preserve">         FUNDIDA WP42</t>
  </si>
  <si>
    <t>10.14.11</t>
  </si>
  <si>
    <t xml:space="preserve">         CURADO DEL CONCRETO WP42</t>
  </si>
  <si>
    <t>10.14.12</t>
  </si>
  <si>
    <t>10.14.13</t>
  </si>
  <si>
    <t xml:space="preserve">         INSTALACION DE GROUT Y MORTERO AUTOCOMPACTANTE DE ALTA RESISTENCIA WP42</t>
  </si>
  <si>
    <t>10.14.14</t>
  </si>
  <si>
    <t xml:space="preserve">         TAPADO AREA DE CIMENTACIÓN Y CONFORMACIÓN DE PLATAFORMA WP42</t>
  </si>
  <si>
    <t>10.14.15</t>
  </si>
  <si>
    <t xml:space="preserve">         ESTABILIZACIÓN DE TALUDES EN PLATAFORMA Y RECONFORMACION FINAL WP42</t>
  </si>
  <si>
    <t>10.14.16</t>
  </si>
  <si>
    <t>10.15</t>
  </si>
  <si>
    <t xml:space="preserve">      CIMENTACION WP41</t>
  </si>
  <si>
    <t>10.15.1</t>
  </si>
  <si>
    <t xml:space="preserve">         DESBROCE DE AREA DE ACOPIO DE TORRE Y DE PALAS WP41</t>
  </si>
  <si>
    <t>10.15.2</t>
  </si>
  <si>
    <t xml:space="preserve">         EXCAVACIÓN DE CIMENTACION WP41</t>
  </si>
  <si>
    <t>10.15.3</t>
  </si>
  <si>
    <t xml:space="preserve">         BANCO DE DUCTO WP41</t>
  </si>
  <si>
    <t>10.15.4</t>
  </si>
  <si>
    <t xml:space="preserve">         COMPACTACION DE SELLO DE BASE WP41</t>
  </si>
  <si>
    <t>10.15.5</t>
  </si>
  <si>
    <t xml:space="preserve">         SOLADO WP41</t>
  </si>
  <si>
    <t>10.15.6</t>
  </si>
  <si>
    <t xml:space="preserve">         INSTALACIÓN DE PERNOS Y SOFT-SPOT WP41</t>
  </si>
  <si>
    <t>10.15.7</t>
  </si>
  <si>
    <t xml:space="preserve">         INSTALACIÓN DE ACERO DE REFUERZO WP41</t>
  </si>
  <si>
    <t>10.15.8</t>
  </si>
  <si>
    <t xml:space="preserve">         ENCOFRADO DE ZAPATA Y DE PEDESTAL WP41</t>
  </si>
  <si>
    <t>10.15.9</t>
  </si>
  <si>
    <t xml:space="preserve">         HITO: ALISTAMIENTO Y MOVILIZACIÓN DE PLANTA DE CONCRETO PARA WP41</t>
  </si>
  <si>
    <t>10.15.10</t>
  </si>
  <si>
    <t xml:space="preserve">         FUNDIDA WP41</t>
  </si>
  <si>
    <t>10.15.11</t>
  </si>
  <si>
    <t xml:space="preserve">         CURADO DEL CONCRETO WP41</t>
  </si>
  <si>
    <t>10.15.12</t>
  </si>
  <si>
    <t>10.15.13</t>
  </si>
  <si>
    <t xml:space="preserve">         INSTALACION DE GROUT Y MORTERO AUTOCOMPACTANTE DE ALTA RESISTENCIA WP41</t>
  </si>
  <si>
    <t>10.15.14</t>
  </si>
  <si>
    <t xml:space="preserve">         TAPADO AREA DE CIMENTACIÓN Y CONFORMACIÓN DE PLATAFORMA WP41</t>
  </si>
  <si>
    <t>10.15.15</t>
  </si>
  <si>
    <t xml:space="preserve">         ESTABILIZACIÓN DE TALUDES EN PLATAFORMA Y RECONFORMACION FINAL WP41</t>
  </si>
  <si>
    <t>10.15.16</t>
  </si>
  <si>
    <t>10.16</t>
  </si>
  <si>
    <t xml:space="preserve">      CIMENTACION WP40</t>
  </si>
  <si>
    <t>10.16.1</t>
  </si>
  <si>
    <t xml:space="preserve">         DESBROCE DE AREA DE ACOPIO DE TORRE Y DE PALAS WP40</t>
  </si>
  <si>
    <t>10.16.2</t>
  </si>
  <si>
    <t xml:space="preserve">         EXCAVACIÓN DE CIMENTACION WP40</t>
  </si>
  <si>
    <t>10.16.3</t>
  </si>
  <si>
    <t xml:space="preserve">         BANCO DE DUCTO WP40</t>
  </si>
  <si>
    <t>10.16.4</t>
  </si>
  <si>
    <t xml:space="preserve">         COMPACTACION DE SELLO DE BASE WP40</t>
  </si>
  <si>
    <t>10.16.5</t>
  </si>
  <si>
    <t xml:space="preserve">         SOLADO WP40</t>
  </si>
  <si>
    <t>10.16.6</t>
  </si>
  <si>
    <t xml:space="preserve">         INSTALACIÓN DE PERNOS Y SOFT-SPOT WP40</t>
  </si>
  <si>
    <t>10.16.7</t>
  </si>
  <si>
    <t xml:space="preserve">         INSTALACIÓN DE ACERO DE REFUERZO WP40</t>
  </si>
  <si>
    <t>10.16.8</t>
  </si>
  <si>
    <t xml:space="preserve">         ENCOFRADO DE ZAPATA Y DE PEDESTAL WP40</t>
  </si>
  <si>
    <t>10.16.9</t>
  </si>
  <si>
    <t xml:space="preserve">         HITO: ALISTAMIENTO Y MOVILIZACIÓN DE PLANTA DE CONCRETO PARA WP40</t>
  </si>
  <si>
    <t>10.16.10</t>
  </si>
  <si>
    <t xml:space="preserve">         FUNDIDA WP40</t>
  </si>
  <si>
    <t>10.16.11</t>
  </si>
  <si>
    <t xml:space="preserve">         CURADO DEL CONCRETO WP40</t>
  </si>
  <si>
    <t>10.16.12</t>
  </si>
  <si>
    <t>10.16.13</t>
  </si>
  <si>
    <t xml:space="preserve">         INSTALACION DE GROUT Y MORTERO AUTOCOMPACTANTE DE ALTA RESISTENCIA WP40</t>
  </si>
  <si>
    <t>10.16.14</t>
  </si>
  <si>
    <t xml:space="preserve">         TAPADO AREA DE CIMENTACIÓN Y CONFORMACIÓN DE PLATAFORMA WP40</t>
  </si>
  <si>
    <t>10.16.15</t>
  </si>
  <si>
    <t xml:space="preserve">         ESTABILIZACIÓN DE TALUDES EN PLATAFORMA Y RECONFORMACION FINAL WP40</t>
  </si>
  <si>
    <t>10.16.16</t>
  </si>
  <si>
    <t>10.17</t>
  </si>
  <si>
    <t xml:space="preserve">      CIMENTACION WP39</t>
  </si>
  <si>
    <t>10.17.1</t>
  </si>
  <si>
    <t xml:space="preserve">         DESBROCE DE AREA DE ACOPIO DE TORRE Y DE PALAS WP39</t>
  </si>
  <si>
    <t>10.17.2</t>
  </si>
  <si>
    <t xml:space="preserve">         EXCAVACIÓN DE CIMENTACION WP39</t>
  </si>
  <si>
    <t>10.17.3</t>
  </si>
  <si>
    <t xml:space="preserve">         BANCO DE DUCTO WP39</t>
  </si>
  <si>
    <t>10.17.4</t>
  </si>
  <si>
    <t xml:space="preserve">         COMPACTACION DE SELLO DE BASE WP39</t>
  </si>
  <si>
    <t>10.17.5</t>
  </si>
  <si>
    <t xml:space="preserve">         SOLADO WP39</t>
  </si>
  <si>
    <t>10.17.6</t>
  </si>
  <si>
    <t xml:space="preserve">         INSTALACIÓN DE PERNOS Y SOFT-SPOT WP39</t>
  </si>
  <si>
    <t>10.17.7</t>
  </si>
  <si>
    <t xml:space="preserve">         INSTALACIÓN DE ACERO DE REFUERZO WP39</t>
  </si>
  <si>
    <t>10.17.8</t>
  </si>
  <si>
    <t xml:space="preserve">         ENCOFRADO DE ZAPATA Y DE PEDESTAL WP39</t>
  </si>
  <si>
    <t>10.17.9</t>
  </si>
  <si>
    <t xml:space="preserve">         HITO: ALISTAMIENTO Y MOVILIZACIÓN DE PLANTA DE CONCRETO PARA WP39</t>
  </si>
  <si>
    <t>10.17.10</t>
  </si>
  <si>
    <t xml:space="preserve">         FUNDIDA WP39</t>
  </si>
  <si>
    <t>10.17.11</t>
  </si>
  <si>
    <t xml:space="preserve">         CURADO DEL CONCRETO WP39</t>
  </si>
  <si>
    <t>10.17.12</t>
  </si>
  <si>
    <t>10.17.13</t>
  </si>
  <si>
    <t xml:space="preserve">         INSTALACION DE GROUT Y MORTERO AUTOCOMPACTANTE DE ALTA RESISTENCIA WP39</t>
  </si>
  <si>
    <t>10.17.14</t>
  </si>
  <si>
    <t xml:space="preserve">         TAPADO AREA DE CIMENTACIÓN Y CONFORMACIÓN DE PLATAFORMA WP39</t>
  </si>
  <si>
    <t>10.17.15</t>
  </si>
  <si>
    <t xml:space="preserve">         ESTABILIZACIÓN DE TALUDES EN PLATAFORMA Y RECONFORMACION FINAL WP39</t>
  </si>
  <si>
    <t>10.17.16</t>
  </si>
  <si>
    <t>10.18</t>
  </si>
  <si>
    <t xml:space="preserve">      CIMENTACION WP23</t>
  </si>
  <si>
    <t>10.18.1</t>
  </si>
  <si>
    <t xml:space="preserve">         DESBROCE DE AREA DE ACOPIO DE TORRE Y DE PALAS WP23</t>
  </si>
  <si>
    <t>10.18.2</t>
  </si>
  <si>
    <t xml:space="preserve">         EXCAVACIÓN DE CIMENTACION WP23</t>
  </si>
  <si>
    <t>10.18.3</t>
  </si>
  <si>
    <t xml:space="preserve">         BANCO DE DUCTO WP23</t>
  </si>
  <si>
    <t>10.18.4</t>
  </si>
  <si>
    <t xml:space="preserve">         COMPACTACION DE SELLO DE BASE WP23</t>
  </si>
  <si>
    <t>10.18.5</t>
  </si>
  <si>
    <t xml:space="preserve">         SOLADO WP23</t>
  </si>
  <si>
    <t>10.18.6</t>
  </si>
  <si>
    <t xml:space="preserve">         INSTALACIÓN DE PERNOS Y SOFT-SPOT WP23</t>
  </si>
  <si>
    <t>10.18.7</t>
  </si>
  <si>
    <t xml:space="preserve">         INSTALACIÓN DE ACERO DE REFUERZO WP23</t>
  </si>
  <si>
    <t>10.18.8</t>
  </si>
  <si>
    <t xml:space="preserve">         ENCOFRADO DE ZAPATA Y DE PEDESTAL WP23</t>
  </si>
  <si>
    <t>10.18.9</t>
  </si>
  <si>
    <t xml:space="preserve">         HITO: ALISTAMIENTO Y MOVILIZACIÓN DE PLANTA DE CONCRETO PARA WP23</t>
  </si>
  <si>
    <t>10.18.10</t>
  </si>
  <si>
    <t xml:space="preserve">         FUNDIDA WP23</t>
  </si>
  <si>
    <t>10.18.11</t>
  </si>
  <si>
    <t xml:space="preserve">         CURADO DEL CONCRETO WP23</t>
  </si>
  <si>
    <t>10.18.12</t>
  </si>
  <si>
    <t>10.18.13</t>
  </si>
  <si>
    <t xml:space="preserve">         INSTALACION DE GROUT Y MORTERO AUTOCOMPACTANTE DE ALTA RESISTENCIA WP23</t>
  </si>
  <si>
    <t>10.18.14</t>
  </si>
  <si>
    <t xml:space="preserve">         TAPADO AREA DE CIMENTACIÓN Y CONFORMACIÓN DE PLATAFORMA WP23</t>
  </si>
  <si>
    <t>10.18.15</t>
  </si>
  <si>
    <t xml:space="preserve">         ESTABILIZACIÓN DE TALUDES EN PLATAFORMA Y RECONFORMACION FINAL WP23</t>
  </si>
  <si>
    <t>10.18.16</t>
  </si>
  <si>
    <t>10.19</t>
  </si>
  <si>
    <t xml:space="preserve">      CIMENTACION WP24</t>
  </si>
  <si>
    <t>10.19.1</t>
  </si>
  <si>
    <t xml:space="preserve">         DESBROCE DE AREA DE ACOPIO DE TORRE Y DE PALAS WP24</t>
  </si>
  <si>
    <t>10.19.2</t>
  </si>
  <si>
    <t xml:space="preserve">         EXCAVACIÓN DE CIMENTACION WP24</t>
  </si>
  <si>
    <t>10.19.3</t>
  </si>
  <si>
    <t xml:space="preserve">         BANCO DE DUCTO WP24</t>
  </si>
  <si>
    <t>10.19.4</t>
  </si>
  <si>
    <t xml:space="preserve">         COMPACTACION DE SELLO DE BASE WP24</t>
  </si>
  <si>
    <t>10.19.5</t>
  </si>
  <si>
    <t xml:space="preserve">         SOLADO WP24</t>
  </si>
  <si>
    <t>10.19.6</t>
  </si>
  <si>
    <t xml:space="preserve">         INSTALACIÓN DE PERNOS Y SOFT-SPOT WP24</t>
  </si>
  <si>
    <t>10.19.7</t>
  </si>
  <si>
    <t xml:space="preserve">         INSTALACIÓN DE ACERO DE REFUERZO WP24</t>
  </si>
  <si>
    <t>10.19.8</t>
  </si>
  <si>
    <t xml:space="preserve">         ENCOFRADO DE ZAPATA Y DE PEDESTAL WP24</t>
  </si>
  <si>
    <t>10.19.9</t>
  </si>
  <si>
    <t xml:space="preserve">         HITO: ALISTAMIENTO Y MOVILIZACIÓN DE PLANTA DE CONCRETO PARA WP24</t>
  </si>
  <si>
    <t>10.19.10</t>
  </si>
  <si>
    <t xml:space="preserve">         FUNDIDA WP24</t>
  </si>
  <si>
    <t>10.19.11</t>
  </si>
  <si>
    <t xml:space="preserve">         CURADO DEL CONCRETO WP24</t>
  </si>
  <si>
    <t>10.19.12</t>
  </si>
  <si>
    <t>10.19.13</t>
  </si>
  <si>
    <t xml:space="preserve">         INSTALACION DE GROUT Y MORTERO AUTOCOMPACTANTE DE ALTA RESISTENCIA WP24</t>
  </si>
  <si>
    <t>10.19.14</t>
  </si>
  <si>
    <t xml:space="preserve">         TAPADO AREA DE CIMENTACIÓN Y CONFORMACIÓN DE PLATAFORMA WP24</t>
  </si>
  <si>
    <t>10.19.15</t>
  </si>
  <si>
    <t xml:space="preserve">         ESTABILIZACIÓN DE TALUDES EN PLATAFORMA Y RECONFORMACION FINAL WP24</t>
  </si>
  <si>
    <t>10.19.16</t>
  </si>
  <si>
    <t>10.20</t>
  </si>
  <si>
    <t xml:space="preserve">      CIMENTACION WP25</t>
  </si>
  <si>
    <t>10.20.1</t>
  </si>
  <si>
    <t xml:space="preserve">         DESBROCE DE AREA DE ACOPIO DE TORRE Y DE PALAS WP25</t>
  </si>
  <si>
    <t>10.20.2</t>
  </si>
  <si>
    <t xml:space="preserve">         EXCAVACIÓN DE CIMENTACION WP25</t>
  </si>
  <si>
    <t>10.20.3</t>
  </si>
  <si>
    <t xml:space="preserve">         BANCO DE DUCTO WP25</t>
  </si>
  <si>
    <t>10.20.4</t>
  </si>
  <si>
    <t xml:space="preserve">         COMPACTACION DE SELLO DE BASE WP25</t>
  </si>
  <si>
    <t>10.20.5</t>
  </si>
  <si>
    <t xml:space="preserve">         SOLADO WP25</t>
  </si>
  <si>
    <t>10.20.6</t>
  </si>
  <si>
    <t xml:space="preserve">         INSTALACIÓN DE PERNOS Y SOFT-SPOT WP25</t>
  </si>
  <si>
    <t>10.20.7</t>
  </si>
  <si>
    <t xml:space="preserve">         INSTALACIÓN DE ACERO DE REFUERZO WP25</t>
  </si>
  <si>
    <t>10.20.8</t>
  </si>
  <si>
    <t xml:space="preserve">         ENCOFRADO DE ZAPATA Y DE PEDESTAL WP25</t>
  </si>
  <si>
    <t>10.20.9</t>
  </si>
  <si>
    <t xml:space="preserve">         HITO: ALISTAMIENTO Y MOVILIZACIÓN DE PLANTA DE CONCRETO PARA WP25</t>
  </si>
  <si>
    <t>10.20.10</t>
  </si>
  <si>
    <t xml:space="preserve">         FUNDIDA WP25</t>
  </si>
  <si>
    <t>10.20.11</t>
  </si>
  <si>
    <t xml:space="preserve">         CURADO DEL CONCRETO WP25</t>
  </si>
  <si>
    <t>10.20.12</t>
  </si>
  <si>
    <t>10.20.13</t>
  </si>
  <si>
    <t xml:space="preserve">         INSTALACION DE GROUT Y MORTERO AUTOCOMPACTANTE DE ALTA RESISTENCIA WP25</t>
  </si>
  <si>
    <t>10.20.14</t>
  </si>
  <si>
    <t xml:space="preserve">         TAPADO AREA DE CIMENTACIÓN Y CONFORMACIÓN DE PLATAFORMA WP25</t>
  </si>
  <si>
    <t>10.20.15</t>
  </si>
  <si>
    <t xml:space="preserve">         ESTABILIZACIÓN DE TALUDES EN PLATAFORMA Y RECONFORMACION FINAL WP25</t>
  </si>
  <si>
    <t>10.20.16</t>
  </si>
  <si>
    <t>10.21</t>
  </si>
  <si>
    <t xml:space="preserve">      CIMENTACION WP26</t>
  </si>
  <si>
    <t>10.21.1</t>
  </si>
  <si>
    <t xml:space="preserve">         DESBROCE DE AREA DE ACOPIO DE TORRE Y DE PALAS WP26</t>
  </si>
  <si>
    <t>10.21.2</t>
  </si>
  <si>
    <t xml:space="preserve">         EXCAVACIÓN DE CIMENTACION WP26</t>
  </si>
  <si>
    <t>10.21.3</t>
  </si>
  <si>
    <t xml:space="preserve">         BANCO DE DUCTO WP26</t>
  </si>
  <si>
    <t>10.21.4</t>
  </si>
  <si>
    <t xml:space="preserve">         COMPACTACION DE SELLO DE BASE WP26</t>
  </si>
  <si>
    <t>10.21.5</t>
  </si>
  <si>
    <t xml:space="preserve">         SOLADO WP26</t>
  </si>
  <si>
    <t>10.21.6</t>
  </si>
  <si>
    <t xml:space="preserve">         INSTALACIÓN DE PERNOS Y SOFT-SPOT WP26</t>
  </si>
  <si>
    <t>10.21.7</t>
  </si>
  <si>
    <t xml:space="preserve">         INSTALACIÓN DE ACERO DE REFUERZO WP26</t>
  </si>
  <si>
    <t>10.21.8</t>
  </si>
  <si>
    <t xml:space="preserve">         ENCOFRADO DE ZAPATA Y DE PEDESTAL WP26</t>
  </si>
  <si>
    <t>10.21.9</t>
  </si>
  <si>
    <t xml:space="preserve">         HITO: ALISTAMIENTO Y MOVILIZACIÓN DE PLANTA DE CONCRETO PARA WP26</t>
  </si>
  <si>
    <t>10.21.10</t>
  </si>
  <si>
    <t xml:space="preserve">         FUNDIDA WP26</t>
  </si>
  <si>
    <t>10.21.11</t>
  </si>
  <si>
    <t xml:space="preserve">         CURADO DEL CONCRETO WP26</t>
  </si>
  <si>
    <t>10.21.12</t>
  </si>
  <si>
    <t>10.21.13</t>
  </si>
  <si>
    <t xml:space="preserve">         INSTALACION DE GROUT Y MORTERO AUTOCOMPACTANTE DE ALTA RESISTENCIA WP26</t>
  </si>
  <si>
    <t>10.21.14</t>
  </si>
  <si>
    <t xml:space="preserve">         TAPADO AREA DE CIMENTACIÓN Y CONFORMACIÓN DE PLATAFORMA WP26</t>
  </si>
  <si>
    <t>10.21.15</t>
  </si>
  <si>
    <t xml:space="preserve">         ESTABILIZACIÓN DE TALUDES EN PLATAFORMA Y RECONFORMACION FINAL WP26</t>
  </si>
  <si>
    <t>10.21.16</t>
  </si>
  <si>
    <t>10.22</t>
  </si>
  <si>
    <t xml:space="preserve">      CIMENTACION WP27</t>
  </si>
  <si>
    <t>10.22.1</t>
  </si>
  <si>
    <t xml:space="preserve">         DESBROCE DE AREA DE ACOPIO DE TORRE Y DE PALAS WP27</t>
  </si>
  <si>
    <t>10.22.2</t>
  </si>
  <si>
    <t xml:space="preserve">         EXCAVACIÓN DE CIMENTACION WP27</t>
  </si>
  <si>
    <t>10.22.3</t>
  </si>
  <si>
    <t xml:space="preserve">         BANCO DE DUCTO WP27</t>
  </si>
  <si>
    <t>10.22.4</t>
  </si>
  <si>
    <t xml:space="preserve">         COMPACTACION DE SELLO DE BASE WP27</t>
  </si>
  <si>
    <t>10.22.5</t>
  </si>
  <si>
    <t xml:space="preserve">         SOLADO WP27</t>
  </si>
  <si>
    <t>10.22.6</t>
  </si>
  <si>
    <t xml:space="preserve">         INSTALACIÓN DE PERNOS Y SOFT-SPOT WP27</t>
  </si>
  <si>
    <t>10.22.7</t>
  </si>
  <si>
    <t xml:space="preserve">         INSTALACIÓN DE ACERO DE REFUERZO WP27</t>
  </si>
  <si>
    <t>10.22.8</t>
  </si>
  <si>
    <t xml:space="preserve">         ENCOFRADO DE ZAPATA Y DE PEDESTAL WP27</t>
  </si>
  <si>
    <t>10.22.9</t>
  </si>
  <si>
    <t xml:space="preserve">         HITO: ALISTAMIENTO Y MOVILIZACIÓN DE PLANTA DE CONCRETO PARA WP27</t>
  </si>
  <si>
    <t>10.22.10</t>
  </si>
  <si>
    <t xml:space="preserve">         FUNDIDA WP27</t>
  </si>
  <si>
    <t>10.22.11</t>
  </si>
  <si>
    <t xml:space="preserve">         CURADO DEL CONCRETO WP27</t>
  </si>
  <si>
    <t>10.22.12</t>
  </si>
  <si>
    <t>10.22.13</t>
  </si>
  <si>
    <t xml:space="preserve">         INSTALACION DE GROUT Y MORTERO AUTOCOMPACTANTE DE ALTA RESISTENCIA WP27</t>
  </si>
  <si>
    <t>10.22.14</t>
  </si>
  <si>
    <t xml:space="preserve">         TAPADO AREA DE CIMENTACIÓN Y CONFORMACIÓN DE PLATAFORMA WP27</t>
  </si>
  <si>
    <t>10.22.15</t>
  </si>
  <si>
    <t xml:space="preserve">         ESTABILIZACIÓN DE TALUDES EN PLATAFORMA Y RECONFORMACION FINAL WP27</t>
  </si>
  <si>
    <t>10.22.16</t>
  </si>
  <si>
    <t>10.23</t>
  </si>
  <si>
    <t xml:space="preserve">      CIMENTACION WP28</t>
  </si>
  <si>
    <t>10.23.1</t>
  </si>
  <si>
    <t xml:space="preserve">         DESBROCE DE AREA DE ACOPIO DE TORRE Y DE PALAS WP28</t>
  </si>
  <si>
    <t>10.23.2</t>
  </si>
  <si>
    <t xml:space="preserve">         EXCAVACIÓN DE CIMENTACION WP28</t>
  </si>
  <si>
    <t>10.23.3</t>
  </si>
  <si>
    <t xml:space="preserve">         BANCO DE DUCTO WP28</t>
  </si>
  <si>
    <t>10.23.4</t>
  </si>
  <si>
    <t xml:space="preserve">         COMPACTACION DE SELLO DE BASE WP28</t>
  </si>
  <si>
    <t>10.23.5</t>
  </si>
  <si>
    <t xml:space="preserve">         SOLADO WP28</t>
  </si>
  <si>
    <t>10.23.6</t>
  </si>
  <si>
    <t xml:space="preserve">         INSTALACIÓN DE PERNOS Y SOFT-SPOT WP28</t>
  </si>
  <si>
    <t>10.23.7</t>
  </si>
  <si>
    <t xml:space="preserve">         INSTALACIÓN DE ACERO DE REFUERZO WP28</t>
  </si>
  <si>
    <t>10.23.8</t>
  </si>
  <si>
    <t xml:space="preserve">         ENCOFRADO DE ZAPATA Y DE PEDESTAL WP28</t>
  </si>
  <si>
    <t>10.23.9</t>
  </si>
  <si>
    <t xml:space="preserve">         HITO: ALISTAMIENTO Y MOVILIZACIÓN DE PLANTA DE CONCRETO PARA WP28</t>
  </si>
  <si>
    <t>10.23.10</t>
  </si>
  <si>
    <t xml:space="preserve">         FUNDIDA WP28</t>
  </si>
  <si>
    <t>10.23.11</t>
  </si>
  <si>
    <t xml:space="preserve">         CURADO DEL CONCRETO WP28</t>
  </si>
  <si>
    <t>10.23.12</t>
  </si>
  <si>
    <t>10.23.13</t>
  </si>
  <si>
    <t xml:space="preserve">         INSTALACION DE GROUT Y MORTERO AUTOCOMPACTANTE DE ALTA RESISTENCIA WP28</t>
  </si>
  <si>
    <t>10.23.14</t>
  </si>
  <si>
    <t xml:space="preserve">         TAPADO AREA DE CIMENTACIÓN Y CONFORMACIÓN DE PLATAFORMA WP28</t>
  </si>
  <si>
    <t>10.23.15</t>
  </si>
  <si>
    <t xml:space="preserve">         ESTABILIZACIÓN DE TALUDES EN PLATAFORMA Y RECONFORMACION FINAL WP28</t>
  </si>
  <si>
    <t>10.23.16</t>
  </si>
  <si>
    <t>10.24</t>
  </si>
  <si>
    <t xml:space="preserve">      CIMENTACION WP3</t>
  </si>
  <si>
    <t>10.24.1</t>
  </si>
  <si>
    <t xml:space="preserve">         DESBROCE DE AREA DE ACOPIO DE TORRE Y DE PALAS WP3</t>
  </si>
  <si>
    <t>10.24.2</t>
  </si>
  <si>
    <t xml:space="preserve">         EXCAVACIÓN DE CIMENTACION WP3</t>
  </si>
  <si>
    <t>10.24.3</t>
  </si>
  <si>
    <t xml:space="preserve">         BANCO DE DUCTO WP3</t>
  </si>
  <si>
    <t>10.24.4</t>
  </si>
  <si>
    <t xml:space="preserve">         COMPACTACION DE SELLO DE BASE WP3</t>
  </si>
  <si>
    <t>10.24.5</t>
  </si>
  <si>
    <t xml:space="preserve">         SOLADO WP3</t>
  </si>
  <si>
    <t>10.24.6</t>
  </si>
  <si>
    <t xml:space="preserve">         INSTALACIÓN DE PERNOS Y SOFT-SPOT WP3</t>
  </si>
  <si>
    <t>10.24.7</t>
  </si>
  <si>
    <t xml:space="preserve">         INSTALACIÓN DE ACERO DE REFUERZO WP3</t>
  </si>
  <si>
    <t>10.24.8</t>
  </si>
  <si>
    <t xml:space="preserve">         ENCOFRADO DE ZAPATA Y DE PEDESTAL WP3</t>
  </si>
  <si>
    <t>10.24.9</t>
  </si>
  <si>
    <t xml:space="preserve">         HITO: ALISTAMIENTO Y MOVILIZACIÓN DE PLANTA DE CONCRETO PARA WP3</t>
  </si>
  <si>
    <t>10.24.10</t>
  </si>
  <si>
    <t xml:space="preserve">         FUNDIDA WP3</t>
  </si>
  <si>
    <t>10.24.11</t>
  </si>
  <si>
    <t xml:space="preserve">         CURADO DEL CONCRETO WP3</t>
  </si>
  <si>
    <t>10.24.12</t>
  </si>
  <si>
    <t>10.24.13</t>
  </si>
  <si>
    <t xml:space="preserve">         INSTALACION DE GROUT Y MORTERO AUTOCOMPACTANTE DE ALTA RESISTENCIA WP3</t>
  </si>
  <si>
    <t>10.24.14</t>
  </si>
  <si>
    <t xml:space="preserve">         TAPADO AREA DE CIMENTACIÓN Y CONFORMACIÓN DE PLATAFORMA WP3</t>
  </si>
  <si>
    <t>10.24.15</t>
  </si>
  <si>
    <t xml:space="preserve">         ESTABILIZACIÓN DE TALUDES EN PLATAFORMA Y RECONFORMACION FINAL WP3</t>
  </si>
  <si>
    <t>10.24.16</t>
  </si>
  <si>
    <t>10.25</t>
  </si>
  <si>
    <t xml:space="preserve">      CIMENTACION WP4</t>
  </si>
  <si>
    <t>10.25.1</t>
  </si>
  <si>
    <t xml:space="preserve">         DESBROCE DE AREA DE ACOPIO DE TORRE Y DE PALAS WP4</t>
  </si>
  <si>
    <t>10.25.2</t>
  </si>
  <si>
    <t xml:space="preserve">         EXCAVACIÓN DE CIMENTACION WP4</t>
  </si>
  <si>
    <t>10.25.3</t>
  </si>
  <si>
    <t xml:space="preserve">         BANCO DE DUCTO WP4</t>
  </si>
  <si>
    <t>10.25.4</t>
  </si>
  <si>
    <t xml:space="preserve">         COMPACTACION DE SELLO DE BASE WP4</t>
  </si>
  <si>
    <t>10.25.5</t>
  </si>
  <si>
    <t xml:space="preserve">         SOLADO WP4</t>
  </si>
  <si>
    <t>10.25.6</t>
  </si>
  <si>
    <t xml:space="preserve">         INSTALACIÓN DE PERNOS Y SOFT-SPOT WP4</t>
  </si>
  <si>
    <t>10.25.7</t>
  </si>
  <si>
    <t xml:space="preserve">         INSTALACIÓN DE ACERO DE REFUERZO WP4</t>
  </si>
  <si>
    <t>10.25.8</t>
  </si>
  <si>
    <t xml:space="preserve">         ENCOFRADO DE ZAPATA Y DE PEDESTAL WP4</t>
  </si>
  <si>
    <t>10.25.9</t>
  </si>
  <si>
    <t xml:space="preserve">         HITO: ALISTAMIENTO Y MOVILIZACIÓN DE PLANTA DE CONCRETO PARA WP4</t>
  </si>
  <si>
    <t>10.25.10</t>
  </si>
  <si>
    <t xml:space="preserve">         FUNDIDA WP4</t>
  </si>
  <si>
    <t>10.25.11</t>
  </si>
  <si>
    <t xml:space="preserve">         CURADO DEL CONCRETO WP4</t>
  </si>
  <si>
    <t>10.25.12</t>
  </si>
  <si>
    <t>10.25.13</t>
  </si>
  <si>
    <t xml:space="preserve">         INSTALACION DE GROUT Y MORTERO AUTOCOMPACTANTE DE ALTA RESISTENCIA WP4</t>
  </si>
  <si>
    <t>10.25.14</t>
  </si>
  <si>
    <t xml:space="preserve">         TAPADO AREA DE CIMENTACIÓN Y CONFORMACIÓN DE PLATAFORMA WP4</t>
  </si>
  <si>
    <t>10.25.15</t>
  </si>
  <si>
    <t xml:space="preserve">         ESTABILIZACIÓN DE TALUDES EN PLATAFORMA Y RECONFORMACION FINAL WP4</t>
  </si>
  <si>
    <t>10.25.16</t>
  </si>
  <si>
    <t>10.26</t>
  </si>
  <si>
    <t xml:space="preserve">      CIMENTACION WP2</t>
  </si>
  <si>
    <t>10.26.1</t>
  </si>
  <si>
    <t xml:space="preserve">         DESBROCE DE AREA DE ACOPIO DE TORRE Y DE PALAS WP2</t>
  </si>
  <si>
    <t>10.26.2</t>
  </si>
  <si>
    <t xml:space="preserve">         EXCAVACIÓN DE CIMENTACION WP2</t>
  </si>
  <si>
    <t>10.26.3</t>
  </si>
  <si>
    <t xml:space="preserve">         BANCO DE DUCTO WP2</t>
  </si>
  <si>
    <t>10.26.4</t>
  </si>
  <si>
    <t xml:space="preserve">         COMPACTACION DE SELLO DE BASE WP2</t>
  </si>
  <si>
    <t>10.26.5</t>
  </si>
  <si>
    <t xml:space="preserve">         SOLADO WP2</t>
  </si>
  <si>
    <t>10.26.6</t>
  </si>
  <si>
    <t xml:space="preserve">         INSTALACIÓN DE PERNOS Y SOFT-SPOT WP2</t>
  </si>
  <si>
    <t>10.26.7</t>
  </si>
  <si>
    <t xml:space="preserve">         INSTALACIÓN DE ACERO DE REFUERZO WP2</t>
  </si>
  <si>
    <t>10.26.8</t>
  </si>
  <si>
    <t xml:space="preserve">         ENCOFRADO DE ZAPATA Y DE PEDESTAL WP2</t>
  </si>
  <si>
    <t>10.26.9</t>
  </si>
  <si>
    <t xml:space="preserve">         HITO: ALISTAMIENTO Y MOVILIZACIÓN DE PLANTA DE CONCRETO PARA WP2</t>
  </si>
  <si>
    <t>10.26.10</t>
  </si>
  <si>
    <t xml:space="preserve">         FUNDIDA WP2</t>
  </si>
  <si>
    <t>10.26.11</t>
  </si>
  <si>
    <t xml:space="preserve">         CURADO DEL CONCRETO WP2</t>
  </si>
  <si>
    <t>10.26.12</t>
  </si>
  <si>
    <t>10.26.13</t>
  </si>
  <si>
    <t xml:space="preserve">         INSTALACION DE GROUT Y MORTERO AUTOCOMPACTANTE DE ALTA RESISTENCIA WP2</t>
  </si>
  <si>
    <t>10.26.14</t>
  </si>
  <si>
    <t xml:space="preserve">         TAPADO AREA DE CIMENTACIÓN Y CONFORMACIÓN DE PLATAFORMA WP2</t>
  </si>
  <si>
    <t>10.26.15</t>
  </si>
  <si>
    <t xml:space="preserve">         ESTABILIZACIÓN DE TALUDES EN PLATAFORMA Y RECONFORMACION FINAL WP2</t>
  </si>
  <si>
    <t>10.26.16</t>
  </si>
  <si>
    <t>10.27</t>
  </si>
  <si>
    <t>10.27.1</t>
  </si>
  <si>
    <t>10.27.2</t>
  </si>
  <si>
    <t>10.27.3</t>
  </si>
  <si>
    <t>10.27.4</t>
  </si>
  <si>
    <t>10.27.5</t>
  </si>
  <si>
    <t>10.27.6</t>
  </si>
  <si>
    <t>10.27.7</t>
  </si>
  <si>
    <t>10.27.8</t>
  </si>
  <si>
    <t>10.27.9</t>
  </si>
  <si>
    <t>10.27.10</t>
  </si>
  <si>
    <t>10.27.11</t>
  </si>
  <si>
    <t>10.27.12</t>
  </si>
  <si>
    <t>10.27.13</t>
  </si>
  <si>
    <t>10.27.14</t>
  </si>
  <si>
    <t>10.27.15</t>
  </si>
  <si>
    <t>10.27.16</t>
  </si>
  <si>
    <t>10.28</t>
  </si>
  <si>
    <t xml:space="preserve">      CIMENTACION WP29</t>
  </si>
  <si>
    <t>10.28.1</t>
  </si>
  <si>
    <t xml:space="preserve">         DESBROCE DE AREA DE ACOPIO DE TORRE Y DE PALAS WP29</t>
  </si>
  <si>
    <t>10.28.2</t>
  </si>
  <si>
    <t xml:space="preserve">         EXCAVACIÓN DE CIMENTACION WP29</t>
  </si>
  <si>
    <t>10.28.3</t>
  </si>
  <si>
    <t xml:space="preserve">         BANCO DE DUCTO WP29</t>
  </si>
  <si>
    <t>10.28.4</t>
  </si>
  <si>
    <t xml:space="preserve">         COMPACTACION DE SELLO DE BASE WP29</t>
  </si>
  <si>
    <t>10.28.5</t>
  </si>
  <si>
    <t xml:space="preserve">         SOLADO WP29</t>
  </si>
  <si>
    <t>10.28.6</t>
  </si>
  <si>
    <t xml:space="preserve">         INSTALACIÓN DE PERNOS Y SOFT-SPOT WP29</t>
  </si>
  <si>
    <t>10.28.7</t>
  </si>
  <si>
    <t xml:space="preserve">         INSTALACIÓN DE ACERO DE REFUERZO WP29</t>
  </si>
  <si>
    <t>10.28.8</t>
  </si>
  <si>
    <t xml:space="preserve">         ENCOFRADO DE ZAPATA Y DE PEDESTAL WP29</t>
  </si>
  <si>
    <t>10.28.9</t>
  </si>
  <si>
    <t xml:space="preserve">         HITO: ALISTAMIENTO Y MOVILIZACIÓN DE PLANTA DE CONCRETO PARA WP29</t>
  </si>
  <si>
    <t>10.28.10</t>
  </si>
  <si>
    <t xml:space="preserve">         FUNDIDA WP29</t>
  </si>
  <si>
    <t>10.28.11</t>
  </si>
  <si>
    <t xml:space="preserve">         CURADO DEL CONCRETO WP29</t>
  </si>
  <si>
    <t>10.28.12</t>
  </si>
  <si>
    <t>10.28.13</t>
  </si>
  <si>
    <t xml:space="preserve">         INSTALACION DE GROUT Y MORTERO AUTOCOMPACTANTE DE ALTA RESISTENCIA WP29</t>
  </si>
  <si>
    <t>10.28.14</t>
  </si>
  <si>
    <t xml:space="preserve">         TAPADO AREA DE CIMENTACIÓN Y CONFORMACIÓN DE PLATAFORMA WP29</t>
  </si>
  <si>
    <t>10.28.15</t>
  </si>
  <si>
    <t xml:space="preserve">         ESTABILIZACIÓN DE TALUDES EN PLATAFORMA Y RECONFORMACION FINAL WP29</t>
  </si>
  <si>
    <t>10.28.16</t>
  </si>
  <si>
    <t>10.29</t>
  </si>
  <si>
    <t xml:space="preserve">      CIMENTACION WP30</t>
  </si>
  <si>
    <t>10.29.1</t>
  </si>
  <si>
    <t xml:space="preserve">         DESBROCE DE AREA DE ACOPIO DE TORRE Y DE PALAS WP30</t>
  </si>
  <si>
    <t>10.29.2</t>
  </si>
  <si>
    <t xml:space="preserve">         EXCAVACIÓN DE CIMENTACION WP30</t>
  </si>
  <si>
    <t>10.29.3</t>
  </si>
  <si>
    <t xml:space="preserve">         BANCO DE DUCTO WP30</t>
  </si>
  <si>
    <t>10.29.4</t>
  </si>
  <si>
    <t xml:space="preserve">         COMPACTACION DE SELLO DE BASE WP30</t>
  </si>
  <si>
    <t>10.29.5</t>
  </si>
  <si>
    <t xml:space="preserve">         SOLADO WP30</t>
  </si>
  <si>
    <t>10.29.6</t>
  </si>
  <si>
    <t xml:space="preserve">         INSTALACIÓN DE PERNOS Y SOFT-SPOT WP30</t>
  </si>
  <si>
    <t>10.29.7</t>
  </si>
  <si>
    <t xml:space="preserve">         INSTALACIÓN DE ACERO DE REFUERZO WP30</t>
  </si>
  <si>
    <t>10.29.8</t>
  </si>
  <si>
    <t xml:space="preserve">         ENCOFRADO DE ZAPATA Y DE PEDESTAL WP30</t>
  </si>
  <si>
    <t>10.29.9</t>
  </si>
  <si>
    <t xml:space="preserve">         HITO: ALISTAMIENTO Y MOVILIZACIÓN DE PLANTA DE CONCRETO PARA WP30</t>
  </si>
  <si>
    <t>10.29.10</t>
  </si>
  <si>
    <t xml:space="preserve">         FUNDIDA WP30</t>
  </si>
  <si>
    <t>10.29.11</t>
  </si>
  <si>
    <t xml:space="preserve">         CURADO DEL CONCRETO WP30</t>
  </si>
  <si>
    <t>10.29.12</t>
  </si>
  <si>
    <t>10.29.13</t>
  </si>
  <si>
    <t xml:space="preserve">         INSTALACION DE GROUT Y MORTERO AUTOCOMPACTANTE DE ALTA RESISTENCIA WP30</t>
  </si>
  <si>
    <t>10.29.14</t>
  </si>
  <si>
    <t xml:space="preserve">         TAPADO AREA DE CIMENTACIÓN Y CONFORMACIÓN DE PLATAFORMA WP30</t>
  </si>
  <si>
    <t>10.29.15</t>
  </si>
  <si>
    <t xml:space="preserve">         ESTABILIZACIÓN DE TALUDES EN PLATAFORMA Y RECONFORMACION FINAL WP30</t>
  </si>
  <si>
    <t>10.29.16</t>
  </si>
  <si>
    <t>10.30</t>
  </si>
  <si>
    <t xml:space="preserve">      CIMENTACION WP31</t>
  </si>
  <si>
    <t>10.30.1</t>
  </si>
  <si>
    <t xml:space="preserve">         DESBROCE DE AREA DE ACOPIO DE TORRE Y DE PALAS WP31</t>
  </si>
  <si>
    <t>10.30.2</t>
  </si>
  <si>
    <t xml:space="preserve">         EXCAVACIÓN DE CIMENTACION WP31</t>
  </si>
  <si>
    <t>10.30.3</t>
  </si>
  <si>
    <t xml:space="preserve">         BANCO DE DUCTO WP31</t>
  </si>
  <si>
    <t>10.30.4</t>
  </si>
  <si>
    <t xml:space="preserve">         COMPACTACION DE SELLO DE BASE WP31</t>
  </si>
  <si>
    <t>10.30.5</t>
  </si>
  <si>
    <t xml:space="preserve">         SOLADO WP31</t>
  </si>
  <si>
    <t>10.30.6</t>
  </si>
  <si>
    <t xml:space="preserve">         INSTALACIÓN DE PERNOS Y SOFT-SPOT WP31</t>
  </si>
  <si>
    <t>10.30.7</t>
  </si>
  <si>
    <t xml:space="preserve">         INSTALACIÓN DE ACERO DE REFUERZO WP31</t>
  </si>
  <si>
    <t>10.30.8</t>
  </si>
  <si>
    <t xml:space="preserve">         ENCOFRADO DE ZAPATA Y DE PEDESTAL WP31</t>
  </si>
  <si>
    <t>10.30.9</t>
  </si>
  <si>
    <t xml:space="preserve">         HITO: ALISTAMIENTO Y MOVILIZACIÓN DE PLANTA DE CONCRETO PARA WP31</t>
  </si>
  <si>
    <t>10.30.10</t>
  </si>
  <si>
    <t xml:space="preserve">         FUNDIDA WP31</t>
  </si>
  <si>
    <t>10.30.11</t>
  </si>
  <si>
    <t xml:space="preserve">         CURADO DEL CONCRETO WP31</t>
  </si>
  <si>
    <t>10.30.12</t>
  </si>
  <si>
    <t>10.30.13</t>
  </si>
  <si>
    <t xml:space="preserve">         INSTALACION DE GROUT Y MORTERO AUTOCOMPACTANTE DE ALTA RESISTENCIA WP31</t>
  </si>
  <si>
    <t>10.30.14</t>
  </si>
  <si>
    <t xml:space="preserve">         TAPADO AREA DE CIMENTACIÓN Y CONFORMACIÓN DE PLATAFORMA WP31</t>
  </si>
  <si>
    <t>10.30.15</t>
  </si>
  <si>
    <t xml:space="preserve">         ESTABILIZACIÓN DE TALUDES EN PLATAFORMA Y RECONFORMACION FINAL WP31</t>
  </si>
  <si>
    <t>10.30.16</t>
  </si>
  <si>
    <t>10.31</t>
  </si>
  <si>
    <t xml:space="preserve">      CIMENTACION WP35</t>
  </si>
  <si>
    <t>10.31.1</t>
  </si>
  <si>
    <t xml:space="preserve">         DESBROCE DE AREA DE ACOPIO DE TORRE Y DE PALAS WP35</t>
  </si>
  <si>
    <t>10.31.2</t>
  </si>
  <si>
    <t xml:space="preserve">         EXCAVACIÓN DE CIMENTACION WP35</t>
  </si>
  <si>
    <t>10.31.3</t>
  </si>
  <si>
    <t xml:space="preserve">         BANCO DE DUCTO WP35</t>
  </si>
  <si>
    <t>10.31.4</t>
  </si>
  <si>
    <t xml:space="preserve">         COMPACTACION DE SELLO DE BASE WP35</t>
  </si>
  <si>
    <t>10.31.5</t>
  </si>
  <si>
    <t xml:space="preserve">         SOLADO WP35</t>
  </si>
  <si>
    <t>10.31.6</t>
  </si>
  <si>
    <t xml:space="preserve">         INSTALACIÓN DE PERNOS Y SOFT-SPOT WP35</t>
  </si>
  <si>
    <t>10.31.7</t>
  </si>
  <si>
    <t xml:space="preserve">         INSTALACIÓN DE ACERO DE REFUERZO WP35</t>
  </si>
  <si>
    <t>10.31.8</t>
  </si>
  <si>
    <t xml:space="preserve">         ENCOFRADO DE ZAPATA Y DE PEDESTAL WP35</t>
  </si>
  <si>
    <t>10.31.9</t>
  </si>
  <si>
    <t xml:space="preserve">         HITO: ALISTAMIENTO Y MOVILIZACIÓN DE PLANTA DE CONCRETO PARA WP35</t>
  </si>
  <si>
    <t>10.31.10</t>
  </si>
  <si>
    <t xml:space="preserve">         FUNDIDA WP35</t>
  </si>
  <si>
    <t>10.31.11</t>
  </si>
  <si>
    <t xml:space="preserve">         CURADO DEL CONCRETO WP35</t>
  </si>
  <si>
    <t>10.31.12</t>
  </si>
  <si>
    <t>10.31.13</t>
  </si>
  <si>
    <t xml:space="preserve">         INSTALACION DE GROUT Y MORTERO AUTOCOMPACTANTE DE ALTA RESISTENCIA WP35</t>
  </si>
  <si>
    <t>10.31.14</t>
  </si>
  <si>
    <t xml:space="preserve">         TAPADO AREA DE CIMENTACIÓN Y CONFORMACIÓN DE PLATAFORMA WP35</t>
  </si>
  <si>
    <t>10.31.15</t>
  </si>
  <si>
    <t xml:space="preserve">         ESTABILIZACIÓN DE TALUDES EN PLATAFORMA Y RECONFORMACION FINAL WP35</t>
  </si>
  <si>
    <t>10.31.16</t>
  </si>
  <si>
    <t>10.32</t>
  </si>
  <si>
    <t xml:space="preserve">      CIMENTACION WP34</t>
  </si>
  <si>
    <t>10.32.1</t>
  </si>
  <si>
    <t xml:space="preserve">         DESBROCE DE AREA DE ACOPIO DE TORRE Y DE PALAS WP34</t>
  </si>
  <si>
    <t>10.32.2</t>
  </si>
  <si>
    <t xml:space="preserve">         EXCAVACIÓN DE CIMENTACION WP34</t>
  </si>
  <si>
    <t>10.32.3</t>
  </si>
  <si>
    <t xml:space="preserve">         BANCO DE DUCTO WP34</t>
  </si>
  <si>
    <t>10.32.4</t>
  </si>
  <si>
    <t xml:space="preserve">         COMPACTACION DE SELLO DE BASE WP34</t>
  </si>
  <si>
    <t>10.32.5</t>
  </si>
  <si>
    <t xml:space="preserve">         SOLADO WP34</t>
  </si>
  <si>
    <t>10.32.6</t>
  </si>
  <si>
    <t xml:space="preserve">         INSTALACIÓN DE PERNOS Y SOFT-SPOT WP34</t>
  </si>
  <si>
    <t>10.32.7</t>
  </si>
  <si>
    <t xml:space="preserve">         INSTALACIÓN DE ACERO DE REFUERZO WP34</t>
  </si>
  <si>
    <t>10.32.8</t>
  </si>
  <si>
    <t xml:space="preserve">         ENCOFRADO DE ZAPATA Y DE PEDESTAL WP34</t>
  </si>
  <si>
    <t>10.32.9</t>
  </si>
  <si>
    <t xml:space="preserve">         HITO: ALISTAMIENTO Y MOVILIZACIÓN DE PLANTA DE CONCRETO PARA WP34</t>
  </si>
  <si>
    <t>10.32.10</t>
  </si>
  <si>
    <t xml:space="preserve">         FUNDIDA WP34</t>
  </si>
  <si>
    <t>10.32.11</t>
  </si>
  <si>
    <t xml:space="preserve">         CURADO DEL CONCRETO WP34</t>
  </si>
  <si>
    <t>10.32.12</t>
  </si>
  <si>
    <t>10.32.13</t>
  </si>
  <si>
    <t xml:space="preserve">         INSTALACION DE GROUT Y MORTERO AUTOCOMPACTANTE DE ALTA RESISTENCIA WP34</t>
  </si>
  <si>
    <t>10.32.14</t>
  </si>
  <si>
    <t xml:space="preserve">         TAPADO AREA DE CIMENTACIÓN Y CONFORMACIÓN DE PLATAFORMA WP34</t>
  </si>
  <si>
    <t>10.32.15</t>
  </si>
  <si>
    <t xml:space="preserve">         ESTABILIZACIÓN DE TALUDES EN PLATAFORMA Y RECONFORMACION FINAL WP34</t>
  </si>
  <si>
    <t>10.32.16</t>
  </si>
  <si>
    <t>10.33</t>
  </si>
  <si>
    <t xml:space="preserve">      CIMENTACION WP33</t>
  </si>
  <si>
    <t>10.33.1</t>
  </si>
  <si>
    <t xml:space="preserve">         DESBROCE DE AREA DE ACOPIO DE TORRE Y DE PALAS WP33</t>
  </si>
  <si>
    <t>10.33.2</t>
  </si>
  <si>
    <t xml:space="preserve">         EXCAVACIÓN DE CIMENTACION WP33</t>
  </si>
  <si>
    <t>10.33.3</t>
  </si>
  <si>
    <t xml:space="preserve">         BANCO DE DUCTO WP33</t>
  </si>
  <si>
    <t>10.33.4</t>
  </si>
  <si>
    <t xml:space="preserve">         COMPACTACION DE SELLO DE BASE WP33</t>
  </si>
  <si>
    <t>10.33.5</t>
  </si>
  <si>
    <t xml:space="preserve">         SOLADO WP33</t>
  </si>
  <si>
    <t>10.33.6</t>
  </si>
  <si>
    <t xml:space="preserve">         INSTALACIÓN DE PERNOS Y SOFT-SPOT WP33</t>
  </si>
  <si>
    <t>10.33.7</t>
  </si>
  <si>
    <t xml:space="preserve">         INSTALACIÓN DE ACERO DE REFUERZO WP33</t>
  </si>
  <si>
    <t>10.33.8</t>
  </si>
  <si>
    <t xml:space="preserve">         ENCOFRADO DE ZAPATA Y DE PEDESTAL WP33</t>
  </si>
  <si>
    <t>10.33.9</t>
  </si>
  <si>
    <t xml:space="preserve">         HITO: ALISTAMIENTO Y MOVILIZACIÓN DE PLANTA DE CONCRETO PARA WP33</t>
  </si>
  <si>
    <t>10.33.10</t>
  </si>
  <si>
    <t xml:space="preserve">         FUNDIDA WP33</t>
  </si>
  <si>
    <t>10.33.11</t>
  </si>
  <si>
    <t xml:space="preserve">         CURADO DEL CONCRETO WP33</t>
  </si>
  <si>
    <t>10.33.12</t>
  </si>
  <si>
    <t>10.33.13</t>
  </si>
  <si>
    <t xml:space="preserve">         INSTALACION DE GROUT Y MORTERO AUTOCOMPACTANTE DE ALTA RESISTENCIA WP33</t>
  </si>
  <si>
    <t>10.33.14</t>
  </si>
  <si>
    <t xml:space="preserve">         TAPADO AREA DE CIMENTACIÓN Y CONFORMACIÓN DE PLATAFORMA WP33</t>
  </si>
  <si>
    <t>10.33.15</t>
  </si>
  <si>
    <t xml:space="preserve">         ESTABILIZACIÓN DE TALUDES EN PLATAFORMA Y RECONFORMACION FINAL WP33</t>
  </si>
  <si>
    <t>10.33.16</t>
  </si>
  <si>
    <t>10.34</t>
  </si>
  <si>
    <t xml:space="preserve">      CIMENTACION WP32</t>
  </si>
  <si>
    <t>10.34.1</t>
  </si>
  <si>
    <t xml:space="preserve">         DESBROCE DE AREA DE ACOPIO DE TORRE Y DE PALAS WP32</t>
  </si>
  <si>
    <t>10.34.2</t>
  </si>
  <si>
    <t xml:space="preserve">         EXCAVACIÓN DE CIMENTACION WP32</t>
  </si>
  <si>
    <t>10.34.3</t>
  </si>
  <si>
    <t xml:space="preserve">         BANCO DE DUCTO WP32</t>
  </si>
  <si>
    <t>10.34.4</t>
  </si>
  <si>
    <t xml:space="preserve">         COMPACTACION DE SELLO DE BASE WP32</t>
  </si>
  <si>
    <t>10.34.5</t>
  </si>
  <si>
    <t xml:space="preserve">         SOLADO WP32</t>
  </si>
  <si>
    <t>10.34.6</t>
  </si>
  <si>
    <t xml:space="preserve">         INSTALACIÓN DE PERNOS Y SOFT-SPOT WP32</t>
  </si>
  <si>
    <t>10.34.7</t>
  </si>
  <si>
    <t xml:space="preserve">         INSTALACIÓN DE ACERO DE REFUERZO WP32</t>
  </si>
  <si>
    <t>10.34.8</t>
  </si>
  <si>
    <t xml:space="preserve">         ENCOFRADO DE ZAPATA Y DE PEDESTAL WP32</t>
  </si>
  <si>
    <t>10.34.9</t>
  </si>
  <si>
    <t xml:space="preserve">         HITO: ALISTAMIENTO Y MOVILIZACIÓN DE PLANTA DE CONCRETO PARA WP32</t>
  </si>
  <si>
    <t>10.34.10</t>
  </si>
  <si>
    <t xml:space="preserve">         FUNDIDA WP32</t>
  </si>
  <si>
    <t>10.34.11</t>
  </si>
  <si>
    <t xml:space="preserve">         CURADO DEL CONCRETO WP32</t>
  </si>
  <si>
    <t>10.34.12</t>
  </si>
  <si>
    <t>10.34.13</t>
  </si>
  <si>
    <t xml:space="preserve">         INSTALACION DE GROUT Y MORTERO AUTOCOMPACTANTE DE ALTA RESISTENCIA WP32</t>
  </si>
  <si>
    <t>10.34.14</t>
  </si>
  <si>
    <t xml:space="preserve">         TAPADO AREA DE CIMENTACIÓN Y CONFORMACIÓN DE PLATAFORMA WP32</t>
  </si>
  <si>
    <t>10.34.15</t>
  </si>
  <si>
    <t xml:space="preserve">         ESTABILIZACIÓN DE TALUDES EN PLATAFORMA Y RECONFORMACION FINAL WP32</t>
  </si>
  <si>
    <t>10.34.16</t>
  </si>
  <si>
    <t>10.35</t>
  </si>
  <si>
    <t xml:space="preserve">      HITO 4: FIN DE CIMENTACIONES NUEVAS</t>
  </si>
  <si>
    <t xml:space="preserve">   EJECUCIÓN DE ACTIVIDADES CONFORMACIÓN DE ZODMES</t>
  </si>
  <si>
    <t>312 días</t>
  </si>
  <si>
    <t>11.1</t>
  </si>
  <si>
    <t xml:space="preserve">      CONFORMACIÓN DE ZODMES 1,3,4,6,8</t>
  </si>
  <si>
    <t>90 días</t>
  </si>
  <si>
    <t>11.2</t>
  </si>
  <si>
    <t xml:space="preserve">      CONFORMACIÓN DE ZODMES 2,5,7</t>
  </si>
  <si>
    <t>11.3</t>
  </si>
  <si>
    <t xml:space="preserve">      CONFORMACIÓN DE ZODMES 9,10,11,12,14</t>
  </si>
  <si>
    <t>160 días</t>
  </si>
  <si>
    <t>11.4</t>
  </si>
  <si>
    <t xml:space="preserve">      CONFORMACIÓN DE ZODMES 13,15,16,18</t>
  </si>
  <si>
    <t>140 días</t>
  </si>
  <si>
    <t>11.5</t>
  </si>
  <si>
    <t xml:space="preserve">      CONFORMACIÓN DE ZODMES 17,19,20,21</t>
  </si>
  <si>
    <t xml:space="preserve">   HITO 5: FIN DE ACTIVIDADES DE OBA</t>
  </si>
  <si>
    <t xml:space="preserve">   ACTIVIDADES FINALES</t>
  </si>
  <si>
    <t xml:space="preserve">      DESMOVILIZACION</t>
  </si>
  <si>
    <t xml:space="preserve">      CIERRES ADMINISTRATIVOS Y GESTIÓN DE ENTORNO FINAL</t>
  </si>
  <si>
    <t xml:space="preserve">      CONFORMACIÓN Y ENTREGA DE DOSSIER</t>
  </si>
  <si>
    <t xml:space="preserve">   HITO 6: ACTA DE TERMINACIÓN DE LA ODS </t>
  </si>
  <si>
    <t>8.4</t>
  </si>
  <si>
    <t xml:space="preserve">      ADMINISTRACIÓN Y MANTENIMIENTO DE CAMPAMENTOS</t>
  </si>
  <si>
    <t>305 días</t>
  </si>
  <si>
    <t>280 días</t>
  </si>
  <si>
    <t>Administración 30%</t>
  </si>
  <si>
    <t>Imprevistos 3%</t>
  </si>
  <si>
    <t>Utilidad 5%</t>
  </si>
  <si>
    <t xml:space="preserve">         HITO: FINALIZACION DE ACTIVIDADES EN CIMENTACION WP53</t>
  </si>
  <si>
    <t xml:space="preserve">         HITO: FINALIZACION DE ACTIVIDADES EN CIMENTACION WP15</t>
  </si>
  <si>
    <t xml:space="preserve">         HITO: FINALIZACION DE ACTIVIDADES EN CIMENTACION WP14</t>
  </si>
  <si>
    <t xml:space="preserve">         HITO: FINALIZACION DE ACTIVIDADES EN CIMENTACION WP16</t>
  </si>
  <si>
    <t xml:space="preserve">         HITO: FINALIZACION DE ACTIVIDADES EN CIMENTACION WP18</t>
  </si>
  <si>
    <t xml:space="preserve">         HITO: FINALIZACION DE ACTIVIDADES EN CIMENTACION WP9</t>
  </si>
  <si>
    <t xml:space="preserve">         HITO: FINALIZACION DE ACTIVIDADES EN CIMENTACION WP8</t>
  </si>
  <si>
    <t xml:space="preserve">         HITO: FINALIZACION DE ACTIVIDADES EN CIMENTACION WP19</t>
  </si>
  <si>
    <t xml:space="preserve">         HITO: FINALIZACION DE ACTIVIDADES EN CIMENTACION WP20</t>
  </si>
  <si>
    <t xml:space="preserve">         HITO: FINALIZACION DE ACTIVIDADES EN CIMENTACION WP22</t>
  </si>
  <si>
    <t xml:space="preserve">         HITO: FINALIZACION DE ACTIVIDADES EN CIMENTACION WP5</t>
  </si>
  <si>
    <t xml:space="preserve">         HITO: FINALIZACION DE ACTIVIDADES EN CIMENTACION WP6</t>
  </si>
  <si>
    <t xml:space="preserve">         HITO: FINALIZACION DE ACTIVIDADES EN CIMENTACION WP42</t>
  </si>
  <si>
    <t xml:space="preserve">         HITO: FINALIZACION DE ACTIVIDADES EN CIMENTACION WP41</t>
  </si>
  <si>
    <t xml:space="preserve">         HITO: FINALIZACION DE ACTIVIDADES EN CIMENTACION WP40</t>
  </si>
  <si>
    <t xml:space="preserve">         HITO: FINALIZACION DE ACTIVIDADES EN CIMENTACION WP39</t>
  </si>
  <si>
    <t xml:space="preserve">         HITO: FINALIZACION DE ACTIVIDADES EN CIMENTACION WP23</t>
  </si>
  <si>
    <t xml:space="preserve">         HITO: FINALIZACION DE ACTIVIDADES EN CIMENTACION WP24</t>
  </si>
  <si>
    <t xml:space="preserve">         HITO: FINALIZACION DE ACTIVIDADES EN CIMENTACION WP25</t>
  </si>
  <si>
    <t xml:space="preserve">         HITO: FINALIZACION DE ACTIVIDADES EN CIMENTACION WP26</t>
  </si>
  <si>
    <t xml:space="preserve">         HITO: FINALIZACION DE ACTIVIDADES EN CIMENTACION WP27</t>
  </si>
  <si>
    <t xml:space="preserve">         HITO: FINALIZACION DE ACTIVIDADES EN CIMENTACION WP28</t>
  </si>
  <si>
    <t xml:space="preserve">         HITO: FINALIZACION DE ACTIVIDADES EN CIMENTACION WP3</t>
  </si>
  <si>
    <t xml:space="preserve">         HITO: FINALIZACION DE ACTIVIDADES EN CIMENTACION WP4</t>
  </si>
  <si>
    <t xml:space="preserve">         HITO: FINALIZACION DE ACTIVIDADES EN CIMENTACION WP2</t>
  </si>
  <si>
    <t xml:space="preserve">      CIMENTACION WP43</t>
  </si>
  <si>
    <t xml:space="preserve">         DESBROCE DE AREA DE ACOPIO DE TORRE Y DE PALAS WP43</t>
  </si>
  <si>
    <t xml:space="preserve">         EXCAVACIÓN DE CIMENTACION WP43</t>
  </si>
  <si>
    <t xml:space="preserve">         BANCO DE DUCTO WP43</t>
  </si>
  <si>
    <t xml:space="preserve">         COMPACTACION DE SELLO DE BASE WP43</t>
  </si>
  <si>
    <t xml:space="preserve">         SOLADO WP43</t>
  </si>
  <si>
    <t xml:space="preserve">         INSTALACIÓN DE PERNOS Y SOFT-SPOT WP43</t>
  </si>
  <si>
    <t xml:space="preserve">         INSTALACIÓN DE ACERO DE REFUERZO WP43</t>
  </si>
  <si>
    <t xml:space="preserve">         ENCOFRADO DE ZAPATA Y DE PEDESTAL WP43</t>
  </si>
  <si>
    <t xml:space="preserve">         HITO: ALISTAMIENTO Y MOVILIZACIÓN DE PLANTA DE CONCRETO PARA WP43</t>
  </si>
  <si>
    <t xml:space="preserve">         FUNDIDA WP43</t>
  </si>
  <si>
    <t xml:space="preserve">         CURADO DEL CONCRETO WP43</t>
  </si>
  <si>
    <t xml:space="preserve">         INSTALACION DE GROUT Y MORTERO AUTOCOMPACTANTE DE ALTA RESISTENCIA WP43</t>
  </si>
  <si>
    <t xml:space="preserve">         TAPADO AREA DE CIMENTACIÓN Y CONFORMACIÓN DE PLATAFORMA WP43</t>
  </si>
  <si>
    <t xml:space="preserve">         ESTABILIZACIÓN DE TALUDES EN PLATAFORMA Y RECONFORMACION FINAL WP43</t>
  </si>
  <si>
    <t xml:space="preserve">         HITO: FINALIZACION DE ACTIVIDADES EN CIMENTACION WP43</t>
  </si>
  <si>
    <t xml:space="preserve">         HITO: FINALIZACION DE ACTIVIDADES EN CIMENTACION WP29</t>
  </si>
  <si>
    <t xml:space="preserve">         HITO: FINALIZACION DE ACTIVIDADES EN CIMENTACION WP30</t>
  </si>
  <si>
    <t xml:space="preserve">         HITO: FINALIZACION DE ACTIVIDADES EN CIMENTACION WP31</t>
  </si>
  <si>
    <t xml:space="preserve">         HITO: FINALIZACION DE ACTIVIDADES EN CIMENTACION WP35</t>
  </si>
  <si>
    <t xml:space="preserve">         HITO: FINALIZACION DE ACTIVIDADES EN CIMENTACION WP34</t>
  </si>
  <si>
    <t xml:space="preserve">         HITO: FINALIZACION DE ACTIVIDADES EN CIMENTACION WP33</t>
  </si>
  <si>
    <t xml:space="preserve">         HITO: FINALIZACION DE ACTIVIDADES EN CIMENTACION WP32</t>
  </si>
  <si>
    <t>EJECUCIÓN DE ACTIVIDADES POR LLAMADO DE MAQUINARIA, EQUIPOS Y PERSONAL</t>
  </si>
  <si>
    <t>12.1</t>
  </si>
  <si>
    <t>12.2</t>
  </si>
  <si>
    <t>HITO 5: FIN DE ACTIVIDADES DE OBA</t>
  </si>
  <si>
    <t>ACTIVIDADES FINALES</t>
  </si>
  <si>
    <t>14.1</t>
  </si>
  <si>
    <t xml:space="preserve">   DESMOVILIZACION</t>
  </si>
  <si>
    <t>14.2</t>
  </si>
  <si>
    <t xml:space="preserve">   CIERRES ADMINISTRATIVOS Y GESTIÓN DE ENTORNO FINAL</t>
  </si>
  <si>
    <t>14.3</t>
  </si>
  <si>
    <t xml:space="preserve">   CONFORMACIÓN Y ENTREGA DE DOSSIER</t>
  </si>
  <si>
    <t xml:space="preserve">HITO 6: ACTA DE TERMINACIÓN DE LA ODS </t>
  </si>
  <si>
    <t xml:space="preserve">   ACTIVIDADES Y SUMINISTRO DE PERSONAL POR LLAMADO</t>
  </si>
  <si>
    <t>EQUIPOS Y/O HERRAMIENTAS POR LLLAMADO</t>
  </si>
  <si>
    <t xml:space="preserve">         SOLADO WP53</t>
  </si>
  <si>
    <t xml:space="preserve">         ADECUACIONES E INSTALACIONES ELECTRICAS REQUERIDAS WP44</t>
  </si>
  <si>
    <t>9.1.8</t>
  </si>
  <si>
    <t xml:space="preserve">         ADECUACIONES E INSTALACIONES ELECTRICAS REQUERIDAS WP45</t>
  </si>
  <si>
    <t>9.2.8</t>
  </si>
  <si>
    <t xml:space="preserve">         ADECUACIONES E INSTALACIONES ELECTRICAS REQUERIDAS WP46</t>
  </si>
  <si>
    <t>9.3.8</t>
  </si>
  <si>
    <t xml:space="preserve">         ADECUACIONES E INSTALACIONES ELECTRICAS REQUERIDAS WP47</t>
  </si>
  <si>
    <t>9.4.8</t>
  </si>
  <si>
    <t xml:space="preserve">         ADECUACIONES E INSTALACIONES ELECTRICAS REQUERIDAS WP48</t>
  </si>
  <si>
    <t>9.5.8</t>
  </si>
  <si>
    <t xml:space="preserve">         ADECUACIONES E INSTALACIONES ELECTRICAS REQUERIDAS WP49</t>
  </si>
  <si>
    <t>9.6.8</t>
  </si>
  <si>
    <t xml:space="preserve">         ADECUACIONES E INSTALACIONES ELECTRICAS REQUERIDAS WP52</t>
  </si>
  <si>
    <t>9.7.8</t>
  </si>
  <si>
    <t xml:space="preserve">         INSTALACIONES ELECTRICAS Y SISTEMA PUESTA TIERRA WP50</t>
  </si>
  <si>
    <t xml:space="preserve">         INSTALACIONES ELECTRICAS Y SISTEMA PUESTA TIERRA WP53</t>
  </si>
  <si>
    <t xml:space="preserve">         INSTALACIONES ELECTRICAS Y SISTEMA PUESTA TIERRA WP15</t>
  </si>
  <si>
    <t xml:space="preserve">         INSTALACIONES ELECTRICAS Y SISTEMA PUESTA TIERRA WP14</t>
  </si>
  <si>
    <t xml:space="preserve">         INSTALACIONES ELECTRICAS Y SISTEMA PUESTA TIERRA WP16</t>
  </si>
  <si>
    <t xml:space="preserve">         INSTALACIONES ELECTRICAS Y SISTEMA PUESTA TIERRA WP18</t>
  </si>
  <si>
    <t xml:space="preserve">         INSTALACIONES ELECTRICAS Y SISTEMA PUESTA TIERRA WP9</t>
  </si>
  <si>
    <t xml:space="preserve">         INSTALACIONES ELECTRICAS Y SISTEMA PUESTA TIERRA WP8</t>
  </si>
  <si>
    <t xml:space="preserve">         INSTALACIONES ELECTRICAS Y SISTEMA PUESTA TIERRA WP19</t>
  </si>
  <si>
    <t xml:space="preserve">         INSTALACIONES ELECTRICAS Y SISTEMA PUESTA TIERRA WP20</t>
  </si>
  <si>
    <t xml:space="preserve">         INSTALACIONES ELECTRICAS Y SISTEMA PUESTA TIERRA WP22</t>
  </si>
  <si>
    <t xml:space="preserve">         INSTALACIONES ELECTRICAS Y SISTEMA PUESTA TIERRA WP5</t>
  </si>
  <si>
    <t xml:space="preserve">         INSTALACIONES ELECTRICAS Y SISTEMA PUESTA TIERRA WP6</t>
  </si>
  <si>
    <t xml:space="preserve">         INSTALACIONES ELECTRICAS Y SISTEMA PUESTA TIERRA WP42</t>
  </si>
  <si>
    <t xml:space="preserve">         INSTALACIONES ELECTRICAS Y SISTEMA PUESTA TIERRA WP41</t>
  </si>
  <si>
    <t xml:space="preserve">         INSTALACIONES ELECTRICAS Y SISTEMA PUESTA TIERRA WP40</t>
  </si>
  <si>
    <t xml:space="preserve">         INSTALACIONES ELECTRICAS Y SISTEMA PUESTA TIERRA WP39</t>
  </si>
  <si>
    <t xml:space="preserve">         INSTALACIONES ELECTRICAS Y SISTEMA PUESTA TIERRA WP23</t>
  </si>
  <si>
    <t xml:space="preserve">         INSTALACIONES ELECTRICAS Y SISTEMA PUESTA TIERRA WP24</t>
  </si>
  <si>
    <t xml:space="preserve">         INSTALACIONES ELECTRICAS Y SISTEMA PUESTA TIERRA WP25</t>
  </si>
  <si>
    <t xml:space="preserve">         INSTALACIONES ELECTRICAS Y SISTEMA PUESTA TIERRA WP26</t>
  </si>
  <si>
    <t xml:space="preserve">         INSTALACIONES ELECTRICAS Y SISTEMA PUESTA TIERRA WP27</t>
  </si>
  <si>
    <t xml:space="preserve">         INSTALACIONES ELECTRICAS Y SISTEMA PUESTA TIERRA WP28</t>
  </si>
  <si>
    <t xml:space="preserve">         INSTALACIONES ELECTRICAS Y SISTEMA PUESTA TIERRA WP3</t>
  </si>
  <si>
    <t xml:space="preserve">         INSTALACIONES ELECTRICAS Y SISTEMA PUESTA TIERRAWP4</t>
  </si>
  <si>
    <t xml:space="preserve">         INSTALACIONES ELECTRICAS Y SISTEMA PUESTA TIERRA WP2</t>
  </si>
  <si>
    <t xml:space="preserve">         INSTALACIONES ELECTRICAS Y SISTEMA PUESTA TIERRA WP43</t>
  </si>
  <si>
    <t xml:space="preserve">         INSTALACIONES ELECTRICAS Y SISTEMA PUESTA TIERRA WP29</t>
  </si>
  <si>
    <t xml:space="preserve">         INSTALACIONES ELECTRICAS Y SISTEMA PUESTA TIERRA WP30</t>
  </si>
  <si>
    <t xml:space="preserve">         INSTALACIONES ELECTRICAS Y SISTEMA PUESTA TIERRA WP31</t>
  </si>
  <si>
    <t xml:space="preserve">         INSTALACIONES ELECTRICAS Y SISTEMA PUESTA TIERRA WP35</t>
  </si>
  <si>
    <t xml:space="preserve">         INSTALACIONES ELECTRICAS Y SISTEMA PUESTA TIERRA WP34</t>
  </si>
  <si>
    <t xml:space="preserve">         INSTALACIONES ELECTRICAS Y SISTEMA PUESTA TIERRA WP33</t>
  </si>
  <si>
    <t xml:space="preserve">         INSTALACIONES ELECTRICAS Y SISTEMA PUESTA TIERRA WP32</t>
  </si>
  <si>
    <t xml:space="preserve">   EJECUCIÓN DE ACTIVIDADES POR LLAMADO DE MAQUINARIA, EQUIPOS Y PERSONAL</t>
  </si>
  <si>
    <t xml:space="preserve">      EQUIPOS Y/O HERRAMIENTAS POR LLLAMADO</t>
  </si>
  <si>
    <t xml:space="preserve">      ACTIVIDADES Y SUMINISTRO DE PERSONAL POR LLAMADO</t>
  </si>
  <si>
    <t>57 días</t>
  </si>
  <si>
    <t>325 días</t>
  </si>
  <si>
    <t>311 días</t>
  </si>
  <si>
    <t xml:space="preserve">         INSTALACIONES ELECTRICAS Y SISTEMA PUESTA TIERRA WP4</t>
  </si>
  <si>
    <t xml:space="preserve"> ADECUACIONES E INSTALACIONES ELECTRICAS REQUERIDAS WP44</t>
  </si>
  <si>
    <t>CW381147-ODS002: CONSTRUCCIÓN DE PLATAFORMAS Y CIMENTACIONES 
DE AEROGENERADORES DEL PARQUE EÓLICO WINDPESHI</t>
  </si>
  <si>
    <r>
      <t>m</t>
    </r>
    <r>
      <rPr>
        <vertAlign val="superscript"/>
        <sz val="11"/>
        <color theme="1"/>
        <rFont val="Calibri"/>
        <family val="2"/>
        <scheme val="minor"/>
      </rPr>
      <t>3</t>
    </r>
  </si>
  <si>
    <t xml:space="preserve">         LOCALIZACION, REPLANTEO Y DESBROCE DE AREA DE ACOPIO DE TORRE Y DE PALAS WP50</t>
  </si>
  <si>
    <t xml:space="preserve">         LOCALIZACION, REPLANTEO DESBROCE DE AREA DE ACOPIO DE TORRE Y DE PALAS WP53</t>
  </si>
  <si>
    <t xml:space="preserve">         LOCALIZACION, REPLANTEO DESBROCE DE AREA DE ACOPIO DE TORRE Y DE PALAS WP15</t>
  </si>
  <si>
    <t xml:space="preserve">         LOCALIZACION, REPLANTEO DESBROCE DE AREA DE ACOPIO DE TORRE Y DE PALAS WP14</t>
  </si>
  <si>
    <t xml:space="preserve">         LOCALIZACION, REPLANTEO DESBROCE DE AREA DE ACOPIO DE TORRE Y DE PALAS WP16</t>
  </si>
  <si>
    <t xml:space="preserve">         LOCALIZACION, REPLANTEO DESBROCE DE AREA DE ACOPIO DE TORRE Y DE PALAS WP18</t>
  </si>
  <si>
    <t xml:space="preserve">         LOCALIZACION, REPLANTEO DESBROCE DE AREA DE ACOPIO DE TORRE Y DE PALAS WP9</t>
  </si>
  <si>
    <t xml:space="preserve">         LOCALIZACION, REPLANTEO DESBROCE DE AREA DE ACOPIO DE TORRE Y DE PALAS WP8</t>
  </si>
  <si>
    <t xml:space="preserve">         LOCALIZACION, REPLANTEO DESBROCE DE AREA DE ACOPIO DE TORRE Y DE PALAS WP19</t>
  </si>
  <si>
    <t xml:space="preserve">        LOCALIZACION, REPLANTEO DESBROCE DE AREA DE ACOPIO DE TORRE Y DE PALAS WP20</t>
  </si>
  <si>
    <t xml:space="preserve">         LOCALIZACION, REPLANTEO DESBROCE DE AREA DE ACOPIO DE TORRE Y DE PALAS WP22</t>
  </si>
  <si>
    <t xml:space="preserve">         LOCALIZACION, REPLANTEO DESBROCE DE AREA DE ACOPIO DE TORRE Y DE PALAS WP5</t>
  </si>
  <si>
    <t xml:space="preserve">        LOCALIZACION, REPLANTEO DESBROCE DE AREA DE ACOPIO DE TORRE Y DE PALAS WP6</t>
  </si>
  <si>
    <t xml:space="preserve">        LOCALIZACION, REPLANTEO DESBROCE DE AREA DE ACOPIO DE TORRE Y DE PALAS WP42</t>
  </si>
  <si>
    <t xml:space="preserve">       LOCALIZACION, REPLANTEO  DESBROCE DE AREA DE ACOPIO DE TORRE Y DE PALAS WP41</t>
  </si>
  <si>
    <t xml:space="preserve">       LOCALIZACION, REPLANTEO  DESBROCE DE AREA DE ACOPIO DE TORRE Y DE PALAS WP40</t>
  </si>
  <si>
    <t xml:space="preserve">        LOCALIZACION, REPLANTEO DESBROCE DE AREA DE ACOPIO DE TORRE Y DE PALAS WP39</t>
  </si>
  <si>
    <t xml:space="preserve">       LOCALIZACION, REPLANTEO  DESBROCE DE AREA DE ACOPIO DE TORRE Y DE PALAS WP23</t>
  </si>
  <si>
    <t xml:space="preserve">        LOCALIZACION, REPLANTEO DESBROCE DE AREA DE ACOPIO DE TORRE Y DE PALAS WP24</t>
  </si>
  <si>
    <t xml:space="preserve">         LOCALIZACION, REPLANTEO DESBROCE DE AREA DE ACOPIO DE TORRE Y DE PALAS WP25</t>
  </si>
  <si>
    <t xml:space="preserve">         LOCALIZACION, REPLANTEO DESBROCE DE AREA DE ACOPIO DE TORRE Y DE PALAS WP26</t>
  </si>
  <si>
    <t xml:space="preserve">        LOCALIZACION, REPLANTEO DESBROCE DE AREA DE ACOPIO DE TORRE Y DE PALAS WP27</t>
  </si>
  <si>
    <t xml:space="preserve">         LOCALIZACION, REPLANTEO DESBROCE DE AREA DE ACOPIO DE TORRE Y DE PALAS WP28</t>
  </si>
  <si>
    <t xml:space="preserve">        LOCALIZACION, REPLANTEO DESBROCE DE AREA DE ACOPIO DE TORRE Y DE PALAS WP3</t>
  </si>
  <si>
    <t xml:space="preserve">         LOCALIZACION, REPLANTEO DESBROCE DE AREA DE ACOPIO DE TORRE Y DE PALAS WP4</t>
  </si>
  <si>
    <t xml:space="preserve">        LOCALIZACION, REPLANTEO DESBROCE DE AREA DE ACOPIO DE TORRE Y DE PALAS WP2</t>
  </si>
  <si>
    <t xml:space="preserve">        LOCALIZACION, REPLANTEO DESBROCE DE AREA DE ACOPIO DE TORRE Y DE PALAS WP43</t>
  </si>
  <si>
    <t xml:space="preserve">        LOCALIZACION, REPLANTEO DESBROCE DE AREA DE ACOPIO DE TORRE Y DE PALAS WP29</t>
  </si>
  <si>
    <t xml:space="preserve">        LOCALIZACION, REPLANTEO DESBROCE DE AREA DE ACOPIO DE TORRE Y DE PALAS WP30</t>
  </si>
  <si>
    <t xml:space="preserve">        LOCALIZACION, REPLANTEO DESBROCE DE AREA DE ACOPIO DE TORRE Y DE PALAS WP31</t>
  </si>
  <si>
    <t xml:space="preserve">        LOCALIZACION, REPLANTEO DESBROCE DE AREA DE ACOPIO DE TORRE Y DE PALAS WP35</t>
  </si>
  <si>
    <t xml:space="preserve">       LOCALIZACION, REPLANTEO  DESBROCE DE AREA DE ACOPIO DE TORRE Y DE PALAS WP34</t>
  </si>
  <si>
    <t xml:space="preserve">        LOCALIZACION, REPLANTEO DESBROCE DE AREA DE ACOPIO DE TORRE Y DE PALAS WP33</t>
  </si>
  <si>
    <t xml:space="preserve">       LOCALIZACION, REPLANTEO  DESBROCE DE AREA DE ACOPIO DE TORRE Y DE PALAS WP32</t>
  </si>
  <si>
    <t>Formato Informe Semanal Proyectos Contratistas</t>
  </si>
  <si>
    <t xml:space="preserve">
Contrato nro W381147</t>
  </si>
  <si>
    <t xml:space="preserve">Ecopetrol Desarrollo de Proyectos  
Vicepresidencias De Desarrollo y Proyectos </t>
  </si>
  <si>
    <t>EDP-F-052</t>
  </si>
  <si>
    <t>Elaborado
02/11/2023</t>
  </si>
  <si>
    <t>Versión 4</t>
  </si>
  <si>
    <t>1. DATOS GENERALES</t>
  </si>
  <si>
    <t>Contratista</t>
  </si>
  <si>
    <t>CONSORCIO IIWA KAI</t>
  </si>
  <si>
    <t>Fecha de
Reporte</t>
  </si>
  <si>
    <t>De</t>
  </si>
  <si>
    <t>Fechas</t>
  </si>
  <si>
    <t>Plan</t>
  </si>
  <si>
    <t>Real / Proyectada</t>
  </si>
  <si>
    <t>Contrato / Orden
 de Servicio No.</t>
  </si>
  <si>
    <t xml:space="preserve">W381147 – VEE - 002 </t>
  </si>
  <si>
    <t>Hasta</t>
  </si>
  <si>
    <t>Inicio</t>
  </si>
  <si>
    <t>Reporte No.</t>
  </si>
  <si>
    <t>Finalización</t>
  </si>
  <si>
    <t>DESCRIPCIÓN OBJETO DEL CONTRATO U ODS</t>
  </si>
  <si>
    <t>RESUMEN PROGRESO DE CONTRATO U ODS</t>
  </si>
  <si>
    <t>ONSTRUCCIÓN DE PLATAFORMAS Y CIMENTACIONES DE
AEROGENERADORES DEL PARQUE EÓLICO WINDPESHI</t>
  </si>
  <si>
    <t>PLANEADO</t>
  </si>
  <si>
    <t>EJECUTADO</t>
  </si>
  <si>
    <t>DIFERENCIA</t>
  </si>
  <si>
    <t>2. INDICADORES HSE, PERSONAL Y TIEMPOS</t>
  </si>
  <si>
    <t>PERSONAL
EN CAMPO</t>
  </si>
  <si>
    <t>DIRECTOS (INCLUYE SUBCONTRATISTAS)</t>
  </si>
  <si>
    <t>PERSONAL STAFF DEL CONTRATISTA</t>
  </si>
  <si>
    <t>HH  ACUM.
CORTE ANTERIOR</t>
  </si>
  <si>
    <t>HH  SEMANA
ACTUAL</t>
  </si>
  <si>
    <t>HH  ACUM.
SEMANA ACTUAL</t>
  </si>
  <si>
    <t>REGIÓN</t>
  </si>
  <si>
    <t>NO
REGIÓN</t>
  </si>
  <si>
    <t>TOTAL</t>
  </si>
  <si>
    <t>CALIFICADO</t>
  </si>
  <si>
    <t>NO CALIFICADO</t>
  </si>
  <si>
    <t>KM ACUM. 
ANTERIOR</t>
  </si>
  <si>
    <t>KM SEMANAL
ACTUAL</t>
  </si>
  <si>
    <t>KM. ACUM.
ACTUAL</t>
  </si>
  <si>
    <t>ASPECTOS HSE</t>
  </si>
  <si>
    <t>ACUMULADO
ANTERIORES</t>
  </si>
  <si>
    <t>SEMANA
ACTUAL</t>
  </si>
  <si>
    <t>ACUMULADO
ACTUAL</t>
  </si>
  <si>
    <t>Indicadores 
Reactivos</t>
  </si>
  <si>
    <t>Accidentes con perdida de tiempo</t>
  </si>
  <si>
    <t>Accidentes sin perdida de tiempo (tratamiento médico y trabajo restringido)</t>
  </si>
  <si>
    <t>TRIF</t>
  </si>
  <si>
    <t>Primeros Auxilios</t>
  </si>
  <si>
    <t xml:space="preserve">Derrames </t>
  </si>
  <si>
    <t>Incidentes viales</t>
  </si>
  <si>
    <t>Indicadores de
Liderazgo</t>
  </si>
  <si>
    <t>Casi Accidentes</t>
  </si>
  <si>
    <t>Fallas de control (condiciones inseguras)</t>
  </si>
  <si>
    <t>TAV</t>
  </si>
  <si>
    <t>Aseguramento comportamientos</t>
  </si>
  <si>
    <t>Visitas Gerenciales</t>
  </si>
  <si>
    <t>Alcoholimetrías positivas</t>
  </si>
  <si>
    <t>3. BALANCE DE COSTOS</t>
  </si>
  <si>
    <t>BALANCE DE COSTOS
DEL CONTRATO</t>
  </si>
  <si>
    <t>ACUMULADO CORTE
ANTERIOR</t>
  </si>
  <si>
    <t>IVA</t>
  </si>
  <si>
    <t>Gastos Reembolsables</t>
  </si>
  <si>
    <t>Cambios de Alcance Aprobados</t>
  </si>
  <si>
    <t>Valor facturado</t>
  </si>
  <si>
    <t>ESTATUS DE EJECUCIÓN</t>
  </si>
  <si>
    <t>EJECUTADO ACUMULADO
SEMANA ANTERIOR</t>
  </si>
  <si>
    <t>EJECUTADO SEMANA
ACTUAL</t>
  </si>
  <si>
    <t>EJECUTADO ACUMULADO
SEMANA ACTUAL</t>
  </si>
  <si>
    <t>COSTO DIRECTO</t>
  </si>
  <si>
    <t>4. CURVA S</t>
  </si>
  <si>
    <t>5. RESUMEN PROGRESO DEL CONTRATO</t>
  </si>
  <si>
    <t>ACTIVIDAD / PAQUETE</t>
  </si>
  <si>
    <t>Peso %
Relativo</t>
  </si>
  <si>
    <t>Fecha Comienzo
Planeado</t>
  </si>
  <si>
    <t>Fecha Fin Planeado</t>
  </si>
  <si>
    <t>Fecha
Fin Real o
Pronóstico</t>
  </si>
  <si>
    <t>PLAN</t>
  </si>
  <si>
    <t>REAL</t>
  </si>
  <si>
    <t>DIFERENCIAS</t>
  </si>
  <si>
    <t>% Plan Acumulado semana Actual</t>
  </si>
  <si>
    <t>% Real Semana
Actual</t>
  </si>
  <si>
    <t>% Real Acumulado semana Actual</t>
  </si>
  <si>
    <t>% Diferencia
Acumulada</t>
  </si>
  <si>
    <t>6. ACTIVIDADES REALIZADAS Y A REALIZAR</t>
  </si>
  <si>
    <t>ACTIVIDADES DEL PERIODO</t>
  </si>
  <si>
    <t>ACTIVIDADES DEL PROXIMO PERIODO</t>
  </si>
  <si>
    <t>ACTIVIDADES CLAVES A 15 DÍAS</t>
  </si>
  <si>
    <t>7. HITOS RELEVANTES</t>
  </si>
  <si>
    <t>HITOS</t>
  </si>
  <si>
    <t>FECHA
 PLAN</t>
  </si>
  <si>
    <t>ESTADO</t>
  </si>
  <si>
    <t>FECHA
PROYECTADA / REAL</t>
  </si>
  <si>
    <t>mié 15/07/26</t>
  </si>
  <si>
    <t>A Tiempo</t>
  </si>
  <si>
    <t>jue 6/08/26</t>
  </si>
  <si>
    <t>jue 16/07/26</t>
  </si>
  <si>
    <t>Con Atraso</t>
  </si>
  <si>
    <t>mar 17/11/26</t>
  </si>
  <si>
    <t>En Alerta</t>
  </si>
  <si>
    <t xml:space="preserve">      HITO 4: FIN DE CIMENTACIONES</t>
  </si>
  <si>
    <t>lun 2/08/27</t>
  </si>
  <si>
    <t>Cumplido a Tiempo</t>
  </si>
  <si>
    <t>Cumplido fuera de Tiempo</t>
  </si>
  <si>
    <t>mié 18/08/27</t>
  </si>
  <si>
    <t>8. ALERTAS, RIESGOS Y RUTA CRÍTICA</t>
  </si>
  <si>
    <t>ANÁLISIS DE DESVIACIONES Y ACCIONES PARA VOLVER AL PLAN</t>
  </si>
  <si>
    <t>ALERTAS Y RIEGOS IDENTIFICADOOS</t>
  </si>
  <si>
    <t>9. FOTOGRAFÍAS</t>
  </si>
  <si>
    <r>
      <t xml:space="preserve">Este documento hace parte del procedimiento EDP-P-016 Procedimiento de Control y Seguimiento para Contratistas. 
Todos los derechos reservados para Ecopetrol S.A. Ninguna reproducción externa copia o transmisión digital de esta publicación puede ser hecha sin permiso escrito. Ningún párrafo de esta publicación puede ser reproducido, copiado o transmitido digitalmente sin un consentimiento escrito o de acuerdo con las leyes que regulan los derechos de autor y con base en la regulación vigente.
</t>
    </r>
    <r>
      <rPr>
        <b/>
        <sz val="7"/>
        <color theme="1"/>
        <rFont val="Verdana"/>
        <family val="2"/>
      </rPr>
      <t xml:space="preserve">Este formato se diligencia electrónicamente y no requiere firmas (Se considera validado una vez se envié por correo electrónico por parte del responsable).                                                                                                                                          </t>
    </r>
    <r>
      <rPr>
        <sz val="7"/>
        <color theme="1"/>
        <rFont val="Verdana"/>
        <family val="2"/>
      </rPr>
      <t>1/2</t>
    </r>
  </si>
  <si>
    <t>En esta pestaña se debe incluir el detalle del C3 del contratitsta para el cálculo del progreso.</t>
  </si>
  <si>
    <t>S0</t>
  </si>
  <si>
    <t>Plan Acum. Semana</t>
  </si>
  <si>
    <t>Real Acum. Semana</t>
  </si>
  <si>
    <t>Plan Semana</t>
  </si>
  <si>
    <t>Real Semana</t>
  </si>
  <si>
    <t>Pronóstico Acum.</t>
  </si>
  <si>
    <t>Presupuesto Plan Acum. Semana</t>
  </si>
  <si>
    <t>Presupuesto Real Acum. Semana</t>
  </si>
  <si>
    <t>Presupuesto Real Semana</t>
  </si>
  <si>
    <r>
      <t xml:space="preserve">Este documento hace parte del procedimiento EDP-P-016 Procedimiento de Control y Seguimiento para Contratistas. 
Todos los derechos reservados para Ecopetrol S.A. Ninguna reproducción externa copia o transmisión digital de esta publicación puede ser hecha sin permiso escrito. Ningún párrafo de esta publicación puede ser reproducido, copiado o transmitido digitalmente sin un consentimiento escrito o de acuerdo con las leyes que regulan los derechos de autor y con base en la regulación vigente.
</t>
    </r>
    <r>
      <rPr>
        <b/>
        <sz val="7"/>
        <color theme="1"/>
        <rFont val="Verdana"/>
        <family val="2"/>
      </rPr>
      <t xml:space="preserve">Este formato se diligencia electrónicamente y no requiere firmas (Se considera validado una vez se envié por correo electrónico por parte del responsable).                                                                                                                                            </t>
    </r>
    <r>
      <rPr>
        <sz val="7"/>
        <color theme="1"/>
        <rFont val="Verdana"/>
        <family val="2"/>
      </rPr>
      <t>2/2</t>
    </r>
  </si>
  <si>
    <t>EJECUCION DIARIA</t>
  </si>
  <si>
    <t>CANTIDA TOTAL ITEM EJECUTADA</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</si>
  <si>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</si>
  <si>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</si>
  <si>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</si>
  <si>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</si>
  <si>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</si>
  <si>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</si>
  <si>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</si>
  <si>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</si>
  <si>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</si>
  <si>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</si>
  <si>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</si>
  <si>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</si>
  <si>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</si>
  <si>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</si>
  <si>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</si>
  <si>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</si>
  <si>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</si>
  <si>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</si>
  <si>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</si>
  <si>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</si>
  <si>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</si>
  <si>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</si>
  <si>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</si>
  <si>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</si>
  <si>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</si>
  <si>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</si>
  <si>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</si>
  <si>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</si>
  <si>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</si>
  <si>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</si>
  <si>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</si>
  <si>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</si>
  <si>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</si>
  <si>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</si>
  <si>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</si>
  <si>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</si>
  <si>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</si>
  <si>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</si>
  <si>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</si>
  <si>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</si>
  <si>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</si>
  <si>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</si>
  <si>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</si>
  <si>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</si>
  <si>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</si>
  <si>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</si>
  <si>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</si>
  <si>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</si>
  <si>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</si>
  <si>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</si>
  <si>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</si>
  <si>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</si>
  <si>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</si>
  <si>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</si>
  <si>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</si>
  <si>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</si>
  <si>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</si>
  <si>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</si>
  <si>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 xml:space="preserve">Continuar con las actividades de revisión de la ingeniería, así como la consolidación de la documentación técnica requerida para la ejecución.
Dar continuidad a las actividades de topografía, completando el levantamiento y replanteo de las plataformas y ZODME priorizados para habilitar los primeros frentes de obra.
Continuar con la gestión y seguimiento al suministro de materiales críticos, especialmente los requeridos para el inicio de las cimentaciones.
Ejecutar las actividades de socialización y relacionamiento comunitario programadas, dando continuidad a los compromisos establecidos con las comunidades del área de influencia.
</t>
  </si>
  <si>
    <t xml:space="preserve">      SUMINISTRO DE MATERIALES CIVILES: ACEROS DE REFUERZO</t>
  </si>
  <si>
    <t>Fecha: 24/08/2026
Ubicación: WP-44 y WP-45
Descripción:  Materializacion Puntos de control WP-44 y WP-45</t>
  </si>
  <si>
    <t>Fecha: 24/08/2026
Ubicación: Piscina industrial
Descripción:  Replanteo de piscina industrial</t>
  </si>
  <si>
    <t>Fecha: 24/08/2026
Ubicación: WP-48
Descripción:  Materializacion Puntos de control WP-48</t>
  </si>
  <si>
    <t xml:space="preserve">Fecha: 25/08/2026
Ubicación: Zodme 3 
Descripción: Replanteo y levantamiento Zodme 3 </t>
  </si>
  <si>
    <t xml:space="preserve">Fecha: 26/08/2026
Ubicación:  Base Uribia
Descripción:  Induccion personal nuevo ingreso </t>
  </si>
  <si>
    <t xml:space="preserve">Fecha: 27/08/2026
Ubicación: Comunidad kalincho sector cañaveral 
Descripción:  Reunion incio de obra comunidad kalincho sector cañaveral </t>
  </si>
  <si>
    <t>Valor del contrato CD</t>
  </si>
  <si>
    <t>Valor del contrato CD+AIU</t>
  </si>
  <si>
    <t>Administracion Gastos Reembolsables</t>
  </si>
  <si>
    <t>Total costo directo + AIU + ADM GR</t>
  </si>
  <si>
    <t>COSTO DIRECTO + AIU</t>
  </si>
  <si>
    <t>TOTAL CD+AIU+IVA</t>
  </si>
  <si>
    <t>AIU 38%</t>
  </si>
  <si>
    <t>Topografía: Avance en la localización, replanteo y levantamiento de los ZODME 16, 1, 3 y 2, así como materialización de puntos de control en las plataformas WP-44, WP-45, WP-48 y WP-49. Adicionalmente, se realizó la georreferenciación de límites comunitarios y el replanteo para la ubicación de contenedores en faena.
Obras civiles / Faena: Avance en la habilitación de la faena, con el replanteo y posterior descargue de contenedores de oficinas y dormitorio, además de un tanque de almacenamiento de 125.000 litros y un generador de 45 kVA.
Ingeniería: Continuidad en la revisión de la ingeniería del proyecto, incluyendo la revisión del sistema eléctrico de las plataformas y coordinación de aspectos técnicos asociados al desarrollo de las obras.
Ambiental: Ejecución de actividades de ahuyentamiento de fauna y aprovechamiento forestal en las áreas destinadas a faena y piscina industrial, además de inducciones y sensibilizaciones ambientales al personal.
Gestión social: Avance en la socialización e inicio de obra con las comunidades, acompañamiento a las comisiones topográficas y coordinación de guías comunitarios para facilitar el acceso a los sectores de trabajo.
Gestión técnica: Seguimiento a la entrega de los manuales de instalación de los anchor cages, requeridos para continuar con la gestión técnica y de calidad.</t>
  </si>
  <si>
    <t>Durante el período reportado se evidencia un avance progresivo en la habilitación de los frentes de trabajo, con la reactivación de las actividades topográficas y el inicio de la adecuación y dotación de la faena. No obstante, se presentó una restricción puntual en el acceso a las plataformas WP-14 y WP-15 por condiciones asociadas a la delimitación comunitaria, generando la reprogramación de las actividades previstas en estas áreas. Como acciones para mantener la recuperación frente al plan, se prioriza la continuidad de los levantamientos y replanteos topográficos en sectores habilitados, la culminación de la instalación y puesta en operación de la infraestructura de faena y el seguimiento a la gestión social requerida para garantizar el acceso a las áreas de intervención. De manera paralela, se mantiene la revisión de ingeniería y documentación técnica, con el fin de asegurar la disponibilidad de los habilitadores necesarios y evitar nuevas afectaciones sobre la programación.</t>
  </si>
  <si>
    <t>Acceso a frentes: Se mantiene como principal alerta la gestión de acceso a las áreas de intervención, evidenciada por la restricción presentada en las plataformas WP-14 y WP-15 debido a condiciones asociadas a la delimitación comunitaria.
Gestión social: Existe riesgo de nuevas restricciones si no se consolidan previamente los acuerdos y acompañamientos requeridos con las comunidades para el ingreso a los diferentes sectores.</t>
  </si>
  <si>
    <t>Topografía: Continuidad de levantamientos y replanteos en WP-34, WP-35 y WP-42.
Ambiental: Continuidad de ahuyentamiento de fauna silvestre y aprovechamiento forestal en WP-44, WP-45, WP-46, WP-50, WP-51, WP-52 y WP-53, junto con las áreas de faena y piscina industrial.
Obra civil – Piscina y recalces: Avance en cerramiento, excavación, instalación de geomembrana y escaneo de aceros en WP-44, WP-45 y WP-46, incluyendo el alistamiento para los recalces.
Adecuación de faena: Continuidad de la adecuación del campamento y preparación de las áreas asociadas a WP-44, WP-45 y WP-46.
Cimentaciones nuevas: Inicio de actividades de cimentaciones en WP-50 y WP-53, constituyéndose como una de las principales actividades de ejecución previstas para el período.</t>
  </si>
  <si>
    <t>REPLANTEO</t>
  </si>
  <si>
    <t>EXCAVACION</t>
  </si>
  <si>
    <t>ACERO</t>
  </si>
  <si>
    <t>CONCRETO</t>
  </si>
  <si>
    <t>SITO</t>
  </si>
  <si>
    <t>NOMBRE</t>
  </si>
  <si>
    <t>WP44</t>
  </si>
  <si>
    <t>WP45</t>
  </si>
  <si>
    <t>WP46</t>
  </si>
  <si>
    <t>WP47</t>
  </si>
  <si>
    <t>WP48</t>
  </si>
  <si>
    <t>WP49</t>
  </si>
  <si>
    <t>WP52</t>
  </si>
  <si>
    <t>WP50</t>
  </si>
  <si>
    <t>WP53</t>
  </si>
  <si>
    <t>WP15</t>
  </si>
  <si>
    <t>WP14</t>
  </si>
  <si>
    <t>WP16</t>
  </si>
  <si>
    <t>WP18</t>
  </si>
  <si>
    <t>WP9</t>
  </si>
  <si>
    <t>WP8</t>
  </si>
  <si>
    <t>WP19</t>
  </si>
  <si>
    <t>WP20</t>
  </si>
  <si>
    <t>WP22</t>
  </si>
  <si>
    <t>WP5</t>
  </si>
  <si>
    <t>WP6</t>
  </si>
  <si>
    <t>WP42</t>
  </si>
  <si>
    <t>WP41</t>
  </si>
  <si>
    <t>WP40</t>
  </si>
  <si>
    <t>WP39</t>
  </si>
  <si>
    <t>WP23</t>
  </si>
  <si>
    <t>WP24</t>
  </si>
  <si>
    <t>WP25</t>
  </si>
  <si>
    <t>WP26</t>
  </si>
  <si>
    <t>WP27</t>
  </si>
  <si>
    <t>WP28</t>
  </si>
  <si>
    <t>WP3</t>
  </si>
  <si>
    <t>WP4</t>
  </si>
  <si>
    <t>WP2</t>
  </si>
  <si>
    <t>WP43</t>
  </si>
  <si>
    <t>WP29</t>
  </si>
  <si>
    <t>WP30</t>
  </si>
  <si>
    <t>WP31</t>
  </si>
  <si>
    <t>WP35</t>
  </si>
  <si>
    <t>WP34</t>
  </si>
  <si>
    <t>WP33</t>
  </si>
  <si>
    <t>WP32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</si>
</sst>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 #,##0;[Red]\-&quot;$&quot;\ #,##0"/>
    <numFmt numFmtId="42" formatCode="_-&quot;$&quot;\ * #,##0_-;\-&quot;$&quot;\ * #,##0_-;_-&quot;$&quot;\ * &quot;-&quot;_-;_-@_-"/>
    <numFmt numFmtId="44" formatCode="_-&quot;$&quot;\ * #,##0.00_-;\-&quot;$&quot;\ * #,##0.00_-;_-&quot;$&quot;\ * &quot;-&quot;??_-;_-@_-"/>
    <numFmt numFmtId="164" formatCode="[$-409]d\-mmm\-yy;@"/>
    <numFmt numFmtId="165" formatCode="_-&quot;$&quot;\ * #,##0_-;\-&quot;$&quot;\ * #,##0_-;_-&quot;$&quot;\ * &quot;-&quot;??_-;_-@_-"/>
    <numFmt numFmtId="166" formatCode="&quot;$&quot;\ #,##0.00"/>
    <numFmt numFmtId="167" formatCode="&quot;$&quot;\ #,##0"/>
    <numFmt numFmtId="168" formatCode="0.000%"/>
    <numFmt numFmtId="169" formatCode="0.0"/>
    <numFmt numFmtId="170" formatCode="0.0%"/>
    <numFmt numFmtId="171" formatCode="[$-240A]dddd"/>
  </numFmts>
  <fonts count="61"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color theme="1"/>
      <name val="Arial"/>
      <family val="2"/>
    </font>
    <font>
      <sz val="10"/>
      <name val="Arial"/>
      <family val="2"/>
    </font>
    <font>
      <sz val="10"/>
      <name val="MS Sans Serif"/>
      <family val="2"/>
    </font>
    <font>
      <sz val="9.5"/>
      <color theme="1"/>
      <name val="Verdana"/>
      <family val="2"/>
    </font>
    <font>
      <b/>
      <sz val="18"/>
      <color rgb="FFFFFFFF"/>
      <name val="Calibri"/>
      <family val="2"/>
      <scheme val="minor"/>
    </font>
    <font>
      <sz val="11"/>
      <color theme="1"/>
      <name val="Calibri"/>
      <family val="2"/>
      <scheme val="minor"/>
    </font>
    <font>
      <b/>
      <sz val="11"/>
      <color rgb="FFFFFFFF"/>
      <name val="Calibri"/>
      <family val="2"/>
      <scheme val="minor"/>
    </font>
    <font>
      <b/>
      <sz val="11"/>
      <color theme="0"/>
      <name val="Calibri"/>
      <family val="2"/>
      <scheme val="minor"/>
    </font>
    <font>
      <b/>
      <sz val="11"/>
      <color theme="1"/>
      <name val="Calibri"/>
      <family val="2"/>
      <scheme val="minor"/>
    </font>
    <font>
      <sz val="11"/>
      <color rgb="FFFFFFFF"/>
      <name val="Calibri"/>
      <family val="2"/>
      <scheme val="minor"/>
    </font>
    <font>
      <sz val="11"/>
      <color rgb="FF242424"/>
      <name val="Calibri"/>
      <family val="2"/>
      <scheme val="minor"/>
    </font>
    <font>
      <sz val="11"/>
      <name val="Calibri"/>
      <family val="2"/>
      <scheme val="minor"/>
    </font>
    <font>
      <vertAlign val="superscript"/>
      <sz val="11"/>
      <color theme="1"/>
      <name val="Calibri"/>
      <family val="2"/>
      <scheme val="minor"/>
    </font>
    <font>
      <sz val="11"/>
      <color rgb="FF000000"/>
      <name val="Calibri"/>
      <family val="2"/>
      <scheme val="minor"/>
    </font>
    <font>
      <b/>
      <sz val="9"/>
      <color rgb="FFFFFFFF"/>
      <name val="Calibri"/>
      <family val="2"/>
    </font>
    <font>
      <b/>
      <sz val="9"/>
      <color rgb="FF4472C4"/>
      <name val="Calibri"/>
      <family val="2"/>
    </font>
    <font>
      <b/>
      <sz val="9"/>
      <color rgb="FF000000"/>
      <name val="Calibri"/>
      <family val="2"/>
    </font>
    <font>
      <sz val="9"/>
      <color rgb="FF000000"/>
      <name val="Calibri"/>
      <family val="2"/>
    </font>
    <font>
      <b/>
      <sz val="9"/>
      <color rgb="FF5B9BD5"/>
      <name val="Calibri"/>
      <family val="2"/>
    </font>
    <font>
      <sz val="11"/>
      <color theme="1"/>
      <name val="Calibri"/>
      <family val="2"/>
    </font>
    <font>
      <b/>
      <sz val="11"/>
      <color theme="1"/>
      <name val="Calibri"/>
      <family val="2"/>
    </font>
    <font>
      <sz val="11"/>
      <color rgb="FFFFFFFF"/>
      <name val="Calibri"/>
      <family val="2"/>
    </font>
    <font>
      <b/>
      <sz val="11"/>
      <color rgb="FFFFFFFF"/>
      <name val="Calibri"/>
      <family val="2"/>
    </font>
    <font>
      <sz val="9"/>
      <color rgb="FFFFFFFF"/>
      <name val="Calibri"/>
      <family val="2"/>
    </font>
    <font>
      <sz val="9"/>
      <color rgb="FF0070C0"/>
      <name val="Calibri"/>
      <family val="2"/>
    </font>
    <font>
      <b/>
      <sz val="14"/>
      <color rgb="FFFFFFFF"/>
      <name val="Calibri"/>
      <family val="2"/>
      <scheme val="minor"/>
    </font>
    <font>
      <sz val="12"/>
      <color theme="1"/>
      <name val="Calibri"/>
      <family val="2"/>
    </font>
    <font>
      <sz val="12"/>
      <color theme="1"/>
      <name val="Arial"/>
      <family val="2"/>
    </font>
    <font>
      <b/>
      <sz val="12"/>
      <color theme="1"/>
      <name val="Calibri"/>
      <family val="2"/>
    </font>
    <font>
      <sz val="12"/>
      <color rgb="FFFFFFFF"/>
      <name val="Calibri"/>
      <family val="2"/>
    </font>
    <font>
      <b/>
      <sz val="12"/>
      <color rgb="FFFFFFFF"/>
      <name val="Calibri"/>
      <family val="2"/>
    </font>
    <font>
      <b/>
      <sz val="12"/>
      <color rgb="FF4472C4"/>
      <name val="Calibri"/>
      <family val="2"/>
    </font>
    <font>
      <sz val="12"/>
      <color rgb="FF0070C0"/>
      <name val="Calibri"/>
      <family val="2"/>
    </font>
    <font>
      <sz val="12"/>
      <color rgb="FF000000"/>
      <name val="Calibri"/>
      <family val="2"/>
    </font>
    <font>
      <b/>
      <sz val="12"/>
      <color rgb="FF000000"/>
      <name val="Calibri"/>
      <family val="2"/>
    </font>
    <font>
      <sz val="12"/>
      <color rgb="FF000000"/>
      <name val="Calibri"/>
      <family val="2"/>
      <scheme val="minor"/>
    </font>
    <font>
      <b/>
      <sz val="12"/>
      <color rgb="FF5B9BD5"/>
      <name val="Calibri"/>
      <family val="2"/>
    </font>
    <font>
      <sz val="12"/>
      <color theme="1"/>
      <name val="Calibri"/>
      <family val="2"/>
      <scheme val="minor"/>
    </font>
    <font>
      <b/>
      <sz val="12"/>
      <color rgb="FF0070C0"/>
      <name val="Calibri"/>
      <family val="2"/>
    </font>
    <font>
      <b/>
      <sz val="12"/>
      <color rgb="FF000000"/>
      <name val="Calibri"/>
      <family val="2"/>
      <scheme val="minor"/>
    </font>
    <font>
      <sz val="14"/>
      <color theme="1"/>
      <name val="Calibri"/>
      <family val="2"/>
    </font>
    <font>
      <sz val="14"/>
      <color theme="1"/>
      <name val="Arial"/>
      <family val="2"/>
    </font>
    <font>
      <sz val="8"/>
      <name val="Calibri"/>
      <family val="2"/>
      <scheme val="minor"/>
    </font>
    <font>
      <b/>
      <sz val="9.5"/>
      <color theme="1"/>
      <name val="Verdana"/>
      <family val="2"/>
    </font>
    <font>
      <b/>
      <sz val="9.5"/>
      <name val="Verdana"/>
      <family val="2"/>
    </font>
    <font>
      <b/>
      <sz val="9.5"/>
      <color rgb="FF000000"/>
      <name val="Verdana"/>
      <family val="2"/>
    </font>
    <font>
      <sz val="9.5"/>
      <name val="Verdana"/>
      <family val="2"/>
    </font>
    <font>
      <sz val="9.5"/>
      <color rgb="FFFF0000"/>
      <name val="Verdana"/>
      <family val="2"/>
    </font>
    <font>
      <b/>
      <sz val="9"/>
      <name val="Verdana"/>
      <family val="2"/>
    </font>
    <font>
      <sz val="7"/>
      <color theme="1"/>
      <name val="Verdana"/>
      <family val="2"/>
    </font>
    <font>
      <b/>
      <sz val="7"/>
      <color theme="1"/>
      <name val="Verdana"/>
      <family val="2"/>
    </font>
    <font>
      <b/>
      <sz val="9"/>
      <color indexed="81"/>
      <name val="Tahoma"/>
      <family val="2"/>
    </font>
    <font>
      <sz val="9"/>
      <color indexed="81"/>
      <name val="Tahoma"/>
      <family val="2"/>
    </font>
    <font>
      <sz val="9.5"/>
      <color theme="0"/>
      <name val="Verdana"/>
      <family val="2"/>
    </font>
    <font>
      <sz val="11"/>
      <color rgb="FFFF0000"/>
      <name val="Calibri"/>
      <family val="2"/>
      <scheme val="minor"/>
    </font>
    <font>
      <sz val="9"/>
      <color rgb="FFFF0000"/>
      <name val="Calibri"/>
      <family val="2"/>
    </font>
    <font>
      <sz val="11"/>
      <color rgb="FFFF0000"/>
      <name val="Calibri"/>
      <family val="2"/>
    </font>
  </fonts>
  <fills count="20">
    <fill>
      <patternFill patternType="none"/>
    </fill>
    <fill>
      <patternFill patternType="gray125"/>
    </fill>
    <fill>
      <patternFill patternType="solid">
        <fgColor rgb="FFFFFFFF"/>
        <bgColor indexed="64"/>
      </patternFill>
    </fill>
    <fill>
      <patternFill patternType="solid">
        <fgColor rgb="FF004237"/>
        <bgColor rgb="FF000000"/>
      </patternFill>
    </fill>
    <fill>
      <patternFill patternType="solid">
        <fgColor theme="0"/>
        <bgColor indexed="64"/>
      </patternFill>
    </fill>
    <fill>
      <patternFill patternType="solid">
        <fgColor rgb="FFBDD7EE"/>
        <bgColor indexed="64"/>
      </patternFill>
    </fill>
    <fill>
      <patternFill patternType="solid">
        <fgColor rgb="FF78BE20"/>
        <bgColor indexed="64"/>
      </patternFill>
    </fill>
    <fill>
      <patternFill patternType="solid">
        <fgColor rgb="FF4E7A27"/>
        <bgColor indexed="64"/>
      </patternFill>
    </fill>
    <fill>
      <patternFill patternType="solid">
        <fgColor rgb="FFBFBFBF"/>
        <bgColor indexed="64"/>
      </patternFill>
    </fill>
    <fill>
      <patternFill patternType="solid">
        <fgColor rgb="FF004237"/>
        <bgColor indexed="64"/>
      </patternFill>
    </fill>
    <fill>
      <patternFill patternType="solid">
        <fgColor rgb="FFEAF3E0"/>
        <bgColor indexed="64"/>
      </patternFill>
    </fill>
    <fill>
      <patternFill patternType="solid">
        <fgColor rgb="FF00332B"/>
        <bgColor indexed="64"/>
      </patternFill>
    </fill>
    <fill>
      <patternFill patternType="solid">
        <fgColor rgb="FFCBD300"/>
        <bgColor indexed="64"/>
      </patternFill>
    </fill>
    <fill>
      <patternFill patternType="solid">
        <fgColor theme="0" tint="-0.14999847407452621"/>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theme="2" tint="-0.499984740745262"/>
        <bgColor indexed="64"/>
      </patternFill>
    </fill>
  </fills>
  <borders count="62">
    <border>
      <left/>
      <right/>
      <top/>
      <bottom/>
      <diagonal/>
    </border>
    <border>
      <left style="thin">
        <color rgb="FFB1BBCC"/>
      </left>
      <right style="thin">
        <color rgb="FFB1BBCC"/>
      </right>
      <top style="thin">
        <color rgb="FFB1BBCC"/>
      </top>
      <bottom style="thin">
        <color rgb="FFB1BBCC"/>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style="medium">
        <color auto="1"/>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B1BBCC"/>
      </right>
      <top style="thin">
        <color rgb="FFB1BBCC"/>
      </top>
      <bottom style="thin">
        <color rgb="FFB1BBCC"/>
      </bottom>
      <diagonal/>
    </border>
    <border>
      <left/>
      <right style="thin">
        <color rgb="FFB1BBCC"/>
      </right>
      <top style="double">
        <color rgb="FFB1BBCC"/>
      </top>
      <bottom style="thin">
        <color rgb="FFB1BBCC"/>
      </bottom>
      <diagonal/>
    </border>
    <border>
      <left style="thin">
        <color rgb="FFB1BBCC"/>
      </left>
      <right style="thin">
        <color rgb="FFB1BBCC"/>
      </right>
      <top style="double">
        <color rgb="FFB1BBCC"/>
      </top>
      <bottom style="thin">
        <color rgb="FFB1BBCC"/>
      </bottom>
      <diagonal/>
    </border>
    <border>
      <left style="thin">
        <color rgb="FFB1BBCC"/>
      </left>
      <right style="double">
        <color rgb="FFB1BBCC"/>
      </right>
      <top style="double">
        <color rgb="FFB1BBCC"/>
      </top>
      <bottom style="thin">
        <color rgb="FFB1BBCC"/>
      </bottom>
      <diagonal/>
    </border>
    <border>
      <left style="thin">
        <color rgb="FFB1BBCC"/>
      </left>
      <right style="double">
        <color rgb="FFB1BBCC"/>
      </right>
      <top style="thin">
        <color rgb="FFB1BBCC"/>
      </top>
      <bottom style="thin">
        <color rgb="FFB1BBCC"/>
      </bottom>
      <diagonal/>
    </border>
    <border>
      <left/>
      <right style="thin">
        <color rgb="FFB1BBCC"/>
      </right>
      <top style="thin">
        <color rgb="FFB1BBCC"/>
      </top>
      <bottom style="double">
        <color rgb="FFB1BBCC"/>
      </bottom>
      <diagonal/>
    </border>
    <border>
      <left style="thin">
        <color rgb="FFB1BBCC"/>
      </left>
      <right style="thin">
        <color rgb="FFB1BBCC"/>
      </right>
      <top style="thin">
        <color rgb="FFB1BBCC"/>
      </top>
      <bottom style="double">
        <color rgb="FFB1BBCC"/>
      </bottom>
      <diagonal/>
    </border>
    <border>
      <left style="thin">
        <color rgb="FFB1BBCC"/>
      </left>
      <right style="double">
        <color rgb="FFB1BBCC"/>
      </right>
      <top style="thin">
        <color rgb="FFB1BBCC"/>
      </top>
      <bottom style="double">
        <color rgb="FFB1BBCC"/>
      </bottom>
      <diagonal/>
    </border>
    <border>
      <left style="double">
        <color rgb="FFB1BBCC"/>
      </left>
      <right style="double">
        <color rgb="FFB1BBCC"/>
      </right>
      <top style="double">
        <color rgb="FFB1BBCC"/>
      </top>
      <bottom style="thin">
        <color rgb="FFB1BBCC"/>
      </bottom>
      <diagonal/>
    </border>
    <border>
      <left style="double">
        <color rgb="FFB1BBCC"/>
      </left>
      <right style="double">
        <color rgb="FFB1BBCC"/>
      </right>
      <top/>
      <bottom/>
      <diagonal/>
    </border>
    <border>
      <left style="double">
        <color rgb="FFB1BBCC"/>
      </left>
      <right style="double">
        <color rgb="FFB1BBCC"/>
      </right>
      <top/>
      <bottom style="double">
        <color rgb="FFB1BBCC"/>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auto="1"/>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bottom/>
      <diagonal/>
    </border>
    <border>
      <left style="thin">
        <color auto="1"/>
      </left>
      <right/>
      <top/>
      <bottom style="thin">
        <color indexed="64"/>
      </bottom>
      <diagonal/>
    </border>
    <border>
      <left style="thin">
        <color indexed="64"/>
      </left>
      <right style="thin">
        <color indexed="64"/>
      </right>
      <top/>
      <bottom/>
      <diagonal/>
    </border>
    <border>
      <left style="double">
        <color auto="1"/>
      </left>
      <right style="medium">
        <color auto="1"/>
      </right>
      <top style="double">
        <color auto="1"/>
      </top>
      <bottom style="medium">
        <color auto="1"/>
      </bottom>
      <diagonal/>
    </border>
    <border>
      <left style="medium">
        <color auto="1"/>
      </left>
      <right style="medium">
        <color auto="1"/>
      </right>
      <top style="double">
        <color auto="1"/>
      </top>
      <bottom style="medium">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double">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double">
        <color auto="1"/>
      </left>
      <right style="medium">
        <color auto="1"/>
      </right>
      <top style="medium">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top/>
      <bottom style="double">
        <color auto="1"/>
      </bottom>
      <diagonal/>
    </border>
    <border>
      <left/>
      <right style="medium">
        <color auto="1"/>
      </right>
      <top/>
      <bottom style="double">
        <color auto="1"/>
      </bottom>
      <diagonal/>
    </border>
    <border>
      <left/>
      <right style="double">
        <color auto="1"/>
      </right>
      <top/>
      <bottom style="double">
        <color auto="1"/>
      </bottom>
      <diagonal/>
    </border>
    <border>
      <left style="thin">
        <color rgb="FFD9D9D9"/>
      </left>
      <right style="thin">
        <color rgb="FFD9D9D9"/>
      </right>
      <top style="thin">
        <color rgb="FFD9D9D9"/>
      </top>
      <bottom style="thin">
        <color rgb="FFD9D9D9"/>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xf numFmtId="164" fontId="6" fillId="0" borderId="0"/>
    <xf numFmtId="44" fontId="1" fillId="0" borderId="0" applyFont="0" applyFill="0" applyBorder="0" applyAlignment="0" applyProtection="0"/>
    <xf numFmtId="0" fontId="1" fillId="0" borderId="0"/>
    <xf numFmtId="0" fontId="4" fillId="0" borderId="0"/>
    <xf numFmtId="42" fontId="1" fillId="0" borderId="0" applyFont="0" applyFill="0" applyBorder="0" applyAlignment="0" applyProtection="0"/>
    <xf numFmtId="0" fontId="5" fillId="0" borderId="0"/>
  </cellStyleXfs>
  <cellXfs count="566">
    <xf numFmtId="0" fontId="0" fillId="0" borderId="0" xfId="0"/>
    <xf numFmtId="0" fontId="4" fillId="0" borderId="0" xfId="0" applyFont="1" applyAlignment="1">
      <alignment horizontal="left"/>
    </xf>
    <xf numFmtId="0" fontId="4" fillId="0" borderId="0" xfId="0" applyFont="1" applyAlignment="1">
      <alignment horizontal="left" vertical="top"/>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0" fontId="0" fillId="4" borderId="0" xfId="0" applyFill="1" applyAlignment="1">
      <alignment vertical="center"/>
    </xf>
    <xf numFmtId="0" fontId="0" fillId="4" borderId="0" xfId="0" applyFill="1" applyAlignment="1">
      <alignment vertical="center" wrapText="1"/>
    </xf>
    <xf numFmtId="0" fontId="0" fillId="0" borderId="0" xfId="0" applyAlignment="1">
      <alignment vertical="center" wrapText="1"/>
    </xf>
    <xf numFmtId="1" fontId="0" fillId="0" borderId="0" xfId="0" applyNumberForma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1" fontId="9" fillId="0" borderId="0" xfId="0" applyNumberFormat="1" applyFont="1" applyAlignment="1">
      <alignment horizontal="center" vertical="center"/>
    </xf>
    <xf numFmtId="44" fontId="9" fillId="0" borderId="0" xfId="0" applyNumberFormat="1" applyFont="1" applyAlignment="1">
      <alignment vertical="center"/>
    </xf>
    <xf numFmtId="0" fontId="10" fillId="3" borderId="2" xfId="3" applyFont="1" applyFill="1" applyBorder="1" applyAlignment="1" applyProtection="1">
      <alignment horizontal="center" vertical="center" wrapText="1"/>
      <protection locked="0"/>
    </xf>
    <xf numFmtId="0" fontId="10" fillId="3" borderId="2" xfId="3" applyFont="1" applyFill="1" applyBorder="1" applyAlignment="1">
      <alignment horizontal="center" vertical="center" wrapText="1"/>
    </xf>
    <xf numFmtId="0" fontId="11" fillId="3" borderId="2" xfId="3" applyFont="1" applyFill="1" applyBorder="1" applyAlignment="1">
      <alignment horizontal="left" vertical="center" wrapText="1"/>
    </xf>
    <xf numFmtId="0" fontId="11" fillId="3" borderId="2" xfId="3" applyFont="1" applyFill="1" applyBorder="1" applyAlignment="1">
      <alignment horizontal="center" vertical="center" wrapText="1"/>
    </xf>
    <xf numFmtId="1" fontId="10" fillId="3" borderId="2" xfId="3" applyNumberFormat="1" applyFont="1" applyFill="1" applyBorder="1" applyAlignment="1" applyProtection="1">
      <alignment horizontal="center" vertical="center" wrapText="1"/>
      <protection locked="0"/>
    </xf>
    <xf numFmtId="0" fontId="12" fillId="0" borderId="0" xfId="0" applyFont="1" applyAlignment="1">
      <alignment horizontal="center" vertical="center"/>
    </xf>
    <xf numFmtId="0" fontId="13" fillId="6" borderId="2" xfId="0" applyFont="1" applyFill="1" applyBorder="1" applyAlignment="1">
      <alignment horizontal="center" vertical="center"/>
    </xf>
    <xf numFmtId="164" fontId="13" fillId="6" borderId="2" xfId="4" applyFont="1" applyFill="1" applyBorder="1" applyAlignment="1">
      <alignment horizontal="left" vertical="center"/>
    </xf>
    <xf numFmtId="164" fontId="13" fillId="6" borderId="2" xfId="4" applyFont="1" applyFill="1" applyBorder="1" applyAlignment="1">
      <alignment horizontal="center" vertical="center"/>
    </xf>
    <xf numFmtId="1" fontId="13" fillId="6" borderId="2" xfId="0" applyNumberFormat="1" applyFont="1" applyFill="1" applyBorder="1" applyAlignment="1">
      <alignment vertical="center"/>
    </xf>
    <xf numFmtId="44" fontId="13" fillId="6" borderId="2" xfId="5" applyFont="1" applyFill="1" applyBorder="1" applyAlignment="1">
      <alignment vertical="center"/>
    </xf>
    <xf numFmtId="1" fontId="13" fillId="6" borderId="2" xfId="4" applyNumberFormat="1" applyFont="1" applyFill="1" applyBorder="1" applyAlignment="1">
      <alignment horizontal="left" vertical="center"/>
    </xf>
    <xf numFmtId="0" fontId="13" fillId="6" borderId="2" xfId="0" applyFont="1" applyFill="1" applyBorder="1" applyAlignment="1">
      <alignment horizontal="left" vertical="center"/>
    </xf>
    <xf numFmtId="0" fontId="9" fillId="4" borderId="0" xfId="0" applyFont="1" applyFill="1" applyAlignment="1">
      <alignment vertical="center"/>
    </xf>
    <xf numFmtId="0" fontId="14" fillId="0" borderId="2" xfId="0" applyFont="1" applyBorder="1" applyAlignment="1">
      <alignment horizontal="center" vertical="center"/>
    </xf>
    <xf numFmtId="0" fontId="15" fillId="0" borderId="2" xfId="0" applyFont="1" applyBorder="1" applyAlignment="1">
      <alignment horizontal="center" vertical="center"/>
    </xf>
    <xf numFmtId="0" fontId="9" fillId="0" borderId="2" xfId="0" applyFont="1" applyBorder="1" applyAlignment="1">
      <alignment horizontal="left" vertical="center"/>
    </xf>
    <xf numFmtId="0" fontId="9" fillId="0" borderId="2" xfId="0" applyFont="1" applyBorder="1" applyAlignment="1">
      <alignment horizontal="left" vertical="center" wrapText="1"/>
    </xf>
    <xf numFmtId="0" fontId="15" fillId="0" borderId="2" xfId="0" applyFont="1" applyBorder="1" applyAlignment="1">
      <alignment horizontal="center" vertical="center" wrapText="1"/>
    </xf>
    <xf numFmtId="1" fontId="9" fillId="0" borderId="2" xfId="0" applyNumberFormat="1" applyFont="1" applyBorder="1" applyAlignment="1">
      <alignment vertical="center"/>
    </xf>
    <xf numFmtId="44" fontId="9" fillId="0" borderId="2" xfId="5" applyFont="1" applyFill="1" applyBorder="1" applyAlignment="1">
      <alignment vertical="center"/>
    </xf>
    <xf numFmtId="0" fontId="9" fillId="0" borderId="2" xfId="0" applyFont="1" applyBorder="1" applyAlignment="1">
      <alignment vertical="center"/>
    </xf>
    <xf numFmtId="1" fontId="9" fillId="0" borderId="2" xfId="0" applyNumberFormat="1" applyFont="1" applyBorder="1" applyAlignment="1">
      <alignment vertical="center" wrapText="1"/>
    </xf>
    <xf numFmtId="0" fontId="9" fillId="0" borderId="2" xfId="0" applyFont="1" applyBorder="1" applyAlignment="1">
      <alignment vertical="center" wrapText="1"/>
    </xf>
    <xf numFmtId="0" fontId="13" fillId="7" borderId="2" xfId="0" applyFont="1" applyFill="1" applyBorder="1" applyAlignment="1">
      <alignment horizontal="center" vertical="center"/>
    </xf>
    <xf numFmtId="0" fontId="14" fillId="8" borderId="2" xfId="0" applyFont="1" applyFill="1" applyBorder="1" applyAlignment="1">
      <alignment horizontal="center" vertical="center"/>
    </xf>
    <xf numFmtId="0" fontId="15" fillId="8" borderId="2" xfId="0" applyFont="1" applyFill="1" applyBorder="1" applyAlignment="1">
      <alignment horizontal="center" vertical="center"/>
    </xf>
    <xf numFmtId="0" fontId="9" fillId="8" borderId="2" xfId="0" applyFont="1" applyFill="1" applyBorder="1" applyAlignment="1">
      <alignment horizontal="left" vertical="center"/>
    </xf>
    <xf numFmtId="0" fontId="9" fillId="8" borderId="2" xfId="0" applyFont="1" applyFill="1" applyBorder="1" applyAlignment="1">
      <alignment vertical="center"/>
    </xf>
    <xf numFmtId="0" fontId="9" fillId="8" borderId="2" xfId="0" applyFont="1" applyFill="1" applyBorder="1" applyAlignment="1">
      <alignment horizontal="center" vertical="center"/>
    </xf>
    <xf numFmtId="44" fontId="9" fillId="8" borderId="2" xfId="5" applyFont="1" applyFill="1" applyBorder="1" applyAlignment="1" applyProtection="1">
      <alignment vertical="center"/>
      <protection locked="0"/>
    </xf>
    <xf numFmtId="0" fontId="13" fillId="7" borderId="2" xfId="0" applyFont="1" applyFill="1" applyBorder="1" applyAlignment="1">
      <alignment horizontal="left" vertical="center"/>
    </xf>
    <xf numFmtId="44" fontId="13" fillId="7" borderId="2" xfId="5" applyFont="1" applyFill="1" applyBorder="1" applyAlignment="1" applyProtection="1">
      <alignment vertical="center"/>
      <protection locked="0"/>
    </xf>
    <xf numFmtId="0" fontId="13" fillId="7" borderId="7" xfId="0" applyFont="1" applyFill="1" applyBorder="1" applyAlignment="1">
      <alignment horizontal="left" vertical="center"/>
    </xf>
    <xf numFmtId="0" fontId="13" fillId="7" borderId="7" xfId="0" applyFont="1" applyFill="1" applyBorder="1" applyAlignment="1">
      <alignment horizontal="center" vertical="center"/>
    </xf>
    <xf numFmtId="1" fontId="13" fillId="6" borderId="2" xfId="0" applyNumberFormat="1" applyFont="1" applyFill="1" applyBorder="1" applyAlignment="1">
      <alignment vertical="center" wrapText="1"/>
    </xf>
    <xf numFmtId="1" fontId="13" fillId="7" borderId="2" xfId="0" applyNumberFormat="1" applyFont="1" applyFill="1" applyBorder="1" applyAlignment="1">
      <alignment vertical="center" wrapText="1"/>
    </xf>
    <xf numFmtId="0" fontId="13" fillId="7" borderId="2" xfId="0" applyFont="1" applyFill="1" applyBorder="1" applyAlignment="1">
      <alignment horizontal="left" vertical="center" wrapText="1"/>
    </xf>
    <xf numFmtId="0" fontId="13" fillId="7" borderId="2" xfId="0" applyFont="1" applyFill="1" applyBorder="1" applyAlignment="1">
      <alignment vertical="center" wrapText="1"/>
    </xf>
    <xf numFmtId="0" fontId="9" fillId="0" borderId="2" xfId="0" applyFont="1" applyBorder="1" applyAlignment="1">
      <alignment horizontal="center" vertical="center"/>
    </xf>
    <xf numFmtId="164" fontId="15" fillId="0" borderId="2" xfId="4" applyFont="1" applyBorder="1" applyAlignment="1">
      <alignment horizontal="center" vertical="center"/>
    </xf>
    <xf numFmtId="0" fontId="13" fillId="6" borderId="2" xfId="0" applyFont="1" applyFill="1" applyBorder="1" applyAlignment="1">
      <alignment vertical="center"/>
    </xf>
    <xf numFmtId="1" fontId="13" fillId="6" borderId="2" xfId="4" applyNumberFormat="1" applyFont="1" applyFill="1" applyBorder="1" applyAlignment="1">
      <alignment horizontal="center" vertical="center"/>
    </xf>
    <xf numFmtId="0" fontId="13" fillId="6" borderId="2" xfId="0" applyFont="1" applyFill="1" applyBorder="1" applyAlignment="1">
      <alignment vertical="center" wrapText="1"/>
    </xf>
    <xf numFmtId="0" fontId="17" fillId="0" borderId="2" xfId="0" applyFont="1" applyBorder="1" applyAlignment="1">
      <alignment horizontal="center" vertical="center"/>
    </xf>
    <xf numFmtId="164" fontId="9" fillId="0" borderId="2" xfId="4" applyFont="1" applyBorder="1" applyAlignment="1">
      <alignment vertical="center" wrapText="1"/>
    </xf>
    <xf numFmtId="164" fontId="9" fillId="0" borderId="2" xfId="4" applyFont="1" applyBorder="1" applyAlignment="1">
      <alignment horizontal="left" vertical="center"/>
    </xf>
    <xf numFmtId="0" fontId="13" fillId="6" borderId="2" xfId="0" applyFont="1" applyFill="1" applyBorder="1" applyAlignment="1">
      <alignment horizontal="center" vertical="center" wrapText="1"/>
    </xf>
    <xf numFmtId="164" fontId="13" fillId="7" borderId="2" xfId="4" applyFont="1" applyFill="1" applyBorder="1" applyAlignment="1">
      <alignment horizontal="center" vertical="center"/>
    </xf>
    <xf numFmtId="0" fontId="13" fillId="7" borderId="2" xfId="0" applyFont="1" applyFill="1" applyBorder="1" applyAlignment="1">
      <alignment horizontal="center" vertical="center" wrapText="1"/>
    </xf>
    <xf numFmtId="0" fontId="13" fillId="7" borderId="2" xfId="0" applyFont="1" applyFill="1" applyBorder="1" applyAlignment="1">
      <alignment horizontal="right" vertical="center" wrapText="1"/>
    </xf>
    <xf numFmtId="164" fontId="9" fillId="0" borderId="2" xfId="4" applyFont="1" applyBorder="1" applyAlignment="1">
      <alignment horizontal="left" vertical="center" wrapText="1"/>
    </xf>
    <xf numFmtId="164" fontId="15" fillId="0" borderId="2" xfId="4" applyFont="1" applyBorder="1" applyAlignment="1">
      <alignment horizontal="center" vertical="center" wrapText="1"/>
    </xf>
    <xf numFmtId="0" fontId="9" fillId="4" borderId="0" xfId="0" applyFont="1" applyFill="1" applyAlignment="1">
      <alignment vertical="center" wrapText="1"/>
    </xf>
    <xf numFmtId="0" fontId="9" fillId="0" borderId="0" xfId="0" applyFont="1" applyAlignment="1">
      <alignment vertical="center" wrapText="1"/>
    </xf>
    <xf numFmtId="165" fontId="10" fillId="3" borderId="2" xfId="3" applyNumberFormat="1" applyFont="1" applyFill="1" applyBorder="1" applyAlignment="1" applyProtection="1">
      <alignment horizontal="left" vertical="center" wrapText="1"/>
      <protection locked="0"/>
    </xf>
    <xf numFmtId="44" fontId="9" fillId="0" borderId="0" xfId="1" applyFont="1" applyAlignment="1">
      <alignment vertical="center"/>
    </xf>
    <xf numFmtId="0" fontId="18" fillId="9" borderId="1" xfId="0" applyFont="1" applyFill="1" applyBorder="1" applyAlignment="1">
      <alignment vertical="center" wrapText="1"/>
    </xf>
    <xf numFmtId="0" fontId="18" fillId="9" borderId="1" xfId="0" applyFont="1" applyFill="1" applyBorder="1" applyAlignment="1">
      <alignment horizontal="center" vertical="center" wrapText="1"/>
    </xf>
    <xf numFmtId="0" fontId="19" fillId="10" borderId="1" xfId="0" applyFont="1" applyFill="1" applyBorder="1" applyAlignment="1">
      <alignment vertical="center" wrapText="1"/>
    </xf>
    <xf numFmtId="0" fontId="20" fillId="10" borderId="1" xfId="0" applyFont="1" applyFill="1" applyBorder="1" applyAlignment="1">
      <alignment vertical="center" wrapText="1"/>
    </xf>
    <xf numFmtId="0" fontId="21" fillId="2" borderId="1" xfId="0" applyFont="1" applyFill="1" applyBorder="1" applyAlignment="1">
      <alignment vertical="center" wrapText="1"/>
    </xf>
    <xf numFmtId="0" fontId="22" fillId="10" borderId="1" xfId="0" applyFont="1" applyFill="1" applyBorder="1" applyAlignment="1">
      <alignment vertical="center" wrapText="1"/>
    </xf>
    <xf numFmtId="0" fontId="20" fillId="5" borderId="1" xfId="0" applyFont="1" applyFill="1" applyBorder="1" applyAlignment="1">
      <alignment vertical="center" wrapText="1"/>
    </xf>
    <xf numFmtId="0" fontId="23" fillId="0" borderId="0" xfId="0" applyFont="1" applyAlignment="1">
      <alignment horizontal="left"/>
    </xf>
    <xf numFmtId="0" fontId="26" fillId="6" borderId="2" xfId="0" applyFont="1" applyFill="1" applyBorder="1" applyAlignment="1">
      <alignment horizontal="center" vertical="center"/>
    </xf>
    <xf numFmtId="15" fontId="26" fillId="11" borderId="2" xfId="0" applyNumberFormat="1" applyFont="1" applyFill="1" applyBorder="1" applyAlignment="1">
      <alignment horizontal="center" vertical="center"/>
    </xf>
    <xf numFmtId="49" fontId="25" fillId="6" borderId="2" xfId="0" applyNumberFormat="1" applyFont="1" applyFill="1" applyBorder="1" applyAlignment="1">
      <alignment horizontal="center" vertical="center" wrapText="1"/>
    </xf>
    <xf numFmtId="44" fontId="25" fillId="6" borderId="2" xfId="1" applyFont="1" applyFill="1" applyBorder="1" applyAlignment="1">
      <alignment horizontal="center" vertical="center" wrapText="1"/>
    </xf>
    <xf numFmtId="0" fontId="27" fillId="9" borderId="1" xfId="0" applyFont="1" applyFill="1" applyBorder="1" applyAlignment="1">
      <alignment vertical="center" wrapText="1"/>
    </xf>
    <xf numFmtId="0" fontId="27" fillId="9" borderId="1" xfId="0" applyFont="1" applyFill="1" applyBorder="1" applyAlignment="1">
      <alignment horizontal="center" vertical="center" wrapText="1"/>
    </xf>
    <xf numFmtId="10" fontId="25" fillId="9" borderId="1" xfId="2" applyNumberFormat="1" applyFont="1" applyFill="1" applyBorder="1" applyAlignment="1">
      <alignment horizontal="center" vertical="center" wrapText="1"/>
    </xf>
    <xf numFmtId="0" fontId="23" fillId="0" borderId="0" xfId="0" applyFont="1" applyAlignment="1">
      <alignment horizontal="left" vertical="top"/>
    </xf>
    <xf numFmtId="6" fontId="18" fillId="9" borderId="1" xfId="0" applyNumberFormat="1" applyFont="1" applyFill="1" applyBorder="1" applyAlignment="1">
      <alignment vertical="center" wrapText="1"/>
    </xf>
    <xf numFmtId="9" fontId="18" fillId="9" borderId="1" xfId="2" applyFont="1" applyFill="1" applyBorder="1" applyAlignment="1">
      <alignment vertical="center" wrapText="1"/>
    </xf>
    <xf numFmtId="14" fontId="18" fillId="9" borderId="1" xfId="0" applyNumberFormat="1" applyFont="1" applyFill="1" applyBorder="1" applyAlignment="1">
      <alignment horizontal="center" vertical="center" wrapText="1"/>
    </xf>
    <xf numFmtId="167" fontId="18" fillId="9" borderId="1" xfId="2" applyNumberFormat="1" applyFont="1" applyFill="1" applyBorder="1" applyAlignment="1">
      <alignment vertical="center" wrapText="1"/>
    </xf>
    <xf numFmtId="9" fontId="19" fillId="10" borderId="1" xfId="2" applyFont="1" applyFill="1" applyBorder="1" applyAlignment="1">
      <alignment vertical="center" wrapText="1"/>
    </xf>
    <xf numFmtId="14" fontId="19" fillId="10" borderId="1" xfId="0" applyNumberFormat="1" applyFont="1" applyFill="1" applyBorder="1" applyAlignment="1">
      <alignment horizontal="center" vertical="center" wrapText="1"/>
    </xf>
    <xf numFmtId="0" fontId="28" fillId="2" borderId="1" xfId="0" applyFont="1" applyFill="1" applyBorder="1" applyAlignment="1">
      <alignment vertical="center" wrapText="1"/>
    </xf>
    <xf numFmtId="9" fontId="28" fillId="2" borderId="1" xfId="2" applyFont="1" applyFill="1" applyBorder="1" applyAlignment="1">
      <alignment vertical="center" wrapText="1"/>
    </xf>
    <xf numFmtId="14" fontId="28" fillId="2" borderId="1" xfId="0" applyNumberFormat="1" applyFont="1" applyFill="1" applyBorder="1" applyAlignment="1">
      <alignment horizontal="center" vertical="center" wrapText="1"/>
    </xf>
    <xf numFmtId="0" fontId="21" fillId="10" borderId="1" xfId="0" applyFont="1" applyFill="1" applyBorder="1" applyAlignment="1">
      <alignment vertical="center" wrapText="1"/>
    </xf>
    <xf numFmtId="9" fontId="21" fillId="10" borderId="1" xfId="2" applyFont="1" applyFill="1" applyBorder="1" applyAlignment="1">
      <alignment vertical="center" wrapText="1"/>
    </xf>
    <xf numFmtId="14" fontId="21" fillId="10" borderId="1" xfId="0" applyNumberFormat="1" applyFont="1" applyFill="1" applyBorder="1" applyAlignment="1">
      <alignment horizontal="center" vertical="center" wrapText="1"/>
    </xf>
    <xf numFmtId="9" fontId="20" fillId="10" borderId="1" xfId="2" applyFont="1" applyFill="1" applyBorder="1" applyAlignment="1">
      <alignment vertical="center" wrapText="1"/>
    </xf>
    <xf numFmtId="14" fontId="20" fillId="10" borderId="1" xfId="0" applyNumberFormat="1" applyFont="1" applyFill="1" applyBorder="1" applyAlignment="1">
      <alignment horizontal="center" vertical="center" wrapText="1"/>
    </xf>
    <xf numFmtId="0" fontId="17" fillId="2" borderId="1" xfId="0" applyFont="1" applyFill="1" applyBorder="1" applyAlignment="1">
      <alignment vertical="center" wrapText="1"/>
    </xf>
    <xf numFmtId="9" fontId="17" fillId="2" borderId="1" xfId="2" applyFont="1" applyFill="1" applyBorder="1" applyAlignment="1">
      <alignment vertical="center" wrapText="1"/>
    </xf>
    <xf numFmtId="14" fontId="17" fillId="2" borderId="1" xfId="0" applyNumberFormat="1" applyFont="1" applyFill="1" applyBorder="1" applyAlignment="1">
      <alignment horizontal="center" vertical="center" wrapText="1"/>
    </xf>
    <xf numFmtId="9" fontId="21" fillId="2" borderId="1" xfId="2" applyFont="1" applyFill="1" applyBorder="1" applyAlignment="1">
      <alignment vertical="center" wrapText="1"/>
    </xf>
    <xf numFmtId="14" fontId="21" fillId="2" borderId="1" xfId="0" applyNumberFormat="1" applyFont="1" applyFill="1" applyBorder="1" applyAlignment="1">
      <alignment horizontal="center" vertical="center" wrapText="1"/>
    </xf>
    <xf numFmtId="9" fontId="22" fillId="10" borderId="1" xfId="2" applyFont="1" applyFill="1" applyBorder="1" applyAlignment="1">
      <alignment vertical="center" wrapText="1"/>
    </xf>
    <xf numFmtId="14" fontId="22" fillId="10" borderId="1" xfId="0" applyNumberFormat="1" applyFont="1" applyFill="1" applyBorder="1" applyAlignment="1">
      <alignment horizontal="center" vertical="center" wrapText="1"/>
    </xf>
    <xf numFmtId="9" fontId="20" fillId="5" borderId="1" xfId="2" applyFont="1" applyFill="1" applyBorder="1" applyAlignment="1">
      <alignment vertical="center" wrapText="1"/>
    </xf>
    <xf numFmtId="14" fontId="20" fillId="5" borderId="1" xfId="0" applyNumberFormat="1" applyFont="1" applyFill="1" applyBorder="1" applyAlignment="1">
      <alignment horizontal="center" vertical="center" wrapText="1"/>
    </xf>
    <xf numFmtId="0" fontId="30" fillId="0" borderId="0" xfId="0" applyFont="1" applyAlignment="1">
      <alignment horizontal="left"/>
    </xf>
    <xf numFmtId="0" fontId="31" fillId="0" borderId="0" xfId="0" applyFont="1" applyAlignment="1">
      <alignment horizontal="left"/>
    </xf>
    <xf numFmtId="0" fontId="34" fillId="6" borderId="2" xfId="0" applyFont="1" applyFill="1" applyBorder="1" applyAlignment="1">
      <alignment horizontal="center" vertical="center"/>
    </xf>
    <xf numFmtId="15" fontId="34" fillId="11" borderId="2" xfId="0" applyNumberFormat="1" applyFont="1" applyFill="1" applyBorder="1" applyAlignment="1">
      <alignment horizontal="center" vertical="center"/>
    </xf>
    <xf numFmtId="49" fontId="33" fillId="6" borderId="2" xfId="0" applyNumberFormat="1" applyFont="1" applyFill="1" applyBorder="1" applyAlignment="1">
      <alignment horizontal="center" vertical="center" wrapText="1"/>
    </xf>
    <xf numFmtId="44" fontId="33" fillId="6" borderId="2" xfId="1" applyFont="1" applyFill="1" applyBorder="1" applyAlignment="1">
      <alignment horizontal="center" vertical="center" wrapText="1"/>
    </xf>
    <xf numFmtId="0" fontId="33" fillId="9" borderId="1" xfId="0" applyFont="1" applyFill="1" applyBorder="1" applyAlignment="1">
      <alignment vertical="center" wrapText="1"/>
    </xf>
    <xf numFmtId="10" fontId="33" fillId="9" borderId="1" xfId="2" applyNumberFormat="1" applyFont="1" applyFill="1" applyBorder="1" applyAlignment="1">
      <alignment vertical="center" wrapText="1"/>
    </xf>
    <xf numFmtId="0" fontId="33" fillId="9" borderId="1" xfId="0" applyFont="1" applyFill="1" applyBorder="1" applyAlignment="1">
      <alignment horizontal="center" vertical="center" wrapText="1"/>
    </xf>
    <xf numFmtId="10" fontId="33" fillId="9" borderId="1" xfId="2" applyNumberFormat="1" applyFont="1" applyFill="1" applyBorder="1" applyAlignment="1">
      <alignment horizontal="center" vertical="center" wrapText="1"/>
    </xf>
    <xf numFmtId="0" fontId="30" fillId="0" borderId="0" xfId="0" applyFont="1" applyAlignment="1">
      <alignment horizontal="left" vertical="top"/>
    </xf>
    <xf numFmtId="0" fontId="34" fillId="9" borderId="1" xfId="0" applyFont="1" applyFill="1" applyBorder="1" applyAlignment="1">
      <alignment vertical="center" wrapText="1"/>
    </xf>
    <xf numFmtId="0" fontId="34" fillId="9" borderId="1" xfId="0" applyFont="1" applyFill="1" applyBorder="1" applyAlignment="1">
      <alignment horizontal="center" vertical="center" wrapText="1"/>
    </xf>
    <xf numFmtId="6" fontId="34" fillId="9" borderId="1" xfId="0" applyNumberFormat="1" applyFont="1" applyFill="1" applyBorder="1" applyAlignment="1">
      <alignment vertical="center" wrapText="1"/>
    </xf>
    <xf numFmtId="9" fontId="34" fillId="9" borderId="1" xfId="2" applyFont="1" applyFill="1" applyBorder="1" applyAlignment="1">
      <alignment vertical="center" wrapText="1"/>
    </xf>
    <xf numFmtId="14" fontId="34" fillId="9" borderId="1" xfId="0" applyNumberFormat="1" applyFont="1" applyFill="1" applyBorder="1" applyAlignment="1">
      <alignment horizontal="center" vertical="center" wrapText="1"/>
    </xf>
    <xf numFmtId="167" fontId="34" fillId="9" borderId="1" xfId="2" applyNumberFormat="1" applyFont="1" applyFill="1" applyBorder="1" applyAlignment="1">
      <alignment vertical="center" wrapText="1"/>
    </xf>
    <xf numFmtId="0" fontId="31" fillId="0" borderId="0" xfId="0" applyFont="1" applyAlignment="1">
      <alignment horizontal="left" vertical="top"/>
    </xf>
    <xf numFmtId="0" fontId="35" fillId="10" borderId="1" xfId="0" applyFont="1" applyFill="1" applyBorder="1" applyAlignment="1">
      <alignment vertical="center" wrapText="1"/>
    </xf>
    <xf numFmtId="9" fontId="35" fillId="10" borderId="1" xfId="2" applyFont="1" applyFill="1" applyBorder="1" applyAlignment="1">
      <alignment vertical="center" wrapText="1"/>
    </xf>
    <xf numFmtId="14" fontId="35" fillId="10" borderId="1" xfId="0" applyNumberFormat="1" applyFont="1" applyFill="1" applyBorder="1" applyAlignment="1">
      <alignment horizontal="center" vertical="center" wrapText="1"/>
    </xf>
    <xf numFmtId="0" fontId="36" fillId="2" borderId="1" xfId="0" applyFont="1" applyFill="1" applyBorder="1" applyAlignment="1">
      <alignment vertical="center" wrapText="1"/>
    </xf>
    <xf numFmtId="9" fontId="36" fillId="2" borderId="1" xfId="2" applyFont="1" applyFill="1" applyBorder="1" applyAlignment="1">
      <alignment vertical="center" wrapText="1"/>
    </xf>
    <xf numFmtId="14" fontId="36" fillId="2" borderId="1" xfId="0" applyNumberFormat="1" applyFont="1" applyFill="1" applyBorder="1" applyAlignment="1">
      <alignment horizontal="center" vertical="center" wrapText="1"/>
    </xf>
    <xf numFmtId="0" fontId="37" fillId="10" borderId="1" xfId="0" applyFont="1" applyFill="1" applyBorder="1" applyAlignment="1">
      <alignment vertical="center" wrapText="1"/>
    </xf>
    <xf numFmtId="9" fontId="37" fillId="10" borderId="1" xfId="2" applyFont="1" applyFill="1" applyBorder="1" applyAlignment="1">
      <alignment vertical="center" wrapText="1"/>
    </xf>
    <xf numFmtId="14" fontId="37" fillId="10" borderId="1" xfId="0" applyNumberFormat="1" applyFont="1" applyFill="1" applyBorder="1" applyAlignment="1">
      <alignment horizontal="center" vertical="center" wrapText="1"/>
    </xf>
    <xf numFmtId="0" fontId="38" fillId="10" borderId="1" xfId="0" applyFont="1" applyFill="1" applyBorder="1" applyAlignment="1">
      <alignment vertical="center" wrapText="1"/>
    </xf>
    <xf numFmtId="9" fontId="38" fillId="10" borderId="1" xfId="2" applyFont="1" applyFill="1" applyBorder="1" applyAlignment="1">
      <alignment vertical="center" wrapText="1"/>
    </xf>
    <xf numFmtId="14" fontId="38" fillId="10" borderId="1" xfId="0" applyNumberFormat="1" applyFont="1" applyFill="1" applyBorder="1" applyAlignment="1">
      <alignment horizontal="center" vertical="center" wrapText="1"/>
    </xf>
    <xf numFmtId="0" fontId="39" fillId="2" borderId="1" xfId="0" applyFont="1" applyFill="1" applyBorder="1" applyAlignment="1">
      <alignment vertical="center" wrapText="1"/>
    </xf>
    <xf numFmtId="9" fontId="39" fillId="2" borderId="1" xfId="2" applyFont="1" applyFill="1" applyBorder="1" applyAlignment="1">
      <alignment vertical="center" wrapText="1"/>
    </xf>
    <xf numFmtId="14" fontId="39" fillId="2" borderId="1" xfId="0" applyNumberFormat="1" applyFont="1" applyFill="1" applyBorder="1" applyAlignment="1">
      <alignment horizontal="center" vertical="center" wrapText="1"/>
    </xf>
    <xf numFmtId="0" fontId="37" fillId="2" borderId="1" xfId="0" applyFont="1" applyFill="1" applyBorder="1" applyAlignment="1">
      <alignment vertical="center" wrapText="1"/>
    </xf>
    <xf numFmtId="9" fontId="37" fillId="2" borderId="1" xfId="2" applyFont="1" applyFill="1" applyBorder="1" applyAlignment="1">
      <alignment vertical="center" wrapText="1"/>
    </xf>
    <xf numFmtId="14" fontId="37" fillId="2" borderId="1" xfId="0" applyNumberFormat="1" applyFont="1" applyFill="1" applyBorder="1" applyAlignment="1">
      <alignment horizontal="center" vertical="center" wrapText="1"/>
    </xf>
    <xf numFmtId="0" fontId="40" fillId="10" borderId="1" xfId="0" applyFont="1" applyFill="1" applyBorder="1" applyAlignment="1">
      <alignment vertical="center" wrapText="1"/>
    </xf>
    <xf numFmtId="9" fontId="40" fillId="10" borderId="1" xfId="2" applyFont="1" applyFill="1" applyBorder="1" applyAlignment="1">
      <alignment vertical="center" wrapText="1"/>
    </xf>
    <xf numFmtId="14" fontId="40" fillId="10" borderId="1" xfId="0" applyNumberFormat="1" applyFont="1" applyFill="1" applyBorder="1" applyAlignment="1">
      <alignment horizontal="center" vertical="center" wrapText="1"/>
    </xf>
    <xf numFmtId="0" fontId="38" fillId="5" borderId="1" xfId="0" applyFont="1" applyFill="1" applyBorder="1" applyAlignment="1">
      <alignment vertical="center" wrapText="1"/>
    </xf>
    <xf numFmtId="9" fontId="38" fillId="5" borderId="1" xfId="2" applyFont="1" applyFill="1" applyBorder="1" applyAlignment="1">
      <alignment vertical="center" wrapText="1"/>
    </xf>
    <xf numFmtId="14" fontId="38" fillId="5" borderId="1" xfId="0" applyNumberFormat="1" applyFont="1" applyFill="1" applyBorder="1" applyAlignment="1">
      <alignment horizontal="center" vertical="center" wrapText="1"/>
    </xf>
    <xf numFmtId="0" fontId="41" fillId="0" borderId="0" xfId="0" applyFont="1"/>
    <xf numFmtId="0" fontId="41" fillId="0" borderId="0" xfId="0" applyFont="1" applyAlignment="1">
      <alignment horizontal="left"/>
    </xf>
    <xf numFmtId="0" fontId="41" fillId="0" borderId="0" xfId="0" applyFont="1" applyAlignment="1">
      <alignment horizontal="center"/>
    </xf>
    <xf numFmtId="44" fontId="41" fillId="0" borderId="0" xfId="0" applyNumberFormat="1" applyFont="1" applyAlignment="1">
      <alignment horizontal="center" vertical="center"/>
    </xf>
    <xf numFmtId="44" fontId="41" fillId="0" borderId="0" xfId="1" applyFont="1" applyAlignment="1">
      <alignment horizontal="center"/>
    </xf>
    <xf numFmtId="0" fontId="3" fillId="0" borderId="0" xfId="0" applyFont="1"/>
    <xf numFmtId="0" fontId="34" fillId="9" borderId="19" xfId="0" applyFont="1" applyFill="1" applyBorder="1" applyAlignment="1">
      <alignment horizontal="left" vertical="center" wrapText="1"/>
    </xf>
    <xf numFmtId="0" fontId="34" fillId="9" borderId="12" xfId="0" applyFont="1" applyFill="1" applyBorder="1" applyAlignment="1">
      <alignment horizontal="left" vertical="center" wrapText="1"/>
    </xf>
    <xf numFmtId="0" fontId="34" fillId="9" borderId="13" xfId="0" applyFont="1" applyFill="1" applyBorder="1" applyAlignment="1">
      <alignment vertical="center" wrapText="1"/>
    </xf>
    <xf numFmtId="0" fontId="34" fillId="9" borderId="13" xfId="0" applyFont="1" applyFill="1" applyBorder="1" applyAlignment="1">
      <alignment horizontal="center" vertical="center" wrapText="1"/>
    </xf>
    <xf numFmtId="0" fontId="34" fillId="9" borderId="14" xfId="0" applyFont="1" applyFill="1" applyBorder="1" applyAlignment="1">
      <alignment horizontal="center" vertical="center" wrapText="1"/>
    </xf>
    <xf numFmtId="0" fontId="41" fillId="0" borderId="20" xfId="0" applyFont="1" applyBorder="1"/>
    <xf numFmtId="0" fontId="34" fillId="9" borderId="11" xfId="0" applyFont="1" applyFill="1" applyBorder="1" applyAlignment="1">
      <alignment horizontal="left" vertical="center" wrapText="1"/>
    </xf>
    <xf numFmtId="0" fontId="34" fillId="9" borderId="15" xfId="0" applyFont="1" applyFill="1" applyBorder="1" applyAlignment="1">
      <alignment horizontal="center" vertical="center" wrapText="1"/>
    </xf>
    <xf numFmtId="0" fontId="35" fillId="10" borderId="11" xfId="0" applyFont="1" applyFill="1" applyBorder="1" applyAlignment="1">
      <alignment horizontal="left" vertical="center" wrapText="1"/>
    </xf>
    <xf numFmtId="0" fontId="35" fillId="10" borderId="1" xfId="0" applyFont="1" applyFill="1" applyBorder="1" applyAlignment="1">
      <alignment horizontal="center" vertical="center" wrapText="1"/>
    </xf>
    <xf numFmtId="0" fontId="35" fillId="10" borderId="15" xfId="0" applyFont="1" applyFill="1" applyBorder="1" applyAlignment="1">
      <alignment horizontal="center" vertical="center" wrapText="1"/>
    </xf>
    <xf numFmtId="0" fontId="42" fillId="2" borderId="11" xfId="0" applyFont="1" applyFill="1" applyBorder="1" applyAlignment="1">
      <alignment horizontal="left" vertical="center" wrapText="1"/>
    </xf>
    <xf numFmtId="0" fontId="42" fillId="2" borderId="1" xfId="0" applyFont="1" applyFill="1" applyBorder="1" applyAlignment="1">
      <alignment vertical="center" wrapText="1"/>
    </xf>
    <xf numFmtId="0" fontId="42" fillId="2" borderId="1" xfId="0" applyFont="1" applyFill="1" applyBorder="1" applyAlignment="1">
      <alignment horizontal="center" vertical="center" wrapText="1"/>
    </xf>
    <xf numFmtId="0" fontId="42" fillId="2" borderId="15" xfId="0" applyFont="1" applyFill="1" applyBorder="1" applyAlignment="1">
      <alignment horizontal="center" vertical="center" wrapText="1"/>
    </xf>
    <xf numFmtId="0" fontId="38" fillId="10" borderId="11" xfId="0" applyFont="1" applyFill="1" applyBorder="1" applyAlignment="1">
      <alignment horizontal="left" vertical="center" wrapText="1"/>
    </xf>
    <xf numFmtId="0" fontId="38" fillId="10" borderId="1" xfId="0" applyFont="1" applyFill="1" applyBorder="1" applyAlignment="1">
      <alignment horizontal="center" vertical="center" wrapText="1"/>
    </xf>
    <xf numFmtId="0" fontId="38" fillId="10" borderId="15" xfId="0" applyFont="1" applyFill="1" applyBorder="1" applyAlignment="1">
      <alignment horizontal="center" vertical="center" wrapText="1"/>
    </xf>
    <xf numFmtId="0" fontId="43" fillId="2" borderId="11" xfId="0" applyFont="1" applyFill="1" applyBorder="1" applyAlignment="1">
      <alignment horizontal="left" vertical="center" wrapText="1"/>
    </xf>
    <xf numFmtId="0" fontId="43" fillId="2" borderId="1" xfId="0" applyFont="1" applyFill="1" applyBorder="1" applyAlignment="1">
      <alignment vertical="center" wrapText="1"/>
    </xf>
    <xf numFmtId="0" fontId="43" fillId="2" borderId="1" xfId="0" applyFont="1" applyFill="1" applyBorder="1" applyAlignment="1">
      <alignment horizontal="center" vertical="center" wrapText="1"/>
    </xf>
    <xf numFmtId="0" fontId="43" fillId="2" borderId="15" xfId="0" applyFont="1" applyFill="1" applyBorder="1" applyAlignment="1">
      <alignment horizontal="center" vertical="center" wrapText="1"/>
    </xf>
    <xf numFmtId="0" fontId="38" fillId="2" borderId="11" xfId="0" applyFont="1" applyFill="1" applyBorder="1" applyAlignment="1">
      <alignment horizontal="left" vertical="center" wrapText="1"/>
    </xf>
    <xf numFmtId="0" fontId="38" fillId="2" borderId="1" xfId="0" applyFont="1" applyFill="1" applyBorder="1" applyAlignment="1">
      <alignment vertical="center" wrapText="1"/>
    </xf>
    <xf numFmtId="0" fontId="38" fillId="2" borderId="1" xfId="0" applyFont="1" applyFill="1" applyBorder="1" applyAlignment="1">
      <alignment horizontal="center" vertical="center" wrapText="1"/>
    </xf>
    <xf numFmtId="0" fontId="38" fillId="2" borderId="15" xfId="0" applyFont="1" applyFill="1" applyBorder="1" applyAlignment="1">
      <alignment horizontal="center" vertical="center" wrapText="1"/>
    </xf>
    <xf numFmtId="44" fontId="38" fillId="2" borderId="15" xfId="0" applyNumberFormat="1" applyFont="1" applyFill="1" applyBorder="1" applyAlignment="1">
      <alignment horizontal="center" vertical="center" wrapText="1"/>
    </xf>
    <xf numFmtId="0" fontId="37" fillId="2" borderId="1" xfId="0" applyFont="1" applyFill="1" applyBorder="1" applyAlignment="1">
      <alignment horizontal="center" vertical="center" wrapText="1"/>
    </xf>
    <xf numFmtId="44" fontId="37" fillId="2" borderId="1" xfId="1" applyFont="1" applyFill="1" applyBorder="1" applyAlignment="1">
      <alignment horizontal="center" vertical="center" wrapText="1"/>
    </xf>
    <xf numFmtId="44" fontId="37" fillId="2" borderId="15" xfId="1" applyFont="1" applyFill="1" applyBorder="1" applyAlignment="1">
      <alignment horizontal="center" vertical="center" wrapText="1"/>
    </xf>
    <xf numFmtId="0" fontId="37" fillId="2" borderId="11" xfId="0" applyFont="1" applyFill="1" applyBorder="1" applyAlignment="1">
      <alignment horizontal="left" vertical="center" wrapText="1"/>
    </xf>
    <xf numFmtId="0" fontId="38" fillId="2" borderId="1" xfId="0" applyFont="1" applyFill="1" applyBorder="1" applyAlignment="1">
      <alignment horizontal="left" vertical="center" wrapText="1" indent="2"/>
    </xf>
    <xf numFmtId="44" fontId="38" fillId="2" borderId="1" xfId="1" applyFont="1" applyFill="1" applyBorder="1" applyAlignment="1">
      <alignment horizontal="center" vertical="center" wrapText="1"/>
    </xf>
    <xf numFmtId="44" fontId="38" fillId="2" borderId="15" xfId="1" applyFont="1" applyFill="1" applyBorder="1" applyAlignment="1">
      <alignment horizontal="center" vertical="center" wrapText="1"/>
    </xf>
    <xf numFmtId="1" fontId="37" fillId="2" borderId="1" xfId="0" applyNumberFormat="1" applyFont="1" applyFill="1" applyBorder="1" applyAlignment="1">
      <alignment horizontal="center" vertical="center" wrapText="1"/>
    </xf>
    <xf numFmtId="0" fontId="40" fillId="10" borderId="11" xfId="0" applyFont="1" applyFill="1" applyBorder="1" applyAlignment="1">
      <alignment horizontal="left" vertical="center" wrapText="1"/>
    </xf>
    <xf numFmtId="0" fontId="40" fillId="10" borderId="1" xfId="0" applyFont="1" applyFill="1" applyBorder="1" applyAlignment="1">
      <alignment horizontal="center" vertical="center" wrapText="1"/>
    </xf>
    <xf numFmtId="0" fontId="40" fillId="10" borderId="15" xfId="0" applyFont="1" applyFill="1" applyBorder="1" applyAlignment="1">
      <alignment horizontal="center" vertical="center" wrapText="1"/>
    </xf>
    <xf numFmtId="0" fontId="39" fillId="2" borderId="11" xfId="0" applyFont="1" applyFill="1" applyBorder="1" applyAlignment="1">
      <alignment horizontal="left" vertical="center" wrapText="1"/>
    </xf>
    <xf numFmtId="0" fontId="38" fillId="5" borderId="11" xfId="0" applyFont="1" applyFill="1" applyBorder="1" applyAlignment="1">
      <alignment horizontal="left" vertical="center" wrapText="1"/>
    </xf>
    <xf numFmtId="0" fontId="38" fillId="5" borderId="1" xfId="0" applyFont="1" applyFill="1" applyBorder="1" applyAlignment="1">
      <alignment horizontal="center" vertical="center" wrapText="1"/>
    </xf>
    <xf numFmtId="0" fontId="38" fillId="5" borderId="15" xfId="0" applyFont="1" applyFill="1" applyBorder="1" applyAlignment="1">
      <alignment horizontal="center" vertical="center" wrapText="1"/>
    </xf>
    <xf numFmtId="0" fontId="34" fillId="9" borderId="11" xfId="0" applyFont="1" applyFill="1" applyBorder="1" applyAlignment="1">
      <alignment vertical="center" wrapText="1"/>
    </xf>
    <xf numFmtId="0" fontId="38" fillId="2" borderId="11" xfId="0" applyFont="1" applyFill="1" applyBorder="1" applyAlignment="1">
      <alignment vertical="center" wrapText="1"/>
    </xf>
    <xf numFmtId="0" fontId="37" fillId="2" borderId="11" xfId="0" applyFont="1" applyFill="1" applyBorder="1" applyAlignment="1">
      <alignment vertical="center" wrapText="1"/>
    </xf>
    <xf numFmtId="0" fontId="35" fillId="10" borderId="11" xfId="0" applyFont="1" applyFill="1" applyBorder="1" applyAlignment="1">
      <alignment vertical="center" wrapText="1"/>
    </xf>
    <xf numFmtId="0" fontId="41" fillId="0" borderId="21" xfId="0" applyFont="1" applyBorder="1"/>
    <xf numFmtId="0" fontId="35" fillId="10" borderId="16" xfId="0" applyFont="1" applyFill="1" applyBorder="1" applyAlignment="1">
      <alignment vertical="center" wrapText="1"/>
    </xf>
    <xf numFmtId="0" fontId="35" fillId="10" borderId="17" xfId="0" applyFont="1" applyFill="1" applyBorder="1" applyAlignment="1">
      <alignment vertical="center" wrapText="1"/>
    </xf>
    <xf numFmtId="0" fontId="35" fillId="10" borderId="17" xfId="0" applyFont="1" applyFill="1" applyBorder="1" applyAlignment="1">
      <alignment horizontal="center" vertical="center" wrapText="1"/>
    </xf>
    <xf numFmtId="0" fontId="35" fillId="10" borderId="18" xfId="0" applyFont="1" applyFill="1" applyBorder="1" applyAlignment="1">
      <alignment horizontal="center" vertical="center" wrapText="1"/>
    </xf>
    <xf numFmtId="0" fontId="44" fillId="0" borderId="0" xfId="0" applyFont="1" applyAlignment="1">
      <alignment horizontal="left"/>
    </xf>
    <xf numFmtId="0" fontId="45" fillId="0" borderId="0" xfId="0" applyFont="1" applyAlignment="1">
      <alignment horizontal="left"/>
    </xf>
    <xf numFmtId="168" fontId="18" fillId="9" borderId="1" xfId="2" applyNumberFormat="1" applyFont="1" applyFill="1" applyBorder="1" applyAlignment="1">
      <alignment vertical="center" wrapText="1"/>
    </xf>
    <xf numFmtId="169" fontId="41" fillId="0" borderId="0" xfId="0" applyNumberFormat="1" applyFont="1" applyAlignment="1">
      <alignment horizontal="center"/>
    </xf>
    <xf numFmtId="169" fontId="37" fillId="2" borderId="1" xfId="0" applyNumberFormat="1" applyFont="1" applyFill="1" applyBorder="1" applyAlignment="1">
      <alignment horizontal="center" vertical="center" wrapText="1"/>
    </xf>
    <xf numFmtId="9" fontId="41" fillId="0" borderId="0" xfId="2" applyFont="1"/>
    <xf numFmtId="2" fontId="37" fillId="2" borderId="1" xfId="0" applyNumberFormat="1" applyFont="1" applyFill="1" applyBorder="1" applyAlignment="1">
      <alignment horizontal="center" vertical="center" wrapText="1"/>
    </xf>
    <xf numFmtId="166" fontId="19" fillId="10" borderId="1" xfId="1" applyNumberFormat="1" applyFont="1" applyFill="1" applyBorder="1" applyAlignment="1">
      <alignment vertical="center" wrapText="1"/>
    </xf>
    <xf numFmtId="166" fontId="18" fillId="9" borderId="1" xfId="1" applyNumberFormat="1" applyFont="1" applyFill="1" applyBorder="1" applyAlignment="1">
      <alignment vertical="center" wrapText="1"/>
    </xf>
    <xf numFmtId="166" fontId="28" fillId="2" borderId="1" xfId="1" applyNumberFormat="1" applyFont="1" applyFill="1" applyBorder="1" applyAlignment="1">
      <alignment vertical="center" wrapText="1"/>
    </xf>
    <xf numFmtId="166" fontId="21" fillId="10" borderId="1" xfId="1" applyNumberFormat="1" applyFont="1" applyFill="1" applyBorder="1" applyAlignment="1">
      <alignment vertical="center" wrapText="1"/>
    </xf>
    <xf numFmtId="166" fontId="20" fillId="10" borderId="1" xfId="1" applyNumberFormat="1" applyFont="1" applyFill="1" applyBorder="1" applyAlignment="1">
      <alignment vertical="center" wrapText="1"/>
    </xf>
    <xf numFmtId="166" fontId="17" fillId="2" borderId="1" xfId="1" applyNumberFormat="1" applyFont="1" applyFill="1" applyBorder="1" applyAlignment="1">
      <alignment vertical="center" wrapText="1"/>
    </xf>
    <xf numFmtId="166" fontId="21" fillId="2" borderId="1" xfId="1" applyNumberFormat="1" applyFont="1" applyFill="1" applyBorder="1" applyAlignment="1">
      <alignment vertical="center" wrapText="1"/>
    </xf>
    <xf numFmtId="166" fontId="22" fillId="10" borderId="1" xfId="1" applyNumberFormat="1" applyFont="1" applyFill="1" applyBorder="1" applyAlignment="1">
      <alignment vertical="center" wrapText="1"/>
    </xf>
    <xf numFmtId="166" fontId="20" fillId="5" borderId="1" xfId="1" applyNumberFormat="1" applyFont="1" applyFill="1" applyBorder="1" applyAlignment="1">
      <alignment vertical="center" wrapText="1"/>
    </xf>
    <xf numFmtId="0" fontId="7" fillId="0" borderId="0" xfId="0" applyFont="1"/>
    <xf numFmtId="0" fontId="48" fillId="0" borderId="0" xfId="0" applyFont="1"/>
    <xf numFmtId="0" fontId="7" fillId="0" borderId="38" xfId="0" applyFont="1" applyBorder="1"/>
    <xf numFmtId="0" fontId="7" fillId="0" borderId="3" xfId="0" applyFont="1" applyBorder="1"/>
    <xf numFmtId="0" fontId="48" fillId="0" borderId="0" xfId="9" applyFont="1" applyAlignment="1">
      <alignment horizontal="left" vertical="center"/>
    </xf>
    <xf numFmtId="0" fontId="48" fillId="0" borderId="38" xfId="9" applyFont="1" applyBorder="1" applyAlignment="1">
      <alignment horizontal="left" vertical="center"/>
    </xf>
    <xf numFmtId="0" fontId="48" fillId="12" borderId="8" xfId="0" applyFont="1" applyFill="1" applyBorder="1"/>
    <xf numFmtId="0" fontId="48" fillId="12" borderId="9" xfId="0" applyFont="1" applyFill="1" applyBorder="1"/>
    <xf numFmtId="0" fontId="47" fillId="12" borderId="30" xfId="0" applyFont="1" applyFill="1" applyBorder="1"/>
    <xf numFmtId="0" fontId="48" fillId="12" borderId="2" xfId="9" applyFont="1" applyFill="1" applyBorder="1" applyAlignment="1">
      <alignment horizontal="left" vertical="center"/>
    </xf>
    <xf numFmtId="0" fontId="48" fillId="12" borderId="2" xfId="9" applyFont="1" applyFill="1" applyBorder="1" applyAlignment="1">
      <alignment horizontal="center" vertical="center"/>
    </xf>
    <xf numFmtId="0" fontId="47" fillId="12" borderId="4" xfId="0" applyFont="1" applyFill="1" applyBorder="1"/>
    <xf numFmtId="15" fontId="50" fillId="0" borderId="2" xfId="9" applyNumberFormat="1" applyFont="1" applyBorder="1" applyAlignment="1">
      <alignment horizontal="center" vertical="center"/>
    </xf>
    <xf numFmtId="0" fontId="47" fillId="12" borderId="8" xfId="0" applyFont="1" applyFill="1" applyBorder="1"/>
    <xf numFmtId="0" fontId="7" fillId="12" borderId="9" xfId="0" applyFont="1" applyFill="1" applyBorder="1"/>
    <xf numFmtId="0" fontId="47" fillId="13" borderId="2" xfId="0" applyFont="1" applyFill="1" applyBorder="1" applyAlignment="1">
      <alignment horizontal="center"/>
    </xf>
    <xf numFmtId="10" fontId="47" fillId="0" borderId="2" xfId="2" applyNumberFormat="1" applyFont="1" applyBorder="1" applyAlignment="1">
      <alignment horizontal="center"/>
    </xf>
    <xf numFmtId="0" fontId="48" fillId="0" borderId="38" xfId="9" applyFont="1" applyBorder="1" applyAlignment="1">
      <alignment horizontal="center" vertical="center" wrapText="1"/>
    </xf>
    <xf numFmtId="0" fontId="48" fillId="0" borderId="0" xfId="9" applyFont="1" applyAlignment="1">
      <alignment horizontal="center" vertical="center" wrapText="1"/>
    </xf>
    <xf numFmtId="170" fontId="47" fillId="0" borderId="0" xfId="2" applyNumberFormat="1" applyFont="1" applyBorder="1" applyAlignment="1">
      <alignment horizontal="center"/>
    </xf>
    <xf numFmtId="170" fontId="47" fillId="0" borderId="3" xfId="2" applyNumberFormat="1" applyFont="1" applyBorder="1" applyAlignment="1">
      <alignment horizontal="center"/>
    </xf>
    <xf numFmtId="0" fontId="47" fillId="12" borderId="2" xfId="0" applyFont="1" applyFill="1" applyBorder="1" applyAlignment="1">
      <alignment horizontal="center" vertical="center"/>
    </xf>
    <xf numFmtId="0" fontId="47" fillId="12" borderId="2" xfId="0" applyFont="1" applyFill="1" applyBorder="1" applyAlignment="1">
      <alignment horizontal="center" vertical="center" wrapText="1"/>
    </xf>
    <xf numFmtId="0" fontId="7" fillId="0" borderId="2" xfId="0" applyFont="1" applyBorder="1" applyAlignment="1">
      <alignment horizontal="center" vertical="center"/>
    </xf>
    <xf numFmtId="0" fontId="47" fillId="0" borderId="2" xfId="0" applyFont="1" applyBorder="1" applyAlignment="1">
      <alignment horizontal="center" vertical="center"/>
    </xf>
    <xf numFmtId="0" fontId="48" fillId="0" borderId="2" xfId="9" applyFont="1" applyBorder="1" applyAlignment="1">
      <alignment horizontal="center" vertical="center" wrapText="1"/>
    </xf>
    <xf numFmtId="0" fontId="50" fillId="0" borderId="2" xfId="9" applyFont="1" applyBorder="1" applyAlignment="1">
      <alignment horizontal="center" vertical="center"/>
    </xf>
    <xf numFmtId="0" fontId="48" fillId="12" borderId="2" xfId="9" applyFont="1" applyFill="1" applyBorder="1" applyAlignment="1">
      <alignment horizontal="center" vertical="center" wrapText="1"/>
    </xf>
    <xf numFmtId="0" fontId="48" fillId="0" borderId="2" xfId="9" applyFont="1" applyBorder="1" applyAlignment="1">
      <alignment horizontal="center" vertical="center"/>
    </xf>
    <xf numFmtId="0" fontId="47" fillId="0" borderId="38" xfId="0" applyFont="1" applyBorder="1" applyAlignment="1">
      <alignment vertical="center"/>
    </xf>
    <xf numFmtId="0" fontId="47" fillId="0" borderId="0" xfId="0" applyFont="1" applyAlignment="1">
      <alignment vertical="center"/>
    </xf>
    <xf numFmtId="0" fontId="48" fillId="12" borderId="2" xfId="0" applyFont="1" applyFill="1" applyBorder="1" applyAlignment="1">
      <alignment horizontal="center" vertical="center" wrapText="1"/>
    </xf>
    <xf numFmtId="0" fontId="47" fillId="0" borderId="0" xfId="0" applyFont="1" applyAlignment="1">
      <alignment horizontal="center" vertical="center" wrapText="1"/>
    </xf>
    <xf numFmtId="0" fontId="51" fillId="0" borderId="8" xfId="0" applyFont="1" applyBorder="1" applyAlignment="1">
      <alignment horizontal="left"/>
    </xf>
    <xf numFmtId="0" fontId="7" fillId="0" borderId="9" xfId="0" applyFont="1" applyBorder="1" applyAlignment="1">
      <alignment horizontal="left"/>
    </xf>
    <xf numFmtId="0" fontId="7" fillId="0" borderId="9" xfId="0" applyFont="1" applyBorder="1"/>
    <xf numFmtId="0" fontId="7" fillId="0" borderId="10" xfId="0" applyFont="1" applyBorder="1"/>
    <xf numFmtId="0" fontId="7" fillId="0" borderId="8" xfId="0" applyFont="1" applyBorder="1"/>
    <xf numFmtId="0" fontId="50" fillId="0" borderId="38" xfId="9" applyFont="1" applyBorder="1" applyAlignment="1">
      <alignment vertical="center"/>
    </xf>
    <xf numFmtId="0" fontId="50" fillId="0" borderId="0" xfId="9" applyFont="1" applyAlignment="1">
      <alignment vertical="center"/>
    </xf>
    <xf numFmtId="0" fontId="50" fillId="0" borderId="0" xfId="9" applyFont="1" applyAlignment="1">
      <alignment horizontal="center" vertical="center"/>
    </xf>
    <xf numFmtId="0" fontId="50" fillId="0" borderId="38" xfId="9" applyFont="1" applyBorder="1" applyAlignment="1">
      <alignment horizontal="center" vertical="center"/>
    </xf>
    <xf numFmtId="0" fontId="47" fillId="0" borderId="0" xfId="0" applyFont="1"/>
    <xf numFmtId="0" fontId="47" fillId="0" borderId="3" xfId="0" applyFont="1" applyBorder="1"/>
    <xf numFmtId="0" fontId="47" fillId="0" borderId="0" xfId="0" applyFont="1" applyAlignment="1">
      <alignment horizontal="center" vertical="center"/>
    </xf>
    <xf numFmtId="0" fontId="47" fillId="0" borderId="3" xfId="0" applyFont="1" applyBorder="1" applyAlignment="1">
      <alignment horizontal="center" vertical="center"/>
    </xf>
    <xf numFmtId="42" fontId="7" fillId="0" borderId="0" xfId="8" applyFont="1" applyFill="1" applyBorder="1" applyAlignment="1">
      <alignment horizontal="center"/>
    </xf>
    <xf numFmtId="42" fontId="7" fillId="0" borderId="3" xfId="8" applyFont="1" applyFill="1" applyBorder="1" applyAlignment="1">
      <alignment horizontal="center"/>
    </xf>
    <xf numFmtId="0" fontId="47" fillId="0" borderId="10" xfId="0" applyFont="1" applyBorder="1"/>
    <xf numFmtId="42" fontId="7" fillId="0" borderId="3" xfId="0" applyNumberFormat="1" applyFont="1" applyBorder="1"/>
    <xf numFmtId="0" fontId="48" fillId="0" borderId="8" xfId="9" applyFont="1" applyBorder="1" applyAlignment="1">
      <alignment horizontal="left" vertical="center"/>
    </xf>
    <xf numFmtId="0" fontId="48" fillId="0" borderId="9" xfId="9" applyFont="1" applyBorder="1" applyAlignment="1">
      <alignment horizontal="left" vertical="center"/>
    </xf>
    <xf numFmtId="0" fontId="48" fillId="0" borderId="10" xfId="9" applyFont="1" applyBorder="1" applyAlignment="1">
      <alignment horizontal="left" vertical="center"/>
    </xf>
    <xf numFmtId="0" fontId="48" fillId="0" borderId="38" xfId="9" applyFont="1" applyBorder="1" applyAlignment="1">
      <alignment vertical="center"/>
    </xf>
    <xf numFmtId="0" fontId="48" fillId="0" borderId="0" xfId="9" applyFont="1" applyAlignment="1">
      <alignment vertical="center"/>
    </xf>
    <xf numFmtId="0" fontId="7" fillId="0" borderId="0" xfId="0" applyFont="1" applyAlignment="1">
      <alignment vertical="center"/>
    </xf>
    <xf numFmtId="170" fontId="48" fillId="0" borderId="2" xfId="2" applyNumberFormat="1" applyFont="1" applyFill="1" applyBorder="1" applyAlignment="1">
      <alignment horizontal="center" vertical="center"/>
    </xf>
    <xf numFmtId="15" fontId="48" fillId="0" borderId="2" xfId="9" applyNumberFormat="1" applyFont="1" applyBorder="1" applyAlignment="1">
      <alignment horizontal="center" vertical="center"/>
    </xf>
    <xf numFmtId="15" fontId="47" fillId="0" borderId="2" xfId="0" applyNumberFormat="1" applyFont="1" applyBorder="1" applyAlignment="1">
      <alignment horizontal="center"/>
    </xf>
    <xf numFmtId="170" fontId="7" fillId="0" borderId="2" xfId="2" applyNumberFormat="1" applyFont="1" applyBorder="1" applyAlignment="1">
      <alignment horizontal="center"/>
    </xf>
    <xf numFmtId="15" fontId="7" fillId="0" borderId="2" xfId="0" applyNumberFormat="1" applyFont="1" applyBorder="1" applyAlignment="1">
      <alignment horizontal="center"/>
    </xf>
    <xf numFmtId="170" fontId="48" fillId="13" borderId="2" xfId="2" applyNumberFormat="1" applyFont="1" applyFill="1" applyBorder="1" applyAlignment="1">
      <alignment horizontal="center" vertical="center"/>
    </xf>
    <xf numFmtId="0" fontId="48" fillId="0" borderId="28" xfId="9" applyFont="1" applyBorder="1" applyAlignment="1">
      <alignment horizontal="center" vertical="center"/>
    </xf>
    <xf numFmtId="0" fontId="7" fillId="0" borderId="29" xfId="0" applyFont="1" applyBorder="1" applyAlignment="1">
      <alignment horizontal="center"/>
    </xf>
    <xf numFmtId="170" fontId="47" fillId="13" borderId="2" xfId="2" applyNumberFormat="1" applyFont="1" applyFill="1" applyBorder="1" applyAlignment="1">
      <alignment horizontal="center"/>
    </xf>
    <xf numFmtId="10" fontId="47" fillId="13" borderId="2" xfId="2" applyNumberFormat="1" applyFont="1" applyFill="1" applyBorder="1" applyAlignment="1">
      <alignment horizontal="center"/>
    </xf>
    <xf numFmtId="0" fontId="48" fillId="0" borderId="0" xfId="0" applyFont="1" applyAlignment="1">
      <alignment horizontal="center" vertical="center" wrapText="1"/>
    </xf>
    <xf numFmtId="15" fontId="7" fillId="4" borderId="2" xfId="0" applyNumberFormat="1" applyFont="1" applyFill="1" applyBorder="1" applyAlignment="1" applyProtection="1">
      <alignment horizontal="center"/>
      <protection locked="0"/>
    </xf>
    <xf numFmtId="0" fontId="7" fillId="14" borderId="2" xfId="0" applyFont="1" applyFill="1" applyBorder="1" applyAlignment="1" applyProtection="1">
      <alignment horizontal="center"/>
      <protection locked="0"/>
    </xf>
    <xf numFmtId="14" fontId="7" fillId="4" borderId="2" xfId="0" applyNumberFormat="1" applyFont="1" applyFill="1" applyBorder="1" applyAlignment="1" applyProtection="1">
      <alignment horizontal="center"/>
      <protection locked="0"/>
    </xf>
    <xf numFmtId="15" fontId="7" fillId="4" borderId="0" xfId="0" applyNumberFormat="1" applyFont="1" applyFill="1" applyAlignment="1" applyProtection="1">
      <alignment horizontal="center"/>
      <protection locked="0"/>
    </xf>
    <xf numFmtId="0" fontId="7" fillId="15" borderId="2" xfId="0" applyFont="1" applyFill="1" applyBorder="1"/>
    <xf numFmtId="0" fontId="7" fillId="16" borderId="2" xfId="0" applyFont="1" applyFill="1" applyBorder="1"/>
    <xf numFmtId="0" fontId="7" fillId="15" borderId="2" xfId="0" applyFont="1" applyFill="1" applyBorder="1" applyAlignment="1" applyProtection="1">
      <alignment horizontal="center"/>
      <protection locked="0"/>
    </xf>
    <xf numFmtId="0" fontId="51" fillId="17" borderId="2" xfId="0" applyFont="1" applyFill="1" applyBorder="1"/>
    <xf numFmtId="0" fontId="7" fillId="14" borderId="2" xfId="0" applyFont="1" applyFill="1" applyBorder="1"/>
    <xf numFmtId="14" fontId="7" fillId="4" borderId="0" xfId="0" applyNumberFormat="1" applyFont="1" applyFill="1" applyAlignment="1" applyProtection="1">
      <alignment horizontal="center"/>
      <protection locked="0"/>
    </xf>
    <xf numFmtId="0" fontId="7" fillId="18" borderId="2" xfId="0" applyFont="1" applyFill="1" applyBorder="1"/>
    <xf numFmtId="0" fontId="7" fillId="0" borderId="2" xfId="0" applyFont="1" applyBorder="1" applyAlignment="1" applyProtection="1">
      <alignment horizontal="center"/>
      <protection locked="0"/>
    </xf>
    <xf numFmtId="0" fontId="48" fillId="0" borderId="3" xfId="9" applyFont="1" applyBorder="1" applyAlignment="1">
      <alignment vertical="center"/>
    </xf>
    <xf numFmtId="0" fontId="48" fillId="0" borderId="38" xfId="9" applyFont="1" applyBorder="1" applyAlignment="1">
      <alignment horizontal="center" vertical="center"/>
    </xf>
    <xf numFmtId="0" fontId="48" fillId="0" borderId="0" xfId="9" applyFont="1" applyAlignment="1">
      <alignment horizontal="center" vertical="center"/>
    </xf>
    <xf numFmtId="0" fontId="7" fillId="0" borderId="0" xfId="0" applyFont="1" applyAlignment="1">
      <alignment horizontal="center"/>
    </xf>
    <xf numFmtId="0" fontId="7" fillId="0" borderId="3" xfId="0" applyFont="1" applyBorder="1" applyAlignment="1">
      <alignment horizontal="center"/>
    </xf>
    <xf numFmtId="0" fontId="7" fillId="0" borderId="38" xfId="0" applyFont="1" applyBorder="1" applyAlignment="1">
      <alignment vertical="center" wrapText="1"/>
    </xf>
    <xf numFmtId="14" fontId="7" fillId="0" borderId="2" xfId="0" applyNumberFormat="1" applyFont="1" applyBorder="1"/>
    <xf numFmtId="15" fontId="7" fillId="0" borderId="2" xfId="0" applyNumberFormat="1" applyFont="1" applyBorder="1"/>
    <xf numFmtId="0" fontId="7" fillId="0" borderId="2" xfId="0" applyFont="1" applyBorder="1"/>
    <xf numFmtId="10" fontId="7" fillId="0" borderId="2" xfId="2" applyNumberFormat="1" applyFont="1" applyBorder="1"/>
    <xf numFmtId="170" fontId="7" fillId="0" borderId="2" xfId="2" applyNumberFormat="1" applyFont="1" applyBorder="1"/>
    <xf numFmtId="44" fontId="7" fillId="0" borderId="0" xfId="1" applyFont="1" applyBorder="1"/>
    <xf numFmtId="9" fontId="7" fillId="0" borderId="0" xfId="2" applyFont="1" applyBorder="1"/>
    <xf numFmtId="44" fontId="7" fillId="0" borderId="0" xfId="0" applyNumberFormat="1" applyFont="1"/>
    <xf numFmtId="44" fontId="3" fillId="0" borderId="0" xfId="1" applyFont="1"/>
    <xf numFmtId="15" fontId="26" fillId="19" borderId="2" xfId="0" applyNumberFormat="1" applyFont="1" applyFill="1" applyBorder="1" applyAlignment="1">
      <alignment horizontal="center" vertical="center"/>
    </xf>
    <xf numFmtId="171" fontId="26" fillId="6" borderId="2" xfId="0" applyNumberFormat="1" applyFont="1" applyFill="1" applyBorder="1" applyAlignment="1">
      <alignment horizontal="center" vertical="center"/>
    </xf>
    <xf numFmtId="171" fontId="26" fillId="19" borderId="2" xfId="0" applyNumberFormat="1" applyFont="1" applyFill="1" applyBorder="1" applyAlignment="1">
      <alignment horizontal="center" vertical="center"/>
    </xf>
    <xf numFmtId="0" fontId="34" fillId="9" borderId="0" xfId="0" applyFont="1" applyFill="1" applyAlignment="1">
      <alignment horizontal="center" vertical="center" wrapText="1"/>
    </xf>
    <xf numFmtId="0" fontId="35" fillId="10" borderId="0" xfId="0" applyFont="1" applyFill="1" applyAlignment="1">
      <alignment horizontal="center" vertical="center" wrapText="1"/>
    </xf>
    <xf numFmtId="0" fontId="42" fillId="2" borderId="0" xfId="0" applyFont="1" applyFill="1" applyAlignment="1">
      <alignment horizontal="center" vertical="center" wrapText="1"/>
    </xf>
    <xf numFmtId="0" fontId="38" fillId="10" borderId="0" xfId="0" applyFont="1" applyFill="1" applyAlignment="1">
      <alignment horizontal="center" vertical="center" wrapText="1"/>
    </xf>
    <xf numFmtId="0" fontId="43" fillId="2" borderId="0" xfId="0" applyFont="1" applyFill="1" applyAlignment="1">
      <alignment horizontal="center" vertical="center" wrapText="1"/>
    </xf>
    <xf numFmtId="0" fontId="38" fillId="2" borderId="0" xfId="0" applyFont="1" applyFill="1" applyAlignment="1">
      <alignment horizontal="center" vertical="center" wrapText="1"/>
    </xf>
    <xf numFmtId="44" fontId="38" fillId="2" borderId="0" xfId="0" applyNumberFormat="1" applyFont="1" applyFill="1" applyAlignment="1">
      <alignment horizontal="center" vertical="center" wrapText="1"/>
    </xf>
    <xf numFmtId="44" fontId="37" fillId="2" borderId="0" xfId="1" applyFont="1" applyFill="1" applyBorder="1" applyAlignment="1">
      <alignment horizontal="center" vertical="center" wrapText="1"/>
    </xf>
    <xf numFmtId="44" fontId="38" fillId="2" borderId="0" xfId="1" applyFont="1" applyFill="1" applyBorder="1" applyAlignment="1">
      <alignment horizontal="center" vertical="center" wrapText="1"/>
    </xf>
    <xf numFmtId="0" fontId="40" fillId="10" borderId="0" xfId="0" applyFont="1" applyFill="1" applyAlignment="1">
      <alignment horizontal="center" vertical="center" wrapText="1"/>
    </xf>
    <xf numFmtId="0" fontId="38" fillId="5" borderId="0" xfId="0" applyFont="1" applyFill="1" applyAlignment="1">
      <alignment horizontal="center" vertical="center" wrapText="1"/>
    </xf>
    <xf numFmtId="2" fontId="37" fillId="2" borderId="0" xfId="1" applyNumberFormat="1" applyFont="1" applyFill="1" applyBorder="1" applyAlignment="1">
      <alignment horizontal="center" vertical="center" wrapText="1"/>
    </xf>
    <xf numFmtId="2" fontId="41" fillId="0" borderId="0" xfId="1" applyNumberFormat="1" applyFont="1" applyAlignment="1">
      <alignment horizontal="center"/>
    </xf>
    <xf numFmtId="0" fontId="0" fillId="0" borderId="61" xfId="0" applyBorder="1"/>
    <xf numFmtId="170" fontId="48" fillId="0" borderId="2" xfId="2" applyNumberFormat="1" applyFont="1" applyFill="1" applyBorder="1" applyAlignment="1">
      <alignment horizontal="center" vertical="center" wrapText="1"/>
    </xf>
    <xf numFmtId="15" fontId="48" fillId="0" borderId="2" xfId="9" applyNumberFormat="1" applyFont="1" applyBorder="1" applyAlignment="1">
      <alignment horizontal="center" vertical="center" wrapText="1"/>
    </xf>
    <xf numFmtId="0" fontId="7" fillId="0" borderId="0" xfId="0" applyFont="1" applyAlignment="1">
      <alignment wrapText="1"/>
    </xf>
    <xf numFmtId="168" fontId="25" fillId="9" borderId="1" xfId="2" applyNumberFormat="1" applyFont="1" applyFill="1" applyBorder="1" applyAlignment="1">
      <alignment horizontal="center" vertical="center" wrapText="1"/>
    </xf>
    <xf numFmtId="10" fontId="57" fillId="0" borderId="2" xfId="2" applyNumberFormat="1" applyFont="1" applyBorder="1"/>
    <xf numFmtId="44" fontId="57" fillId="0" borderId="0" xfId="2" applyNumberFormat="1" applyFont="1" applyBorder="1"/>
    <xf numFmtId="0" fontId="47" fillId="0" borderId="8" xfId="0" applyFont="1" applyBorder="1" applyAlignment="1">
      <alignment vertical="center"/>
    </xf>
    <xf numFmtId="0" fontId="47" fillId="0" borderId="9" xfId="0" applyFont="1" applyBorder="1" applyAlignment="1">
      <alignment vertical="center"/>
    </xf>
    <xf numFmtId="0" fontId="23" fillId="0" borderId="3" xfId="0" applyFont="1" applyBorder="1" applyAlignment="1">
      <alignment horizontal="center"/>
    </xf>
    <xf numFmtId="0" fontId="23" fillId="0" borderId="4" xfId="0" applyFont="1" applyBorder="1" applyAlignment="1">
      <alignment horizontal="center"/>
    </xf>
    <xf numFmtId="0" fontId="59" fillId="2" borderId="1" xfId="0" applyFont="1" applyFill="1" applyBorder="1" applyAlignment="1">
      <alignment vertical="center" wrapText="1"/>
    </xf>
    <xf numFmtId="0" fontId="60" fillId="0" borderId="0" xfId="0" applyFont="1" applyAlignment="1">
      <alignment horizontal="left" vertical="top"/>
    </xf>
    <xf numFmtId="9" fontId="4" fillId="0" borderId="0" xfId="0" applyNumberFormat="1" applyFont="1" applyAlignment="1">
      <alignment horizontal="left" vertical="top"/>
    </xf>
    <xf numFmtId="0" fontId="0" fillId="17" borderId="0" xfId="0" applyFill="1"/>
    <xf numFmtId="0" fontId="58" fillId="0" borderId="0" xfId="0" applyFont="1"/>
    <xf numFmtId="9" fontId="0" fillId="0" borderId="0" xfId="0" applyNumberFormat="1"/>
    <xf numFmtId="9" fontId="21" fillId="2" borderId="1" xfId="2" applyFont="1" applyFill="1" applyBorder="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24" fillId="0" borderId="5" xfId="0" applyFont="1" applyBorder="1" applyAlignment="1">
      <alignment horizontal="center" vertical="center"/>
    </xf>
    <xf numFmtId="0" fontId="23" fillId="0" borderId="0" xfId="0" applyFont="1" applyAlignment="1">
      <alignment horizontal="center"/>
    </xf>
    <xf numFmtId="0" fontId="23" fillId="0" borderId="3" xfId="0" applyFont="1" applyBorder="1" applyAlignment="1">
      <alignment horizontal="center"/>
    </xf>
    <xf numFmtId="0" fontId="23" fillId="0" borderId="5" xfId="0" applyFont="1" applyBorder="1" applyAlignment="1">
      <alignment horizontal="center"/>
    </xf>
    <xf numFmtId="0" fontId="23" fillId="0" borderId="4" xfId="0" applyFont="1" applyBorder="1" applyAlignment="1">
      <alignment horizontal="center"/>
    </xf>
    <xf numFmtId="49" fontId="25" fillId="6" borderId="2" xfId="0" applyNumberFormat="1" applyFont="1" applyFill="1" applyBorder="1" applyAlignment="1">
      <alignment horizontal="center" vertical="center" wrapText="1"/>
    </xf>
    <xf numFmtId="0" fontId="52" fillId="0" borderId="2" xfId="9" applyFont="1" applyBorder="1" applyAlignment="1">
      <alignment horizontal="left" vertical="center" wrapText="1"/>
    </xf>
    <xf numFmtId="0" fontId="53" fillId="0" borderId="28" xfId="0" applyFont="1" applyBorder="1" applyAlignment="1">
      <alignment vertical="center" wrapText="1"/>
    </xf>
    <xf numFmtId="0" fontId="53" fillId="0" borderId="29" xfId="0" applyFont="1" applyBorder="1" applyAlignment="1">
      <alignment vertical="center" wrapText="1"/>
    </xf>
    <xf numFmtId="0" fontId="53" fillId="0" borderId="30" xfId="0" applyFont="1" applyBorder="1" applyAlignment="1">
      <alignment vertical="center" wrapText="1"/>
    </xf>
    <xf numFmtId="0" fontId="53" fillId="0" borderId="38" xfId="0" applyFont="1" applyBorder="1" applyAlignment="1">
      <alignment vertical="center" wrapText="1"/>
    </xf>
    <xf numFmtId="0" fontId="53" fillId="0" borderId="0" xfId="0" applyFont="1" applyAlignment="1">
      <alignment vertical="center" wrapText="1"/>
    </xf>
    <xf numFmtId="0" fontId="53" fillId="0" borderId="3" xfId="0" applyFont="1" applyBorder="1" applyAlignment="1">
      <alignment vertical="center" wrapText="1"/>
    </xf>
    <xf numFmtId="0" fontId="53" fillId="0" borderId="39" xfId="0" applyFont="1" applyBorder="1" applyAlignment="1">
      <alignment vertical="center" wrapText="1"/>
    </xf>
    <xf numFmtId="0" fontId="53" fillId="0" borderId="5" xfId="0" applyFont="1" applyBorder="1" applyAlignment="1">
      <alignment vertical="center" wrapText="1"/>
    </xf>
    <xf numFmtId="0" fontId="53" fillId="0" borderId="4" xfId="0" applyFont="1" applyBorder="1" applyAlignment="1">
      <alignment vertical="center" wrapText="1"/>
    </xf>
    <xf numFmtId="0" fontId="48" fillId="0" borderId="2" xfId="9" applyFont="1" applyBorder="1" applyAlignment="1">
      <alignment horizontal="center" vertical="center"/>
    </xf>
    <xf numFmtId="0" fontId="7" fillId="0" borderId="2" xfId="0" applyFont="1" applyBorder="1" applyAlignment="1">
      <alignment horizontal="center"/>
    </xf>
    <xf numFmtId="0" fontId="48" fillId="0" borderId="38" xfId="9" applyFont="1" applyBorder="1" applyAlignment="1">
      <alignment horizontal="left" vertical="center"/>
    </xf>
    <xf numFmtId="0" fontId="48" fillId="0" borderId="0" xfId="9" applyFont="1" applyAlignment="1">
      <alignment horizontal="left" vertical="center"/>
    </xf>
    <xf numFmtId="0" fontId="48" fillId="12" borderId="2" xfId="9" applyFont="1" applyFill="1" applyBorder="1" applyAlignment="1">
      <alignment horizontal="center" vertical="center"/>
    </xf>
    <xf numFmtId="0" fontId="50" fillId="0" borderId="28" xfId="9" applyFont="1" applyBorder="1" applyAlignment="1">
      <alignment horizontal="left" vertical="center" wrapText="1"/>
    </xf>
    <xf numFmtId="0" fontId="50" fillId="0" borderId="29" xfId="9" applyFont="1" applyBorder="1" applyAlignment="1">
      <alignment horizontal="left" vertical="center"/>
    </xf>
    <xf numFmtId="0" fontId="50" fillId="0" borderId="30" xfId="9" applyFont="1" applyBorder="1" applyAlignment="1">
      <alignment horizontal="left" vertical="center"/>
    </xf>
    <xf numFmtId="0" fontId="50" fillId="0" borderId="38" xfId="9" applyFont="1" applyBorder="1" applyAlignment="1">
      <alignment horizontal="left" vertical="center"/>
    </xf>
    <xf numFmtId="0" fontId="50" fillId="0" borderId="0" xfId="9" applyFont="1" applyAlignment="1">
      <alignment horizontal="left" vertical="center"/>
    </xf>
    <xf numFmtId="0" fontId="50" fillId="0" borderId="3" xfId="9" applyFont="1" applyBorder="1" applyAlignment="1">
      <alignment horizontal="left" vertical="center"/>
    </xf>
    <xf numFmtId="0" fontId="50" fillId="0" borderId="39" xfId="9" applyFont="1" applyBorder="1" applyAlignment="1">
      <alignment horizontal="left" vertical="center"/>
    </xf>
    <xf numFmtId="0" fontId="50" fillId="0" borderId="5" xfId="9" applyFont="1" applyBorder="1" applyAlignment="1">
      <alignment horizontal="left" vertical="center"/>
    </xf>
    <xf numFmtId="0" fontId="50" fillId="0" borderId="4" xfId="9" applyFont="1" applyBorder="1" applyAlignment="1">
      <alignment horizontal="left" vertical="center"/>
    </xf>
    <xf numFmtId="0" fontId="48" fillId="0" borderId="29" xfId="9" applyFont="1" applyBorder="1" applyAlignment="1">
      <alignment horizontal="left" vertical="center"/>
    </xf>
    <xf numFmtId="0" fontId="48" fillId="0" borderId="30" xfId="9" applyFont="1" applyBorder="1" applyAlignment="1">
      <alignment horizontal="left" vertical="center"/>
    </xf>
    <xf numFmtId="0" fontId="48" fillId="0" borderId="3" xfId="9" applyFont="1" applyBorder="1" applyAlignment="1">
      <alignment horizontal="left" vertical="center"/>
    </xf>
    <xf numFmtId="0" fontId="48" fillId="0" borderId="39" xfId="9" applyFont="1" applyBorder="1" applyAlignment="1">
      <alignment horizontal="left" vertical="center"/>
    </xf>
    <xf numFmtId="0" fontId="48" fillId="0" borderId="5" xfId="9" applyFont="1" applyBorder="1" applyAlignment="1">
      <alignment horizontal="left" vertical="center"/>
    </xf>
    <xf numFmtId="0" fontId="48" fillId="0" borderId="4" xfId="9" applyFont="1" applyBorder="1" applyAlignment="1">
      <alignment horizontal="left" vertical="center"/>
    </xf>
    <xf numFmtId="0" fontId="48" fillId="0" borderId="28" xfId="9" applyFont="1" applyBorder="1" applyAlignment="1">
      <alignment horizontal="center" vertical="center"/>
    </xf>
    <xf numFmtId="0" fontId="48" fillId="0" borderId="29" xfId="9" applyFont="1" applyBorder="1" applyAlignment="1">
      <alignment horizontal="center" vertical="center"/>
    </xf>
    <xf numFmtId="0" fontId="48" fillId="0" borderId="30" xfId="9" applyFont="1" applyBorder="1" applyAlignment="1">
      <alignment horizontal="center" vertical="center"/>
    </xf>
    <xf numFmtId="0" fontId="48" fillId="0" borderId="38" xfId="9" applyFont="1" applyBorder="1" applyAlignment="1">
      <alignment horizontal="center" vertical="center"/>
    </xf>
    <xf numFmtId="0" fontId="48" fillId="0" borderId="0" xfId="9" applyFont="1" applyAlignment="1">
      <alignment horizontal="center" vertical="center"/>
    </xf>
    <xf numFmtId="0" fontId="48" fillId="0" borderId="3" xfId="9" applyFont="1" applyBorder="1" applyAlignment="1">
      <alignment horizontal="center" vertical="center"/>
    </xf>
    <xf numFmtId="0" fontId="48" fillId="0" borderId="39" xfId="9" applyFont="1" applyBorder="1" applyAlignment="1">
      <alignment horizontal="center" vertical="center"/>
    </xf>
    <xf numFmtId="0" fontId="48" fillId="0" borderId="5" xfId="9" applyFont="1" applyBorder="1" applyAlignment="1">
      <alignment horizontal="center" vertical="center"/>
    </xf>
    <xf numFmtId="0" fontId="48" fillId="0" borderId="4" xfId="9" applyFont="1" applyBorder="1" applyAlignment="1">
      <alignment horizontal="center" vertical="center"/>
    </xf>
    <xf numFmtId="0" fontId="7" fillId="0" borderId="8"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0" fontId="7"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48" fillId="12" borderId="8" xfId="9" applyFont="1" applyFill="1" applyBorder="1" applyAlignment="1">
      <alignment horizontal="center" vertical="center"/>
    </xf>
    <xf numFmtId="0" fontId="48" fillId="12" borderId="9" xfId="9" applyFont="1" applyFill="1" applyBorder="1" applyAlignment="1">
      <alignment horizontal="center" vertical="center"/>
    </xf>
    <xf numFmtId="0" fontId="48" fillId="12" borderId="10" xfId="9" applyFont="1" applyFill="1" applyBorder="1" applyAlignment="1">
      <alignment horizontal="center" vertical="center"/>
    </xf>
    <xf numFmtId="0" fontId="50" fillId="0" borderId="2" xfId="9" applyFont="1" applyBorder="1" applyAlignment="1">
      <alignment horizontal="left" vertical="center" wrapText="1"/>
    </xf>
    <xf numFmtId="0" fontId="50" fillId="0" borderId="2" xfId="9" applyFont="1" applyBorder="1" applyAlignment="1">
      <alignment horizontal="left" vertical="center"/>
    </xf>
    <xf numFmtId="0" fontId="47" fillId="12" borderId="8" xfId="0" applyFont="1" applyFill="1" applyBorder="1" applyAlignment="1">
      <alignment horizontal="center" vertical="center"/>
    </xf>
    <xf numFmtId="0" fontId="47" fillId="12" borderId="9" xfId="0" applyFont="1" applyFill="1" applyBorder="1" applyAlignment="1">
      <alignment horizontal="center" vertical="center"/>
    </xf>
    <xf numFmtId="0" fontId="47" fillId="12" borderId="10" xfId="0" applyFont="1" applyFill="1" applyBorder="1" applyAlignment="1">
      <alignment horizontal="center" vertical="center"/>
    </xf>
    <xf numFmtId="0" fontId="48" fillId="13" borderId="2" xfId="9" applyFont="1" applyFill="1" applyBorder="1" applyAlignment="1">
      <alignment horizontal="center" vertical="center"/>
    </xf>
    <xf numFmtId="10" fontId="47" fillId="13" borderId="2" xfId="2" applyNumberFormat="1" applyFont="1" applyFill="1" applyBorder="1" applyAlignment="1">
      <alignment horizontal="center"/>
    </xf>
    <xf numFmtId="0" fontId="48" fillId="0" borderId="28" xfId="9" applyFont="1" applyBorder="1" applyAlignment="1">
      <alignment horizontal="left" vertical="center"/>
    </xf>
    <xf numFmtId="15" fontId="7" fillId="0" borderId="8" xfId="0" applyNumberFormat="1" applyFont="1" applyBorder="1" applyAlignment="1">
      <alignment horizontal="center"/>
    </xf>
    <xf numFmtId="15" fontId="7" fillId="0" borderId="10" xfId="0" applyNumberFormat="1" applyFont="1" applyBorder="1" applyAlignment="1">
      <alignment horizontal="center"/>
    </xf>
    <xf numFmtId="170" fontId="7" fillId="0" borderId="8" xfId="2" applyNumberFormat="1" applyFont="1" applyBorder="1" applyAlignment="1">
      <alignment horizontal="center"/>
    </xf>
    <xf numFmtId="170" fontId="7" fillId="0" borderId="10" xfId="2" applyNumberFormat="1" applyFont="1" applyBorder="1" applyAlignment="1">
      <alignment horizontal="center"/>
    </xf>
    <xf numFmtId="0" fontId="48" fillId="12" borderId="2" xfId="9" applyFont="1" applyFill="1" applyBorder="1" applyAlignment="1">
      <alignment horizontal="center" vertical="center" wrapText="1"/>
    </xf>
    <xf numFmtId="0" fontId="48" fillId="0" borderId="28" xfId="9" applyFont="1" applyBorder="1" applyAlignment="1">
      <alignment horizontal="left" vertical="center" wrapText="1"/>
    </xf>
    <xf numFmtId="0" fontId="48" fillId="0" borderId="29" xfId="9" applyFont="1" applyBorder="1" applyAlignment="1">
      <alignment horizontal="left" vertical="center" wrapText="1"/>
    </xf>
    <xf numFmtId="42" fontId="47" fillId="0" borderId="2" xfId="0" applyNumberFormat="1" applyFont="1" applyBorder="1" applyAlignment="1">
      <alignment horizontal="center"/>
    </xf>
    <xf numFmtId="0" fontId="47" fillId="0" borderId="2" xfId="0" applyFont="1" applyBorder="1" applyAlignment="1">
      <alignment horizontal="center"/>
    </xf>
    <xf numFmtId="42" fontId="47" fillId="0" borderId="2" xfId="8" applyFont="1" applyBorder="1" applyAlignment="1">
      <alignment horizontal="center"/>
    </xf>
    <xf numFmtId="0" fontId="47" fillId="0" borderId="8" xfId="0" applyFont="1" applyBorder="1" applyAlignment="1">
      <alignment horizontal="left" vertical="center"/>
    </xf>
    <xf numFmtId="0" fontId="47" fillId="0" borderId="9" xfId="0" applyFont="1" applyBorder="1" applyAlignment="1">
      <alignment horizontal="left" vertical="center"/>
    </xf>
    <xf numFmtId="42" fontId="48" fillId="0" borderId="2" xfId="8" applyFont="1" applyFill="1" applyBorder="1" applyAlignment="1">
      <alignment horizontal="center" vertical="center"/>
    </xf>
    <xf numFmtId="0" fontId="47" fillId="0" borderId="2" xfId="0" applyFont="1" applyBorder="1" applyAlignment="1">
      <alignment horizontal="left"/>
    </xf>
    <xf numFmtId="0" fontId="7" fillId="0" borderId="38" xfId="0" applyFont="1" applyBorder="1" applyAlignment="1">
      <alignment horizontal="center" vertical="center"/>
    </xf>
    <xf numFmtId="0" fontId="7" fillId="0" borderId="0" xfId="0" applyFont="1" applyAlignment="1">
      <alignment horizontal="center" vertical="center"/>
    </xf>
    <xf numFmtId="0" fontId="7" fillId="0" borderId="3" xfId="0" applyFont="1" applyBorder="1" applyAlignment="1">
      <alignment horizontal="center" vertical="center"/>
    </xf>
    <xf numFmtId="0" fontId="47" fillId="12" borderId="2" xfId="0" applyFont="1" applyFill="1" applyBorder="1" applyAlignment="1">
      <alignment horizontal="center" vertical="center"/>
    </xf>
    <xf numFmtId="0" fontId="47" fillId="12" borderId="8" xfId="0" applyFont="1" applyFill="1" applyBorder="1" applyAlignment="1">
      <alignment horizontal="center" vertical="center" wrapText="1"/>
    </xf>
    <xf numFmtId="0" fontId="47" fillId="12" borderId="10" xfId="0" applyFont="1" applyFill="1" applyBorder="1" applyAlignment="1">
      <alignment horizontal="center" vertical="center" wrapText="1"/>
    </xf>
    <xf numFmtId="0" fontId="7" fillId="0" borderId="27" xfId="0" applyFont="1" applyBorder="1" applyAlignment="1">
      <alignment horizontal="center" vertical="center"/>
    </xf>
    <xf numFmtId="0" fontId="7" fillId="0" borderId="7" xfId="0" applyFont="1" applyBorder="1" applyAlignment="1">
      <alignment horizontal="center" vertical="center"/>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47" fillId="0" borderId="27" xfId="0" applyFont="1" applyBorder="1" applyAlignment="1">
      <alignment horizontal="center" vertical="center" wrapText="1"/>
    </xf>
    <xf numFmtId="0" fontId="47" fillId="0" borderId="40" xfId="0" applyFont="1" applyBorder="1" applyAlignment="1">
      <alignment horizontal="center" vertical="center"/>
    </xf>
    <xf numFmtId="0" fontId="47" fillId="0" borderId="7" xfId="0" applyFont="1" applyBorder="1" applyAlignment="1">
      <alignment horizontal="center" vertical="center"/>
    </xf>
    <xf numFmtId="0" fontId="7" fillId="0" borderId="38" xfId="0" applyFont="1" applyBorder="1" applyAlignment="1">
      <alignment horizontal="center"/>
    </xf>
    <xf numFmtId="0" fontId="7" fillId="0" borderId="0" xfId="0" applyFont="1" applyAlignment="1">
      <alignment horizontal="center"/>
    </xf>
    <xf numFmtId="0" fontId="7" fillId="12" borderId="2" xfId="0" applyFont="1" applyFill="1" applyBorder="1" applyAlignment="1">
      <alignment horizontal="center" vertical="center"/>
    </xf>
    <xf numFmtId="0" fontId="48" fillId="12" borderId="8" xfId="0" applyFont="1" applyFill="1" applyBorder="1" applyAlignment="1">
      <alignment horizontal="center" vertical="center"/>
    </xf>
    <xf numFmtId="0" fontId="48" fillId="12" borderId="9" xfId="0" applyFont="1" applyFill="1" applyBorder="1" applyAlignment="1">
      <alignment horizontal="center" vertical="center"/>
    </xf>
    <xf numFmtId="0" fontId="48" fillId="12" borderId="10" xfId="0" applyFont="1" applyFill="1" applyBorder="1" applyAlignment="1">
      <alignment horizontal="center" vertical="center"/>
    </xf>
    <xf numFmtId="0" fontId="47" fillId="12" borderId="2" xfId="0" applyFont="1" applyFill="1" applyBorder="1" applyAlignment="1">
      <alignment horizontal="center" vertical="center" wrapText="1"/>
    </xf>
    <xf numFmtId="0" fontId="47" fillId="12" borderId="2" xfId="0" applyFont="1" applyFill="1" applyBorder="1" applyAlignment="1">
      <alignment horizontal="center" wrapText="1"/>
    </xf>
    <xf numFmtId="0" fontId="47" fillId="12" borderId="2" xfId="0" applyFont="1" applyFill="1" applyBorder="1" applyAlignment="1">
      <alignment horizontal="center"/>
    </xf>
    <xf numFmtId="0" fontId="50" fillId="0" borderId="8" xfId="9" applyFont="1" applyBorder="1" applyAlignment="1">
      <alignment horizontal="center" vertical="center"/>
    </xf>
    <xf numFmtId="0" fontId="50" fillId="0" borderId="10" xfId="9" applyFont="1" applyBorder="1" applyAlignment="1">
      <alignment horizontal="center"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8" fillId="0" borderId="8" xfId="9" applyFont="1" applyBorder="1" applyAlignment="1">
      <alignment horizontal="center" vertical="center"/>
    </xf>
    <xf numFmtId="0" fontId="48" fillId="0" borderId="10" xfId="9" applyFont="1" applyBorder="1" applyAlignment="1">
      <alignment horizontal="center" vertical="center"/>
    </xf>
    <xf numFmtId="0" fontId="47" fillId="12" borderId="8" xfId="0" applyFont="1" applyFill="1" applyBorder="1" applyAlignment="1">
      <alignment horizontal="center"/>
    </xf>
    <xf numFmtId="0" fontId="47" fillId="12" borderId="9" xfId="0" applyFont="1" applyFill="1" applyBorder="1" applyAlignment="1">
      <alignment horizontal="center"/>
    </xf>
    <xf numFmtId="0" fontId="47" fillId="12" borderId="10" xfId="0" applyFont="1" applyFill="1" applyBorder="1" applyAlignment="1">
      <alignment horizontal="center"/>
    </xf>
    <xf numFmtId="0" fontId="48" fillId="0" borderId="28" xfId="9" applyFont="1" applyBorder="1" applyAlignment="1">
      <alignment horizontal="center" vertical="center" wrapText="1"/>
    </xf>
    <xf numFmtId="0" fontId="48" fillId="0" borderId="29" xfId="9" applyFont="1" applyBorder="1" applyAlignment="1">
      <alignment horizontal="center" vertical="center" wrapText="1"/>
    </xf>
    <xf numFmtId="0" fontId="48" fillId="0" borderId="30" xfId="9" applyFont="1" applyBorder="1" applyAlignment="1">
      <alignment horizontal="center" vertical="center" wrapText="1"/>
    </xf>
    <xf numFmtId="0" fontId="48" fillId="0" borderId="39" xfId="9" applyFont="1" applyBorder="1" applyAlignment="1">
      <alignment horizontal="center" vertical="center" wrapText="1"/>
    </xf>
    <xf numFmtId="0" fontId="48" fillId="0" borderId="5" xfId="9" applyFont="1" applyBorder="1" applyAlignment="1">
      <alignment horizontal="center" vertical="center" wrapText="1"/>
    </xf>
    <xf numFmtId="0" fontId="48" fillId="0" borderId="4" xfId="9" applyFont="1" applyBorder="1" applyAlignment="1">
      <alignment horizontal="center" vertical="center" wrapText="1"/>
    </xf>
    <xf numFmtId="0" fontId="47" fillId="12" borderId="28" xfId="0" applyFont="1" applyFill="1" applyBorder="1" applyAlignment="1">
      <alignment horizontal="center" vertical="center" wrapText="1"/>
    </xf>
    <xf numFmtId="0" fontId="47" fillId="12" borderId="30" xfId="0" applyFont="1" applyFill="1" applyBorder="1" applyAlignment="1">
      <alignment horizontal="center" vertical="center"/>
    </xf>
    <xf numFmtId="0" fontId="47" fillId="12" borderId="39" xfId="0" applyFont="1" applyFill="1" applyBorder="1" applyAlignment="1">
      <alignment horizontal="center" vertical="center"/>
    </xf>
    <xf numFmtId="0" fontId="47" fillId="12" borderId="4" xfId="0" applyFont="1" applyFill="1" applyBorder="1" applyAlignment="1">
      <alignment horizontal="center" vertical="center"/>
    </xf>
    <xf numFmtId="0" fontId="48" fillId="12" borderId="27" xfId="9" applyFont="1" applyFill="1" applyBorder="1" applyAlignment="1">
      <alignment horizontal="center" vertical="center" wrapText="1"/>
    </xf>
    <xf numFmtId="0" fontId="48" fillId="12" borderId="40" xfId="9" applyFont="1" applyFill="1" applyBorder="1" applyAlignment="1">
      <alignment horizontal="center" vertical="center" wrapText="1"/>
    </xf>
    <xf numFmtId="0" fontId="49" fillId="0" borderId="23" xfId="0" applyFont="1" applyBorder="1" applyAlignment="1">
      <alignment horizontal="center" wrapText="1"/>
    </xf>
    <xf numFmtId="0" fontId="49" fillId="0" borderId="24" xfId="0" applyFont="1" applyBorder="1" applyAlignment="1">
      <alignment horizontal="center"/>
    </xf>
    <xf numFmtId="0" fontId="49" fillId="0" borderId="2" xfId="0" applyFont="1" applyBorder="1" applyAlignment="1">
      <alignment horizontal="center"/>
    </xf>
    <xf numFmtId="0" fontId="49" fillId="0" borderId="26" xfId="0" applyFont="1" applyBorder="1" applyAlignment="1">
      <alignment horizontal="center"/>
    </xf>
    <xf numFmtId="0" fontId="49" fillId="0" borderId="32" xfId="0" applyFont="1" applyBorder="1" applyAlignment="1">
      <alignment horizontal="center"/>
    </xf>
    <xf numFmtId="0" fontId="49" fillId="0" borderId="37" xfId="0" applyFont="1" applyBorder="1" applyAlignment="1">
      <alignment horizontal="center"/>
    </xf>
    <xf numFmtId="0" fontId="48" fillId="0" borderId="2" xfId="0" applyFont="1" applyBorder="1" applyAlignment="1">
      <alignment horizontal="center" vertical="center" wrapText="1"/>
    </xf>
    <xf numFmtId="0" fontId="49" fillId="0" borderId="27" xfId="0" applyFont="1" applyBorder="1" applyAlignment="1">
      <alignment horizontal="center" vertical="center"/>
    </xf>
    <xf numFmtId="0" fontId="49" fillId="0" borderId="33" xfId="0" applyFont="1" applyBorder="1" applyAlignment="1">
      <alignment horizontal="center" vertical="center"/>
    </xf>
    <xf numFmtId="0" fontId="48" fillId="0" borderId="28" xfId="0" applyFont="1" applyBorder="1" applyAlignment="1">
      <alignment horizontal="center" vertical="center" wrapText="1"/>
    </xf>
    <xf numFmtId="0" fontId="48" fillId="0" borderId="29" xfId="0" applyFont="1" applyBorder="1" applyAlignment="1">
      <alignment horizontal="center" vertical="center"/>
    </xf>
    <xf numFmtId="0" fontId="48" fillId="0" borderId="30" xfId="0" applyFont="1" applyBorder="1" applyAlignment="1">
      <alignment horizontal="center" vertical="center"/>
    </xf>
    <xf numFmtId="0" fontId="48" fillId="0" borderId="34" xfId="0" applyFont="1" applyBorder="1" applyAlignment="1">
      <alignment horizontal="center" vertical="center"/>
    </xf>
    <xf numFmtId="0" fontId="48" fillId="0" borderId="35" xfId="0" applyFont="1" applyBorder="1" applyAlignment="1">
      <alignment horizontal="center" vertical="center"/>
    </xf>
    <xf numFmtId="0" fontId="48" fillId="0" borderId="36" xfId="0" applyFont="1" applyBorder="1" applyAlignment="1">
      <alignment horizontal="center" vertical="center"/>
    </xf>
    <xf numFmtId="0" fontId="48" fillId="0" borderId="27" xfId="0" applyFont="1" applyBorder="1" applyAlignment="1">
      <alignment horizontal="center" vertical="center" wrapText="1"/>
    </xf>
    <xf numFmtId="0" fontId="48" fillId="0" borderId="33" xfId="0" applyFont="1" applyBorder="1" applyAlignment="1">
      <alignment horizontal="center" vertical="center"/>
    </xf>
    <xf numFmtId="0" fontId="48" fillId="12" borderId="8" xfId="9" applyFont="1" applyFill="1" applyBorder="1" applyAlignment="1">
      <alignment horizontal="left" vertical="center" wrapText="1"/>
    </xf>
    <xf numFmtId="15" fontId="7" fillId="0" borderId="28" xfId="0" applyNumberFormat="1" applyFont="1" applyBorder="1" applyAlignment="1">
      <alignment horizontal="center"/>
    </xf>
    <xf numFmtId="0" fontId="7" fillId="0" borderId="30" xfId="0" applyFont="1" applyBorder="1" applyAlignment="1">
      <alignment horizontal="center"/>
    </xf>
    <xf numFmtId="0" fontId="47" fillId="12" borderId="28" xfId="0" applyFont="1" applyFill="1" applyBorder="1" applyAlignment="1">
      <alignment horizontal="left" wrapText="1"/>
    </xf>
    <xf numFmtId="0" fontId="47" fillId="12" borderId="29" xfId="0" applyFont="1" applyFill="1" applyBorder="1" applyAlignment="1">
      <alignment horizontal="left" wrapText="1"/>
    </xf>
    <xf numFmtId="0" fontId="47" fillId="12" borderId="39" xfId="0" applyFont="1" applyFill="1" applyBorder="1" applyAlignment="1">
      <alignment horizontal="left" wrapText="1"/>
    </xf>
    <xf numFmtId="0" fontId="47" fillId="12" borderId="5" xfId="0" applyFont="1" applyFill="1" applyBorder="1" applyAlignment="1">
      <alignment horizontal="left" wrapText="1"/>
    </xf>
    <xf numFmtId="0" fontId="47" fillId="0" borderId="38" xfId="0" applyFont="1" applyBorder="1" applyAlignment="1">
      <alignment horizontal="center" wrapText="1"/>
    </xf>
    <xf numFmtId="0" fontId="47" fillId="0" borderId="0" xfId="0" applyFont="1" applyAlignment="1">
      <alignment horizontal="center" wrapText="1"/>
    </xf>
    <xf numFmtId="0" fontId="47" fillId="0" borderId="39" xfId="0" applyFont="1" applyBorder="1" applyAlignment="1">
      <alignment horizontal="center" wrapText="1"/>
    </xf>
    <xf numFmtId="0" fontId="47" fillId="0" borderId="5" xfId="0" applyFont="1" applyBorder="1" applyAlignment="1">
      <alignment horizontal="center" wrapText="1"/>
    </xf>
    <xf numFmtId="0" fontId="47" fillId="0" borderId="22" xfId="0" applyFont="1" applyBorder="1" applyAlignment="1">
      <alignment horizontal="center"/>
    </xf>
    <xf numFmtId="0" fontId="47" fillId="0" borderId="23" xfId="0" applyFont="1" applyBorder="1" applyAlignment="1">
      <alignment horizontal="center"/>
    </xf>
    <xf numFmtId="0" fontId="47" fillId="0" borderId="25" xfId="0" applyFont="1" applyBorder="1" applyAlignment="1">
      <alignment horizontal="center"/>
    </xf>
    <xf numFmtId="0" fontId="47" fillId="0" borderId="31" xfId="0" applyFont="1" applyBorder="1" applyAlignment="1">
      <alignment horizontal="center"/>
    </xf>
    <xf numFmtId="0" fontId="47" fillId="0" borderId="32" xfId="0" applyFont="1" applyBorder="1" applyAlignment="1">
      <alignment horizontal="center"/>
    </xf>
    <xf numFmtId="0" fontId="48" fillId="0" borderId="23" xfId="0" applyFont="1" applyBorder="1" applyAlignment="1">
      <alignment horizontal="center" vertical="center"/>
    </xf>
    <xf numFmtId="0" fontId="48" fillId="0" borderId="2" xfId="0" applyFont="1" applyBorder="1" applyAlignment="1">
      <alignment horizontal="center" vertical="center"/>
    </xf>
    <xf numFmtId="0" fontId="53" fillId="0" borderId="28" xfId="0" applyFont="1" applyBorder="1" applyAlignment="1">
      <alignment horizontal="left" vertical="center" wrapText="1"/>
    </xf>
    <xf numFmtId="0" fontId="53" fillId="0" borderId="29" xfId="0" applyFont="1" applyBorder="1" applyAlignment="1">
      <alignment horizontal="left" vertical="center" wrapText="1"/>
    </xf>
    <xf numFmtId="0" fontId="53" fillId="0" borderId="30" xfId="0" applyFont="1" applyBorder="1" applyAlignment="1">
      <alignment horizontal="left" vertical="center" wrapText="1"/>
    </xf>
    <xf numFmtId="0" fontId="53" fillId="0" borderId="38" xfId="0" applyFont="1" applyBorder="1" applyAlignment="1">
      <alignment horizontal="left" vertical="center" wrapText="1"/>
    </xf>
    <xf numFmtId="0" fontId="53" fillId="0" borderId="0" xfId="0" applyFont="1" applyAlignment="1">
      <alignment horizontal="left" vertical="center" wrapText="1"/>
    </xf>
    <xf numFmtId="0" fontId="53" fillId="0" borderId="3" xfId="0" applyFont="1" applyBorder="1" applyAlignment="1">
      <alignment horizontal="left" vertical="center" wrapText="1"/>
    </xf>
    <xf numFmtId="0" fontId="53" fillId="0" borderId="39" xfId="0" applyFont="1" applyBorder="1" applyAlignment="1">
      <alignment horizontal="left" vertical="center" wrapText="1"/>
    </xf>
    <xf numFmtId="0" fontId="53" fillId="0" borderId="5" xfId="0" applyFont="1" applyBorder="1" applyAlignment="1">
      <alignment horizontal="left" vertical="center" wrapText="1"/>
    </xf>
    <xf numFmtId="0" fontId="53" fillId="0" borderId="4" xfId="0" applyFont="1" applyBorder="1" applyAlignment="1">
      <alignment horizontal="left" vertical="center" wrapText="1"/>
    </xf>
    <xf numFmtId="0" fontId="7" fillId="0" borderId="41" xfId="0" applyFont="1" applyBorder="1" applyAlignment="1">
      <alignment horizontal="center"/>
    </xf>
    <xf numFmtId="0" fontId="7" fillId="0" borderId="42" xfId="0" applyFont="1" applyBorder="1" applyAlignment="1">
      <alignment horizontal="center"/>
    </xf>
    <xf numFmtId="0" fontId="7" fillId="0" borderId="47" xfId="0" applyFont="1" applyBorder="1" applyAlignment="1">
      <alignment horizontal="center"/>
    </xf>
    <xf numFmtId="0" fontId="7" fillId="0" borderId="48" xfId="0" applyFont="1" applyBorder="1" applyAlignment="1">
      <alignment horizontal="center"/>
    </xf>
    <xf numFmtId="0" fontId="7" fillId="0" borderId="56" xfId="0" applyFont="1" applyBorder="1" applyAlignment="1">
      <alignment horizontal="center"/>
    </xf>
    <xf numFmtId="0" fontId="7" fillId="0" borderId="57" xfId="0" applyFont="1" applyBorder="1" applyAlignment="1">
      <alignment horizontal="center"/>
    </xf>
    <xf numFmtId="0" fontId="48" fillId="0" borderId="43" xfId="0" applyFont="1" applyBorder="1" applyAlignment="1">
      <alignment horizontal="center" vertical="center"/>
    </xf>
    <xf numFmtId="0" fontId="48" fillId="0" borderId="44" xfId="0" applyFont="1" applyBorder="1" applyAlignment="1">
      <alignment horizontal="center" vertical="center"/>
    </xf>
    <xf numFmtId="0" fontId="48" fillId="0" borderId="45" xfId="0" applyFont="1" applyBorder="1" applyAlignment="1">
      <alignment horizontal="center" vertical="center"/>
    </xf>
    <xf numFmtId="0" fontId="48" fillId="0" borderId="49" xfId="0" applyFont="1" applyBorder="1" applyAlignment="1">
      <alignment horizontal="center" vertical="center"/>
    </xf>
    <xf numFmtId="0" fontId="48" fillId="0" borderId="50" xfId="0" applyFont="1" applyBorder="1" applyAlignment="1">
      <alignment horizontal="center" vertical="center"/>
    </xf>
    <xf numFmtId="0" fontId="48" fillId="0" borderId="51" xfId="0" applyFont="1" applyBorder="1" applyAlignment="1">
      <alignment horizontal="center" vertical="center"/>
    </xf>
    <xf numFmtId="0" fontId="47" fillId="0" borderId="43" xfId="0" applyFont="1" applyBorder="1" applyAlignment="1">
      <alignment horizontal="center" wrapText="1"/>
    </xf>
    <xf numFmtId="0" fontId="47" fillId="0" borderId="44" xfId="0" applyFont="1" applyBorder="1" applyAlignment="1">
      <alignment horizontal="center"/>
    </xf>
    <xf numFmtId="0" fontId="47" fillId="0" borderId="46" xfId="0" applyFont="1" applyBorder="1" applyAlignment="1">
      <alignment horizontal="center"/>
    </xf>
    <xf numFmtId="0" fontId="47" fillId="0" borderId="6" xfId="0" applyFont="1" applyBorder="1" applyAlignment="1">
      <alignment horizontal="center"/>
    </xf>
    <xf numFmtId="0" fontId="47" fillId="0" borderId="0" xfId="0" applyFont="1" applyAlignment="1">
      <alignment horizontal="center"/>
    </xf>
    <xf numFmtId="0" fontId="47" fillId="0" borderId="52" xfId="0" applyFont="1" applyBorder="1" applyAlignment="1">
      <alignment horizontal="center"/>
    </xf>
    <xf numFmtId="0" fontId="47" fillId="0" borderId="58" xfId="0" applyFont="1" applyBorder="1" applyAlignment="1">
      <alignment horizontal="center"/>
    </xf>
    <xf numFmtId="0" fontId="47" fillId="0" borderId="35" xfId="0" applyFont="1" applyBorder="1" applyAlignment="1">
      <alignment horizontal="center"/>
    </xf>
    <xf numFmtId="0" fontId="47" fillId="0" borderId="60" xfId="0" applyFont="1" applyBorder="1" applyAlignment="1">
      <alignment horizontal="center"/>
    </xf>
    <xf numFmtId="0" fontId="48" fillId="0" borderId="53" xfId="0" applyFont="1" applyBorder="1" applyAlignment="1">
      <alignment horizontal="center" vertical="center" wrapText="1"/>
    </xf>
    <xf numFmtId="0" fontId="48" fillId="0" borderId="54" xfId="0" applyFont="1" applyBorder="1" applyAlignment="1">
      <alignment horizontal="center" vertical="center"/>
    </xf>
    <xf numFmtId="0" fontId="48" fillId="0" borderId="55" xfId="0" applyFont="1" applyBorder="1" applyAlignment="1">
      <alignment horizontal="center" vertical="center"/>
    </xf>
    <xf numFmtId="0" fontId="48" fillId="0" borderId="53" xfId="0" applyFont="1" applyBorder="1" applyAlignment="1">
      <alignment horizontal="center" vertical="center"/>
    </xf>
    <xf numFmtId="0" fontId="48" fillId="0" borderId="58" xfId="0" applyFont="1" applyBorder="1" applyAlignment="1">
      <alignment horizontal="center" vertical="center"/>
    </xf>
    <xf numFmtId="0" fontId="48" fillId="0" borderId="54" xfId="0" applyFont="1" applyBorder="1" applyAlignment="1">
      <alignment horizontal="center" vertical="center" wrapText="1"/>
    </xf>
    <xf numFmtId="0" fontId="48" fillId="0" borderId="55" xfId="0" applyFont="1" applyBorder="1" applyAlignment="1">
      <alignment horizontal="center" vertical="center" wrapText="1"/>
    </xf>
    <xf numFmtId="0" fontId="48" fillId="0" borderId="58" xfId="0" applyFont="1" applyBorder="1" applyAlignment="1">
      <alignment horizontal="center" vertical="center" wrapText="1"/>
    </xf>
    <xf numFmtId="0" fontId="48" fillId="0" borderId="35" xfId="0" applyFont="1" applyBorder="1" applyAlignment="1">
      <alignment horizontal="center" vertical="center" wrapText="1"/>
    </xf>
    <xf numFmtId="0" fontId="48" fillId="0" borderId="59" xfId="0" applyFont="1" applyBorder="1" applyAlignment="1">
      <alignment horizontal="center" vertical="center" wrapText="1"/>
    </xf>
    <xf numFmtId="0" fontId="48" fillId="0" borderId="59" xfId="0" applyFont="1" applyBorder="1" applyAlignment="1">
      <alignment horizontal="center" vertical="center"/>
    </xf>
    <xf numFmtId="0" fontId="8" fillId="6" borderId="6" xfId="3" applyFont="1" applyFill="1" applyBorder="1" applyAlignment="1">
      <alignment horizontal="center" vertical="center" wrapText="1"/>
    </xf>
    <xf numFmtId="0" fontId="8" fillId="6" borderId="0" xfId="3" applyFont="1" applyFill="1" applyAlignment="1">
      <alignment horizontal="center" vertical="center" wrapText="1"/>
    </xf>
    <xf numFmtId="0" fontId="10" fillId="3" borderId="8" xfId="3" applyFont="1" applyFill="1" applyBorder="1" applyAlignment="1" applyProtection="1">
      <alignment horizontal="center" vertical="center" wrapText="1"/>
      <protection locked="0"/>
    </xf>
    <xf numFmtId="0" fontId="10" fillId="3" borderId="9" xfId="3" applyFont="1" applyFill="1" applyBorder="1" applyAlignment="1" applyProtection="1">
      <alignment horizontal="center" vertical="center" wrapText="1"/>
      <protection locked="0"/>
    </xf>
    <xf numFmtId="0" fontId="10" fillId="3" borderId="10" xfId="3" applyFont="1" applyFill="1" applyBorder="1" applyAlignment="1" applyProtection="1">
      <alignment horizontal="center" vertical="center" wrapText="1"/>
      <protection locked="0"/>
    </xf>
    <xf numFmtId="0" fontId="29" fillId="9" borderId="2" xfId="0" applyFont="1" applyFill="1" applyBorder="1" applyAlignment="1">
      <alignment horizontal="center" vertical="center" wrapText="1"/>
    </xf>
    <xf numFmtId="0" fontId="2" fillId="0" borderId="2" xfId="0" applyFont="1" applyBorder="1" applyAlignment="1">
      <alignment horizontal="center" vertical="center"/>
    </xf>
    <xf numFmtId="0" fontId="32" fillId="0" borderId="0" xfId="0" applyFont="1" applyAlignment="1">
      <alignment horizontal="center" vertical="center" wrapText="1"/>
    </xf>
    <xf numFmtId="0" fontId="32" fillId="0" borderId="5" xfId="0" applyFont="1" applyBorder="1" applyAlignment="1">
      <alignment horizontal="center" vertical="center" wrapText="1"/>
    </xf>
    <xf numFmtId="0" fontId="30" fillId="0" borderId="0" xfId="0" applyFont="1" applyAlignment="1">
      <alignment horizontal="center"/>
    </xf>
    <xf numFmtId="0" fontId="30" fillId="0" borderId="3" xfId="0" applyFont="1" applyBorder="1" applyAlignment="1">
      <alignment horizontal="center"/>
    </xf>
    <xf numFmtId="0" fontId="30" fillId="0" borderId="5" xfId="0" applyFont="1" applyBorder="1" applyAlignment="1">
      <alignment horizontal="center"/>
    </xf>
    <xf numFmtId="0" fontId="30" fillId="0" borderId="4" xfId="0" applyFont="1" applyBorder="1" applyAlignment="1">
      <alignment horizontal="center"/>
    </xf>
    <xf numFmtId="49" fontId="33" fillId="6" borderId="2" xfId="0" applyNumberFormat="1" applyFont="1" applyFill="1" applyBorder="1" applyAlignment="1">
      <alignment horizontal="center" vertical="center" wrapText="1"/>
    </xf>
  </cellXfs>
  <cellStyles count="10">
    <cellStyle name="0,0_x000d__x000a_NA_x000d__x000a_ 2" xfId="3" xr:uid="{97361D14-2F39-48BD-9415-AF2A8488D1CF}"/>
    <cellStyle name="Moneda" xfId="1" builtinId="4"/>
    <cellStyle name="Moneda [0]" xfId="8" builtinId="7"/>
    <cellStyle name="Moneda 2 389" xfId="5" xr:uid="{B1DE231D-883F-4907-ACD2-3C439BFA97D1}"/>
    <cellStyle name="Normal" xfId="0" builtinId="0"/>
    <cellStyle name="Normal 11" xfId="6" xr:uid="{DFF0239B-86E7-4C72-B91C-4CA88B1CD55D}"/>
    <cellStyle name="Normal 2" xfId="9" xr:uid="{1484AF89-A467-49BD-A3E2-B1FD942A732E}"/>
    <cellStyle name="Normal 7 11" xfId="7" xr:uid="{4694BD9E-40CC-4ACF-A2F3-7341F0CC48CE}"/>
    <cellStyle name="Normal_Precios Unitarios 2" xfId="4" xr:uid="{BED42ABD-1F70-40E5-B71E-74C3CCCFEBB5}"/>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Ejecución  Vs. Facturación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manualLayout>
          <c:layoutTarget val="inner"/>
          <c:xMode val="edge"/>
          <c:yMode val="edge"/>
          <c:x val="0"/>
          <c:y val="0.26451645845566607"/>
          <c:w val="1"/>
          <c:h val="0.53779867211104959"/>
        </c:manualLayout>
      </c:layout>
      <c:barChart>
        <c:barDir val="col"/>
        <c:grouping val="clustered"/>
        <c:varyColors val="0"/>
        <c:ser>
          <c:idx val="0"/>
          <c:order val="0"/>
          <c:tx>
            <c:v>"EJECUTADO"</c:v>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E685-46CB-AF2C-644A5DFBA358}"/>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E685-46CB-AF2C-644A5DFBA358}"/>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6="http://schemas.microsoft.com/office/drawing/2014/chart" uri="{C3380CC4-5D6E-409C-BE32-E72D297353CC}">
                  <c16:uniqueId val="{00000001-E685-46CB-AF2C-644A5DFBA35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Resumen!$B$60</c:f>
              <c:strCache>
                <c:ptCount val="1"/>
                <c:pt idx="0">
                  <c:v>TOTAL CD+AIU+IVA</c:v>
                </c:pt>
              </c:strCache>
            </c:strRef>
          </c:cat>
          <c:val>
            <c:numRef>
              <c:f>Resumen!$K$60</c:f>
              <c:numCache>
                <c:formatCode>_("$"* #,##0_);_("$"* \(#,##0\);_("$"* "-"_);_(@_)</c:formatCode>
                <c:ptCount val="1"/>
                <c:pt idx="0">
                  <c:v>84351675.173033342</c:v>
                </c:pt>
              </c:numCache>
            </c:numRef>
          </c:val>
          <c:extLst>
            <c:ext xmlns:c16="http://schemas.microsoft.com/office/drawing/2014/chart" uri="{C3380CC4-5D6E-409C-BE32-E72D297353CC}">
              <c16:uniqueId val="{00000004-E685-46CB-AF2C-644A5DFBA358}"/>
            </c:ext>
          </c:extLst>
        </c:ser>
        <c:ser>
          <c:idx val="1"/>
          <c:order val="1"/>
          <c:tx>
            <c:v>"FACTURADO"</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Resumen!$I$54</c:f>
              <c:numCache>
                <c:formatCode>_("$"* #,##0_);_("$"* \(#,##0\);_("$"* "-"_);_(@_)</c:formatCode>
                <c:ptCount val="1"/>
                <c:pt idx="0">
                  <c:v>0</c:v>
                </c:pt>
              </c:numCache>
            </c:numRef>
          </c:val>
          <c:extLst>
            <c:ext xmlns:c16="http://schemas.microsoft.com/office/drawing/2014/chart" uri="{C3380CC4-5D6E-409C-BE32-E72D297353CC}">
              <c16:uniqueId val="{00000005-E685-46CB-AF2C-644A5DFBA358}"/>
            </c:ext>
          </c:extLst>
        </c:ser>
        <c:dLbls>
          <c:dLblPos val="inEnd"/>
          <c:showLegendKey val="0"/>
          <c:showVal val="1"/>
          <c:showCatName val="0"/>
          <c:showSerName val="0"/>
          <c:showPercent val="0"/>
          <c:showBubbleSize val="0"/>
        </c:dLbls>
        <c:gapWidth val="65"/>
        <c:axId val="-433691456"/>
        <c:axId val="-433683296"/>
      </c:barChart>
      <c:catAx>
        <c:axId val="-433691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433683296"/>
        <c:crosses val="autoZero"/>
        <c:auto val="1"/>
        <c:lblAlgn val="ctr"/>
        <c:lblOffset val="100"/>
        <c:noMultiLvlLbl val="0"/>
      </c:catAx>
      <c:valAx>
        <c:axId val="-433683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crossAx val="-433691456"/>
        <c:crosses val="autoZero"/>
        <c:crossBetween val="between"/>
      </c:valAx>
      <c:spPr>
        <a:noFill/>
        <a:ln>
          <a:noFill/>
        </a:ln>
        <a:effectLst/>
      </c:spPr>
    </c:plotArea>
    <c:legend>
      <c:legendPos val="b"/>
      <c:layout>
        <c:manualLayout>
          <c:xMode val="edge"/>
          <c:yMode val="edge"/>
          <c:x val="0.22123950457753053"/>
          <c:y val="0.82754333399309754"/>
          <c:w val="0.57489552638382846"/>
          <c:h val="0.12189370516731848"/>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Curva  "S" de Progreso fisico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dLbls>
          <c:showLegendKey val="0"/>
          <c:showVal val="0"/>
          <c:showCatName val="0"/>
          <c:showSerName val="0"/>
          <c:showPercent val="0"/>
          <c:showBubbleSize val="0"/>
        </c:dLbls>
        <c:gapWidth val="219"/>
        <c:axId val="-442889504"/>
        <c:axId val="-442897664"/>
        <c:extLst>
          <c:ext xmlns:c15="http://schemas.microsoft.com/office/drawing/2012/chart" uri="{02D57815-91ED-43cb-92C2-25804820EDAC}">
            <c15:filteredBarSeries>
              <c15:ser>
                <c:idx val="3"/>
                <c:order val="3"/>
                <c:tx>
                  <c:strRef>
                    <c:extLst>
                      <c:ext uri="{02D57815-91ED-43cb-92C2-25804820EDAC}">
                        <c15:formulaRef>
                          <c15:sqref>'C3'!$A$15</c15:sqref>
                        </c15:formulaRef>
                      </c:ext>
                    </c:extLst>
                    <c:strCache>
                      <c:ptCount val="1"/>
                      <c:pt idx="0">
                        <c:v>Plan Semana</c:v>
                      </c:pt>
                    </c:strCache>
                  </c:strRef>
                </c:tx>
                <c:spPr>
                  <a:solidFill>
                    <a:schemeClr val="accent1">
                      <a:alpha val="75000"/>
                    </a:schemeClr>
                  </a:solidFill>
                  <a:ln>
                    <a:noFill/>
                  </a:ln>
                  <a:effectLst/>
                </c:spPr>
                <c:invertIfNegative val="0"/>
                <c:cat>
                  <c:strRef>
                    <c:extLst>
                      <c:ext uri="{02D57815-91ED-43cb-92C2-25804820EDAC}">
                        <c15:formulaRef>
                          <c15:sqref>'C3'!$C$11:$BI$11</c15:sqref>
                        </c15:formulaRef>
                      </c:ext>
                    </c:extLst>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strRef>
                </c:cat>
                <c:val>
                  <c:numRef>
                    <c:extLst>
                      <c:ext uri="{02D57815-91ED-43cb-92C2-25804820EDAC}">
                        <c15:formulaRef>
                          <c15:sqref>'C3'!$C$15:$BI$15</c15:sqref>
                        </c15:formulaRef>
                      </c:ext>
                    </c:extLst>
                    <c:numCache>
                      <c:formatCode>0.00%</c:formatCode>
                      <c:ptCount val="59"/>
                      <c:pt idx="0">
                        <c:v>0</c:v>
                      </c:pt>
                      <c:pt idx="1">
                        <c:v>0</c:v>
                      </c:pt>
                      <c:pt idx="2">
                        <c:v>0</c:v>
                      </c:pt>
                      <c:pt idx="3">
                        <c:v>0</c:v>
                      </c:pt>
                      <c:pt idx="4">
                        <c:v>7.989766374083993E-5</c:v>
                      </c:pt>
                      <c:pt idx="5">
                        <c:v>1.2202510786160361E-3</c:v>
                      </c:pt>
                      <c:pt idx="6">
                        <c:v>2.8148517916153897E-3</c:v>
                      </c:pt>
                      <c:pt idx="7">
                        <c:v>4.2050999368121586E-3</c:v>
                      </c:pt>
                      <c:pt idx="8">
                        <c:v>5.6878277070018576E-3</c:v>
                      </c:pt>
                      <c:pt idx="9">
                        <c:v>8.3447303959554818E-3</c:v>
                      </c:pt>
                      <c:pt idx="10">
                        <c:v>8.9673217359937628E-3</c:v>
                      </c:pt>
                      <c:pt idx="11">
                        <c:v>1.4065536894832413E-2</c:v>
                      </c:pt>
                      <c:pt idx="12">
                        <c:v>1.5470196311895917E-2</c:v>
                      </c:pt>
                      <c:pt idx="13">
                        <c:v>2.6939477008601699E-2</c:v>
                      </c:pt>
                      <c:pt idx="14">
                        <c:v>1.9852400999558248E-2</c:v>
                      </c:pt>
                      <c:pt idx="15">
                        <c:v>2.2908969736508578E-2</c:v>
                      </c:pt>
                      <c:pt idx="16">
                        <c:v>3.2578218419835742E-2</c:v>
                      </c:pt>
                      <c:pt idx="17">
                        <c:v>2.7939160913995009E-2</c:v>
                      </c:pt>
                      <c:pt idx="18">
                        <c:v>2.6601058568574365E-2</c:v>
                      </c:pt>
                      <c:pt idx="19">
                        <c:v>1.844472794570326E-2</c:v>
                      </c:pt>
                      <c:pt idx="20">
                        <c:v>2.2459410477786351E-2</c:v>
                      </c:pt>
                      <c:pt idx="21">
                        <c:v>2.3920687204202984E-2</c:v>
                      </c:pt>
                      <c:pt idx="22">
                        <c:v>2.3303623217980018E-2</c:v>
                      </c:pt>
                      <c:pt idx="23">
                        <c:v>2.3174622898085306E-2</c:v>
                      </c:pt>
                      <c:pt idx="24">
                        <c:v>2.1590390103979673E-2</c:v>
                      </c:pt>
                      <c:pt idx="25">
                        <c:v>1.7674113666683366E-2</c:v>
                      </c:pt>
                      <c:pt idx="26">
                        <c:v>2.1056731607025092E-2</c:v>
                      </c:pt>
                      <c:pt idx="27">
                        <c:v>2.0140175434162688E-2</c:v>
                      </c:pt>
                      <c:pt idx="28">
                        <c:v>2.0773228429654789E-2</c:v>
                      </c:pt>
                      <c:pt idx="29">
                        <c:v>2.0186679589470513E-2</c:v>
                      </c:pt>
                      <c:pt idx="30">
                        <c:v>2.360286095537284E-2</c:v>
                      </c:pt>
                      <c:pt idx="31">
                        <c:v>2.2354676942797913E-2</c:v>
                      </c:pt>
                      <c:pt idx="32">
                        <c:v>2.2289922952872077E-2</c:v>
                      </c:pt>
                      <c:pt idx="33">
                        <c:v>2.3399288769777704E-2</c:v>
                      </c:pt>
                      <c:pt idx="34">
                        <c:v>2.0061468861113263E-2</c:v>
                      </c:pt>
                      <c:pt idx="35">
                        <c:v>2.0956461757399625E-2</c:v>
                      </c:pt>
                      <c:pt idx="36">
                        <c:v>2.1907372864562014E-2</c:v>
                      </c:pt>
                      <c:pt idx="37">
                        <c:v>1.8413280544811061E-2</c:v>
                      </c:pt>
                      <c:pt idx="38">
                        <c:v>1.5441916531950484E-2</c:v>
                      </c:pt>
                      <c:pt idx="39">
                        <c:v>2.2871619182758818E-2</c:v>
                      </c:pt>
                      <c:pt idx="40">
                        <c:v>2.3286639234704642E-2</c:v>
                      </c:pt>
                      <c:pt idx="41">
                        <c:v>2.1440287695193683E-2</c:v>
                      </c:pt>
                      <c:pt idx="42">
                        <c:v>2.3003446311038567E-2</c:v>
                      </c:pt>
                      <c:pt idx="43">
                        <c:v>2.0250373088998685E-2</c:v>
                      </c:pt>
                      <c:pt idx="44">
                        <c:v>1.9598422747521993E-2</c:v>
                      </c:pt>
                      <c:pt idx="45">
                        <c:v>2.2255086107058175E-2</c:v>
                      </c:pt>
                      <c:pt idx="46">
                        <c:v>2.199648067509008E-2</c:v>
                      </c:pt>
                      <c:pt idx="47">
                        <c:v>2.7160536922842593E-2</c:v>
                      </c:pt>
                      <c:pt idx="48">
                        <c:v>2.0362979509438661E-2</c:v>
                      </c:pt>
                      <c:pt idx="49">
                        <c:v>2.6649990292922143E-2</c:v>
                      </c:pt>
                      <c:pt idx="50">
                        <c:v>2.4572621804344608E-2</c:v>
                      </c:pt>
                      <c:pt idx="51">
                        <c:v>2.0918141410484314E-2</c:v>
                      </c:pt>
                      <c:pt idx="52">
                        <c:v>1.8193752811564212E-2</c:v>
                      </c:pt>
                      <c:pt idx="53">
                        <c:v>1.5713339804443449E-2</c:v>
                      </c:pt>
                      <c:pt idx="54">
                        <c:v>1.1763166067481623E-2</c:v>
                      </c:pt>
                      <c:pt idx="55">
                        <c:v>1.2296529172673654E-2</c:v>
                      </c:pt>
                      <c:pt idx="56">
                        <c:v>8.7616481785368627E-3</c:v>
                      </c:pt>
                      <c:pt idx="57">
                        <c:v>7.8299063974052174E-5</c:v>
                      </c:pt>
                      <c:pt idx="58">
                        <c:v>0</c:v>
                      </c:pt>
                    </c:numCache>
                  </c:numRef>
                </c:val>
                <c:extLst>
                  <c:ext xmlns:c16="http://schemas.microsoft.com/office/drawing/2014/chart" uri="{C3380CC4-5D6E-409C-BE32-E72D297353CC}">
                    <c16:uniqueId val="{00000004-35DA-4D96-B8AE-F0930E4B4BC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'C3'!$A$16</c15:sqref>
                        </c15:formulaRef>
                      </c:ext>
                    </c:extLst>
                    <c:strCache>
                      <c:ptCount val="1"/>
                      <c:pt idx="0">
                        <c:v>Real Semana</c:v>
                      </c:pt>
                    </c:strCache>
                  </c:strRef>
                </c:tx>
                <c:spPr>
                  <a:solidFill>
                    <a:schemeClr val="accent2">
                      <a:alpha val="75000"/>
                    </a:schemeClr>
                  </a:solidFill>
                  <a:ln>
                    <a:noFill/>
                  </a:ln>
                  <a:effectLst/>
                </c:spPr>
                <c:invertIfNegative val="0"/>
                <c:cat>
                  <c:strRef>
                    <c:extLst xmlns:c15="http://schemas.microsoft.com/office/drawing/2012/chart">
                      <c:ext xmlns:c15="http://schemas.microsoft.com/office/drawing/2012/chart" uri="{02D57815-91ED-43cb-92C2-25804820EDAC}">
                        <c15:formulaRef>
                          <c15:sqref>'C3'!$C$11:$BI$11</c15:sqref>
                        </c15:formulaRef>
                      </c:ext>
                    </c:extLst>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strRef>
                </c:cat>
                <c:val>
                  <c:numRef>
                    <c:extLst xmlns:c15="http://schemas.microsoft.com/office/drawing/2012/chart">
                      <c:ext xmlns:c15="http://schemas.microsoft.com/office/drawing/2012/chart" uri="{02D57815-91ED-43cb-92C2-25804820EDAC}">
                        <c15:formulaRef>
                          <c15:sqref>'C3'!$C$16:$BI$16</c15:sqref>
                        </c15:formulaRef>
                      </c:ext>
                    </c:extLst>
                    <c:numCache>
                      <c:formatCode>0.00%</c:formatCode>
                      <c:ptCount val="59"/>
                      <c:pt idx="0">
                        <c:v>1.3902874843230123E-5</c:v>
                      </c:pt>
                      <c:pt idx="1">
                        <c:v>2.7805749686460245E-5</c:v>
                      </c:pt>
                      <c:pt idx="2">
                        <c:v>8.3417249059380749E-5</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5-35DA-4D96-B8AE-F0930E4B4BCB}"/>
                  </c:ext>
                </c:extLst>
              </c15:ser>
            </c15:filteredBarSeries>
          </c:ext>
        </c:extLst>
      </c:barChart>
      <c:lineChart>
        <c:grouping val="standard"/>
        <c:varyColors val="0"/>
        <c:ser>
          <c:idx val="0"/>
          <c:order val="0"/>
          <c:tx>
            <c:strRef>
              <c:f>'C3'!$A$13</c:f>
              <c:strCache>
                <c:ptCount val="1"/>
                <c:pt idx="0">
                  <c:v>Plan Acum. Semana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'C3'!$C$11:$BI$11</c:f>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strRef>
          </c:cat>
          <c:val>
            <c:numRef>
              <c:f>'C3'!$C$13:$BI$13</c:f>
              <c:numCache>
                <c:formatCode>0.00%</c:formatCode>
                <c:ptCount val="59"/>
                <c:pt idx="0">
                  <c:v>0</c:v>
                </c:pt>
                <c:pt idx="1">
                  <c:v>0</c:v>
                </c:pt>
                <c:pt idx="2">
                  <c:v>0</c:v>
                </c:pt>
                <c:pt idx="3">
                  <c:v>0</c:v>
                </c:pt>
                <c:pt idx="4">
                  <c:v>7.989766374083993E-5</c:v>
                </c:pt>
                <c:pt idx="5">
                  <c:v>1.3001487423568759E-3</c:v>
                </c:pt>
                <c:pt idx="6">
                  <c:v>4.1150005339722654E-3</c:v>
                </c:pt>
                <c:pt idx="7">
                  <c:v>8.320100470784424E-3</c:v>
                </c:pt>
                <c:pt idx="8">
                  <c:v>1.4007928177786282E-2</c:v>
                </c:pt>
                <c:pt idx="9">
                  <c:v>2.2352658573741763E-2</c:v>
                </c:pt>
                <c:pt idx="10">
                  <c:v>3.1319980309735526E-2</c:v>
                </c:pt>
                <c:pt idx="11">
                  <c:v>4.5385517204567939E-2</c:v>
                </c:pt>
                <c:pt idx="12">
                  <c:v>6.0855713516463857E-2</c:v>
                </c:pt>
                <c:pt idx="13">
                  <c:v>8.7795190525065556E-2</c:v>
                </c:pt>
                <c:pt idx="14">
                  <c:v>0.1076475915246238</c:v>
                </c:pt>
                <c:pt idx="15">
                  <c:v>0.13055656126113238</c:v>
                </c:pt>
                <c:pt idx="16">
                  <c:v>0.16313477968096812</c:v>
                </c:pt>
                <c:pt idx="17">
                  <c:v>0.19107394059496313</c:v>
                </c:pt>
                <c:pt idx="18">
                  <c:v>0.2176749991635375</c:v>
                </c:pt>
                <c:pt idx="19">
                  <c:v>0.23611972710924076</c:v>
                </c:pt>
                <c:pt idx="20">
                  <c:v>0.25857913758702711</c:v>
                </c:pt>
                <c:pt idx="21">
                  <c:v>0.28249982479123009</c:v>
                </c:pt>
                <c:pt idx="22">
                  <c:v>0.30580344800921011</c:v>
                </c:pt>
                <c:pt idx="23">
                  <c:v>0.32897807090729542</c:v>
                </c:pt>
                <c:pt idx="24">
                  <c:v>0.35056846101127509</c:v>
                </c:pt>
                <c:pt idx="25">
                  <c:v>0.36824257467795846</c:v>
                </c:pt>
                <c:pt idx="26">
                  <c:v>0.38929930628498355</c:v>
                </c:pt>
                <c:pt idx="27">
                  <c:v>0.40943948171914624</c:v>
                </c:pt>
                <c:pt idx="28">
                  <c:v>0.43021271014880103</c:v>
                </c:pt>
                <c:pt idx="29">
                  <c:v>0.45039938973827154</c:v>
                </c:pt>
                <c:pt idx="30">
                  <c:v>0.47400225069364438</c:v>
                </c:pt>
                <c:pt idx="31">
                  <c:v>0.49635692763644229</c:v>
                </c:pt>
                <c:pt idx="32">
                  <c:v>0.51864685058931437</c:v>
                </c:pt>
                <c:pt idx="33">
                  <c:v>0.54204613935909207</c:v>
                </c:pt>
                <c:pt idx="34">
                  <c:v>0.56210760822020533</c:v>
                </c:pt>
                <c:pt idx="35">
                  <c:v>0.58306406997760496</c:v>
                </c:pt>
                <c:pt idx="36">
                  <c:v>0.60497144284216697</c:v>
                </c:pt>
                <c:pt idx="37">
                  <c:v>0.62338472338697803</c:v>
                </c:pt>
                <c:pt idx="38">
                  <c:v>0.63882663991892852</c:v>
                </c:pt>
                <c:pt idx="39">
                  <c:v>0.66169825910168734</c:v>
                </c:pt>
                <c:pt idx="40">
                  <c:v>0.68498489833639198</c:v>
                </c:pt>
                <c:pt idx="41">
                  <c:v>0.70642518603158566</c:v>
                </c:pt>
                <c:pt idx="42">
                  <c:v>0.72942863234262423</c:v>
                </c:pt>
                <c:pt idx="43">
                  <c:v>0.74967900543162291</c:v>
                </c:pt>
                <c:pt idx="44">
                  <c:v>0.76927742817914491</c:v>
                </c:pt>
                <c:pt idx="45">
                  <c:v>0.79153251428620308</c:v>
                </c:pt>
                <c:pt idx="46">
                  <c:v>0.81352899496129316</c:v>
                </c:pt>
                <c:pt idx="47">
                  <c:v>0.84068953188413575</c:v>
                </c:pt>
                <c:pt idx="48">
                  <c:v>0.86105251139357442</c:v>
                </c:pt>
                <c:pt idx="49">
                  <c:v>0.88770250168649656</c:v>
                </c:pt>
                <c:pt idx="50">
                  <c:v>0.91227512349084117</c:v>
                </c:pt>
                <c:pt idx="51">
                  <c:v>0.93319326490132548</c:v>
                </c:pt>
                <c:pt idx="52">
                  <c:v>0.95138701771288969</c:v>
                </c:pt>
                <c:pt idx="53">
                  <c:v>0.96710035751733314</c:v>
                </c:pt>
                <c:pt idx="54">
                  <c:v>0.97886352358481477</c:v>
                </c:pt>
                <c:pt idx="55">
                  <c:v>0.99116005275748842</c:v>
                </c:pt>
                <c:pt idx="56">
                  <c:v>0.99992170093602528</c:v>
                </c:pt>
                <c:pt idx="57">
                  <c:v>0.99999999999999933</c:v>
                </c:pt>
                <c:pt idx="58">
                  <c:v>0.99999999999999933</c:v>
                </c:pt>
              </c:numCache>
            </c:numRef>
          </c:val>
          <c:smooth val="0"/>
          <c:extLst>
            <c:ext xmlns:c16="http://schemas.microsoft.com/office/drawing/2014/chart" uri="{C3380CC4-5D6E-409C-BE32-E72D297353CC}">
              <c16:uniqueId val="{00000000-35DA-4D96-B8AE-F0930E4B4BCB}"/>
            </c:ext>
          </c:extLst>
        </c:ser>
        <c:ser>
          <c:idx val="1"/>
          <c:order val="1"/>
          <c:tx>
            <c:strRef>
              <c:f>'C3'!$A$14</c:f>
              <c:strCache>
                <c:ptCount val="1"/>
                <c:pt idx="0">
                  <c:v>Real Acum. Semana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8"/>
              <c:layout>
                <c:manualLayout>
                  <c:x val="3.4718415877961761E-3"/>
                  <c:y val="-8.2601012024997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FC-48E9-8E59-F14997EEC8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'C3'!$C$11:$BI$11</c:f>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strRef>
          </c:cat>
          <c:val>
            <c:numRef>
              <c:f>'C3'!$C$14:$K$14</c:f>
              <c:numCache>
                <c:formatCode>0.00%</c:formatCode>
                <c:ptCount val="9"/>
                <c:pt idx="0">
                  <c:v>1.3902874843230123E-5</c:v>
                </c:pt>
                <c:pt idx="1">
                  <c:v>4.1708624529690368E-5</c:v>
                </c:pt>
                <c:pt idx="2">
                  <c:v>1.2512587358907111E-4</c:v>
                </c:pt>
                <c:pt idx="3">
                  <c:v>1.731033924371146E-4</c:v>
                </c:pt>
                <c:pt idx="4">
                  <c:v>2.3988759424021751E-4</c:v>
                </c:pt>
                <c:pt idx="5">
                  <c:v>2.9899581338877813E-4</c:v>
                </c:pt>
                <c:pt idx="6">
                  <c:v>3.3375300049685343E-4</c:v>
                </c:pt>
                <c:pt idx="7">
                  <c:v>4.019022885064803E-4</c:v>
                </c:pt>
                <c:pt idx="8">
                  <c:v>4.019022885064803E-4</c:v>
                </c:pt>
              </c:numCache>
            </c:numRef>
          </c:val>
          <c:smooth val="0"/>
          <c:extLst>
            <c:ext xmlns:c16="http://schemas.microsoft.com/office/drawing/2014/chart" uri="{C3380CC4-5D6E-409C-BE32-E72D297353CC}">
              <c16:uniqueId val="{00000002-35DA-4D96-B8AE-F0930E4B4BCB}"/>
            </c:ext>
          </c:extLst>
        </c:ser>
        <c:ser>
          <c:idx val="2"/>
          <c:order val="2"/>
          <c:tx>
            <c:strRef>
              <c:f>'C3'!$A$17</c:f>
              <c:strCache>
                <c:ptCount val="1"/>
                <c:pt idx="0">
                  <c:v>Pronóstico Acum.</c:v>
                </c:pt>
              </c:strCache>
              <c:extLst xmlns:c15="http://schemas.microsoft.com/office/drawing/2012/chart"/>
            </c:strRef>
          </c:tx>
          <c:spPr>
            <a:ln w="28575" cap="rnd">
              <a:solidFill>
                <a:schemeClr val="accent3"/>
              </a:solidFill>
              <a:prstDash val="dash"/>
              <a:round/>
            </a:ln>
            <a:effectLst/>
          </c:spPr>
          <c:marker>
            <c:symbol val="circle"/>
            <c:size val="5"/>
            <c:spPr>
              <a:solidFill>
                <a:schemeClr val="accent3"/>
              </a:solidFill>
              <a:ln w="9525">
                <a:solidFill>
                  <a:schemeClr val="accent3"/>
                </a:solidFill>
                <a:prstDash val="dash"/>
              </a:ln>
              <a:effectLst/>
            </c:spPr>
          </c:marker>
          <c:cat>
            <c:strRef>
              <c:f>'C3'!$C$11:$BI$11</c:f>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extLst xmlns:c15="http://schemas.microsoft.com/office/drawing/2012/chart"/>
            </c:strRef>
          </c:cat>
          <c:val>
            <c:numRef>
              <c:f>'C3'!$C$17:$BI$17</c:f>
              <c:numCache>
                <c:formatCode>0.0%</c:formatCode>
                <c:ptCount val="59"/>
                <c:pt idx="8">
                  <c:v>4.0000000000000002E-4</c:v>
                </c:pt>
                <c:pt idx="9">
                  <c:v>2.2352658573741763E-2</c:v>
                </c:pt>
                <c:pt idx="10">
                  <c:v>3.1319980309735526E-2</c:v>
                </c:pt>
                <c:pt idx="11">
                  <c:v>4.5385517204567939E-2</c:v>
                </c:pt>
                <c:pt idx="12">
                  <c:v>6.0855713516463857E-2</c:v>
                </c:pt>
                <c:pt idx="13">
                  <c:v>8.7795190525065556E-2</c:v>
                </c:pt>
                <c:pt idx="14">
                  <c:v>0.1076475915246238</c:v>
                </c:pt>
                <c:pt idx="15">
                  <c:v>0.13055656126113238</c:v>
                </c:pt>
                <c:pt idx="16">
                  <c:v>0.16313477968096812</c:v>
                </c:pt>
                <c:pt idx="17">
                  <c:v>0.19107394059496313</c:v>
                </c:pt>
                <c:pt idx="18">
                  <c:v>0.2176749991635375</c:v>
                </c:pt>
                <c:pt idx="19">
                  <c:v>0.23611972710924076</c:v>
                </c:pt>
                <c:pt idx="20">
                  <c:v>0.25857913758702711</c:v>
                </c:pt>
                <c:pt idx="21">
                  <c:v>0.28249982479123009</c:v>
                </c:pt>
                <c:pt idx="22">
                  <c:v>0.30580344800921011</c:v>
                </c:pt>
                <c:pt idx="23">
                  <c:v>0.32897807090729542</c:v>
                </c:pt>
                <c:pt idx="24">
                  <c:v>0.35056846101127509</c:v>
                </c:pt>
                <c:pt idx="25">
                  <c:v>0.36824257467795846</c:v>
                </c:pt>
                <c:pt idx="26">
                  <c:v>0.38929930628498355</c:v>
                </c:pt>
                <c:pt idx="27">
                  <c:v>0.40943948171914624</c:v>
                </c:pt>
                <c:pt idx="28">
                  <c:v>0.43021271014880103</c:v>
                </c:pt>
                <c:pt idx="29">
                  <c:v>0.45039938973827154</c:v>
                </c:pt>
                <c:pt idx="30">
                  <c:v>0.47400225069364438</c:v>
                </c:pt>
                <c:pt idx="31">
                  <c:v>0.49635692763644229</c:v>
                </c:pt>
                <c:pt idx="32">
                  <c:v>0.51864685058931437</c:v>
                </c:pt>
                <c:pt idx="33">
                  <c:v>0.54204613935909207</c:v>
                </c:pt>
                <c:pt idx="34">
                  <c:v>0.56210760822020533</c:v>
                </c:pt>
                <c:pt idx="35">
                  <c:v>0.58306406997760496</c:v>
                </c:pt>
                <c:pt idx="36">
                  <c:v>0.60497144284216697</c:v>
                </c:pt>
                <c:pt idx="37">
                  <c:v>0.62338472338697803</c:v>
                </c:pt>
                <c:pt idx="38">
                  <c:v>0.63882663991892852</c:v>
                </c:pt>
                <c:pt idx="39">
                  <c:v>0.66169825910168734</c:v>
                </c:pt>
                <c:pt idx="40">
                  <c:v>0.68498489833639198</c:v>
                </c:pt>
                <c:pt idx="41">
                  <c:v>0.70642518603158566</c:v>
                </c:pt>
                <c:pt idx="42">
                  <c:v>0.72942863234262423</c:v>
                </c:pt>
                <c:pt idx="43">
                  <c:v>0.74967900543162291</c:v>
                </c:pt>
                <c:pt idx="44">
                  <c:v>0.76927742817914491</c:v>
                </c:pt>
                <c:pt idx="45">
                  <c:v>0.79153251428620308</c:v>
                </c:pt>
                <c:pt idx="46">
                  <c:v>0.81352899496129316</c:v>
                </c:pt>
                <c:pt idx="47">
                  <c:v>0.84068953188413575</c:v>
                </c:pt>
                <c:pt idx="48">
                  <c:v>0.86105251139357442</c:v>
                </c:pt>
                <c:pt idx="49">
                  <c:v>0.88770250168649656</c:v>
                </c:pt>
                <c:pt idx="50">
                  <c:v>0.91227512349084117</c:v>
                </c:pt>
                <c:pt idx="51">
                  <c:v>0.93319326490132548</c:v>
                </c:pt>
                <c:pt idx="52">
                  <c:v>0.95138701771288969</c:v>
                </c:pt>
                <c:pt idx="53">
                  <c:v>0.96710035751733314</c:v>
                </c:pt>
                <c:pt idx="54">
                  <c:v>0.97886352358481477</c:v>
                </c:pt>
                <c:pt idx="55">
                  <c:v>0.99116005275748842</c:v>
                </c:pt>
                <c:pt idx="56">
                  <c:v>0.99992170093602528</c:v>
                </c:pt>
                <c:pt idx="57">
                  <c:v>0.99999999999999933</c:v>
                </c:pt>
                <c:pt idx="58">
                  <c:v>0.99999999999999933</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35DA-4D96-B8AE-F0930E4B4BCB}"/>
            </c:ext>
          </c:extLst>
        </c:ser>
        <c:dLbls>
          <c:showLegendKey val="0"/>
          <c:showVal val="0"/>
          <c:showCatName val="0"/>
          <c:showSerName val="0"/>
          <c:showPercent val="0"/>
          <c:showBubbleSize val="0"/>
        </c:dLbls>
        <c:marker val="1"/>
        <c:smooth val="0"/>
        <c:axId val="-433686016"/>
        <c:axId val="-433680576"/>
        <c:extLst/>
      </c:lineChart>
      <c:catAx>
        <c:axId val="-43368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680576"/>
        <c:crosses val="autoZero"/>
        <c:auto val="1"/>
        <c:lblAlgn val="ctr"/>
        <c:lblOffset val="100"/>
        <c:tickLblSkip val="1"/>
        <c:noMultiLvlLbl val="0"/>
      </c:catAx>
      <c:valAx>
        <c:axId val="-4336805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686016"/>
        <c:crosses val="autoZero"/>
        <c:crossBetween val="between"/>
      </c:valAx>
      <c:valAx>
        <c:axId val="-442897664"/>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42889504"/>
        <c:crosses val="max"/>
        <c:crossBetween val="between"/>
      </c:valAx>
      <c:catAx>
        <c:axId val="-442889504"/>
        <c:scaling>
          <c:orientation val="minMax"/>
        </c:scaling>
        <c:delete val="1"/>
        <c:axPos val="b"/>
        <c:numFmt formatCode="General" sourceLinked="1"/>
        <c:majorTickMark val="out"/>
        <c:minorTickMark val="none"/>
        <c:tickLblPos val="nextTo"/>
        <c:crossAx val="-4428976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Curva  "S" de Progreso Presupuestal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dLbls>
          <c:showLegendKey val="0"/>
          <c:showVal val="0"/>
          <c:showCatName val="0"/>
          <c:showSerName val="0"/>
          <c:showPercent val="0"/>
          <c:showBubbleSize val="0"/>
        </c:dLbls>
        <c:gapWidth val="219"/>
        <c:axId val="-442889504"/>
        <c:axId val="-442897664"/>
        <c:extLst>
          <c:ext xmlns:c15="http://schemas.microsoft.com/office/drawing/2012/chart" uri="{02D57815-91ED-43cb-92C2-25804820EDAC}">
            <c15:filteredBarSeries>
              <c15:ser>
                <c:idx val="3"/>
                <c:order val="3"/>
                <c:tx>
                  <c:strRef>
                    <c:extLst>
                      <c:ext uri="{02D57815-91ED-43cb-92C2-25804820EDAC}">
                        <c15:formulaRef>
                          <c15:sqref>'C3'!$A$15</c15:sqref>
                        </c15:formulaRef>
                      </c:ext>
                    </c:extLst>
                    <c:strCache>
                      <c:ptCount val="1"/>
                      <c:pt idx="0">
                        <c:v>Plan Semana</c:v>
                      </c:pt>
                    </c:strCache>
                  </c:strRef>
                </c:tx>
                <c:spPr>
                  <a:solidFill>
                    <a:schemeClr val="accent1">
                      <a:alpha val="75000"/>
                    </a:schemeClr>
                  </a:solidFill>
                  <a:ln>
                    <a:noFill/>
                  </a:ln>
                  <a:effectLst/>
                </c:spPr>
                <c:invertIfNegative val="0"/>
                <c:cat>
                  <c:strRef>
                    <c:extLst>
                      <c:ext uri="{02D57815-91ED-43cb-92C2-25804820EDAC}">
                        <c15:formulaRef>
                          <c15:sqref>'C3'!$C$11:$BI$11</c15:sqref>
                        </c15:formulaRef>
                      </c:ext>
                    </c:extLst>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strRef>
                </c:cat>
                <c:val>
                  <c:numRef>
                    <c:extLst>
                      <c:ext uri="{02D57815-91ED-43cb-92C2-25804820EDAC}">
                        <c15:formulaRef>
                          <c15:sqref>'C3'!$C$15:$BI$15</c15:sqref>
                        </c15:formulaRef>
                      </c:ext>
                    </c:extLst>
                    <c:numCache>
                      <c:formatCode>0.00%</c:formatCode>
                      <c:ptCount val="59"/>
                      <c:pt idx="0">
                        <c:v>0</c:v>
                      </c:pt>
                      <c:pt idx="1">
                        <c:v>0</c:v>
                      </c:pt>
                      <c:pt idx="2">
                        <c:v>0</c:v>
                      </c:pt>
                      <c:pt idx="3">
                        <c:v>0</c:v>
                      </c:pt>
                      <c:pt idx="4">
                        <c:v>7.989766374083993E-5</c:v>
                      </c:pt>
                      <c:pt idx="5">
                        <c:v>1.2202510786160361E-3</c:v>
                      </c:pt>
                      <c:pt idx="6">
                        <c:v>2.8148517916153897E-3</c:v>
                      </c:pt>
                      <c:pt idx="7">
                        <c:v>4.2050999368121586E-3</c:v>
                      </c:pt>
                      <c:pt idx="8">
                        <c:v>5.6878277070018576E-3</c:v>
                      </c:pt>
                      <c:pt idx="9">
                        <c:v>8.3447303959554818E-3</c:v>
                      </c:pt>
                      <c:pt idx="10">
                        <c:v>8.9673217359937628E-3</c:v>
                      </c:pt>
                      <c:pt idx="11">
                        <c:v>1.4065536894832413E-2</c:v>
                      </c:pt>
                      <c:pt idx="12">
                        <c:v>1.5470196311895917E-2</c:v>
                      </c:pt>
                      <c:pt idx="13">
                        <c:v>2.6939477008601699E-2</c:v>
                      </c:pt>
                      <c:pt idx="14">
                        <c:v>1.9852400999558248E-2</c:v>
                      </c:pt>
                      <c:pt idx="15">
                        <c:v>2.2908969736508578E-2</c:v>
                      </c:pt>
                      <c:pt idx="16">
                        <c:v>3.2578218419835742E-2</c:v>
                      </c:pt>
                      <c:pt idx="17">
                        <c:v>2.7939160913995009E-2</c:v>
                      </c:pt>
                      <c:pt idx="18">
                        <c:v>2.6601058568574365E-2</c:v>
                      </c:pt>
                      <c:pt idx="19">
                        <c:v>1.844472794570326E-2</c:v>
                      </c:pt>
                      <c:pt idx="20">
                        <c:v>2.2459410477786351E-2</c:v>
                      </c:pt>
                      <c:pt idx="21">
                        <c:v>2.3920687204202984E-2</c:v>
                      </c:pt>
                      <c:pt idx="22">
                        <c:v>2.3303623217980018E-2</c:v>
                      </c:pt>
                      <c:pt idx="23">
                        <c:v>2.3174622898085306E-2</c:v>
                      </c:pt>
                      <c:pt idx="24">
                        <c:v>2.1590390103979673E-2</c:v>
                      </c:pt>
                      <c:pt idx="25">
                        <c:v>1.7674113666683366E-2</c:v>
                      </c:pt>
                      <c:pt idx="26">
                        <c:v>2.1056731607025092E-2</c:v>
                      </c:pt>
                      <c:pt idx="27">
                        <c:v>2.0140175434162688E-2</c:v>
                      </c:pt>
                      <c:pt idx="28">
                        <c:v>2.0773228429654789E-2</c:v>
                      </c:pt>
                      <c:pt idx="29">
                        <c:v>2.0186679589470513E-2</c:v>
                      </c:pt>
                      <c:pt idx="30">
                        <c:v>2.360286095537284E-2</c:v>
                      </c:pt>
                      <c:pt idx="31">
                        <c:v>2.2354676942797913E-2</c:v>
                      </c:pt>
                      <c:pt idx="32">
                        <c:v>2.2289922952872077E-2</c:v>
                      </c:pt>
                      <c:pt idx="33">
                        <c:v>2.3399288769777704E-2</c:v>
                      </c:pt>
                      <c:pt idx="34">
                        <c:v>2.0061468861113263E-2</c:v>
                      </c:pt>
                      <c:pt idx="35">
                        <c:v>2.0956461757399625E-2</c:v>
                      </c:pt>
                      <c:pt idx="36">
                        <c:v>2.1907372864562014E-2</c:v>
                      </c:pt>
                      <c:pt idx="37">
                        <c:v>1.8413280544811061E-2</c:v>
                      </c:pt>
                      <c:pt idx="38">
                        <c:v>1.5441916531950484E-2</c:v>
                      </c:pt>
                      <c:pt idx="39">
                        <c:v>2.2871619182758818E-2</c:v>
                      </c:pt>
                      <c:pt idx="40">
                        <c:v>2.3286639234704642E-2</c:v>
                      </c:pt>
                      <c:pt idx="41">
                        <c:v>2.1440287695193683E-2</c:v>
                      </c:pt>
                      <c:pt idx="42">
                        <c:v>2.3003446311038567E-2</c:v>
                      </c:pt>
                      <c:pt idx="43">
                        <c:v>2.0250373088998685E-2</c:v>
                      </c:pt>
                      <c:pt idx="44">
                        <c:v>1.9598422747521993E-2</c:v>
                      </c:pt>
                      <c:pt idx="45">
                        <c:v>2.2255086107058175E-2</c:v>
                      </c:pt>
                      <c:pt idx="46">
                        <c:v>2.199648067509008E-2</c:v>
                      </c:pt>
                      <c:pt idx="47">
                        <c:v>2.7160536922842593E-2</c:v>
                      </c:pt>
                      <c:pt idx="48">
                        <c:v>2.0362979509438661E-2</c:v>
                      </c:pt>
                      <c:pt idx="49">
                        <c:v>2.6649990292922143E-2</c:v>
                      </c:pt>
                      <c:pt idx="50">
                        <c:v>2.4572621804344608E-2</c:v>
                      </c:pt>
                      <c:pt idx="51">
                        <c:v>2.0918141410484314E-2</c:v>
                      </c:pt>
                      <c:pt idx="52">
                        <c:v>1.8193752811564212E-2</c:v>
                      </c:pt>
                      <c:pt idx="53">
                        <c:v>1.5713339804443449E-2</c:v>
                      </c:pt>
                      <c:pt idx="54">
                        <c:v>1.1763166067481623E-2</c:v>
                      </c:pt>
                      <c:pt idx="55">
                        <c:v>1.2296529172673654E-2</c:v>
                      </c:pt>
                      <c:pt idx="56">
                        <c:v>8.7616481785368627E-3</c:v>
                      </c:pt>
                      <c:pt idx="57">
                        <c:v>7.8299063974052174E-5</c:v>
                      </c:pt>
                      <c:pt idx="58">
                        <c:v>0</c:v>
                      </c:pt>
                    </c:numCache>
                  </c:numRef>
                </c:val>
                <c:extLst>
                  <c:ext xmlns:c16="http://schemas.microsoft.com/office/drawing/2014/chart" uri="{C3380CC4-5D6E-409C-BE32-E72D297353CC}">
                    <c16:uniqueId val="{00000004-802D-44B6-A28B-EC86CA4B705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'C3'!$A$16</c15:sqref>
                        </c15:formulaRef>
                      </c:ext>
                    </c:extLst>
                    <c:strCache>
                      <c:ptCount val="1"/>
                      <c:pt idx="0">
                        <c:v>Real Semana</c:v>
                      </c:pt>
                    </c:strCache>
                  </c:strRef>
                </c:tx>
                <c:spPr>
                  <a:solidFill>
                    <a:schemeClr val="accent2">
                      <a:alpha val="75000"/>
                    </a:schemeClr>
                  </a:solidFill>
                  <a:ln>
                    <a:noFill/>
                  </a:ln>
                  <a:effectLst/>
                </c:spPr>
                <c:invertIfNegative val="0"/>
                <c:cat>
                  <c:strRef>
                    <c:extLst xmlns:c15="http://schemas.microsoft.com/office/drawing/2012/chart">
                      <c:ext xmlns:c15="http://schemas.microsoft.com/office/drawing/2012/chart" uri="{02D57815-91ED-43cb-92C2-25804820EDAC}">
                        <c15:formulaRef>
                          <c15:sqref>'C3'!$C$11:$BI$11</c15:sqref>
                        </c15:formulaRef>
                      </c:ext>
                    </c:extLst>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strRef>
                </c:cat>
                <c:val>
                  <c:numRef>
                    <c:extLst xmlns:c15="http://schemas.microsoft.com/office/drawing/2012/chart">
                      <c:ext xmlns:c15="http://schemas.microsoft.com/office/drawing/2012/chart" uri="{02D57815-91ED-43cb-92C2-25804820EDAC}">
                        <c15:formulaRef>
                          <c15:sqref>'C3'!$C$16:$BI$16</c15:sqref>
                        </c15:formulaRef>
                      </c:ext>
                    </c:extLst>
                    <c:numCache>
                      <c:formatCode>0.00%</c:formatCode>
                      <c:ptCount val="59"/>
                      <c:pt idx="0">
                        <c:v>1.3902874843230123E-5</c:v>
                      </c:pt>
                      <c:pt idx="1">
                        <c:v>2.7805749686460245E-5</c:v>
                      </c:pt>
                      <c:pt idx="2">
                        <c:v>8.3417249059380749E-5</c:v>
                      </c:pt>
                      <c:pt idx="3">
                        <c:v>0</c:v>
                      </c:pt>
                      <c:pt idx="4">
                        <c:v>0</c:v>
                      </c:pt>
                      <c:pt idx="5">
                        <c:v>0</c:v>
                      </c:pt>
                      <c:pt idx="6">
                        <c:v>0</c:v>
                      </c:pt>
                      <c:pt idx="7">
                        <c:v>0</c:v>
                      </c:pt>
                    </c:numCache>
                  </c:numRef>
                </c:val>
                <c:extLst xmlns:c15="http://schemas.microsoft.com/office/drawing/2012/chart">
                  <c:ext xmlns:c16="http://schemas.microsoft.com/office/drawing/2014/chart" uri="{C3380CC4-5D6E-409C-BE32-E72D297353CC}">
                    <c16:uniqueId val="{00000005-802D-44B6-A28B-EC86CA4B705E}"/>
                  </c:ext>
                </c:extLst>
              </c15:ser>
            </c15:filteredBarSeries>
          </c:ext>
        </c:extLst>
      </c:barChart>
      <c:lineChart>
        <c:grouping val="standard"/>
        <c:varyColors val="0"/>
        <c:ser>
          <c:idx val="0"/>
          <c:order val="0"/>
          <c:tx>
            <c:strRef>
              <c:f>'C3'!$A$18</c:f>
              <c:strCache>
                <c:ptCount val="1"/>
                <c:pt idx="0">
                  <c:v>Presupuesto Plan Acum. Semana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'C3'!$C$11:$BI$11</c:f>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strRef>
          </c:cat>
          <c:val>
            <c:numRef>
              <c:f>'C3'!$C$18:$BI$18</c:f>
              <c:numCache>
                <c:formatCode>_("$"* #,##0.00_);_("$"* \(#,##0.00\);_("$"* "-"??_);_(@_)</c:formatCode>
                <c:ptCount val="59"/>
                <c:pt idx="0">
                  <c:v>0</c:v>
                </c:pt>
                <c:pt idx="1">
                  <c:v>0</c:v>
                </c:pt>
                <c:pt idx="2">
                  <c:v>0</c:v>
                </c:pt>
                <c:pt idx="3">
                  <c:v>0</c:v>
                </c:pt>
                <c:pt idx="4">
                  <c:v>16654356.176823534</c:v>
                </c:pt>
                <c:pt idx="5">
                  <c:v>271010931.03667957</c:v>
                </c:pt>
                <c:pt idx="6">
                  <c:v>857755801.00676274</c:v>
                </c:pt>
                <c:pt idx="7">
                  <c:v>1734292470.8895159</c:v>
                </c:pt>
                <c:pt idx="8">
                  <c:v>2919897957.5790396</c:v>
                </c:pt>
                <c:pt idx="9">
                  <c:v>4659324440.2431402</c:v>
                </c:pt>
                <c:pt idx="10">
                  <c:v>6528527657.8470306</c:v>
                </c:pt>
                <c:pt idx="11">
                  <c:v>9460433927.6551762</c:v>
                </c:pt>
                <c:pt idx="12">
                  <c:v>12685135970.751335</c:v>
                </c:pt>
                <c:pt idx="13">
                  <c:v>18300564811.99876</c:v>
                </c:pt>
                <c:pt idx="14">
                  <c:v>22438720319.076103</c:v>
                </c:pt>
                <c:pt idx="15">
                  <c:v>27214005649.989513</c:v>
                </c:pt>
                <c:pt idx="16">
                  <c:v>34004808131.150944</c:v>
                </c:pt>
                <c:pt idx="17">
                  <c:v>39828617180.844292</c:v>
                </c:pt>
                <c:pt idx="18">
                  <c:v>45373504019.070175</c:v>
                </c:pt>
                <c:pt idx="19">
                  <c:v>49218235572.03215</c:v>
                </c:pt>
                <c:pt idx="20">
                  <c:v>53899812030.034897</c:v>
                </c:pt>
                <c:pt idx="21">
                  <c:v>58885985918.490494</c:v>
                </c:pt>
                <c:pt idx="22">
                  <c:v>63743535227.336578</c:v>
                </c:pt>
                <c:pt idx="23">
                  <c:v>68574194922.971703</c:v>
                </c:pt>
                <c:pt idx="24">
                  <c:v>73074627475.725388</c:v>
                </c:pt>
                <c:pt idx="25">
                  <c:v>76758727489.830688</c:v>
                </c:pt>
                <c:pt idx="26">
                  <c:v>81147921011.692322</c:v>
                </c:pt>
                <c:pt idx="27">
                  <c:v>85346061976.517624</c:v>
                </c:pt>
                <c:pt idx="28">
                  <c:v>89676160367.531601</c:v>
                </c:pt>
                <c:pt idx="29">
                  <c:v>93883994942.031281</c:v>
                </c:pt>
                <c:pt idx="30">
                  <c:v>98803919189.351822</c:v>
                </c:pt>
                <c:pt idx="31">
                  <c:v>103463664350.74728</c:v>
                </c:pt>
                <c:pt idx="32">
                  <c:v>108109911795.66893</c:v>
                </c:pt>
                <c:pt idx="33">
                  <c:v>112987402215.41731</c:v>
                </c:pt>
                <c:pt idx="34">
                  <c:v>117169137102.27174</c:v>
                </c:pt>
                <c:pt idx="35">
                  <c:v>121537429765.31883</c:v>
                </c:pt>
                <c:pt idx="36">
                  <c:v>126103936137.37434</c:v>
                </c:pt>
                <c:pt idx="37">
                  <c:v>129942112602.35536</c:v>
                </c:pt>
                <c:pt idx="38">
                  <c:v>133160919835.69412</c:v>
                </c:pt>
                <c:pt idx="39">
                  <c:v>137928419589.45264</c:v>
                </c:pt>
                <c:pt idx="40">
                  <c:v>142782428653.27118</c:v>
                </c:pt>
                <c:pt idx="41">
                  <c:v>147251572944.74316</c:v>
                </c:pt>
                <c:pt idx="42">
                  <c:v>152046551548.88785</c:v>
                </c:pt>
                <c:pt idx="43">
                  <c:v>156267662784.77692</c:v>
                </c:pt>
                <c:pt idx="44">
                  <c:v>160352877516.46063</c:v>
                </c:pt>
                <c:pt idx="45">
                  <c:v>164991863356.83594</c:v>
                </c:pt>
                <c:pt idx="46">
                  <c:v>169576943904.22012</c:v>
                </c:pt>
                <c:pt idx="47">
                  <c:v>175238451821.82361</c:v>
                </c:pt>
                <c:pt idx="48">
                  <c:v>179483035426.56552</c:v>
                </c:pt>
                <c:pt idx="49">
                  <c:v>185038121891.75769</c:v>
                </c:pt>
                <c:pt idx="50">
                  <c:v>190160189003.19876</c:v>
                </c:pt>
                <c:pt idx="51">
                  <c:v>194520493939.49057</c:v>
                </c:pt>
                <c:pt idx="52">
                  <c:v>198312910705.26382</c:v>
                </c:pt>
                <c:pt idx="53">
                  <c:v>201588295060.4248</c:v>
                </c:pt>
                <c:pt idx="54">
                  <c:v>204040281117.1188</c:v>
                </c:pt>
                <c:pt idx="55">
                  <c:v>206603444631.44479</c:v>
                </c:pt>
                <c:pt idx="56">
                  <c:v>208429775998.71332</c:v>
                </c:pt>
                <c:pt idx="57">
                  <c:v>208446097133.00787</c:v>
                </c:pt>
                <c:pt idx="58">
                  <c:v>208446097133.00787</c:v>
                </c:pt>
              </c:numCache>
            </c:numRef>
          </c:val>
          <c:smooth val="0"/>
          <c:extLst>
            <c:ext xmlns:c16="http://schemas.microsoft.com/office/drawing/2014/chart" uri="{C3380CC4-5D6E-409C-BE32-E72D297353CC}">
              <c16:uniqueId val="{00000000-802D-44B6-A28B-EC86CA4B705E}"/>
            </c:ext>
          </c:extLst>
        </c:ser>
        <c:ser>
          <c:idx val="1"/>
          <c:order val="1"/>
          <c:tx>
            <c:strRef>
              <c:f>'C3'!$A$19</c:f>
              <c:strCache>
                <c:ptCount val="1"/>
                <c:pt idx="0">
                  <c:v>Presupuesto Real Acum. Semana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8"/>
              <c:layout>
                <c:manualLayout>
                  <c:x val="3.0041666207974761E-2"/>
                  <c:y val="-0.181158235894412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99-40A7-84B3-88C01A53B2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'C3'!$C$11:$BI$11</c:f>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strRef>
          </c:cat>
          <c:val>
            <c:numRef>
              <c:f>'C3'!$C$19:$K$19</c:f>
              <c:numCache>
                <c:formatCode>_("$"* #,##0.00_);_("$"* \(#,##0.00\);_("$"* "-"??_);_(@_)</c:formatCode>
                <c:ptCount val="9"/>
                <c:pt idx="0">
                  <c:v>2898000</c:v>
                </c:pt>
                <c:pt idx="1">
                  <c:v>8694000</c:v>
                </c:pt>
                <c:pt idx="2">
                  <c:v>26082000</c:v>
                </c:pt>
                <c:pt idx="3">
                  <c:v>36082726.553999998</c:v>
                </c:pt>
                <c:pt idx="4">
                  <c:v>50003632.769999996</c:v>
                </c:pt>
                <c:pt idx="5">
                  <c:v>62324510.359999985</c:v>
                </c:pt>
                <c:pt idx="6">
                  <c:v>69569510.359999985</c:v>
                </c:pt>
                <c:pt idx="7">
                  <c:v>83774963.46800001</c:v>
                </c:pt>
                <c:pt idx="8">
                  <c:v>83774963.46800001</c:v>
                </c:pt>
              </c:numCache>
            </c:numRef>
          </c:val>
          <c:smooth val="0"/>
          <c:extLst>
            <c:ext xmlns:c16="http://schemas.microsoft.com/office/drawing/2014/chart" uri="{C3380CC4-5D6E-409C-BE32-E72D297353CC}">
              <c16:uniqueId val="{00000002-802D-44B6-A28B-EC86CA4B705E}"/>
            </c:ext>
          </c:extLst>
        </c:ser>
        <c:dLbls>
          <c:showLegendKey val="0"/>
          <c:showVal val="0"/>
          <c:showCatName val="0"/>
          <c:showSerName val="0"/>
          <c:showPercent val="0"/>
          <c:showBubbleSize val="0"/>
        </c:dLbls>
        <c:marker val="1"/>
        <c:smooth val="0"/>
        <c:axId val="-433686016"/>
        <c:axId val="-433680576"/>
        <c:extLst>
          <c:ext xmlns:c15="http://schemas.microsoft.com/office/drawing/2012/chart" uri="{02D57815-91ED-43cb-92C2-25804820EDAC}">
            <c15:filteredLineSeries>
              <c15:ser>
                <c:idx val="2"/>
                <c:order val="2"/>
                <c:tx>
                  <c:strRef>
                    <c:extLst>
                      <c:ext uri="{02D57815-91ED-43cb-92C2-25804820EDAC}">
                        <c15:formulaRef>
                          <c15:sqref>'C3'!$A$17</c15:sqref>
                        </c15:formulaRef>
                      </c:ext>
                    </c:extLst>
                    <c:strCache>
                      <c:ptCount val="1"/>
                      <c:pt idx="0">
                        <c:v>Pronóstico Acum.</c:v>
                      </c:pt>
                    </c:strCache>
                  </c:strRef>
                </c:tx>
                <c:spPr>
                  <a:ln w="28575" cap="rnd">
                    <a:solidFill>
                      <a:schemeClr val="accent3"/>
                    </a:solidFill>
                    <a:prstDash val="dash"/>
                    <a:round/>
                  </a:ln>
                  <a:effectLst/>
                </c:spPr>
                <c:marker>
                  <c:symbol val="circle"/>
                  <c:size val="5"/>
                  <c:spPr>
                    <a:solidFill>
                      <a:schemeClr val="accent3"/>
                    </a:solidFill>
                    <a:ln w="9525">
                      <a:solidFill>
                        <a:schemeClr val="accent3"/>
                      </a:solidFill>
                      <a:prstDash val="dash"/>
                    </a:ln>
                    <a:effectLst/>
                  </c:spPr>
                </c:marker>
                <c:cat>
                  <c:strRef>
                    <c:extLst>
                      <c:ext uri="{02D57815-91ED-43cb-92C2-25804820EDAC}">
                        <c15:formulaRef>
                          <c15:sqref>'C3'!$C$11:$BI$11</c15:sqref>
                        </c15:formulaRef>
                      </c:ext>
                    </c:extLst>
                    <c:strCache>
                      <c:ptCount val="59"/>
                      <c:pt idx="0">
                        <c:v>S0</c:v>
                      </c:pt>
                      <c:pt idx="1">
                        <c:v>15-jul-26</c:v>
                      </c:pt>
                      <c:pt idx="2">
                        <c:v>17-jul-26</c:v>
                      </c:pt>
                      <c:pt idx="3">
                        <c:v>24-jul-26</c:v>
                      </c:pt>
                      <c:pt idx="4">
                        <c:v>31-jul-26</c:v>
                      </c:pt>
                      <c:pt idx="5">
                        <c:v>7-ago-26</c:v>
                      </c:pt>
                      <c:pt idx="6">
                        <c:v>14-ago-26</c:v>
                      </c:pt>
                      <c:pt idx="7">
                        <c:v>21-ago-26</c:v>
                      </c:pt>
                      <c:pt idx="8">
                        <c:v>28-ago-26</c:v>
                      </c:pt>
                      <c:pt idx="9">
                        <c:v>4-sep-26</c:v>
                      </c:pt>
                      <c:pt idx="10">
                        <c:v>11-sep-26</c:v>
                      </c:pt>
                      <c:pt idx="11">
                        <c:v>18-sep-26</c:v>
                      </c:pt>
                      <c:pt idx="12">
                        <c:v>25-sep-26</c:v>
                      </c:pt>
                      <c:pt idx="13">
                        <c:v>2-oct-26</c:v>
                      </c:pt>
                      <c:pt idx="14">
                        <c:v>9-oct-26</c:v>
                      </c:pt>
                      <c:pt idx="15">
                        <c:v>16-oct-26</c:v>
                      </c:pt>
                      <c:pt idx="16">
                        <c:v>23-oct-26</c:v>
                      </c:pt>
                      <c:pt idx="17">
                        <c:v>30-oct-26</c:v>
                      </c:pt>
                      <c:pt idx="18">
                        <c:v>6-nov-26</c:v>
                      </c:pt>
                      <c:pt idx="19">
                        <c:v>13-nov-26</c:v>
                      </c:pt>
                      <c:pt idx="20">
                        <c:v>20-nov-26</c:v>
                      </c:pt>
                      <c:pt idx="21">
                        <c:v>27-nov-26</c:v>
                      </c:pt>
                      <c:pt idx="22">
                        <c:v>4-dic-26</c:v>
                      </c:pt>
                      <c:pt idx="23">
                        <c:v>11-dic-26</c:v>
                      </c:pt>
                      <c:pt idx="24">
                        <c:v>18-dic-26</c:v>
                      </c:pt>
                      <c:pt idx="25">
                        <c:v>25-dic-26</c:v>
                      </c:pt>
                      <c:pt idx="26">
                        <c:v>1-ene-27</c:v>
                      </c:pt>
                      <c:pt idx="27">
                        <c:v>8-ene-27</c:v>
                      </c:pt>
                      <c:pt idx="28">
                        <c:v>15-ene-27</c:v>
                      </c:pt>
                      <c:pt idx="29">
                        <c:v>22-ene-27</c:v>
                      </c:pt>
                      <c:pt idx="30">
                        <c:v>29-ene-27</c:v>
                      </c:pt>
                      <c:pt idx="31">
                        <c:v>5-feb-27</c:v>
                      </c:pt>
                      <c:pt idx="32">
                        <c:v>12-feb-27</c:v>
                      </c:pt>
                      <c:pt idx="33">
                        <c:v>19-feb-27</c:v>
                      </c:pt>
                      <c:pt idx="34">
                        <c:v>26-feb-27</c:v>
                      </c:pt>
                      <c:pt idx="35">
                        <c:v>5-mar-27</c:v>
                      </c:pt>
                      <c:pt idx="36">
                        <c:v>12-mar-27</c:v>
                      </c:pt>
                      <c:pt idx="37">
                        <c:v>19-mar-27</c:v>
                      </c:pt>
                      <c:pt idx="38">
                        <c:v>26-mar-27</c:v>
                      </c:pt>
                      <c:pt idx="39">
                        <c:v>2-abr-27</c:v>
                      </c:pt>
                      <c:pt idx="40">
                        <c:v>9-abr-27</c:v>
                      </c:pt>
                      <c:pt idx="41">
                        <c:v>16-abr-27</c:v>
                      </c:pt>
                      <c:pt idx="42">
                        <c:v>23-abr-27</c:v>
                      </c:pt>
                      <c:pt idx="43">
                        <c:v>30-abr-27</c:v>
                      </c:pt>
                      <c:pt idx="44">
                        <c:v>7-may-27</c:v>
                      </c:pt>
                      <c:pt idx="45">
                        <c:v>14-may-27</c:v>
                      </c:pt>
                      <c:pt idx="46">
                        <c:v>21-may-27</c:v>
                      </c:pt>
                      <c:pt idx="47">
                        <c:v>28-may-27</c:v>
                      </c:pt>
                      <c:pt idx="48">
                        <c:v>4-jun-27</c:v>
                      </c:pt>
                      <c:pt idx="49">
                        <c:v>11-jun-27</c:v>
                      </c:pt>
                      <c:pt idx="50">
                        <c:v>18-jun-27</c:v>
                      </c:pt>
                      <c:pt idx="51">
                        <c:v>25-jun-27</c:v>
                      </c:pt>
                      <c:pt idx="52">
                        <c:v>2-jul-27</c:v>
                      </c:pt>
                      <c:pt idx="53">
                        <c:v>9-jul-27</c:v>
                      </c:pt>
                      <c:pt idx="54">
                        <c:v>16-jul-27</c:v>
                      </c:pt>
                      <c:pt idx="55">
                        <c:v>23-jul-27</c:v>
                      </c:pt>
                      <c:pt idx="56">
                        <c:v>30-jul-27</c:v>
                      </c:pt>
                      <c:pt idx="57">
                        <c:v>6-ago-27</c:v>
                      </c:pt>
                      <c:pt idx="58">
                        <c:v>13-ago-27</c:v>
                      </c:pt>
                    </c:strCache>
                  </c:strRef>
                </c:cat>
                <c:val>
                  <c:numRef>
                    <c:extLst>
                      <c:ext uri="{02D57815-91ED-43cb-92C2-25804820EDAC}">
                        <c15:formulaRef>
                          <c15:sqref>'C3'!$C$17:$BI$17</c15:sqref>
                        </c15:formulaRef>
                      </c:ext>
                    </c:extLst>
                    <c:numCache>
                      <c:formatCode>0.0%</c:formatCode>
                      <c:ptCount val="59"/>
                      <c:pt idx="8">
                        <c:v>4.0000000000000002E-4</c:v>
                      </c:pt>
                      <c:pt idx="9">
                        <c:v>2.2352658573741763E-2</c:v>
                      </c:pt>
                      <c:pt idx="10">
                        <c:v>3.1319980309735526E-2</c:v>
                      </c:pt>
                      <c:pt idx="11">
                        <c:v>4.5385517204567939E-2</c:v>
                      </c:pt>
                      <c:pt idx="12">
                        <c:v>6.0855713516463857E-2</c:v>
                      </c:pt>
                      <c:pt idx="13">
                        <c:v>8.7795190525065556E-2</c:v>
                      </c:pt>
                      <c:pt idx="14">
                        <c:v>0.1076475915246238</c:v>
                      </c:pt>
                      <c:pt idx="15">
                        <c:v>0.13055656126113238</c:v>
                      </c:pt>
                      <c:pt idx="16">
                        <c:v>0.16313477968096812</c:v>
                      </c:pt>
                      <c:pt idx="17">
                        <c:v>0.19107394059496313</c:v>
                      </c:pt>
                      <c:pt idx="18">
                        <c:v>0.2176749991635375</c:v>
                      </c:pt>
                      <c:pt idx="19">
                        <c:v>0.23611972710924076</c:v>
                      </c:pt>
                      <c:pt idx="20">
                        <c:v>0.25857913758702711</c:v>
                      </c:pt>
                      <c:pt idx="21">
                        <c:v>0.28249982479123009</c:v>
                      </c:pt>
                      <c:pt idx="22">
                        <c:v>0.30580344800921011</c:v>
                      </c:pt>
                      <c:pt idx="23">
                        <c:v>0.32897807090729542</c:v>
                      </c:pt>
                      <c:pt idx="24">
                        <c:v>0.35056846101127509</c:v>
                      </c:pt>
                      <c:pt idx="25">
                        <c:v>0.36824257467795846</c:v>
                      </c:pt>
                      <c:pt idx="26">
                        <c:v>0.38929930628498355</c:v>
                      </c:pt>
                      <c:pt idx="27">
                        <c:v>0.40943948171914624</c:v>
                      </c:pt>
                      <c:pt idx="28">
                        <c:v>0.43021271014880103</c:v>
                      </c:pt>
                      <c:pt idx="29">
                        <c:v>0.45039938973827154</c:v>
                      </c:pt>
                      <c:pt idx="30">
                        <c:v>0.47400225069364438</c:v>
                      </c:pt>
                      <c:pt idx="31">
                        <c:v>0.49635692763644229</c:v>
                      </c:pt>
                      <c:pt idx="32">
                        <c:v>0.51864685058931437</c:v>
                      </c:pt>
                      <c:pt idx="33">
                        <c:v>0.54204613935909207</c:v>
                      </c:pt>
                      <c:pt idx="34">
                        <c:v>0.56210760822020533</c:v>
                      </c:pt>
                      <c:pt idx="35">
                        <c:v>0.58306406997760496</c:v>
                      </c:pt>
                      <c:pt idx="36">
                        <c:v>0.60497144284216697</c:v>
                      </c:pt>
                      <c:pt idx="37">
                        <c:v>0.62338472338697803</c:v>
                      </c:pt>
                      <c:pt idx="38">
                        <c:v>0.63882663991892852</c:v>
                      </c:pt>
                      <c:pt idx="39">
                        <c:v>0.66169825910168734</c:v>
                      </c:pt>
                      <c:pt idx="40">
                        <c:v>0.68498489833639198</c:v>
                      </c:pt>
                      <c:pt idx="41">
                        <c:v>0.70642518603158566</c:v>
                      </c:pt>
                      <c:pt idx="42">
                        <c:v>0.72942863234262423</c:v>
                      </c:pt>
                      <c:pt idx="43">
                        <c:v>0.74967900543162291</c:v>
                      </c:pt>
                      <c:pt idx="44">
                        <c:v>0.76927742817914491</c:v>
                      </c:pt>
                      <c:pt idx="45">
                        <c:v>0.79153251428620308</c:v>
                      </c:pt>
                      <c:pt idx="46">
                        <c:v>0.81352899496129316</c:v>
                      </c:pt>
                      <c:pt idx="47">
                        <c:v>0.84068953188413575</c:v>
                      </c:pt>
                      <c:pt idx="48">
                        <c:v>0.86105251139357442</c:v>
                      </c:pt>
                      <c:pt idx="49">
                        <c:v>0.88770250168649656</c:v>
                      </c:pt>
                      <c:pt idx="50">
                        <c:v>0.91227512349084117</c:v>
                      </c:pt>
                      <c:pt idx="51">
                        <c:v>0.93319326490132548</c:v>
                      </c:pt>
                      <c:pt idx="52">
                        <c:v>0.95138701771288969</c:v>
                      </c:pt>
                      <c:pt idx="53">
                        <c:v>0.96710035751733314</c:v>
                      </c:pt>
                      <c:pt idx="54">
                        <c:v>0.97886352358481477</c:v>
                      </c:pt>
                      <c:pt idx="55">
                        <c:v>0.99116005275748842</c:v>
                      </c:pt>
                      <c:pt idx="56">
                        <c:v>0.99992170093602528</c:v>
                      </c:pt>
                      <c:pt idx="57">
                        <c:v>0.99999999999999933</c:v>
                      </c:pt>
                      <c:pt idx="58">
                        <c:v>0.99999999999999933</c:v>
                      </c:pt>
                    </c:numCache>
                  </c:numRef>
                </c:val>
                <c:smooth val="0"/>
                <c:extLst>
                  <c:ext xmlns:c16="http://schemas.microsoft.com/office/drawing/2014/chart" uri="{C3380CC4-5D6E-409C-BE32-E72D297353CC}">
                    <c16:uniqueId val="{00000003-802D-44B6-A28B-EC86CA4B705E}"/>
                  </c:ext>
                </c:extLst>
              </c15:ser>
            </c15:filteredLineSeries>
          </c:ext>
        </c:extLst>
      </c:lineChart>
      <c:catAx>
        <c:axId val="-43368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680576"/>
        <c:crosses val="autoZero"/>
        <c:auto val="1"/>
        <c:lblAlgn val="ctr"/>
        <c:lblOffset val="100"/>
        <c:noMultiLvlLbl val="0"/>
      </c:catAx>
      <c:valAx>
        <c:axId val="-4336805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686016"/>
        <c:crosses val="autoZero"/>
        <c:crossBetween val="between"/>
      </c:valAx>
      <c:valAx>
        <c:axId val="-442897664"/>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42889504"/>
        <c:crosses val="max"/>
        <c:crossBetween val="between"/>
      </c:valAx>
      <c:catAx>
        <c:axId val="-442889504"/>
        <c:scaling>
          <c:orientation val="minMax"/>
        </c:scaling>
        <c:delete val="1"/>
        <c:axPos val="b"/>
        <c:numFmt formatCode="General" sourceLinked="1"/>
        <c:majorTickMark val="out"/>
        <c:minorTickMark val="none"/>
        <c:tickLblPos val="nextTo"/>
        <c:crossAx val="-4428976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800" b="1" i="0" u="none" strike="noStrike" kern="1200" spc="0" baseline="0">
                <a:solidFill>
                  <a:sysClr val="windowText" lastClr="000000">
                    <a:lumMod val="65000"/>
                    <a:lumOff val="35000"/>
                  </a:sysClr>
                </a:solidFill>
                <a:effectLst/>
              </a:rPr>
              <a:t>Curva S de avance financiero ODS02 Linea Base</a:t>
            </a:r>
            <a:endParaRPr lang="es-CO" sz="1400" b="0" i="0" u="none" strike="noStrike" kern="1200" spc="0" baseline="0">
              <a:solidFill>
                <a:sysClr val="windowText" lastClr="000000">
                  <a:lumMod val="65000"/>
                  <a:lumOff val="35000"/>
                </a:sysClr>
              </a:solidFill>
              <a:effectLst/>
            </a:endParaRPr>
          </a:p>
        </c:rich>
      </c:tx>
      <c:layout>
        <c:manualLayout>
          <c:xMode val="edge"/>
          <c:yMode val="edge"/>
          <c:x val="0.29566247661277895"/>
          <c:y val="2.5579529768840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rgbClr val="004237"/>
              </a:solidFill>
              <a:prstDash val="solid"/>
              <a:round/>
            </a:ln>
            <a:effectLst/>
          </c:spPr>
          <c:marker>
            <c:symbol val="none"/>
          </c:marker>
          <c:dLbls>
            <c:dLbl>
              <c:idx val="0"/>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BC0-4F02-BC6C-89BEC3530013}"/>
                </c:ext>
              </c:extLst>
            </c:dLbl>
            <c:dLbl>
              <c:idx val="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BC0-4F02-BC6C-89BEC3530013}"/>
                </c:ext>
              </c:extLst>
            </c:dLbl>
            <c:dLbl>
              <c:idx val="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BC0-4F02-BC6C-89BEC3530013}"/>
                </c:ext>
              </c:extLst>
            </c:dLbl>
            <c:dLbl>
              <c:idx val="3"/>
              <c:tx>
                <c:rich>
                  <a:bodyPr/>
                  <a:lstStyle/>
                  <a:p>
                    <a:r>
                      <a:rPr lang="en-US"/>
                      <a:t>0.0%</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BC0-4F02-BC6C-89BEC3530013}"/>
                </c:ext>
              </c:extLst>
            </c:dLbl>
            <c:dLbl>
              <c:idx val="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BC0-4F02-BC6C-89BEC3530013}"/>
                </c:ext>
              </c:extLst>
            </c:dLbl>
            <c:dLbl>
              <c:idx val="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BC0-4F02-BC6C-89BEC3530013}"/>
                </c:ext>
              </c:extLst>
            </c:dLbl>
            <c:dLbl>
              <c:idx val="6"/>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BC0-4F02-BC6C-89BEC3530013}"/>
                </c:ext>
              </c:extLst>
            </c:dLbl>
            <c:dLbl>
              <c:idx val="7"/>
              <c:tx>
                <c:rich>
                  <a:bodyPr/>
                  <a:lstStyle/>
                  <a:p>
                    <a:r>
                      <a:rPr lang="en-US"/>
                      <a:t>0.4%</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BC0-4F02-BC6C-89BEC3530013}"/>
                </c:ext>
              </c:extLst>
            </c:dLbl>
            <c:dLbl>
              <c:idx val="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BC0-4F02-BC6C-89BEC3530013}"/>
                </c:ext>
              </c:extLst>
            </c:dLbl>
            <c:dLbl>
              <c:idx val="9"/>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BC0-4F02-BC6C-89BEC3530013}"/>
                </c:ext>
              </c:extLst>
            </c:dLbl>
            <c:dLbl>
              <c:idx val="10"/>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BC0-4F02-BC6C-89BEC3530013}"/>
                </c:ext>
              </c:extLst>
            </c:dLbl>
            <c:dLbl>
              <c:idx val="11"/>
              <c:tx>
                <c:rich>
                  <a:bodyPr/>
                  <a:lstStyle/>
                  <a:p>
                    <a:r>
                      <a:rPr lang="en-US"/>
                      <a:t>3.7%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BC0-4F02-BC6C-89BEC3530013}"/>
                </c:ext>
              </c:extLst>
            </c:dLbl>
            <c:dLbl>
              <c:idx val="1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BC0-4F02-BC6C-89BEC3530013}"/>
                </c:ext>
              </c:extLst>
            </c:dLbl>
            <c:dLbl>
              <c:idx val="13"/>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BC0-4F02-BC6C-89BEC3530013}"/>
                </c:ext>
              </c:extLst>
            </c:dLbl>
            <c:dLbl>
              <c:idx val="1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BC0-4F02-BC6C-89BEC3530013}"/>
                </c:ext>
              </c:extLst>
            </c:dLbl>
            <c:dLbl>
              <c:idx val="1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BC0-4F02-BC6C-89BEC3530013}"/>
                </c:ext>
              </c:extLst>
            </c:dLbl>
            <c:dLbl>
              <c:idx val="16"/>
              <c:tx>
                <c:rich>
                  <a:bodyPr/>
                  <a:lstStyle/>
                  <a:p>
                    <a:r>
                      <a:rPr lang="en-US"/>
                      <a:t>16.8%</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BC0-4F02-BC6C-89BEC3530013}"/>
                </c:ext>
              </c:extLst>
            </c:dLbl>
            <c:dLbl>
              <c:idx val="17"/>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BC0-4F02-BC6C-89BEC3530013}"/>
                </c:ext>
              </c:extLst>
            </c:dLbl>
            <c:dLbl>
              <c:idx val="1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BC0-4F02-BC6C-89BEC3530013}"/>
                </c:ext>
              </c:extLst>
            </c:dLbl>
            <c:dLbl>
              <c:idx val="19"/>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BC0-4F02-BC6C-89BEC3530013}"/>
                </c:ext>
              </c:extLst>
            </c:dLbl>
            <c:dLbl>
              <c:idx val="20"/>
              <c:tx>
                <c:rich>
                  <a:bodyPr/>
                  <a:lstStyle/>
                  <a:p>
                    <a:r>
                      <a:rPr lang="en-US"/>
                      <a:t>27.2%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BC0-4F02-BC6C-89BEC3530013}"/>
                </c:ext>
              </c:extLst>
            </c:dLbl>
            <c:dLbl>
              <c:idx val="2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BC0-4F02-BC6C-89BEC3530013}"/>
                </c:ext>
              </c:extLst>
            </c:dLbl>
            <c:dLbl>
              <c:idx val="2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BC0-4F02-BC6C-89BEC3530013}"/>
                </c:ext>
              </c:extLst>
            </c:dLbl>
            <c:dLbl>
              <c:idx val="23"/>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BC0-4F02-BC6C-89BEC3530013}"/>
                </c:ext>
              </c:extLst>
            </c:dLbl>
            <c:dLbl>
              <c:idx val="24"/>
              <c:tx>
                <c:rich>
                  <a:bodyPr/>
                  <a:lstStyle/>
                  <a:p>
                    <a:r>
                      <a:rPr lang="en-US"/>
                      <a:t>36.9%</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BC0-4F02-BC6C-89BEC3530013}"/>
                </c:ext>
              </c:extLst>
            </c:dLbl>
            <c:dLbl>
              <c:idx val="2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BC0-4F02-BC6C-89BEC3530013}"/>
                </c:ext>
              </c:extLst>
            </c:dLbl>
            <c:dLbl>
              <c:idx val="26"/>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BC0-4F02-BC6C-89BEC3530013}"/>
                </c:ext>
              </c:extLst>
            </c:dLbl>
            <c:dLbl>
              <c:idx val="27"/>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BC0-4F02-BC6C-89BEC3530013}"/>
                </c:ext>
              </c:extLst>
            </c:dLbl>
            <c:dLbl>
              <c:idx val="2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BC0-4F02-BC6C-89BEC3530013}"/>
                </c:ext>
              </c:extLst>
            </c:dLbl>
            <c:dLbl>
              <c:idx val="29"/>
              <c:tx>
                <c:rich>
                  <a:bodyPr/>
                  <a:lstStyle/>
                  <a:p>
                    <a:r>
                      <a:rPr lang="en-US"/>
                      <a:t>47.5%</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BC0-4F02-BC6C-89BEC3530013}"/>
                </c:ext>
              </c:extLst>
            </c:dLbl>
            <c:dLbl>
              <c:idx val="30"/>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BC0-4F02-BC6C-89BEC3530013}"/>
                </c:ext>
              </c:extLst>
            </c:dLbl>
            <c:dLbl>
              <c:idx val="3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BC0-4F02-BC6C-89BEC3530013}"/>
                </c:ext>
              </c:extLst>
            </c:dLbl>
            <c:dLbl>
              <c:idx val="3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BC0-4F02-BC6C-89BEC3530013}"/>
                </c:ext>
              </c:extLst>
            </c:dLbl>
            <c:dLbl>
              <c:idx val="33"/>
              <c:tx>
                <c:rich>
                  <a:bodyPr/>
                  <a:lstStyle/>
                  <a:p>
                    <a:r>
                      <a:rPr lang="en-US"/>
                      <a:t>57.1%</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BC0-4F02-BC6C-89BEC3530013}"/>
                </c:ext>
              </c:extLst>
            </c:dLbl>
            <c:dLbl>
              <c:idx val="3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BC0-4F02-BC6C-89BEC3530013}"/>
                </c:ext>
              </c:extLst>
            </c:dLbl>
            <c:dLbl>
              <c:idx val="3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BC0-4F02-BC6C-89BEC3530013}"/>
                </c:ext>
              </c:extLst>
            </c:dLbl>
            <c:dLbl>
              <c:idx val="36"/>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BC0-4F02-BC6C-89BEC3530013}"/>
                </c:ext>
              </c:extLst>
            </c:dLbl>
            <c:dLbl>
              <c:idx val="37"/>
              <c:tx>
                <c:rich>
                  <a:bodyPr/>
                  <a:lstStyle/>
                  <a:p>
                    <a:r>
                      <a:rPr lang="en-US"/>
                      <a:t>65.7%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BC0-4F02-BC6C-89BEC3530013}"/>
                </c:ext>
              </c:extLst>
            </c:dLbl>
            <c:dLbl>
              <c:idx val="3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BC0-4F02-BC6C-89BEC3530013}"/>
                </c:ext>
              </c:extLst>
            </c:dLbl>
            <c:dLbl>
              <c:idx val="39"/>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BC0-4F02-BC6C-89BEC3530013}"/>
                </c:ext>
              </c:extLst>
            </c:dLbl>
            <c:dLbl>
              <c:idx val="40"/>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BC0-4F02-BC6C-89BEC3530013}"/>
                </c:ext>
              </c:extLst>
            </c:dLbl>
            <c:dLbl>
              <c:idx val="4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BC0-4F02-BC6C-89BEC3530013}"/>
                </c:ext>
              </c:extLst>
            </c:dLbl>
            <c:dLbl>
              <c:idx val="42"/>
              <c:tx>
                <c:rich>
                  <a:bodyPr/>
                  <a:lstStyle/>
                  <a:p>
                    <a:r>
                      <a:rPr lang="en-US"/>
                      <a:t>76.9%</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BC0-4F02-BC6C-89BEC3530013}"/>
                </c:ext>
              </c:extLst>
            </c:dLbl>
            <c:dLbl>
              <c:idx val="43"/>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BC0-4F02-BC6C-89BEC3530013}"/>
                </c:ext>
              </c:extLst>
            </c:dLbl>
            <c:dLbl>
              <c:idx val="4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BC0-4F02-BC6C-89BEC3530013}"/>
                </c:ext>
              </c:extLst>
            </c:dLbl>
            <c:dLbl>
              <c:idx val="4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BC0-4F02-BC6C-89BEC3530013}"/>
                </c:ext>
              </c:extLst>
            </c:dLbl>
            <c:dLbl>
              <c:idx val="46"/>
              <c:tx>
                <c:rich>
                  <a:bodyPr/>
                  <a:lstStyle/>
                  <a:p>
                    <a:r>
                      <a:rPr lang="en-US"/>
                      <a:t>85.6%</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BC0-4F02-BC6C-89BEC3530013}"/>
                </c:ext>
              </c:extLst>
            </c:dLbl>
            <c:dLbl>
              <c:idx val="47"/>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BC0-4F02-BC6C-89BEC3530013}"/>
                </c:ext>
              </c:extLst>
            </c:dLbl>
            <c:dLbl>
              <c:idx val="4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BC0-4F02-BC6C-89BEC3530013}"/>
                </c:ext>
              </c:extLst>
            </c:dLbl>
            <c:dLbl>
              <c:idx val="49"/>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BC0-4F02-BC6C-89BEC3530013}"/>
                </c:ext>
              </c:extLst>
            </c:dLbl>
            <c:dLbl>
              <c:idx val="50"/>
              <c:tx>
                <c:rich>
                  <a:bodyPr/>
                  <a:lstStyle/>
                  <a:p>
                    <a:r>
                      <a:rPr lang="en-US"/>
                      <a:t>93.8%</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BC0-4F02-BC6C-89BEC3530013}"/>
                </c:ext>
              </c:extLst>
            </c:dLbl>
            <c:dLbl>
              <c:idx val="5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BC0-4F02-BC6C-89BEC3530013}"/>
                </c:ext>
              </c:extLst>
            </c:dLbl>
            <c:dLbl>
              <c:idx val="5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BC0-4F02-BC6C-89BEC3530013}"/>
                </c:ext>
              </c:extLst>
            </c:dLbl>
            <c:dLbl>
              <c:idx val="53"/>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BC0-4F02-BC6C-89BEC3530013}"/>
                </c:ext>
              </c:extLst>
            </c:dLbl>
            <c:dLbl>
              <c:idx val="5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BC0-4F02-BC6C-89BEC3530013}"/>
                </c:ext>
              </c:extLst>
            </c:dLbl>
            <c:dLbl>
              <c:idx val="55"/>
              <c:tx>
                <c:rich>
                  <a:bodyPr/>
                  <a:lstStyle/>
                  <a:p>
                    <a:r>
                      <a:rPr lang="en-US"/>
                      <a:t>99.4%</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BC0-4F02-BC6C-89BEC3530013}"/>
                </c:ext>
              </c:extLst>
            </c:dLbl>
            <c:dLbl>
              <c:idx val="56"/>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BC0-4F02-BC6C-89BEC3530013}"/>
                </c:ext>
              </c:extLst>
            </c:dLbl>
            <c:dLbl>
              <c:idx val="57"/>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BC0-4F02-BC6C-89BEC3530013}"/>
                </c:ext>
              </c:extLst>
            </c:dLbl>
            <c:dLbl>
              <c:idx val="58"/>
              <c:tx>
                <c:rich>
                  <a:bodyPr/>
                  <a:lstStyle/>
                  <a:p>
                    <a:r>
                      <a:rPr lang="en-US"/>
                      <a:t>100.0%</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BC0-4F02-BC6C-89BEC353001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33333"/>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'PDT ODS02 EARLY'!$I$4:$BO$4</c:f>
              <c:numCache>
                <c:formatCode>d\-mmm\-yy</c:formatCode>
                <c:ptCount val="59"/>
                <c:pt idx="0">
                  <c:v>46218</c:v>
                </c:pt>
                <c:pt idx="1">
                  <c:v>46220</c:v>
                </c:pt>
                <c:pt idx="2">
                  <c:v>46227</c:v>
                </c:pt>
                <c:pt idx="3">
                  <c:v>46234</c:v>
                </c:pt>
                <c:pt idx="4">
                  <c:v>46241</c:v>
                </c:pt>
                <c:pt idx="5">
                  <c:v>46248</c:v>
                </c:pt>
                <c:pt idx="6">
                  <c:v>46255</c:v>
                </c:pt>
                <c:pt idx="7">
                  <c:v>46262</c:v>
                </c:pt>
                <c:pt idx="8">
                  <c:v>46269</c:v>
                </c:pt>
                <c:pt idx="9">
                  <c:v>46276</c:v>
                </c:pt>
                <c:pt idx="10">
                  <c:v>46283</c:v>
                </c:pt>
                <c:pt idx="11">
                  <c:v>46290</c:v>
                </c:pt>
                <c:pt idx="12">
                  <c:v>46297</c:v>
                </c:pt>
                <c:pt idx="13">
                  <c:v>46304</c:v>
                </c:pt>
                <c:pt idx="14">
                  <c:v>46311</c:v>
                </c:pt>
                <c:pt idx="15">
                  <c:v>46318</c:v>
                </c:pt>
                <c:pt idx="16">
                  <c:v>46325</c:v>
                </c:pt>
                <c:pt idx="17">
                  <c:v>46332</c:v>
                </c:pt>
                <c:pt idx="18">
                  <c:v>46339</c:v>
                </c:pt>
                <c:pt idx="19">
                  <c:v>46346</c:v>
                </c:pt>
                <c:pt idx="20">
                  <c:v>46353</c:v>
                </c:pt>
                <c:pt idx="21">
                  <c:v>46360</c:v>
                </c:pt>
                <c:pt idx="22">
                  <c:v>46367</c:v>
                </c:pt>
                <c:pt idx="23">
                  <c:v>46374</c:v>
                </c:pt>
                <c:pt idx="24">
                  <c:v>46381</c:v>
                </c:pt>
                <c:pt idx="25">
                  <c:v>46388</c:v>
                </c:pt>
                <c:pt idx="26">
                  <c:v>46395</c:v>
                </c:pt>
                <c:pt idx="27">
                  <c:v>46402</c:v>
                </c:pt>
                <c:pt idx="28">
                  <c:v>46409</c:v>
                </c:pt>
                <c:pt idx="29">
                  <c:v>46416</c:v>
                </c:pt>
                <c:pt idx="30">
                  <c:v>46423</c:v>
                </c:pt>
                <c:pt idx="31">
                  <c:v>46430</c:v>
                </c:pt>
                <c:pt idx="32">
                  <c:v>46437</c:v>
                </c:pt>
                <c:pt idx="33">
                  <c:v>46444</c:v>
                </c:pt>
                <c:pt idx="34">
                  <c:v>46451</c:v>
                </c:pt>
                <c:pt idx="35">
                  <c:v>46458</c:v>
                </c:pt>
                <c:pt idx="36">
                  <c:v>46465</c:v>
                </c:pt>
                <c:pt idx="37">
                  <c:v>46472</c:v>
                </c:pt>
                <c:pt idx="38">
                  <c:v>46479</c:v>
                </c:pt>
                <c:pt idx="39">
                  <c:v>46486</c:v>
                </c:pt>
                <c:pt idx="40">
                  <c:v>46493</c:v>
                </c:pt>
                <c:pt idx="41">
                  <c:v>46500</c:v>
                </c:pt>
                <c:pt idx="42">
                  <c:v>46507</c:v>
                </c:pt>
                <c:pt idx="43">
                  <c:v>46514</c:v>
                </c:pt>
                <c:pt idx="44">
                  <c:v>46521</c:v>
                </c:pt>
                <c:pt idx="45">
                  <c:v>46528</c:v>
                </c:pt>
                <c:pt idx="46">
                  <c:v>46535</c:v>
                </c:pt>
                <c:pt idx="47">
                  <c:v>46542</c:v>
                </c:pt>
                <c:pt idx="48">
                  <c:v>46549</c:v>
                </c:pt>
                <c:pt idx="49">
                  <c:v>46556</c:v>
                </c:pt>
                <c:pt idx="50">
                  <c:v>46563</c:v>
                </c:pt>
                <c:pt idx="51">
                  <c:v>46570</c:v>
                </c:pt>
                <c:pt idx="52">
                  <c:v>46577</c:v>
                </c:pt>
                <c:pt idx="53">
                  <c:v>46584</c:v>
                </c:pt>
                <c:pt idx="54">
                  <c:v>46591</c:v>
                </c:pt>
                <c:pt idx="55">
                  <c:v>46598</c:v>
                </c:pt>
                <c:pt idx="56">
                  <c:v>46605</c:v>
                </c:pt>
                <c:pt idx="57">
                  <c:v>46612</c:v>
                </c:pt>
                <c:pt idx="58">
                  <c:v>46619</c:v>
                </c:pt>
              </c:numCache>
            </c:numRef>
          </c:cat>
          <c:val>
            <c:numRef>
              <c:f>'PDT ODS02 EARLY'!$I$5:$BO$5</c:f>
              <c:numCache>
                <c:formatCode>_("$"* #,##0.00_);_("$"* \(#,##0.00\);_("$"* "-"??_);_(@_)</c:formatCode>
                <c:ptCount val="59"/>
                <c:pt idx="0">
                  <c:v>0</c:v>
                </c:pt>
                <c:pt idx="1">
                  <c:v>0</c:v>
                </c:pt>
                <c:pt idx="2">
                  <c:v>0</c:v>
                </c:pt>
                <c:pt idx="3">
                  <c:v>0</c:v>
                </c:pt>
                <c:pt idx="4">
                  <c:v>16654356.176823534</c:v>
                </c:pt>
                <c:pt idx="5">
                  <c:v>271010931.03667957</c:v>
                </c:pt>
                <c:pt idx="6">
                  <c:v>857755801.00676274</c:v>
                </c:pt>
                <c:pt idx="7">
                  <c:v>1734292470.8895159</c:v>
                </c:pt>
                <c:pt idx="8">
                  <c:v>2919897957.5790396</c:v>
                </c:pt>
                <c:pt idx="9">
                  <c:v>4659324440.2431402</c:v>
                </c:pt>
                <c:pt idx="10">
                  <c:v>6528527657.8470306</c:v>
                </c:pt>
                <c:pt idx="11">
                  <c:v>9460433927.6551762</c:v>
                </c:pt>
                <c:pt idx="12">
                  <c:v>12685135970.751335</c:v>
                </c:pt>
                <c:pt idx="13">
                  <c:v>18300564811.99876</c:v>
                </c:pt>
                <c:pt idx="14">
                  <c:v>22438720319.076103</c:v>
                </c:pt>
                <c:pt idx="15">
                  <c:v>27214005649.989513</c:v>
                </c:pt>
                <c:pt idx="16">
                  <c:v>34004808131.150944</c:v>
                </c:pt>
                <c:pt idx="17">
                  <c:v>39828617180.844292</c:v>
                </c:pt>
                <c:pt idx="18">
                  <c:v>45373504019.070175</c:v>
                </c:pt>
                <c:pt idx="19">
                  <c:v>49218235572.03215</c:v>
                </c:pt>
                <c:pt idx="20">
                  <c:v>53899812030.034897</c:v>
                </c:pt>
                <c:pt idx="21">
                  <c:v>58885985918.490494</c:v>
                </c:pt>
                <c:pt idx="22">
                  <c:v>63743535227.336578</c:v>
                </c:pt>
                <c:pt idx="23">
                  <c:v>68574194922.971703</c:v>
                </c:pt>
                <c:pt idx="24">
                  <c:v>73074627475.725388</c:v>
                </c:pt>
                <c:pt idx="25">
                  <c:v>76758727489.830688</c:v>
                </c:pt>
                <c:pt idx="26">
                  <c:v>81147921011.692322</c:v>
                </c:pt>
                <c:pt idx="27">
                  <c:v>85346061976.517624</c:v>
                </c:pt>
                <c:pt idx="28">
                  <c:v>89676160367.531601</c:v>
                </c:pt>
                <c:pt idx="29">
                  <c:v>93883994942.031281</c:v>
                </c:pt>
                <c:pt idx="30">
                  <c:v>98803919189.351822</c:v>
                </c:pt>
                <c:pt idx="31">
                  <c:v>103463664350.74728</c:v>
                </c:pt>
                <c:pt idx="32">
                  <c:v>108109911795.66893</c:v>
                </c:pt>
                <c:pt idx="33">
                  <c:v>112987402215.41731</c:v>
                </c:pt>
                <c:pt idx="34">
                  <c:v>117169137102.27174</c:v>
                </c:pt>
                <c:pt idx="35">
                  <c:v>121537429765.31883</c:v>
                </c:pt>
                <c:pt idx="36">
                  <c:v>126103936137.37434</c:v>
                </c:pt>
                <c:pt idx="37">
                  <c:v>129942112602.35536</c:v>
                </c:pt>
                <c:pt idx="38">
                  <c:v>133160919835.69412</c:v>
                </c:pt>
                <c:pt idx="39">
                  <c:v>137928419589.45264</c:v>
                </c:pt>
                <c:pt idx="40">
                  <c:v>142782428653.27118</c:v>
                </c:pt>
                <c:pt idx="41">
                  <c:v>147251572944.74316</c:v>
                </c:pt>
                <c:pt idx="42">
                  <c:v>152046551548.88785</c:v>
                </c:pt>
                <c:pt idx="43">
                  <c:v>156267662784.77692</c:v>
                </c:pt>
                <c:pt idx="44">
                  <c:v>160352877516.46063</c:v>
                </c:pt>
                <c:pt idx="45">
                  <c:v>164991863356.83594</c:v>
                </c:pt>
                <c:pt idx="46">
                  <c:v>169576943904.22012</c:v>
                </c:pt>
                <c:pt idx="47">
                  <c:v>175238451821.82361</c:v>
                </c:pt>
                <c:pt idx="48">
                  <c:v>179483035426.56552</c:v>
                </c:pt>
                <c:pt idx="49">
                  <c:v>185038121891.75769</c:v>
                </c:pt>
                <c:pt idx="50">
                  <c:v>190160189003.19876</c:v>
                </c:pt>
                <c:pt idx="51">
                  <c:v>194520493939.49057</c:v>
                </c:pt>
                <c:pt idx="52">
                  <c:v>198312910705.26382</c:v>
                </c:pt>
                <c:pt idx="53">
                  <c:v>201588295060.4248</c:v>
                </c:pt>
                <c:pt idx="54">
                  <c:v>204040281117.1188</c:v>
                </c:pt>
                <c:pt idx="55">
                  <c:v>206603444631.44479</c:v>
                </c:pt>
                <c:pt idx="56">
                  <c:v>208429775998.71332</c:v>
                </c:pt>
                <c:pt idx="57">
                  <c:v>208446097133.00787</c:v>
                </c:pt>
                <c:pt idx="58">
                  <c:v>208446097133.00787</c:v>
                </c:pt>
              </c:numCache>
            </c:numRef>
          </c:val>
          <c:smooth val="0"/>
          <c:extLst>
            <c:ext xmlns:c16="http://schemas.microsoft.com/office/drawing/2014/chart" uri="{C3380CC4-5D6E-409C-BE32-E72D297353CC}">
              <c16:uniqueId val="{00000007-7428-48AB-93E8-23435C98D64B}"/>
            </c:ext>
          </c:extLst>
        </c:ser>
        <c:dLbls>
          <c:showLegendKey val="0"/>
          <c:showVal val="0"/>
          <c:showCatName val="0"/>
          <c:showSerName val="0"/>
          <c:showPercent val="0"/>
          <c:showBubbleSize val="0"/>
        </c:dLbls>
        <c:smooth val="0"/>
        <c:axId val="1723891744"/>
        <c:axId val="1681657232"/>
      </c:lineChart>
      <c:dateAx>
        <c:axId val="1723891744"/>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1681657232"/>
        <c:crosses val="autoZero"/>
        <c:auto val="1"/>
        <c:lblOffset val="100"/>
        <c:baseTimeUnit val="days"/>
        <c:majorUnit val="7"/>
        <c:majorTimeUnit val="days"/>
        <c:minorUnit val="7"/>
        <c:minorTimeUnit val="days"/>
      </c:dateAx>
      <c:valAx>
        <c:axId val="1681657232"/>
        <c:scaling>
          <c:orientation val="minMax"/>
          <c:max val="220000000000.00003"/>
          <c:min val="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1723891744"/>
        <c:crosses val="autoZero"/>
        <c:crossBetween val="between"/>
        <c:majorUnit val="20000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800" b="1" i="0" baseline="0">
                <a:effectLst/>
              </a:rPr>
              <a:t>Curva S de avance físico ODS02 Linea Base</a:t>
            </a:r>
            <a:endParaRPr lang="es-CO">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5.918984849757606E-2"/>
          <c:y val="0.10809725440714363"/>
          <c:w val="0.91510091235207325"/>
          <c:h val="0.72340560280504229"/>
        </c:manualLayout>
      </c:layout>
      <c:lineChart>
        <c:grouping val="standard"/>
        <c:varyColors val="0"/>
        <c:ser>
          <c:idx val="0"/>
          <c:order val="0"/>
          <c:tx>
            <c:v>EARLY</c:v>
          </c:tx>
          <c:spPr>
            <a:ln w="28575" cap="rnd">
              <a:solidFill>
                <a:srgbClr val="004237"/>
              </a:solidFill>
              <a:prstDash val="solid"/>
              <a:round/>
            </a:ln>
            <a:effectLst/>
          </c:spPr>
          <c:marker>
            <c:symbol val="none"/>
          </c:marker>
          <c:dLbls>
            <c:dLbl>
              <c:idx val="0"/>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4B8-417A-B6BC-D968DA036A31}"/>
                </c:ext>
              </c:extLst>
            </c:dLbl>
            <c:dLbl>
              <c:idx val="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4B8-417A-B6BC-D968DA036A31}"/>
                </c:ext>
              </c:extLst>
            </c:dLbl>
            <c:dLbl>
              <c:idx val="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4B8-417A-B6BC-D968DA036A31}"/>
                </c:ext>
              </c:extLst>
            </c:dLbl>
            <c:dLbl>
              <c:idx val="3"/>
              <c:tx>
                <c:rich>
                  <a:bodyPr/>
                  <a:lstStyle/>
                  <a:p>
                    <a:r>
                      <a:rPr lang="en-US"/>
                      <a:t>0.0%</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4B8-417A-B6BC-D968DA036A31}"/>
                </c:ext>
              </c:extLst>
            </c:dLbl>
            <c:dLbl>
              <c:idx val="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4B8-417A-B6BC-D968DA036A31}"/>
                </c:ext>
              </c:extLst>
            </c:dLbl>
            <c:dLbl>
              <c:idx val="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4B8-417A-B6BC-D968DA036A31}"/>
                </c:ext>
              </c:extLst>
            </c:dLbl>
            <c:dLbl>
              <c:idx val="6"/>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4B8-417A-B6BC-D968DA036A31}"/>
                </c:ext>
              </c:extLst>
            </c:dLbl>
            <c:dLbl>
              <c:idx val="7"/>
              <c:tx>
                <c:rich>
                  <a:bodyPr/>
                  <a:lstStyle/>
                  <a:p>
                    <a:r>
                      <a:rPr lang="en-US"/>
                      <a:t>0.4%</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4B8-417A-B6BC-D968DA036A31}"/>
                </c:ext>
              </c:extLst>
            </c:dLbl>
            <c:dLbl>
              <c:idx val="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4B8-417A-B6BC-D968DA036A31}"/>
                </c:ext>
              </c:extLst>
            </c:dLbl>
            <c:dLbl>
              <c:idx val="9"/>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4B8-417A-B6BC-D968DA036A31}"/>
                </c:ext>
              </c:extLst>
            </c:dLbl>
            <c:dLbl>
              <c:idx val="10"/>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4B8-417A-B6BC-D968DA036A31}"/>
                </c:ext>
              </c:extLst>
            </c:dLbl>
            <c:dLbl>
              <c:idx val="11"/>
              <c:tx>
                <c:rich>
                  <a:bodyPr/>
                  <a:lstStyle/>
                  <a:p>
                    <a:r>
                      <a:rPr lang="en-US"/>
                      <a:t>3.7%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4B8-417A-B6BC-D968DA036A31}"/>
                </c:ext>
              </c:extLst>
            </c:dLbl>
            <c:dLbl>
              <c:idx val="1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4B8-417A-B6BC-D968DA036A31}"/>
                </c:ext>
              </c:extLst>
            </c:dLbl>
            <c:dLbl>
              <c:idx val="13"/>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4B8-417A-B6BC-D968DA036A31}"/>
                </c:ext>
              </c:extLst>
            </c:dLbl>
            <c:dLbl>
              <c:idx val="1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4B8-417A-B6BC-D968DA036A31}"/>
                </c:ext>
              </c:extLst>
            </c:dLbl>
            <c:dLbl>
              <c:idx val="1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4B8-417A-B6BC-D968DA036A31}"/>
                </c:ext>
              </c:extLst>
            </c:dLbl>
            <c:dLbl>
              <c:idx val="16"/>
              <c:tx>
                <c:rich>
                  <a:bodyPr/>
                  <a:lstStyle/>
                  <a:p>
                    <a:r>
                      <a:rPr lang="en-US"/>
                      <a:t>16.8%</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4B8-417A-B6BC-D968DA036A31}"/>
                </c:ext>
              </c:extLst>
            </c:dLbl>
            <c:dLbl>
              <c:idx val="17"/>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4B8-417A-B6BC-D968DA036A31}"/>
                </c:ext>
              </c:extLst>
            </c:dLbl>
            <c:dLbl>
              <c:idx val="1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4B8-417A-B6BC-D968DA036A31}"/>
                </c:ext>
              </c:extLst>
            </c:dLbl>
            <c:dLbl>
              <c:idx val="19"/>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4B8-417A-B6BC-D968DA036A31}"/>
                </c:ext>
              </c:extLst>
            </c:dLbl>
            <c:dLbl>
              <c:idx val="20"/>
              <c:tx>
                <c:rich>
                  <a:bodyPr/>
                  <a:lstStyle/>
                  <a:p>
                    <a:r>
                      <a:rPr lang="en-US"/>
                      <a:t>27.2%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4B8-417A-B6BC-D968DA036A31}"/>
                </c:ext>
              </c:extLst>
            </c:dLbl>
            <c:dLbl>
              <c:idx val="2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4B8-417A-B6BC-D968DA036A31}"/>
                </c:ext>
              </c:extLst>
            </c:dLbl>
            <c:dLbl>
              <c:idx val="2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4B8-417A-B6BC-D968DA036A31}"/>
                </c:ext>
              </c:extLst>
            </c:dLbl>
            <c:dLbl>
              <c:idx val="23"/>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4B8-417A-B6BC-D968DA036A31}"/>
                </c:ext>
              </c:extLst>
            </c:dLbl>
            <c:dLbl>
              <c:idx val="24"/>
              <c:tx>
                <c:rich>
                  <a:bodyPr/>
                  <a:lstStyle/>
                  <a:p>
                    <a:r>
                      <a:rPr lang="en-US"/>
                      <a:t>36.9%</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4B8-417A-B6BC-D968DA036A31}"/>
                </c:ext>
              </c:extLst>
            </c:dLbl>
            <c:dLbl>
              <c:idx val="2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4B8-417A-B6BC-D968DA036A31}"/>
                </c:ext>
              </c:extLst>
            </c:dLbl>
            <c:dLbl>
              <c:idx val="26"/>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4B8-417A-B6BC-D968DA036A31}"/>
                </c:ext>
              </c:extLst>
            </c:dLbl>
            <c:dLbl>
              <c:idx val="27"/>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4B8-417A-B6BC-D968DA036A31}"/>
                </c:ext>
              </c:extLst>
            </c:dLbl>
            <c:dLbl>
              <c:idx val="2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4B8-417A-B6BC-D968DA036A31}"/>
                </c:ext>
              </c:extLst>
            </c:dLbl>
            <c:dLbl>
              <c:idx val="29"/>
              <c:tx>
                <c:rich>
                  <a:bodyPr/>
                  <a:lstStyle/>
                  <a:p>
                    <a:r>
                      <a:rPr lang="en-US"/>
                      <a:t>47.5%</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4B8-417A-B6BC-D968DA036A31}"/>
                </c:ext>
              </c:extLst>
            </c:dLbl>
            <c:dLbl>
              <c:idx val="30"/>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4B8-417A-B6BC-D968DA036A31}"/>
                </c:ext>
              </c:extLst>
            </c:dLbl>
            <c:dLbl>
              <c:idx val="3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4B8-417A-B6BC-D968DA036A31}"/>
                </c:ext>
              </c:extLst>
            </c:dLbl>
            <c:dLbl>
              <c:idx val="3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4B8-417A-B6BC-D968DA036A31}"/>
                </c:ext>
              </c:extLst>
            </c:dLbl>
            <c:dLbl>
              <c:idx val="33"/>
              <c:tx>
                <c:rich>
                  <a:bodyPr/>
                  <a:lstStyle/>
                  <a:p>
                    <a:r>
                      <a:rPr lang="en-US"/>
                      <a:t>57.1%</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4B8-417A-B6BC-D968DA036A31}"/>
                </c:ext>
              </c:extLst>
            </c:dLbl>
            <c:dLbl>
              <c:idx val="3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4B8-417A-B6BC-D968DA036A31}"/>
                </c:ext>
              </c:extLst>
            </c:dLbl>
            <c:dLbl>
              <c:idx val="3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4B8-417A-B6BC-D968DA036A31}"/>
                </c:ext>
              </c:extLst>
            </c:dLbl>
            <c:dLbl>
              <c:idx val="36"/>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4B8-417A-B6BC-D968DA036A31}"/>
                </c:ext>
              </c:extLst>
            </c:dLbl>
            <c:dLbl>
              <c:idx val="37"/>
              <c:tx>
                <c:rich>
                  <a:bodyPr/>
                  <a:lstStyle/>
                  <a:p>
                    <a:r>
                      <a:rPr lang="en-US"/>
                      <a:t>65.7%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4B8-417A-B6BC-D968DA036A31}"/>
                </c:ext>
              </c:extLst>
            </c:dLbl>
            <c:dLbl>
              <c:idx val="3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4B8-417A-B6BC-D968DA036A31}"/>
                </c:ext>
              </c:extLst>
            </c:dLbl>
            <c:dLbl>
              <c:idx val="39"/>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4B8-417A-B6BC-D968DA036A31}"/>
                </c:ext>
              </c:extLst>
            </c:dLbl>
            <c:dLbl>
              <c:idx val="40"/>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4B8-417A-B6BC-D968DA036A31}"/>
                </c:ext>
              </c:extLst>
            </c:dLbl>
            <c:dLbl>
              <c:idx val="4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4B8-417A-B6BC-D968DA036A31}"/>
                </c:ext>
              </c:extLst>
            </c:dLbl>
            <c:dLbl>
              <c:idx val="42"/>
              <c:tx>
                <c:rich>
                  <a:bodyPr/>
                  <a:lstStyle/>
                  <a:p>
                    <a:r>
                      <a:rPr lang="en-US"/>
                      <a:t>76.9%</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4B8-417A-B6BC-D968DA036A31}"/>
                </c:ext>
              </c:extLst>
            </c:dLbl>
            <c:dLbl>
              <c:idx val="43"/>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4B8-417A-B6BC-D968DA036A31}"/>
                </c:ext>
              </c:extLst>
            </c:dLbl>
            <c:dLbl>
              <c:idx val="4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4B8-417A-B6BC-D968DA036A31}"/>
                </c:ext>
              </c:extLst>
            </c:dLbl>
            <c:dLbl>
              <c:idx val="45"/>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4B8-417A-B6BC-D968DA036A31}"/>
                </c:ext>
              </c:extLst>
            </c:dLbl>
            <c:dLbl>
              <c:idx val="46"/>
              <c:tx>
                <c:rich>
                  <a:bodyPr/>
                  <a:lstStyle/>
                  <a:p>
                    <a:r>
                      <a:rPr lang="en-US"/>
                      <a:t>85.6%</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4B8-417A-B6BC-D968DA036A31}"/>
                </c:ext>
              </c:extLst>
            </c:dLbl>
            <c:dLbl>
              <c:idx val="47"/>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4B8-417A-B6BC-D968DA036A31}"/>
                </c:ext>
              </c:extLst>
            </c:dLbl>
            <c:dLbl>
              <c:idx val="48"/>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4B8-417A-B6BC-D968DA036A31}"/>
                </c:ext>
              </c:extLst>
            </c:dLbl>
            <c:dLbl>
              <c:idx val="49"/>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4B8-417A-B6BC-D968DA036A31}"/>
                </c:ext>
              </c:extLst>
            </c:dLbl>
            <c:dLbl>
              <c:idx val="50"/>
              <c:tx>
                <c:rich>
                  <a:bodyPr/>
                  <a:lstStyle/>
                  <a:p>
                    <a:r>
                      <a:rPr lang="en-US"/>
                      <a:t>93.8%</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4B8-417A-B6BC-D968DA036A31}"/>
                </c:ext>
              </c:extLst>
            </c:dLbl>
            <c:dLbl>
              <c:idx val="51"/>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4B8-417A-B6BC-D968DA036A31}"/>
                </c:ext>
              </c:extLst>
            </c:dLbl>
            <c:dLbl>
              <c:idx val="52"/>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4B8-417A-B6BC-D968DA036A31}"/>
                </c:ext>
              </c:extLst>
            </c:dLbl>
            <c:dLbl>
              <c:idx val="53"/>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4B8-417A-B6BC-D968DA036A31}"/>
                </c:ext>
              </c:extLst>
            </c:dLbl>
            <c:dLbl>
              <c:idx val="54"/>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4B8-417A-B6BC-D968DA036A31}"/>
                </c:ext>
              </c:extLst>
            </c:dLbl>
            <c:dLbl>
              <c:idx val="55"/>
              <c:tx>
                <c:rich>
                  <a:bodyPr/>
                  <a:lstStyle/>
                  <a:p>
                    <a:r>
                      <a:rPr lang="en-US"/>
                      <a:t>99.4%</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4B8-417A-B6BC-D968DA036A31}"/>
                </c:ext>
              </c:extLst>
            </c:dLbl>
            <c:dLbl>
              <c:idx val="56"/>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4B8-417A-B6BC-D968DA036A31}"/>
                </c:ext>
              </c:extLst>
            </c:dLbl>
            <c:dLbl>
              <c:idx val="57"/>
              <c:tx>
                <c:rich>
                  <a:bodyPr/>
                  <a:lstStyle/>
                  <a:p>
                    <a:r>
                      <a:rPr lang="en-US"/>
                      <a:t> </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4B8-417A-B6BC-D968DA036A31}"/>
                </c:ext>
              </c:extLst>
            </c:dLbl>
            <c:dLbl>
              <c:idx val="58"/>
              <c:tx>
                <c:rich>
                  <a:bodyPr/>
                  <a:lstStyle/>
                  <a:p>
                    <a:r>
                      <a:rPr lang="en-US"/>
                      <a:t>100.0%</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4B8-417A-B6BC-D968DA036A31}"/>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33333"/>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'PDT ODS02 LATE'!$I$4:$BO$4</c:f>
              <c:numCache>
                <c:formatCode>d\-mmm\-yy</c:formatCode>
                <c:ptCount val="59"/>
                <c:pt idx="0">
                  <c:v>46218</c:v>
                </c:pt>
                <c:pt idx="1">
                  <c:v>46220</c:v>
                </c:pt>
                <c:pt idx="2">
                  <c:v>46227</c:v>
                </c:pt>
                <c:pt idx="3">
                  <c:v>46234</c:v>
                </c:pt>
                <c:pt idx="4">
                  <c:v>46241</c:v>
                </c:pt>
                <c:pt idx="5">
                  <c:v>46248</c:v>
                </c:pt>
                <c:pt idx="6">
                  <c:v>46255</c:v>
                </c:pt>
                <c:pt idx="7">
                  <c:v>46262</c:v>
                </c:pt>
                <c:pt idx="8">
                  <c:v>46269</c:v>
                </c:pt>
                <c:pt idx="9">
                  <c:v>46276</c:v>
                </c:pt>
                <c:pt idx="10">
                  <c:v>46283</c:v>
                </c:pt>
                <c:pt idx="11">
                  <c:v>46290</c:v>
                </c:pt>
                <c:pt idx="12">
                  <c:v>46297</c:v>
                </c:pt>
                <c:pt idx="13">
                  <c:v>46304</c:v>
                </c:pt>
                <c:pt idx="14">
                  <c:v>46311</c:v>
                </c:pt>
                <c:pt idx="15">
                  <c:v>46318</c:v>
                </c:pt>
                <c:pt idx="16">
                  <c:v>46325</c:v>
                </c:pt>
                <c:pt idx="17">
                  <c:v>46332</c:v>
                </c:pt>
                <c:pt idx="18">
                  <c:v>46339</c:v>
                </c:pt>
                <c:pt idx="19">
                  <c:v>46346</c:v>
                </c:pt>
                <c:pt idx="20">
                  <c:v>46353</c:v>
                </c:pt>
                <c:pt idx="21">
                  <c:v>46360</c:v>
                </c:pt>
                <c:pt idx="22">
                  <c:v>46367</c:v>
                </c:pt>
                <c:pt idx="23">
                  <c:v>46374</c:v>
                </c:pt>
                <c:pt idx="24">
                  <c:v>46381</c:v>
                </c:pt>
                <c:pt idx="25">
                  <c:v>46388</c:v>
                </c:pt>
                <c:pt idx="26">
                  <c:v>46395</c:v>
                </c:pt>
                <c:pt idx="27">
                  <c:v>46402</c:v>
                </c:pt>
                <c:pt idx="28">
                  <c:v>46409</c:v>
                </c:pt>
                <c:pt idx="29">
                  <c:v>46416</c:v>
                </c:pt>
                <c:pt idx="30">
                  <c:v>46423</c:v>
                </c:pt>
                <c:pt idx="31">
                  <c:v>46430</c:v>
                </c:pt>
                <c:pt idx="32">
                  <c:v>46437</c:v>
                </c:pt>
                <c:pt idx="33">
                  <c:v>46444</c:v>
                </c:pt>
                <c:pt idx="34">
                  <c:v>46451</c:v>
                </c:pt>
                <c:pt idx="35">
                  <c:v>46458</c:v>
                </c:pt>
                <c:pt idx="36">
                  <c:v>46465</c:v>
                </c:pt>
                <c:pt idx="37">
                  <c:v>46472</c:v>
                </c:pt>
                <c:pt idx="38">
                  <c:v>46479</c:v>
                </c:pt>
                <c:pt idx="39">
                  <c:v>46486</c:v>
                </c:pt>
                <c:pt idx="40">
                  <c:v>46493</c:v>
                </c:pt>
                <c:pt idx="41">
                  <c:v>46500</c:v>
                </c:pt>
                <c:pt idx="42">
                  <c:v>46507</c:v>
                </c:pt>
                <c:pt idx="43">
                  <c:v>46514</c:v>
                </c:pt>
                <c:pt idx="44">
                  <c:v>46521</c:v>
                </c:pt>
                <c:pt idx="45">
                  <c:v>46528</c:v>
                </c:pt>
                <c:pt idx="46">
                  <c:v>46535</c:v>
                </c:pt>
                <c:pt idx="47">
                  <c:v>46542</c:v>
                </c:pt>
                <c:pt idx="48">
                  <c:v>46549</c:v>
                </c:pt>
                <c:pt idx="49">
                  <c:v>46556</c:v>
                </c:pt>
                <c:pt idx="50">
                  <c:v>46563</c:v>
                </c:pt>
                <c:pt idx="51">
                  <c:v>46570</c:v>
                </c:pt>
                <c:pt idx="52">
                  <c:v>46577</c:v>
                </c:pt>
                <c:pt idx="53">
                  <c:v>46584</c:v>
                </c:pt>
                <c:pt idx="54">
                  <c:v>46591</c:v>
                </c:pt>
                <c:pt idx="55">
                  <c:v>46598</c:v>
                </c:pt>
                <c:pt idx="56">
                  <c:v>46605</c:v>
                </c:pt>
                <c:pt idx="57">
                  <c:v>46612</c:v>
                </c:pt>
                <c:pt idx="58">
                  <c:v>46619</c:v>
                </c:pt>
              </c:numCache>
            </c:numRef>
          </c:cat>
          <c:val>
            <c:numRef>
              <c:f>'PDT ODS02 EARLY'!$I$7:$BO$7</c:f>
              <c:numCache>
                <c:formatCode>0.00%</c:formatCode>
                <c:ptCount val="59"/>
                <c:pt idx="0">
                  <c:v>0</c:v>
                </c:pt>
                <c:pt idx="1">
                  <c:v>0</c:v>
                </c:pt>
                <c:pt idx="2">
                  <c:v>0</c:v>
                </c:pt>
                <c:pt idx="3">
                  <c:v>0</c:v>
                </c:pt>
                <c:pt idx="4">
                  <c:v>7.989766374083993E-5</c:v>
                </c:pt>
                <c:pt idx="5">
                  <c:v>1.3001487423568759E-3</c:v>
                </c:pt>
                <c:pt idx="6">
                  <c:v>4.1150005339722654E-3</c:v>
                </c:pt>
                <c:pt idx="7">
                  <c:v>8.320100470784424E-3</c:v>
                </c:pt>
                <c:pt idx="8">
                  <c:v>1.4007928177786282E-2</c:v>
                </c:pt>
                <c:pt idx="9">
                  <c:v>2.2352658573741763E-2</c:v>
                </c:pt>
                <c:pt idx="10">
                  <c:v>3.1319980309735526E-2</c:v>
                </c:pt>
                <c:pt idx="11">
                  <c:v>4.5385517204567939E-2</c:v>
                </c:pt>
                <c:pt idx="12">
                  <c:v>6.0855713516463857E-2</c:v>
                </c:pt>
                <c:pt idx="13">
                  <c:v>8.7795190525065556E-2</c:v>
                </c:pt>
                <c:pt idx="14">
                  <c:v>0.1076475915246238</c:v>
                </c:pt>
                <c:pt idx="15">
                  <c:v>0.13055656126113238</c:v>
                </c:pt>
                <c:pt idx="16">
                  <c:v>0.16313477968096812</c:v>
                </c:pt>
                <c:pt idx="17">
                  <c:v>0.19107394059496313</c:v>
                </c:pt>
                <c:pt idx="18">
                  <c:v>0.2176749991635375</c:v>
                </c:pt>
                <c:pt idx="19">
                  <c:v>0.23611972710924076</c:v>
                </c:pt>
                <c:pt idx="20">
                  <c:v>0.25857913758702711</c:v>
                </c:pt>
                <c:pt idx="21">
                  <c:v>0.28249982479123009</c:v>
                </c:pt>
                <c:pt idx="22">
                  <c:v>0.30580344800921011</c:v>
                </c:pt>
                <c:pt idx="23">
                  <c:v>0.32897807090729542</c:v>
                </c:pt>
                <c:pt idx="24">
                  <c:v>0.35056846101127509</c:v>
                </c:pt>
                <c:pt idx="25">
                  <c:v>0.36824257467795846</c:v>
                </c:pt>
                <c:pt idx="26">
                  <c:v>0.38929930628498355</c:v>
                </c:pt>
                <c:pt idx="27">
                  <c:v>0.40943948171914624</c:v>
                </c:pt>
                <c:pt idx="28">
                  <c:v>0.43021271014880103</c:v>
                </c:pt>
                <c:pt idx="29">
                  <c:v>0.45039938973827154</c:v>
                </c:pt>
                <c:pt idx="30">
                  <c:v>0.47400225069364438</c:v>
                </c:pt>
                <c:pt idx="31">
                  <c:v>0.49635692763644229</c:v>
                </c:pt>
                <c:pt idx="32">
                  <c:v>0.51864685058931437</c:v>
                </c:pt>
                <c:pt idx="33">
                  <c:v>0.54204613935909207</c:v>
                </c:pt>
                <c:pt idx="34">
                  <c:v>0.56210760822020533</c:v>
                </c:pt>
                <c:pt idx="35">
                  <c:v>0.58306406997760496</c:v>
                </c:pt>
                <c:pt idx="36">
                  <c:v>0.60497144284216697</c:v>
                </c:pt>
                <c:pt idx="37">
                  <c:v>0.62338472338697803</c:v>
                </c:pt>
                <c:pt idx="38">
                  <c:v>0.63882663991892852</c:v>
                </c:pt>
                <c:pt idx="39">
                  <c:v>0.66169825910168734</c:v>
                </c:pt>
                <c:pt idx="40">
                  <c:v>0.68498489833639198</c:v>
                </c:pt>
                <c:pt idx="41">
                  <c:v>0.70642518603158566</c:v>
                </c:pt>
                <c:pt idx="42">
                  <c:v>0.72942863234262423</c:v>
                </c:pt>
                <c:pt idx="43">
                  <c:v>0.74967900543162291</c:v>
                </c:pt>
                <c:pt idx="44">
                  <c:v>0.76927742817914491</c:v>
                </c:pt>
                <c:pt idx="45">
                  <c:v>0.79153251428620308</c:v>
                </c:pt>
                <c:pt idx="46">
                  <c:v>0.81352899496129316</c:v>
                </c:pt>
                <c:pt idx="47">
                  <c:v>0.84068953188413575</c:v>
                </c:pt>
                <c:pt idx="48">
                  <c:v>0.86105251139357442</c:v>
                </c:pt>
                <c:pt idx="49">
                  <c:v>0.88770250168649656</c:v>
                </c:pt>
                <c:pt idx="50">
                  <c:v>0.91227512349084117</c:v>
                </c:pt>
                <c:pt idx="51">
                  <c:v>0.93319326490132548</c:v>
                </c:pt>
                <c:pt idx="52">
                  <c:v>0.95138701771288969</c:v>
                </c:pt>
                <c:pt idx="53">
                  <c:v>0.96710035751733314</c:v>
                </c:pt>
                <c:pt idx="54">
                  <c:v>0.97886352358481477</c:v>
                </c:pt>
                <c:pt idx="55">
                  <c:v>0.99116005275748842</c:v>
                </c:pt>
                <c:pt idx="56">
                  <c:v>0.99992170093602528</c:v>
                </c:pt>
                <c:pt idx="57">
                  <c:v>0.99999999999999933</c:v>
                </c:pt>
                <c:pt idx="58">
                  <c:v>0.99999999999999933</c:v>
                </c:pt>
              </c:numCache>
            </c:numRef>
          </c:val>
          <c:smooth val="0"/>
          <c:extLst>
            <c:ext xmlns:c16="http://schemas.microsoft.com/office/drawing/2014/chart" uri="{C3380CC4-5D6E-409C-BE32-E72D297353CC}">
              <c16:uniqueId val="{0000000E-A7B0-445C-9CBB-102A8EF80FC4}"/>
            </c:ext>
          </c:extLst>
        </c:ser>
        <c:ser>
          <c:idx val="1"/>
          <c:order val="1"/>
          <c:tx>
            <c:v>LATE</c:v>
          </c:tx>
          <c:spPr>
            <a:ln w="28575" cap="rnd">
              <a:solidFill>
                <a:srgbClr val="FFCD00"/>
              </a:solidFill>
              <a:prstDash val="solid"/>
              <a:round/>
            </a:ln>
            <a:effectLst/>
          </c:spPr>
          <c:marker>
            <c:symbol val="none"/>
          </c:marker>
          <c:dLbls>
            <c:dLbl>
              <c:idx val="0"/>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4B8-417A-B6BC-D968DA036A31}"/>
                </c:ext>
              </c:extLst>
            </c:dLbl>
            <c:dLbl>
              <c:idx val="1"/>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4B8-417A-B6BC-D968DA036A31}"/>
                </c:ext>
              </c:extLst>
            </c:dLbl>
            <c:dLbl>
              <c:idx val="2"/>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4B8-417A-B6BC-D968DA036A31}"/>
                </c:ext>
              </c:extLst>
            </c:dLbl>
            <c:dLbl>
              <c:idx val="3"/>
              <c:tx>
                <c:rich>
                  <a:bodyPr/>
                  <a:lstStyle/>
                  <a:p>
                    <a:r>
                      <a:rPr lang="en-US"/>
                      <a:t>0.0%</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4B8-417A-B6BC-D968DA036A31}"/>
                </c:ext>
              </c:extLst>
            </c:dLbl>
            <c:dLbl>
              <c:idx val="4"/>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4B8-417A-B6BC-D968DA036A31}"/>
                </c:ext>
              </c:extLst>
            </c:dLbl>
            <c:dLbl>
              <c:idx val="5"/>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4B8-417A-B6BC-D968DA036A31}"/>
                </c:ext>
              </c:extLst>
            </c:dLbl>
            <c:dLbl>
              <c:idx val="6"/>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4B8-417A-B6BC-D968DA036A31}"/>
                </c:ext>
              </c:extLst>
            </c:dLbl>
            <c:dLbl>
              <c:idx val="7"/>
              <c:tx>
                <c:rich>
                  <a:bodyPr/>
                  <a:lstStyle/>
                  <a:p>
                    <a:r>
                      <a:rPr lang="en-US"/>
                      <a:t>0.1%</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4B8-417A-B6BC-D968DA036A31}"/>
                </c:ext>
              </c:extLst>
            </c:dLbl>
            <c:dLbl>
              <c:idx val="8"/>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4B8-417A-B6BC-D968DA036A31}"/>
                </c:ext>
              </c:extLst>
            </c:dLbl>
            <c:dLbl>
              <c:idx val="9"/>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4B8-417A-B6BC-D968DA036A31}"/>
                </c:ext>
              </c:extLst>
            </c:dLbl>
            <c:dLbl>
              <c:idx val="10"/>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4B8-417A-B6BC-D968DA036A31}"/>
                </c:ext>
              </c:extLst>
            </c:dLbl>
            <c:dLbl>
              <c:idx val="11"/>
              <c:tx>
                <c:rich>
                  <a:bodyPr/>
                  <a:lstStyle/>
                  <a:p>
                    <a:r>
                      <a:rPr lang="en-US"/>
                      <a:t>0.6%</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4B8-417A-B6BC-D968DA036A31}"/>
                </c:ext>
              </c:extLst>
            </c:dLbl>
            <c:dLbl>
              <c:idx val="12"/>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4B8-417A-B6BC-D968DA036A31}"/>
                </c:ext>
              </c:extLst>
            </c:dLbl>
            <c:dLbl>
              <c:idx val="13"/>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4B8-417A-B6BC-D968DA036A31}"/>
                </c:ext>
              </c:extLst>
            </c:dLbl>
            <c:dLbl>
              <c:idx val="14"/>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4B8-417A-B6BC-D968DA036A31}"/>
                </c:ext>
              </c:extLst>
            </c:dLbl>
            <c:dLbl>
              <c:idx val="15"/>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4B8-417A-B6BC-D968DA036A31}"/>
                </c:ext>
              </c:extLst>
            </c:dLbl>
            <c:dLbl>
              <c:idx val="16"/>
              <c:tx>
                <c:rich>
                  <a:bodyPr/>
                  <a:lstStyle/>
                  <a:p>
                    <a:r>
                      <a:rPr lang="en-US"/>
                      <a:t>3.7%</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74B8-417A-B6BC-D968DA036A31}"/>
                </c:ext>
              </c:extLst>
            </c:dLbl>
            <c:dLbl>
              <c:idx val="17"/>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74B8-417A-B6BC-D968DA036A31}"/>
                </c:ext>
              </c:extLst>
            </c:dLbl>
            <c:dLbl>
              <c:idx val="18"/>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74B8-417A-B6BC-D968DA036A31}"/>
                </c:ext>
              </c:extLst>
            </c:dLbl>
            <c:dLbl>
              <c:idx val="19"/>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74B8-417A-B6BC-D968DA036A31}"/>
                </c:ext>
              </c:extLst>
            </c:dLbl>
            <c:dLbl>
              <c:idx val="20"/>
              <c:tx>
                <c:rich>
                  <a:bodyPr/>
                  <a:lstStyle/>
                  <a:p>
                    <a:r>
                      <a:rPr lang="en-US"/>
                      <a:t>8.1%</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74B8-417A-B6BC-D968DA036A31}"/>
                </c:ext>
              </c:extLst>
            </c:dLbl>
            <c:dLbl>
              <c:idx val="21"/>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74B8-417A-B6BC-D968DA036A31}"/>
                </c:ext>
              </c:extLst>
            </c:dLbl>
            <c:dLbl>
              <c:idx val="22"/>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74B8-417A-B6BC-D968DA036A31}"/>
                </c:ext>
              </c:extLst>
            </c:dLbl>
            <c:dLbl>
              <c:idx val="23"/>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74B8-417A-B6BC-D968DA036A31}"/>
                </c:ext>
              </c:extLst>
            </c:dLbl>
            <c:dLbl>
              <c:idx val="24"/>
              <c:tx>
                <c:rich>
                  <a:bodyPr/>
                  <a:lstStyle/>
                  <a:p>
                    <a:r>
                      <a:rPr lang="en-US"/>
                      <a:t>12.4%</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3-74B8-417A-B6BC-D968DA036A31}"/>
                </c:ext>
              </c:extLst>
            </c:dLbl>
            <c:dLbl>
              <c:idx val="25"/>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4-74B8-417A-B6BC-D968DA036A31}"/>
                </c:ext>
              </c:extLst>
            </c:dLbl>
            <c:dLbl>
              <c:idx val="26"/>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5-74B8-417A-B6BC-D968DA036A31}"/>
                </c:ext>
              </c:extLst>
            </c:dLbl>
            <c:dLbl>
              <c:idx val="27"/>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6-74B8-417A-B6BC-D968DA036A31}"/>
                </c:ext>
              </c:extLst>
            </c:dLbl>
            <c:dLbl>
              <c:idx val="28"/>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7-74B8-417A-B6BC-D968DA036A31}"/>
                </c:ext>
              </c:extLst>
            </c:dLbl>
            <c:dLbl>
              <c:idx val="29"/>
              <c:tx>
                <c:rich>
                  <a:bodyPr/>
                  <a:lstStyle/>
                  <a:p>
                    <a:r>
                      <a:rPr lang="en-US"/>
                      <a:t>18.4%</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8-74B8-417A-B6BC-D968DA036A31}"/>
                </c:ext>
              </c:extLst>
            </c:dLbl>
            <c:dLbl>
              <c:idx val="30"/>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9-74B8-417A-B6BC-D968DA036A31}"/>
                </c:ext>
              </c:extLst>
            </c:dLbl>
            <c:dLbl>
              <c:idx val="31"/>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A-74B8-417A-B6BC-D968DA036A31}"/>
                </c:ext>
              </c:extLst>
            </c:dLbl>
            <c:dLbl>
              <c:idx val="32"/>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B-74B8-417A-B6BC-D968DA036A31}"/>
                </c:ext>
              </c:extLst>
            </c:dLbl>
            <c:dLbl>
              <c:idx val="33"/>
              <c:tx>
                <c:rich>
                  <a:bodyPr/>
                  <a:lstStyle/>
                  <a:p>
                    <a:r>
                      <a:rPr lang="en-US"/>
                      <a:t>28.4%</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C-74B8-417A-B6BC-D968DA036A31}"/>
                </c:ext>
              </c:extLst>
            </c:dLbl>
            <c:dLbl>
              <c:idx val="34"/>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D-74B8-417A-B6BC-D968DA036A31}"/>
                </c:ext>
              </c:extLst>
            </c:dLbl>
            <c:dLbl>
              <c:idx val="35"/>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E-74B8-417A-B6BC-D968DA036A31}"/>
                </c:ext>
              </c:extLst>
            </c:dLbl>
            <c:dLbl>
              <c:idx val="36"/>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74B8-417A-B6BC-D968DA036A31}"/>
                </c:ext>
              </c:extLst>
            </c:dLbl>
            <c:dLbl>
              <c:idx val="37"/>
              <c:tx>
                <c:rich>
                  <a:bodyPr/>
                  <a:lstStyle/>
                  <a:p>
                    <a:r>
                      <a:rPr lang="en-US"/>
                      <a:t>42.0%</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0-74B8-417A-B6BC-D968DA036A31}"/>
                </c:ext>
              </c:extLst>
            </c:dLbl>
            <c:dLbl>
              <c:idx val="38"/>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1-74B8-417A-B6BC-D968DA036A31}"/>
                </c:ext>
              </c:extLst>
            </c:dLbl>
            <c:dLbl>
              <c:idx val="39"/>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2-74B8-417A-B6BC-D968DA036A31}"/>
                </c:ext>
              </c:extLst>
            </c:dLbl>
            <c:dLbl>
              <c:idx val="40"/>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3-74B8-417A-B6BC-D968DA036A31}"/>
                </c:ext>
              </c:extLst>
            </c:dLbl>
            <c:dLbl>
              <c:idx val="41"/>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4-74B8-417A-B6BC-D968DA036A31}"/>
                </c:ext>
              </c:extLst>
            </c:dLbl>
            <c:dLbl>
              <c:idx val="42"/>
              <c:tx>
                <c:rich>
                  <a:bodyPr/>
                  <a:lstStyle/>
                  <a:p>
                    <a:r>
                      <a:rPr lang="en-US"/>
                      <a:t>58.8%</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5-74B8-417A-B6BC-D968DA036A31}"/>
                </c:ext>
              </c:extLst>
            </c:dLbl>
            <c:dLbl>
              <c:idx val="43"/>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6-74B8-417A-B6BC-D968DA036A31}"/>
                </c:ext>
              </c:extLst>
            </c:dLbl>
            <c:dLbl>
              <c:idx val="44"/>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7-74B8-417A-B6BC-D968DA036A31}"/>
                </c:ext>
              </c:extLst>
            </c:dLbl>
            <c:dLbl>
              <c:idx val="45"/>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8-74B8-417A-B6BC-D968DA036A31}"/>
                </c:ext>
              </c:extLst>
            </c:dLbl>
            <c:dLbl>
              <c:idx val="46"/>
              <c:tx>
                <c:rich>
                  <a:bodyPr/>
                  <a:lstStyle/>
                  <a:p>
                    <a:r>
                      <a:rPr lang="en-US"/>
                      <a:t>73.7%</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9-74B8-417A-B6BC-D968DA036A31}"/>
                </c:ext>
              </c:extLst>
            </c:dLbl>
            <c:dLbl>
              <c:idx val="47"/>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A-74B8-417A-B6BC-D968DA036A31}"/>
                </c:ext>
              </c:extLst>
            </c:dLbl>
            <c:dLbl>
              <c:idx val="48"/>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B-74B8-417A-B6BC-D968DA036A31}"/>
                </c:ext>
              </c:extLst>
            </c:dLbl>
            <c:dLbl>
              <c:idx val="49"/>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C-74B8-417A-B6BC-D968DA036A31}"/>
                </c:ext>
              </c:extLst>
            </c:dLbl>
            <c:dLbl>
              <c:idx val="50"/>
              <c:tx>
                <c:rich>
                  <a:bodyPr/>
                  <a:lstStyle/>
                  <a:p>
                    <a:r>
                      <a:rPr lang="en-US"/>
                      <a:t>87.6%</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D-74B8-417A-B6BC-D968DA036A31}"/>
                </c:ext>
              </c:extLst>
            </c:dLbl>
            <c:dLbl>
              <c:idx val="51"/>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E-74B8-417A-B6BC-D968DA036A31}"/>
                </c:ext>
              </c:extLst>
            </c:dLbl>
            <c:dLbl>
              <c:idx val="52"/>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F-74B8-417A-B6BC-D968DA036A31}"/>
                </c:ext>
              </c:extLst>
            </c:dLbl>
            <c:dLbl>
              <c:idx val="53"/>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0-74B8-417A-B6BC-D968DA036A31}"/>
                </c:ext>
              </c:extLst>
            </c:dLbl>
            <c:dLbl>
              <c:idx val="54"/>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1-74B8-417A-B6BC-D968DA036A31}"/>
                </c:ext>
              </c:extLst>
            </c:dLbl>
            <c:dLbl>
              <c:idx val="55"/>
              <c:tx>
                <c:rich>
                  <a:bodyPr/>
                  <a:lstStyle/>
                  <a:p>
                    <a:r>
                      <a:rPr lang="en-US"/>
                      <a:t>98.9%</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2-74B8-417A-B6BC-D968DA036A31}"/>
                </c:ext>
              </c:extLst>
            </c:dLbl>
            <c:dLbl>
              <c:idx val="56"/>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3-74B8-417A-B6BC-D968DA036A31}"/>
                </c:ext>
              </c:extLst>
            </c:dLbl>
            <c:dLbl>
              <c:idx val="57"/>
              <c:tx>
                <c:rich>
                  <a:bodyPr/>
                  <a:lstStyle/>
                  <a:p>
                    <a:r>
                      <a:rPr lang="en-US"/>
                      <a:t> </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4-74B8-417A-B6BC-D968DA036A31}"/>
                </c:ext>
              </c:extLst>
            </c:dLbl>
            <c:dLbl>
              <c:idx val="58"/>
              <c:tx>
                <c:rich>
                  <a:bodyPr/>
                  <a:lstStyle/>
                  <a:p>
                    <a:r>
                      <a:rPr lang="en-US"/>
                      <a:t>100.0%</a:t>
                    </a:r>
                  </a:p>
                </c:rich>
              </c:tx>
              <c:dLblPos val="b"/>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5-74B8-417A-B6BC-D968DA036A31}"/>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33333"/>
                    </a:solidFill>
                    <a:latin typeface="+mn-lt"/>
                    <a:ea typeface="+mn-ea"/>
                    <a:cs typeface="+mn-cs"/>
                  </a:defRPr>
                </a:pPr>
                <a:endParaRPr lang="es-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'PDT ODS02 LATE'!$I$4:$BO$4</c:f>
              <c:numCache>
                <c:formatCode>d\-mmm\-yy</c:formatCode>
                <c:ptCount val="59"/>
                <c:pt idx="0">
                  <c:v>46218</c:v>
                </c:pt>
                <c:pt idx="1">
                  <c:v>46220</c:v>
                </c:pt>
                <c:pt idx="2">
                  <c:v>46227</c:v>
                </c:pt>
                <c:pt idx="3">
                  <c:v>46234</c:v>
                </c:pt>
                <c:pt idx="4">
                  <c:v>46241</c:v>
                </c:pt>
                <c:pt idx="5">
                  <c:v>46248</c:v>
                </c:pt>
                <c:pt idx="6">
                  <c:v>46255</c:v>
                </c:pt>
                <c:pt idx="7">
                  <c:v>46262</c:v>
                </c:pt>
                <c:pt idx="8">
                  <c:v>46269</c:v>
                </c:pt>
                <c:pt idx="9">
                  <c:v>46276</c:v>
                </c:pt>
                <c:pt idx="10">
                  <c:v>46283</c:v>
                </c:pt>
                <c:pt idx="11">
                  <c:v>46290</c:v>
                </c:pt>
                <c:pt idx="12">
                  <c:v>46297</c:v>
                </c:pt>
                <c:pt idx="13">
                  <c:v>46304</c:v>
                </c:pt>
                <c:pt idx="14">
                  <c:v>46311</c:v>
                </c:pt>
                <c:pt idx="15">
                  <c:v>46318</c:v>
                </c:pt>
                <c:pt idx="16">
                  <c:v>46325</c:v>
                </c:pt>
                <c:pt idx="17">
                  <c:v>46332</c:v>
                </c:pt>
                <c:pt idx="18">
                  <c:v>46339</c:v>
                </c:pt>
                <c:pt idx="19">
                  <c:v>46346</c:v>
                </c:pt>
                <c:pt idx="20">
                  <c:v>46353</c:v>
                </c:pt>
                <c:pt idx="21">
                  <c:v>46360</c:v>
                </c:pt>
                <c:pt idx="22">
                  <c:v>46367</c:v>
                </c:pt>
                <c:pt idx="23">
                  <c:v>46374</c:v>
                </c:pt>
                <c:pt idx="24">
                  <c:v>46381</c:v>
                </c:pt>
                <c:pt idx="25">
                  <c:v>46388</c:v>
                </c:pt>
                <c:pt idx="26">
                  <c:v>46395</c:v>
                </c:pt>
                <c:pt idx="27">
                  <c:v>46402</c:v>
                </c:pt>
                <c:pt idx="28">
                  <c:v>46409</c:v>
                </c:pt>
                <c:pt idx="29">
                  <c:v>46416</c:v>
                </c:pt>
                <c:pt idx="30">
                  <c:v>46423</c:v>
                </c:pt>
                <c:pt idx="31">
                  <c:v>46430</c:v>
                </c:pt>
                <c:pt idx="32">
                  <c:v>46437</c:v>
                </c:pt>
                <c:pt idx="33">
                  <c:v>46444</c:v>
                </c:pt>
                <c:pt idx="34">
                  <c:v>46451</c:v>
                </c:pt>
                <c:pt idx="35">
                  <c:v>46458</c:v>
                </c:pt>
                <c:pt idx="36">
                  <c:v>46465</c:v>
                </c:pt>
                <c:pt idx="37">
                  <c:v>46472</c:v>
                </c:pt>
                <c:pt idx="38">
                  <c:v>46479</c:v>
                </c:pt>
                <c:pt idx="39">
                  <c:v>46486</c:v>
                </c:pt>
                <c:pt idx="40">
                  <c:v>46493</c:v>
                </c:pt>
                <c:pt idx="41">
                  <c:v>46500</c:v>
                </c:pt>
                <c:pt idx="42">
                  <c:v>46507</c:v>
                </c:pt>
                <c:pt idx="43">
                  <c:v>46514</c:v>
                </c:pt>
                <c:pt idx="44">
                  <c:v>46521</c:v>
                </c:pt>
                <c:pt idx="45">
                  <c:v>46528</c:v>
                </c:pt>
                <c:pt idx="46">
                  <c:v>46535</c:v>
                </c:pt>
                <c:pt idx="47">
                  <c:v>46542</c:v>
                </c:pt>
                <c:pt idx="48">
                  <c:v>46549</c:v>
                </c:pt>
                <c:pt idx="49">
                  <c:v>46556</c:v>
                </c:pt>
                <c:pt idx="50">
                  <c:v>46563</c:v>
                </c:pt>
                <c:pt idx="51">
                  <c:v>46570</c:v>
                </c:pt>
                <c:pt idx="52">
                  <c:v>46577</c:v>
                </c:pt>
                <c:pt idx="53">
                  <c:v>46584</c:v>
                </c:pt>
                <c:pt idx="54">
                  <c:v>46591</c:v>
                </c:pt>
                <c:pt idx="55">
                  <c:v>46598</c:v>
                </c:pt>
                <c:pt idx="56">
                  <c:v>46605</c:v>
                </c:pt>
                <c:pt idx="57">
                  <c:v>46612</c:v>
                </c:pt>
                <c:pt idx="58">
                  <c:v>46619</c:v>
                </c:pt>
              </c:numCache>
            </c:numRef>
          </c:cat>
          <c:val>
            <c:numRef>
              <c:f>'PDT ODS02 LATE'!$I$7:$BO$7</c:f>
              <c:numCache>
                <c:formatCode>0.00%</c:formatCode>
                <c:ptCount val="59"/>
                <c:pt idx="0">
                  <c:v>0</c:v>
                </c:pt>
                <c:pt idx="1">
                  <c:v>0</c:v>
                </c:pt>
                <c:pt idx="2">
                  <c:v>0</c:v>
                </c:pt>
                <c:pt idx="3">
                  <c:v>0</c:v>
                </c:pt>
                <c:pt idx="4">
                  <c:v>7.989766374083993E-5</c:v>
                </c:pt>
                <c:pt idx="5">
                  <c:v>3.5953948683377964E-4</c:v>
                </c:pt>
                <c:pt idx="6">
                  <c:v>6.7913014179713925E-4</c:v>
                </c:pt>
                <c:pt idx="7">
                  <c:v>1.0486568365985238E-3</c:v>
                </c:pt>
                <c:pt idx="8">
                  <c:v>1.5395663373862778E-3</c:v>
                </c:pt>
                <c:pt idx="9">
                  <c:v>2.2997852012587475E-3</c:v>
                </c:pt>
                <c:pt idx="10">
                  <c:v>2.7730450017278011E-3</c:v>
                </c:pt>
                <c:pt idx="11">
                  <c:v>3.4075768098243589E-3</c:v>
                </c:pt>
                <c:pt idx="12">
                  <c:v>6.8381389053532851E-3</c:v>
                </c:pt>
                <c:pt idx="13">
                  <c:v>1.153928021697239E-2</c:v>
                </c:pt>
                <c:pt idx="14">
                  <c:v>1.607057254886193E-2</c:v>
                </c:pt>
                <c:pt idx="15">
                  <c:v>2.5541828558785704E-2</c:v>
                </c:pt>
                <c:pt idx="16">
                  <c:v>3.6073378735876759E-2</c:v>
                </c:pt>
                <c:pt idx="17">
                  <c:v>4.4597613287623294E-2</c:v>
                </c:pt>
                <c:pt idx="18">
                  <c:v>5.3977529710816805E-2</c:v>
                </c:pt>
                <c:pt idx="19">
                  <c:v>6.6328743917350858E-2</c:v>
                </c:pt>
                <c:pt idx="20">
                  <c:v>7.7953288265200552E-2</c:v>
                </c:pt>
                <c:pt idx="21">
                  <c:v>8.4963504690137331E-2</c:v>
                </c:pt>
                <c:pt idx="22">
                  <c:v>9.5280998069802988E-2</c:v>
                </c:pt>
                <c:pt idx="23">
                  <c:v>0.10712103106897429</c:v>
                </c:pt>
                <c:pt idx="24">
                  <c:v>0.11621082271698246</c:v>
                </c:pt>
                <c:pt idx="25">
                  <c:v>0.12317794995128996</c:v>
                </c:pt>
                <c:pt idx="26">
                  <c:v>0.13454142520835374</c:v>
                </c:pt>
                <c:pt idx="27">
                  <c:v>0.14824787236839726</c:v>
                </c:pt>
                <c:pt idx="28">
                  <c:v>0.15869628714691225</c:v>
                </c:pt>
                <c:pt idx="29">
                  <c:v>0.17386068859842116</c:v>
                </c:pt>
                <c:pt idx="30">
                  <c:v>0.1907983258377374</c:v>
                </c:pt>
                <c:pt idx="31">
                  <c:v>0.21044276259253569</c:v>
                </c:pt>
                <c:pt idx="32">
                  <c:v>0.22627482009343797</c:v>
                </c:pt>
                <c:pt idx="33">
                  <c:v>0.26497268825144654</c:v>
                </c:pt>
                <c:pt idx="34">
                  <c:v>0.28420643763398823</c:v>
                </c:pt>
                <c:pt idx="35">
                  <c:v>0.32800375368262208</c:v>
                </c:pt>
                <c:pt idx="36">
                  <c:v>0.35465316328434376</c:v>
                </c:pt>
                <c:pt idx="37">
                  <c:v>0.38631943856120615</c:v>
                </c:pt>
                <c:pt idx="38">
                  <c:v>0.41394270190018906</c:v>
                </c:pt>
                <c:pt idx="39">
                  <c:v>0.4497502576994481</c:v>
                </c:pt>
                <c:pt idx="40">
                  <c:v>0.48218222449359316</c:v>
                </c:pt>
                <c:pt idx="41">
                  <c:v>0.52495442024066175</c:v>
                </c:pt>
                <c:pt idx="42">
                  <c:v>0.54899729972893441</c:v>
                </c:pt>
                <c:pt idx="43">
                  <c:v>0.59216094274087583</c:v>
                </c:pt>
                <c:pt idx="44">
                  <c:v>0.61685816424887074</c:v>
                </c:pt>
                <c:pt idx="45">
                  <c:v>0.66201053338607641</c:v>
                </c:pt>
                <c:pt idx="46">
                  <c:v>0.69476207775611754</c:v>
                </c:pt>
                <c:pt idx="47">
                  <c:v>0.73830462957200249</c:v>
                </c:pt>
                <c:pt idx="48">
                  <c:v>0.77323863643503354</c:v>
                </c:pt>
                <c:pt idx="49">
                  <c:v>0.8128700447570617</c:v>
                </c:pt>
                <c:pt idx="50">
                  <c:v>0.85126744758717343</c:v>
                </c:pt>
                <c:pt idx="51">
                  <c:v>0.8932359912449801</c:v>
                </c:pt>
                <c:pt idx="52">
                  <c:v>0.91888673923201103</c:v>
                </c:pt>
                <c:pt idx="53">
                  <c:v>0.94838339750246292</c:v>
                </c:pt>
                <c:pt idx="54">
                  <c:v>0.96789697690796783</c:v>
                </c:pt>
                <c:pt idx="55">
                  <c:v>0.98644825427235816</c:v>
                </c:pt>
                <c:pt idx="56">
                  <c:v>0.99964495713092716</c:v>
                </c:pt>
                <c:pt idx="57">
                  <c:v>0.99999999999999933</c:v>
                </c:pt>
                <c:pt idx="58">
                  <c:v>0.99999999999999933</c:v>
                </c:pt>
              </c:numCache>
            </c:numRef>
          </c:val>
          <c:smooth val="0"/>
          <c:extLst>
            <c:ext xmlns:c16="http://schemas.microsoft.com/office/drawing/2014/chart" uri="{C3380CC4-5D6E-409C-BE32-E72D297353CC}">
              <c16:uniqueId val="{00000001-8360-4462-BFF0-31512F4F840D}"/>
            </c:ext>
          </c:extLst>
        </c:ser>
        <c:dLbls>
          <c:showLegendKey val="0"/>
          <c:showVal val="0"/>
          <c:showCatName val="0"/>
          <c:showSerName val="0"/>
          <c:showPercent val="0"/>
          <c:showBubbleSize val="0"/>
        </c:dLbls>
        <c:smooth val="0"/>
        <c:axId val="1527041584"/>
        <c:axId val="1388719360"/>
      </c:lineChart>
      <c:dateAx>
        <c:axId val="1527041584"/>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CO"/>
          </a:p>
        </c:txPr>
        <c:crossAx val="1388719360"/>
        <c:crosses val="autoZero"/>
        <c:auto val="1"/>
        <c:lblOffset val="100"/>
        <c:baseTimeUnit val="days"/>
        <c:majorUnit val="7"/>
        <c:majorTimeUnit val="days"/>
        <c:minorUnit val="7"/>
        <c:minorTimeUnit val="days"/>
      </c:dateAx>
      <c:valAx>
        <c:axId val="1388719360"/>
        <c:scaling>
          <c:orientation val="minMax"/>
          <c:max val="1.0000100000000001"/>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crossAx val="1527041584"/>
        <c:crosses val="autoZero"/>
        <c:crossBetween val="between"/>
        <c:majorUnit val="5.000000000000001E-2"/>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s-CO"/>
    </a:p>
  </c:txPr>
  <c:printSettings>
    <c:headerFooter alignWithMargins="0"/>
    <c:pageMargins b="1" l="0.75000000000000433" r="0.75000000000000433" t="1" header="0.5" footer="0.5"/>
    <c:pageSetup paperSize="9" orientation="landscape"/>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chart" Target="../charts/chart2.xml"/><Relationship Id="rId7" Type="http://schemas.openxmlformats.org/officeDocument/2006/relationships/image" Target="../media/image4.jpe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image" Target="../media/image3.jpeg"/><Relationship Id="rId11" Type="http://schemas.openxmlformats.org/officeDocument/2006/relationships/image" Target="../media/image8.jpeg"/><Relationship Id="rId5" Type="http://schemas.openxmlformats.org/officeDocument/2006/relationships/chart" Target="../charts/chart3.xml"/><Relationship Id="rId10" Type="http://schemas.openxmlformats.org/officeDocument/2006/relationships/image" Target="../media/image7.jpeg"/><Relationship Id="rId4" Type="http://schemas.openxmlformats.org/officeDocument/2006/relationships/image" Target="../media/image2.png"/><Relationship Id="rId9" Type="http://schemas.openxmlformats.org/officeDocument/2006/relationships/image" Target="../media/image6.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208225</xdr:colOff>
      <xdr:row>1</xdr:row>
      <xdr:rowOff>84419</xdr:rowOff>
    </xdr:from>
    <xdr:to>
      <xdr:col>4</xdr:col>
      <xdr:colOff>440546</xdr:colOff>
      <xdr:row>6</xdr:row>
      <xdr:rowOff>97153</xdr:rowOff>
    </xdr:to>
    <xdr:pic>
      <xdr:nvPicPr>
        <xdr:cNvPr id="2" name="Imagen 1" descr="Logosímbolo posición 1">
          <a:extLst>
            <a:ext uri="{FF2B5EF4-FFF2-40B4-BE49-F238E27FC236}">
              <a16:creationId xmlns:a16="http://schemas.microsoft.com/office/drawing/2014/main" id="{AE91B1BE-8C5A-4BA3-97E2-B22FE5DD214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538" r="12242"/>
        <a:stretch/>
      </xdr:blipFill>
      <xdr:spPr bwMode="auto">
        <a:xfrm>
          <a:off x="345385" y="248249"/>
          <a:ext cx="2544206" cy="923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358588</xdr:colOff>
      <xdr:row>41</xdr:row>
      <xdr:rowOff>124385</xdr:rowOff>
    </xdr:from>
    <xdr:to>
      <xdr:col>12</xdr:col>
      <xdr:colOff>1266265</xdr:colOff>
      <xdr:row>54</xdr:row>
      <xdr:rowOff>145677</xdr:rowOff>
    </xdr:to>
    <xdr:graphicFrame macro="">
      <xdr:nvGraphicFramePr>
        <xdr:cNvPr id="3" name="Gráfico 2">
          <a:extLst>
            <a:ext uri="{FF2B5EF4-FFF2-40B4-BE49-F238E27FC236}">
              <a16:creationId xmlns:a16="http://schemas.microsoft.com/office/drawing/2014/main" id="{762D17FB-B77E-42BF-9BD6-029372531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66674</xdr:colOff>
      <xdr:row>63</xdr:row>
      <xdr:rowOff>64770</xdr:rowOff>
    </xdr:from>
    <xdr:to>
      <xdr:col>12</xdr:col>
      <xdr:colOff>552449</xdr:colOff>
      <xdr:row>84</xdr:row>
      <xdr:rowOff>129540</xdr:rowOff>
    </xdr:to>
    <xdr:graphicFrame macro="">
      <xdr:nvGraphicFramePr>
        <xdr:cNvPr id="4" name="Gráfico 3">
          <a:extLst>
            <a:ext uri="{FF2B5EF4-FFF2-40B4-BE49-F238E27FC236}">
              <a16:creationId xmlns:a16="http://schemas.microsoft.com/office/drawing/2014/main" id="{C0C1AFC8-56DE-413D-80B1-95332903A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807720</xdr:colOff>
      <xdr:row>1</xdr:row>
      <xdr:rowOff>7620</xdr:rowOff>
    </xdr:from>
    <xdr:to>
      <xdr:col>12</xdr:col>
      <xdr:colOff>782955</xdr:colOff>
      <xdr:row>6</xdr:row>
      <xdr:rowOff>57150</xdr:rowOff>
    </xdr:to>
    <xdr:pic>
      <xdr:nvPicPr>
        <xdr:cNvPr id="5" name="Imagen 4">
          <a:extLst>
            <a:ext uri="{FF2B5EF4-FFF2-40B4-BE49-F238E27FC236}">
              <a16:creationId xmlns:a16="http://schemas.microsoft.com/office/drawing/2014/main" id="{634E7AEB-2CAA-4102-AB67-EAD63412FC7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82200" y="171450"/>
          <a:ext cx="1312545" cy="960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66674</xdr:colOff>
      <xdr:row>87</xdr:row>
      <xdr:rowOff>64770</xdr:rowOff>
    </xdr:from>
    <xdr:to>
      <xdr:col>12</xdr:col>
      <xdr:colOff>552449</xdr:colOff>
      <xdr:row>108</xdr:row>
      <xdr:rowOff>129540</xdr:rowOff>
    </xdr:to>
    <xdr:graphicFrame macro="">
      <xdr:nvGraphicFramePr>
        <xdr:cNvPr id="6" name="Gráfico 5">
          <a:extLst>
            <a:ext uri="{FF2B5EF4-FFF2-40B4-BE49-F238E27FC236}">
              <a16:creationId xmlns:a16="http://schemas.microsoft.com/office/drawing/2014/main" id="{E4B567C4-B9C0-4D7D-B93D-95B613816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784413</xdr:colOff>
      <xdr:row>215</xdr:row>
      <xdr:rowOff>22411</xdr:rowOff>
    </xdr:from>
    <xdr:to>
      <xdr:col>5</xdr:col>
      <xdr:colOff>304465</xdr:colOff>
      <xdr:row>227</xdr:row>
      <xdr:rowOff>117572</xdr:rowOff>
    </xdr:to>
    <xdr:pic>
      <xdr:nvPicPr>
        <xdr:cNvPr id="13" name="Imagen 12">
          <a:extLst>
            <a:ext uri="{FF2B5EF4-FFF2-40B4-BE49-F238E27FC236}">
              <a16:creationId xmlns:a16="http://schemas.microsoft.com/office/drawing/2014/main" id="{9106906D-241C-47BE-8295-B8CFAFBE2CC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18884" y="39836911"/>
          <a:ext cx="2646493" cy="1977748"/>
        </a:xfrm>
        <a:prstGeom prst="rect">
          <a:avLst/>
        </a:prstGeom>
      </xdr:spPr>
    </xdr:pic>
    <xdr:clientData/>
  </xdr:twoCellAnchor>
  <xdr:twoCellAnchor editAs="oneCell">
    <xdr:from>
      <xdr:col>7</xdr:col>
      <xdr:colOff>212912</xdr:colOff>
      <xdr:row>215</xdr:row>
      <xdr:rowOff>11207</xdr:rowOff>
    </xdr:from>
    <xdr:to>
      <xdr:col>8</xdr:col>
      <xdr:colOff>739812</xdr:colOff>
      <xdr:row>227</xdr:row>
      <xdr:rowOff>130078</xdr:rowOff>
    </xdr:to>
    <xdr:pic>
      <xdr:nvPicPr>
        <xdr:cNvPr id="14" name="Imagen 13">
          <a:extLst>
            <a:ext uri="{FF2B5EF4-FFF2-40B4-BE49-F238E27FC236}">
              <a16:creationId xmlns:a16="http://schemas.microsoft.com/office/drawing/2014/main" id="{5DED8B92-47C0-4F6D-A42E-8EEF837219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35706" y="39825707"/>
          <a:ext cx="1505398" cy="1997648"/>
        </a:xfrm>
        <a:prstGeom prst="rect">
          <a:avLst/>
        </a:prstGeom>
      </xdr:spPr>
    </xdr:pic>
    <xdr:clientData/>
  </xdr:twoCellAnchor>
  <xdr:twoCellAnchor editAs="oneCell">
    <xdr:from>
      <xdr:col>11</xdr:col>
      <xdr:colOff>112059</xdr:colOff>
      <xdr:row>215</xdr:row>
      <xdr:rowOff>56030</xdr:rowOff>
    </xdr:from>
    <xdr:to>
      <xdr:col>12</xdr:col>
      <xdr:colOff>207421</xdr:colOff>
      <xdr:row>227</xdr:row>
      <xdr:rowOff>110597</xdr:rowOff>
    </xdr:to>
    <xdr:pic>
      <xdr:nvPicPr>
        <xdr:cNvPr id="15" name="Imagen 14">
          <a:extLst>
            <a:ext uri="{FF2B5EF4-FFF2-40B4-BE49-F238E27FC236}">
              <a16:creationId xmlns:a16="http://schemas.microsoft.com/office/drawing/2014/main" id="{EB7C6E49-DA1F-4FD6-971F-08D5A655A18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401735" y="39870530"/>
          <a:ext cx="1432448" cy="1937154"/>
        </a:xfrm>
        <a:prstGeom prst="rect">
          <a:avLst/>
        </a:prstGeom>
      </xdr:spPr>
    </xdr:pic>
    <xdr:clientData/>
  </xdr:twoCellAnchor>
  <xdr:twoCellAnchor editAs="oneCell">
    <xdr:from>
      <xdr:col>1</xdr:col>
      <xdr:colOff>414617</xdr:colOff>
      <xdr:row>231</xdr:row>
      <xdr:rowOff>89648</xdr:rowOff>
    </xdr:from>
    <xdr:to>
      <xdr:col>5</xdr:col>
      <xdr:colOff>590325</xdr:colOff>
      <xdr:row>243</xdr:row>
      <xdr:rowOff>79260</xdr:rowOff>
    </xdr:to>
    <xdr:pic>
      <xdr:nvPicPr>
        <xdr:cNvPr id="16" name="Imagen 15">
          <a:extLst>
            <a:ext uri="{FF2B5EF4-FFF2-40B4-BE49-F238E27FC236}">
              <a16:creationId xmlns:a16="http://schemas.microsoft.com/office/drawing/2014/main" id="{F84F7BD0-560D-4C5E-8A66-8874C6859B2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9088" y="42492707"/>
          <a:ext cx="3298339" cy="1872199"/>
        </a:xfrm>
        <a:prstGeom prst="rect">
          <a:avLst/>
        </a:prstGeom>
      </xdr:spPr>
    </xdr:pic>
    <xdr:clientData/>
  </xdr:twoCellAnchor>
  <xdr:twoCellAnchor editAs="oneCell">
    <xdr:from>
      <xdr:col>6</xdr:col>
      <xdr:colOff>321161</xdr:colOff>
      <xdr:row>231</xdr:row>
      <xdr:rowOff>46728</xdr:rowOff>
    </xdr:from>
    <xdr:to>
      <xdr:col>9</xdr:col>
      <xdr:colOff>743400</xdr:colOff>
      <xdr:row>243</xdr:row>
      <xdr:rowOff>133356</xdr:rowOff>
    </xdr:to>
    <xdr:pic>
      <xdr:nvPicPr>
        <xdr:cNvPr id="17" name="Imagen 16">
          <a:extLst>
            <a:ext uri="{FF2B5EF4-FFF2-40B4-BE49-F238E27FC236}">
              <a16:creationId xmlns:a16="http://schemas.microsoft.com/office/drawing/2014/main" id="{87C739BA-D8FC-466E-AE6D-B7398890EFC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91455" y="42449787"/>
          <a:ext cx="3152664" cy="1973025"/>
        </a:xfrm>
        <a:prstGeom prst="rect">
          <a:avLst/>
        </a:prstGeom>
      </xdr:spPr>
    </xdr:pic>
    <xdr:clientData/>
  </xdr:twoCellAnchor>
  <xdr:twoCellAnchor editAs="oneCell">
    <xdr:from>
      <xdr:col>10</xdr:col>
      <xdr:colOff>717177</xdr:colOff>
      <xdr:row>231</xdr:row>
      <xdr:rowOff>22411</xdr:rowOff>
    </xdr:from>
    <xdr:to>
      <xdr:col>12</xdr:col>
      <xdr:colOff>930089</xdr:colOff>
      <xdr:row>243</xdr:row>
      <xdr:rowOff>134488</xdr:rowOff>
    </xdr:to>
    <xdr:pic>
      <xdr:nvPicPr>
        <xdr:cNvPr id="18" name="Imagen 17">
          <a:extLst>
            <a:ext uri="{FF2B5EF4-FFF2-40B4-BE49-F238E27FC236}">
              <a16:creationId xmlns:a16="http://schemas.microsoft.com/office/drawing/2014/main" id="{648ED372-2479-4106-A6D2-9AF2E6F6AA7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908677" y="42425470"/>
          <a:ext cx="2651984" cy="19908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209550</xdr:colOff>
      <xdr:row>1</xdr:row>
      <xdr:rowOff>123825</xdr:rowOff>
    </xdr:from>
    <xdr:to>
      <xdr:col>3</xdr:col>
      <xdr:colOff>2936</xdr:colOff>
      <xdr:row>6</xdr:row>
      <xdr:rowOff>92744</xdr:rowOff>
    </xdr:to>
    <xdr:pic>
      <xdr:nvPicPr>
        <xdr:cNvPr id="2" name="Imagen 1" descr="Logosímbolo posición 1">
          <a:extLst>
            <a:ext uri="{FF2B5EF4-FFF2-40B4-BE49-F238E27FC236}">
              <a16:creationId xmlns:a16="http://schemas.microsoft.com/office/drawing/2014/main" id="{6AD75721-5C6A-4402-B0E8-4E3D378A87E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538" r="12242"/>
        <a:stretch/>
      </xdr:blipFill>
      <xdr:spPr bwMode="auto">
        <a:xfrm>
          <a:off x="205740" y="287655"/>
          <a:ext cx="2536586" cy="9290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531495</xdr:colOff>
      <xdr:row>1</xdr:row>
      <xdr:rowOff>36195</xdr:rowOff>
    </xdr:from>
    <xdr:to>
      <xdr:col>13</xdr:col>
      <xdr:colOff>398145</xdr:colOff>
      <xdr:row>6</xdr:row>
      <xdr:rowOff>40005</xdr:rowOff>
    </xdr:to>
    <xdr:pic>
      <xdr:nvPicPr>
        <xdr:cNvPr id="3" name="Imagen 2">
          <a:extLst>
            <a:ext uri="{FF2B5EF4-FFF2-40B4-BE49-F238E27FC236}">
              <a16:creationId xmlns:a16="http://schemas.microsoft.com/office/drawing/2014/main" id="{F423D14B-5003-4FB8-9E5D-25E21DEACA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52245" y="198120"/>
          <a:ext cx="1314450" cy="963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73025</xdr:colOff>
      <xdr:row>26</xdr:row>
      <xdr:rowOff>36740</xdr:rowOff>
    </xdr:from>
    <xdr:to>
      <xdr:col>11</xdr:col>
      <xdr:colOff>0</xdr:colOff>
      <xdr:row>47</xdr:row>
      <xdr:rowOff>10070</xdr:rowOff>
    </xdr:to>
    <xdr:graphicFrame macro="">
      <xdr:nvGraphicFramePr>
        <xdr:cNvPr id="2" name="Gráfico 1">
          <a:extLst>
            <a:ext uri="{FF2B5EF4-FFF2-40B4-BE49-F238E27FC236}">
              <a16:creationId xmlns:a16="http://schemas.microsoft.com/office/drawing/2014/main" id="{AC087936-7B40-4904-9A8E-0DA3AC7AC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88477</xdr:colOff>
      <xdr:row>4</xdr:row>
      <xdr:rowOff>39309</xdr:rowOff>
    </xdr:from>
    <xdr:to>
      <xdr:col>11</xdr:col>
      <xdr:colOff>9948</xdr:colOff>
      <xdr:row>25</xdr:row>
      <xdr:rowOff>169757</xdr:rowOff>
    </xdr:to>
    <xdr:graphicFrame macro="">
      <xdr:nvGraphicFramePr>
        <xdr:cNvPr id="3" name="Gráfico 2">
          <a:extLst>
            <a:ext uri="{FF2B5EF4-FFF2-40B4-BE49-F238E27FC236}">
              <a16:creationId xmlns:a16="http://schemas.microsoft.com/office/drawing/2014/main" id="{51E93D78-77DD-4B93-9BFB-85F94760E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539751</xdr:colOff>
      <xdr:row>0</xdr:row>
      <xdr:rowOff>42333</xdr:rowOff>
    </xdr:from>
    <xdr:to>
      <xdr:col>10</xdr:col>
      <xdr:colOff>327650</xdr:colOff>
      <xdr:row>3</xdr:row>
      <xdr:rowOff>172085</xdr:rowOff>
    </xdr:to>
    <xdr:pic>
      <xdr:nvPicPr>
        <xdr:cNvPr id="5" name="Imagen 4">
          <a:extLst>
            <a:ext uri="{FF2B5EF4-FFF2-40B4-BE49-F238E27FC236}">
              <a16:creationId xmlns:a16="http://schemas.microsoft.com/office/drawing/2014/main" id="{EFC0AEF6-9C05-477B-83CB-361A3B8A0D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88918" y="42333"/>
          <a:ext cx="716269" cy="719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c:userShapes xmlns:c="http://schemas.openxmlformats.org/drawingml/2006/chart">
  <cdr:relSizeAnchor xmlns:cdr="http://schemas.openxmlformats.org/drawingml/2006/chartDrawing">
    <cdr:from>
      <cdr:x>0.07479</cdr:x>
      <cdr:y>0.11134</cdr:y>
    </cdr:from>
    <cdr:to>
      <cdr:x>0.25776</cdr:x>
      <cdr:y>0.24231</cdr:y>
    </cdr:to>
    <cdr:sp macro="" textlink="">
      <cdr:nvSpPr>
        <cdr:cNvPr id="3" name="Rectángulo 2">
          <a:extLst xmlns:a="http://schemas.openxmlformats.org/drawingml/2006/main">
            <a:ext uri="{FF2B5EF4-FFF2-40B4-BE49-F238E27FC236}">
              <a16:creationId xmlns:a16="http://schemas.microsoft.com/office/drawing/2014/main" id="{1D2F0DFF-9B22-444E-9972-3823E237C36F}"/>
            </a:ext>
          </a:extLst>
        </cdr:cNvPr>
        <cdr:cNvSpPr/>
      </cdr:nvSpPr>
      <cdr:spPr>
        <a:xfrm xmlns:a="http://schemas.openxmlformats.org/drawingml/2006/main">
          <a:off x="670284" y="543871"/>
          <a:ext cx="1639723" cy="639769"/>
        </a:xfrm>
        <a:prstGeom xmlns:a="http://schemas.openxmlformats.org/drawingml/2006/main" prst="rect">
          <a:avLst/>
        </a:prstGeom>
        <a:noFill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s-CO"/>
        </a:p>
      </cdr:txBody>
    </cdr:sp>
  </cdr:relSizeAnchor>
  <cdr:relSizeAnchor xmlns:cdr="http://schemas.openxmlformats.org/drawingml/2006/chartDrawing">
    <cdr:from>
      <cdr:x>0.08513</cdr:x>
      <cdr:y>0.16436</cdr:y>
    </cdr:from>
    <cdr:to>
      <cdr:x>0.12706</cdr:x>
      <cdr:y>0.16436</cdr:y>
    </cdr:to>
    <cdr:cxnSp macro="">
      <cdr:nvCxnSpPr>
        <cdr:cNvPr id="5" name="Conector recto 4">
          <a:extLst xmlns:a="http://schemas.openxmlformats.org/drawingml/2006/main">
            <a:ext uri="{FF2B5EF4-FFF2-40B4-BE49-F238E27FC236}">
              <a16:creationId xmlns:a16="http://schemas.microsoft.com/office/drawing/2014/main" id="{E7F4167D-E117-4EE1-AF16-F72AA0E8A7A2}"/>
            </a:ext>
          </a:extLst>
        </cdr:cNvPr>
        <cdr:cNvCxnSpPr/>
      </cdr:nvCxnSpPr>
      <cdr:spPr>
        <a:xfrm xmlns:a="http://schemas.openxmlformats.org/drawingml/2006/main">
          <a:off x="709085" y="677333"/>
          <a:ext cx="349250" cy="0"/>
        </a:xfrm>
        <a:prstGeom xmlns:a="http://schemas.openxmlformats.org/drawingml/2006/main" prst="line">
          <a:avLst/>
        </a:prstGeom>
        <a:ln xmlns:a="http://schemas.openxmlformats.org/drawingml/2006/main" w="28575">
          <a:solidFill>
            <a:schemeClr val="accent6">
              <a:lumMod val="50000"/>
            </a:schemeClr>
          </a:solidFill>
        </a:ln>
      </cdr:spPr>
      <cdr:style>
        <a:lnRef xmlns:a="http://schemas.openxmlformats.org/drawingml/2006/main" idx="3">
          <a:schemeClr val="accent1"/>
        </a:lnRef>
        <a:fillRef xmlns:a="http://schemas.openxmlformats.org/drawingml/2006/main" idx="0">
          <a:schemeClr val="accent1"/>
        </a:fillRef>
        <a:effectRef xmlns:a="http://schemas.openxmlformats.org/drawingml/2006/main" idx="2">
          <a:schemeClr val="accent1"/>
        </a:effectRef>
        <a:fontRef xmlns:a="http://schemas.openxmlformats.org/drawingml/2006/main" idx="minor">
          <a:schemeClr val="tx1"/>
        </a:fontRef>
      </cdr:style>
    </cdr:cxnSp>
  </cdr:relSizeAnchor>
  <cdr:relSizeAnchor xmlns:cdr="http://schemas.openxmlformats.org/drawingml/2006/chartDrawing">
    <cdr:from>
      <cdr:x>0.12171</cdr:x>
      <cdr:y>0.12944</cdr:y>
    </cdr:from>
    <cdr:to>
      <cdr:x>0.2633</cdr:x>
      <cdr:y>0.19743</cdr:y>
    </cdr:to>
    <cdr:sp macro="" textlink="">
      <cdr:nvSpPr>
        <cdr:cNvPr id="6" name="Rectángulo 5">
          <a:extLst xmlns:a="http://schemas.openxmlformats.org/drawingml/2006/main">
            <a:ext uri="{FF2B5EF4-FFF2-40B4-BE49-F238E27FC236}">
              <a16:creationId xmlns:a16="http://schemas.microsoft.com/office/drawing/2014/main" id="{DB0FF006-64DD-462E-B43E-A85320D0CE66}"/>
            </a:ext>
          </a:extLst>
        </cdr:cNvPr>
        <cdr:cNvSpPr/>
      </cdr:nvSpPr>
      <cdr:spPr>
        <a:xfrm xmlns:a="http://schemas.openxmlformats.org/drawingml/2006/main">
          <a:off x="1013693" y="533427"/>
          <a:ext cx="1179362" cy="280205"/>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s-ES" sz="1200" b="0" cap="none" spc="0">
              <a:ln w="0"/>
              <a:solidFill>
                <a:schemeClr val="tx1"/>
              </a:solidFill>
              <a:effectLst>
                <a:outerShdw blurRad="38100" dist="19050" dir="2700000" algn="tl" rotWithShape="0">
                  <a:schemeClr val="dk1">
                    <a:alpha val="40000"/>
                  </a:schemeClr>
                </a:outerShdw>
              </a:effectLst>
            </a:rPr>
            <a:t>% Previsto Early</a:t>
          </a:r>
        </a:p>
      </cdr:txBody>
    </cdr:sp>
  </cdr:relSizeAnchor>
  <cdr:relSizeAnchor xmlns:cdr="http://schemas.openxmlformats.org/drawingml/2006/chartDrawing">
    <cdr:from>
      <cdr:x>0.08513</cdr:x>
      <cdr:y>0.22187</cdr:y>
    </cdr:from>
    <cdr:to>
      <cdr:x>0.12706</cdr:x>
      <cdr:y>0.22187</cdr:y>
    </cdr:to>
    <cdr:cxnSp macro="">
      <cdr:nvCxnSpPr>
        <cdr:cNvPr id="7" name="Conector recto 6">
          <a:extLst xmlns:a="http://schemas.openxmlformats.org/drawingml/2006/main">
            <a:ext uri="{FF2B5EF4-FFF2-40B4-BE49-F238E27FC236}">
              <a16:creationId xmlns:a16="http://schemas.microsoft.com/office/drawing/2014/main" id="{813A6A8A-4A8E-4CD6-BFB1-AB75FEF0FE02}"/>
            </a:ext>
          </a:extLst>
        </cdr:cNvPr>
        <cdr:cNvCxnSpPr/>
      </cdr:nvCxnSpPr>
      <cdr:spPr>
        <a:xfrm xmlns:a="http://schemas.openxmlformats.org/drawingml/2006/main">
          <a:off x="709083" y="914373"/>
          <a:ext cx="349250" cy="0"/>
        </a:xfrm>
        <a:prstGeom xmlns:a="http://schemas.openxmlformats.org/drawingml/2006/main" prst="line">
          <a:avLst/>
        </a:prstGeom>
        <a:ln xmlns:a="http://schemas.openxmlformats.org/drawingml/2006/main" w="28575">
          <a:solidFill>
            <a:schemeClr val="accent4">
              <a:lumMod val="60000"/>
              <a:lumOff val="40000"/>
            </a:schemeClr>
          </a:solidFill>
        </a:ln>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dr:relSizeAnchor xmlns:cdr="http://schemas.openxmlformats.org/drawingml/2006/chartDrawing">
    <cdr:from>
      <cdr:x>0.12275</cdr:x>
      <cdr:y>0.18182</cdr:y>
    </cdr:from>
    <cdr:to>
      <cdr:x>0.25943</cdr:x>
      <cdr:y>0.24981</cdr:y>
    </cdr:to>
    <cdr:sp macro="" textlink="">
      <cdr:nvSpPr>
        <cdr:cNvPr id="8" name="Rectángulo 7">
          <a:extLst xmlns:a="http://schemas.openxmlformats.org/drawingml/2006/main">
            <a:ext uri="{FF2B5EF4-FFF2-40B4-BE49-F238E27FC236}">
              <a16:creationId xmlns:a16="http://schemas.microsoft.com/office/drawing/2014/main" id="{24F33ED9-FCEE-40F0-A657-CB8D84362821}"/>
            </a:ext>
          </a:extLst>
        </cdr:cNvPr>
        <cdr:cNvSpPr/>
      </cdr:nvSpPr>
      <cdr:spPr>
        <a:xfrm xmlns:a="http://schemas.openxmlformats.org/drawingml/2006/main">
          <a:off x="1022403" y="749301"/>
          <a:ext cx="1138390" cy="280205"/>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ES" sz="1200" b="0" cap="none" spc="0">
              <a:ln w="0"/>
              <a:solidFill>
                <a:schemeClr val="tx1"/>
              </a:solidFill>
              <a:effectLst>
                <a:outerShdw blurRad="38100" dist="19050" dir="2700000" algn="tl" rotWithShape="0">
                  <a:schemeClr val="dk1">
                    <a:alpha val="40000"/>
                  </a:schemeClr>
                </a:outerShdw>
              </a:effectLst>
            </a:rPr>
            <a:t>% Previsto Late</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4</xdr:col>
      <xdr:colOff>714712</xdr:colOff>
      <xdr:row>2</xdr:row>
      <xdr:rowOff>33618</xdr:rowOff>
    </xdr:from>
    <xdr:to>
      <xdr:col>4</xdr:col>
      <xdr:colOff>1411557</xdr:colOff>
      <xdr:row>4</xdr:row>
      <xdr:rowOff>243953</xdr:rowOff>
    </xdr:to>
    <xdr:pic>
      <xdr:nvPicPr>
        <xdr:cNvPr id="2" name="Imagen 1">
          <a:extLst>
            <a:ext uri="{FF2B5EF4-FFF2-40B4-BE49-F238E27FC236}">
              <a16:creationId xmlns:a16="http://schemas.microsoft.com/office/drawing/2014/main" id="{A59D2A71-F153-4FB5-BEB0-D4A09CDC7E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0447" y="392206"/>
          <a:ext cx="696845" cy="705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714712</xdr:colOff>
      <xdr:row>2</xdr:row>
      <xdr:rowOff>33618</xdr:rowOff>
    </xdr:from>
    <xdr:to>
      <xdr:col>5</xdr:col>
      <xdr:colOff>338098</xdr:colOff>
      <xdr:row>4</xdr:row>
      <xdr:rowOff>247763</xdr:rowOff>
    </xdr:to>
    <xdr:pic>
      <xdr:nvPicPr>
        <xdr:cNvPr id="2" name="Imagen 1">
          <a:extLst>
            <a:ext uri="{FF2B5EF4-FFF2-40B4-BE49-F238E27FC236}">
              <a16:creationId xmlns:a16="http://schemas.microsoft.com/office/drawing/2014/main" id="{5AB5E43F-238B-41D4-9B92-9A5B980F77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8457" y="441288"/>
          <a:ext cx="698750" cy="720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719082</xdr:colOff>
      <xdr:row>1</xdr:row>
      <xdr:rowOff>164279</xdr:rowOff>
    </xdr:from>
    <xdr:to>
      <xdr:col>6</xdr:col>
      <xdr:colOff>555071</xdr:colOff>
      <xdr:row>5</xdr:row>
      <xdr:rowOff>56013</xdr:rowOff>
    </xdr:to>
    <xdr:pic>
      <xdr:nvPicPr>
        <xdr:cNvPr id="2" name="Imagen 1">
          <a:extLst>
            <a:ext uri="{FF2B5EF4-FFF2-40B4-BE49-F238E27FC236}">
              <a16:creationId xmlns:a16="http://schemas.microsoft.com/office/drawing/2014/main" id="{40A35379-D9C2-4DF4-88AD-73E13B51A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0023" y="332367"/>
          <a:ext cx="885532" cy="8873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714712</xdr:colOff>
      <xdr:row>2</xdr:row>
      <xdr:rowOff>33618</xdr:rowOff>
    </xdr:from>
    <xdr:to>
      <xdr:col>4</xdr:col>
      <xdr:colOff>1411557</xdr:colOff>
      <xdr:row>4</xdr:row>
      <xdr:rowOff>247763</xdr:rowOff>
    </xdr:to>
    <xdr:pic>
      <xdr:nvPicPr>
        <xdr:cNvPr id="2" name="Imagen 1">
          <a:extLst>
            <a:ext uri="{FF2B5EF4-FFF2-40B4-BE49-F238E27FC236}">
              <a16:creationId xmlns:a16="http://schemas.microsoft.com/office/drawing/2014/main" id="{CA05F7E8-DAF8-4A8B-B6C5-08F2730AB6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8457" y="441288"/>
          <a:ext cx="698750" cy="720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0BDC72-3AE3-41F3-9D52-0EEBC681F847}">
  <we:reference id="wa200009404" version="1.0.0.8" store="es-ES" storeType="OMEX"/>
  <we:alternateReferences>
    <we:reference id="wa200009404" version="1.0.0.8" store="WA200009404" storeType="OMEX"/>
  </we:alternateReferences>
  <we:properties>
    <we:property name="claude.fileId" value="&quot;6b6bbac8-4df9-4515-a244-0f144e9cfc8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5F59C-FC42-4EB4-884E-140AE962E6CB}">
  <sheetPr>
    <pageSetUpPr fitToPage="1"/>
  </sheetPr>
  <dimension ref="B1:P253"/>
  <sheetViews>
    <sheetView showGridLines="0" topLeftCell="A103" zoomScale="115" zoomScaleNormal="115" zoomScaleSheetLayoutView="85" workbookViewId="0">
      <selection activeCell="Q156" sqref="Q156"/>
    </sheetView>
    <sheetView workbookViewId="1"/>
  </sheetViews>
  <sheetFormatPr baseColWidth="10" defaultColWidth="11.42578125" defaultRowHeight="12.75" x14ac:dyDescent="0.2"/>
  <cols>
    <col min="1" max="1" width="2" style="227" customWidth="1"/>
    <col min="2" max="2" width="13" style="227" customWidth="1"/>
    <col min="3" max="3" width="9.5703125" style="227" customWidth="1"/>
    <col min="4" max="4" width="10.7109375" style="227" customWidth="1"/>
    <col min="5" max="5" width="12.140625" style="227" customWidth="1"/>
    <col min="6" max="6" width="16.140625" style="227" customWidth="1"/>
    <col min="7" max="7" width="13.85546875" style="227" customWidth="1"/>
    <col min="8" max="8" width="14.28515625" style="227" customWidth="1"/>
    <col min="9" max="9" width="11.5703125" style="227" customWidth="1"/>
    <col min="10" max="10" width="15.85546875" style="227" customWidth="1"/>
    <col min="11" max="11" width="16" style="227" customWidth="1"/>
    <col min="12" max="12" width="19.5703125" style="227" customWidth="1"/>
    <col min="13" max="13" width="22.5703125" style="227" customWidth="1"/>
    <col min="14" max="14" width="2.5703125" style="227" customWidth="1"/>
    <col min="15" max="17" width="11.42578125" style="227"/>
    <col min="18" max="19" width="11.85546875" style="227" bestFit="1" customWidth="1"/>
    <col min="20" max="20" width="11.42578125" style="227"/>
    <col min="21" max="21" width="12.5703125" style="227" customWidth="1"/>
    <col min="22" max="22" width="11.42578125" style="227"/>
    <col min="23" max="23" width="11.85546875" style="227" bestFit="1" customWidth="1"/>
    <col min="24" max="24" width="10.7109375" style="227" bestFit="1" customWidth="1"/>
    <col min="25" max="25" width="11.85546875" style="227" bestFit="1" customWidth="1"/>
    <col min="26" max="26" width="10.7109375" style="227" bestFit="1" customWidth="1"/>
    <col min="27" max="30" width="11.85546875" style="227" bestFit="1" customWidth="1"/>
    <col min="31" max="16384" width="11.42578125" style="227"/>
  </cols>
  <sheetData>
    <row r="1" spans="2:13" ht="13.5" thickBot="1" x14ac:dyDescent="0.25"/>
    <row r="2" spans="2:13" s="228" customFormat="1" ht="15" customHeight="1" thickTop="1" x14ac:dyDescent="0.2">
      <c r="B2" s="504"/>
      <c r="C2" s="505"/>
      <c r="D2" s="505"/>
      <c r="E2" s="505"/>
      <c r="F2" s="509" t="s">
        <v>2130</v>
      </c>
      <c r="G2" s="509"/>
      <c r="H2" s="509"/>
      <c r="I2" s="509"/>
      <c r="J2" s="509"/>
      <c r="K2" s="509"/>
      <c r="L2" s="476" t="s">
        <v>2131</v>
      </c>
      <c r="M2" s="477"/>
    </row>
    <row r="3" spans="2:13" s="228" customFormat="1" ht="15.75" customHeight="1" x14ac:dyDescent="0.2">
      <c r="B3" s="506"/>
      <c r="C3" s="427"/>
      <c r="D3" s="427"/>
      <c r="E3" s="427"/>
      <c r="F3" s="510"/>
      <c r="G3" s="510"/>
      <c r="H3" s="510"/>
      <c r="I3" s="510"/>
      <c r="J3" s="510"/>
      <c r="K3" s="510"/>
      <c r="L3" s="478"/>
      <c r="M3" s="479"/>
    </row>
    <row r="4" spans="2:13" s="228" customFormat="1" ht="12.75" customHeight="1" x14ac:dyDescent="0.2">
      <c r="B4" s="506"/>
      <c r="C4" s="427"/>
      <c r="D4" s="427"/>
      <c r="E4" s="427"/>
      <c r="F4" s="482" t="s">
        <v>2132</v>
      </c>
      <c r="G4" s="482"/>
      <c r="H4" s="482"/>
      <c r="I4" s="482"/>
      <c r="J4" s="482"/>
      <c r="K4" s="482"/>
      <c r="L4" s="478"/>
      <c r="M4" s="479"/>
    </row>
    <row r="5" spans="2:13" s="228" customFormat="1" ht="15.75" customHeight="1" x14ac:dyDescent="0.2">
      <c r="B5" s="506"/>
      <c r="C5" s="427"/>
      <c r="D5" s="427"/>
      <c r="E5" s="427"/>
      <c r="F5" s="482"/>
      <c r="G5" s="482"/>
      <c r="H5" s="482"/>
      <c r="I5" s="482"/>
      <c r="J5" s="482"/>
      <c r="K5" s="482"/>
      <c r="L5" s="478"/>
      <c r="M5" s="479"/>
    </row>
    <row r="6" spans="2:13" s="228" customFormat="1" ht="12.75" customHeight="1" x14ac:dyDescent="0.2">
      <c r="B6" s="506"/>
      <c r="C6" s="427"/>
      <c r="D6" s="427"/>
      <c r="E6" s="427"/>
      <c r="F6" s="483" t="s">
        <v>2133</v>
      </c>
      <c r="G6" s="485" t="s">
        <v>2134</v>
      </c>
      <c r="H6" s="486"/>
      <c r="I6" s="486"/>
      <c r="J6" s="487"/>
      <c r="K6" s="491" t="s">
        <v>2135</v>
      </c>
      <c r="L6" s="478"/>
      <c r="M6" s="479"/>
    </row>
    <row r="7" spans="2:13" s="228" customFormat="1" ht="15.75" customHeight="1" thickBot="1" x14ac:dyDescent="0.25">
      <c r="B7" s="507"/>
      <c r="C7" s="508"/>
      <c r="D7" s="508"/>
      <c r="E7" s="508"/>
      <c r="F7" s="484"/>
      <c r="G7" s="488"/>
      <c r="H7" s="489"/>
      <c r="I7" s="489"/>
      <c r="J7" s="490"/>
      <c r="K7" s="492"/>
      <c r="L7" s="480"/>
      <c r="M7" s="481"/>
    </row>
    <row r="8" spans="2:13" ht="13.5" thickTop="1" x14ac:dyDescent="0.2">
      <c r="B8" s="229"/>
      <c r="M8" s="230"/>
    </row>
    <row r="9" spans="2:13" x14ac:dyDescent="0.2">
      <c r="B9" s="229"/>
      <c r="M9" s="230"/>
    </row>
    <row r="10" spans="2:13" x14ac:dyDescent="0.2">
      <c r="B10" s="375" t="s">
        <v>2136</v>
      </c>
      <c r="C10" s="376"/>
      <c r="D10" s="376"/>
      <c r="E10" s="376"/>
      <c r="F10" s="376"/>
      <c r="G10" s="376"/>
      <c r="H10" s="376"/>
      <c r="I10" s="231"/>
      <c r="M10" s="230"/>
    </row>
    <row r="11" spans="2:13" x14ac:dyDescent="0.2">
      <c r="B11" s="232"/>
      <c r="C11" s="231"/>
      <c r="D11" s="231"/>
      <c r="E11" s="231"/>
      <c r="F11" s="231"/>
      <c r="G11" s="231"/>
      <c r="H11" s="231"/>
      <c r="I11" s="231"/>
      <c r="M11" s="230"/>
    </row>
    <row r="12" spans="2:13" ht="14.25" customHeight="1" x14ac:dyDescent="0.2">
      <c r="B12" s="233" t="s">
        <v>2137</v>
      </c>
      <c r="C12" s="234"/>
      <c r="D12" s="427" t="s">
        <v>2138</v>
      </c>
      <c r="E12" s="427"/>
      <c r="F12" s="427"/>
      <c r="G12" s="493" t="s">
        <v>2139</v>
      </c>
      <c r="H12" s="235" t="s">
        <v>2140</v>
      </c>
      <c r="I12" s="494">
        <v>46256</v>
      </c>
      <c r="J12" s="495"/>
      <c r="K12" s="236" t="s">
        <v>2141</v>
      </c>
      <c r="L12" s="237" t="s">
        <v>2142</v>
      </c>
      <c r="M12" s="237" t="s">
        <v>2143</v>
      </c>
    </row>
    <row r="13" spans="2:13" ht="14.25" customHeight="1" x14ac:dyDescent="0.2">
      <c r="B13" s="496" t="s">
        <v>2144</v>
      </c>
      <c r="C13" s="497"/>
      <c r="D13" s="500" t="s">
        <v>2145</v>
      </c>
      <c r="E13" s="501"/>
      <c r="F13" s="501"/>
      <c r="G13" s="493"/>
      <c r="H13" s="238" t="s">
        <v>2146</v>
      </c>
      <c r="I13" s="494">
        <f>+I12+6</f>
        <v>46262</v>
      </c>
      <c r="J13" s="495"/>
      <c r="K13" s="236" t="s">
        <v>2147</v>
      </c>
      <c r="L13" s="239">
        <v>46218</v>
      </c>
      <c r="M13" s="239">
        <v>46218</v>
      </c>
    </row>
    <row r="14" spans="2:13" ht="14.25" customHeight="1" x14ac:dyDescent="0.2">
      <c r="B14" s="498"/>
      <c r="C14" s="499"/>
      <c r="D14" s="502"/>
      <c r="E14" s="503"/>
      <c r="F14" s="503"/>
      <c r="G14" s="240" t="s">
        <v>2148</v>
      </c>
      <c r="H14" s="241"/>
      <c r="I14" s="374">
        <v>7</v>
      </c>
      <c r="J14" s="374"/>
      <c r="K14" s="236" t="s">
        <v>2149</v>
      </c>
      <c r="L14" s="239">
        <v>46617</v>
      </c>
      <c r="M14" s="239">
        <v>46617</v>
      </c>
    </row>
    <row r="15" spans="2:13" x14ac:dyDescent="0.2">
      <c r="B15" s="408" t="s">
        <v>2150</v>
      </c>
      <c r="C15" s="409"/>
      <c r="D15" s="409"/>
      <c r="E15" s="409"/>
      <c r="F15" s="409"/>
      <c r="G15" s="409"/>
      <c r="H15" s="409"/>
      <c r="I15" s="409"/>
      <c r="J15" s="410"/>
      <c r="K15" s="461" t="s">
        <v>2151</v>
      </c>
      <c r="L15" s="462"/>
      <c r="M15" s="463"/>
    </row>
    <row r="16" spans="2:13" ht="14.25" customHeight="1" x14ac:dyDescent="0.2">
      <c r="B16" s="464" t="s">
        <v>2152</v>
      </c>
      <c r="C16" s="465"/>
      <c r="D16" s="465"/>
      <c r="E16" s="465"/>
      <c r="F16" s="465"/>
      <c r="G16" s="465"/>
      <c r="H16" s="465"/>
      <c r="I16" s="465"/>
      <c r="J16" s="466"/>
      <c r="K16" s="242" t="s">
        <v>2153</v>
      </c>
      <c r="L16" s="242" t="s">
        <v>2154</v>
      </c>
      <c r="M16" s="242" t="s">
        <v>2155</v>
      </c>
    </row>
    <row r="17" spans="2:13" ht="15" customHeight="1" x14ac:dyDescent="0.2">
      <c r="B17" s="467"/>
      <c r="C17" s="468"/>
      <c r="D17" s="468"/>
      <c r="E17" s="468"/>
      <c r="F17" s="468"/>
      <c r="G17" s="468"/>
      <c r="H17" s="468"/>
      <c r="I17" s="468"/>
      <c r="J17" s="469"/>
      <c r="K17" s="243">
        <f>+'C3'!I13</f>
        <v>4.1150005339722654E-3</v>
      </c>
      <c r="L17" s="243">
        <f>+'C3'!I14</f>
        <v>3.3375300049685343E-4</v>
      </c>
      <c r="M17" s="243">
        <f>+L17-K17</f>
        <v>-3.781247533475412E-3</v>
      </c>
    </row>
    <row r="18" spans="2:13" ht="15" customHeight="1" x14ac:dyDescent="0.2">
      <c r="B18" s="244"/>
      <c r="C18" s="245"/>
      <c r="D18" s="245"/>
      <c r="E18" s="245"/>
      <c r="F18" s="245"/>
      <c r="G18" s="245"/>
      <c r="H18" s="245"/>
      <c r="I18" s="245"/>
      <c r="J18" s="245"/>
      <c r="K18" s="246"/>
      <c r="L18" s="246"/>
      <c r="M18" s="247"/>
    </row>
    <row r="19" spans="2:13" x14ac:dyDescent="0.2">
      <c r="B19" s="232" t="s">
        <v>2156</v>
      </c>
      <c r="C19" s="231"/>
      <c r="D19" s="231"/>
      <c r="E19" s="231"/>
      <c r="F19" s="231"/>
      <c r="M19" s="230"/>
    </row>
    <row r="20" spans="2:13" x14ac:dyDescent="0.2">
      <c r="B20" s="232"/>
      <c r="C20" s="231"/>
      <c r="D20" s="231"/>
      <c r="E20" s="231"/>
      <c r="F20" s="231"/>
      <c r="M20" s="230"/>
    </row>
    <row r="21" spans="2:13" ht="15" customHeight="1" x14ac:dyDescent="0.2">
      <c r="B21" s="470" t="s">
        <v>2157</v>
      </c>
      <c r="C21" s="471"/>
      <c r="D21" s="408" t="s">
        <v>2158</v>
      </c>
      <c r="E21" s="409"/>
      <c r="F21" s="410"/>
      <c r="G21" s="408" t="s">
        <v>2159</v>
      </c>
      <c r="H21" s="409"/>
      <c r="I21" s="409"/>
      <c r="J21" s="410"/>
      <c r="K21" s="474" t="s">
        <v>2160</v>
      </c>
      <c r="L21" s="474" t="s">
        <v>2161</v>
      </c>
      <c r="M21" s="474" t="s">
        <v>2162</v>
      </c>
    </row>
    <row r="22" spans="2:13" ht="27" customHeight="1" x14ac:dyDescent="0.2">
      <c r="B22" s="472"/>
      <c r="C22" s="473"/>
      <c r="D22" s="248" t="s">
        <v>2163</v>
      </c>
      <c r="E22" s="249" t="s">
        <v>2164</v>
      </c>
      <c r="F22" s="248" t="s">
        <v>2165</v>
      </c>
      <c r="G22" s="248" t="s">
        <v>2163</v>
      </c>
      <c r="H22" s="249" t="s">
        <v>2164</v>
      </c>
      <c r="I22" s="413" t="s">
        <v>2165</v>
      </c>
      <c r="J22" s="415"/>
      <c r="K22" s="475"/>
      <c r="L22" s="475"/>
      <c r="M22" s="475"/>
    </row>
    <row r="23" spans="2:13" ht="30" customHeight="1" x14ac:dyDescent="0.2">
      <c r="B23" s="455" t="s">
        <v>2166</v>
      </c>
      <c r="C23" s="456"/>
      <c r="D23" s="250">
        <f>2+3</f>
        <v>5</v>
      </c>
      <c r="E23" s="250">
        <v>0</v>
      </c>
      <c r="F23" s="251">
        <f>SUM(D23:E23)</f>
        <v>5</v>
      </c>
      <c r="G23" s="250">
        <v>16</v>
      </c>
      <c r="H23" s="250">
        <v>5</v>
      </c>
      <c r="I23" s="457">
        <f>SUM(G23:H23)</f>
        <v>21</v>
      </c>
      <c r="J23" s="458"/>
      <c r="K23" s="252">
        <v>4249</v>
      </c>
      <c r="L23" s="252">
        <v>1204</v>
      </c>
      <c r="M23" s="252">
        <f>+K23+L23</f>
        <v>5453</v>
      </c>
    </row>
    <row r="24" spans="2:13" ht="30" customHeight="1" x14ac:dyDescent="0.2">
      <c r="B24" s="455" t="s">
        <v>2167</v>
      </c>
      <c r="C24" s="456"/>
      <c r="D24" s="253">
        <v>3</v>
      </c>
      <c r="E24" s="253">
        <v>0</v>
      </c>
      <c r="F24" s="251">
        <f>SUM(D24:E24)</f>
        <v>3</v>
      </c>
      <c r="G24" s="253">
        <v>1</v>
      </c>
      <c r="H24" s="253">
        <v>0</v>
      </c>
      <c r="I24" s="457">
        <f>SUM(G24:H24)</f>
        <v>1</v>
      </c>
      <c r="J24" s="458"/>
      <c r="K24" s="254" t="s">
        <v>2168</v>
      </c>
      <c r="L24" s="254" t="s">
        <v>2169</v>
      </c>
      <c r="M24" s="254" t="s">
        <v>2170</v>
      </c>
    </row>
    <row r="25" spans="2:13" ht="30" customHeight="1" x14ac:dyDescent="0.2">
      <c r="B25" s="459" t="s">
        <v>2165</v>
      </c>
      <c r="C25" s="460"/>
      <c r="D25" s="255">
        <f t="shared" ref="D25:H25" si="0">SUM(D23:D24)</f>
        <v>8</v>
      </c>
      <c r="E25" s="255">
        <f t="shared" si="0"/>
        <v>0</v>
      </c>
      <c r="F25" s="251">
        <f t="shared" si="0"/>
        <v>8</v>
      </c>
      <c r="G25" s="255">
        <f t="shared" si="0"/>
        <v>17</v>
      </c>
      <c r="H25" s="255">
        <f t="shared" si="0"/>
        <v>5</v>
      </c>
      <c r="I25" s="457">
        <f>SUM(I23:J24)</f>
        <v>22</v>
      </c>
      <c r="J25" s="458"/>
      <c r="K25" s="252">
        <v>3440</v>
      </c>
      <c r="L25" s="252">
        <v>700</v>
      </c>
      <c r="M25" s="252">
        <f>+IFERROR(SUM(K25:L25),"-")</f>
        <v>4140</v>
      </c>
    </row>
    <row r="26" spans="2:13" x14ac:dyDescent="0.2">
      <c r="B26" s="229"/>
      <c r="D26" s="231"/>
      <c r="E26" s="231"/>
      <c r="F26" s="231"/>
      <c r="M26" s="230"/>
    </row>
    <row r="27" spans="2:13" ht="15.75" customHeight="1" x14ac:dyDescent="0.2">
      <c r="B27" s="256"/>
      <c r="C27" s="257"/>
      <c r="D27" s="257"/>
      <c r="E27" s="257"/>
      <c r="F27" s="257"/>
      <c r="G27" s="257"/>
      <c r="H27" s="257"/>
      <c r="I27" s="257"/>
      <c r="M27" s="230"/>
    </row>
    <row r="28" spans="2:13" ht="36.75" customHeight="1" x14ac:dyDescent="0.2">
      <c r="B28" s="449" t="s">
        <v>2171</v>
      </c>
      <c r="C28" s="450"/>
      <c r="D28" s="450"/>
      <c r="E28" s="451"/>
      <c r="F28" s="258" t="s">
        <v>2172</v>
      </c>
      <c r="G28" s="258" t="s">
        <v>2173</v>
      </c>
      <c r="H28" s="258" t="s">
        <v>2174</v>
      </c>
      <c r="I28" s="259"/>
      <c r="M28" s="230"/>
    </row>
    <row r="29" spans="2:13" ht="26.25" customHeight="1" x14ac:dyDescent="0.2">
      <c r="B29" s="443" t="s">
        <v>2175</v>
      </c>
      <c r="C29" s="441" t="s">
        <v>2176</v>
      </c>
      <c r="D29" s="441"/>
      <c r="E29" s="442"/>
      <c r="F29" s="250">
        <v>0</v>
      </c>
      <c r="G29" s="250">
        <v>0</v>
      </c>
      <c r="H29" s="250">
        <f>SUM(F29:G29)</f>
        <v>0</v>
      </c>
      <c r="I29" s="446"/>
      <c r="J29" s="447"/>
      <c r="M29" s="230"/>
    </row>
    <row r="30" spans="2:13" ht="39" customHeight="1" x14ac:dyDescent="0.2">
      <c r="B30" s="444"/>
      <c r="C30" s="441" t="s">
        <v>2177</v>
      </c>
      <c r="D30" s="441"/>
      <c r="E30" s="442"/>
      <c r="F30" s="250">
        <v>0</v>
      </c>
      <c r="G30" s="250">
        <v>0</v>
      </c>
      <c r="H30" s="250">
        <f t="shared" ref="H30:H38" si="1">SUM(F30:G30)</f>
        <v>0</v>
      </c>
      <c r="I30" s="446"/>
      <c r="J30" s="447"/>
      <c r="K30" s="448" t="s">
        <v>2178</v>
      </c>
      <c r="L30" s="439">
        <v>0</v>
      </c>
      <c r="M30" s="230"/>
    </row>
    <row r="31" spans="2:13" ht="15" customHeight="1" x14ac:dyDescent="0.2">
      <c r="B31" s="444"/>
      <c r="C31" s="441" t="s">
        <v>2179</v>
      </c>
      <c r="D31" s="441"/>
      <c r="E31" s="442"/>
      <c r="F31" s="250">
        <v>0</v>
      </c>
      <c r="G31" s="250">
        <v>0</v>
      </c>
      <c r="H31" s="250">
        <f t="shared" si="1"/>
        <v>0</v>
      </c>
      <c r="I31" s="446"/>
      <c r="J31" s="447"/>
      <c r="K31" s="448"/>
      <c r="L31" s="440"/>
      <c r="M31" s="230"/>
    </row>
    <row r="32" spans="2:13" ht="15" customHeight="1" x14ac:dyDescent="0.2">
      <c r="B32" s="444"/>
      <c r="C32" s="441" t="s">
        <v>2180</v>
      </c>
      <c r="D32" s="441"/>
      <c r="E32" s="442"/>
      <c r="F32" s="250">
        <v>0</v>
      </c>
      <c r="G32" s="250">
        <v>0</v>
      </c>
      <c r="H32" s="250">
        <f t="shared" si="1"/>
        <v>0</v>
      </c>
      <c r="I32" s="446"/>
      <c r="J32" s="447"/>
      <c r="M32" s="230"/>
    </row>
    <row r="33" spans="2:13" ht="15" customHeight="1" x14ac:dyDescent="0.2">
      <c r="B33" s="445"/>
      <c r="C33" s="441" t="s">
        <v>2181</v>
      </c>
      <c r="D33" s="441"/>
      <c r="E33" s="442"/>
      <c r="F33" s="250">
        <v>0</v>
      </c>
      <c r="G33" s="250">
        <v>0</v>
      </c>
      <c r="H33" s="250">
        <f t="shared" si="1"/>
        <v>0</v>
      </c>
      <c r="I33" s="446"/>
      <c r="J33" s="447"/>
      <c r="M33" s="230"/>
    </row>
    <row r="34" spans="2:13" ht="15" customHeight="1" x14ac:dyDescent="0.2">
      <c r="B34" s="443" t="s">
        <v>2182</v>
      </c>
      <c r="C34" s="441" t="s">
        <v>2183</v>
      </c>
      <c r="D34" s="441"/>
      <c r="E34" s="442"/>
      <c r="F34" s="250">
        <v>0</v>
      </c>
      <c r="G34" s="250">
        <v>0</v>
      </c>
      <c r="H34" s="250">
        <f t="shared" si="1"/>
        <v>0</v>
      </c>
      <c r="I34" s="446"/>
      <c r="J34" s="447"/>
      <c r="M34" s="230"/>
    </row>
    <row r="35" spans="2:13" ht="24" customHeight="1" x14ac:dyDescent="0.2">
      <c r="B35" s="444"/>
      <c r="C35" s="441" t="s">
        <v>2184</v>
      </c>
      <c r="D35" s="441"/>
      <c r="E35" s="442"/>
      <c r="F35" s="250">
        <v>0</v>
      </c>
      <c r="G35" s="250">
        <v>0</v>
      </c>
      <c r="H35" s="250">
        <f t="shared" si="1"/>
        <v>0</v>
      </c>
      <c r="I35" s="446"/>
      <c r="J35" s="447"/>
      <c r="K35" s="448" t="s">
        <v>2185</v>
      </c>
      <c r="L35" s="439">
        <v>0</v>
      </c>
      <c r="M35" s="230"/>
    </row>
    <row r="36" spans="2:13" ht="24" customHeight="1" x14ac:dyDescent="0.2">
      <c r="B36" s="444"/>
      <c r="C36" s="441" t="s">
        <v>2186</v>
      </c>
      <c r="D36" s="441"/>
      <c r="E36" s="442"/>
      <c r="F36" s="250">
        <v>0</v>
      </c>
      <c r="G36" s="250">
        <v>0</v>
      </c>
      <c r="H36" s="250">
        <f t="shared" si="1"/>
        <v>0</v>
      </c>
      <c r="I36" s="446"/>
      <c r="J36" s="447"/>
      <c r="K36" s="448"/>
      <c r="L36" s="440"/>
      <c r="M36" s="230"/>
    </row>
    <row r="37" spans="2:13" ht="15" customHeight="1" x14ac:dyDescent="0.2">
      <c r="B37" s="444"/>
      <c r="C37" s="441" t="s">
        <v>2187</v>
      </c>
      <c r="D37" s="441"/>
      <c r="E37" s="442"/>
      <c r="F37" s="250">
        <v>0</v>
      </c>
      <c r="G37" s="250">
        <v>0</v>
      </c>
      <c r="H37" s="250">
        <f t="shared" si="1"/>
        <v>0</v>
      </c>
      <c r="I37" s="446"/>
      <c r="J37" s="447"/>
      <c r="M37" s="230"/>
    </row>
    <row r="38" spans="2:13" ht="15" customHeight="1" x14ac:dyDescent="0.2">
      <c r="B38" s="445"/>
      <c r="C38" s="441" t="s">
        <v>2188</v>
      </c>
      <c r="D38" s="441"/>
      <c r="E38" s="442"/>
      <c r="F38" s="250">
        <v>0</v>
      </c>
      <c r="G38" s="250">
        <v>0</v>
      </c>
      <c r="H38" s="250">
        <f t="shared" si="1"/>
        <v>0</v>
      </c>
      <c r="M38" s="230"/>
    </row>
    <row r="39" spans="2:13" x14ac:dyDescent="0.2">
      <c r="B39" s="260"/>
      <c r="C39" s="261"/>
      <c r="D39" s="262"/>
      <c r="E39" s="263"/>
      <c r="F39" s="250"/>
      <c r="G39" s="250"/>
      <c r="H39" s="250"/>
      <c r="M39" s="230"/>
    </row>
    <row r="40" spans="2:13" x14ac:dyDescent="0.2">
      <c r="B40" s="264"/>
      <c r="C40" s="261"/>
      <c r="D40" s="262"/>
      <c r="E40" s="263"/>
      <c r="F40" s="250"/>
      <c r="G40" s="250"/>
      <c r="H40" s="250"/>
      <c r="M40" s="230"/>
    </row>
    <row r="41" spans="2:13" x14ac:dyDescent="0.2">
      <c r="B41" s="265"/>
      <c r="C41" s="266"/>
      <c r="D41" s="266"/>
      <c r="E41" s="266"/>
      <c r="F41" s="267"/>
      <c r="M41" s="230"/>
    </row>
    <row r="42" spans="2:13" x14ac:dyDescent="0.2">
      <c r="B42" s="268"/>
      <c r="C42" s="267"/>
      <c r="D42" s="267"/>
      <c r="E42" s="267"/>
      <c r="F42" s="267"/>
      <c r="M42" s="230"/>
    </row>
    <row r="43" spans="2:13" x14ac:dyDescent="0.2">
      <c r="B43" s="375" t="s">
        <v>2189</v>
      </c>
      <c r="C43" s="376"/>
      <c r="D43" s="376"/>
      <c r="E43" s="376"/>
      <c r="F43" s="376"/>
      <c r="G43" s="376"/>
      <c r="H43" s="376"/>
      <c r="I43" s="231"/>
      <c r="M43" s="230"/>
    </row>
    <row r="44" spans="2:13" x14ac:dyDescent="0.2">
      <c r="B44" s="229"/>
      <c r="M44" s="230"/>
    </row>
    <row r="45" spans="2:13" ht="15" customHeight="1" x14ac:dyDescent="0.2">
      <c r="B45" s="452" t="s">
        <v>2190</v>
      </c>
      <c r="C45" s="436"/>
      <c r="D45" s="436"/>
      <c r="E45" s="453" t="s">
        <v>2191</v>
      </c>
      <c r="F45" s="454"/>
      <c r="G45" s="436" t="s">
        <v>2192</v>
      </c>
      <c r="H45" s="436"/>
      <c r="I45" s="436" t="s">
        <v>2165</v>
      </c>
      <c r="J45" s="436"/>
      <c r="K45" s="257"/>
      <c r="L45" s="269"/>
      <c r="M45" s="270"/>
    </row>
    <row r="46" spans="2:13" ht="14.25" customHeight="1" x14ac:dyDescent="0.2">
      <c r="B46" s="436"/>
      <c r="C46" s="436"/>
      <c r="D46" s="436"/>
      <c r="E46" s="454"/>
      <c r="F46" s="454"/>
      <c r="G46" s="436"/>
      <c r="H46" s="436"/>
      <c r="I46" s="436"/>
      <c r="J46" s="436"/>
      <c r="K46" s="257"/>
      <c r="L46" s="271"/>
      <c r="M46" s="272"/>
    </row>
    <row r="47" spans="2:13" ht="14.25" customHeight="1" x14ac:dyDescent="0.2">
      <c r="B47" s="432" t="s">
        <v>2320</v>
      </c>
      <c r="C47" s="432"/>
      <c r="D47" s="432"/>
      <c r="E47" s="428">
        <v>151047896473</v>
      </c>
      <c r="F47" s="428"/>
      <c r="G47" s="428">
        <f>(E47*5%)*19%</f>
        <v>1434955016.4935002</v>
      </c>
      <c r="H47" s="428"/>
      <c r="I47" s="431">
        <f>SUM(E47:H47)</f>
        <v>152482851489.4935</v>
      </c>
      <c r="J47" s="431"/>
      <c r="K47" s="273"/>
      <c r="L47" s="273"/>
      <c r="M47" s="274"/>
    </row>
    <row r="48" spans="2:13" ht="14.25" customHeight="1" x14ac:dyDescent="0.2">
      <c r="B48" s="432" t="s">
        <v>2326</v>
      </c>
      <c r="C48" s="432"/>
      <c r="D48" s="432"/>
      <c r="E48" s="428">
        <f>+E47*0.38</f>
        <v>57398200659.739998</v>
      </c>
      <c r="F48" s="428"/>
      <c r="G48" s="428"/>
      <c r="H48" s="428"/>
      <c r="I48" s="431">
        <f t="shared" ref="I48:I54" si="2">SUM(E48:H48)</f>
        <v>57398200659.739998</v>
      </c>
      <c r="J48" s="431"/>
      <c r="K48" s="273"/>
      <c r="L48" s="273"/>
      <c r="M48" s="274"/>
    </row>
    <row r="49" spans="2:13" ht="14.25" customHeight="1" x14ac:dyDescent="0.2">
      <c r="B49" s="432" t="s">
        <v>2321</v>
      </c>
      <c r="C49" s="432"/>
      <c r="D49" s="432"/>
      <c r="E49" s="428">
        <f>+E47+E48</f>
        <v>208446097132.73999</v>
      </c>
      <c r="F49" s="428"/>
      <c r="G49" s="428"/>
      <c r="H49" s="428"/>
      <c r="I49" s="431">
        <f t="shared" si="2"/>
        <v>208446097132.73999</v>
      </c>
      <c r="J49" s="431"/>
      <c r="K49" s="273"/>
      <c r="L49" s="273"/>
      <c r="M49" s="274"/>
    </row>
    <row r="50" spans="2:13" ht="14.25" customHeight="1" x14ac:dyDescent="0.2">
      <c r="B50" s="432" t="s">
        <v>2193</v>
      </c>
      <c r="C50" s="432"/>
      <c r="D50" s="432"/>
      <c r="E50" s="428">
        <f>+E49*10%</f>
        <v>20844609713.274002</v>
      </c>
      <c r="F50" s="428"/>
      <c r="G50" s="428"/>
      <c r="H50" s="428"/>
      <c r="I50" s="431">
        <f t="shared" si="2"/>
        <v>20844609713.274002</v>
      </c>
      <c r="J50" s="431"/>
      <c r="K50" s="273"/>
      <c r="L50" s="273"/>
      <c r="M50" s="274"/>
    </row>
    <row r="51" spans="2:13" ht="14.25" customHeight="1" x14ac:dyDescent="0.2">
      <c r="B51" s="432" t="s">
        <v>2322</v>
      </c>
      <c r="C51" s="432"/>
      <c r="D51" s="432"/>
      <c r="E51" s="428">
        <f>+E50*1%</f>
        <v>208446097.13274002</v>
      </c>
      <c r="F51" s="428"/>
      <c r="G51" s="428"/>
      <c r="H51" s="428"/>
      <c r="I51" s="431">
        <f t="shared" si="2"/>
        <v>208446097.13274002</v>
      </c>
      <c r="J51" s="431"/>
      <c r="K51" s="273"/>
      <c r="L51" s="273"/>
      <c r="M51" s="274"/>
    </row>
    <row r="52" spans="2:13" ht="14.25" customHeight="1" x14ac:dyDescent="0.2">
      <c r="B52" s="432" t="s">
        <v>2194</v>
      </c>
      <c r="C52" s="432"/>
      <c r="D52" s="432"/>
      <c r="E52" s="428">
        <v>0</v>
      </c>
      <c r="F52" s="428"/>
      <c r="G52" s="428"/>
      <c r="H52" s="428"/>
      <c r="I52" s="431">
        <f t="shared" si="2"/>
        <v>0</v>
      </c>
      <c r="J52" s="431"/>
      <c r="K52" s="273"/>
      <c r="L52" s="273"/>
      <c r="M52" s="274"/>
    </row>
    <row r="53" spans="2:13" ht="14.25" customHeight="1" x14ac:dyDescent="0.2">
      <c r="B53" s="432" t="s">
        <v>2323</v>
      </c>
      <c r="C53" s="432"/>
      <c r="D53" s="432"/>
      <c r="E53" s="428">
        <f>+E49+E51</f>
        <v>208654543229.87274</v>
      </c>
      <c r="F53" s="428"/>
      <c r="G53" s="428">
        <f>SUM(G47:H52)</f>
        <v>1434955016.4935002</v>
      </c>
      <c r="H53" s="428"/>
      <c r="I53" s="431">
        <f t="shared" si="2"/>
        <v>210089498246.36624</v>
      </c>
      <c r="J53" s="431"/>
      <c r="K53" s="273"/>
      <c r="L53" s="273"/>
      <c r="M53" s="274"/>
    </row>
    <row r="54" spans="2:13" ht="14.25" customHeight="1" x14ac:dyDescent="0.2">
      <c r="B54" s="432" t="s">
        <v>2195</v>
      </c>
      <c r="C54" s="432"/>
      <c r="D54" s="432"/>
      <c r="E54" s="428">
        <v>0</v>
      </c>
      <c r="F54" s="428"/>
      <c r="G54" s="428">
        <v>0</v>
      </c>
      <c r="H54" s="428"/>
      <c r="I54" s="431">
        <f t="shared" si="2"/>
        <v>0</v>
      </c>
      <c r="J54" s="431"/>
      <c r="K54" s="273"/>
      <c r="L54" s="273"/>
      <c r="M54" s="274"/>
    </row>
    <row r="55" spans="2:13" ht="20.25" customHeight="1" x14ac:dyDescent="0.2">
      <c r="B55" s="229"/>
      <c r="K55" s="273"/>
      <c r="L55" s="273"/>
      <c r="M55" s="274"/>
    </row>
    <row r="56" spans="2:13" ht="25.5" customHeight="1" x14ac:dyDescent="0.2">
      <c r="B56" s="408" t="s">
        <v>2196</v>
      </c>
      <c r="C56" s="409"/>
      <c r="D56" s="410"/>
      <c r="E56" s="423" t="s">
        <v>2197</v>
      </c>
      <c r="F56" s="377"/>
      <c r="G56" s="377"/>
      <c r="H56" s="423" t="s">
        <v>2198</v>
      </c>
      <c r="I56" s="377"/>
      <c r="J56" s="377"/>
      <c r="K56" s="423" t="s">
        <v>2199</v>
      </c>
      <c r="L56" s="377"/>
      <c r="M56" s="230"/>
    </row>
    <row r="57" spans="2:13" ht="18" customHeight="1" x14ac:dyDescent="0.2">
      <c r="B57" s="429" t="s">
        <v>2200</v>
      </c>
      <c r="C57" s="430"/>
      <c r="D57" s="275"/>
      <c r="E57" s="428">
        <f>+'C3'!I19/1.38</f>
        <v>50412688.666666657</v>
      </c>
      <c r="F57" s="428"/>
      <c r="G57" s="428"/>
      <c r="H57" s="428">
        <f>+'C3'!J20/1.38</f>
        <v>10293806.600000018</v>
      </c>
      <c r="I57" s="428"/>
      <c r="J57" s="428"/>
      <c r="K57" s="426">
        <f>+E57+H57</f>
        <v>60706495.266666673</v>
      </c>
      <c r="L57" s="427"/>
      <c r="M57" s="276"/>
    </row>
    <row r="58" spans="2:13" ht="18" customHeight="1" x14ac:dyDescent="0.2">
      <c r="B58" s="344" t="s">
        <v>2324</v>
      </c>
      <c r="C58" s="345"/>
      <c r="D58" s="275"/>
      <c r="E58" s="428">
        <f>+E57*1.38</f>
        <v>69569510.359999985</v>
      </c>
      <c r="F58" s="428"/>
      <c r="G58" s="428"/>
      <c r="H58" s="428">
        <f>+H57*1.38</f>
        <v>14205453.108000023</v>
      </c>
      <c r="I58" s="428"/>
      <c r="J58" s="428"/>
      <c r="K58" s="426">
        <f>+E58+H58</f>
        <v>83774963.46800001</v>
      </c>
      <c r="L58" s="427"/>
      <c r="M58" s="276"/>
    </row>
    <row r="59" spans="2:13" ht="17.25" customHeight="1" x14ac:dyDescent="0.2">
      <c r="B59" s="277" t="s">
        <v>2192</v>
      </c>
      <c r="C59" s="278"/>
      <c r="D59" s="279"/>
      <c r="E59" s="428">
        <f>(E57*5%)*19%</f>
        <v>478920.54233333329</v>
      </c>
      <c r="F59" s="428"/>
      <c r="G59" s="428"/>
      <c r="H59" s="428">
        <f>(H57*5%)*19%</f>
        <v>97791.162700000175</v>
      </c>
      <c r="I59" s="428"/>
      <c r="J59" s="428"/>
      <c r="K59" s="426">
        <f t="shared" ref="K59:K60" si="3">+E59+H59</f>
        <v>576711.70503333351</v>
      </c>
      <c r="L59" s="427"/>
      <c r="M59" s="230"/>
    </row>
    <row r="60" spans="2:13" ht="18.75" customHeight="1" x14ac:dyDescent="0.2">
      <c r="B60" s="277" t="s">
        <v>2325</v>
      </c>
      <c r="C60" s="278"/>
      <c r="D60" s="279"/>
      <c r="E60" s="428">
        <f>SUM(E58:G59)</f>
        <v>70048430.902333319</v>
      </c>
      <c r="F60" s="428"/>
      <c r="G60" s="428"/>
      <c r="H60" s="428">
        <f>+H58+H59</f>
        <v>14303244.270700023</v>
      </c>
      <c r="I60" s="428"/>
      <c r="J60" s="428"/>
      <c r="K60" s="426">
        <f t="shared" si="3"/>
        <v>84351675.173033342</v>
      </c>
      <c r="L60" s="427"/>
      <c r="M60" s="230"/>
    </row>
    <row r="61" spans="2:13" ht="14.25" customHeight="1" x14ac:dyDescent="0.2">
      <c r="B61" s="232"/>
      <c r="C61" s="231"/>
      <c r="D61" s="231"/>
      <c r="E61" s="231"/>
      <c r="F61" s="231"/>
      <c r="G61" s="231"/>
      <c r="H61" s="231"/>
      <c r="I61" s="231"/>
      <c r="M61" s="230"/>
    </row>
    <row r="62" spans="2:13" x14ac:dyDescent="0.2">
      <c r="B62" s="229"/>
      <c r="M62" s="230"/>
    </row>
    <row r="63" spans="2:13" x14ac:dyDescent="0.2">
      <c r="B63" s="280" t="s">
        <v>2201</v>
      </c>
      <c r="C63" s="281"/>
      <c r="D63" s="281"/>
      <c r="E63" s="281"/>
      <c r="F63" s="281"/>
      <c r="G63" s="281"/>
      <c r="H63" s="281"/>
      <c r="I63" s="231"/>
      <c r="M63" s="230"/>
    </row>
    <row r="64" spans="2:13" x14ac:dyDescent="0.2">
      <c r="B64" s="229"/>
      <c r="M64" s="230"/>
    </row>
    <row r="65" spans="2:13" x14ac:dyDescent="0.2">
      <c r="B65" s="433"/>
      <c r="C65" s="434"/>
      <c r="D65" s="434"/>
      <c r="E65" s="434"/>
      <c r="F65" s="434"/>
      <c r="G65" s="434"/>
      <c r="H65" s="434"/>
      <c r="I65" s="434"/>
      <c r="J65" s="434"/>
      <c r="K65" s="434"/>
      <c r="L65" s="434"/>
      <c r="M65" s="435"/>
    </row>
    <row r="66" spans="2:13" x14ac:dyDescent="0.2">
      <c r="B66" s="433"/>
      <c r="C66" s="434"/>
      <c r="D66" s="434"/>
      <c r="E66" s="434"/>
      <c r="F66" s="434"/>
      <c r="G66" s="434"/>
      <c r="H66" s="434"/>
      <c r="I66" s="434"/>
      <c r="J66" s="434"/>
      <c r="K66" s="434"/>
      <c r="L66" s="434"/>
      <c r="M66" s="435"/>
    </row>
    <row r="67" spans="2:13" x14ac:dyDescent="0.2">
      <c r="B67" s="433"/>
      <c r="C67" s="434"/>
      <c r="D67" s="434"/>
      <c r="E67" s="434"/>
      <c r="F67" s="434"/>
      <c r="G67" s="434"/>
      <c r="H67" s="434"/>
      <c r="I67" s="434"/>
      <c r="J67" s="434"/>
      <c r="K67" s="434"/>
      <c r="L67" s="434"/>
      <c r="M67" s="435"/>
    </row>
    <row r="68" spans="2:13" x14ac:dyDescent="0.2">
      <c r="B68" s="433"/>
      <c r="C68" s="434"/>
      <c r="D68" s="434"/>
      <c r="E68" s="434"/>
      <c r="F68" s="434"/>
      <c r="G68" s="434"/>
      <c r="H68" s="434"/>
      <c r="I68" s="434"/>
      <c r="J68" s="434"/>
      <c r="K68" s="434"/>
      <c r="L68" s="434"/>
      <c r="M68" s="435"/>
    </row>
    <row r="69" spans="2:13" x14ac:dyDescent="0.2">
      <c r="B69" s="433"/>
      <c r="C69" s="434"/>
      <c r="D69" s="434"/>
      <c r="E69" s="434"/>
      <c r="F69" s="434"/>
      <c r="G69" s="434"/>
      <c r="H69" s="434"/>
      <c r="I69" s="434"/>
      <c r="J69" s="434"/>
      <c r="K69" s="434"/>
      <c r="L69" s="434"/>
      <c r="M69" s="435"/>
    </row>
    <row r="70" spans="2:13" x14ac:dyDescent="0.2">
      <c r="B70" s="433"/>
      <c r="C70" s="434"/>
      <c r="D70" s="434"/>
      <c r="E70" s="434"/>
      <c r="F70" s="434"/>
      <c r="G70" s="434"/>
      <c r="H70" s="434"/>
      <c r="I70" s="434"/>
      <c r="J70" s="434"/>
      <c r="K70" s="434"/>
      <c r="L70" s="434"/>
      <c r="M70" s="435"/>
    </row>
    <row r="71" spans="2:13" x14ac:dyDescent="0.2">
      <c r="B71" s="433"/>
      <c r="C71" s="434"/>
      <c r="D71" s="434"/>
      <c r="E71" s="434"/>
      <c r="F71" s="434"/>
      <c r="G71" s="434"/>
      <c r="H71" s="434"/>
      <c r="I71" s="434"/>
      <c r="J71" s="434"/>
      <c r="K71" s="434"/>
      <c r="L71" s="434"/>
      <c r="M71" s="435"/>
    </row>
    <row r="72" spans="2:13" x14ac:dyDescent="0.2">
      <c r="B72" s="433"/>
      <c r="C72" s="434"/>
      <c r="D72" s="434"/>
      <c r="E72" s="434"/>
      <c r="F72" s="434"/>
      <c r="G72" s="434"/>
      <c r="H72" s="434"/>
      <c r="I72" s="434"/>
      <c r="J72" s="434"/>
      <c r="K72" s="434"/>
      <c r="L72" s="434"/>
      <c r="M72" s="435"/>
    </row>
    <row r="73" spans="2:13" x14ac:dyDescent="0.2">
      <c r="B73" s="433"/>
      <c r="C73" s="434"/>
      <c r="D73" s="434"/>
      <c r="E73" s="434"/>
      <c r="F73" s="434"/>
      <c r="G73" s="434"/>
      <c r="H73" s="434"/>
      <c r="I73" s="434"/>
      <c r="J73" s="434"/>
      <c r="K73" s="434"/>
      <c r="L73" s="434"/>
      <c r="M73" s="435"/>
    </row>
    <row r="74" spans="2:13" x14ac:dyDescent="0.2">
      <c r="B74" s="433"/>
      <c r="C74" s="434"/>
      <c r="D74" s="434"/>
      <c r="E74" s="434"/>
      <c r="F74" s="434"/>
      <c r="G74" s="434"/>
      <c r="H74" s="434"/>
      <c r="I74" s="434"/>
      <c r="J74" s="434"/>
      <c r="K74" s="434"/>
      <c r="L74" s="434"/>
      <c r="M74" s="435"/>
    </row>
    <row r="75" spans="2:13" x14ac:dyDescent="0.2">
      <c r="B75" s="433"/>
      <c r="C75" s="434"/>
      <c r="D75" s="434"/>
      <c r="E75" s="434"/>
      <c r="F75" s="434"/>
      <c r="G75" s="434"/>
      <c r="H75" s="434"/>
      <c r="I75" s="434"/>
      <c r="J75" s="434"/>
      <c r="K75" s="434"/>
      <c r="L75" s="434"/>
      <c r="M75" s="435"/>
    </row>
    <row r="76" spans="2:13" x14ac:dyDescent="0.2">
      <c r="B76" s="433"/>
      <c r="C76" s="434"/>
      <c r="D76" s="434"/>
      <c r="E76" s="434"/>
      <c r="F76" s="434"/>
      <c r="G76" s="434"/>
      <c r="H76" s="434"/>
      <c r="I76" s="434"/>
      <c r="J76" s="434"/>
      <c r="K76" s="434"/>
      <c r="L76" s="434"/>
      <c r="M76" s="435"/>
    </row>
    <row r="77" spans="2:13" x14ac:dyDescent="0.2">
      <c r="B77" s="433"/>
      <c r="C77" s="434"/>
      <c r="D77" s="434"/>
      <c r="E77" s="434"/>
      <c r="F77" s="434"/>
      <c r="G77" s="434"/>
      <c r="H77" s="434"/>
      <c r="I77" s="434"/>
      <c r="J77" s="434"/>
      <c r="K77" s="434"/>
      <c r="L77" s="434"/>
      <c r="M77" s="435"/>
    </row>
    <row r="78" spans="2:13" x14ac:dyDescent="0.2">
      <c r="B78" s="433"/>
      <c r="C78" s="434"/>
      <c r="D78" s="434"/>
      <c r="E78" s="434"/>
      <c r="F78" s="434"/>
      <c r="G78" s="434"/>
      <c r="H78" s="434"/>
      <c r="I78" s="434"/>
      <c r="J78" s="434"/>
      <c r="K78" s="434"/>
      <c r="L78" s="434"/>
      <c r="M78" s="435"/>
    </row>
    <row r="79" spans="2:13" x14ac:dyDescent="0.2">
      <c r="B79" s="433"/>
      <c r="C79" s="434"/>
      <c r="D79" s="434"/>
      <c r="E79" s="434"/>
      <c r="F79" s="434"/>
      <c r="G79" s="434"/>
      <c r="H79" s="434"/>
      <c r="I79" s="434"/>
      <c r="J79" s="434"/>
      <c r="K79" s="434"/>
      <c r="L79" s="434"/>
      <c r="M79" s="435"/>
    </row>
    <row r="80" spans="2:13" x14ac:dyDescent="0.2">
      <c r="B80" s="433"/>
      <c r="C80" s="434"/>
      <c r="D80" s="434"/>
      <c r="E80" s="434"/>
      <c r="F80" s="434"/>
      <c r="G80" s="434"/>
      <c r="H80" s="434"/>
      <c r="I80" s="434"/>
      <c r="J80" s="434"/>
      <c r="K80" s="434"/>
      <c r="L80" s="434"/>
      <c r="M80" s="435"/>
    </row>
    <row r="81" spans="2:13" x14ac:dyDescent="0.2">
      <c r="B81" s="433"/>
      <c r="C81" s="434"/>
      <c r="D81" s="434"/>
      <c r="E81" s="434"/>
      <c r="F81" s="434"/>
      <c r="G81" s="434"/>
      <c r="H81" s="434"/>
      <c r="I81" s="434"/>
      <c r="J81" s="434"/>
      <c r="K81" s="434"/>
      <c r="L81" s="434"/>
      <c r="M81" s="435"/>
    </row>
    <row r="82" spans="2:13" x14ac:dyDescent="0.2">
      <c r="B82" s="433"/>
      <c r="C82" s="434"/>
      <c r="D82" s="434"/>
      <c r="E82" s="434"/>
      <c r="F82" s="434"/>
      <c r="G82" s="434"/>
      <c r="H82" s="434"/>
      <c r="I82" s="434"/>
      <c r="J82" s="434"/>
      <c r="K82" s="434"/>
      <c r="L82" s="434"/>
      <c r="M82" s="435"/>
    </row>
    <row r="83" spans="2:13" x14ac:dyDescent="0.2">
      <c r="B83" s="229"/>
      <c r="M83" s="230"/>
    </row>
    <row r="84" spans="2:13" x14ac:dyDescent="0.2">
      <c r="B84" s="229"/>
      <c r="M84" s="230"/>
    </row>
    <row r="85" spans="2:13" x14ac:dyDescent="0.2">
      <c r="B85" s="229"/>
      <c r="M85" s="230"/>
    </row>
    <row r="86" spans="2:13" x14ac:dyDescent="0.2">
      <c r="B86" s="229"/>
      <c r="M86" s="230"/>
    </row>
    <row r="87" spans="2:13" x14ac:dyDescent="0.2">
      <c r="B87" s="280" t="s">
        <v>2201</v>
      </c>
      <c r="C87" s="281"/>
      <c r="D87" s="281"/>
      <c r="E87" s="281"/>
      <c r="F87" s="281"/>
      <c r="G87" s="281"/>
      <c r="H87" s="281"/>
      <c r="I87" s="231"/>
      <c r="M87" s="230"/>
    </row>
    <row r="88" spans="2:13" x14ac:dyDescent="0.2">
      <c r="B88" s="229"/>
      <c r="M88" s="230"/>
    </row>
    <row r="89" spans="2:13" x14ac:dyDescent="0.2">
      <c r="B89" s="433"/>
      <c r="C89" s="434"/>
      <c r="D89" s="434"/>
      <c r="E89" s="434"/>
      <c r="F89" s="434"/>
      <c r="G89" s="434"/>
      <c r="H89" s="434"/>
      <c r="I89" s="434"/>
      <c r="J89" s="434"/>
      <c r="K89" s="434"/>
      <c r="L89" s="434"/>
      <c r="M89" s="435"/>
    </row>
    <row r="90" spans="2:13" x14ac:dyDescent="0.2">
      <c r="B90" s="433"/>
      <c r="C90" s="434"/>
      <c r="D90" s="434"/>
      <c r="E90" s="434"/>
      <c r="F90" s="434"/>
      <c r="G90" s="434"/>
      <c r="H90" s="434"/>
      <c r="I90" s="434"/>
      <c r="J90" s="434"/>
      <c r="K90" s="434"/>
      <c r="L90" s="434"/>
      <c r="M90" s="435"/>
    </row>
    <row r="91" spans="2:13" x14ac:dyDescent="0.2">
      <c r="B91" s="433"/>
      <c r="C91" s="434"/>
      <c r="D91" s="434"/>
      <c r="E91" s="434"/>
      <c r="F91" s="434"/>
      <c r="G91" s="434"/>
      <c r="H91" s="434"/>
      <c r="I91" s="434"/>
      <c r="J91" s="434"/>
      <c r="K91" s="434"/>
      <c r="L91" s="434"/>
      <c r="M91" s="435"/>
    </row>
    <row r="92" spans="2:13" x14ac:dyDescent="0.2">
      <c r="B92" s="433"/>
      <c r="C92" s="434"/>
      <c r="D92" s="434"/>
      <c r="E92" s="434"/>
      <c r="F92" s="434"/>
      <c r="G92" s="434"/>
      <c r="H92" s="434"/>
      <c r="I92" s="434"/>
      <c r="J92" s="434"/>
      <c r="K92" s="434"/>
      <c r="L92" s="434"/>
      <c r="M92" s="435"/>
    </row>
    <row r="93" spans="2:13" x14ac:dyDescent="0.2">
      <c r="B93" s="433"/>
      <c r="C93" s="434"/>
      <c r="D93" s="434"/>
      <c r="E93" s="434"/>
      <c r="F93" s="434"/>
      <c r="G93" s="434"/>
      <c r="H93" s="434"/>
      <c r="I93" s="434"/>
      <c r="J93" s="434"/>
      <c r="K93" s="434"/>
      <c r="L93" s="434"/>
      <c r="M93" s="435"/>
    </row>
    <row r="94" spans="2:13" x14ac:dyDescent="0.2">
      <c r="B94" s="433"/>
      <c r="C94" s="434"/>
      <c r="D94" s="434"/>
      <c r="E94" s="434"/>
      <c r="F94" s="434"/>
      <c r="G94" s="434"/>
      <c r="H94" s="434"/>
      <c r="I94" s="434"/>
      <c r="J94" s="434"/>
      <c r="K94" s="434"/>
      <c r="L94" s="434"/>
      <c r="M94" s="435"/>
    </row>
    <row r="95" spans="2:13" x14ac:dyDescent="0.2">
      <c r="B95" s="433"/>
      <c r="C95" s="434"/>
      <c r="D95" s="434"/>
      <c r="E95" s="434"/>
      <c r="F95" s="434"/>
      <c r="G95" s="434"/>
      <c r="H95" s="434"/>
      <c r="I95" s="434"/>
      <c r="J95" s="434"/>
      <c r="K95" s="434"/>
      <c r="L95" s="434"/>
      <c r="M95" s="435"/>
    </row>
    <row r="96" spans="2:13" x14ac:dyDescent="0.2">
      <c r="B96" s="433"/>
      <c r="C96" s="434"/>
      <c r="D96" s="434"/>
      <c r="E96" s="434"/>
      <c r="F96" s="434"/>
      <c r="G96" s="434"/>
      <c r="H96" s="434"/>
      <c r="I96" s="434"/>
      <c r="J96" s="434"/>
      <c r="K96" s="434"/>
      <c r="L96" s="434"/>
      <c r="M96" s="435"/>
    </row>
    <row r="97" spans="2:13" x14ac:dyDescent="0.2">
      <c r="B97" s="433"/>
      <c r="C97" s="434"/>
      <c r="D97" s="434"/>
      <c r="E97" s="434"/>
      <c r="F97" s="434"/>
      <c r="G97" s="434"/>
      <c r="H97" s="434"/>
      <c r="I97" s="434"/>
      <c r="J97" s="434"/>
      <c r="K97" s="434"/>
      <c r="L97" s="434"/>
      <c r="M97" s="435"/>
    </row>
    <row r="98" spans="2:13" x14ac:dyDescent="0.2">
      <c r="B98" s="433"/>
      <c r="C98" s="434"/>
      <c r="D98" s="434"/>
      <c r="E98" s="434"/>
      <c r="F98" s="434"/>
      <c r="G98" s="434"/>
      <c r="H98" s="434"/>
      <c r="I98" s="434"/>
      <c r="J98" s="434"/>
      <c r="K98" s="434"/>
      <c r="L98" s="434"/>
      <c r="M98" s="435"/>
    </row>
    <row r="99" spans="2:13" x14ac:dyDescent="0.2">
      <c r="B99" s="433"/>
      <c r="C99" s="434"/>
      <c r="D99" s="434"/>
      <c r="E99" s="434"/>
      <c r="F99" s="434"/>
      <c r="G99" s="434"/>
      <c r="H99" s="434"/>
      <c r="I99" s="434"/>
      <c r="J99" s="434"/>
      <c r="K99" s="434"/>
      <c r="L99" s="434"/>
      <c r="M99" s="435"/>
    </row>
    <row r="100" spans="2:13" x14ac:dyDescent="0.2">
      <c r="B100" s="433"/>
      <c r="C100" s="434"/>
      <c r="D100" s="434"/>
      <c r="E100" s="434"/>
      <c r="F100" s="434"/>
      <c r="G100" s="434"/>
      <c r="H100" s="434"/>
      <c r="I100" s="434"/>
      <c r="J100" s="434"/>
      <c r="K100" s="434"/>
      <c r="L100" s="434"/>
      <c r="M100" s="435"/>
    </row>
    <row r="101" spans="2:13" x14ac:dyDescent="0.2">
      <c r="B101" s="433"/>
      <c r="C101" s="434"/>
      <c r="D101" s="434"/>
      <c r="E101" s="434"/>
      <c r="F101" s="434"/>
      <c r="G101" s="434"/>
      <c r="H101" s="434"/>
      <c r="I101" s="434"/>
      <c r="J101" s="434"/>
      <c r="K101" s="434"/>
      <c r="L101" s="434"/>
      <c r="M101" s="435"/>
    </row>
    <row r="102" spans="2:13" x14ac:dyDescent="0.2">
      <c r="B102" s="433"/>
      <c r="C102" s="434"/>
      <c r="D102" s="434"/>
      <c r="E102" s="434"/>
      <c r="F102" s="434"/>
      <c r="G102" s="434"/>
      <c r="H102" s="434"/>
      <c r="I102" s="434"/>
      <c r="J102" s="434"/>
      <c r="K102" s="434"/>
      <c r="L102" s="434"/>
      <c r="M102" s="435"/>
    </row>
    <row r="103" spans="2:13" x14ac:dyDescent="0.2">
      <c r="B103" s="433"/>
      <c r="C103" s="434"/>
      <c r="D103" s="434"/>
      <c r="E103" s="434"/>
      <c r="F103" s="434"/>
      <c r="G103" s="434"/>
      <c r="H103" s="434"/>
      <c r="I103" s="434"/>
      <c r="J103" s="434"/>
      <c r="K103" s="434"/>
      <c r="L103" s="434"/>
      <c r="M103" s="435"/>
    </row>
    <row r="104" spans="2:13" x14ac:dyDescent="0.2">
      <c r="B104" s="433"/>
      <c r="C104" s="434"/>
      <c r="D104" s="434"/>
      <c r="E104" s="434"/>
      <c r="F104" s="434"/>
      <c r="G104" s="434"/>
      <c r="H104" s="434"/>
      <c r="I104" s="434"/>
      <c r="J104" s="434"/>
      <c r="K104" s="434"/>
      <c r="L104" s="434"/>
      <c r="M104" s="435"/>
    </row>
    <row r="105" spans="2:13" x14ac:dyDescent="0.2">
      <c r="B105" s="433"/>
      <c r="C105" s="434"/>
      <c r="D105" s="434"/>
      <c r="E105" s="434"/>
      <c r="F105" s="434"/>
      <c r="G105" s="434"/>
      <c r="H105" s="434"/>
      <c r="I105" s="434"/>
      <c r="J105" s="434"/>
      <c r="K105" s="434"/>
      <c r="L105" s="434"/>
      <c r="M105" s="435"/>
    </row>
    <row r="106" spans="2:13" x14ac:dyDescent="0.2">
      <c r="B106" s="433"/>
      <c r="C106" s="434"/>
      <c r="D106" s="434"/>
      <c r="E106" s="434"/>
      <c r="F106" s="434"/>
      <c r="G106" s="434"/>
      <c r="H106" s="434"/>
      <c r="I106" s="434"/>
      <c r="J106" s="434"/>
      <c r="K106" s="434"/>
      <c r="L106" s="434"/>
      <c r="M106" s="435"/>
    </row>
    <row r="107" spans="2:13" x14ac:dyDescent="0.2">
      <c r="B107" s="229"/>
      <c r="M107" s="230"/>
    </row>
    <row r="108" spans="2:13" x14ac:dyDescent="0.2">
      <c r="B108" s="229"/>
      <c r="M108" s="230"/>
    </row>
    <row r="109" spans="2:13" x14ac:dyDescent="0.2">
      <c r="B109" s="229"/>
      <c r="M109" s="230"/>
    </row>
    <row r="110" spans="2:13" x14ac:dyDescent="0.2">
      <c r="B110" s="229"/>
      <c r="M110" s="230"/>
    </row>
    <row r="111" spans="2:13" x14ac:dyDescent="0.2">
      <c r="B111" s="375" t="s">
        <v>2202</v>
      </c>
      <c r="C111" s="376"/>
      <c r="D111" s="376"/>
      <c r="E111" s="376"/>
      <c r="F111" s="376"/>
      <c r="M111" s="230"/>
    </row>
    <row r="112" spans="2:13" x14ac:dyDescent="0.2">
      <c r="B112" s="232"/>
      <c r="C112" s="231"/>
      <c r="D112" s="231"/>
      <c r="E112" s="231"/>
      <c r="F112" s="231"/>
      <c r="M112" s="230"/>
    </row>
    <row r="113" spans="2:13" s="282" customFormat="1" ht="14.25" customHeight="1" x14ac:dyDescent="0.25">
      <c r="B113" s="377" t="s">
        <v>2203</v>
      </c>
      <c r="C113" s="377"/>
      <c r="D113" s="377"/>
      <c r="E113" s="423" t="s">
        <v>2204</v>
      </c>
      <c r="F113" s="423" t="s">
        <v>2205</v>
      </c>
      <c r="G113" s="423" t="s">
        <v>2206</v>
      </c>
      <c r="H113" s="423" t="s">
        <v>2207</v>
      </c>
      <c r="I113" s="413" t="s">
        <v>2208</v>
      </c>
      <c r="J113" s="415"/>
      <c r="K113" s="436" t="s">
        <v>2209</v>
      </c>
      <c r="L113" s="436"/>
      <c r="M113" s="248" t="s">
        <v>2210</v>
      </c>
    </row>
    <row r="114" spans="2:13" ht="45.75" customHeight="1" x14ac:dyDescent="0.2">
      <c r="B114" s="377"/>
      <c r="C114" s="377"/>
      <c r="D114" s="377"/>
      <c r="E114" s="377"/>
      <c r="F114" s="377"/>
      <c r="G114" s="377"/>
      <c r="H114" s="377"/>
      <c r="I114" s="437" t="s">
        <v>2211</v>
      </c>
      <c r="J114" s="438"/>
      <c r="K114" s="249" t="s">
        <v>2212</v>
      </c>
      <c r="L114" s="249" t="s">
        <v>2213</v>
      </c>
      <c r="M114" s="249" t="s">
        <v>2214</v>
      </c>
    </row>
    <row r="115" spans="2:13" x14ac:dyDescent="0.2">
      <c r="B115" s="418" t="str">
        <f>+'PDT ODS02 EARLY'!C34</f>
        <v xml:space="preserve">   PISCINA INDUSTRIAL</v>
      </c>
      <c r="C115" s="387"/>
      <c r="D115" s="387"/>
      <c r="E115" s="283">
        <f>+'PDT ODS02 EARLY'!F34</f>
        <v>2.2153966246023517E-3</v>
      </c>
      <c r="F115" s="284">
        <f>+'PDT ODS02 EARLY'!G34</f>
        <v>46240</v>
      </c>
      <c r="G115" s="284">
        <f>+'PDT ODS02 EARLY'!H34</f>
        <v>46276</v>
      </c>
      <c r="H115" s="285">
        <f>+G115</f>
        <v>46276</v>
      </c>
      <c r="I115" s="421">
        <f>+'PDT ODS02 EARLY'!P34</f>
        <v>0</v>
      </c>
      <c r="J115" s="422"/>
      <c r="K115" s="286">
        <f>+REAL!P34-REAL!O34</f>
        <v>0</v>
      </c>
      <c r="L115" s="286">
        <f>+REAL!P34</f>
        <v>0</v>
      </c>
      <c r="M115" s="286">
        <f t="shared" ref="M115:M116" si="4">+L115-I115</f>
        <v>0</v>
      </c>
    </row>
    <row r="116" spans="2:13" x14ac:dyDescent="0.2">
      <c r="B116" s="418" t="str">
        <f>+'PDT ODS02 EARLY'!C39</f>
        <v xml:space="preserve">   ZONAS DE CAMPAMENTOS - FAENAS</v>
      </c>
      <c r="C116" s="387"/>
      <c r="D116" s="387"/>
      <c r="E116" s="283">
        <f>+'PDT ODS02 EARLY'!F39</f>
        <v>4.0123743769417845E-2</v>
      </c>
      <c r="F116" s="284">
        <f>+'PDT ODS02 EARLY'!G39</f>
        <v>46256</v>
      </c>
      <c r="G116" s="284">
        <f>+'PDT ODS02 EARLY'!H39</f>
        <v>46596</v>
      </c>
      <c r="H116" s="285">
        <f t="shared" ref="H116:H121" si="5">+G116</f>
        <v>46596</v>
      </c>
      <c r="I116" s="421">
        <f>+'PDT ODS02 EARLY'!P39</f>
        <v>4.2802933871079852E-4</v>
      </c>
      <c r="J116" s="422"/>
      <c r="K116" s="286">
        <f>+REAL!P39-REAL!O39</f>
        <v>7.4752952531195E-4</v>
      </c>
      <c r="L116" s="286">
        <f>+REAL!P39</f>
        <v>9.9844327559069405E-4</v>
      </c>
      <c r="M116" s="286">
        <f t="shared" si="4"/>
        <v>5.7041393687989558E-4</v>
      </c>
    </row>
    <row r="117" spans="2:13" ht="22.9" customHeight="1" x14ac:dyDescent="0.2">
      <c r="B117" s="424" t="str">
        <f>+'PDT ODS02 EARLY'!C44</f>
        <v xml:space="preserve">   EJECUCIÓN DE ACTIVIDADES DE CIMENTACIONES EXISTENTES</v>
      </c>
      <c r="C117" s="425"/>
      <c r="D117" s="425"/>
      <c r="E117" s="283">
        <f>+'PDT ODS02 EARLY'!F44</f>
        <v>3.0994404980203848E-2</v>
      </c>
      <c r="F117" s="284">
        <f>+'PDT ODS02 EARLY'!G44</f>
        <v>46244</v>
      </c>
      <c r="G117" s="284">
        <f>+'PDT ODS02 EARLY'!H44</f>
        <v>46352</v>
      </c>
      <c r="H117" s="285">
        <f t="shared" si="5"/>
        <v>46352</v>
      </c>
      <c r="I117" s="421">
        <f>+'PDT ODS02 EARLY'!P44</f>
        <v>0.12988095238095237</v>
      </c>
      <c r="J117" s="422"/>
      <c r="K117" s="286">
        <f>+REAL!P44-REAL!O44</f>
        <v>0</v>
      </c>
      <c r="L117" s="286">
        <f>+REAL!P44</f>
        <v>0.14571428571428569</v>
      </c>
      <c r="M117" s="286">
        <f>+L117-I117</f>
        <v>1.583333333333331E-2</v>
      </c>
    </row>
    <row r="118" spans="2:13" s="340" customFormat="1" ht="23.45" customHeight="1" x14ac:dyDescent="0.2">
      <c r="B118" s="424" t="str">
        <f>+'PDT ODS02 EARLY'!C109</f>
        <v xml:space="preserve">   EJECUCIÓN DE ACTIVIDADES DE CIMENTACIONES NUEVAS</v>
      </c>
      <c r="C118" s="425"/>
      <c r="D118" s="425"/>
      <c r="E118" s="338">
        <f>+'PDT ODS02 EARLY'!F109</f>
        <v>0.86603384895009672</v>
      </c>
      <c r="F118" s="339">
        <f>+'PDT ODS02 EARLY'!G109</f>
        <v>46240</v>
      </c>
      <c r="G118" s="339">
        <f>+'PDT ODS02 EARLY'!H109</f>
        <v>46606</v>
      </c>
      <c r="H118" s="285">
        <f t="shared" si="5"/>
        <v>46606</v>
      </c>
      <c r="I118" s="421">
        <f>+'PDT ODS02 EARLY'!P109</f>
        <v>4.7857084241923094E-3</v>
      </c>
      <c r="J118" s="422"/>
      <c r="K118" s="286">
        <f>+REAL!P109-REAL!O109</f>
        <v>9.2256975680224092E-5</v>
      </c>
      <c r="L118" s="286">
        <f>+REAL!P109</f>
        <v>1.4761116108835853E-3</v>
      </c>
      <c r="M118" s="286">
        <f t="shared" ref="M118:M138" si="6">+L118-I118</f>
        <v>-3.3095968133087239E-3</v>
      </c>
    </row>
    <row r="119" spans="2:13" x14ac:dyDescent="0.2">
      <c r="B119" s="418" t="str">
        <f>+'PDT ODS02 EARLY'!C689</f>
        <v xml:space="preserve">   EJECUCIÓN DE ACTIVIDADES CONFORMACIÓN DE ZODMES</v>
      </c>
      <c r="C119" s="387"/>
      <c r="D119" s="387"/>
      <c r="E119" s="283">
        <f>+'PDT ODS02 EARLY'!F689</f>
        <v>4.3622719374773553E-3</v>
      </c>
      <c r="F119" s="284">
        <f>+'PDT ODS02 EARLY'!G689</f>
        <v>46246</v>
      </c>
      <c r="G119" s="284">
        <f>+'PDT ODS02 EARLY'!H689</f>
        <v>46604</v>
      </c>
      <c r="H119" s="285">
        <f t="shared" si="5"/>
        <v>46604</v>
      </c>
      <c r="I119" s="421">
        <f>+'PDT ODS02 EARLY'!P689</f>
        <v>3.0433225921947724E-2</v>
      </c>
      <c r="J119" s="422"/>
      <c r="K119" s="286">
        <f>+REAL!P689-REAL!O689</f>
        <v>0</v>
      </c>
      <c r="L119" s="286">
        <f>+REAL!P689</f>
        <v>0</v>
      </c>
      <c r="M119" s="286">
        <f t="shared" si="6"/>
        <v>-3.0433225921947724E-2</v>
      </c>
    </row>
    <row r="120" spans="2:13" x14ac:dyDescent="0.2">
      <c r="B120" s="418" t="str">
        <f>+'PDT ODS02 EARLY'!C695</f>
        <v xml:space="preserve">   EJECUCIÓN DE ACTIVIDADES POR LLAMADO DE MAQUINARIA, EQUIPOS Y PERSONAL</v>
      </c>
      <c r="C120" s="387"/>
      <c r="D120" s="387"/>
      <c r="E120" s="283">
        <f>+'PDT ODS02 EARLY'!F695</f>
        <v>5.6270333738201839E-2</v>
      </c>
      <c r="F120" s="284">
        <f>+'PDT ODS02 EARLY'!G695</f>
        <v>46534</v>
      </c>
      <c r="G120" s="284">
        <f>+'PDT ODS02 EARLY'!H695</f>
        <v>46603</v>
      </c>
      <c r="H120" s="285">
        <f t="shared" si="5"/>
        <v>46603</v>
      </c>
      <c r="I120" s="421">
        <f>+'PDT ODS02 EARLY'!P695</f>
        <v>0</v>
      </c>
      <c r="J120" s="422"/>
      <c r="K120" s="286">
        <f>+REAL!P695-REAL!O695</f>
        <v>0</v>
      </c>
      <c r="L120" s="286">
        <f>+REAL!P695</f>
        <v>0</v>
      </c>
      <c r="M120" s="286">
        <f t="shared" si="6"/>
        <v>0</v>
      </c>
    </row>
    <row r="121" spans="2:13" x14ac:dyDescent="0.2">
      <c r="B121" s="418" t="str">
        <f>+'PDT ODS02 EARLY'!C699</f>
        <v xml:space="preserve">   ACTIVIDADES FINALES</v>
      </c>
      <c r="C121" s="387"/>
      <c r="D121" s="387"/>
      <c r="E121" s="283">
        <f>+'PDT ODS02 EARLY'!F699</f>
        <v>0</v>
      </c>
      <c r="F121" s="284">
        <f>+'PDT ODS02 EARLY'!G699</f>
        <v>46606</v>
      </c>
      <c r="G121" s="284">
        <f>+'PDT ODS02 EARLY'!H699</f>
        <v>46617</v>
      </c>
      <c r="H121" s="285">
        <f t="shared" si="5"/>
        <v>46617</v>
      </c>
      <c r="I121" s="421">
        <f>+'PDT ODS02 EARLY'!O699</f>
        <v>0</v>
      </c>
      <c r="J121" s="422"/>
      <c r="K121" s="286">
        <f>+REAL!P699-REAL!O699</f>
        <v>0</v>
      </c>
      <c r="L121" s="286">
        <f>+REAL!P699</f>
        <v>0</v>
      </c>
      <c r="M121" s="286">
        <f t="shared" si="6"/>
        <v>0</v>
      </c>
    </row>
    <row r="122" spans="2:13" x14ac:dyDescent="0.2">
      <c r="B122" s="418"/>
      <c r="C122" s="387"/>
      <c r="D122" s="387"/>
      <c r="E122" s="283"/>
      <c r="F122" s="284"/>
      <c r="G122" s="287"/>
      <c r="H122" s="287"/>
      <c r="I122" s="419"/>
      <c r="J122" s="420"/>
      <c r="K122" s="286"/>
      <c r="L122" s="286"/>
      <c r="M122" s="286">
        <f t="shared" si="6"/>
        <v>0</v>
      </c>
    </row>
    <row r="123" spans="2:13" x14ac:dyDescent="0.2">
      <c r="B123" s="418"/>
      <c r="C123" s="387"/>
      <c r="D123" s="387"/>
      <c r="E123" s="283"/>
      <c r="F123" s="284"/>
      <c r="G123" s="287"/>
      <c r="H123" s="287"/>
      <c r="I123" s="419"/>
      <c r="J123" s="420"/>
      <c r="K123" s="286"/>
      <c r="L123" s="286"/>
      <c r="M123" s="286">
        <f t="shared" si="6"/>
        <v>0</v>
      </c>
    </row>
    <row r="124" spans="2:13" x14ac:dyDescent="0.2">
      <c r="B124" s="418"/>
      <c r="C124" s="387"/>
      <c r="D124" s="387"/>
      <c r="E124" s="283"/>
      <c r="F124" s="284"/>
      <c r="G124" s="287"/>
      <c r="H124" s="287"/>
      <c r="I124" s="419"/>
      <c r="J124" s="420"/>
      <c r="K124" s="286"/>
      <c r="L124" s="286"/>
      <c r="M124" s="286">
        <f t="shared" si="6"/>
        <v>0</v>
      </c>
    </row>
    <row r="125" spans="2:13" x14ac:dyDescent="0.2">
      <c r="B125" s="418"/>
      <c r="C125" s="387"/>
      <c r="D125" s="387"/>
      <c r="E125" s="283"/>
      <c r="F125" s="284"/>
      <c r="G125" s="287"/>
      <c r="H125" s="287"/>
      <c r="I125" s="419"/>
      <c r="J125" s="420"/>
      <c r="K125" s="286"/>
      <c r="L125" s="286"/>
      <c r="M125" s="286">
        <f t="shared" si="6"/>
        <v>0</v>
      </c>
    </row>
    <row r="126" spans="2:13" x14ac:dyDescent="0.2">
      <c r="B126" s="418"/>
      <c r="C126" s="387"/>
      <c r="D126" s="387"/>
      <c r="E126" s="283"/>
      <c r="F126" s="284"/>
      <c r="G126" s="287"/>
      <c r="H126" s="287"/>
      <c r="I126" s="419"/>
      <c r="J126" s="420"/>
      <c r="K126" s="286"/>
      <c r="L126" s="286"/>
      <c r="M126" s="286">
        <f t="shared" si="6"/>
        <v>0</v>
      </c>
    </row>
    <row r="127" spans="2:13" x14ac:dyDescent="0.2">
      <c r="B127" s="418"/>
      <c r="C127" s="387"/>
      <c r="D127" s="387"/>
      <c r="E127" s="283"/>
      <c r="F127" s="284"/>
      <c r="G127" s="287"/>
      <c r="H127" s="287"/>
      <c r="I127" s="419"/>
      <c r="J127" s="420"/>
      <c r="K127" s="286"/>
      <c r="L127" s="286"/>
      <c r="M127" s="286">
        <f t="shared" si="6"/>
        <v>0</v>
      </c>
    </row>
    <row r="128" spans="2:13" x14ac:dyDescent="0.2">
      <c r="B128" s="418"/>
      <c r="C128" s="387"/>
      <c r="D128" s="387"/>
      <c r="E128" s="283"/>
      <c r="F128" s="284"/>
      <c r="G128" s="287"/>
      <c r="H128" s="287"/>
      <c r="I128" s="419"/>
      <c r="J128" s="420"/>
      <c r="K128" s="286"/>
      <c r="L128" s="286"/>
      <c r="M128" s="286">
        <f t="shared" si="6"/>
        <v>0</v>
      </c>
    </row>
    <row r="129" spans="2:14" x14ac:dyDescent="0.2">
      <c r="B129" s="418"/>
      <c r="C129" s="387"/>
      <c r="D129" s="387"/>
      <c r="E129" s="283"/>
      <c r="F129" s="284"/>
      <c r="G129" s="287"/>
      <c r="H129" s="287"/>
      <c r="I129" s="419"/>
      <c r="J129" s="420"/>
      <c r="K129" s="286"/>
      <c r="L129" s="286"/>
      <c r="M129" s="286">
        <f t="shared" si="6"/>
        <v>0</v>
      </c>
    </row>
    <row r="130" spans="2:14" x14ac:dyDescent="0.2">
      <c r="B130" s="418"/>
      <c r="C130" s="387"/>
      <c r="D130" s="387"/>
      <c r="E130" s="283"/>
      <c r="F130" s="284"/>
      <c r="G130" s="287"/>
      <c r="H130" s="287"/>
      <c r="I130" s="419"/>
      <c r="J130" s="420"/>
      <c r="K130" s="286"/>
      <c r="L130" s="286"/>
      <c r="M130" s="286">
        <f t="shared" si="6"/>
        <v>0</v>
      </c>
    </row>
    <row r="131" spans="2:14" x14ac:dyDescent="0.2">
      <c r="B131" s="418"/>
      <c r="C131" s="387"/>
      <c r="D131" s="387"/>
      <c r="E131" s="283"/>
      <c r="F131" s="284"/>
      <c r="G131" s="287"/>
      <c r="H131" s="287"/>
      <c r="I131" s="419"/>
      <c r="J131" s="420"/>
      <c r="K131" s="286"/>
      <c r="L131" s="286"/>
      <c r="M131" s="286">
        <f t="shared" si="6"/>
        <v>0</v>
      </c>
    </row>
    <row r="132" spans="2:14" x14ac:dyDescent="0.2">
      <c r="B132" s="418"/>
      <c r="C132" s="387"/>
      <c r="D132" s="387"/>
      <c r="E132" s="283"/>
      <c r="F132" s="284"/>
      <c r="G132" s="287"/>
      <c r="H132" s="287"/>
      <c r="I132" s="419"/>
      <c r="J132" s="420"/>
      <c r="K132" s="286"/>
      <c r="L132" s="286"/>
      <c r="M132" s="286">
        <f t="shared" si="6"/>
        <v>0</v>
      </c>
    </row>
    <row r="133" spans="2:14" x14ac:dyDescent="0.2">
      <c r="B133" s="418"/>
      <c r="C133" s="387"/>
      <c r="D133" s="387"/>
      <c r="E133" s="283"/>
      <c r="F133" s="284"/>
      <c r="G133" s="287"/>
      <c r="H133" s="287"/>
      <c r="I133" s="419"/>
      <c r="J133" s="420"/>
      <c r="K133" s="286"/>
      <c r="L133" s="286"/>
      <c r="M133" s="286">
        <f t="shared" si="6"/>
        <v>0</v>
      </c>
    </row>
    <row r="134" spans="2:14" x14ac:dyDescent="0.2">
      <c r="B134" s="418"/>
      <c r="C134" s="387"/>
      <c r="D134" s="387"/>
      <c r="E134" s="283"/>
      <c r="F134" s="284"/>
      <c r="G134" s="287"/>
      <c r="H134" s="287"/>
      <c r="I134" s="419"/>
      <c r="J134" s="420"/>
      <c r="K134" s="286"/>
      <c r="L134" s="286"/>
      <c r="M134" s="286">
        <f t="shared" si="6"/>
        <v>0</v>
      </c>
    </row>
    <row r="135" spans="2:14" x14ac:dyDescent="0.2">
      <c r="B135" s="418"/>
      <c r="C135" s="387"/>
      <c r="D135" s="387"/>
      <c r="E135" s="283"/>
      <c r="F135" s="284"/>
      <c r="G135" s="287"/>
      <c r="H135" s="287"/>
      <c r="I135" s="419"/>
      <c r="J135" s="420"/>
      <c r="K135" s="286"/>
      <c r="L135" s="286"/>
      <c r="M135" s="286">
        <f t="shared" si="6"/>
        <v>0</v>
      </c>
    </row>
    <row r="136" spans="2:14" x14ac:dyDescent="0.2">
      <c r="B136" s="418"/>
      <c r="C136" s="387"/>
      <c r="D136" s="387"/>
      <c r="E136" s="283"/>
      <c r="F136" s="284"/>
      <c r="G136" s="287"/>
      <c r="H136" s="287"/>
      <c r="I136" s="419"/>
      <c r="J136" s="420"/>
      <c r="K136" s="286"/>
      <c r="L136" s="286"/>
      <c r="M136" s="286">
        <f t="shared" si="6"/>
        <v>0</v>
      </c>
    </row>
    <row r="137" spans="2:14" x14ac:dyDescent="0.2">
      <c r="B137" s="418"/>
      <c r="C137" s="387"/>
      <c r="D137" s="387"/>
      <c r="E137" s="283"/>
      <c r="F137" s="284"/>
      <c r="G137" s="287"/>
      <c r="H137" s="287"/>
      <c r="I137" s="419"/>
      <c r="J137" s="420"/>
      <c r="K137" s="286"/>
      <c r="L137" s="286"/>
      <c r="M137" s="286">
        <f t="shared" si="6"/>
        <v>0</v>
      </c>
    </row>
    <row r="138" spans="2:14" ht="15" customHeight="1" x14ac:dyDescent="0.2">
      <c r="B138" s="416"/>
      <c r="C138" s="416"/>
      <c r="D138" s="416"/>
      <c r="E138" s="288">
        <f>SUM(E115:E137)</f>
        <v>1</v>
      </c>
      <c r="F138" s="289"/>
      <c r="G138" s="290"/>
      <c r="H138" s="290"/>
      <c r="I138" s="417">
        <f>+SUMPRODUCT(I115:I137,$E$115:$E$137)</f>
        <v>8.320100470784424E-3</v>
      </c>
      <c r="J138" s="417"/>
      <c r="K138" s="291">
        <f>+SUMPRODUCT(K115:K137,$E$115:$E$137)</f>
        <v>1.0989134687453117E-4</v>
      </c>
      <c r="L138" s="292">
        <f>+SUMPRODUCT(L115:L137,$E$115:$E$137)</f>
        <v>5.8347514848412409E-3</v>
      </c>
      <c r="M138" s="292">
        <f t="shared" si="6"/>
        <v>-2.4853489859431831E-3</v>
      </c>
    </row>
    <row r="139" spans="2:14" x14ac:dyDescent="0.2">
      <c r="B139" s="232"/>
      <c r="C139" s="231"/>
      <c r="D139" s="231"/>
      <c r="E139" s="231"/>
      <c r="F139" s="231"/>
      <c r="M139" s="230"/>
    </row>
    <row r="140" spans="2:14" x14ac:dyDescent="0.2">
      <c r="B140" s="232"/>
      <c r="C140" s="231"/>
      <c r="D140" s="231"/>
      <c r="E140" s="231"/>
      <c r="F140" s="231"/>
      <c r="M140" s="230"/>
    </row>
    <row r="141" spans="2:14" x14ac:dyDescent="0.2">
      <c r="B141" s="375" t="s">
        <v>2215</v>
      </c>
      <c r="C141" s="376"/>
      <c r="D141" s="376"/>
      <c r="E141" s="376"/>
      <c r="F141" s="376"/>
      <c r="M141" s="230"/>
    </row>
    <row r="142" spans="2:14" x14ac:dyDescent="0.2">
      <c r="B142" s="232"/>
      <c r="C142" s="231"/>
      <c r="D142" s="231"/>
      <c r="E142" s="231"/>
      <c r="F142" s="231"/>
      <c r="M142" s="230"/>
    </row>
    <row r="143" spans="2:14" ht="15" customHeight="1" x14ac:dyDescent="0.2">
      <c r="B143" s="408" t="s">
        <v>2216</v>
      </c>
      <c r="C143" s="409"/>
      <c r="D143" s="409"/>
      <c r="E143" s="409"/>
      <c r="F143" s="409"/>
      <c r="G143" s="410"/>
      <c r="H143" s="408" t="s">
        <v>2217</v>
      </c>
      <c r="I143" s="409"/>
      <c r="J143" s="409"/>
      <c r="K143" s="409"/>
      <c r="L143" s="409"/>
      <c r="M143" s="410"/>
      <c r="N143" s="281"/>
    </row>
    <row r="144" spans="2:14" ht="16.149999999999999" customHeight="1" x14ac:dyDescent="0.2">
      <c r="B144" s="378" t="s">
        <v>2327</v>
      </c>
      <c r="C144" s="379"/>
      <c r="D144" s="379"/>
      <c r="E144" s="379"/>
      <c r="F144" s="379"/>
      <c r="G144" s="379"/>
      <c r="H144" s="378" t="s">
        <v>2312</v>
      </c>
      <c r="I144" s="379"/>
      <c r="J144" s="379"/>
      <c r="K144" s="379"/>
      <c r="L144" s="379"/>
      <c r="M144" s="380"/>
      <c r="N144" s="281"/>
    </row>
    <row r="145" spans="2:14" ht="16.149999999999999" customHeight="1" x14ac:dyDescent="0.2">
      <c r="B145" s="381"/>
      <c r="C145" s="382"/>
      <c r="D145" s="382"/>
      <c r="E145" s="382"/>
      <c r="F145" s="382"/>
      <c r="G145" s="382"/>
      <c r="H145" s="381"/>
      <c r="I145" s="382"/>
      <c r="J145" s="382"/>
      <c r="K145" s="382"/>
      <c r="L145" s="382"/>
      <c r="M145" s="383"/>
      <c r="N145" s="281"/>
    </row>
    <row r="146" spans="2:14" ht="16.149999999999999" customHeight="1" x14ac:dyDescent="0.2">
      <c r="B146" s="381"/>
      <c r="C146" s="382"/>
      <c r="D146" s="382"/>
      <c r="E146" s="382"/>
      <c r="F146" s="382"/>
      <c r="G146" s="382"/>
      <c r="H146" s="381"/>
      <c r="I146" s="382"/>
      <c r="J146" s="382"/>
      <c r="K146" s="382"/>
      <c r="L146" s="382"/>
      <c r="M146" s="383"/>
      <c r="N146" s="281"/>
    </row>
    <row r="147" spans="2:14" ht="16.149999999999999" customHeight="1" x14ac:dyDescent="0.2">
      <c r="B147" s="381"/>
      <c r="C147" s="382"/>
      <c r="D147" s="382"/>
      <c r="E147" s="382"/>
      <c r="F147" s="382"/>
      <c r="G147" s="382"/>
      <c r="H147" s="381"/>
      <c r="I147" s="382"/>
      <c r="J147" s="382"/>
      <c r="K147" s="382"/>
      <c r="L147" s="382"/>
      <c r="M147" s="383"/>
      <c r="N147" s="281"/>
    </row>
    <row r="148" spans="2:14" ht="16.149999999999999" customHeight="1" x14ac:dyDescent="0.2">
      <c r="B148" s="381"/>
      <c r="C148" s="382"/>
      <c r="D148" s="382"/>
      <c r="E148" s="382"/>
      <c r="F148" s="382"/>
      <c r="G148" s="382"/>
      <c r="H148" s="381"/>
      <c r="I148" s="382"/>
      <c r="J148" s="382"/>
      <c r="K148" s="382"/>
      <c r="L148" s="382"/>
      <c r="M148" s="383"/>
      <c r="N148" s="281"/>
    </row>
    <row r="149" spans="2:14" ht="16.149999999999999" customHeight="1" x14ac:dyDescent="0.2">
      <c r="B149" s="381"/>
      <c r="C149" s="382"/>
      <c r="D149" s="382"/>
      <c r="E149" s="382"/>
      <c r="F149" s="382"/>
      <c r="G149" s="382"/>
      <c r="H149" s="381"/>
      <c r="I149" s="382"/>
      <c r="J149" s="382"/>
      <c r="K149" s="382"/>
      <c r="L149" s="382"/>
      <c r="M149" s="383"/>
      <c r="N149" s="281"/>
    </row>
    <row r="150" spans="2:14" ht="16.149999999999999" customHeight="1" x14ac:dyDescent="0.2">
      <c r="B150" s="381"/>
      <c r="C150" s="382"/>
      <c r="D150" s="382"/>
      <c r="E150" s="382"/>
      <c r="F150" s="382"/>
      <c r="G150" s="382"/>
      <c r="H150" s="381"/>
      <c r="I150" s="382"/>
      <c r="J150" s="382"/>
      <c r="K150" s="382"/>
      <c r="L150" s="382"/>
      <c r="M150" s="383"/>
      <c r="N150" s="281"/>
    </row>
    <row r="151" spans="2:14" ht="16.149999999999999" customHeight="1" x14ac:dyDescent="0.2">
      <c r="B151" s="381"/>
      <c r="C151" s="382"/>
      <c r="D151" s="382"/>
      <c r="E151" s="382"/>
      <c r="F151" s="382"/>
      <c r="G151" s="382"/>
      <c r="H151" s="381"/>
      <c r="I151" s="382"/>
      <c r="J151" s="382"/>
      <c r="K151" s="382"/>
      <c r="L151" s="382"/>
      <c r="M151" s="383"/>
      <c r="N151" s="281"/>
    </row>
    <row r="152" spans="2:14" ht="16.149999999999999" customHeight="1" x14ac:dyDescent="0.2">
      <c r="B152" s="381"/>
      <c r="C152" s="382"/>
      <c r="D152" s="382"/>
      <c r="E152" s="382"/>
      <c r="F152" s="382"/>
      <c r="G152" s="382"/>
      <c r="H152" s="381"/>
      <c r="I152" s="382"/>
      <c r="J152" s="382"/>
      <c r="K152" s="382"/>
      <c r="L152" s="382"/>
      <c r="M152" s="383"/>
      <c r="N152" s="281"/>
    </row>
    <row r="153" spans="2:14" ht="16.149999999999999" customHeight="1" x14ac:dyDescent="0.2">
      <c r="B153" s="381"/>
      <c r="C153" s="382"/>
      <c r="D153" s="382"/>
      <c r="E153" s="382"/>
      <c r="F153" s="382"/>
      <c r="G153" s="382"/>
      <c r="H153" s="381"/>
      <c r="I153" s="382"/>
      <c r="J153" s="382"/>
      <c r="K153" s="382"/>
      <c r="L153" s="382"/>
      <c r="M153" s="383"/>
      <c r="N153" s="281"/>
    </row>
    <row r="154" spans="2:14" ht="16.149999999999999" customHeight="1" x14ac:dyDescent="0.2">
      <c r="B154" s="381"/>
      <c r="C154" s="382"/>
      <c r="D154" s="382"/>
      <c r="E154" s="382"/>
      <c r="F154" s="382"/>
      <c r="G154" s="382"/>
      <c r="H154" s="381"/>
      <c r="I154" s="382"/>
      <c r="J154" s="382"/>
      <c r="K154" s="382"/>
      <c r="L154" s="382"/>
      <c r="M154" s="383"/>
      <c r="N154" s="281"/>
    </row>
    <row r="155" spans="2:14" ht="16.149999999999999" customHeight="1" x14ac:dyDescent="0.2">
      <c r="B155" s="381"/>
      <c r="C155" s="382"/>
      <c r="D155" s="382"/>
      <c r="E155" s="382"/>
      <c r="F155" s="382"/>
      <c r="G155" s="382"/>
      <c r="H155" s="381"/>
      <c r="I155" s="382"/>
      <c r="J155" s="382"/>
      <c r="K155" s="382"/>
      <c r="L155" s="382"/>
      <c r="M155" s="383"/>
      <c r="N155" s="281"/>
    </row>
    <row r="156" spans="2:14" ht="16.149999999999999" customHeight="1" x14ac:dyDescent="0.2">
      <c r="B156" s="381"/>
      <c r="C156" s="382"/>
      <c r="D156" s="382"/>
      <c r="E156" s="382"/>
      <c r="F156" s="382"/>
      <c r="G156" s="382"/>
      <c r="H156" s="381"/>
      <c r="I156" s="382"/>
      <c r="J156" s="382"/>
      <c r="K156" s="382"/>
      <c r="L156" s="382"/>
      <c r="M156" s="383"/>
      <c r="N156" s="281"/>
    </row>
    <row r="157" spans="2:14" ht="16.149999999999999" customHeight="1" x14ac:dyDescent="0.2">
      <c r="B157" s="381"/>
      <c r="C157" s="382"/>
      <c r="D157" s="382"/>
      <c r="E157" s="382"/>
      <c r="F157" s="382"/>
      <c r="G157" s="382"/>
      <c r="H157" s="381"/>
      <c r="I157" s="382"/>
      <c r="J157" s="382"/>
      <c r="K157" s="382"/>
      <c r="L157" s="382"/>
      <c r="M157" s="383"/>
      <c r="N157" s="281"/>
    </row>
    <row r="158" spans="2:14" ht="16.149999999999999" customHeight="1" x14ac:dyDescent="0.2">
      <c r="B158" s="381"/>
      <c r="C158" s="382"/>
      <c r="D158" s="382"/>
      <c r="E158" s="382"/>
      <c r="F158" s="382"/>
      <c r="G158" s="382"/>
      <c r="H158" s="381"/>
      <c r="I158" s="382"/>
      <c r="J158" s="382"/>
      <c r="K158" s="382"/>
      <c r="L158" s="382"/>
      <c r="M158" s="383"/>
      <c r="N158" s="281"/>
    </row>
    <row r="159" spans="2:14" ht="16.149999999999999" customHeight="1" x14ac:dyDescent="0.2">
      <c r="B159" s="381"/>
      <c r="C159" s="382"/>
      <c r="D159" s="382"/>
      <c r="E159" s="382"/>
      <c r="F159" s="382"/>
      <c r="G159" s="382"/>
      <c r="H159" s="381"/>
      <c r="I159" s="382"/>
      <c r="J159" s="382"/>
      <c r="K159" s="382"/>
      <c r="L159" s="382"/>
      <c r="M159" s="383"/>
      <c r="N159" s="281"/>
    </row>
    <row r="160" spans="2:14" ht="16.149999999999999" customHeight="1" x14ac:dyDescent="0.2">
      <c r="B160" s="384"/>
      <c r="C160" s="385"/>
      <c r="D160" s="385"/>
      <c r="E160" s="385"/>
      <c r="F160" s="385"/>
      <c r="G160" s="385"/>
      <c r="H160" s="384"/>
      <c r="I160" s="385"/>
      <c r="J160" s="385"/>
      <c r="K160" s="385"/>
      <c r="L160" s="385"/>
      <c r="M160" s="386"/>
    </row>
    <row r="161" spans="2:13" x14ac:dyDescent="0.2">
      <c r="B161" s="408" t="s">
        <v>2218</v>
      </c>
      <c r="C161" s="409"/>
      <c r="D161" s="409"/>
      <c r="E161" s="409"/>
      <c r="F161" s="409"/>
      <c r="G161" s="409"/>
      <c r="H161" s="409"/>
      <c r="I161" s="409"/>
      <c r="J161" s="409"/>
      <c r="K161" s="409"/>
      <c r="L161" s="409"/>
      <c r="M161" s="410"/>
    </row>
    <row r="162" spans="2:13" x14ac:dyDescent="0.2">
      <c r="B162" s="411" t="s">
        <v>2330</v>
      </c>
      <c r="C162" s="412"/>
      <c r="D162" s="412"/>
      <c r="E162" s="412"/>
      <c r="F162" s="412"/>
      <c r="G162" s="412"/>
      <c r="H162" s="412"/>
      <c r="I162" s="412"/>
      <c r="J162" s="412"/>
      <c r="K162" s="412"/>
      <c r="L162" s="412"/>
      <c r="M162" s="412"/>
    </row>
    <row r="163" spans="2:13" x14ac:dyDescent="0.2">
      <c r="B163" s="412"/>
      <c r="C163" s="412"/>
      <c r="D163" s="412"/>
      <c r="E163" s="412"/>
      <c r="F163" s="412"/>
      <c r="G163" s="412"/>
      <c r="H163" s="412"/>
      <c r="I163" s="412"/>
      <c r="J163" s="412"/>
      <c r="K163" s="412"/>
      <c r="L163" s="412"/>
      <c r="M163" s="412"/>
    </row>
    <row r="164" spans="2:13" x14ac:dyDescent="0.2">
      <c r="B164" s="412"/>
      <c r="C164" s="412"/>
      <c r="D164" s="412"/>
      <c r="E164" s="412"/>
      <c r="F164" s="412"/>
      <c r="G164" s="412"/>
      <c r="H164" s="412"/>
      <c r="I164" s="412"/>
      <c r="J164" s="412"/>
      <c r="K164" s="412"/>
      <c r="L164" s="412"/>
      <c r="M164" s="412"/>
    </row>
    <row r="165" spans="2:13" x14ac:dyDescent="0.2">
      <c r="B165" s="412"/>
      <c r="C165" s="412"/>
      <c r="D165" s="412"/>
      <c r="E165" s="412"/>
      <c r="F165" s="412"/>
      <c r="G165" s="412"/>
      <c r="H165" s="412"/>
      <c r="I165" s="412"/>
      <c r="J165" s="412"/>
      <c r="K165" s="412"/>
      <c r="L165" s="412"/>
      <c r="M165" s="412"/>
    </row>
    <row r="166" spans="2:13" x14ac:dyDescent="0.2">
      <c r="B166" s="412"/>
      <c r="C166" s="412"/>
      <c r="D166" s="412"/>
      <c r="E166" s="412"/>
      <c r="F166" s="412"/>
      <c r="G166" s="412"/>
      <c r="H166" s="412"/>
      <c r="I166" s="412"/>
      <c r="J166" s="412"/>
      <c r="K166" s="412"/>
      <c r="L166" s="412"/>
      <c r="M166" s="412"/>
    </row>
    <row r="167" spans="2:13" x14ac:dyDescent="0.2">
      <c r="B167" s="412"/>
      <c r="C167" s="412"/>
      <c r="D167" s="412"/>
      <c r="E167" s="412"/>
      <c r="F167" s="412"/>
      <c r="G167" s="412"/>
      <c r="H167" s="412"/>
      <c r="I167" s="412"/>
      <c r="J167" s="412"/>
      <c r="K167" s="412"/>
      <c r="L167" s="412"/>
      <c r="M167" s="412"/>
    </row>
    <row r="168" spans="2:13" x14ac:dyDescent="0.2">
      <c r="B168" s="412"/>
      <c r="C168" s="412"/>
      <c r="D168" s="412"/>
      <c r="E168" s="412"/>
      <c r="F168" s="412"/>
      <c r="G168" s="412"/>
      <c r="H168" s="412"/>
      <c r="I168" s="412"/>
      <c r="J168" s="412"/>
      <c r="K168" s="412"/>
      <c r="L168" s="412"/>
      <c r="M168" s="412"/>
    </row>
    <row r="169" spans="2:13" x14ac:dyDescent="0.2">
      <c r="B169" s="412"/>
      <c r="C169" s="412"/>
      <c r="D169" s="412"/>
      <c r="E169" s="412"/>
      <c r="F169" s="412"/>
      <c r="G169" s="412"/>
      <c r="H169" s="412"/>
      <c r="I169" s="412"/>
      <c r="J169" s="412"/>
      <c r="K169" s="412"/>
      <c r="L169" s="412"/>
      <c r="M169" s="412"/>
    </row>
    <row r="170" spans="2:13" x14ac:dyDescent="0.2">
      <c r="B170" s="412"/>
      <c r="C170" s="412"/>
      <c r="D170" s="412"/>
      <c r="E170" s="412"/>
      <c r="F170" s="412"/>
      <c r="G170" s="412"/>
      <c r="H170" s="412"/>
      <c r="I170" s="412"/>
      <c r="J170" s="412"/>
      <c r="K170" s="412"/>
      <c r="L170" s="412"/>
      <c r="M170" s="412"/>
    </row>
    <row r="171" spans="2:13" x14ac:dyDescent="0.2">
      <c r="B171" s="412"/>
      <c r="C171" s="412"/>
      <c r="D171" s="412"/>
      <c r="E171" s="412"/>
      <c r="F171" s="412"/>
      <c r="G171" s="412"/>
      <c r="H171" s="412"/>
      <c r="I171" s="412"/>
      <c r="J171" s="412"/>
      <c r="K171" s="412"/>
      <c r="L171" s="412"/>
      <c r="M171" s="412"/>
    </row>
    <row r="172" spans="2:13" x14ac:dyDescent="0.2">
      <c r="B172" s="412"/>
      <c r="C172" s="412"/>
      <c r="D172" s="412"/>
      <c r="E172" s="412"/>
      <c r="F172" s="412"/>
      <c r="G172" s="412"/>
      <c r="H172" s="412"/>
      <c r="I172" s="412"/>
      <c r="J172" s="412"/>
      <c r="K172" s="412"/>
      <c r="L172" s="412"/>
      <c r="M172" s="412"/>
    </row>
    <row r="173" spans="2:13" x14ac:dyDescent="0.2">
      <c r="B173" s="412"/>
      <c r="C173" s="412"/>
      <c r="D173" s="412"/>
      <c r="E173" s="412"/>
      <c r="F173" s="412"/>
      <c r="G173" s="412"/>
      <c r="H173" s="412"/>
      <c r="I173" s="412"/>
      <c r="J173" s="412"/>
      <c r="K173" s="412"/>
      <c r="L173" s="412"/>
      <c r="M173" s="412"/>
    </row>
    <row r="174" spans="2:13" x14ac:dyDescent="0.2">
      <c r="B174" s="412"/>
      <c r="C174" s="412"/>
      <c r="D174" s="412"/>
      <c r="E174" s="412"/>
      <c r="F174" s="412"/>
      <c r="G174" s="412"/>
      <c r="H174" s="412"/>
      <c r="I174" s="412"/>
      <c r="J174" s="412"/>
      <c r="K174" s="412"/>
      <c r="L174" s="412"/>
      <c r="M174" s="412"/>
    </row>
    <row r="175" spans="2:13" x14ac:dyDescent="0.2">
      <c r="B175" s="412"/>
      <c r="C175" s="412"/>
      <c r="D175" s="412"/>
      <c r="E175" s="412"/>
      <c r="F175" s="412"/>
      <c r="G175" s="412"/>
      <c r="H175" s="412"/>
      <c r="I175" s="412"/>
      <c r="J175" s="412"/>
      <c r="K175" s="412"/>
      <c r="L175" s="412"/>
      <c r="M175" s="412"/>
    </row>
    <row r="176" spans="2:13" x14ac:dyDescent="0.2">
      <c r="B176" s="412"/>
      <c r="C176" s="412"/>
      <c r="D176" s="412"/>
      <c r="E176" s="412"/>
      <c r="F176" s="412"/>
      <c r="G176" s="412"/>
      <c r="H176" s="412"/>
      <c r="I176" s="412"/>
      <c r="J176" s="412"/>
      <c r="K176" s="412"/>
      <c r="L176" s="412"/>
      <c r="M176" s="412"/>
    </row>
    <row r="177" spans="2:14" x14ac:dyDescent="0.2">
      <c r="B177" s="412"/>
      <c r="C177" s="412"/>
      <c r="D177" s="412"/>
      <c r="E177" s="412"/>
      <c r="F177" s="412"/>
      <c r="G177" s="412"/>
      <c r="H177" s="412"/>
      <c r="I177" s="412"/>
      <c r="J177" s="412"/>
      <c r="K177" s="412"/>
      <c r="L177" s="412"/>
      <c r="M177" s="412"/>
    </row>
    <row r="178" spans="2:14" x14ac:dyDescent="0.2">
      <c r="B178" s="232"/>
      <c r="C178" s="231"/>
      <c r="D178" s="231"/>
      <c r="E178" s="231"/>
      <c r="F178" s="231"/>
      <c r="M178" s="230"/>
    </row>
    <row r="179" spans="2:14" x14ac:dyDescent="0.2">
      <c r="B179" s="375" t="s">
        <v>2219</v>
      </c>
      <c r="C179" s="376"/>
      <c r="D179" s="376"/>
      <c r="E179" s="376"/>
      <c r="F179" s="376"/>
      <c r="M179" s="230"/>
    </row>
    <row r="180" spans="2:14" x14ac:dyDescent="0.2">
      <c r="B180" s="232"/>
      <c r="C180" s="231"/>
      <c r="D180" s="231"/>
      <c r="E180" s="231"/>
      <c r="F180" s="231"/>
      <c r="M180" s="230"/>
    </row>
    <row r="181" spans="2:14" ht="42.75" customHeight="1" x14ac:dyDescent="0.2">
      <c r="B181" s="413" t="s">
        <v>2220</v>
      </c>
      <c r="C181" s="414"/>
      <c r="D181" s="414"/>
      <c r="E181" s="415"/>
      <c r="F181" s="258" t="s">
        <v>2221</v>
      </c>
      <c r="G181" s="258" t="s">
        <v>2222</v>
      </c>
      <c r="H181" s="258" t="s">
        <v>2223</v>
      </c>
      <c r="I181" s="293"/>
      <c r="M181" s="230"/>
    </row>
    <row r="182" spans="2:14" x14ac:dyDescent="0.2">
      <c r="B182" s="402" t="s">
        <v>699</v>
      </c>
      <c r="C182" s="403"/>
      <c r="D182" s="403"/>
      <c r="E182" s="404"/>
      <c r="F182" s="294" t="s">
        <v>2224</v>
      </c>
      <c r="G182" s="295"/>
      <c r="H182" s="296" t="s">
        <v>2224</v>
      </c>
      <c r="I182" s="297"/>
      <c r="J182" s="298"/>
      <c r="K182" s="227" t="s">
        <v>2225</v>
      </c>
      <c r="M182" s="230"/>
    </row>
    <row r="183" spans="2:14" x14ac:dyDescent="0.2">
      <c r="B183" s="402" t="s">
        <v>732</v>
      </c>
      <c r="C183" s="403"/>
      <c r="D183" s="403"/>
      <c r="E183" s="404"/>
      <c r="F183" s="294" t="s">
        <v>2226</v>
      </c>
      <c r="G183" s="295"/>
      <c r="H183" s="296" t="s">
        <v>2227</v>
      </c>
      <c r="I183" s="297"/>
      <c r="J183" s="299"/>
      <c r="K183" s="227" t="s">
        <v>2228</v>
      </c>
      <c r="M183" s="230"/>
    </row>
    <row r="184" spans="2:14" x14ac:dyDescent="0.2">
      <c r="B184" s="402" t="s">
        <v>866</v>
      </c>
      <c r="C184" s="403"/>
      <c r="D184" s="403"/>
      <c r="E184" s="404"/>
      <c r="F184" s="294" t="s">
        <v>2229</v>
      </c>
      <c r="G184" s="300"/>
      <c r="H184" s="296" t="s">
        <v>2229</v>
      </c>
      <c r="I184" s="297"/>
      <c r="J184" s="301"/>
      <c r="K184" s="227" t="s">
        <v>2230</v>
      </c>
      <c r="M184" s="230"/>
    </row>
    <row r="185" spans="2:14" x14ac:dyDescent="0.2">
      <c r="B185" s="402" t="s">
        <v>2231</v>
      </c>
      <c r="C185" s="403"/>
      <c r="D185" s="403"/>
      <c r="E185" s="404"/>
      <c r="F185" s="294" t="s">
        <v>2232</v>
      </c>
      <c r="G185" s="300"/>
      <c r="H185" s="296" t="s">
        <v>2232</v>
      </c>
      <c r="I185" s="297"/>
      <c r="J185" s="302"/>
      <c r="K185" s="227" t="s">
        <v>2233</v>
      </c>
      <c r="M185" s="230"/>
    </row>
    <row r="186" spans="2:14" x14ac:dyDescent="0.2">
      <c r="B186" s="402" t="s">
        <v>1962</v>
      </c>
      <c r="C186" s="403"/>
      <c r="D186" s="403"/>
      <c r="E186" s="404"/>
      <c r="F186" s="294" t="s">
        <v>2232</v>
      </c>
      <c r="G186" s="300"/>
      <c r="H186" s="296" t="s">
        <v>2232</v>
      </c>
      <c r="I186" s="303"/>
      <c r="J186" s="304"/>
      <c r="K186" s="227" t="s">
        <v>2234</v>
      </c>
      <c r="M186" s="230"/>
    </row>
    <row r="187" spans="2:14" x14ac:dyDescent="0.2">
      <c r="B187" s="402" t="s">
        <v>1967</v>
      </c>
      <c r="C187" s="403"/>
      <c r="D187" s="403"/>
      <c r="E187" s="404"/>
      <c r="F187" s="294" t="s">
        <v>2235</v>
      </c>
      <c r="G187" s="300"/>
      <c r="H187" s="296" t="s">
        <v>2235</v>
      </c>
      <c r="I187" s="303"/>
      <c r="M187" s="230"/>
    </row>
    <row r="188" spans="2:14" x14ac:dyDescent="0.2">
      <c r="B188" s="405"/>
      <c r="C188" s="406"/>
      <c r="D188" s="406"/>
      <c r="E188" s="407"/>
      <c r="F188" s="294"/>
      <c r="G188" s="305"/>
      <c r="H188" s="296"/>
      <c r="I188" s="303"/>
      <c r="M188" s="230"/>
    </row>
    <row r="189" spans="2:14" x14ac:dyDescent="0.2">
      <c r="B189" s="405"/>
      <c r="C189" s="406"/>
      <c r="D189" s="406"/>
      <c r="E189" s="407"/>
      <c r="F189" s="294"/>
      <c r="G189" s="305"/>
      <c r="H189" s="296"/>
      <c r="I189" s="303"/>
      <c r="M189" s="230"/>
    </row>
    <row r="190" spans="2:14" x14ac:dyDescent="0.2">
      <c r="B190" s="232"/>
      <c r="C190" s="231"/>
      <c r="D190" s="231"/>
      <c r="E190" s="231"/>
      <c r="F190" s="231"/>
      <c r="M190" s="230"/>
    </row>
    <row r="191" spans="2:14" x14ac:dyDescent="0.2">
      <c r="B191" s="280"/>
      <c r="C191" s="281"/>
      <c r="D191" s="281"/>
      <c r="E191" s="281"/>
      <c r="F191" s="281"/>
      <c r="G191" s="281"/>
      <c r="H191" s="281"/>
      <c r="I191" s="281"/>
      <c r="J191" s="281"/>
      <c r="K191" s="281"/>
      <c r="L191" s="281"/>
      <c r="M191" s="306"/>
      <c r="N191" s="281"/>
    </row>
    <row r="192" spans="2:14" x14ac:dyDescent="0.2">
      <c r="B192" s="375" t="s">
        <v>2236</v>
      </c>
      <c r="C192" s="376"/>
      <c r="D192" s="376"/>
      <c r="E192" s="376"/>
      <c r="F192" s="376"/>
      <c r="M192" s="230"/>
    </row>
    <row r="193" spans="2:14" x14ac:dyDescent="0.2">
      <c r="B193" s="232"/>
      <c r="C193" s="231"/>
      <c r="D193" s="231"/>
      <c r="E193" s="231"/>
      <c r="F193" s="231"/>
      <c r="M193" s="230"/>
    </row>
    <row r="194" spans="2:14" ht="15" customHeight="1" x14ac:dyDescent="0.2">
      <c r="B194" s="377" t="s">
        <v>2237</v>
      </c>
      <c r="C194" s="377"/>
      <c r="D194" s="377"/>
      <c r="E194" s="377"/>
      <c r="F194" s="377"/>
      <c r="G194" s="377"/>
      <c r="H194" s="377"/>
      <c r="I194" s="377"/>
      <c r="J194" s="377"/>
      <c r="K194" s="377"/>
      <c r="L194" s="377"/>
      <c r="M194" s="377"/>
      <c r="N194" s="281"/>
    </row>
    <row r="195" spans="2:14" ht="17.45" customHeight="1" x14ac:dyDescent="0.2">
      <c r="B195" s="378" t="s">
        <v>2328</v>
      </c>
      <c r="C195" s="379"/>
      <c r="D195" s="379"/>
      <c r="E195" s="379"/>
      <c r="F195" s="379"/>
      <c r="G195" s="379"/>
      <c r="H195" s="379"/>
      <c r="I195" s="379"/>
      <c r="J195" s="379"/>
      <c r="K195" s="379"/>
      <c r="L195" s="379"/>
      <c r="M195" s="380"/>
      <c r="N195" s="281"/>
    </row>
    <row r="196" spans="2:14" ht="17.45" customHeight="1" x14ac:dyDescent="0.2">
      <c r="B196" s="381"/>
      <c r="C196" s="382"/>
      <c r="D196" s="382"/>
      <c r="E196" s="382"/>
      <c r="F196" s="382"/>
      <c r="G196" s="382"/>
      <c r="H196" s="382"/>
      <c r="I196" s="382"/>
      <c r="J196" s="382"/>
      <c r="K196" s="382"/>
      <c r="L196" s="382"/>
      <c r="M196" s="383"/>
      <c r="N196" s="281"/>
    </row>
    <row r="197" spans="2:14" ht="17.45" customHeight="1" x14ac:dyDescent="0.2">
      <c r="B197" s="381"/>
      <c r="C197" s="382"/>
      <c r="D197" s="382"/>
      <c r="E197" s="382"/>
      <c r="F197" s="382"/>
      <c r="G197" s="382"/>
      <c r="H197" s="382"/>
      <c r="I197" s="382"/>
      <c r="J197" s="382"/>
      <c r="K197" s="382"/>
      <c r="L197" s="382"/>
      <c r="M197" s="383"/>
      <c r="N197" s="281"/>
    </row>
    <row r="198" spans="2:14" ht="17.45" customHeight="1" x14ac:dyDescent="0.2">
      <c r="B198" s="381"/>
      <c r="C198" s="382"/>
      <c r="D198" s="382"/>
      <c r="E198" s="382"/>
      <c r="F198" s="382"/>
      <c r="G198" s="382"/>
      <c r="H198" s="382"/>
      <c r="I198" s="382"/>
      <c r="J198" s="382"/>
      <c r="K198" s="382"/>
      <c r="L198" s="382"/>
      <c r="M198" s="383"/>
      <c r="N198" s="281"/>
    </row>
    <row r="199" spans="2:14" ht="17.45" customHeight="1" x14ac:dyDescent="0.2">
      <c r="B199" s="381"/>
      <c r="C199" s="382"/>
      <c r="D199" s="382"/>
      <c r="E199" s="382"/>
      <c r="F199" s="382"/>
      <c r="G199" s="382"/>
      <c r="H199" s="382"/>
      <c r="I199" s="382"/>
      <c r="J199" s="382"/>
      <c r="K199" s="382"/>
      <c r="L199" s="382"/>
      <c r="M199" s="383"/>
      <c r="N199" s="281"/>
    </row>
    <row r="200" spans="2:14" ht="17.45" customHeight="1" x14ac:dyDescent="0.2">
      <c r="B200" s="381"/>
      <c r="C200" s="382"/>
      <c r="D200" s="382"/>
      <c r="E200" s="382"/>
      <c r="F200" s="382"/>
      <c r="G200" s="382"/>
      <c r="H200" s="382"/>
      <c r="I200" s="382"/>
      <c r="J200" s="382"/>
      <c r="K200" s="382"/>
      <c r="L200" s="382"/>
      <c r="M200" s="383"/>
      <c r="N200" s="281"/>
    </row>
    <row r="201" spans="2:14" ht="17.45" customHeight="1" x14ac:dyDescent="0.2">
      <c r="B201" s="384"/>
      <c r="C201" s="385"/>
      <c r="D201" s="385"/>
      <c r="E201" s="385"/>
      <c r="F201" s="385"/>
      <c r="G201" s="385"/>
      <c r="H201" s="385"/>
      <c r="I201" s="385"/>
      <c r="J201" s="385"/>
      <c r="K201" s="385"/>
      <c r="L201" s="385"/>
      <c r="M201" s="386"/>
      <c r="N201" s="281"/>
    </row>
    <row r="202" spans="2:14" x14ac:dyDescent="0.2">
      <c r="B202" s="280"/>
      <c r="C202" s="281"/>
      <c r="D202" s="281"/>
      <c r="E202" s="281"/>
      <c r="F202" s="281"/>
      <c r="G202" s="281"/>
      <c r="H202" s="281"/>
      <c r="I202" s="281"/>
      <c r="J202" s="281"/>
      <c r="K202" s="281"/>
      <c r="L202" s="281"/>
      <c r="M202" s="306"/>
      <c r="N202" s="281"/>
    </row>
    <row r="203" spans="2:14" ht="15" customHeight="1" x14ac:dyDescent="0.2">
      <c r="B203" s="377" t="s">
        <v>2238</v>
      </c>
      <c r="C203" s="377"/>
      <c r="D203" s="377"/>
      <c r="E203" s="377"/>
      <c r="F203" s="377"/>
      <c r="G203" s="377"/>
      <c r="H203" s="377"/>
      <c r="I203" s="377"/>
      <c r="J203" s="377"/>
      <c r="K203" s="377"/>
      <c r="L203" s="377"/>
      <c r="M203" s="377"/>
      <c r="N203" s="281"/>
    </row>
    <row r="204" spans="2:14" ht="24" customHeight="1" x14ac:dyDescent="0.2">
      <c r="B204" s="378" t="s">
        <v>2329</v>
      </c>
      <c r="C204" s="387"/>
      <c r="D204" s="387"/>
      <c r="E204" s="387"/>
      <c r="F204" s="387"/>
      <c r="G204" s="387"/>
      <c r="H204" s="387"/>
      <c r="I204" s="387"/>
      <c r="J204" s="387"/>
      <c r="K204" s="387"/>
      <c r="L204" s="387"/>
      <c r="M204" s="388"/>
      <c r="N204" s="281"/>
    </row>
    <row r="205" spans="2:14" ht="24" customHeight="1" x14ac:dyDescent="0.2">
      <c r="B205" s="375"/>
      <c r="C205" s="376"/>
      <c r="D205" s="376"/>
      <c r="E205" s="376"/>
      <c r="F205" s="376"/>
      <c r="G205" s="376"/>
      <c r="H205" s="376"/>
      <c r="I205" s="376"/>
      <c r="J205" s="376"/>
      <c r="K205" s="376"/>
      <c r="L205" s="376"/>
      <c r="M205" s="389"/>
      <c r="N205" s="281"/>
    </row>
    <row r="206" spans="2:14" ht="24" customHeight="1" x14ac:dyDescent="0.2">
      <c r="B206" s="375"/>
      <c r="C206" s="376"/>
      <c r="D206" s="376"/>
      <c r="E206" s="376"/>
      <c r="F206" s="376"/>
      <c r="G206" s="376"/>
      <c r="H206" s="376"/>
      <c r="I206" s="376"/>
      <c r="J206" s="376"/>
      <c r="K206" s="376"/>
      <c r="L206" s="376"/>
      <c r="M206" s="389"/>
      <c r="N206" s="281"/>
    </row>
    <row r="207" spans="2:14" ht="24" customHeight="1" x14ac:dyDescent="0.2">
      <c r="B207" s="375"/>
      <c r="C207" s="376"/>
      <c r="D207" s="376"/>
      <c r="E207" s="376"/>
      <c r="F207" s="376"/>
      <c r="G207" s="376"/>
      <c r="H207" s="376"/>
      <c r="I207" s="376"/>
      <c r="J207" s="376"/>
      <c r="K207" s="376"/>
      <c r="L207" s="376"/>
      <c r="M207" s="389"/>
      <c r="N207" s="281"/>
    </row>
    <row r="208" spans="2:14" ht="24" customHeight="1" x14ac:dyDescent="0.2">
      <c r="B208" s="375"/>
      <c r="C208" s="376"/>
      <c r="D208" s="376"/>
      <c r="E208" s="376"/>
      <c r="F208" s="376"/>
      <c r="G208" s="376"/>
      <c r="H208" s="376"/>
      <c r="I208" s="376"/>
      <c r="J208" s="376"/>
      <c r="K208" s="376"/>
      <c r="L208" s="376"/>
      <c r="M208" s="389"/>
      <c r="N208" s="281"/>
    </row>
    <row r="209" spans="2:14" ht="24" customHeight="1" x14ac:dyDescent="0.2">
      <c r="B209" s="375"/>
      <c r="C209" s="376"/>
      <c r="D209" s="376"/>
      <c r="E209" s="376"/>
      <c r="F209" s="376"/>
      <c r="G209" s="376"/>
      <c r="H209" s="376"/>
      <c r="I209" s="376"/>
      <c r="J209" s="376"/>
      <c r="K209" s="376"/>
      <c r="L209" s="376"/>
      <c r="M209" s="389"/>
      <c r="N209" s="281"/>
    </row>
    <row r="210" spans="2:14" ht="24" customHeight="1" x14ac:dyDescent="0.2">
      <c r="B210" s="390"/>
      <c r="C210" s="391"/>
      <c r="D210" s="391"/>
      <c r="E210" s="391"/>
      <c r="F210" s="391"/>
      <c r="G210" s="391"/>
      <c r="H210" s="391"/>
      <c r="I210" s="391"/>
      <c r="J210" s="391"/>
      <c r="K210" s="391"/>
      <c r="L210" s="391"/>
      <c r="M210" s="392"/>
      <c r="N210" s="281"/>
    </row>
    <row r="211" spans="2:14" ht="11.45" customHeight="1" x14ac:dyDescent="0.2">
      <c r="B211" s="280"/>
      <c r="C211" s="281"/>
      <c r="D211" s="281"/>
      <c r="E211" s="281"/>
      <c r="F211" s="281"/>
      <c r="G211" s="281"/>
      <c r="H211" s="281"/>
      <c r="I211" s="281"/>
      <c r="J211" s="281"/>
      <c r="K211" s="281"/>
      <c r="L211" s="281"/>
      <c r="M211" s="306"/>
      <c r="N211" s="281"/>
    </row>
    <row r="212" spans="2:14" ht="11.45" customHeight="1" x14ac:dyDescent="0.2">
      <c r="B212" s="280"/>
      <c r="C212" s="281"/>
      <c r="D212" s="281"/>
      <c r="E212" s="281"/>
      <c r="F212" s="281"/>
      <c r="G212" s="281"/>
      <c r="H212" s="281"/>
      <c r="I212" s="281"/>
      <c r="J212" s="281"/>
      <c r="K212" s="281"/>
      <c r="L212" s="281"/>
      <c r="M212" s="306"/>
      <c r="N212" s="281"/>
    </row>
    <row r="213" spans="2:14" ht="11.45" customHeight="1" x14ac:dyDescent="0.2">
      <c r="B213" s="232"/>
      <c r="C213" s="231"/>
      <c r="D213" s="231"/>
      <c r="E213" s="231"/>
      <c r="F213" s="231"/>
      <c r="M213" s="230"/>
    </row>
    <row r="214" spans="2:14" ht="11.45" customHeight="1" x14ac:dyDescent="0.2">
      <c r="B214" s="232" t="s">
        <v>2239</v>
      </c>
      <c r="C214" s="231"/>
      <c r="D214" s="231"/>
      <c r="E214" s="231"/>
      <c r="F214" s="231"/>
      <c r="M214" s="230"/>
    </row>
    <row r="215" spans="2:14" ht="11.45" customHeight="1" x14ac:dyDescent="0.2">
      <c r="B215" s="232"/>
      <c r="C215" s="231"/>
      <c r="D215" s="231"/>
      <c r="E215" s="231"/>
      <c r="F215" s="231"/>
      <c r="M215" s="230"/>
    </row>
    <row r="216" spans="2:14" x14ac:dyDescent="0.2">
      <c r="B216" s="393"/>
      <c r="C216" s="394"/>
      <c r="D216" s="394"/>
      <c r="E216" s="394"/>
      <c r="F216" s="395"/>
      <c r="G216" s="393"/>
      <c r="H216" s="394"/>
      <c r="I216" s="394"/>
      <c r="J216" s="395"/>
      <c r="K216" s="374"/>
      <c r="L216" s="374"/>
      <c r="M216" s="374"/>
    </row>
    <row r="217" spans="2:14" x14ac:dyDescent="0.2">
      <c r="B217" s="396"/>
      <c r="C217" s="397"/>
      <c r="D217" s="397"/>
      <c r="E217" s="397"/>
      <c r="F217" s="398"/>
      <c r="G217" s="396"/>
      <c r="H217" s="397"/>
      <c r="I217" s="397"/>
      <c r="J217" s="398"/>
      <c r="K217" s="374"/>
      <c r="L217" s="374"/>
      <c r="M217" s="374"/>
    </row>
    <row r="218" spans="2:14" x14ac:dyDescent="0.2">
      <c r="B218" s="396"/>
      <c r="C218" s="397"/>
      <c r="D218" s="397"/>
      <c r="E218" s="397"/>
      <c r="F218" s="398"/>
      <c r="G218" s="396"/>
      <c r="H218" s="397"/>
      <c r="I218" s="397"/>
      <c r="J218" s="398"/>
      <c r="K218" s="374"/>
      <c r="L218" s="374"/>
      <c r="M218" s="374"/>
    </row>
    <row r="219" spans="2:14" x14ac:dyDescent="0.2">
      <c r="B219" s="396"/>
      <c r="C219" s="397"/>
      <c r="D219" s="397"/>
      <c r="E219" s="397"/>
      <c r="F219" s="398"/>
      <c r="G219" s="396"/>
      <c r="H219" s="397"/>
      <c r="I219" s="397"/>
      <c r="J219" s="398"/>
      <c r="K219" s="374"/>
      <c r="L219" s="374"/>
      <c r="M219" s="374"/>
    </row>
    <row r="220" spans="2:14" x14ac:dyDescent="0.2">
      <c r="B220" s="396"/>
      <c r="C220" s="397"/>
      <c r="D220" s="397"/>
      <c r="E220" s="397"/>
      <c r="F220" s="398"/>
      <c r="G220" s="396"/>
      <c r="H220" s="397"/>
      <c r="I220" s="397"/>
      <c r="J220" s="398"/>
      <c r="K220" s="374"/>
      <c r="L220" s="374"/>
      <c r="M220" s="374"/>
    </row>
    <row r="221" spans="2:14" x14ac:dyDescent="0.2">
      <c r="B221" s="396"/>
      <c r="C221" s="397"/>
      <c r="D221" s="397"/>
      <c r="E221" s="397"/>
      <c r="F221" s="398"/>
      <c r="G221" s="396"/>
      <c r="H221" s="397"/>
      <c r="I221" s="397"/>
      <c r="J221" s="398"/>
      <c r="K221" s="374"/>
      <c r="L221" s="374"/>
      <c r="M221" s="374"/>
    </row>
    <row r="222" spans="2:14" x14ac:dyDescent="0.2">
      <c r="B222" s="396"/>
      <c r="C222" s="397"/>
      <c r="D222" s="397"/>
      <c r="E222" s="397"/>
      <c r="F222" s="398"/>
      <c r="G222" s="396"/>
      <c r="H222" s="397"/>
      <c r="I222" s="397"/>
      <c r="J222" s="398"/>
      <c r="K222" s="374"/>
      <c r="L222" s="374"/>
      <c r="M222" s="374"/>
    </row>
    <row r="223" spans="2:14" x14ac:dyDescent="0.2">
      <c r="B223" s="396"/>
      <c r="C223" s="397"/>
      <c r="D223" s="397"/>
      <c r="E223" s="397"/>
      <c r="F223" s="398"/>
      <c r="G223" s="396"/>
      <c r="H223" s="397"/>
      <c r="I223" s="397"/>
      <c r="J223" s="398"/>
      <c r="K223" s="374"/>
      <c r="L223" s="374"/>
      <c r="M223" s="374"/>
    </row>
    <row r="224" spans="2:14" x14ac:dyDescent="0.2">
      <c r="B224" s="396"/>
      <c r="C224" s="397"/>
      <c r="D224" s="397"/>
      <c r="E224" s="397"/>
      <c r="F224" s="398"/>
      <c r="G224" s="396"/>
      <c r="H224" s="397"/>
      <c r="I224" s="397"/>
      <c r="J224" s="398"/>
      <c r="K224" s="374"/>
      <c r="L224" s="374"/>
      <c r="M224" s="374"/>
    </row>
    <row r="225" spans="2:13" x14ac:dyDescent="0.2">
      <c r="B225" s="396"/>
      <c r="C225" s="397"/>
      <c r="D225" s="397"/>
      <c r="E225" s="397"/>
      <c r="F225" s="398"/>
      <c r="G225" s="396"/>
      <c r="H225" s="397"/>
      <c r="I225" s="397"/>
      <c r="J225" s="398"/>
      <c r="K225" s="374"/>
      <c r="L225" s="374"/>
      <c r="M225" s="374"/>
    </row>
    <row r="226" spans="2:13" x14ac:dyDescent="0.2">
      <c r="B226" s="396"/>
      <c r="C226" s="397"/>
      <c r="D226" s="397"/>
      <c r="E226" s="397"/>
      <c r="F226" s="398"/>
      <c r="G226" s="396"/>
      <c r="H226" s="397"/>
      <c r="I226" s="397"/>
      <c r="J226" s="398"/>
      <c r="K226" s="374"/>
      <c r="L226" s="374"/>
      <c r="M226" s="374"/>
    </row>
    <row r="227" spans="2:13" x14ac:dyDescent="0.2">
      <c r="B227" s="396"/>
      <c r="C227" s="397"/>
      <c r="D227" s="397"/>
      <c r="E227" s="397"/>
      <c r="F227" s="398"/>
      <c r="G227" s="396"/>
      <c r="H227" s="397"/>
      <c r="I227" s="397"/>
      <c r="J227" s="398"/>
      <c r="K227" s="374"/>
      <c r="L227" s="374"/>
      <c r="M227" s="374"/>
    </row>
    <row r="228" spans="2:13" x14ac:dyDescent="0.2">
      <c r="B228" s="399"/>
      <c r="C228" s="400"/>
      <c r="D228" s="400"/>
      <c r="E228" s="400"/>
      <c r="F228" s="401"/>
      <c r="G228" s="399"/>
      <c r="H228" s="400"/>
      <c r="I228" s="400"/>
      <c r="J228" s="401"/>
      <c r="K228" s="374"/>
      <c r="L228" s="374"/>
      <c r="M228" s="374"/>
    </row>
    <row r="229" spans="2:13" ht="12" customHeight="1" x14ac:dyDescent="0.2">
      <c r="B229" s="363" t="s">
        <v>2314</v>
      </c>
      <c r="C229" s="363"/>
      <c r="D229" s="363"/>
      <c r="E229" s="363"/>
      <c r="F229" s="363"/>
      <c r="G229" s="363" t="s">
        <v>2315</v>
      </c>
      <c r="H229" s="363"/>
      <c r="I229" s="363"/>
      <c r="J229" s="363"/>
      <c r="K229" s="363" t="s">
        <v>2316</v>
      </c>
      <c r="L229" s="363"/>
      <c r="M229" s="363"/>
    </row>
    <row r="230" spans="2:13" x14ac:dyDescent="0.2">
      <c r="B230" s="363"/>
      <c r="C230" s="363"/>
      <c r="D230" s="363"/>
      <c r="E230" s="363"/>
      <c r="F230" s="363"/>
      <c r="G230" s="363"/>
      <c r="H230" s="363"/>
      <c r="I230" s="363"/>
      <c r="J230" s="363"/>
      <c r="K230" s="363"/>
      <c r="L230" s="363"/>
      <c r="M230" s="363"/>
    </row>
    <row r="231" spans="2:13" ht="18.75" customHeight="1" x14ac:dyDescent="0.2">
      <c r="B231" s="363"/>
      <c r="C231" s="363"/>
      <c r="D231" s="363"/>
      <c r="E231" s="363"/>
      <c r="F231" s="363"/>
      <c r="G231" s="363"/>
      <c r="H231" s="363"/>
      <c r="I231" s="363"/>
      <c r="J231" s="363"/>
      <c r="K231" s="363"/>
      <c r="L231" s="363"/>
      <c r="M231" s="363"/>
    </row>
    <row r="232" spans="2:13" x14ac:dyDescent="0.2">
      <c r="B232" s="373"/>
      <c r="C232" s="373"/>
      <c r="D232" s="373"/>
      <c r="E232" s="373"/>
      <c r="F232" s="373"/>
      <c r="G232" s="373"/>
      <c r="H232" s="373"/>
      <c r="I232" s="373"/>
      <c r="J232" s="373"/>
      <c r="K232" s="374"/>
      <c r="L232" s="374"/>
      <c r="M232" s="374"/>
    </row>
    <row r="233" spans="2:13" x14ac:dyDescent="0.2">
      <c r="B233" s="373"/>
      <c r="C233" s="373"/>
      <c r="D233" s="373"/>
      <c r="E233" s="373"/>
      <c r="F233" s="373"/>
      <c r="G233" s="373"/>
      <c r="H233" s="373"/>
      <c r="I233" s="373"/>
      <c r="J233" s="373"/>
      <c r="K233" s="374"/>
      <c r="L233" s="374"/>
      <c r="M233" s="374"/>
    </row>
    <row r="234" spans="2:13" x14ac:dyDescent="0.2">
      <c r="B234" s="373"/>
      <c r="C234" s="373"/>
      <c r="D234" s="373"/>
      <c r="E234" s="373"/>
      <c r="F234" s="373"/>
      <c r="G234" s="373"/>
      <c r="H234" s="373"/>
      <c r="I234" s="373"/>
      <c r="J234" s="373"/>
      <c r="K234" s="374"/>
      <c r="L234" s="374"/>
      <c r="M234" s="374"/>
    </row>
    <row r="235" spans="2:13" x14ac:dyDescent="0.2">
      <c r="B235" s="373"/>
      <c r="C235" s="373"/>
      <c r="D235" s="373"/>
      <c r="E235" s="373"/>
      <c r="F235" s="373"/>
      <c r="G235" s="373"/>
      <c r="H235" s="373"/>
      <c r="I235" s="373"/>
      <c r="J235" s="373"/>
      <c r="K235" s="374"/>
      <c r="L235" s="374"/>
      <c r="M235" s="374"/>
    </row>
    <row r="236" spans="2:13" x14ac:dyDescent="0.2">
      <c r="B236" s="373"/>
      <c r="C236" s="373"/>
      <c r="D236" s="373"/>
      <c r="E236" s="373"/>
      <c r="F236" s="373"/>
      <c r="G236" s="373"/>
      <c r="H236" s="373"/>
      <c r="I236" s="373"/>
      <c r="J236" s="373"/>
      <c r="K236" s="374"/>
      <c r="L236" s="374"/>
      <c r="M236" s="374"/>
    </row>
    <row r="237" spans="2:13" x14ac:dyDescent="0.2">
      <c r="B237" s="373"/>
      <c r="C237" s="373"/>
      <c r="D237" s="373"/>
      <c r="E237" s="373"/>
      <c r="F237" s="373"/>
      <c r="G237" s="373"/>
      <c r="H237" s="373"/>
      <c r="I237" s="373"/>
      <c r="J237" s="373"/>
      <c r="K237" s="374"/>
      <c r="L237" s="374"/>
      <c r="M237" s="374"/>
    </row>
    <row r="238" spans="2:13" x14ac:dyDescent="0.2">
      <c r="B238" s="373"/>
      <c r="C238" s="373"/>
      <c r="D238" s="373"/>
      <c r="E238" s="373"/>
      <c r="F238" s="373"/>
      <c r="G238" s="373"/>
      <c r="H238" s="373"/>
      <c r="I238" s="373"/>
      <c r="J238" s="373"/>
      <c r="K238" s="374"/>
      <c r="L238" s="374"/>
      <c r="M238" s="374"/>
    </row>
    <row r="239" spans="2:13" x14ac:dyDescent="0.2">
      <c r="B239" s="373"/>
      <c r="C239" s="373"/>
      <c r="D239" s="373"/>
      <c r="E239" s="373"/>
      <c r="F239" s="373"/>
      <c r="G239" s="373"/>
      <c r="H239" s="373"/>
      <c r="I239" s="373"/>
      <c r="J239" s="373"/>
      <c r="K239" s="374"/>
      <c r="L239" s="374"/>
      <c r="M239" s="374"/>
    </row>
    <row r="240" spans="2:13" x14ac:dyDescent="0.2">
      <c r="B240" s="373"/>
      <c r="C240" s="373"/>
      <c r="D240" s="373"/>
      <c r="E240" s="373"/>
      <c r="F240" s="373"/>
      <c r="G240" s="373"/>
      <c r="H240" s="373"/>
      <c r="I240" s="373"/>
      <c r="J240" s="373"/>
      <c r="K240" s="374"/>
      <c r="L240" s="374"/>
      <c r="M240" s="374"/>
    </row>
    <row r="241" spans="2:16" x14ac:dyDescent="0.2">
      <c r="B241" s="373"/>
      <c r="C241" s="373"/>
      <c r="D241" s="373"/>
      <c r="E241" s="373"/>
      <c r="F241" s="373"/>
      <c r="G241" s="373"/>
      <c r="H241" s="373"/>
      <c r="I241" s="373"/>
      <c r="J241" s="373"/>
      <c r="K241" s="374"/>
      <c r="L241" s="374"/>
      <c r="M241" s="374"/>
    </row>
    <row r="242" spans="2:16" x14ac:dyDescent="0.2">
      <c r="B242" s="373"/>
      <c r="C242" s="373"/>
      <c r="D242" s="373"/>
      <c r="E242" s="373"/>
      <c r="F242" s="373"/>
      <c r="G242" s="373"/>
      <c r="H242" s="373"/>
      <c r="I242" s="373"/>
      <c r="J242" s="373"/>
      <c r="K242" s="374"/>
      <c r="L242" s="374"/>
      <c r="M242" s="374"/>
    </row>
    <row r="243" spans="2:16" x14ac:dyDescent="0.2">
      <c r="B243" s="373"/>
      <c r="C243" s="373"/>
      <c r="D243" s="373"/>
      <c r="E243" s="373"/>
      <c r="F243" s="373"/>
      <c r="G243" s="373"/>
      <c r="H243" s="373"/>
      <c r="I243" s="373"/>
      <c r="J243" s="373"/>
      <c r="K243" s="374"/>
      <c r="L243" s="374"/>
      <c r="M243" s="374"/>
    </row>
    <row r="244" spans="2:16" x14ac:dyDescent="0.2">
      <c r="B244" s="373"/>
      <c r="C244" s="373"/>
      <c r="D244" s="373"/>
      <c r="E244" s="373"/>
      <c r="F244" s="373"/>
      <c r="G244" s="373"/>
      <c r="H244" s="373"/>
      <c r="I244" s="373"/>
      <c r="J244" s="373"/>
      <c r="K244" s="374"/>
      <c r="L244" s="374"/>
      <c r="M244" s="374"/>
    </row>
    <row r="245" spans="2:16" ht="12" customHeight="1" x14ac:dyDescent="0.2">
      <c r="B245" s="363" t="s">
        <v>2317</v>
      </c>
      <c r="C245" s="363"/>
      <c r="D245" s="363"/>
      <c r="E245" s="363"/>
      <c r="F245" s="363"/>
      <c r="G245" s="363" t="s">
        <v>2318</v>
      </c>
      <c r="H245" s="363"/>
      <c r="I245" s="363"/>
      <c r="J245" s="363"/>
      <c r="K245" s="363" t="s">
        <v>2319</v>
      </c>
      <c r="L245" s="363"/>
      <c r="M245" s="363"/>
    </row>
    <row r="246" spans="2:16" x14ac:dyDescent="0.2">
      <c r="B246" s="363"/>
      <c r="C246" s="363"/>
      <c r="D246" s="363"/>
      <c r="E246" s="363"/>
      <c r="F246" s="363"/>
      <c r="G246" s="363"/>
      <c r="H246" s="363"/>
      <c r="I246" s="363"/>
      <c r="J246" s="363"/>
      <c r="K246" s="363"/>
      <c r="L246" s="363"/>
      <c r="M246" s="363"/>
    </row>
    <row r="247" spans="2:16" ht="18.75" customHeight="1" x14ac:dyDescent="0.2">
      <c r="B247" s="363"/>
      <c r="C247" s="363"/>
      <c r="D247" s="363"/>
      <c r="E247" s="363"/>
      <c r="F247" s="363"/>
      <c r="G247" s="363"/>
      <c r="H247" s="363"/>
      <c r="I247" s="363"/>
      <c r="J247" s="363"/>
      <c r="K247" s="363"/>
      <c r="L247" s="363"/>
      <c r="M247" s="363"/>
    </row>
    <row r="248" spans="2:16" ht="15" customHeight="1" x14ac:dyDescent="0.2">
      <c r="B248" s="307"/>
      <c r="C248" s="308"/>
      <c r="D248" s="308"/>
      <c r="E248" s="308"/>
      <c r="F248" s="308"/>
      <c r="G248" s="309"/>
      <c r="H248" s="309"/>
      <c r="I248" s="309"/>
      <c r="J248" s="309"/>
      <c r="K248" s="309"/>
      <c r="L248" s="309"/>
      <c r="M248" s="310"/>
    </row>
    <row r="249" spans="2:16" x14ac:dyDescent="0.2">
      <c r="B249" s="232"/>
      <c r="C249" s="231"/>
      <c r="D249" s="231"/>
      <c r="E249" s="231"/>
      <c r="F249" s="231"/>
      <c r="M249" s="230"/>
    </row>
    <row r="250" spans="2:16" ht="12.75" customHeight="1" x14ac:dyDescent="0.2">
      <c r="B250" s="364" t="s">
        <v>2240</v>
      </c>
      <c r="C250" s="365"/>
      <c r="D250" s="365"/>
      <c r="E250" s="365"/>
      <c r="F250" s="365"/>
      <c r="G250" s="365"/>
      <c r="H250" s="365"/>
      <c r="I250" s="365"/>
      <c r="J250" s="365"/>
      <c r="K250" s="365"/>
      <c r="L250" s="365"/>
      <c r="M250" s="366"/>
    </row>
    <row r="251" spans="2:16" x14ac:dyDescent="0.2">
      <c r="B251" s="367"/>
      <c r="C251" s="368"/>
      <c r="D251" s="368"/>
      <c r="E251" s="368"/>
      <c r="F251" s="368"/>
      <c r="G251" s="368"/>
      <c r="H251" s="368"/>
      <c r="I251" s="368"/>
      <c r="J251" s="368"/>
      <c r="K251" s="368"/>
      <c r="L251" s="368"/>
      <c r="M251" s="369"/>
    </row>
    <row r="252" spans="2:16" x14ac:dyDescent="0.2">
      <c r="B252" s="367"/>
      <c r="C252" s="368"/>
      <c r="D252" s="368"/>
      <c r="E252" s="368"/>
      <c r="F252" s="368"/>
      <c r="G252" s="368"/>
      <c r="H252" s="368"/>
      <c r="I252" s="368"/>
      <c r="J252" s="368"/>
      <c r="K252" s="368"/>
      <c r="L252" s="368"/>
      <c r="M252" s="369"/>
      <c r="N252" s="229"/>
    </row>
    <row r="253" spans="2:16" s="269" customFormat="1" ht="34.5" customHeight="1" x14ac:dyDescent="0.2">
      <c r="B253" s="370"/>
      <c r="C253" s="371"/>
      <c r="D253" s="371"/>
      <c r="E253" s="371"/>
      <c r="F253" s="371"/>
      <c r="G253" s="371"/>
      <c r="H253" s="371"/>
      <c r="I253" s="371"/>
      <c r="J253" s="371"/>
      <c r="K253" s="371"/>
      <c r="L253" s="371"/>
      <c r="M253" s="372"/>
      <c r="N253" s="311"/>
      <c r="O253" s="227"/>
      <c r="P253" s="227"/>
    </row>
  </sheetData>
  <mergeCells count="198">
    <mergeCell ref="L2:M7"/>
    <mergeCell ref="F4:K5"/>
    <mergeCell ref="F6:F7"/>
    <mergeCell ref="G6:J7"/>
    <mergeCell ref="K6:K7"/>
    <mergeCell ref="B10:H10"/>
    <mergeCell ref="D12:F12"/>
    <mergeCell ref="G12:G13"/>
    <mergeCell ref="I12:J12"/>
    <mergeCell ref="B13:C14"/>
    <mergeCell ref="D13:F14"/>
    <mergeCell ref="I13:J13"/>
    <mergeCell ref="I14:J14"/>
    <mergeCell ref="B2:E7"/>
    <mergeCell ref="F2:K3"/>
    <mergeCell ref="B23:C23"/>
    <mergeCell ref="I23:J23"/>
    <mergeCell ref="B24:C24"/>
    <mergeCell ref="I24:J24"/>
    <mergeCell ref="B25:C25"/>
    <mergeCell ref="I25:J25"/>
    <mergeCell ref="B15:J15"/>
    <mergeCell ref="K15:M15"/>
    <mergeCell ref="B16:J17"/>
    <mergeCell ref="B21:C22"/>
    <mergeCell ref="D21:F21"/>
    <mergeCell ref="G21:J21"/>
    <mergeCell ref="K21:K22"/>
    <mergeCell ref="L21:L22"/>
    <mergeCell ref="M21:M22"/>
    <mergeCell ref="I22:J22"/>
    <mergeCell ref="B28:E28"/>
    <mergeCell ref="B29:B33"/>
    <mergeCell ref="C29:E29"/>
    <mergeCell ref="I29:J33"/>
    <mergeCell ref="C30:E30"/>
    <mergeCell ref="B53:D53"/>
    <mergeCell ref="B49:D49"/>
    <mergeCell ref="E49:F49"/>
    <mergeCell ref="G49:H49"/>
    <mergeCell ref="I49:J49"/>
    <mergeCell ref="B50:D50"/>
    <mergeCell ref="E50:F50"/>
    <mergeCell ref="G50:H50"/>
    <mergeCell ref="I50:J50"/>
    <mergeCell ref="B43:H43"/>
    <mergeCell ref="B45:D46"/>
    <mergeCell ref="E45:F46"/>
    <mergeCell ref="G45:H46"/>
    <mergeCell ref="I45:J46"/>
    <mergeCell ref="B47:D47"/>
    <mergeCell ref="E47:F47"/>
    <mergeCell ref="G47:H47"/>
    <mergeCell ref="I47:J47"/>
    <mergeCell ref="B51:D51"/>
    <mergeCell ref="E51:F51"/>
    <mergeCell ref="G51:H51"/>
    <mergeCell ref="I51:J51"/>
    <mergeCell ref="L30:L31"/>
    <mergeCell ref="C31:E31"/>
    <mergeCell ref="C32:E32"/>
    <mergeCell ref="C33:E33"/>
    <mergeCell ref="B34:B38"/>
    <mergeCell ref="C34:E34"/>
    <mergeCell ref="I34:J37"/>
    <mergeCell ref="C35:E35"/>
    <mergeCell ref="K35:K36"/>
    <mergeCell ref="L35:L36"/>
    <mergeCell ref="C36:E36"/>
    <mergeCell ref="C37:E37"/>
    <mergeCell ref="C38:E38"/>
    <mergeCell ref="K30:K31"/>
    <mergeCell ref="E48:F48"/>
    <mergeCell ref="G48:H48"/>
    <mergeCell ref="E53:F53"/>
    <mergeCell ref="G53:H53"/>
    <mergeCell ref="I53:J53"/>
    <mergeCell ref="B54:D54"/>
    <mergeCell ref="E54:F54"/>
    <mergeCell ref="B48:D48"/>
    <mergeCell ref="G113:G114"/>
    <mergeCell ref="H113:H114"/>
    <mergeCell ref="I113:J113"/>
    <mergeCell ref="E59:G59"/>
    <mergeCell ref="H59:J59"/>
    <mergeCell ref="B65:M82"/>
    <mergeCell ref="B89:M106"/>
    <mergeCell ref="B111:F111"/>
    <mergeCell ref="K113:L113"/>
    <mergeCell ref="I114:J114"/>
    <mergeCell ref="B52:D52"/>
    <mergeCell ref="E52:F52"/>
    <mergeCell ref="G52:H52"/>
    <mergeCell ref="I52:J52"/>
    <mergeCell ref="I48:J48"/>
    <mergeCell ref="G54:H54"/>
    <mergeCell ref="I54:J54"/>
    <mergeCell ref="I119:J119"/>
    <mergeCell ref="K59:L59"/>
    <mergeCell ref="B56:D56"/>
    <mergeCell ref="E56:G56"/>
    <mergeCell ref="H56:J56"/>
    <mergeCell ref="E60:G60"/>
    <mergeCell ref="H60:J60"/>
    <mergeCell ref="K60:L60"/>
    <mergeCell ref="E58:G58"/>
    <mergeCell ref="H58:J58"/>
    <mergeCell ref="K58:L58"/>
    <mergeCell ref="K57:L57"/>
    <mergeCell ref="K56:L56"/>
    <mergeCell ref="B57:C57"/>
    <mergeCell ref="E57:G57"/>
    <mergeCell ref="H57:J57"/>
    <mergeCell ref="B115:D115"/>
    <mergeCell ref="I115:J115"/>
    <mergeCell ref="B116:D116"/>
    <mergeCell ref="I116:J116"/>
    <mergeCell ref="B113:D114"/>
    <mergeCell ref="E113:E114"/>
    <mergeCell ref="F113:F114"/>
    <mergeCell ref="B125:D125"/>
    <mergeCell ref="I125:J125"/>
    <mergeCell ref="B120:D120"/>
    <mergeCell ref="I120:J120"/>
    <mergeCell ref="B121:D121"/>
    <mergeCell ref="I121:J121"/>
    <mergeCell ref="B122:D122"/>
    <mergeCell ref="I122:J122"/>
    <mergeCell ref="B123:D123"/>
    <mergeCell ref="I123:J123"/>
    <mergeCell ref="B124:D124"/>
    <mergeCell ref="I124:J124"/>
    <mergeCell ref="B117:D117"/>
    <mergeCell ref="I117:J117"/>
    <mergeCell ref="B118:D118"/>
    <mergeCell ref="I118:J118"/>
    <mergeCell ref="B119:D119"/>
    <mergeCell ref="B129:D129"/>
    <mergeCell ref="I129:J129"/>
    <mergeCell ref="B130:D130"/>
    <mergeCell ref="I130:J130"/>
    <mergeCell ref="B131:D131"/>
    <mergeCell ref="I131:J131"/>
    <mergeCell ref="B126:D126"/>
    <mergeCell ref="I126:J126"/>
    <mergeCell ref="B127:D127"/>
    <mergeCell ref="I127:J127"/>
    <mergeCell ref="B128:D128"/>
    <mergeCell ref="I128:J128"/>
    <mergeCell ref="B135:D135"/>
    <mergeCell ref="I135:J135"/>
    <mergeCell ref="B136:D136"/>
    <mergeCell ref="I136:J136"/>
    <mergeCell ref="B137:D137"/>
    <mergeCell ref="I137:J137"/>
    <mergeCell ref="B132:D132"/>
    <mergeCell ref="I132:J132"/>
    <mergeCell ref="B133:D133"/>
    <mergeCell ref="I133:J133"/>
    <mergeCell ref="B134:D134"/>
    <mergeCell ref="I134:J134"/>
    <mergeCell ref="B161:M161"/>
    <mergeCell ref="B162:M177"/>
    <mergeCell ref="B179:F179"/>
    <mergeCell ref="B181:E181"/>
    <mergeCell ref="B182:E182"/>
    <mergeCell ref="B183:E183"/>
    <mergeCell ref="B138:D138"/>
    <mergeCell ref="I138:J138"/>
    <mergeCell ref="B141:F141"/>
    <mergeCell ref="B143:G143"/>
    <mergeCell ref="H143:M143"/>
    <mergeCell ref="B144:G160"/>
    <mergeCell ref="H144:M160"/>
    <mergeCell ref="B192:F192"/>
    <mergeCell ref="B194:M194"/>
    <mergeCell ref="B195:M201"/>
    <mergeCell ref="B203:M203"/>
    <mergeCell ref="B204:M210"/>
    <mergeCell ref="B216:F228"/>
    <mergeCell ref="G216:J228"/>
    <mergeCell ref="K216:M228"/>
    <mergeCell ref="B184:E184"/>
    <mergeCell ref="B185:E185"/>
    <mergeCell ref="B186:E186"/>
    <mergeCell ref="B187:E187"/>
    <mergeCell ref="B188:E188"/>
    <mergeCell ref="B189:E189"/>
    <mergeCell ref="B245:F247"/>
    <mergeCell ref="G245:J247"/>
    <mergeCell ref="K245:M247"/>
    <mergeCell ref="B250:M253"/>
    <mergeCell ref="B229:F231"/>
    <mergeCell ref="G229:J231"/>
    <mergeCell ref="K229:M231"/>
    <mergeCell ref="B232:F244"/>
    <mergeCell ref="G232:J244"/>
    <mergeCell ref="K232:M244"/>
  </mergeCells>
  <printOptions horizontalCentered="1"/>
  <pageMargins left="0.23622047244094491" right="0.23622047244094491" top="0.74803149606299213" bottom="0.74803149606299213" header="0.31496062992125984" footer="0.31496062992125984"/>
  <pageSetup scale="50" fitToHeight="2" orientation="portrait" r:id="rId1"/>
  <headerFooter>
    <oddFooter>&amp;C_x000D_&amp;1#&amp;"Aptos"&amp;6&amp;K000000 ECP-INFORMACION PUBLICA</oddFooter>
  </headerFooter>
  <rowBreaks count="1" manualBreakCount="1">
    <brk id="137" max="13" man="1"/>
  </rowBreaks>
  <colBreaks count="1" manualBreakCount="1">
    <brk id="8" max="188"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8F0E-FF7B-4A60-BA73-C0F479DB0A77}">
  <dimension ref="A1:BI24"/>
  <sheetViews>
    <sheetView showGridLines="0" workbookViewId="0">
      <selection activeCell="J19" sqref="J19"/>
    </sheetView>
    <sheetView workbookViewId="1"/>
  </sheetViews>
  <sheetFormatPr baseColWidth="10" defaultColWidth="11.42578125" defaultRowHeight="12.75" x14ac:dyDescent="0.2"/>
  <cols>
    <col min="1" max="2" width="11.42578125" style="227"/>
    <col min="3" max="4" width="16.85546875" style="227" bestFit="1" customWidth="1"/>
    <col min="5" max="7" width="18" style="227" bestFit="1" customWidth="1"/>
    <col min="8" max="9" width="19.140625" style="227" bestFit="1" customWidth="1"/>
    <col min="10" max="14" width="21.140625" style="227" bestFit="1" customWidth="1"/>
    <col min="15" max="33" width="22.28515625" style="227" bestFit="1" customWidth="1"/>
    <col min="34" max="61" width="23.28515625" style="227" bestFit="1" customWidth="1"/>
    <col min="62" max="16384" width="11.42578125" style="227"/>
  </cols>
  <sheetData>
    <row r="1" spans="1:61" ht="13.5" thickBot="1" x14ac:dyDescent="0.25"/>
    <row r="2" spans="1:61" ht="15.75" customHeight="1" thickTop="1" thickBot="1" x14ac:dyDescent="0.25">
      <c r="A2" s="520"/>
      <c r="B2" s="521"/>
      <c r="C2" s="521"/>
      <c r="D2" s="521"/>
      <c r="E2" s="526" t="s">
        <v>2130</v>
      </c>
      <c r="F2" s="527"/>
      <c r="G2" s="527"/>
      <c r="H2" s="527"/>
      <c r="I2" s="527"/>
      <c r="J2" s="527"/>
      <c r="K2" s="527"/>
      <c r="L2" s="528"/>
      <c r="M2" s="532" t="s">
        <v>2131</v>
      </c>
      <c r="N2" s="533"/>
      <c r="O2" s="534"/>
    </row>
    <row r="3" spans="1:61" ht="15" customHeight="1" thickBot="1" x14ac:dyDescent="0.25">
      <c r="A3" s="522"/>
      <c r="B3" s="523"/>
      <c r="C3" s="523"/>
      <c r="D3" s="523"/>
      <c r="E3" s="529"/>
      <c r="F3" s="530"/>
      <c r="G3" s="530"/>
      <c r="H3" s="530"/>
      <c r="I3" s="530"/>
      <c r="J3" s="530"/>
      <c r="K3" s="530"/>
      <c r="L3" s="531"/>
      <c r="M3" s="535"/>
      <c r="N3" s="536"/>
      <c r="O3" s="537"/>
    </row>
    <row r="4" spans="1:61" ht="15" customHeight="1" thickBot="1" x14ac:dyDescent="0.25">
      <c r="A4" s="522"/>
      <c r="B4" s="523"/>
      <c r="C4" s="523"/>
      <c r="D4" s="523"/>
      <c r="E4" s="541" t="s">
        <v>2132</v>
      </c>
      <c r="F4" s="542"/>
      <c r="G4" s="542"/>
      <c r="H4" s="542"/>
      <c r="I4" s="542"/>
      <c r="J4" s="542"/>
      <c r="K4" s="542"/>
      <c r="L4" s="543"/>
      <c r="M4" s="535"/>
      <c r="N4" s="536"/>
      <c r="O4" s="537"/>
    </row>
    <row r="5" spans="1:61" ht="15" customHeight="1" thickBot="1" x14ac:dyDescent="0.25">
      <c r="A5" s="522"/>
      <c r="B5" s="523"/>
      <c r="C5" s="523"/>
      <c r="D5" s="523"/>
      <c r="E5" s="529"/>
      <c r="F5" s="530"/>
      <c r="G5" s="530"/>
      <c r="H5" s="530"/>
      <c r="I5" s="530"/>
      <c r="J5" s="530"/>
      <c r="K5" s="530"/>
      <c r="L5" s="531"/>
      <c r="M5" s="535"/>
      <c r="N5" s="536"/>
      <c r="O5" s="537"/>
    </row>
    <row r="6" spans="1:61" ht="15" customHeight="1" thickBot="1" x14ac:dyDescent="0.25">
      <c r="A6" s="522"/>
      <c r="B6" s="523"/>
      <c r="C6" s="523"/>
      <c r="D6" s="523"/>
      <c r="E6" s="544" t="s">
        <v>2133</v>
      </c>
      <c r="F6" s="542"/>
      <c r="G6" s="541" t="s">
        <v>2134</v>
      </c>
      <c r="H6" s="546"/>
      <c r="I6" s="546"/>
      <c r="J6" s="547"/>
      <c r="K6" s="541" t="s">
        <v>2135</v>
      </c>
      <c r="L6" s="543"/>
      <c r="M6" s="535"/>
      <c r="N6" s="536"/>
      <c r="O6" s="537"/>
    </row>
    <row r="7" spans="1:61" ht="15.75" customHeight="1" thickBot="1" x14ac:dyDescent="0.25">
      <c r="A7" s="524"/>
      <c r="B7" s="525"/>
      <c r="C7" s="525"/>
      <c r="D7" s="525"/>
      <c r="E7" s="545"/>
      <c r="F7" s="489"/>
      <c r="G7" s="548"/>
      <c r="H7" s="549"/>
      <c r="I7" s="549"/>
      <c r="J7" s="550"/>
      <c r="K7" s="545"/>
      <c r="L7" s="551"/>
      <c r="M7" s="538"/>
      <c r="N7" s="539"/>
      <c r="O7" s="540"/>
    </row>
    <row r="8" spans="1:61" ht="13.5" thickTop="1" x14ac:dyDescent="0.2"/>
    <row r="9" spans="1:61" x14ac:dyDescent="0.2">
      <c r="A9" s="269" t="s">
        <v>2241</v>
      </c>
    </row>
    <row r="10" spans="1:61" x14ac:dyDescent="0.2">
      <c r="A10" s="269"/>
      <c r="C10" s="227" t="s">
        <v>2242</v>
      </c>
      <c r="D10" s="227" t="s">
        <v>2254</v>
      </c>
      <c r="E10" s="227" t="s">
        <v>2255</v>
      </c>
      <c r="F10" s="227" t="s">
        <v>2256</v>
      </c>
      <c r="G10" s="227" t="s">
        <v>2257</v>
      </c>
      <c r="H10" s="227" t="s">
        <v>2258</v>
      </c>
      <c r="I10" s="227" t="s">
        <v>2259</v>
      </c>
      <c r="J10" s="227" t="s">
        <v>2260</v>
      </c>
      <c r="K10" s="227" t="s">
        <v>2261</v>
      </c>
      <c r="L10" s="227" t="s">
        <v>2262</v>
      </c>
      <c r="M10" s="227" t="s">
        <v>2263</v>
      </c>
      <c r="N10" s="227" t="s">
        <v>2264</v>
      </c>
      <c r="O10" s="227" t="s">
        <v>2265</v>
      </c>
      <c r="P10" s="227" t="s">
        <v>2266</v>
      </c>
      <c r="Q10" s="227" t="s">
        <v>2267</v>
      </c>
      <c r="R10" s="227" t="s">
        <v>2268</v>
      </c>
      <c r="S10" s="227" t="s">
        <v>2269</v>
      </c>
      <c r="T10" s="227" t="s">
        <v>2270</v>
      </c>
      <c r="U10" s="227" t="s">
        <v>2271</v>
      </c>
      <c r="V10" s="227" t="s">
        <v>2272</v>
      </c>
      <c r="W10" s="227" t="s">
        <v>2273</v>
      </c>
      <c r="X10" s="227" t="s">
        <v>2274</v>
      </c>
      <c r="Y10" s="227" t="s">
        <v>2275</v>
      </c>
      <c r="Z10" s="227" t="s">
        <v>2276</v>
      </c>
      <c r="AA10" s="227" t="s">
        <v>2277</v>
      </c>
      <c r="AB10" s="227" t="s">
        <v>2278</v>
      </c>
      <c r="AC10" s="227" t="s">
        <v>2279</v>
      </c>
      <c r="AD10" s="227" t="s">
        <v>2280</v>
      </c>
      <c r="AE10" s="227" t="s">
        <v>2281</v>
      </c>
      <c r="AF10" s="227" t="s">
        <v>2282</v>
      </c>
      <c r="AG10" s="227" t="s">
        <v>2283</v>
      </c>
      <c r="AH10" s="227" t="s">
        <v>2284</v>
      </c>
      <c r="AI10" s="227" t="s">
        <v>2285</v>
      </c>
      <c r="AJ10" s="227" t="s">
        <v>2286</v>
      </c>
      <c r="AK10" s="227" t="s">
        <v>2287</v>
      </c>
      <c r="AL10" s="227" t="s">
        <v>2288</v>
      </c>
      <c r="AM10" s="227" t="s">
        <v>2289</v>
      </c>
      <c r="AN10" s="227" t="s">
        <v>2290</v>
      </c>
      <c r="AO10" s="227" t="s">
        <v>2291</v>
      </c>
      <c r="AP10" s="227" t="s">
        <v>2292</v>
      </c>
      <c r="AQ10" s="227" t="s">
        <v>2293</v>
      </c>
      <c r="AR10" s="227" t="s">
        <v>2294</v>
      </c>
      <c r="AS10" s="227" t="s">
        <v>2295</v>
      </c>
      <c r="AT10" s="227" t="s">
        <v>2296</v>
      </c>
      <c r="AU10" s="227" t="s">
        <v>2297</v>
      </c>
      <c r="AV10" s="227" t="s">
        <v>2298</v>
      </c>
      <c r="AW10" s="227" t="s">
        <v>2299</v>
      </c>
      <c r="AX10" s="227" t="s">
        <v>2300</v>
      </c>
      <c r="AY10" s="227" t="s">
        <v>2301</v>
      </c>
      <c r="AZ10" s="227" t="s">
        <v>2302</v>
      </c>
      <c r="BA10" s="227" t="s">
        <v>2303</v>
      </c>
      <c r="BB10" s="227" t="s">
        <v>2304</v>
      </c>
      <c r="BC10" s="227" t="s">
        <v>2305</v>
      </c>
      <c r="BD10" s="227" t="s">
        <v>2306</v>
      </c>
      <c r="BE10" s="227" t="s">
        <v>2307</v>
      </c>
      <c r="BF10" s="227" t="s">
        <v>2308</v>
      </c>
      <c r="BG10" s="227" t="s">
        <v>2309</v>
      </c>
      <c r="BH10" s="227" t="s">
        <v>2310</v>
      </c>
      <c r="BI10" s="227" t="s">
        <v>2311</v>
      </c>
    </row>
    <row r="11" spans="1:61" x14ac:dyDescent="0.2">
      <c r="C11" s="312" t="s">
        <v>2242</v>
      </c>
      <c r="D11" s="313">
        <f>+C12</f>
        <v>46218</v>
      </c>
      <c r="E11" s="313">
        <f>+D12</f>
        <v>46220</v>
      </c>
      <c r="F11" s="313">
        <f>+E12</f>
        <v>46227</v>
      </c>
      <c r="G11" s="313">
        <f t="shared" ref="G11:BI11" si="0">+F12</f>
        <v>46234</v>
      </c>
      <c r="H11" s="313">
        <f t="shared" si="0"/>
        <v>46241</v>
      </c>
      <c r="I11" s="313">
        <f t="shared" si="0"/>
        <v>46248</v>
      </c>
      <c r="J11" s="313">
        <f t="shared" si="0"/>
        <v>46255</v>
      </c>
      <c r="K11" s="313">
        <f t="shared" si="0"/>
        <v>46262</v>
      </c>
      <c r="L11" s="313">
        <f t="shared" si="0"/>
        <v>46269</v>
      </c>
      <c r="M11" s="313">
        <f t="shared" si="0"/>
        <v>46276</v>
      </c>
      <c r="N11" s="313">
        <f t="shared" si="0"/>
        <v>46283</v>
      </c>
      <c r="O11" s="313">
        <f t="shared" si="0"/>
        <v>46290</v>
      </c>
      <c r="P11" s="313">
        <f t="shared" si="0"/>
        <v>46297</v>
      </c>
      <c r="Q11" s="313">
        <f t="shared" si="0"/>
        <v>46304</v>
      </c>
      <c r="R11" s="313">
        <f t="shared" si="0"/>
        <v>46311</v>
      </c>
      <c r="S11" s="313">
        <f t="shared" si="0"/>
        <v>46318</v>
      </c>
      <c r="T11" s="313">
        <f t="shared" si="0"/>
        <v>46325</v>
      </c>
      <c r="U11" s="313">
        <f t="shared" si="0"/>
        <v>46332</v>
      </c>
      <c r="V11" s="313">
        <f t="shared" si="0"/>
        <v>46339</v>
      </c>
      <c r="W11" s="313">
        <f t="shared" si="0"/>
        <v>46346</v>
      </c>
      <c r="X11" s="313">
        <f t="shared" si="0"/>
        <v>46353</v>
      </c>
      <c r="Y11" s="313">
        <f t="shared" si="0"/>
        <v>46360</v>
      </c>
      <c r="Z11" s="313">
        <f t="shared" si="0"/>
        <v>46367</v>
      </c>
      <c r="AA11" s="313">
        <f t="shared" si="0"/>
        <v>46374</v>
      </c>
      <c r="AB11" s="313">
        <f t="shared" si="0"/>
        <v>46381</v>
      </c>
      <c r="AC11" s="313">
        <f t="shared" si="0"/>
        <v>46388</v>
      </c>
      <c r="AD11" s="313">
        <f t="shared" si="0"/>
        <v>46395</v>
      </c>
      <c r="AE11" s="313">
        <f t="shared" si="0"/>
        <v>46402</v>
      </c>
      <c r="AF11" s="313">
        <f t="shared" si="0"/>
        <v>46409</v>
      </c>
      <c r="AG11" s="313">
        <f t="shared" si="0"/>
        <v>46416</v>
      </c>
      <c r="AH11" s="313">
        <f t="shared" si="0"/>
        <v>46423</v>
      </c>
      <c r="AI11" s="313">
        <f t="shared" si="0"/>
        <v>46430</v>
      </c>
      <c r="AJ11" s="313">
        <f t="shared" si="0"/>
        <v>46437</v>
      </c>
      <c r="AK11" s="313">
        <f t="shared" si="0"/>
        <v>46444</v>
      </c>
      <c r="AL11" s="313">
        <f t="shared" si="0"/>
        <v>46451</v>
      </c>
      <c r="AM11" s="313">
        <f t="shared" si="0"/>
        <v>46458</v>
      </c>
      <c r="AN11" s="313">
        <f t="shared" si="0"/>
        <v>46465</v>
      </c>
      <c r="AO11" s="313">
        <f t="shared" si="0"/>
        <v>46472</v>
      </c>
      <c r="AP11" s="313">
        <f t="shared" si="0"/>
        <v>46479</v>
      </c>
      <c r="AQ11" s="313">
        <f t="shared" si="0"/>
        <v>46486</v>
      </c>
      <c r="AR11" s="313">
        <f t="shared" si="0"/>
        <v>46493</v>
      </c>
      <c r="AS11" s="313">
        <f t="shared" si="0"/>
        <v>46500</v>
      </c>
      <c r="AT11" s="313">
        <f t="shared" si="0"/>
        <v>46507</v>
      </c>
      <c r="AU11" s="313">
        <f t="shared" si="0"/>
        <v>46514</v>
      </c>
      <c r="AV11" s="313">
        <f t="shared" si="0"/>
        <v>46521</v>
      </c>
      <c r="AW11" s="313">
        <f t="shared" si="0"/>
        <v>46528</v>
      </c>
      <c r="AX11" s="313">
        <f t="shared" si="0"/>
        <v>46535</v>
      </c>
      <c r="AY11" s="313">
        <f t="shared" si="0"/>
        <v>46542</v>
      </c>
      <c r="AZ11" s="313">
        <f t="shared" si="0"/>
        <v>46549</v>
      </c>
      <c r="BA11" s="313">
        <f t="shared" si="0"/>
        <v>46556</v>
      </c>
      <c r="BB11" s="313">
        <f t="shared" si="0"/>
        <v>46563</v>
      </c>
      <c r="BC11" s="313">
        <f t="shared" si="0"/>
        <v>46570</v>
      </c>
      <c r="BD11" s="313">
        <f t="shared" si="0"/>
        <v>46577</v>
      </c>
      <c r="BE11" s="313">
        <f t="shared" si="0"/>
        <v>46584</v>
      </c>
      <c r="BF11" s="313">
        <f t="shared" si="0"/>
        <v>46591</v>
      </c>
      <c r="BG11" s="313">
        <f t="shared" si="0"/>
        <v>46598</v>
      </c>
      <c r="BH11" s="313">
        <f t="shared" si="0"/>
        <v>46605</v>
      </c>
      <c r="BI11" s="313">
        <f t="shared" si="0"/>
        <v>46612</v>
      </c>
    </row>
    <row r="12" spans="1:61" x14ac:dyDescent="0.2">
      <c r="C12" s="313">
        <v>46218</v>
      </c>
      <c r="D12" s="313">
        <f>+D11+2</f>
        <v>46220</v>
      </c>
      <c r="E12" s="313">
        <f t="shared" ref="E12:BI12" si="1">+D12+7</f>
        <v>46227</v>
      </c>
      <c r="F12" s="313">
        <f t="shared" si="1"/>
        <v>46234</v>
      </c>
      <c r="G12" s="313">
        <f t="shared" si="1"/>
        <v>46241</v>
      </c>
      <c r="H12" s="313">
        <f t="shared" si="1"/>
        <v>46248</v>
      </c>
      <c r="I12" s="313">
        <f t="shared" si="1"/>
        <v>46255</v>
      </c>
      <c r="J12" s="313">
        <f t="shared" si="1"/>
        <v>46262</v>
      </c>
      <c r="K12" s="313">
        <f t="shared" si="1"/>
        <v>46269</v>
      </c>
      <c r="L12" s="313">
        <f t="shared" si="1"/>
        <v>46276</v>
      </c>
      <c r="M12" s="313">
        <f t="shared" si="1"/>
        <v>46283</v>
      </c>
      <c r="N12" s="313">
        <f t="shared" si="1"/>
        <v>46290</v>
      </c>
      <c r="O12" s="313">
        <f t="shared" si="1"/>
        <v>46297</v>
      </c>
      <c r="P12" s="313">
        <f t="shared" si="1"/>
        <v>46304</v>
      </c>
      <c r="Q12" s="313">
        <f t="shared" si="1"/>
        <v>46311</v>
      </c>
      <c r="R12" s="313">
        <f t="shared" si="1"/>
        <v>46318</v>
      </c>
      <c r="S12" s="313">
        <f t="shared" si="1"/>
        <v>46325</v>
      </c>
      <c r="T12" s="313">
        <f t="shared" si="1"/>
        <v>46332</v>
      </c>
      <c r="U12" s="313">
        <f t="shared" si="1"/>
        <v>46339</v>
      </c>
      <c r="V12" s="313">
        <f t="shared" si="1"/>
        <v>46346</v>
      </c>
      <c r="W12" s="313">
        <f t="shared" si="1"/>
        <v>46353</v>
      </c>
      <c r="X12" s="313">
        <f t="shared" si="1"/>
        <v>46360</v>
      </c>
      <c r="Y12" s="313">
        <f t="shared" si="1"/>
        <v>46367</v>
      </c>
      <c r="Z12" s="313">
        <f t="shared" si="1"/>
        <v>46374</v>
      </c>
      <c r="AA12" s="313">
        <f t="shared" si="1"/>
        <v>46381</v>
      </c>
      <c r="AB12" s="313">
        <f t="shared" si="1"/>
        <v>46388</v>
      </c>
      <c r="AC12" s="313">
        <f t="shared" si="1"/>
        <v>46395</v>
      </c>
      <c r="AD12" s="313">
        <f t="shared" si="1"/>
        <v>46402</v>
      </c>
      <c r="AE12" s="313">
        <f t="shared" si="1"/>
        <v>46409</v>
      </c>
      <c r="AF12" s="313">
        <f t="shared" si="1"/>
        <v>46416</v>
      </c>
      <c r="AG12" s="313">
        <f t="shared" si="1"/>
        <v>46423</v>
      </c>
      <c r="AH12" s="313">
        <f t="shared" si="1"/>
        <v>46430</v>
      </c>
      <c r="AI12" s="313">
        <f t="shared" si="1"/>
        <v>46437</v>
      </c>
      <c r="AJ12" s="313">
        <f t="shared" si="1"/>
        <v>46444</v>
      </c>
      <c r="AK12" s="313">
        <f t="shared" si="1"/>
        <v>46451</v>
      </c>
      <c r="AL12" s="313">
        <f t="shared" si="1"/>
        <v>46458</v>
      </c>
      <c r="AM12" s="313">
        <f t="shared" si="1"/>
        <v>46465</v>
      </c>
      <c r="AN12" s="313">
        <f t="shared" si="1"/>
        <v>46472</v>
      </c>
      <c r="AO12" s="313">
        <f t="shared" si="1"/>
        <v>46479</v>
      </c>
      <c r="AP12" s="313">
        <f t="shared" si="1"/>
        <v>46486</v>
      </c>
      <c r="AQ12" s="313">
        <f t="shared" si="1"/>
        <v>46493</v>
      </c>
      <c r="AR12" s="313">
        <f t="shared" si="1"/>
        <v>46500</v>
      </c>
      <c r="AS12" s="313">
        <f t="shared" si="1"/>
        <v>46507</v>
      </c>
      <c r="AT12" s="313">
        <f t="shared" si="1"/>
        <v>46514</v>
      </c>
      <c r="AU12" s="313">
        <f t="shared" si="1"/>
        <v>46521</v>
      </c>
      <c r="AV12" s="313">
        <f t="shared" si="1"/>
        <v>46528</v>
      </c>
      <c r="AW12" s="313">
        <f t="shared" si="1"/>
        <v>46535</v>
      </c>
      <c r="AX12" s="313">
        <f t="shared" si="1"/>
        <v>46542</v>
      </c>
      <c r="AY12" s="313">
        <f t="shared" si="1"/>
        <v>46549</v>
      </c>
      <c r="AZ12" s="313">
        <f t="shared" si="1"/>
        <v>46556</v>
      </c>
      <c r="BA12" s="313">
        <f t="shared" si="1"/>
        <v>46563</v>
      </c>
      <c r="BB12" s="313">
        <f t="shared" si="1"/>
        <v>46570</v>
      </c>
      <c r="BC12" s="313">
        <f t="shared" si="1"/>
        <v>46577</v>
      </c>
      <c r="BD12" s="313">
        <f t="shared" si="1"/>
        <v>46584</v>
      </c>
      <c r="BE12" s="313">
        <f t="shared" si="1"/>
        <v>46591</v>
      </c>
      <c r="BF12" s="313">
        <f t="shared" si="1"/>
        <v>46598</v>
      </c>
      <c r="BG12" s="313">
        <f t="shared" si="1"/>
        <v>46605</v>
      </c>
      <c r="BH12" s="313">
        <f t="shared" si="1"/>
        <v>46612</v>
      </c>
      <c r="BI12" s="313">
        <f t="shared" si="1"/>
        <v>46619</v>
      </c>
    </row>
    <row r="13" spans="1:61" x14ac:dyDescent="0.2">
      <c r="A13" s="314" t="s">
        <v>2243</v>
      </c>
      <c r="B13" s="314"/>
      <c r="C13" s="315">
        <f>+'PDT ODS02 EARLY'!I7</f>
        <v>0</v>
      </c>
      <c r="D13" s="315">
        <f>+'PDT ODS02 EARLY'!J7</f>
        <v>0</v>
      </c>
      <c r="E13" s="315">
        <f>+'PDT ODS02 EARLY'!K7</f>
        <v>0</v>
      </c>
      <c r="F13" s="315">
        <f>+'PDT ODS02 EARLY'!L7</f>
        <v>0</v>
      </c>
      <c r="G13" s="315">
        <f>+'PDT ODS02 EARLY'!M7</f>
        <v>7.989766374083993E-5</v>
      </c>
      <c r="H13" s="315">
        <f>+'PDT ODS02 EARLY'!N7</f>
        <v>1.3001487423568759E-3</v>
      </c>
      <c r="I13" s="315">
        <f>+'PDT ODS02 EARLY'!O7</f>
        <v>4.1150005339722654E-3</v>
      </c>
      <c r="J13" s="315">
        <f>+'PDT ODS02 EARLY'!P7</f>
        <v>8.320100470784424E-3</v>
      </c>
      <c r="K13" s="315">
        <f>+'PDT ODS02 EARLY'!Q7</f>
        <v>1.4007928177786282E-2</v>
      </c>
      <c r="L13" s="315">
        <f>+'PDT ODS02 EARLY'!R7</f>
        <v>2.2352658573741763E-2</v>
      </c>
      <c r="M13" s="315">
        <f>+'PDT ODS02 EARLY'!S7</f>
        <v>3.1319980309735526E-2</v>
      </c>
      <c r="N13" s="315">
        <f>+'PDT ODS02 EARLY'!T7</f>
        <v>4.5385517204567939E-2</v>
      </c>
      <c r="O13" s="315">
        <f>+'PDT ODS02 EARLY'!U7</f>
        <v>6.0855713516463857E-2</v>
      </c>
      <c r="P13" s="315">
        <f>+'PDT ODS02 EARLY'!V7</f>
        <v>8.7795190525065556E-2</v>
      </c>
      <c r="Q13" s="315">
        <f>+'PDT ODS02 EARLY'!W7</f>
        <v>0.1076475915246238</v>
      </c>
      <c r="R13" s="315">
        <f>+'PDT ODS02 EARLY'!X7</f>
        <v>0.13055656126113238</v>
      </c>
      <c r="S13" s="315">
        <f>+'PDT ODS02 EARLY'!Y7</f>
        <v>0.16313477968096812</v>
      </c>
      <c r="T13" s="315">
        <f>+'PDT ODS02 EARLY'!Z7</f>
        <v>0.19107394059496313</v>
      </c>
      <c r="U13" s="315">
        <f>+'PDT ODS02 EARLY'!AA7</f>
        <v>0.2176749991635375</v>
      </c>
      <c r="V13" s="315">
        <f>+'PDT ODS02 EARLY'!AB7</f>
        <v>0.23611972710924076</v>
      </c>
      <c r="W13" s="315">
        <f>+'PDT ODS02 EARLY'!AC7</f>
        <v>0.25857913758702711</v>
      </c>
      <c r="X13" s="315">
        <f>+'PDT ODS02 EARLY'!AD7</f>
        <v>0.28249982479123009</v>
      </c>
      <c r="Y13" s="315">
        <f>+'PDT ODS02 EARLY'!AE7</f>
        <v>0.30580344800921011</v>
      </c>
      <c r="Z13" s="315">
        <f>+'PDT ODS02 EARLY'!AF7</f>
        <v>0.32897807090729542</v>
      </c>
      <c r="AA13" s="315">
        <f>+'PDT ODS02 EARLY'!AG7</f>
        <v>0.35056846101127509</v>
      </c>
      <c r="AB13" s="315">
        <f>+'PDT ODS02 EARLY'!AH7</f>
        <v>0.36824257467795846</v>
      </c>
      <c r="AC13" s="315">
        <f>+'PDT ODS02 EARLY'!AI7</f>
        <v>0.38929930628498355</v>
      </c>
      <c r="AD13" s="315">
        <f>+'PDT ODS02 EARLY'!AJ7</f>
        <v>0.40943948171914624</v>
      </c>
      <c r="AE13" s="315">
        <f>+'PDT ODS02 EARLY'!AK7</f>
        <v>0.43021271014880103</v>
      </c>
      <c r="AF13" s="315">
        <f>+'PDT ODS02 EARLY'!AL7</f>
        <v>0.45039938973827154</v>
      </c>
      <c r="AG13" s="315">
        <f>+'PDT ODS02 EARLY'!AM7</f>
        <v>0.47400225069364438</v>
      </c>
      <c r="AH13" s="315">
        <f>+'PDT ODS02 EARLY'!AN7</f>
        <v>0.49635692763644229</v>
      </c>
      <c r="AI13" s="315">
        <f>+'PDT ODS02 EARLY'!AO7</f>
        <v>0.51864685058931437</v>
      </c>
      <c r="AJ13" s="315">
        <f>+'PDT ODS02 EARLY'!AP7</f>
        <v>0.54204613935909207</v>
      </c>
      <c r="AK13" s="315">
        <f>+'PDT ODS02 EARLY'!AQ7</f>
        <v>0.56210760822020533</v>
      </c>
      <c r="AL13" s="315">
        <f>+'PDT ODS02 EARLY'!AR7</f>
        <v>0.58306406997760496</v>
      </c>
      <c r="AM13" s="315">
        <f>+'PDT ODS02 EARLY'!AS7</f>
        <v>0.60497144284216697</v>
      </c>
      <c r="AN13" s="315">
        <f>+'PDT ODS02 EARLY'!AT7</f>
        <v>0.62338472338697803</v>
      </c>
      <c r="AO13" s="315">
        <f>+'PDT ODS02 EARLY'!AU7</f>
        <v>0.63882663991892852</v>
      </c>
      <c r="AP13" s="315">
        <f>+'PDT ODS02 EARLY'!AV7</f>
        <v>0.66169825910168734</v>
      </c>
      <c r="AQ13" s="315">
        <f>+'PDT ODS02 EARLY'!AW7</f>
        <v>0.68498489833639198</v>
      </c>
      <c r="AR13" s="315">
        <f>+'PDT ODS02 EARLY'!AX7</f>
        <v>0.70642518603158566</v>
      </c>
      <c r="AS13" s="315">
        <f>+'PDT ODS02 EARLY'!AY7</f>
        <v>0.72942863234262423</v>
      </c>
      <c r="AT13" s="315">
        <f>+'PDT ODS02 EARLY'!AZ7</f>
        <v>0.74967900543162291</v>
      </c>
      <c r="AU13" s="315">
        <f>+'PDT ODS02 EARLY'!BA7</f>
        <v>0.76927742817914491</v>
      </c>
      <c r="AV13" s="315">
        <f>+'PDT ODS02 EARLY'!BB7</f>
        <v>0.79153251428620308</v>
      </c>
      <c r="AW13" s="315">
        <f>+'PDT ODS02 EARLY'!BC7</f>
        <v>0.81352899496129316</v>
      </c>
      <c r="AX13" s="315">
        <f>+'PDT ODS02 EARLY'!BD7</f>
        <v>0.84068953188413575</v>
      </c>
      <c r="AY13" s="315">
        <f>+'PDT ODS02 EARLY'!BE7</f>
        <v>0.86105251139357442</v>
      </c>
      <c r="AZ13" s="315">
        <f>+'PDT ODS02 EARLY'!BF7</f>
        <v>0.88770250168649656</v>
      </c>
      <c r="BA13" s="315">
        <f>+'PDT ODS02 EARLY'!BG7</f>
        <v>0.91227512349084117</v>
      </c>
      <c r="BB13" s="315">
        <f>+'PDT ODS02 EARLY'!BH7</f>
        <v>0.93319326490132548</v>
      </c>
      <c r="BC13" s="315">
        <f>+'PDT ODS02 EARLY'!BI7</f>
        <v>0.95138701771288969</v>
      </c>
      <c r="BD13" s="315">
        <f>+'PDT ODS02 EARLY'!BJ7</f>
        <v>0.96710035751733314</v>
      </c>
      <c r="BE13" s="315">
        <f>+'PDT ODS02 EARLY'!BK7</f>
        <v>0.97886352358481477</v>
      </c>
      <c r="BF13" s="315">
        <f>+'PDT ODS02 EARLY'!BL7</f>
        <v>0.99116005275748842</v>
      </c>
      <c r="BG13" s="315">
        <f>+'PDT ODS02 EARLY'!BM7</f>
        <v>0.99992170093602528</v>
      </c>
      <c r="BH13" s="315">
        <f>+'PDT ODS02 EARLY'!BN7</f>
        <v>0.99999999999999933</v>
      </c>
      <c r="BI13" s="315">
        <f>+'PDT ODS02 EARLY'!BO7</f>
        <v>0.99999999999999933</v>
      </c>
    </row>
    <row r="14" spans="1:61" x14ac:dyDescent="0.2">
      <c r="A14" s="314" t="s">
        <v>2244</v>
      </c>
      <c r="B14" s="314"/>
      <c r="C14" s="315">
        <f>+REAL!I7</f>
        <v>1.3902874843230123E-5</v>
      </c>
      <c r="D14" s="315">
        <f>+REAL!J7</f>
        <v>4.1708624529690368E-5</v>
      </c>
      <c r="E14" s="315">
        <f>+REAL!K7</f>
        <v>1.2512587358907111E-4</v>
      </c>
      <c r="F14" s="315">
        <f>+REAL!L7</f>
        <v>1.731033924371146E-4</v>
      </c>
      <c r="G14" s="315">
        <f>+REAL!M7</f>
        <v>2.3988759424021751E-4</v>
      </c>
      <c r="H14" s="315">
        <f>+REAL!N7</f>
        <v>2.9899581338877813E-4</v>
      </c>
      <c r="I14" s="315">
        <f>+REAL!O7</f>
        <v>3.3375300049685343E-4</v>
      </c>
      <c r="J14" s="315">
        <f>+REAL!P7</f>
        <v>4.019022885064803E-4</v>
      </c>
      <c r="K14" s="342">
        <v>4.019022885064803E-4</v>
      </c>
      <c r="L14" s="315"/>
      <c r="M14" s="315"/>
      <c r="N14" s="315"/>
      <c r="O14" s="315"/>
      <c r="P14" s="315"/>
      <c r="Q14" s="315"/>
      <c r="R14" s="315"/>
      <c r="S14" s="315"/>
      <c r="T14" s="315"/>
      <c r="U14" s="315"/>
      <c r="V14" s="315"/>
      <c r="W14" s="315"/>
      <c r="X14" s="315"/>
      <c r="Y14" s="315"/>
      <c r="Z14" s="315"/>
      <c r="AA14" s="315"/>
      <c r="AB14" s="315"/>
      <c r="AC14" s="315"/>
      <c r="AD14" s="315"/>
      <c r="AE14" s="315"/>
      <c r="AF14" s="315"/>
      <c r="AG14" s="315"/>
      <c r="AH14" s="315"/>
      <c r="AI14" s="315"/>
      <c r="AJ14" s="315"/>
      <c r="AK14" s="315"/>
      <c r="AL14" s="315"/>
      <c r="AM14" s="315"/>
      <c r="AN14" s="315"/>
      <c r="AO14" s="315"/>
      <c r="AP14" s="315"/>
      <c r="AQ14" s="315"/>
      <c r="AR14" s="315"/>
      <c r="AS14" s="315"/>
      <c r="AT14" s="315"/>
      <c r="AU14" s="315"/>
      <c r="AV14" s="315"/>
      <c r="AW14" s="315"/>
      <c r="AX14" s="315"/>
      <c r="AY14" s="315"/>
      <c r="AZ14" s="315"/>
      <c r="BA14" s="315"/>
      <c r="BB14" s="315"/>
      <c r="BC14" s="315"/>
      <c r="BD14" s="315"/>
      <c r="BE14" s="315"/>
      <c r="BF14" s="315"/>
      <c r="BG14" s="315"/>
      <c r="BH14" s="315"/>
      <c r="BI14" s="315"/>
    </row>
    <row r="15" spans="1:61" x14ac:dyDescent="0.2">
      <c r="A15" s="314" t="s">
        <v>2245</v>
      </c>
      <c r="B15" s="314"/>
      <c r="C15" s="315">
        <f>+C13</f>
        <v>0</v>
      </c>
      <c r="D15" s="315">
        <f>+D13-C13</f>
        <v>0</v>
      </c>
      <c r="E15" s="315">
        <f>+E13-D13</f>
        <v>0</v>
      </c>
      <c r="F15" s="315">
        <f t="shared" ref="F15:BI15" si="2">+F13-E13</f>
        <v>0</v>
      </c>
      <c r="G15" s="315">
        <f t="shared" si="2"/>
        <v>7.989766374083993E-5</v>
      </c>
      <c r="H15" s="315">
        <f t="shared" si="2"/>
        <v>1.2202510786160361E-3</v>
      </c>
      <c r="I15" s="315">
        <f t="shared" si="2"/>
        <v>2.8148517916153897E-3</v>
      </c>
      <c r="J15" s="315">
        <f t="shared" si="2"/>
        <v>4.2050999368121586E-3</v>
      </c>
      <c r="K15" s="315">
        <f t="shared" si="2"/>
        <v>5.6878277070018576E-3</v>
      </c>
      <c r="L15" s="315">
        <f t="shared" si="2"/>
        <v>8.3447303959554818E-3</v>
      </c>
      <c r="M15" s="315">
        <f t="shared" si="2"/>
        <v>8.9673217359937628E-3</v>
      </c>
      <c r="N15" s="315">
        <f t="shared" si="2"/>
        <v>1.4065536894832413E-2</v>
      </c>
      <c r="O15" s="315">
        <f t="shared" si="2"/>
        <v>1.5470196311895917E-2</v>
      </c>
      <c r="P15" s="315">
        <f t="shared" si="2"/>
        <v>2.6939477008601699E-2</v>
      </c>
      <c r="Q15" s="315">
        <f t="shared" si="2"/>
        <v>1.9852400999558248E-2</v>
      </c>
      <c r="R15" s="315">
        <f t="shared" si="2"/>
        <v>2.2908969736508578E-2</v>
      </c>
      <c r="S15" s="315">
        <f t="shared" si="2"/>
        <v>3.2578218419835742E-2</v>
      </c>
      <c r="T15" s="315">
        <f t="shared" si="2"/>
        <v>2.7939160913995009E-2</v>
      </c>
      <c r="U15" s="315">
        <f t="shared" si="2"/>
        <v>2.6601058568574365E-2</v>
      </c>
      <c r="V15" s="315">
        <f t="shared" si="2"/>
        <v>1.844472794570326E-2</v>
      </c>
      <c r="W15" s="315">
        <f t="shared" si="2"/>
        <v>2.2459410477786351E-2</v>
      </c>
      <c r="X15" s="315">
        <f t="shared" si="2"/>
        <v>2.3920687204202984E-2</v>
      </c>
      <c r="Y15" s="315">
        <f t="shared" si="2"/>
        <v>2.3303623217980018E-2</v>
      </c>
      <c r="Z15" s="315">
        <f t="shared" si="2"/>
        <v>2.3174622898085306E-2</v>
      </c>
      <c r="AA15" s="315">
        <f t="shared" si="2"/>
        <v>2.1590390103979673E-2</v>
      </c>
      <c r="AB15" s="315">
        <f t="shared" si="2"/>
        <v>1.7674113666683366E-2</v>
      </c>
      <c r="AC15" s="315">
        <f t="shared" si="2"/>
        <v>2.1056731607025092E-2</v>
      </c>
      <c r="AD15" s="315">
        <f t="shared" si="2"/>
        <v>2.0140175434162688E-2</v>
      </c>
      <c r="AE15" s="315">
        <f t="shared" si="2"/>
        <v>2.0773228429654789E-2</v>
      </c>
      <c r="AF15" s="315">
        <f t="shared" si="2"/>
        <v>2.0186679589470513E-2</v>
      </c>
      <c r="AG15" s="315">
        <f t="shared" si="2"/>
        <v>2.360286095537284E-2</v>
      </c>
      <c r="AH15" s="315">
        <f t="shared" si="2"/>
        <v>2.2354676942797913E-2</v>
      </c>
      <c r="AI15" s="315">
        <f t="shared" si="2"/>
        <v>2.2289922952872077E-2</v>
      </c>
      <c r="AJ15" s="315">
        <f t="shared" si="2"/>
        <v>2.3399288769777704E-2</v>
      </c>
      <c r="AK15" s="315">
        <f t="shared" si="2"/>
        <v>2.0061468861113263E-2</v>
      </c>
      <c r="AL15" s="315">
        <f t="shared" si="2"/>
        <v>2.0956461757399625E-2</v>
      </c>
      <c r="AM15" s="315">
        <f t="shared" si="2"/>
        <v>2.1907372864562014E-2</v>
      </c>
      <c r="AN15" s="315">
        <f t="shared" si="2"/>
        <v>1.8413280544811061E-2</v>
      </c>
      <c r="AO15" s="315">
        <f t="shared" si="2"/>
        <v>1.5441916531950484E-2</v>
      </c>
      <c r="AP15" s="315">
        <f t="shared" si="2"/>
        <v>2.2871619182758818E-2</v>
      </c>
      <c r="AQ15" s="315">
        <f t="shared" si="2"/>
        <v>2.3286639234704642E-2</v>
      </c>
      <c r="AR15" s="315">
        <f t="shared" si="2"/>
        <v>2.1440287695193683E-2</v>
      </c>
      <c r="AS15" s="315">
        <f t="shared" si="2"/>
        <v>2.3003446311038567E-2</v>
      </c>
      <c r="AT15" s="315">
        <f t="shared" si="2"/>
        <v>2.0250373088998685E-2</v>
      </c>
      <c r="AU15" s="315">
        <f t="shared" si="2"/>
        <v>1.9598422747521993E-2</v>
      </c>
      <c r="AV15" s="315">
        <f t="shared" si="2"/>
        <v>2.2255086107058175E-2</v>
      </c>
      <c r="AW15" s="315">
        <f t="shared" si="2"/>
        <v>2.199648067509008E-2</v>
      </c>
      <c r="AX15" s="315">
        <f t="shared" si="2"/>
        <v>2.7160536922842593E-2</v>
      </c>
      <c r="AY15" s="315">
        <f t="shared" si="2"/>
        <v>2.0362979509438661E-2</v>
      </c>
      <c r="AZ15" s="315">
        <f t="shared" si="2"/>
        <v>2.6649990292922143E-2</v>
      </c>
      <c r="BA15" s="315">
        <f t="shared" si="2"/>
        <v>2.4572621804344608E-2</v>
      </c>
      <c r="BB15" s="315">
        <f t="shared" si="2"/>
        <v>2.0918141410484314E-2</v>
      </c>
      <c r="BC15" s="315">
        <f t="shared" si="2"/>
        <v>1.8193752811564212E-2</v>
      </c>
      <c r="BD15" s="315">
        <f t="shared" si="2"/>
        <v>1.5713339804443449E-2</v>
      </c>
      <c r="BE15" s="315">
        <f t="shared" si="2"/>
        <v>1.1763166067481623E-2</v>
      </c>
      <c r="BF15" s="315">
        <f t="shared" si="2"/>
        <v>1.2296529172673654E-2</v>
      </c>
      <c r="BG15" s="315">
        <f t="shared" si="2"/>
        <v>8.7616481785368627E-3</v>
      </c>
      <c r="BH15" s="315">
        <f t="shared" si="2"/>
        <v>7.8299063974052174E-5</v>
      </c>
      <c r="BI15" s="315">
        <f t="shared" si="2"/>
        <v>0</v>
      </c>
    </row>
    <row r="16" spans="1:61" x14ac:dyDescent="0.2">
      <c r="A16" s="314" t="s">
        <v>2246</v>
      </c>
      <c r="B16" s="314"/>
      <c r="C16" s="315">
        <f>+REAL!I7</f>
        <v>1.3902874843230123E-5</v>
      </c>
      <c r="D16" s="315">
        <f>+REAL!J7-REAL!I7</f>
        <v>2.7805749686460245E-5</v>
      </c>
      <c r="E16" s="315">
        <f>+REAL!K7-REAL!J7</f>
        <v>8.3417249059380749E-5</v>
      </c>
      <c r="F16" s="315">
        <f>+REAL!L9-REAL!K9</f>
        <v>0</v>
      </c>
      <c r="G16" s="315">
        <f>+REAL!M9-REAL!L9</f>
        <v>0</v>
      </c>
      <c r="H16" s="315">
        <f>+REAL!N9-REAL!M9</f>
        <v>0</v>
      </c>
      <c r="I16" s="315">
        <f>+REAL!O9-REAL!N9</f>
        <v>0</v>
      </c>
      <c r="J16" s="315">
        <f>+REAL!P9-REAL!O9</f>
        <v>0</v>
      </c>
      <c r="K16" s="315"/>
      <c r="L16" s="315"/>
      <c r="M16" s="315"/>
      <c r="N16" s="315"/>
      <c r="O16" s="315"/>
      <c r="P16" s="315"/>
      <c r="Q16" s="315"/>
      <c r="R16" s="315"/>
      <c r="S16" s="315"/>
      <c r="T16" s="315"/>
      <c r="U16" s="315"/>
      <c r="V16" s="315"/>
      <c r="W16" s="315"/>
      <c r="X16" s="315"/>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row>
    <row r="17" spans="1:61" x14ac:dyDescent="0.2">
      <c r="A17" s="314" t="s">
        <v>2247</v>
      </c>
      <c r="B17" s="314"/>
      <c r="C17" s="316"/>
      <c r="D17" s="316"/>
      <c r="E17" s="316"/>
      <c r="F17" s="316"/>
      <c r="G17" s="316"/>
      <c r="H17" s="316"/>
      <c r="I17" s="316"/>
      <c r="J17" s="316"/>
      <c r="K17" s="316">
        <v>4.0000000000000002E-4</v>
      </c>
      <c r="L17" s="316">
        <f>+'PDT ODS02 EARLY'!R7</f>
        <v>2.2352658573741763E-2</v>
      </c>
      <c r="M17" s="316">
        <f>+'PDT ODS02 EARLY'!S7</f>
        <v>3.1319980309735526E-2</v>
      </c>
      <c r="N17" s="316">
        <f>+'PDT ODS02 EARLY'!T7</f>
        <v>4.5385517204567939E-2</v>
      </c>
      <c r="O17" s="316">
        <f>+'PDT ODS02 EARLY'!U7</f>
        <v>6.0855713516463857E-2</v>
      </c>
      <c r="P17" s="316">
        <f>+'PDT ODS02 EARLY'!V7</f>
        <v>8.7795190525065556E-2</v>
      </c>
      <c r="Q17" s="316">
        <f>+'PDT ODS02 EARLY'!W7</f>
        <v>0.1076475915246238</v>
      </c>
      <c r="R17" s="316">
        <f>+'PDT ODS02 EARLY'!X7</f>
        <v>0.13055656126113238</v>
      </c>
      <c r="S17" s="316">
        <f>+'PDT ODS02 EARLY'!Y7</f>
        <v>0.16313477968096812</v>
      </c>
      <c r="T17" s="316">
        <f>+'PDT ODS02 EARLY'!Z7</f>
        <v>0.19107394059496313</v>
      </c>
      <c r="U17" s="316">
        <f>+'PDT ODS02 EARLY'!AA7</f>
        <v>0.2176749991635375</v>
      </c>
      <c r="V17" s="316">
        <f>+'PDT ODS02 EARLY'!AB7</f>
        <v>0.23611972710924076</v>
      </c>
      <c r="W17" s="316">
        <f>+'PDT ODS02 EARLY'!AC7</f>
        <v>0.25857913758702711</v>
      </c>
      <c r="X17" s="316">
        <f>+'PDT ODS02 EARLY'!AD7</f>
        <v>0.28249982479123009</v>
      </c>
      <c r="Y17" s="316">
        <f>+'PDT ODS02 EARLY'!AE7</f>
        <v>0.30580344800921011</v>
      </c>
      <c r="Z17" s="316">
        <f>+'PDT ODS02 EARLY'!AF7</f>
        <v>0.32897807090729542</v>
      </c>
      <c r="AA17" s="316">
        <f>+'PDT ODS02 EARLY'!AG7</f>
        <v>0.35056846101127509</v>
      </c>
      <c r="AB17" s="316">
        <f>+'PDT ODS02 EARLY'!AH7</f>
        <v>0.36824257467795846</v>
      </c>
      <c r="AC17" s="316">
        <f>+'PDT ODS02 EARLY'!AI7</f>
        <v>0.38929930628498355</v>
      </c>
      <c r="AD17" s="316">
        <f>+'PDT ODS02 EARLY'!AJ7</f>
        <v>0.40943948171914624</v>
      </c>
      <c r="AE17" s="316">
        <f>+'PDT ODS02 EARLY'!AK7</f>
        <v>0.43021271014880103</v>
      </c>
      <c r="AF17" s="316">
        <f>+'PDT ODS02 EARLY'!AL7</f>
        <v>0.45039938973827154</v>
      </c>
      <c r="AG17" s="316">
        <f>+'PDT ODS02 EARLY'!AM7</f>
        <v>0.47400225069364438</v>
      </c>
      <c r="AH17" s="316">
        <f>+'PDT ODS02 EARLY'!AN7</f>
        <v>0.49635692763644229</v>
      </c>
      <c r="AI17" s="316">
        <f>+'PDT ODS02 EARLY'!AO7</f>
        <v>0.51864685058931437</v>
      </c>
      <c r="AJ17" s="316">
        <f>+'PDT ODS02 EARLY'!AP7</f>
        <v>0.54204613935909207</v>
      </c>
      <c r="AK17" s="316">
        <f>+'PDT ODS02 EARLY'!AQ7</f>
        <v>0.56210760822020533</v>
      </c>
      <c r="AL17" s="316">
        <f>+'PDT ODS02 EARLY'!AR7</f>
        <v>0.58306406997760496</v>
      </c>
      <c r="AM17" s="316">
        <f>+'PDT ODS02 EARLY'!AS7</f>
        <v>0.60497144284216697</v>
      </c>
      <c r="AN17" s="316">
        <f>+'PDT ODS02 EARLY'!AT7</f>
        <v>0.62338472338697803</v>
      </c>
      <c r="AO17" s="316">
        <f>+'PDT ODS02 EARLY'!AU7</f>
        <v>0.63882663991892852</v>
      </c>
      <c r="AP17" s="316">
        <f>+'PDT ODS02 EARLY'!AV7</f>
        <v>0.66169825910168734</v>
      </c>
      <c r="AQ17" s="316">
        <f>+'PDT ODS02 EARLY'!AW7</f>
        <v>0.68498489833639198</v>
      </c>
      <c r="AR17" s="316">
        <f>+'PDT ODS02 EARLY'!AX7</f>
        <v>0.70642518603158566</v>
      </c>
      <c r="AS17" s="316">
        <f>+'PDT ODS02 EARLY'!AY7</f>
        <v>0.72942863234262423</v>
      </c>
      <c r="AT17" s="316">
        <f>+'PDT ODS02 EARLY'!AZ7</f>
        <v>0.74967900543162291</v>
      </c>
      <c r="AU17" s="316">
        <f>+'PDT ODS02 EARLY'!BA7</f>
        <v>0.76927742817914491</v>
      </c>
      <c r="AV17" s="316">
        <f>+'PDT ODS02 EARLY'!BB7</f>
        <v>0.79153251428620308</v>
      </c>
      <c r="AW17" s="316">
        <f>+'PDT ODS02 EARLY'!BC7</f>
        <v>0.81352899496129316</v>
      </c>
      <c r="AX17" s="316">
        <f>+'PDT ODS02 EARLY'!BD7</f>
        <v>0.84068953188413575</v>
      </c>
      <c r="AY17" s="316">
        <f>+'PDT ODS02 EARLY'!BE7</f>
        <v>0.86105251139357442</v>
      </c>
      <c r="AZ17" s="316">
        <f>+'PDT ODS02 EARLY'!BF7</f>
        <v>0.88770250168649656</v>
      </c>
      <c r="BA17" s="316">
        <f>+'PDT ODS02 EARLY'!BG7</f>
        <v>0.91227512349084117</v>
      </c>
      <c r="BB17" s="316">
        <f>+'PDT ODS02 EARLY'!BH7</f>
        <v>0.93319326490132548</v>
      </c>
      <c r="BC17" s="316">
        <f>+'PDT ODS02 EARLY'!BI7</f>
        <v>0.95138701771288969</v>
      </c>
      <c r="BD17" s="316">
        <f>+'PDT ODS02 EARLY'!BJ7</f>
        <v>0.96710035751733314</v>
      </c>
      <c r="BE17" s="316">
        <f>+'PDT ODS02 EARLY'!BK7</f>
        <v>0.97886352358481477</v>
      </c>
      <c r="BF17" s="316">
        <f>+'PDT ODS02 EARLY'!BL7</f>
        <v>0.99116005275748842</v>
      </c>
      <c r="BG17" s="316">
        <f>+'PDT ODS02 EARLY'!BM7</f>
        <v>0.99992170093602528</v>
      </c>
      <c r="BH17" s="316">
        <f>+'PDT ODS02 EARLY'!BN7</f>
        <v>0.99999999999999933</v>
      </c>
      <c r="BI17" s="316">
        <f>+'PDT ODS02 EARLY'!BO7</f>
        <v>0.99999999999999933</v>
      </c>
    </row>
    <row r="18" spans="1:61" x14ac:dyDescent="0.2">
      <c r="A18" s="314" t="s">
        <v>2248</v>
      </c>
      <c r="B18" s="314"/>
      <c r="C18" s="317">
        <f>+'PDT ODS02 EARLY'!I5</f>
        <v>0</v>
      </c>
      <c r="D18" s="317">
        <f>+'PDT ODS02 EARLY'!J5</f>
        <v>0</v>
      </c>
      <c r="E18" s="317">
        <f>+'PDT ODS02 EARLY'!K5</f>
        <v>0</v>
      </c>
      <c r="F18" s="317">
        <f>+'PDT ODS02 EARLY'!L5</f>
        <v>0</v>
      </c>
      <c r="G18" s="317">
        <f>+'PDT ODS02 EARLY'!M5</f>
        <v>16654356.176823534</v>
      </c>
      <c r="H18" s="317">
        <f>+'PDT ODS02 EARLY'!N5</f>
        <v>271010931.03667957</v>
      </c>
      <c r="I18" s="317">
        <f>+'PDT ODS02 EARLY'!O5</f>
        <v>857755801.00676274</v>
      </c>
      <c r="J18" s="317">
        <f>+'PDT ODS02 EARLY'!P5</f>
        <v>1734292470.8895159</v>
      </c>
      <c r="K18" s="317">
        <f>+'PDT ODS02 EARLY'!Q5</f>
        <v>2919897957.5790396</v>
      </c>
      <c r="L18" s="317">
        <f>+'PDT ODS02 EARLY'!R5</f>
        <v>4659324440.2431402</v>
      </c>
      <c r="M18" s="317">
        <f>+'PDT ODS02 EARLY'!S5</f>
        <v>6528527657.8470306</v>
      </c>
      <c r="N18" s="317">
        <f>+'PDT ODS02 EARLY'!T5</f>
        <v>9460433927.6551762</v>
      </c>
      <c r="O18" s="317">
        <f>+'PDT ODS02 EARLY'!U5</f>
        <v>12685135970.751335</v>
      </c>
      <c r="P18" s="317">
        <f>+'PDT ODS02 EARLY'!V5</f>
        <v>18300564811.99876</v>
      </c>
      <c r="Q18" s="317">
        <f>+'PDT ODS02 EARLY'!W5</f>
        <v>22438720319.076103</v>
      </c>
      <c r="R18" s="317">
        <f>+'PDT ODS02 EARLY'!X5</f>
        <v>27214005649.989513</v>
      </c>
      <c r="S18" s="317">
        <f>+'PDT ODS02 EARLY'!Y5</f>
        <v>34004808131.150944</v>
      </c>
      <c r="T18" s="317">
        <f>+'PDT ODS02 EARLY'!Z5</f>
        <v>39828617180.844292</v>
      </c>
      <c r="U18" s="317">
        <f>+'PDT ODS02 EARLY'!AA5</f>
        <v>45373504019.070175</v>
      </c>
      <c r="V18" s="317">
        <f>+'PDT ODS02 EARLY'!AB5</f>
        <v>49218235572.03215</v>
      </c>
      <c r="W18" s="317">
        <f>+'PDT ODS02 EARLY'!AC5</f>
        <v>53899812030.034897</v>
      </c>
      <c r="X18" s="317">
        <f>+'PDT ODS02 EARLY'!AD5</f>
        <v>58885985918.490494</v>
      </c>
      <c r="Y18" s="317">
        <f>+'PDT ODS02 EARLY'!AE5</f>
        <v>63743535227.336578</v>
      </c>
      <c r="Z18" s="317">
        <f>+'PDT ODS02 EARLY'!AF5</f>
        <v>68574194922.971703</v>
      </c>
      <c r="AA18" s="317">
        <f>+'PDT ODS02 EARLY'!AG5</f>
        <v>73074627475.725388</v>
      </c>
      <c r="AB18" s="317">
        <f>+'PDT ODS02 EARLY'!AH5</f>
        <v>76758727489.830688</v>
      </c>
      <c r="AC18" s="317">
        <f>+'PDT ODS02 EARLY'!AI5</f>
        <v>81147921011.692322</v>
      </c>
      <c r="AD18" s="317">
        <f>+'PDT ODS02 EARLY'!AJ5</f>
        <v>85346061976.517624</v>
      </c>
      <c r="AE18" s="317">
        <f>+'PDT ODS02 EARLY'!AK5</f>
        <v>89676160367.531601</v>
      </c>
      <c r="AF18" s="317">
        <f>+'PDT ODS02 EARLY'!AL5</f>
        <v>93883994942.031281</v>
      </c>
      <c r="AG18" s="317">
        <f>+'PDT ODS02 EARLY'!AM5</f>
        <v>98803919189.351822</v>
      </c>
      <c r="AH18" s="317">
        <f>+'PDT ODS02 EARLY'!AN5</f>
        <v>103463664350.74728</v>
      </c>
      <c r="AI18" s="317">
        <f>+'PDT ODS02 EARLY'!AO5</f>
        <v>108109911795.66893</v>
      </c>
      <c r="AJ18" s="317">
        <f>+'PDT ODS02 EARLY'!AP5</f>
        <v>112987402215.41731</v>
      </c>
      <c r="AK18" s="317">
        <f>+'PDT ODS02 EARLY'!AQ5</f>
        <v>117169137102.27174</v>
      </c>
      <c r="AL18" s="317">
        <f>+'PDT ODS02 EARLY'!AR5</f>
        <v>121537429765.31883</v>
      </c>
      <c r="AM18" s="317">
        <f>+'PDT ODS02 EARLY'!AS5</f>
        <v>126103936137.37434</v>
      </c>
      <c r="AN18" s="317">
        <f>+'PDT ODS02 EARLY'!AT5</f>
        <v>129942112602.35536</v>
      </c>
      <c r="AO18" s="317">
        <f>+'PDT ODS02 EARLY'!AU5</f>
        <v>133160919835.69412</v>
      </c>
      <c r="AP18" s="317">
        <f>+'PDT ODS02 EARLY'!AV5</f>
        <v>137928419589.45264</v>
      </c>
      <c r="AQ18" s="317">
        <f>+'PDT ODS02 EARLY'!AW5</f>
        <v>142782428653.27118</v>
      </c>
      <c r="AR18" s="317">
        <f>+'PDT ODS02 EARLY'!AX5</f>
        <v>147251572944.74316</v>
      </c>
      <c r="AS18" s="317">
        <f>+'PDT ODS02 EARLY'!AY5</f>
        <v>152046551548.88785</v>
      </c>
      <c r="AT18" s="317">
        <f>+'PDT ODS02 EARLY'!AZ5</f>
        <v>156267662784.77692</v>
      </c>
      <c r="AU18" s="317">
        <f>+'PDT ODS02 EARLY'!BA5</f>
        <v>160352877516.46063</v>
      </c>
      <c r="AV18" s="317">
        <f>+'PDT ODS02 EARLY'!BB5</f>
        <v>164991863356.83594</v>
      </c>
      <c r="AW18" s="317">
        <f>+'PDT ODS02 EARLY'!BC5</f>
        <v>169576943904.22012</v>
      </c>
      <c r="AX18" s="317">
        <f>+'PDT ODS02 EARLY'!BD5</f>
        <v>175238451821.82361</v>
      </c>
      <c r="AY18" s="317">
        <f>+'PDT ODS02 EARLY'!BE5</f>
        <v>179483035426.56552</v>
      </c>
      <c r="AZ18" s="317">
        <f>+'PDT ODS02 EARLY'!BF5</f>
        <v>185038121891.75769</v>
      </c>
      <c r="BA18" s="317">
        <f>+'PDT ODS02 EARLY'!BG5</f>
        <v>190160189003.19876</v>
      </c>
      <c r="BB18" s="317">
        <f>+'PDT ODS02 EARLY'!BH5</f>
        <v>194520493939.49057</v>
      </c>
      <c r="BC18" s="317">
        <f>+'PDT ODS02 EARLY'!BI5</f>
        <v>198312910705.26382</v>
      </c>
      <c r="BD18" s="317">
        <f>+'PDT ODS02 EARLY'!BJ5</f>
        <v>201588295060.4248</v>
      </c>
      <c r="BE18" s="317">
        <f>+'PDT ODS02 EARLY'!BK5</f>
        <v>204040281117.1188</v>
      </c>
      <c r="BF18" s="317">
        <f>+'PDT ODS02 EARLY'!BL5</f>
        <v>206603444631.44479</v>
      </c>
      <c r="BG18" s="317">
        <f>+'PDT ODS02 EARLY'!BM5</f>
        <v>208429775998.71332</v>
      </c>
      <c r="BH18" s="317">
        <f>+'PDT ODS02 EARLY'!BN5</f>
        <v>208446097133.00787</v>
      </c>
      <c r="BI18" s="317">
        <f>+'PDT ODS02 EARLY'!BO5</f>
        <v>208446097133.00787</v>
      </c>
    </row>
    <row r="19" spans="1:61" x14ac:dyDescent="0.2">
      <c r="A19" s="314" t="s">
        <v>2249</v>
      </c>
      <c r="B19" s="314"/>
      <c r="C19" s="317">
        <f>+REAL!I5</f>
        <v>2898000</v>
      </c>
      <c r="D19" s="317">
        <f>+REAL!J5</f>
        <v>8694000</v>
      </c>
      <c r="E19" s="317">
        <f>+REAL!K5</f>
        <v>26082000</v>
      </c>
      <c r="F19" s="317">
        <f>+REAL!L5</f>
        <v>36082726.553999998</v>
      </c>
      <c r="G19" s="317">
        <f>+REAL!M5</f>
        <v>50003632.769999996</v>
      </c>
      <c r="H19" s="317">
        <f>+REAL!N5</f>
        <v>62324510.359999985</v>
      </c>
      <c r="I19" s="317">
        <f>+REAL!O5</f>
        <v>69569510.359999985</v>
      </c>
      <c r="J19" s="317">
        <f>+REAL!P5</f>
        <v>83774963.46800001</v>
      </c>
      <c r="K19" s="343">
        <v>83774963.46800001</v>
      </c>
      <c r="L19" s="318"/>
      <c r="M19" s="318"/>
      <c r="N19" s="318"/>
      <c r="O19" s="318"/>
    </row>
    <row r="20" spans="1:61" x14ac:dyDescent="0.2">
      <c r="A20" s="314" t="s">
        <v>2250</v>
      </c>
      <c r="C20" s="319">
        <f>+REAL!I5</f>
        <v>2898000</v>
      </c>
      <c r="D20" s="319">
        <f>+REAL!J5-REAL!I5</f>
        <v>5796000</v>
      </c>
      <c r="E20" s="319">
        <f>+REAL!K5-REAL!J5</f>
        <v>17388000</v>
      </c>
      <c r="F20" s="319">
        <f>+REAL!L5-REAL!K5</f>
        <v>10000726.553999998</v>
      </c>
      <c r="G20" s="319">
        <f>+REAL!M5-REAL!L5</f>
        <v>13920906.215999998</v>
      </c>
      <c r="H20" s="319">
        <f>+REAL!N5-REAL!M5</f>
        <v>12320877.589999989</v>
      </c>
      <c r="I20" s="319">
        <f>+REAL!O5-REAL!N5</f>
        <v>7245000</v>
      </c>
      <c r="J20" s="319">
        <f>+REAL!P5-REAL!O5</f>
        <v>14205453.108000025</v>
      </c>
    </row>
    <row r="21" spans="1:61" ht="12.75" customHeight="1" x14ac:dyDescent="0.2">
      <c r="A21" s="511" t="s">
        <v>2251</v>
      </c>
      <c r="B21" s="512"/>
      <c r="C21" s="512"/>
      <c r="D21" s="512"/>
      <c r="E21" s="512"/>
      <c r="F21" s="512"/>
      <c r="G21" s="512"/>
      <c r="H21" s="512"/>
      <c r="I21" s="512"/>
      <c r="J21" s="512"/>
      <c r="K21" s="512"/>
      <c r="L21" s="512"/>
      <c r="M21" s="512"/>
      <c r="N21" s="512"/>
      <c r="O21" s="513"/>
    </row>
    <row r="22" spans="1:61" ht="18" customHeight="1" x14ac:dyDescent="0.2">
      <c r="A22" s="514"/>
      <c r="B22" s="515"/>
      <c r="C22" s="515"/>
      <c r="D22" s="515"/>
      <c r="E22" s="515"/>
      <c r="F22" s="515"/>
      <c r="G22" s="515"/>
      <c r="H22" s="515"/>
      <c r="I22" s="515"/>
      <c r="J22" s="515"/>
      <c r="K22" s="515"/>
      <c r="L22" s="515"/>
      <c r="M22" s="515"/>
      <c r="N22" s="515"/>
      <c r="O22" s="516"/>
    </row>
    <row r="23" spans="1:61" ht="18.75" customHeight="1" x14ac:dyDescent="0.2">
      <c r="A23" s="514"/>
      <c r="B23" s="515"/>
      <c r="C23" s="515"/>
      <c r="D23" s="515"/>
      <c r="E23" s="515"/>
      <c r="F23" s="515"/>
      <c r="G23" s="515"/>
      <c r="H23" s="515"/>
      <c r="I23" s="515"/>
      <c r="J23" s="515"/>
      <c r="K23" s="515"/>
      <c r="L23" s="515"/>
      <c r="M23" s="515"/>
      <c r="N23" s="515"/>
      <c r="O23" s="516"/>
    </row>
    <row r="24" spans="1:61" ht="19.5" customHeight="1" x14ac:dyDescent="0.2">
      <c r="A24" s="517"/>
      <c r="B24" s="518"/>
      <c r="C24" s="518"/>
      <c r="D24" s="518"/>
      <c r="E24" s="518"/>
      <c r="F24" s="518"/>
      <c r="G24" s="518"/>
      <c r="H24" s="518"/>
      <c r="I24" s="518"/>
      <c r="J24" s="518"/>
      <c r="K24" s="518"/>
      <c r="L24" s="518"/>
      <c r="M24" s="518"/>
      <c r="N24" s="518"/>
      <c r="O24" s="519"/>
    </row>
  </sheetData>
  <mergeCells count="8">
    <mergeCell ref="A21:O24"/>
    <mergeCell ref="A2:D7"/>
    <mergeCell ref="E2:L3"/>
    <mergeCell ref="M2:O7"/>
    <mergeCell ref="E4:L5"/>
    <mergeCell ref="E6:F7"/>
    <mergeCell ref="G6:J7"/>
    <mergeCell ref="K6:L7"/>
  </mergeCells>
  <phoneticPr fontId="46" type="noConversion"/>
  <pageMargins left="0.7" right="0.7" top="0.75" bottom="0.75" header="0.3" footer="0.3"/>
  <headerFooter>
    <oddFooter>&amp;C_x000D_&amp;1#&amp;"Aptos"&amp;6&amp;K000000 ECP-INFORMACION PUBLICA</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6DC95-CE68-4987-BB4C-4199CA703D6E}">
  <sheetPr>
    <tabColor theme="5" tint="0.79998168889431442"/>
  </sheetPr>
  <dimension ref="A1:I274"/>
  <sheetViews>
    <sheetView zoomScale="70" zoomScaleNormal="70" workbookViewId="0">
      <pane xSplit="4" ySplit="5" topLeftCell="F198" activePane="bottomRight" state="frozen"/>
      <selection pane="topRight" activeCell="E54" sqref="E54"/>
      <selection pane="bottomLeft" activeCell="E54" sqref="E54"/>
      <selection pane="bottomRight" activeCell="F14" sqref="F14"/>
    </sheetView>
    <sheetView workbookViewId="1">
      <selection sqref="A1:H1"/>
    </sheetView>
  </sheetViews>
  <sheetFormatPr baseColWidth="10" defaultColWidth="9.140625" defaultRowHeight="15" x14ac:dyDescent="0.25"/>
  <cols>
    <col min="1" max="2" width="8.42578125" style="4" customWidth="1"/>
    <col min="3" max="3" width="98.28515625" style="5" customWidth="1"/>
    <col min="4" max="4" width="86.7109375" style="3" customWidth="1"/>
    <col min="5" max="5" width="22.42578125" style="4" customWidth="1"/>
    <col min="6" max="6" width="16.140625" style="10" customWidth="1"/>
    <col min="7" max="7" width="27.42578125" style="3" customWidth="1"/>
    <col min="8" max="8" width="31" style="3" bestFit="1" customWidth="1"/>
    <col min="9" max="9" width="38.140625" style="3" customWidth="1"/>
    <col min="10" max="16384" width="9.140625" style="3"/>
  </cols>
  <sheetData>
    <row r="1" spans="1:9" ht="72.400000000000006" customHeight="1" x14ac:dyDescent="0.25">
      <c r="A1" s="552" t="s">
        <v>42</v>
      </c>
      <c r="B1" s="553"/>
      <c r="C1" s="553"/>
      <c r="D1" s="553"/>
      <c r="E1" s="553"/>
      <c r="F1" s="553"/>
      <c r="G1" s="553"/>
      <c r="H1" s="553"/>
      <c r="I1" s="11"/>
    </row>
    <row r="2" spans="1:9" ht="18.399999999999999" customHeight="1" x14ac:dyDescent="0.25">
      <c r="A2" s="12"/>
      <c r="B2" s="12"/>
      <c r="C2" s="13"/>
      <c r="D2" s="11"/>
      <c r="E2" s="12"/>
      <c r="F2" s="14"/>
      <c r="G2" s="11"/>
      <c r="H2" s="15">
        <v>151047896473.19427</v>
      </c>
      <c r="I2" s="11"/>
    </row>
    <row r="3" spans="1:9" ht="18.399999999999999" customHeight="1" x14ac:dyDescent="0.25">
      <c r="A3" s="12"/>
      <c r="B3" s="12"/>
      <c r="C3" s="13"/>
      <c r="D3" s="11"/>
      <c r="E3" s="12"/>
      <c r="F3" s="14"/>
      <c r="G3" s="11"/>
      <c r="H3" s="15">
        <v>57398200659.813828</v>
      </c>
      <c r="I3" s="11"/>
    </row>
    <row r="4" spans="1:9" ht="28.5" customHeight="1" x14ac:dyDescent="0.25">
      <c r="A4" s="12"/>
      <c r="B4" s="12"/>
      <c r="C4" s="13"/>
      <c r="D4" s="11"/>
      <c r="E4" s="12"/>
      <c r="F4" s="14"/>
      <c r="G4" s="11"/>
      <c r="H4" s="15">
        <v>208446097133.00812</v>
      </c>
      <c r="I4" s="11"/>
    </row>
    <row r="5" spans="1:9" s="6" customFormat="1" ht="76.900000000000006" customHeight="1" x14ac:dyDescent="0.25">
      <c r="A5" s="16" t="s">
        <v>43</v>
      </c>
      <c r="B5" s="17" t="s">
        <v>44</v>
      </c>
      <c r="C5" s="18" t="s">
        <v>45</v>
      </c>
      <c r="D5" s="19" t="s">
        <v>46</v>
      </c>
      <c r="E5" s="17" t="s">
        <v>47</v>
      </c>
      <c r="F5" s="20" t="s">
        <v>48</v>
      </c>
      <c r="G5" s="16" t="s">
        <v>49</v>
      </c>
      <c r="H5" s="16" t="s">
        <v>50</v>
      </c>
      <c r="I5" s="21">
        <v>1</v>
      </c>
    </row>
    <row r="6" spans="1:9" x14ac:dyDescent="0.25">
      <c r="A6" s="22" t="s">
        <v>51</v>
      </c>
      <c r="B6" s="23" t="s">
        <v>52</v>
      </c>
      <c r="C6" s="23"/>
      <c r="D6" s="24"/>
      <c r="E6" s="24"/>
      <c r="F6" s="25"/>
      <c r="G6" s="26"/>
      <c r="H6" s="26"/>
      <c r="I6" s="11"/>
    </row>
    <row r="7" spans="1:9" s="7" customFormat="1" x14ac:dyDescent="0.25">
      <c r="A7" s="24" t="s">
        <v>51</v>
      </c>
      <c r="B7" s="27" t="s">
        <v>53</v>
      </c>
      <c r="C7" s="27"/>
      <c r="D7" s="28"/>
      <c r="E7" s="22"/>
      <c r="F7" s="25"/>
      <c r="G7" s="26"/>
      <c r="H7" s="26"/>
      <c r="I7" s="29"/>
    </row>
    <row r="8" spans="1:9" s="7" customFormat="1" x14ac:dyDescent="0.25">
      <c r="A8" s="30" t="s">
        <v>51</v>
      </c>
      <c r="B8" s="31" t="s">
        <v>54</v>
      </c>
      <c r="C8" s="32" t="s">
        <v>55</v>
      </c>
      <c r="D8" s="33" t="s">
        <v>56</v>
      </c>
      <c r="E8" s="34" t="s">
        <v>57</v>
      </c>
      <c r="F8" s="35">
        <v>163167</v>
      </c>
      <c r="G8" s="36">
        <v>4140</v>
      </c>
      <c r="H8" s="36">
        <v>675511380</v>
      </c>
      <c r="I8" s="29"/>
    </row>
    <row r="9" spans="1:9" s="7" customFormat="1" x14ac:dyDescent="0.25">
      <c r="A9" s="30" t="s">
        <v>51</v>
      </c>
      <c r="B9" s="31" t="s">
        <v>58</v>
      </c>
      <c r="C9" s="32" t="s">
        <v>59</v>
      </c>
      <c r="D9" s="37" t="s">
        <v>60</v>
      </c>
      <c r="E9" s="34" t="s">
        <v>57</v>
      </c>
      <c r="F9" s="38">
        <v>0</v>
      </c>
      <c r="G9" s="36">
        <v>12785</v>
      </c>
      <c r="H9" s="36">
        <v>0</v>
      </c>
      <c r="I9" s="29"/>
    </row>
    <row r="10" spans="1:9" s="7" customFormat="1" x14ac:dyDescent="0.25">
      <c r="A10" s="30" t="s">
        <v>51</v>
      </c>
      <c r="B10" s="31" t="s">
        <v>61</v>
      </c>
      <c r="C10" s="32" t="s">
        <v>62</v>
      </c>
      <c r="D10" s="39" t="s">
        <v>63</v>
      </c>
      <c r="E10" s="40" t="s">
        <v>64</v>
      </c>
      <c r="F10" s="38">
        <v>0</v>
      </c>
      <c r="G10" s="36">
        <v>680000</v>
      </c>
      <c r="H10" s="36">
        <v>0</v>
      </c>
      <c r="I10" s="29"/>
    </row>
    <row r="11" spans="1:9" s="7" customFormat="1" ht="30" x14ac:dyDescent="0.25">
      <c r="A11" s="30" t="s">
        <v>51</v>
      </c>
      <c r="B11" s="31" t="s">
        <v>65</v>
      </c>
      <c r="C11" s="32" t="s">
        <v>66</v>
      </c>
      <c r="D11" s="39" t="s">
        <v>67</v>
      </c>
      <c r="E11" s="34" t="s">
        <v>57</v>
      </c>
      <c r="F11" s="38">
        <v>163167</v>
      </c>
      <c r="G11" s="36">
        <v>7121</v>
      </c>
      <c r="H11" s="36">
        <v>1161912207</v>
      </c>
      <c r="I11" s="29"/>
    </row>
    <row r="12" spans="1:9" s="7" customFormat="1" x14ac:dyDescent="0.25">
      <c r="A12" s="41" t="s">
        <v>51</v>
      </c>
      <c r="B12" s="42" t="s">
        <v>68</v>
      </c>
      <c r="C12" s="43" t="s">
        <v>69</v>
      </c>
      <c r="D12" s="44" t="s">
        <v>70</v>
      </c>
      <c r="E12" s="45" t="s">
        <v>71</v>
      </c>
      <c r="F12" s="46"/>
      <c r="G12" s="44"/>
      <c r="H12" s="46"/>
      <c r="I12" s="29"/>
    </row>
    <row r="13" spans="1:9" s="7" customFormat="1" x14ac:dyDescent="0.25">
      <c r="A13" s="40" t="s">
        <v>51</v>
      </c>
      <c r="B13" s="40" t="s">
        <v>72</v>
      </c>
      <c r="C13" s="47" t="s">
        <v>73</v>
      </c>
      <c r="D13" s="47" t="s">
        <v>74</v>
      </c>
      <c r="E13" s="40" t="s">
        <v>71</v>
      </c>
      <c r="F13" s="48">
        <v>405</v>
      </c>
      <c r="G13" s="36">
        <v>4252868</v>
      </c>
      <c r="H13" s="36">
        <v>1722411540</v>
      </c>
      <c r="I13" s="29"/>
    </row>
    <row r="14" spans="1:9" s="7" customFormat="1" x14ac:dyDescent="0.25">
      <c r="A14" s="40" t="s">
        <v>51</v>
      </c>
      <c r="B14" s="40" t="s">
        <v>75</v>
      </c>
      <c r="C14" s="47" t="s">
        <v>76</v>
      </c>
      <c r="D14" s="47" t="s">
        <v>77</v>
      </c>
      <c r="E14" s="40" t="s">
        <v>71</v>
      </c>
      <c r="F14" s="48">
        <v>75</v>
      </c>
      <c r="G14" s="36">
        <v>4252868</v>
      </c>
      <c r="H14" s="36">
        <v>318965100</v>
      </c>
      <c r="I14" s="29"/>
    </row>
    <row r="15" spans="1:9" s="7" customFormat="1" x14ac:dyDescent="0.25">
      <c r="A15" s="40" t="s">
        <v>51</v>
      </c>
      <c r="B15" s="40" t="s">
        <v>78</v>
      </c>
      <c r="C15" s="47" t="s">
        <v>79</v>
      </c>
      <c r="D15" s="47" t="s">
        <v>80</v>
      </c>
      <c r="E15" s="40" t="s">
        <v>71</v>
      </c>
      <c r="F15" s="48">
        <v>15</v>
      </c>
      <c r="G15" s="36">
        <v>4473440</v>
      </c>
      <c r="H15" s="36">
        <v>67101600</v>
      </c>
      <c r="I15" s="29"/>
    </row>
    <row r="16" spans="1:9" s="7" customFormat="1" x14ac:dyDescent="0.25">
      <c r="A16" s="40" t="s">
        <v>51</v>
      </c>
      <c r="B16" s="40" t="s">
        <v>81</v>
      </c>
      <c r="C16" s="47" t="s">
        <v>82</v>
      </c>
      <c r="D16" s="47" t="s">
        <v>83</v>
      </c>
      <c r="E16" s="40" t="s">
        <v>71</v>
      </c>
      <c r="F16" s="48">
        <v>15</v>
      </c>
      <c r="G16" s="36">
        <v>3811724</v>
      </c>
      <c r="H16" s="36">
        <v>57175860</v>
      </c>
      <c r="I16" s="29"/>
    </row>
    <row r="17" spans="1:9" s="7" customFormat="1" x14ac:dyDescent="0.25">
      <c r="A17" s="40" t="s">
        <v>51</v>
      </c>
      <c r="B17" s="40" t="s">
        <v>84</v>
      </c>
      <c r="C17" s="47" t="s">
        <v>85</v>
      </c>
      <c r="D17" s="47" t="s">
        <v>86</v>
      </c>
      <c r="E17" s="40" t="s">
        <v>71</v>
      </c>
      <c r="F17" s="48">
        <v>30</v>
      </c>
      <c r="G17" s="36">
        <v>3811724</v>
      </c>
      <c r="H17" s="36">
        <v>114351720</v>
      </c>
      <c r="I17" s="29"/>
    </row>
    <row r="18" spans="1:9" s="7" customFormat="1" x14ac:dyDescent="0.25">
      <c r="A18" s="40" t="s">
        <v>51</v>
      </c>
      <c r="B18" s="40" t="s">
        <v>87</v>
      </c>
      <c r="C18" s="47" t="s">
        <v>88</v>
      </c>
      <c r="D18" s="47" t="s">
        <v>89</v>
      </c>
      <c r="E18" s="40" t="s">
        <v>71</v>
      </c>
      <c r="F18" s="48">
        <v>15</v>
      </c>
      <c r="G18" s="36">
        <v>48667800</v>
      </c>
      <c r="H18" s="36">
        <v>730017000</v>
      </c>
      <c r="I18" s="29"/>
    </row>
    <row r="19" spans="1:9" s="7" customFormat="1" x14ac:dyDescent="0.25">
      <c r="A19" s="40" t="s">
        <v>51</v>
      </c>
      <c r="B19" s="40" t="s">
        <v>90</v>
      </c>
      <c r="C19" s="47" t="s">
        <v>91</v>
      </c>
      <c r="D19" s="47" t="s">
        <v>92</v>
      </c>
      <c r="E19" s="40" t="s">
        <v>71</v>
      </c>
      <c r="F19" s="48">
        <v>30</v>
      </c>
      <c r="G19" s="36">
        <v>2704032</v>
      </c>
      <c r="H19" s="36">
        <v>81120960</v>
      </c>
      <c r="I19" s="29"/>
    </row>
    <row r="20" spans="1:9" s="7" customFormat="1" x14ac:dyDescent="0.25">
      <c r="A20" s="40" t="s">
        <v>51</v>
      </c>
      <c r="B20" s="40" t="s">
        <v>93</v>
      </c>
      <c r="C20" s="47" t="s">
        <v>94</v>
      </c>
      <c r="D20" s="47" t="s">
        <v>95</v>
      </c>
      <c r="E20" s="40" t="s">
        <v>71</v>
      </c>
      <c r="F20" s="48">
        <v>15</v>
      </c>
      <c r="G20" s="36">
        <v>75157500</v>
      </c>
      <c r="H20" s="36">
        <v>1127362500</v>
      </c>
      <c r="I20" s="29"/>
    </row>
    <row r="21" spans="1:9" s="7" customFormat="1" x14ac:dyDescent="0.25">
      <c r="A21" s="40" t="s">
        <v>51</v>
      </c>
      <c r="B21" s="40" t="s">
        <v>96</v>
      </c>
      <c r="C21" s="49" t="s">
        <v>97</v>
      </c>
      <c r="D21" s="49" t="s">
        <v>98</v>
      </c>
      <c r="E21" s="50" t="s">
        <v>71</v>
      </c>
      <c r="F21" s="48">
        <v>30</v>
      </c>
      <c r="G21" s="36">
        <v>6743000</v>
      </c>
      <c r="H21" s="36">
        <v>202290000</v>
      </c>
      <c r="I21" s="29"/>
    </row>
    <row r="22" spans="1:9" s="7" customFormat="1" x14ac:dyDescent="0.25">
      <c r="A22" s="40" t="s">
        <v>51</v>
      </c>
      <c r="B22" s="40" t="s">
        <v>99</v>
      </c>
      <c r="C22" s="49" t="s">
        <v>100</v>
      </c>
      <c r="D22" s="49" t="s">
        <v>101</v>
      </c>
      <c r="E22" s="50" t="s">
        <v>102</v>
      </c>
      <c r="F22" s="48">
        <v>2700</v>
      </c>
      <c r="G22" s="36">
        <v>360618</v>
      </c>
      <c r="H22" s="36">
        <v>973668600</v>
      </c>
      <c r="I22" s="29"/>
    </row>
    <row r="23" spans="1:9" s="7" customFormat="1" x14ac:dyDescent="0.25">
      <c r="A23" s="40" t="s">
        <v>51</v>
      </c>
      <c r="B23" s="40" t="s">
        <v>103</v>
      </c>
      <c r="C23" s="49" t="s">
        <v>104</v>
      </c>
      <c r="D23" s="49" t="s">
        <v>105</v>
      </c>
      <c r="E23" s="50" t="s">
        <v>71</v>
      </c>
      <c r="F23" s="48">
        <v>15</v>
      </c>
      <c r="G23" s="36">
        <v>33500000</v>
      </c>
      <c r="H23" s="36">
        <v>502500000</v>
      </c>
      <c r="I23" s="29"/>
    </row>
    <row r="24" spans="1:9" s="7" customFormat="1" x14ac:dyDescent="0.25">
      <c r="A24" s="40" t="s">
        <v>51</v>
      </c>
      <c r="B24" s="40" t="s">
        <v>106</v>
      </c>
      <c r="C24" s="49" t="s">
        <v>107</v>
      </c>
      <c r="D24" s="49" t="s">
        <v>108</v>
      </c>
      <c r="E24" s="50" t="s">
        <v>71</v>
      </c>
      <c r="F24" s="48">
        <v>15</v>
      </c>
      <c r="G24" s="36">
        <v>10489481</v>
      </c>
      <c r="H24" s="36">
        <v>157342215</v>
      </c>
      <c r="I24" s="29"/>
    </row>
    <row r="25" spans="1:9" s="7" customFormat="1" x14ac:dyDescent="0.25">
      <c r="A25" s="24" t="s">
        <v>51</v>
      </c>
      <c r="B25" s="27" t="s">
        <v>109</v>
      </c>
      <c r="C25" s="27"/>
      <c r="D25" s="28"/>
      <c r="E25" s="24"/>
      <c r="F25" s="51"/>
      <c r="G25" s="51"/>
      <c r="H25" s="26"/>
      <c r="I25" s="29"/>
    </row>
    <row r="26" spans="1:9" s="7" customFormat="1" x14ac:dyDescent="0.25">
      <c r="A26" s="30" t="s">
        <v>51</v>
      </c>
      <c r="B26" s="31" t="s">
        <v>110</v>
      </c>
      <c r="C26" s="32" t="s">
        <v>111</v>
      </c>
      <c r="D26" s="33" t="s">
        <v>112</v>
      </c>
      <c r="E26" s="34" t="s">
        <v>102</v>
      </c>
      <c r="F26" s="38">
        <v>0</v>
      </c>
      <c r="G26" s="36">
        <v>397150</v>
      </c>
      <c r="H26" s="36">
        <v>0</v>
      </c>
      <c r="I26" s="29"/>
    </row>
    <row r="27" spans="1:9" s="7" customFormat="1" x14ac:dyDescent="0.25">
      <c r="A27" s="30" t="s">
        <v>51</v>
      </c>
      <c r="B27" s="31" t="s">
        <v>113</v>
      </c>
      <c r="C27" s="32" t="s">
        <v>114</v>
      </c>
      <c r="D27" s="33" t="s">
        <v>115</v>
      </c>
      <c r="E27" s="34" t="s">
        <v>102</v>
      </c>
      <c r="F27" s="52">
        <v>163167</v>
      </c>
      <c r="G27" s="36">
        <v>35495</v>
      </c>
      <c r="H27" s="36">
        <v>5791612665</v>
      </c>
      <c r="I27" s="29"/>
    </row>
    <row r="28" spans="1:9" s="7" customFormat="1" ht="30" x14ac:dyDescent="0.25">
      <c r="A28" s="30" t="s">
        <v>51</v>
      </c>
      <c r="B28" s="31" t="s">
        <v>116</v>
      </c>
      <c r="C28" s="33" t="s">
        <v>117</v>
      </c>
      <c r="D28" s="53" t="s">
        <v>118</v>
      </c>
      <c r="E28" s="34" t="s">
        <v>102</v>
      </c>
      <c r="F28" s="52"/>
      <c r="G28" s="36">
        <v>420000</v>
      </c>
      <c r="H28" s="36">
        <v>0</v>
      </c>
      <c r="I28" s="29"/>
    </row>
    <row r="29" spans="1:9" s="7" customFormat="1" ht="30" x14ac:dyDescent="0.25">
      <c r="A29" s="30" t="s">
        <v>51</v>
      </c>
      <c r="B29" s="31" t="s">
        <v>119</v>
      </c>
      <c r="C29" s="33" t="s">
        <v>120</v>
      </c>
      <c r="D29" s="33" t="s">
        <v>121</v>
      </c>
      <c r="E29" s="34" t="s">
        <v>102</v>
      </c>
      <c r="F29" s="38">
        <v>0</v>
      </c>
      <c r="G29" s="36">
        <v>825364</v>
      </c>
      <c r="H29" s="36">
        <v>0</v>
      </c>
      <c r="I29" s="29"/>
    </row>
    <row r="30" spans="1:9" s="7" customFormat="1" x14ac:dyDescent="0.25">
      <c r="A30" s="30" t="s">
        <v>51</v>
      </c>
      <c r="B30" s="31" t="s">
        <v>122</v>
      </c>
      <c r="C30" s="32" t="s">
        <v>123</v>
      </c>
      <c r="D30" s="33" t="s">
        <v>124</v>
      </c>
      <c r="E30" s="34" t="s">
        <v>102</v>
      </c>
      <c r="F30" s="38">
        <v>14088</v>
      </c>
      <c r="G30" s="36">
        <v>135191</v>
      </c>
      <c r="H30" s="36">
        <v>1904570808</v>
      </c>
      <c r="I30" s="29"/>
    </row>
    <row r="31" spans="1:9" s="7" customFormat="1" x14ac:dyDescent="0.25">
      <c r="A31" s="30" t="s">
        <v>51</v>
      </c>
      <c r="B31" s="31" t="s">
        <v>125</v>
      </c>
      <c r="C31" s="32" t="s">
        <v>126</v>
      </c>
      <c r="D31" s="33" t="s">
        <v>127</v>
      </c>
      <c r="E31" s="34" t="s">
        <v>102</v>
      </c>
      <c r="F31" s="38">
        <v>0</v>
      </c>
      <c r="G31" s="36">
        <v>67508</v>
      </c>
      <c r="H31" s="36">
        <v>0</v>
      </c>
      <c r="I31" s="29"/>
    </row>
    <row r="32" spans="1:9" s="7" customFormat="1" x14ac:dyDescent="0.25">
      <c r="A32" s="30" t="s">
        <v>51</v>
      </c>
      <c r="B32" s="31" t="s">
        <v>128</v>
      </c>
      <c r="C32" s="32" t="s">
        <v>129</v>
      </c>
      <c r="D32" s="53" t="s">
        <v>130</v>
      </c>
      <c r="E32" s="34" t="s">
        <v>102</v>
      </c>
      <c r="F32" s="38">
        <v>0</v>
      </c>
      <c r="G32" s="36">
        <v>1010418</v>
      </c>
      <c r="H32" s="36">
        <v>0</v>
      </c>
      <c r="I32" s="29"/>
    </row>
    <row r="33" spans="1:9" s="7" customFormat="1" x14ac:dyDescent="0.25">
      <c r="A33" s="30" t="s">
        <v>51</v>
      </c>
      <c r="B33" s="40" t="s">
        <v>131</v>
      </c>
      <c r="C33" s="32" t="s">
        <v>129</v>
      </c>
      <c r="D33" s="33" t="s">
        <v>132</v>
      </c>
      <c r="E33" s="34" t="s">
        <v>102</v>
      </c>
      <c r="F33" s="35">
        <v>0</v>
      </c>
      <c r="G33" s="36">
        <v>671437</v>
      </c>
      <c r="H33" s="36">
        <v>0</v>
      </c>
      <c r="I33" s="29"/>
    </row>
    <row r="34" spans="1:9" s="7" customFormat="1" x14ac:dyDescent="0.25">
      <c r="A34" s="30" t="s">
        <v>51</v>
      </c>
      <c r="B34" s="31" t="s">
        <v>133</v>
      </c>
      <c r="C34" s="32" t="s">
        <v>134</v>
      </c>
      <c r="D34" s="33" t="s">
        <v>135</v>
      </c>
      <c r="E34" s="34" t="s">
        <v>102</v>
      </c>
      <c r="F34" s="38">
        <v>0</v>
      </c>
      <c r="G34" s="36">
        <v>1013292</v>
      </c>
      <c r="H34" s="36">
        <v>0</v>
      </c>
      <c r="I34" s="29"/>
    </row>
    <row r="35" spans="1:9" s="7" customFormat="1" x14ac:dyDescent="0.25">
      <c r="A35" s="30" t="s">
        <v>51</v>
      </c>
      <c r="B35" s="31" t="s">
        <v>136</v>
      </c>
      <c r="C35" s="32" t="s">
        <v>137</v>
      </c>
      <c r="D35" s="33" t="s">
        <v>138</v>
      </c>
      <c r="E35" s="34" t="s">
        <v>102</v>
      </c>
      <c r="F35" s="38">
        <v>0</v>
      </c>
      <c r="G35" s="36">
        <v>559531</v>
      </c>
      <c r="H35" s="36">
        <v>0</v>
      </c>
      <c r="I35" s="29"/>
    </row>
    <row r="36" spans="1:9" s="7" customFormat="1" x14ac:dyDescent="0.25">
      <c r="A36" s="30" t="s">
        <v>51</v>
      </c>
      <c r="B36" s="31" t="s">
        <v>139</v>
      </c>
      <c r="C36" s="32" t="s">
        <v>140</v>
      </c>
      <c r="D36" s="33" t="s">
        <v>141</v>
      </c>
      <c r="E36" s="34" t="s">
        <v>102</v>
      </c>
      <c r="F36" s="38">
        <v>0</v>
      </c>
      <c r="G36" s="36">
        <v>510299</v>
      </c>
      <c r="H36" s="36">
        <v>0</v>
      </c>
      <c r="I36" s="29"/>
    </row>
    <row r="37" spans="1:9" s="7" customFormat="1" x14ac:dyDescent="0.25">
      <c r="A37" s="30" t="s">
        <v>51</v>
      </c>
      <c r="B37" s="31" t="s">
        <v>142</v>
      </c>
      <c r="C37" s="32" t="s">
        <v>143</v>
      </c>
      <c r="D37" s="33" t="s">
        <v>144</v>
      </c>
      <c r="E37" s="34" t="s">
        <v>57</v>
      </c>
      <c r="F37" s="38">
        <v>0</v>
      </c>
      <c r="G37" s="36">
        <v>70953</v>
      </c>
      <c r="H37" s="36">
        <v>0</v>
      </c>
      <c r="I37" s="29"/>
    </row>
    <row r="38" spans="1:9" s="7" customFormat="1" x14ac:dyDescent="0.25">
      <c r="A38" s="30" t="s">
        <v>51</v>
      </c>
      <c r="B38" s="31" t="s">
        <v>145</v>
      </c>
      <c r="C38" s="32" t="s">
        <v>146</v>
      </c>
      <c r="D38" s="33" t="s">
        <v>147</v>
      </c>
      <c r="E38" s="34" t="s">
        <v>148</v>
      </c>
      <c r="F38" s="38">
        <v>0</v>
      </c>
      <c r="G38" s="36">
        <v>17208</v>
      </c>
      <c r="H38" s="36">
        <v>0</v>
      </c>
      <c r="I38" s="29"/>
    </row>
    <row r="39" spans="1:9" s="7" customFormat="1" x14ac:dyDescent="0.25">
      <c r="A39" s="30" t="s">
        <v>51</v>
      </c>
      <c r="B39" s="31" t="s">
        <v>149</v>
      </c>
      <c r="C39" s="32" t="s">
        <v>150</v>
      </c>
      <c r="D39" s="33" t="s">
        <v>151</v>
      </c>
      <c r="E39" s="34" t="s">
        <v>152</v>
      </c>
      <c r="F39" s="38">
        <v>0</v>
      </c>
      <c r="G39" s="36">
        <v>2800</v>
      </c>
      <c r="H39" s="36">
        <v>0</v>
      </c>
      <c r="I39" s="29"/>
    </row>
    <row r="40" spans="1:9" s="7" customFormat="1" x14ac:dyDescent="0.25">
      <c r="A40" s="30" t="s">
        <v>51</v>
      </c>
      <c r="B40" s="31" t="s">
        <v>153</v>
      </c>
      <c r="C40" s="32" t="s">
        <v>154</v>
      </c>
      <c r="D40" s="33" t="s">
        <v>155</v>
      </c>
      <c r="E40" s="34" t="s">
        <v>102</v>
      </c>
      <c r="F40" s="38">
        <v>0</v>
      </c>
      <c r="G40" s="36">
        <v>198575</v>
      </c>
      <c r="H40" s="36">
        <v>0</v>
      </c>
      <c r="I40" s="29"/>
    </row>
    <row r="41" spans="1:9" s="7" customFormat="1" x14ac:dyDescent="0.25">
      <c r="A41" s="30" t="s">
        <v>51</v>
      </c>
      <c r="B41" s="31" t="s">
        <v>156</v>
      </c>
      <c r="C41" s="32" t="s">
        <v>157</v>
      </c>
      <c r="D41" s="33" t="s">
        <v>158</v>
      </c>
      <c r="E41" s="34" t="s">
        <v>102</v>
      </c>
      <c r="F41" s="38">
        <v>154043</v>
      </c>
      <c r="G41" s="36">
        <v>51260</v>
      </c>
      <c r="H41" s="36">
        <v>7896244180</v>
      </c>
      <c r="I41" s="29"/>
    </row>
    <row r="42" spans="1:9" s="7" customFormat="1" ht="45" x14ac:dyDescent="0.25">
      <c r="A42" s="30" t="s">
        <v>51</v>
      </c>
      <c r="B42" s="31" t="s">
        <v>159</v>
      </c>
      <c r="C42" s="32" t="s">
        <v>157</v>
      </c>
      <c r="D42" s="33" t="s">
        <v>160</v>
      </c>
      <c r="E42" s="34" t="s">
        <v>102</v>
      </c>
      <c r="F42" s="38">
        <v>183216</v>
      </c>
      <c r="G42" s="36">
        <v>174890</v>
      </c>
      <c r="H42" s="36">
        <v>32042646240</v>
      </c>
      <c r="I42" s="29"/>
    </row>
    <row r="43" spans="1:9" s="7" customFormat="1" ht="30" x14ac:dyDescent="0.25">
      <c r="A43" s="30" t="s">
        <v>51</v>
      </c>
      <c r="B43" s="31" t="s">
        <v>161</v>
      </c>
      <c r="C43" s="32" t="s">
        <v>162</v>
      </c>
      <c r="D43" s="33" t="s">
        <v>163</v>
      </c>
      <c r="E43" s="34" t="s">
        <v>102</v>
      </c>
      <c r="F43" s="38">
        <v>0</v>
      </c>
      <c r="G43" s="36">
        <v>194451</v>
      </c>
      <c r="H43" s="36">
        <v>0</v>
      </c>
      <c r="I43" s="29"/>
    </row>
    <row r="44" spans="1:9" s="7" customFormat="1" ht="30" x14ac:dyDescent="0.25">
      <c r="A44" s="30" t="s">
        <v>51</v>
      </c>
      <c r="B44" s="31" t="s">
        <v>164</v>
      </c>
      <c r="C44" s="33" t="s">
        <v>165</v>
      </c>
      <c r="D44" s="39" t="s">
        <v>166</v>
      </c>
      <c r="E44" s="34" t="s">
        <v>102</v>
      </c>
      <c r="F44" s="38">
        <v>0</v>
      </c>
      <c r="G44" s="36">
        <v>270639</v>
      </c>
      <c r="H44" s="36">
        <v>0</v>
      </c>
      <c r="I44" s="29"/>
    </row>
    <row r="45" spans="1:9" s="7" customFormat="1" ht="30" x14ac:dyDescent="0.25">
      <c r="A45" s="30" t="s">
        <v>51</v>
      </c>
      <c r="B45" s="31" t="s">
        <v>167</v>
      </c>
      <c r="C45" s="33" t="s">
        <v>165</v>
      </c>
      <c r="D45" s="39" t="s">
        <v>168</v>
      </c>
      <c r="E45" s="34" t="s">
        <v>102</v>
      </c>
      <c r="F45" s="38">
        <v>0</v>
      </c>
      <c r="G45" s="36">
        <v>227608</v>
      </c>
      <c r="H45" s="36">
        <v>0</v>
      </c>
      <c r="I45" s="29"/>
    </row>
    <row r="46" spans="1:9" s="7" customFormat="1" ht="30" x14ac:dyDescent="0.25">
      <c r="A46" s="30" t="s">
        <v>51</v>
      </c>
      <c r="B46" s="31" t="s">
        <v>169</v>
      </c>
      <c r="C46" s="33" t="s">
        <v>170</v>
      </c>
      <c r="D46" s="33" t="s">
        <v>171</v>
      </c>
      <c r="E46" s="34" t="s">
        <v>102</v>
      </c>
      <c r="F46" s="38">
        <v>0</v>
      </c>
      <c r="G46" s="36">
        <v>264267</v>
      </c>
      <c r="H46" s="36">
        <v>0</v>
      </c>
      <c r="I46" s="29"/>
    </row>
    <row r="47" spans="1:9" s="7" customFormat="1" ht="30" x14ac:dyDescent="0.25">
      <c r="A47" s="30" t="s">
        <v>51</v>
      </c>
      <c r="B47" s="31" t="s">
        <v>172</v>
      </c>
      <c r="C47" s="33" t="s">
        <v>173</v>
      </c>
      <c r="D47" s="33" t="s">
        <v>174</v>
      </c>
      <c r="E47" s="34" t="s">
        <v>102</v>
      </c>
      <c r="F47" s="38">
        <v>0</v>
      </c>
      <c r="G47" s="36">
        <v>348847</v>
      </c>
      <c r="H47" s="36">
        <v>0</v>
      </c>
      <c r="I47" s="29"/>
    </row>
    <row r="48" spans="1:9" s="7" customFormat="1" ht="30" x14ac:dyDescent="0.25">
      <c r="A48" s="30" t="s">
        <v>51</v>
      </c>
      <c r="B48" s="40" t="s">
        <v>175</v>
      </c>
      <c r="C48" s="33" t="s">
        <v>173</v>
      </c>
      <c r="D48" s="33" t="s">
        <v>176</v>
      </c>
      <c r="E48" s="34" t="s">
        <v>102</v>
      </c>
      <c r="F48" s="38">
        <v>0</v>
      </c>
      <c r="G48" s="36">
        <v>344335</v>
      </c>
      <c r="H48" s="36">
        <v>0</v>
      </c>
      <c r="I48" s="29"/>
    </row>
    <row r="49" spans="1:9" s="7" customFormat="1" x14ac:dyDescent="0.25">
      <c r="A49" s="30" t="s">
        <v>51</v>
      </c>
      <c r="B49" s="31" t="s">
        <v>177</v>
      </c>
      <c r="C49" s="33" t="s">
        <v>178</v>
      </c>
      <c r="D49" s="33" t="s">
        <v>179</v>
      </c>
      <c r="E49" s="34" t="s">
        <v>102</v>
      </c>
      <c r="F49" s="38">
        <v>0</v>
      </c>
      <c r="G49" s="36">
        <v>193045</v>
      </c>
      <c r="H49" s="36">
        <v>0</v>
      </c>
      <c r="I49" s="29"/>
    </row>
    <row r="50" spans="1:9" s="7" customFormat="1" ht="30" x14ac:dyDescent="0.25">
      <c r="A50" s="30" t="s">
        <v>51</v>
      </c>
      <c r="B50" s="31" t="s">
        <v>180</v>
      </c>
      <c r="C50" s="32" t="s">
        <v>181</v>
      </c>
      <c r="D50" s="39" t="s">
        <v>182</v>
      </c>
      <c r="E50" s="34" t="s">
        <v>57</v>
      </c>
      <c r="F50" s="38">
        <v>21475</v>
      </c>
      <c r="G50" s="36">
        <v>11537</v>
      </c>
      <c r="H50" s="36">
        <v>247757075</v>
      </c>
      <c r="I50" s="29"/>
    </row>
    <row r="51" spans="1:9" s="7" customFormat="1" x14ac:dyDescent="0.25">
      <c r="A51" s="30" t="s">
        <v>51</v>
      </c>
      <c r="B51" s="31" t="s">
        <v>183</v>
      </c>
      <c r="C51" s="33" t="s">
        <v>184</v>
      </c>
      <c r="D51" s="39" t="s">
        <v>185</v>
      </c>
      <c r="E51" s="34" t="s">
        <v>148</v>
      </c>
      <c r="F51" s="38">
        <v>0</v>
      </c>
      <c r="G51" s="36">
        <v>27327</v>
      </c>
      <c r="H51" s="36">
        <v>0</v>
      </c>
      <c r="I51" s="29"/>
    </row>
    <row r="52" spans="1:9" s="7" customFormat="1" ht="30" x14ac:dyDescent="0.25">
      <c r="A52" s="30" t="s">
        <v>51</v>
      </c>
      <c r="B52" s="31" t="s">
        <v>186</v>
      </c>
      <c r="C52" s="33" t="s">
        <v>187</v>
      </c>
      <c r="D52" s="54" t="s">
        <v>188</v>
      </c>
      <c r="E52" s="34" t="s">
        <v>189</v>
      </c>
      <c r="F52" s="38">
        <v>0</v>
      </c>
      <c r="G52" s="36">
        <v>3121</v>
      </c>
      <c r="H52" s="36">
        <v>0</v>
      </c>
      <c r="I52" s="29"/>
    </row>
    <row r="53" spans="1:9" s="7" customFormat="1" ht="30" x14ac:dyDescent="0.25">
      <c r="A53" s="30" t="s">
        <v>51</v>
      </c>
      <c r="B53" s="40" t="s">
        <v>190</v>
      </c>
      <c r="C53" s="33" t="s">
        <v>187</v>
      </c>
      <c r="D53" s="33" t="s">
        <v>191</v>
      </c>
      <c r="E53" s="34" t="s">
        <v>189</v>
      </c>
      <c r="F53" s="35">
        <v>0</v>
      </c>
      <c r="G53" s="36">
        <v>2592</v>
      </c>
      <c r="H53" s="36">
        <v>0</v>
      </c>
      <c r="I53" s="29"/>
    </row>
    <row r="54" spans="1:9" s="7" customFormat="1" ht="30" x14ac:dyDescent="0.25">
      <c r="A54" s="30" t="s">
        <v>51</v>
      </c>
      <c r="B54" s="31" t="s">
        <v>192</v>
      </c>
      <c r="C54" s="32" t="s">
        <v>193</v>
      </c>
      <c r="D54" s="39" t="s">
        <v>194</v>
      </c>
      <c r="E54" s="34" t="s">
        <v>102</v>
      </c>
      <c r="F54" s="38">
        <v>29949</v>
      </c>
      <c r="G54" s="36">
        <v>227658</v>
      </c>
      <c r="H54" s="36">
        <v>6818129442</v>
      </c>
      <c r="I54" s="29"/>
    </row>
    <row r="55" spans="1:9" s="7" customFormat="1" ht="30" x14ac:dyDescent="0.25">
      <c r="A55" s="30" t="s">
        <v>51</v>
      </c>
      <c r="B55" s="31" t="s">
        <v>195</v>
      </c>
      <c r="C55" s="32" t="s">
        <v>193</v>
      </c>
      <c r="D55" s="39" t="s">
        <v>196</v>
      </c>
      <c r="E55" s="34" t="s">
        <v>102</v>
      </c>
      <c r="F55" s="38">
        <v>8080</v>
      </c>
      <c r="G55" s="36">
        <v>265112</v>
      </c>
      <c r="H55" s="36">
        <v>2142104960</v>
      </c>
      <c r="I55" s="29"/>
    </row>
    <row r="56" spans="1:9" s="7" customFormat="1" ht="30" x14ac:dyDescent="0.25">
      <c r="A56" s="30" t="s">
        <v>51</v>
      </c>
      <c r="B56" s="31" t="s">
        <v>197</v>
      </c>
      <c r="C56" s="32" t="s">
        <v>198</v>
      </c>
      <c r="D56" s="39" t="s">
        <v>199</v>
      </c>
      <c r="E56" s="34" t="s">
        <v>200</v>
      </c>
      <c r="F56" s="38">
        <v>0</v>
      </c>
      <c r="G56" s="36">
        <v>22351734</v>
      </c>
      <c r="H56" s="36">
        <v>0</v>
      </c>
      <c r="I56" s="29"/>
    </row>
    <row r="57" spans="1:9" s="7" customFormat="1" ht="30" x14ac:dyDescent="0.25">
      <c r="A57" s="30" t="s">
        <v>51</v>
      </c>
      <c r="B57" s="31" t="s">
        <v>201</v>
      </c>
      <c r="C57" s="37" t="s">
        <v>202</v>
      </c>
      <c r="D57" s="33" t="s">
        <v>203</v>
      </c>
      <c r="E57" s="34" t="s">
        <v>148</v>
      </c>
      <c r="F57" s="38">
        <v>0</v>
      </c>
      <c r="G57" s="36">
        <v>22231</v>
      </c>
      <c r="H57" s="36">
        <v>0</v>
      </c>
      <c r="I57" s="29"/>
    </row>
    <row r="58" spans="1:9" s="7" customFormat="1" x14ac:dyDescent="0.25">
      <c r="A58" s="30" t="s">
        <v>51</v>
      </c>
      <c r="B58" s="31" t="s">
        <v>204</v>
      </c>
      <c r="C58" s="37" t="s">
        <v>205</v>
      </c>
      <c r="D58" s="33" t="s">
        <v>206</v>
      </c>
      <c r="E58" s="34" t="s">
        <v>57</v>
      </c>
      <c r="F58" s="38">
        <v>0</v>
      </c>
      <c r="G58" s="36">
        <v>23132</v>
      </c>
      <c r="H58" s="36">
        <v>0</v>
      </c>
      <c r="I58" s="29"/>
    </row>
    <row r="59" spans="1:9" s="7" customFormat="1" x14ac:dyDescent="0.25">
      <c r="A59" s="30" t="s">
        <v>51</v>
      </c>
      <c r="B59" s="31" t="s">
        <v>207</v>
      </c>
      <c r="C59" s="37" t="s">
        <v>208</v>
      </c>
      <c r="D59" s="33" t="s">
        <v>209</v>
      </c>
      <c r="E59" s="34" t="s">
        <v>102</v>
      </c>
      <c r="F59" s="38">
        <v>0</v>
      </c>
      <c r="G59" s="36">
        <v>610999</v>
      </c>
      <c r="H59" s="36">
        <v>0</v>
      </c>
      <c r="I59" s="29"/>
    </row>
    <row r="60" spans="1:9" s="7" customFormat="1" x14ac:dyDescent="0.25">
      <c r="A60" s="30" t="s">
        <v>51</v>
      </c>
      <c r="B60" s="31" t="s">
        <v>210</v>
      </c>
      <c r="C60" s="37" t="s">
        <v>211</v>
      </c>
      <c r="D60" s="33" t="s">
        <v>212</v>
      </c>
      <c r="E60" s="34" t="s">
        <v>57</v>
      </c>
      <c r="F60" s="38">
        <v>0</v>
      </c>
      <c r="G60" s="36">
        <v>13109</v>
      </c>
      <c r="H60" s="36">
        <v>0</v>
      </c>
      <c r="I60" s="29"/>
    </row>
    <row r="61" spans="1:9" s="7" customFormat="1" ht="30" x14ac:dyDescent="0.25">
      <c r="A61" s="30" t="s">
        <v>51</v>
      </c>
      <c r="B61" s="31" t="s">
        <v>213</v>
      </c>
      <c r="C61" s="37" t="s">
        <v>214</v>
      </c>
      <c r="D61" s="33" t="s">
        <v>215</v>
      </c>
      <c r="E61" s="34" t="s">
        <v>102</v>
      </c>
      <c r="F61" s="38">
        <v>0</v>
      </c>
      <c r="G61" s="36">
        <v>1624032</v>
      </c>
      <c r="H61" s="36">
        <v>0</v>
      </c>
      <c r="I61" s="29"/>
    </row>
    <row r="62" spans="1:9" s="7" customFormat="1" x14ac:dyDescent="0.25">
      <c r="A62" s="30" t="s">
        <v>51</v>
      </c>
      <c r="B62" s="31" t="s">
        <v>216</v>
      </c>
      <c r="C62" s="37" t="s">
        <v>214</v>
      </c>
      <c r="D62" s="33" t="s">
        <v>217</v>
      </c>
      <c r="E62" s="34" t="s">
        <v>102</v>
      </c>
      <c r="F62" s="38">
        <v>0</v>
      </c>
      <c r="G62" s="36">
        <v>2110823</v>
      </c>
      <c r="H62" s="36">
        <v>0</v>
      </c>
      <c r="I62" s="29"/>
    </row>
    <row r="63" spans="1:9" s="7" customFormat="1" x14ac:dyDescent="0.25">
      <c r="A63" s="30" t="s">
        <v>51</v>
      </c>
      <c r="B63" s="31" t="s">
        <v>218</v>
      </c>
      <c r="C63" s="37" t="s">
        <v>214</v>
      </c>
      <c r="D63" s="33" t="s">
        <v>219</v>
      </c>
      <c r="E63" s="34" t="s">
        <v>57</v>
      </c>
      <c r="F63" s="38">
        <v>0</v>
      </c>
      <c r="G63" s="36">
        <v>90326</v>
      </c>
      <c r="H63" s="36">
        <v>0</v>
      </c>
      <c r="I63" s="29"/>
    </row>
    <row r="64" spans="1:9" s="7" customFormat="1" ht="30" x14ac:dyDescent="0.25">
      <c r="A64" s="30" t="s">
        <v>51</v>
      </c>
      <c r="B64" s="31" t="s">
        <v>220</v>
      </c>
      <c r="C64" s="37" t="s">
        <v>221</v>
      </c>
      <c r="D64" s="33" t="s">
        <v>222</v>
      </c>
      <c r="E64" s="34" t="s">
        <v>102</v>
      </c>
      <c r="F64" s="38">
        <v>0</v>
      </c>
      <c r="G64" s="36">
        <v>1713243</v>
      </c>
      <c r="H64" s="36">
        <v>0</v>
      </c>
      <c r="I64" s="29"/>
    </row>
    <row r="65" spans="1:9" s="7" customFormat="1" x14ac:dyDescent="0.25">
      <c r="A65" s="30" t="s">
        <v>51</v>
      </c>
      <c r="B65" s="31" t="s">
        <v>223</v>
      </c>
      <c r="C65" s="37" t="s">
        <v>224</v>
      </c>
      <c r="D65" s="33" t="s">
        <v>225</v>
      </c>
      <c r="E65" s="34" t="s">
        <v>102</v>
      </c>
      <c r="F65" s="38">
        <v>0</v>
      </c>
      <c r="G65" s="36">
        <v>269217</v>
      </c>
      <c r="H65" s="36">
        <v>0</v>
      </c>
      <c r="I65" s="29"/>
    </row>
    <row r="66" spans="1:9" s="7" customFormat="1" ht="30" x14ac:dyDescent="0.25">
      <c r="A66" s="30" t="s">
        <v>51</v>
      </c>
      <c r="B66" s="31" t="s">
        <v>226</v>
      </c>
      <c r="C66" s="37" t="s">
        <v>227</v>
      </c>
      <c r="D66" s="33" t="s">
        <v>228</v>
      </c>
      <c r="E66" s="34" t="s">
        <v>189</v>
      </c>
      <c r="F66" s="38">
        <v>0</v>
      </c>
      <c r="G66" s="36">
        <v>2731</v>
      </c>
      <c r="H66" s="36">
        <v>0</v>
      </c>
      <c r="I66" s="29"/>
    </row>
    <row r="67" spans="1:9" x14ac:dyDescent="0.25">
      <c r="A67" s="30" t="s">
        <v>51</v>
      </c>
      <c r="B67" s="31" t="s">
        <v>229</v>
      </c>
      <c r="C67" s="32" t="s">
        <v>230</v>
      </c>
      <c r="D67" s="33" t="s">
        <v>231</v>
      </c>
      <c r="E67" s="55" t="s">
        <v>148</v>
      </c>
      <c r="F67" s="38">
        <v>0</v>
      </c>
      <c r="G67" s="36">
        <v>862505</v>
      </c>
      <c r="H67" s="36">
        <v>0</v>
      </c>
      <c r="I67" s="11"/>
    </row>
    <row r="68" spans="1:9" s="7" customFormat="1" x14ac:dyDescent="0.25">
      <c r="A68" s="30" t="s">
        <v>51</v>
      </c>
      <c r="B68" s="31" t="s">
        <v>232</v>
      </c>
      <c r="C68" s="32" t="s">
        <v>230</v>
      </c>
      <c r="D68" s="33" t="s">
        <v>233</v>
      </c>
      <c r="E68" s="55" t="s">
        <v>148</v>
      </c>
      <c r="F68" s="38">
        <v>0</v>
      </c>
      <c r="G68" s="36">
        <v>1033943</v>
      </c>
      <c r="H68" s="36">
        <v>0</v>
      </c>
      <c r="I68" s="29"/>
    </row>
    <row r="69" spans="1:9" s="7" customFormat="1" x14ac:dyDescent="0.25">
      <c r="A69" s="30" t="s">
        <v>51</v>
      </c>
      <c r="B69" s="31" t="s">
        <v>234</v>
      </c>
      <c r="C69" s="32" t="s">
        <v>230</v>
      </c>
      <c r="D69" s="33" t="s">
        <v>235</v>
      </c>
      <c r="E69" s="55" t="s">
        <v>148</v>
      </c>
      <c r="F69" s="38">
        <v>0</v>
      </c>
      <c r="G69" s="36">
        <v>1673642</v>
      </c>
      <c r="H69" s="36">
        <v>0</v>
      </c>
      <c r="I69" s="29"/>
    </row>
    <row r="70" spans="1:9" s="7" customFormat="1" x14ac:dyDescent="0.25">
      <c r="A70" s="30" t="s">
        <v>51</v>
      </c>
      <c r="B70" s="31" t="s">
        <v>236</v>
      </c>
      <c r="C70" s="37" t="s">
        <v>237</v>
      </c>
      <c r="D70" s="33" t="s">
        <v>238</v>
      </c>
      <c r="E70" s="34" t="s">
        <v>148</v>
      </c>
      <c r="F70" s="38">
        <v>0</v>
      </c>
      <c r="G70" s="36">
        <v>829506</v>
      </c>
      <c r="H70" s="36">
        <v>0</v>
      </c>
      <c r="I70" s="29"/>
    </row>
    <row r="71" spans="1:9" s="7" customFormat="1" ht="30" x14ac:dyDescent="0.25">
      <c r="A71" s="30" t="s">
        <v>51</v>
      </c>
      <c r="B71" s="31" t="s">
        <v>239</v>
      </c>
      <c r="C71" s="33" t="s">
        <v>240</v>
      </c>
      <c r="D71" s="33" t="s">
        <v>241</v>
      </c>
      <c r="E71" s="34" t="s">
        <v>148</v>
      </c>
      <c r="F71" s="38">
        <v>0</v>
      </c>
      <c r="G71" s="36">
        <v>16559</v>
      </c>
      <c r="H71" s="36">
        <v>0</v>
      </c>
      <c r="I71" s="29"/>
    </row>
    <row r="72" spans="1:9" s="7" customFormat="1" ht="30" x14ac:dyDescent="0.25">
      <c r="A72" s="30" t="s">
        <v>51</v>
      </c>
      <c r="B72" s="31" t="s">
        <v>242</v>
      </c>
      <c r="C72" s="33" t="s">
        <v>240</v>
      </c>
      <c r="D72" s="33" t="s">
        <v>243</v>
      </c>
      <c r="E72" s="34" t="s">
        <v>57</v>
      </c>
      <c r="F72" s="38">
        <v>0</v>
      </c>
      <c r="G72" s="36">
        <v>137808</v>
      </c>
      <c r="H72" s="36">
        <v>0</v>
      </c>
      <c r="I72" s="29"/>
    </row>
    <row r="73" spans="1:9" x14ac:dyDescent="0.25">
      <c r="A73" s="30" t="s">
        <v>51</v>
      </c>
      <c r="B73" s="31" t="s">
        <v>244</v>
      </c>
      <c r="C73" s="32" t="s">
        <v>245</v>
      </c>
      <c r="D73" s="33" t="s">
        <v>246</v>
      </c>
      <c r="E73" s="55" t="s">
        <v>148</v>
      </c>
      <c r="F73" s="38">
        <v>0</v>
      </c>
      <c r="G73" s="36">
        <v>39512</v>
      </c>
      <c r="H73" s="36">
        <v>0</v>
      </c>
      <c r="I73" s="11"/>
    </row>
    <row r="74" spans="1:9" x14ac:dyDescent="0.25">
      <c r="A74" s="30" t="s">
        <v>51</v>
      </c>
      <c r="B74" s="31" t="s">
        <v>247</v>
      </c>
      <c r="C74" s="32" t="s">
        <v>248</v>
      </c>
      <c r="D74" s="33" t="s">
        <v>249</v>
      </c>
      <c r="E74" s="56" t="s">
        <v>64</v>
      </c>
      <c r="F74" s="38">
        <v>0</v>
      </c>
      <c r="G74" s="36">
        <v>928000</v>
      </c>
      <c r="H74" s="36">
        <v>0</v>
      </c>
      <c r="I74" s="11"/>
    </row>
    <row r="75" spans="1:9" s="7" customFormat="1" ht="30" x14ac:dyDescent="0.25">
      <c r="A75" s="30" t="s">
        <v>51</v>
      </c>
      <c r="B75" s="31" t="s">
        <v>250</v>
      </c>
      <c r="C75" s="32" t="s">
        <v>251</v>
      </c>
      <c r="D75" s="39" t="s">
        <v>252</v>
      </c>
      <c r="E75" s="34" t="s">
        <v>2095</v>
      </c>
      <c r="F75" s="38">
        <v>22336</v>
      </c>
      <c r="G75" s="36">
        <v>29500</v>
      </c>
      <c r="H75" s="36">
        <v>658912000</v>
      </c>
      <c r="I75" s="29"/>
    </row>
    <row r="76" spans="1:9" s="7" customFormat="1" x14ac:dyDescent="0.25">
      <c r="A76" s="22" t="s">
        <v>51</v>
      </c>
      <c r="B76" s="27" t="s">
        <v>253</v>
      </c>
      <c r="C76" s="28"/>
      <c r="D76" s="57"/>
      <c r="E76" s="58"/>
      <c r="F76" s="25"/>
      <c r="G76" s="51"/>
      <c r="H76" s="25"/>
      <c r="I76" s="29"/>
    </row>
    <row r="77" spans="1:9" s="7" customFormat="1" x14ac:dyDescent="0.25">
      <c r="A77" s="30" t="s">
        <v>51</v>
      </c>
      <c r="B77" s="31" t="s">
        <v>254</v>
      </c>
      <c r="C77" s="32" t="s">
        <v>255</v>
      </c>
      <c r="D77" s="39" t="s">
        <v>256</v>
      </c>
      <c r="E77" s="34" t="s">
        <v>57</v>
      </c>
      <c r="F77" s="38">
        <v>30164</v>
      </c>
      <c r="G77" s="36">
        <v>54177</v>
      </c>
      <c r="H77" s="36">
        <v>1634195028</v>
      </c>
      <c r="I77" s="29"/>
    </row>
    <row r="78" spans="1:9" s="7" customFormat="1" x14ac:dyDescent="0.25">
      <c r="A78" s="30" t="s">
        <v>51</v>
      </c>
      <c r="B78" s="40" t="s">
        <v>257</v>
      </c>
      <c r="C78" s="32" t="s">
        <v>258</v>
      </c>
      <c r="D78" s="39" t="s">
        <v>259</v>
      </c>
      <c r="E78" s="34" t="s">
        <v>102</v>
      </c>
      <c r="F78" s="38">
        <v>0</v>
      </c>
      <c r="G78" s="36">
        <v>937187</v>
      </c>
      <c r="H78" s="36">
        <v>0</v>
      </c>
      <c r="I78" s="29"/>
    </row>
    <row r="79" spans="1:9" s="7" customFormat="1" x14ac:dyDescent="0.25">
      <c r="A79" s="22" t="s">
        <v>51</v>
      </c>
      <c r="B79" s="27" t="s">
        <v>260</v>
      </c>
      <c r="C79" s="28"/>
      <c r="D79" s="57"/>
      <c r="E79" s="59"/>
      <c r="F79" s="51"/>
      <c r="G79" s="51"/>
      <c r="H79" s="26"/>
      <c r="I79" s="29"/>
    </row>
    <row r="80" spans="1:9" s="7" customFormat="1" ht="60" x14ac:dyDescent="0.25">
      <c r="A80" s="30" t="s">
        <v>51</v>
      </c>
      <c r="B80" s="31" t="s">
        <v>261</v>
      </c>
      <c r="C80" s="32" t="s">
        <v>262</v>
      </c>
      <c r="D80" s="39" t="s">
        <v>263</v>
      </c>
      <c r="E80" s="34" t="s">
        <v>102</v>
      </c>
      <c r="F80" s="38">
        <v>1440</v>
      </c>
      <c r="G80" s="36">
        <v>276393</v>
      </c>
      <c r="H80" s="36">
        <v>398005920</v>
      </c>
      <c r="I80" s="29"/>
    </row>
    <row r="81" spans="1:9" s="7" customFormat="1" ht="60" x14ac:dyDescent="0.25">
      <c r="A81" s="30" t="s">
        <v>51</v>
      </c>
      <c r="B81" s="31" t="s">
        <v>264</v>
      </c>
      <c r="C81" s="32" t="s">
        <v>262</v>
      </c>
      <c r="D81" s="39" t="s">
        <v>265</v>
      </c>
      <c r="E81" s="34" t="s">
        <v>102</v>
      </c>
      <c r="F81" s="38">
        <v>868</v>
      </c>
      <c r="G81" s="36">
        <v>286818</v>
      </c>
      <c r="H81" s="36">
        <v>248958024</v>
      </c>
      <c r="I81" s="29"/>
    </row>
    <row r="82" spans="1:9" s="7" customFormat="1" x14ac:dyDescent="0.25">
      <c r="A82" s="24" t="s">
        <v>51</v>
      </c>
      <c r="B82" s="27" t="s">
        <v>266</v>
      </c>
      <c r="C82" s="27"/>
      <c r="D82" s="28"/>
      <c r="E82" s="24"/>
      <c r="F82" s="51"/>
      <c r="G82" s="51"/>
      <c r="H82" s="26"/>
      <c r="I82" s="29"/>
    </row>
    <row r="83" spans="1:9" s="7" customFormat="1" x14ac:dyDescent="0.25">
      <c r="A83" s="30" t="s">
        <v>51</v>
      </c>
      <c r="B83" s="60" t="s">
        <v>267</v>
      </c>
      <c r="C83" s="33" t="s">
        <v>268</v>
      </c>
      <c r="D83" s="39" t="s">
        <v>269</v>
      </c>
      <c r="E83" s="34" t="s">
        <v>102</v>
      </c>
      <c r="F83" s="38">
        <v>14587</v>
      </c>
      <c r="G83" s="36">
        <v>1926653</v>
      </c>
      <c r="H83" s="36">
        <v>28104087311</v>
      </c>
      <c r="I83" s="29"/>
    </row>
    <row r="84" spans="1:9" s="7" customFormat="1" x14ac:dyDescent="0.25">
      <c r="A84" s="30" t="s">
        <v>51</v>
      </c>
      <c r="B84" s="60" t="s">
        <v>270</v>
      </c>
      <c r="C84" s="33" t="s">
        <v>268</v>
      </c>
      <c r="D84" s="39" t="s">
        <v>271</v>
      </c>
      <c r="E84" s="34" t="s">
        <v>102</v>
      </c>
      <c r="F84" s="38">
        <v>1088</v>
      </c>
      <c r="G84" s="36">
        <v>2040759</v>
      </c>
      <c r="H84" s="36">
        <v>2220345792</v>
      </c>
      <c r="I84" s="29"/>
    </row>
    <row r="85" spans="1:9" s="7" customFormat="1" x14ac:dyDescent="0.25">
      <c r="A85" s="30" t="s">
        <v>51</v>
      </c>
      <c r="B85" s="40" t="s">
        <v>272</v>
      </c>
      <c r="C85" s="33" t="s">
        <v>268</v>
      </c>
      <c r="D85" s="39" t="s">
        <v>273</v>
      </c>
      <c r="E85" s="34" t="s">
        <v>102</v>
      </c>
      <c r="F85" s="35">
        <v>0</v>
      </c>
      <c r="G85" s="36">
        <v>2150811</v>
      </c>
      <c r="H85" s="36">
        <v>0</v>
      </c>
      <c r="I85" s="29"/>
    </row>
    <row r="86" spans="1:9" s="7" customFormat="1" x14ac:dyDescent="0.25">
      <c r="A86" s="30" t="s">
        <v>51</v>
      </c>
      <c r="B86" s="40" t="s">
        <v>274</v>
      </c>
      <c r="C86" s="33" t="s">
        <v>268</v>
      </c>
      <c r="D86" s="39" t="s">
        <v>275</v>
      </c>
      <c r="E86" s="34" t="s">
        <v>102</v>
      </c>
      <c r="F86" s="35">
        <v>0</v>
      </c>
      <c r="G86" s="36">
        <v>2029072</v>
      </c>
      <c r="H86" s="36">
        <v>0</v>
      </c>
      <c r="I86" s="29"/>
    </row>
    <row r="87" spans="1:9" s="7" customFormat="1" x14ac:dyDescent="0.25">
      <c r="A87" s="30" t="s">
        <v>51</v>
      </c>
      <c r="B87" s="40" t="s">
        <v>276</v>
      </c>
      <c r="C87" s="33" t="s">
        <v>268</v>
      </c>
      <c r="D87" s="39" t="s">
        <v>277</v>
      </c>
      <c r="E87" s="34" t="s">
        <v>102</v>
      </c>
      <c r="F87" s="35">
        <v>0</v>
      </c>
      <c r="G87" s="36">
        <v>1976698</v>
      </c>
      <c r="H87" s="36">
        <v>0</v>
      </c>
      <c r="I87" s="29"/>
    </row>
    <row r="88" spans="1:9" s="7" customFormat="1" x14ac:dyDescent="0.25">
      <c r="A88" s="30" t="s">
        <v>51</v>
      </c>
      <c r="B88" s="60" t="s">
        <v>278</v>
      </c>
      <c r="C88" s="33" t="s">
        <v>268</v>
      </c>
      <c r="D88" s="54" t="s">
        <v>279</v>
      </c>
      <c r="E88" s="34" t="s">
        <v>102</v>
      </c>
      <c r="F88" s="38">
        <v>1494</v>
      </c>
      <c r="G88" s="36">
        <v>1555169</v>
      </c>
      <c r="H88" s="36">
        <v>2323422486</v>
      </c>
      <c r="I88" s="29"/>
    </row>
    <row r="89" spans="1:9" s="7" customFormat="1" x14ac:dyDescent="0.25">
      <c r="A89" s="30" t="s">
        <v>51</v>
      </c>
      <c r="B89" s="60" t="s">
        <v>280</v>
      </c>
      <c r="C89" s="33" t="s">
        <v>281</v>
      </c>
      <c r="D89" s="39" t="s">
        <v>282</v>
      </c>
      <c r="E89" s="34" t="s">
        <v>283</v>
      </c>
      <c r="F89" s="38">
        <v>21760</v>
      </c>
      <c r="G89" s="36">
        <v>63367</v>
      </c>
      <c r="H89" s="36">
        <v>1378865920</v>
      </c>
      <c r="I89" s="29"/>
    </row>
    <row r="90" spans="1:9" s="7" customFormat="1" x14ac:dyDescent="0.25">
      <c r="A90" s="30" t="s">
        <v>51</v>
      </c>
      <c r="B90" s="60" t="s">
        <v>284</v>
      </c>
      <c r="C90" s="33" t="s">
        <v>285</v>
      </c>
      <c r="D90" s="33" t="s">
        <v>286</v>
      </c>
      <c r="E90" s="34" t="s">
        <v>283</v>
      </c>
      <c r="F90" s="38">
        <v>0</v>
      </c>
      <c r="G90" s="36">
        <v>250481</v>
      </c>
      <c r="H90" s="36">
        <v>0</v>
      </c>
      <c r="I90" s="29"/>
    </row>
    <row r="91" spans="1:9" s="7" customFormat="1" x14ac:dyDescent="0.25">
      <c r="A91" s="30" t="s">
        <v>51</v>
      </c>
      <c r="B91" s="60" t="s">
        <v>287</v>
      </c>
      <c r="C91" s="33" t="s">
        <v>288</v>
      </c>
      <c r="D91" s="33" t="s">
        <v>289</v>
      </c>
      <c r="E91" s="34" t="s">
        <v>148</v>
      </c>
      <c r="F91" s="38">
        <v>0</v>
      </c>
      <c r="G91" s="36">
        <v>89776</v>
      </c>
      <c r="H91" s="36">
        <v>0</v>
      </c>
      <c r="I91" s="29"/>
    </row>
    <row r="92" spans="1:9" s="7" customFormat="1" ht="30" x14ac:dyDescent="0.25">
      <c r="A92" s="30" t="s">
        <v>51</v>
      </c>
      <c r="B92" s="60" t="s">
        <v>290</v>
      </c>
      <c r="C92" s="33" t="s">
        <v>291</v>
      </c>
      <c r="D92" s="33" t="s">
        <v>292</v>
      </c>
      <c r="E92" s="34" t="s">
        <v>102</v>
      </c>
      <c r="F92" s="38">
        <v>0</v>
      </c>
      <c r="G92" s="36">
        <v>45168227</v>
      </c>
      <c r="H92" s="36">
        <v>0</v>
      </c>
      <c r="I92" s="29"/>
    </row>
    <row r="93" spans="1:9" s="7" customFormat="1" x14ac:dyDescent="0.25">
      <c r="A93" s="30" t="s">
        <v>51</v>
      </c>
      <c r="B93" s="60" t="s">
        <v>293</v>
      </c>
      <c r="C93" s="33" t="s">
        <v>294</v>
      </c>
      <c r="D93" s="33" t="s">
        <v>295</v>
      </c>
      <c r="E93" s="34" t="s">
        <v>283</v>
      </c>
      <c r="F93" s="38">
        <v>0</v>
      </c>
      <c r="G93" s="36">
        <v>50187</v>
      </c>
      <c r="H93" s="36">
        <v>0</v>
      </c>
      <c r="I93" s="29"/>
    </row>
    <row r="94" spans="1:9" s="7" customFormat="1" x14ac:dyDescent="0.25">
      <c r="A94" s="30" t="s">
        <v>51</v>
      </c>
      <c r="B94" s="60" t="s">
        <v>296</v>
      </c>
      <c r="C94" s="33" t="s">
        <v>297</v>
      </c>
      <c r="D94" s="33" t="s">
        <v>298</v>
      </c>
      <c r="E94" s="34" t="s">
        <v>283</v>
      </c>
      <c r="F94" s="38">
        <v>0</v>
      </c>
      <c r="G94" s="36">
        <v>146782</v>
      </c>
      <c r="H94" s="36">
        <v>0</v>
      </c>
      <c r="I94" s="29"/>
    </row>
    <row r="95" spans="1:9" s="7" customFormat="1" x14ac:dyDescent="0.25">
      <c r="A95" s="30" t="s">
        <v>51</v>
      </c>
      <c r="B95" s="60" t="s">
        <v>299</v>
      </c>
      <c r="C95" s="33" t="s">
        <v>300</v>
      </c>
      <c r="D95" s="39" t="s">
        <v>301</v>
      </c>
      <c r="E95" s="34" t="s">
        <v>57</v>
      </c>
      <c r="F95" s="38">
        <v>2112</v>
      </c>
      <c r="G95" s="36">
        <v>484846</v>
      </c>
      <c r="H95" s="36">
        <v>1023994752</v>
      </c>
      <c r="I95" s="29"/>
    </row>
    <row r="96" spans="1:9" s="7" customFormat="1" x14ac:dyDescent="0.25">
      <c r="A96" s="30" t="s">
        <v>51</v>
      </c>
      <c r="B96" s="60" t="s">
        <v>302</v>
      </c>
      <c r="C96" s="33" t="s">
        <v>303</v>
      </c>
      <c r="D96" s="39" t="s">
        <v>304</v>
      </c>
      <c r="E96" s="56" t="s">
        <v>64</v>
      </c>
      <c r="F96" s="38">
        <v>7</v>
      </c>
      <c r="G96" s="36">
        <v>597250360</v>
      </c>
      <c r="H96" s="36">
        <v>4180752520</v>
      </c>
      <c r="I96" s="29"/>
    </row>
    <row r="97" spans="1:9" s="7" customFormat="1" x14ac:dyDescent="0.25">
      <c r="A97" s="22" t="s">
        <v>51</v>
      </c>
      <c r="B97" s="27" t="s">
        <v>305</v>
      </c>
      <c r="C97" s="27"/>
      <c r="D97" s="28"/>
      <c r="E97" s="24"/>
      <c r="F97" s="51"/>
      <c r="G97" s="51"/>
      <c r="H97" s="26"/>
      <c r="I97" s="29"/>
    </row>
    <row r="98" spans="1:9" s="7" customFormat="1" x14ac:dyDescent="0.25">
      <c r="A98" s="30" t="s">
        <v>51</v>
      </c>
      <c r="B98" s="31" t="s">
        <v>306</v>
      </c>
      <c r="C98" s="32" t="s">
        <v>307</v>
      </c>
      <c r="D98" s="39" t="s">
        <v>308</v>
      </c>
      <c r="E98" s="34" t="s">
        <v>189</v>
      </c>
      <c r="F98" s="38">
        <v>2337733</v>
      </c>
      <c r="G98" s="36">
        <v>12780</v>
      </c>
      <c r="H98" s="36">
        <v>29876227740</v>
      </c>
      <c r="I98" s="29"/>
    </row>
    <row r="99" spans="1:9" s="7" customFormat="1" x14ac:dyDescent="0.25">
      <c r="A99" s="30" t="s">
        <v>51</v>
      </c>
      <c r="B99" s="31" t="s">
        <v>309</v>
      </c>
      <c r="C99" s="32" t="s">
        <v>307</v>
      </c>
      <c r="D99" s="39" t="s">
        <v>310</v>
      </c>
      <c r="E99" s="34" t="s">
        <v>189</v>
      </c>
      <c r="F99" s="38">
        <v>0</v>
      </c>
      <c r="G99" s="36">
        <v>16557</v>
      </c>
      <c r="H99" s="36">
        <v>0</v>
      </c>
      <c r="I99" s="29"/>
    </row>
    <row r="100" spans="1:9" s="7" customFormat="1" x14ac:dyDescent="0.25">
      <c r="A100" s="30" t="s">
        <v>51</v>
      </c>
      <c r="B100" s="31" t="s">
        <v>311</v>
      </c>
      <c r="C100" s="32" t="s">
        <v>307</v>
      </c>
      <c r="D100" s="39" t="s">
        <v>312</v>
      </c>
      <c r="E100" s="34" t="s">
        <v>189</v>
      </c>
      <c r="F100" s="38">
        <v>0</v>
      </c>
      <c r="G100" s="36">
        <v>17067</v>
      </c>
      <c r="H100" s="36">
        <v>0</v>
      </c>
      <c r="I100" s="29"/>
    </row>
    <row r="101" spans="1:9" s="7" customFormat="1" x14ac:dyDescent="0.25">
      <c r="A101" s="22" t="s">
        <v>51</v>
      </c>
      <c r="B101" s="27" t="s">
        <v>313</v>
      </c>
      <c r="C101" s="27"/>
      <c r="D101" s="28"/>
      <c r="E101" s="24"/>
      <c r="F101" s="51"/>
      <c r="G101" s="51"/>
      <c r="H101" s="26"/>
      <c r="I101" s="29"/>
    </row>
    <row r="102" spans="1:9" s="7" customFormat="1" ht="75" x14ac:dyDescent="0.25">
      <c r="A102" s="30" t="s">
        <v>51</v>
      </c>
      <c r="B102" s="31" t="s">
        <v>314</v>
      </c>
      <c r="C102" s="32" t="s">
        <v>315</v>
      </c>
      <c r="D102" s="61" t="s">
        <v>316</v>
      </c>
      <c r="E102" s="56" t="s">
        <v>64</v>
      </c>
      <c r="F102" s="38">
        <v>34</v>
      </c>
      <c r="G102" s="36">
        <v>99908619</v>
      </c>
      <c r="H102" s="36">
        <v>3396893046</v>
      </c>
      <c r="I102" s="29"/>
    </row>
    <row r="103" spans="1:9" s="7" customFormat="1" x14ac:dyDescent="0.25">
      <c r="A103" s="22" t="s">
        <v>51</v>
      </c>
      <c r="B103" s="27" t="s">
        <v>317</v>
      </c>
      <c r="C103" s="27"/>
      <c r="D103" s="28"/>
      <c r="E103" s="24"/>
      <c r="F103" s="51"/>
      <c r="G103" s="51"/>
      <c r="H103" s="26"/>
      <c r="I103" s="29"/>
    </row>
    <row r="104" spans="1:9" s="7" customFormat="1" x14ac:dyDescent="0.25">
      <c r="A104" s="30" t="s">
        <v>51</v>
      </c>
      <c r="B104" s="31" t="s">
        <v>318</v>
      </c>
      <c r="C104" s="62" t="s">
        <v>319</v>
      </c>
      <c r="D104" s="62" t="s">
        <v>320</v>
      </c>
      <c r="E104" s="56" t="s">
        <v>321</v>
      </c>
      <c r="F104" s="38">
        <v>1</v>
      </c>
      <c r="G104" s="36">
        <v>334631000</v>
      </c>
      <c r="H104" s="36">
        <v>334631000</v>
      </c>
      <c r="I104" s="29"/>
    </row>
    <row r="105" spans="1:9" s="7" customFormat="1" x14ac:dyDescent="0.25">
      <c r="A105" s="22" t="s">
        <v>51</v>
      </c>
      <c r="B105" s="27" t="s">
        <v>322</v>
      </c>
      <c r="C105" s="27"/>
      <c r="D105" s="28"/>
      <c r="E105" s="63"/>
      <c r="F105" s="51"/>
      <c r="G105" s="51"/>
      <c r="H105" s="26"/>
      <c r="I105" s="29"/>
    </row>
    <row r="106" spans="1:9" s="7" customFormat="1" ht="90" x14ac:dyDescent="0.25">
      <c r="A106" s="30" t="s">
        <v>51</v>
      </c>
      <c r="B106" s="60" t="s">
        <v>323</v>
      </c>
      <c r="C106" s="32" t="s">
        <v>324</v>
      </c>
      <c r="D106" s="39" t="s">
        <v>325</v>
      </c>
      <c r="E106" s="64" t="s">
        <v>148</v>
      </c>
      <c r="F106" s="38">
        <v>0</v>
      </c>
      <c r="G106" s="36">
        <v>44512209</v>
      </c>
      <c r="H106" s="36">
        <v>0</v>
      </c>
      <c r="I106" s="29"/>
    </row>
    <row r="107" spans="1:9" s="7" customFormat="1" ht="90" x14ac:dyDescent="0.25">
      <c r="A107" s="30" t="s">
        <v>51</v>
      </c>
      <c r="B107" s="60" t="s">
        <v>326</v>
      </c>
      <c r="C107" s="32" t="s">
        <v>324</v>
      </c>
      <c r="D107" s="39" t="s">
        <v>327</v>
      </c>
      <c r="E107" s="64" t="s">
        <v>148</v>
      </c>
      <c r="F107" s="38">
        <v>0</v>
      </c>
      <c r="G107" s="36">
        <v>62426188</v>
      </c>
      <c r="H107" s="36">
        <v>0</v>
      </c>
      <c r="I107" s="29"/>
    </row>
    <row r="108" spans="1:9" s="7" customFormat="1" ht="90" x14ac:dyDescent="0.25">
      <c r="A108" s="30" t="s">
        <v>51</v>
      </c>
      <c r="B108" s="60" t="s">
        <v>328</v>
      </c>
      <c r="C108" s="32" t="s">
        <v>324</v>
      </c>
      <c r="D108" s="39" t="s">
        <v>329</v>
      </c>
      <c r="E108" s="64" t="s">
        <v>148</v>
      </c>
      <c r="F108" s="38">
        <v>0</v>
      </c>
      <c r="G108" s="36">
        <v>71603571</v>
      </c>
      <c r="H108" s="36">
        <v>0</v>
      </c>
      <c r="I108" s="29"/>
    </row>
    <row r="109" spans="1:9" s="7" customFormat="1" ht="90" x14ac:dyDescent="0.25">
      <c r="A109" s="30" t="s">
        <v>51</v>
      </c>
      <c r="B109" s="60" t="s">
        <v>330</v>
      </c>
      <c r="C109" s="32" t="s">
        <v>324</v>
      </c>
      <c r="D109" s="39" t="s">
        <v>331</v>
      </c>
      <c r="E109" s="64" t="s">
        <v>148</v>
      </c>
      <c r="F109" s="38">
        <v>0</v>
      </c>
      <c r="G109" s="36">
        <v>61621055</v>
      </c>
      <c r="H109" s="36">
        <v>0</v>
      </c>
      <c r="I109" s="29"/>
    </row>
    <row r="110" spans="1:9" s="7" customFormat="1" ht="90" x14ac:dyDescent="0.25">
      <c r="A110" s="30" t="s">
        <v>51</v>
      </c>
      <c r="B110" s="60" t="s">
        <v>332</v>
      </c>
      <c r="C110" s="32" t="s">
        <v>324</v>
      </c>
      <c r="D110" s="39" t="s">
        <v>333</v>
      </c>
      <c r="E110" s="64" t="s">
        <v>148</v>
      </c>
      <c r="F110" s="38">
        <v>0</v>
      </c>
      <c r="G110" s="36">
        <v>155569103</v>
      </c>
      <c r="H110" s="36">
        <v>0</v>
      </c>
      <c r="I110" s="29"/>
    </row>
    <row r="111" spans="1:9" s="7" customFormat="1" ht="75" x14ac:dyDescent="0.25">
      <c r="A111" s="30" t="s">
        <v>51</v>
      </c>
      <c r="B111" s="60" t="s">
        <v>334</v>
      </c>
      <c r="C111" s="32" t="s">
        <v>324</v>
      </c>
      <c r="D111" s="39" t="s">
        <v>335</v>
      </c>
      <c r="E111" s="64" t="s">
        <v>148</v>
      </c>
      <c r="F111" s="38">
        <v>0</v>
      </c>
      <c r="G111" s="36">
        <v>10285553</v>
      </c>
      <c r="H111" s="36">
        <v>0</v>
      </c>
      <c r="I111" s="29"/>
    </row>
    <row r="112" spans="1:9" s="7" customFormat="1" ht="75" x14ac:dyDescent="0.25">
      <c r="A112" s="30" t="s">
        <v>51</v>
      </c>
      <c r="B112" s="60" t="s">
        <v>336</v>
      </c>
      <c r="C112" s="32" t="s">
        <v>324</v>
      </c>
      <c r="D112" s="39" t="s">
        <v>337</v>
      </c>
      <c r="E112" s="64" t="s">
        <v>148</v>
      </c>
      <c r="F112" s="38">
        <v>0</v>
      </c>
      <c r="G112" s="36">
        <v>19669682</v>
      </c>
      <c r="H112" s="36">
        <v>0</v>
      </c>
      <c r="I112" s="29"/>
    </row>
    <row r="113" spans="1:9" s="7" customFormat="1" ht="75" x14ac:dyDescent="0.25">
      <c r="A113" s="30" t="s">
        <v>51</v>
      </c>
      <c r="B113" s="60" t="s">
        <v>338</v>
      </c>
      <c r="C113" s="32" t="s">
        <v>324</v>
      </c>
      <c r="D113" s="39" t="s">
        <v>339</v>
      </c>
      <c r="E113" s="64" t="s">
        <v>148</v>
      </c>
      <c r="F113" s="38">
        <v>0</v>
      </c>
      <c r="G113" s="36">
        <v>11159629</v>
      </c>
      <c r="H113" s="36">
        <v>0</v>
      </c>
      <c r="I113" s="29"/>
    </row>
    <row r="114" spans="1:9" s="7" customFormat="1" ht="75" x14ac:dyDescent="0.25">
      <c r="A114" s="30" t="s">
        <v>51</v>
      </c>
      <c r="B114" s="60" t="s">
        <v>340</v>
      </c>
      <c r="C114" s="32" t="s">
        <v>324</v>
      </c>
      <c r="D114" s="39" t="s">
        <v>341</v>
      </c>
      <c r="E114" s="64" t="s">
        <v>148</v>
      </c>
      <c r="F114" s="38">
        <v>0</v>
      </c>
      <c r="G114" s="36">
        <v>19046924</v>
      </c>
      <c r="H114" s="36">
        <v>0</v>
      </c>
      <c r="I114" s="29"/>
    </row>
    <row r="115" spans="1:9" s="7" customFormat="1" ht="75" x14ac:dyDescent="0.25">
      <c r="A115" s="30" t="s">
        <v>51</v>
      </c>
      <c r="B115" s="60" t="s">
        <v>342</v>
      </c>
      <c r="C115" s="32" t="s">
        <v>324</v>
      </c>
      <c r="D115" s="39" t="s">
        <v>343</v>
      </c>
      <c r="E115" s="64" t="s">
        <v>148</v>
      </c>
      <c r="F115" s="38">
        <v>0</v>
      </c>
      <c r="G115" s="36">
        <v>22696763</v>
      </c>
      <c r="H115" s="36">
        <v>0</v>
      </c>
      <c r="I115" s="29"/>
    </row>
    <row r="116" spans="1:9" s="7" customFormat="1" ht="75" x14ac:dyDescent="0.25">
      <c r="A116" s="30" t="s">
        <v>51</v>
      </c>
      <c r="B116" s="60" t="s">
        <v>344</v>
      </c>
      <c r="C116" s="32" t="s">
        <v>324</v>
      </c>
      <c r="D116" s="39" t="s">
        <v>345</v>
      </c>
      <c r="E116" s="64" t="s">
        <v>148</v>
      </c>
      <c r="F116" s="38">
        <v>0</v>
      </c>
      <c r="G116" s="36">
        <v>32250699</v>
      </c>
      <c r="H116" s="36">
        <v>0</v>
      </c>
      <c r="I116" s="29"/>
    </row>
    <row r="117" spans="1:9" s="7" customFormat="1" x14ac:dyDescent="0.25">
      <c r="A117" s="22" t="s">
        <v>51</v>
      </c>
      <c r="B117" s="27" t="s">
        <v>346</v>
      </c>
      <c r="C117" s="27"/>
      <c r="D117" s="27"/>
      <c r="E117" s="24"/>
      <c r="F117" s="51"/>
      <c r="G117" s="51"/>
      <c r="H117" s="26"/>
      <c r="I117" s="29"/>
    </row>
    <row r="118" spans="1:9" s="7" customFormat="1" x14ac:dyDescent="0.25">
      <c r="A118" s="30" t="s">
        <v>51</v>
      </c>
      <c r="B118" s="31" t="s">
        <v>347</v>
      </c>
      <c r="C118" s="32" t="s">
        <v>348</v>
      </c>
      <c r="D118" s="39" t="s">
        <v>349</v>
      </c>
      <c r="E118" s="56" t="s">
        <v>64</v>
      </c>
      <c r="F118" s="38">
        <v>0</v>
      </c>
      <c r="G118" s="36">
        <v>580462</v>
      </c>
      <c r="H118" s="36">
        <v>0</v>
      </c>
      <c r="I118" s="29"/>
    </row>
    <row r="119" spans="1:9" s="7" customFormat="1" x14ac:dyDescent="0.25">
      <c r="A119" s="30" t="s">
        <v>51</v>
      </c>
      <c r="B119" s="40" t="s">
        <v>350</v>
      </c>
      <c r="C119" s="32" t="s">
        <v>351</v>
      </c>
      <c r="D119" s="39" t="s">
        <v>352</v>
      </c>
      <c r="E119" s="56" t="s">
        <v>353</v>
      </c>
      <c r="F119" s="38">
        <v>0</v>
      </c>
      <c r="G119" s="36">
        <v>77414</v>
      </c>
      <c r="H119" s="36">
        <v>0</v>
      </c>
      <c r="I119" s="29"/>
    </row>
    <row r="120" spans="1:9" s="7" customFormat="1" x14ac:dyDescent="0.25">
      <c r="A120" s="30" t="s">
        <v>51</v>
      </c>
      <c r="B120" s="40" t="s">
        <v>354</v>
      </c>
      <c r="C120" s="32" t="s">
        <v>351</v>
      </c>
      <c r="D120" s="39" t="s">
        <v>355</v>
      </c>
      <c r="E120" s="56" t="s">
        <v>353</v>
      </c>
      <c r="F120" s="38">
        <v>0</v>
      </c>
      <c r="G120" s="36">
        <v>89929</v>
      </c>
      <c r="H120" s="36">
        <v>0</v>
      </c>
      <c r="I120" s="29"/>
    </row>
    <row r="121" spans="1:9" s="7" customFormat="1" x14ac:dyDescent="0.25">
      <c r="A121" s="30" t="s">
        <v>51</v>
      </c>
      <c r="B121" s="40" t="s">
        <v>356</v>
      </c>
      <c r="C121" s="32" t="s">
        <v>351</v>
      </c>
      <c r="D121" s="39" t="s">
        <v>357</v>
      </c>
      <c r="E121" s="56" t="s">
        <v>353</v>
      </c>
      <c r="F121" s="38">
        <v>0</v>
      </c>
      <c r="G121" s="36">
        <v>58514</v>
      </c>
      <c r="H121" s="36">
        <v>0</v>
      </c>
      <c r="I121" s="29"/>
    </row>
    <row r="122" spans="1:9" s="7" customFormat="1" x14ac:dyDescent="0.25">
      <c r="A122" s="24" t="s">
        <v>51</v>
      </c>
      <c r="B122" s="27" t="s">
        <v>358</v>
      </c>
      <c r="C122" s="27"/>
      <c r="D122" s="27"/>
      <c r="E122" s="24"/>
      <c r="F122" s="51"/>
      <c r="G122" s="51"/>
      <c r="H122" s="26"/>
      <c r="I122" s="29"/>
    </row>
    <row r="123" spans="1:9" s="7" customFormat="1" x14ac:dyDescent="0.25">
      <c r="A123" s="30" t="s">
        <v>51</v>
      </c>
      <c r="B123" s="31" t="s">
        <v>359</v>
      </c>
      <c r="C123" s="32" t="s">
        <v>360</v>
      </c>
      <c r="D123" s="39" t="s">
        <v>361</v>
      </c>
      <c r="E123" s="34" t="s">
        <v>362</v>
      </c>
      <c r="F123" s="38">
        <v>100</v>
      </c>
      <c r="G123" s="36">
        <v>2706667</v>
      </c>
      <c r="H123" s="36">
        <v>270666700</v>
      </c>
      <c r="I123" s="29"/>
    </row>
    <row r="124" spans="1:9" s="7" customFormat="1" x14ac:dyDescent="0.25">
      <c r="A124" s="30" t="s">
        <v>51</v>
      </c>
      <c r="B124" s="31" t="s">
        <v>363</v>
      </c>
      <c r="C124" s="32" t="s">
        <v>360</v>
      </c>
      <c r="D124" s="39" t="s">
        <v>364</v>
      </c>
      <c r="E124" s="34" t="s">
        <v>362</v>
      </c>
      <c r="F124" s="38">
        <v>100</v>
      </c>
      <c r="G124" s="36">
        <v>2786667</v>
      </c>
      <c r="H124" s="36">
        <v>278666700</v>
      </c>
      <c r="I124" s="29"/>
    </row>
    <row r="125" spans="1:9" s="7" customFormat="1" x14ac:dyDescent="0.25">
      <c r="A125" s="30" t="s">
        <v>51</v>
      </c>
      <c r="B125" s="31" t="s">
        <v>365</v>
      </c>
      <c r="C125" s="32" t="s">
        <v>360</v>
      </c>
      <c r="D125" s="39" t="s">
        <v>366</v>
      </c>
      <c r="E125" s="34" t="s">
        <v>362</v>
      </c>
      <c r="F125" s="38">
        <v>100</v>
      </c>
      <c r="G125" s="36">
        <v>2786667</v>
      </c>
      <c r="H125" s="36">
        <v>278666700</v>
      </c>
      <c r="I125" s="29"/>
    </row>
    <row r="126" spans="1:9" s="7" customFormat="1" x14ac:dyDescent="0.25">
      <c r="A126" s="30" t="s">
        <v>51</v>
      </c>
      <c r="B126" s="31" t="s">
        <v>367</v>
      </c>
      <c r="C126" s="32" t="s">
        <v>360</v>
      </c>
      <c r="D126" s="39" t="s">
        <v>368</v>
      </c>
      <c r="E126" s="34" t="s">
        <v>362</v>
      </c>
      <c r="F126" s="38">
        <v>100</v>
      </c>
      <c r="G126" s="36">
        <v>1842667</v>
      </c>
      <c r="H126" s="36">
        <v>184266700</v>
      </c>
      <c r="I126" s="29"/>
    </row>
    <row r="127" spans="1:9" s="7" customFormat="1" x14ac:dyDescent="0.25">
      <c r="A127" s="30" t="s">
        <v>51</v>
      </c>
      <c r="B127" s="31" t="s">
        <v>369</v>
      </c>
      <c r="C127" s="32" t="s">
        <v>360</v>
      </c>
      <c r="D127" s="39" t="s">
        <v>370</v>
      </c>
      <c r="E127" s="34" t="s">
        <v>362</v>
      </c>
      <c r="F127" s="38">
        <v>100</v>
      </c>
      <c r="G127" s="36">
        <v>1842667</v>
      </c>
      <c r="H127" s="36">
        <v>184266700</v>
      </c>
      <c r="I127" s="29"/>
    </row>
    <row r="128" spans="1:9" s="7" customFormat="1" ht="30" x14ac:dyDescent="0.25">
      <c r="A128" s="30" t="s">
        <v>51</v>
      </c>
      <c r="B128" s="31" t="s">
        <v>371</v>
      </c>
      <c r="C128" s="32" t="s">
        <v>360</v>
      </c>
      <c r="D128" s="39" t="s">
        <v>372</v>
      </c>
      <c r="E128" s="34" t="s">
        <v>362</v>
      </c>
      <c r="F128" s="38">
        <v>120</v>
      </c>
      <c r="G128" s="36">
        <v>2444444</v>
      </c>
      <c r="H128" s="36">
        <v>293333280</v>
      </c>
      <c r="I128" s="29"/>
    </row>
    <row r="129" spans="1:9" s="7" customFormat="1" x14ac:dyDescent="0.25">
      <c r="A129" s="30" t="s">
        <v>51</v>
      </c>
      <c r="B129" s="31" t="s">
        <v>373</v>
      </c>
      <c r="C129" s="32" t="s">
        <v>360</v>
      </c>
      <c r="D129" s="39" t="s">
        <v>374</v>
      </c>
      <c r="E129" s="34" t="s">
        <v>362</v>
      </c>
      <c r="F129" s="38">
        <v>100</v>
      </c>
      <c r="G129" s="36">
        <v>1564444</v>
      </c>
      <c r="H129" s="36">
        <v>156444400</v>
      </c>
      <c r="I129" s="29"/>
    </row>
    <row r="130" spans="1:9" s="7" customFormat="1" x14ac:dyDescent="0.25">
      <c r="A130" s="30" t="s">
        <v>51</v>
      </c>
      <c r="B130" s="31" t="s">
        <v>375</v>
      </c>
      <c r="C130" s="32" t="s">
        <v>360</v>
      </c>
      <c r="D130" s="39" t="s">
        <v>376</v>
      </c>
      <c r="E130" s="34" t="s">
        <v>362</v>
      </c>
      <c r="F130" s="38">
        <v>30</v>
      </c>
      <c r="G130" s="36">
        <v>1604444</v>
      </c>
      <c r="H130" s="36">
        <v>48133320</v>
      </c>
      <c r="I130" s="29"/>
    </row>
    <row r="131" spans="1:9" s="7" customFormat="1" x14ac:dyDescent="0.25">
      <c r="A131" s="30" t="s">
        <v>51</v>
      </c>
      <c r="B131" s="31" t="s">
        <v>377</v>
      </c>
      <c r="C131" s="32" t="s">
        <v>360</v>
      </c>
      <c r="D131" s="39" t="s">
        <v>378</v>
      </c>
      <c r="E131" s="34" t="s">
        <v>362</v>
      </c>
      <c r="F131" s="38">
        <v>100</v>
      </c>
      <c r="G131" s="36">
        <v>1826667</v>
      </c>
      <c r="H131" s="36">
        <v>182666700</v>
      </c>
      <c r="I131" s="29"/>
    </row>
    <row r="132" spans="1:9" s="7" customFormat="1" x14ac:dyDescent="0.25">
      <c r="A132" s="30" t="s">
        <v>51</v>
      </c>
      <c r="B132" s="31" t="s">
        <v>379</v>
      </c>
      <c r="C132" s="32" t="s">
        <v>360</v>
      </c>
      <c r="D132" s="39" t="s">
        <v>380</v>
      </c>
      <c r="E132" s="34" t="s">
        <v>362</v>
      </c>
      <c r="F132" s="38">
        <v>100</v>
      </c>
      <c r="G132" s="36">
        <v>1324444</v>
      </c>
      <c r="H132" s="36">
        <v>132444400</v>
      </c>
      <c r="I132" s="29"/>
    </row>
    <row r="133" spans="1:9" s="7" customFormat="1" x14ac:dyDescent="0.25">
      <c r="A133" s="30" t="s">
        <v>51</v>
      </c>
      <c r="B133" s="31" t="s">
        <v>381</v>
      </c>
      <c r="C133" s="32" t="s">
        <v>360</v>
      </c>
      <c r="D133" s="39" t="s">
        <v>382</v>
      </c>
      <c r="E133" s="34" t="s">
        <v>362</v>
      </c>
      <c r="F133" s="38">
        <v>100</v>
      </c>
      <c r="G133" s="36">
        <v>2170344</v>
      </c>
      <c r="H133" s="36">
        <v>217034400</v>
      </c>
      <c r="I133" s="29"/>
    </row>
    <row r="134" spans="1:9" s="7" customFormat="1" x14ac:dyDescent="0.25">
      <c r="A134" s="30" t="s">
        <v>51</v>
      </c>
      <c r="B134" s="31" t="s">
        <v>383</v>
      </c>
      <c r="C134" s="32" t="s">
        <v>360</v>
      </c>
      <c r="D134" s="39" t="s">
        <v>384</v>
      </c>
      <c r="E134" s="34" t="s">
        <v>362</v>
      </c>
      <c r="F134" s="38">
        <v>30</v>
      </c>
      <c r="G134" s="36">
        <v>363180</v>
      </c>
      <c r="H134" s="36">
        <v>10895400</v>
      </c>
      <c r="I134" s="29"/>
    </row>
    <row r="135" spans="1:9" s="7" customFormat="1" x14ac:dyDescent="0.25">
      <c r="A135" s="30" t="s">
        <v>51</v>
      </c>
      <c r="B135" s="31" t="s">
        <v>385</v>
      </c>
      <c r="C135" s="32" t="s">
        <v>360</v>
      </c>
      <c r="D135" s="39" t="s">
        <v>386</v>
      </c>
      <c r="E135" s="34" t="s">
        <v>362</v>
      </c>
      <c r="F135" s="38">
        <v>30</v>
      </c>
      <c r="G135" s="36">
        <v>728033</v>
      </c>
      <c r="H135" s="36">
        <v>21840990</v>
      </c>
      <c r="I135" s="29"/>
    </row>
    <row r="136" spans="1:9" s="7" customFormat="1" x14ac:dyDescent="0.25">
      <c r="A136" s="30" t="s">
        <v>51</v>
      </c>
      <c r="B136" s="31" t="s">
        <v>387</v>
      </c>
      <c r="C136" s="32" t="s">
        <v>360</v>
      </c>
      <c r="D136" s="39" t="s">
        <v>388</v>
      </c>
      <c r="E136" s="34" t="s">
        <v>389</v>
      </c>
      <c r="F136" s="38">
        <v>300</v>
      </c>
      <c r="G136" s="36">
        <v>305209</v>
      </c>
      <c r="H136" s="36">
        <v>91562700</v>
      </c>
      <c r="I136" s="29"/>
    </row>
    <row r="137" spans="1:9" s="7" customFormat="1" x14ac:dyDescent="0.25">
      <c r="A137" s="30" t="s">
        <v>51</v>
      </c>
      <c r="B137" s="31" t="s">
        <v>390</v>
      </c>
      <c r="C137" s="32" t="s">
        <v>360</v>
      </c>
      <c r="D137" s="39" t="s">
        <v>391</v>
      </c>
      <c r="E137" s="34" t="s">
        <v>392</v>
      </c>
      <c r="F137" s="38">
        <v>120</v>
      </c>
      <c r="G137" s="36">
        <v>15267</v>
      </c>
      <c r="H137" s="36">
        <v>1832040</v>
      </c>
      <c r="I137" s="29"/>
    </row>
    <row r="138" spans="1:9" s="7" customFormat="1" x14ac:dyDescent="0.25">
      <c r="A138" s="30" t="s">
        <v>51</v>
      </c>
      <c r="B138" s="31" t="s">
        <v>393</v>
      </c>
      <c r="C138" s="32" t="s">
        <v>360</v>
      </c>
      <c r="D138" s="39" t="s">
        <v>394</v>
      </c>
      <c r="E138" s="34" t="s">
        <v>102</v>
      </c>
      <c r="F138" s="38">
        <v>120</v>
      </c>
      <c r="G138" s="36">
        <v>115292</v>
      </c>
      <c r="H138" s="36">
        <v>13835040</v>
      </c>
      <c r="I138" s="29"/>
    </row>
    <row r="139" spans="1:9" s="7" customFormat="1" x14ac:dyDescent="0.25">
      <c r="A139" s="30" t="s">
        <v>51</v>
      </c>
      <c r="B139" s="31" t="s">
        <v>395</v>
      </c>
      <c r="C139" s="32" t="s">
        <v>396</v>
      </c>
      <c r="D139" s="39" t="s">
        <v>397</v>
      </c>
      <c r="E139" s="34" t="s">
        <v>398</v>
      </c>
      <c r="F139" s="38">
        <v>0</v>
      </c>
      <c r="G139" s="36">
        <v>284426031</v>
      </c>
      <c r="H139" s="36">
        <v>0</v>
      </c>
      <c r="I139" s="29"/>
    </row>
    <row r="140" spans="1:9" s="7" customFormat="1" x14ac:dyDescent="0.25">
      <c r="A140" s="24" t="s">
        <v>51</v>
      </c>
      <c r="B140" s="27" t="s">
        <v>399</v>
      </c>
      <c r="C140" s="27"/>
      <c r="D140" s="27"/>
      <c r="E140" s="24"/>
      <c r="F140" s="51"/>
      <c r="G140" s="51"/>
      <c r="H140" s="26"/>
      <c r="I140" s="29"/>
    </row>
    <row r="141" spans="1:9" s="7" customFormat="1" x14ac:dyDescent="0.25">
      <c r="A141" s="30" t="s">
        <v>51</v>
      </c>
      <c r="B141" s="31" t="s">
        <v>400</v>
      </c>
      <c r="C141" s="32" t="s">
        <v>401</v>
      </c>
      <c r="D141" s="39" t="s">
        <v>402</v>
      </c>
      <c r="E141" s="34" t="s">
        <v>362</v>
      </c>
      <c r="F141" s="38">
        <v>90</v>
      </c>
      <c r="G141" s="36">
        <v>726100</v>
      </c>
      <c r="H141" s="36">
        <v>65349000</v>
      </c>
      <c r="I141" s="29"/>
    </row>
    <row r="142" spans="1:9" s="7" customFormat="1" x14ac:dyDescent="0.25">
      <c r="A142" s="30" t="s">
        <v>51</v>
      </c>
      <c r="B142" s="31" t="s">
        <v>403</v>
      </c>
      <c r="C142" s="32" t="s">
        <v>401</v>
      </c>
      <c r="D142" s="39" t="s">
        <v>404</v>
      </c>
      <c r="E142" s="34" t="s">
        <v>362</v>
      </c>
      <c r="F142" s="38">
        <v>90</v>
      </c>
      <c r="G142" s="36">
        <v>544999</v>
      </c>
      <c r="H142" s="36">
        <v>49049910</v>
      </c>
      <c r="I142" s="29"/>
    </row>
    <row r="143" spans="1:9" s="7" customFormat="1" x14ac:dyDescent="0.25">
      <c r="A143" s="30" t="s">
        <v>51</v>
      </c>
      <c r="B143" s="31" t="s">
        <v>405</v>
      </c>
      <c r="C143" s="32" t="s">
        <v>401</v>
      </c>
      <c r="D143" s="39" t="s">
        <v>406</v>
      </c>
      <c r="E143" s="34" t="s">
        <v>362</v>
      </c>
      <c r="F143" s="38">
        <v>90</v>
      </c>
      <c r="G143" s="36">
        <v>478876</v>
      </c>
      <c r="H143" s="36">
        <v>43098840</v>
      </c>
      <c r="I143" s="29"/>
    </row>
    <row r="144" spans="1:9" s="7" customFormat="1" ht="90" x14ac:dyDescent="0.25">
      <c r="A144" s="30" t="s">
        <v>51</v>
      </c>
      <c r="B144" s="31" t="s">
        <v>407</v>
      </c>
      <c r="C144" s="32" t="s">
        <v>408</v>
      </c>
      <c r="D144" s="39" t="s">
        <v>409</v>
      </c>
      <c r="E144" s="34" t="s">
        <v>410</v>
      </c>
      <c r="F144" s="38">
        <v>52</v>
      </c>
      <c r="G144" s="36">
        <v>31500000</v>
      </c>
      <c r="H144" s="36">
        <v>1638000000</v>
      </c>
      <c r="I144" s="29"/>
    </row>
    <row r="145" spans="1:9" s="7" customFormat="1" x14ac:dyDescent="0.25">
      <c r="A145" s="40" t="s">
        <v>51</v>
      </c>
      <c r="B145" s="40" t="s">
        <v>411</v>
      </c>
      <c r="C145" s="47" t="s">
        <v>412</v>
      </c>
      <c r="D145" s="39" t="s">
        <v>413</v>
      </c>
      <c r="E145" s="65" t="s">
        <v>410</v>
      </c>
      <c r="F145" s="66">
        <v>75</v>
      </c>
      <c r="G145" s="36">
        <v>9469033</v>
      </c>
      <c r="H145" s="36">
        <v>710177475</v>
      </c>
      <c r="I145" s="29"/>
    </row>
    <row r="146" spans="1:9" s="7" customFormat="1" x14ac:dyDescent="0.25">
      <c r="A146" s="40" t="s">
        <v>51</v>
      </c>
      <c r="B146" s="40" t="s">
        <v>414</v>
      </c>
      <c r="C146" s="47" t="s">
        <v>415</v>
      </c>
      <c r="D146" s="39" t="s">
        <v>416</v>
      </c>
      <c r="E146" s="65" t="s">
        <v>410</v>
      </c>
      <c r="F146" s="66">
        <v>75</v>
      </c>
      <c r="G146" s="36">
        <v>6694942</v>
      </c>
      <c r="H146" s="36">
        <v>502120650</v>
      </c>
      <c r="I146" s="29"/>
    </row>
    <row r="147" spans="1:9" s="7" customFormat="1" x14ac:dyDescent="0.25">
      <c r="A147" s="24" t="s">
        <v>51</v>
      </c>
      <c r="B147" s="27" t="s">
        <v>417</v>
      </c>
      <c r="C147" s="27"/>
      <c r="D147" s="27"/>
      <c r="E147" s="24"/>
      <c r="F147" s="51"/>
      <c r="G147" s="51"/>
      <c r="H147" s="26"/>
      <c r="I147" s="29"/>
    </row>
    <row r="148" spans="1:9" s="7" customFormat="1" ht="30" x14ac:dyDescent="0.25">
      <c r="A148" s="30" t="s">
        <v>51</v>
      </c>
      <c r="B148" s="31" t="s">
        <v>418</v>
      </c>
      <c r="C148" s="33" t="s">
        <v>419</v>
      </c>
      <c r="D148" s="39" t="s">
        <v>420</v>
      </c>
      <c r="E148" s="56" t="s">
        <v>64</v>
      </c>
      <c r="F148" s="38">
        <v>0</v>
      </c>
      <c r="G148" s="36">
        <v>1311000000</v>
      </c>
      <c r="H148" s="36">
        <v>0</v>
      </c>
      <c r="I148" s="29"/>
    </row>
    <row r="149" spans="1:9" s="7" customFormat="1" x14ac:dyDescent="0.25">
      <c r="A149" s="24" t="s">
        <v>51</v>
      </c>
      <c r="B149" s="27" t="s">
        <v>421</v>
      </c>
      <c r="C149" s="27"/>
      <c r="D149" s="27"/>
      <c r="E149" s="24"/>
      <c r="F149" s="51"/>
      <c r="G149" s="51"/>
      <c r="H149" s="26"/>
      <c r="I149" s="29"/>
    </row>
    <row r="150" spans="1:9" s="7" customFormat="1" x14ac:dyDescent="0.25">
      <c r="A150" s="30" t="s">
        <v>51</v>
      </c>
      <c r="B150" s="31" t="s">
        <v>422</v>
      </c>
      <c r="C150" s="39" t="s">
        <v>423</v>
      </c>
      <c r="D150" s="39" t="s">
        <v>424</v>
      </c>
      <c r="E150" s="34" t="s">
        <v>148</v>
      </c>
      <c r="F150" s="38">
        <v>0</v>
      </c>
      <c r="G150" s="36">
        <v>27602</v>
      </c>
      <c r="H150" s="36">
        <v>0</v>
      </c>
      <c r="I150" s="29"/>
    </row>
    <row r="151" spans="1:9" x14ac:dyDescent="0.25">
      <c r="A151" s="30" t="s">
        <v>51</v>
      </c>
      <c r="B151" s="31" t="s">
        <v>425</v>
      </c>
      <c r="C151" s="32" t="s">
        <v>426</v>
      </c>
      <c r="D151" s="39" t="s">
        <v>427</v>
      </c>
      <c r="E151" s="55" t="s">
        <v>102</v>
      </c>
      <c r="F151" s="38">
        <v>0</v>
      </c>
      <c r="G151" s="36">
        <v>947482</v>
      </c>
      <c r="H151" s="36">
        <v>0</v>
      </c>
      <c r="I151" s="11"/>
    </row>
    <row r="152" spans="1:9" x14ac:dyDescent="0.25">
      <c r="A152" s="30" t="s">
        <v>51</v>
      </c>
      <c r="B152" s="31" t="s">
        <v>428</v>
      </c>
      <c r="C152" s="32" t="s">
        <v>429</v>
      </c>
      <c r="D152" s="39" t="s">
        <v>430</v>
      </c>
      <c r="E152" s="55" t="s">
        <v>148</v>
      </c>
      <c r="F152" s="38">
        <v>0</v>
      </c>
      <c r="G152" s="36">
        <v>482106</v>
      </c>
      <c r="H152" s="36">
        <v>0</v>
      </c>
      <c r="I152" s="11"/>
    </row>
    <row r="153" spans="1:9" x14ac:dyDescent="0.25">
      <c r="A153" s="30" t="s">
        <v>51</v>
      </c>
      <c r="B153" s="31" t="s">
        <v>431</v>
      </c>
      <c r="C153" s="32" t="s">
        <v>432</v>
      </c>
      <c r="D153" s="39" t="s">
        <v>433</v>
      </c>
      <c r="E153" s="56" t="s">
        <v>64</v>
      </c>
      <c r="F153" s="38">
        <v>0</v>
      </c>
      <c r="G153" s="36">
        <v>73439</v>
      </c>
      <c r="H153" s="36">
        <v>0</v>
      </c>
      <c r="I153" s="11"/>
    </row>
    <row r="154" spans="1:9" x14ac:dyDescent="0.25">
      <c r="A154" s="30" t="s">
        <v>51</v>
      </c>
      <c r="B154" s="31" t="s">
        <v>434</v>
      </c>
      <c r="C154" s="32" t="s">
        <v>435</v>
      </c>
      <c r="D154" s="39" t="s">
        <v>436</v>
      </c>
      <c r="E154" s="55" t="s">
        <v>57</v>
      </c>
      <c r="F154" s="38">
        <v>0</v>
      </c>
      <c r="G154" s="36">
        <v>146877</v>
      </c>
      <c r="H154" s="36">
        <v>0</v>
      </c>
      <c r="I154" s="11"/>
    </row>
    <row r="155" spans="1:9" x14ac:dyDescent="0.25">
      <c r="A155" s="30" t="s">
        <v>51</v>
      </c>
      <c r="B155" s="31" t="s">
        <v>437</v>
      </c>
      <c r="C155" s="32" t="s">
        <v>438</v>
      </c>
      <c r="D155" s="39" t="s">
        <v>439</v>
      </c>
      <c r="E155" s="55" t="s">
        <v>57</v>
      </c>
      <c r="F155" s="38">
        <v>0</v>
      </c>
      <c r="G155" s="36">
        <v>54554</v>
      </c>
      <c r="H155" s="36">
        <v>0</v>
      </c>
      <c r="I155" s="11"/>
    </row>
    <row r="156" spans="1:9" x14ac:dyDescent="0.25">
      <c r="A156" s="30" t="s">
        <v>51</v>
      </c>
      <c r="B156" s="31" t="s">
        <v>440</v>
      </c>
      <c r="C156" s="32" t="s">
        <v>438</v>
      </c>
      <c r="D156" s="39" t="s">
        <v>441</v>
      </c>
      <c r="E156" s="55" t="s">
        <v>57</v>
      </c>
      <c r="F156" s="38">
        <v>0</v>
      </c>
      <c r="G156" s="36">
        <v>37302</v>
      </c>
      <c r="H156" s="36">
        <v>0</v>
      </c>
      <c r="I156" s="11"/>
    </row>
    <row r="157" spans="1:9" x14ac:dyDescent="0.25">
      <c r="A157" s="30" t="s">
        <v>51</v>
      </c>
      <c r="B157" s="31" t="s">
        <v>442</v>
      </c>
      <c r="C157" s="32" t="s">
        <v>438</v>
      </c>
      <c r="D157" s="39" t="s">
        <v>443</v>
      </c>
      <c r="E157" s="55" t="s">
        <v>57</v>
      </c>
      <c r="F157" s="38">
        <v>0</v>
      </c>
      <c r="G157" s="36">
        <v>17507</v>
      </c>
      <c r="H157" s="36">
        <v>0</v>
      </c>
      <c r="I157" s="11"/>
    </row>
    <row r="158" spans="1:9" x14ac:dyDescent="0.25">
      <c r="A158" s="30" t="s">
        <v>51</v>
      </c>
      <c r="B158" s="31" t="s">
        <v>444</v>
      </c>
      <c r="C158" s="32" t="s">
        <v>445</v>
      </c>
      <c r="D158" s="39" t="s">
        <v>446</v>
      </c>
      <c r="E158" s="56" t="s">
        <v>64</v>
      </c>
      <c r="F158" s="38">
        <v>0</v>
      </c>
      <c r="G158" s="36">
        <v>140982</v>
      </c>
      <c r="H158" s="36">
        <v>0</v>
      </c>
      <c r="I158" s="11"/>
    </row>
    <row r="159" spans="1:9" x14ac:dyDescent="0.25">
      <c r="A159" s="30" t="s">
        <v>51</v>
      </c>
      <c r="B159" s="31" t="s">
        <v>447</v>
      </c>
      <c r="C159" s="32" t="s">
        <v>448</v>
      </c>
      <c r="D159" s="39" t="s">
        <v>449</v>
      </c>
      <c r="E159" s="56" t="s">
        <v>64</v>
      </c>
      <c r="F159" s="38">
        <v>0</v>
      </c>
      <c r="G159" s="36">
        <v>1670130</v>
      </c>
      <c r="H159" s="36">
        <v>0</v>
      </c>
      <c r="I159" s="11"/>
    </row>
    <row r="160" spans="1:9" x14ac:dyDescent="0.25">
      <c r="A160" s="30" t="s">
        <v>51</v>
      </c>
      <c r="B160" s="31" t="s">
        <v>450</v>
      </c>
      <c r="C160" s="32" t="s">
        <v>451</v>
      </c>
      <c r="D160" s="39" t="s">
        <v>452</v>
      </c>
      <c r="E160" s="56" t="s">
        <v>64</v>
      </c>
      <c r="F160" s="38">
        <v>0</v>
      </c>
      <c r="G160" s="36">
        <v>16792521</v>
      </c>
      <c r="H160" s="36">
        <v>0</v>
      </c>
      <c r="I160" s="11"/>
    </row>
    <row r="161" spans="1:9" x14ac:dyDescent="0.25">
      <c r="A161" s="30" t="s">
        <v>51</v>
      </c>
      <c r="B161" s="31" t="s">
        <v>453</v>
      </c>
      <c r="C161" s="32" t="s">
        <v>451</v>
      </c>
      <c r="D161" s="39" t="s">
        <v>454</v>
      </c>
      <c r="E161" s="56" t="s">
        <v>64</v>
      </c>
      <c r="F161" s="38">
        <v>0</v>
      </c>
      <c r="G161" s="36">
        <v>29295747</v>
      </c>
      <c r="H161" s="36">
        <v>0</v>
      </c>
      <c r="I161" s="11"/>
    </row>
    <row r="162" spans="1:9" x14ac:dyDescent="0.25">
      <c r="A162" s="30" t="s">
        <v>51</v>
      </c>
      <c r="B162" s="31" t="s">
        <v>455</v>
      </c>
      <c r="C162" s="32" t="s">
        <v>456</v>
      </c>
      <c r="D162" s="39" t="s">
        <v>457</v>
      </c>
      <c r="E162" s="55" t="s">
        <v>148</v>
      </c>
      <c r="F162" s="38">
        <v>0</v>
      </c>
      <c r="G162" s="36">
        <v>3518229</v>
      </c>
      <c r="H162" s="36">
        <v>0</v>
      </c>
      <c r="I162" s="11"/>
    </row>
    <row r="163" spans="1:9" x14ac:dyDescent="0.25">
      <c r="A163" s="30" t="s">
        <v>51</v>
      </c>
      <c r="B163" s="31" t="s">
        <v>458</v>
      </c>
      <c r="C163" s="32" t="s">
        <v>459</v>
      </c>
      <c r="D163" s="39" t="s">
        <v>460</v>
      </c>
      <c r="E163" s="55" t="s">
        <v>148</v>
      </c>
      <c r="F163" s="38">
        <v>0</v>
      </c>
      <c r="G163" s="36">
        <v>392396</v>
      </c>
      <c r="H163" s="36">
        <v>0</v>
      </c>
      <c r="I163" s="11"/>
    </row>
    <row r="164" spans="1:9" x14ac:dyDescent="0.25">
      <c r="A164" s="30" t="s">
        <v>51</v>
      </c>
      <c r="B164" s="31" t="s">
        <v>461</v>
      </c>
      <c r="C164" s="32" t="s">
        <v>459</v>
      </c>
      <c r="D164" s="39" t="s">
        <v>462</v>
      </c>
      <c r="E164" s="55" t="s">
        <v>148</v>
      </c>
      <c r="F164" s="38">
        <v>0</v>
      </c>
      <c r="G164" s="36">
        <v>305777</v>
      </c>
      <c r="H164" s="36">
        <v>0</v>
      </c>
      <c r="I164" s="11"/>
    </row>
    <row r="165" spans="1:9" x14ac:dyDescent="0.25">
      <c r="A165" s="30" t="s">
        <v>51</v>
      </c>
      <c r="B165" s="31" t="s">
        <v>463</v>
      </c>
      <c r="C165" s="32" t="s">
        <v>464</v>
      </c>
      <c r="D165" s="39" t="s">
        <v>465</v>
      </c>
      <c r="E165" s="55" t="s">
        <v>148</v>
      </c>
      <c r="F165" s="38">
        <v>0</v>
      </c>
      <c r="G165" s="36">
        <v>224762</v>
      </c>
      <c r="H165" s="36">
        <v>0</v>
      </c>
      <c r="I165" s="11"/>
    </row>
    <row r="166" spans="1:9" x14ac:dyDescent="0.25">
      <c r="A166" s="30" t="s">
        <v>51</v>
      </c>
      <c r="B166" s="31" t="s">
        <v>466</v>
      </c>
      <c r="C166" s="32" t="s">
        <v>467</v>
      </c>
      <c r="D166" s="39" t="s">
        <v>468</v>
      </c>
      <c r="E166" s="55" t="s">
        <v>148</v>
      </c>
      <c r="F166" s="38">
        <v>0</v>
      </c>
      <c r="G166" s="36">
        <v>2155594</v>
      </c>
      <c r="H166" s="36">
        <v>0</v>
      </c>
      <c r="I166" s="11"/>
    </row>
    <row r="167" spans="1:9" x14ac:dyDescent="0.25">
      <c r="A167" s="30" t="s">
        <v>51</v>
      </c>
      <c r="B167" s="31" t="s">
        <v>469</v>
      </c>
      <c r="C167" s="32" t="s">
        <v>467</v>
      </c>
      <c r="D167" s="39" t="s">
        <v>470</v>
      </c>
      <c r="E167" s="55" t="s">
        <v>148</v>
      </c>
      <c r="F167" s="38">
        <v>0</v>
      </c>
      <c r="G167" s="36">
        <v>3053086</v>
      </c>
      <c r="H167" s="36">
        <v>0</v>
      </c>
      <c r="I167" s="11"/>
    </row>
    <row r="168" spans="1:9" x14ac:dyDescent="0.25">
      <c r="A168" s="30" t="s">
        <v>51</v>
      </c>
      <c r="B168" s="31" t="s">
        <v>471</v>
      </c>
      <c r="C168" s="32" t="s">
        <v>467</v>
      </c>
      <c r="D168" s="39" t="s">
        <v>472</v>
      </c>
      <c r="E168" s="55" t="s">
        <v>148</v>
      </c>
      <c r="F168" s="38">
        <v>0</v>
      </c>
      <c r="G168" s="36">
        <v>4400069</v>
      </c>
      <c r="H168" s="36">
        <v>0</v>
      </c>
      <c r="I168" s="11"/>
    </row>
    <row r="169" spans="1:9" x14ac:dyDescent="0.25">
      <c r="A169" s="30" t="s">
        <v>51</v>
      </c>
      <c r="B169" s="31" t="s">
        <v>473</v>
      </c>
      <c r="C169" s="32" t="s">
        <v>474</v>
      </c>
      <c r="D169" s="39" t="s">
        <v>475</v>
      </c>
      <c r="E169" s="55" t="s">
        <v>148</v>
      </c>
      <c r="F169" s="38">
        <v>0</v>
      </c>
      <c r="G169" s="36">
        <v>1064774</v>
      </c>
      <c r="H169" s="36">
        <v>0</v>
      </c>
      <c r="I169" s="11"/>
    </row>
    <row r="170" spans="1:9" ht="30" x14ac:dyDescent="0.25">
      <c r="A170" s="30" t="s">
        <v>51</v>
      </c>
      <c r="B170" s="31" t="s">
        <v>476</v>
      </c>
      <c r="C170" s="32" t="s">
        <v>474</v>
      </c>
      <c r="D170" s="39" t="s">
        <v>477</v>
      </c>
      <c r="E170" s="55" t="s">
        <v>148</v>
      </c>
      <c r="F170" s="38">
        <v>0</v>
      </c>
      <c r="G170" s="36">
        <v>891650</v>
      </c>
      <c r="H170" s="36">
        <v>0</v>
      </c>
      <c r="I170" s="11"/>
    </row>
    <row r="171" spans="1:9" x14ac:dyDescent="0.25">
      <c r="A171" s="30" t="s">
        <v>51</v>
      </c>
      <c r="B171" s="31" t="s">
        <v>478</v>
      </c>
      <c r="C171" s="32" t="s">
        <v>479</v>
      </c>
      <c r="D171" s="39" t="s">
        <v>480</v>
      </c>
      <c r="E171" s="55" t="s">
        <v>189</v>
      </c>
      <c r="F171" s="38">
        <v>0</v>
      </c>
      <c r="G171" s="36">
        <v>43034</v>
      </c>
      <c r="H171" s="36">
        <v>0</v>
      </c>
      <c r="I171" s="11"/>
    </row>
    <row r="172" spans="1:9" ht="30" x14ac:dyDescent="0.25">
      <c r="A172" s="30" t="s">
        <v>51</v>
      </c>
      <c r="B172" s="31" t="s">
        <v>481</v>
      </c>
      <c r="C172" s="32" t="s">
        <v>482</v>
      </c>
      <c r="D172" s="39" t="s">
        <v>483</v>
      </c>
      <c r="E172" s="56" t="s">
        <v>64</v>
      </c>
      <c r="F172" s="38">
        <v>5</v>
      </c>
      <c r="G172" s="36">
        <v>267653080</v>
      </c>
      <c r="H172" s="36">
        <v>1338265400</v>
      </c>
      <c r="I172" s="11"/>
    </row>
    <row r="173" spans="1:9" ht="30" x14ac:dyDescent="0.25">
      <c r="A173" s="30" t="s">
        <v>51</v>
      </c>
      <c r="B173" s="31" t="s">
        <v>484</v>
      </c>
      <c r="C173" s="32" t="s">
        <v>485</v>
      </c>
      <c r="D173" s="39" t="s">
        <v>486</v>
      </c>
      <c r="E173" s="56" t="s">
        <v>64</v>
      </c>
      <c r="F173" s="38">
        <v>5</v>
      </c>
      <c r="G173" s="36">
        <v>401479620</v>
      </c>
      <c r="H173" s="36">
        <v>2007398100</v>
      </c>
      <c r="I173" s="11"/>
    </row>
    <row r="174" spans="1:9" x14ac:dyDescent="0.25">
      <c r="A174" s="22" t="s">
        <v>13</v>
      </c>
      <c r="B174" s="23" t="s">
        <v>487</v>
      </c>
      <c r="C174" s="23"/>
      <c r="D174" s="23"/>
      <c r="E174" s="24"/>
      <c r="F174" s="51"/>
      <c r="G174" s="23"/>
      <c r="H174" s="26"/>
      <c r="I174" s="11"/>
    </row>
    <row r="175" spans="1:9" s="7" customFormat="1" x14ac:dyDescent="0.25">
      <c r="A175" s="24" t="s">
        <v>13</v>
      </c>
      <c r="B175" s="27" t="s">
        <v>488</v>
      </c>
      <c r="C175" s="27"/>
      <c r="D175" s="27"/>
      <c r="E175" s="24"/>
      <c r="F175" s="51"/>
      <c r="G175" s="51"/>
      <c r="H175" s="26"/>
      <c r="I175" s="29"/>
    </row>
    <row r="176" spans="1:9" x14ac:dyDescent="0.25">
      <c r="A176" s="56" t="s">
        <v>13</v>
      </c>
      <c r="B176" s="56" t="s">
        <v>489</v>
      </c>
      <c r="C176" s="62" t="s">
        <v>490</v>
      </c>
      <c r="D176" s="39" t="s">
        <v>491</v>
      </c>
      <c r="E176" s="56" t="s">
        <v>492</v>
      </c>
      <c r="F176" s="38">
        <v>0</v>
      </c>
      <c r="G176" s="36">
        <v>10235</v>
      </c>
      <c r="H176" s="36">
        <v>0</v>
      </c>
      <c r="I176" s="11"/>
    </row>
    <row r="177" spans="1:9" x14ac:dyDescent="0.25">
      <c r="A177" s="56" t="s">
        <v>13</v>
      </c>
      <c r="B177" s="56" t="s">
        <v>493</v>
      </c>
      <c r="C177" s="67" t="s">
        <v>494</v>
      </c>
      <c r="D177" s="39" t="s">
        <v>495</v>
      </c>
      <c r="E177" s="56" t="s">
        <v>492</v>
      </c>
      <c r="F177" s="38">
        <v>0</v>
      </c>
      <c r="G177" s="36">
        <v>86823</v>
      </c>
      <c r="H177" s="36">
        <v>0</v>
      </c>
      <c r="I177" s="11"/>
    </row>
    <row r="178" spans="1:9" x14ac:dyDescent="0.25">
      <c r="A178" s="56" t="s">
        <v>13</v>
      </c>
      <c r="B178" s="56" t="s">
        <v>496</v>
      </c>
      <c r="C178" s="67" t="s">
        <v>494</v>
      </c>
      <c r="D178" s="39" t="s">
        <v>497</v>
      </c>
      <c r="E178" s="56" t="s">
        <v>492</v>
      </c>
      <c r="F178" s="38">
        <v>0</v>
      </c>
      <c r="G178" s="36">
        <v>137164</v>
      </c>
      <c r="H178" s="36">
        <v>0</v>
      </c>
      <c r="I178" s="11"/>
    </row>
    <row r="179" spans="1:9" x14ac:dyDescent="0.25">
      <c r="A179" s="56" t="s">
        <v>13</v>
      </c>
      <c r="B179" s="56" t="s">
        <v>498</v>
      </c>
      <c r="C179" s="67" t="s">
        <v>494</v>
      </c>
      <c r="D179" s="39" t="s">
        <v>499</v>
      </c>
      <c r="E179" s="56" t="s">
        <v>492</v>
      </c>
      <c r="F179" s="38">
        <v>0</v>
      </c>
      <c r="G179" s="36">
        <v>192725</v>
      </c>
      <c r="H179" s="36">
        <v>0</v>
      </c>
      <c r="I179" s="11"/>
    </row>
    <row r="180" spans="1:9" x14ac:dyDescent="0.25">
      <c r="A180" s="56" t="s">
        <v>13</v>
      </c>
      <c r="B180" s="56" t="s">
        <v>500</v>
      </c>
      <c r="C180" s="67" t="s">
        <v>494</v>
      </c>
      <c r="D180" s="39" t="s">
        <v>501</v>
      </c>
      <c r="E180" s="56" t="s">
        <v>492</v>
      </c>
      <c r="F180" s="38">
        <v>0</v>
      </c>
      <c r="G180" s="36">
        <v>230928</v>
      </c>
      <c r="H180" s="36">
        <v>0</v>
      </c>
      <c r="I180" s="11"/>
    </row>
    <row r="181" spans="1:9" x14ac:dyDescent="0.25">
      <c r="A181" s="56" t="s">
        <v>13</v>
      </c>
      <c r="B181" s="56" t="s">
        <v>502</v>
      </c>
      <c r="C181" s="67" t="s">
        <v>494</v>
      </c>
      <c r="D181" s="39" t="s">
        <v>503</v>
      </c>
      <c r="E181" s="56" t="s">
        <v>492</v>
      </c>
      <c r="F181" s="38">
        <v>0</v>
      </c>
      <c r="G181" s="36">
        <v>381977</v>
      </c>
      <c r="H181" s="36">
        <v>0</v>
      </c>
      <c r="I181" s="11"/>
    </row>
    <row r="182" spans="1:9" x14ac:dyDescent="0.25">
      <c r="A182" s="56" t="s">
        <v>13</v>
      </c>
      <c r="B182" s="56" t="s">
        <v>504</v>
      </c>
      <c r="C182" s="67" t="s">
        <v>494</v>
      </c>
      <c r="D182" s="39" t="s">
        <v>505</v>
      </c>
      <c r="E182" s="56" t="s">
        <v>492</v>
      </c>
      <c r="F182" s="38">
        <v>0</v>
      </c>
      <c r="G182" s="36">
        <v>449673</v>
      </c>
      <c r="H182" s="36">
        <v>0</v>
      </c>
      <c r="I182" s="11"/>
    </row>
    <row r="183" spans="1:9" x14ac:dyDescent="0.25">
      <c r="A183" s="56" t="s">
        <v>13</v>
      </c>
      <c r="B183" s="56" t="s">
        <v>506</v>
      </c>
      <c r="C183" s="67" t="s">
        <v>494</v>
      </c>
      <c r="D183" s="39" t="s">
        <v>507</v>
      </c>
      <c r="E183" s="56" t="s">
        <v>492</v>
      </c>
      <c r="F183" s="38">
        <v>0</v>
      </c>
      <c r="G183" s="36">
        <v>1007030</v>
      </c>
      <c r="H183" s="36">
        <v>0</v>
      </c>
      <c r="I183" s="11"/>
    </row>
    <row r="184" spans="1:9" x14ac:dyDescent="0.25">
      <c r="A184" s="56" t="s">
        <v>13</v>
      </c>
      <c r="B184" s="56" t="s">
        <v>508</v>
      </c>
      <c r="C184" s="67" t="s">
        <v>494</v>
      </c>
      <c r="D184" s="39" t="s">
        <v>509</v>
      </c>
      <c r="E184" s="56" t="s">
        <v>492</v>
      </c>
      <c r="F184" s="38">
        <v>0</v>
      </c>
      <c r="G184" s="36">
        <v>1041755</v>
      </c>
      <c r="H184" s="36">
        <v>0</v>
      </c>
      <c r="I184" s="11"/>
    </row>
    <row r="185" spans="1:9" x14ac:dyDescent="0.25">
      <c r="A185" s="56" t="s">
        <v>13</v>
      </c>
      <c r="B185" s="56" t="s">
        <v>510</v>
      </c>
      <c r="C185" s="67" t="s">
        <v>494</v>
      </c>
      <c r="D185" s="39" t="s">
        <v>511</v>
      </c>
      <c r="E185" s="56" t="s">
        <v>492</v>
      </c>
      <c r="F185" s="38">
        <v>0</v>
      </c>
      <c r="G185" s="36">
        <v>1232743</v>
      </c>
      <c r="H185" s="36">
        <v>0</v>
      </c>
      <c r="I185" s="11"/>
    </row>
    <row r="186" spans="1:9" x14ac:dyDescent="0.25">
      <c r="A186" s="56" t="s">
        <v>13</v>
      </c>
      <c r="B186" s="56" t="s">
        <v>512</v>
      </c>
      <c r="C186" s="67" t="s">
        <v>494</v>
      </c>
      <c r="D186" s="39" t="s">
        <v>513</v>
      </c>
      <c r="E186" s="56" t="s">
        <v>492</v>
      </c>
      <c r="F186" s="38">
        <v>0</v>
      </c>
      <c r="G186" s="36">
        <v>78132</v>
      </c>
      <c r="H186" s="36">
        <v>0</v>
      </c>
      <c r="I186" s="11"/>
    </row>
    <row r="187" spans="1:9" x14ac:dyDescent="0.25">
      <c r="A187" s="56" t="s">
        <v>13</v>
      </c>
      <c r="B187" s="56" t="s">
        <v>514</v>
      </c>
      <c r="C187" s="67" t="s">
        <v>515</v>
      </c>
      <c r="D187" s="39" t="s">
        <v>516</v>
      </c>
      <c r="E187" s="56" t="s">
        <v>492</v>
      </c>
      <c r="F187" s="38">
        <v>0</v>
      </c>
      <c r="G187" s="36">
        <v>756355</v>
      </c>
      <c r="H187" s="36">
        <v>0</v>
      </c>
      <c r="I187" s="11"/>
    </row>
    <row r="188" spans="1:9" x14ac:dyDescent="0.25">
      <c r="A188" s="56" t="s">
        <v>13</v>
      </c>
      <c r="B188" s="56" t="s">
        <v>517</v>
      </c>
      <c r="C188" s="67" t="s">
        <v>515</v>
      </c>
      <c r="D188" s="39" t="s">
        <v>518</v>
      </c>
      <c r="E188" s="56" t="s">
        <v>492</v>
      </c>
      <c r="F188" s="38">
        <v>0</v>
      </c>
      <c r="G188" s="36">
        <v>1134532</v>
      </c>
      <c r="H188" s="36">
        <v>0</v>
      </c>
      <c r="I188" s="11"/>
    </row>
    <row r="189" spans="1:9" x14ac:dyDescent="0.25">
      <c r="A189" s="56" t="s">
        <v>13</v>
      </c>
      <c r="B189" s="56" t="s">
        <v>519</v>
      </c>
      <c r="C189" s="67" t="s">
        <v>515</v>
      </c>
      <c r="D189" s="39" t="s">
        <v>520</v>
      </c>
      <c r="E189" s="56" t="s">
        <v>492</v>
      </c>
      <c r="F189" s="38">
        <v>0</v>
      </c>
      <c r="G189" s="36">
        <v>4429111</v>
      </c>
      <c r="H189" s="36">
        <v>0</v>
      </c>
      <c r="I189" s="11"/>
    </row>
    <row r="190" spans="1:9" x14ac:dyDescent="0.25">
      <c r="A190" s="56" t="s">
        <v>13</v>
      </c>
      <c r="B190" s="56" t="s">
        <v>521</v>
      </c>
      <c r="C190" s="67" t="s">
        <v>515</v>
      </c>
      <c r="D190" s="39" t="s">
        <v>522</v>
      </c>
      <c r="E190" s="56" t="s">
        <v>492</v>
      </c>
      <c r="F190" s="38">
        <v>0</v>
      </c>
      <c r="G190" s="36">
        <v>7815668</v>
      </c>
      <c r="H190" s="36">
        <v>0</v>
      </c>
      <c r="I190" s="11"/>
    </row>
    <row r="191" spans="1:9" x14ac:dyDescent="0.25">
      <c r="A191" s="56" t="s">
        <v>13</v>
      </c>
      <c r="B191" s="56" t="s">
        <v>523</v>
      </c>
      <c r="C191" s="67" t="s">
        <v>515</v>
      </c>
      <c r="D191" s="39" t="s">
        <v>524</v>
      </c>
      <c r="E191" s="56" t="s">
        <v>492</v>
      </c>
      <c r="F191" s="38">
        <v>0</v>
      </c>
      <c r="G191" s="36">
        <v>8824141</v>
      </c>
      <c r="H191" s="36">
        <v>0</v>
      </c>
      <c r="I191" s="11"/>
    </row>
    <row r="192" spans="1:9" x14ac:dyDescent="0.25">
      <c r="A192" s="56" t="s">
        <v>13</v>
      </c>
      <c r="B192" s="56" t="s">
        <v>525</v>
      </c>
      <c r="C192" s="67" t="s">
        <v>526</v>
      </c>
      <c r="D192" s="39" t="s">
        <v>527</v>
      </c>
      <c r="E192" s="56" t="s">
        <v>64</v>
      </c>
      <c r="F192" s="38">
        <v>0</v>
      </c>
      <c r="G192" s="36">
        <v>1983775</v>
      </c>
      <c r="H192" s="36">
        <v>0</v>
      </c>
      <c r="I192" s="11"/>
    </row>
    <row r="193" spans="1:9" x14ac:dyDescent="0.25">
      <c r="A193" s="24" t="s">
        <v>13</v>
      </c>
      <c r="B193" s="27" t="s">
        <v>528</v>
      </c>
      <c r="C193" s="27"/>
      <c r="D193" s="27"/>
      <c r="E193" s="24"/>
      <c r="F193" s="51"/>
      <c r="G193" s="51"/>
      <c r="H193" s="26"/>
      <c r="I193" s="11"/>
    </row>
    <row r="194" spans="1:9" x14ac:dyDescent="0.25">
      <c r="A194" s="56" t="s">
        <v>13</v>
      </c>
      <c r="B194" s="56" t="s">
        <v>529</v>
      </c>
      <c r="C194" s="62" t="s">
        <v>530</v>
      </c>
      <c r="D194" s="39" t="s">
        <v>531</v>
      </c>
      <c r="E194" s="56" t="s">
        <v>64</v>
      </c>
      <c r="F194" s="38">
        <v>0</v>
      </c>
      <c r="G194" s="36">
        <v>16092296.999985719</v>
      </c>
      <c r="H194" s="36">
        <v>0</v>
      </c>
      <c r="I194" s="11"/>
    </row>
    <row r="195" spans="1:9" x14ac:dyDescent="0.25">
      <c r="A195" s="56" t="s">
        <v>13</v>
      </c>
      <c r="B195" s="56" t="s">
        <v>532</v>
      </c>
      <c r="C195" s="62" t="s">
        <v>533</v>
      </c>
      <c r="D195" s="39" t="s">
        <v>534</v>
      </c>
      <c r="E195" s="56" t="s">
        <v>64</v>
      </c>
      <c r="F195" s="38">
        <v>41</v>
      </c>
      <c r="G195" s="36">
        <v>12275310.999985719</v>
      </c>
      <c r="H195" s="36">
        <v>503287750.9994145</v>
      </c>
      <c r="I195" s="11"/>
    </row>
    <row r="196" spans="1:9" x14ac:dyDescent="0.25">
      <c r="A196" s="56" t="s">
        <v>13</v>
      </c>
      <c r="B196" s="56" t="s">
        <v>535</v>
      </c>
      <c r="C196" s="62" t="s">
        <v>536</v>
      </c>
      <c r="D196" s="39" t="s">
        <v>537</v>
      </c>
      <c r="E196" s="56" t="s">
        <v>64</v>
      </c>
      <c r="F196" s="38">
        <v>41</v>
      </c>
      <c r="G196" s="36">
        <v>6068599.9996856553</v>
      </c>
      <c r="H196" s="36">
        <v>248812599.98711187</v>
      </c>
      <c r="I196" s="11"/>
    </row>
    <row r="197" spans="1:9" x14ac:dyDescent="0.25">
      <c r="A197" s="24" t="s">
        <v>13</v>
      </c>
      <c r="B197" s="27" t="s">
        <v>538</v>
      </c>
      <c r="C197" s="27"/>
      <c r="D197" s="27"/>
      <c r="E197" s="24"/>
      <c r="F197" s="51"/>
      <c r="G197" s="51"/>
      <c r="H197" s="26"/>
      <c r="I197" s="11"/>
    </row>
    <row r="198" spans="1:9" ht="30" x14ac:dyDescent="0.25">
      <c r="A198" s="56" t="s">
        <v>13</v>
      </c>
      <c r="B198" s="56" t="s">
        <v>539</v>
      </c>
      <c r="C198" s="67" t="s">
        <v>540</v>
      </c>
      <c r="D198" s="39" t="s">
        <v>541</v>
      </c>
      <c r="E198" s="56" t="s">
        <v>492</v>
      </c>
      <c r="F198" s="38">
        <v>246</v>
      </c>
      <c r="G198" s="36">
        <v>27751.000385791169</v>
      </c>
      <c r="H198" s="36">
        <v>6826746.0949046277</v>
      </c>
      <c r="I198" s="11"/>
    </row>
    <row r="199" spans="1:9" ht="30" x14ac:dyDescent="0.25">
      <c r="A199" s="56" t="s">
        <v>13</v>
      </c>
      <c r="B199" s="56" t="s">
        <v>542</v>
      </c>
      <c r="C199" s="67" t="s">
        <v>540</v>
      </c>
      <c r="D199" s="39" t="s">
        <v>543</v>
      </c>
      <c r="E199" s="56" t="s">
        <v>492</v>
      </c>
      <c r="F199" s="38">
        <v>1179.5999999999999</v>
      </c>
      <c r="G199" s="36">
        <v>31239.000009014315</v>
      </c>
      <c r="H199" s="36">
        <v>36849524.410633281</v>
      </c>
      <c r="I199" s="11"/>
    </row>
    <row r="200" spans="1:9" ht="30" x14ac:dyDescent="0.25">
      <c r="A200" s="56" t="s">
        <v>13</v>
      </c>
      <c r="B200" s="56" t="s">
        <v>544</v>
      </c>
      <c r="C200" s="67" t="s">
        <v>540</v>
      </c>
      <c r="D200" s="39" t="s">
        <v>545</v>
      </c>
      <c r="E200" s="56" t="s">
        <v>492</v>
      </c>
      <c r="F200" s="38">
        <v>2391.2999999999997</v>
      </c>
      <c r="G200" s="36">
        <v>79900.999838665448</v>
      </c>
      <c r="H200" s="36">
        <v>191067260.91420066</v>
      </c>
      <c r="I200" s="11"/>
    </row>
    <row r="201" spans="1:9" x14ac:dyDescent="0.25">
      <c r="A201" s="24" t="s">
        <v>13</v>
      </c>
      <c r="B201" s="27" t="s">
        <v>546</v>
      </c>
      <c r="C201" s="27"/>
      <c r="D201" s="27"/>
      <c r="E201" s="24"/>
      <c r="F201" s="51"/>
      <c r="G201" s="51"/>
      <c r="H201" s="26"/>
      <c r="I201" s="11"/>
    </row>
    <row r="202" spans="1:9" s="7" customFormat="1" ht="30" x14ac:dyDescent="0.25">
      <c r="A202" s="56" t="s">
        <v>13</v>
      </c>
      <c r="B202" s="56" t="s">
        <v>547</v>
      </c>
      <c r="C202" s="62" t="s">
        <v>548</v>
      </c>
      <c r="D202" s="39" t="s">
        <v>549</v>
      </c>
      <c r="E202" s="56" t="s">
        <v>492</v>
      </c>
      <c r="F202" s="38">
        <v>0</v>
      </c>
      <c r="G202" s="36">
        <v>39594</v>
      </c>
      <c r="H202" s="36">
        <v>0</v>
      </c>
      <c r="I202" s="29"/>
    </row>
    <row r="203" spans="1:9" s="7" customFormat="1" ht="30" x14ac:dyDescent="0.25">
      <c r="A203" s="56" t="s">
        <v>13</v>
      </c>
      <c r="B203" s="56" t="s">
        <v>550</v>
      </c>
      <c r="C203" s="62" t="s">
        <v>548</v>
      </c>
      <c r="D203" s="39" t="s">
        <v>551</v>
      </c>
      <c r="E203" s="56" t="s">
        <v>492</v>
      </c>
      <c r="F203" s="38">
        <v>0</v>
      </c>
      <c r="G203" s="36">
        <v>55848</v>
      </c>
      <c r="H203" s="36">
        <v>0</v>
      </c>
      <c r="I203" s="29"/>
    </row>
    <row r="204" spans="1:9" s="7" customFormat="1" ht="30" x14ac:dyDescent="0.25">
      <c r="A204" s="56" t="s">
        <v>13</v>
      </c>
      <c r="B204" s="56" t="s">
        <v>552</v>
      </c>
      <c r="C204" s="62" t="s">
        <v>548</v>
      </c>
      <c r="D204" s="39" t="s">
        <v>553</v>
      </c>
      <c r="E204" s="56" t="s">
        <v>492</v>
      </c>
      <c r="F204" s="38">
        <v>0</v>
      </c>
      <c r="G204" s="36">
        <v>71664</v>
      </c>
      <c r="H204" s="36">
        <v>0</v>
      </c>
      <c r="I204" s="29"/>
    </row>
    <row r="205" spans="1:9" x14ac:dyDescent="0.25">
      <c r="A205" s="24" t="s">
        <v>13</v>
      </c>
      <c r="B205" s="27" t="s">
        <v>554</v>
      </c>
      <c r="C205" s="27"/>
      <c r="D205" s="27"/>
      <c r="E205" s="24"/>
      <c r="F205" s="51"/>
      <c r="G205" s="51"/>
      <c r="H205" s="26"/>
      <c r="I205" s="11"/>
    </row>
    <row r="206" spans="1:9" s="7" customFormat="1" x14ac:dyDescent="0.25">
      <c r="A206" s="56" t="s">
        <v>13</v>
      </c>
      <c r="B206" s="56" t="s">
        <v>32</v>
      </c>
      <c r="C206" s="62" t="s">
        <v>548</v>
      </c>
      <c r="D206" s="39" t="s">
        <v>555</v>
      </c>
      <c r="E206" s="56" t="s">
        <v>492</v>
      </c>
      <c r="F206" s="38">
        <v>0</v>
      </c>
      <c r="G206" s="36">
        <v>168078</v>
      </c>
      <c r="H206" s="36">
        <v>0</v>
      </c>
      <c r="I206" s="29"/>
    </row>
    <row r="207" spans="1:9" x14ac:dyDescent="0.25">
      <c r="A207" s="24" t="s">
        <v>13</v>
      </c>
      <c r="B207" s="27" t="s">
        <v>556</v>
      </c>
      <c r="C207" s="27"/>
      <c r="D207" s="27"/>
      <c r="E207" s="24"/>
      <c r="F207" s="51"/>
      <c r="G207" s="51"/>
      <c r="H207" s="26"/>
      <c r="I207" s="11"/>
    </row>
    <row r="208" spans="1:9" s="7" customFormat="1" x14ac:dyDescent="0.25">
      <c r="A208" s="56" t="s">
        <v>13</v>
      </c>
      <c r="B208" s="56" t="s">
        <v>557</v>
      </c>
      <c r="C208" s="62" t="s">
        <v>548</v>
      </c>
      <c r="D208" s="39" t="s">
        <v>558</v>
      </c>
      <c r="E208" s="56" t="s">
        <v>492</v>
      </c>
      <c r="F208" s="38">
        <v>4638.7</v>
      </c>
      <c r="G208" s="36">
        <v>33000.000989065411</v>
      </c>
      <c r="H208" s="36">
        <v>153077104.58797771</v>
      </c>
      <c r="I208" s="29"/>
    </row>
    <row r="209" spans="1:9" s="7" customFormat="1" x14ac:dyDescent="0.25">
      <c r="A209" s="56" t="s">
        <v>13</v>
      </c>
      <c r="B209" s="56" t="s">
        <v>559</v>
      </c>
      <c r="C209" s="62" t="s">
        <v>548</v>
      </c>
      <c r="D209" s="39" t="s">
        <v>560</v>
      </c>
      <c r="E209" s="56" t="s">
        <v>492</v>
      </c>
      <c r="F209" s="38">
        <v>0</v>
      </c>
      <c r="G209" s="36">
        <v>59947</v>
      </c>
      <c r="H209" s="36">
        <v>0</v>
      </c>
      <c r="I209" s="29"/>
    </row>
    <row r="210" spans="1:9" x14ac:dyDescent="0.25">
      <c r="A210" s="24" t="s">
        <v>13</v>
      </c>
      <c r="B210" s="27" t="s">
        <v>561</v>
      </c>
      <c r="C210" s="27"/>
      <c r="D210" s="27"/>
      <c r="E210" s="24"/>
      <c r="F210" s="51"/>
      <c r="G210" s="51"/>
      <c r="H210" s="26"/>
      <c r="I210" s="11"/>
    </row>
    <row r="211" spans="1:9" s="7" customFormat="1" x14ac:dyDescent="0.25">
      <c r="A211" s="56" t="s">
        <v>13</v>
      </c>
      <c r="B211" s="56" t="s">
        <v>562</v>
      </c>
      <c r="C211" s="62" t="s">
        <v>563</v>
      </c>
      <c r="D211" s="39" t="s">
        <v>564</v>
      </c>
      <c r="E211" s="56" t="s">
        <v>64</v>
      </c>
      <c r="F211" s="38">
        <v>41</v>
      </c>
      <c r="G211" s="36">
        <v>361570</v>
      </c>
      <c r="H211" s="36">
        <v>14824370</v>
      </c>
      <c r="I211" s="29"/>
    </row>
    <row r="212" spans="1:9" s="7" customFormat="1" x14ac:dyDescent="0.25">
      <c r="A212" s="56" t="s">
        <v>13</v>
      </c>
      <c r="B212" s="56" t="s">
        <v>565</v>
      </c>
      <c r="C212" s="62" t="s">
        <v>563</v>
      </c>
      <c r="D212" s="39" t="s">
        <v>566</v>
      </c>
      <c r="E212" s="56" t="s">
        <v>64</v>
      </c>
      <c r="F212" s="38">
        <v>41</v>
      </c>
      <c r="G212" s="36">
        <v>398933</v>
      </c>
      <c r="H212" s="36">
        <v>16356253</v>
      </c>
      <c r="I212" s="29"/>
    </row>
    <row r="213" spans="1:9" s="7" customFormat="1" x14ac:dyDescent="0.25">
      <c r="A213" s="56" t="s">
        <v>13</v>
      </c>
      <c r="B213" s="56" t="s">
        <v>567</v>
      </c>
      <c r="C213" s="62" t="s">
        <v>563</v>
      </c>
      <c r="D213" s="39" t="s">
        <v>568</v>
      </c>
      <c r="E213" s="56" t="s">
        <v>64</v>
      </c>
      <c r="F213" s="38">
        <v>0</v>
      </c>
      <c r="G213" s="36">
        <v>15154706</v>
      </c>
      <c r="H213" s="36">
        <v>0</v>
      </c>
      <c r="I213" s="29"/>
    </row>
    <row r="214" spans="1:9" s="7" customFormat="1" ht="30" x14ac:dyDescent="0.25">
      <c r="A214" s="56" t="s">
        <v>13</v>
      </c>
      <c r="B214" s="56" t="s">
        <v>569</v>
      </c>
      <c r="C214" s="62" t="s">
        <v>563</v>
      </c>
      <c r="D214" s="39" t="s">
        <v>570</v>
      </c>
      <c r="E214" s="56" t="s">
        <v>64</v>
      </c>
      <c r="F214" s="38">
        <v>42</v>
      </c>
      <c r="G214" s="36">
        <v>14275700</v>
      </c>
      <c r="H214" s="36">
        <v>599579400</v>
      </c>
      <c r="I214" s="29"/>
    </row>
    <row r="215" spans="1:9" s="7" customFormat="1" x14ac:dyDescent="0.25">
      <c r="A215" s="56" t="s">
        <v>13</v>
      </c>
      <c r="B215" s="56" t="s">
        <v>571</v>
      </c>
      <c r="C215" s="62" t="s">
        <v>563</v>
      </c>
      <c r="D215" s="39" t="s">
        <v>572</v>
      </c>
      <c r="E215" s="56" t="s">
        <v>64</v>
      </c>
      <c r="F215" s="38">
        <v>114.80000000000001</v>
      </c>
      <c r="G215" s="36">
        <v>185231</v>
      </c>
      <c r="H215" s="36">
        <v>21264518.800000001</v>
      </c>
      <c r="I215" s="29"/>
    </row>
    <row r="216" spans="1:9" s="7" customFormat="1" x14ac:dyDescent="0.25">
      <c r="A216" s="56" t="s">
        <v>13</v>
      </c>
      <c r="B216" s="56" t="s">
        <v>573</v>
      </c>
      <c r="C216" s="62" t="s">
        <v>563</v>
      </c>
      <c r="D216" s="39" t="s">
        <v>574</v>
      </c>
      <c r="E216" s="56" t="s">
        <v>64</v>
      </c>
      <c r="F216" s="38">
        <v>32.800000000000004</v>
      </c>
      <c r="G216" s="36">
        <v>292083</v>
      </c>
      <c r="H216" s="36">
        <v>9580322.4000000004</v>
      </c>
      <c r="I216" s="29"/>
    </row>
    <row r="217" spans="1:9" s="7" customFormat="1" x14ac:dyDescent="0.25">
      <c r="A217" s="56" t="s">
        <v>13</v>
      </c>
      <c r="B217" s="56" t="s">
        <v>575</v>
      </c>
      <c r="C217" s="62" t="s">
        <v>563</v>
      </c>
      <c r="D217" s="39" t="s">
        <v>576</v>
      </c>
      <c r="E217" s="56" t="s">
        <v>64</v>
      </c>
      <c r="F217" s="38">
        <v>42</v>
      </c>
      <c r="G217" s="36">
        <v>292083</v>
      </c>
      <c r="H217" s="36">
        <v>12267486</v>
      </c>
      <c r="I217" s="29"/>
    </row>
    <row r="218" spans="1:9" x14ac:dyDescent="0.25">
      <c r="A218" s="24" t="s">
        <v>13</v>
      </c>
      <c r="B218" s="27" t="s">
        <v>577</v>
      </c>
      <c r="C218" s="27"/>
      <c r="D218" s="27"/>
      <c r="E218" s="24"/>
      <c r="F218" s="51"/>
      <c r="G218" s="51"/>
      <c r="H218" s="26"/>
      <c r="I218" s="11"/>
    </row>
    <row r="219" spans="1:9" s="7" customFormat="1" ht="30" x14ac:dyDescent="0.25">
      <c r="A219" s="56" t="s">
        <v>13</v>
      </c>
      <c r="B219" s="56" t="s">
        <v>578</v>
      </c>
      <c r="C219" s="62" t="s">
        <v>579</v>
      </c>
      <c r="D219" s="39" t="s">
        <v>580</v>
      </c>
      <c r="E219" s="56" t="s">
        <v>64</v>
      </c>
      <c r="F219" s="38">
        <v>0</v>
      </c>
      <c r="G219" s="36">
        <v>1253526</v>
      </c>
      <c r="H219" s="36">
        <v>0</v>
      </c>
      <c r="I219" s="29"/>
    </row>
    <row r="220" spans="1:9" s="7" customFormat="1" ht="30" x14ac:dyDescent="0.25">
      <c r="A220" s="56" t="s">
        <v>13</v>
      </c>
      <c r="B220" s="56" t="s">
        <v>581</v>
      </c>
      <c r="C220" s="62" t="s">
        <v>579</v>
      </c>
      <c r="D220" s="39" t="s">
        <v>582</v>
      </c>
      <c r="E220" s="56" t="s">
        <v>64</v>
      </c>
      <c r="F220" s="38">
        <v>0</v>
      </c>
      <c r="G220" s="36">
        <v>1765546</v>
      </c>
      <c r="H220" s="36">
        <v>0</v>
      </c>
      <c r="I220" s="29"/>
    </row>
    <row r="221" spans="1:9" s="7" customFormat="1" ht="30" x14ac:dyDescent="0.25">
      <c r="A221" s="56" t="s">
        <v>13</v>
      </c>
      <c r="B221" s="56" t="s">
        <v>583</v>
      </c>
      <c r="C221" s="62" t="s">
        <v>579</v>
      </c>
      <c r="D221" s="39" t="s">
        <v>584</v>
      </c>
      <c r="E221" s="56" t="s">
        <v>64</v>
      </c>
      <c r="F221" s="38">
        <v>0</v>
      </c>
      <c r="G221" s="36">
        <v>2052376</v>
      </c>
      <c r="H221" s="36">
        <v>0</v>
      </c>
      <c r="I221" s="29"/>
    </row>
    <row r="222" spans="1:9" s="7" customFormat="1" ht="45" x14ac:dyDescent="0.25">
      <c r="A222" s="56" t="s">
        <v>13</v>
      </c>
      <c r="B222" s="56" t="s">
        <v>585</v>
      </c>
      <c r="C222" s="62" t="s">
        <v>579</v>
      </c>
      <c r="D222" s="39" t="s">
        <v>586</v>
      </c>
      <c r="E222" s="56" t="s">
        <v>64</v>
      </c>
      <c r="F222" s="38">
        <v>0</v>
      </c>
      <c r="G222" s="36">
        <v>2659534</v>
      </c>
      <c r="H222" s="36">
        <v>0</v>
      </c>
      <c r="I222" s="29"/>
    </row>
    <row r="223" spans="1:9" s="7" customFormat="1" ht="45" x14ac:dyDescent="0.25">
      <c r="A223" s="56" t="s">
        <v>13</v>
      </c>
      <c r="B223" s="56" t="s">
        <v>587</v>
      </c>
      <c r="C223" s="62" t="s">
        <v>579</v>
      </c>
      <c r="D223" s="39" t="s">
        <v>588</v>
      </c>
      <c r="E223" s="56" t="s">
        <v>64</v>
      </c>
      <c r="F223" s="38">
        <v>0</v>
      </c>
      <c r="G223" s="36">
        <v>3156806</v>
      </c>
      <c r="H223" s="36">
        <v>0</v>
      </c>
      <c r="I223" s="29"/>
    </row>
    <row r="224" spans="1:9" s="7" customFormat="1" ht="45" x14ac:dyDescent="0.25">
      <c r="A224" s="56" t="s">
        <v>13</v>
      </c>
      <c r="B224" s="56" t="s">
        <v>589</v>
      </c>
      <c r="C224" s="62" t="s">
        <v>579</v>
      </c>
      <c r="D224" s="39" t="s">
        <v>590</v>
      </c>
      <c r="E224" s="56" t="s">
        <v>64</v>
      </c>
      <c r="F224" s="38">
        <v>0</v>
      </c>
      <c r="G224" s="36">
        <v>3776054</v>
      </c>
      <c r="H224" s="36">
        <v>0</v>
      </c>
      <c r="I224" s="29"/>
    </row>
    <row r="225" spans="1:9" s="7" customFormat="1" ht="30" x14ac:dyDescent="0.25">
      <c r="A225" s="56" t="s">
        <v>13</v>
      </c>
      <c r="B225" s="56" t="s">
        <v>591</v>
      </c>
      <c r="C225" s="62" t="s">
        <v>579</v>
      </c>
      <c r="D225" s="39" t="s">
        <v>592</v>
      </c>
      <c r="E225" s="56" t="s">
        <v>64</v>
      </c>
      <c r="F225" s="38">
        <v>0</v>
      </c>
      <c r="G225" s="36">
        <v>2837714</v>
      </c>
      <c r="H225" s="36">
        <v>0</v>
      </c>
      <c r="I225" s="29"/>
    </row>
    <row r="226" spans="1:9" x14ac:dyDescent="0.25">
      <c r="A226" s="24" t="s">
        <v>13</v>
      </c>
      <c r="B226" s="27" t="s">
        <v>593</v>
      </c>
      <c r="C226" s="27"/>
      <c r="D226" s="27"/>
      <c r="E226" s="24"/>
      <c r="F226" s="51"/>
      <c r="G226" s="51"/>
      <c r="H226" s="26"/>
      <c r="I226" s="11"/>
    </row>
    <row r="227" spans="1:9" s="7" customFormat="1" x14ac:dyDescent="0.25">
      <c r="A227" s="56" t="s">
        <v>13</v>
      </c>
      <c r="B227" s="56" t="s">
        <v>594</v>
      </c>
      <c r="C227" s="62" t="s">
        <v>595</v>
      </c>
      <c r="D227" s="39" t="s">
        <v>596</v>
      </c>
      <c r="E227" s="56" t="s">
        <v>321</v>
      </c>
      <c r="F227" s="38">
        <v>0</v>
      </c>
      <c r="G227" s="36">
        <v>188155100</v>
      </c>
      <c r="H227" s="36">
        <v>0</v>
      </c>
      <c r="I227" s="29"/>
    </row>
    <row r="228" spans="1:9" x14ac:dyDescent="0.25">
      <c r="A228" s="24" t="s">
        <v>13</v>
      </c>
      <c r="B228" s="27" t="s">
        <v>597</v>
      </c>
      <c r="C228" s="27"/>
      <c r="D228" s="27"/>
      <c r="E228" s="24"/>
      <c r="F228" s="51"/>
      <c r="G228" s="51"/>
      <c r="H228" s="26"/>
      <c r="I228" s="11"/>
    </row>
    <row r="229" spans="1:9" s="7" customFormat="1" x14ac:dyDescent="0.25">
      <c r="A229" s="56" t="s">
        <v>13</v>
      </c>
      <c r="B229" s="56" t="s">
        <v>598</v>
      </c>
      <c r="C229" s="62" t="s">
        <v>599</v>
      </c>
      <c r="D229" s="39" t="s">
        <v>600</v>
      </c>
      <c r="E229" s="56" t="s">
        <v>64</v>
      </c>
      <c r="F229" s="38">
        <v>0</v>
      </c>
      <c r="G229" s="36">
        <v>1860145</v>
      </c>
      <c r="H229" s="36">
        <v>0</v>
      </c>
      <c r="I229" s="29"/>
    </row>
    <row r="230" spans="1:9" s="7" customFormat="1" x14ac:dyDescent="0.25">
      <c r="A230" s="56" t="s">
        <v>13</v>
      </c>
      <c r="B230" s="56" t="s">
        <v>601</v>
      </c>
      <c r="C230" s="62" t="s">
        <v>599</v>
      </c>
      <c r="D230" s="39" t="s">
        <v>602</v>
      </c>
      <c r="E230" s="56" t="s">
        <v>64</v>
      </c>
      <c r="F230" s="38">
        <v>0</v>
      </c>
      <c r="G230" s="36">
        <v>4360250</v>
      </c>
      <c r="H230" s="36">
        <v>0</v>
      </c>
      <c r="I230" s="29"/>
    </row>
    <row r="231" spans="1:9" s="7" customFormat="1" x14ac:dyDescent="0.25">
      <c r="A231" s="56" t="s">
        <v>13</v>
      </c>
      <c r="B231" s="56" t="s">
        <v>603</v>
      </c>
      <c r="C231" s="62" t="s">
        <v>599</v>
      </c>
      <c r="D231" s="39" t="s">
        <v>604</v>
      </c>
      <c r="E231" s="56" t="s">
        <v>64</v>
      </c>
      <c r="F231" s="38">
        <v>0</v>
      </c>
      <c r="G231" s="36">
        <v>3851722</v>
      </c>
      <c r="H231" s="36">
        <v>0</v>
      </c>
      <c r="I231" s="29"/>
    </row>
    <row r="232" spans="1:9" s="7" customFormat="1" x14ac:dyDescent="0.25">
      <c r="A232" s="56" t="s">
        <v>13</v>
      </c>
      <c r="B232" s="56" t="s">
        <v>605</v>
      </c>
      <c r="C232" s="67" t="s">
        <v>606</v>
      </c>
      <c r="D232" s="39" t="s">
        <v>607</v>
      </c>
      <c r="E232" s="56" t="s">
        <v>64</v>
      </c>
      <c r="F232" s="38">
        <v>0</v>
      </c>
      <c r="G232" s="36">
        <v>26511198</v>
      </c>
      <c r="H232" s="36">
        <v>0</v>
      </c>
      <c r="I232" s="29"/>
    </row>
    <row r="233" spans="1:9" s="7" customFormat="1" x14ac:dyDescent="0.25">
      <c r="A233" s="56" t="s">
        <v>13</v>
      </c>
      <c r="B233" s="56" t="s">
        <v>608</v>
      </c>
      <c r="C233" s="67" t="s">
        <v>606</v>
      </c>
      <c r="D233" s="39" t="s">
        <v>609</v>
      </c>
      <c r="E233" s="56" t="s">
        <v>64</v>
      </c>
      <c r="F233" s="38">
        <v>0</v>
      </c>
      <c r="G233" s="36">
        <v>26511198</v>
      </c>
      <c r="H233" s="36">
        <v>0</v>
      </c>
      <c r="I233" s="29"/>
    </row>
    <row r="234" spans="1:9" x14ac:dyDescent="0.25">
      <c r="A234" s="24" t="s">
        <v>13</v>
      </c>
      <c r="B234" s="27" t="s">
        <v>610</v>
      </c>
      <c r="C234" s="27"/>
      <c r="D234" s="27"/>
      <c r="E234" s="24"/>
      <c r="F234" s="51"/>
      <c r="G234" s="51"/>
      <c r="H234" s="26"/>
      <c r="I234" s="11"/>
    </row>
    <row r="235" spans="1:9" s="7" customFormat="1" x14ac:dyDescent="0.25">
      <c r="A235" s="56" t="s">
        <v>13</v>
      </c>
      <c r="B235" s="56" t="s">
        <v>611</v>
      </c>
      <c r="C235" s="67" t="s">
        <v>612</v>
      </c>
      <c r="D235" s="39" t="s">
        <v>613</v>
      </c>
      <c r="E235" s="34" t="s">
        <v>362</v>
      </c>
      <c r="F235" s="38">
        <v>0</v>
      </c>
      <c r="G235" s="36">
        <v>475996</v>
      </c>
      <c r="H235" s="36">
        <v>0</v>
      </c>
      <c r="I235" s="29"/>
    </row>
    <row r="236" spans="1:9" s="7" customFormat="1" x14ac:dyDescent="0.25">
      <c r="A236" s="56" t="s">
        <v>13</v>
      </c>
      <c r="B236" s="56" t="s">
        <v>614</v>
      </c>
      <c r="C236" s="67" t="s">
        <v>612</v>
      </c>
      <c r="D236" s="39" t="s">
        <v>615</v>
      </c>
      <c r="E236" s="34" t="s">
        <v>362</v>
      </c>
      <c r="F236" s="38">
        <v>0</v>
      </c>
      <c r="G236" s="36">
        <v>448611</v>
      </c>
      <c r="H236" s="36">
        <v>0</v>
      </c>
      <c r="I236" s="29"/>
    </row>
    <row r="237" spans="1:9" s="7" customFormat="1" x14ac:dyDescent="0.25">
      <c r="A237" s="56" t="s">
        <v>13</v>
      </c>
      <c r="B237" s="56" t="s">
        <v>616</v>
      </c>
      <c r="C237" s="67" t="s">
        <v>612</v>
      </c>
      <c r="D237" s="39" t="s">
        <v>617</v>
      </c>
      <c r="E237" s="34" t="s">
        <v>362</v>
      </c>
      <c r="F237" s="38">
        <v>0</v>
      </c>
      <c r="G237" s="36">
        <v>410171</v>
      </c>
      <c r="H237" s="36">
        <v>0</v>
      </c>
      <c r="I237" s="29"/>
    </row>
    <row r="238" spans="1:9" x14ac:dyDescent="0.25">
      <c r="A238" s="24" t="s">
        <v>13</v>
      </c>
      <c r="B238" s="27" t="s">
        <v>618</v>
      </c>
      <c r="C238" s="27"/>
      <c r="D238" s="27"/>
      <c r="E238" s="24"/>
      <c r="F238" s="51"/>
      <c r="G238" s="51"/>
      <c r="H238" s="26"/>
      <c r="I238" s="11"/>
    </row>
    <row r="239" spans="1:9" s="7" customFormat="1" ht="30" x14ac:dyDescent="0.25">
      <c r="A239" s="56" t="s">
        <v>13</v>
      </c>
      <c r="B239" s="56" t="s">
        <v>619</v>
      </c>
      <c r="C239" s="62" t="s">
        <v>620</v>
      </c>
      <c r="D239" s="39" t="s">
        <v>621</v>
      </c>
      <c r="E239" s="56" t="s">
        <v>492</v>
      </c>
      <c r="F239" s="38">
        <v>0</v>
      </c>
      <c r="G239" s="36">
        <v>255532</v>
      </c>
      <c r="H239" s="36">
        <v>0</v>
      </c>
      <c r="I239" s="29"/>
    </row>
    <row r="240" spans="1:9" s="7" customFormat="1" ht="30" x14ac:dyDescent="0.25">
      <c r="A240" s="56" t="s">
        <v>13</v>
      </c>
      <c r="B240" s="56" t="s">
        <v>622</v>
      </c>
      <c r="C240" s="62" t="s">
        <v>620</v>
      </c>
      <c r="D240" s="39" t="s">
        <v>623</v>
      </c>
      <c r="E240" s="56" t="s">
        <v>492</v>
      </c>
      <c r="F240" s="38">
        <v>0</v>
      </c>
      <c r="G240" s="36">
        <v>365922</v>
      </c>
      <c r="H240" s="36">
        <v>0</v>
      </c>
      <c r="I240" s="29"/>
    </row>
    <row r="241" spans="1:9" s="7" customFormat="1" ht="30" x14ac:dyDescent="0.25">
      <c r="A241" s="56" t="s">
        <v>13</v>
      </c>
      <c r="B241" s="56" t="s">
        <v>624</v>
      </c>
      <c r="C241" s="62" t="s">
        <v>620</v>
      </c>
      <c r="D241" s="39" t="s">
        <v>625</v>
      </c>
      <c r="E241" s="56" t="s">
        <v>492</v>
      </c>
      <c r="F241" s="38">
        <v>0</v>
      </c>
      <c r="G241" s="36">
        <v>486676</v>
      </c>
      <c r="H241" s="36">
        <v>0</v>
      </c>
      <c r="I241" s="29"/>
    </row>
    <row r="242" spans="1:9" s="8" customFormat="1" ht="30" x14ac:dyDescent="0.25">
      <c r="A242" s="68" t="s">
        <v>13</v>
      </c>
      <c r="B242" s="56" t="s">
        <v>626</v>
      </c>
      <c r="C242" s="67" t="s">
        <v>627</v>
      </c>
      <c r="D242" s="39" t="s">
        <v>628</v>
      </c>
      <c r="E242" s="68" t="s">
        <v>629</v>
      </c>
      <c r="F242" s="38">
        <v>0</v>
      </c>
      <c r="G242" s="36">
        <v>4102165</v>
      </c>
      <c r="H242" s="36">
        <v>0</v>
      </c>
      <c r="I242" s="69"/>
    </row>
    <row r="243" spans="1:9" s="8" customFormat="1" ht="30" x14ac:dyDescent="0.25">
      <c r="A243" s="68" t="s">
        <v>13</v>
      </c>
      <c r="B243" s="56" t="s">
        <v>630</v>
      </c>
      <c r="C243" s="67" t="s">
        <v>627</v>
      </c>
      <c r="D243" s="39" t="s">
        <v>631</v>
      </c>
      <c r="E243" s="68" t="s">
        <v>629</v>
      </c>
      <c r="F243" s="38">
        <v>0</v>
      </c>
      <c r="G243" s="36">
        <v>4904293</v>
      </c>
      <c r="H243" s="36">
        <v>0</v>
      </c>
      <c r="I243" s="69"/>
    </row>
    <row r="244" spans="1:9" s="8" customFormat="1" ht="30" x14ac:dyDescent="0.25">
      <c r="A244" s="68" t="s">
        <v>13</v>
      </c>
      <c r="B244" s="56" t="s">
        <v>632</v>
      </c>
      <c r="C244" s="67" t="s">
        <v>627</v>
      </c>
      <c r="D244" s="39" t="s">
        <v>633</v>
      </c>
      <c r="E244" s="68" t="s">
        <v>629</v>
      </c>
      <c r="F244" s="38">
        <v>0</v>
      </c>
      <c r="G244" s="36">
        <v>6207695</v>
      </c>
      <c r="H244" s="36">
        <v>0</v>
      </c>
      <c r="I244" s="69"/>
    </row>
    <row r="245" spans="1:9" s="8" customFormat="1" ht="45" x14ac:dyDescent="0.25">
      <c r="A245" s="68" t="s">
        <v>13</v>
      </c>
      <c r="B245" s="56" t="s">
        <v>634</v>
      </c>
      <c r="C245" s="67" t="s">
        <v>627</v>
      </c>
      <c r="D245" s="39" t="s">
        <v>635</v>
      </c>
      <c r="E245" s="68" t="s">
        <v>629</v>
      </c>
      <c r="F245" s="38">
        <v>0</v>
      </c>
      <c r="G245" s="36">
        <v>8020966</v>
      </c>
      <c r="H245" s="36">
        <v>0</v>
      </c>
      <c r="I245" s="69"/>
    </row>
    <row r="246" spans="1:9" s="8" customFormat="1" ht="45" x14ac:dyDescent="0.25">
      <c r="A246" s="68" t="s">
        <v>13</v>
      </c>
      <c r="B246" s="56" t="s">
        <v>636</v>
      </c>
      <c r="C246" s="67" t="s">
        <v>627</v>
      </c>
      <c r="D246" s="39" t="s">
        <v>637</v>
      </c>
      <c r="E246" s="68" t="s">
        <v>629</v>
      </c>
      <c r="F246" s="38">
        <v>0</v>
      </c>
      <c r="G246" s="36">
        <v>10795097</v>
      </c>
      <c r="H246" s="36">
        <v>0</v>
      </c>
      <c r="I246" s="69"/>
    </row>
    <row r="247" spans="1:9" s="8" customFormat="1" ht="45" x14ac:dyDescent="0.25">
      <c r="A247" s="68" t="s">
        <v>13</v>
      </c>
      <c r="B247" s="56" t="s">
        <v>638</v>
      </c>
      <c r="C247" s="67" t="s">
        <v>627</v>
      </c>
      <c r="D247" s="39" t="s">
        <v>639</v>
      </c>
      <c r="E247" s="68" t="s">
        <v>629</v>
      </c>
      <c r="F247" s="38">
        <v>0</v>
      </c>
      <c r="G247" s="36">
        <v>13200000</v>
      </c>
      <c r="H247" s="36">
        <v>0</v>
      </c>
      <c r="I247" s="69"/>
    </row>
    <row r="248" spans="1:9" s="9" customFormat="1" x14ac:dyDescent="0.25">
      <c r="A248" s="68" t="s">
        <v>13</v>
      </c>
      <c r="B248" s="56" t="s">
        <v>640</v>
      </c>
      <c r="C248" s="67" t="s">
        <v>641</v>
      </c>
      <c r="D248" s="39" t="s">
        <v>642</v>
      </c>
      <c r="E248" s="68" t="s">
        <v>492</v>
      </c>
      <c r="F248" s="38">
        <v>0</v>
      </c>
      <c r="G248" s="36">
        <v>65413</v>
      </c>
      <c r="H248" s="36">
        <v>0</v>
      </c>
      <c r="I248" s="70"/>
    </row>
    <row r="249" spans="1:9" s="9" customFormat="1" x14ac:dyDescent="0.25">
      <c r="A249" s="68" t="s">
        <v>13</v>
      </c>
      <c r="B249" s="56" t="s">
        <v>643</v>
      </c>
      <c r="C249" s="67" t="s">
        <v>641</v>
      </c>
      <c r="D249" s="39" t="s">
        <v>644</v>
      </c>
      <c r="E249" s="68" t="s">
        <v>492</v>
      </c>
      <c r="F249" s="38">
        <v>0</v>
      </c>
      <c r="G249" s="36">
        <v>73635</v>
      </c>
      <c r="H249" s="36">
        <v>0</v>
      </c>
      <c r="I249" s="70"/>
    </row>
    <row r="250" spans="1:9" s="9" customFormat="1" x14ac:dyDescent="0.25">
      <c r="A250" s="68" t="s">
        <v>13</v>
      </c>
      <c r="B250" s="56" t="s">
        <v>645</v>
      </c>
      <c r="C250" s="67" t="s">
        <v>641</v>
      </c>
      <c r="D250" s="39" t="s">
        <v>646</v>
      </c>
      <c r="E250" s="68" t="s">
        <v>492</v>
      </c>
      <c r="F250" s="38">
        <v>0</v>
      </c>
      <c r="G250" s="36">
        <v>188338</v>
      </c>
      <c r="H250" s="36">
        <v>0</v>
      </c>
      <c r="I250" s="70"/>
    </row>
    <row r="251" spans="1:9" s="7" customFormat="1" x14ac:dyDescent="0.25">
      <c r="A251" s="24" t="s">
        <v>13</v>
      </c>
      <c r="B251" s="27" t="s">
        <v>647</v>
      </c>
      <c r="C251" s="27"/>
      <c r="D251" s="27"/>
      <c r="E251" s="24"/>
      <c r="F251" s="51"/>
      <c r="G251" s="51"/>
      <c r="H251" s="26"/>
      <c r="I251" s="29"/>
    </row>
    <row r="252" spans="1:9" x14ac:dyDescent="0.25">
      <c r="A252" s="68" t="s">
        <v>13</v>
      </c>
      <c r="B252" s="55" t="s">
        <v>648</v>
      </c>
      <c r="C252" s="32" t="s">
        <v>649</v>
      </c>
      <c r="D252" s="39" t="s">
        <v>650</v>
      </c>
      <c r="E252" s="56" t="s">
        <v>321</v>
      </c>
      <c r="F252" s="38">
        <v>0</v>
      </c>
      <c r="G252" s="36">
        <v>223250000</v>
      </c>
      <c r="H252" s="36">
        <v>0</v>
      </c>
      <c r="I252" s="11"/>
    </row>
    <row r="253" spans="1:9" x14ac:dyDescent="0.25">
      <c r="A253" s="68" t="s">
        <v>13</v>
      </c>
      <c r="B253" s="55" t="s">
        <v>651</v>
      </c>
      <c r="C253" s="32" t="s">
        <v>652</v>
      </c>
      <c r="D253" s="39" t="s">
        <v>653</v>
      </c>
      <c r="E253" s="56" t="s">
        <v>321</v>
      </c>
      <c r="F253" s="38">
        <v>0</v>
      </c>
      <c r="G253" s="36">
        <v>133150000</v>
      </c>
      <c r="H253" s="36">
        <v>0</v>
      </c>
      <c r="I253" s="11"/>
    </row>
    <row r="254" spans="1:9" x14ac:dyDescent="0.25">
      <c r="A254" s="68" t="s">
        <v>13</v>
      </c>
      <c r="B254" s="55" t="s">
        <v>654</v>
      </c>
      <c r="C254" s="33" t="s">
        <v>655</v>
      </c>
      <c r="D254" s="39" t="s">
        <v>656</v>
      </c>
      <c r="E254" s="40" t="s">
        <v>321</v>
      </c>
      <c r="F254" s="38">
        <v>0</v>
      </c>
      <c r="G254" s="36">
        <v>1498925500</v>
      </c>
      <c r="H254" s="36">
        <v>0</v>
      </c>
      <c r="I254" s="11"/>
    </row>
    <row r="255" spans="1:9" x14ac:dyDescent="0.25">
      <c r="A255" s="22" t="s">
        <v>657</v>
      </c>
      <c r="B255" s="23" t="s">
        <v>658</v>
      </c>
      <c r="C255" s="23"/>
      <c r="D255" s="23"/>
      <c r="E255" s="24"/>
      <c r="F255" s="51"/>
      <c r="G255" s="51"/>
      <c r="H255" s="26"/>
      <c r="I255" s="11"/>
    </row>
    <row r="256" spans="1:9" s="7" customFormat="1" x14ac:dyDescent="0.25">
      <c r="A256" s="24" t="s">
        <v>657</v>
      </c>
      <c r="B256" s="27" t="s">
        <v>659</v>
      </c>
      <c r="C256" s="27"/>
      <c r="D256" s="27"/>
      <c r="E256" s="24"/>
      <c r="F256" s="51"/>
      <c r="G256" s="51"/>
      <c r="H256" s="26"/>
      <c r="I256" s="29"/>
    </row>
    <row r="257" spans="1:9" x14ac:dyDescent="0.25">
      <c r="A257" s="56" t="s">
        <v>657</v>
      </c>
      <c r="B257" s="55" t="s">
        <v>660</v>
      </c>
      <c r="C257" s="32" t="s">
        <v>661</v>
      </c>
      <c r="D257" s="39" t="s">
        <v>662</v>
      </c>
      <c r="E257" s="60" t="s">
        <v>492</v>
      </c>
      <c r="F257" s="38">
        <v>0</v>
      </c>
      <c r="G257" s="36">
        <v>26545</v>
      </c>
      <c r="H257" s="36">
        <v>0</v>
      </c>
      <c r="I257" s="11"/>
    </row>
    <row r="258" spans="1:9" x14ac:dyDescent="0.25">
      <c r="A258" s="56" t="s">
        <v>657</v>
      </c>
      <c r="B258" s="55" t="s">
        <v>663</v>
      </c>
      <c r="C258" s="32" t="s">
        <v>664</v>
      </c>
      <c r="D258" s="39" t="s">
        <v>665</v>
      </c>
      <c r="E258" s="60" t="s">
        <v>492</v>
      </c>
      <c r="F258" s="38">
        <v>0</v>
      </c>
      <c r="G258" s="36">
        <v>77064</v>
      </c>
      <c r="H258" s="36">
        <v>0</v>
      </c>
      <c r="I258" s="11"/>
    </row>
    <row r="259" spans="1:9" x14ac:dyDescent="0.25">
      <c r="A259" s="56" t="s">
        <v>657</v>
      </c>
      <c r="B259" s="55" t="s">
        <v>666</v>
      </c>
      <c r="C259" s="32" t="s">
        <v>667</v>
      </c>
      <c r="D259" s="39" t="s">
        <v>668</v>
      </c>
      <c r="E259" s="60" t="s">
        <v>492</v>
      </c>
      <c r="F259" s="38">
        <v>0</v>
      </c>
      <c r="G259" s="36">
        <v>17940</v>
      </c>
      <c r="H259" s="36">
        <v>0</v>
      </c>
      <c r="I259" s="11"/>
    </row>
    <row r="260" spans="1:9" x14ac:dyDescent="0.25">
      <c r="A260" s="56" t="s">
        <v>657</v>
      </c>
      <c r="B260" s="55" t="s">
        <v>669</v>
      </c>
      <c r="C260" s="32" t="s">
        <v>670</v>
      </c>
      <c r="D260" s="39" t="s">
        <v>671</v>
      </c>
      <c r="E260" s="56" t="s">
        <v>321</v>
      </c>
      <c r="F260" s="38">
        <v>0</v>
      </c>
      <c r="G260" s="36">
        <v>116125620</v>
      </c>
      <c r="H260" s="36">
        <v>0</v>
      </c>
      <c r="I260" s="11"/>
    </row>
    <row r="261" spans="1:9" x14ac:dyDescent="0.25">
      <c r="A261" s="56" t="s">
        <v>657</v>
      </c>
      <c r="B261" s="55" t="s">
        <v>672</v>
      </c>
      <c r="C261" s="32" t="s">
        <v>673</v>
      </c>
      <c r="D261" s="39" t="s">
        <v>674</v>
      </c>
      <c r="E261" s="56" t="s">
        <v>64</v>
      </c>
      <c r="F261" s="38">
        <v>0</v>
      </c>
      <c r="G261" s="36">
        <v>7913215</v>
      </c>
      <c r="H261" s="36">
        <v>0</v>
      </c>
      <c r="I261" s="11"/>
    </row>
    <row r="262" spans="1:9" x14ac:dyDescent="0.25">
      <c r="A262" s="56" t="s">
        <v>657</v>
      </c>
      <c r="B262" s="55" t="s">
        <v>675</v>
      </c>
      <c r="C262" s="32" t="s">
        <v>676</v>
      </c>
      <c r="D262" s="39" t="s">
        <v>677</v>
      </c>
      <c r="E262" s="56" t="s">
        <v>64</v>
      </c>
      <c r="F262" s="38">
        <v>0</v>
      </c>
      <c r="G262" s="36">
        <v>476250</v>
      </c>
      <c r="H262" s="36">
        <v>0</v>
      </c>
      <c r="I262" s="11"/>
    </row>
    <row r="263" spans="1:9" x14ac:dyDescent="0.25">
      <c r="A263" s="56" t="s">
        <v>657</v>
      </c>
      <c r="B263" s="55" t="s">
        <v>678</v>
      </c>
      <c r="C263" s="32" t="s">
        <v>679</v>
      </c>
      <c r="D263" s="39" t="s">
        <v>680</v>
      </c>
      <c r="E263" s="56" t="s">
        <v>64</v>
      </c>
      <c r="F263" s="38">
        <v>0</v>
      </c>
      <c r="G263" s="36">
        <v>126520</v>
      </c>
      <c r="H263" s="36">
        <v>0</v>
      </c>
      <c r="I263" s="11"/>
    </row>
    <row r="264" spans="1:9" x14ac:dyDescent="0.25">
      <c r="A264" s="56" t="s">
        <v>657</v>
      </c>
      <c r="B264" s="55" t="s">
        <v>681</v>
      </c>
      <c r="C264" s="32" t="s">
        <v>682</v>
      </c>
      <c r="D264" s="39" t="s">
        <v>683</v>
      </c>
      <c r="E264" s="56" t="s">
        <v>321</v>
      </c>
      <c r="F264" s="38">
        <v>0</v>
      </c>
      <c r="G264" s="36">
        <v>19297083</v>
      </c>
      <c r="H264" s="36">
        <v>0</v>
      </c>
      <c r="I264" s="11"/>
    </row>
    <row r="265" spans="1:9" x14ac:dyDescent="0.25">
      <c r="A265" s="56" t="s">
        <v>657</v>
      </c>
      <c r="B265" s="55" t="s">
        <v>684</v>
      </c>
      <c r="C265" s="33" t="s">
        <v>685</v>
      </c>
      <c r="D265" s="39" t="s">
        <v>686</v>
      </c>
      <c r="E265" s="56" t="s">
        <v>64</v>
      </c>
      <c r="F265" s="38">
        <v>0</v>
      </c>
      <c r="G265" s="36">
        <v>9701440</v>
      </c>
      <c r="H265" s="36">
        <v>0</v>
      </c>
      <c r="I265" s="11"/>
    </row>
    <row r="266" spans="1:9" x14ac:dyDescent="0.25">
      <c r="A266" s="56" t="s">
        <v>657</v>
      </c>
      <c r="B266" s="55" t="s">
        <v>687</v>
      </c>
      <c r="C266" s="32" t="s">
        <v>688</v>
      </c>
      <c r="D266" s="39" t="s">
        <v>689</v>
      </c>
      <c r="E266" s="56" t="s">
        <v>64</v>
      </c>
      <c r="F266" s="38">
        <v>0</v>
      </c>
      <c r="G266" s="36">
        <v>235900000</v>
      </c>
      <c r="H266" s="36">
        <v>0</v>
      </c>
      <c r="I266" s="11"/>
    </row>
    <row r="267" spans="1:9" ht="37.15" customHeight="1" x14ac:dyDescent="0.25">
      <c r="A267" s="12"/>
      <c r="B267" s="12"/>
      <c r="C267" s="554" t="s">
        <v>690</v>
      </c>
      <c r="D267" s="555"/>
      <c r="E267" s="555"/>
      <c r="F267" s="555"/>
      <c r="G267" s="556"/>
      <c r="H267" s="71">
        <f>SUBTOTAL(9,H6:H256)</f>
        <v>151047896473.19427</v>
      </c>
      <c r="I267" s="72"/>
    </row>
    <row r="268" spans="1:9" ht="37.15" customHeight="1" x14ac:dyDescent="0.25">
      <c r="A268" s="12"/>
      <c r="B268" s="12"/>
      <c r="C268" s="554" t="s">
        <v>1972</v>
      </c>
      <c r="D268" s="555"/>
      <c r="E268" s="555"/>
      <c r="F268" s="555"/>
      <c r="G268" s="556"/>
      <c r="H268" s="71">
        <f>+H267*0.3</f>
        <v>45314368941.958282</v>
      </c>
      <c r="I268" s="11"/>
    </row>
    <row r="269" spans="1:9" ht="37.15" customHeight="1" x14ac:dyDescent="0.25">
      <c r="A269" s="12"/>
      <c r="B269" s="12"/>
      <c r="C269" s="554" t="s">
        <v>1973</v>
      </c>
      <c r="D269" s="555"/>
      <c r="E269" s="555"/>
      <c r="F269" s="555"/>
      <c r="G269" s="556"/>
      <c r="H269" s="71">
        <f>+H267*3%</f>
        <v>4531436894.1958284</v>
      </c>
      <c r="I269" s="11"/>
    </row>
    <row r="270" spans="1:9" ht="37.15" customHeight="1" x14ac:dyDescent="0.25">
      <c r="A270" s="12"/>
      <c r="B270" s="12"/>
      <c r="C270" s="554" t="s">
        <v>1974</v>
      </c>
      <c r="D270" s="555"/>
      <c r="E270" s="555"/>
      <c r="F270" s="555"/>
      <c r="G270" s="556"/>
      <c r="H270" s="71">
        <f>+H267*0.05</f>
        <v>7552394823.6597137</v>
      </c>
      <c r="I270" s="11"/>
    </row>
    <row r="271" spans="1:9" ht="37.15" customHeight="1" x14ac:dyDescent="0.25">
      <c r="A271" s="12"/>
      <c r="B271" s="12"/>
      <c r="C271" s="554" t="s">
        <v>691</v>
      </c>
      <c r="D271" s="555"/>
      <c r="E271" s="555"/>
      <c r="F271" s="555"/>
      <c r="G271" s="556"/>
      <c r="H271" s="71">
        <f>+H267+H268+H269+H270</f>
        <v>208446097133.00812</v>
      </c>
      <c r="I271" s="11"/>
    </row>
    <row r="272" spans="1:9" ht="37.15" customHeight="1" x14ac:dyDescent="0.25"/>
    <row r="273" ht="24" customHeight="1" x14ac:dyDescent="0.25"/>
    <row r="274" ht="31.5" customHeight="1" x14ac:dyDescent="0.25"/>
  </sheetData>
  <autoFilter ref="A5:I271" xr:uid="{23B945F9-BE23-468F-AFD2-E41ACEBEEF16}"/>
  <mergeCells count="6">
    <mergeCell ref="A1:H1"/>
    <mergeCell ref="C267:G267"/>
    <mergeCell ref="C270:G270"/>
    <mergeCell ref="C271:G271"/>
    <mergeCell ref="C268:G268"/>
    <mergeCell ref="C269:G269"/>
  </mergeCells>
  <pageMargins left="0.7" right="0.7" top="0.75" bottom="0.75" header="0.3" footer="0.3"/>
  <pageSetup orientation="portrait" r:id="rId1"/>
  <headerFooter>
    <oddFooter>&amp;C_x000D_&amp;1#&amp;"Aptos"&amp;6&amp;K000000 ECP-INFORMACION PUBLICA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1158F-0251-4F0B-ABD5-0E227CF50538}">
  <sheetPr>
    <tabColor theme="9" tint="0.79998168889431442"/>
    <pageSetUpPr fitToPage="1"/>
  </sheetPr>
  <dimension ref="A1:K48"/>
  <sheetViews>
    <sheetView view="pageBreakPreview" zoomScale="90" zoomScaleNormal="90" zoomScaleSheetLayoutView="90" workbookViewId="0">
      <selection activeCell="P11" sqref="P11"/>
    </sheetView>
    <sheetView workbookViewId="1">
      <selection sqref="A1:I4"/>
    </sheetView>
  </sheetViews>
  <sheetFormatPr baseColWidth="10" defaultRowHeight="15" x14ac:dyDescent="0.25"/>
  <cols>
    <col min="1" max="1" width="11.42578125" customWidth="1"/>
    <col min="2" max="11" width="13.42578125" customWidth="1"/>
    <col min="12" max="12" width="0.7109375" customWidth="1"/>
  </cols>
  <sheetData>
    <row r="1" spans="1:11" ht="15.75" customHeight="1" x14ac:dyDescent="0.25">
      <c r="A1" s="557" t="str">
        <f>+'PDT ODS02 EARLY'!B3</f>
        <v>CW381147-ODS002: CONSTRUCCIÓN DE PLATAFORMAS Y CIMENTACIONES 
DE AEROGENERADORES DEL PARQUE EÓLICO WINDPESHI</v>
      </c>
      <c r="B1" s="557"/>
      <c r="C1" s="557"/>
      <c r="D1" s="557"/>
      <c r="E1" s="557"/>
      <c r="F1" s="557"/>
      <c r="G1" s="557"/>
      <c r="H1" s="557"/>
      <c r="I1" s="557"/>
      <c r="J1" s="558"/>
      <c r="K1" s="558"/>
    </row>
    <row r="2" spans="1:11" ht="15.75" customHeight="1" x14ac:dyDescent="0.25">
      <c r="A2" s="557"/>
      <c r="B2" s="557"/>
      <c r="C2" s="557"/>
      <c r="D2" s="557"/>
      <c r="E2" s="557"/>
      <c r="F2" s="557"/>
      <c r="G2" s="557"/>
      <c r="H2" s="557"/>
      <c r="I2" s="557"/>
      <c r="J2" s="558"/>
      <c r="K2" s="558"/>
    </row>
    <row r="3" spans="1:11" ht="15.75" customHeight="1" x14ac:dyDescent="0.25">
      <c r="A3" s="557"/>
      <c r="B3" s="557"/>
      <c r="C3" s="557"/>
      <c r="D3" s="557"/>
      <c r="E3" s="557"/>
      <c r="F3" s="557"/>
      <c r="G3" s="557"/>
      <c r="H3" s="557"/>
      <c r="I3" s="557"/>
      <c r="J3" s="558"/>
      <c r="K3" s="558"/>
    </row>
    <row r="4" spans="1:11" ht="15.75" customHeight="1" x14ac:dyDescent="0.25">
      <c r="A4" s="557"/>
      <c r="B4" s="557"/>
      <c r="C4" s="557"/>
      <c r="D4" s="557"/>
      <c r="E4" s="557"/>
      <c r="F4" s="557"/>
      <c r="G4" s="557"/>
      <c r="H4" s="557"/>
      <c r="I4" s="557"/>
      <c r="J4" s="558"/>
      <c r="K4" s="558"/>
    </row>
    <row r="5" spans="1:11" ht="18" customHeight="1" x14ac:dyDescent="0.25"/>
    <row r="6" spans="1:11" ht="18" customHeight="1" x14ac:dyDescent="0.25"/>
    <row r="7" spans="1:11" ht="18" customHeight="1" x14ac:dyDescent="0.25"/>
    <row r="8" spans="1:11" ht="18" customHeight="1" x14ac:dyDescent="0.25"/>
    <row r="9" spans="1:11" ht="18" customHeight="1" x14ac:dyDescent="0.25"/>
    <row r="10" spans="1:11" ht="18" customHeight="1" x14ac:dyDescent="0.25"/>
    <row r="11" spans="1:11" ht="18" customHeight="1" x14ac:dyDescent="0.25"/>
    <row r="12" spans="1:11" ht="18" customHeight="1" x14ac:dyDescent="0.25"/>
    <row r="13" spans="1:11" ht="18" customHeight="1" x14ac:dyDescent="0.25"/>
    <row r="14" spans="1:11" ht="18" customHeight="1" x14ac:dyDescent="0.25"/>
    <row r="15" spans="1:11" ht="18" customHeight="1" x14ac:dyDescent="0.25"/>
    <row r="16" spans="1:11" ht="18" customHeight="1" x14ac:dyDescent="0.25"/>
    <row r="17" ht="18" customHeight="1" x14ac:dyDescent="0.25"/>
    <row r="18" ht="18" customHeight="1" x14ac:dyDescent="0.25"/>
    <row r="19" ht="18" customHeight="1" x14ac:dyDescent="0.25"/>
    <row r="20" ht="18" customHeight="1" x14ac:dyDescent="0.25"/>
    <row r="21" ht="18" customHeight="1" x14ac:dyDescent="0.25"/>
    <row r="22" ht="18" customHeight="1" x14ac:dyDescent="0.25"/>
    <row r="23" ht="18" customHeight="1" x14ac:dyDescent="0.25"/>
    <row r="24" ht="18" customHeight="1" x14ac:dyDescent="0.25"/>
    <row r="25" ht="18" customHeight="1" x14ac:dyDescent="0.25"/>
    <row r="26" ht="18" customHeight="1" x14ac:dyDescent="0.25"/>
    <row r="27" ht="18" customHeight="1" x14ac:dyDescent="0.25"/>
    <row r="28" ht="18" customHeight="1" x14ac:dyDescent="0.25"/>
    <row r="29" ht="18" customHeight="1" x14ac:dyDescent="0.25"/>
    <row r="30" ht="18" customHeight="1" x14ac:dyDescent="0.25"/>
    <row r="31" ht="18" customHeight="1" x14ac:dyDescent="0.25"/>
    <row r="32" ht="18" customHeight="1" x14ac:dyDescent="0.25"/>
    <row r="33" ht="18" customHeight="1" x14ac:dyDescent="0.25"/>
    <row r="34" ht="18" customHeight="1" x14ac:dyDescent="0.25"/>
    <row r="35" ht="18" customHeight="1" x14ac:dyDescent="0.25"/>
    <row r="36" ht="18" customHeight="1" x14ac:dyDescent="0.25"/>
    <row r="37" ht="18" customHeight="1" x14ac:dyDescent="0.25"/>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sheetData>
  <mergeCells count="2">
    <mergeCell ref="A1:I4"/>
    <mergeCell ref="J1:K4"/>
  </mergeCells>
  <pageMargins left="0.7" right="0.7" top="0.75" bottom="0.75" header="0.3" footer="0.3"/>
  <pageSetup paperSize="9" scale="59" orientation="portrait" r:id="rId1"/>
  <headerFooter>
    <oddFooter>&amp;C_x000D_&amp;1#&amp;"Aptos"&amp;6&amp;K000000 ECP-INFORMACION PUBLICA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C7E2-250D-43D9-A98B-BAD3268A4CED}">
  <sheetPr>
    <tabColor theme="7" tint="0.79998168889431442"/>
  </sheetPr>
  <dimension ref="A1:BO703"/>
  <sheetViews>
    <sheetView zoomScale="85" zoomScaleNormal="85" workbookViewId="0">
      <pane xSplit="9" ySplit="8" topLeftCell="J9" activePane="bottomRight" state="frozen"/>
      <selection pane="topRight" activeCell="J1" sqref="J1"/>
      <selection pane="bottomLeft" activeCell="A8" sqref="A8"/>
      <selection pane="bottomRight" activeCell="N1" sqref="N1:N1048576"/>
    </sheetView>
    <sheetView workbookViewId="1"/>
  </sheetViews>
  <sheetFormatPr baseColWidth="10" defaultColWidth="11.42578125" defaultRowHeight="14.25" x14ac:dyDescent="0.2"/>
  <cols>
    <col min="1" max="1" width="4" style="1" customWidth="1"/>
    <col min="2" max="2" width="10.140625" style="1" customWidth="1"/>
    <col min="3" max="3" width="78.85546875" style="1" customWidth="1"/>
    <col min="4" max="4" width="10.5703125" style="1" bestFit="1" customWidth="1"/>
    <col min="5" max="5" width="22.28515625" style="1" bestFit="1" customWidth="1"/>
    <col min="6" max="6" width="15.42578125" style="1" customWidth="1"/>
    <col min="7" max="7" width="16.140625" style="1" customWidth="1"/>
    <col min="8" max="8" width="26.85546875" style="1" bestFit="1" customWidth="1"/>
    <col min="9" max="12" width="12.140625" style="1" bestFit="1" customWidth="1"/>
    <col min="13" max="14" width="16.7109375" style="1" bestFit="1" customWidth="1"/>
    <col min="15" max="15" width="17.85546875" style="1" bestFit="1" customWidth="1"/>
    <col min="16" max="20" width="19.5703125" style="1" bestFit="1" customWidth="1"/>
    <col min="21" max="38" width="20.7109375" style="1" bestFit="1" customWidth="1"/>
    <col min="39" max="43" width="22.140625" style="1" bestFit="1" customWidth="1"/>
    <col min="44" max="67" width="22.140625" style="1" customWidth="1"/>
    <col min="68" max="16384" width="11.42578125" style="1"/>
  </cols>
  <sheetData>
    <row r="1" spans="1:67" s="212" customFormat="1" ht="18.75" x14ac:dyDescent="0.3">
      <c r="A1" s="211"/>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row>
    <row r="2" spans="1:67" ht="15" x14ac:dyDescent="0.25">
      <c r="A2" s="80"/>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row>
    <row r="3" spans="1:67" ht="15" x14ac:dyDescent="0.25">
      <c r="A3" s="80"/>
      <c r="B3" s="355" t="s">
        <v>2094</v>
      </c>
      <c r="C3" s="356"/>
      <c r="D3" s="356"/>
      <c r="E3" s="356"/>
      <c r="F3" s="358"/>
      <c r="G3" s="359"/>
      <c r="H3" s="362" t="s">
        <v>10</v>
      </c>
      <c r="I3" s="81">
        <v>0</v>
      </c>
      <c r="J3" s="81">
        <v>1</v>
      </c>
      <c r="K3" s="81">
        <v>2</v>
      </c>
      <c r="L3" s="81">
        <v>3</v>
      </c>
      <c r="M3" s="81">
        <v>4</v>
      </c>
      <c r="N3" s="81">
        <v>5</v>
      </c>
      <c r="O3" s="81">
        <v>6</v>
      </c>
      <c r="P3" s="81">
        <v>7</v>
      </c>
      <c r="Q3" s="81">
        <v>8</v>
      </c>
      <c r="R3" s="81">
        <v>9</v>
      </c>
      <c r="S3" s="81">
        <v>10</v>
      </c>
      <c r="T3" s="81">
        <v>11</v>
      </c>
      <c r="U3" s="81">
        <v>12</v>
      </c>
      <c r="V3" s="81">
        <v>13</v>
      </c>
      <c r="W3" s="81">
        <v>14</v>
      </c>
      <c r="X3" s="81">
        <v>15</v>
      </c>
      <c r="Y3" s="81">
        <v>16</v>
      </c>
      <c r="Z3" s="81">
        <v>17</v>
      </c>
      <c r="AA3" s="81">
        <v>18</v>
      </c>
      <c r="AB3" s="81">
        <v>19</v>
      </c>
      <c r="AC3" s="81">
        <v>20</v>
      </c>
      <c r="AD3" s="81">
        <v>21</v>
      </c>
      <c r="AE3" s="81">
        <v>22</v>
      </c>
      <c r="AF3" s="81">
        <v>23</v>
      </c>
      <c r="AG3" s="81">
        <v>24</v>
      </c>
      <c r="AH3" s="81">
        <v>25</v>
      </c>
      <c r="AI3" s="81">
        <v>26</v>
      </c>
      <c r="AJ3" s="81">
        <v>27</v>
      </c>
      <c r="AK3" s="81">
        <v>28</v>
      </c>
      <c r="AL3" s="81">
        <v>29</v>
      </c>
      <c r="AM3" s="81">
        <v>30</v>
      </c>
      <c r="AN3" s="81">
        <v>31</v>
      </c>
      <c r="AO3" s="81">
        <v>32</v>
      </c>
      <c r="AP3" s="81">
        <v>33</v>
      </c>
      <c r="AQ3" s="81">
        <v>34</v>
      </c>
      <c r="AR3" s="81">
        <v>35</v>
      </c>
      <c r="AS3" s="81">
        <v>36</v>
      </c>
      <c r="AT3" s="81">
        <v>37</v>
      </c>
      <c r="AU3" s="81">
        <v>38</v>
      </c>
      <c r="AV3" s="81">
        <v>39</v>
      </c>
      <c r="AW3" s="81">
        <v>40</v>
      </c>
      <c r="AX3" s="81">
        <v>41</v>
      </c>
      <c r="AY3" s="81">
        <v>42</v>
      </c>
      <c r="AZ3" s="81">
        <v>43</v>
      </c>
      <c r="BA3" s="81">
        <v>44</v>
      </c>
      <c r="BB3" s="81">
        <v>45</v>
      </c>
      <c r="BC3" s="81">
        <v>46</v>
      </c>
      <c r="BD3" s="81">
        <v>47</v>
      </c>
      <c r="BE3" s="81">
        <v>48</v>
      </c>
      <c r="BF3" s="81">
        <v>49</v>
      </c>
      <c r="BG3" s="81">
        <v>50</v>
      </c>
      <c r="BH3" s="81">
        <v>51</v>
      </c>
      <c r="BI3" s="81">
        <v>52</v>
      </c>
      <c r="BJ3" s="81">
        <v>53</v>
      </c>
      <c r="BK3" s="81">
        <v>54</v>
      </c>
      <c r="BL3" s="81">
        <v>55</v>
      </c>
      <c r="BM3" s="81">
        <v>56</v>
      </c>
      <c r="BN3" s="81">
        <v>57</v>
      </c>
      <c r="BO3" s="81">
        <v>58</v>
      </c>
    </row>
    <row r="4" spans="1:67" ht="26.25" customHeight="1" x14ac:dyDescent="0.25">
      <c r="A4" s="80"/>
      <c r="B4" s="356"/>
      <c r="C4" s="356"/>
      <c r="D4" s="356"/>
      <c r="E4" s="356"/>
      <c r="F4" s="358"/>
      <c r="G4" s="359"/>
      <c r="H4" s="362"/>
      <c r="I4" s="82">
        <f>G8</f>
        <v>46218</v>
      </c>
      <c r="J4" s="82">
        <f>I4+2</f>
        <v>46220</v>
      </c>
      <c r="K4" s="82">
        <f t="shared" ref="K4:AP4" si="0">J4+7</f>
        <v>46227</v>
      </c>
      <c r="L4" s="82">
        <f t="shared" si="0"/>
        <v>46234</v>
      </c>
      <c r="M4" s="82">
        <f t="shared" si="0"/>
        <v>46241</v>
      </c>
      <c r="N4" s="82">
        <f t="shared" si="0"/>
        <v>46248</v>
      </c>
      <c r="O4" s="82">
        <f t="shared" si="0"/>
        <v>46255</v>
      </c>
      <c r="P4" s="82">
        <f t="shared" si="0"/>
        <v>46262</v>
      </c>
      <c r="Q4" s="82">
        <f t="shared" si="0"/>
        <v>46269</v>
      </c>
      <c r="R4" s="82">
        <f t="shared" si="0"/>
        <v>46276</v>
      </c>
      <c r="S4" s="82">
        <f t="shared" si="0"/>
        <v>46283</v>
      </c>
      <c r="T4" s="82">
        <f t="shared" si="0"/>
        <v>46290</v>
      </c>
      <c r="U4" s="82">
        <f t="shared" si="0"/>
        <v>46297</v>
      </c>
      <c r="V4" s="82">
        <f t="shared" si="0"/>
        <v>46304</v>
      </c>
      <c r="W4" s="82">
        <f t="shared" si="0"/>
        <v>46311</v>
      </c>
      <c r="X4" s="82">
        <f t="shared" si="0"/>
        <v>46318</v>
      </c>
      <c r="Y4" s="82">
        <f t="shared" si="0"/>
        <v>46325</v>
      </c>
      <c r="Z4" s="82">
        <f t="shared" si="0"/>
        <v>46332</v>
      </c>
      <c r="AA4" s="82">
        <f t="shared" si="0"/>
        <v>46339</v>
      </c>
      <c r="AB4" s="82">
        <f t="shared" si="0"/>
        <v>46346</v>
      </c>
      <c r="AC4" s="82">
        <f t="shared" si="0"/>
        <v>46353</v>
      </c>
      <c r="AD4" s="82">
        <f t="shared" si="0"/>
        <v>46360</v>
      </c>
      <c r="AE4" s="82">
        <f t="shared" si="0"/>
        <v>46367</v>
      </c>
      <c r="AF4" s="82">
        <f t="shared" si="0"/>
        <v>46374</v>
      </c>
      <c r="AG4" s="82">
        <f t="shared" si="0"/>
        <v>46381</v>
      </c>
      <c r="AH4" s="82">
        <f t="shared" si="0"/>
        <v>46388</v>
      </c>
      <c r="AI4" s="82">
        <f t="shared" si="0"/>
        <v>46395</v>
      </c>
      <c r="AJ4" s="82">
        <f t="shared" si="0"/>
        <v>46402</v>
      </c>
      <c r="AK4" s="82">
        <f t="shared" si="0"/>
        <v>46409</v>
      </c>
      <c r="AL4" s="82">
        <f t="shared" si="0"/>
        <v>46416</v>
      </c>
      <c r="AM4" s="82">
        <f t="shared" si="0"/>
        <v>46423</v>
      </c>
      <c r="AN4" s="82">
        <f t="shared" si="0"/>
        <v>46430</v>
      </c>
      <c r="AO4" s="82">
        <f t="shared" si="0"/>
        <v>46437</v>
      </c>
      <c r="AP4" s="82">
        <f t="shared" si="0"/>
        <v>46444</v>
      </c>
      <c r="AQ4" s="82">
        <f t="shared" ref="AQ4:BO4" si="1">AP4+7</f>
        <v>46451</v>
      </c>
      <c r="AR4" s="82">
        <f t="shared" si="1"/>
        <v>46458</v>
      </c>
      <c r="AS4" s="82">
        <f t="shared" si="1"/>
        <v>46465</v>
      </c>
      <c r="AT4" s="82">
        <f t="shared" si="1"/>
        <v>46472</v>
      </c>
      <c r="AU4" s="82">
        <f t="shared" si="1"/>
        <v>46479</v>
      </c>
      <c r="AV4" s="82">
        <f t="shared" si="1"/>
        <v>46486</v>
      </c>
      <c r="AW4" s="82">
        <f t="shared" si="1"/>
        <v>46493</v>
      </c>
      <c r="AX4" s="82">
        <f t="shared" si="1"/>
        <v>46500</v>
      </c>
      <c r="AY4" s="82">
        <f t="shared" si="1"/>
        <v>46507</v>
      </c>
      <c r="AZ4" s="82">
        <f t="shared" si="1"/>
        <v>46514</v>
      </c>
      <c r="BA4" s="82">
        <f t="shared" si="1"/>
        <v>46521</v>
      </c>
      <c r="BB4" s="82">
        <f t="shared" si="1"/>
        <v>46528</v>
      </c>
      <c r="BC4" s="82">
        <f t="shared" si="1"/>
        <v>46535</v>
      </c>
      <c r="BD4" s="82">
        <f t="shared" si="1"/>
        <v>46542</v>
      </c>
      <c r="BE4" s="82">
        <f t="shared" si="1"/>
        <v>46549</v>
      </c>
      <c r="BF4" s="82">
        <f t="shared" si="1"/>
        <v>46556</v>
      </c>
      <c r="BG4" s="82">
        <f t="shared" si="1"/>
        <v>46563</v>
      </c>
      <c r="BH4" s="82">
        <f t="shared" si="1"/>
        <v>46570</v>
      </c>
      <c r="BI4" s="82">
        <f t="shared" si="1"/>
        <v>46577</v>
      </c>
      <c r="BJ4" s="82">
        <f t="shared" si="1"/>
        <v>46584</v>
      </c>
      <c r="BK4" s="82">
        <f t="shared" si="1"/>
        <v>46591</v>
      </c>
      <c r="BL4" s="82">
        <f t="shared" si="1"/>
        <v>46598</v>
      </c>
      <c r="BM4" s="82">
        <f t="shared" si="1"/>
        <v>46605</v>
      </c>
      <c r="BN4" s="82">
        <f t="shared" si="1"/>
        <v>46612</v>
      </c>
      <c r="BO4" s="82">
        <f t="shared" si="1"/>
        <v>46619</v>
      </c>
    </row>
    <row r="5" spans="1:67" ht="22.5" customHeight="1" x14ac:dyDescent="0.25">
      <c r="A5" s="80"/>
      <c r="B5" s="356"/>
      <c r="C5" s="356"/>
      <c r="D5" s="356"/>
      <c r="E5" s="356"/>
      <c r="F5" s="358"/>
      <c r="G5" s="359"/>
      <c r="H5" s="83" t="s">
        <v>11</v>
      </c>
      <c r="I5" s="84">
        <f>I7*$E$8</f>
        <v>0</v>
      </c>
      <c r="J5" s="84">
        <f>J7*$E$8</f>
        <v>0</v>
      </c>
      <c r="K5" s="84">
        <f>K7*$E$8</f>
        <v>0</v>
      </c>
      <c r="L5" s="84">
        <f>L7*$E$8</f>
        <v>0</v>
      </c>
      <c r="M5" s="84">
        <f t="shared" ref="M5:AO5" si="2">M7*$E$8</f>
        <v>16654356.176823534</v>
      </c>
      <c r="N5" s="84">
        <f t="shared" si="2"/>
        <v>271010931.03667957</v>
      </c>
      <c r="O5" s="84">
        <f t="shared" si="2"/>
        <v>857755801.00676274</v>
      </c>
      <c r="P5" s="84">
        <f t="shared" si="2"/>
        <v>1734292470.8895159</v>
      </c>
      <c r="Q5" s="84">
        <f t="shared" si="2"/>
        <v>2919897957.5790396</v>
      </c>
      <c r="R5" s="84">
        <f t="shared" si="2"/>
        <v>4659324440.2431402</v>
      </c>
      <c r="S5" s="84">
        <f t="shared" si="2"/>
        <v>6528527657.8470306</v>
      </c>
      <c r="T5" s="84">
        <f t="shared" si="2"/>
        <v>9460433927.6551762</v>
      </c>
      <c r="U5" s="84">
        <f t="shared" si="2"/>
        <v>12685135970.751335</v>
      </c>
      <c r="V5" s="84">
        <f t="shared" si="2"/>
        <v>18300564811.99876</v>
      </c>
      <c r="W5" s="84">
        <f t="shared" si="2"/>
        <v>22438720319.076103</v>
      </c>
      <c r="X5" s="84">
        <f t="shared" si="2"/>
        <v>27214005649.989513</v>
      </c>
      <c r="Y5" s="84">
        <f t="shared" si="2"/>
        <v>34004808131.150944</v>
      </c>
      <c r="Z5" s="84">
        <f t="shared" si="2"/>
        <v>39828617180.844292</v>
      </c>
      <c r="AA5" s="84">
        <f t="shared" si="2"/>
        <v>45373504019.070175</v>
      </c>
      <c r="AB5" s="84">
        <f t="shared" si="2"/>
        <v>49218235572.03215</v>
      </c>
      <c r="AC5" s="84">
        <f t="shared" si="2"/>
        <v>53899812030.034897</v>
      </c>
      <c r="AD5" s="84">
        <f t="shared" si="2"/>
        <v>58885985918.490494</v>
      </c>
      <c r="AE5" s="84">
        <f t="shared" si="2"/>
        <v>63743535227.336578</v>
      </c>
      <c r="AF5" s="84">
        <f t="shared" si="2"/>
        <v>68574194922.971703</v>
      </c>
      <c r="AG5" s="84">
        <f t="shared" si="2"/>
        <v>73074627475.725388</v>
      </c>
      <c r="AH5" s="84">
        <f t="shared" si="2"/>
        <v>76758727489.830688</v>
      </c>
      <c r="AI5" s="84">
        <f t="shared" si="2"/>
        <v>81147921011.692322</v>
      </c>
      <c r="AJ5" s="84">
        <f t="shared" si="2"/>
        <v>85346061976.517624</v>
      </c>
      <c r="AK5" s="84">
        <f t="shared" si="2"/>
        <v>89676160367.531601</v>
      </c>
      <c r="AL5" s="84">
        <f t="shared" si="2"/>
        <v>93883994942.031281</v>
      </c>
      <c r="AM5" s="84">
        <f t="shared" si="2"/>
        <v>98803919189.351822</v>
      </c>
      <c r="AN5" s="84">
        <f t="shared" si="2"/>
        <v>103463664350.74728</v>
      </c>
      <c r="AO5" s="84">
        <f t="shared" si="2"/>
        <v>108109911795.66893</v>
      </c>
      <c r="AP5" s="84">
        <f t="shared" ref="AP5:BO5" si="3">AP7*$E$8</f>
        <v>112987402215.41731</v>
      </c>
      <c r="AQ5" s="84">
        <f t="shared" si="3"/>
        <v>117169137102.27174</v>
      </c>
      <c r="AR5" s="84">
        <f t="shared" si="3"/>
        <v>121537429765.31883</v>
      </c>
      <c r="AS5" s="84">
        <f t="shared" si="3"/>
        <v>126103936137.37434</v>
      </c>
      <c r="AT5" s="84">
        <f t="shared" si="3"/>
        <v>129942112602.35536</v>
      </c>
      <c r="AU5" s="84">
        <f t="shared" si="3"/>
        <v>133160919835.69412</v>
      </c>
      <c r="AV5" s="84">
        <f t="shared" si="3"/>
        <v>137928419589.45264</v>
      </c>
      <c r="AW5" s="84">
        <f t="shared" si="3"/>
        <v>142782428653.27118</v>
      </c>
      <c r="AX5" s="84">
        <f t="shared" si="3"/>
        <v>147251572944.74316</v>
      </c>
      <c r="AY5" s="84">
        <f t="shared" si="3"/>
        <v>152046551548.88785</v>
      </c>
      <c r="AZ5" s="84">
        <f t="shared" si="3"/>
        <v>156267662784.77692</v>
      </c>
      <c r="BA5" s="84">
        <f t="shared" si="3"/>
        <v>160352877516.46063</v>
      </c>
      <c r="BB5" s="84">
        <f t="shared" si="3"/>
        <v>164991863356.83594</v>
      </c>
      <c r="BC5" s="84">
        <f t="shared" si="3"/>
        <v>169576943904.22012</v>
      </c>
      <c r="BD5" s="84">
        <f t="shared" si="3"/>
        <v>175238451821.82361</v>
      </c>
      <c r="BE5" s="84">
        <f t="shared" si="3"/>
        <v>179483035426.56552</v>
      </c>
      <c r="BF5" s="84">
        <f t="shared" si="3"/>
        <v>185038121891.75769</v>
      </c>
      <c r="BG5" s="84">
        <f t="shared" si="3"/>
        <v>190160189003.19876</v>
      </c>
      <c r="BH5" s="84">
        <f t="shared" si="3"/>
        <v>194520493939.49057</v>
      </c>
      <c r="BI5" s="84">
        <f t="shared" si="3"/>
        <v>198312910705.26382</v>
      </c>
      <c r="BJ5" s="84">
        <f t="shared" si="3"/>
        <v>201588295060.4248</v>
      </c>
      <c r="BK5" s="84">
        <f t="shared" si="3"/>
        <v>204040281117.1188</v>
      </c>
      <c r="BL5" s="84">
        <f t="shared" si="3"/>
        <v>206603444631.44479</v>
      </c>
      <c r="BM5" s="84">
        <f t="shared" si="3"/>
        <v>208429775998.71332</v>
      </c>
      <c r="BN5" s="84">
        <f t="shared" si="3"/>
        <v>208446097133.00787</v>
      </c>
      <c r="BO5" s="84">
        <f t="shared" si="3"/>
        <v>208446097133.00787</v>
      </c>
    </row>
    <row r="6" spans="1:67" ht="15" x14ac:dyDescent="0.25">
      <c r="A6" s="80"/>
      <c r="B6" s="357"/>
      <c r="C6" s="357"/>
      <c r="D6" s="357"/>
      <c r="E6" s="357"/>
      <c r="F6" s="360"/>
      <c r="G6" s="361"/>
      <c r="H6" s="83" t="s">
        <v>12</v>
      </c>
      <c r="I6" s="82">
        <f>I4</f>
        <v>46218</v>
      </c>
      <c r="J6" s="82">
        <f>J4</f>
        <v>46220</v>
      </c>
      <c r="K6" s="82">
        <f>K4</f>
        <v>46227</v>
      </c>
      <c r="L6" s="82">
        <f>L4</f>
        <v>46234</v>
      </c>
      <c r="M6" s="82">
        <f t="shared" ref="M6:AO6" si="4">M4</f>
        <v>46241</v>
      </c>
      <c r="N6" s="82">
        <f t="shared" si="4"/>
        <v>46248</v>
      </c>
      <c r="O6" s="82">
        <f t="shared" si="4"/>
        <v>46255</v>
      </c>
      <c r="P6" s="82">
        <f t="shared" si="4"/>
        <v>46262</v>
      </c>
      <c r="Q6" s="82">
        <f t="shared" si="4"/>
        <v>46269</v>
      </c>
      <c r="R6" s="82">
        <f t="shared" si="4"/>
        <v>46276</v>
      </c>
      <c r="S6" s="82">
        <f t="shared" si="4"/>
        <v>46283</v>
      </c>
      <c r="T6" s="82">
        <f t="shared" si="4"/>
        <v>46290</v>
      </c>
      <c r="U6" s="82">
        <f t="shared" si="4"/>
        <v>46297</v>
      </c>
      <c r="V6" s="82">
        <f t="shared" si="4"/>
        <v>46304</v>
      </c>
      <c r="W6" s="82">
        <f t="shared" si="4"/>
        <v>46311</v>
      </c>
      <c r="X6" s="82">
        <f t="shared" si="4"/>
        <v>46318</v>
      </c>
      <c r="Y6" s="82">
        <f t="shared" si="4"/>
        <v>46325</v>
      </c>
      <c r="Z6" s="82">
        <f t="shared" si="4"/>
        <v>46332</v>
      </c>
      <c r="AA6" s="82">
        <f t="shared" si="4"/>
        <v>46339</v>
      </c>
      <c r="AB6" s="82">
        <f t="shared" si="4"/>
        <v>46346</v>
      </c>
      <c r="AC6" s="82">
        <f t="shared" si="4"/>
        <v>46353</v>
      </c>
      <c r="AD6" s="82">
        <f t="shared" si="4"/>
        <v>46360</v>
      </c>
      <c r="AE6" s="82">
        <f t="shared" si="4"/>
        <v>46367</v>
      </c>
      <c r="AF6" s="82">
        <f t="shared" si="4"/>
        <v>46374</v>
      </c>
      <c r="AG6" s="82">
        <f t="shared" si="4"/>
        <v>46381</v>
      </c>
      <c r="AH6" s="82">
        <f t="shared" si="4"/>
        <v>46388</v>
      </c>
      <c r="AI6" s="82">
        <f t="shared" si="4"/>
        <v>46395</v>
      </c>
      <c r="AJ6" s="82">
        <f t="shared" si="4"/>
        <v>46402</v>
      </c>
      <c r="AK6" s="82">
        <f t="shared" si="4"/>
        <v>46409</v>
      </c>
      <c r="AL6" s="82">
        <f t="shared" si="4"/>
        <v>46416</v>
      </c>
      <c r="AM6" s="82">
        <f t="shared" si="4"/>
        <v>46423</v>
      </c>
      <c r="AN6" s="82">
        <f t="shared" si="4"/>
        <v>46430</v>
      </c>
      <c r="AO6" s="82">
        <f t="shared" si="4"/>
        <v>46437</v>
      </c>
      <c r="AP6" s="82">
        <f t="shared" ref="AP6:BO6" si="5">AP4</f>
        <v>46444</v>
      </c>
      <c r="AQ6" s="82">
        <f t="shared" si="5"/>
        <v>46451</v>
      </c>
      <c r="AR6" s="82">
        <f t="shared" si="5"/>
        <v>46458</v>
      </c>
      <c r="AS6" s="82">
        <f t="shared" si="5"/>
        <v>46465</v>
      </c>
      <c r="AT6" s="82">
        <f t="shared" si="5"/>
        <v>46472</v>
      </c>
      <c r="AU6" s="82">
        <f t="shared" si="5"/>
        <v>46479</v>
      </c>
      <c r="AV6" s="82">
        <f t="shared" si="5"/>
        <v>46486</v>
      </c>
      <c r="AW6" s="82">
        <f t="shared" si="5"/>
        <v>46493</v>
      </c>
      <c r="AX6" s="82">
        <f t="shared" si="5"/>
        <v>46500</v>
      </c>
      <c r="AY6" s="82">
        <f t="shared" si="5"/>
        <v>46507</v>
      </c>
      <c r="AZ6" s="82">
        <f t="shared" si="5"/>
        <v>46514</v>
      </c>
      <c r="BA6" s="82">
        <f t="shared" si="5"/>
        <v>46521</v>
      </c>
      <c r="BB6" s="82">
        <f t="shared" si="5"/>
        <v>46528</v>
      </c>
      <c r="BC6" s="82">
        <f t="shared" si="5"/>
        <v>46535</v>
      </c>
      <c r="BD6" s="82">
        <f t="shared" si="5"/>
        <v>46542</v>
      </c>
      <c r="BE6" s="82">
        <f t="shared" si="5"/>
        <v>46549</v>
      </c>
      <c r="BF6" s="82">
        <f t="shared" si="5"/>
        <v>46556</v>
      </c>
      <c r="BG6" s="82">
        <f t="shared" si="5"/>
        <v>46563</v>
      </c>
      <c r="BH6" s="82">
        <f t="shared" si="5"/>
        <v>46570</v>
      </c>
      <c r="BI6" s="82">
        <f t="shared" si="5"/>
        <v>46577</v>
      </c>
      <c r="BJ6" s="82">
        <f t="shared" si="5"/>
        <v>46584</v>
      </c>
      <c r="BK6" s="82">
        <f t="shared" si="5"/>
        <v>46591</v>
      </c>
      <c r="BL6" s="82">
        <f t="shared" si="5"/>
        <v>46598</v>
      </c>
      <c r="BM6" s="82">
        <f t="shared" si="5"/>
        <v>46605</v>
      </c>
      <c r="BN6" s="82">
        <f t="shared" si="5"/>
        <v>46612</v>
      </c>
      <c r="BO6" s="82">
        <f t="shared" si="5"/>
        <v>46619</v>
      </c>
    </row>
    <row r="7" spans="1:67" ht="24.75" customHeight="1" x14ac:dyDescent="0.25">
      <c r="A7" s="80"/>
      <c r="B7" s="85" t="s">
        <v>0</v>
      </c>
      <c r="C7" s="85" t="s">
        <v>1</v>
      </c>
      <c r="D7" s="85" t="s">
        <v>2</v>
      </c>
      <c r="E7" s="85" t="s">
        <v>23</v>
      </c>
      <c r="F7" s="119" t="s">
        <v>16</v>
      </c>
      <c r="G7" s="86" t="s">
        <v>17</v>
      </c>
      <c r="H7" s="86" t="s">
        <v>18</v>
      </c>
      <c r="I7" s="87">
        <f>$F34*I34+$F39*I39+$F44*I44+$F109*I109+$F689*I689+$F695*I695+$F699*I699</f>
        <v>0</v>
      </c>
      <c r="J7" s="87">
        <f t="shared" ref="J7:AO7" si="6">$F34*J34+$F39*J39+$F44*J44+$F109*J109+$F689*J689+$F695*J695+$F699*J699</f>
        <v>0</v>
      </c>
      <c r="K7" s="87">
        <f t="shared" si="6"/>
        <v>0</v>
      </c>
      <c r="L7" s="87">
        <f t="shared" si="6"/>
        <v>0</v>
      </c>
      <c r="M7" s="87">
        <f t="shared" si="6"/>
        <v>7.989766374083993E-5</v>
      </c>
      <c r="N7" s="87">
        <f t="shared" si="6"/>
        <v>1.3001487423568759E-3</v>
      </c>
      <c r="O7" s="87">
        <f t="shared" si="6"/>
        <v>4.1150005339722654E-3</v>
      </c>
      <c r="P7" s="87">
        <f t="shared" si="6"/>
        <v>8.320100470784424E-3</v>
      </c>
      <c r="Q7" s="87">
        <f t="shared" si="6"/>
        <v>1.4007928177786282E-2</v>
      </c>
      <c r="R7" s="87">
        <f t="shared" si="6"/>
        <v>2.2352658573741763E-2</v>
      </c>
      <c r="S7" s="87">
        <f t="shared" si="6"/>
        <v>3.1319980309735526E-2</v>
      </c>
      <c r="T7" s="87">
        <f t="shared" si="6"/>
        <v>4.5385517204567939E-2</v>
      </c>
      <c r="U7" s="87">
        <f t="shared" si="6"/>
        <v>6.0855713516463857E-2</v>
      </c>
      <c r="V7" s="87">
        <f t="shared" si="6"/>
        <v>8.7795190525065556E-2</v>
      </c>
      <c r="W7" s="87">
        <f t="shared" si="6"/>
        <v>0.1076475915246238</v>
      </c>
      <c r="X7" s="87">
        <f t="shared" si="6"/>
        <v>0.13055656126113238</v>
      </c>
      <c r="Y7" s="87">
        <f t="shared" si="6"/>
        <v>0.16313477968096812</v>
      </c>
      <c r="Z7" s="87">
        <f t="shared" si="6"/>
        <v>0.19107394059496313</v>
      </c>
      <c r="AA7" s="87">
        <f t="shared" si="6"/>
        <v>0.2176749991635375</v>
      </c>
      <c r="AB7" s="87">
        <f t="shared" si="6"/>
        <v>0.23611972710924076</v>
      </c>
      <c r="AC7" s="87">
        <f t="shared" si="6"/>
        <v>0.25857913758702711</v>
      </c>
      <c r="AD7" s="87">
        <f t="shared" si="6"/>
        <v>0.28249982479123009</v>
      </c>
      <c r="AE7" s="87">
        <f t="shared" si="6"/>
        <v>0.30580344800921011</v>
      </c>
      <c r="AF7" s="87">
        <f t="shared" si="6"/>
        <v>0.32897807090729542</v>
      </c>
      <c r="AG7" s="87">
        <f t="shared" si="6"/>
        <v>0.35056846101127509</v>
      </c>
      <c r="AH7" s="87">
        <f t="shared" si="6"/>
        <v>0.36824257467795846</v>
      </c>
      <c r="AI7" s="87">
        <f t="shared" si="6"/>
        <v>0.38929930628498355</v>
      </c>
      <c r="AJ7" s="87">
        <f t="shared" si="6"/>
        <v>0.40943948171914624</v>
      </c>
      <c r="AK7" s="87">
        <f t="shared" si="6"/>
        <v>0.43021271014880103</v>
      </c>
      <c r="AL7" s="87">
        <f t="shared" si="6"/>
        <v>0.45039938973827154</v>
      </c>
      <c r="AM7" s="87">
        <f t="shared" si="6"/>
        <v>0.47400225069364438</v>
      </c>
      <c r="AN7" s="87">
        <f t="shared" si="6"/>
        <v>0.49635692763644229</v>
      </c>
      <c r="AO7" s="87">
        <f t="shared" si="6"/>
        <v>0.51864685058931437</v>
      </c>
      <c r="AP7" s="87">
        <f t="shared" ref="AP7:BO7" si="7">$F34*AP34+$F39*AP39+$F44*AP44+$F109*AP109+$F689*AP689+$F695*AP695+$F699*AP699</f>
        <v>0.54204613935909207</v>
      </c>
      <c r="AQ7" s="87">
        <f t="shared" si="7"/>
        <v>0.56210760822020533</v>
      </c>
      <c r="AR7" s="87">
        <f t="shared" si="7"/>
        <v>0.58306406997760496</v>
      </c>
      <c r="AS7" s="87">
        <f t="shared" si="7"/>
        <v>0.60497144284216697</v>
      </c>
      <c r="AT7" s="87">
        <f t="shared" si="7"/>
        <v>0.62338472338697803</v>
      </c>
      <c r="AU7" s="87">
        <f t="shared" si="7"/>
        <v>0.63882663991892852</v>
      </c>
      <c r="AV7" s="87">
        <f t="shared" si="7"/>
        <v>0.66169825910168734</v>
      </c>
      <c r="AW7" s="87">
        <f t="shared" si="7"/>
        <v>0.68498489833639198</v>
      </c>
      <c r="AX7" s="87">
        <f t="shared" si="7"/>
        <v>0.70642518603158566</v>
      </c>
      <c r="AY7" s="87">
        <f t="shared" si="7"/>
        <v>0.72942863234262423</v>
      </c>
      <c r="AZ7" s="87">
        <f t="shared" si="7"/>
        <v>0.74967900543162291</v>
      </c>
      <c r="BA7" s="87">
        <f t="shared" si="7"/>
        <v>0.76927742817914491</v>
      </c>
      <c r="BB7" s="87">
        <f t="shared" si="7"/>
        <v>0.79153251428620308</v>
      </c>
      <c r="BC7" s="87">
        <f t="shared" si="7"/>
        <v>0.81352899496129316</v>
      </c>
      <c r="BD7" s="87">
        <f t="shared" si="7"/>
        <v>0.84068953188413575</v>
      </c>
      <c r="BE7" s="87">
        <f t="shared" si="7"/>
        <v>0.86105251139357442</v>
      </c>
      <c r="BF7" s="87">
        <f t="shared" si="7"/>
        <v>0.88770250168649656</v>
      </c>
      <c r="BG7" s="87">
        <f t="shared" si="7"/>
        <v>0.91227512349084117</v>
      </c>
      <c r="BH7" s="87">
        <f t="shared" si="7"/>
        <v>0.93319326490132548</v>
      </c>
      <c r="BI7" s="87">
        <f t="shared" si="7"/>
        <v>0.95138701771288969</v>
      </c>
      <c r="BJ7" s="87">
        <f t="shared" si="7"/>
        <v>0.96710035751733314</v>
      </c>
      <c r="BK7" s="87">
        <f t="shared" si="7"/>
        <v>0.97886352358481477</v>
      </c>
      <c r="BL7" s="87">
        <f t="shared" si="7"/>
        <v>0.99116005275748842</v>
      </c>
      <c r="BM7" s="87">
        <f t="shared" si="7"/>
        <v>0.99992170093602528</v>
      </c>
      <c r="BN7" s="87">
        <f t="shared" si="7"/>
        <v>0.99999999999999933</v>
      </c>
      <c r="BO7" s="87">
        <f t="shared" si="7"/>
        <v>0.99999999999999933</v>
      </c>
    </row>
    <row r="8" spans="1:67" s="2" customFormat="1" ht="18.75" customHeight="1" x14ac:dyDescent="0.25">
      <c r="A8" s="88"/>
      <c r="B8" s="73">
        <v>0</v>
      </c>
      <c r="C8" s="73" t="s">
        <v>697</v>
      </c>
      <c r="D8" s="74" t="s">
        <v>698</v>
      </c>
      <c r="E8" s="89">
        <f>+E34+E39+E44+E109+E689+E695+E699</f>
        <v>208446097133.00803</v>
      </c>
      <c r="F8" s="90">
        <f>+F10+F14++F29+F30+F34+F39+F44+F109+F689+F695+F699</f>
        <v>1</v>
      </c>
      <c r="G8" s="91">
        <v>46218</v>
      </c>
      <c r="H8" s="91">
        <v>46617</v>
      </c>
      <c r="I8" s="92">
        <f t="shared" ref="I8:BO8" si="8">I7*$E$8</f>
        <v>0</v>
      </c>
      <c r="J8" s="92">
        <f t="shared" si="8"/>
        <v>0</v>
      </c>
      <c r="K8" s="92">
        <f t="shared" si="8"/>
        <v>0</v>
      </c>
      <c r="L8" s="92">
        <f t="shared" si="8"/>
        <v>0</v>
      </c>
      <c r="M8" s="92">
        <f t="shared" si="8"/>
        <v>16654356.176823534</v>
      </c>
      <c r="N8" s="92">
        <f t="shared" si="8"/>
        <v>271010931.03667957</v>
      </c>
      <c r="O8" s="92">
        <f t="shared" si="8"/>
        <v>857755801.00676274</v>
      </c>
      <c r="P8" s="92">
        <f t="shared" si="8"/>
        <v>1734292470.8895159</v>
      </c>
      <c r="Q8" s="92">
        <f t="shared" si="8"/>
        <v>2919897957.5790396</v>
      </c>
      <c r="R8" s="92">
        <f t="shared" si="8"/>
        <v>4659324440.2431402</v>
      </c>
      <c r="S8" s="92">
        <f t="shared" si="8"/>
        <v>6528527657.8470306</v>
      </c>
      <c r="T8" s="92">
        <f t="shared" si="8"/>
        <v>9460433927.6551762</v>
      </c>
      <c r="U8" s="92">
        <f t="shared" si="8"/>
        <v>12685135970.751335</v>
      </c>
      <c r="V8" s="92">
        <f t="shared" si="8"/>
        <v>18300564811.99876</v>
      </c>
      <c r="W8" s="92">
        <f t="shared" si="8"/>
        <v>22438720319.076103</v>
      </c>
      <c r="X8" s="92">
        <f t="shared" si="8"/>
        <v>27214005649.989513</v>
      </c>
      <c r="Y8" s="92">
        <f t="shared" si="8"/>
        <v>34004808131.150944</v>
      </c>
      <c r="Z8" s="92">
        <f t="shared" si="8"/>
        <v>39828617180.844292</v>
      </c>
      <c r="AA8" s="92">
        <f t="shared" si="8"/>
        <v>45373504019.070175</v>
      </c>
      <c r="AB8" s="92">
        <f t="shared" si="8"/>
        <v>49218235572.03215</v>
      </c>
      <c r="AC8" s="92">
        <f t="shared" si="8"/>
        <v>53899812030.034897</v>
      </c>
      <c r="AD8" s="92">
        <f t="shared" si="8"/>
        <v>58885985918.490494</v>
      </c>
      <c r="AE8" s="92">
        <f t="shared" si="8"/>
        <v>63743535227.336578</v>
      </c>
      <c r="AF8" s="92">
        <f t="shared" si="8"/>
        <v>68574194922.971703</v>
      </c>
      <c r="AG8" s="92">
        <f t="shared" si="8"/>
        <v>73074627475.725388</v>
      </c>
      <c r="AH8" s="92">
        <f t="shared" si="8"/>
        <v>76758727489.830688</v>
      </c>
      <c r="AI8" s="92">
        <f t="shared" si="8"/>
        <v>81147921011.692322</v>
      </c>
      <c r="AJ8" s="92">
        <f t="shared" si="8"/>
        <v>85346061976.517624</v>
      </c>
      <c r="AK8" s="92">
        <f t="shared" si="8"/>
        <v>89676160367.531601</v>
      </c>
      <c r="AL8" s="92">
        <f t="shared" si="8"/>
        <v>93883994942.031281</v>
      </c>
      <c r="AM8" s="92">
        <f t="shared" si="8"/>
        <v>98803919189.351822</v>
      </c>
      <c r="AN8" s="92">
        <f t="shared" si="8"/>
        <v>103463664350.74728</v>
      </c>
      <c r="AO8" s="92">
        <f t="shared" si="8"/>
        <v>108109911795.66893</v>
      </c>
      <c r="AP8" s="92">
        <f t="shared" si="8"/>
        <v>112987402215.41731</v>
      </c>
      <c r="AQ8" s="92">
        <f t="shared" si="8"/>
        <v>117169137102.27174</v>
      </c>
      <c r="AR8" s="92">
        <f t="shared" si="8"/>
        <v>121537429765.31883</v>
      </c>
      <c r="AS8" s="92">
        <f t="shared" si="8"/>
        <v>126103936137.37434</v>
      </c>
      <c r="AT8" s="92">
        <f t="shared" si="8"/>
        <v>129942112602.35536</v>
      </c>
      <c r="AU8" s="92">
        <f t="shared" si="8"/>
        <v>133160919835.69412</v>
      </c>
      <c r="AV8" s="92">
        <f t="shared" si="8"/>
        <v>137928419589.45264</v>
      </c>
      <c r="AW8" s="92">
        <f t="shared" si="8"/>
        <v>142782428653.27118</v>
      </c>
      <c r="AX8" s="92">
        <f t="shared" si="8"/>
        <v>147251572944.74316</v>
      </c>
      <c r="AY8" s="92">
        <f t="shared" si="8"/>
        <v>152046551548.88785</v>
      </c>
      <c r="AZ8" s="92">
        <f t="shared" si="8"/>
        <v>156267662784.77692</v>
      </c>
      <c r="BA8" s="92">
        <f t="shared" si="8"/>
        <v>160352877516.46063</v>
      </c>
      <c r="BB8" s="92">
        <f t="shared" si="8"/>
        <v>164991863356.83594</v>
      </c>
      <c r="BC8" s="92">
        <f t="shared" si="8"/>
        <v>169576943904.22012</v>
      </c>
      <c r="BD8" s="92">
        <f t="shared" si="8"/>
        <v>175238451821.82361</v>
      </c>
      <c r="BE8" s="92">
        <f t="shared" si="8"/>
        <v>179483035426.56552</v>
      </c>
      <c r="BF8" s="92">
        <f t="shared" si="8"/>
        <v>185038121891.75769</v>
      </c>
      <c r="BG8" s="92">
        <f t="shared" si="8"/>
        <v>190160189003.19876</v>
      </c>
      <c r="BH8" s="92">
        <f t="shared" si="8"/>
        <v>194520493939.49057</v>
      </c>
      <c r="BI8" s="92">
        <f t="shared" si="8"/>
        <v>198312910705.26382</v>
      </c>
      <c r="BJ8" s="92">
        <f t="shared" si="8"/>
        <v>201588295060.4248</v>
      </c>
      <c r="BK8" s="92">
        <f t="shared" si="8"/>
        <v>204040281117.1188</v>
      </c>
      <c r="BL8" s="92">
        <f t="shared" si="8"/>
        <v>206603444631.44479</v>
      </c>
      <c r="BM8" s="92">
        <f t="shared" si="8"/>
        <v>208429775998.71332</v>
      </c>
      <c r="BN8" s="92">
        <f t="shared" si="8"/>
        <v>208446097133.00787</v>
      </c>
      <c r="BO8" s="92">
        <f t="shared" si="8"/>
        <v>208446097133.00787</v>
      </c>
    </row>
    <row r="9" spans="1:67" s="2" customFormat="1" ht="18.75" customHeight="1" x14ac:dyDescent="0.25">
      <c r="A9" s="88"/>
      <c r="B9" s="75">
        <v>1</v>
      </c>
      <c r="C9" s="75" t="s">
        <v>699</v>
      </c>
      <c r="D9" s="75" t="s">
        <v>3</v>
      </c>
      <c r="E9" s="218">
        <f>VLOOKUP(B9,'Cuadro Control'!C5:J1939,8,FALSE)</f>
        <v>0</v>
      </c>
      <c r="F9" s="93">
        <f>IFERROR(E9/$E$8,0)</f>
        <v>0</v>
      </c>
      <c r="G9" s="94">
        <v>46218</v>
      </c>
      <c r="H9" s="94">
        <v>46218</v>
      </c>
      <c r="I9" s="93">
        <f t="shared" ref="I9:X9" si="9">IF($G9=0,0,IF(I$6&lt;$G9,0,IF(I$6&gt;$H9,1,(I$6-$G9+1)/($H9-$G9+1))))</f>
        <v>1</v>
      </c>
      <c r="J9" s="93">
        <f t="shared" si="9"/>
        <v>1</v>
      </c>
      <c r="K9" s="93">
        <f t="shared" si="9"/>
        <v>1</v>
      </c>
      <c r="L9" s="93">
        <f t="shared" si="9"/>
        <v>1</v>
      </c>
      <c r="M9" s="93">
        <f t="shared" si="9"/>
        <v>1</v>
      </c>
      <c r="N9" s="93">
        <f t="shared" si="9"/>
        <v>1</v>
      </c>
      <c r="O9" s="93">
        <f t="shared" si="9"/>
        <v>1</v>
      </c>
      <c r="P9" s="93">
        <f t="shared" si="9"/>
        <v>1</v>
      </c>
      <c r="Q9" s="93">
        <f t="shared" si="9"/>
        <v>1</v>
      </c>
      <c r="R9" s="93">
        <f t="shared" si="9"/>
        <v>1</v>
      </c>
      <c r="S9" s="93">
        <f t="shared" si="9"/>
        <v>1</v>
      </c>
      <c r="T9" s="93">
        <f t="shared" si="9"/>
        <v>1</v>
      </c>
      <c r="U9" s="93">
        <f t="shared" si="9"/>
        <v>1</v>
      </c>
      <c r="V9" s="93">
        <f t="shared" si="9"/>
        <v>1</v>
      </c>
      <c r="W9" s="93">
        <f t="shared" si="9"/>
        <v>1</v>
      </c>
      <c r="X9" s="93">
        <f t="shared" si="9"/>
        <v>1</v>
      </c>
      <c r="Y9" s="93">
        <f t="shared" ref="J9:AO16" si="10">IF($G9=0,0,IF(Y$6&lt;$G9,0,IF(Y$6&gt;$H9,1,(Y$6-$G9+1)/($H9-$G9+1))))</f>
        <v>1</v>
      </c>
      <c r="Z9" s="93">
        <f t="shared" si="10"/>
        <v>1</v>
      </c>
      <c r="AA9" s="93">
        <f t="shared" si="10"/>
        <v>1</v>
      </c>
      <c r="AB9" s="93">
        <f t="shared" si="10"/>
        <v>1</v>
      </c>
      <c r="AC9" s="93">
        <f t="shared" si="10"/>
        <v>1</v>
      </c>
      <c r="AD9" s="93">
        <f t="shared" si="10"/>
        <v>1</v>
      </c>
      <c r="AE9" s="93">
        <f t="shared" si="10"/>
        <v>1</v>
      </c>
      <c r="AF9" s="93">
        <f t="shared" si="10"/>
        <v>1</v>
      </c>
      <c r="AG9" s="93">
        <f t="shared" si="10"/>
        <v>1</v>
      </c>
      <c r="AH9" s="93">
        <f t="shared" si="10"/>
        <v>1</v>
      </c>
      <c r="AI9" s="93">
        <f t="shared" si="10"/>
        <v>1</v>
      </c>
      <c r="AJ9" s="93">
        <f t="shared" si="10"/>
        <v>1</v>
      </c>
      <c r="AK9" s="93">
        <f t="shared" si="10"/>
        <v>1</v>
      </c>
      <c r="AL9" s="93">
        <f t="shared" si="10"/>
        <v>1</v>
      </c>
      <c r="AM9" s="93">
        <f t="shared" si="10"/>
        <v>1</v>
      </c>
      <c r="AN9" s="93">
        <f t="shared" si="10"/>
        <v>1</v>
      </c>
      <c r="AO9" s="93">
        <f t="shared" si="10"/>
        <v>1</v>
      </c>
      <c r="AP9" s="93">
        <f t="shared" ref="AP9:BO15" si="11">IF($G9=0,0,IF(AP$6&lt;$G9,0,IF(AP$6&gt;$H9,1,(AP$6-$G9+1)/($H9-$G9+1))))</f>
        <v>1</v>
      </c>
      <c r="AQ9" s="93">
        <f t="shared" si="11"/>
        <v>1</v>
      </c>
      <c r="AR9" s="93">
        <f t="shared" si="11"/>
        <v>1</v>
      </c>
      <c r="AS9" s="93">
        <f t="shared" si="11"/>
        <v>1</v>
      </c>
      <c r="AT9" s="93">
        <f t="shared" si="11"/>
        <v>1</v>
      </c>
      <c r="AU9" s="93">
        <f t="shared" si="11"/>
        <v>1</v>
      </c>
      <c r="AV9" s="93">
        <f t="shared" si="11"/>
        <v>1</v>
      </c>
      <c r="AW9" s="93">
        <f t="shared" si="11"/>
        <v>1</v>
      </c>
      <c r="AX9" s="93">
        <f t="shared" si="11"/>
        <v>1</v>
      </c>
      <c r="AY9" s="93">
        <f t="shared" si="11"/>
        <v>1</v>
      </c>
      <c r="AZ9" s="93">
        <f t="shared" si="11"/>
        <v>1</v>
      </c>
      <c r="BA9" s="93">
        <f t="shared" si="11"/>
        <v>1</v>
      </c>
      <c r="BB9" s="93">
        <f t="shared" si="11"/>
        <v>1</v>
      </c>
      <c r="BC9" s="93">
        <f t="shared" si="11"/>
        <v>1</v>
      </c>
      <c r="BD9" s="93">
        <f t="shared" si="11"/>
        <v>1</v>
      </c>
      <c r="BE9" s="93">
        <f t="shared" si="11"/>
        <v>1</v>
      </c>
      <c r="BF9" s="93">
        <f t="shared" si="11"/>
        <v>1</v>
      </c>
      <c r="BG9" s="93">
        <f t="shared" si="11"/>
        <v>1</v>
      </c>
      <c r="BH9" s="93">
        <f t="shared" si="11"/>
        <v>1</v>
      </c>
      <c r="BI9" s="93">
        <f t="shared" si="11"/>
        <v>1</v>
      </c>
      <c r="BJ9" s="93">
        <f t="shared" si="11"/>
        <v>1</v>
      </c>
      <c r="BK9" s="93">
        <f t="shared" si="11"/>
        <v>1</v>
      </c>
      <c r="BL9" s="93">
        <f t="shared" si="11"/>
        <v>1</v>
      </c>
      <c r="BM9" s="93">
        <f t="shared" si="11"/>
        <v>1</v>
      </c>
      <c r="BN9" s="93">
        <f t="shared" si="11"/>
        <v>1</v>
      </c>
      <c r="BO9" s="93">
        <f t="shared" si="11"/>
        <v>1</v>
      </c>
    </row>
    <row r="10" spans="1:67" s="2" customFormat="1" ht="18.75" customHeight="1" x14ac:dyDescent="0.25">
      <c r="A10" s="88"/>
      <c r="B10" s="73">
        <v>2</v>
      </c>
      <c r="C10" s="73" t="s">
        <v>700</v>
      </c>
      <c r="D10" s="73" t="s">
        <v>14</v>
      </c>
      <c r="E10" s="219">
        <f>VLOOKUP(B10,'Cuadro Control'!C6:J1940,8,FALSE)</f>
        <v>0</v>
      </c>
      <c r="F10" s="90">
        <f t="shared" ref="F10:F44" si="12">IFERROR(E10/$E$8,0)</f>
        <v>0</v>
      </c>
      <c r="G10" s="91">
        <v>46218</v>
      </c>
      <c r="H10" s="91">
        <v>46240</v>
      </c>
      <c r="I10" s="90">
        <f t="shared" ref="I10:I33" si="13">IF($G10=0,0,IF(I$6&lt;$G10,0,IF(I$6&gt;$H10,1,(I$6-$G10+1)/($H10-$G10+1))))</f>
        <v>4.3478260869565216E-2</v>
      </c>
      <c r="J10" s="90">
        <f t="shared" si="10"/>
        <v>0.13043478260869565</v>
      </c>
      <c r="K10" s="90">
        <f t="shared" si="10"/>
        <v>0.43478260869565216</v>
      </c>
      <c r="L10" s="90">
        <f t="shared" si="10"/>
        <v>0.73913043478260865</v>
      </c>
      <c r="M10" s="90">
        <f t="shared" si="10"/>
        <v>1</v>
      </c>
      <c r="N10" s="90">
        <f t="shared" si="10"/>
        <v>1</v>
      </c>
      <c r="O10" s="90">
        <f t="shared" si="10"/>
        <v>1</v>
      </c>
      <c r="P10" s="90">
        <f t="shared" si="10"/>
        <v>1</v>
      </c>
      <c r="Q10" s="90">
        <f t="shared" si="10"/>
        <v>1</v>
      </c>
      <c r="R10" s="90">
        <f t="shared" si="10"/>
        <v>1</v>
      </c>
      <c r="S10" s="90">
        <f t="shared" si="10"/>
        <v>1</v>
      </c>
      <c r="T10" s="90">
        <f t="shared" si="10"/>
        <v>1</v>
      </c>
      <c r="U10" s="90">
        <f t="shared" si="10"/>
        <v>1</v>
      </c>
      <c r="V10" s="90">
        <f t="shared" si="10"/>
        <v>1</v>
      </c>
      <c r="W10" s="90">
        <f t="shared" si="10"/>
        <v>1</v>
      </c>
      <c r="X10" s="90">
        <f t="shared" si="10"/>
        <v>1</v>
      </c>
      <c r="Y10" s="90">
        <f t="shared" si="10"/>
        <v>1</v>
      </c>
      <c r="Z10" s="90">
        <f t="shared" si="10"/>
        <v>1</v>
      </c>
      <c r="AA10" s="90">
        <f t="shared" si="10"/>
        <v>1</v>
      </c>
      <c r="AB10" s="90">
        <f t="shared" si="10"/>
        <v>1</v>
      </c>
      <c r="AC10" s="90">
        <f t="shared" si="10"/>
        <v>1</v>
      </c>
      <c r="AD10" s="90">
        <f t="shared" si="10"/>
        <v>1</v>
      </c>
      <c r="AE10" s="90">
        <f t="shared" si="10"/>
        <v>1</v>
      </c>
      <c r="AF10" s="90">
        <f t="shared" si="10"/>
        <v>1</v>
      </c>
      <c r="AG10" s="90">
        <f t="shared" si="10"/>
        <v>1</v>
      </c>
      <c r="AH10" s="90">
        <f t="shared" si="10"/>
        <v>1</v>
      </c>
      <c r="AI10" s="90">
        <f t="shared" si="10"/>
        <v>1</v>
      </c>
      <c r="AJ10" s="90">
        <f t="shared" si="10"/>
        <v>1</v>
      </c>
      <c r="AK10" s="90">
        <f t="shared" si="10"/>
        <v>1</v>
      </c>
      <c r="AL10" s="90">
        <f t="shared" si="10"/>
        <v>1</v>
      </c>
      <c r="AM10" s="90">
        <f t="shared" si="10"/>
        <v>1</v>
      </c>
      <c r="AN10" s="90">
        <f t="shared" si="10"/>
        <v>1</v>
      </c>
      <c r="AO10" s="90">
        <f t="shared" si="10"/>
        <v>1</v>
      </c>
      <c r="AP10" s="90">
        <f t="shared" si="11"/>
        <v>1</v>
      </c>
      <c r="AQ10" s="90">
        <f t="shared" si="11"/>
        <v>1</v>
      </c>
      <c r="AR10" s="90">
        <f t="shared" si="11"/>
        <v>1</v>
      </c>
      <c r="AS10" s="90">
        <f t="shared" si="11"/>
        <v>1</v>
      </c>
      <c r="AT10" s="90">
        <f t="shared" si="11"/>
        <v>1</v>
      </c>
      <c r="AU10" s="90">
        <f t="shared" si="11"/>
        <v>1</v>
      </c>
      <c r="AV10" s="90">
        <f t="shared" si="11"/>
        <v>1</v>
      </c>
      <c r="AW10" s="90">
        <f t="shared" si="11"/>
        <v>1</v>
      </c>
      <c r="AX10" s="90">
        <f t="shared" si="11"/>
        <v>1</v>
      </c>
      <c r="AY10" s="90">
        <f t="shared" si="11"/>
        <v>1</v>
      </c>
      <c r="AZ10" s="90">
        <f t="shared" si="11"/>
        <v>1</v>
      </c>
      <c r="BA10" s="90">
        <f t="shared" si="11"/>
        <v>1</v>
      </c>
      <c r="BB10" s="90">
        <f t="shared" si="11"/>
        <v>1</v>
      </c>
      <c r="BC10" s="90">
        <f t="shared" si="11"/>
        <v>1</v>
      </c>
      <c r="BD10" s="90">
        <f t="shared" si="11"/>
        <v>1</v>
      </c>
      <c r="BE10" s="90">
        <f t="shared" si="11"/>
        <v>1</v>
      </c>
      <c r="BF10" s="90">
        <f t="shared" si="11"/>
        <v>1</v>
      </c>
      <c r="BG10" s="90">
        <f t="shared" si="11"/>
        <v>1</v>
      </c>
      <c r="BH10" s="90">
        <f t="shared" si="11"/>
        <v>1</v>
      </c>
      <c r="BI10" s="90">
        <f t="shared" si="11"/>
        <v>1</v>
      </c>
      <c r="BJ10" s="90">
        <f t="shared" si="11"/>
        <v>1</v>
      </c>
      <c r="BK10" s="90">
        <f t="shared" si="11"/>
        <v>1</v>
      </c>
      <c r="BL10" s="90">
        <f t="shared" si="11"/>
        <v>1</v>
      </c>
      <c r="BM10" s="90">
        <f t="shared" si="11"/>
        <v>1</v>
      </c>
      <c r="BN10" s="90">
        <f t="shared" si="11"/>
        <v>1</v>
      </c>
      <c r="BO10" s="90">
        <f t="shared" si="11"/>
        <v>1</v>
      </c>
    </row>
    <row r="11" spans="1:67" s="2" customFormat="1" ht="18.75" customHeight="1" x14ac:dyDescent="0.25">
      <c r="A11" s="88"/>
      <c r="B11" s="95" t="s">
        <v>29</v>
      </c>
      <c r="C11" s="95" t="s">
        <v>701</v>
      </c>
      <c r="D11" s="95" t="s">
        <v>3</v>
      </c>
      <c r="E11" s="220">
        <f>VLOOKUP(B11,'Cuadro Control'!C7:J1941,8,FALSE)</f>
        <v>0</v>
      </c>
      <c r="F11" s="96">
        <f t="shared" si="12"/>
        <v>0</v>
      </c>
      <c r="G11" s="97">
        <v>46218</v>
      </c>
      <c r="H11" s="97">
        <v>46218</v>
      </c>
      <c r="I11" s="96">
        <f t="shared" si="13"/>
        <v>1</v>
      </c>
      <c r="J11" s="96">
        <f t="shared" si="10"/>
        <v>1</v>
      </c>
      <c r="K11" s="96">
        <f t="shared" si="10"/>
        <v>1</v>
      </c>
      <c r="L11" s="96">
        <f t="shared" si="10"/>
        <v>1</v>
      </c>
      <c r="M11" s="96">
        <f t="shared" si="10"/>
        <v>1</v>
      </c>
      <c r="N11" s="96">
        <f t="shared" si="10"/>
        <v>1</v>
      </c>
      <c r="O11" s="96">
        <f t="shared" si="10"/>
        <v>1</v>
      </c>
      <c r="P11" s="96">
        <f t="shared" si="10"/>
        <v>1</v>
      </c>
      <c r="Q11" s="96">
        <f t="shared" si="10"/>
        <v>1</v>
      </c>
      <c r="R11" s="96">
        <f t="shared" si="10"/>
        <v>1</v>
      </c>
      <c r="S11" s="96">
        <f t="shared" si="10"/>
        <v>1</v>
      </c>
      <c r="T11" s="96">
        <f t="shared" si="10"/>
        <v>1</v>
      </c>
      <c r="U11" s="96">
        <f t="shared" si="10"/>
        <v>1</v>
      </c>
      <c r="V11" s="96">
        <f t="shared" si="10"/>
        <v>1</v>
      </c>
      <c r="W11" s="96">
        <f t="shared" si="10"/>
        <v>1</v>
      </c>
      <c r="X11" s="96">
        <f t="shared" si="10"/>
        <v>1</v>
      </c>
      <c r="Y11" s="96">
        <f t="shared" si="10"/>
        <v>1</v>
      </c>
      <c r="Z11" s="96">
        <f t="shared" si="10"/>
        <v>1</v>
      </c>
      <c r="AA11" s="96">
        <f t="shared" si="10"/>
        <v>1</v>
      </c>
      <c r="AB11" s="96">
        <f t="shared" si="10"/>
        <v>1</v>
      </c>
      <c r="AC11" s="96">
        <f t="shared" si="10"/>
        <v>1</v>
      </c>
      <c r="AD11" s="96">
        <f t="shared" si="10"/>
        <v>1</v>
      </c>
      <c r="AE11" s="96">
        <f t="shared" si="10"/>
        <v>1</v>
      </c>
      <c r="AF11" s="96">
        <f t="shared" si="10"/>
        <v>1</v>
      </c>
      <c r="AG11" s="96">
        <f t="shared" si="10"/>
        <v>1</v>
      </c>
      <c r="AH11" s="96">
        <f t="shared" si="10"/>
        <v>1</v>
      </c>
      <c r="AI11" s="96">
        <f t="shared" si="10"/>
        <v>1</v>
      </c>
      <c r="AJ11" s="96">
        <f t="shared" si="10"/>
        <v>1</v>
      </c>
      <c r="AK11" s="96">
        <f t="shared" si="10"/>
        <v>1</v>
      </c>
      <c r="AL11" s="96">
        <f t="shared" si="10"/>
        <v>1</v>
      </c>
      <c r="AM11" s="96">
        <f t="shared" si="10"/>
        <v>1</v>
      </c>
      <c r="AN11" s="96">
        <f t="shared" si="10"/>
        <v>1</v>
      </c>
      <c r="AO11" s="96">
        <f t="shared" si="10"/>
        <v>1</v>
      </c>
      <c r="AP11" s="96">
        <f t="shared" si="11"/>
        <v>1</v>
      </c>
      <c r="AQ11" s="96">
        <f t="shared" si="11"/>
        <v>1</v>
      </c>
      <c r="AR11" s="96">
        <f t="shared" si="11"/>
        <v>1</v>
      </c>
      <c r="AS11" s="96">
        <f t="shared" si="11"/>
        <v>1</v>
      </c>
      <c r="AT11" s="96">
        <f t="shared" si="11"/>
        <v>1</v>
      </c>
      <c r="AU11" s="96">
        <f t="shared" si="11"/>
        <v>1</v>
      </c>
      <c r="AV11" s="96">
        <f t="shared" si="11"/>
        <v>1</v>
      </c>
      <c r="AW11" s="96">
        <f t="shared" si="11"/>
        <v>1</v>
      </c>
      <c r="AX11" s="96">
        <f t="shared" si="11"/>
        <v>1</v>
      </c>
      <c r="AY11" s="96">
        <f t="shared" si="11"/>
        <v>1</v>
      </c>
      <c r="AZ11" s="96">
        <f t="shared" si="11"/>
        <v>1</v>
      </c>
      <c r="BA11" s="96">
        <f t="shared" si="11"/>
        <v>1</v>
      </c>
      <c r="BB11" s="96">
        <f t="shared" si="11"/>
        <v>1</v>
      </c>
      <c r="BC11" s="96">
        <f t="shared" si="11"/>
        <v>1</v>
      </c>
      <c r="BD11" s="96">
        <f t="shared" si="11"/>
        <v>1</v>
      </c>
      <c r="BE11" s="96">
        <f t="shared" si="11"/>
        <v>1</v>
      </c>
      <c r="BF11" s="96">
        <f t="shared" si="11"/>
        <v>1</v>
      </c>
      <c r="BG11" s="96">
        <f t="shared" si="11"/>
        <v>1</v>
      </c>
      <c r="BH11" s="96">
        <f t="shared" si="11"/>
        <v>1</v>
      </c>
      <c r="BI11" s="96">
        <f t="shared" si="11"/>
        <v>1</v>
      </c>
      <c r="BJ11" s="96">
        <f t="shared" si="11"/>
        <v>1</v>
      </c>
      <c r="BK11" s="96">
        <f t="shared" si="11"/>
        <v>1</v>
      </c>
      <c r="BL11" s="96">
        <f t="shared" si="11"/>
        <v>1</v>
      </c>
      <c r="BM11" s="96">
        <f t="shared" si="11"/>
        <v>1</v>
      </c>
      <c r="BN11" s="96">
        <f t="shared" si="11"/>
        <v>1</v>
      </c>
      <c r="BO11" s="96">
        <f t="shared" si="11"/>
        <v>1</v>
      </c>
    </row>
    <row r="12" spans="1:67" s="2" customFormat="1" ht="18.75" customHeight="1" x14ac:dyDescent="0.25">
      <c r="A12" s="88"/>
      <c r="B12" s="95" t="s">
        <v>30</v>
      </c>
      <c r="C12" s="95" t="s">
        <v>702</v>
      </c>
      <c r="D12" s="95" t="s">
        <v>3</v>
      </c>
      <c r="E12" s="220">
        <f>VLOOKUP(B12,'Cuadro Control'!C8:J1942,8,FALSE)</f>
        <v>0</v>
      </c>
      <c r="F12" s="96">
        <f t="shared" si="12"/>
        <v>0</v>
      </c>
      <c r="G12" s="97">
        <v>46218</v>
      </c>
      <c r="H12" s="97">
        <v>46218</v>
      </c>
      <c r="I12" s="96">
        <f t="shared" si="13"/>
        <v>1</v>
      </c>
      <c r="J12" s="96">
        <f t="shared" si="10"/>
        <v>1</v>
      </c>
      <c r="K12" s="96">
        <f t="shared" si="10"/>
        <v>1</v>
      </c>
      <c r="L12" s="96">
        <f t="shared" si="10"/>
        <v>1</v>
      </c>
      <c r="M12" s="96">
        <f t="shared" si="10"/>
        <v>1</v>
      </c>
      <c r="N12" s="96">
        <f t="shared" si="10"/>
        <v>1</v>
      </c>
      <c r="O12" s="96">
        <f t="shared" si="10"/>
        <v>1</v>
      </c>
      <c r="P12" s="96">
        <f t="shared" si="10"/>
        <v>1</v>
      </c>
      <c r="Q12" s="96">
        <f t="shared" si="10"/>
        <v>1</v>
      </c>
      <c r="R12" s="96">
        <f t="shared" si="10"/>
        <v>1</v>
      </c>
      <c r="S12" s="96">
        <f t="shared" si="10"/>
        <v>1</v>
      </c>
      <c r="T12" s="96">
        <f t="shared" si="10"/>
        <v>1</v>
      </c>
      <c r="U12" s="96">
        <f t="shared" si="10"/>
        <v>1</v>
      </c>
      <c r="V12" s="96">
        <f t="shared" si="10"/>
        <v>1</v>
      </c>
      <c r="W12" s="96">
        <f t="shared" si="10"/>
        <v>1</v>
      </c>
      <c r="X12" s="96">
        <f t="shared" si="10"/>
        <v>1</v>
      </c>
      <c r="Y12" s="96">
        <f t="shared" si="10"/>
        <v>1</v>
      </c>
      <c r="Z12" s="96">
        <f t="shared" si="10"/>
        <v>1</v>
      </c>
      <c r="AA12" s="96">
        <f t="shared" si="10"/>
        <v>1</v>
      </c>
      <c r="AB12" s="96">
        <f t="shared" si="10"/>
        <v>1</v>
      </c>
      <c r="AC12" s="96">
        <f t="shared" si="10"/>
        <v>1</v>
      </c>
      <c r="AD12" s="96">
        <f t="shared" si="10"/>
        <v>1</v>
      </c>
      <c r="AE12" s="96">
        <f t="shared" si="10"/>
        <v>1</v>
      </c>
      <c r="AF12" s="96">
        <f t="shared" si="10"/>
        <v>1</v>
      </c>
      <c r="AG12" s="96">
        <f t="shared" si="10"/>
        <v>1</v>
      </c>
      <c r="AH12" s="96">
        <f t="shared" si="10"/>
        <v>1</v>
      </c>
      <c r="AI12" s="96">
        <f t="shared" si="10"/>
        <v>1</v>
      </c>
      <c r="AJ12" s="96">
        <f t="shared" si="10"/>
        <v>1</v>
      </c>
      <c r="AK12" s="96">
        <f t="shared" si="10"/>
        <v>1</v>
      </c>
      <c r="AL12" s="96">
        <f t="shared" si="10"/>
        <v>1</v>
      </c>
      <c r="AM12" s="96">
        <f t="shared" si="10"/>
        <v>1</v>
      </c>
      <c r="AN12" s="96">
        <f t="shared" si="10"/>
        <v>1</v>
      </c>
      <c r="AO12" s="96">
        <f t="shared" si="10"/>
        <v>1</v>
      </c>
      <c r="AP12" s="96">
        <f t="shared" si="11"/>
        <v>1</v>
      </c>
      <c r="AQ12" s="96">
        <f t="shared" si="11"/>
        <v>1</v>
      </c>
      <c r="AR12" s="96">
        <f t="shared" si="11"/>
        <v>1</v>
      </c>
      <c r="AS12" s="96">
        <f t="shared" si="11"/>
        <v>1</v>
      </c>
      <c r="AT12" s="96">
        <f t="shared" si="11"/>
        <v>1</v>
      </c>
      <c r="AU12" s="96">
        <f t="shared" si="11"/>
        <v>1</v>
      </c>
      <c r="AV12" s="96">
        <f t="shared" si="11"/>
        <v>1</v>
      </c>
      <c r="AW12" s="96">
        <f t="shared" si="11"/>
        <v>1</v>
      </c>
      <c r="AX12" s="96">
        <f t="shared" si="11"/>
        <v>1</v>
      </c>
      <c r="AY12" s="96">
        <f t="shared" si="11"/>
        <v>1</v>
      </c>
      <c r="AZ12" s="96">
        <f t="shared" si="11"/>
        <v>1</v>
      </c>
      <c r="BA12" s="96">
        <f t="shared" si="11"/>
        <v>1</v>
      </c>
      <c r="BB12" s="96">
        <f t="shared" si="11"/>
        <v>1</v>
      </c>
      <c r="BC12" s="96">
        <f t="shared" si="11"/>
        <v>1</v>
      </c>
      <c r="BD12" s="96">
        <f t="shared" si="11"/>
        <v>1</v>
      </c>
      <c r="BE12" s="96">
        <f t="shared" si="11"/>
        <v>1</v>
      </c>
      <c r="BF12" s="96">
        <f t="shared" si="11"/>
        <v>1</v>
      </c>
      <c r="BG12" s="96">
        <f t="shared" si="11"/>
        <v>1</v>
      </c>
      <c r="BH12" s="96">
        <f t="shared" si="11"/>
        <v>1</v>
      </c>
      <c r="BI12" s="96">
        <f t="shared" si="11"/>
        <v>1</v>
      </c>
      <c r="BJ12" s="96">
        <f t="shared" si="11"/>
        <v>1</v>
      </c>
      <c r="BK12" s="96">
        <f t="shared" si="11"/>
        <v>1</v>
      </c>
      <c r="BL12" s="96">
        <f t="shared" si="11"/>
        <v>1</v>
      </c>
      <c r="BM12" s="96">
        <f t="shared" si="11"/>
        <v>1</v>
      </c>
      <c r="BN12" s="96">
        <f t="shared" si="11"/>
        <v>1</v>
      </c>
      <c r="BO12" s="96">
        <f t="shared" si="11"/>
        <v>1</v>
      </c>
    </row>
    <row r="13" spans="1:67" s="2" customFormat="1" ht="18.75" customHeight="1" x14ac:dyDescent="0.25">
      <c r="A13" s="88"/>
      <c r="B13" s="98" t="s">
        <v>31</v>
      </c>
      <c r="C13" s="98" t="s">
        <v>703</v>
      </c>
      <c r="D13" s="98" t="s">
        <v>14</v>
      </c>
      <c r="E13" s="221">
        <f>VLOOKUP(B13,'Cuadro Control'!C9:J1943,8,FALSE)</f>
        <v>0</v>
      </c>
      <c r="F13" s="99">
        <f t="shared" si="12"/>
        <v>0</v>
      </c>
      <c r="G13" s="100">
        <v>46218</v>
      </c>
      <c r="H13" s="100">
        <v>46240</v>
      </c>
      <c r="I13" s="99">
        <f t="shared" si="13"/>
        <v>4.3478260869565216E-2</v>
      </c>
      <c r="J13" s="99">
        <f t="shared" si="10"/>
        <v>0.13043478260869565</v>
      </c>
      <c r="K13" s="99">
        <f t="shared" si="10"/>
        <v>0.43478260869565216</v>
      </c>
      <c r="L13" s="99">
        <f t="shared" si="10"/>
        <v>0.73913043478260865</v>
      </c>
      <c r="M13" s="99">
        <f t="shared" si="10"/>
        <v>1</v>
      </c>
      <c r="N13" s="99">
        <f t="shared" si="10"/>
        <v>1</v>
      </c>
      <c r="O13" s="99">
        <f t="shared" si="10"/>
        <v>1</v>
      </c>
      <c r="P13" s="99">
        <f t="shared" si="10"/>
        <v>1</v>
      </c>
      <c r="Q13" s="99">
        <f t="shared" si="10"/>
        <v>1</v>
      </c>
      <c r="R13" s="99">
        <f t="shared" si="10"/>
        <v>1</v>
      </c>
      <c r="S13" s="99">
        <f t="shared" si="10"/>
        <v>1</v>
      </c>
      <c r="T13" s="99">
        <f t="shared" si="10"/>
        <v>1</v>
      </c>
      <c r="U13" s="99">
        <f t="shared" si="10"/>
        <v>1</v>
      </c>
      <c r="V13" s="99">
        <f t="shared" si="10"/>
        <v>1</v>
      </c>
      <c r="W13" s="99">
        <f t="shared" si="10"/>
        <v>1</v>
      </c>
      <c r="X13" s="99">
        <f t="shared" si="10"/>
        <v>1</v>
      </c>
      <c r="Y13" s="99">
        <f t="shared" si="10"/>
        <v>1</v>
      </c>
      <c r="Z13" s="99">
        <f t="shared" si="10"/>
        <v>1</v>
      </c>
      <c r="AA13" s="99">
        <f t="shared" si="10"/>
        <v>1</v>
      </c>
      <c r="AB13" s="99">
        <f t="shared" si="10"/>
        <v>1</v>
      </c>
      <c r="AC13" s="99">
        <f t="shared" si="10"/>
        <v>1</v>
      </c>
      <c r="AD13" s="99">
        <f t="shared" si="10"/>
        <v>1</v>
      </c>
      <c r="AE13" s="99">
        <f t="shared" si="10"/>
        <v>1</v>
      </c>
      <c r="AF13" s="99">
        <f t="shared" si="10"/>
        <v>1</v>
      </c>
      <c r="AG13" s="99">
        <f t="shared" si="10"/>
        <v>1</v>
      </c>
      <c r="AH13" s="99">
        <f t="shared" si="10"/>
        <v>1</v>
      </c>
      <c r="AI13" s="99">
        <f t="shared" si="10"/>
        <v>1</v>
      </c>
      <c r="AJ13" s="99">
        <f t="shared" si="10"/>
        <v>1</v>
      </c>
      <c r="AK13" s="99">
        <f t="shared" si="10"/>
        <v>1</v>
      </c>
      <c r="AL13" s="99">
        <f t="shared" si="10"/>
        <v>1</v>
      </c>
      <c r="AM13" s="99">
        <f t="shared" si="10"/>
        <v>1</v>
      </c>
      <c r="AN13" s="99">
        <f t="shared" si="10"/>
        <v>1</v>
      </c>
      <c r="AO13" s="99">
        <f t="shared" si="10"/>
        <v>1</v>
      </c>
      <c r="AP13" s="99">
        <f t="shared" si="11"/>
        <v>1</v>
      </c>
      <c r="AQ13" s="99">
        <f t="shared" si="11"/>
        <v>1</v>
      </c>
      <c r="AR13" s="99">
        <f t="shared" si="11"/>
        <v>1</v>
      </c>
      <c r="AS13" s="99">
        <f t="shared" si="11"/>
        <v>1</v>
      </c>
      <c r="AT13" s="99">
        <f t="shared" si="11"/>
        <v>1</v>
      </c>
      <c r="AU13" s="99">
        <f t="shared" si="11"/>
        <v>1</v>
      </c>
      <c r="AV13" s="99">
        <f t="shared" si="11"/>
        <v>1</v>
      </c>
      <c r="AW13" s="99">
        <f t="shared" si="11"/>
        <v>1</v>
      </c>
      <c r="AX13" s="99">
        <f t="shared" si="11"/>
        <v>1</v>
      </c>
      <c r="AY13" s="99">
        <f t="shared" si="11"/>
        <v>1</v>
      </c>
      <c r="AZ13" s="99">
        <f t="shared" si="11"/>
        <v>1</v>
      </c>
      <c r="BA13" s="99">
        <f t="shared" si="11"/>
        <v>1</v>
      </c>
      <c r="BB13" s="99">
        <f t="shared" si="11"/>
        <v>1</v>
      </c>
      <c r="BC13" s="99">
        <f t="shared" si="11"/>
        <v>1</v>
      </c>
      <c r="BD13" s="99">
        <f t="shared" si="11"/>
        <v>1</v>
      </c>
      <c r="BE13" s="99">
        <f t="shared" si="11"/>
        <v>1</v>
      </c>
      <c r="BF13" s="99">
        <f t="shared" si="11"/>
        <v>1</v>
      </c>
      <c r="BG13" s="99">
        <f t="shared" si="11"/>
        <v>1</v>
      </c>
      <c r="BH13" s="99">
        <f t="shared" si="11"/>
        <v>1</v>
      </c>
      <c r="BI13" s="99">
        <f t="shared" si="11"/>
        <v>1</v>
      </c>
      <c r="BJ13" s="99">
        <f t="shared" si="11"/>
        <v>1</v>
      </c>
      <c r="BK13" s="99">
        <f t="shared" si="11"/>
        <v>1</v>
      </c>
      <c r="BL13" s="99">
        <f t="shared" si="11"/>
        <v>1</v>
      </c>
      <c r="BM13" s="99">
        <f t="shared" si="11"/>
        <v>1</v>
      </c>
      <c r="BN13" s="99">
        <f t="shared" si="11"/>
        <v>1</v>
      </c>
      <c r="BO13" s="99">
        <f t="shared" si="11"/>
        <v>1</v>
      </c>
    </row>
    <row r="14" spans="1:67" s="2" customFormat="1" ht="18.75" customHeight="1" x14ac:dyDescent="0.25">
      <c r="A14" s="88"/>
      <c r="B14" s="76">
        <v>3</v>
      </c>
      <c r="C14" s="76" t="s">
        <v>704</v>
      </c>
      <c r="D14" s="76" t="s">
        <v>37</v>
      </c>
      <c r="E14" s="222">
        <f>VLOOKUP(B14,'Cuadro Control'!C10:J1944,8,FALSE)</f>
        <v>0</v>
      </c>
      <c r="F14" s="101">
        <f t="shared" si="12"/>
        <v>0</v>
      </c>
      <c r="G14" s="102">
        <v>46218</v>
      </c>
      <c r="H14" s="102">
        <v>46252</v>
      </c>
      <c r="I14" s="101">
        <f t="shared" si="13"/>
        <v>2.8571428571428571E-2</v>
      </c>
      <c r="J14" s="101">
        <f t="shared" si="10"/>
        <v>8.5714285714285715E-2</v>
      </c>
      <c r="K14" s="101">
        <f t="shared" si="10"/>
        <v>0.2857142857142857</v>
      </c>
      <c r="L14" s="101">
        <f t="shared" si="10"/>
        <v>0.48571428571428571</v>
      </c>
      <c r="M14" s="101">
        <f t="shared" si="10"/>
        <v>0.68571428571428572</v>
      </c>
      <c r="N14" s="101">
        <f t="shared" si="10"/>
        <v>0.88571428571428568</v>
      </c>
      <c r="O14" s="101">
        <f t="shared" si="10"/>
        <v>1</v>
      </c>
      <c r="P14" s="101">
        <f t="shared" si="10"/>
        <v>1</v>
      </c>
      <c r="Q14" s="101">
        <f t="shared" si="10"/>
        <v>1</v>
      </c>
      <c r="R14" s="101">
        <f t="shared" si="10"/>
        <v>1</v>
      </c>
      <c r="S14" s="101">
        <f t="shared" si="10"/>
        <v>1</v>
      </c>
      <c r="T14" s="101">
        <f t="shared" si="10"/>
        <v>1</v>
      </c>
      <c r="U14" s="101">
        <f t="shared" si="10"/>
        <v>1</v>
      </c>
      <c r="V14" s="101">
        <f t="shared" si="10"/>
        <v>1</v>
      </c>
      <c r="W14" s="101">
        <f t="shared" si="10"/>
        <v>1</v>
      </c>
      <c r="X14" s="101">
        <f t="shared" si="10"/>
        <v>1</v>
      </c>
      <c r="Y14" s="101">
        <f t="shared" si="10"/>
        <v>1</v>
      </c>
      <c r="Z14" s="101">
        <f t="shared" si="10"/>
        <v>1</v>
      </c>
      <c r="AA14" s="101">
        <f t="shared" si="10"/>
        <v>1</v>
      </c>
      <c r="AB14" s="101">
        <f t="shared" si="10"/>
        <v>1</v>
      </c>
      <c r="AC14" s="101">
        <f t="shared" si="10"/>
        <v>1</v>
      </c>
      <c r="AD14" s="101">
        <f t="shared" si="10"/>
        <v>1</v>
      </c>
      <c r="AE14" s="101">
        <f t="shared" si="10"/>
        <v>1</v>
      </c>
      <c r="AF14" s="101">
        <f t="shared" si="10"/>
        <v>1</v>
      </c>
      <c r="AG14" s="101">
        <f t="shared" si="10"/>
        <v>1</v>
      </c>
      <c r="AH14" s="101">
        <f t="shared" si="10"/>
        <v>1</v>
      </c>
      <c r="AI14" s="101">
        <f t="shared" si="10"/>
        <v>1</v>
      </c>
      <c r="AJ14" s="101">
        <f t="shared" si="10"/>
        <v>1</v>
      </c>
      <c r="AK14" s="101">
        <f t="shared" si="10"/>
        <v>1</v>
      </c>
      <c r="AL14" s="101">
        <f t="shared" si="10"/>
        <v>1</v>
      </c>
      <c r="AM14" s="101">
        <f t="shared" si="10"/>
        <v>1</v>
      </c>
      <c r="AN14" s="101">
        <f t="shared" si="10"/>
        <v>1</v>
      </c>
      <c r="AO14" s="101">
        <f t="shared" si="10"/>
        <v>1</v>
      </c>
      <c r="AP14" s="101">
        <f t="shared" si="11"/>
        <v>1</v>
      </c>
      <c r="AQ14" s="101">
        <f t="shared" si="11"/>
        <v>1</v>
      </c>
      <c r="AR14" s="101">
        <f t="shared" si="11"/>
        <v>1</v>
      </c>
      <c r="AS14" s="101">
        <f t="shared" si="11"/>
        <v>1</v>
      </c>
      <c r="AT14" s="101">
        <f t="shared" si="11"/>
        <v>1</v>
      </c>
      <c r="AU14" s="101">
        <f t="shared" si="11"/>
        <v>1</v>
      </c>
      <c r="AV14" s="101">
        <f t="shared" si="11"/>
        <v>1</v>
      </c>
      <c r="AW14" s="101">
        <f t="shared" si="11"/>
        <v>1</v>
      </c>
      <c r="AX14" s="101">
        <f t="shared" si="11"/>
        <v>1</v>
      </c>
      <c r="AY14" s="101">
        <f t="shared" si="11"/>
        <v>1</v>
      </c>
      <c r="AZ14" s="101">
        <f t="shared" si="11"/>
        <v>1</v>
      </c>
      <c r="BA14" s="101">
        <f t="shared" si="11"/>
        <v>1</v>
      </c>
      <c r="BB14" s="101">
        <f t="shared" si="11"/>
        <v>1</v>
      </c>
      <c r="BC14" s="101">
        <f t="shared" si="11"/>
        <v>1</v>
      </c>
      <c r="BD14" s="101">
        <f t="shared" si="11"/>
        <v>1</v>
      </c>
      <c r="BE14" s="101">
        <f t="shared" si="11"/>
        <v>1</v>
      </c>
      <c r="BF14" s="101">
        <f t="shared" si="11"/>
        <v>1</v>
      </c>
      <c r="BG14" s="101">
        <f t="shared" si="11"/>
        <v>1</v>
      </c>
      <c r="BH14" s="101">
        <f t="shared" si="11"/>
        <v>1</v>
      </c>
      <c r="BI14" s="101">
        <f t="shared" si="11"/>
        <v>1</v>
      </c>
      <c r="BJ14" s="101">
        <f t="shared" si="11"/>
        <v>1</v>
      </c>
      <c r="BK14" s="101">
        <f t="shared" si="11"/>
        <v>1</v>
      </c>
      <c r="BL14" s="101">
        <f t="shared" si="11"/>
        <v>1</v>
      </c>
      <c r="BM14" s="101">
        <f t="shared" si="11"/>
        <v>1</v>
      </c>
      <c r="BN14" s="101">
        <f t="shared" si="11"/>
        <v>1</v>
      </c>
      <c r="BO14" s="101">
        <f t="shared" si="11"/>
        <v>1</v>
      </c>
    </row>
    <row r="15" spans="1:67" s="2" customFormat="1" ht="18.75" customHeight="1" x14ac:dyDescent="0.25">
      <c r="A15" s="88"/>
      <c r="B15" s="103" t="s">
        <v>4</v>
      </c>
      <c r="C15" s="103" t="s">
        <v>705</v>
      </c>
      <c r="D15" s="103" t="s">
        <v>3</v>
      </c>
      <c r="E15" s="223">
        <f>VLOOKUP(B15,'Cuadro Control'!C11:J1945,8,FALSE)</f>
        <v>0</v>
      </c>
      <c r="F15" s="104">
        <f t="shared" si="12"/>
        <v>0</v>
      </c>
      <c r="G15" s="105">
        <v>46218</v>
      </c>
      <c r="H15" s="105">
        <v>46218</v>
      </c>
      <c r="I15" s="104">
        <f t="shared" si="13"/>
        <v>1</v>
      </c>
      <c r="J15" s="104">
        <f t="shared" si="10"/>
        <v>1</v>
      </c>
      <c r="K15" s="104">
        <f t="shared" si="10"/>
        <v>1</v>
      </c>
      <c r="L15" s="104">
        <f t="shared" si="10"/>
        <v>1</v>
      </c>
      <c r="M15" s="104">
        <f t="shared" si="10"/>
        <v>1</v>
      </c>
      <c r="N15" s="104">
        <f t="shared" si="10"/>
        <v>1</v>
      </c>
      <c r="O15" s="104">
        <f t="shared" si="10"/>
        <v>1</v>
      </c>
      <c r="P15" s="104">
        <f t="shared" si="10"/>
        <v>1</v>
      </c>
      <c r="Q15" s="104">
        <f t="shared" si="10"/>
        <v>1</v>
      </c>
      <c r="R15" s="104">
        <f t="shared" si="10"/>
        <v>1</v>
      </c>
      <c r="S15" s="104">
        <f t="shared" si="10"/>
        <v>1</v>
      </c>
      <c r="T15" s="104">
        <f t="shared" si="10"/>
        <v>1</v>
      </c>
      <c r="U15" s="104">
        <f t="shared" si="10"/>
        <v>1</v>
      </c>
      <c r="V15" s="104">
        <f t="shared" si="10"/>
        <v>1</v>
      </c>
      <c r="W15" s="104">
        <f t="shared" si="10"/>
        <v>1</v>
      </c>
      <c r="X15" s="104">
        <f t="shared" si="10"/>
        <v>1</v>
      </c>
      <c r="Y15" s="104">
        <f t="shared" si="10"/>
        <v>1</v>
      </c>
      <c r="Z15" s="104">
        <f t="shared" si="10"/>
        <v>1</v>
      </c>
      <c r="AA15" s="104">
        <f t="shared" si="10"/>
        <v>1</v>
      </c>
      <c r="AB15" s="104">
        <f t="shared" si="10"/>
        <v>1</v>
      </c>
      <c r="AC15" s="104">
        <f t="shared" si="10"/>
        <v>1</v>
      </c>
      <c r="AD15" s="104">
        <f t="shared" si="10"/>
        <v>1</v>
      </c>
      <c r="AE15" s="104">
        <f t="shared" si="10"/>
        <v>1</v>
      </c>
      <c r="AF15" s="104">
        <f t="shared" si="10"/>
        <v>1</v>
      </c>
      <c r="AG15" s="104">
        <f t="shared" si="10"/>
        <v>1</v>
      </c>
      <c r="AH15" s="104">
        <f t="shared" si="10"/>
        <v>1</v>
      </c>
      <c r="AI15" s="104">
        <f t="shared" si="10"/>
        <v>1</v>
      </c>
      <c r="AJ15" s="104">
        <f t="shared" si="10"/>
        <v>1</v>
      </c>
      <c r="AK15" s="104">
        <f t="shared" si="10"/>
        <v>1</v>
      </c>
      <c r="AL15" s="104">
        <f t="shared" si="10"/>
        <v>1</v>
      </c>
      <c r="AM15" s="104">
        <f t="shared" si="10"/>
        <v>1</v>
      </c>
      <c r="AN15" s="104">
        <f t="shared" si="10"/>
        <v>1</v>
      </c>
      <c r="AO15" s="104">
        <f t="shared" si="10"/>
        <v>1</v>
      </c>
      <c r="AP15" s="104">
        <f t="shared" si="11"/>
        <v>1</v>
      </c>
      <c r="AQ15" s="104">
        <f t="shared" si="11"/>
        <v>1</v>
      </c>
      <c r="AR15" s="104">
        <f t="shared" si="11"/>
        <v>1</v>
      </c>
      <c r="AS15" s="104">
        <f t="shared" ref="AS15:BO15" si="14">IF($G15=0,0,IF(AS$6&lt;$G15,0,IF(AS$6&gt;$H15,1,(AS$6-$G15+1)/($H15-$G15+1))))</f>
        <v>1</v>
      </c>
      <c r="AT15" s="104">
        <f t="shared" si="14"/>
        <v>1</v>
      </c>
      <c r="AU15" s="104">
        <f t="shared" si="14"/>
        <v>1</v>
      </c>
      <c r="AV15" s="104">
        <f t="shared" si="14"/>
        <v>1</v>
      </c>
      <c r="AW15" s="104">
        <f t="shared" si="14"/>
        <v>1</v>
      </c>
      <c r="AX15" s="104">
        <f t="shared" si="14"/>
        <v>1</v>
      </c>
      <c r="AY15" s="104">
        <f t="shared" si="14"/>
        <v>1</v>
      </c>
      <c r="AZ15" s="104">
        <f t="shared" si="14"/>
        <v>1</v>
      </c>
      <c r="BA15" s="104">
        <f t="shared" si="14"/>
        <v>1</v>
      </c>
      <c r="BB15" s="104">
        <f t="shared" si="14"/>
        <v>1</v>
      </c>
      <c r="BC15" s="104">
        <f t="shared" si="14"/>
        <v>1</v>
      </c>
      <c r="BD15" s="104">
        <f t="shared" si="14"/>
        <v>1</v>
      </c>
      <c r="BE15" s="104">
        <f t="shared" si="14"/>
        <v>1</v>
      </c>
      <c r="BF15" s="104">
        <f t="shared" si="14"/>
        <v>1</v>
      </c>
      <c r="BG15" s="104">
        <f t="shared" si="14"/>
        <v>1</v>
      </c>
      <c r="BH15" s="104">
        <f t="shared" si="14"/>
        <v>1</v>
      </c>
      <c r="BI15" s="104">
        <f t="shared" si="14"/>
        <v>1</v>
      </c>
      <c r="BJ15" s="104">
        <f t="shared" si="14"/>
        <v>1</v>
      </c>
      <c r="BK15" s="104">
        <f t="shared" si="14"/>
        <v>1</v>
      </c>
      <c r="BL15" s="104">
        <f t="shared" si="14"/>
        <v>1</v>
      </c>
      <c r="BM15" s="104">
        <f t="shared" si="14"/>
        <v>1</v>
      </c>
      <c r="BN15" s="104">
        <f t="shared" si="14"/>
        <v>1</v>
      </c>
      <c r="BO15" s="104">
        <f t="shared" si="14"/>
        <v>1</v>
      </c>
    </row>
    <row r="16" spans="1:67" s="2" customFormat="1" ht="18.75" customHeight="1" x14ac:dyDescent="0.25">
      <c r="A16" s="88"/>
      <c r="B16" s="103" t="s">
        <v>5</v>
      </c>
      <c r="C16" s="103" t="s">
        <v>706</v>
      </c>
      <c r="D16" s="103" t="s">
        <v>3</v>
      </c>
      <c r="E16" s="223">
        <f>VLOOKUP(B16,'Cuadro Control'!C12:J1946,8,FALSE)</f>
        <v>0</v>
      </c>
      <c r="F16" s="104">
        <f t="shared" si="12"/>
        <v>0</v>
      </c>
      <c r="G16" s="105">
        <v>46218</v>
      </c>
      <c r="H16" s="105">
        <v>46218</v>
      </c>
      <c r="I16" s="104">
        <f t="shared" si="13"/>
        <v>1</v>
      </c>
      <c r="J16" s="104">
        <f t="shared" si="10"/>
        <v>1</v>
      </c>
      <c r="K16" s="104">
        <f t="shared" si="10"/>
        <v>1</v>
      </c>
      <c r="L16" s="104">
        <f t="shared" si="10"/>
        <v>1</v>
      </c>
      <c r="M16" s="104">
        <f t="shared" si="10"/>
        <v>1</v>
      </c>
      <c r="N16" s="104">
        <f t="shared" si="10"/>
        <v>1</v>
      </c>
      <c r="O16" s="104">
        <f t="shared" si="10"/>
        <v>1</v>
      </c>
      <c r="P16" s="104">
        <f t="shared" si="10"/>
        <v>1</v>
      </c>
      <c r="Q16" s="104">
        <f t="shared" si="10"/>
        <v>1</v>
      </c>
      <c r="R16" s="104">
        <f t="shared" si="10"/>
        <v>1</v>
      </c>
      <c r="S16" s="104">
        <f t="shared" si="10"/>
        <v>1</v>
      </c>
      <c r="T16" s="104">
        <f t="shared" si="10"/>
        <v>1</v>
      </c>
      <c r="U16" s="104">
        <f t="shared" si="10"/>
        <v>1</v>
      </c>
      <c r="V16" s="104">
        <f t="shared" si="10"/>
        <v>1</v>
      </c>
      <c r="W16" s="104">
        <f t="shared" si="10"/>
        <v>1</v>
      </c>
      <c r="X16" s="104">
        <f t="shared" si="10"/>
        <v>1</v>
      </c>
      <c r="Y16" s="104">
        <f t="shared" si="10"/>
        <v>1</v>
      </c>
      <c r="Z16" s="104">
        <f t="shared" si="10"/>
        <v>1</v>
      </c>
      <c r="AA16" s="104">
        <f t="shared" si="10"/>
        <v>1</v>
      </c>
      <c r="AB16" s="104">
        <f t="shared" si="10"/>
        <v>1</v>
      </c>
      <c r="AC16" s="104">
        <f t="shared" si="10"/>
        <v>1</v>
      </c>
      <c r="AD16" s="104">
        <f t="shared" si="10"/>
        <v>1</v>
      </c>
      <c r="AE16" s="104">
        <f t="shared" si="10"/>
        <v>1</v>
      </c>
      <c r="AF16" s="104">
        <f t="shared" si="10"/>
        <v>1</v>
      </c>
      <c r="AG16" s="104">
        <f t="shared" si="10"/>
        <v>1</v>
      </c>
      <c r="AH16" s="104">
        <f t="shared" si="10"/>
        <v>1</v>
      </c>
      <c r="AI16" s="104">
        <f t="shared" ref="J16:AO23" si="15">IF($G16=0,0,IF(AI$6&lt;$G16,0,IF(AI$6&gt;$H16,1,(AI$6-$G16+1)/($H16-$G16+1))))</f>
        <v>1</v>
      </c>
      <c r="AJ16" s="104">
        <f t="shared" si="15"/>
        <v>1</v>
      </c>
      <c r="AK16" s="104">
        <f t="shared" si="15"/>
        <v>1</v>
      </c>
      <c r="AL16" s="104">
        <f t="shared" si="15"/>
        <v>1</v>
      </c>
      <c r="AM16" s="104">
        <f t="shared" si="15"/>
        <v>1</v>
      </c>
      <c r="AN16" s="104">
        <f t="shared" si="15"/>
        <v>1</v>
      </c>
      <c r="AO16" s="104">
        <f t="shared" si="15"/>
        <v>1</v>
      </c>
      <c r="AP16" s="104">
        <f t="shared" ref="AP16:BO22" si="16">IF($G16=0,0,IF(AP$6&lt;$G16,0,IF(AP$6&gt;$H16,1,(AP$6-$G16+1)/($H16-$G16+1))))</f>
        <v>1</v>
      </c>
      <c r="AQ16" s="104">
        <f t="shared" si="16"/>
        <v>1</v>
      </c>
      <c r="AR16" s="104">
        <f t="shared" si="16"/>
        <v>1</v>
      </c>
      <c r="AS16" s="104">
        <f t="shared" si="16"/>
        <v>1</v>
      </c>
      <c r="AT16" s="104">
        <f t="shared" si="16"/>
        <v>1</v>
      </c>
      <c r="AU16" s="104">
        <f t="shared" si="16"/>
        <v>1</v>
      </c>
      <c r="AV16" s="104">
        <f t="shared" si="16"/>
        <v>1</v>
      </c>
      <c r="AW16" s="104">
        <f t="shared" si="16"/>
        <v>1</v>
      </c>
      <c r="AX16" s="104">
        <f t="shared" si="16"/>
        <v>1</v>
      </c>
      <c r="AY16" s="104">
        <f t="shared" si="16"/>
        <v>1</v>
      </c>
      <c r="AZ16" s="104">
        <f t="shared" si="16"/>
        <v>1</v>
      </c>
      <c r="BA16" s="104">
        <f t="shared" si="16"/>
        <v>1</v>
      </c>
      <c r="BB16" s="104">
        <f t="shared" si="16"/>
        <v>1</v>
      </c>
      <c r="BC16" s="104">
        <f t="shared" si="16"/>
        <v>1</v>
      </c>
      <c r="BD16" s="104">
        <f t="shared" si="16"/>
        <v>1</v>
      </c>
      <c r="BE16" s="104">
        <f t="shared" si="16"/>
        <v>1</v>
      </c>
      <c r="BF16" s="104">
        <f t="shared" si="16"/>
        <v>1</v>
      </c>
      <c r="BG16" s="104">
        <f t="shared" si="16"/>
        <v>1</v>
      </c>
      <c r="BH16" s="104">
        <f t="shared" si="16"/>
        <v>1</v>
      </c>
      <c r="BI16" s="104">
        <f t="shared" si="16"/>
        <v>1</v>
      </c>
      <c r="BJ16" s="104">
        <f t="shared" si="16"/>
        <v>1</v>
      </c>
      <c r="BK16" s="104">
        <f t="shared" si="16"/>
        <v>1</v>
      </c>
      <c r="BL16" s="104">
        <f t="shared" si="16"/>
        <v>1</v>
      </c>
      <c r="BM16" s="104">
        <f t="shared" si="16"/>
        <v>1</v>
      </c>
      <c r="BN16" s="104">
        <f t="shared" si="16"/>
        <v>1</v>
      </c>
      <c r="BO16" s="104">
        <f t="shared" si="16"/>
        <v>1</v>
      </c>
    </row>
    <row r="17" spans="1:67" s="2" customFormat="1" ht="18.75" customHeight="1" x14ac:dyDescent="0.25">
      <c r="A17" s="88"/>
      <c r="B17" s="103" t="s">
        <v>24</v>
      </c>
      <c r="C17" s="103" t="s">
        <v>707</v>
      </c>
      <c r="D17" s="103" t="s">
        <v>3</v>
      </c>
      <c r="E17" s="223">
        <f>VLOOKUP(B17,'Cuadro Control'!C13:J1947,8,FALSE)</f>
        <v>0</v>
      </c>
      <c r="F17" s="104">
        <f t="shared" si="12"/>
        <v>0</v>
      </c>
      <c r="G17" s="105">
        <v>46218</v>
      </c>
      <c r="H17" s="105">
        <v>46218</v>
      </c>
      <c r="I17" s="104">
        <f t="shared" si="13"/>
        <v>1</v>
      </c>
      <c r="J17" s="104">
        <f t="shared" si="15"/>
        <v>1</v>
      </c>
      <c r="K17" s="104">
        <f t="shared" si="15"/>
        <v>1</v>
      </c>
      <c r="L17" s="104">
        <f t="shared" si="15"/>
        <v>1</v>
      </c>
      <c r="M17" s="104">
        <f t="shared" si="15"/>
        <v>1</v>
      </c>
      <c r="N17" s="104">
        <f t="shared" si="15"/>
        <v>1</v>
      </c>
      <c r="O17" s="104">
        <f t="shared" si="15"/>
        <v>1</v>
      </c>
      <c r="P17" s="104">
        <f t="shared" si="15"/>
        <v>1</v>
      </c>
      <c r="Q17" s="104">
        <f t="shared" si="15"/>
        <v>1</v>
      </c>
      <c r="R17" s="104">
        <f t="shared" si="15"/>
        <v>1</v>
      </c>
      <c r="S17" s="104">
        <f t="shared" si="15"/>
        <v>1</v>
      </c>
      <c r="T17" s="104">
        <f t="shared" si="15"/>
        <v>1</v>
      </c>
      <c r="U17" s="104">
        <f t="shared" si="15"/>
        <v>1</v>
      </c>
      <c r="V17" s="104">
        <f t="shared" si="15"/>
        <v>1</v>
      </c>
      <c r="W17" s="104">
        <f t="shared" si="15"/>
        <v>1</v>
      </c>
      <c r="X17" s="104">
        <f t="shared" si="15"/>
        <v>1</v>
      </c>
      <c r="Y17" s="104">
        <f t="shared" si="15"/>
        <v>1</v>
      </c>
      <c r="Z17" s="104">
        <f t="shared" si="15"/>
        <v>1</v>
      </c>
      <c r="AA17" s="104">
        <f t="shared" si="15"/>
        <v>1</v>
      </c>
      <c r="AB17" s="104">
        <f t="shared" si="15"/>
        <v>1</v>
      </c>
      <c r="AC17" s="104">
        <f t="shared" si="15"/>
        <v>1</v>
      </c>
      <c r="AD17" s="104">
        <f t="shared" si="15"/>
        <v>1</v>
      </c>
      <c r="AE17" s="104">
        <f t="shared" si="15"/>
        <v>1</v>
      </c>
      <c r="AF17" s="104">
        <f t="shared" si="15"/>
        <v>1</v>
      </c>
      <c r="AG17" s="104">
        <f t="shared" si="15"/>
        <v>1</v>
      </c>
      <c r="AH17" s="104">
        <f t="shared" si="15"/>
        <v>1</v>
      </c>
      <c r="AI17" s="104">
        <f t="shared" si="15"/>
        <v>1</v>
      </c>
      <c r="AJ17" s="104">
        <f t="shared" si="15"/>
        <v>1</v>
      </c>
      <c r="AK17" s="104">
        <f t="shared" si="15"/>
        <v>1</v>
      </c>
      <c r="AL17" s="104">
        <f t="shared" si="15"/>
        <v>1</v>
      </c>
      <c r="AM17" s="104">
        <f t="shared" si="15"/>
        <v>1</v>
      </c>
      <c r="AN17" s="104">
        <f t="shared" si="15"/>
        <v>1</v>
      </c>
      <c r="AO17" s="104">
        <f t="shared" si="15"/>
        <v>1</v>
      </c>
      <c r="AP17" s="104">
        <f t="shared" si="16"/>
        <v>1</v>
      </c>
      <c r="AQ17" s="104">
        <f t="shared" si="16"/>
        <v>1</v>
      </c>
      <c r="AR17" s="104">
        <f t="shared" si="16"/>
        <v>1</v>
      </c>
      <c r="AS17" s="104">
        <f t="shared" si="16"/>
        <v>1</v>
      </c>
      <c r="AT17" s="104">
        <f t="shared" si="16"/>
        <v>1</v>
      </c>
      <c r="AU17" s="104">
        <f t="shared" si="16"/>
        <v>1</v>
      </c>
      <c r="AV17" s="104">
        <f t="shared" si="16"/>
        <v>1</v>
      </c>
      <c r="AW17" s="104">
        <f t="shared" si="16"/>
        <v>1</v>
      </c>
      <c r="AX17" s="104">
        <f t="shared" si="16"/>
        <v>1</v>
      </c>
      <c r="AY17" s="104">
        <f t="shared" si="16"/>
        <v>1</v>
      </c>
      <c r="AZ17" s="104">
        <f t="shared" si="16"/>
        <v>1</v>
      </c>
      <c r="BA17" s="104">
        <f t="shared" si="16"/>
        <v>1</v>
      </c>
      <c r="BB17" s="104">
        <f t="shared" si="16"/>
        <v>1</v>
      </c>
      <c r="BC17" s="104">
        <f t="shared" si="16"/>
        <v>1</v>
      </c>
      <c r="BD17" s="104">
        <f t="shared" si="16"/>
        <v>1</v>
      </c>
      <c r="BE17" s="104">
        <f t="shared" si="16"/>
        <v>1</v>
      </c>
      <c r="BF17" s="104">
        <f t="shared" si="16"/>
        <v>1</v>
      </c>
      <c r="BG17" s="104">
        <f t="shared" si="16"/>
        <v>1</v>
      </c>
      <c r="BH17" s="104">
        <f t="shared" si="16"/>
        <v>1</v>
      </c>
      <c r="BI17" s="104">
        <f t="shared" si="16"/>
        <v>1</v>
      </c>
      <c r="BJ17" s="104">
        <f t="shared" si="16"/>
        <v>1</v>
      </c>
      <c r="BK17" s="104">
        <f t="shared" si="16"/>
        <v>1</v>
      </c>
      <c r="BL17" s="104">
        <f t="shared" si="16"/>
        <v>1</v>
      </c>
      <c r="BM17" s="104">
        <f t="shared" si="16"/>
        <v>1</v>
      </c>
      <c r="BN17" s="104">
        <f t="shared" si="16"/>
        <v>1</v>
      </c>
      <c r="BO17" s="104">
        <f t="shared" si="16"/>
        <v>1</v>
      </c>
    </row>
    <row r="18" spans="1:67" s="2" customFormat="1" ht="18.75" customHeight="1" x14ac:dyDescent="0.25">
      <c r="A18" s="88"/>
      <c r="B18" s="103" t="s">
        <v>33</v>
      </c>
      <c r="C18" s="103" t="s">
        <v>708</v>
      </c>
      <c r="D18" s="103" t="s">
        <v>3</v>
      </c>
      <c r="E18" s="223">
        <f>VLOOKUP(B18,'Cuadro Control'!C14:J1948,8,FALSE)</f>
        <v>0</v>
      </c>
      <c r="F18" s="104">
        <f t="shared" si="12"/>
        <v>0</v>
      </c>
      <c r="G18" s="105">
        <v>46218</v>
      </c>
      <c r="H18" s="105">
        <v>46218</v>
      </c>
      <c r="I18" s="104">
        <f t="shared" si="13"/>
        <v>1</v>
      </c>
      <c r="J18" s="104">
        <f t="shared" si="15"/>
        <v>1</v>
      </c>
      <c r="K18" s="104">
        <f t="shared" si="15"/>
        <v>1</v>
      </c>
      <c r="L18" s="104">
        <f t="shared" si="15"/>
        <v>1</v>
      </c>
      <c r="M18" s="104">
        <f t="shared" si="15"/>
        <v>1</v>
      </c>
      <c r="N18" s="104">
        <f t="shared" si="15"/>
        <v>1</v>
      </c>
      <c r="O18" s="104">
        <f t="shared" si="15"/>
        <v>1</v>
      </c>
      <c r="P18" s="104">
        <f t="shared" si="15"/>
        <v>1</v>
      </c>
      <c r="Q18" s="104">
        <f t="shared" si="15"/>
        <v>1</v>
      </c>
      <c r="R18" s="104">
        <f t="shared" si="15"/>
        <v>1</v>
      </c>
      <c r="S18" s="104">
        <f t="shared" si="15"/>
        <v>1</v>
      </c>
      <c r="T18" s="104">
        <f t="shared" si="15"/>
        <v>1</v>
      </c>
      <c r="U18" s="104">
        <f t="shared" si="15"/>
        <v>1</v>
      </c>
      <c r="V18" s="104">
        <f t="shared" si="15"/>
        <v>1</v>
      </c>
      <c r="W18" s="104">
        <f t="shared" si="15"/>
        <v>1</v>
      </c>
      <c r="X18" s="104">
        <f t="shared" si="15"/>
        <v>1</v>
      </c>
      <c r="Y18" s="104">
        <f t="shared" si="15"/>
        <v>1</v>
      </c>
      <c r="Z18" s="104">
        <f t="shared" si="15"/>
        <v>1</v>
      </c>
      <c r="AA18" s="104">
        <f t="shared" si="15"/>
        <v>1</v>
      </c>
      <c r="AB18" s="104">
        <f t="shared" si="15"/>
        <v>1</v>
      </c>
      <c r="AC18" s="104">
        <f t="shared" si="15"/>
        <v>1</v>
      </c>
      <c r="AD18" s="104">
        <f t="shared" si="15"/>
        <v>1</v>
      </c>
      <c r="AE18" s="104">
        <f t="shared" si="15"/>
        <v>1</v>
      </c>
      <c r="AF18" s="104">
        <f t="shared" si="15"/>
        <v>1</v>
      </c>
      <c r="AG18" s="104">
        <f t="shared" si="15"/>
        <v>1</v>
      </c>
      <c r="AH18" s="104">
        <f t="shared" si="15"/>
        <v>1</v>
      </c>
      <c r="AI18" s="104">
        <f t="shared" si="15"/>
        <v>1</v>
      </c>
      <c r="AJ18" s="104">
        <f t="shared" si="15"/>
        <v>1</v>
      </c>
      <c r="AK18" s="104">
        <f t="shared" si="15"/>
        <v>1</v>
      </c>
      <c r="AL18" s="104">
        <f t="shared" si="15"/>
        <v>1</v>
      </c>
      <c r="AM18" s="104">
        <f t="shared" si="15"/>
        <v>1</v>
      </c>
      <c r="AN18" s="104">
        <f t="shared" si="15"/>
        <v>1</v>
      </c>
      <c r="AO18" s="104">
        <f t="shared" si="15"/>
        <v>1</v>
      </c>
      <c r="AP18" s="104">
        <f t="shared" si="16"/>
        <v>1</v>
      </c>
      <c r="AQ18" s="104">
        <f t="shared" si="16"/>
        <v>1</v>
      </c>
      <c r="AR18" s="104">
        <f t="shared" si="16"/>
        <v>1</v>
      </c>
      <c r="AS18" s="104">
        <f t="shared" si="16"/>
        <v>1</v>
      </c>
      <c r="AT18" s="104">
        <f t="shared" si="16"/>
        <v>1</v>
      </c>
      <c r="AU18" s="104">
        <f t="shared" si="16"/>
        <v>1</v>
      </c>
      <c r="AV18" s="104">
        <f t="shared" si="16"/>
        <v>1</v>
      </c>
      <c r="AW18" s="104">
        <f t="shared" si="16"/>
        <v>1</v>
      </c>
      <c r="AX18" s="104">
        <f t="shared" si="16"/>
        <v>1</v>
      </c>
      <c r="AY18" s="104">
        <f t="shared" si="16"/>
        <v>1</v>
      </c>
      <c r="AZ18" s="104">
        <f t="shared" si="16"/>
        <v>1</v>
      </c>
      <c r="BA18" s="104">
        <f t="shared" si="16"/>
        <v>1</v>
      </c>
      <c r="BB18" s="104">
        <f t="shared" si="16"/>
        <v>1</v>
      </c>
      <c r="BC18" s="104">
        <f t="shared" si="16"/>
        <v>1</v>
      </c>
      <c r="BD18" s="104">
        <f t="shared" si="16"/>
        <v>1</v>
      </c>
      <c r="BE18" s="104">
        <f t="shared" si="16"/>
        <v>1</v>
      </c>
      <c r="BF18" s="104">
        <f t="shared" si="16"/>
        <v>1</v>
      </c>
      <c r="BG18" s="104">
        <f t="shared" si="16"/>
        <v>1</v>
      </c>
      <c r="BH18" s="104">
        <f t="shared" si="16"/>
        <v>1</v>
      </c>
      <c r="BI18" s="104">
        <f t="shared" si="16"/>
        <v>1</v>
      </c>
      <c r="BJ18" s="104">
        <f t="shared" si="16"/>
        <v>1</v>
      </c>
      <c r="BK18" s="104">
        <f t="shared" si="16"/>
        <v>1</v>
      </c>
      <c r="BL18" s="104">
        <f t="shared" si="16"/>
        <v>1</v>
      </c>
      <c r="BM18" s="104">
        <f t="shared" si="16"/>
        <v>1</v>
      </c>
      <c r="BN18" s="104">
        <f t="shared" si="16"/>
        <v>1</v>
      </c>
      <c r="BO18" s="104">
        <f t="shared" si="16"/>
        <v>1</v>
      </c>
    </row>
    <row r="19" spans="1:67" s="2" customFormat="1" ht="18.75" customHeight="1" x14ac:dyDescent="0.25">
      <c r="A19" s="88"/>
      <c r="B19" s="103" t="s">
        <v>34</v>
      </c>
      <c r="C19" s="103" t="s">
        <v>709</v>
      </c>
      <c r="D19" s="103" t="s">
        <v>3</v>
      </c>
      <c r="E19" s="223">
        <f>VLOOKUP(B19,'Cuadro Control'!C15:J1949,8,FALSE)</f>
        <v>0</v>
      </c>
      <c r="F19" s="104">
        <f t="shared" si="12"/>
        <v>0</v>
      </c>
      <c r="G19" s="105">
        <v>46218</v>
      </c>
      <c r="H19" s="105">
        <v>46218</v>
      </c>
      <c r="I19" s="104">
        <f t="shared" si="13"/>
        <v>1</v>
      </c>
      <c r="J19" s="104">
        <f t="shared" si="15"/>
        <v>1</v>
      </c>
      <c r="K19" s="104">
        <f t="shared" si="15"/>
        <v>1</v>
      </c>
      <c r="L19" s="104">
        <f t="shared" si="15"/>
        <v>1</v>
      </c>
      <c r="M19" s="104">
        <f t="shared" si="15"/>
        <v>1</v>
      </c>
      <c r="N19" s="104">
        <f t="shared" si="15"/>
        <v>1</v>
      </c>
      <c r="O19" s="104">
        <f t="shared" si="15"/>
        <v>1</v>
      </c>
      <c r="P19" s="104">
        <f t="shared" si="15"/>
        <v>1</v>
      </c>
      <c r="Q19" s="104">
        <f t="shared" si="15"/>
        <v>1</v>
      </c>
      <c r="R19" s="104">
        <f t="shared" si="15"/>
        <v>1</v>
      </c>
      <c r="S19" s="104">
        <f t="shared" si="15"/>
        <v>1</v>
      </c>
      <c r="T19" s="104">
        <f t="shared" si="15"/>
        <v>1</v>
      </c>
      <c r="U19" s="104">
        <f t="shared" si="15"/>
        <v>1</v>
      </c>
      <c r="V19" s="104">
        <f t="shared" si="15"/>
        <v>1</v>
      </c>
      <c r="W19" s="104">
        <f t="shared" si="15"/>
        <v>1</v>
      </c>
      <c r="X19" s="104">
        <f t="shared" si="15"/>
        <v>1</v>
      </c>
      <c r="Y19" s="104">
        <f t="shared" si="15"/>
        <v>1</v>
      </c>
      <c r="Z19" s="104">
        <f t="shared" si="15"/>
        <v>1</v>
      </c>
      <c r="AA19" s="104">
        <f t="shared" si="15"/>
        <v>1</v>
      </c>
      <c r="AB19" s="104">
        <f t="shared" si="15"/>
        <v>1</v>
      </c>
      <c r="AC19" s="104">
        <f t="shared" si="15"/>
        <v>1</v>
      </c>
      <c r="AD19" s="104">
        <f t="shared" si="15"/>
        <v>1</v>
      </c>
      <c r="AE19" s="104">
        <f t="shared" si="15"/>
        <v>1</v>
      </c>
      <c r="AF19" s="104">
        <f t="shared" si="15"/>
        <v>1</v>
      </c>
      <c r="AG19" s="104">
        <f t="shared" si="15"/>
        <v>1</v>
      </c>
      <c r="AH19" s="104">
        <f t="shared" si="15"/>
        <v>1</v>
      </c>
      <c r="AI19" s="104">
        <f t="shared" si="15"/>
        <v>1</v>
      </c>
      <c r="AJ19" s="104">
        <f t="shared" si="15"/>
        <v>1</v>
      </c>
      <c r="AK19" s="104">
        <f t="shared" si="15"/>
        <v>1</v>
      </c>
      <c r="AL19" s="104">
        <f t="shared" si="15"/>
        <v>1</v>
      </c>
      <c r="AM19" s="104">
        <f t="shared" si="15"/>
        <v>1</v>
      </c>
      <c r="AN19" s="104">
        <f t="shared" si="15"/>
        <v>1</v>
      </c>
      <c r="AO19" s="104">
        <f t="shared" si="15"/>
        <v>1</v>
      </c>
      <c r="AP19" s="104">
        <f t="shared" si="16"/>
        <v>1</v>
      </c>
      <c r="AQ19" s="104">
        <f t="shared" si="16"/>
        <v>1</v>
      </c>
      <c r="AR19" s="104">
        <f t="shared" si="16"/>
        <v>1</v>
      </c>
      <c r="AS19" s="104">
        <f t="shared" si="16"/>
        <v>1</v>
      </c>
      <c r="AT19" s="104">
        <f t="shared" si="16"/>
        <v>1</v>
      </c>
      <c r="AU19" s="104">
        <f t="shared" si="16"/>
        <v>1</v>
      </c>
      <c r="AV19" s="104">
        <f t="shared" si="16"/>
        <v>1</v>
      </c>
      <c r="AW19" s="104">
        <f t="shared" si="16"/>
        <v>1</v>
      </c>
      <c r="AX19" s="104">
        <f t="shared" si="16"/>
        <v>1</v>
      </c>
      <c r="AY19" s="104">
        <f t="shared" si="16"/>
        <v>1</v>
      </c>
      <c r="AZ19" s="104">
        <f t="shared" si="16"/>
        <v>1</v>
      </c>
      <c r="BA19" s="104">
        <f t="shared" si="16"/>
        <v>1</v>
      </c>
      <c r="BB19" s="104">
        <f t="shared" si="16"/>
        <v>1</v>
      </c>
      <c r="BC19" s="104">
        <f t="shared" si="16"/>
        <v>1</v>
      </c>
      <c r="BD19" s="104">
        <f t="shared" si="16"/>
        <v>1</v>
      </c>
      <c r="BE19" s="104">
        <f t="shared" si="16"/>
        <v>1</v>
      </c>
      <c r="BF19" s="104">
        <f t="shared" si="16"/>
        <v>1</v>
      </c>
      <c r="BG19" s="104">
        <f t="shared" si="16"/>
        <v>1</v>
      </c>
      <c r="BH19" s="104">
        <f t="shared" si="16"/>
        <v>1</v>
      </c>
      <c r="BI19" s="104">
        <f t="shared" si="16"/>
        <v>1</v>
      </c>
      <c r="BJ19" s="104">
        <f t="shared" si="16"/>
        <v>1</v>
      </c>
      <c r="BK19" s="104">
        <f t="shared" si="16"/>
        <v>1</v>
      </c>
      <c r="BL19" s="104">
        <f t="shared" si="16"/>
        <v>1</v>
      </c>
      <c r="BM19" s="104">
        <f t="shared" si="16"/>
        <v>1</v>
      </c>
      <c r="BN19" s="104">
        <f t="shared" si="16"/>
        <v>1</v>
      </c>
      <c r="BO19" s="104">
        <f t="shared" si="16"/>
        <v>1</v>
      </c>
    </row>
    <row r="20" spans="1:67" s="2" customFormat="1" ht="18.75" customHeight="1" x14ac:dyDescent="0.25">
      <c r="A20" s="88"/>
      <c r="B20" s="103" t="s">
        <v>35</v>
      </c>
      <c r="C20" s="103" t="s">
        <v>710</v>
      </c>
      <c r="D20" s="103" t="s">
        <v>3</v>
      </c>
      <c r="E20" s="223">
        <f>VLOOKUP(B20,'Cuadro Control'!C16:J1950,8,FALSE)</f>
        <v>0</v>
      </c>
      <c r="F20" s="104">
        <f t="shared" si="12"/>
        <v>0</v>
      </c>
      <c r="G20" s="105">
        <v>46218</v>
      </c>
      <c r="H20" s="105">
        <v>46218</v>
      </c>
      <c r="I20" s="104">
        <f t="shared" si="13"/>
        <v>1</v>
      </c>
      <c r="J20" s="104">
        <f t="shared" si="15"/>
        <v>1</v>
      </c>
      <c r="K20" s="104">
        <f t="shared" si="15"/>
        <v>1</v>
      </c>
      <c r="L20" s="104">
        <f t="shared" si="15"/>
        <v>1</v>
      </c>
      <c r="M20" s="104">
        <f t="shared" si="15"/>
        <v>1</v>
      </c>
      <c r="N20" s="104">
        <f t="shared" si="15"/>
        <v>1</v>
      </c>
      <c r="O20" s="104">
        <f t="shared" si="15"/>
        <v>1</v>
      </c>
      <c r="P20" s="104">
        <f t="shared" si="15"/>
        <v>1</v>
      </c>
      <c r="Q20" s="104">
        <f t="shared" si="15"/>
        <v>1</v>
      </c>
      <c r="R20" s="104">
        <f t="shared" si="15"/>
        <v>1</v>
      </c>
      <c r="S20" s="104">
        <f t="shared" si="15"/>
        <v>1</v>
      </c>
      <c r="T20" s="104">
        <f t="shared" si="15"/>
        <v>1</v>
      </c>
      <c r="U20" s="104">
        <f t="shared" si="15"/>
        <v>1</v>
      </c>
      <c r="V20" s="104">
        <f t="shared" si="15"/>
        <v>1</v>
      </c>
      <c r="W20" s="104">
        <f t="shared" si="15"/>
        <v>1</v>
      </c>
      <c r="X20" s="104">
        <f t="shared" si="15"/>
        <v>1</v>
      </c>
      <c r="Y20" s="104">
        <f t="shared" si="15"/>
        <v>1</v>
      </c>
      <c r="Z20" s="104">
        <f t="shared" si="15"/>
        <v>1</v>
      </c>
      <c r="AA20" s="104">
        <f t="shared" si="15"/>
        <v>1</v>
      </c>
      <c r="AB20" s="104">
        <f t="shared" si="15"/>
        <v>1</v>
      </c>
      <c r="AC20" s="104">
        <f t="shared" si="15"/>
        <v>1</v>
      </c>
      <c r="AD20" s="104">
        <f t="shared" si="15"/>
        <v>1</v>
      </c>
      <c r="AE20" s="104">
        <f t="shared" si="15"/>
        <v>1</v>
      </c>
      <c r="AF20" s="104">
        <f t="shared" si="15"/>
        <v>1</v>
      </c>
      <c r="AG20" s="104">
        <f t="shared" si="15"/>
        <v>1</v>
      </c>
      <c r="AH20" s="104">
        <f t="shared" si="15"/>
        <v>1</v>
      </c>
      <c r="AI20" s="104">
        <f t="shared" si="15"/>
        <v>1</v>
      </c>
      <c r="AJ20" s="104">
        <f t="shared" si="15"/>
        <v>1</v>
      </c>
      <c r="AK20" s="104">
        <f t="shared" si="15"/>
        <v>1</v>
      </c>
      <c r="AL20" s="104">
        <f t="shared" si="15"/>
        <v>1</v>
      </c>
      <c r="AM20" s="104">
        <f t="shared" si="15"/>
        <v>1</v>
      </c>
      <c r="AN20" s="104">
        <f t="shared" si="15"/>
        <v>1</v>
      </c>
      <c r="AO20" s="104">
        <f t="shared" si="15"/>
        <v>1</v>
      </c>
      <c r="AP20" s="104">
        <f t="shared" si="16"/>
        <v>1</v>
      </c>
      <c r="AQ20" s="104">
        <f t="shared" si="16"/>
        <v>1</v>
      </c>
      <c r="AR20" s="104">
        <f t="shared" si="16"/>
        <v>1</v>
      </c>
      <c r="AS20" s="104">
        <f t="shared" si="16"/>
        <v>1</v>
      </c>
      <c r="AT20" s="104">
        <f t="shared" si="16"/>
        <v>1</v>
      </c>
      <c r="AU20" s="104">
        <f t="shared" si="16"/>
        <v>1</v>
      </c>
      <c r="AV20" s="104">
        <f t="shared" si="16"/>
        <v>1</v>
      </c>
      <c r="AW20" s="104">
        <f t="shared" si="16"/>
        <v>1</v>
      </c>
      <c r="AX20" s="104">
        <f t="shared" si="16"/>
        <v>1</v>
      </c>
      <c r="AY20" s="104">
        <f t="shared" si="16"/>
        <v>1</v>
      </c>
      <c r="AZ20" s="104">
        <f t="shared" si="16"/>
        <v>1</v>
      </c>
      <c r="BA20" s="104">
        <f t="shared" si="16"/>
        <v>1</v>
      </c>
      <c r="BB20" s="104">
        <f t="shared" si="16"/>
        <v>1</v>
      </c>
      <c r="BC20" s="104">
        <f t="shared" si="16"/>
        <v>1</v>
      </c>
      <c r="BD20" s="104">
        <f t="shared" si="16"/>
        <v>1</v>
      </c>
      <c r="BE20" s="104">
        <f t="shared" si="16"/>
        <v>1</v>
      </c>
      <c r="BF20" s="104">
        <f t="shared" si="16"/>
        <v>1</v>
      </c>
      <c r="BG20" s="104">
        <f t="shared" si="16"/>
        <v>1</v>
      </c>
      <c r="BH20" s="104">
        <f t="shared" si="16"/>
        <v>1</v>
      </c>
      <c r="BI20" s="104">
        <f t="shared" si="16"/>
        <v>1</v>
      </c>
      <c r="BJ20" s="104">
        <f t="shared" si="16"/>
        <v>1</v>
      </c>
      <c r="BK20" s="104">
        <f t="shared" si="16"/>
        <v>1</v>
      </c>
      <c r="BL20" s="104">
        <f t="shared" si="16"/>
        <v>1</v>
      </c>
      <c r="BM20" s="104">
        <f t="shared" si="16"/>
        <v>1</v>
      </c>
      <c r="BN20" s="104">
        <f t="shared" si="16"/>
        <v>1</v>
      </c>
      <c r="BO20" s="104">
        <f t="shared" si="16"/>
        <v>1</v>
      </c>
    </row>
    <row r="21" spans="1:67" s="2" customFormat="1" ht="18.75" customHeight="1" x14ac:dyDescent="0.25">
      <c r="A21" s="88"/>
      <c r="B21" s="103" t="s">
        <v>711</v>
      </c>
      <c r="C21" s="103" t="s">
        <v>712</v>
      </c>
      <c r="D21" s="103" t="s">
        <v>3</v>
      </c>
      <c r="E21" s="223">
        <f>VLOOKUP(B21,'Cuadro Control'!C17:J1951,8,FALSE)</f>
        <v>0</v>
      </c>
      <c r="F21" s="104">
        <f t="shared" si="12"/>
        <v>0</v>
      </c>
      <c r="G21" s="105">
        <v>46218</v>
      </c>
      <c r="H21" s="105">
        <v>46218</v>
      </c>
      <c r="I21" s="104">
        <f t="shared" si="13"/>
        <v>1</v>
      </c>
      <c r="J21" s="104">
        <f t="shared" si="15"/>
        <v>1</v>
      </c>
      <c r="K21" s="104">
        <f t="shared" si="15"/>
        <v>1</v>
      </c>
      <c r="L21" s="104">
        <f t="shared" si="15"/>
        <v>1</v>
      </c>
      <c r="M21" s="104">
        <f t="shared" si="15"/>
        <v>1</v>
      </c>
      <c r="N21" s="104">
        <f t="shared" si="15"/>
        <v>1</v>
      </c>
      <c r="O21" s="104">
        <f t="shared" si="15"/>
        <v>1</v>
      </c>
      <c r="P21" s="104">
        <f t="shared" si="15"/>
        <v>1</v>
      </c>
      <c r="Q21" s="104">
        <f t="shared" si="15"/>
        <v>1</v>
      </c>
      <c r="R21" s="104">
        <f t="shared" si="15"/>
        <v>1</v>
      </c>
      <c r="S21" s="104">
        <f t="shared" si="15"/>
        <v>1</v>
      </c>
      <c r="T21" s="104">
        <f t="shared" si="15"/>
        <v>1</v>
      </c>
      <c r="U21" s="104">
        <f t="shared" si="15"/>
        <v>1</v>
      </c>
      <c r="V21" s="104">
        <f t="shared" si="15"/>
        <v>1</v>
      </c>
      <c r="W21" s="104">
        <f t="shared" si="15"/>
        <v>1</v>
      </c>
      <c r="X21" s="104">
        <f t="shared" si="15"/>
        <v>1</v>
      </c>
      <c r="Y21" s="104">
        <f t="shared" si="15"/>
        <v>1</v>
      </c>
      <c r="Z21" s="104">
        <f t="shared" si="15"/>
        <v>1</v>
      </c>
      <c r="AA21" s="104">
        <f t="shared" si="15"/>
        <v>1</v>
      </c>
      <c r="AB21" s="104">
        <f t="shared" si="15"/>
        <v>1</v>
      </c>
      <c r="AC21" s="104">
        <f t="shared" si="15"/>
        <v>1</v>
      </c>
      <c r="AD21" s="104">
        <f t="shared" si="15"/>
        <v>1</v>
      </c>
      <c r="AE21" s="104">
        <f t="shared" si="15"/>
        <v>1</v>
      </c>
      <c r="AF21" s="104">
        <f t="shared" si="15"/>
        <v>1</v>
      </c>
      <c r="AG21" s="104">
        <f t="shared" si="15"/>
        <v>1</v>
      </c>
      <c r="AH21" s="104">
        <f t="shared" si="15"/>
        <v>1</v>
      </c>
      <c r="AI21" s="104">
        <f t="shared" si="15"/>
        <v>1</v>
      </c>
      <c r="AJ21" s="104">
        <f t="shared" si="15"/>
        <v>1</v>
      </c>
      <c r="AK21" s="104">
        <f t="shared" si="15"/>
        <v>1</v>
      </c>
      <c r="AL21" s="104">
        <f t="shared" si="15"/>
        <v>1</v>
      </c>
      <c r="AM21" s="104">
        <f t="shared" si="15"/>
        <v>1</v>
      </c>
      <c r="AN21" s="104">
        <f t="shared" si="15"/>
        <v>1</v>
      </c>
      <c r="AO21" s="104">
        <f t="shared" si="15"/>
        <v>1</v>
      </c>
      <c r="AP21" s="104">
        <f t="shared" si="16"/>
        <v>1</v>
      </c>
      <c r="AQ21" s="104">
        <f t="shared" si="16"/>
        <v>1</v>
      </c>
      <c r="AR21" s="104">
        <f t="shared" si="16"/>
        <v>1</v>
      </c>
      <c r="AS21" s="104">
        <f t="shared" si="16"/>
        <v>1</v>
      </c>
      <c r="AT21" s="104">
        <f t="shared" si="16"/>
        <v>1</v>
      </c>
      <c r="AU21" s="104">
        <f t="shared" si="16"/>
        <v>1</v>
      </c>
      <c r="AV21" s="104">
        <f t="shared" si="16"/>
        <v>1</v>
      </c>
      <c r="AW21" s="104">
        <f t="shared" si="16"/>
        <v>1</v>
      </c>
      <c r="AX21" s="104">
        <f t="shared" si="16"/>
        <v>1</v>
      </c>
      <c r="AY21" s="104">
        <f t="shared" si="16"/>
        <v>1</v>
      </c>
      <c r="AZ21" s="104">
        <f t="shared" si="16"/>
        <v>1</v>
      </c>
      <c r="BA21" s="104">
        <f t="shared" si="16"/>
        <v>1</v>
      </c>
      <c r="BB21" s="104">
        <f t="shared" si="16"/>
        <v>1</v>
      </c>
      <c r="BC21" s="104">
        <f t="shared" si="16"/>
        <v>1</v>
      </c>
      <c r="BD21" s="104">
        <f t="shared" si="16"/>
        <v>1</v>
      </c>
      <c r="BE21" s="104">
        <f t="shared" si="16"/>
        <v>1</v>
      </c>
      <c r="BF21" s="104">
        <f t="shared" si="16"/>
        <v>1</v>
      </c>
      <c r="BG21" s="104">
        <f t="shared" si="16"/>
        <v>1</v>
      </c>
      <c r="BH21" s="104">
        <f t="shared" si="16"/>
        <v>1</v>
      </c>
      <c r="BI21" s="104">
        <f t="shared" si="16"/>
        <v>1</v>
      </c>
      <c r="BJ21" s="104">
        <f t="shared" si="16"/>
        <v>1</v>
      </c>
      <c r="BK21" s="104">
        <f t="shared" si="16"/>
        <v>1</v>
      </c>
      <c r="BL21" s="104">
        <f t="shared" si="16"/>
        <v>1</v>
      </c>
      <c r="BM21" s="104">
        <f t="shared" si="16"/>
        <v>1</v>
      </c>
      <c r="BN21" s="104">
        <f t="shared" si="16"/>
        <v>1</v>
      </c>
      <c r="BO21" s="104">
        <f t="shared" si="16"/>
        <v>1</v>
      </c>
    </row>
    <row r="22" spans="1:67" s="2" customFormat="1" ht="18.75" customHeight="1" x14ac:dyDescent="0.25">
      <c r="A22" s="88"/>
      <c r="B22" s="103" t="s">
        <v>713</v>
      </c>
      <c r="C22" s="103" t="s">
        <v>714</v>
      </c>
      <c r="D22" s="103" t="s">
        <v>3</v>
      </c>
      <c r="E22" s="223">
        <f>VLOOKUP(B22,'Cuadro Control'!C18:J1952,8,FALSE)</f>
        <v>0</v>
      </c>
      <c r="F22" s="104">
        <f t="shared" si="12"/>
        <v>0</v>
      </c>
      <c r="G22" s="105">
        <v>46218</v>
      </c>
      <c r="H22" s="105">
        <v>46218</v>
      </c>
      <c r="I22" s="104">
        <f t="shared" si="13"/>
        <v>1</v>
      </c>
      <c r="J22" s="104">
        <f t="shared" si="15"/>
        <v>1</v>
      </c>
      <c r="K22" s="104">
        <f t="shared" si="15"/>
        <v>1</v>
      </c>
      <c r="L22" s="104">
        <f t="shared" si="15"/>
        <v>1</v>
      </c>
      <c r="M22" s="104">
        <f t="shared" si="15"/>
        <v>1</v>
      </c>
      <c r="N22" s="104">
        <f t="shared" si="15"/>
        <v>1</v>
      </c>
      <c r="O22" s="104">
        <f t="shared" si="15"/>
        <v>1</v>
      </c>
      <c r="P22" s="104">
        <f t="shared" si="15"/>
        <v>1</v>
      </c>
      <c r="Q22" s="104">
        <f t="shared" si="15"/>
        <v>1</v>
      </c>
      <c r="R22" s="104">
        <f t="shared" si="15"/>
        <v>1</v>
      </c>
      <c r="S22" s="104">
        <f t="shared" si="15"/>
        <v>1</v>
      </c>
      <c r="T22" s="104">
        <f t="shared" si="15"/>
        <v>1</v>
      </c>
      <c r="U22" s="104">
        <f t="shared" si="15"/>
        <v>1</v>
      </c>
      <c r="V22" s="104">
        <f t="shared" si="15"/>
        <v>1</v>
      </c>
      <c r="W22" s="104">
        <f t="shared" si="15"/>
        <v>1</v>
      </c>
      <c r="X22" s="104">
        <f t="shared" si="15"/>
        <v>1</v>
      </c>
      <c r="Y22" s="104">
        <f t="shared" si="15"/>
        <v>1</v>
      </c>
      <c r="Z22" s="104">
        <f t="shared" si="15"/>
        <v>1</v>
      </c>
      <c r="AA22" s="104">
        <f t="shared" si="15"/>
        <v>1</v>
      </c>
      <c r="AB22" s="104">
        <f t="shared" si="15"/>
        <v>1</v>
      </c>
      <c r="AC22" s="104">
        <f t="shared" si="15"/>
        <v>1</v>
      </c>
      <c r="AD22" s="104">
        <f t="shared" si="15"/>
        <v>1</v>
      </c>
      <c r="AE22" s="104">
        <f t="shared" si="15"/>
        <v>1</v>
      </c>
      <c r="AF22" s="104">
        <f t="shared" si="15"/>
        <v>1</v>
      </c>
      <c r="AG22" s="104">
        <f t="shared" si="15"/>
        <v>1</v>
      </c>
      <c r="AH22" s="104">
        <f t="shared" si="15"/>
        <v>1</v>
      </c>
      <c r="AI22" s="104">
        <f t="shared" si="15"/>
        <v>1</v>
      </c>
      <c r="AJ22" s="104">
        <f t="shared" si="15"/>
        <v>1</v>
      </c>
      <c r="AK22" s="104">
        <f t="shared" si="15"/>
        <v>1</v>
      </c>
      <c r="AL22" s="104">
        <f t="shared" si="15"/>
        <v>1</v>
      </c>
      <c r="AM22" s="104">
        <f t="shared" si="15"/>
        <v>1</v>
      </c>
      <c r="AN22" s="104">
        <f t="shared" si="15"/>
        <v>1</v>
      </c>
      <c r="AO22" s="104">
        <f t="shared" si="15"/>
        <v>1</v>
      </c>
      <c r="AP22" s="104">
        <f t="shared" si="16"/>
        <v>1</v>
      </c>
      <c r="AQ22" s="104">
        <f t="shared" si="16"/>
        <v>1</v>
      </c>
      <c r="AR22" s="104">
        <f t="shared" si="16"/>
        <v>1</v>
      </c>
      <c r="AS22" s="104">
        <f t="shared" ref="AP22:BO28" si="17">IF($G22=0,0,IF(AS$6&lt;$G22,0,IF(AS$6&gt;$H22,1,(AS$6-$G22+1)/($H22-$G22+1))))</f>
        <v>1</v>
      </c>
      <c r="AT22" s="104">
        <f t="shared" si="17"/>
        <v>1</v>
      </c>
      <c r="AU22" s="104">
        <f t="shared" si="17"/>
        <v>1</v>
      </c>
      <c r="AV22" s="104">
        <f t="shared" si="17"/>
        <v>1</v>
      </c>
      <c r="AW22" s="104">
        <f t="shared" si="17"/>
        <v>1</v>
      </c>
      <c r="AX22" s="104">
        <f t="shared" si="17"/>
        <v>1</v>
      </c>
      <c r="AY22" s="104">
        <f t="shared" si="17"/>
        <v>1</v>
      </c>
      <c r="AZ22" s="104">
        <f t="shared" si="17"/>
        <v>1</v>
      </c>
      <c r="BA22" s="104">
        <f t="shared" si="17"/>
        <v>1</v>
      </c>
      <c r="BB22" s="104">
        <f t="shared" si="17"/>
        <v>1</v>
      </c>
      <c r="BC22" s="104">
        <f t="shared" si="17"/>
        <v>1</v>
      </c>
      <c r="BD22" s="104">
        <f t="shared" si="17"/>
        <v>1</v>
      </c>
      <c r="BE22" s="104">
        <f t="shared" si="17"/>
        <v>1</v>
      </c>
      <c r="BF22" s="104">
        <f t="shared" si="17"/>
        <v>1</v>
      </c>
      <c r="BG22" s="104">
        <f t="shared" si="17"/>
        <v>1</v>
      </c>
      <c r="BH22" s="104">
        <f t="shared" si="17"/>
        <v>1</v>
      </c>
      <c r="BI22" s="104">
        <f t="shared" si="17"/>
        <v>1</v>
      </c>
      <c r="BJ22" s="104">
        <f t="shared" si="17"/>
        <v>1</v>
      </c>
      <c r="BK22" s="104">
        <f t="shared" si="17"/>
        <v>1</v>
      </c>
      <c r="BL22" s="104">
        <f t="shared" si="17"/>
        <v>1</v>
      </c>
      <c r="BM22" s="104">
        <f t="shared" si="17"/>
        <v>1</v>
      </c>
      <c r="BN22" s="104">
        <f t="shared" si="17"/>
        <v>1</v>
      </c>
      <c r="BO22" s="104">
        <f t="shared" si="17"/>
        <v>1</v>
      </c>
    </row>
    <row r="23" spans="1:67" s="2" customFormat="1" ht="18.75" customHeight="1" x14ac:dyDescent="0.25">
      <c r="A23" s="88"/>
      <c r="B23" s="103" t="s">
        <v>715</v>
      </c>
      <c r="C23" s="103" t="s">
        <v>716</v>
      </c>
      <c r="D23" s="103" t="s">
        <v>3</v>
      </c>
      <c r="E23" s="223">
        <f>VLOOKUP(B23,'Cuadro Control'!C19:J1953,8,FALSE)</f>
        <v>0</v>
      </c>
      <c r="F23" s="104">
        <f t="shared" si="12"/>
        <v>0</v>
      </c>
      <c r="G23" s="105">
        <v>46218</v>
      </c>
      <c r="H23" s="105">
        <v>46218</v>
      </c>
      <c r="I23" s="104">
        <f t="shared" si="13"/>
        <v>1</v>
      </c>
      <c r="J23" s="104">
        <f t="shared" si="15"/>
        <v>1</v>
      </c>
      <c r="K23" s="104">
        <f t="shared" si="15"/>
        <v>1</v>
      </c>
      <c r="L23" s="104">
        <f t="shared" si="15"/>
        <v>1</v>
      </c>
      <c r="M23" s="104">
        <f t="shared" si="15"/>
        <v>1</v>
      </c>
      <c r="N23" s="104">
        <f t="shared" si="15"/>
        <v>1</v>
      </c>
      <c r="O23" s="104">
        <f t="shared" si="15"/>
        <v>1</v>
      </c>
      <c r="P23" s="104">
        <f t="shared" si="15"/>
        <v>1</v>
      </c>
      <c r="Q23" s="104">
        <f t="shared" si="15"/>
        <v>1</v>
      </c>
      <c r="R23" s="104">
        <f t="shared" si="15"/>
        <v>1</v>
      </c>
      <c r="S23" s="104">
        <f t="shared" si="15"/>
        <v>1</v>
      </c>
      <c r="T23" s="104">
        <f t="shared" si="15"/>
        <v>1</v>
      </c>
      <c r="U23" s="104">
        <f t="shared" si="15"/>
        <v>1</v>
      </c>
      <c r="V23" s="104">
        <f t="shared" si="15"/>
        <v>1</v>
      </c>
      <c r="W23" s="104">
        <f t="shared" si="15"/>
        <v>1</v>
      </c>
      <c r="X23" s="104">
        <f t="shared" si="15"/>
        <v>1</v>
      </c>
      <c r="Y23" s="104">
        <f t="shared" si="15"/>
        <v>1</v>
      </c>
      <c r="Z23" s="104">
        <f t="shared" si="15"/>
        <v>1</v>
      </c>
      <c r="AA23" s="104">
        <f t="shared" si="15"/>
        <v>1</v>
      </c>
      <c r="AB23" s="104">
        <f t="shared" si="15"/>
        <v>1</v>
      </c>
      <c r="AC23" s="104">
        <f t="shared" si="15"/>
        <v>1</v>
      </c>
      <c r="AD23" s="104">
        <f t="shared" si="15"/>
        <v>1</v>
      </c>
      <c r="AE23" s="104">
        <f t="shared" si="15"/>
        <v>1</v>
      </c>
      <c r="AF23" s="104">
        <f t="shared" si="15"/>
        <v>1</v>
      </c>
      <c r="AG23" s="104">
        <f t="shared" si="15"/>
        <v>1</v>
      </c>
      <c r="AH23" s="104">
        <f t="shared" si="15"/>
        <v>1</v>
      </c>
      <c r="AI23" s="104">
        <f t="shared" si="15"/>
        <v>1</v>
      </c>
      <c r="AJ23" s="104">
        <f t="shared" si="15"/>
        <v>1</v>
      </c>
      <c r="AK23" s="104">
        <f t="shared" si="15"/>
        <v>1</v>
      </c>
      <c r="AL23" s="104">
        <f t="shared" si="15"/>
        <v>1</v>
      </c>
      <c r="AM23" s="104">
        <f t="shared" si="15"/>
        <v>1</v>
      </c>
      <c r="AN23" s="104">
        <f t="shared" si="15"/>
        <v>1</v>
      </c>
      <c r="AO23" s="104">
        <f t="shared" si="15"/>
        <v>1</v>
      </c>
      <c r="AP23" s="104">
        <f t="shared" si="17"/>
        <v>1</v>
      </c>
      <c r="AQ23" s="104">
        <f t="shared" si="17"/>
        <v>1</v>
      </c>
      <c r="AR23" s="104">
        <f t="shared" si="17"/>
        <v>1</v>
      </c>
      <c r="AS23" s="104">
        <f t="shared" si="17"/>
        <v>1</v>
      </c>
      <c r="AT23" s="104">
        <f t="shared" si="17"/>
        <v>1</v>
      </c>
      <c r="AU23" s="104">
        <f t="shared" si="17"/>
        <v>1</v>
      </c>
      <c r="AV23" s="104">
        <f t="shared" si="17"/>
        <v>1</v>
      </c>
      <c r="AW23" s="104">
        <f t="shared" si="17"/>
        <v>1</v>
      </c>
      <c r="AX23" s="104">
        <f t="shared" si="17"/>
        <v>1</v>
      </c>
      <c r="AY23" s="104">
        <f t="shared" si="17"/>
        <v>1</v>
      </c>
      <c r="AZ23" s="104">
        <f t="shared" si="17"/>
        <v>1</v>
      </c>
      <c r="BA23" s="104">
        <f t="shared" si="17"/>
        <v>1</v>
      </c>
      <c r="BB23" s="104">
        <f t="shared" si="17"/>
        <v>1</v>
      </c>
      <c r="BC23" s="104">
        <f t="shared" si="17"/>
        <v>1</v>
      </c>
      <c r="BD23" s="104">
        <f t="shared" si="17"/>
        <v>1</v>
      </c>
      <c r="BE23" s="104">
        <f t="shared" si="17"/>
        <v>1</v>
      </c>
      <c r="BF23" s="104">
        <f t="shared" si="17"/>
        <v>1</v>
      </c>
      <c r="BG23" s="104">
        <f t="shared" si="17"/>
        <v>1</v>
      </c>
      <c r="BH23" s="104">
        <f t="shared" si="17"/>
        <v>1</v>
      </c>
      <c r="BI23" s="104">
        <f t="shared" si="17"/>
        <v>1</v>
      </c>
      <c r="BJ23" s="104">
        <f t="shared" si="17"/>
        <v>1</v>
      </c>
      <c r="BK23" s="104">
        <f t="shared" si="17"/>
        <v>1</v>
      </c>
      <c r="BL23" s="104">
        <f t="shared" si="17"/>
        <v>1</v>
      </c>
      <c r="BM23" s="104">
        <f t="shared" si="17"/>
        <v>1</v>
      </c>
      <c r="BN23" s="104">
        <f t="shared" si="17"/>
        <v>1</v>
      </c>
      <c r="BO23" s="104">
        <f t="shared" si="17"/>
        <v>1</v>
      </c>
    </row>
    <row r="24" spans="1:67" s="2" customFormat="1" ht="18.75" customHeight="1" x14ac:dyDescent="0.25">
      <c r="A24" s="88"/>
      <c r="B24" s="103" t="s">
        <v>717</v>
      </c>
      <c r="C24" s="103" t="s">
        <v>718</v>
      </c>
      <c r="D24" s="103" t="s">
        <v>3</v>
      </c>
      <c r="E24" s="223">
        <f>VLOOKUP(B24,'Cuadro Control'!C20:J1954,8,FALSE)</f>
        <v>0</v>
      </c>
      <c r="F24" s="104">
        <f t="shared" si="12"/>
        <v>0</v>
      </c>
      <c r="G24" s="105">
        <v>46218</v>
      </c>
      <c r="H24" s="105">
        <v>46218</v>
      </c>
      <c r="I24" s="104">
        <f t="shared" si="13"/>
        <v>1</v>
      </c>
      <c r="J24" s="104">
        <f t="shared" ref="J24:AO31" si="18">IF($G24=0,0,IF(J$6&lt;$G24,0,IF(J$6&gt;$H24,1,(J$6-$G24+1)/($H24-$G24+1))))</f>
        <v>1</v>
      </c>
      <c r="K24" s="104">
        <f t="shared" si="18"/>
        <v>1</v>
      </c>
      <c r="L24" s="104">
        <f t="shared" si="18"/>
        <v>1</v>
      </c>
      <c r="M24" s="104">
        <f t="shared" si="18"/>
        <v>1</v>
      </c>
      <c r="N24" s="104">
        <f t="shared" si="18"/>
        <v>1</v>
      </c>
      <c r="O24" s="104">
        <f t="shared" si="18"/>
        <v>1</v>
      </c>
      <c r="P24" s="104">
        <f t="shared" si="18"/>
        <v>1</v>
      </c>
      <c r="Q24" s="104">
        <f t="shared" si="18"/>
        <v>1</v>
      </c>
      <c r="R24" s="104">
        <f t="shared" si="18"/>
        <v>1</v>
      </c>
      <c r="S24" s="104">
        <f t="shared" si="18"/>
        <v>1</v>
      </c>
      <c r="T24" s="104">
        <f t="shared" si="18"/>
        <v>1</v>
      </c>
      <c r="U24" s="104">
        <f t="shared" si="18"/>
        <v>1</v>
      </c>
      <c r="V24" s="104">
        <f t="shared" si="18"/>
        <v>1</v>
      </c>
      <c r="W24" s="104">
        <f t="shared" si="18"/>
        <v>1</v>
      </c>
      <c r="X24" s="104">
        <f t="shared" si="18"/>
        <v>1</v>
      </c>
      <c r="Y24" s="104">
        <f t="shared" si="18"/>
        <v>1</v>
      </c>
      <c r="Z24" s="104">
        <f t="shared" si="18"/>
        <v>1</v>
      </c>
      <c r="AA24" s="104">
        <f t="shared" si="18"/>
        <v>1</v>
      </c>
      <c r="AB24" s="104">
        <f t="shared" si="18"/>
        <v>1</v>
      </c>
      <c r="AC24" s="104">
        <f t="shared" si="18"/>
        <v>1</v>
      </c>
      <c r="AD24" s="104">
        <f t="shared" si="18"/>
        <v>1</v>
      </c>
      <c r="AE24" s="104">
        <f t="shared" si="18"/>
        <v>1</v>
      </c>
      <c r="AF24" s="104">
        <f t="shared" si="18"/>
        <v>1</v>
      </c>
      <c r="AG24" s="104">
        <f t="shared" si="18"/>
        <v>1</v>
      </c>
      <c r="AH24" s="104">
        <f t="shared" si="18"/>
        <v>1</v>
      </c>
      <c r="AI24" s="104">
        <f t="shared" si="18"/>
        <v>1</v>
      </c>
      <c r="AJ24" s="104">
        <f t="shared" si="18"/>
        <v>1</v>
      </c>
      <c r="AK24" s="104">
        <f t="shared" si="18"/>
        <v>1</v>
      </c>
      <c r="AL24" s="104">
        <f t="shared" si="18"/>
        <v>1</v>
      </c>
      <c r="AM24" s="104">
        <f t="shared" si="18"/>
        <v>1</v>
      </c>
      <c r="AN24" s="104">
        <f t="shared" si="18"/>
        <v>1</v>
      </c>
      <c r="AO24" s="104">
        <f t="shared" si="18"/>
        <v>1</v>
      </c>
      <c r="AP24" s="104">
        <f t="shared" si="17"/>
        <v>1</v>
      </c>
      <c r="AQ24" s="104">
        <f t="shared" si="17"/>
        <v>1</v>
      </c>
      <c r="AR24" s="104">
        <f t="shared" si="17"/>
        <v>1</v>
      </c>
      <c r="AS24" s="104">
        <f t="shared" si="17"/>
        <v>1</v>
      </c>
      <c r="AT24" s="104">
        <f t="shared" si="17"/>
        <v>1</v>
      </c>
      <c r="AU24" s="104">
        <f t="shared" si="17"/>
        <v>1</v>
      </c>
      <c r="AV24" s="104">
        <f t="shared" si="17"/>
        <v>1</v>
      </c>
      <c r="AW24" s="104">
        <f t="shared" si="17"/>
        <v>1</v>
      </c>
      <c r="AX24" s="104">
        <f t="shared" si="17"/>
        <v>1</v>
      </c>
      <c r="AY24" s="104">
        <f t="shared" si="17"/>
        <v>1</v>
      </c>
      <c r="AZ24" s="104">
        <f t="shared" si="17"/>
        <v>1</v>
      </c>
      <c r="BA24" s="104">
        <f t="shared" si="17"/>
        <v>1</v>
      </c>
      <c r="BB24" s="104">
        <f t="shared" si="17"/>
        <v>1</v>
      </c>
      <c r="BC24" s="104">
        <f t="shared" si="17"/>
        <v>1</v>
      </c>
      <c r="BD24" s="104">
        <f t="shared" si="17"/>
        <v>1</v>
      </c>
      <c r="BE24" s="104">
        <f t="shared" si="17"/>
        <v>1</v>
      </c>
      <c r="BF24" s="104">
        <f t="shared" si="17"/>
        <v>1</v>
      </c>
      <c r="BG24" s="104">
        <f t="shared" si="17"/>
        <v>1</v>
      </c>
      <c r="BH24" s="104">
        <f t="shared" si="17"/>
        <v>1</v>
      </c>
      <c r="BI24" s="104">
        <f t="shared" si="17"/>
        <v>1</v>
      </c>
      <c r="BJ24" s="104">
        <f t="shared" si="17"/>
        <v>1</v>
      </c>
      <c r="BK24" s="104">
        <f t="shared" si="17"/>
        <v>1</v>
      </c>
      <c r="BL24" s="104">
        <f t="shared" si="17"/>
        <v>1</v>
      </c>
      <c r="BM24" s="104">
        <f t="shared" si="17"/>
        <v>1</v>
      </c>
      <c r="BN24" s="104">
        <f t="shared" si="17"/>
        <v>1</v>
      </c>
      <c r="BO24" s="104">
        <f t="shared" si="17"/>
        <v>1</v>
      </c>
    </row>
    <row r="25" spans="1:67" s="2" customFormat="1" ht="18.75" customHeight="1" x14ac:dyDescent="0.25">
      <c r="A25" s="88"/>
      <c r="B25" s="103" t="s">
        <v>719</v>
      </c>
      <c r="C25" s="103" t="s">
        <v>720</v>
      </c>
      <c r="D25" s="103" t="s">
        <v>3</v>
      </c>
      <c r="E25" s="223">
        <f>VLOOKUP(B25,'Cuadro Control'!C21:J1955,8,FALSE)</f>
        <v>0</v>
      </c>
      <c r="F25" s="104">
        <f t="shared" si="12"/>
        <v>0</v>
      </c>
      <c r="G25" s="105">
        <v>46218</v>
      </c>
      <c r="H25" s="105">
        <v>46218</v>
      </c>
      <c r="I25" s="104">
        <f t="shared" si="13"/>
        <v>1</v>
      </c>
      <c r="J25" s="104">
        <f t="shared" si="18"/>
        <v>1</v>
      </c>
      <c r="K25" s="104">
        <f t="shared" si="18"/>
        <v>1</v>
      </c>
      <c r="L25" s="104">
        <f t="shared" si="18"/>
        <v>1</v>
      </c>
      <c r="M25" s="104">
        <f t="shared" si="18"/>
        <v>1</v>
      </c>
      <c r="N25" s="104">
        <f t="shared" si="18"/>
        <v>1</v>
      </c>
      <c r="O25" s="104">
        <f t="shared" si="18"/>
        <v>1</v>
      </c>
      <c r="P25" s="104">
        <f t="shared" si="18"/>
        <v>1</v>
      </c>
      <c r="Q25" s="104">
        <f t="shared" si="18"/>
        <v>1</v>
      </c>
      <c r="R25" s="104">
        <f t="shared" si="18"/>
        <v>1</v>
      </c>
      <c r="S25" s="104">
        <f t="shared" si="18"/>
        <v>1</v>
      </c>
      <c r="T25" s="104">
        <f t="shared" si="18"/>
        <v>1</v>
      </c>
      <c r="U25" s="104">
        <f t="shared" si="18"/>
        <v>1</v>
      </c>
      <c r="V25" s="104">
        <f t="shared" si="18"/>
        <v>1</v>
      </c>
      <c r="W25" s="104">
        <f t="shared" si="18"/>
        <v>1</v>
      </c>
      <c r="X25" s="104">
        <f t="shared" si="18"/>
        <v>1</v>
      </c>
      <c r="Y25" s="104">
        <f t="shared" si="18"/>
        <v>1</v>
      </c>
      <c r="Z25" s="104">
        <f t="shared" si="18"/>
        <v>1</v>
      </c>
      <c r="AA25" s="104">
        <f t="shared" si="18"/>
        <v>1</v>
      </c>
      <c r="AB25" s="104">
        <f t="shared" si="18"/>
        <v>1</v>
      </c>
      <c r="AC25" s="104">
        <f t="shared" si="18"/>
        <v>1</v>
      </c>
      <c r="AD25" s="104">
        <f t="shared" si="18"/>
        <v>1</v>
      </c>
      <c r="AE25" s="104">
        <f t="shared" si="18"/>
        <v>1</v>
      </c>
      <c r="AF25" s="104">
        <f t="shared" si="18"/>
        <v>1</v>
      </c>
      <c r="AG25" s="104">
        <f t="shared" si="18"/>
        <v>1</v>
      </c>
      <c r="AH25" s="104">
        <f t="shared" si="18"/>
        <v>1</v>
      </c>
      <c r="AI25" s="104">
        <f t="shared" si="18"/>
        <v>1</v>
      </c>
      <c r="AJ25" s="104">
        <f t="shared" si="18"/>
        <v>1</v>
      </c>
      <c r="AK25" s="104">
        <f t="shared" si="18"/>
        <v>1</v>
      </c>
      <c r="AL25" s="104">
        <f t="shared" si="18"/>
        <v>1</v>
      </c>
      <c r="AM25" s="104">
        <f t="shared" si="18"/>
        <v>1</v>
      </c>
      <c r="AN25" s="104">
        <f t="shared" si="18"/>
        <v>1</v>
      </c>
      <c r="AO25" s="104">
        <f t="shared" si="18"/>
        <v>1</v>
      </c>
      <c r="AP25" s="104">
        <f t="shared" si="17"/>
        <v>1</v>
      </c>
      <c r="AQ25" s="104">
        <f t="shared" si="17"/>
        <v>1</v>
      </c>
      <c r="AR25" s="104">
        <f t="shared" si="17"/>
        <v>1</v>
      </c>
      <c r="AS25" s="104">
        <f t="shared" si="17"/>
        <v>1</v>
      </c>
      <c r="AT25" s="104">
        <f t="shared" si="17"/>
        <v>1</v>
      </c>
      <c r="AU25" s="104">
        <f t="shared" si="17"/>
        <v>1</v>
      </c>
      <c r="AV25" s="104">
        <f t="shared" si="17"/>
        <v>1</v>
      </c>
      <c r="AW25" s="104">
        <f t="shared" si="17"/>
        <v>1</v>
      </c>
      <c r="AX25" s="104">
        <f t="shared" si="17"/>
        <v>1</v>
      </c>
      <c r="AY25" s="104">
        <f t="shared" si="17"/>
        <v>1</v>
      </c>
      <c r="AZ25" s="104">
        <f t="shared" si="17"/>
        <v>1</v>
      </c>
      <c r="BA25" s="104">
        <f t="shared" si="17"/>
        <v>1</v>
      </c>
      <c r="BB25" s="104">
        <f t="shared" si="17"/>
        <v>1</v>
      </c>
      <c r="BC25" s="104">
        <f t="shared" si="17"/>
        <v>1</v>
      </c>
      <c r="BD25" s="104">
        <f t="shared" si="17"/>
        <v>1</v>
      </c>
      <c r="BE25" s="104">
        <f t="shared" si="17"/>
        <v>1</v>
      </c>
      <c r="BF25" s="104">
        <f t="shared" si="17"/>
        <v>1</v>
      </c>
      <c r="BG25" s="104">
        <f t="shared" si="17"/>
        <v>1</v>
      </c>
      <c r="BH25" s="104">
        <f t="shared" si="17"/>
        <v>1</v>
      </c>
      <c r="BI25" s="104">
        <f t="shared" si="17"/>
        <v>1</v>
      </c>
      <c r="BJ25" s="104">
        <f t="shared" si="17"/>
        <v>1</v>
      </c>
      <c r="BK25" s="104">
        <f t="shared" si="17"/>
        <v>1</v>
      </c>
      <c r="BL25" s="104">
        <f t="shared" si="17"/>
        <v>1</v>
      </c>
      <c r="BM25" s="104">
        <f t="shared" si="17"/>
        <v>1</v>
      </c>
      <c r="BN25" s="104">
        <f t="shared" si="17"/>
        <v>1</v>
      </c>
      <c r="BO25" s="104">
        <f t="shared" si="17"/>
        <v>1</v>
      </c>
    </row>
    <row r="26" spans="1:67" s="2" customFormat="1" ht="18.75" customHeight="1" x14ac:dyDescent="0.25">
      <c r="A26" s="88"/>
      <c r="B26" s="103" t="s">
        <v>721</v>
      </c>
      <c r="C26" s="103" t="s">
        <v>722</v>
      </c>
      <c r="D26" s="103" t="s">
        <v>3</v>
      </c>
      <c r="E26" s="223">
        <f>VLOOKUP(B26,'Cuadro Control'!C22:J1956,8,FALSE)</f>
        <v>0</v>
      </c>
      <c r="F26" s="104">
        <f t="shared" si="12"/>
        <v>0</v>
      </c>
      <c r="G26" s="105">
        <v>46218</v>
      </c>
      <c r="H26" s="105">
        <v>46218</v>
      </c>
      <c r="I26" s="104">
        <f t="shared" si="13"/>
        <v>1</v>
      </c>
      <c r="J26" s="104">
        <f t="shared" si="18"/>
        <v>1</v>
      </c>
      <c r="K26" s="104">
        <f t="shared" si="18"/>
        <v>1</v>
      </c>
      <c r="L26" s="104">
        <f t="shared" si="18"/>
        <v>1</v>
      </c>
      <c r="M26" s="104">
        <f t="shared" si="18"/>
        <v>1</v>
      </c>
      <c r="N26" s="104">
        <f t="shared" si="18"/>
        <v>1</v>
      </c>
      <c r="O26" s="104">
        <f t="shared" si="18"/>
        <v>1</v>
      </c>
      <c r="P26" s="104">
        <f t="shared" si="18"/>
        <v>1</v>
      </c>
      <c r="Q26" s="104">
        <f t="shared" si="18"/>
        <v>1</v>
      </c>
      <c r="R26" s="104">
        <f t="shared" si="18"/>
        <v>1</v>
      </c>
      <c r="S26" s="104">
        <f t="shared" si="18"/>
        <v>1</v>
      </c>
      <c r="T26" s="104">
        <f t="shared" si="18"/>
        <v>1</v>
      </c>
      <c r="U26" s="104">
        <f t="shared" si="18"/>
        <v>1</v>
      </c>
      <c r="V26" s="104">
        <f t="shared" si="18"/>
        <v>1</v>
      </c>
      <c r="W26" s="104">
        <f t="shared" si="18"/>
        <v>1</v>
      </c>
      <c r="X26" s="104">
        <f t="shared" si="18"/>
        <v>1</v>
      </c>
      <c r="Y26" s="104">
        <f t="shared" si="18"/>
        <v>1</v>
      </c>
      <c r="Z26" s="104">
        <f t="shared" si="18"/>
        <v>1</v>
      </c>
      <c r="AA26" s="104">
        <f t="shared" si="18"/>
        <v>1</v>
      </c>
      <c r="AB26" s="104">
        <f t="shared" si="18"/>
        <v>1</v>
      </c>
      <c r="AC26" s="104">
        <f t="shared" si="18"/>
        <v>1</v>
      </c>
      <c r="AD26" s="104">
        <f t="shared" si="18"/>
        <v>1</v>
      </c>
      <c r="AE26" s="104">
        <f t="shared" si="18"/>
        <v>1</v>
      </c>
      <c r="AF26" s="104">
        <f t="shared" si="18"/>
        <v>1</v>
      </c>
      <c r="AG26" s="104">
        <f t="shared" si="18"/>
        <v>1</v>
      </c>
      <c r="AH26" s="104">
        <f t="shared" si="18"/>
        <v>1</v>
      </c>
      <c r="AI26" s="104">
        <f t="shared" si="18"/>
        <v>1</v>
      </c>
      <c r="AJ26" s="104">
        <f t="shared" si="18"/>
        <v>1</v>
      </c>
      <c r="AK26" s="104">
        <f t="shared" si="18"/>
        <v>1</v>
      </c>
      <c r="AL26" s="104">
        <f t="shared" si="18"/>
        <v>1</v>
      </c>
      <c r="AM26" s="104">
        <f t="shared" si="18"/>
        <v>1</v>
      </c>
      <c r="AN26" s="104">
        <f t="shared" si="18"/>
        <v>1</v>
      </c>
      <c r="AO26" s="104">
        <f t="shared" si="18"/>
        <v>1</v>
      </c>
      <c r="AP26" s="104">
        <f t="shared" si="17"/>
        <v>1</v>
      </c>
      <c r="AQ26" s="104">
        <f t="shared" si="17"/>
        <v>1</v>
      </c>
      <c r="AR26" s="104">
        <f t="shared" si="17"/>
        <v>1</v>
      </c>
      <c r="AS26" s="104">
        <f t="shared" si="17"/>
        <v>1</v>
      </c>
      <c r="AT26" s="104">
        <f t="shared" si="17"/>
        <v>1</v>
      </c>
      <c r="AU26" s="104">
        <f t="shared" si="17"/>
        <v>1</v>
      </c>
      <c r="AV26" s="104">
        <f t="shared" si="17"/>
        <v>1</v>
      </c>
      <c r="AW26" s="104">
        <f t="shared" si="17"/>
        <v>1</v>
      </c>
      <c r="AX26" s="104">
        <f t="shared" si="17"/>
        <v>1</v>
      </c>
      <c r="AY26" s="104">
        <f t="shared" si="17"/>
        <v>1</v>
      </c>
      <c r="AZ26" s="104">
        <f t="shared" si="17"/>
        <v>1</v>
      </c>
      <c r="BA26" s="104">
        <f t="shared" si="17"/>
        <v>1</v>
      </c>
      <c r="BB26" s="104">
        <f t="shared" si="17"/>
        <v>1</v>
      </c>
      <c r="BC26" s="104">
        <f t="shared" si="17"/>
        <v>1</v>
      </c>
      <c r="BD26" s="104">
        <f t="shared" si="17"/>
        <v>1</v>
      </c>
      <c r="BE26" s="104">
        <f t="shared" si="17"/>
        <v>1</v>
      </c>
      <c r="BF26" s="104">
        <f t="shared" si="17"/>
        <v>1</v>
      </c>
      <c r="BG26" s="104">
        <f t="shared" si="17"/>
        <v>1</v>
      </c>
      <c r="BH26" s="104">
        <f t="shared" si="17"/>
        <v>1</v>
      </c>
      <c r="BI26" s="104">
        <f t="shared" si="17"/>
        <v>1</v>
      </c>
      <c r="BJ26" s="104">
        <f t="shared" si="17"/>
        <v>1</v>
      </c>
      <c r="BK26" s="104">
        <f t="shared" si="17"/>
        <v>1</v>
      </c>
      <c r="BL26" s="104">
        <f t="shared" si="17"/>
        <v>1</v>
      </c>
      <c r="BM26" s="104">
        <f t="shared" si="17"/>
        <v>1</v>
      </c>
      <c r="BN26" s="104">
        <f t="shared" si="17"/>
        <v>1</v>
      </c>
      <c r="BO26" s="104">
        <f t="shared" si="17"/>
        <v>1</v>
      </c>
    </row>
    <row r="27" spans="1:67" s="2" customFormat="1" ht="18.75" customHeight="1" x14ac:dyDescent="0.25">
      <c r="A27" s="88"/>
      <c r="B27" s="103" t="s">
        <v>723</v>
      </c>
      <c r="C27" s="103" t="s">
        <v>724</v>
      </c>
      <c r="D27" s="103" t="s">
        <v>3</v>
      </c>
      <c r="E27" s="223">
        <f>VLOOKUP(B27,'Cuadro Control'!C23:J1957,8,FALSE)</f>
        <v>0</v>
      </c>
      <c r="F27" s="104">
        <f t="shared" si="12"/>
        <v>0</v>
      </c>
      <c r="G27" s="105">
        <v>46252</v>
      </c>
      <c r="H27" s="105">
        <v>46252</v>
      </c>
      <c r="I27" s="104">
        <f t="shared" si="13"/>
        <v>0</v>
      </c>
      <c r="J27" s="104">
        <f t="shared" si="18"/>
        <v>0</v>
      </c>
      <c r="K27" s="104">
        <f t="shared" si="18"/>
        <v>0</v>
      </c>
      <c r="L27" s="104">
        <f t="shared" si="18"/>
        <v>0</v>
      </c>
      <c r="M27" s="104">
        <f t="shared" si="18"/>
        <v>0</v>
      </c>
      <c r="N27" s="104">
        <f t="shared" si="18"/>
        <v>0</v>
      </c>
      <c r="O27" s="104">
        <f t="shared" si="18"/>
        <v>1</v>
      </c>
      <c r="P27" s="104">
        <f t="shared" si="18"/>
        <v>1</v>
      </c>
      <c r="Q27" s="104">
        <f t="shared" si="18"/>
        <v>1</v>
      </c>
      <c r="R27" s="104">
        <f t="shared" si="18"/>
        <v>1</v>
      </c>
      <c r="S27" s="104">
        <f t="shared" si="18"/>
        <v>1</v>
      </c>
      <c r="T27" s="104">
        <f t="shared" si="18"/>
        <v>1</v>
      </c>
      <c r="U27" s="104">
        <f t="shared" si="18"/>
        <v>1</v>
      </c>
      <c r="V27" s="104">
        <f t="shared" si="18"/>
        <v>1</v>
      </c>
      <c r="W27" s="104">
        <f t="shared" si="18"/>
        <v>1</v>
      </c>
      <c r="X27" s="104">
        <f t="shared" si="18"/>
        <v>1</v>
      </c>
      <c r="Y27" s="104">
        <f t="shared" si="18"/>
        <v>1</v>
      </c>
      <c r="Z27" s="104">
        <f t="shared" si="18"/>
        <v>1</v>
      </c>
      <c r="AA27" s="104">
        <f t="shared" si="18"/>
        <v>1</v>
      </c>
      <c r="AB27" s="104">
        <f t="shared" si="18"/>
        <v>1</v>
      </c>
      <c r="AC27" s="104">
        <f t="shared" si="18"/>
        <v>1</v>
      </c>
      <c r="AD27" s="104">
        <f t="shared" si="18"/>
        <v>1</v>
      </c>
      <c r="AE27" s="104">
        <f t="shared" si="18"/>
        <v>1</v>
      </c>
      <c r="AF27" s="104">
        <f t="shared" si="18"/>
        <v>1</v>
      </c>
      <c r="AG27" s="104">
        <f t="shared" si="18"/>
        <v>1</v>
      </c>
      <c r="AH27" s="104">
        <f t="shared" si="18"/>
        <v>1</v>
      </c>
      <c r="AI27" s="104">
        <f t="shared" si="18"/>
        <v>1</v>
      </c>
      <c r="AJ27" s="104">
        <f t="shared" si="18"/>
        <v>1</v>
      </c>
      <c r="AK27" s="104">
        <f t="shared" si="18"/>
        <v>1</v>
      </c>
      <c r="AL27" s="104">
        <f t="shared" si="18"/>
        <v>1</v>
      </c>
      <c r="AM27" s="104">
        <f t="shared" si="18"/>
        <v>1</v>
      </c>
      <c r="AN27" s="104">
        <f t="shared" si="18"/>
        <v>1</v>
      </c>
      <c r="AO27" s="104">
        <f t="shared" si="18"/>
        <v>1</v>
      </c>
      <c r="AP27" s="104">
        <f t="shared" si="17"/>
        <v>1</v>
      </c>
      <c r="AQ27" s="104">
        <f t="shared" si="17"/>
        <v>1</v>
      </c>
      <c r="AR27" s="104">
        <f t="shared" si="17"/>
        <v>1</v>
      </c>
      <c r="AS27" s="104">
        <f t="shared" si="17"/>
        <v>1</v>
      </c>
      <c r="AT27" s="104">
        <f t="shared" si="17"/>
        <v>1</v>
      </c>
      <c r="AU27" s="104">
        <f t="shared" si="17"/>
        <v>1</v>
      </c>
      <c r="AV27" s="104">
        <f t="shared" si="17"/>
        <v>1</v>
      </c>
      <c r="AW27" s="104">
        <f t="shared" si="17"/>
        <v>1</v>
      </c>
      <c r="AX27" s="104">
        <f t="shared" si="17"/>
        <v>1</v>
      </c>
      <c r="AY27" s="104">
        <f t="shared" si="17"/>
        <v>1</v>
      </c>
      <c r="AZ27" s="104">
        <f t="shared" si="17"/>
        <v>1</v>
      </c>
      <c r="BA27" s="104">
        <f t="shared" si="17"/>
        <v>1</v>
      </c>
      <c r="BB27" s="104">
        <f t="shared" si="17"/>
        <v>1</v>
      </c>
      <c r="BC27" s="104">
        <f t="shared" si="17"/>
        <v>1</v>
      </c>
      <c r="BD27" s="104">
        <f t="shared" si="17"/>
        <v>1</v>
      </c>
      <c r="BE27" s="104">
        <f t="shared" si="17"/>
        <v>1</v>
      </c>
      <c r="BF27" s="104">
        <f t="shared" si="17"/>
        <v>1</v>
      </c>
      <c r="BG27" s="104">
        <f t="shared" si="17"/>
        <v>1</v>
      </c>
      <c r="BH27" s="104">
        <f t="shared" si="17"/>
        <v>1</v>
      </c>
      <c r="BI27" s="104">
        <f t="shared" si="17"/>
        <v>1</v>
      </c>
      <c r="BJ27" s="104">
        <f t="shared" si="17"/>
        <v>1</v>
      </c>
      <c r="BK27" s="104">
        <f t="shared" si="17"/>
        <v>1</v>
      </c>
      <c r="BL27" s="104">
        <f t="shared" si="17"/>
        <v>1</v>
      </c>
      <c r="BM27" s="104">
        <f t="shared" si="17"/>
        <v>1</v>
      </c>
      <c r="BN27" s="104">
        <f t="shared" si="17"/>
        <v>1</v>
      </c>
      <c r="BO27" s="104">
        <f t="shared" si="17"/>
        <v>1</v>
      </c>
    </row>
    <row r="28" spans="1:67" s="2" customFormat="1" ht="18.75" customHeight="1" x14ac:dyDescent="0.25">
      <c r="A28" s="88"/>
      <c r="B28" s="103" t="s">
        <v>725</v>
      </c>
      <c r="C28" s="103" t="s">
        <v>726</v>
      </c>
      <c r="D28" s="103" t="s">
        <v>3</v>
      </c>
      <c r="E28" s="223">
        <f>VLOOKUP(B28,'Cuadro Control'!C24:J1958,8,FALSE)</f>
        <v>0</v>
      </c>
      <c r="F28" s="104">
        <f t="shared" si="12"/>
        <v>0</v>
      </c>
      <c r="G28" s="105">
        <v>46252</v>
      </c>
      <c r="H28" s="105">
        <v>46252</v>
      </c>
      <c r="I28" s="104">
        <f t="shared" si="13"/>
        <v>0</v>
      </c>
      <c r="J28" s="104">
        <f t="shared" si="18"/>
        <v>0</v>
      </c>
      <c r="K28" s="104">
        <f t="shared" si="18"/>
        <v>0</v>
      </c>
      <c r="L28" s="104">
        <f t="shared" si="18"/>
        <v>0</v>
      </c>
      <c r="M28" s="104">
        <f t="shared" si="18"/>
        <v>0</v>
      </c>
      <c r="N28" s="104">
        <f t="shared" si="18"/>
        <v>0</v>
      </c>
      <c r="O28" s="104">
        <f t="shared" si="18"/>
        <v>1</v>
      </c>
      <c r="P28" s="104">
        <f t="shared" si="18"/>
        <v>1</v>
      </c>
      <c r="Q28" s="104">
        <f t="shared" si="18"/>
        <v>1</v>
      </c>
      <c r="R28" s="104">
        <f t="shared" si="18"/>
        <v>1</v>
      </c>
      <c r="S28" s="104">
        <f t="shared" si="18"/>
        <v>1</v>
      </c>
      <c r="T28" s="104">
        <f t="shared" si="18"/>
        <v>1</v>
      </c>
      <c r="U28" s="104">
        <f t="shared" si="18"/>
        <v>1</v>
      </c>
      <c r="V28" s="104">
        <f t="shared" si="18"/>
        <v>1</v>
      </c>
      <c r="W28" s="104">
        <f t="shared" si="18"/>
        <v>1</v>
      </c>
      <c r="X28" s="104">
        <f t="shared" si="18"/>
        <v>1</v>
      </c>
      <c r="Y28" s="104">
        <f t="shared" si="18"/>
        <v>1</v>
      </c>
      <c r="Z28" s="104">
        <f t="shared" si="18"/>
        <v>1</v>
      </c>
      <c r="AA28" s="104">
        <f t="shared" si="18"/>
        <v>1</v>
      </c>
      <c r="AB28" s="104">
        <f t="shared" si="18"/>
        <v>1</v>
      </c>
      <c r="AC28" s="104">
        <f t="shared" si="18"/>
        <v>1</v>
      </c>
      <c r="AD28" s="104">
        <f t="shared" si="18"/>
        <v>1</v>
      </c>
      <c r="AE28" s="104">
        <f t="shared" si="18"/>
        <v>1</v>
      </c>
      <c r="AF28" s="104">
        <f t="shared" si="18"/>
        <v>1</v>
      </c>
      <c r="AG28" s="104">
        <f t="shared" si="18"/>
        <v>1</v>
      </c>
      <c r="AH28" s="104">
        <f t="shared" si="18"/>
        <v>1</v>
      </c>
      <c r="AI28" s="104">
        <f t="shared" si="18"/>
        <v>1</v>
      </c>
      <c r="AJ28" s="104">
        <f t="shared" si="18"/>
        <v>1</v>
      </c>
      <c r="AK28" s="104">
        <f t="shared" si="18"/>
        <v>1</v>
      </c>
      <c r="AL28" s="104">
        <f t="shared" si="18"/>
        <v>1</v>
      </c>
      <c r="AM28" s="104">
        <f t="shared" si="18"/>
        <v>1</v>
      </c>
      <c r="AN28" s="104">
        <f t="shared" si="18"/>
        <v>1</v>
      </c>
      <c r="AO28" s="104">
        <f t="shared" si="18"/>
        <v>1</v>
      </c>
      <c r="AP28" s="104">
        <f t="shared" si="17"/>
        <v>1</v>
      </c>
      <c r="AQ28" s="104">
        <f t="shared" si="17"/>
        <v>1</v>
      </c>
      <c r="AR28" s="104">
        <f t="shared" si="17"/>
        <v>1</v>
      </c>
      <c r="AS28" s="104">
        <f t="shared" si="17"/>
        <v>1</v>
      </c>
      <c r="AT28" s="104">
        <f t="shared" si="17"/>
        <v>1</v>
      </c>
      <c r="AU28" s="104">
        <f t="shared" si="17"/>
        <v>1</v>
      </c>
      <c r="AV28" s="104">
        <f t="shared" ref="AP28:BO30" si="19">IF($G28=0,0,IF(AV$6&lt;$G28,0,IF(AV$6&gt;$H28,1,(AV$6-$G28+1)/($H28-$G28+1))))</f>
        <v>1</v>
      </c>
      <c r="AW28" s="104">
        <f t="shared" si="19"/>
        <v>1</v>
      </c>
      <c r="AX28" s="104">
        <f t="shared" si="19"/>
        <v>1</v>
      </c>
      <c r="AY28" s="104">
        <f t="shared" si="19"/>
        <v>1</v>
      </c>
      <c r="AZ28" s="104">
        <f t="shared" si="19"/>
        <v>1</v>
      </c>
      <c r="BA28" s="104">
        <f t="shared" si="19"/>
        <v>1</v>
      </c>
      <c r="BB28" s="104">
        <f t="shared" si="19"/>
        <v>1</v>
      </c>
      <c r="BC28" s="104">
        <f t="shared" si="19"/>
        <v>1</v>
      </c>
      <c r="BD28" s="104">
        <f t="shared" si="19"/>
        <v>1</v>
      </c>
      <c r="BE28" s="104">
        <f t="shared" si="19"/>
        <v>1</v>
      </c>
      <c r="BF28" s="104">
        <f t="shared" si="19"/>
        <v>1</v>
      </c>
      <c r="BG28" s="104">
        <f t="shared" si="19"/>
        <v>1</v>
      </c>
      <c r="BH28" s="104">
        <f t="shared" si="19"/>
        <v>1</v>
      </c>
      <c r="BI28" s="104">
        <f t="shared" si="19"/>
        <v>1</v>
      </c>
      <c r="BJ28" s="104">
        <f t="shared" si="19"/>
        <v>1</v>
      </c>
      <c r="BK28" s="104">
        <f t="shared" si="19"/>
        <v>1</v>
      </c>
      <c r="BL28" s="104">
        <f t="shared" si="19"/>
        <v>1</v>
      </c>
      <c r="BM28" s="104">
        <f t="shared" si="19"/>
        <v>1</v>
      </c>
      <c r="BN28" s="104">
        <f t="shared" si="19"/>
        <v>1</v>
      </c>
      <c r="BO28" s="104">
        <f t="shared" si="19"/>
        <v>1</v>
      </c>
    </row>
    <row r="29" spans="1:67" s="2" customFormat="1" ht="18.75" customHeight="1" x14ac:dyDescent="0.25">
      <c r="A29" s="88"/>
      <c r="B29" s="76">
        <v>4</v>
      </c>
      <c r="C29" s="76" t="s">
        <v>727</v>
      </c>
      <c r="D29" s="76" t="s">
        <v>28</v>
      </c>
      <c r="E29" s="222">
        <f>VLOOKUP(B29,'Cuadro Control'!C25:J1959,8,FALSE)</f>
        <v>0</v>
      </c>
      <c r="F29" s="101">
        <f t="shared" si="12"/>
        <v>0</v>
      </c>
      <c r="G29" s="102">
        <v>46218</v>
      </c>
      <c r="H29" s="102">
        <v>46239</v>
      </c>
      <c r="I29" s="101">
        <f t="shared" si="13"/>
        <v>4.5454545454545456E-2</v>
      </c>
      <c r="J29" s="101">
        <f t="shared" si="18"/>
        <v>0.13636363636363635</v>
      </c>
      <c r="K29" s="101">
        <f t="shared" si="18"/>
        <v>0.45454545454545453</v>
      </c>
      <c r="L29" s="101">
        <f t="shared" si="18"/>
        <v>0.77272727272727271</v>
      </c>
      <c r="M29" s="101">
        <f t="shared" si="18"/>
        <v>1</v>
      </c>
      <c r="N29" s="101">
        <f t="shared" si="18"/>
        <v>1</v>
      </c>
      <c r="O29" s="101">
        <f t="shared" si="18"/>
        <v>1</v>
      </c>
      <c r="P29" s="101">
        <f t="shared" si="18"/>
        <v>1</v>
      </c>
      <c r="Q29" s="101">
        <f t="shared" si="18"/>
        <v>1</v>
      </c>
      <c r="R29" s="101">
        <f t="shared" si="18"/>
        <v>1</v>
      </c>
      <c r="S29" s="101">
        <f t="shared" si="18"/>
        <v>1</v>
      </c>
      <c r="T29" s="101">
        <f t="shared" si="18"/>
        <v>1</v>
      </c>
      <c r="U29" s="101">
        <f t="shared" si="18"/>
        <v>1</v>
      </c>
      <c r="V29" s="101">
        <f t="shared" si="18"/>
        <v>1</v>
      </c>
      <c r="W29" s="101">
        <f t="shared" si="18"/>
        <v>1</v>
      </c>
      <c r="X29" s="101">
        <f t="shared" si="18"/>
        <v>1</v>
      </c>
      <c r="Y29" s="101">
        <f t="shared" si="18"/>
        <v>1</v>
      </c>
      <c r="Z29" s="101">
        <f t="shared" si="18"/>
        <v>1</v>
      </c>
      <c r="AA29" s="101">
        <f t="shared" si="18"/>
        <v>1</v>
      </c>
      <c r="AB29" s="101">
        <f t="shared" si="18"/>
        <v>1</v>
      </c>
      <c r="AC29" s="101">
        <f t="shared" si="18"/>
        <v>1</v>
      </c>
      <c r="AD29" s="101">
        <f t="shared" si="18"/>
        <v>1</v>
      </c>
      <c r="AE29" s="101">
        <f t="shared" si="18"/>
        <v>1</v>
      </c>
      <c r="AF29" s="101">
        <f t="shared" si="18"/>
        <v>1</v>
      </c>
      <c r="AG29" s="101">
        <f t="shared" si="18"/>
        <v>1</v>
      </c>
      <c r="AH29" s="101">
        <f t="shared" si="18"/>
        <v>1</v>
      </c>
      <c r="AI29" s="101">
        <f t="shared" si="18"/>
        <v>1</v>
      </c>
      <c r="AJ29" s="101">
        <f t="shared" si="18"/>
        <v>1</v>
      </c>
      <c r="AK29" s="101">
        <f t="shared" si="18"/>
        <v>1</v>
      </c>
      <c r="AL29" s="101">
        <f t="shared" si="18"/>
        <v>1</v>
      </c>
      <c r="AM29" s="101">
        <f t="shared" si="18"/>
        <v>1</v>
      </c>
      <c r="AN29" s="101">
        <f t="shared" si="18"/>
        <v>1</v>
      </c>
      <c r="AO29" s="101">
        <f t="shared" si="18"/>
        <v>1</v>
      </c>
      <c r="AP29" s="101">
        <f t="shared" si="19"/>
        <v>1</v>
      </c>
      <c r="AQ29" s="101">
        <f t="shared" si="19"/>
        <v>1</v>
      </c>
      <c r="AR29" s="101">
        <f t="shared" si="19"/>
        <v>1</v>
      </c>
      <c r="AS29" s="101">
        <f t="shared" si="19"/>
        <v>1</v>
      </c>
      <c r="AT29" s="101">
        <f t="shared" si="19"/>
        <v>1</v>
      </c>
      <c r="AU29" s="101">
        <f t="shared" si="19"/>
        <v>1</v>
      </c>
      <c r="AV29" s="101">
        <f t="shared" si="19"/>
        <v>1</v>
      </c>
      <c r="AW29" s="101">
        <f t="shared" si="19"/>
        <v>1</v>
      </c>
      <c r="AX29" s="101">
        <f t="shared" si="19"/>
        <v>1</v>
      </c>
      <c r="AY29" s="101">
        <f t="shared" si="19"/>
        <v>1</v>
      </c>
      <c r="AZ29" s="101">
        <f t="shared" si="19"/>
        <v>1</v>
      </c>
      <c r="BA29" s="101">
        <f t="shared" si="19"/>
        <v>1</v>
      </c>
      <c r="BB29" s="101">
        <f t="shared" si="19"/>
        <v>1</v>
      </c>
      <c r="BC29" s="101">
        <f t="shared" si="19"/>
        <v>1</v>
      </c>
      <c r="BD29" s="101">
        <f t="shared" si="19"/>
        <v>1</v>
      </c>
      <c r="BE29" s="101">
        <f t="shared" si="19"/>
        <v>1</v>
      </c>
      <c r="BF29" s="101">
        <f t="shared" si="19"/>
        <v>1</v>
      </c>
      <c r="BG29" s="101">
        <f t="shared" si="19"/>
        <v>1</v>
      </c>
      <c r="BH29" s="101">
        <f t="shared" si="19"/>
        <v>1</v>
      </c>
      <c r="BI29" s="101">
        <f t="shared" si="19"/>
        <v>1</v>
      </c>
      <c r="BJ29" s="101">
        <f t="shared" si="19"/>
        <v>1</v>
      </c>
      <c r="BK29" s="101">
        <f t="shared" si="19"/>
        <v>1</v>
      </c>
      <c r="BL29" s="101">
        <f t="shared" si="19"/>
        <v>1</v>
      </c>
      <c r="BM29" s="101">
        <f t="shared" si="19"/>
        <v>1</v>
      </c>
      <c r="BN29" s="101">
        <f t="shared" si="19"/>
        <v>1</v>
      </c>
      <c r="BO29" s="101">
        <f t="shared" si="19"/>
        <v>1</v>
      </c>
    </row>
    <row r="30" spans="1:67" s="2" customFormat="1" ht="18.75" customHeight="1" x14ac:dyDescent="0.25">
      <c r="A30" s="88"/>
      <c r="B30" s="73">
        <v>5</v>
      </c>
      <c r="C30" s="73" t="s">
        <v>728</v>
      </c>
      <c r="D30" s="73" t="s">
        <v>14</v>
      </c>
      <c r="E30" s="219">
        <f>VLOOKUP(B30,'Cuadro Control'!C26:J1960,8,FALSE)</f>
        <v>0</v>
      </c>
      <c r="F30" s="90">
        <f t="shared" si="12"/>
        <v>0</v>
      </c>
      <c r="G30" s="91">
        <v>46240</v>
      </c>
      <c r="H30" s="91">
        <v>46273</v>
      </c>
      <c r="I30" s="90">
        <f t="shared" si="13"/>
        <v>0</v>
      </c>
      <c r="J30" s="90">
        <f t="shared" si="18"/>
        <v>0</v>
      </c>
      <c r="K30" s="90">
        <f t="shared" si="18"/>
        <v>0</v>
      </c>
      <c r="L30" s="90">
        <f t="shared" si="18"/>
        <v>0</v>
      </c>
      <c r="M30" s="90">
        <f t="shared" si="18"/>
        <v>5.8823529411764705E-2</v>
      </c>
      <c r="N30" s="90">
        <f t="shared" si="18"/>
        <v>0.26470588235294118</v>
      </c>
      <c r="O30" s="90">
        <f t="shared" si="18"/>
        <v>0.47058823529411764</v>
      </c>
      <c r="P30" s="90">
        <f t="shared" si="18"/>
        <v>0.67647058823529416</v>
      </c>
      <c r="Q30" s="90">
        <f t="shared" si="18"/>
        <v>0.88235294117647056</v>
      </c>
      <c r="R30" s="90">
        <f t="shared" si="18"/>
        <v>1</v>
      </c>
      <c r="S30" s="90">
        <f t="shared" si="18"/>
        <v>1</v>
      </c>
      <c r="T30" s="90">
        <f t="shared" si="18"/>
        <v>1</v>
      </c>
      <c r="U30" s="90">
        <f t="shared" si="18"/>
        <v>1</v>
      </c>
      <c r="V30" s="90">
        <f t="shared" si="18"/>
        <v>1</v>
      </c>
      <c r="W30" s="90">
        <f t="shared" si="18"/>
        <v>1</v>
      </c>
      <c r="X30" s="90">
        <f t="shared" si="18"/>
        <v>1</v>
      </c>
      <c r="Y30" s="90">
        <f t="shared" si="18"/>
        <v>1</v>
      </c>
      <c r="Z30" s="90">
        <f t="shared" si="18"/>
        <v>1</v>
      </c>
      <c r="AA30" s="90">
        <f t="shared" si="18"/>
        <v>1</v>
      </c>
      <c r="AB30" s="90">
        <f t="shared" si="18"/>
        <v>1</v>
      </c>
      <c r="AC30" s="90">
        <f t="shared" si="18"/>
        <v>1</v>
      </c>
      <c r="AD30" s="90">
        <f t="shared" si="18"/>
        <v>1</v>
      </c>
      <c r="AE30" s="90">
        <f t="shared" si="18"/>
        <v>1</v>
      </c>
      <c r="AF30" s="90">
        <f t="shared" si="18"/>
        <v>1</v>
      </c>
      <c r="AG30" s="90">
        <f t="shared" si="18"/>
        <v>1</v>
      </c>
      <c r="AH30" s="90">
        <f t="shared" si="18"/>
        <v>1</v>
      </c>
      <c r="AI30" s="90">
        <f t="shared" si="18"/>
        <v>1</v>
      </c>
      <c r="AJ30" s="90">
        <f t="shared" si="18"/>
        <v>1</v>
      </c>
      <c r="AK30" s="90">
        <f t="shared" si="18"/>
        <v>1</v>
      </c>
      <c r="AL30" s="90">
        <f t="shared" si="18"/>
        <v>1</v>
      </c>
      <c r="AM30" s="90">
        <f t="shared" si="18"/>
        <v>1</v>
      </c>
      <c r="AN30" s="90">
        <f t="shared" si="18"/>
        <v>1</v>
      </c>
      <c r="AO30" s="90">
        <f t="shared" si="18"/>
        <v>1</v>
      </c>
      <c r="AP30" s="90">
        <f t="shared" si="19"/>
        <v>1</v>
      </c>
      <c r="AQ30" s="90">
        <f t="shared" si="19"/>
        <v>1</v>
      </c>
      <c r="AR30" s="90">
        <f t="shared" si="19"/>
        <v>1</v>
      </c>
      <c r="AS30" s="90">
        <f t="shared" si="19"/>
        <v>1</v>
      </c>
      <c r="AT30" s="90">
        <f t="shared" si="19"/>
        <v>1</v>
      </c>
      <c r="AU30" s="90">
        <f t="shared" si="19"/>
        <v>1</v>
      </c>
      <c r="AV30" s="90">
        <f t="shared" si="19"/>
        <v>1</v>
      </c>
      <c r="AW30" s="90">
        <f t="shared" si="19"/>
        <v>1</v>
      </c>
      <c r="AX30" s="90">
        <f t="shared" si="19"/>
        <v>1</v>
      </c>
      <c r="AY30" s="90">
        <f t="shared" si="19"/>
        <v>1</v>
      </c>
      <c r="AZ30" s="90">
        <f t="shared" si="19"/>
        <v>1</v>
      </c>
      <c r="BA30" s="90">
        <f t="shared" si="19"/>
        <v>1</v>
      </c>
      <c r="BB30" s="90">
        <f t="shared" si="19"/>
        <v>1</v>
      </c>
      <c r="BC30" s="90">
        <f t="shared" si="19"/>
        <v>1</v>
      </c>
      <c r="BD30" s="90">
        <f t="shared" si="19"/>
        <v>1</v>
      </c>
      <c r="BE30" s="90">
        <f t="shared" si="19"/>
        <v>1</v>
      </c>
      <c r="BF30" s="90">
        <f t="shared" si="19"/>
        <v>1</v>
      </c>
      <c r="BG30" s="90">
        <f t="shared" si="19"/>
        <v>1</v>
      </c>
      <c r="BH30" s="90">
        <f t="shared" si="19"/>
        <v>1</v>
      </c>
      <c r="BI30" s="90">
        <f t="shared" si="19"/>
        <v>1</v>
      </c>
      <c r="BJ30" s="90">
        <f t="shared" si="19"/>
        <v>1</v>
      </c>
      <c r="BK30" s="90">
        <f t="shared" si="19"/>
        <v>1</v>
      </c>
      <c r="BL30" s="90">
        <f t="shared" si="19"/>
        <v>1</v>
      </c>
      <c r="BM30" s="90">
        <f t="shared" si="19"/>
        <v>1</v>
      </c>
      <c r="BN30" s="90">
        <f t="shared" si="19"/>
        <v>1</v>
      </c>
      <c r="BO30" s="90">
        <f t="shared" si="19"/>
        <v>1</v>
      </c>
    </row>
    <row r="31" spans="1:67" s="2" customFormat="1" ht="18.75" customHeight="1" x14ac:dyDescent="0.25">
      <c r="A31" s="88"/>
      <c r="B31" s="103" t="s">
        <v>15</v>
      </c>
      <c r="C31" s="103" t="s">
        <v>729</v>
      </c>
      <c r="D31" s="103" t="s">
        <v>730</v>
      </c>
      <c r="E31" s="223">
        <f>VLOOKUP(B31,'Cuadro Control'!C27:J1961,8,FALSE)</f>
        <v>0</v>
      </c>
      <c r="F31" s="104">
        <f>IFERROR(E31/$E$30,0)</f>
        <v>0</v>
      </c>
      <c r="G31" s="105">
        <v>46240</v>
      </c>
      <c r="H31" s="105">
        <v>46258</v>
      </c>
      <c r="I31" s="104">
        <f t="shared" si="13"/>
        <v>0</v>
      </c>
      <c r="J31" s="104">
        <f t="shared" si="18"/>
        <v>0</v>
      </c>
      <c r="K31" s="104">
        <f t="shared" si="18"/>
        <v>0</v>
      </c>
      <c r="L31" s="104">
        <f t="shared" si="18"/>
        <v>0</v>
      </c>
      <c r="M31" s="104">
        <f t="shared" si="18"/>
        <v>0.10526315789473684</v>
      </c>
      <c r="N31" s="104">
        <f t="shared" si="18"/>
        <v>0.47368421052631576</v>
      </c>
      <c r="O31" s="104">
        <f t="shared" si="18"/>
        <v>0.84210526315789469</v>
      </c>
      <c r="P31" s="104">
        <f t="shared" si="18"/>
        <v>1</v>
      </c>
      <c r="Q31" s="104">
        <f t="shared" si="18"/>
        <v>1</v>
      </c>
      <c r="R31" s="104">
        <f t="shared" si="18"/>
        <v>1</v>
      </c>
      <c r="S31" s="104">
        <f t="shared" si="18"/>
        <v>1</v>
      </c>
      <c r="T31" s="104">
        <f t="shared" ref="J31:BO33" si="20">IF($G31=0,0,IF(T$6&lt;$G31,0,IF(T$6&gt;$H31,1,(T$6-$G31+1)/($H31-$G31+1))))</f>
        <v>1</v>
      </c>
      <c r="U31" s="104">
        <f t="shared" si="20"/>
        <v>1</v>
      </c>
      <c r="V31" s="104">
        <f t="shared" si="20"/>
        <v>1</v>
      </c>
      <c r="W31" s="104">
        <f t="shared" si="20"/>
        <v>1</v>
      </c>
      <c r="X31" s="104">
        <f t="shared" si="20"/>
        <v>1</v>
      </c>
      <c r="Y31" s="104">
        <f t="shared" si="20"/>
        <v>1</v>
      </c>
      <c r="Z31" s="104">
        <f t="shared" si="20"/>
        <v>1</v>
      </c>
      <c r="AA31" s="104">
        <f t="shared" si="20"/>
        <v>1</v>
      </c>
      <c r="AB31" s="104">
        <f t="shared" si="20"/>
        <v>1</v>
      </c>
      <c r="AC31" s="104">
        <f t="shared" si="20"/>
        <v>1</v>
      </c>
      <c r="AD31" s="104">
        <f t="shared" si="20"/>
        <v>1</v>
      </c>
      <c r="AE31" s="104">
        <f t="shared" si="20"/>
        <v>1</v>
      </c>
      <c r="AF31" s="104">
        <f t="shared" si="20"/>
        <v>1</v>
      </c>
      <c r="AG31" s="104">
        <f t="shared" si="20"/>
        <v>1</v>
      </c>
      <c r="AH31" s="104">
        <f t="shared" si="20"/>
        <v>1</v>
      </c>
      <c r="AI31" s="104">
        <f t="shared" si="20"/>
        <v>1</v>
      </c>
      <c r="AJ31" s="104">
        <f t="shared" si="20"/>
        <v>1</v>
      </c>
      <c r="AK31" s="104">
        <f t="shared" si="20"/>
        <v>1</v>
      </c>
      <c r="AL31" s="104">
        <f t="shared" si="20"/>
        <v>1</v>
      </c>
      <c r="AM31" s="104">
        <f t="shared" si="20"/>
        <v>1</v>
      </c>
      <c r="AN31" s="104">
        <f t="shared" si="20"/>
        <v>1</v>
      </c>
      <c r="AO31" s="104">
        <f t="shared" si="20"/>
        <v>1</v>
      </c>
      <c r="AP31" s="104">
        <f t="shared" si="20"/>
        <v>1</v>
      </c>
      <c r="AQ31" s="104">
        <f t="shared" si="20"/>
        <v>1</v>
      </c>
      <c r="AR31" s="104">
        <f t="shared" si="20"/>
        <v>1</v>
      </c>
      <c r="AS31" s="104">
        <f t="shared" si="20"/>
        <v>1</v>
      </c>
      <c r="AT31" s="104">
        <f t="shared" si="20"/>
        <v>1</v>
      </c>
      <c r="AU31" s="104">
        <f t="shared" si="20"/>
        <v>1</v>
      </c>
      <c r="AV31" s="104">
        <f t="shared" si="20"/>
        <v>1</v>
      </c>
      <c r="AW31" s="104">
        <f t="shared" si="20"/>
        <v>1</v>
      </c>
      <c r="AX31" s="104">
        <f t="shared" si="20"/>
        <v>1</v>
      </c>
      <c r="AY31" s="104">
        <f t="shared" si="20"/>
        <v>1</v>
      </c>
      <c r="AZ31" s="104">
        <f t="shared" si="20"/>
        <v>1</v>
      </c>
      <c r="BA31" s="104">
        <f t="shared" si="20"/>
        <v>1</v>
      </c>
      <c r="BB31" s="104">
        <f t="shared" si="20"/>
        <v>1</v>
      </c>
      <c r="BC31" s="104">
        <f t="shared" si="20"/>
        <v>1</v>
      </c>
      <c r="BD31" s="104">
        <f t="shared" si="20"/>
        <v>1</v>
      </c>
      <c r="BE31" s="104">
        <f t="shared" si="20"/>
        <v>1</v>
      </c>
      <c r="BF31" s="104">
        <f t="shared" si="20"/>
        <v>1</v>
      </c>
      <c r="BG31" s="104">
        <f t="shared" si="20"/>
        <v>1</v>
      </c>
      <c r="BH31" s="104">
        <f t="shared" si="20"/>
        <v>1</v>
      </c>
      <c r="BI31" s="104">
        <f t="shared" si="20"/>
        <v>1</v>
      </c>
      <c r="BJ31" s="104">
        <f t="shared" si="20"/>
        <v>1</v>
      </c>
      <c r="BK31" s="104">
        <f t="shared" si="20"/>
        <v>1</v>
      </c>
      <c r="BL31" s="104">
        <f t="shared" si="20"/>
        <v>1</v>
      </c>
      <c r="BM31" s="104">
        <f t="shared" si="20"/>
        <v>1</v>
      </c>
      <c r="BN31" s="104">
        <f t="shared" si="20"/>
        <v>1</v>
      </c>
      <c r="BO31" s="104">
        <f t="shared" si="20"/>
        <v>1</v>
      </c>
    </row>
    <row r="32" spans="1:67" s="2" customFormat="1" ht="18.75" customHeight="1" x14ac:dyDescent="0.25">
      <c r="A32" s="88"/>
      <c r="B32" s="103" t="s">
        <v>25</v>
      </c>
      <c r="C32" s="103" t="s">
        <v>731</v>
      </c>
      <c r="D32" s="103" t="s">
        <v>9</v>
      </c>
      <c r="E32" s="223">
        <f>VLOOKUP(B32,'Cuadro Control'!C28:J1962,8,FALSE)</f>
        <v>0</v>
      </c>
      <c r="F32" s="104">
        <f>IFERROR(E32/$E$30,0)</f>
        <v>0</v>
      </c>
      <c r="G32" s="105">
        <v>46258</v>
      </c>
      <c r="H32" s="105">
        <v>46273</v>
      </c>
      <c r="I32" s="104">
        <f t="shared" si="13"/>
        <v>0</v>
      </c>
      <c r="J32" s="104">
        <f t="shared" si="20"/>
        <v>0</v>
      </c>
      <c r="K32" s="104">
        <f t="shared" si="20"/>
        <v>0</v>
      </c>
      <c r="L32" s="104">
        <f t="shared" si="20"/>
        <v>0</v>
      </c>
      <c r="M32" s="104">
        <f t="shared" si="20"/>
        <v>0</v>
      </c>
      <c r="N32" s="104">
        <f t="shared" si="20"/>
        <v>0</v>
      </c>
      <c r="O32" s="104">
        <f t="shared" si="20"/>
        <v>0</v>
      </c>
      <c r="P32" s="104">
        <f t="shared" si="20"/>
        <v>0.3125</v>
      </c>
      <c r="Q32" s="104">
        <f t="shared" si="20"/>
        <v>0.75</v>
      </c>
      <c r="R32" s="104">
        <f t="shared" si="20"/>
        <v>1</v>
      </c>
      <c r="S32" s="104">
        <f t="shared" si="20"/>
        <v>1</v>
      </c>
      <c r="T32" s="104">
        <f t="shared" si="20"/>
        <v>1</v>
      </c>
      <c r="U32" s="104">
        <f t="shared" si="20"/>
        <v>1</v>
      </c>
      <c r="V32" s="104">
        <f t="shared" si="20"/>
        <v>1</v>
      </c>
      <c r="W32" s="104">
        <f t="shared" si="20"/>
        <v>1</v>
      </c>
      <c r="X32" s="104">
        <f t="shared" si="20"/>
        <v>1</v>
      </c>
      <c r="Y32" s="104">
        <f t="shared" si="20"/>
        <v>1</v>
      </c>
      <c r="Z32" s="104">
        <f t="shared" si="20"/>
        <v>1</v>
      </c>
      <c r="AA32" s="104">
        <f t="shared" si="20"/>
        <v>1</v>
      </c>
      <c r="AB32" s="104">
        <f t="shared" si="20"/>
        <v>1</v>
      </c>
      <c r="AC32" s="104">
        <f t="shared" si="20"/>
        <v>1</v>
      </c>
      <c r="AD32" s="104">
        <f t="shared" si="20"/>
        <v>1</v>
      </c>
      <c r="AE32" s="104">
        <f t="shared" si="20"/>
        <v>1</v>
      </c>
      <c r="AF32" s="104">
        <f t="shared" si="20"/>
        <v>1</v>
      </c>
      <c r="AG32" s="104">
        <f t="shared" si="20"/>
        <v>1</v>
      </c>
      <c r="AH32" s="104">
        <f t="shared" si="20"/>
        <v>1</v>
      </c>
      <c r="AI32" s="104">
        <f t="shared" si="20"/>
        <v>1</v>
      </c>
      <c r="AJ32" s="104">
        <f t="shared" si="20"/>
        <v>1</v>
      </c>
      <c r="AK32" s="104">
        <f t="shared" si="20"/>
        <v>1</v>
      </c>
      <c r="AL32" s="104">
        <f t="shared" si="20"/>
        <v>1</v>
      </c>
      <c r="AM32" s="104">
        <f t="shared" si="20"/>
        <v>1</v>
      </c>
      <c r="AN32" s="104">
        <f t="shared" si="20"/>
        <v>1</v>
      </c>
      <c r="AO32" s="104">
        <f t="shared" si="20"/>
        <v>1</v>
      </c>
      <c r="AP32" s="104">
        <f t="shared" si="20"/>
        <v>1</v>
      </c>
      <c r="AQ32" s="104">
        <f t="shared" si="20"/>
        <v>1</v>
      </c>
      <c r="AR32" s="104">
        <f t="shared" si="20"/>
        <v>1</v>
      </c>
      <c r="AS32" s="104">
        <f t="shared" si="20"/>
        <v>1</v>
      </c>
      <c r="AT32" s="104">
        <f t="shared" si="20"/>
        <v>1</v>
      </c>
      <c r="AU32" s="104">
        <f t="shared" si="20"/>
        <v>1</v>
      </c>
      <c r="AV32" s="104">
        <f t="shared" si="20"/>
        <v>1</v>
      </c>
      <c r="AW32" s="104">
        <f t="shared" si="20"/>
        <v>1</v>
      </c>
      <c r="AX32" s="104">
        <f t="shared" si="20"/>
        <v>1</v>
      </c>
      <c r="AY32" s="104">
        <f t="shared" si="20"/>
        <v>1</v>
      </c>
      <c r="AZ32" s="104">
        <f t="shared" si="20"/>
        <v>1</v>
      </c>
      <c r="BA32" s="104">
        <f t="shared" si="20"/>
        <v>1</v>
      </c>
      <c r="BB32" s="104">
        <f t="shared" si="20"/>
        <v>1</v>
      </c>
      <c r="BC32" s="104">
        <f t="shared" si="20"/>
        <v>1</v>
      </c>
      <c r="BD32" s="104">
        <f t="shared" si="20"/>
        <v>1</v>
      </c>
      <c r="BE32" s="104">
        <f t="shared" si="20"/>
        <v>1</v>
      </c>
      <c r="BF32" s="104">
        <f t="shared" si="20"/>
        <v>1</v>
      </c>
      <c r="BG32" s="104">
        <f t="shared" si="20"/>
        <v>1</v>
      </c>
      <c r="BH32" s="104">
        <f t="shared" si="20"/>
        <v>1</v>
      </c>
      <c r="BI32" s="104">
        <f t="shared" si="20"/>
        <v>1</v>
      </c>
      <c r="BJ32" s="104">
        <f t="shared" si="20"/>
        <v>1</v>
      </c>
      <c r="BK32" s="104">
        <f t="shared" si="20"/>
        <v>1</v>
      </c>
      <c r="BL32" s="104">
        <f t="shared" si="20"/>
        <v>1</v>
      </c>
      <c r="BM32" s="104">
        <f t="shared" si="20"/>
        <v>1</v>
      </c>
      <c r="BN32" s="104">
        <f t="shared" si="20"/>
        <v>1</v>
      </c>
      <c r="BO32" s="104">
        <f t="shared" si="20"/>
        <v>1</v>
      </c>
    </row>
    <row r="33" spans="1:67" s="2" customFormat="1" ht="18.75" customHeight="1" x14ac:dyDescent="0.25">
      <c r="A33" s="88"/>
      <c r="B33" s="75">
        <v>6</v>
      </c>
      <c r="C33" s="75" t="s">
        <v>732</v>
      </c>
      <c r="D33" s="75" t="s">
        <v>3</v>
      </c>
      <c r="E33" s="218">
        <f>VLOOKUP(B33,'Cuadro Control'!C29:J1963,8,FALSE)</f>
        <v>0</v>
      </c>
      <c r="F33" s="93">
        <f t="shared" si="12"/>
        <v>0</v>
      </c>
      <c r="G33" s="94">
        <v>46239</v>
      </c>
      <c r="H33" s="94">
        <v>46239</v>
      </c>
      <c r="I33" s="93">
        <f t="shared" si="13"/>
        <v>0</v>
      </c>
      <c r="J33" s="93">
        <f t="shared" si="20"/>
        <v>0</v>
      </c>
      <c r="K33" s="93">
        <f t="shared" si="20"/>
        <v>0</v>
      </c>
      <c r="L33" s="93">
        <f t="shared" si="20"/>
        <v>0</v>
      </c>
      <c r="M33" s="93">
        <f t="shared" si="20"/>
        <v>1</v>
      </c>
      <c r="N33" s="93">
        <f t="shared" si="20"/>
        <v>1</v>
      </c>
      <c r="O33" s="93">
        <f t="shared" si="20"/>
        <v>1</v>
      </c>
      <c r="P33" s="93">
        <f t="shared" si="20"/>
        <v>1</v>
      </c>
      <c r="Q33" s="93">
        <f t="shared" si="20"/>
        <v>1</v>
      </c>
      <c r="R33" s="93">
        <f t="shared" si="20"/>
        <v>1</v>
      </c>
      <c r="S33" s="93">
        <f t="shared" si="20"/>
        <v>1</v>
      </c>
      <c r="T33" s="93">
        <f t="shared" si="20"/>
        <v>1</v>
      </c>
      <c r="U33" s="93">
        <f t="shared" si="20"/>
        <v>1</v>
      </c>
      <c r="V33" s="93">
        <f t="shared" si="20"/>
        <v>1</v>
      </c>
      <c r="W33" s="93">
        <f t="shared" si="20"/>
        <v>1</v>
      </c>
      <c r="X33" s="93">
        <f t="shared" si="20"/>
        <v>1</v>
      </c>
      <c r="Y33" s="93">
        <f t="shared" si="20"/>
        <v>1</v>
      </c>
      <c r="Z33" s="93">
        <f t="shared" si="20"/>
        <v>1</v>
      </c>
      <c r="AA33" s="93">
        <f t="shared" si="20"/>
        <v>1</v>
      </c>
      <c r="AB33" s="93">
        <f t="shared" si="20"/>
        <v>1</v>
      </c>
      <c r="AC33" s="93">
        <f t="shared" si="20"/>
        <v>1</v>
      </c>
      <c r="AD33" s="93">
        <f t="shared" si="20"/>
        <v>1</v>
      </c>
      <c r="AE33" s="93">
        <f t="shared" si="20"/>
        <v>1</v>
      </c>
      <c r="AF33" s="93">
        <f t="shared" si="20"/>
        <v>1</v>
      </c>
      <c r="AG33" s="93">
        <f t="shared" si="20"/>
        <v>1</v>
      </c>
      <c r="AH33" s="93">
        <f t="shared" si="20"/>
        <v>1</v>
      </c>
      <c r="AI33" s="93">
        <f t="shared" si="20"/>
        <v>1</v>
      </c>
      <c r="AJ33" s="93">
        <f t="shared" si="20"/>
        <v>1</v>
      </c>
      <c r="AK33" s="93">
        <f t="shared" si="20"/>
        <v>1</v>
      </c>
      <c r="AL33" s="93">
        <f t="shared" si="20"/>
        <v>1</v>
      </c>
      <c r="AM33" s="93">
        <f t="shared" si="20"/>
        <v>1</v>
      </c>
      <c r="AN33" s="93">
        <f t="shared" si="20"/>
        <v>1</v>
      </c>
      <c r="AO33" s="93">
        <f t="shared" si="20"/>
        <v>1</v>
      </c>
      <c r="AP33" s="93">
        <f t="shared" si="20"/>
        <v>1</v>
      </c>
      <c r="AQ33" s="93">
        <f t="shared" si="20"/>
        <v>1</v>
      </c>
      <c r="AR33" s="93">
        <f t="shared" si="20"/>
        <v>1</v>
      </c>
      <c r="AS33" s="93">
        <f t="shared" si="20"/>
        <v>1</v>
      </c>
      <c r="AT33" s="93">
        <f t="shared" si="20"/>
        <v>1</v>
      </c>
      <c r="AU33" s="93">
        <f t="shared" si="20"/>
        <v>1</v>
      </c>
      <c r="AV33" s="93">
        <f t="shared" si="20"/>
        <v>1</v>
      </c>
      <c r="AW33" s="93">
        <f t="shared" si="20"/>
        <v>1</v>
      </c>
      <c r="AX33" s="93">
        <f t="shared" si="20"/>
        <v>1</v>
      </c>
      <c r="AY33" s="93">
        <f t="shared" si="20"/>
        <v>1</v>
      </c>
      <c r="AZ33" s="93">
        <f t="shared" si="20"/>
        <v>1</v>
      </c>
      <c r="BA33" s="93">
        <f t="shared" si="20"/>
        <v>1</v>
      </c>
      <c r="BB33" s="93">
        <f t="shared" si="20"/>
        <v>1</v>
      </c>
      <c r="BC33" s="93">
        <f t="shared" si="20"/>
        <v>1</v>
      </c>
      <c r="BD33" s="93">
        <f t="shared" si="20"/>
        <v>1</v>
      </c>
      <c r="BE33" s="93">
        <f t="shared" si="20"/>
        <v>1</v>
      </c>
      <c r="BF33" s="93">
        <f t="shared" si="20"/>
        <v>1</v>
      </c>
      <c r="BG33" s="93">
        <f t="shared" si="20"/>
        <v>1</v>
      </c>
      <c r="BH33" s="93">
        <f t="shared" si="20"/>
        <v>1</v>
      </c>
      <c r="BI33" s="93">
        <f t="shared" si="20"/>
        <v>1</v>
      </c>
      <c r="BJ33" s="93">
        <f t="shared" si="20"/>
        <v>1</v>
      </c>
      <c r="BK33" s="93">
        <f t="shared" si="20"/>
        <v>1</v>
      </c>
      <c r="BL33" s="93">
        <f t="shared" si="20"/>
        <v>1</v>
      </c>
      <c r="BM33" s="93">
        <f t="shared" si="20"/>
        <v>1</v>
      </c>
      <c r="BN33" s="93">
        <f t="shared" si="20"/>
        <v>1</v>
      </c>
      <c r="BO33" s="93">
        <f t="shared" si="20"/>
        <v>1</v>
      </c>
    </row>
    <row r="34" spans="1:67" s="2" customFormat="1" ht="18.75" customHeight="1" x14ac:dyDescent="0.25">
      <c r="A34" s="88"/>
      <c r="B34" s="73">
        <v>7</v>
      </c>
      <c r="C34" s="73" t="s">
        <v>733</v>
      </c>
      <c r="D34" s="73" t="s">
        <v>39</v>
      </c>
      <c r="E34" s="219">
        <f>SUM(E35:E38)</f>
        <v>461790779.99999994</v>
      </c>
      <c r="F34" s="90">
        <f t="shared" si="12"/>
        <v>2.2153966246023517E-3</v>
      </c>
      <c r="G34" s="91">
        <v>46240</v>
      </c>
      <c r="H34" s="91">
        <v>46276</v>
      </c>
      <c r="I34" s="90">
        <f>SUMPRODUCT($F35:$F38,I35:I38)</f>
        <v>0</v>
      </c>
      <c r="J34" s="90">
        <f t="shared" ref="J34:AO34" si="21">SUMPRODUCT($F35:$F38,J35:J38)</f>
        <v>0</v>
      </c>
      <c r="K34" s="90">
        <f t="shared" si="21"/>
        <v>0</v>
      </c>
      <c r="L34" s="90">
        <f t="shared" si="21"/>
        <v>0</v>
      </c>
      <c r="M34" s="90">
        <f t="shared" si="21"/>
        <v>0</v>
      </c>
      <c r="N34" s="90">
        <f t="shared" si="21"/>
        <v>0</v>
      </c>
      <c r="O34" s="90">
        <f t="shared" si="21"/>
        <v>0</v>
      </c>
      <c r="P34" s="90">
        <f t="shared" si="21"/>
        <v>0</v>
      </c>
      <c r="Q34" s="90">
        <f t="shared" si="21"/>
        <v>0.22222222222222221</v>
      </c>
      <c r="R34" s="90">
        <f t="shared" si="21"/>
        <v>1</v>
      </c>
      <c r="S34" s="90">
        <f t="shared" si="21"/>
        <v>1</v>
      </c>
      <c r="T34" s="90">
        <f t="shared" si="21"/>
        <v>1</v>
      </c>
      <c r="U34" s="90">
        <f t="shared" si="21"/>
        <v>1</v>
      </c>
      <c r="V34" s="90">
        <f t="shared" si="21"/>
        <v>1</v>
      </c>
      <c r="W34" s="90">
        <f t="shared" si="21"/>
        <v>1</v>
      </c>
      <c r="X34" s="90">
        <f t="shared" si="21"/>
        <v>1</v>
      </c>
      <c r="Y34" s="90">
        <f t="shared" si="21"/>
        <v>1</v>
      </c>
      <c r="Z34" s="90">
        <f t="shared" si="21"/>
        <v>1</v>
      </c>
      <c r="AA34" s="90">
        <f t="shared" si="21"/>
        <v>1</v>
      </c>
      <c r="AB34" s="90">
        <f t="shared" si="21"/>
        <v>1</v>
      </c>
      <c r="AC34" s="90">
        <f t="shared" si="21"/>
        <v>1</v>
      </c>
      <c r="AD34" s="90">
        <f t="shared" si="21"/>
        <v>1</v>
      </c>
      <c r="AE34" s="90">
        <f t="shared" si="21"/>
        <v>1</v>
      </c>
      <c r="AF34" s="90">
        <f t="shared" si="21"/>
        <v>1</v>
      </c>
      <c r="AG34" s="90">
        <f t="shared" si="21"/>
        <v>1</v>
      </c>
      <c r="AH34" s="90">
        <f t="shared" si="21"/>
        <v>1</v>
      </c>
      <c r="AI34" s="90">
        <f t="shared" si="21"/>
        <v>1</v>
      </c>
      <c r="AJ34" s="90">
        <f t="shared" si="21"/>
        <v>1</v>
      </c>
      <c r="AK34" s="90">
        <f t="shared" si="21"/>
        <v>1</v>
      </c>
      <c r="AL34" s="90">
        <f t="shared" si="21"/>
        <v>1</v>
      </c>
      <c r="AM34" s="90">
        <f t="shared" si="21"/>
        <v>1</v>
      </c>
      <c r="AN34" s="90">
        <f t="shared" si="21"/>
        <v>1</v>
      </c>
      <c r="AO34" s="90">
        <f t="shared" si="21"/>
        <v>1</v>
      </c>
      <c r="AP34" s="90">
        <f t="shared" ref="AP34:BO34" si="22">SUMPRODUCT($F35:$F38,AP35:AP38)</f>
        <v>1</v>
      </c>
      <c r="AQ34" s="90">
        <f t="shared" si="22"/>
        <v>1</v>
      </c>
      <c r="AR34" s="90">
        <f t="shared" si="22"/>
        <v>1</v>
      </c>
      <c r="AS34" s="90">
        <f t="shared" si="22"/>
        <v>1</v>
      </c>
      <c r="AT34" s="90">
        <f t="shared" si="22"/>
        <v>1</v>
      </c>
      <c r="AU34" s="90">
        <f t="shared" si="22"/>
        <v>1</v>
      </c>
      <c r="AV34" s="90">
        <f t="shared" si="22"/>
        <v>1</v>
      </c>
      <c r="AW34" s="90">
        <f t="shared" si="22"/>
        <v>1</v>
      </c>
      <c r="AX34" s="90">
        <f t="shared" si="22"/>
        <v>1</v>
      </c>
      <c r="AY34" s="90">
        <f t="shared" si="22"/>
        <v>1</v>
      </c>
      <c r="AZ34" s="90">
        <f t="shared" si="22"/>
        <v>1</v>
      </c>
      <c r="BA34" s="90">
        <f t="shared" si="22"/>
        <v>1</v>
      </c>
      <c r="BB34" s="90">
        <f t="shared" si="22"/>
        <v>1</v>
      </c>
      <c r="BC34" s="90">
        <f t="shared" si="22"/>
        <v>1</v>
      </c>
      <c r="BD34" s="90">
        <f t="shared" si="22"/>
        <v>1</v>
      </c>
      <c r="BE34" s="90">
        <f t="shared" si="22"/>
        <v>1</v>
      </c>
      <c r="BF34" s="90">
        <f t="shared" si="22"/>
        <v>1</v>
      </c>
      <c r="BG34" s="90">
        <f t="shared" si="22"/>
        <v>1</v>
      </c>
      <c r="BH34" s="90">
        <f t="shared" si="22"/>
        <v>1</v>
      </c>
      <c r="BI34" s="90">
        <f t="shared" si="22"/>
        <v>1</v>
      </c>
      <c r="BJ34" s="90">
        <f t="shared" si="22"/>
        <v>1</v>
      </c>
      <c r="BK34" s="90">
        <f t="shared" si="22"/>
        <v>1</v>
      </c>
      <c r="BL34" s="90">
        <f t="shared" si="22"/>
        <v>1</v>
      </c>
      <c r="BM34" s="90">
        <f t="shared" si="22"/>
        <v>1</v>
      </c>
      <c r="BN34" s="90">
        <f t="shared" si="22"/>
        <v>1</v>
      </c>
      <c r="BO34" s="90">
        <f t="shared" si="22"/>
        <v>1</v>
      </c>
    </row>
    <row r="35" spans="1:67" s="2" customFormat="1" ht="18.75" customHeight="1" x14ac:dyDescent="0.25">
      <c r="A35" s="88"/>
      <c r="B35" s="77" t="s">
        <v>734</v>
      </c>
      <c r="C35" s="77" t="s">
        <v>735</v>
      </c>
      <c r="D35" s="77" t="s">
        <v>730</v>
      </c>
      <c r="E35" s="224">
        <f>VLOOKUP(B35,'Cuadro Control'!C31:J1965,8,FALSE)</f>
        <v>0</v>
      </c>
      <c r="F35" s="106">
        <f>IFERROR(E35/$E$34,0)</f>
        <v>0</v>
      </c>
      <c r="G35" s="107">
        <v>46240</v>
      </c>
      <c r="H35" s="107">
        <v>46258</v>
      </c>
      <c r="I35" s="106">
        <f t="shared" ref="I35:X35" si="23">IF($G35=0,0,IF(I$6&lt;$G35,0,IF(I$6&gt;$H35,1,(I$6-$G35+1)/($H35-$G35+1))))</f>
        <v>0</v>
      </c>
      <c r="J35" s="106">
        <f t="shared" si="23"/>
        <v>0</v>
      </c>
      <c r="K35" s="106">
        <f t="shared" si="23"/>
        <v>0</v>
      </c>
      <c r="L35" s="106">
        <f t="shared" si="23"/>
        <v>0</v>
      </c>
      <c r="M35" s="106">
        <f t="shared" si="23"/>
        <v>0.10526315789473684</v>
      </c>
      <c r="N35" s="106">
        <f t="shared" si="23"/>
        <v>0.47368421052631576</v>
      </c>
      <c r="O35" s="106">
        <f t="shared" si="23"/>
        <v>0.84210526315789469</v>
      </c>
      <c r="P35" s="106">
        <f t="shared" si="23"/>
        <v>1</v>
      </c>
      <c r="Q35" s="106">
        <f t="shared" si="23"/>
        <v>1</v>
      </c>
      <c r="R35" s="106">
        <f t="shared" si="23"/>
        <v>1</v>
      </c>
      <c r="S35" s="106">
        <f t="shared" si="23"/>
        <v>1</v>
      </c>
      <c r="T35" s="106">
        <f t="shared" si="23"/>
        <v>1</v>
      </c>
      <c r="U35" s="106">
        <f t="shared" si="23"/>
        <v>1</v>
      </c>
      <c r="V35" s="106">
        <f t="shared" si="23"/>
        <v>1</v>
      </c>
      <c r="W35" s="106">
        <f t="shared" si="23"/>
        <v>1</v>
      </c>
      <c r="X35" s="106">
        <f t="shared" si="23"/>
        <v>1</v>
      </c>
      <c r="Y35" s="106">
        <f t="shared" ref="J35:BO38" si="24">IF($G35=0,0,IF(Y$6&lt;$G35,0,IF(Y$6&gt;$H35,1,(Y$6-$G35+1)/($H35-$G35+1))))</f>
        <v>1</v>
      </c>
      <c r="Z35" s="106">
        <f t="shared" si="24"/>
        <v>1</v>
      </c>
      <c r="AA35" s="106">
        <f t="shared" si="24"/>
        <v>1</v>
      </c>
      <c r="AB35" s="106">
        <f t="shared" si="24"/>
        <v>1</v>
      </c>
      <c r="AC35" s="106">
        <f t="shared" si="24"/>
        <v>1</v>
      </c>
      <c r="AD35" s="106">
        <f t="shared" si="24"/>
        <v>1</v>
      </c>
      <c r="AE35" s="106">
        <f t="shared" si="24"/>
        <v>1</v>
      </c>
      <c r="AF35" s="106">
        <f t="shared" si="24"/>
        <v>1</v>
      </c>
      <c r="AG35" s="106">
        <f t="shared" si="24"/>
        <v>1</v>
      </c>
      <c r="AH35" s="106">
        <f t="shared" si="24"/>
        <v>1</v>
      </c>
      <c r="AI35" s="106">
        <f t="shared" si="24"/>
        <v>1</v>
      </c>
      <c r="AJ35" s="106">
        <f t="shared" si="24"/>
        <v>1</v>
      </c>
      <c r="AK35" s="106">
        <f t="shared" si="24"/>
        <v>1</v>
      </c>
      <c r="AL35" s="106">
        <f t="shared" si="24"/>
        <v>1</v>
      </c>
      <c r="AM35" s="106">
        <f t="shared" si="24"/>
        <v>1</v>
      </c>
      <c r="AN35" s="106">
        <f t="shared" si="24"/>
        <v>1</v>
      </c>
      <c r="AO35" s="106">
        <f t="shared" si="24"/>
        <v>1</v>
      </c>
      <c r="AP35" s="106">
        <f t="shared" si="24"/>
        <v>1</v>
      </c>
      <c r="AQ35" s="106">
        <f t="shared" si="24"/>
        <v>1</v>
      </c>
      <c r="AR35" s="106">
        <f t="shared" si="24"/>
        <v>1</v>
      </c>
      <c r="AS35" s="106">
        <f t="shared" si="24"/>
        <v>1</v>
      </c>
      <c r="AT35" s="106">
        <f t="shared" si="24"/>
        <v>1</v>
      </c>
      <c r="AU35" s="106">
        <f t="shared" si="24"/>
        <v>1</v>
      </c>
      <c r="AV35" s="106">
        <f t="shared" si="24"/>
        <v>1</v>
      </c>
      <c r="AW35" s="106">
        <f t="shared" si="24"/>
        <v>1</v>
      </c>
      <c r="AX35" s="106">
        <f t="shared" si="24"/>
        <v>1</v>
      </c>
      <c r="AY35" s="106">
        <f t="shared" si="24"/>
        <v>1</v>
      </c>
      <c r="AZ35" s="106">
        <f t="shared" si="24"/>
        <v>1</v>
      </c>
      <c r="BA35" s="106">
        <f t="shared" si="24"/>
        <v>1</v>
      </c>
      <c r="BB35" s="106">
        <f t="shared" si="24"/>
        <v>1</v>
      </c>
      <c r="BC35" s="106">
        <f t="shared" si="24"/>
        <v>1</v>
      </c>
      <c r="BD35" s="106">
        <f t="shared" si="24"/>
        <v>1</v>
      </c>
      <c r="BE35" s="106">
        <f t="shared" si="24"/>
        <v>1</v>
      </c>
      <c r="BF35" s="106">
        <f t="shared" si="24"/>
        <v>1</v>
      </c>
      <c r="BG35" s="106">
        <f t="shared" si="24"/>
        <v>1</v>
      </c>
      <c r="BH35" s="106">
        <f t="shared" si="24"/>
        <v>1</v>
      </c>
      <c r="BI35" s="106">
        <f t="shared" si="24"/>
        <v>1</v>
      </c>
      <c r="BJ35" s="106">
        <f t="shared" si="24"/>
        <v>1</v>
      </c>
      <c r="BK35" s="106">
        <f t="shared" si="24"/>
        <v>1</v>
      </c>
      <c r="BL35" s="106">
        <f t="shared" si="24"/>
        <v>1</v>
      </c>
      <c r="BM35" s="106">
        <f t="shared" si="24"/>
        <v>1</v>
      </c>
      <c r="BN35" s="106">
        <f t="shared" si="24"/>
        <v>1</v>
      </c>
      <c r="BO35" s="106">
        <f t="shared" si="24"/>
        <v>1</v>
      </c>
    </row>
    <row r="36" spans="1:67" s="2" customFormat="1" ht="18.75" customHeight="1" x14ac:dyDescent="0.25">
      <c r="A36" s="88"/>
      <c r="B36" s="77" t="s">
        <v>736</v>
      </c>
      <c r="C36" s="77" t="s">
        <v>737</v>
      </c>
      <c r="D36" s="77" t="s">
        <v>21</v>
      </c>
      <c r="E36" s="224">
        <f>VLOOKUP(B36,'Cuadro Control'!C32:J1966,8,FALSE)</f>
        <v>0</v>
      </c>
      <c r="F36" s="106">
        <f>IFERROR(E36/$E$34,0)</f>
        <v>0</v>
      </c>
      <c r="G36" s="107">
        <v>46258</v>
      </c>
      <c r="H36" s="107">
        <v>46268</v>
      </c>
      <c r="I36" s="106">
        <f>IF($G36=0,0,IF(I$6&lt;$G36,0,IF(I$6&gt;$H36,1,(I$6-$G36+1)/($H36-$G36+1))))</f>
        <v>0</v>
      </c>
      <c r="J36" s="106">
        <f t="shared" si="24"/>
        <v>0</v>
      </c>
      <c r="K36" s="106">
        <f t="shared" si="24"/>
        <v>0</v>
      </c>
      <c r="L36" s="106">
        <f t="shared" si="24"/>
        <v>0</v>
      </c>
      <c r="M36" s="106">
        <f t="shared" si="24"/>
        <v>0</v>
      </c>
      <c r="N36" s="106">
        <f t="shared" si="24"/>
        <v>0</v>
      </c>
      <c r="O36" s="106">
        <f t="shared" si="24"/>
        <v>0</v>
      </c>
      <c r="P36" s="106">
        <f t="shared" si="24"/>
        <v>0.45454545454545453</v>
      </c>
      <c r="Q36" s="106">
        <f t="shared" si="24"/>
        <v>1</v>
      </c>
      <c r="R36" s="106">
        <f t="shared" si="24"/>
        <v>1</v>
      </c>
      <c r="S36" s="106">
        <f t="shared" si="24"/>
        <v>1</v>
      </c>
      <c r="T36" s="106">
        <f t="shared" si="24"/>
        <v>1</v>
      </c>
      <c r="U36" s="106">
        <f t="shared" si="24"/>
        <v>1</v>
      </c>
      <c r="V36" s="106">
        <f t="shared" si="24"/>
        <v>1</v>
      </c>
      <c r="W36" s="106">
        <f t="shared" si="24"/>
        <v>1</v>
      </c>
      <c r="X36" s="106">
        <f t="shared" si="24"/>
        <v>1</v>
      </c>
      <c r="Y36" s="106">
        <f t="shared" si="24"/>
        <v>1</v>
      </c>
      <c r="Z36" s="106">
        <f t="shared" si="24"/>
        <v>1</v>
      </c>
      <c r="AA36" s="106">
        <f t="shared" si="24"/>
        <v>1</v>
      </c>
      <c r="AB36" s="106">
        <f t="shared" si="24"/>
        <v>1</v>
      </c>
      <c r="AC36" s="106">
        <f t="shared" si="24"/>
        <v>1</v>
      </c>
      <c r="AD36" s="106">
        <f t="shared" si="24"/>
        <v>1</v>
      </c>
      <c r="AE36" s="106">
        <f t="shared" si="24"/>
        <v>1</v>
      </c>
      <c r="AF36" s="106">
        <f t="shared" si="24"/>
        <v>1</v>
      </c>
      <c r="AG36" s="106">
        <f t="shared" si="24"/>
        <v>1</v>
      </c>
      <c r="AH36" s="106">
        <f t="shared" si="24"/>
        <v>1</v>
      </c>
      <c r="AI36" s="106">
        <f t="shared" si="24"/>
        <v>1</v>
      </c>
      <c r="AJ36" s="106">
        <f t="shared" si="24"/>
        <v>1</v>
      </c>
      <c r="AK36" s="106">
        <f t="shared" si="24"/>
        <v>1</v>
      </c>
      <c r="AL36" s="106">
        <f t="shared" si="24"/>
        <v>1</v>
      </c>
      <c r="AM36" s="106">
        <f t="shared" si="24"/>
        <v>1</v>
      </c>
      <c r="AN36" s="106">
        <f t="shared" si="24"/>
        <v>1</v>
      </c>
      <c r="AO36" s="106">
        <f t="shared" si="24"/>
        <v>1</v>
      </c>
      <c r="AP36" s="106">
        <f t="shared" si="24"/>
        <v>1</v>
      </c>
      <c r="AQ36" s="106">
        <f t="shared" si="24"/>
        <v>1</v>
      </c>
      <c r="AR36" s="106">
        <f t="shared" si="24"/>
        <v>1</v>
      </c>
      <c r="AS36" s="106">
        <f t="shared" si="24"/>
        <v>1</v>
      </c>
      <c r="AT36" s="106">
        <f t="shared" si="24"/>
        <v>1</v>
      </c>
      <c r="AU36" s="106">
        <f t="shared" si="24"/>
        <v>1</v>
      </c>
      <c r="AV36" s="106">
        <f t="shared" si="24"/>
        <v>1</v>
      </c>
      <c r="AW36" s="106">
        <f t="shared" si="24"/>
        <v>1</v>
      </c>
      <c r="AX36" s="106">
        <f t="shared" si="24"/>
        <v>1</v>
      </c>
      <c r="AY36" s="106">
        <f t="shared" si="24"/>
        <v>1</v>
      </c>
      <c r="AZ36" s="106">
        <f t="shared" si="24"/>
        <v>1</v>
      </c>
      <c r="BA36" s="106">
        <f t="shared" si="24"/>
        <v>1</v>
      </c>
      <c r="BB36" s="106">
        <f t="shared" si="24"/>
        <v>1</v>
      </c>
      <c r="BC36" s="106">
        <f t="shared" si="24"/>
        <v>1</v>
      </c>
      <c r="BD36" s="106">
        <f t="shared" si="24"/>
        <v>1</v>
      </c>
      <c r="BE36" s="106">
        <f t="shared" si="24"/>
        <v>1</v>
      </c>
      <c r="BF36" s="106">
        <f t="shared" si="24"/>
        <v>1</v>
      </c>
      <c r="BG36" s="106">
        <f t="shared" si="24"/>
        <v>1</v>
      </c>
      <c r="BH36" s="106">
        <f t="shared" si="24"/>
        <v>1</v>
      </c>
      <c r="BI36" s="106">
        <f t="shared" si="24"/>
        <v>1</v>
      </c>
      <c r="BJ36" s="106">
        <f t="shared" si="24"/>
        <v>1</v>
      </c>
      <c r="BK36" s="106">
        <f t="shared" si="24"/>
        <v>1</v>
      </c>
      <c r="BL36" s="106">
        <f t="shared" si="24"/>
        <v>1</v>
      </c>
      <c r="BM36" s="106">
        <f t="shared" si="24"/>
        <v>1</v>
      </c>
      <c r="BN36" s="106">
        <f t="shared" si="24"/>
        <v>1</v>
      </c>
      <c r="BO36" s="106">
        <f t="shared" si="24"/>
        <v>1</v>
      </c>
    </row>
    <row r="37" spans="1:67" s="2" customFormat="1" ht="18.75" customHeight="1" x14ac:dyDescent="0.25">
      <c r="A37" s="88"/>
      <c r="B37" s="77" t="s">
        <v>738</v>
      </c>
      <c r="C37" s="77" t="s">
        <v>739</v>
      </c>
      <c r="D37" s="77" t="s">
        <v>730</v>
      </c>
      <c r="E37" s="224">
        <f>VLOOKUP(B37,'Cuadro Control'!C33:J1967,8,FALSE)</f>
        <v>0</v>
      </c>
      <c r="F37" s="106">
        <f>IFERROR(E37/$E$34,0)</f>
        <v>0</v>
      </c>
      <c r="G37" s="107">
        <v>46245</v>
      </c>
      <c r="H37" s="107">
        <v>46261</v>
      </c>
      <c r="I37" s="106">
        <f>IF($G37=0,0,IF(I$6&lt;$G37,0,IF(I$6&gt;$H37,1,(I$6-$G37+1)/($H37-$G37+1))))</f>
        <v>0</v>
      </c>
      <c r="J37" s="106">
        <f t="shared" si="24"/>
        <v>0</v>
      </c>
      <c r="K37" s="106">
        <f t="shared" si="24"/>
        <v>0</v>
      </c>
      <c r="L37" s="106">
        <f t="shared" si="24"/>
        <v>0</v>
      </c>
      <c r="M37" s="106">
        <f t="shared" si="24"/>
        <v>0</v>
      </c>
      <c r="N37" s="106">
        <f t="shared" si="24"/>
        <v>0.23529411764705882</v>
      </c>
      <c r="O37" s="106">
        <f t="shared" si="24"/>
        <v>0.6470588235294118</v>
      </c>
      <c r="P37" s="106">
        <f t="shared" si="24"/>
        <v>1</v>
      </c>
      <c r="Q37" s="106">
        <f t="shared" si="24"/>
        <v>1</v>
      </c>
      <c r="R37" s="106">
        <f t="shared" si="24"/>
        <v>1</v>
      </c>
      <c r="S37" s="106">
        <f t="shared" si="24"/>
        <v>1</v>
      </c>
      <c r="T37" s="106">
        <f t="shared" si="24"/>
        <v>1</v>
      </c>
      <c r="U37" s="106">
        <f t="shared" si="24"/>
        <v>1</v>
      </c>
      <c r="V37" s="106">
        <f t="shared" si="24"/>
        <v>1</v>
      </c>
      <c r="W37" s="106">
        <f t="shared" si="24"/>
        <v>1</v>
      </c>
      <c r="X37" s="106">
        <f t="shared" si="24"/>
        <v>1</v>
      </c>
      <c r="Y37" s="106">
        <f t="shared" si="24"/>
        <v>1</v>
      </c>
      <c r="Z37" s="106">
        <f t="shared" si="24"/>
        <v>1</v>
      </c>
      <c r="AA37" s="106">
        <f t="shared" si="24"/>
        <v>1</v>
      </c>
      <c r="AB37" s="106">
        <f t="shared" si="24"/>
        <v>1</v>
      </c>
      <c r="AC37" s="106">
        <f t="shared" si="24"/>
        <v>1</v>
      </c>
      <c r="AD37" s="106">
        <f t="shared" si="24"/>
        <v>1</v>
      </c>
      <c r="AE37" s="106">
        <f t="shared" si="24"/>
        <v>1</v>
      </c>
      <c r="AF37" s="106">
        <f t="shared" si="24"/>
        <v>1</v>
      </c>
      <c r="AG37" s="106">
        <f t="shared" si="24"/>
        <v>1</v>
      </c>
      <c r="AH37" s="106">
        <f t="shared" si="24"/>
        <v>1</v>
      </c>
      <c r="AI37" s="106">
        <f t="shared" si="24"/>
        <v>1</v>
      </c>
      <c r="AJ37" s="106">
        <f t="shared" si="24"/>
        <v>1</v>
      </c>
      <c r="AK37" s="106">
        <f t="shared" si="24"/>
        <v>1</v>
      </c>
      <c r="AL37" s="106">
        <f t="shared" si="24"/>
        <v>1</v>
      </c>
      <c r="AM37" s="106">
        <f t="shared" si="24"/>
        <v>1</v>
      </c>
      <c r="AN37" s="106">
        <f t="shared" si="24"/>
        <v>1</v>
      </c>
      <c r="AO37" s="106">
        <f t="shared" si="24"/>
        <v>1</v>
      </c>
      <c r="AP37" s="106">
        <f t="shared" si="24"/>
        <v>1</v>
      </c>
      <c r="AQ37" s="106">
        <f t="shared" si="24"/>
        <v>1</v>
      </c>
      <c r="AR37" s="106">
        <f t="shared" si="24"/>
        <v>1</v>
      </c>
      <c r="AS37" s="106">
        <f t="shared" si="24"/>
        <v>1</v>
      </c>
      <c r="AT37" s="106">
        <f t="shared" si="24"/>
        <v>1</v>
      </c>
      <c r="AU37" s="106">
        <f t="shared" si="24"/>
        <v>1</v>
      </c>
      <c r="AV37" s="106">
        <f t="shared" si="24"/>
        <v>1</v>
      </c>
      <c r="AW37" s="106">
        <f t="shared" si="24"/>
        <v>1</v>
      </c>
      <c r="AX37" s="106">
        <f t="shared" si="24"/>
        <v>1</v>
      </c>
      <c r="AY37" s="106">
        <f t="shared" si="24"/>
        <v>1</v>
      </c>
      <c r="AZ37" s="106">
        <f t="shared" si="24"/>
        <v>1</v>
      </c>
      <c r="BA37" s="106">
        <f t="shared" si="24"/>
        <v>1</v>
      </c>
      <c r="BB37" s="106">
        <f t="shared" si="24"/>
        <v>1</v>
      </c>
      <c r="BC37" s="106">
        <f t="shared" si="24"/>
        <v>1</v>
      </c>
      <c r="BD37" s="106">
        <f t="shared" si="24"/>
        <v>1</v>
      </c>
      <c r="BE37" s="106">
        <f t="shared" si="24"/>
        <v>1</v>
      </c>
      <c r="BF37" s="106">
        <f t="shared" si="24"/>
        <v>1</v>
      </c>
      <c r="BG37" s="106">
        <f t="shared" si="24"/>
        <v>1</v>
      </c>
      <c r="BH37" s="106">
        <f t="shared" si="24"/>
        <v>1</v>
      </c>
      <c r="BI37" s="106">
        <f t="shared" si="24"/>
        <v>1</v>
      </c>
      <c r="BJ37" s="106">
        <f t="shared" si="24"/>
        <v>1</v>
      </c>
      <c r="BK37" s="106">
        <f t="shared" si="24"/>
        <v>1</v>
      </c>
      <c r="BL37" s="106">
        <f t="shared" si="24"/>
        <v>1</v>
      </c>
      <c r="BM37" s="106">
        <f t="shared" si="24"/>
        <v>1</v>
      </c>
      <c r="BN37" s="106">
        <f t="shared" si="24"/>
        <v>1</v>
      </c>
      <c r="BO37" s="106">
        <f t="shared" si="24"/>
        <v>1</v>
      </c>
    </row>
    <row r="38" spans="1:67" s="2" customFormat="1" ht="18.75" customHeight="1" x14ac:dyDescent="0.25">
      <c r="A38" s="88"/>
      <c r="B38" s="77" t="s">
        <v>740</v>
      </c>
      <c r="C38" s="77" t="s">
        <v>741</v>
      </c>
      <c r="D38" s="77" t="s">
        <v>22</v>
      </c>
      <c r="E38" s="224">
        <f>VLOOKUP(B38,'Cuadro Control'!C34:J1968,8,FALSE)</f>
        <v>461790779.99999994</v>
      </c>
      <c r="F38" s="106">
        <f>IFERROR(E38/$E$34,0)</f>
        <v>1</v>
      </c>
      <c r="G38" s="107">
        <v>46268</v>
      </c>
      <c r="H38" s="107">
        <v>46276</v>
      </c>
      <c r="I38" s="106">
        <f>IF($G38=0,0,IF(I$6&lt;$G38,0,IF(I$6&gt;$H38,1,(I$6-$G38+1)/($H38-$G38+1))))</f>
        <v>0</v>
      </c>
      <c r="J38" s="106">
        <f t="shared" si="24"/>
        <v>0</v>
      </c>
      <c r="K38" s="106">
        <f t="shared" si="24"/>
        <v>0</v>
      </c>
      <c r="L38" s="106">
        <f t="shared" si="24"/>
        <v>0</v>
      </c>
      <c r="M38" s="106">
        <f t="shared" si="24"/>
        <v>0</v>
      </c>
      <c r="N38" s="106">
        <f t="shared" si="24"/>
        <v>0</v>
      </c>
      <c r="O38" s="106">
        <f t="shared" si="24"/>
        <v>0</v>
      </c>
      <c r="P38" s="106">
        <f t="shared" si="24"/>
        <v>0</v>
      </c>
      <c r="Q38" s="106">
        <f t="shared" si="24"/>
        <v>0.22222222222222221</v>
      </c>
      <c r="R38" s="106">
        <f t="shared" si="24"/>
        <v>1</v>
      </c>
      <c r="S38" s="106">
        <f t="shared" si="24"/>
        <v>1</v>
      </c>
      <c r="T38" s="106">
        <f t="shared" si="24"/>
        <v>1</v>
      </c>
      <c r="U38" s="106">
        <f t="shared" si="24"/>
        <v>1</v>
      </c>
      <c r="V38" s="106">
        <f t="shared" si="24"/>
        <v>1</v>
      </c>
      <c r="W38" s="106">
        <f t="shared" si="24"/>
        <v>1</v>
      </c>
      <c r="X38" s="106">
        <f t="shared" si="24"/>
        <v>1</v>
      </c>
      <c r="Y38" s="106">
        <f t="shared" si="24"/>
        <v>1</v>
      </c>
      <c r="Z38" s="106">
        <f t="shared" si="24"/>
        <v>1</v>
      </c>
      <c r="AA38" s="106">
        <f t="shared" si="24"/>
        <v>1</v>
      </c>
      <c r="AB38" s="106">
        <f t="shared" si="24"/>
        <v>1</v>
      </c>
      <c r="AC38" s="106">
        <f t="shared" si="24"/>
        <v>1</v>
      </c>
      <c r="AD38" s="106">
        <f t="shared" si="24"/>
        <v>1</v>
      </c>
      <c r="AE38" s="106">
        <f t="shared" si="24"/>
        <v>1</v>
      </c>
      <c r="AF38" s="106">
        <f t="shared" si="24"/>
        <v>1</v>
      </c>
      <c r="AG38" s="106">
        <f t="shared" si="24"/>
        <v>1</v>
      </c>
      <c r="AH38" s="106">
        <f t="shared" si="24"/>
        <v>1</v>
      </c>
      <c r="AI38" s="106">
        <f t="shared" si="24"/>
        <v>1</v>
      </c>
      <c r="AJ38" s="106">
        <f t="shared" si="24"/>
        <v>1</v>
      </c>
      <c r="AK38" s="106">
        <f t="shared" si="24"/>
        <v>1</v>
      </c>
      <c r="AL38" s="106">
        <f t="shared" si="24"/>
        <v>1</v>
      </c>
      <c r="AM38" s="106">
        <f t="shared" si="24"/>
        <v>1</v>
      </c>
      <c r="AN38" s="106">
        <f t="shared" si="24"/>
        <v>1</v>
      </c>
      <c r="AO38" s="106">
        <f t="shared" si="24"/>
        <v>1</v>
      </c>
      <c r="AP38" s="106">
        <f t="shared" si="24"/>
        <v>1</v>
      </c>
      <c r="AQ38" s="106">
        <f t="shared" si="24"/>
        <v>1</v>
      </c>
      <c r="AR38" s="106">
        <f t="shared" si="24"/>
        <v>1</v>
      </c>
      <c r="AS38" s="106">
        <f t="shared" si="24"/>
        <v>1</v>
      </c>
      <c r="AT38" s="106">
        <f t="shared" ref="AT38:BO38" si="25">IF($G38=0,0,IF(AT$6&lt;$G38,0,IF(AT$6&gt;$H38,1,(AT$6-$G38+1)/($H38-$G38+1))))</f>
        <v>1</v>
      </c>
      <c r="AU38" s="106">
        <f t="shared" si="25"/>
        <v>1</v>
      </c>
      <c r="AV38" s="106">
        <f t="shared" si="25"/>
        <v>1</v>
      </c>
      <c r="AW38" s="106">
        <f t="shared" si="25"/>
        <v>1</v>
      </c>
      <c r="AX38" s="106">
        <f t="shared" si="25"/>
        <v>1</v>
      </c>
      <c r="AY38" s="106">
        <f t="shared" si="25"/>
        <v>1</v>
      </c>
      <c r="AZ38" s="106">
        <f t="shared" si="25"/>
        <v>1</v>
      </c>
      <c r="BA38" s="106">
        <f t="shared" si="25"/>
        <v>1</v>
      </c>
      <c r="BB38" s="106">
        <f t="shared" si="25"/>
        <v>1</v>
      </c>
      <c r="BC38" s="106">
        <f t="shared" si="25"/>
        <v>1</v>
      </c>
      <c r="BD38" s="106">
        <f t="shared" si="25"/>
        <v>1</v>
      </c>
      <c r="BE38" s="106">
        <f t="shared" si="25"/>
        <v>1</v>
      </c>
      <c r="BF38" s="106">
        <f t="shared" si="25"/>
        <v>1</v>
      </c>
      <c r="BG38" s="106">
        <f t="shared" si="25"/>
        <v>1</v>
      </c>
      <c r="BH38" s="106">
        <f t="shared" si="25"/>
        <v>1</v>
      </c>
      <c r="BI38" s="106">
        <f t="shared" si="25"/>
        <v>1</v>
      </c>
      <c r="BJ38" s="106">
        <f t="shared" si="25"/>
        <v>1</v>
      </c>
      <c r="BK38" s="106">
        <f t="shared" si="25"/>
        <v>1</v>
      </c>
      <c r="BL38" s="106">
        <f t="shared" si="25"/>
        <v>1</v>
      </c>
      <c r="BM38" s="106">
        <f t="shared" si="25"/>
        <v>1</v>
      </c>
      <c r="BN38" s="106">
        <f t="shared" si="25"/>
        <v>1</v>
      </c>
      <c r="BO38" s="106">
        <f t="shared" si="25"/>
        <v>1</v>
      </c>
    </row>
    <row r="39" spans="1:67" s="2" customFormat="1" ht="18.75" customHeight="1" x14ac:dyDescent="0.25">
      <c r="A39" s="88"/>
      <c r="B39" s="73">
        <v>8</v>
      </c>
      <c r="C39" s="73" t="s">
        <v>742</v>
      </c>
      <c r="D39" s="73" t="s">
        <v>1970</v>
      </c>
      <c r="E39" s="219">
        <f>SUM(E40:E43)</f>
        <v>8363637791.0999985</v>
      </c>
      <c r="F39" s="90">
        <f t="shared" si="12"/>
        <v>4.0123743769417845E-2</v>
      </c>
      <c r="G39" s="91">
        <v>46256</v>
      </c>
      <c r="H39" s="91">
        <v>46596</v>
      </c>
      <c r="I39" s="90">
        <f>SUMPRODUCT($F40:$F43,I40:I43)</f>
        <v>0</v>
      </c>
      <c r="J39" s="90">
        <f t="shared" ref="J39:AO39" si="26">SUMPRODUCT($F40:$F43,J40:J43)</f>
        <v>0</v>
      </c>
      <c r="K39" s="90">
        <f t="shared" si="26"/>
        <v>0</v>
      </c>
      <c r="L39" s="90">
        <f t="shared" si="26"/>
        <v>0</v>
      </c>
      <c r="M39" s="90">
        <f t="shared" si="26"/>
        <v>0</v>
      </c>
      <c r="N39" s="90">
        <f t="shared" si="26"/>
        <v>0</v>
      </c>
      <c r="O39" s="90">
        <f t="shared" si="26"/>
        <v>0</v>
      </c>
      <c r="P39" s="90">
        <f t="shared" si="26"/>
        <v>4.2802933871079852E-4</v>
      </c>
      <c r="Q39" s="90">
        <f t="shared" si="26"/>
        <v>8.5605867742159704E-4</v>
      </c>
      <c r="R39" s="90">
        <f t="shared" si="26"/>
        <v>1.3253790737909267E-3</v>
      </c>
      <c r="S39" s="90">
        <f t="shared" si="26"/>
        <v>6.7044728370357553E-3</v>
      </c>
      <c r="T39" s="90">
        <f t="shared" si="26"/>
        <v>3.5364026154818089E-2</v>
      </c>
      <c r="U39" s="90">
        <f t="shared" si="26"/>
        <v>5.743086215781245E-2</v>
      </c>
      <c r="V39" s="90">
        <f t="shared" si="26"/>
        <v>7.9497698160806804E-2</v>
      </c>
      <c r="W39" s="90">
        <f t="shared" si="26"/>
        <v>0.10156453416380117</v>
      </c>
      <c r="X39" s="90">
        <f t="shared" si="26"/>
        <v>0.12363137016679553</v>
      </c>
      <c r="Y39" s="90">
        <f t="shared" si="26"/>
        <v>0.14569820616978987</v>
      </c>
      <c r="Z39" s="90">
        <f t="shared" si="26"/>
        <v>0.16776504217278423</v>
      </c>
      <c r="AA39" s="90">
        <f t="shared" si="26"/>
        <v>0.1898318781757786</v>
      </c>
      <c r="AB39" s="90">
        <f t="shared" si="26"/>
        <v>0.21189871417877298</v>
      </c>
      <c r="AC39" s="90">
        <f t="shared" si="26"/>
        <v>0.23396555018176732</v>
      </c>
      <c r="AD39" s="90">
        <f t="shared" si="26"/>
        <v>0.25603238618476165</v>
      </c>
      <c r="AE39" s="90">
        <f t="shared" si="26"/>
        <v>0.27809922218775601</v>
      </c>
      <c r="AF39" s="90">
        <f t="shared" si="26"/>
        <v>0.30016605819075037</v>
      </c>
      <c r="AG39" s="90">
        <f t="shared" si="26"/>
        <v>0.32223289419374473</v>
      </c>
      <c r="AH39" s="90">
        <f t="shared" si="26"/>
        <v>0.3442997301967391</v>
      </c>
      <c r="AI39" s="90">
        <f t="shared" si="26"/>
        <v>0.36636656619973346</v>
      </c>
      <c r="AJ39" s="90">
        <f t="shared" si="26"/>
        <v>0.38843340220272787</v>
      </c>
      <c r="AK39" s="90">
        <f t="shared" si="26"/>
        <v>0.41050023820572223</v>
      </c>
      <c r="AL39" s="90">
        <f t="shared" si="26"/>
        <v>0.43256707420871654</v>
      </c>
      <c r="AM39" s="90">
        <f t="shared" si="26"/>
        <v>0.4546339102117109</v>
      </c>
      <c r="AN39" s="90">
        <f t="shared" si="26"/>
        <v>0.47670074621470526</v>
      </c>
      <c r="AO39" s="90">
        <f t="shared" si="26"/>
        <v>0.49876758221769962</v>
      </c>
      <c r="AP39" s="90">
        <f t="shared" ref="AP39:BO39" si="27">SUMPRODUCT($F40:$F43,AP40:AP43)</f>
        <v>0.52083441822069387</v>
      </c>
      <c r="AQ39" s="90">
        <f t="shared" si="27"/>
        <v>0.54290125422368829</v>
      </c>
      <c r="AR39" s="90">
        <f t="shared" si="27"/>
        <v>0.5649680902266826</v>
      </c>
      <c r="AS39" s="90">
        <f t="shared" si="27"/>
        <v>0.58703492622967701</v>
      </c>
      <c r="AT39" s="90">
        <f t="shared" si="27"/>
        <v>0.60910176223267132</v>
      </c>
      <c r="AU39" s="90">
        <f t="shared" si="27"/>
        <v>0.63116859823566573</v>
      </c>
      <c r="AV39" s="90">
        <f t="shared" si="27"/>
        <v>0.65323543423866004</v>
      </c>
      <c r="AW39" s="90">
        <f t="shared" si="27"/>
        <v>0.67530227024165435</v>
      </c>
      <c r="AX39" s="90">
        <f t="shared" si="27"/>
        <v>0.69736910624464876</v>
      </c>
      <c r="AY39" s="90">
        <f t="shared" si="27"/>
        <v>0.71943594224764307</v>
      </c>
      <c r="AZ39" s="90">
        <f t="shared" si="27"/>
        <v>0.74150277825063748</v>
      </c>
      <c r="BA39" s="90">
        <f t="shared" si="27"/>
        <v>0.7635696142536319</v>
      </c>
      <c r="BB39" s="90">
        <f t="shared" si="27"/>
        <v>0.78563645025662632</v>
      </c>
      <c r="BC39" s="90">
        <f t="shared" si="27"/>
        <v>0.80770328625962062</v>
      </c>
      <c r="BD39" s="90">
        <f t="shared" si="27"/>
        <v>0.82977012226261504</v>
      </c>
      <c r="BE39" s="90">
        <f t="shared" si="27"/>
        <v>0.85183695826560935</v>
      </c>
      <c r="BF39" s="90">
        <f t="shared" si="27"/>
        <v>0.87390379426860365</v>
      </c>
      <c r="BG39" s="90">
        <f t="shared" si="27"/>
        <v>0.89597063027159807</v>
      </c>
      <c r="BH39" s="90">
        <f t="shared" si="27"/>
        <v>0.91803746627459237</v>
      </c>
      <c r="BI39" s="90">
        <f t="shared" si="27"/>
        <v>0.94010430227758679</v>
      </c>
      <c r="BJ39" s="90">
        <f t="shared" si="27"/>
        <v>0.9621711382805811</v>
      </c>
      <c r="BK39" s="90">
        <f t="shared" si="27"/>
        <v>0.98423797428357551</v>
      </c>
      <c r="BL39" s="90">
        <f t="shared" si="27"/>
        <v>1</v>
      </c>
      <c r="BM39" s="90">
        <f t="shared" si="27"/>
        <v>1</v>
      </c>
      <c r="BN39" s="90">
        <f t="shared" si="27"/>
        <v>1</v>
      </c>
      <c r="BO39" s="90">
        <f t="shared" si="27"/>
        <v>1</v>
      </c>
    </row>
    <row r="40" spans="1:67" s="2" customFormat="1" ht="18.75" customHeight="1" x14ac:dyDescent="0.25">
      <c r="A40" s="88"/>
      <c r="B40" s="77" t="s">
        <v>743</v>
      </c>
      <c r="C40" s="77" t="s">
        <v>744</v>
      </c>
      <c r="D40" s="77" t="s">
        <v>730</v>
      </c>
      <c r="E40" s="224">
        <f>VLOOKUP(B40,'Cuadro Control'!C36:J1970,8,FALSE)</f>
        <v>8694000</v>
      </c>
      <c r="F40" s="106">
        <f>IFERROR(E40/$E$39,0)</f>
        <v>1.0394998225833679E-3</v>
      </c>
      <c r="G40" s="107">
        <v>46256</v>
      </c>
      <c r="H40" s="107">
        <v>46272</v>
      </c>
      <c r="I40" s="106">
        <f t="shared" ref="I40:BO43" si="28">IF($G40=0,0,IF(I$6&lt;$G40,0,IF(I$6&gt;$H40,1,(I$6-$G40+1)/($H40-$G40+1))))</f>
        <v>0</v>
      </c>
      <c r="J40" s="106">
        <f t="shared" si="28"/>
        <v>0</v>
      </c>
      <c r="K40" s="106">
        <f t="shared" si="28"/>
        <v>0</v>
      </c>
      <c r="L40" s="106">
        <f t="shared" si="28"/>
        <v>0</v>
      </c>
      <c r="M40" s="106">
        <f t="shared" si="28"/>
        <v>0</v>
      </c>
      <c r="N40" s="106">
        <f t="shared" si="28"/>
        <v>0</v>
      </c>
      <c r="O40" s="106">
        <f t="shared" si="28"/>
        <v>0</v>
      </c>
      <c r="P40" s="106">
        <f t="shared" si="28"/>
        <v>0.41176470588235292</v>
      </c>
      <c r="Q40" s="106">
        <f t="shared" si="28"/>
        <v>0.82352941176470584</v>
      </c>
      <c r="R40" s="106">
        <f t="shared" si="28"/>
        <v>1</v>
      </c>
      <c r="S40" s="106">
        <f t="shared" si="28"/>
        <v>1</v>
      </c>
      <c r="T40" s="106">
        <f t="shared" si="28"/>
        <v>1</v>
      </c>
      <c r="U40" s="106">
        <f t="shared" si="28"/>
        <v>1</v>
      </c>
      <c r="V40" s="106">
        <f t="shared" si="28"/>
        <v>1</v>
      </c>
      <c r="W40" s="106">
        <f t="shared" si="28"/>
        <v>1</v>
      </c>
      <c r="X40" s="106">
        <f t="shared" si="28"/>
        <v>1</v>
      </c>
      <c r="Y40" s="106">
        <f t="shared" si="28"/>
        <v>1</v>
      </c>
      <c r="Z40" s="106">
        <f t="shared" si="28"/>
        <v>1</v>
      </c>
      <c r="AA40" s="106">
        <f t="shared" si="28"/>
        <v>1</v>
      </c>
      <c r="AB40" s="106">
        <f t="shared" si="28"/>
        <v>1</v>
      </c>
      <c r="AC40" s="106">
        <f t="shared" si="28"/>
        <v>1</v>
      </c>
      <c r="AD40" s="106">
        <f t="shared" si="28"/>
        <v>1</v>
      </c>
      <c r="AE40" s="106">
        <f t="shared" si="28"/>
        <v>1</v>
      </c>
      <c r="AF40" s="106">
        <f t="shared" si="28"/>
        <v>1</v>
      </c>
      <c r="AG40" s="106">
        <f t="shared" si="28"/>
        <v>1</v>
      </c>
      <c r="AH40" s="106">
        <f t="shared" si="28"/>
        <v>1</v>
      </c>
      <c r="AI40" s="106">
        <f t="shared" si="28"/>
        <v>1</v>
      </c>
      <c r="AJ40" s="106">
        <f t="shared" si="28"/>
        <v>1</v>
      </c>
      <c r="AK40" s="106">
        <f t="shared" si="28"/>
        <v>1</v>
      </c>
      <c r="AL40" s="106">
        <f t="shared" si="28"/>
        <v>1</v>
      </c>
      <c r="AM40" s="106">
        <f t="shared" si="28"/>
        <v>1</v>
      </c>
      <c r="AN40" s="106">
        <f t="shared" si="28"/>
        <v>1</v>
      </c>
      <c r="AO40" s="106">
        <f t="shared" si="28"/>
        <v>1</v>
      </c>
      <c r="AP40" s="106">
        <f t="shared" si="28"/>
        <v>1</v>
      </c>
      <c r="AQ40" s="106">
        <f t="shared" si="28"/>
        <v>1</v>
      </c>
      <c r="AR40" s="106">
        <f t="shared" si="28"/>
        <v>1</v>
      </c>
      <c r="AS40" s="106">
        <f t="shared" si="28"/>
        <v>1</v>
      </c>
      <c r="AT40" s="106">
        <f t="shared" si="28"/>
        <v>1</v>
      </c>
      <c r="AU40" s="106">
        <f t="shared" si="28"/>
        <v>1</v>
      </c>
      <c r="AV40" s="106">
        <f t="shared" si="28"/>
        <v>1</v>
      </c>
      <c r="AW40" s="106">
        <f t="shared" si="28"/>
        <v>1</v>
      </c>
      <c r="AX40" s="106">
        <f t="shared" si="28"/>
        <v>1</v>
      </c>
      <c r="AY40" s="106">
        <f t="shared" si="28"/>
        <v>1</v>
      </c>
      <c r="AZ40" s="106">
        <f t="shared" si="28"/>
        <v>1</v>
      </c>
      <c r="BA40" s="106">
        <f t="shared" si="28"/>
        <v>1</v>
      </c>
      <c r="BB40" s="106">
        <f t="shared" si="28"/>
        <v>1</v>
      </c>
      <c r="BC40" s="106">
        <f t="shared" si="28"/>
        <v>1</v>
      </c>
      <c r="BD40" s="106">
        <f t="shared" si="28"/>
        <v>1</v>
      </c>
      <c r="BE40" s="106">
        <f t="shared" si="28"/>
        <v>1</v>
      </c>
      <c r="BF40" s="106">
        <f t="shared" si="28"/>
        <v>1</v>
      </c>
      <c r="BG40" s="106">
        <f t="shared" si="28"/>
        <v>1</v>
      </c>
      <c r="BH40" s="106">
        <f t="shared" si="28"/>
        <v>1</v>
      </c>
      <c r="BI40" s="106">
        <f t="shared" si="28"/>
        <v>1</v>
      </c>
      <c r="BJ40" s="106">
        <f t="shared" si="28"/>
        <v>1</v>
      </c>
      <c r="BK40" s="106">
        <f t="shared" si="28"/>
        <v>1</v>
      </c>
      <c r="BL40" s="106">
        <f t="shared" si="28"/>
        <v>1</v>
      </c>
      <c r="BM40" s="106">
        <f t="shared" si="28"/>
        <v>1</v>
      </c>
      <c r="BN40" s="106">
        <f t="shared" si="28"/>
        <v>1</v>
      </c>
      <c r="BO40" s="106">
        <f t="shared" si="28"/>
        <v>1</v>
      </c>
    </row>
    <row r="41" spans="1:67" s="2" customFormat="1" ht="18.75" customHeight="1" x14ac:dyDescent="0.25">
      <c r="A41" s="88"/>
      <c r="B41" s="77" t="s">
        <v>745</v>
      </c>
      <c r="C41" s="77" t="s">
        <v>746</v>
      </c>
      <c r="D41" s="77" t="s">
        <v>21</v>
      </c>
      <c r="E41" s="224">
        <f>VLOOKUP(B41,'Cuadro Control'!C37:J1971,8,FALSE)</f>
        <v>5260179.1199999992</v>
      </c>
      <c r="F41" s="106">
        <f>IFERROR(E41/$E$39,0)</f>
        <v>6.2893435265662942E-4</v>
      </c>
      <c r="G41" s="107">
        <v>46272</v>
      </c>
      <c r="H41" s="107">
        <v>46282</v>
      </c>
      <c r="I41" s="106">
        <f t="shared" si="28"/>
        <v>0</v>
      </c>
      <c r="J41" s="106">
        <f t="shared" si="28"/>
        <v>0</v>
      </c>
      <c r="K41" s="106">
        <f t="shared" si="28"/>
        <v>0</v>
      </c>
      <c r="L41" s="106">
        <f t="shared" si="28"/>
        <v>0</v>
      </c>
      <c r="M41" s="106">
        <f t="shared" si="28"/>
        <v>0</v>
      </c>
      <c r="N41" s="106">
        <f t="shared" si="28"/>
        <v>0</v>
      </c>
      <c r="O41" s="106">
        <f t="shared" si="28"/>
        <v>0</v>
      </c>
      <c r="P41" s="106">
        <f t="shared" si="28"/>
        <v>0</v>
      </c>
      <c r="Q41" s="106">
        <f t="shared" si="28"/>
        <v>0</v>
      </c>
      <c r="R41" s="106">
        <f t="shared" si="28"/>
        <v>0.45454545454545453</v>
      </c>
      <c r="S41" s="106">
        <f t="shared" si="28"/>
        <v>1</v>
      </c>
      <c r="T41" s="106">
        <f t="shared" si="28"/>
        <v>1</v>
      </c>
      <c r="U41" s="106">
        <f t="shared" si="28"/>
        <v>1</v>
      </c>
      <c r="V41" s="106">
        <f t="shared" si="28"/>
        <v>1</v>
      </c>
      <c r="W41" s="106">
        <f t="shared" si="28"/>
        <v>1</v>
      </c>
      <c r="X41" s="106">
        <f t="shared" si="28"/>
        <v>1</v>
      </c>
      <c r="Y41" s="106">
        <f t="shared" si="28"/>
        <v>1</v>
      </c>
      <c r="Z41" s="106">
        <f t="shared" si="28"/>
        <v>1</v>
      </c>
      <c r="AA41" s="106">
        <f t="shared" si="28"/>
        <v>1</v>
      </c>
      <c r="AB41" s="106">
        <f t="shared" si="28"/>
        <v>1</v>
      </c>
      <c r="AC41" s="106">
        <f t="shared" si="28"/>
        <v>1</v>
      </c>
      <c r="AD41" s="106">
        <f t="shared" si="28"/>
        <v>1</v>
      </c>
      <c r="AE41" s="106">
        <f t="shared" si="28"/>
        <v>1</v>
      </c>
      <c r="AF41" s="106">
        <f t="shared" si="28"/>
        <v>1</v>
      </c>
      <c r="AG41" s="106">
        <f t="shared" si="28"/>
        <v>1</v>
      </c>
      <c r="AH41" s="106">
        <f t="shared" si="28"/>
        <v>1</v>
      </c>
      <c r="AI41" s="106">
        <f t="shared" si="28"/>
        <v>1</v>
      </c>
      <c r="AJ41" s="106">
        <f t="shared" si="28"/>
        <v>1</v>
      </c>
      <c r="AK41" s="106">
        <f t="shared" si="28"/>
        <v>1</v>
      </c>
      <c r="AL41" s="106">
        <f t="shared" si="28"/>
        <v>1</v>
      </c>
      <c r="AM41" s="106">
        <f t="shared" si="28"/>
        <v>1</v>
      </c>
      <c r="AN41" s="106">
        <f t="shared" si="28"/>
        <v>1</v>
      </c>
      <c r="AO41" s="106">
        <f t="shared" si="28"/>
        <v>1</v>
      </c>
      <c r="AP41" s="106">
        <f t="shared" si="28"/>
        <v>1</v>
      </c>
      <c r="AQ41" s="106">
        <f t="shared" si="28"/>
        <v>1</v>
      </c>
      <c r="AR41" s="106">
        <f t="shared" si="28"/>
        <v>1</v>
      </c>
      <c r="AS41" s="106">
        <f t="shared" ref="AP41:BO43" si="29">IF($G41=0,0,IF(AS$6&lt;$G41,0,IF(AS$6&gt;$H41,1,(AS$6-$G41+1)/($H41-$G41+1))))</f>
        <v>1</v>
      </c>
      <c r="AT41" s="106">
        <f t="shared" si="29"/>
        <v>1</v>
      </c>
      <c r="AU41" s="106">
        <f t="shared" si="29"/>
        <v>1</v>
      </c>
      <c r="AV41" s="106">
        <f t="shared" si="29"/>
        <v>1</v>
      </c>
      <c r="AW41" s="106">
        <f t="shared" si="29"/>
        <v>1</v>
      </c>
      <c r="AX41" s="106">
        <f t="shared" si="29"/>
        <v>1</v>
      </c>
      <c r="AY41" s="106">
        <f t="shared" si="29"/>
        <v>1</v>
      </c>
      <c r="AZ41" s="106">
        <f t="shared" si="29"/>
        <v>1</v>
      </c>
      <c r="BA41" s="106">
        <f t="shared" si="29"/>
        <v>1</v>
      </c>
      <c r="BB41" s="106">
        <f t="shared" si="29"/>
        <v>1</v>
      </c>
      <c r="BC41" s="106">
        <f t="shared" si="29"/>
        <v>1</v>
      </c>
      <c r="BD41" s="106">
        <f t="shared" si="29"/>
        <v>1</v>
      </c>
      <c r="BE41" s="106">
        <f t="shared" si="29"/>
        <v>1</v>
      </c>
      <c r="BF41" s="106">
        <f t="shared" si="29"/>
        <v>1</v>
      </c>
      <c r="BG41" s="106">
        <f t="shared" si="29"/>
        <v>1</v>
      </c>
      <c r="BH41" s="106">
        <f t="shared" si="29"/>
        <v>1</v>
      </c>
      <c r="BI41" s="106">
        <f t="shared" si="29"/>
        <v>1</v>
      </c>
      <c r="BJ41" s="106">
        <f t="shared" si="29"/>
        <v>1</v>
      </c>
      <c r="BK41" s="106">
        <f t="shared" si="29"/>
        <v>1</v>
      </c>
      <c r="BL41" s="106">
        <f t="shared" si="29"/>
        <v>1</v>
      </c>
      <c r="BM41" s="106">
        <f t="shared" si="29"/>
        <v>1</v>
      </c>
      <c r="BN41" s="106">
        <f t="shared" si="29"/>
        <v>1</v>
      </c>
      <c r="BO41" s="106">
        <f t="shared" si="29"/>
        <v>1</v>
      </c>
    </row>
    <row r="42" spans="1:67" s="2" customFormat="1" ht="18.75" customHeight="1" x14ac:dyDescent="0.25">
      <c r="A42" s="88"/>
      <c r="B42" s="77" t="s">
        <v>747</v>
      </c>
      <c r="C42" s="77" t="s">
        <v>748</v>
      </c>
      <c r="D42" s="77" t="s">
        <v>22</v>
      </c>
      <c r="E42" s="224">
        <f>VLOOKUP(B42,'Cuadro Control'!C38:J1972,8,FALSE)</f>
        <v>70893128.159999996</v>
      </c>
      <c r="F42" s="106">
        <f>IFERROR(E42/$E$39,0)</f>
        <v>8.4763508332988229E-3</v>
      </c>
      <c r="G42" s="107">
        <v>46282</v>
      </c>
      <c r="H42" s="107">
        <v>46290</v>
      </c>
      <c r="I42" s="106">
        <f t="shared" si="28"/>
        <v>0</v>
      </c>
      <c r="J42" s="106">
        <f t="shared" si="28"/>
        <v>0</v>
      </c>
      <c r="K42" s="106">
        <f t="shared" si="28"/>
        <v>0</v>
      </c>
      <c r="L42" s="106">
        <f t="shared" si="28"/>
        <v>0</v>
      </c>
      <c r="M42" s="106">
        <f t="shared" si="28"/>
        <v>0</v>
      </c>
      <c r="N42" s="106">
        <f t="shared" si="28"/>
        <v>0</v>
      </c>
      <c r="O42" s="106">
        <f t="shared" si="28"/>
        <v>0</v>
      </c>
      <c r="P42" s="106">
        <f t="shared" si="28"/>
        <v>0</v>
      </c>
      <c r="Q42" s="106">
        <f t="shared" si="28"/>
        <v>0</v>
      </c>
      <c r="R42" s="106">
        <f t="shared" si="28"/>
        <v>0</v>
      </c>
      <c r="S42" s="106">
        <f t="shared" si="28"/>
        <v>0.22222222222222221</v>
      </c>
      <c r="T42" s="106">
        <f t="shared" si="28"/>
        <v>1</v>
      </c>
      <c r="U42" s="106">
        <f t="shared" si="28"/>
        <v>1</v>
      </c>
      <c r="V42" s="106">
        <f t="shared" si="28"/>
        <v>1</v>
      </c>
      <c r="W42" s="106">
        <f t="shared" si="28"/>
        <v>1</v>
      </c>
      <c r="X42" s="106">
        <f t="shared" si="28"/>
        <v>1</v>
      </c>
      <c r="Y42" s="106">
        <f t="shared" si="28"/>
        <v>1</v>
      </c>
      <c r="Z42" s="106">
        <f t="shared" si="28"/>
        <v>1</v>
      </c>
      <c r="AA42" s="106">
        <f t="shared" si="28"/>
        <v>1</v>
      </c>
      <c r="AB42" s="106">
        <f t="shared" si="28"/>
        <v>1</v>
      </c>
      <c r="AC42" s="106">
        <f t="shared" si="28"/>
        <v>1</v>
      </c>
      <c r="AD42" s="106">
        <f t="shared" si="28"/>
        <v>1</v>
      </c>
      <c r="AE42" s="106">
        <f t="shared" si="28"/>
        <v>1</v>
      </c>
      <c r="AF42" s="106">
        <f t="shared" si="28"/>
        <v>1</v>
      </c>
      <c r="AG42" s="106">
        <f t="shared" si="28"/>
        <v>1</v>
      </c>
      <c r="AH42" s="106">
        <f t="shared" si="28"/>
        <v>1</v>
      </c>
      <c r="AI42" s="106">
        <f t="shared" si="28"/>
        <v>1</v>
      </c>
      <c r="AJ42" s="106">
        <f t="shared" si="28"/>
        <v>1</v>
      </c>
      <c r="AK42" s="106">
        <f t="shared" si="28"/>
        <v>1</v>
      </c>
      <c r="AL42" s="106">
        <f t="shared" si="28"/>
        <v>1</v>
      </c>
      <c r="AM42" s="106">
        <f t="shared" si="28"/>
        <v>1</v>
      </c>
      <c r="AN42" s="106">
        <f t="shared" si="28"/>
        <v>1</v>
      </c>
      <c r="AO42" s="106">
        <f t="shared" si="28"/>
        <v>1</v>
      </c>
      <c r="AP42" s="106">
        <f t="shared" si="29"/>
        <v>1</v>
      </c>
      <c r="AQ42" s="106">
        <f t="shared" si="29"/>
        <v>1</v>
      </c>
      <c r="AR42" s="106">
        <f t="shared" si="29"/>
        <v>1</v>
      </c>
      <c r="AS42" s="106">
        <f t="shared" si="29"/>
        <v>1</v>
      </c>
      <c r="AT42" s="106">
        <f t="shared" si="29"/>
        <v>1</v>
      </c>
      <c r="AU42" s="106">
        <f t="shared" si="29"/>
        <v>1</v>
      </c>
      <c r="AV42" s="106">
        <f t="shared" si="29"/>
        <v>1</v>
      </c>
      <c r="AW42" s="106">
        <f t="shared" si="29"/>
        <v>1</v>
      </c>
      <c r="AX42" s="106">
        <f t="shared" si="29"/>
        <v>1</v>
      </c>
      <c r="AY42" s="106">
        <f t="shared" si="29"/>
        <v>1</v>
      </c>
      <c r="AZ42" s="106">
        <f t="shared" si="29"/>
        <v>1</v>
      </c>
      <c r="BA42" s="106">
        <f t="shared" si="29"/>
        <v>1</v>
      </c>
      <c r="BB42" s="106">
        <f t="shared" si="29"/>
        <v>1</v>
      </c>
      <c r="BC42" s="106">
        <f t="shared" si="29"/>
        <v>1</v>
      </c>
      <c r="BD42" s="106">
        <f t="shared" si="29"/>
        <v>1</v>
      </c>
      <c r="BE42" s="106">
        <f t="shared" si="29"/>
        <v>1</v>
      </c>
      <c r="BF42" s="106">
        <f t="shared" si="29"/>
        <v>1</v>
      </c>
      <c r="BG42" s="106">
        <f t="shared" si="29"/>
        <v>1</v>
      </c>
      <c r="BH42" s="106">
        <f t="shared" si="29"/>
        <v>1</v>
      </c>
      <c r="BI42" s="106">
        <f t="shared" si="29"/>
        <v>1</v>
      </c>
      <c r="BJ42" s="106">
        <f t="shared" si="29"/>
        <v>1</v>
      </c>
      <c r="BK42" s="106">
        <f t="shared" si="29"/>
        <v>1</v>
      </c>
      <c r="BL42" s="106">
        <f t="shared" si="29"/>
        <v>1</v>
      </c>
      <c r="BM42" s="106">
        <f t="shared" si="29"/>
        <v>1</v>
      </c>
      <c r="BN42" s="106">
        <f t="shared" si="29"/>
        <v>1</v>
      </c>
      <c r="BO42" s="106">
        <f t="shared" si="29"/>
        <v>1</v>
      </c>
    </row>
    <row r="43" spans="1:67" s="2" customFormat="1" ht="18.75" customHeight="1" x14ac:dyDescent="0.25">
      <c r="A43" s="88"/>
      <c r="B43" s="77" t="s">
        <v>1968</v>
      </c>
      <c r="C43" s="77" t="s">
        <v>1969</v>
      </c>
      <c r="D43" s="77" t="s">
        <v>1971</v>
      </c>
      <c r="E43" s="224">
        <f>VLOOKUP(B43,'Cuadro Control'!C40:J1973,8,FALSE)</f>
        <v>8278790483.8199987</v>
      </c>
      <c r="F43" s="106">
        <f>IFERROR(E43/$E$39,0)</f>
        <v>0.98985521499146123</v>
      </c>
      <c r="G43" s="107">
        <v>46283</v>
      </c>
      <c r="H43" s="107">
        <v>46596</v>
      </c>
      <c r="I43" s="106">
        <f t="shared" si="28"/>
        <v>0</v>
      </c>
      <c r="J43" s="106">
        <f t="shared" si="28"/>
        <v>0</v>
      </c>
      <c r="K43" s="106">
        <f t="shared" si="28"/>
        <v>0</v>
      </c>
      <c r="L43" s="106">
        <f t="shared" si="28"/>
        <v>0</v>
      </c>
      <c r="M43" s="106">
        <f t="shared" si="28"/>
        <v>0</v>
      </c>
      <c r="N43" s="106">
        <f t="shared" si="28"/>
        <v>0</v>
      </c>
      <c r="O43" s="106">
        <f t="shared" si="28"/>
        <v>0</v>
      </c>
      <c r="P43" s="106">
        <f t="shared" si="28"/>
        <v>0</v>
      </c>
      <c r="Q43" s="106">
        <f t="shared" si="28"/>
        <v>0</v>
      </c>
      <c r="R43" s="106">
        <f t="shared" si="28"/>
        <v>0</v>
      </c>
      <c r="S43" s="106">
        <f t="shared" si="28"/>
        <v>3.1847133757961785E-3</v>
      </c>
      <c r="T43" s="106">
        <f t="shared" si="28"/>
        <v>2.5477707006369428E-2</v>
      </c>
      <c r="U43" s="106">
        <f t="shared" si="28"/>
        <v>4.7770700636942678E-2</v>
      </c>
      <c r="V43" s="106">
        <f t="shared" si="28"/>
        <v>7.0063694267515922E-2</v>
      </c>
      <c r="W43" s="106">
        <f t="shared" si="28"/>
        <v>9.2356687898089165E-2</v>
      </c>
      <c r="X43" s="106">
        <f t="shared" si="28"/>
        <v>0.11464968152866242</v>
      </c>
      <c r="Y43" s="106">
        <f t="shared" si="28"/>
        <v>0.13694267515923567</v>
      </c>
      <c r="Z43" s="106">
        <f t="shared" si="28"/>
        <v>0.15923566878980891</v>
      </c>
      <c r="AA43" s="106">
        <f t="shared" si="28"/>
        <v>0.18152866242038215</v>
      </c>
      <c r="AB43" s="106">
        <f t="shared" si="28"/>
        <v>0.20382165605095542</v>
      </c>
      <c r="AC43" s="106">
        <f t="shared" si="28"/>
        <v>0.22611464968152867</v>
      </c>
      <c r="AD43" s="106">
        <f t="shared" si="28"/>
        <v>0.24840764331210191</v>
      </c>
      <c r="AE43" s="106">
        <f t="shared" si="28"/>
        <v>0.27070063694267515</v>
      </c>
      <c r="AF43" s="106">
        <f t="shared" si="28"/>
        <v>0.2929936305732484</v>
      </c>
      <c r="AG43" s="106">
        <f t="shared" si="28"/>
        <v>0.31528662420382164</v>
      </c>
      <c r="AH43" s="106">
        <f t="shared" si="28"/>
        <v>0.33757961783439489</v>
      </c>
      <c r="AI43" s="106">
        <f t="shared" si="28"/>
        <v>0.35987261146496813</v>
      </c>
      <c r="AJ43" s="106">
        <f t="shared" si="28"/>
        <v>0.38216560509554143</v>
      </c>
      <c r="AK43" s="106">
        <f t="shared" si="28"/>
        <v>0.40445859872611467</v>
      </c>
      <c r="AL43" s="106">
        <f t="shared" si="28"/>
        <v>0.42675159235668791</v>
      </c>
      <c r="AM43" s="106">
        <f t="shared" si="28"/>
        <v>0.44904458598726116</v>
      </c>
      <c r="AN43" s="106">
        <f t="shared" si="28"/>
        <v>0.4713375796178344</v>
      </c>
      <c r="AO43" s="106">
        <f t="shared" si="28"/>
        <v>0.49363057324840764</v>
      </c>
      <c r="AP43" s="106">
        <f t="shared" si="29"/>
        <v>0.51592356687898089</v>
      </c>
      <c r="AQ43" s="106">
        <f t="shared" si="29"/>
        <v>0.53821656050955413</v>
      </c>
      <c r="AR43" s="106">
        <f t="shared" si="29"/>
        <v>0.56050955414012738</v>
      </c>
      <c r="AS43" s="106">
        <f t="shared" si="29"/>
        <v>0.58280254777070062</v>
      </c>
      <c r="AT43" s="106">
        <f t="shared" si="29"/>
        <v>0.60509554140127386</v>
      </c>
      <c r="AU43" s="106">
        <f t="shared" si="29"/>
        <v>0.62738853503184711</v>
      </c>
      <c r="AV43" s="106">
        <f t="shared" si="29"/>
        <v>0.64968152866242035</v>
      </c>
      <c r="AW43" s="106">
        <f t="shared" si="29"/>
        <v>0.67197452229299359</v>
      </c>
      <c r="AX43" s="106">
        <f t="shared" si="29"/>
        <v>0.69426751592356684</v>
      </c>
      <c r="AY43" s="106">
        <f t="shared" si="29"/>
        <v>0.71656050955414008</v>
      </c>
      <c r="AZ43" s="106">
        <f t="shared" si="29"/>
        <v>0.73885350318471332</v>
      </c>
      <c r="BA43" s="106">
        <f t="shared" si="29"/>
        <v>0.76114649681528668</v>
      </c>
      <c r="BB43" s="106">
        <f t="shared" si="29"/>
        <v>0.78343949044585992</v>
      </c>
      <c r="BC43" s="106">
        <f t="shared" si="29"/>
        <v>0.80573248407643316</v>
      </c>
      <c r="BD43" s="106">
        <f t="shared" si="29"/>
        <v>0.82802547770700641</v>
      </c>
      <c r="BE43" s="106">
        <f t="shared" si="29"/>
        <v>0.85031847133757965</v>
      </c>
      <c r="BF43" s="106">
        <f t="shared" si="29"/>
        <v>0.87261146496815289</v>
      </c>
      <c r="BG43" s="106">
        <f t="shared" si="29"/>
        <v>0.89490445859872614</v>
      </c>
      <c r="BH43" s="106">
        <f t="shared" si="29"/>
        <v>0.91719745222929938</v>
      </c>
      <c r="BI43" s="106">
        <f t="shared" si="29"/>
        <v>0.93949044585987262</v>
      </c>
      <c r="BJ43" s="106">
        <f t="shared" si="29"/>
        <v>0.96178343949044587</v>
      </c>
      <c r="BK43" s="106">
        <f t="shared" si="29"/>
        <v>0.98407643312101911</v>
      </c>
      <c r="BL43" s="106">
        <f t="shared" si="29"/>
        <v>1</v>
      </c>
      <c r="BM43" s="106">
        <f t="shared" si="29"/>
        <v>1</v>
      </c>
      <c r="BN43" s="106">
        <f t="shared" si="29"/>
        <v>1</v>
      </c>
      <c r="BO43" s="106">
        <f t="shared" si="29"/>
        <v>1</v>
      </c>
    </row>
    <row r="44" spans="1:67" s="2" customFormat="1" ht="18.75" customHeight="1" x14ac:dyDescent="0.25">
      <c r="A44" s="88"/>
      <c r="B44" s="73">
        <v>9</v>
      </c>
      <c r="C44" s="73" t="s">
        <v>749</v>
      </c>
      <c r="D44" s="73" t="s">
        <v>750</v>
      </c>
      <c r="E44" s="219">
        <f>+E45+E54+E63+E72+E81+E90+E99</f>
        <v>6460662751.0833588</v>
      </c>
      <c r="F44" s="90">
        <f t="shared" si="12"/>
        <v>3.0994404980203848E-2</v>
      </c>
      <c r="G44" s="91">
        <v>46244</v>
      </c>
      <c r="H44" s="91">
        <v>46352</v>
      </c>
      <c r="I44" s="90">
        <f>$F45*I45+$F54*I54+$F63*I63+$F72*I72+$F81*I81+$F90*I90+$F99*I99</f>
        <v>0</v>
      </c>
      <c r="J44" s="90">
        <f t="shared" ref="J44:AO44" si="30">$F45*J45+$F54*J54+$F63*J63+$F72*J72+$F81*J81+$F90*J90+$F99*J99</f>
        <v>0</v>
      </c>
      <c r="K44" s="90">
        <f t="shared" si="30"/>
        <v>0</v>
      </c>
      <c r="L44" s="90">
        <f t="shared" si="30"/>
        <v>0</v>
      </c>
      <c r="M44" s="90">
        <f t="shared" si="30"/>
        <v>0</v>
      </c>
      <c r="N44" s="90">
        <f t="shared" si="30"/>
        <v>2.9591836734693875E-2</v>
      </c>
      <c r="O44" s="90">
        <f t="shared" si="30"/>
        <v>7.4489795918367338E-2</v>
      </c>
      <c r="P44" s="90">
        <f t="shared" si="30"/>
        <v>0.12988095238095237</v>
      </c>
      <c r="Q44" s="90">
        <f t="shared" si="30"/>
        <v>0.18952380952380948</v>
      </c>
      <c r="R44" s="90">
        <f t="shared" si="30"/>
        <v>0.26310204081632649</v>
      </c>
      <c r="S44" s="90">
        <f t="shared" si="30"/>
        <v>0.31609523809523804</v>
      </c>
      <c r="T44" s="90">
        <f t="shared" si="30"/>
        <v>0.37809523809523804</v>
      </c>
      <c r="U44" s="90">
        <f t="shared" si="30"/>
        <v>0.44399999999999984</v>
      </c>
      <c r="V44" s="90">
        <f t="shared" si="30"/>
        <v>0.55547619047619035</v>
      </c>
      <c r="W44" s="90">
        <f t="shared" si="30"/>
        <v>0.65080952380952373</v>
      </c>
      <c r="X44" s="90">
        <f t="shared" si="30"/>
        <v>0.74285714285714277</v>
      </c>
      <c r="Y44" s="90">
        <f t="shared" si="30"/>
        <v>0.81999999999999984</v>
      </c>
      <c r="Z44" s="90">
        <f t="shared" si="30"/>
        <v>0.872142857142857</v>
      </c>
      <c r="AA44" s="90">
        <f t="shared" si="30"/>
        <v>0.95214285714285696</v>
      </c>
      <c r="AB44" s="90">
        <f t="shared" si="30"/>
        <v>0.99285714285714266</v>
      </c>
      <c r="AC44" s="90">
        <f t="shared" si="30"/>
        <v>0.99999999999999978</v>
      </c>
      <c r="AD44" s="90">
        <f t="shared" si="30"/>
        <v>0.99999999999999978</v>
      </c>
      <c r="AE44" s="90">
        <f t="shared" si="30"/>
        <v>0.99999999999999978</v>
      </c>
      <c r="AF44" s="90">
        <f t="shared" si="30"/>
        <v>0.99999999999999978</v>
      </c>
      <c r="AG44" s="90">
        <f t="shared" si="30"/>
        <v>0.99999999999999978</v>
      </c>
      <c r="AH44" s="90">
        <f t="shared" si="30"/>
        <v>0.99999999999999978</v>
      </c>
      <c r="AI44" s="90">
        <f t="shared" si="30"/>
        <v>0.99999999999999978</v>
      </c>
      <c r="AJ44" s="90">
        <f t="shared" si="30"/>
        <v>0.99999999999999978</v>
      </c>
      <c r="AK44" s="90">
        <f t="shared" si="30"/>
        <v>0.99999999999999978</v>
      </c>
      <c r="AL44" s="90">
        <f t="shared" si="30"/>
        <v>0.99999999999999978</v>
      </c>
      <c r="AM44" s="90">
        <f t="shared" si="30"/>
        <v>0.99999999999999978</v>
      </c>
      <c r="AN44" s="90">
        <f t="shared" si="30"/>
        <v>0.99999999999999978</v>
      </c>
      <c r="AO44" s="90">
        <f t="shared" si="30"/>
        <v>0.99999999999999978</v>
      </c>
      <c r="AP44" s="90">
        <f t="shared" ref="AP44:BO44" si="31">$F45*AP45+$F54*AP54+$F63*AP63+$F72*AP72+$F81*AP81+$F90*AP90+$F99*AP99</f>
        <v>0.99999999999999978</v>
      </c>
      <c r="AQ44" s="90">
        <f t="shared" si="31"/>
        <v>0.99999999999999978</v>
      </c>
      <c r="AR44" s="90">
        <f t="shared" si="31"/>
        <v>0.99999999999999978</v>
      </c>
      <c r="AS44" s="90">
        <f t="shared" si="31"/>
        <v>0.99999999999999978</v>
      </c>
      <c r="AT44" s="90">
        <f t="shared" si="31"/>
        <v>0.99999999999999978</v>
      </c>
      <c r="AU44" s="90">
        <f t="shared" si="31"/>
        <v>0.99999999999999978</v>
      </c>
      <c r="AV44" s="90">
        <f t="shared" si="31"/>
        <v>0.99999999999999978</v>
      </c>
      <c r="AW44" s="90">
        <f t="shared" si="31"/>
        <v>0.99999999999999978</v>
      </c>
      <c r="AX44" s="90">
        <f t="shared" si="31"/>
        <v>0.99999999999999978</v>
      </c>
      <c r="AY44" s="90">
        <f t="shared" si="31"/>
        <v>0.99999999999999978</v>
      </c>
      <c r="AZ44" s="90">
        <f t="shared" si="31"/>
        <v>0.99999999999999978</v>
      </c>
      <c r="BA44" s="90">
        <f t="shared" si="31"/>
        <v>0.99999999999999978</v>
      </c>
      <c r="BB44" s="90">
        <f t="shared" si="31"/>
        <v>0.99999999999999978</v>
      </c>
      <c r="BC44" s="90">
        <f t="shared" si="31"/>
        <v>0.99999999999999978</v>
      </c>
      <c r="BD44" s="90">
        <f t="shared" si="31"/>
        <v>0.99999999999999978</v>
      </c>
      <c r="BE44" s="90">
        <f t="shared" si="31"/>
        <v>0.99999999999999978</v>
      </c>
      <c r="BF44" s="90">
        <f t="shared" si="31"/>
        <v>0.99999999999999978</v>
      </c>
      <c r="BG44" s="90">
        <f t="shared" si="31"/>
        <v>0.99999999999999978</v>
      </c>
      <c r="BH44" s="90">
        <f t="shared" si="31"/>
        <v>0.99999999999999978</v>
      </c>
      <c r="BI44" s="90">
        <f t="shared" si="31"/>
        <v>0.99999999999999978</v>
      </c>
      <c r="BJ44" s="90">
        <f t="shared" si="31"/>
        <v>0.99999999999999978</v>
      </c>
      <c r="BK44" s="90">
        <f t="shared" si="31"/>
        <v>0.99999999999999978</v>
      </c>
      <c r="BL44" s="90">
        <f t="shared" si="31"/>
        <v>0.99999999999999978</v>
      </c>
      <c r="BM44" s="90">
        <f t="shared" si="31"/>
        <v>0.99999999999999978</v>
      </c>
      <c r="BN44" s="90">
        <f t="shared" si="31"/>
        <v>0.99999999999999978</v>
      </c>
      <c r="BO44" s="90">
        <f t="shared" si="31"/>
        <v>0.99999999999999978</v>
      </c>
    </row>
    <row r="45" spans="1:67" s="2" customFormat="1" ht="18.75" customHeight="1" x14ac:dyDescent="0.25">
      <c r="A45" s="88"/>
      <c r="B45" s="76" t="s">
        <v>751</v>
      </c>
      <c r="C45" s="76" t="s">
        <v>752</v>
      </c>
      <c r="D45" s="76">
        <v>18</v>
      </c>
      <c r="E45" s="222">
        <f>SUM(E46:E53)</f>
        <v>922951821.58333695</v>
      </c>
      <c r="F45" s="101">
        <f>IFERROR(E45/$E$44,0)</f>
        <v>0.14285714285714285</v>
      </c>
      <c r="G45" s="102">
        <v>46244</v>
      </c>
      <c r="H45" s="102">
        <v>46317</v>
      </c>
      <c r="I45" s="101">
        <f>SUMPRODUCT($F46:$F53,I46:I53)</f>
        <v>0</v>
      </c>
      <c r="J45" s="101">
        <f t="shared" ref="J45:AO45" si="32">SUMPRODUCT($F46:$F53,J46:J53)</f>
        <v>0</v>
      </c>
      <c r="K45" s="101">
        <f t="shared" si="32"/>
        <v>0</v>
      </c>
      <c r="L45" s="101">
        <f t="shared" si="32"/>
        <v>0</v>
      </c>
      <c r="M45" s="101">
        <f t="shared" si="32"/>
        <v>0</v>
      </c>
      <c r="N45" s="101">
        <f t="shared" si="32"/>
        <v>0.20714285714285713</v>
      </c>
      <c r="O45" s="101">
        <f t="shared" si="32"/>
        <v>0.35</v>
      </c>
      <c r="P45" s="101">
        <f t="shared" si="32"/>
        <v>0.35</v>
      </c>
      <c r="Q45" s="101">
        <f t="shared" si="32"/>
        <v>0.35</v>
      </c>
      <c r="R45" s="101">
        <f t="shared" si="32"/>
        <v>0.43999999999999995</v>
      </c>
      <c r="S45" s="101">
        <f t="shared" si="32"/>
        <v>0.43999999999999995</v>
      </c>
      <c r="T45" s="101">
        <f t="shared" si="32"/>
        <v>0.43999999999999995</v>
      </c>
      <c r="U45" s="101">
        <f t="shared" si="32"/>
        <v>0.43999999999999995</v>
      </c>
      <c r="V45" s="101">
        <f t="shared" si="32"/>
        <v>0.71499999999999997</v>
      </c>
      <c r="W45" s="101">
        <f t="shared" si="32"/>
        <v>0.95</v>
      </c>
      <c r="X45" s="101">
        <f t="shared" si="32"/>
        <v>1</v>
      </c>
      <c r="Y45" s="101">
        <f t="shared" si="32"/>
        <v>1</v>
      </c>
      <c r="Z45" s="101">
        <f t="shared" si="32"/>
        <v>1</v>
      </c>
      <c r="AA45" s="101">
        <f t="shared" si="32"/>
        <v>1</v>
      </c>
      <c r="AB45" s="101">
        <f t="shared" si="32"/>
        <v>1</v>
      </c>
      <c r="AC45" s="101">
        <f t="shared" si="32"/>
        <v>1</v>
      </c>
      <c r="AD45" s="101">
        <f t="shared" si="32"/>
        <v>1</v>
      </c>
      <c r="AE45" s="101">
        <f t="shared" si="32"/>
        <v>1</v>
      </c>
      <c r="AF45" s="101">
        <f t="shared" si="32"/>
        <v>1</v>
      </c>
      <c r="AG45" s="101">
        <f t="shared" si="32"/>
        <v>1</v>
      </c>
      <c r="AH45" s="101">
        <f t="shared" si="32"/>
        <v>1</v>
      </c>
      <c r="AI45" s="101">
        <f t="shared" si="32"/>
        <v>1</v>
      </c>
      <c r="AJ45" s="101">
        <f t="shared" si="32"/>
        <v>1</v>
      </c>
      <c r="AK45" s="101">
        <f t="shared" si="32"/>
        <v>1</v>
      </c>
      <c r="AL45" s="101">
        <f t="shared" si="32"/>
        <v>1</v>
      </c>
      <c r="AM45" s="101">
        <f t="shared" si="32"/>
        <v>1</v>
      </c>
      <c r="AN45" s="101">
        <f t="shared" si="32"/>
        <v>1</v>
      </c>
      <c r="AO45" s="101">
        <f t="shared" si="32"/>
        <v>1</v>
      </c>
      <c r="AP45" s="101">
        <f t="shared" ref="AP45:BO45" si="33">SUMPRODUCT($F46:$F53,AP46:AP53)</f>
        <v>1</v>
      </c>
      <c r="AQ45" s="101">
        <f t="shared" si="33"/>
        <v>1</v>
      </c>
      <c r="AR45" s="101">
        <f t="shared" si="33"/>
        <v>1</v>
      </c>
      <c r="AS45" s="101">
        <f t="shared" si="33"/>
        <v>1</v>
      </c>
      <c r="AT45" s="101">
        <f t="shared" si="33"/>
        <v>1</v>
      </c>
      <c r="AU45" s="101">
        <f t="shared" si="33"/>
        <v>1</v>
      </c>
      <c r="AV45" s="101">
        <f t="shared" si="33"/>
        <v>1</v>
      </c>
      <c r="AW45" s="101">
        <f t="shared" si="33"/>
        <v>1</v>
      </c>
      <c r="AX45" s="101">
        <f t="shared" si="33"/>
        <v>1</v>
      </c>
      <c r="AY45" s="101">
        <f t="shared" si="33"/>
        <v>1</v>
      </c>
      <c r="AZ45" s="101">
        <f t="shared" si="33"/>
        <v>1</v>
      </c>
      <c r="BA45" s="101">
        <f t="shared" si="33"/>
        <v>1</v>
      </c>
      <c r="BB45" s="101">
        <f t="shared" si="33"/>
        <v>1</v>
      </c>
      <c r="BC45" s="101">
        <f t="shared" si="33"/>
        <v>1</v>
      </c>
      <c r="BD45" s="101">
        <f t="shared" si="33"/>
        <v>1</v>
      </c>
      <c r="BE45" s="101">
        <f t="shared" si="33"/>
        <v>1</v>
      </c>
      <c r="BF45" s="101">
        <f t="shared" si="33"/>
        <v>1</v>
      </c>
      <c r="BG45" s="101">
        <f t="shared" si="33"/>
        <v>1</v>
      </c>
      <c r="BH45" s="101">
        <f t="shared" si="33"/>
        <v>1</v>
      </c>
      <c r="BI45" s="101">
        <f t="shared" si="33"/>
        <v>1</v>
      </c>
      <c r="BJ45" s="101">
        <f t="shared" si="33"/>
        <v>1</v>
      </c>
      <c r="BK45" s="101">
        <f t="shared" si="33"/>
        <v>1</v>
      </c>
      <c r="BL45" s="101">
        <f t="shared" si="33"/>
        <v>1</v>
      </c>
      <c r="BM45" s="101">
        <f t="shared" si="33"/>
        <v>1</v>
      </c>
      <c r="BN45" s="101">
        <f t="shared" si="33"/>
        <v>1</v>
      </c>
      <c r="BO45" s="101">
        <f t="shared" si="33"/>
        <v>1</v>
      </c>
    </row>
    <row r="46" spans="1:67" s="2" customFormat="1" ht="18.75" customHeight="1" x14ac:dyDescent="0.25">
      <c r="A46" s="88"/>
      <c r="B46" s="77" t="s">
        <v>754</v>
      </c>
      <c r="C46" s="77" t="s">
        <v>755</v>
      </c>
      <c r="D46" s="77">
        <v>1</v>
      </c>
      <c r="E46" s="224">
        <f>VLOOKUP(B46,'Cuadro Control'!C46:J1976,8,FALSE)</f>
        <v>90662604.648000002</v>
      </c>
      <c r="F46" s="106">
        <v>0.1</v>
      </c>
      <c r="G46" s="107">
        <v>46244</v>
      </c>
      <c r="H46" s="107">
        <v>46246</v>
      </c>
      <c r="I46" s="106">
        <f t="shared" ref="I46:R53" si="34">IF($G46=0,0,IF(I$6&lt;$G46,0,IF(I$6&gt;$H46,1,(I$6-$G46+1)/($H46-$G46+1))))</f>
        <v>0</v>
      </c>
      <c r="J46" s="106">
        <f t="shared" si="34"/>
        <v>0</v>
      </c>
      <c r="K46" s="106">
        <f t="shared" si="34"/>
        <v>0</v>
      </c>
      <c r="L46" s="106">
        <f t="shared" si="34"/>
        <v>0</v>
      </c>
      <c r="M46" s="106">
        <f t="shared" si="34"/>
        <v>0</v>
      </c>
      <c r="N46" s="106">
        <f t="shared" si="34"/>
        <v>1</v>
      </c>
      <c r="O46" s="106">
        <f t="shared" si="34"/>
        <v>1</v>
      </c>
      <c r="P46" s="106">
        <f t="shared" si="34"/>
        <v>1</v>
      </c>
      <c r="Q46" s="106">
        <f t="shared" si="34"/>
        <v>1</v>
      </c>
      <c r="R46" s="106">
        <f t="shared" si="34"/>
        <v>1</v>
      </c>
      <c r="S46" s="106">
        <f t="shared" ref="S46:AB53" si="35">IF($G46=0,0,IF(S$6&lt;$G46,0,IF(S$6&gt;$H46,1,(S$6-$G46+1)/($H46-$G46+1))))</f>
        <v>1</v>
      </c>
      <c r="T46" s="106">
        <f t="shared" si="35"/>
        <v>1</v>
      </c>
      <c r="U46" s="106">
        <f t="shared" si="35"/>
        <v>1</v>
      </c>
      <c r="V46" s="106">
        <f t="shared" si="35"/>
        <v>1</v>
      </c>
      <c r="W46" s="106">
        <f t="shared" si="35"/>
        <v>1</v>
      </c>
      <c r="X46" s="106">
        <f t="shared" si="35"/>
        <v>1</v>
      </c>
      <c r="Y46" s="106">
        <f t="shared" si="35"/>
        <v>1</v>
      </c>
      <c r="Z46" s="106">
        <f t="shared" si="35"/>
        <v>1</v>
      </c>
      <c r="AA46" s="106">
        <f t="shared" si="35"/>
        <v>1</v>
      </c>
      <c r="AB46" s="106">
        <f t="shared" si="35"/>
        <v>1</v>
      </c>
      <c r="AC46" s="106">
        <f t="shared" ref="AC46:AO53" si="36">IF($G46=0,0,IF(AC$6&lt;$G46,0,IF(AC$6&gt;$H46,1,(AC$6-$G46+1)/($H46-$G46+1))))</f>
        <v>1</v>
      </c>
      <c r="AD46" s="106">
        <f t="shared" si="36"/>
        <v>1</v>
      </c>
      <c r="AE46" s="106">
        <f t="shared" si="36"/>
        <v>1</v>
      </c>
      <c r="AF46" s="106">
        <f t="shared" si="36"/>
        <v>1</v>
      </c>
      <c r="AG46" s="106">
        <f t="shared" si="36"/>
        <v>1</v>
      </c>
      <c r="AH46" s="106">
        <f t="shared" si="36"/>
        <v>1</v>
      </c>
      <c r="AI46" s="106">
        <f t="shared" si="36"/>
        <v>1</v>
      </c>
      <c r="AJ46" s="106">
        <f t="shared" si="36"/>
        <v>1</v>
      </c>
      <c r="AK46" s="106">
        <f t="shared" si="36"/>
        <v>1</v>
      </c>
      <c r="AL46" s="106">
        <f t="shared" si="36"/>
        <v>1</v>
      </c>
      <c r="AM46" s="106">
        <f t="shared" si="36"/>
        <v>1</v>
      </c>
      <c r="AN46" s="106">
        <f t="shared" si="36"/>
        <v>1</v>
      </c>
      <c r="AO46" s="106">
        <f t="shared" si="36"/>
        <v>1</v>
      </c>
      <c r="AP46" s="106">
        <f t="shared" ref="AP46:BO52" si="37">IF($G46=0,0,IF(AP$6&lt;$G46,0,IF(AP$6&gt;$H46,1,(AP$6-$G46+1)/($H46-$G46+1))))</f>
        <v>1</v>
      </c>
      <c r="AQ46" s="106">
        <f t="shared" si="37"/>
        <v>1</v>
      </c>
      <c r="AR46" s="106">
        <f t="shared" si="37"/>
        <v>1</v>
      </c>
      <c r="AS46" s="106">
        <f t="shared" si="37"/>
        <v>1</v>
      </c>
      <c r="AT46" s="106">
        <f t="shared" si="37"/>
        <v>1</v>
      </c>
      <c r="AU46" s="106">
        <f t="shared" si="37"/>
        <v>1</v>
      </c>
      <c r="AV46" s="106">
        <f t="shared" si="37"/>
        <v>1</v>
      </c>
      <c r="AW46" s="106">
        <f t="shared" si="37"/>
        <v>1</v>
      </c>
      <c r="AX46" s="106">
        <f t="shared" si="37"/>
        <v>1</v>
      </c>
      <c r="AY46" s="106">
        <f t="shared" si="37"/>
        <v>1</v>
      </c>
      <c r="AZ46" s="106">
        <f t="shared" si="37"/>
        <v>1</v>
      </c>
      <c r="BA46" s="106">
        <f t="shared" si="37"/>
        <v>1</v>
      </c>
      <c r="BB46" s="106">
        <f t="shared" si="37"/>
        <v>1</v>
      </c>
      <c r="BC46" s="106">
        <f t="shared" si="37"/>
        <v>1</v>
      </c>
      <c r="BD46" s="106">
        <f t="shared" si="37"/>
        <v>1</v>
      </c>
      <c r="BE46" s="106">
        <f t="shared" si="37"/>
        <v>1</v>
      </c>
      <c r="BF46" s="106">
        <f t="shared" si="37"/>
        <v>1</v>
      </c>
      <c r="BG46" s="106">
        <f t="shared" si="37"/>
        <v>1</v>
      </c>
      <c r="BH46" s="106">
        <f t="shared" si="37"/>
        <v>1</v>
      </c>
      <c r="BI46" s="106">
        <f t="shared" si="37"/>
        <v>1</v>
      </c>
      <c r="BJ46" s="106">
        <f t="shared" si="37"/>
        <v>1</v>
      </c>
      <c r="BK46" s="106">
        <f t="shared" si="37"/>
        <v>1</v>
      </c>
      <c r="BL46" s="106">
        <f t="shared" si="37"/>
        <v>1</v>
      </c>
      <c r="BM46" s="106">
        <f t="shared" si="37"/>
        <v>1</v>
      </c>
      <c r="BN46" s="106">
        <f t="shared" si="37"/>
        <v>1</v>
      </c>
      <c r="BO46" s="106">
        <f t="shared" si="37"/>
        <v>1</v>
      </c>
    </row>
    <row r="47" spans="1:67" s="2" customFormat="1" ht="18.75" customHeight="1" x14ac:dyDescent="0.25">
      <c r="A47" s="88"/>
      <c r="B47" s="77" t="s">
        <v>756</v>
      </c>
      <c r="C47" s="77" t="s">
        <v>757</v>
      </c>
      <c r="D47" s="77">
        <v>4</v>
      </c>
      <c r="E47" s="224">
        <f>VLOOKUP(B47,'Cuadro Control'!C47:J1977,8,FALSE)</f>
        <v>230777539.104</v>
      </c>
      <c r="F47" s="106">
        <v>0.25</v>
      </c>
      <c r="G47" s="107">
        <v>46246</v>
      </c>
      <c r="H47" s="107">
        <v>46252</v>
      </c>
      <c r="I47" s="106">
        <f t="shared" si="34"/>
        <v>0</v>
      </c>
      <c r="J47" s="106">
        <f t="shared" si="34"/>
        <v>0</v>
      </c>
      <c r="K47" s="106">
        <f t="shared" si="34"/>
        <v>0</v>
      </c>
      <c r="L47" s="106">
        <f t="shared" si="34"/>
        <v>0</v>
      </c>
      <c r="M47" s="106">
        <f t="shared" si="34"/>
        <v>0</v>
      </c>
      <c r="N47" s="106">
        <f t="shared" si="34"/>
        <v>0.42857142857142855</v>
      </c>
      <c r="O47" s="106">
        <f t="shared" si="34"/>
        <v>1</v>
      </c>
      <c r="P47" s="106">
        <f t="shared" si="34"/>
        <v>1</v>
      </c>
      <c r="Q47" s="106">
        <f t="shared" si="34"/>
        <v>1</v>
      </c>
      <c r="R47" s="106">
        <f t="shared" si="34"/>
        <v>1</v>
      </c>
      <c r="S47" s="106">
        <f t="shared" si="35"/>
        <v>1</v>
      </c>
      <c r="T47" s="106">
        <f t="shared" si="35"/>
        <v>1</v>
      </c>
      <c r="U47" s="106">
        <f t="shared" si="35"/>
        <v>1</v>
      </c>
      <c r="V47" s="106">
        <f t="shared" si="35"/>
        <v>1</v>
      </c>
      <c r="W47" s="106">
        <f t="shared" si="35"/>
        <v>1</v>
      </c>
      <c r="X47" s="106">
        <f t="shared" si="35"/>
        <v>1</v>
      </c>
      <c r="Y47" s="106">
        <f t="shared" si="35"/>
        <v>1</v>
      </c>
      <c r="Z47" s="106">
        <f t="shared" si="35"/>
        <v>1</v>
      </c>
      <c r="AA47" s="106">
        <f t="shared" si="35"/>
        <v>1</v>
      </c>
      <c r="AB47" s="106">
        <f t="shared" si="35"/>
        <v>1</v>
      </c>
      <c r="AC47" s="106">
        <f t="shared" si="36"/>
        <v>1</v>
      </c>
      <c r="AD47" s="106">
        <f t="shared" si="36"/>
        <v>1</v>
      </c>
      <c r="AE47" s="106">
        <f t="shared" si="36"/>
        <v>1</v>
      </c>
      <c r="AF47" s="106">
        <f t="shared" si="36"/>
        <v>1</v>
      </c>
      <c r="AG47" s="106">
        <f t="shared" si="36"/>
        <v>1</v>
      </c>
      <c r="AH47" s="106">
        <f t="shared" si="36"/>
        <v>1</v>
      </c>
      <c r="AI47" s="106">
        <f t="shared" si="36"/>
        <v>1</v>
      </c>
      <c r="AJ47" s="106">
        <f t="shared" si="36"/>
        <v>1</v>
      </c>
      <c r="AK47" s="106">
        <f t="shared" si="36"/>
        <v>1</v>
      </c>
      <c r="AL47" s="106">
        <f t="shared" si="36"/>
        <v>1</v>
      </c>
      <c r="AM47" s="106">
        <f t="shared" si="36"/>
        <v>1</v>
      </c>
      <c r="AN47" s="106">
        <f t="shared" si="36"/>
        <v>1</v>
      </c>
      <c r="AO47" s="106">
        <f t="shared" si="36"/>
        <v>1</v>
      </c>
      <c r="AP47" s="106">
        <f t="shared" si="37"/>
        <v>1</v>
      </c>
      <c r="AQ47" s="106">
        <f t="shared" si="37"/>
        <v>1</v>
      </c>
      <c r="AR47" s="106">
        <f t="shared" si="37"/>
        <v>1</v>
      </c>
      <c r="AS47" s="106">
        <f t="shared" si="37"/>
        <v>1</v>
      </c>
      <c r="AT47" s="106">
        <f t="shared" si="37"/>
        <v>1</v>
      </c>
      <c r="AU47" s="106">
        <f t="shared" si="37"/>
        <v>1</v>
      </c>
      <c r="AV47" s="106">
        <f t="shared" si="37"/>
        <v>1</v>
      </c>
      <c r="AW47" s="106">
        <f t="shared" si="37"/>
        <v>1</v>
      </c>
      <c r="AX47" s="106">
        <f t="shared" si="37"/>
        <v>1</v>
      </c>
      <c r="AY47" s="106">
        <f t="shared" si="37"/>
        <v>1</v>
      </c>
      <c r="AZ47" s="106">
        <f t="shared" si="37"/>
        <v>1</v>
      </c>
      <c r="BA47" s="106">
        <f t="shared" si="37"/>
        <v>1</v>
      </c>
      <c r="BB47" s="106">
        <f t="shared" si="37"/>
        <v>1</v>
      </c>
      <c r="BC47" s="106">
        <f t="shared" si="37"/>
        <v>1</v>
      </c>
      <c r="BD47" s="106">
        <f t="shared" si="37"/>
        <v>1</v>
      </c>
      <c r="BE47" s="106">
        <f t="shared" si="37"/>
        <v>1</v>
      </c>
      <c r="BF47" s="106">
        <f t="shared" si="37"/>
        <v>1</v>
      </c>
      <c r="BG47" s="106">
        <f t="shared" si="37"/>
        <v>1</v>
      </c>
      <c r="BH47" s="106">
        <f t="shared" si="37"/>
        <v>1</v>
      </c>
      <c r="BI47" s="106">
        <f t="shared" si="37"/>
        <v>1</v>
      </c>
      <c r="BJ47" s="106">
        <f t="shared" si="37"/>
        <v>1</v>
      </c>
      <c r="BK47" s="106">
        <f t="shared" si="37"/>
        <v>1</v>
      </c>
      <c r="BL47" s="106">
        <f t="shared" si="37"/>
        <v>1</v>
      </c>
      <c r="BM47" s="106">
        <f t="shared" si="37"/>
        <v>1</v>
      </c>
      <c r="BN47" s="106">
        <f t="shared" si="37"/>
        <v>1</v>
      </c>
      <c r="BO47" s="106">
        <f t="shared" si="37"/>
        <v>1</v>
      </c>
    </row>
    <row r="48" spans="1:67" s="2" customFormat="1" ht="18.75" customHeight="1" x14ac:dyDescent="0.25">
      <c r="A48" s="88"/>
      <c r="B48" s="77" t="s">
        <v>758</v>
      </c>
      <c r="C48" s="77" t="s">
        <v>759</v>
      </c>
      <c r="D48" s="77">
        <v>2</v>
      </c>
      <c r="E48" s="224">
        <f>VLOOKUP(B48,'Cuadro Control'!C48:J1978,8,FALSE)</f>
        <v>82420549.679999992</v>
      </c>
      <c r="F48" s="106">
        <v>0.09</v>
      </c>
      <c r="G48" s="107">
        <v>46273</v>
      </c>
      <c r="H48" s="107">
        <v>46276</v>
      </c>
      <c r="I48" s="106">
        <f t="shared" si="34"/>
        <v>0</v>
      </c>
      <c r="J48" s="106">
        <f t="shared" si="34"/>
        <v>0</v>
      </c>
      <c r="K48" s="106">
        <f t="shared" si="34"/>
        <v>0</v>
      </c>
      <c r="L48" s="106">
        <f t="shared" si="34"/>
        <v>0</v>
      </c>
      <c r="M48" s="106">
        <f t="shared" si="34"/>
        <v>0</v>
      </c>
      <c r="N48" s="106">
        <f t="shared" si="34"/>
        <v>0</v>
      </c>
      <c r="O48" s="106">
        <f t="shared" si="34"/>
        <v>0</v>
      </c>
      <c r="P48" s="106">
        <f t="shared" si="34"/>
        <v>0</v>
      </c>
      <c r="Q48" s="106">
        <f t="shared" si="34"/>
        <v>0</v>
      </c>
      <c r="R48" s="106">
        <f t="shared" si="34"/>
        <v>1</v>
      </c>
      <c r="S48" s="106">
        <f t="shared" si="35"/>
        <v>1</v>
      </c>
      <c r="T48" s="106">
        <f t="shared" si="35"/>
        <v>1</v>
      </c>
      <c r="U48" s="106">
        <f t="shared" si="35"/>
        <v>1</v>
      </c>
      <c r="V48" s="106">
        <f t="shared" si="35"/>
        <v>1</v>
      </c>
      <c r="W48" s="106">
        <f t="shared" si="35"/>
        <v>1</v>
      </c>
      <c r="X48" s="106">
        <f t="shared" si="35"/>
        <v>1</v>
      </c>
      <c r="Y48" s="106">
        <f t="shared" si="35"/>
        <v>1</v>
      </c>
      <c r="Z48" s="106">
        <f t="shared" si="35"/>
        <v>1</v>
      </c>
      <c r="AA48" s="106">
        <f t="shared" si="35"/>
        <v>1</v>
      </c>
      <c r="AB48" s="106">
        <f t="shared" si="35"/>
        <v>1</v>
      </c>
      <c r="AC48" s="106">
        <f t="shared" si="36"/>
        <v>1</v>
      </c>
      <c r="AD48" s="106">
        <f t="shared" si="36"/>
        <v>1</v>
      </c>
      <c r="AE48" s="106">
        <f t="shared" si="36"/>
        <v>1</v>
      </c>
      <c r="AF48" s="106">
        <f t="shared" si="36"/>
        <v>1</v>
      </c>
      <c r="AG48" s="106">
        <f t="shared" si="36"/>
        <v>1</v>
      </c>
      <c r="AH48" s="106">
        <f t="shared" si="36"/>
        <v>1</v>
      </c>
      <c r="AI48" s="106">
        <f t="shared" si="36"/>
        <v>1</v>
      </c>
      <c r="AJ48" s="106">
        <f t="shared" si="36"/>
        <v>1</v>
      </c>
      <c r="AK48" s="106">
        <f t="shared" si="36"/>
        <v>1</v>
      </c>
      <c r="AL48" s="106">
        <f t="shared" si="36"/>
        <v>1</v>
      </c>
      <c r="AM48" s="106">
        <f t="shared" si="36"/>
        <v>1</v>
      </c>
      <c r="AN48" s="106">
        <f t="shared" si="36"/>
        <v>1</v>
      </c>
      <c r="AO48" s="106">
        <f t="shared" si="36"/>
        <v>1</v>
      </c>
      <c r="AP48" s="106">
        <f t="shared" si="37"/>
        <v>1</v>
      </c>
      <c r="AQ48" s="106">
        <f t="shared" si="37"/>
        <v>1</v>
      </c>
      <c r="AR48" s="106">
        <f t="shared" si="37"/>
        <v>1</v>
      </c>
      <c r="AS48" s="106">
        <f t="shared" si="37"/>
        <v>1</v>
      </c>
      <c r="AT48" s="106">
        <f t="shared" si="37"/>
        <v>1</v>
      </c>
      <c r="AU48" s="106">
        <f t="shared" si="37"/>
        <v>1</v>
      </c>
      <c r="AV48" s="106">
        <f t="shared" si="37"/>
        <v>1</v>
      </c>
      <c r="AW48" s="106">
        <f t="shared" si="37"/>
        <v>1</v>
      </c>
      <c r="AX48" s="106">
        <f t="shared" si="37"/>
        <v>1</v>
      </c>
      <c r="AY48" s="106">
        <f t="shared" si="37"/>
        <v>1</v>
      </c>
      <c r="AZ48" s="106">
        <f t="shared" si="37"/>
        <v>1</v>
      </c>
      <c r="BA48" s="106">
        <f t="shared" si="37"/>
        <v>1</v>
      </c>
      <c r="BB48" s="106">
        <f t="shared" si="37"/>
        <v>1</v>
      </c>
      <c r="BC48" s="106">
        <f t="shared" si="37"/>
        <v>1</v>
      </c>
      <c r="BD48" s="106">
        <f t="shared" si="37"/>
        <v>1</v>
      </c>
      <c r="BE48" s="106">
        <f t="shared" si="37"/>
        <v>1</v>
      </c>
      <c r="BF48" s="106">
        <f t="shared" si="37"/>
        <v>1</v>
      </c>
      <c r="BG48" s="106">
        <f t="shared" si="37"/>
        <v>1</v>
      </c>
      <c r="BH48" s="106">
        <f t="shared" si="37"/>
        <v>1</v>
      </c>
      <c r="BI48" s="106">
        <f t="shared" si="37"/>
        <v>1</v>
      </c>
      <c r="BJ48" s="106">
        <f t="shared" si="37"/>
        <v>1</v>
      </c>
      <c r="BK48" s="106">
        <f t="shared" si="37"/>
        <v>1</v>
      </c>
      <c r="BL48" s="106">
        <f t="shared" si="37"/>
        <v>1</v>
      </c>
      <c r="BM48" s="106">
        <f t="shared" si="37"/>
        <v>1</v>
      </c>
      <c r="BN48" s="106">
        <f t="shared" si="37"/>
        <v>1</v>
      </c>
      <c r="BO48" s="106">
        <f t="shared" si="37"/>
        <v>1</v>
      </c>
    </row>
    <row r="49" spans="1:67" s="2" customFormat="1" ht="18.75" customHeight="1" x14ac:dyDescent="0.25">
      <c r="A49" s="88"/>
      <c r="B49" s="77" t="s">
        <v>760</v>
      </c>
      <c r="C49" s="77" t="s">
        <v>761</v>
      </c>
      <c r="D49" s="77">
        <v>4</v>
      </c>
      <c r="E49" s="224">
        <f>VLOOKUP(B49,'Cuadro Control'!C49:J1979,8,FALSE)</f>
        <v>230777539.104</v>
      </c>
      <c r="F49" s="106">
        <v>0.25</v>
      </c>
      <c r="G49" s="107">
        <v>46300</v>
      </c>
      <c r="H49" s="107">
        <v>46304</v>
      </c>
      <c r="I49" s="106">
        <f t="shared" si="34"/>
        <v>0</v>
      </c>
      <c r="J49" s="106">
        <f t="shared" si="34"/>
        <v>0</v>
      </c>
      <c r="K49" s="106">
        <f t="shared" si="34"/>
        <v>0</v>
      </c>
      <c r="L49" s="106">
        <f t="shared" si="34"/>
        <v>0</v>
      </c>
      <c r="M49" s="106">
        <f t="shared" si="34"/>
        <v>0</v>
      </c>
      <c r="N49" s="106">
        <f t="shared" si="34"/>
        <v>0</v>
      </c>
      <c r="O49" s="106">
        <f t="shared" si="34"/>
        <v>0</v>
      </c>
      <c r="P49" s="106">
        <f t="shared" si="34"/>
        <v>0</v>
      </c>
      <c r="Q49" s="106">
        <f t="shared" si="34"/>
        <v>0</v>
      </c>
      <c r="R49" s="106">
        <f t="shared" si="34"/>
        <v>0</v>
      </c>
      <c r="S49" s="106">
        <f t="shared" si="35"/>
        <v>0</v>
      </c>
      <c r="T49" s="106">
        <f t="shared" si="35"/>
        <v>0</v>
      </c>
      <c r="U49" s="106">
        <f t="shared" si="35"/>
        <v>0</v>
      </c>
      <c r="V49" s="106">
        <f t="shared" si="35"/>
        <v>1</v>
      </c>
      <c r="W49" s="106">
        <f t="shared" si="35"/>
        <v>1</v>
      </c>
      <c r="X49" s="106">
        <f t="shared" si="35"/>
        <v>1</v>
      </c>
      <c r="Y49" s="106">
        <f t="shared" si="35"/>
        <v>1</v>
      </c>
      <c r="Z49" s="106">
        <f t="shared" si="35"/>
        <v>1</v>
      </c>
      <c r="AA49" s="106">
        <f t="shared" si="35"/>
        <v>1</v>
      </c>
      <c r="AB49" s="106">
        <f t="shared" si="35"/>
        <v>1</v>
      </c>
      <c r="AC49" s="106">
        <f t="shared" si="36"/>
        <v>1</v>
      </c>
      <c r="AD49" s="106">
        <f t="shared" si="36"/>
        <v>1</v>
      </c>
      <c r="AE49" s="106">
        <f t="shared" si="36"/>
        <v>1</v>
      </c>
      <c r="AF49" s="106">
        <f t="shared" si="36"/>
        <v>1</v>
      </c>
      <c r="AG49" s="106">
        <f t="shared" si="36"/>
        <v>1</v>
      </c>
      <c r="AH49" s="106">
        <f t="shared" si="36"/>
        <v>1</v>
      </c>
      <c r="AI49" s="106">
        <f t="shared" si="36"/>
        <v>1</v>
      </c>
      <c r="AJ49" s="106">
        <f t="shared" si="36"/>
        <v>1</v>
      </c>
      <c r="AK49" s="106">
        <f t="shared" si="36"/>
        <v>1</v>
      </c>
      <c r="AL49" s="106">
        <f t="shared" si="36"/>
        <v>1</v>
      </c>
      <c r="AM49" s="106">
        <f t="shared" si="36"/>
        <v>1</v>
      </c>
      <c r="AN49" s="106">
        <f t="shared" si="36"/>
        <v>1</v>
      </c>
      <c r="AO49" s="106">
        <f t="shared" si="36"/>
        <v>1</v>
      </c>
      <c r="AP49" s="106">
        <f t="shared" si="37"/>
        <v>1</v>
      </c>
      <c r="AQ49" s="106">
        <f t="shared" si="37"/>
        <v>1</v>
      </c>
      <c r="AR49" s="106">
        <f t="shared" si="37"/>
        <v>1</v>
      </c>
      <c r="AS49" s="106">
        <f t="shared" si="37"/>
        <v>1</v>
      </c>
      <c r="AT49" s="106">
        <f t="shared" si="37"/>
        <v>1</v>
      </c>
      <c r="AU49" s="106">
        <f t="shared" si="37"/>
        <v>1</v>
      </c>
      <c r="AV49" s="106">
        <f t="shared" si="37"/>
        <v>1</v>
      </c>
      <c r="AW49" s="106">
        <f t="shared" si="37"/>
        <v>1</v>
      </c>
      <c r="AX49" s="106">
        <f t="shared" si="37"/>
        <v>1</v>
      </c>
      <c r="AY49" s="106">
        <f t="shared" si="37"/>
        <v>1</v>
      </c>
      <c r="AZ49" s="106">
        <f t="shared" si="37"/>
        <v>1</v>
      </c>
      <c r="BA49" s="106">
        <f t="shared" si="37"/>
        <v>1</v>
      </c>
      <c r="BB49" s="106">
        <f t="shared" si="37"/>
        <v>1</v>
      </c>
      <c r="BC49" s="106">
        <f t="shared" si="37"/>
        <v>1</v>
      </c>
      <c r="BD49" s="106">
        <f t="shared" si="37"/>
        <v>1</v>
      </c>
      <c r="BE49" s="106">
        <f t="shared" si="37"/>
        <v>1</v>
      </c>
      <c r="BF49" s="106">
        <f t="shared" si="37"/>
        <v>1</v>
      </c>
      <c r="BG49" s="106">
        <f t="shared" si="37"/>
        <v>1</v>
      </c>
      <c r="BH49" s="106">
        <f t="shared" si="37"/>
        <v>1</v>
      </c>
      <c r="BI49" s="106">
        <f t="shared" si="37"/>
        <v>1</v>
      </c>
      <c r="BJ49" s="106">
        <f t="shared" si="37"/>
        <v>1</v>
      </c>
      <c r="BK49" s="106">
        <f t="shared" si="37"/>
        <v>1</v>
      </c>
      <c r="BL49" s="106">
        <f t="shared" si="37"/>
        <v>1</v>
      </c>
      <c r="BM49" s="106">
        <f t="shared" si="37"/>
        <v>1</v>
      </c>
      <c r="BN49" s="106">
        <f t="shared" si="37"/>
        <v>1</v>
      </c>
      <c r="BO49" s="106">
        <f t="shared" si="37"/>
        <v>1</v>
      </c>
    </row>
    <row r="50" spans="1:67" s="2" customFormat="1" ht="18.75" customHeight="1" x14ac:dyDescent="0.25">
      <c r="A50" s="88"/>
      <c r="B50" s="77" t="s">
        <v>762</v>
      </c>
      <c r="C50" s="77" t="s">
        <v>763</v>
      </c>
      <c r="D50" s="77">
        <v>1</v>
      </c>
      <c r="E50" s="224">
        <f>VLOOKUP(B50,'Cuadro Control'!C50:J1980,8,FALSE)</f>
        <v>49452329.807999998</v>
      </c>
      <c r="F50" s="106">
        <v>0.05</v>
      </c>
      <c r="G50" s="107">
        <v>46304</v>
      </c>
      <c r="H50" s="107">
        <v>46305</v>
      </c>
      <c r="I50" s="106">
        <f t="shared" si="34"/>
        <v>0</v>
      </c>
      <c r="J50" s="106">
        <f t="shared" si="34"/>
        <v>0</v>
      </c>
      <c r="K50" s="106">
        <f t="shared" si="34"/>
        <v>0</v>
      </c>
      <c r="L50" s="106">
        <f t="shared" si="34"/>
        <v>0</v>
      </c>
      <c r="M50" s="106">
        <f t="shared" si="34"/>
        <v>0</v>
      </c>
      <c r="N50" s="106">
        <f t="shared" si="34"/>
        <v>0</v>
      </c>
      <c r="O50" s="106">
        <f t="shared" si="34"/>
        <v>0</v>
      </c>
      <c r="P50" s="106">
        <f t="shared" si="34"/>
        <v>0</v>
      </c>
      <c r="Q50" s="106">
        <f t="shared" si="34"/>
        <v>0</v>
      </c>
      <c r="R50" s="106">
        <f t="shared" si="34"/>
        <v>0</v>
      </c>
      <c r="S50" s="106">
        <f t="shared" si="35"/>
        <v>0</v>
      </c>
      <c r="T50" s="106">
        <f t="shared" si="35"/>
        <v>0</v>
      </c>
      <c r="U50" s="106">
        <f t="shared" si="35"/>
        <v>0</v>
      </c>
      <c r="V50" s="106">
        <f t="shared" si="35"/>
        <v>0.5</v>
      </c>
      <c r="W50" s="106">
        <f t="shared" si="35"/>
        <v>1</v>
      </c>
      <c r="X50" s="106">
        <f t="shared" si="35"/>
        <v>1</v>
      </c>
      <c r="Y50" s="106">
        <f t="shared" si="35"/>
        <v>1</v>
      </c>
      <c r="Z50" s="106">
        <f t="shared" si="35"/>
        <v>1</v>
      </c>
      <c r="AA50" s="106">
        <f t="shared" si="35"/>
        <v>1</v>
      </c>
      <c r="AB50" s="106">
        <f t="shared" si="35"/>
        <v>1</v>
      </c>
      <c r="AC50" s="106">
        <f t="shared" si="36"/>
        <v>1</v>
      </c>
      <c r="AD50" s="106">
        <f t="shared" si="36"/>
        <v>1</v>
      </c>
      <c r="AE50" s="106">
        <f t="shared" si="36"/>
        <v>1</v>
      </c>
      <c r="AF50" s="106">
        <f t="shared" si="36"/>
        <v>1</v>
      </c>
      <c r="AG50" s="106">
        <f t="shared" si="36"/>
        <v>1</v>
      </c>
      <c r="AH50" s="106">
        <f t="shared" si="36"/>
        <v>1</v>
      </c>
      <c r="AI50" s="106">
        <f t="shared" si="36"/>
        <v>1</v>
      </c>
      <c r="AJ50" s="106">
        <f t="shared" si="36"/>
        <v>1</v>
      </c>
      <c r="AK50" s="106">
        <f t="shared" si="36"/>
        <v>1</v>
      </c>
      <c r="AL50" s="106">
        <f t="shared" si="36"/>
        <v>1</v>
      </c>
      <c r="AM50" s="106">
        <f t="shared" si="36"/>
        <v>1</v>
      </c>
      <c r="AN50" s="106">
        <f t="shared" si="36"/>
        <v>1</v>
      </c>
      <c r="AO50" s="106">
        <f t="shared" si="36"/>
        <v>1</v>
      </c>
      <c r="AP50" s="106">
        <f t="shared" si="37"/>
        <v>1</v>
      </c>
      <c r="AQ50" s="106">
        <f t="shared" si="37"/>
        <v>1</v>
      </c>
      <c r="AR50" s="106">
        <f t="shared" si="37"/>
        <v>1</v>
      </c>
      <c r="AS50" s="106">
        <f t="shared" si="37"/>
        <v>1</v>
      </c>
      <c r="AT50" s="106">
        <f t="shared" si="37"/>
        <v>1</v>
      </c>
      <c r="AU50" s="106">
        <f t="shared" si="37"/>
        <v>1</v>
      </c>
      <c r="AV50" s="106">
        <f t="shared" si="37"/>
        <v>1</v>
      </c>
      <c r="AW50" s="106">
        <f t="shared" si="37"/>
        <v>1</v>
      </c>
      <c r="AX50" s="106">
        <f t="shared" si="37"/>
        <v>1</v>
      </c>
      <c r="AY50" s="106">
        <f t="shared" si="37"/>
        <v>1</v>
      </c>
      <c r="AZ50" s="106">
        <f t="shared" si="37"/>
        <v>1</v>
      </c>
      <c r="BA50" s="106">
        <f t="shared" si="37"/>
        <v>1</v>
      </c>
      <c r="BB50" s="106">
        <f t="shared" si="37"/>
        <v>1</v>
      </c>
      <c r="BC50" s="106">
        <f t="shared" si="37"/>
        <v>1</v>
      </c>
      <c r="BD50" s="106">
        <f t="shared" si="37"/>
        <v>1</v>
      </c>
      <c r="BE50" s="106">
        <f t="shared" si="37"/>
        <v>1</v>
      </c>
      <c r="BF50" s="106">
        <f t="shared" si="37"/>
        <v>1</v>
      </c>
      <c r="BG50" s="106">
        <f t="shared" si="37"/>
        <v>1</v>
      </c>
      <c r="BH50" s="106">
        <f t="shared" si="37"/>
        <v>1</v>
      </c>
      <c r="BI50" s="106">
        <f t="shared" si="37"/>
        <v>1</v>
      </c>
      <c r="BJ50" s="106">
        <f t="shared" si="37"/>
        <v>1</v>
      </c>
      <c r="BK50" s="106">
        <f t="shared" si="37"/>
        <v>1</v>
      </c>
      <c r="BL50" s="106">
        <f t="shared" si="37"/>
        <v>1</v>
      </c>
      <c r="BM50" s="106">
        <f t="shared" si="37"/>
        <v>1</v>
      </c>
      <c r="BN50" s="106">
        <f t="shared" si="37"/>
        <v>1</v>
      </c>
      <c r="BO50" s="106">
        <f t="shared" si="37"/>
        <v>1</v>
      </c>
    </row>
    <row r="51" spans="1:67" s="2" customFormat="1" ht="18.75" customHeight="1" x14ac:dyDescent="0.25">
      <c r="A51" s="88"/>
      <c r="B51" s="77" t="s">
        <v>764</v>
      </c>
      <c r="C51" s="77" t="s">
        <v>765</v>
      </c>
      <c r="D51" s="77">
        <v>1</v>
      </c>
      <c r="E51" s="224">
        <f>VLOOKUP(B51,'Cuadro Control'!C51:J1981,8,FALSE)</f>
        <v>140114934.456</v>
      </c>
      <c r="F51" s="106">
        <v>0.15</v>
      </c>
      <c r="G51" s="107">
        <v>46305</v>
      </c>
      <c r="H51" s="107">
        <v>46308</v>
      </c>
      <c r="I51" s="106">
        <f t="shared" si="34"/>
        <v>0</v>
      </c>
      <c r="J51" s="106">
        <f t="shared" si="34"/>
        <v>0</v>
      </c>
      <c r="K51" s="106">
        <f t="shared" si="34"/>
        <v>0</v>
      </c>
      <c r="L51" s="106">
        <f t="shared" si="34"/>
        <v>0</v>
      </c>
      <c r="M51" s="106">
        <f t="shared" si="34"/>
        <v>0</v>
      </c>
      <c r="N51" s="106">
        <f t="shared" si="34"/>
        <v>0</v>
      </c>
      <c r="O51" s="106">
        <f t="shared" si="34"/>
        <v>0</v>
      </c>
      <c r="P51" s="106">
        <f t="shared" si="34"/>
        <v>0</v>
      </c>
      <c r="Q51" s="106">
        <f t="shared" si="34"/>
        <v>0</v>
      </c>
      <c r="R51" s="106">
        <f t="shared" si="34"/>
        <v>0</v>
      </c>
      <c r="S51" s="106">
        <f t="shared" si="35"/>
        <v>0</v>
      </c>
      <c r="T51" s="106">
        <f t="shared" si="35"/>
        <v>0</v>
      </c>
      <c r="U51" s="106">
        <f t="shared" si="35"/>
        <v>0</v>
      </c>
      <c r="V51" s="106">
        <f t="shared" si="35"/>
        <v>0</v>
      </c>
      <c r="W51" s="106">
        <f t="shared" si="35"/>
        <v>1</v>
      </c>
      <c r="X51" s="106">
        <f t="shared" si="35"/>
        <v>1</v>
      </c>
      <c r="Y51" s="106">
        <f t="shared" si="35"/>
        <v>1</v>
      </c>
      <c r="Z51" s="106">
        <f t="shared" si="35"/>
        <v>1</v>
      </c>
      <c r="AA51" s="106">
        <f t="shared" si="35"/>
        <v>1</v>
      </c>
      <c r="AB51" s="106">
        <f t="shared" si="35"/>
        <v>1</v>
      </c>
      <c r="AC51" s="106">
        <f t="shared" si="36"/>
        <v>1</v>
      </c>
      <c r="AD51" s="106">
        <f t="shared" si="36"/>
        <v>1</v>
      </c>
      <c r="AE51" s="106">
        <f t="shared" si="36"/>
        <v>1</v>
      </c>
      <c r="AF51" s="106">
        <f t="shared" si="36"/>
        <v>1</v>
      </c>
      <c r="AG51" s="106">
        <f t="shared" si="36"/>
        <v>1</v>
      </c>
      <c r="AH51" s="106">
        <f t="shared" si="36"/>
        <v>1</v>
      </c>
      <c r="AI51" s="106">
        <f t="shared" si="36"/>
        <v>1</v>
      </c>
      <c r="AJ51" s="106">
        <f t="shared" si="36"/>
        <v>1</v>
      </c>
      <c r="AK51" s="106">
        <f t="shared" si="36"/>
        <v>1</v>
      </c>
      <c r="AL51" s="106">
        <f t="shared" si="36"/>
        <v>1</v>
      </c>
      <c r="AM51" s="106">
        <f t="shared" si="36"/>
        <v>1</v>
      </c>
      <c r="AN51" s="106">
        <f t="shared" si="36"/>
        <v>1</v>
      </c>
      <c r="AO51" s="106">
        <f t="shared" si="36"/>
        <v>1</v>
      </c>
      <c r="AP51" s="106">
        <f t="shared" si="37"/>
        <v>1</v>
      </c>
      <c r="AQ51" s="106">
        <f t="shared" si="37"/>
        <v>1</v>
      </c>
      <c r="AR51" s="106">
        <f t="shared" si="37"/>
        <v>1</v>
      </c>
      <c r="AS51" s="106">
        <f t="shared" si="37"/>
        <v>1</v>
      </c>
      <c r="AT51" s="106">
        <f t="shared" si="37"/>
        <v>1</v>
      </c>
      <c r="AU51" s="106">
        <f t="shared" si="37"/>
        <v>1</v>
      </c>
      <c r="AV51" s="106">
        <f t="shared" si="37"/>
        <v>1</v>
      </c>
      <c r="AW51" s="106">
        <f t="shared" si="37"/>
        <v>1</v>
      </c>
      <c r="AX51" s="106">
        <f t="shared" si="37"/>
        <v>1</v>
      </c>
      <c r="AY51" s="106">
        <f t="shared" si="37"/>
        <v>1</v>
      </c>
      <c r="AZ51" s="106">
        <f t="shared" si="37"/>
        <v>1</v>
      </c>
      <c r="BA51" s="106">
        <f t="shared" si="37"/>
        <v>1</v>
      </c>
      <c r="BB51" s="106">
        <f t="shared" si="37"/>
        <v>1</v>
      </c>
      <c r="BC51" s="106">
        <f t="shared" si="37"/>
        <v>1</v>
      </c>
      <c r="BD51" s="106">
        <f t="shared" si="37"/>
        <v>1</v>
      </c>
      <c r="BE51" s="106">
        <f t="shared" si="37"/>
        <v>1</v>
      </c>
      <c r="BF51" s="106">
        <f t="shared" si="37"/>
        <v>1</v>
      </c>
      <c r="BG51" s="106">
        <f t="shared" si="37"/>
        <v>1</v>
      </c>
      <c r="BH51" s="106">
        <f t="shared" si="37"/>
        <v>1</v>
      </c>
      <c r="BI51" s="106">
        <f t="shared" si="37"/>
        <v>1</v>
      </c>
      <c r="BJ51" s="106">
        <f t="shared" si="37"/>
        <v>1</v>
      </c>
      <c r="BK51" s="106">
        <f t="shared" si="37"/>
        <v>1</v>
      </c>
      <c r="BL51" s="106">
        <f t="shared" si="37"/>
        <v>1</v>
      </c>
      <c r="BM51" s="106">
        <f t="shared" si="37"/>
        <v>1</v>
      </c>
      <c r="BN51" s="106">
        <f t="shared" si="37"/>
        <v>1</v>
      </c>
      <c r="BO51" s="106">
        <f t="shared" si="37"/>
        <v>1</v>
      </c>
    </row>
    <row r="52" spans="1:67" s="2" customFormat="1" ht="18.75" customHeight="1" x14ac:dyDescent="0.25">
      <c r="A52" s="88"/>
      <c r="B52" s="77" t="s">
        <v>766</v>
      </c>
      <c r="C52" s="77" t="s">
        <v>2038</v>
      </c>
      <c r="D52" s="77">
        <v>3</v>
      </c>
      <c r="E52" s="224">
        <f>VLOOKUP(B52,'Cuadro Control'!C52:J1982,8,FALSE)</f>
        <v>52335715.768702812</v>
      </c>
      <c r="F52" s="106">
        <v>0.06</v>
      </c>
      <c r="G52" s="107">
        <v>46308</v>
      </c>
      <c r="H52" s="107">
        <v>46310</v>
      </c>
      <c r="I52" s="106">
        <f t="shared" si="34"/>
        <v>0</v>
      </c>
      <c r="J52" s="106">
        <f t="shared" si="34"/>
        <v>0</v>
      </c>
      <c r="K52" s="106">
        <f t="shared" si="34"/>
        <v>0</v>
      </c>
      <c r="L52" s="106">
        <f t="shared" si="34"/>
        <v>0</v>
      </c>
      <c r="M52" s="106">
        <f t="shared" si="34"/>
        <v>0</v>
      </c>
      <c r="N52" s="106">
        <f t="shared" si="34"/>
        <v>0</v>
      </c>
      <c r="O52" s="106">
        <f t="shared" si="34"/>
        <v>0</v>
      </c>
      <c r="P52" s="106">
        <f t="shared" si="34"/>
        <v>0</v>
      </c>
      <c r="Q52" s="106">
        <f t="shared" si="34"/>
        <v>0</v>
      </c>
      <c r="R52" s="106">
        <f t="shared" si="34"/>
        <v>0</v>
      </c>
      <c r="S52" s="106">
        <f t="shared" si="35"/>
        <v>0</v>
      </c>
      <c r="T52" s="106">
        <f t="shared" si="35"/>
        <v>0</v>
      </c>
      <c r="U52" s="106">
        <f t="shared" si="35"/>
        <v>0</v>
      </c>
      <c r="V52" s="106">
        <f t="shared" si="35"/>
        <v>0</v>
      </c>
      <c r="W52" s="106">
        <f t="shared" si="35"/>
        <v>1</v>
      </c>
      <c r="X52" s="106">
        <f t="shared" si="35"/>
        <v>1</v>
      </c>
      <c r="Y52" s="106">
        <f t="shared" si="35"/>
        <v>1</v>
      </c>
      <c r="Z52" s="106">
        <f t="shared" si="35"/>
        <v>1</v>
      </c>
      <c r="AA52" s="106">
        <f t="shared" si="35"/>
        <v>1</v>
      </c>
      <c r="AB52" s="106">
        <f t="shared" si="35"/>
        <v>1</v>
      </c>
      <c r="AC52" s="106">
        <f t="shared" si="36"/>
        <v>1</v>
      </c>
      <c r="AD52" s="106">
        <f t="shared" si="36"/>
        <v>1</v>
      </c>
      <c r="AE52" s="106">
        <f t="shared" si="36"/>
        <v>1</v>
      </c>
      <c r="AF52" s="106">
        <f t="shared" si="36"/>
        <v>1</v>
      </c>
      <c r="AG52" s="106">
        <f t="shared" si="36"/>
        <v>1</v>
      </c>
      <c r="AH52" s="106">
        <f t="shared" si="36"/>
        <v>1</v>
      </c>
      <c r="AI52" s="106">
        <f t="shared" si="36"/>
        <v>1</v>
      </c>
      <c r="AJ52" s="106">
        <f t="shared" si="36"/>
        <v>1</v>
      </c>
      <c r="AK52" s="106">
        <f t="shared" si="36"/>
        <v>1</v>
      </c>
      <c r="AL52" s="106">
        <f t="shared" si="36"/>
        <v>1</v>
      </c>
      <c r="AM52" s="106">
        <f t="shared" si="36"/>
        <v>1</v>
      </c>
      <c r="AN52" s="106">
        <f t="shared" si="36"/>
        <v>1</v>
      </c>
      <c r="AO52" s="106">
        <f t="shared" si="36"/>
        <v>1</v>
      </c>
      <c r="AP52" s="106">
        <f t="shared" si="37"/>
        <v>1</v>
      </c>
      <c r="AQ52" s="106">
        <f t="shared" si="37"/>
        <v>1</v>
      </c>
      <c r="AR52" s="106">
        <f t="shared" si="37"/>
        <v>1</v>
      </c>
      <c r="AS52" s="106">
        <f t="shared" ref="AP52:BO53" si="38">IF($G52=0,0,IF(AS$6&lt;$G52,0,IF(AS$6&gt;$H52,1,(AS$6-$G52+1)/($H52-$G52+1))))</f>
        <v>1</v>
      </c>
      <c r="AT52" s="106">
        <f t="shared" si="38"/>
        <v>1</v>
      </c>
      <c r="AU52" s="106">
        <f t="shared" si="38"/>
        <v>1</v>
      </c>
      <c r="AV52" s="106">
        <f t="shared" si="38"/>
        <v>1</v>
      </c>
      <c r="AW52" s="106">
        <f t="shared" si="38"/>
        <v>1</v>
      </c>
      <c r="AX52" s="106">
        <f t="shared" si="38"/>
        <v>1</v>
      </c>
      <c r="AY52" s="106">
        <f t="shared" si="38"/>
        <v>1</v>
      </c>
      <c r="AZ52" s="106">
        <f t="shared" si="38"/>
        <v>1</v>
      </c>
      <c r="BA52" s="106">
        <f t="shared" si="38"/>
        <v>1</v>
      </c>
      <c r="BB52" s="106">
        <f t="shared" si="38"/>
        <v>1</v>
      </c>
      <c r="BC52" s="106">
        <f t="shared" si="38"/>
        <v>1</v>
      </c>
      <c r="BD52" s="106">
        <f t="shared" si="38"/>
        <v>1</v>
      </c>
      <c r="BE52" s="106">
        <f t="shared" si="38"/>
        <v>1</v>
      </c>
      <c r="BF52" s="106">
        <f t="shared" si="38"/>
        <v>1</v>
      </c>
      <c r="BG52" s="106">
        <f t="shared" si="38"/>
        <v>1</v>
      </c>
      <c r="BH52" s="106">
        <f t="shared" si="38"/>
        <v>1</v>
      </c>
      <c r="BI52" s="106">
        <f t="shared" si="38"/>
        <v>1</v>
      </c>
      <c r="BJ52" s="106">
        <f t="shared" si="38"/>
        <v>1</v>
      </c>
      <c r="BK52" s="106">
        <f t="shared" si="38"/>
        <v>1</v>
      </c>
      <c r="BL52" s="106">
        <f t="shared" si="38"/>
        <v>1</v>
      </c>
      <c r="BM52" s="106">
        <f t="shared" si="38"/>
        <v>1</v>
      </c>
      <c r="BN52" s="106">
        <f t="shared" si="38"/>
        <v>1</v>
      </c>
      <c r="BO52" s="106">
        <f t="shared" si="38"/>
        <v>1</v>
      </c>
    </row>
    <row r="53" spans="1:67" s="2" customFormat="1" ht="18.75" customHeight="1" x14ac:dyDescent="0.25">
      <c r="A53" s="88"/>
      <c r="B53" s="77" t="s">
        <v>2039</v>
      </c>
      <c r="C53" s="77" t="s">
        <v>767</v>
      </c>
      <c r="D53" s="77">
        <v>2</v>
      </c>
      <c r="E53" s="224">
        <f>VLOOKUP(B53,'Cuadro Control'!C53:J1983,8,FALSE)</f>
        <v>46410609.014634147</v>
      </c>
      <c r="F53" s="106">
        <v>0.05</v>
      </c>
      <c r="G53" s="107">
        <v>46315</v>
      </c>
      <c r="H53" s="107">
        <v>46317</v>
      </c>
      <c r="I53" s="106">
        <f t="shared" si="34"/>
        <v>0</v>
      </c>
      <c r="J53" s="106">
        <f t="shared" si="34"/>
        <v>0</v>
      </c>
      <c r="K53" s="106">
        <f t="shared" si="34"/>
        <v>0</v>
      </c>
      <c r="L53" s="106">
        <f t="shared" si="34"/>
        <v>0</v>
      </c>
      <c r="M53" s="106">
        <f t="shared" si="34"/>
        <v>0</v>
      </c>
      <c r="N53" s="106">
        <f t="shared" si="34"/>
        <v>0</v>
      </c>
      <c r="O53" s="106">
        <f t="shared" si="34"/>
        <v>0</v>
      </c>
      <c r="P53" s="106">
        <f t="shared" si="34"/>
        <v>0</v>
      </c>
      <c r="Q53" s="106">
        <f t="shared" si="34"/>
        <v>0</v>
      </c>
      <c r="R53" s="106">
        <f t="shared" si="34"/>
        <v>0</v>
      </c>
      <c r="S53" s="106">
        <f t="shared" si="35"/>
        <v>0</v>
      </c>
      <c r="T53" s="106">
        <f t="shared" si="35"/>
        <v>0</v>
      </c>
      <c r="U53" s="106">
        <f t="shared" si="35"/>
        <v>0</v>
      </c>
      <c r="V53" s="106">
        <f t="shared" si="35"/>
        <v>0</v>
      </c>
      <c r="W53" s="106">
        <f t="shared" si="35"/>
        <v>0</v>
      </c>
      <c r="X53" s="106">
        <f t="shared" si="35"/>
        <v>1</v>
      </c>
      <c r="Y53" s="106">
        <f t="shared" si="35"/>
        <v>1</v>
      </c>
      <c r="Z53" s="106">
        <f t="shared" si="35"/>
        <v>1</v>
      </c>
      <c r="AA53" s="106">
        <f t="shared" si="35"/>
        <v>1</v>
      </c>
      <c r="AB53" s="106">
        <f t="shared" si="35"/>
        <v>1</v>
      </c>
      <c r="AC53" s="106">
        <f t="shared" si="36"/>
        <v>1</v>
      </c>
      <c r="AD53" s="106">
        <f t="shared" si="36"/>
        <v>1</v>
      </c>
      <c r="AE53" s="106">
        <f t="shared" si="36"/>
        <v>1</v>
      </c>
      <c r="AF53" s="106">
        <f t="shared" si="36"/>
        <v>1</v>
      </c>
      <c r="AG53" s="106">
        <f t="shared" si="36"/>
        <v>1</v>
      </c>
      <c r="AH53" s="106">
        <f t="shared" si="36"/>
        <v>1</v>
      </c>
      <c r="AI53" s="106">
        <f t="shared" si="36"/>
        <v>1</v>
      </c>
      <c r="AJ53" s="106">
        <f t="shared" si="36"/>
        <v>1</v>
      </c>
      <c r="AK53" s="106">
        <f t="shared" si="36"/>
        <v>1</v>
      </c>
      <c r="AL53" s="106">
        <f t="shared" si="36"/>
        <v>1</v>
      </c>
      <c r="AM53" s="106">
        <f t="shared" si="36"/>
        <v>1</v>
      </c>
      <c r="AN53" s="106">
        <f t="shared" si="36"/>
        <v>1</v>
      </c>
      <c r="AO53" s="106">
        <f t="shared" si="36"/>
        <v>1</v>
      </c>
      <c r="AP53" s="106">
        <f t="shared" si="38"/>
        <v>1</v>
      </c>
      <c r="AQ53" s="106">
        <f t="shared" si="38"/>
        <v>1</v>
      </c>
      <c r="AR53" s="106">
        <f t="shared" si="38"/>
        <v>1</v>
      </c>
      <c r="AS53" s="106">
        <f t="shared" si="38"/>
        <v>1</v>
      </c>
      <c r="AT53" s="106">
        <f t="shared" si="38"/>
        <v>1</v>
      </c>
      <c r="AU53" s="106">
        <f t="shared" si="38"/>
        <v>1</v>
      </c>
      <c r="AV53" s="106">
        <f t="shared" si="38"/>
        <v>1</v>
      </c>
      <c r="AW53" s="106">
        <f t="shared" si="38"/>
        <v>1</v>
      </c>
      <c r="AX53" s="106">
        <f t="shared" si="38"/>
        <v>1</v>
      </c>
      <c r="AY53" s="106">
        <f t="shared" si="38"/>
        <v>1</v>
      </c>
      <c r="AZ53" s="106">
        <f t="shared" si="38"/>
        <v>1</v>
      </c>
      <c r="BA53" s="106">
        <f t="shared" si="38"/>
        <v>1</v>
      </c>
      <c r="BB53" s="106">
        <f t="shared" si="38"/>
        <v>1</v>
      </c>
      <c r="BC53" s="106">
        <f t="shared" si="38"/>
        <v>1</v>
      </c>
      <c r="BD53" s="106">
        <f t="shared" si="38"/>
        <v>1</v>
      </c>
      <c r="BE53" s="106">
        <f t="shared" si="38"/>
        <v>1</v>
      </c>
      <c r="BF53" s="106">
        <f t="shared" si="38"/>
        <v>1</v>
      </c>
      <c r="BG53" s="106">
        <f t="shared" si="38"/>
        <v>1</v>
      </c>
      <c r="BH53" s="106">
        <f t="shared" si="38"/>
        <v>1</v>
      </c>
      <c r="BI53" s="106">
        <f t="shared" si="38"/>
        <v>1</v>
      </c>
      <c r="BJ53" s="106">
        <f t="shared" si="38"/>
        <v>1</v>
      </c>
      <c r="BK53" s="106">
        <f t="shared" si="38"/>
        <v>1</v>
      </c>
      <c r="BL53" s="106">
        <f t="shared" si="38"/>
        <v>1</v>
      </c>
      <c r="BM53" s="106">
        <f t="shared" si="38"/>
        <v>1</v>
      </c>
      <c r="BN53" s="106">
        <f t="shared" si="38"/>
        <v>1</v>
      </c>
      <c r="BO53" s="106">
        <f t="shared" si="38"/>
        <v>1</v>
      </c>
    </row>
    <row r="54" spans="1:67" s="2" customFormat="1" ht="18.75" customHeight="1" x14ac:dyDescent="0.25">
      <c r="A54" s="88"/>
      <c r="B54" s="76" t="s">
        <v>768</v>
      </c>
      <c r="C54" s="76" t="s">
        <v>769</v>
      </c>
      <c r="D54" s="76" t="s">
        <v>770</v>
      </c>
      <c r="E54" s="222">
        <f>SUM(E55:E62)</f>
        <v>922951821.58333695</v>
      </c>
      <c r="F54" s="101">
        <f>IFERROR(E54/$E$44,0)</f>
        <v>0.14285714285714285</v>
      </c>
      <c r="G54" s="102">
        <v>46253</v>
      </c>
      <c r="H54" s="102">
        <v>46316</v>
      </c>
      <c r="I54" s="101">
        <f>SUMPRODUCT($F55:$F62,I55:I62)</f>
        <v>0</v>
      </c>
      <c r="J54" s="101">
        <f t="shared" ref="J54:AO54" si="39">SUMPRODUCT($F55:$F62,J55:J62)</f>
        <v>0</v>
      </c>
      <c r="K54" s="101">
        <f t="shared" si="39"/>
        <v>0</v>
      </c>
      <c r="L54" s="101">
        <f t="shared" si="39"/>
        <v>0</v>
      </c>
      <c r="M54" s="101">
        <f t="shared" si="39"/>
        <v>0</v>
      </c>
      <c r="N54" s="101">
        <f t="shared" si="39"/>
        <v>0</v>
      </c>
      <c r="O54" s="101">
        <f t="shared" si="39"/>
        <v>0.17142857142857143</v>
      </c>
      <c r="P54" s="101">
        <f t="shared" si="39"/>
        <v>0.41749999999999998</v>
      </c>
      <c r="Q54" s="101">
        <f t="shared" si="39"/>
        <v>0.43999999999999995</v>
      </c>
      <c r="R54" s="101">
        <f t="shared" si="39"/>
        <v>0.43999999999999995</v>
      </c>
      <c r="S54" s="101">
        <f t="shared" si="39"/>
        <v>0.43999999999999995</v>
      </c>
      <c r="T54" s="101">
        <f t="shared" si="39"/>
        <v>0.43999999999999995</v>
      </c>
      <c r="U54" s="101">
        <f t="shared" si="39"/>
        <v>0.53999999999999992</v>
      </c>
      <c r="V54" s="101">
        <f t="shared" si="39"/>
        <v>0.89</v>
      </c>
      <c r="W54" s="101">
        <f t="shared" si="39"/>
        <v>0.91400000000000003</v>
      </c>
      <c r="X54" s="101">
        <f t="shared" si="39"/>
        <v>1</v>
      </c>
      <c r="Y54" s="101">
        <f t="shared" si="39"/>
        <v>1</v>
      </c>
      <c r="Z54" s="101">
        <f t="shared" si="39"/>
        <v>1</v>
      </c>
      <c r="AA54" s="101">
        <f t="shared" si="39"/>
        <v>1</v>
      </c>
      <c r="AB54" s="101">
        <f t="shared" si="39"/>
        <v>1</v>
      </c>
      <c r="AC54" s="101">
        <f t="shared" si="39"/>
        <v>1</v>
      </c>
      <c r="AD54" s="101">
        <f t="shared" si="39"/>
        <v>1</v>
      </c>
      <c r="AE54" s="101">
        <f t="shared" si="39"/>
        <v>1</v>
      </c>
      <c r="AF54" s="101">
        <f t="shared" si="39"/>
        <v>1</v>
      </c>
      <c r="AG54" s="101">
        <f t="shared" si="39"/>
        <v>1</v>
      </c>
      <c r="AH54" s="101">
        <f t="shared" si="39"/>
        <v>1</v>
      </c>
      <c r="AI54" s="101">
        <f t="shared" si="39"/>
        <v>1</v>
      </c>
      <c r="AJ54" s="101">
        <f t="shared" si="39"/>
        <v>1</v>
      </c>
      <c r="AK54" s="101">
        <f t="shared" si="39"/>
        <v>1</v>
      </c>
      <c r="AL54" s="101">
        <f t="shared" si="39"/>
        <v>1</v>
      </c>
      <c r="AM54" s="101">
        <f t="shared" si="39"/>
        <v>1</v>
      </c>
      <c r="AN54" s="101">
        <f t="shared" si="39"/>
        <v>1</v>
      </c>
      <c r="AO54" s="101">
        <f t="shared" si="39"/>
        <v>1</v>
      </c>
      <c r="AP54" s="101">
        <f t="shared" ref="AP54:BO54" si="40">SUMPRODUCT($F55:$F62,AP55:AP62)</f>
        <v>1</v>
      </c>
      <c r="AQ54" s="101">
        <f t="shared" si="40"/>
        <v>1</v>
      </c>
      <c r="AR54" s="101">
        <f t="shared" si="40"/>
        <v>1</v>
      </c>
      <c r="AS54" s="101">
        <f t="shared" si="40"/>
        <v>1</v>
      </c>
      <c r="AT54" s="101">
        <f t="shared" si="40"/>
        <v>1</v>
      </c>
      <c r="AU54" s="101">
        <f t="shared" si="40"/>
        <v>1</v>
      </c>
      <c r="AV54" s="101">
        <f t="shared" si="40"/>
        <v>1</v>
      </c>
      <c r="AW54" s="101">
        <f t="shared" si="40"/>
        <v>1</v>
      </c>
      <c r="AX54" s="101">
        <f t="shared" si="40"/>
        <v>1</v>
      </c>
      <c r="AY54" s="101">
        <f t="shared" si="40"/>
        <v>1</v>
      </c>
      <c r="AZ54" s="101">
        <f t="shared" si="40"/>
        <v>1</v>
      </c>
      <c r="BA54" s="101">
        <f t="shared" si="40"/>
        <v>1</v>
      </c>
      <c r="BB54" s="101">
        <f t="shared" si="40"/>
        <v>1</v>
      </c>
      <c r="BC54" s="101">
        <f t="shared" si="40"/>
        <v>1</v>
      </c>
      <c r="BD54" s="101">
        <f t="shared" si="40"/>
        <v>1</v>
      </c>
      <c r="BE54" s="101">
        <f t="shared" si="40"/>
        <v>1</v>
      </c>
      <c r="BF54" s="101">
        <f t="shared" si="40"/>
        <v>1</v>
      </c>
      <c r="BG54" s="101">
        <f t="shared" si="40"/>
        <v>1</v>
      </c>
      <c r="BH54" s="101">
        <f t="shared" si="40"/>
        <v>1</v>
      </c>
      <c r="BI54" s="101">
        <f t="shared" si="40"/>
        <v>1</v>
      </c>
      <c r="BJ54" s="101">
        <f t="shared" si="40"/>
        <v>1</v>
      </c>
      <c r="BK54" s="101">
        <f t="shared" si="40"/>
        <v>1</v>
      </c>
      <c r="BL54" s="101">
        <f t="shared" si="40"/>
        <v>1</v>
      </c>
      <c r="BM54" s="101">
        <f t="shared" si="40"/>
        <v>1</v>
      </c>
      <c r="BN54" s="101">
        <f t="shared" si="40"/>
        <v>1</v>
      </c>
      <c r="BO54" s="101">
        <f t="shared" si="40"/>
        <v>1</v>
      </c>
    </row>
    <row r="55" spans="1:67" s="2" customFormat="1" ht="18.75" customHeight="1" x14ac:dyDescent="0.25">
      <c r="A55" s="88"/>
      <c r="B55" s="77" t="s">
        <v>771</v>
      </c>
      <c r="C55" s="77" t="s">
        <v>772</v>
      </c>
      <c r="D55" s="77" t="s">
        <v>8</v>
      </c>
      <c r="E55" s="224">
        <f>VLOOKUP(B55,'Cuadro Control'!C55:J1985,8,FALSE)</f>
        <v>90662604.648000002</v>
      </c>
      <c r="F55" s="106">
        <v>0.1</v>
      </c>
      <c r="G55" s="107">
        <v>46253</v>
      </c>
      <c r="H55" s="107">
        <v>46254</v>
      </c>
      <c r="I55" s="106">
        <f t="shared" ref="I55:X55" si="41">IF($G55=0,0,IF(I$6&lt;$G55,0,IF(I$6&gt;$H55,1,(I$6-$G55+1)/($H55-$G55+1))))</f>
        <v>0</v>
      </c>
      <c r="J55" s="106">
        <f t="shared" si="41"/>
        <v>0</v>
      </c>
      <c r="K55" s="106">
        <f t="shared" si="41"/>
        <v>0</v>
      </c>
      <c r="L55" s="106">
        <f t="shared" si="41"/>
        <v>0</v>
      </c>
      <c r="M55" s="106">
        <f t="shared" si="41"/>
        <v>0</v>
      </c>
      <c r="N55" s="106">
        <f t="shared" si="41"/>
        <v>0</v>
      </c>
      <c r="O55" s="106">
        <f t="shared" si="41"/>
        <v>1</v>
      </c>
      <c r="P55" s="106">
        <f t="shared" si="41"/>
        <v>1</v>
      </c>
      <c r="Q55" s="106">
        <f t="shared" si="41"/>
        <v>1</v>
      </c>
      <c r="R55" s="106">
        <f t="shared" si="41"/>
        <v>1</v>
      </c>
      <c r="S55" s="106">
        <f t="shared" si="41"/>
        <v>1</v>
      </c>
      <c r="T55" s="106">
        <f t="shared" si="41"/>
        <v>1</v>
      </c>
      <c r="U55" s="106">
        <f t="shared" si="41"/>
        <v>1</v>
      </c>
      <c r="V55" s="106">
        <f t="shared" si="41"/>
        <v>1</v>
      </c>
      <c r="W55" s="106">
        <f t="shared" si="41"/>
        <v>1</v>
      </c>
      <c r="X55" s="106">
        <f t="shared" si="41"/>
        <v>1</v>
      </c>
      <c r="Y55" s="106">
        <f t="shared" ref="J55:AO62" si="42">IF($G55=0,0,IF(Y$6&lt;$G55,0,IF(Y$6&gt;$H55,1,(Y$6-$G55+1)/($H55-$G55+1))))</f>
        <v>1</v>
      </c>
      <c r="Z55" s="106">
        <f t="shared" si="42"/>
        <v>1</v>
      </c>
      <c r="AA55" s="106">
        <f t="shared" si="42"/>
        <v>1</v>
      </c>
      <c r="AB55" s="106">
        <f t="shared" si="42"/>
        <v>1</v>
      </c>
      <c r="AC55" s="106">
        <f t="shared" si="42"/>
        <v>1</v>
      </c>
      <c r="AD55" s="106">
        <f t="shared" si="42"/>
        <v>1</v>
      </c>
      <c r="AE55" s="106">
        <f t="shared" si="42"/>
        <v>1</v>
      </c>
      <c r="AF55" s="106">
        <f t="shared" si="42"/>
        <v>1</v>
      </c>
      <c r="AG55" s="106">
        <f t="shared" si="42"/>
        <v>1</v>
      </c>
      <c r="AH55" s="106">
        <f t="shared" si="42"/>
        <v>1</v>
      </c>
      <c r="AI55" s="106">
        <f t="shared" si="42"/>
        <v>1</v>
      </c>
      <c r="AJ55" s="106">
        <f t="shared" si="42"/>
        <v>1</v>
      </c>
      <c r="AK55" s="106">
        <f t="shared" si="42"/>
        <v>1</v>
      </c>
      <c r="AL55" s="106">
        <f t="shared" si="42"/>
        <v>1</v>
      </c>
      <c r="AM55" s="106">
        <f t="shared" si="42"/>
        <v>1</v>
      </c>
      <c r="AN55" s="106">
        <f t="shared" si="42"/>
        <v>1</v>
      </c>
      <c r="AO55" s="106">
        <f t="shared" si="42"/>
        <v>1</v>
      </c>
      <c r="AP55" s="106">
        <f t="shared" ref="AP55:BO61" si="43">IF($G55=0,0,IF(AP$6&lt;$G55,0,IF(AP$6&gt;$H55,1,(AP$6-$G55+1)/($H55-$G55+1))))</f>
        <v>1</v>
      </c>
      <c r="AQ55" s="106">
        <f t="shared" si="43"/>
        <v>1</v>
      </c>
      <c r="AR55" s="106">
        <f t="shared" si="43"/>
        <v>1</v>
      </c>
      <c r="AS55" s="106">
        <f t="shared" si="43"/>
        <v>1</v>
      </c>
      <c r="AT55" s="106">
        <f t="shared" si="43"/>
        <v>1</v>
      </c>
      <c r="AU55" s="106">
        <f t="shared" si="43"/>
        <v>1</v>
      </c>
      <c r="AV55" s="106">
        <f t="shared" si="43"/>
        <v>1</v>
      </c>
      <c r="AW55" s="106">
        <f t="shared" si="43"/>
        <v>1</v>
      </c>
      <c r="AX55" s="106">
        <f t="shared" si="43"/>
        <v>1</v>
      </c>
      <c r="AY55" s="106">
        <f t="shared" si="43"/>
        <v>1</v>
      </c>
      <c r="AZ55" s="106">
        <f t="shared" si="43"/>
        <v>1</v>
      </c>
      <c r="BA55" s="106">
        <f t="shared" si="43"/>
        <v>1</v>
      </c>
      <c r="BB55" s="106">
        <f t="shared" si="43"/>
        <v>1</v>
      </c>
      <c r="BC55" s="106">
        <f t="shared" si="43"/>
        <v>1</v>
      </c>
      <c r="BD55" s="106">
        <f t="shared" si="43"/>
        <v>1</v>
      </c>
      <c r="BE55" s="106">
        <f t="shared" si="43"/>
        <v>1</v>
      </c>
      <c r="BF55" s="106">
        <f t="shared" si="43"/>
        <v>1</v>
      </c>
      <c r="BG55" s="106">
        <f t="shared" si="43"/>
        <v>1</v>
      </c>
      <c r="BH55" s="106">
        <f t="shared" si="43"/>
        <v>1</v>
      </c>
      <c r="BI55" s="106">
        <f t="shared" si="43"/>
        <v>1</v>
      </c>
      <c r="BJ55" s="106">
        <f t="shared" si="43"/>
        <v>1</v>
      </c>
      <c r="BK55" s="106">
        <f t="shared" si="43"/>
        <v>1</v>
      </c>
      <c r="BL55" s="106">
        <f t="shared" si="43"/>
        <v>1</v>
      </c>
      <c r="BM55" s="106">
        <f t="shared" si="43"/>
        <v>1</v>
      </c>
      <c r="BN55" s="106">
        <f t="shared" si="43"/>
        <v>1</v>
      </c>
      <c r="BO55" s="106">
        <f t="shared" si="43"/>
        <v>1</v>
      </c>
    </row>
    <row r="56" spans="1:67" s="2" customFormat="1" ht="18.75" customHeight="1" x14ac:dyDescent="0.25">
      <c r="A56" s="88"/>
      <c r="B56" s="77" t="s">
        <v>773</v>
      </c>
      <c r="C56" s="77" t="s">
        <v>774</v>
      </c>
      <c r="D56" s="77" t="s">
        <v>7</v>
      </c>
      <c r="E56" s="224">
        <f>VLOOKUP(B56,'Cuadro Control'!C56:J1986,8,FALSE)</f>
        <v>230777539.104</v>
      </c>
      <c r="F56" s="106">
        <v>0.25</v>
      </c>
      <c r="G56" s="107">
        <v>46254</v>
      </c>
      <c r="H56" s="107">
        <v>46260</v>
      </c>
      <c r="I56" s="106">
        <f t="shared" ref="I56:I62" si="44">IF($G56=0,0,IF(I$6&lt;$G56,0,IF(I$6&gt;$H56,1,(I$6-$G56+1)/($H56-$G56+1))))</f>
        <v>0</v>
      </c>
      <c r="J56" s="106">
        <f t="shared" si="42"/>
        <v>0</v>
      </c>
      <c r="K56" s="106">
        <f t="shared" si="42"/>
        <v>0</v>
      </c>
      <c r="L56" s="106">
        <f t="shared" si="42"/>
        <v>0</v>
      </c>
      <c r="M56" s="106">
        <f t="shared" si="42"/>
        <v>0</v>
      </c>
      <c r="N56" s="106">
        <f t="shared" si="42"/>
        <v>0</v>
      </c>
      <c r="O56" s="106">
        <f t="shared" si="42"/>
        <v>0.2857142857142857</v>
      </c>
      <c r="P56" s="106">
        <f t="shared" si="42"/>
        <v>1</v>
      </c>
      <c r="Q56" s="106">
        <f t="shared" si="42"/>
        <v>1</v>
      </c>
      <c r="R56" s="106">
        <f t="shared" si="42"/>
        <v>1</v>
      </c>
      <c r="S56" s="106">
        <f t="shared" si="42"/>
        <v>1</v>
      </c>
      <c r="T56" s="106">
        <f t="shared" si="42"/>
        <v>1</v>
      </c>
      <c r="U56" s="106">
        <f t="shared" si="42"/>
        <v>1</v>
      </c>
      <c r="V56" s="106">
        <f t="shared" si="42"/>
        <v>1</v>
      </c>
      <c r="W56" s="106">
        <f t="shared" si="42"/>
        <v>1</v>
      </c>
      <c r="X56" s="106">
        <f t="shared" si="42"/>
        <v>1</v>
      </c>
      <c r="Y56" s="106">
        <f t="shared" si="42"/>
        <v>1</v>
      </c>
      <c r="Z56" s="106">
        <f t="shared" si="42"/>
        <v>1</v>
      </c>
      <c r="AA56" s="106">
        <f t="shared" si="42"/>
        <v>1</v>
      </c>
      <c r="AB56" s="106">
        <f t="shared" si="42"/>
        <v>1</v>
      </c>
      <c r="AC56" s="106">
        <f t="shared" si="42"/>
        <v>1</v>
      </c>
      <c r="AD56" s="106">
        <f t="shared" si="42"/>
        <v>1</v>
      </c>
      <c r="AE56" s="106">
        <f t="shared" si="42"/>
        <v>1</v>
      </c>
      <c r="AF56" s="106">
        <f t="shared" si="42"/>
        <v>1</v>
      </c>
      <c r="AG56" s="106">
        <f t="shared" si="42"/>
        <v>1</v>
      </c>
      <c r="AH56" s="106">
        <f t="shared" si="42"/>
        <v>1</v>
      </c>
      <c r="AI56" s="106">
        <f t="shared" si="42"/>
        <v>1</v>
      </c>
      <c r="AJ56" s="106">
        <f t="shared" si="42"/>
        <v>1</v>
      </c>
      <c r="AK56" s="106">
        <f t="shared" si="42"/>
        <v>1</v>
      </c>
      <c r="AL56" s="106">
        <f t="shared" si="42"/>
        <v>1</v>
      </c>
      <c r="AM56" s="106">
        <f t="shared" si="42"/>
        <v>1</v>
      </c>
      <c r="AN56" s="106">
        <f t="shared" si="42"/>
        <v>1</v>
      </c>
      <c r="AO56" s="106">
        <f t="shared" si="42"/>
        <v>1</v>
      </c>
      <c r="AP56" s="106">
        <f t="shared" si="43"/>
        <v>1</v>
      </c>
      <c r="AQ56" s="106">
        <f t="shared" si="43"/>
        <v>1</v>
      </c>
      <c r="AR56" s="106">
        <f t="shared" si="43"/>
        <v>1</v>
      </c>
      <c r="AS56" s="106">
        <f t="shared" si="43"/>
        <v>1</v>
      </c>
      <c r="AT56" s="106">
        <f t="shared" si="43"/>
        <v>1</v>
      </c>
      <c r="AU56" s="106">
        <f t="shared" si="43"/>
        <v>1</v>
      </c>
      <c r="AV56" s="106">
        <f t="shared" si="43"/>
        <v>1</v>
      </c>
      <c r="AW56" s="106">
        <f t="shared" si="43"/>
        <v>1</v>
      </c>
      <c r="AX56" s="106">
        <f t="shared" si="43"/>
        <v>1</v>
      </c>
      <c r="AY56" s="106">
        <f t="shared" si="43"/>
        <v>1</v>
      </c>
      <c r="AZ56" s="106">
        <f t="shared" si="43"/>
        <v>1</v>
      </c>
      <c r="BA56" s="106">
        <f t="shared" si="43"/>
        <v>1</v>
      </c>
      <c r="BB56" s="106">
        <f t="shared" si="43"/>
        <v>1</v>
      </c>
      <c r="BC56" s="106">
        <f t="shared" si="43"/>
        <v>1</v>
      </c>
      <c r="BD56" s="106">
        <f t="shared" si="43"/>
        <v>1</v>
      </c>
      <c r="BE56" s="106">
        <f t="shared" si="43"/>
        <v>1</v>
      </c>
      <c r="BF56" s="106">
        <f t="shared" si="43"/>
        <v>1</v>
      </c>
      <c r="BG56" s="106">
        <f t="shared" si="43"/>
        <v>1</v>
      </c>
      <c r="BH56" s="106">
        <f t="shared" si="43"/>
        <v>1</v>
      </c>
      <c r="BI56" s="106">
        <f t="shared" si="43"/>
        <v>1</v>
      </c>
      <c r="BJ56" s="106">
        <f t="shared" si="43"/>
        <v>1</v>
      </c>
      <c r="BK56" s="106">
        <f t="shared" si="43"/>
        <v>1</v>
      </c>
      <c r="BL56" s="106">
        <f t="shared" si="43"/>
        <v>1</v>
      </c>
      <c r="BM56" s="106">
        <f t="shared" si="43"/>
        <v>1</v>
      </c>
      <c r="BN56" s="106">
        <f t="shared" si="43"/>
        <v>1</v>
      </c>
      <c r="BO56" s="106">
        <f t="shared" si="43"/>
        <v>1</v>
      </c>
    </row>
    <row r="57" spans="1:67" s="2" customFormat="1" ht="18.75" customHeight="1" x14ac:dyDescent="0.25">
      <c r="A57" s="88"/>
      <c r="B57" s="77" t="s">
        <v>775</v>
      </c>
      <c r="C57" s="77" t="s">
        <v>776</v>
      </c>
      <c r="D57" s="77" t="s">
        <v>19</v>
      </c>
      <c r="E57" s="224">
        <f>VLOOKUP(B57,'Cuadro Control'!C57:J1987,8,FALSE)</f>
        <v>82420549.679999992</v>
      </c>
      <c r="F57" s="106">
        <v>0.09</v>
      </c>
      <c r="G57" s="107">
        <v>46260</v>
      </c>
      <c r="H57" s="107">
        <v>46263</v>
      </c>
      <c r="I57" s="106">
        <f t="shared" si="44"/>
        <v>0</v>
      </c>
      <c r="J57" s="106">
        <f t="shared" si="42"/>
        <v>0</v>
      </c>
      <c r="K57" s="106">
        <f t="shared" si="42"/>
        <v>0</v>
      </c>
      <c r="L57" s="106">
        <f t="shared" si="42"/>
        <v>0</v>
      </c>
      <c r="M57" s="106">
        <f t="shared" si="42"/>
        <v>0</v>
      </c>
      <c r="N57" s="106">
        <f t="shared" si="42"/>
        <v>0</v>
      </c>
      <c r="O57" s="106">
        <f t="shared" si="42"/>
        <v>0</v>
      </c>
      <c r="P57" s="106">
        <f t="shared" si="42"/>
        <v>0.75</v>
      </c>
      <c r="Q57" s="106">
        <f t="shared" si="42"/>
        <v>1</v>
      </c>
      <c r="R57" s="106">
        <f t="shared" si="42"/>
        <v>1</v>
      </c>
      <c r="S57" s="106">
        <f t="shared" si="42"/>
        <v>1</v>
      </c>
      <c r="T57" s="106">
        <f t="shared" si="42"/>
        <v>1</v>
      </c>
      <c r="U57" s="106">
        <f t="shared" si="42"/>
        <v>1</v>
      </c>
      <c r="V57" s="106">
        <f t="shared" si="42"/>
        <v>1</v>
      </c>
      <c r="W57" s="106">
        <f t="shared" si="42"/>
        <v>1</v>
      </c>
      <c r="X57" s="106">
        <f t="shared" si="42"/>
        <v>1</v>
      </c>
      <c r="Y57" s="106">
        <f t="shared" si="42"/>
        <v>1</v>
      </c>
      <c r="Z57" s="106">
        <f t="shared" si="42"/>
        <v>1</v>
      </c>
      <c r="AA57" s="106">
        <f t="shared" si="42"/>
        <v>1</v>
      </c>
      <c r="AB57" s="106">
        <f t="shared" si="42"/>
        <v>1</v>
      </c>
      <c r="AC57" s="106">
        <f t="shared" si="42"/>
        <v>1</v>
      </c>
      <c r="AD57" s="106">
        <f t="shared" si="42"/>
        <v>1</v>
      </c>
      <c r="AE57" s="106">
        <f t="shared" si="42"/>
        <v>1</v>
      </c>
      <c r="AF57" s="106">
        <f t="shared" si="42"/>
        <v>1</v>
      </c>
      <c r="AG57" s="106">
        <f t="shared" si="42"/>
        <v>1</v>
      </c>
      <c r="AH57" s="106">
        <f t="shared" si="42"/>
        <v>1</v>
      </c>
      <c r="AI57" s="106">
        <f t="shared" si="42"/>
        <v>1</v>
      </c>
      <c r="AJ57" s="106">
        <f t="shared" si="42"/>
        <v>1</v>
      </c>
      <c r="AK57" s="106">
        <f t="shared" si="42"/>
        <v>1</v>
      </c>
      <c r="AL57" s="106">
        <f t="shared" si="42"/>
        <v>1</v>
      </c>
      <c r="AM57" s="106">
        <f t="shared" si="42"/>
        <v>1</v>
      </c>
      <c r="AN57" s="106">
        <f t="shared" si="42"/>
        <v>1</v>
      </c>
      <c r="AO57" s="106">
        <f t="shared" si="42"/>
        <v>1</v>
      </c>
      <c r="AP57" s="106">
        <f t="shared" si="43"/>
        <v>1</v>
      </c>
      <c r="AQ57" s="106">
        <f t="shared" si="43"/>
        <v>1</v>
      </c>
      <c r="AR57" s="106">
        <f t="shared" si="43"/>
        <v>1</v>
      </c>
      <c r="AS57" s="106">
        <f t="shared" si="43"/>
        <v>1</v>
      </c>
      <c r="AT57" s="106">
        <f t="shared" si="43"/>
        <v>1</v>
      </c>
      <c r="AU57" s="106">
        <f t="shared" si="43"/>
        <v>1</v>
      </c>
      <c r="AV57" s="106">
        <f t="shared" si="43"/>
        <v>1</v>
      </c>
      <c r="AW57" s="106">
        <f t="shared" si="43"/>
        <v>1</v>
      </c>
      <c r="AX57" s="106">
        <f t="shared" si="43"/>
        <v>1</v>
      </c>
      <c r="AY57" s="106">
        <f t="shared" si="43"/>
        <v>1</v>
      </c>
      <c r="AZ57" s="106">
        <f t="shared" si="43"/>
        <v>1</v>
      </c>
      <c r="BA57" s="106">
        <f t="shared" si="43"/>
        <v>1</v>
      </c>
      <c r="BB57" s="106">
        <f t="shared" si="43"/>
        <v>1</v>
      </c>
      <c r="BC57" s="106">
        <f t="shared" si="43"/>
        <v>1</v>
      </c>
      <c r="BD57" s="106">
        <f t="shared" si="43"/>
        <v>1</v>
      </c>
      <c r="BE57" s="106">
        <f t="shared" si="43"/>
        <v>1</v>
      </c>
      <c r="BF57" s="106">
        <f t="shared" si="43"/>
        <v>1</v>
      </c>
      <c r="BG57" s="106">
        <f t="shared" si="43"/>
        <v>1</v>
      </c>
      <c r="BH57" s="106">
        <f t="shared" si="43"/>
        <v>1</v>
      </c>
      <c r="BI57" s="106">
        <f t="shared" si="43"/>
        <v>1</v>
      </c>
      <c r="BJ57" s="106">
        <f t="shared" si="43"/>
        <v>1</v>
      </c>
      <c r="BK57" s="106">
        <f t="shared" si="43"/>
        <v>1</v>
      </c>
      <c r="BL57" s="106">
        <f t="shared" si="43"/>
        <v>1</v>
      </c>
      <c r="BM57" s="106">
        <f t="shared" si="43"/>
        <v>1</v>
      </c>
      <c r="BN57" s="106">
        <f t="shared" si="43"/>
        <v>1</v>
      </c>
      <c r="BO57" s="106">
        <f t="shared" si="43"/>
        <v>1</v>
      </c>
    </row>
    <row r="58" spans="1:67" s="2" customFormat="1" ht="18.75" customHeight="1" x14ac:dyDescent="0.25">
      <c r="A58" s="88"/>
      <c r="B58" s="77" t="s">
        <v>777</v>
      </c>
      <c r="C58" s="77" t="s">
        <v>778</v>
      </c>
      <c r="D58" s="77" t="s">
        <v>7</v>
      </c>
      <c r="E58" s="224">
        <f>VLOOKUP(B58,'Cuadro Control'!C58:J1988,8,FALSE)</f>
        <v>230777539.104</v>
      </c>
      <c r="F58" s="106">
        <v>0.25</v>
      </c>
      <c r="G58" s="107">
        <v>46296</v>
      </c>
      <c r="H58" s="107">
        <v>46300</v>
      </c>
      <c r="I58" s="106">
        <f t="shared" si="44"/>
        <v>0</v>
      </c>
      <c r="J58" s="106">
        <f t="shared" si="42"/>
        <v>0</v>
      </c>
      <c r="K58" s="106">
        <f t="shared" si="42"/>
        <v>0</v>
      </c>
      <c r="L58" s="106">
        <f t="shared" si="42"/>
        <v>0</v>
      </c>
      <c r="M58" s="106">
        <f t="shared" si="42"/>
        <v>0</v>
      </c>
      <c r="N58" s="106">
        <f t="shared" si="42"/>
        <v>0</v>
      </c>
      <c r="O58" s="106">
        <f t="shared" si="42"/>
        <v>0</v>
      </c>
      <c r="P58" s="106">
        <f t="shared" si="42"/>
        <v>0</v>
      </c>
      <c r="Q58" s="106">
        <f t="shared" si="42"/>
        <v>0</v>
      </c>
      <c r="R58" s="106">
        <f t="shared" si="42"/>
        <v>0</v>
      </c>
      <c r="S58" s="106">
        <f t="shared" si="42"/>
        <v>0</v>
      </c>
      <c r="T58" s="106">
        <f t="shared" si="42"/>
        <v>0</v>
      </c>
      <c r="U58" s="106">
        <f t="shared" si="42"/>
        <v>0.4</v>
      </c>
      <c r="V58" s="106">
        <f t="shared" si="42"/>
        <v>1</v>
      </c>
      <c r="W58" s="106">
        <f t="shared" si="42"/>
        <v>1</v>
      </c>
      <c r="X58" s="106">
        <f t="shared" si="42"/>
        <v>1</v>
      </c>
      <c r="Y58" s="106">
        <f t="shared" si="42"/>
        <v>1</v>
      </c>
      <c r="Z58" s="106">
        <f t="shared" si="42"/>
        <v>1</v>
      </c>
      <c r="AA58" s="106">
        <f t="shared" si="42"/>
        <v>1</v>
      </c>
      <c r="AB58" s="106">
        <f t="shared" si="42"/>
        <v>1</v>
      </c>
      <c r="AC58" s="106">
        <f t="shared" si="42"/>
        <v>1</v>
      </c>
      <c r="AD58" s="106">
        <f t="shared" si="42"/>
        <v>1</v>
      </c>
      <c r="AE58" s="106">
        <f t="shared" si="42"/>
        <v>1</v>
      </c>
      <c r="AF58" s="106">
        <f t="shared" si="42"/>
        <v>1</v>
      </c>
      <c r="AG58" s="106">
        <f t="shared" si="42"/>
        <v>1</v>
      </c>
      <c r="AH58" s="106">
        <f t="shared" si="42"/>
        <v>1</v>
      </c>
      <c r="AI58" s="106">
        <f t="shared" si="42"/>
        <v>1</v>
      </c>
      <c r="AJ58" s="106">
        <f t="shared" si="42"/>
        <v>1</v>
      </c>
      <c r="AK58" s="106">
        <f t="shared" si="42"/>
        <v>1</v>
      </c>
      <c r="AL58" s="106">
        <f t="shared" si="42"/>
        <v>1</v>
      </c>
      <c r="AM58" s="106">
        <f t="shared" si="42"/>
        <v>1</v>
      </c>
      <c r="AN58" s="106">
        <f t="shared" si="42"/>
        <v>1</v>
      </c>
      <c r="AO58" s="106">
        <f t="shared" si="42"/>
        <v>1</v>
      </c>
      <c r="AP58" s="106">
        <f t="shared" si="43"/>
        <v>1</v>
      </c>
      <c r="AQ58" s="106">
        <f t="shared" si="43"/>
        <v>1</v>
      </c>
      <c r="AR58" s="106">
        <f t="shared" si="43"/>
        <v>1</v>
      </c>
      <c r="AS58" s="106">
        <f t="shared" si="43"/>
        <v>1</v>
      </c>
      <c r="AT58" s="106">
        <f t="shared" si="43"/>
        <v>1</v>
      </c>
      <c r="AU58" s="106">
        <f t="shared" si="43"/>
        <v>1</v>
      </c>
      <c r="AV58" s="106">
        <f t="shared" si="43"/>
        <v>1</v>
      </c>
      <c r="AW58" s="106">
        <f t="shared" si="43"/>
        <v>1</v>
      </c>
      <c r="AX58" s="106">
        <f t="shared" si="43"/>
        <v>1</v>
      </c>
      <c r="AY58" s="106">
        <f t="shared" si="43"/>
        <v>1</v>
      </c>
      <c r="AZ58" s="106">
        <f t="shared" si="43"/>
        <v>1</v>
      </c>
      <c r="BA58" s="106">
        <f t="shared" si="43"/>
        <v>1</v>
      </c>
      <c r="BB58" s="106">
        <f t="shared" si="43"/>
        <v>1</v>
      </c>
      <c r="BC58" s="106">
        <f t="shared" si="43"/>
        <v>1</v>
      </c>
      <c r="BD58" s="106">
        <f t="shared" si="43"/>
        <v>1</v>
      </c>
      <c r="BE58" s="106">
        <f t="shared" si="43"/>
        <v>1</v>
      </c>
      <c r="BF58" s="106">
        <f t="shared" si="43"/>
        <v>1</v>
      </c>
      <c r="BG58" s="106">
        <f t="shared" si="43"/>
        <v>1</v>
      </c>
      <c r="BH58" s="106">
        <f t="shared" si="43"/>
        <v>1</v>
      </c>
      <c r="BI58" s="106">
        <f t="shared" si="43"/>
        <v>1</v>
      </c>
      <c r="BJ58" s="106">
        <f t="shared" si="43"/>
        <v>1</v>
      </c>
      <c r="BK58" s="106">
        <f t="shared" si="43"/>
        <v>1</v>
      </c>
      <c r="BL58" s="106">
        <f t="shared" si="43"/>
        <v>1</v>
      </c>
      <c r="BM58" s="106">
        <f t="shared" si="43"/>
        <v>1</v>
      </c>
      <c r="BN58" s="106">
        <f t="shared" si="43"/>
        <v>1</v>
      </c>
      <c r="BO58" s="106">
        <f t="shared" si="43"/>
        <v>1</v>
      </c>
    </row>
    <row r="59" spans="1:67" s="2" customFormat="1" ht="18.75" customHeight="1" x14ac:dyDescent="0.25">
      <c r="A59" s="88"/>
      <c r="B59" s="77" t="s">
        <v>779</v>
      </c>
      <c r="C59" s="77" t="s">
        <v>780</v>
      </c>
      <c r="D59" s="77" t="s">
        <v>8</v>
      </c>
      <c r="E59" s="224">
        <f>VLOOKUP(B59,'Cuadro Control'!C59:J1989,8,FALSE)</f>
        <v>49452329.807999998</v>
      </c>
      <c r="F59" s="106">
        <v>0.05</v>
      </c>
      <c r="G59" s="107">
        <v>46300</v>
      </c>
      <c r="H59" s="107">
        <v>46301</v>
      </c>
      <c r="I59" s="106">
        <f t="shared" si="44"/>
        <v>0</v>
      </c>
      <c r="J59" s="106">
        <f t="shared" si="42"/>
        <v>0</v>
      </c>
      <c r="K59" s="106">
        <f t="shared" si="42"/>
        <v>0</v>
      </c>
      <c r="L59" s="106">
        <f t="shared" si="42"/>
        <v>0</v>
      </c>
      <c r="M59" s="106">
        <f t="shared" si="42"/>
        <v>0</v>
      </c>
      <c r="N59" s="106">
        <f t="shared" si="42"/>
        <v>0</v>
      </c>
      <c r="O59" s="106">
        <f t="shared" si="42"/>
        <v>0</v>
      </c>
      <c r="P59" s="106">
        <f t="shared" si="42"/>
        <v>0</v>
      </c>
      <c r="Q59" s="106">
        <f t="shared" si="42"/>
        <v>0</v>
      </c>
      <c r="R59" s="106">
        <f t="shared" si="42"/>
        <v>0</v>
      </c>
      <c r="S59" s="106">
        <f t="shared" si="42"/>
        <v>0</v>
      </c>
      <c r="T59" s="106">
        <f t="shared" si="42"/>
        <v>0</v>
      </c>
      <c r="U59" s="106">
        <f t="shared" si="42"/>
        <v>0</v>
      </c>
      <c r="V59" s="106">
        <f t="shared" si="42"/>
        <v>1</v>
      </c>
      <c r="W59" s="106">
        <f t="shared" si="42"/>
        <v>1</v>
      </c>
      <c r="X59" s="106">
        <f t="shared" si="42"/>
        <v>1</v>
      </c>
      <c r="Y59" s="106">
        <f t="shared" si="42"/>
        <v>1</v>
      </c>
      <c r="Z59" s="106">
        <f t="shared" si="42"/>
        <v>1</v>
      </c>
      <c r="AA59" s="106">
        <f t="shared" si="42"/>
        <v>1</v>
      </c>
      <c r="AB59" s="106">
        <f t="shared" si="42"/>
        <v>1</v>
      </c>
      <c r="AC59" s="106">
        <f t="shared" si="42"/>
        <v>1</v>
      </c>
      <c r="AD59" s="106">
        <f t="shared" si="42"/>
        <v>1</v>
      </c>
      <c r="AE59" s="106">
        <f t="shared" si="42"/>
        <v>1</v>
      </c>
      <c r="AF59" s="106">
        <f t="shared" si="42"/>
        <v>1</v>
      </c>
      <c r="AG59" s="106">
        <f t="shared" si="42"/>
        <v>1</v>
      </c>
      <c r="AH59" s="106">
        <f t="shared" si="42"/>
        <v>1</v>
      </c>
      <c r="AI59" s="106">
        <f t="shared" si="42"/>
        <v>1</v>
      </c>
      <c r="AJ59" s="106">
        <f t="shared" si="42"/>
        <v>1</v>
      </c>
      <c r="AK59" s="106">
        <f t="shared" si="42"/>
        <v>1</v>
      </c>
      <c r="AL59" s="106">
        <f t="shared" si="42"/>
        <v>1</v>
      </c>
      <c r="AM59" s="106">
        <f t="shared" si="42"/>
        <v>1</v>
      </c>
      <c r="AN59" s="106">
        <f t="shared" si="42"/>
        <v>1</v>
      </c>
      <c r="AO59" s="106">
        <f t="shared" si="42"/>
        <v>1</v>
      </c>
      <c r="AP59" s="106">
        <f t="shared" si="43"/>
        <v>1</v>
      </c>
      <c r="AQ59" s="106">
        <f t="shared" si="43"/>
        <v>1</v>
      </c>
      <c r="AR59" s="106">
        <f t="shared" si="43"/>
        <v>1</v>
      </c>
      <c r="AS59" s="106">
        <f t="shared" si="43"/>
        <v>1</v>
      </c>
      <c r="AT59" s="106">
        <f t="shared" si="43"/>
        <v>1</v>
      </c>
      <c r="AU59" s="106">
        <f t="shared" si="43"/>
        <v>1</v>
      </c>
      <c r="AV59" s="106">
        <f t="shared" si="43"/>
        <v>1</v>
      </c>
      <c r="AW59" s="106">
        <f t="shared" si="43"/>
        <v>1</v>
      </c>
      <c r="AX59" s="106">
        <f t="shared" si="43"/>
        <v>1</v>
      </c>
      <c r="AY59" s="106">
        <f t="shared" si="43"/>
        <v>1</v>
      </c>
      <c r="AZ59" s="106">
        <f t="shared" si="43"/>
        <v>1</v>
      </c>
      <c r="BA59" s="106">
        <f t="shared" si="43"/>
        <v>1</v>
      </c>
      <c r="BB59" s="106">
        <f t="shared" si="43"/>
        <v>1</v>
      </c>
      <c r="BC59" s="106">
        <f t="shared" si="43"/>
        <v>1</v>
      </c>
      <c r="BD59" s="106">
        <f t="shared" si="43"/>
        <v>1</v>
      </c>
      <c r="BE59" s="106">
        <f t="shared" si="43"/>
        <v>1</v>
      </c>
      <c r="BF59" s="106">
        <f t="shared" si="43"/>
        <v>1</v>
      </c>
      <c r="BG59" s="106">
        <f t="shared" si="43"/>
        <v>1</v>
      </c>
      <c r="BH59" s="106">
        <f t="shared" si="43"/>
        <v>1</v>
      </c>
      <c r="BI59" s="106">
        <f t="shared" si="43"/>
        <v>1</v>
      </c>
      <c r="BJ59" s="106">
        <f t="shared" si="43"/>
        <v>1</v>
      </c>
      <c r="BK59" s="106">
        <f t="shared" si="43"/>
        <v>1</v>
      </c>
      <c r="BL59" s="106">
        <f t="shared" si="43"/>
        <v>1</v>
      </c>
      <c r="BM59" s="106">
        <f t="shared" si="43"/>
        <v>1</v>
      </c>
      <c r="BN59" s="106">
        <f t="shared" si="43"/>
        <v>1</v>
      </c>
      <c r="BO59" s="106">
        <f t="shared" si="43"/>
        <v>1</v>
      </c>
    </row>
    <row r="60" spans="1:67" s="2" customFormat="1" ht="18.75" customHeight="1" x14ac:dyDescent="0.25">
      <c r="A60" s="88"/>
      <c r="B60" s="77" t="s">
        <v>781</v>
      </c>
      <c r="C60" s="77" t="s">
        <v>782</v>
      </c>
      <c r="D60" s="77" t="s">
        <v>8</v>
      </c>
      <c r="E60" s="224">
        <f>VLOOKUP(B60,'Cuadro Control'!C60:J1990,8,FALSE)</f>
        <v>140114934.456</v>
      </c>
      <c r="F60" s="106">
        <v>0.15</v>
      </c>
      <c r="G60" s="107">
        <v>46301</v>
      </c>
      <c r="H60" s="107">
        <v>46302</v>
      </c>
      <c r="I60" s="106">
        <f t="shared" si="44"/>
        <v>0</v>
      </c>
      <c r="J60" s="106">
        <f>IF($G60=0,0,IF(J$6&lt;$G60,0,IF(J$6&gt;$H60,1,(J$6-$G60+1)/($H60-$G60+1))))</f>
        <v>0</v>
      </c>
      <c r="K60" s="106">
        <f>IF($G60=0,0,IF(K$6&lt;$G60,0,IF(K$6&gt;$H60,1,(K$6-$G60+1)/($H60-$G60+1))))</f>
        <v>0</v>
      </c>
      <c r="L60" s="106">
        <f>IF($G60=0,0,IF(L$6&lt;$G60,0,IF(L$6&gt;$H60,1,(L$6-$G60+1)/($H60-$G60+1))))</f>
        <v>0</v>
      </c>
      <c r="M60" s="106">
        <f>IF($G60=0,0,IF(M$6&lt;$G60,0,IF(M$6&gt;$H60,1,(M$6-$G60+1)/($H60-$G60+1))))</f>
        <v>0</v>
      </c>
      <c r="N60" s="106">
        <f>IF($G60=0,0,IF(N$6&lt;$G60,0,IF(N$6&gt;$H60,1,(N$6-$G60+1)/($H60-$G60+1))))</f>
        <v>0</v>
      </c>
      <c r="O60" s="106">
        <f t="shared" si="42"/>
        <v>0</v>
      </c>
      <c r="P60" s="106">
        <f t="shared" si="42"/>
        <v>0</v>
      </c>
      <c r="Q60" s="106">
        <f t="shared" si="42"/>
        <v>0</v>
      </c>
      <c r="R60" s="106">
        <f t="shared" si="42"/>
        <v>0</v>
      </c>
      <c r="S60" s="106">
        <f t="shared" si="42"/>
        <v>0</v>
      </c>
      <c r="T60" s="106">
        <f t="shared" si="42"/>
        <v>0</v>
      </c>
      <c r="U60" s="106">
        <f t="shared" si="42"/>
        <v>0</v>
      </c>
      <c r="V60" s="106">
        <f t="shared" si="42"/>
        <v>1</v>
      </c>
      <c r="W60" s="106">
        <f t="shared" si="42"/>
        <v>1</v>
      </c>
      <c r="X60" s="106">
        <f t="shared" si="42"/>
        <v>1</v>
      </c>
      <c r="Y60" s="106">
        <f t="shared" si="42"/>
        <v>1</v>
      </c>
      <c r="Z60" s="106">
        <f t="shared" si="42"/>
        <v>1</v>
      </c>
      <c r="AA60" s="106">
        <f t="shared" si="42"/>
        <v>1</v>
      </c>
      <c r="AB60" s="106">
        <f t="shared" si="42"/>
        <v>1</v>
      </c>
      <c r="AC60" s="106">
        <f t="shared" si="42"/>
        <v>1</v>
      </c>
      <c r="AD60" s="106">
        <f t="shared" si="42"/>
        <v>1</v>
      </c>
      <c r="AE60" s="106">
        <f t="shared" si="42"/>
        <v>1</v>
      </c>
      <c r="AF60" s="106">
        <f t="shared" si="42"/>
        <v>1</v>
      </c>
      <c r="AG60" s="106">
        <f t="shared" si="42"/>
        <v>1</v>
      </c>
      <c r="AH60" s="106">
        <f t="shared" si="42"/>
        <v>1</v>
      </c>
      <c r="AI60" s="106">
        <f t="shared" si="42"/>
        <v>1</v>
      </c>
      <c r="AJ60" s="106">
        <f t="shared" si="42"/>
        <v>1</v>
      </c>
      <c r="AK60" s="106">
        <f t="shared" si="42"/>
        <v>1</v>
      </c>
      <c r="AL60" s="106">
        <f t="shared" si="42"/>
        <v>1</v>
      </c>
      <c r="AM60" s="106">
        <f t="shared" si="42"/>
        <v>1</v>
      </c>
      <c r="AN60" s="106">
        <f t="shared" si="42"/>
        <v>1</v>
      </c>
      <c r="AO60" s="106">
        <f t="shared" si="42"/>
        <v>1</v>
      </c>
      <c r="AP60" s="106">
        <f t="shared" si="43"/>
        <v>1</v>
      </c>
      <c r="AQ60" s="106">
        <f t="shared" si="43"/>
        <v>1</v>
      </c>
      <c r="AR60" s="106">
        <f t="shared" si="43"/>
        <v>1</v>
      </c>
      <c r="AS60" s="106">
        <f t="shared" si="43"/>
        <v>1</v>
      </c>
      <c r="AT60" s="106">
        <f t="shared" si="43"/>
        <v>1</v>
      </c>
      <c r="AU60" s="106">
        <f t="shared" si="43"/>
        <v>1</v>
      </c>
      <c r="AV60" s="106">
        <f t="shared" si="43"/>
        <v>1</v>
      </c>
      <c r="AW60" s="106">
        <f t="shared" si="43"/>
        <v>1</v>
      </c>
      <c r="AX60" s="106">
        <f t="shared" si="43"/>
        <v>1</v>
      </c>
      <c r="AY60" s="106">
        <f t="shared" si="43"/>
        <v>1</v>
      </c>
      <c r="AZ60" s="106">
        <f t="shared" si="43"/>
        <v>1</v>
      </c>
      <c r="BA60" s="106">
        <f t="shared" si="43"/>
        <v>1</v>
      </c>
      <c r="BB60" s="106">
        <f t="shared" si="43"/>
        <v>1</v>
      </c>
      <c r="BC60" s="106">
        <f t="shared" si="43"/>
        <v>1</v>
      </c>
      <c r="BD60" s="106">
        <f t="shared" si="43"/>
        <v>1</v>
      </c>
      <c r="BE60" s="106">
        <f t="shared" si="43"/>
        <v>1</v>
      </c>
      <c r="BF60" s="106">
        <f t="shared" si="43"/>
        <v>1</v>
      </c>
      <c r="BG60" s="106">
        <f t="shared" si="43"/>
        <v>1</v>
      </c>
      <c r="BH60" s="106">
        <f t="shared" si="43"/>
        <v>1</v>
      </c>
      <c r="BI60" s="106">
        <f t="shared" si="43"/>
        <v>1</v>
      </c>
      <c r="BJ60" s="106">
        <f t="shared" si="43"/>
        <v>1</v>
      </c>
      <c r="BK60" s="106">
        <f t="shared" si="43"/>
        <v>1</v>
      </c>
      <c r="BL60" s="106">
        <f t="shared" si="43"/>
        <v>1</v>
      </c>
      <c r="BM60" s="106">
        <f t="shared" si="43"/>
        <v>1</v>
      </c>
      <c r="BN60" s="106">
        <f t="shared" si="43"/>
        <v>1</v>
      </c>
      <c r="BO60" s="106">
        <f t="shared" si="43"/>
        <v>1</v>
      </c>
    </row>
    <row r="61" spans="1:67" s="2" customFormat="1" ht="18.75" customHeight="1" x14ac:dyDescent="0.25">
      <c r="A61" s="88"/>
      <c r="B61" s="77" t="s">
        <v>783</v>
      </c>
      <c r="C61" s="77" t="s">
        <v>2040</v>
      </c>
      <c r="D61" s="77" t="s">
        <v>6</v>
      </c>
      <c r="E61" s="224">
        <f>VLOOKUP(B61,'Cuadro Control'!C62:J1991,8,FALSE)</f>
        <v>52335715.768702812</v>
      </c>
      <c r="F61" s="106">
        <v>0.06</v>
      </c>
      <c r="G61" s="107">
        <v>46310</v>
      </c>
      <c r="H61" s="107">
        <v>46314</v>
      </c>
      <c r="I61" s="106">
        <f t="shared" si="44"/>
        <v>0</v>
      </c>
      <c r="J61" s="106">
        <f t="shared" si="42"/>
        <v>0</v>
      </c>
      <c r="K61" s="106">
        <f t="shared" si="42"/>
        <v>0</v>
      </c>
      <c r="L61" s="106">
        <f t="shared" si="42"/>
        <v>0</v>
      </c>
      <c r="M61" s="106">
        <f t="shared" si="42"/>
        <v>0</v>
      </c>
      <c r="N61" s="106">
        <f t="shared" si="42"/>
        <v>0</v>
      </c>
      <c r="O61" s="106">
        <f t="shared" si="42"/>
        <v>0</v>
      </c>
      <c r="P61" s="106">
        <f t="shared" si="42"/>
        <v>0</v>
      </c>
      <c r="Q61" s="106">
        <f t="shared" si="42"/>
        <v>0</v>
      </c>
      <c r="R61" s="106">
        <f t="shared" si="42"/>
        <v>0</v>
      </c>
      <c r="S61" s="106">
        <f t="shared" si="42"/>
        <v>0</v>
      </c>
      <c r="T61" s="106">
        <f t="shared" si="42"/>
        <v>0</v>
      </c>
      <c r="U61" s="106">
        <f t="shared" si="42"/>
        <v>0</v>
      </c>
      <c r="V61" s="106">
        <f t="shared" si="42"/>
        <v>0</v>
      </c>
      <c r="W61" s="106">
        <f t="shared" si="42"/>
        <v>0.4</v>
      </c>
      <c r="X61" s="106">
        <f t="shared" si="42"/>
        <v>1</v>
      </c>
      <c r="Y61" s="106">
        <f t="shared" si="42"/>
        <v>1</v>
      </c>
      <c r="Z61" s="106">
        <f t="shared" si="42"/>
        <v>1</v>
      </c>
      <c r="AA61" s="106">
        <f t="shared" si="42"/>
        <v>1</v>
      </c>
      <c r="AB61" s="106">
        <f t="shared" si="42"/>
        <v>1</v>
      </c>
      <c r="AC61" s="106">
        <f t="shared" si="42"/>
        <v>1</v>
      </c>
      <c r="AD61" s="106">
        <f t="shared" si="42"/>
        <v>1</v>
      </c>
      <c r="AE61" s="106">
        <f t="shared" si="42"/>
        <v>1</v>
      </c>
      <c r="AF61" s="106">
        <f t="shared" si="42"/>
        <v>1</v>
      </c>
      <c r="AG61" s="106">
        <f t="shared" si="42"/>
        <v>1</v>
      </c>
      <c r="AH61" s="106">
        <f t="shared" si="42"/>
        <v>1</v>
      </c>
      <c r="AI61" s="106">
        <f t="shared" si="42"/>
        <v>1</v>
      </c>
      <c r="AJ61" s="106">
        <f t="shared" si="42"/>
        <v>1</v>
      </c>
      <c r="AK61" s="106">
        <f t="shared" si="42"/>
        <v>1</v>
      </c>
      <c r="AL61" s="106">
        <f t="shared" si="42"/>
        <v>1</v>
      </c>
      <c r="AM61" s="106">
        <f t="shared" si="42"/>
        <v>1</v>
      </c>
      <c r="AN61" s="106">
        <f t="shared" si="42"/>
        <v>1</v>
      </c>
      <c r="AO61" s="106">
        <f t="shared" si="42"/>
        <v>1</v>
      </c>
      <c r="AP61" s="106">
        <f t="shared" si="43"/>
        <v>1</v>
      </c>
      <c r="AQ61" s="106">
        <f t="shared" si="43"/>
        <v>1</v>
      </c>
      <c r="AR61" s="106">
        <f t="shared" si="43"/>
        <v>1</v>
      </c>
      <c r="AS61" s="106">
        <f t="shared" ref="AS61:BO61" si="45">IF($G61=0,0,IF(AS$6&lt;$G61,0,IF(AS$6&gt;$H61,1,(AS$6-$G61+1)/($H61-$G61+1))))</f>
        <v>1</v>
      </c>
      <c r="AT61" s="106">
        <f t="shared" si="45"/>
        <v>1</v>
      </c>
      <c r="AU61" s="106">
        <f t="shared" si="45"/>
        <v>1</v>
      </c>
      <c r="AV61" s="106">
        <f t="shared" si="45"/>
        <v>1</v>
      </c>
      <c r="AW61" s="106">
        <f t="shared" si="45"/>
        <v>1</v>
      </c>
      <c r="AX61" s="106">
        <f t="shared" si="45"/>
        <v>1</v>
      </c>
      <c r="AY61" s="106">
        <f t="shared" si="45"/>
        <v>1</v>
      </c>
      <c r="AZ61" s="106">
        <f t="shared" si="45"/>
        <v>1</v>
      </c>
      <c r="BA61" s="106">
        <f t="shared" si="45"/>
        <v>1</v>
      </c>
      <c r="BB61" s="106">
        <f t="shared" si="45"/>
        <v>1</v>
      </c>
      <c r="BC61" s="106">
        <f t="shared" si="45"/>
        <v>1</v>
      </c>
      <c r="BD61" s="106">
        <f t="shared" si="45"/>
        <v>1</v>
      </c>
      <c r="BE61" s="106">
        <f t="shared" si="45"/>
        <v>1</v>
      </c>
      <c r="BF61" s="106">
        <f t="shared" si="45"/>
        <v>1</v>
      </c>
      <c r="BG61" s="106">
        <f t="shared" si="45"/>
        <v>1</v>
      </c>
      <c r="BH61" s="106">
        <f t="shared" si="45"/>
        <v>1</v>
      </c>
      <c r="BI61" s="106">
        <f t="shared" si="45"/>
        <v>1</v>
      </c>
      <c r="BJ61" s="106">
        <f t="shared" si="45"/>
        <v>1</v>
      </c>
      <c r="BK61" s="106">
        <f t="shared" si="45"/>
        <v>1</v>
      </c>
      <c r="BL61" s="106">
        <f t="shared" si="45"/>
        <v>1</v>
      </c>
      <c r="BM61" s="106">
        <f t="shared" si="45"/>
        <v>1</v>
      </c>
      <c r="BN61" s="106">
        <f t="shared" si="45"/>
        <v>1</v>
      </c>
      <c r="BO61" s="106">
        <f t="shared" si="45"/>
        <v>1</v>
      </c>
    </row>
    <row r="62" spans="1:67" s="2" customFormat="1" ht="18.75" customHeight="1" x14ac:dyDescent="0.25">
      <c r="A62" s="88"/>
      <c r="B62" s="77" t="s">
        <v>2041</v>
      </c>
      <c r="C62" s="77" t="s">
        <v>784</v>
      </c>
      <c r="D62" s="77" t="s">
        <v>19</v>
      </c>
      <c r="E62" s="224">
        <f>VLOOKUP(B62,'Cuadro Control'!C64:J1992,8,FALSE)</f>
        <v>46410609.014634147</v>
      </c>
      <c r="F62" s="106">
        <v>0.05</v>
      </c>
      <c r="G62" s="107">
        <v>46314</v>
      </c>
      <c r="H62" s="107">
        <v>46316</v>
      </c>
      <c r="I62" s="106">
        <f t="shared" si="44"/>
        <v>0</v>
      </c>
      <c r="J62" s="106">
        <f t="shared" si="42"/>
        <v>0</v>
      </c>
      <c r="K62" s="106">
        <f t="shared" si="42"/>
        <v>0</v>
      </c>
      <c r="L62" s="106">
        <f t="shared" si="42"/>
        <v>0</v>
      </c>
      <c r="M62" s="106">
        <f t="shared" si="42"/>
        <v>0</v>
      </c>
      <c r="N62" s="106">
        <f t="shared" si="42"/>
        <v>0</v>
      </c>
      <c r="O62" s="106">
        <f t="shared" si="42"/>
        <v>0</v>
      </c>
      <c r="P62" s="106">
        <f t="shared" si="42"/>
        <v>0</v>
      </c>
      <c r="Q62" s="106">
        <f t="shared" si="42"/>
        <v>0</v>
      </c>
      <c r="R62" s="106">
        <f t="shared" si="42"/>
        <v>0</v>
      </c>
      <c r="S62" s="106">
        <f t="shared" si="42"/>
        <v>0</v>
      </c>
      <c r="T62" s="106">
        <f t="shared" si="42"/>
        <v>0</v>
      </c>
      <c r="U62" s="106">
        <f t="shared" si="42"/>
        <v>0</v>
      </c>
      <c r="V62" s="106">
        <f t="shared" si="42"/>
        <v>0</v>
      </c>
      <c r="W62" s="106">
        <f t="shared" si="42"/>
        <v>0</v>
      </c>
      <c r="X62" s="106">
        <f t="shared" si="42"/>
        <v>1</v>
      </c>
      <c r="Y62" s="106">
        <f t="shared" si="42"/>
        <v>1</v>
      </c>
      <c r="Z62" s="106">
        <f t="shared" si="42"/>
        <v>1</v>
      </c>
      <c r="AA62" s="106">
        <f t="shared" si="42"/>
        <v>1</v>
      </c>
      <c r="AB62" s="106">
        <f t="shared" si="42"/>
        <v>1</v>
      </c>
      <c r="AC62" s="106">
        <f t="shared" si="42"/>
        <v>1</v>
      </c>
      <c r="AD62" s="106">
        <f t="shared" si="42"/>
        <v>1</v>
      </c>
      <c r="AE62" s="106">
        <f t="shared" si="42"/>
        <v>1</v>
      </c>
      <c r="AF62" s="106">
        <f t="shared" si="42"/>
        <v>1</v>
      </c>
      <c r="AG62" s="106">
        <f t="shared" si="42"/>
        <v>1</v>
      </c>
      <c r="AH62" s="106">
        <f t="shared" si="42"/>
        <v>1</v>
      </c>
      <c r="AI62" s="106">
        <f t="shared" si="42"/>
        <v>1</v>
      </c>
      <c r="AJ62" s="106">
        <f t="shared" si="42"/>
        <v>1</v>
      </c>
      <c r="AK62" s="106">
        <f t="shared" si="42"/>
        <v>1</v>
      </c>
      <c r="AL62" s="106">
        <f t="shared" si="42"/>
        <v>1</v>
      </c>
      <c r="AM62" s="106">
        <f t="shared" si="42"/>
        <v>1</v>
      </c>
      <c r="AN62" s="106">
        <f t="shared" ref="AN62:BO62" si="46">IF($G62=0,0,IF(AN$6&lt;$G62,0,IF(AN$6&gt;$H62,1,(AN$6-$G62+1)/($H62-$G62+1))))</f>
        <v>1</v>
      </c>
      <c r="AO62" s="106">
        <f t="shared" si="46"/>
        <v>1</v>
      </c>
      <c r="AP62" s="106">
        <f t="shared" si="46"/>
        <v>1</v>
      </c>
      <c r="AQ62" s="106">
        <f t="shared" si="46"/>
        <v>1</v>
      </c>
      <c r="AR62" s="106">
        <f t="shared" si="46"/>
        <v>1</v>
      </c>
      <c r="AS62" s="106">
        <f t="shared" si="46"/>
        <v>1</v>
      </c>
      <c r="AT62" s="106">
        <f t="shared" si="46"/>
        <v>1</v>
      </c>
      <c r="AU62" s="106">
        <f t="shared" si="46"/>
        <v>1</v>
      </c>
      <c r="AV62" s="106">
        <f t="shared" si="46"/>
        <v>1</v>
      </c>
      <c r="AW62" s="106">
        <f t="shared" si="46"/>
        <v>1</v>
      </c>
      <c r="AX62" s="106">
        <f t="shared" si="46"/>
        <v>1</v>
      </c>
      <c r="AY62" s="106">
        <f t="shared" si="46"/>
        <v>1</v>
      </c>
      <c r="AZ62" s="106">
        <f t="shared" si="46"/>
        <v>1</v>
      </c>
      <c r="BA62" s="106">
        <f t="shared" si="46"/>
        <v>1</v>
      </c>
      <c r="BB62" s="106">
        <f t="shared" si="46"/>
        <v>1</v>
      </c>
      <c r="BC62" s="106">
        <f t="shared" si="46"/>
        <v>1</v>
      </c>
      <c r="BD62" s="106">
        <f t="shared" si="46"/>
        <v>1</v>
      </c>
      <c r="BE62" s="106">
        <f t="shared" si="46"/>
        <v>1</v>
      </c>
      <c r="BF62" s="106">
        <f t="shared" si="46"/>
        <v>1</v>
      </c>
      <c r="BG62" s="106">
        <f t="shared" si="46"/>
        <v>1</v>
      </c>
      <c r="BH62" s="106">
        <f t="shared" si="46"/>
        <v>1</v>
      </c>
      <c r="BI62" s="106">
        <f t="shared" si="46"/>
        <v>1</v>
      </c>
      <c r="BJ62" s="106">
        <f t="shared" si="46"/>
        <v>1</v>
      </c>
      <c r="BK62" s="106">
        <f t="shared" si="46"/>
        <v>1</v>
      </c>
      <c r="BL62" s="106">
        <f t="shared" si="46"/>
        <v>1</v>
      </c>
      <c r="BM62" s="106">
        <f t="shared" si="46"/>
        <v>1</v>
      </c>
      <c r="BN62" s="106">
        <f t="shared" si="46"/>
        <v>1</v>
      </c>
      <c r="BO62" s="106">
        <f t="shared" si="46"/>
        <v>1</v>
      </c>
    </row>
    <row r="63" spans="1:67" s="2" customFormat="1" ht="18.75" customHeight="1" x14ac:dyDescent="0.25">
      <c r="A63" s="88"/>
      <c r="B63" s="76" t="s">
        <v>785</v>
      </c>
      <c r="C63" s="76" t="s">
        <v>786</v>
      </c>
      <c r="D63" s="76" t="s">
        <v>770</v>
      </c>
      <c r="E63" s="222">
        <f>SUM(E64:E71)</f>
        <v>922951821.58333695</v>
      </c>
      <c r="F63" s="101">
        <f>IFERROR(E63/$E$44,0)</f>
        <v>0.14285714285714285</v>
      </c>
      <c r="G63" s="102">
        <v>46260</v>
      </c>
      <c r="H63" s="102">
        <v>46319</v>
      </c>
      <c r="I63" s="101">
        <f>SUMPRODUCT($F64:$F71,I64:I71)</f>
        <v>0</v>
      </c>
      <c r="J63" s="101">
        <f t="shared" ref="J63:AO63" si="47">SUMPRODUCT($F64:$F71,J64:J71)</f>
        <v>0</v>
      </c>
      <c r="K63" s="101">
        <f t="shared" si="47"/>
        <v>0</v>
      </c>
      <c r="L63" s="101">
        <f t="shared" si="47"/>
        <v>0</v>
      </c>
      <c r="M63" s="101">
        <f t="shared" si="47"/>
        <v>0</v>
      </c>
      <c r="N63" s="101">
        <f t="shared" si="47"/>
        <v>0</v>
      </c>
      <c r="O63" s="101">
        <f t="shared" si="47"/>
        <v>0</v>
      </c>
      <c r="P63" s="101">
        <f t="shared" si="47"/>
        <v>0.14166666666666666</v>
      </c>
      <c r="Q63" s="101">
        <f t="shared" si="47"/>
        <v>0.39499999999999996</v>
      </c>
      <c r="R63" s="101">
        <f t="shared" si="47"/>
        <v>0.43999999999999995</v>
      </c>
      <c r="S63" s="101">
        <f t="shared" si="47"/>
        <v>0.43999999999999995</v>
      </c>
      <c r="T63" s="101">
        <f t="shared" si="47"/>
        <v>0.43999999999999995</v>
      </c>
      <c r="U63" s="101">
        <f t="shared" si="47"/>
        <v>0.43999999999999995</v>
      </c>
      <c r="V63" s="101">
        <f t="shared" si="47"/>
        <v>0.52333333333333332</v>
      </c>
      <c r="W63" s="101">
        <f t="shared" si="47"/>
        <v>0.89</v>
      </c>
      <c r="X63" s="101">
        <f t="shared" si="47"/>
        <v>0.97499999999999998</v>
      </c>
      <c r="Y63" s="101">
        <f t="shared" si="47"/>
        <v>1</v>
      </c>
      <c r="Z63" s="101">
        <f t="shared" si="47"/>
        <v>1</v>
      </c>
      <c r="AA63" s="101">
        <f t="shared" si="47"/>
        <v>1</v>
      </c>
      <c r="AB63" s="101">
        <f t="shared" si="47"/>
        <v>1</v>
      </c>
      <c r="AC63" s="101">
        <f t="shared" si="47"/>
        <v>1</v>
      </c>
      <c r="AD63" s="101">
        <f t="shared" si="47"/>
        <v>1</v>
      </c>
      <c r="AE63" s="101">
        <f t="shared" si="47"/>
        <v>1</v>
      </c>
      <c r="AF63" s="101">
        <f t="shared" si="47"/>
        <v>1</v>
      </c>
      <c r="AG63" s="101">
        <f t="shared" si="47"/>
        <v>1</v>
      </c>
      <c r="AH63" s="101">
        <f t="shared" si="47"/>
        <v>1</v>
      </c>
      <c r="AI63" s="101">
        <f t="shared" si="47"/>
        <v>1</v>
      </c>
      <c r="AJ63" s="101">
        <f t="shared" si="47"/>
        <v>1</v>
      </c>
      <c r="AK63" s="101">
        <f t="shared" si="47"/>
        <v>1</v>
      </c>
      <c r="AL63" s="101">
        <f t="shared" si="47"/>
        <v>1</v>
      </c>
      <c r="AM63" s="101">
        <f t="shared" si="47"/>
        <v>1</v>
      </c>
      <c r="AN63" s="101">
        <f t="shared" si="47"/>
        <v>1</v>
      </c>
      <c r="AO63" s="101">
        <f t="shared" si="47"/>
        <v>1</v>
      </c>
      <c r="AP63" s="101">
        <f t="shared" ref="AP63:BO63" si="48">SUMPRODUCT($F64:$F71,AP64:AP71)</f>
        <v>1</v>
      </c>
      <c r="AQ63" s="101">
        <f t="shared" si="48"/>
        <v>1</v>
      </c>
      <c r="AR63" s="101">
        <f t="shared" si="48"/>
        <v>1</v>
      </c>
      <c r="AS63" s="101">
        <f t="shared" si="48"/>
        <v>1</v>
      </c>
      <c r="AT63" s="101">
        <f t="shared" si="48"/>
        <v>1</v>
      </c>
      <c r="AU63" s="101">
        <f t="shared" si="48"/>
        <v>1</v>
      </c>
      <c r="AV63" s="101">
        <f t="shared" si="48"/>
        <v>1</v>
      </c>
      <c r="AW63" s="101">
        <f t="shared" si="48"/>
        <v>1</v>
      </c>
      <c r="AX63" s="101">
        <f t="shared" si="48"/>
        <v>1</v>
      </c>
      <c r="AY63" s="101">
        <f t="shared" si="48"/>
        <v>1</v>
      </c>
      <c r="AZ63" s="101">
        <f t="shared" si="48"/>
        <v>1</v>
      </c>
      <c r="BA63" s="101">
        <f t="shared" si="48"/>
        <v>1</v>
      </c>
      <c r="BB63" s="101">
        <f t="shared" si="48"/>
        <v>1</v>
      </c>
      <c r="BC63" s="101">
        <f t="shared" si="48"/>
        <v>1</v>
      </c>
      <c r="BD63" s="101">
        <f t="shared" si="48"/>
        <v>1</v>
      </c>
      <c r="BE63" s="101">
        <f t="shared" si="48"/>
        <v>1</v>
      </c>
      <c r="BF63" s="101">
        <f t="shared" si="48"/>
        <v>1</v>
      </c>
      <c r="BG63" s="101">
        <f t="shared" si="48"/>
        <v>1</v>
      </c>
      <c r="BH63" s="101">
        <f t="shared" si="48"/>
        <v>1</v>
      </c>
      <c r="BI63" s="101">
        <f t="shared" si="48"/>
        <v>1</v>
      </c>
      <c r="BJ63" s="101">
        <f t="shared" si="48"/>
        <v>1</v>
      </c>
      <c r="BK63" s="101">
        <f t="shared" si="48"/>
        <v>1</v>
      </c>
      <c r="BL63" s="101">
        <f t="shared" si="48"/>
        <v>1</v>
      </c>
      <c r="BM63" s="101">
        <f t="shared" si="48"/>
        <v>1</v>
      </c>
      <c r="BN63" s="101">
        <f t="shared" si="48"/>
        <v>1</v>
      </c>
      <c r="BO63" s="101">
        <f t="shared" si="48"/>
        <v>1</v>
      </c>
    </row>
    <row r="64" spans="1:67" s="2" customFormat="1" ht="18.75" customHeight="1" x14ac:dyDescent="0.25">
      <c r="A64" s="88"/>
      <c r="B64" s="77" t="s">
        <v>787</v>
      </c>
      <c r="C64" s="77" t="s">
        <v>788</v>
      </c>
      <c r="D64" s="77" t="s">
        <v>8</v>
      </c>
      <c r="E64" s="224">
        <f>VLOOKUP(B64,'Cuadro Control'!C68:J1994,8,FALSE)</f>
        <v>90662604.648000002</v>
      </c>
      <c r="F64" s="106">
        <v>0.1</v>
      </c>
      <c r="G64" s="107">
        <v>46260</v>
      </c>
      <c r="H64" s="107">
        <v>46262</v>
      </c>
      <c r="I64" s="106">
        <f t="shared" ref="I64:X64" si="49">IF($G64=0,0,IF(I$6&lt;$G64,0,IF(I$6&gt;$H64,1,(I$6-$G64+1)/($H64-$G64+1))))</f>
        <v>0</v>
      </c>
      <c r="J64" s="106">
        <f t="shared" si="49"/>
        <v>0</v>
      </c>
      <c r="K64" s="106">
        <f t="shared" si="49"/>
        <v>0</v>
      </c>
      <c r="L64" s="106">
        <f t="shared" si="49"/>
        <v>0</v>
      </c>
      <c r="M64" s="106">
        <f t="shared" si="49"/>
        <v>0</v>
      </c>
      <c r="N64" s="106">
        <f t="shared" si="49"/>
        <v>0</v>
      </c>
      <c r="O64" s="106">
        <f t="shared" si="49"/>
        <v>0</v>
      </c>
      <c r="P64" s="106">
        <f t="shared" si="49"/>
        <v>1</v>
      </c>
      <c r="Q64" s="106">
        <f t="shared" si="49"/>
        <v>1</v>
      </c>
      <c r="R64" s="106">
        <f t="shared" si="49"/>
        <v>1</v>
      </c>
      <c r="S64" s="106">
        <f t="shared" si="49"/>
        <v>1</v>
      </c>
      <c r="T64" s="106">
        <f t="shared" si="49"/>
        <v>1</v>
      </c>
      <c r="U64" s="106">
        <f t="shared" si="49"/>
        <v>1</v>
      </c>
      <c r="V64" s="106">
        <f t="shared" si="49"/>
        <v>1</v>
      </c>
      <c r="W64" s="106">
        <f t="shared" si="49"/>
        <v>1</v>
      </c>
      <c r="X64" s="106">
        <f t="shared" si="49"/>
        <v>1</v>
      </c>
      <c r="Y64" s="106">
        <f t="shared" ref="J64:AO71" si="50">IF($G64=0,0,IF(Y$6&lt;$G64,0,IF(Y$6&gt;$H64,1,(Y$6-$G64+1)/($H64-$G64+1))))</f>
        <v>1</v>
      </c>
      <c r="Z64" s="106">
        <f t="shared" si="50"/>
        <v>1</v>
      </c>
      <c r="AA64" s="106">
        <f t="shared" si="50"/>
        <v>1</v>
      </c>
      <c r="AB64" s="106">
        <f t="shared" si="50"/>
        <v>1</v>
      </c>
      <c r="AC64" s="106">
        <f t="shared" si="50"/>
        <v>1</v>
      </c>
      <c r="AD64" s="106">
        <f t="shared" si="50"/>
        <v>1</v>
      </c>
      <c r="AE64" s="106">
        <f t="shared" si="50"/>
        <v>1</v>
      </c>
      <c r="AF64" s="106">
        <f t="shared" si="50"/>
        <v>1</v>
      </c>
      <c r="AG64" s="106">
        <f t="shared" si="50"/>
        <v>1</v>
      </c>
      <c r="AH64" s="106">
        <f t="shared" si="50"/>
        <v>1</v>
      </c>
      <c r="AI64" s="106">
        <f t="shared" si="50"/>
        <v>1</v>
      </c>
      <c r="AJ64" s="106">
        <f t="shared" si="50"/>
        <v>1</v>
      </c>
      <c r="AK64" s="106">
        <f t="shared" si="50"/>
        <v>1</v>
      </c>
      <c r="AL64" s="106">
        <f t="shared" si="50"/>
        <v>1</v>
      </c>
      <c r="AM64" s="106">
        <f t="shared" si="50"/>
        <v>1</v>
      </c>
      <c r="AN64" s="106">
        <f t="shared" si="50"/>
        <v>1</v>
      </c>
      <c r="AO64" s="106">
        <f t="shared" si="50"/>
        <v>1</v>
      </c>
      <c r="AP64" s="106">
        <f t="shared" ref="AP64:BO70" si="51">IF($G64=0,0,IF(AP$6&lt;$G64,0,IF(AP$6&gt;$H64,1,(AP$6-$G64+1)/($H64-$G64+1))))</f>
        <v>1</v>
      </c>
      <c r="AQ64" s="106">
        <f t="shared" si="51"/>
        <v>1</v>
      </c>
      <c r="AR64" s="106">
        <f t="shared" si="51"/>
        <v>1</v>
      </c>
      <c r="AS64" s="106">
        <f t="shared" si="51"/>
        <v>1</v>
      </c>
      <c r="AT64" s="106">
        <f t="shared" si="51"/>
        <v>1</v>
      </c>
      <c r="AU64" s="106">
        <f t="shared" si="51"/>
        <v>1</v>
      </c>
      <c r="AV64" s="106">
        <f t="shared" si="51"/>
        <v>1</v>
      </c>
      <c r="AW64" s="106">
        <f t="shared" si="51"/>
        <v>1</v>
      </c>
      <c r="AX64" s="106">
        <f t="shared" si="51"/>
        <v>1</v>
      </c>
      <c r="AY64" s="106">
        <f t="shared" si="51"/>
        <v>1</v>
      </c>
      <c r="AZ64" s="106">
        <f t="shared" si="51"/>
        <v>1</v>
      </c>
      <c r="BA64" s="106">
        <f t="shared" si="51"/>
        <v>1</v>
      </c>
      <c r="BB64" s="106">
        <f t="shared" si="51"/>
        <v>1</v>
      </c>
      <c r="BC64" s="106">
        <f t="shared" si="51"/>
        <v>1</v>
      </c>
      <c r="BD64" s="106">
        <f t="shared" si="51"/>
        <v>1</v>
      </c>
      <c r="BE64" s="106">
        <f t="shared" si="51"/>
        <v>1</v>
      </c>
      <c r="BF64" s="106">
        <f t="shared" si="51"/>
        <v>1</v>
      </c>
      <c r="BG64" s="106">
        <f t="shared" si="51"/>
        <v>1</v>
      </c>
      <c r="BH64" s="106">
        <f t="shared" si="51"/>
        <v>1</v>
      </c>
      <c r="BI64" s="106">
        <f t="shared" si="51"/>
        <v>1</v>
      </c>
      <c r="BJ64" s="106">
        <f t="shared" si="51"/>
        <v>1</v>
      </c>
      <c r="BK64" s="106">
        <f t="shared" si="51"/>
        <v>1</v>
      </c>
      <c r="BL64" s="106">
        <f t="shared" si="51"/>
        <v>1</v>
      </c>
      <c r="BM64" s="106">
        <f t="shared" si="51"/>
        <v>1</v>
      </c>
      <c r="BN64" s="106">
        <f t="shared" si="51"/>
        <v>1</v>
      </c>
      <c r="BO64" s="106">
        <f t="shared" si="51"/>
        <v>1</v>
      </c>
    </row>
    <row r="65" spans="1:67" s="2" customFormat="1" ht="18.75" customHeight="1" x14ac:dyDescent="0.25">
      <c r="A65" s="88"/>
      <c r="B65" s="77" t="s">
        <v>789</v>
      </c>
      <c r="C65" s="77" t="s">
        <v>790</v>
      </c>
      <c r="D65" s="77" t="s">
        <v>7</v>
      </c>
      <c r="E65" s="224">
        <f>VLOOKUP(B65,'Cuadro Control'!C70:J1995,8,FALSE)</f>
        <v>230777539.104</v>
      </c>
      <c r="F65" s="106">
        <v>0.25</v>
      </c>
      <c r="G65" s="107">
        <v>46262</v>
      </c>
      <c r="H65" s="107">
        <v>46267</v>
      </c>
      <c r="I65" s="106">
        <f t="shared" ref="I65:I71" si="52">IF($G65=0,0,IF(I$6&lt;$G65,0,IF(I$6&gt;$H65,1,(I$6-$G65+1)/($H65-$G65+1))))</f>
        <v>0</v>
      </c>
      <c r="J65" s="106">
        <f t="shared" si="50"/>
        <v>0</v>
      </c>
      <c r="K65" s="106">
        <f t="shared" si="50"/>
        <v>0</v>
      </c>
      <c r="L65" s="106">
        <f t="shared" si="50"/>
        <v>0</v>
      </c>
      <c r="M65" s="106">
        <f t="shared" si="50"/>
        <v>0</v>
      </c>
      <c r="N65" s="106">
        <f t="shared" si="50"/>
        <v>0</v>
      </c>
      <c r="O65" s="106">
        <f t="shared" si="50"/>
        <v>0</v>
      </c>
      <c r="P65" s="106">
        <f t="shared" si="50"/>
        <v>0.16666666666666666</v>
      </c>
      <c r="Q65" s="106">
        <f t="shared" si="50"/>
        <v>1</v>
      </c>
      <c r="R65" s="106">
        <f t="shared" si="50"/>
        <v>1</v>
      </c>
      <c r="S65" s="106">
        <f t="shared" si="50"/>
        <v>1</v>
      </c>
      <c r="T65" s="106">
        <f t="shared" si="50"/>
        <v>1</v>
      </c>
      <c r="U65" s="106">
        <f t="shared" si="50"/>
        <v>1</v>
      </c>
      <c r="V65" s="106">
        <f t="shared" si="50"/>
        <v>1</v>
      </c>
      <c r="W65" s="106">
        <f t="shared" si="50"/>
        <v>1</v>
      </c>
      <c r="X65" s="106">
        <f t="shared" si="50"/>
        <v>1</v>
      </c>
      <c r="Y65" s="106">
        <f t="shared" si="50"/>
        <v>1</v>
      </c>
      <c r="Z65" s="106">
        <f t="shared" si="50"/>
        <v>1</v>
      </c>
      <c r="AA65" s="106">
        <f t="shared" si="50"/>
        <v>1</v>
      </c>
      <c r="AB65" s="106">
        <f t="shared" si="50"/>
        <v>1</v>
      </c>
      <c r="AC65" s="106">
        <f t="shared" si="50"/>
        <v>1</v>
      </c>
      <c r="AD65" s="106">
        <f t="shared" si="50"/>
        <v>1</v>
      </c>
      <c r="AE65" s="106">
        <f t="shared" si="50"/>
        <v>1</v>
      </c>
      <c r="AF65" s="106">
        <f t="shared" si="50"/>
        <v>1</v>
      </c>
      <c r="AG65" s="106">
        <f t="shared" si="50"/>
        <v>1</v>
      </c>
      <c r="AH65" s="106">
        <f t="shared" si="50"/>
        <v>1</v>
      </c>
      <c r="AI65" s="106">
        <f t="shared" si="50"/>
        <v>1</v>
      </c>
      <c r="AJ65" s="106">
        <f t="shared" si="50"/>
        <v>1</v>
      </c>
      <c r="AK65" s="106">
        <f t="shared" si="50"/>
        <v>1</v>
      </c>
      <c r="AL65" s="106">
        <f t="shared" si="50"/>
        <v>1</v>
      </c>
      <c r="AM65" s="106">
        <f t="shared" si="50"/>
        <v>1</v>
      </c>
      <c r="AN65" s="106">
        <f t="shared" si="50"/>
        <v>1</v>
      </c>
      <c r="AO65" s="106">
        <f t="shared" si="50"/>
        <v>1</v>
      </c>
      <c r="AP65" s="106">
        <f t="shared" si="51"/>
        <v>1</v>
      </c>
      <c r="AQ65" s="106">
        <f t="shared" si="51"/>
        <v>1</v>
      </c>
      <c r="AR65" s="106">
        <f t="shared" si="51"/>
        <v>1</v>
      </c>
      <c r="AS65" s="106">
        <f t="shared" si="51"/>
        <v>1</v>
      </c>
      <c r="AT65" s="106">
        <f t="shared" si="51"/>
        <v>1</v>
      </c>
      <c r="AU65" s="106">
        <f t="shared" si="51"/>
        <v>1</v>
      </c>
      <c r="AV65" s="106">
        <f t="shared" si="51"/>
        <v>1</v>
      </c>
      <c r="AW65" s="106">
        <f t="shared" si="51"/>
        <v>1</v>
      </c>
      <c r="AX65" s="106">
        <f t="shared" si="51"/>
        <v>1</v>
      </c>
      <c r="AY65" s="106">
        <f t="shared" si="51"/>
        <v>1</v>
      </c>
      <c r="AZ65" s="106">
        <f t="shared" si="51"/>
        <v>1</v>
      </c>
      <c r="BA65" s="106">
        <f t="shared" si="51"/>
        <v>1</v>
      </c>
      <c r="BB65" s="106">
        <f t="shared" si="51"/>
        <v>1</v>
      </c>
      <c r="BC65" s="106">
        <f t="shared" si="51"/>
        <v>1</v>
      </c>
      <c r="BD65" s="106">
        <f t="shared" si="51"/>
        <v>1</v>
      </c>
      <c r="BE65" s="106">
        <f t="shared" si="51"/>
        <v>1</v>
      </c>
      <c r="BF65" s="106">
        <f t="shared" si="51"/>
        <v>1</v>
      </c>
      <c r="BG65" s="106">
        <f t="shared" si="51"/>
        <v>1</v>
      </c>
      <c r="BH65" s="106">
        <f t="shared" si="51"/>
        <v>1</v>
      </c>
      <c r="BI65" s="106">
        <f t="shared" si="51"/>
        <v>1</v>
      </c>
      <c r="BJ65" s="106">
        <f t="shared" si="51"/>
        <v>1</v>
      </c>
      <c r="BK65" s="106">
        <f t="shared" si="51"/>
        <v>1</v>
      </c>
      <c r="BL65" s="106">
        <f t="shared" si="51"/>
        <v>1</v>
      </c>
      <c r="BM65" s="106">
        <f t="shared" si="51"/>
        <v>1</v>
      </c>
      <c r="BN65" s="106">
        <f t="shared" si="51"/>
        <v>1</v>
      </c>
      <c r="BO65" s="106">
        <f t="shared" si="51"/>
        <v>1</v>
      </c>
    </row>
    <row r="66" spans="1:67" s="2" customFormat="1" ht="18.75" customHeight="1" x14ac:dyDescent="0.25">
      <c r="A66" s="88"/>
      <c r="B66" s="77" t="s">
        <v>791</v>
      </c>
      <c r="C66" s="77" t="s">
        <v>792</v>
      </c>
      <c r="D66" s="77" t="s">
        <v>7</v>
      </c>
      <c r="E66" s="224">
        <f>VLOOKUP(B66,'Cuadro Control'!C71:J1996,8,FALSE)</f>
        <v>82420549.679999992</v>
      </c>
      <c r="F66" s="106">
        <v>0.09</v>
      </c>
      <c r="G66" s="107">
        <v>46267</v>
      </c>
      <c r="H66" s="107">
        <v>46272</v>
      </c>
      <c r="I66" s="106">
        <f t="shared" si="52"/>
        <v>0</v>
      </c>
      <c r="J66" s="106">
        <f t="shared" si="50"/>
        <v>0</v>
      </c>
      <c r="K66" s="106">
        <f t="shared" si="50"/>
        <v>0</v>
      </c>
      <c r="L66" s="106">
        <f t="shared" si="50"/>
        <v>0</v>
      </c>
      <c r="M66" s="106">
        <f t="shared" si="50"/>
        <v>0</v>
      </c>
      <c r="N66" s="106">
        <f t="shared" si="50"/>
        <v>0</v>
      </c>
      <c r="O66" s="106">
        <f t="shared" si="50"/>
        <v>0</v>
      </c>
      <c r="P66" s="106">
        <f t="shared" si="50"/>
        <v>0</v>
      </c>
      <c r="Q66" s="106">
        <f t="shared" si="50"/>
        <v>0.5</v>
      </c>
      <c r="R66" s="106">
        <f t="shared" si="50"/>
        <v>1</v>
      </c>
      <c r="S66" s="106">
        <f t="shared" si="50"/>
        <v>1</v>
      </c>
      <c r="T66" s="106">
        <f t="shared" si="50"/>
        <v>1</v>
      </c>
      <c r="U66" s="106">
        <f t="shared" si="50"/>
        <v>1</v>
      </c>
      <c r="V66" s="106">
        <f t="shared" si="50"/>
        <v>1</v>
      </c>
      <c r="W66" s="106">
        <f t="shared" si="50"/>
        <v>1</v>
      </c>
      <c r="X66" s="106">
        <f t="shared" si="50"/>
        <v>1</v>
      </c>
      <c r="Y66" s="106">
        <f t="shared" si="50"/>
        <v>1</v>
      </c>
      <c r="Z66" s="106">
        <f t="shared" si="50"/>
        <v>1</v>
      </c>
      <c r="AA66" s="106">
        <f t="shared" si="50"/>
        <v>1</v>
      </c>
      <c r="AB66" s="106">
        <f t="shared" si="50"/>
        <v>1</v>
      </c>
      <c r="AC66" s="106">
        <f t="shared" si="50"/>
        <v>1</v>
      </c>
      <c r="AD66" s="106">
        <f t="shared" si="50"/>
        <v>1</v>
      </c>
      <c r="AE66" s="106">
        <f t="shared" si="50"/>
        <v>1</v>
      </c>
      <c r="AF66" s="106">
        <f t="shared" si="50"/>
        <v>1</v>
      </c>
      <c r="AG66" s="106">
        <f t="shared" si="50"/>
        <v>1</v>
      </c>
      <c r="AH66" s="106">
        <f t="shared" si="50"/>
        <v>1</v>
      </c>
      <c r="AI66" s="106">
        <f t="shared" si="50"/>
        <v>1</v>
      </c>
      <c r="AJ66" s="106">
        <f t="shared" si="50"/>
        <v>1</v>
      </c>
      <c r="AK66" s="106">
        <f t="shared" si="50"/>
        <v>1</v>
      </c>
      <c r="AL66" s="106">
        <f t="shared" si="50"/>
        <v>1</v>
      </c>
      <c r="AM66" s="106">
        <f t="shared" si="50"/>
        <v>1</v>
      </c>
      <c r="AN66" s="106">
        <f t="shared" si="50"/>
        <v>1</v>
      </c>
      <c r="AO66" s="106">
        <f t="shared" si="50"/>
        <v>1</v>
      </c>
      <c r="AP66" s="106">
        <f t="shared" si="51"/>
        <v>1</v>
      </c>
      <c r="AQ66" s="106">
        <f t="shared" si="51"/>
        <v>1</v>
      </c>
      <c r="AR66" s="106">
        <f t="shared" si="51"/>
        <v>1</v>
      </c>
      <c r="AS66" s="106">
        <f t="shared" si="51"/>
        <v>1</v>
      </c>
      <c r="AT66" s="106">
        <f t="shared" si="51"/>
        <v>1</v>
      </c>
      <c r="AU66" s="106">
        <f t="shared" si="51"/>
        <v>1</v>
      </c>
      <c r="AV66" s="106">
        <f t="shared" si="51"/>
        <v>1</v>
      </c>
      <c r="AW66" s="106">
        <f t="shared" si="51"/>
        <v>1</v>
      </c>
      <c r="AX66" s="106">
        <f t="shared" si="51"/>
        <v>1</v>
      </c>
      <c r="AY66" s="106">
        <f t="shared" si="51"/>
        <v>1</v>
      </c>
      <c r="AZ66" s="106">
        <f t="shared" si="51"/>
        <v>1</v>
      </c>
      <c r="BA66" s="106">
        <f t="shared" si="51"/>
        <v>1</v>
      </c>
      <c r="BB66" s="106">
        <f t="shared" si="51"/>
        <v>1</v>
      </c>
      <c r="BC66" s="106">
        <f t="shared" si="51"/>
        <v>1</v>
      </c>
      <c r="BD66" s="106">
        <f t="shared" si="51"/>
        <v>1</v>
      </c>
      <c r="BE66" s="106">
        <f t="shared" si="51"/>
        <v>1</v>
      </c>
      <c r="BF66" s="106">
        <f t="shared" si="51"/>
        <v>1</v>
      </c>
      <c r="BG66" s="106">
        <f t="shared" si="51"/>
        <v>1</v>
      </c>
      <c r="BH66" s="106">
        <f t="shared" si="51"/>
        <v>1</v>
      </c>
      <c r="BI66" s="106">
        <f t="shared" si="51"/>
        <v>1</v>
      </c>
      <c r="BJ66" s="106">
        <f t="shared" si="51"/>
        <v>1</v>
      </c>
      <c r="BK66" s="106">
        <f t="shared" si="51"/>
        <v>1</v>
      </c>
      <c r="BL66" s="106">
        <f t="shared" si="51"/>
        <v>1</v>
      </c>
      <c r="BM66" s="106">
        <f t="shared" si="51"/>
        <v>1</v>
      </c>
      <c r="BN66" s="106">
        <f t="shared" si="51"/>
        <v>1</v>
      </c>
      <c r="BO66" s="106">
        <f t="shared" si="51"/>
        <v>1</v>
      </c>
    </row>
    <row r="67" spans="1:67" s="2" customFormat="1" ht="18.75" customHeight="1" x14ac:dyDescent="0.25">
      <c r="A67" s="88"/>
      <c r="B67" s="77" t="s">
        <v>793</v>
      </c>
      <c r="C67" s="77" t="s">
        <v>794</v>
      </c>
      <c r="D67" s="77" t="s">
        <v>7</v>
      </c>
      <c r="E67" s="224">
        <f>VLOOKUP(B67,'Cuadro Control'!C72:J1997,8,FALSE)</f>
        <v>230777539.104</v>
      </c>
      <c r="F67" s="106">
        <v>0.25</v>
      </c>
      <c r="G67" s="107">
        <v>46303</v>
      </c>
      <c r="H67" s="107">
        <v>46308</v>
      </c>
      <c r="I67" s="106">
        <f t="shared" si="52"/>
        <v>0</v>
      </c>
      <c r="J67" s="106">
        <f t="shared" si="50"/>
        <v>0</v>
      </c>
      <c r="K67" s="106">
        <f t="shared" si="50"/>
        <v>0</v>
      </c>
      <c r="L67" s="106">
        <f t="shared" si="50"/>
        <v>0</v>
      </c>
      <c r="M67" s="106">
        <f t="shared" si="50"/>
        <v>0</v>
      </c>
      <c r="N67" s="106">
        <f t="shared" si="50"/>
        <v>0</v>
      </c>
      <c r="O67" s="106">
        <f t="shared" si="50"/>
        <v>0</v>
      </c>
      <c r="P67" s="106">
        <f t="shared" si="50"/>
        <v>0</v>
      </c>
      <c r="Q67" s="106">
        <f t="shared" si="50"/>
        <v>0</v>
      </c>
      <c r="R67" s="106">
        <f t="shared" si="50"/>
        <v>0</v>
      </c>
      <c r="S67" s="106">
        <f t="shared" si="50"/>
        <v>0</v>
      </c>
      <c r="T67" s="106">
        <f t="shared" si="50"/>
        <v>0</v>
      </c>
      <c r="U67" s="106">
        <f t="shared" si="50"/>
        <v>0</v>
      </c>
      <c r="V67" s="106">
        <f t="shared" si="50"/>
        <v>0.33333333333333331</v>
      </c>
      <c r="W67" s="106">
        <f t="shared" si="50"/>
        <v>1</v>
      </c>
      <c r="X67" s="106">
        <f t="shared" si="50"/>
        <v>1</v>
      </c>
      <c r="Y67" s="106">
        <f t="shared" si="50"/>
        <v>1</v>
      </c>
      <c r="Z67" s="106">
        <f t="shared" si="50"/>
        <v>1</v>
      </c>
      <c r="AA67" s="106">
        <f t="shared" si="50"/>
        <v>1</v>
      </c>
      <c r="AB67" s="106">
        <f t="shared" si="50"/>
        <v>1</v>
      </c>
      <c r="AC67" s="106">
        <f t="shared" si="50"/>
        <v>1</v>
      </c>
      <c r="AD67" s="106">
        <f t="shared" si="50"/>
        <v>1</v>
      </c>
      <c r="AE67" s="106">
        <f t="shared" si="50"/>
        <v>1</v>
      </c>
      <c r="AF67" s="106">
        <f t="shared" si="50"/>
        <v>1</v>
      </c>
      <c r="AG67" s="106">
        <f t="shared" si="50"/>
        <v>1</v>
      </c>
      <c r="AH67" s="106">
        <f t="shared" si="50"/>
        <v>1</v>
      </c>
      <c r="AI67" s="106">
        <f t="shared" si="50"/>
        <v>1</v>
      </c>
      <c r="AJ67" s="106">
        <f t="shared" si="50"/>
        <v>1</v>
      </c>
      <c r="AK67" s="106">
        <f t="shared" si="50"/>
        <v>1</v>
      </c>
      <c r="AL67" s="106">
        <f t="shared" si="50"/>
        <v>1</v>
      </c>
      <c r="AM67" s="106">
        <f t="shared" si="50"/>
        <v>1</v>
      </c>
      <c r="AN67" s="106">
        <f t="shared" si="50"/>
        <v>1</v>
      </c>
      <c r="AO67" s="106">
        <f t="shared" si="50"/>
        <v>1</v>
      </c>
      <c r="AP67" s="106">
        <f t="shared" si="51"/>
        <v>1</v>
      </c>
      <c r="AQ67" s="106">
        <f t="shared" si="51"/>
        <v>1</v>
      </c>
      <c r="AR67" s="106">
        <f t="shared" si="51"/>
        <v>1</v>
      </c>
      <c r="AS67" s="106">
        <f t="shared" si="51"/>
        <v>1</v>
      </c>
      <c r="AT67" s="106">
        <f t="shared" si="51"/>
        <v>1</v>
      </c>
      <c r="AU67" s="106">
        <f t="shared" si="51"/>
        <v>1</v>
      </c>
      <c r="AV67" s="106">
        <f t="shared" si="51"/>
        <v>1</v>
      </c>
      <c r="AW67" s="106">
        <f t="shared" si="51"/>
        <v>1</v>
      </c>
      <c r="AX67" s="106">
        <f t="shared" si="51"/>
        <v>1</v>
      </c>
      <c r="AY67" s="106">
        <f t="shared" si="51"/>
        <v>1</v>
      </c>
      <c r="AZ67" s="106">
        <f t="shared" si="51"/>
        <v>1</v>
      </c>
      <c r="BA67" s="106">
        <f t="shared" si="51"/>
        <v>1</v>
      </c>
      <c r="BB67" s="106">
        <f t="shared" si="51"/>
        <v>1</v>
      </c>
      <c r="BC67" s="106">
        <f t="shared" si="51"/>
        <v>1</v>
      </c>
      <c r="BD67" s="106">
        <f t="shared" si="51"/>
        <v>1</v>
      </c>
      <c r="BE67" s="106">
        <f t="shared" si="51"/>
        <v>1</v>
      </c>
      <c r="BF67" s="106">
        <f t="shared" si="51"/>
        <v>1</v>
      </c>
      <c r="BG67" s="106">
        <f t="shared" si="51"/>
        <v>1</v>
      </c>
      <c r="BH67" s="106">
        <f t="shared" si="51"/>
        <v>1</v>
      </c>
      <c r="BI67" s="106">
        <f t="shared" si="51"/>
        <v>1</v>
      </c>
      <c r="BJ67" s="106">
        <f t="shared" si="51"/>
        <v>1</v>
      </c>
      <c r="BK67" s="106">
        <f t="shared" si="51"/>
        <v>1</v>
      </c>
      <c r="BL67" s="106">
        <f t="shared" si="51"/>
        <v>1</v>
      </c>
      <c r="BM67" s="106">
        <f t="shared" si="51"/>
        <v>1</v>
      </c>
      <c r="BN67" s="106">
        <f t="shared" si="51"/>
        <v>1</v>
      </c>
      <c r="BO67" s="106">
        <f t="shared" si="51"/>
        <v>1</v>
      </c>
    </row>
    <row r="68" spans="1:67" s="2" customFormat="1" ht="18.75" customHeight="1" x14ac:dyDescent="0.25">
      <c r="A68" s="88"/>
      <c r="B68" s="77" t="s">
        <v>795</v>
      </c>
      <c r="C68" s="77" t="s">
        <v>796</v>
      </c>
      <c r="D68" s="77" t="s">
        <v>8</v>
      </c>
      <c r="E68" s="224">
        <f>VLOOKUP(B68,'Cuadro Control'!C73:J1998,8,FALSE)</f>
        <v>49452329.807999998</v>
      </c>
      <c r="F68" s="106">
        <v>0.05</v>
      </c>
      <c r="G68" s="107">
        <v>46309</v>
      </c>
      <c r="H68" s="107">
        <v>46309</v>
      </c>
      <c r="I68" s="106">
        <f t="shared" si="52"/>
        <v>0</v>
      </c>
      <c r="J68" s="106">
        <f t="shared" si="50"/>
        <v>0</v>
      </c>
      <c r="K68" s="106">
        <f t="shared" si="50"/>
        <v>0</v>
      </c>
      <c r="L68" s="106">
        <f t="shared" si="50"/>
        <v>0</v>
      </c>
      <c r="M68" s="106">
        <f t="shared" si="50"/>
        <v>0</v>
      </c>
      <c r="N68" s="106">
        <f t="shared" si="50"/>
        <v>0</v>
      </c>
      <c r="O68" s="106">
        <f t="shared" si="50"/>
        <v>0</v>
      </c>
      <c r="P68" s="106">
        <f t="shared" si="50"/>
        <v>0</v>
      </c>
      <c r="Q68" s="106">
        <f t="shared" si="50"/>
        <v>0</v>
      </c>
      <c r="R68" s="106">
        <f t="shared" si="50"/>
        <v>0</v>
      </c>
      <c r="S68" s="106">
        <f t="shared" si="50"/>
        <v>0</v>
      </c>
      <c r="T68" s="106">
        <f t="shared" si="50"/>
        <v>0</v>
      </c>
      <c r="U68" s="106">
        <f t="shared" si="50"/>
        <v>0</v>
      </c>
      <c r="V68" s="106">
        <f t="shared" si="50"/>
        <v>0</v>
      </c>
      <c r="W68" s="106">
        <f t="shared" si="50"/>
        <v>1</v>
      </c>
      <c r="X68" s="106">
        <f t="shared" si="50"/>
        <v>1</v>
      </c>
      <c r="Y68" s="106">
        <f t="shared" si="50"/>
        <v>1</v>
      </c>
      <c r="Z68" s="106">
        <f t="shared" si="50"/>
        <v>1</v>
      </c>
      <c r="AA68" s="106">
        <f t="shared" si="50"/>
        <v>1</v>
      </c>
      <c r="AB68" s="106">
        <f t="shared" si="50"/>
        <v>1</v>
      </c>
      <c r="AC68" s="106">
        <f t="shared" si="50"/>
        <v>1</v>
      </c>
      <c r="AD68" s="106">
        <f t="shared" si="50"/>
        <v>1</v>
      </c>
      <c r="AE68" s="106">
        <f t="shared" si="50"/>
        <v>1</v>
      </c>
      <c r="AF68" s="106">
        <f t="shared" si="50"/>
        <v>1</v>
      </c>
      <c r="AG68" s="106">
        <f t="shared" si="50"/>
        <v>1</v>
      </c>
      <c r="AH68" s="106">
        <f t="shared" si="50"/>
        <v>1</v>
      </c>
      <c r="AI68" s="106">
        <f t="shared" si="50"/>
        <v>1</v>
      </c>
      <c r="AJ68" s="106">
        <f t="shared" si="50"/>
        <v>1</v>
      </c>
      <c r="AK68" s="106">
        <f t="shared" si="50"/>
        <v>1</v>
      </c>
      <c r="AL68" s="106">
        <f t="shared" si="50"/>
        <v>1</v>
      </c>
      <c r="AM68" s="106">
        <f t="shared" si="50"/>
        <v>1</v>
      </c>
      <c r="AN68" s="106">
        <f t="shared" si="50"/>
        <v>1</v>
      </c>
      <c r="AO68" s="106">
        <f t="shared" si="50"/>
        <v>1</v>
      </c>
      <c r="AP68" s="106">
        <f t="shared" si="51"/>
        <v>1</v>
      </c>
      <c r="AQ68" s="106">
        <f t="shared" si="51"/>
        <v>1</v>
      </c>
      <c r="AR68" s="106">
        <f t="shared" si="51"/>
        <v>1</v>
      </c>
      <c r="AS68" s="106">
        <f t="shared" si="51"/>
        <v>1</v>
      </c>
      <c r="AT68" s="106">
        <f t="shared" si="51"/>
        <v>1</v>
      </c>
      <c r="AU68" s="106">
        <f t="shared" si="51"/>
        <v>1</v>
      </c>
      <c r="AV68" s="106">
        <f t="shared" si="51"/>
        <v>1</v>
      </c>
      <c r="AW68" s="106">
        <f t="shared" si="51"/>
        <v>1</v>
      </c>
      <c r="AX68" s="106">
        <f t="shared" si="51"/>
        <v>1</v>
      </c>
      <c r="AY68" s="106">
        <f t="shared" si="51"/>
        <v>1</v>
      </c>
      <c r="AZ68" s="106">
        <f t="shared" si="51"/>
        <v>1</v>
      </c>
      <c r="BA68" s="106">
        <f t="shared" si="51"/>
        <v>1</v>
      </c>
      <c r="BB68" s="106">
        <f t="shared" si="51"/>
        <v>1</v>
      </c>
      <c r="BC68" s="106">
        <f t="shared" si="51"/>
        <v>1</v>
      </c>
      <c r="BD68" s="106">
        <f t="shared" si="51"/>
        <v>1</v>
      </c>
      <c r="BE68" s="106">
        <f t="shared" si="51"/>
        <v>1</v>
      </c>
      <c r="BF68" s="106">
        <f t="shared" si="51"/>
        <v>1</v>
      </c>
      <c r="BG68" s="106">
        <f t="shared" si="51"/>
        <v>1</v>
      </c>
      <c r="BH68" s="106">
        <f t="shared" si="51"/>
        <v>1</v>
      </c>
      <c r="BI68" s="106">
        <f t="shared" si="51"/>
        <v>1</v>
      </c>
      <c r="BJ68" s="106">
        <f t="shared" si="51"/>
        <v>1</v>
      </c>
      <c r="BK68" s="106">
        <f t="shared" si="51"/>
        <v>1</v>
      </c>
      <c r="BL68" s="106">
        <f t="shared" si="51"/>
        <v>1</v>
      </c>
      <c r="BM68" s="106">
        <f t="shared" si="51"/>
        <v>1</v>
      </c>
      <c r="BN68" s="106">
        <f t="shared" si="51"/>
        <v>1</v>
      </c>
      <c r="BO68" s="106">
        <f t="shared" si="51"/>
        <v>1</v>
      </c>
    </row>
    <row r="69" spans="1:67" s="2" customFormat="1" ht="18.75" customHeight="1" x14ac:dyDescent="0.25">
      <c r="A69" s="88"/>
      <c r="B69" s="77" t="s">
        <v>797</v>
      </c>
      <c r="C69" s="77" t="s">
        <v>798</v>
      </c>
      <c r="D69" s="77" t="s">
        <v>8</v>
      </c>
      <c r="E69" s="224">
        <f>VLOOKUP(B69,'Cuadro Control'!C74:J1999,8,FALSE)</f>
        <v>140114934.456</v>
      </c>
      <c r="F69" s="106">
        <v>0.15</v>
      </c>
      <c r="G69" s="107">
        <v>46309</v>
      </c>
      <c r="H69" s="107">
        <v>46310</v>
      </c>
      <c r="I69" s="106">
        <f t="shared" si="52"/>
        <v>0</v>
      </c>
      <c r="J69" s="106">
        <f t="shared" si="50"/>
        <v>0</v>
      </c>
      <c r="K69" s="106">
        <f t="shared" si="50"/>
        <v>0</v>
      </c>
      <c r="L69" s="106">
        <f t="shared" si="50"/>
        <v>0</v>
      </c>
      <c r="M69" s="106">
        <f t="shared" si="50"/>
        <v>0</v>
      </c>
      <c r="N69" s="106">
        <f t="shared" si="50"/>
        <v>0</v>
      </c>
      <c r="O69" s="106">
        <f t="shared" si="50"/>
        <v>0</v>
      </c>
      <c r="P69" s="106">
        <f t="shared" si="50"/>
        <v>0</v>
      </c>
      <c r="Q69" s="106">
        <f t="shared" si="50"/>
        <v>0</v>
      </c>
      <c r="R69" s="106">
        <f t="shared" si="50"/>
        <v>0</v>
      </c>
      <c r="S69" s="106">
        <f t="shared" si="50"/>
        <v>0</v>
      </c>
      <c r="T69" s="106">
        <f t="shared" si="50"/>
        <v>0</v>
      </c>
      <c r="U69" s="106">
        <f t="shared" si="50"/>
        <v>0</v>
      </c>
      <c r="V69" s="106">
        <f t="shared" si="50"/>
        <v>0</v>
      </c>
      <c r="W69" s="106">
        <f t="shared" si="50"/>
        <v>1</v>
      </c>
      <c r="X69" s="106">
        <f t="shared" si="50"/>
        <v>1</v>
      </c>
      <c r="Y69" s="106">
        <f t="shared" si="50"/>
        <v>1</v>
      </c>
      <c r="Z69" s="106">
        <f t="shared" si="50"/>
        <v>1</v>
      </c>
      <c r="AA69" s="106">
        <f t="shared" si="50"/>
        <v>1</v>
      </c>
      <c r="AB69" s="106">
        <f t="shared" si="50"/>
        <v>1</v>
      </c>
      <c r="AC69" s="106">
        <f t="shared" si="50"/>
        <v>1</v>
      </c>
      <c r="AD69" s="106">
        <f t="shared" si="50"/>
        <v>1</v>
      </c>
      <c r="AE69" s="106">
        <f t="shared" si="50"/>
        <v>1</v>
      </c>
      <c r="AF69" s="106">
        <f t="shared" si="50"/>
        <v>1</v>
      </c>
      <c r="AG69" s="106">
        <f t="shared" si="50"/>
        <v>1</v>
      </c>
      <c r="AH69" s="106">
        <f t="shared" si="50"/>
        <v>1</v>
      </c>
      <c r="AI69" s="106">
        <f t="shared" si="50"/>
        <v>1</v>
      </c>
      <c r="AJ69" s="106">
        <f t="shared" si="50"/>
        <v>1</v>
      </c>
      <c r="AK69" s="106">
        <f t="shared" si="50"/>
        <v>1</v>
      </c>
      <c r="AL69" s="106">
        <f t="shared" si="50"/>
        <v>1</v>
      </c>
      <c r="AM69" s="106">
        <f t="shared" si="50"/>
        <v>1</v>
      </c>
      <c r="AN69" s="106">
        <f t="shared" si="50"/>
        <v>1</v>
      </c>
      <c r="AO69" s="106">
        <f t="shared" si="50"/>
        <v>1</v>
      </c>
      <c r="AP69" s="106">
        <f t="shared" si="51"/>
        <v>1</v>
      </c>
      <c r="AQ69" s="106">
        <f t="shared" si="51"/>
        <v>1</v>
      </c>
      <c r="AR69" s="106">
        <f t="shared" si="51"/>
        <v>1</v>
      </c>
      <c r="AS69" s="106">
        <f t="shared" si="51"/>
        <v>1</v>
      </c>
      <c r="AT69" s="106">
        <f t="shared" si="51"/>
        <v>1</v>
      </c>
      <c r="AU69" s="106">
        <f t="shared" si="51"/>
        <v>1</v>
      </c>
      <c r="AV69" s="106">
        <f t="shared" si="51"/>
        <v>1</v>
      </c>
      <c r="AW69" s="106">
        <f t="shared" si="51"/>
        <v>1</v>
      </c>
      <c r="AX69" s="106">
        <f t="shared" si="51"/>
        <v>1</v>
      </c>
      <c r="AY69" s="106">
        <f t="shared" si="51"/>
        <v>1</v>
      </c>
      <c r="AZ69" s="106">
        <f t="shared" si="51"/>
        <v>1</v>
      </c>
      <c r="BA69" s="106">
        <f t="shared" si="51"/>
        <v>1</v>
      </c>
      <c r="BB69" s="106">
        <f t="shared" si="51"/>
        <v>1</v>
      </c>
      <c r="BC69" s="106">
        <f t="shared" si="51"/>
        <v>1</v>
      </c>
      <c r="BD69" s="106">
        <f t="shared" si="51"/>
        <v>1</v>
      </c>
      <c r="BE69" s="106">
        <f t="shared" si="51"/>
        <v>1</v>
      </c>
      <c r="BF69" s="106">
        <f t="shared" si="51"/>
        <v>1</v>
      </c>
      <c r="BG69" s="106">
        <f t="shared" si="51"/>
        <v>1</v>
      </c>
      <c r="BH69" s="106">
        <f t="shared" si="51"/>
        <v>1</v>
      </c>
      <c r="BI69" s="106">
        <f t="shared" si="51"/>
        <v>1</v>
      </c>
      <c r="BJ69" s="106">
        <f t="shared" si="51"/>
        <v>1</v>
      </c>
      <c r="BK69" s="106">
        <f t="shared" si="51"/>
        <v>1</v>
      </c>
      <c r="BL69" s="106">
        <f t="shared" si="51"/>
        <v>1</v>
      </c>
      <c r="BM69" s="106">
        <f t="shared" si="51"/>
        <v>1</v>
      </c>
      <c r="BN69" s="106">
        <f t="shared" si="51"/>
        <v>1</v>
      </c>
      <c r="BO69" s="106">
        <f t="shared" si="51"/>
        <v>1</v>
      </c>
    </row>
    <row r="70" spans="1:67" s="2" customFormat="1" ht="18.75" customHeight="1" x14ac:dyDescent="0.25">
      <c r="A70" s="88"/>
      <c r="B70" s="77" t="s">
        <v>799</v>
      </c>
      <c r="C70" s="77" t="s">
        <v>2042</v>
      </c>
      <c r="D70" s="77" t="s">
        <v>6</v>
      </c>
      <c r="E70" s="224">
        <f>VLOOKUP(B70,'Cuadro Control'!C75:J2000,8,FALSE)</f>
        <v>52335715.768702812</v>
      </c>
      <c r="F70" s="106">
        <v>0.06</v>
      </c>
      <c r="G70" s="107">
        <v>46314</v>
      </c>
      <c r="H70" s="107">
        <v>46317</v>
      </c>
      <c r="I70" s="106">
        <f t="shared" si="52"/>
        <v>0</v>
      </c>
      <c r="J70" s="106">
        <f t="shared" si="50"/>
        <v>0</v>
      </c>
      <c r="K70" s="106">
        <f t="shared" si="50"/>
        <v>0</v>
      </c>
      <c r="L70" s="106">
        <f t="shared" si="50"/>
        <v>0</v>
      </c>
      <c r="M70" s="106">
        <f t="shared" si="50"/>
        <v>0</v>
      </c>
      <c r="N70" s="106">
        <f t="shared" si="50"/>
        <v>0</v>
      </c>
      <c r="O70" s="106">
        <f t="shared" si="50"/>
        <v>0</v>
      </c>
      <c r="P70" s="106">
        <f t="shared" si="50"/>
        <v>0</v>
      </c>
      <c r="Q70" s="106">
        <f t="shared" si="50"/>
        <v>0</v>
      </c>
      <c r="R70" s="106">
        <f t="shared" si="50"/>
        <v>0</v>
      </c>
      <c r="S70" s="106">
        <f t="shared" si="50"/>
        <v>0</v>
      </c>
      <c r="T70" s="106">
        <f t="shared" si="50"/>
        <v>0</v>
      </c>
      <c r="U70" s="106">
        <f t="shared" si="50"/>
        <v>0</v>
      </c>
      <c r="V70" s="106">
        <f t="shared" si="50"/>
        <v>0</v>
      </c>
      <c r="W70" s="106">
        <f t="shared" si="50"/>
        <v>0</v>
      </c>
      <c r="X70" s="106">
        <f t="shared" si="50"/>
        <v>1</v>
      </c>
      <c r="Y70" s="106">
        <f t="shared" si="50"/>
        <v>1</v>
      </c>
      <c r="Z70" s="106">
        <f t="shared" si="50"/>
        <v>1</v>
      </c>
      <c r="AA70" s="106">
        <f t="shared" si="50"/>
        <v>1</v>
      </c>
      <c r="AB70" s="106">
        <f t="shared" si="50"/>
        <v>1</v>
      </c>
      <c r="AC70" s="106">
        <f t="shared" si="50"/>
        <v>1</v>
      </c>
      <c r="AD70" s="106">
        <f t="shared" si="50"/>
        <v>1</v>
      </c>
      <c r="AE70" s="106">
        <f t="shared" si="50"/>
        <v>1</v>
      </c>
      <c r="AF70" s="106">
        <f t="shared" si="50"/>
        <v>1</v>
      </c>
      <c r="AG70" s="106">
        <f t="shared" si="50"/>
        <v>1</v>
      </c>
      <c r="AH70" s="106">
        <f t="shared" si="50"/>
        <v>1</v>
      </c>
      <c r="AI70" s="106">
        <f t="shared" si="50"/>
        <v>1</v>
      </c>
      <c r="AJ70" s="106">
        <f t="shared" si="50"/>
        <v>1</v>
      </c>
      <c r="AK70" s="106">
        <f t="shared" si="50"/>
        <v>1</v>
      </c>
      <c r="AL70" s="106">
        <f t="shared" si="50"/>
        <v>1</v>
      </c>
      <c r="AM70" s="106">
        <f t="shared" si="50"/>
        <v>1</v>
      </c>
      <c r="AN70" s="106">
        <f t="shared" si="50"/>
        <v>1</v>
      </c>
      <c r="AO70" s="106">
        <f t="shared" si="50"/>
        <v>1</v>
      </c>
      <c r="AP70" s="106">
        <f t="shared" si="51"/>
        <v>1</v>
      </c>
      <c r="AQ70" s="106">
        <f t="shared" si="51"/>
        <v>1</v>
      </c>
      <c r="AR70" s="106">
        <f t="shared" si="51"/>
        <v>1</v>
      </c>
      <c r="AS70" s="106">
        <f t="shared" ref="AS70:BO70" si="53">IF($G70=0,0,IF(AS$6&lt;$G70,0,IF(AS$6&gt;$H70,1,(AS$6-$G70+1)/($H70-$G70+1))))</f>
        <v>1</v>
      </c>
      <c r="AT70" s="106">
        <f t="shared" si="53"/>
        <v>1</v>
      </c>
      <c r="AU70" s="106">
        <f t="shared" si="53"/>
        <v>1</v>
      </c>
      <c r="AV70" s="106">
        <f t="shared" si="53"/>
        <v>1</v>
      </c>
      <c r="AW70" s="106">
        <f t="shared" si="53"/>
        <v>1</v>
      </c>
      <c r="AX70" s="106">
        <f t="shared" si="53"/>
        <v>1</v>
      </c>
      <c r="AY70" s="106">
        <f t="shared" si="53"/>
        <v>1</v>
      </c>
      <c r="AZ70" s="106">
        <f t="shared" si="53"/>
        <v>1</v>
      </c>
      <c r="BA70" s="106">
        <f t="shared" si="53"/>
        <v>1</v>
      </c>
      <c r="BB70" s="106">
        <f t="shared" si="53"/>
        <v>1</v>
      </c>
      <c r="BC70" s="106">
        <f t="shared" si="53"/>
        <v>1</v>
      </c>
      <c r="BD70" s="106">
        <f t="shared" si="53"/>
        <v>1</v>
      </c>
      <c r="BE70" s="106">
        <f t="shared" si="53"/>
        <v>1</v>
      </c>
      <c r="BF70" s="106">
        <f t="shared" si="53"/>
        <v>1</v>
      </c>
      <c r="BG70" s="106">
        <f t="shared" si="53"/>
        <v>1</v>
      </c>
      <c r="BH70" s="106">
        <f t="shared" si="53"/>
        <v>1</v>
      </c>
      <c r="BI70" s="106">
        <f t="shared" si="53"/>
        <v>1</v>
      </c>
      <c r="BJ70" s="106">
        <f t="shared" si="53"/>
        <v>1</v>
      </c>
      <c r="BK70" s="106">
        <f t="shared" si="53"/>
        <v>1</v>
      </c>
      <c r="BL70" s="106">
        <f t="shared" si="53"/>
        <v>1</v>
      </c>
      <c r="BM70" s="106">
        <f t="shared" si="53"/>
        <v>1</v>
      </c>
      <c r="BN70" s="106">
        <f t="shared" si="53"/>
        <v>1</v>
      </c>
      <c r="BO70" s="106">
        <f t="shared" si="53"/>
        <v>1</v>
      </c>
    </row>
    <row r="71" spans="1:67" s="2" customFormat="1" ht="18.75" customHeight="1" x14ac:dyDescent="0.25">
      <c r="A71" s="88"/>
      <c r="B71" s="77" t="s">
        <v>2043</v>
      </c>
      <c r="C71" s="77" t="s">
        <v>800</v>
      </c>
      <c r="D71" s="77" t="s">
        <v>19</v>
      </c>
      <c r="E71" s="224">
        <f>VLOOKUP(B71,'Cuadro Control'!C76:J2001,8,FALSE)</f>
        <v>46410609.014634147</v>
      </c>
      <c r="F71" s="106">
        <v>0.05</v>
      </c>
      <c r="G71" s="107">
        <v>46318</v>
      </c>
      <c r="H71" s="107">
        <v>46319</v>
      </c>
      <c r="I71" s="106">
        <f t="shared" si="52"/>
        <v>0</v>
      </c>
      <c r="J71" s="106">
        <f t="shared" si="50"/>
        <v>0</v>
      </c>
      <c r="K71" s="106">
        <f t="shared" si="50"/>
        <v>0</v>
      </c>
      <c r="L71" s="106">
        <f t="shared" si="50"/>
        <v>0</v>
      </c>
      <c r="M71" s="106">
        <f t="shared" si="50"/>
        <v>0</v>
      </c>
      <c r="N71" s="106">
        <f t="shared" si="50"/>
        <v>0</v>
      </c>
      <c r="O71" s="106">
        <f t="shared" si="50"/>
        <v>0</v>
      </c>
      <c r="P71" s="106">
        <f t="shared" si="50"/>
        <v>0</v>
      </c>
      <c r="Q71" s="106">
        <f t="shared" si="50"/>
        <v>0</v>
      </c>
      <c r="R71" s="106">
        <f t="shared" si="50"/>
        <v>0</v>
      </c>
      <c r="S71" s="106">
        <f t="shared" si="50"/>
        <v>0</v>
      </c>
      <c r="T71" s="106">
        <f t="shared" si="50"/>
        <v>0</v>
      </c>
      <c r="U71" s="106">
        <f t="shared" si="50"/>
        <v>0</v>
      </c>
      <c r="V71" s="106">
        <f t="shared" si="50"/>
        <v>0</v>
      </c>
      <c r="W71" s="106">
        <f t="shared" si="50"/>
        <v>0</v>
      </c>
      <c r="X71" s="106">
        <f t="shared" si="50"/>
        <v>0.5</v>
      </c>
      <c r="Y71" s="106">
        <f t="shared" si="50"/>
        <v>1</v>
      </c>
      <c r="Z71" s="106">
        <f t="shared" si="50"/>
        <v>1</v>
      </c>
      <c r="AA71" s="106">
        <f t="shared" si="50"/>
        <v>1</v>
      </c>
      <c r="AB71" s="106">
        <f t="shared" si="50"/>
        <v>1</v>
      </c>
      <c r="AC71" s="106">
        <f t="shared" si="50"/>
        <v>1</v>
      </c>
      <c r="AD71" s="106">
        <f t="shared" si="50"/>
        <v>1</v>
      </c>
      <c r="AE71" s="106">
        <f t="shared" si="50"/>
        <v>1</v>
      </c>
      <c r="AF71" s="106">
        <f t="shared" si="50"/>
        <v>1</v>
      </c>
      <c r="AG71" s="106">
        <f t="shared" si="50"/>
        <v>1</v>
      </c>
      <c r="AH71" s="106">
        <f t="shared" si="50"/>
        <v>1</v>
      </c>
      <c r="AI71" s="106">
        <f t="shared" ref="AI71:BO71" si="54">IF($G71=0,0,IF(AI$6&lt;$G71,0,IF(AI$6&gt;$H71,1,(AI$6-$G71+1)/($H71-$G71+1))))</f>
        <v>1</v>
      </c>
      <c r="AJ71" s="106">
        <f t="shared" si="54"/>
        <v>1</v>
      </c>
      <c r="AK71" s="106">
        <f t="shared" si="54"/>
        <v>1</v>
      </c>
      <c r="AL71" s="106">
        <f t="shared" si="54"/>
        <v>1</v>
      </c>
      <c r="AM71" s="106">
        <f t="shared" si="54"/>
        <v>1</v>
      </c>
      <c r="AN71" s="106">
        <f t="shared" si="54"/>
        <v>1</v>
      </c>
      <c r="AO71" s="106">
        <f t="shared" si="54"/>
        <v>1</v>
      </c>
      <c r="AP71" s="106">
        <f t="shared" si="54"/>
        <v>1</v>
      </c>
      <c r="AQ71" s="106">
        <f t="shared" si="54"/>
        <v>1</v>
      </c>
      <c r="AR71" s="106">
        <f t="shared" si="54"/>
        <v>1</v>
      </c>
      <c r="AS71" s="106">
        <f t="shared" si="54"/>
        <v>1</v>
      </c>
      <c r="AT71" s="106">
        <f t="shared" si="54"/>
        <v>1</v>
      </c>
      <c r="AU71" s="106">
        <f t="shared" si="54"/>
        <v>1</v>
      </c>
      <c r="AV71" s="106">
        <f t="shared" si="54"/>
        <v>1</v>
      </c>
      <c r="AW71" s="106">
        <f t="shared" si="54"/>
        <v>1</v>
      </c>
      <c r="AX71" s="106">
        <f t="shared" si="54"/>
        <v>1</v>
      </c>
      <c r="AY71" s="106">
        <f t="shared" si="54"/>
        <v>1</v>
      </c>
      <c r="AZ71" s="106">
        <f t="shared" si="54"/>
        <v>1</v>
      </c>
      <c r="BA71" s="106">
        <f t="shared" si="54"/>
        <v>1</v>
      </c>
      <c r="BB71" s="106">
        <f t="shared" si="54"/>
        <v>1</v>
      </c>
      <c r="BC71" s="106">
        <f t="shared" si="54"/>
        <v>1</v>
      </c>
      <c r="BD71" s="106">
        <f t="shared" si="54"/>
        <v>1</v>
      </c>
      <c r="BE71" s="106">
        <f t="shared" si="54"/>
        <v>1</v>
      </c>
      <c r="BF71" s="106">
        <f t="shared" si="54"/>
        <v>1</v>
      </c>
      <c r="BG71" s="106">
        <f t="shared" si="54"/>
        <v>1</v>
      </c>
      <c r="BH71" s="106">
        <f t="shared" si="54"/>
        <v>1</v>
      </c>
      <c r="BI71" s="106">
        <f t="shared" si="54"/>
        <v>1</v>
      </c>
      <c r="BJ71" s="106">
        <f t="shared" si="54"/>
        <v>1</v>
      </c>
      <c r="BK71" s="106">
        <f t="shared" si="54"/>
        <v>1</v>
      </c>
      <c r="BL71" s="106">
        <f t="shared" si="54"/>
        <v>1</v>
      </c>
      <c r="BM71" s="106">
        <f t="shared" si="54"/>
        <v>1</v>
      </c>
      <c r="BN71" s="106">
        <f t="shared" si="54"/>
        <v>1</v>
      </c>
      <c r="BO71" s="106">
        <f t="shared" si="54"/>
        <v>1</v>
      </c>
    </row>
    <row r="72" spans="1:67" s="2" customFormat="1" ht="18.75" customHeight="1" x14ac:dyDescent="0.25">
      <c r="A72" s="88"/>
      <c r="B72" s="76" t="s">
        <v>801</v>
      </c>
      <c r="C72" s="76" t="s">
        <v>802</v>
      </c>
      <c r="D72" s="76" t="s">
        <v>770</v>
      </c>
      <c r="E72" s="222">
        <f>SUM(E73:E80)</f>
        <v>922951821.58333695</v>
      </c>
      <c r="F72" s="101">
        <f>IFERROR(E72/$E$44,0)</f>
        <v>0.14285714285714285</v>
      </c>
      <c r="G72" s="102">
        <v>46267</v>
      </c>
      <c r="H72" s="102">
        <v>46329</v>
      </c>
      <c r="I72" s="101">
        <f>SUMPRODUCT($F73:$F80,I73:I80)</f>
        <v>0</v>
      </c>
      <c r="J72" s="101">
        <f t="shared" ref="J72:AO72" si="55">SUMPRODUCT($F73:$F80,J73:J80)</f>
        <v>0</v>
      </c>
      <c r="K72" s="101">
        <f t="shared" si="55"/>
        <v>0</v>
      </c>
      <c r="L72" s="101">
        <f t="shared" si="55"/>
        <v>0</v>
      </c>
      <c r="M72" s="101">
        <f t="shared" si="55"/>
        <v>0</v>
      </c>
      <c r="N72" s="101">
        <f t="shared" si="55"/>
        <v>0</v>
      </c>
      <c r="O72" s="101">
        <f t="shared" si="55"/>
        <v>0</v>
      </c>
      <c r="P72" s="101">
        <f t="shared" si="55"/>
        <v>0</v>
      </c>
      <c r="Q72" s="101">
        <f t="shared" si="55"/>
        <v>0.14166666666666666</v>
      </c>
      <c r="R72" s="101">
        <f t="shared" si="55"/>
        <v>0.38599999999999995</v>
      </c>
      <c r="S72" s="101">
        <f t="shared" si="55"/>
        <v>0.43999999999999995</v>
      </c>
      <c r="T72" s="101">
        <f t="shared" si="55"/>
        <v>0.43999999999999995</v>
      </c>
      <c r="U72" s="101">
        <f t="shared" si="55"/>
        <v>0.43999999999999995</v>
      </c>
      <c r="V72" s="101">
        <f t="shared" si="55"/>
        <v>0.43999999999999995</v>
      </c>
      <c r="W72" s="101">
        <f t="shared" si="55"/>
        <v>0.48166666666666663</v>
      </c>
      <c r="X72" s="101">
        <f t="shared" si="55"/>
        <v>0.90500000000000003</v>
      </c>
      <c r="Y72" s="101">
        <f t="shared" si="55"/>
        <v>0.96</v>
      </c>
      <c r="Z72" s="101">
        <f t="shared" si="55"/>
        <v>1</v>
      </c>
      <c r="AA72" s="101">
        <f t="shared" si="55"/>
        <v>1</v>
      </c>
      <c r="AB72" s="101">
        <f t="shared" si="55"/>
        <v>1</v>
      </c>
      <c r="AC72" s="101">
        <f t="shared" si="55"/>
        <v>1</v>
      </c>
      <c r="AD72" s="101">
        <f t="shared" si="55"/>
        <v>1</v>
      </c>
      <c r="AE72" s="101">
        <f t="shared" si="55"/>
        <v>1</v>
      </c>
      <c r="AF72" s="101">
        <f t="shared" si="55"/>
        <v>1</v>
      </c>
      <c r="AG72" s="101">
        <f t="shared" si="55"/>
        <v>1</v>
      </c>
      <c r="AH72" s="101">
        <f t="shared" si="55"/>
        <v>1</v>
      </c>
      <c r="AI72" s="101">
        <f t="shared" si="55"/>
        <v>1</v>
      </c>
      <c r="AJ72" s="101">
        <f t="shared" si="55"/>
        <v>1</v>
      </c>
      <c r="AK72" s="101">
        <f t="shared" si="55"/>
        <v>1</v>
      </c>
      <c r="AL72" s="101">
        <f t="shared" si="55"/>
        <v>1</v>
      </c>
      <c r="AM72" s="101">
        <f t="shared" si="55"/>
        <v>1</v>
      </c>
      <c r="AN72" s="101">
        <f t="shared" si="55"/>
        <v>1</v>
      </c>
      <c r="AO72" s="101">
        <f t="shared" si="55"/>
        <v>1</v>
      </c>
      <c r="AP72" s="101">
        <f t="shared" ref="AP72:BO72" si="56">SUMPRODUCT($F73:$F80,AP73:AP80)</f>
        <v>1</v>
      </c>
      <c r="AQ72" s="101">
        <f t="shared" si="56"/>
        <v>1</v>
      </c>
      <c r="AR72" s="101">
        <f t="shared" si="56"/>
        <v>1</v>
      </c>
      <c r="AS72" s="101">
        <f t="shared" si="56"/>
        <v>1</v>
      </c>
      <c r="AT72" s="101">
        <f t="shared" si="56"/>
        <v>1</v>
      </c>
      <c r="AU72" s="101">
        <f t="shared" si="56"/>
        <v>1</v>
      </c>
      <c r="AV72" s="101">
        <f t="shared" si="56"/>
        <v>1</v>
      </c>
      <c r="AW72" s="101">
        <f t="shared" si="56"/>
        <v>1</v>
      </c>
      <c r="AX72" s="101">
        <f t="shared" si="56"/>
        <v>1</v>
      </c>
      <c r="AY72" s="101">
        <f t="shared" si="56"/>
        <v>1</v>
      </c>
      <c r="AZ72" s="101">
        <f t="shared" si="56"/>
        <v>1</v>
      </c>
      <c r="BA72" s="101">
        <f t="shared" si="56"/>
        <v>1</v>
      </c>
      <c r="BB72" s="101">
        <f t="shared" si="56"/>
        <v>1</v>
      </c>
      <c r="BC72" s="101">
        <f t="shared" si="56"/>
        <v>1</v>
      </c>
      <c r="BD72" s="101">
        <f t="shared" si="56"/>
        <v>1</v>
      </c>
      <c r="BE72" s="101">
        <f t="shared" si="56"/>
        <v>1</v>
      </c>
      <c r="BF72" s="101">
        <f t="shared" si="56"/>
        <v>1</v>
      </c>
      <c r="BG72" s="101">
        <f t="shared" si="56"/>
        <v>1</v>
      </c>
      <c r="BH72" s="101">
        <f t="shared" si="56"/>
        <v>1</v>
      </c>
      <c r="BI72" s="101">
        <f t="shared" si="56"/>
        <v>1</v>
      </c>
      <c r="BJ72" s="101">
        <f t="shared" si="56"/>
        <v>1</v>
      </c>
      <c r="BK72" s="101">
        <f t="shared" si="56"/>
        <v>1</v>
      </c>
      <c r="BL72" s="101">
        <f t="shared" si="56"/>
        <v>1</v>
      </c>
      <c r="BM72" s="101">
        <f t="shared" si="56"/>
        <v>1</v>
      </c>
      <c r="BN72" s="101">
        <f t="shared" si="56"/>
        <v>1</v>
      </c>
      <c r="BO72" s="101">
        <f t="shared" si="56"/>
        <v>1</v>
      </c>
    </row>
    <row r="73" spans="1:67" s="2" customFormat="1" ht="18.75" customHeight="1" x14ac:dyDescent="0.25">
      <c r="A73" s="88"/>
      <c r="B73" s="77" t="s">
        <v>803</v>
      </c>
      <c r="C73" s="77" t="s">
        <v>804</v>
      </c>
      <c r="D73" s="77" t="s">
        <v>8</v>
      </c>
      <c r="E73" s="224">
        <f>VLOOKUP(B73,'Cuadro Control'!C78:J2003,8,FALSE)</f>
        <v>90662604.648000002</v>
      </c>
      <c r="F73" s="106">
        <v>0.1</v>
      </c>
      <c r="G73" s="107">
        <v>46267</v>
      </c>
      <c r="H73" s="107">
        <v>46269</v>
      </c>
      <c r="I73" s="106">
        <f t="shared" ref="I73:X73" si="57">IF($G73=0,0,IF(I$6&lt;$G73,0,IF(I$6&gt;$H73,1,(I$6-$G73+1)/($H73-$G73+1))))</f>
        <v>0</v>
      </c>
      <c r="J73" s="106">
        <f t="shared" si="57"/>
        <v>0</v>
      </c>
      <c r="K73" s="106">
        <f t="shared" si="57"/>
        <v>0</v>
      </c>
      <c r="L73" s="106">
        <f t="shared" si="57"/>
        <v>0</v>
      </c>
      <c r="M73" s="106">
        <f t="shared" si="57"/>
        <v>0</v>
      </c>
      <c r="N73" s="106">
        <f t="shared" si="57"/>
        <v>0</v>
      </c>
      <c r="O73" s="106">
        <f t="shared" si="57"/>
        <v>0</v>
      </c>
      <c r="P73" s="106">
        <f t="shared" si="57"/>
        <v>0</v>
      </c>
      <c r="Q73" s="106">
        <f t="shared" si="57"/>
        <v>1</v>
      </c>
      <c r="R73" s="106">
        <f t="shared" si="57"/>
        <v>1</v>
      </c>
      <c r="S73" s="106">
        <f t="shared" si="57"/>
        <v>1</v>
      </c>
      <c r="T73" s="106">
        <f t="shared" si="57"/>
        <v>1</v>
      </c>
      <c r="U73" s="106">
        <f t="shared" si="57"/>
        <v>1</v>
      </c>
      <c r="V73" s="106">
        <f t="shared" si="57"/>
        <v>1</v>
      </c>
      <c r="W73" s="106">
        <f t="shared" si="57"/>
        <v>1</v>
      </c>
      <c r="X73" s="106">
        <f t="shared" si="57"/>
        <v>1</v>
      </c>
      <c r="Y73" s="106">
        <f t="shared" ref="J73:AO80" si="58">IF($G73=0,0,IF(Y$6&lt;$G73,0,IF(Y$6&gt;$H73,1,(Y$6-$G73+1)/($H73-$G73+1))))</f>
        <v>1</v>
      </c>
      <c r="Z73" s="106">
        <f t="shared" si="58"/>
        <v>1</v>
      </c>
      <c r="AA73" s="106">
        <f t="shared" si="58"/>
        <v>1</v>
      </c>
      <c r="AB73" s="106">
        <f t="shared" si="58"/>
        <v>1</v>
      </c>
      <c r="AC73" s="106">
        <f t="shared" si="58"/>
        <v>1</v>
      </c>
      <c r="AD73" s="106">
        <f t="shared" si="58"/>
        <v>1</v>
      </c>
      <c r="AE73" s="106">
        <f t="shared" si="58"/>
        <v>1</v>
      </c>
      <c r="AF73" s="106">
        <f t="shared" si="58"/>
        <v>1</v>
      </c>
      <c r="AG73" s="106">
        <f t="shared" si="58"/>
        <v>1</v>
      </c>
      <c r="AH73" s="106">
        <f t="shared" si="58"/>
        <v>1</v>
      </c>
      <c r="AI73" s="106">
        <f t="shared" si="58"/>
        <v>1</v>
      </c>
      <c r="AJ73" s="106">
        <f t="shared" si="58"/>
        <v>1</v>
      </c>
      <c r="AK73" s="106">
        <f t="shared" si="58"/>
        <v>1</v>
      </c>
      <c r="AL73" s="106">
        <f t="shared" si="58"/>
        <v>1</v>
      </c>
      <c r="AM73" s="106">
        <f t="shared" si="58"/>
        <v>1</v>
      </c>
      <c r="AN73" s="106">
        <f t="shared" si="58"/>
        <v>1</v>
      </c>
      <c r="AO73" s="106">
        <f t="shared" si="58"/>
        <v>1</v>
      </c>
      <c r="AP73" s="106">
        <f t="shared" ref="AP73:BO79" si="59">IF($G73=0,0,IF(AP$6&lt;$G73,0,IF(AP$6&gt;$H73,1,(AP$6-$G73+1)/($H73-$G73+1))))</f>
        <v>1</v>
      </c>
      <c r="AQ73" s="106">
        <f t="shared" si="59"/>
        <v>1</v>
      </c>
      <c r="AR73" s="106">
        <f t="shared" si="59"/>
        <v>1</v>
      </c>
      <c r="AS73" s="106">
        <f t="shared" si="59"/>
        <v>1</v>
      </c>
      <c r="AT73" s="106">
        <f t="shared" si="59"/>
        <v>1</v>
      </c>
      <c r="AU73" s="106">
        <f t="shared" si="59"/>
        <v>1</v>
      </c>
      <c r="AV73" s="106">
        <f t="shared" si="59"/>
        <v>1</v>
      </c>
      <c r="AW73" s="106">
        <f t="shared" si="59"/>
        <v>1</v>
      </c>
      <c r="AX73" s="106">
        <f t="shared" si="59"/>
        <v>1</v>
      </c>
      <c r="AY73" s="106">
        <f t="shared" si="59"/>
        <v>1</v>
      </c>
      <c r="AZ73" s="106">
        <f t="shared" si="59"/>
        <v>1</v>
      </c>
      <c r="BA73" s="106">
        <f t="shared" si="59"/>
        <v>1</v>
      </c>
      <c r="BB73" s="106">
        <f t="shared" si="59"/>
        <v>1</v>
      </c>
      <c r="BC73" s="106">
        <f t="shared" si="59"/>
        <v>1</v>
      </c>
      <c r="BD73" s="106">
        <f t="shared" si="59"/>
        <v>1</v>
      </c>
      <c r="BE73" s="106">
        <f t="shared" si="59"/>
        <v>1</v>
      </c>
      <c r="BF73" s="106">
        <f t="shared" si="59"/>
        <v>1</v>
      </c>
      <c r="BG73" s="106">
        <f t="shared" si="59"/>
        <v>1</v>
      </c>
      <c r="BH73" s="106">
        <f t="shared" si="59"/>
        <v>1</v>
      </c>
      <c r="BI73" s="106">
        <f t="shared" si="59"/>
        <v>1</v>
      </c>
      <c r="BJ73" s="106">
        <f t="shared" si="59"/>
        <v>1</v>
      </c>
      <c r="BK73" s="106">
        <f t="shared" si="59"/>
        <v>1</v>
      </c>
      <c r="BL73" s="106">
        <f t="shared" si="59"/>
        <v>1</v>
      </c>
      <c r="BM73" s="106">
        <f t="shared" si="59"/>
        <v>1</v>
      </c>
      <c r="BN73" s="106">
        <f t="shared" si="59"/>
        <v>1</v>
      </c>
      <c r="BO73" s="106">
        <f t="shared" si="59"/>
        <v>1</v>
      </c>
    </row>
    <row r="74" spans="1:67" s="2" customFormat="1" ht="18.75" customHeight="1" x14ac:dyDescent="0.25">
      <c r="A74" s="88"/>
      <c r="B74" s="77" t="s">
        <v>805</v>
      </c>
      <c r="C74" s="77" t="s">
        <v>806</v>
      </c>
      <c r="D74" s="77" t="s">
        <v>7</v>
      </c>
      <c r="E74" s="224">
        <f>VLOOKUP(B74,'Cuadro Control'!C79:J2004,8,FALSE)</f>
        <v>230777539.104</v>
      </c>
      <c r="F74" s="106">
        <v>0.25</v>
      </c>
      <c r="G74" s="107">
        <v>46269</v>
      </c>
      <c r="H74" s="107">
        <v>46274</v>
      </c>
      <c r="I74" s="106">
        <f t="shared" ref="I74:I80" si="60">IF($G74=0,0,IF(I$6&lt;$G74,0,IF(I$6&gt;$H74,1,(I$6-$G74+1)/($H74-$G74+1))))</f>
        <v>0</v>
      </c>
      <c r="J74" s="106">
        <f t="shared" si="58"/>
        <v>0</v>
      </c>
      <c r="K74" s="106">
        <f t="shared" si="58"/>
        <v>0</v>
      </c>
      <c r="L74" s="106">
        <f t="shared" si="58"/>
        <v>0</v>
      </c>
      <c r="M74" s="106">
        <f t="shared" si="58"/>
        <v>0</v>
      </c>
      <c r="N74" s="106">
        <f t="shared" si="58"/>
        <v>0</v>
      </c>
      <c r="O74" s="106">
        <f t="shared" si="58"/>
        <v>0</v>
      </c>
      <c r="P74" s="106">
        <f t="shared" si="58"/>
        <v>0</v>
      </c>
      <c r="Q74" s="106">
        <f t="shared" si="58"/>
        <v>0.16666666666666666</v>
      </c>
      <c r="R74" s="106">
        <f t="shared" si="58"/>
        <v>1</v>
      </c>
      <c r="S74" s="106">
        <f t="shared" si="58"/>
        <v>1</v>
      </c>
      <c r="T74" s="106">
        <f t="shared" si="58"/>
        <v>1</v>
      </c>
      <c r="U74" s="106">
        <f t="shared" si="58"/>
        <v>1</v>
      </c>
      <c r="V74" s="106">
        <f t="shared" si="58"/>
        <v>1</v>
      </c>
      <c r="W74" s="106">
        <f t="shared" si="58"/>
        <v>1</v>
      </c>
      <c r="X74" s="106">
        <f t="shared" si="58"/>
        <v>1</v>
      </c>
      <c r="Y74" s="106">
        <f t="shared" si="58"/>
        <v>1</v>
      </c>
      <c r="Z74" s="106">
        <f t="shared" si="58"/>
        <v>1</v>
      </c>
      <c r="AA74" s="106">
        <f t="shared" si="58"/>
        <v>1</v>
      </c>
      <c r="AB74" s="106">
        <f t="shared" si="58"/>
        <v>1</v>
      </c>
      <c r="AC74" s="106">
        <f t="shared" si="58"/>
        <v>1</v>
      </c>
      <c r="AD74" s="106">
        <f t="shared" si="58"/>
        <v>1</v>
      </c>
      <c r="AE74" s="106">
        <f t="shared" si="58"/>
        <v>1</v>
      </c>
      <c r="AF74" s="106">
        <f t="shared" si="58"/>
        <v>1</v>
      </c>
      <c r="AG74" s="106">
        <f t="shared" si="58"/>
        <v>1</v>
      </c>
      <c r="AH74" s="106">
        <f t="shared" si="58"/>
        <v>1</v>
      </c>
      <c r="AI74" s="106">
        <f t="shared" si="58"/>
        <v>1</v>
      </c>
      <c r="AJ74" s="106">
        <f t="shared" si="58"/>
        <v>1</v>
      </c>
      <c r="AK74" s="106">
        <f t="shared" si="58"/>
        <v>1</v>
      </c>
      <c r="AL74" s="106">
        <f t="shared" si="58"/>
        <v>1</v>
      </c>
      <c r="AM74" s="106">
        <f t="shared" si="58"/>
        <v>1</v>
      </c>
      <c r="AN74" s="106">
        <f t="shared" si="58"/>
        <v>1</v>
      </c>
      <c r="AO74" s="106">
        <f t="shared" si="58"/>
        <v>1</v>
      </c>
      <c r="AP74" s="106">
        <f t="shared" si="59"/>
        <v>1</v>
      </c>
      <c r="AQ74" s="106">
        <f t="shared" si="59"/>
        <v>1</v>
      </c>
      <c r="AR74" s="106">
        <f t="shared" si="59"/>
        <v>1</v>
      </c>
      <c r="AS74" s="106">
        <f t="shared" si="59"/>
        <v>1</v>
      </c>
      <c r="AT74" s="106">
        <f t="shared" si="59"/>
        <v>1</v>
      </c>
      <c r="AU74" s="106">
        <f t="shared" si="59"/>
        <v>1</v>
      </c>
      <c r="AV74" s="106">
        <f t="shared" si="59"/>
        <v>1</v>
      </c>
      <c r="AW74" s="106">
        <f t="shared" si="59"/>
        <v>1</v>
      </c>
      <c r="AX74" s="106">
        <f t="shared" si="59"/>
        <v>1</v>
      </c>
      <c r="AY74" s="106">
        <f t="shared" si="59"/>
        <v>1</v>
      </c>
      <c r="AZ74" s="106">
        <f t="shared" si="59"/>
        <v>1</v>
      </c>
      <c r="BA74" s="106">
        <f t="shared" si="59"/>
        <v>1</v>
      </c>
      <c r="BB74" s="106">
        <f t="shared" si="59"/>
        <v>1</v>
      </c>
      <c r="BC74" s="106">
        <f t="shared" si="59"/>
        <v>1</v>
      </c>
      <c r="BD74" s="106">
        <f t="shared" si="59"/>
        <v>1</v>
      </c>
      <c r="BE74" s="106">
        <f t="shared" si="59"/>
        <v>1</v>
      </c>
      <c r="BF74" s="106">
        <f t="shared" si="59"/>
        <v>1</v>
      </c>
      <c r="BG74" s="106">
        <f t="shared" si="59"/>
        <v>1</v>
      </c>
      <c r="BH74" s="106">
        <f t="shared" si="59"/>
        <v>1</v>
      </c>
      <c r="BI74" s="106">
        <f t="shared" si="59"/>
        <v>1</v>
      </c>
      <c r="BJ74" s="106">
        <f t="shared" si="59"/>
        <v>1</v>
      </c>
      <c r="BK74" s="106">
        <f t="shared" si="59"/>
        <v>1</v>
      </c>
      <c r="BL74" s="106">
        <f t="shared" si="59"/>
        <v>1</v>
      </c>
      <c r="BM74" s="106">
        <f t="shared" si="59"/>
        <v>1</v>
      </c>
      <c r="BN74" s="106">
        <f t="shared" si="59"/>
        <v>1</v>
      </c>
      <c r="BO74" s="106">
        <f t="shared" si="59"/>
        <v>1</v>
      </c>
    </row>
    <row r="75" spans="1:67" s="2" customFormat="1" ht="18.75" customHeight="1" x14ac:dyDescent="0.25">
      <c r="A75" s="88"/>
      <c r="B75" s="77" t="s">
        <v>807</v>
      </c>
      <c r="C75" s="77" t="s">
        <v>808</v>
      </c>
      <c r="D75" s="77" t="s">
        <v>7</v>
      </c>
      <c r="E75" s="224">
        <f>VLOOKUP(B75,'Cuadro Control'!C80:J2005,8,FALSE)</f>
        <v>82420549.679999992</v>
      </c>
      <c r="F75" s="106">
        <v>0.09</v>
      </c>
      <c r="G75" s="107">
        <v>46275</v>
      </c>
      <c r="H75" s="107">
        <v>46279</v>
      </c>
      <c r="I75" s="106">
        <f t="shared" si="60"/>
        <v>0</v>
      </c>
      <c r="J75" s="106">
        <f t="shared" si="58"/>
        <v>0</v>
      </c>
      <c r="K75" s="106">
        <f t="shared" si="58"/>
        <v>0</v>
      </c>
      <c r="L75" s="106">
        <f t="shared" si="58"/>
        <v>0</v>
      </c>
      <c r="M75" s="106">
        <f t="shared" si="58"/>
        <v>0</v>
      </c>
      <c r="N75" s="106">
        <f t="shared" si="58"/>
        <v>0</v>
      </c>
      <c r="O75" s="106">
        <f t="shared" si="58"/>
        <v>0</v>
      </c>
      <c r="P75" s="106">
        <f t="shared" si="58"/>
        <v>0</v>
      </c>
      <c r="Q75" s="106">
        <f t="shared" si="58"/>
        <v>0</v>
      </c>
      <c r="R75" s="106">
        <f t="shared" si="58"/>
        <v>0.4</v>
      </c>
      <c r="S75" s="106">
        <f t="shared" si="58"/>
        <v>1</v>
      </c>
      <c r="T75" s="106">
        <f t="shared" si="58"/>
        <v>1</v>
      </c>
      <c r="U75" s="106">
        <f t="shared" si="58"/>
        <v>1</v>
      </c>
      <c r="V75" s="106">
        <f t="shared" si="58"/>
        <v>1</v>
      </c>
      <c r="W75" s="106">
        <f t="shared" si="58"/>
        <v>1</v>
      </c>
      <c r="X75" s="106">
        <f t="shared" si="58"/>
        <v>1</v>
      </c>
      <c r="Y75" s="106">
        <f t="shared" si="58"/>
        <v>1</v>
      </c>
      <c r="Z75" s="106">
        <f t="shared" si="58"/>
        <v>1</v>
      </c>
      <c r="AA75" s="106">
        <f t="shared" si="58"/>
        <v>1</v>
      </c>
      <c r="AB75" s="106">
        <f t="shared" si="58"/>
        <v>1</v>
      </c>
      <c r="AC75" s="106">
        <f t="shared" si="58"/>
        <v>1</v>
      </c>
      <c r="AD75" s="106">
        <f t="shared" si="58"/>
        <v>1</v>
      </c>
      <c r="AE75" s="106">
        <f t="shared" si="58"/>
        <v>1</v>
      </c>
      <c r="AF75" s="106">
        <f t="shared" si="58"/>
        <v>1</v>
      </c>
      <c r="AG75" s="106">
        <f t="shared" si="58"/>
        <v>1</v>
      </c>
      <c r="AH75" s="106">
        <f t="shared" si="58"/>
        <v>1</v>
      </c>
      <c r="AI75" s="106">
        <f t="shared" si="58"/>
        <v>1</v>
      </c>
      <c r="AJ75" s="106">
        <f t="shared" si="58"/>
        <v>1</v>
      </c>
      <c r="AK75" s="106">
        <f t="shared" si="58"/>
        <v>1</v>
      </c>
      <c r="AL75" s="106">
        <f t="shared" si="58"/>
        <v>1</v>
      </c>
      <c r="AM75" s="106">
        <f t="shared" si="58"/>
        <v>1</v>
      </c>
      <c r="AN75" s="106">
        <f t="shared" si="58"/>
        <v>1</v>
      </c>
      <c r="AO75" s="106">
        <f t="shared" si="58"/>
        <v>1</v>
      </c>
      <c r="AP75" s="106">
        <f t="shared" si="59"/>
        <v>1</v>
      </c>
      <c r="AQ75" s="106">
        <f t="shared" si="59"/>
        <v>1</v>
      </c>
      <c r="AR75" s="106">
        <f t="shared" si="59"/>
        <v>1</v>
      </c>
      <c r="AS75" s="106">
        <f t="shared" si="59"/>
        <v>1</v>
      </c>
      <c r="AT75" s="106">
        <f t="shared" si="59"/>
        <v>1</v>
      </c>
      <c r="AU75" s="106">
        <f t="shared" si="59"/>
        <v>1</v>
      </c>
      <c r="AV75" s="106">
        <f t="shared" si="59"/>
        <v>1</v>
      </c>
      <c r="AW75" s="106">
        <f t="shared" si="59"/>
        <v>1</v>
      </c>
      <c r="AX75" s="106">
        <f t="shared" si="59"/>
        <v>1</v>
      </c>
      <c r="AY75" s="106">
        <f t="shared" si="59"/>
        <v>1</v>
      </c>
      <c r="AZ75" s="106">
        <f t="shared" si="59"/>
        <v>1</v>
      </c>
      <c r="BA75" s="106">
        <f t="shared" si="59"/>
        <v>1</v>
      </c>
      <c r="BB75" s="106">
        <f t="shared" si="59"/>
        <v>1</v>
      </c>
      <c r="BC75" s="106">
        <f t="shared" si="59"/>
        <v>1</v>
      </c>
      <c r="BD75" s="106">
        <f t="shared" si="59"/>
        <v>1</v>
      </c>
      <c r="BE75" s="106">
        <f t="shared" si="59"/>
        <v>1</v>
      </c>
      <c r="BF75" s="106">
        <f t="shared" si="59"/>
        <v>1</v>
      </c>
      <c r="BG75" s="106">
        <f t="shared" si="59"/>
        <v>1</v>
      </c>
      <c r="BH75" s="106">
        <f t="shared" si="59"/>
        <v>1</v>
      </c>
      <c r="BI75" s="106">
        <f t="shared" si="59"/>
        <v>1</v>
      </c>
      <c r="BJ75" s="106">
        <f t="shared" si="59"/>
        <v>1</v>
      </c>
      <c r="BK75" s="106">
        <f t="shared" si="59"/>
        <v>1</v>
      </c>
      <c r="BL75" s="106">
        <f t="shared" si="59"/>
        <v>1</v>
      </c>
      <c r="BM75" s="106">
        <f t="shared" si="59"/>
        <v>1</v>
      </c>
      <c r="BN75" s="106">
        <f t="shared" si="59"/>
        <v>1</v>
      </c>
      <c r="BO75" s="106">
        <f t="shared" si="59"/>
        <v>1</v>
      </c>
    </row>
    <row r="76" spans="1:67" s="2" customFormat="1" ht="18.75" customHeight="1" x14ac:dyDescent="0.25">
      <c r="A76" s="88"/>
      <c r="B76" s="77" t="s">
        <v>809</v>
      </c>
      <c r="C76" s="77" t="s">
        <v>810</v>
      </c>
      <c r="D76" s="77" t="s">
        <v>7</v>
      </c>
      <c r="E76" s="224">
        <f>VLOOKUP(B76,'Cuadro Control'!C81:J2006,8,FALSE)</f>
        <v>230777539.104</v>
      </c>
      <c r="F76" s="106">
        <v>0.25</v>
      </c>
      <c r="G76" s="107">
        <v>46311</v>
      </c>
      <c r="H76" s="107">
        <v>46316</v>
      </c>
      <c r="I76" s="106">
        <f t="shared" si="60"/>
        <v>0</v>
      </c>
      <c r="J76" s="106">
        <f t="shared" si="58"/>
        <v>0</v>
      </c>
      <c r="K76" s="106">
        <f t="shared" si="58"/>
        <v>0</v>
      </c>
      <c r="L76" s="106">
        <f t="shared" si="58"/>
        <v>0</v>
      </c>
      <c r="M76" s="106">
        <f t="shared" si="58"/>
        <v>0</v>
      </c>
      <c r="N76" s="106">
        <f t="shared" si="58"/>
        <v>0</v>
      </c>
      <c r="O76" s="106">
        <f t="shared" si="58"/>
        <v>0</v>
      </c>
      <c r="P76" s="106">
        <f t="shared" si="58"/>
        <v>0</v>
      </c>
      <c r="Q76" s="106">
        <f t="shared" si="58"/>
        <v>0</v>
      </c>
      <c r="R76" s="106">
        <f t="shared" si="58"/>
        <v>0</v>
      </c>
      <c r="S76" s="106">
        <f t="shared" si="58"/>
        <v>0</v>
      </c>
      <c r="T76" s="106">
        <f t="shared" si="58"/>
        <v>0</v>
      </c>
      <c r="U76" s="106">
        <f t="shared" si="58"/>
        <v>0</v>
      </c>
      <c r="V76" s="106">
        <f t="shared" si="58"/>
        <v>0</v>
      </c>
      <c r="W76" s="106">
        <f t="shared" si="58"/>
        <v>0.16666666666666666</v>
      </c>
      <c r="X76" s="106">
        <f t="shared" si="58"/>
        <v>1</v>
      </c>
      <c r="Y76" s="106">
        <f t="shared" si="58"/>
        <v>1</v>
      </c>
      <c r="Z76" s="106">
        <f t="shared" si="58"/>
        <v>1</v>
      </c>
      <c r="AA76" s="106">
        <f t="shared" si="58"/>
        <v>1</v>
      </c>
      <c r="AB76" s="106">
        <f t="shared" si="58"/>
        <v>1</v>
      </c>
      <c r="AC76" s="106">
        <f t="shared" si="58"/>
        <v>1</v>
      </c>
      <c r="AD76" s="106">
        <f t="shared" si="58"/>
        <v>1</v>
      </c>
      <c r="AE76" s="106">
        <f t="shared" si="58"/>
        <v>1</v>
      </c>
      <c r="AF76" s="106">
        <f t="shared" si="58"/>
        <v>1</v>
      </c>
      <c r="AG76" s="106">
        <f t="shared" si="58"/>
        <v>1</v>
      </c>
      <c r="AH76" s="106">
        <f t="shared" si="58"/>
        <v>1</v>
      </c>
      <c r="AI76" s="106">
        <f t="shared" si="58"/>
        <v>1</v>
      </c>
      <c r="AJ76" s="106">
        <f t="shared" si="58"/>
        <v>1</v>
      </c>
      <c r="AK76" s="106">
        <f t="shared" si="58"/>
        <v>1</v>
      </c>
      <c r="AL76" s="106">
        <f t="shared" si="58"/>
        <v>1</v>
      </c>
      <c r="AM76" s="106">
        <f t="shared" si="58"/>
        <v>1</v>
      </c>
      <c r="AN76" s="106">
        <f t="shared" si="58"/>
        <v>1</v>
      </c>
      <c r="AO76" s="106">
        <f t="shared" si="58"/>
        <v>1</v>
      </c>
      <c r="AP76" s="106">
        <f t="shared" si="59"/>
        <v>1</v>
      </c>
      <c r="AQ76" s="106">
        <f t="shared" si="59"/>
        <v>1</v>
      </c>
      <c r="AR76" s="106">
        <f t="shared" si="59"/>
        <v>1</v>
      </c>
      <c r="AS76" s="106">
        <f t="shared" si="59"/>
        <v>1</v>
      </c>
      <c r="AT76" s="106">
        <f t="shared" si="59"/>
        <v>1</v>
      </c>
      <c r="AU76" s="106">
        <f t="shared" si="59"/>
        <v>1</v>
      </c>
      <c r="AV76" s="106">
        <f t="shared" si="59"/>
        <v>1</v>
      </c>
      <c r="AW76" s="106">
        <f t="shared" si="59"/>
        <v>1</v>
      </c>
      <c r="AX76" s="106">
        <f t="shared" si="59"/>
        <v>1</v>
      </c>
      <c r="AY76" s="106">
        <f t="shared" si="59"/>
        <v>1</v>
      </c>
      <c r="AZ76" s="106">
        <f t="shared" si="59"/>
        <v>1</v>
      </c>
      <c r="BA76" s="106">
        <f t="shared" si="59"/>
        <v>1</v>
      </c>
      <c r="BB76" s="106">
        <f t="shared" si="59"/>
        <v>1</v>
      </c>
      <c r="BC76" s="106">
        <f t="shared" si="59"/>
        <v>1</v>
      </c>
      <c r="BD76" s="106">
        <f t="shared" si="59"/>
        <v>1</v>
      </c>
      <c r="BE76" s="106">
        <f t="shared" si="59"/>
        <v>1</v>
      </c>
      <c r="BF76" s="106">
        <f t="shared" si="59"/>
        <v>1</v>
      </c>
      <c r="BG76" s="106">
        <f t="shared" si="59"/>
        <v>1</v>
      </c>
      <c r="BH76" s="106">
        <f t="shared" si="59"/>
        <v>1</v>
      </c>
      <c r="BI76" s="106">
        <f t="shared" si="59"/>
        <v>1</v>
      </c>
      <c r="BJ76" s="106">
        <f t="shared" si="59"/>
        <v>1</v>
      </c>
      <c r="BK76" s="106">
        <f t="shared" si="59"/>
        <v>1</v>
      </c>
      <c r="BL76" s="106">
        <f t="shared" si="59"/>
        <v>1</v>
      </c>
      <c r="BM76" s="106">
        <f t="shared" si="59"/>
        <v>1</v>
      </c>
      <c r="BN76" s="106">
        <f t="shared" si="59"/>
        <v>1</v>
      </c>
      <c r="BO76" s="106">
        <f t="shared" si="59"/>
        <v>1</v>
      </c>
    </row>
    <row r="77" spans="1:67" s="2" customFormat="1" ht="18.75" customHeight="1" x14ac:dyDescent="0.25">
      <c r="A77" s="88"/>
      <c r="B77" s="77" t="s">
        <v>811</v>
      </c>
      <c r="C77" s="77" t="s">
        <v>812</v>
      </c>
      <c r="D77" s="77" t="s">
        <v>8</v>
      </c>
      <c r="E77" s="224">
        <f>VLOOKUP(B77,'Cuadro Control'!C82:J2007,8,FALSE)</f>
        <v>49452329.807999998</v>
      </c>
      <c r="F77" s="106">
        <v>0.05</v>
      </c>
      <c r="G77" s="107">
        <v>46316</v>
      </c>
      <c r="H77" s="107">
        <v>46317</v>
      </c>
      <c r="I77" s="106">
        <f t="shared" si="60"/>
        <v>0</v>
      </c>
      <c r="J77" s="106">
        <f t="shared" si="58"/>
        <v>0</v>
      </c>
      <c r="K77" s="106">
        <f t="shared" si="58"/>
        <v>0</v>
      </c>
      <c r="L77" s="106">
        <f t="shared" si="58"/>
        <v>0</v>
      </c>
      <c r="M77" s="106">
        <f t="shared" si="58"/>
        <v>0</v>
      </c>
      <c r="N77" s="106">
        <f t="shared" si="58"/>
        <v>0</v>
      </c>
      <c r="O77" s="106">
        <f t="shared" si="58"/>
        <v>0</v>
      </c>
      <c r="P77" s="106">
        <f t="shared" si="58"/>
        <v>0</v>
      </c>
      <c r="Q77" s="106">
        <f t="shared" si="58"/>
        <v>0</v>
      </c>
      <c r="R77" s="106">
        <f t="shared" si="58"/>
        <v>0</v>
      </c>
      <c r="S77" s="106">
        <f t="shared" si="58"/>
        <v>0</v>
      </c>
      <c r="T77" s="106">
        <f t="shared" si="58"/>
        <v>0</v>
      </c>
      <c r="U77" s="106">
        <f t="shared" si="58"/>
        <v>0</v>
      </c>
      <c r="V77" s="106">
        <f t="shared" si="58"/>
        <v>0</v>
      </c>
      <c r="W77" s="106">
        <f t="shared" si="58"/>
        <v>0</v>
      </c>
      <c r="X77" s="106">
        <f t="shared" si="58"/>
        <v>1</v>
      </c>
      <c r="Y77" s="106">
        <f t="shared" si="58"/>
        <v>1</v>
      </c>
      <c r="Z77" s="106">
        <f t="shared" si="58"/>
        <v>1</v>
      </c>
      <c r="AA77" s="106">
        <f t="shared" si="58"/>
        <v>1</v>
      </c>
      <c r="AB77" s="106">
        <f t="shared" si="58"/>
        <v>1</v>
      </c>
      <c r="AC77" s="106">
        <f t="shared" si="58"/>
        <v>1</v>
      </c>
      <c r="AD77" s="106">
        <f t="shared" si="58"/>
        <v>1</v>
      </c>
      <c r="AE77" s="106">
        <f t="shared" si="58"/>
        <v>1</v>
      </c>
      <c r="AF77" s="106">
        <f t="shared" si="58"/>
        <v>1</v>
      </c>
      <c r="AG77" s="106">
        <f t="shared" si="58"/>
        <v>1</v>
      </c>
      <c r="AH77" s="106">
        <f t="shared" si="58"/>
        <v>1</v>
      </c>
      <c r="AI77" s="106">
        <f t="shared" si="58"/>
        <v>1</v>
      </c>
      <c r="AJ77" s="106">
        <f t="shared" si="58"/>
        <v>1</v>
      </c>
      <c r="AK77" s="106">
        <f t="shared" si="58"/>
        <v>1</v>
      </c>
      <c r="AL77" s="106">
        <f t="shared" si="58"/>
        <v>1</v>
      </c>
      <c r="AM77" s="106">
        <f t="shared" si="58"/>
        <v>1</v>
      </c>
      <c r="AN77" s="106">
        <f t="shared" si="58"/>
        <v>1</v>
      </c>
      <c r="AO77" s="106">
        <f t="shared" si="58"/>
        <v>1</v>
      </c>
      <c r="AP77" s="106">
        <f t="shared" si="59"/>
        <v>1</v>
      </c>
      <c r="AQ77" s="106">
        <f t="shared" si="59"/>
        <v>1</v>
      </c>
      <c r="AR77" s="106">
        <f t="shared" si="59"/>
        <v>1</v>
      </c>
      <c r="AS77" s="106">
        <f t="shared" si="59"/>
        <v>1</v>
      </c>
      <c r="AT77" s="106">
        <f t="shared" si="59"/>
        <v>1</v>
      </c>
      <c r="AU77" s="106">
        <f t="shared" si="59"/>
        <v>1</v>
      </c>
      <c r="AV77" s="106">
        <f t="shared" si="59"/>
        <v>1</v>
      </c>
      <c r="AW77" s="106">
        <f t="shared" si="59"/>
        <v>1</v>
      </c>
      <c r="AX77" s="106">
        <f t="shared" si="59"/>
        <v>1</v>
      </c>
      <c r="AY77" s="106">
        <f t="shared" si="59"/>
        <v>1</v>
      </c>
      <c r="AZ77" s="106">
        <f t="shared" si="59"/>
        <v>1</v>
      </c>
      <c r="BA77" s="106">
        <f t="shared" si="59"/>
        <v>1</v>
      </c>
      <c r="BB77" s="106">
        <f t="shared" si="59"/>
        <v>1</v>
      </c>
      <c r="BC77" s="106">
        <f t="shared" si="59"/>
        <v>1</v>
      </c>
      <c r="BD77" s="106">
        <f t="shared" si="59"/>
        <v>1</v>
      </c>
      <c r="BE77" s="106">
        <f t="shared" si="59"/>
        <v>1</v>
      </c>
      <c r="BF77" s="106">
        <f t="shared" si="59"/>
        <v>1</v>
      </c>
      <c r="BG77" s="106">
        <f t="shared" si="59"/>
        <v>1</v>
      </c>
      <c r="BH77" s="106">
        <f t="shared" si="59"/>
        <v>1</v>
      </c>
      <c r="BI77" s="106">
        <f t="shared" si="59"/>
        <v>1</v>
      </c>
      <c r="BJ77" s="106">
        <f t="shared" si="59"/>
        <v>1</v>
      </c>
      <c r="BK77" s="106">
        <f t="shared" si="59"/>
        <v>1</v>
      </c>
      <c r="BL77" s="106">
        <f t="shared" si="59"/>
        <v>1</v>
      </c>
      <c r="BM77" s="106">
        <f t="shared" si="59"/>
        <v>1</v>
      </c>
      <c r="BN77" s="106">
        <f t="shared" si="59"/>
        <v>1</v>
      </c>
      <c r="BO77" s="106">
        <f t="shared" si="59"/>
        <v>1</v>
      </c>
    </row>
    <row r="78" spans="1:67" s="2" customFormat="1" ht="18.75" customHeight="1" x14ac:dyDescent="0.25">
      <c r="A78" s="88"/>
      <c r="B78" s="77" t="s">
        <v>813</v>
      </c>
      <c r="C78" s="77" t="s">
        <v>814</v>
      </c>
      <c r="D78" s="77" t="s">
        <v>8</v>
      </c>
      <c r="E78" s="224">
        <f>VLOOKUP(B78,'Cuadro Control'!C83:J2008,8,FALSE)</f>
        <v>140114934.456</v>
      </c>
      <c r="F78" s="106">
        <v>0.15</v>
      </c>
      <c r="G78" s="107">
        <v>46317</v>
      </c>
      <c r="H78" s="107">
        <v>46318</v>
      </c>
      <c r="I78" s="106">
        <f t="shared" si="60"/>
        <v>0</v>
      </c>
      <c r="J78" s="106">
        <f t="shared" si="58"/>
        <v>0</v>
      </c>
      <c r="K78" s="106">
        <f t="shared" si="58"/>
        <v>0</v>
      </c>
      <c r="L78" s="106">
        <f t="shared" si="58"/>
        <v>0</v>
      </c>
      <c r="M78" s="106">
        <f t="shared" si="58"/>
        <v>0</v>
      </c>
      <c r="N78" s="106">
        <f t="shared" si="58"/>
        <v>0</v>
      </c>
      <c r="O78" s="106">
        <f t="shared" si="58"/>
        <v>0</v>
      </c>
      <c r="P78" s="106">
        <f t="shared" si="58"/>
        <v>0</v>
      </c>
      <c r="Q78" s="106">
        <f t="shared" si="58"/>
        <v>0</v>
      </c>
      <c r="R78" s="106">
        <f t="shared" si="58"/>
        <v>0</v>
      </c>
      <c r="S78" s="106">
        <f t="shared" si="58"/>
        <v>0</v>
      </c>
      <c r="T78" s="106">
        <f t="shared" si="58"/>
        <v>0</v>
      </c>
      <c r="U78" s="106">
        <f t="shared" si="58"/>
        <v>0</v>
      </c>
      <c r="V78" s="106">
        <f t="shared" si="58"/>
        <v>0</v>
      </c>
      <c r="W78" s="106">
        <f t="shared" si="58"/>
        <v>0</v>
      </c>
      <c r="X78" s="106">
        <f t="shared" si="58"/>
        <v>1</v>
      </c>
      <c r="Y78" s="106">
        <f t="shared" si="58"/>
        <v>1</v>
      </c>
      <c r="Z78" s="106">
        <f t="shared" si="58"/>
        <v>1</v>
      </c>
      <c r="AA78" s="106">
        <f t="shared" si="58"/>
        <v>1</v>
      </c>
      <c r="AB78" s="106">
        <f t="shared" si="58"/>
        <v>1</v>
      </c>
      <c r="AC78" s="106">
        <f t="shared" si="58"/>
        <v>1</v>
      </c>
      <c r="AD78" s="106">
        <f t="shared" si="58"/>
        <v>1</v>
      </c>
      <c r="AE78" s="106">
        <f t="shared" si="58"/>
        <v>1</v>
      </c>
      <c r="AF78" s="106">
        <f t="shared" si="58"/>
        <v>1</v>
      </c>
      <c r="AG78" s="106">
        <f t="shared" si="58"/>
        <v>1</v>
      </c>
      <c r="AH78" s="106">
        <f t="shared" si="58"/>
        <v>1</v>
      </c>
      <c r="AI78" s="106">
        <f t="shared" si="58"/>
        <v>1</v>
      </c>
      <c r="AJ78" s="106">
        <f t="shared" si="58"/>
        <v>1</v>
      </c>
      <c r="AK78" s="106">
        <f t="shared" si="58"/>
        <v>1</v>
      </c>
      <c r="AL78" s="106">
        <f t="shared" si="58"/>
        <v>1</v>
      </c>
      <c r="AM78" s="106">
        <f t="shared" si="58"/>
        <v>1</v>
      </c>
      <c r="AN78" s="106">
        <f t="shared" si="58"/>
        <v>1</v>
      </c>
      <c r="AO78" s="106">
        <f t="shared" si="58"/>
        <v>1</v>
      </c>
      <c r="AP78" s="106">
        <f t="shared" si="59"/>
        <v>1</v>
      </c>
      <c r="AQ78" s="106">
        <f t="shared" si="59"/>
        <v>1</v>
      </c>
      <c r="AR78" s="106">
        <f t="shared" si="59"/>
        <v>1</v>
      </c>
      <c r="AS78" s="106">
        <f t="shared" si="59"/>
        <v>1</v>
      </c>
      <c r="AT78" s="106">
        <f t="shared" si="59"/>
        <v>1</v>
      </c>
      <c r="AU78" s="106">
        <f t="shared" si="59"/>
        <v>1</v>
      </c>
      <c r="AV78" s="106">
        <f t="shared" si="59"/>
        <v>1</v>
      </c>
      <c r="AW78" s="106">
        <f t="shared" si="59"/>
        <v>1</v>
      </c>
      <c r="AX78" s="106">
        <f t="shared" si="59"/>
        <v>1</v>
      </c>
      <c r="AY78" s="106">
        <f t="shared" si="59"/>
        <v>1</v>
      </c>
      <c r="AZ78" s="106">
        <f t="shared" si="59"/>
        <v>1</v>
      </c>
      <c r="BA78" s="106">
        <f t="shared" si="59"/>
        <v>1</v>
      </c>
      <c r="BB78" s="106">
        <f t="shared" si="59"/>
        <v>1</v>
      </c>
      <c r="BC78" s="106">
        <f t="shared" si="59"/>
        <v>1</v>
      </c>
      <c r="BD78" s="106">
        <f t="shared" si="59"/>
        <v>1</v>
      </c>
      <c r="BE78" s="106">
        <f t="shared" si="59"/>
        <v>1</v>
      </c>
      <c r="BF78" s="106">
        <f t="shared" si="59"/>
        <v>1</v>
      </c>
      <c r="BG78" s="106">
        <f t="shared" si="59"/>
        <v>1</v>
      </c>
      <c r="BH78" s="106">
        <f t="shared" si="59"/>
        <v>1</v>
      </c>
      <c r="BI78" s="106">
        <f t="shared" si="59"/>
        <v>1</v>
      </c>
      <c r="BJ78" s="106">
        <f t="shared" si="59"/>
        <v>1</v>
      </c>
      <c r="BK78" s="106">
        <f t="shared" si="59"/>
        <v>1</v>
      </c>
      <c r="BL78" s="106">
        <f t="shared" si="59"/>
        <v>1</v>
      </c>
      <c r="BM78" s="106">
        <f t="shared" si="59"/>
        <v>1</v>
      </c>
      <c r="BN78" s="106">
        <f t="shared" si="59"/>
        <v>1</v>
      </c>
      <c r="BO78" s="106">
        <f t="shared" si="59"/>
        <v>1</v>
      </c>
    </row>
    <row r="79" spans="1:67" s="2" customFormat="1" ht="18.75" customHeight="1" x14ac:dyDescent="0.25">
      <c r="A79" s="88"/>
      <c r="B79" s="77" t="s">
        <v>815</v>
      </c>
      <c r="C79" s="77" t="s">
        <v>2044</v>
      </c>
      <c r="D79" s="77" t="s">
        <v>6</v>
      </c>
      <c r="E79" s="224">
        <f>VLOOKUP(B79,'Cuadro Control'!C84:J2009,8,FALSE)</f>
        <v>52335715.768702812</v>
      </c>
      <c r="F79" s="106">
        <v>0.06</v>
      </c>
      <c r="G79" s="107">
        <v>46318</v>
      </c>
      <c r="H79" s="107">
        <v>46321</v>
      </c>
      <c r="I79" s="106">
        <f t="shared" si="60"/>
        <v>0</v>
      </c>
      <c r="J79" s="106">
        <f t="shared" si="58"/>
        <v>0</v>
      </c>
      <c r="K79" s="106">
        <f t="shared" si="58"/>
        <v>0</v>
      </c>
      <c r="L79" s="106">
        <f t="shared" si="58"/>
        <v>0</v>
      </c>
      <c r="M79" s="106">
        <f t="shared" si="58"/>
        <v>0</v>
      </c>
      <c r="N79" s="106">
        <f t="shared" si="58"/>
        <v>0</v>
      </c>
      <c r="O79" s="106">
        <f t="shared" si="58"/>
        <v>0</v>
      </c>
      <c r="P79" s="106">
        <f t="shared" si="58"/>
        <v>0</v>
      </c>
      <c r="Q79" s="106">
        <f t="shared" si="58"/>
        <v>0</v>
      </c>
      <c r="R79" s="106">
        <f t="shared" si="58"/>
        <v>0</v>
      </c>
      <c r="S79" s="106">
        <f t="shared" si="58"/>
        <v>0</v>
      </c>
      <c r="T79" s="106">
        <f t="shared" si="58"/>
        <v>0</v>
      </c>
      <c r="U79" s="106">
        <f t="shared" si="58"/>
        <v>0</v>
      </c>
      <c r="V79" s="106">
        <f t="shared" si="58"/>
        <v>0</v>
      </c>
      <c r="W79" s="106">
        <f t="shared" si="58"/>
        <v>0</v>
      </c>
      <c r="X79" s="106">
        <f t="shared" si="58"/>
        <v>0.25</v>
      </c>
      <c r="Y79" s="106">
        <f t="shared" si="58"/>
        <v>1</v>
      </c>
      <c r="Z79" s="106">
        <f t="shared" si="58"/>
        <v>1</v>
      </c>
      <c r="AA79" s="106">
        <f t="shared" si="58"/>
        <v>1</v>
      </c>
      <c r="AB79" s="106">
        <f t="shared" si="58"/>
        <v>1</v>
      </c>
      <c r="AC79" s="106">
        <f t="shared" si="58"/>
        <v>1</v>
      </c>
      <c r="AD79" s="106">
        <f t="shared" si="58"/>
        <v>1</v>
      </c>
      <c r="AE79" s="106">
        <f t="shared" si="58"/>
        <v>1</v>
      </c>
      <c r="AF79" s="106">
        <f t="shared" si="58"/>
        <v>1</v>
      </c>
      <c r="AG79" s="106">
        <f t="shared" si="58"/>
        <v>1</v>
      </c>
      <c r="AH79" s="106">
        <f t="shared" si="58"/>
        <v>1</v>
      </c>
      <c r="AI79" s="106">
        <f t="shared" si="58"/>
        <v>1</v>
      </c>
      <c r="AJ79" s="106">
        <f t="shared" si="58"/>
        <v>1</v>
      </c>
      <c r="AK79" s="106">
        <f t="shared" si="58"/>
        <v>1</v>
      </c>
      <c r="AL79" s="106">
        <f t="shared" si="58"/>
        <v>1</v>
      </c>
      <c r="AM79" s="106">
        <f t="shared" si="58"/>
        <v>1</v>
      </c>
      <c r="AN79" s="106">
        <f t="shared" si="58"/>
        <v>1</v>
      </c>
      <c r="AO79" s="106">
        <f t="shared" si="58"/>
        <v>1</v>
      </c>
      <c r="AP79" s="106">
        <f t="shared" si="59"/>
        <v>1</v>
      </c>
      <c r="AQ79" s="106">
        <f t="shared" si="59"/>
        <v>1</v>
      </c>
      <c r="AR79" s="106">
        <f t="shared" si="59"/>
        <v>1</v>
      </c>
      <c r="AS79" s="106">
        <f t="shared" ref="AS79:BO79" si="61">IF($G79=0,0,IF(AS$6&lt;$G79,0,IF(AS$6&gt;$H79,1,(AS$6-$G79+1)/($H79-$G79+1))))</f>
        <v>1</v>
      </c>
      <c r="AT79" s="106">
        <f t="shared" si="61"/>
        <v>1</v>
      </c>
      <c r="AU79" s="106">
        <f t="shared" si="61"/>
        <v>1</v>
      </c>
      <c r="AV79" s="106">
        <f t="shared" si="61"/>
        <v>1</v>
      </c>
      <c r="AW79" s="106">
        <f t="shared" si="61"/>
        <v>1</v>
      </c>
      <c r="AX79" s="106">
        <f t="shared" si="61"/>
        <v>1</v>
      </c>
      <c r="AY79" s="106">
        <f t="shared" si="61"/>
        <v>1</v>
      </c>
      <c r="AZ79" s="106">
        <f t="shared" si="61"/>
        <v>1</v>
      </c>
      <c r="BA79" s="106">
        <f t="shared" si="61"/>
        <v>1</v>
      </c>
      <c r="BB79" s="106">
        <f t="shared" si="61"/>
        <v>1</v>
      </c>
      <c r="BC79" s="106">
        <f t="shared" si="61"/>
        <v>1</v>
      </c>
      <c r="BD79" s="106">
        <f t="shared" si="61"/>
        <v>1</v>
      </c>
      <c r="BE79" s="106">
        <f t="shared" si="61"/>
        <v>1</v>
      </c>
      <c r="BF79" s="106">
        <f t="shared" si="61"/>
        <v>1</v>
      </c>
      <c r="BG79" s="106">
        <f t="shared" si="61"/>
        <v>1</v>
      </c>
      <c r="BH79" s="106">
        <f t="shared" si="61"/>
        <v>1</v>
      </c>
      <c r="BI79" s="106">
        <f t="shared" si="61"/>
        <v>1</v>
      </c>
      <c r="BJ79" s="106">
        <f t="shared" si="61"/>
        <v>1</v>
      </c>
      <c r="BK79" s="106">
        <f t="shared" si="61"/>
        <v>1</v>
      </c>
      <c r="BL79" s="106">
        <f t="shared" si="61"/>
        <v>1</v>
      </c>
      <c r="BM79" s="106">
        <f t="shared" si="61"/>
        <v>1</v>
      </c>
      <c r="BN79" s="106">
        <f t="shared" si="61"/>
        <v>1</v>
      </c>
      <c r="BO79" s="106">
        <f t="shared" si="61"/>
        <v>1</v>
      </c>
    </row>
    <row r="80" spans="1:67" s="2" customFormat="1" ht="18.75" customHeight="1" x14ac:dyDescent="0.25">
      <c r="A80" s="88"/>
      <c r="B80" s="77" t="s">
        <v>2045</v>
      </c>
      <c r="C80" s="77" t="s">
        <v>816</v>
      </c>
      <c r="D80" s="77" t="s">
        <v>19</v>
      </c>
      <c r="E80" s="224">
        <f>VLOOKUP(B80,'Cuadro Control'!C86:J2010,8,FALSE)</f>
        <v>46410609.014634147</v>
      </c>
      <c r="F80" s="106">
        <v>0.05</v>
      </c>
      <c r="G80" s="107">
        <v>46325</v>
      </c>
      <c r="H80" s="107">
        <v>46329</v>
      </c>
      <c r="I80" s="106">
        <f t="shared" si="60"/>
        <v>0</v>
      </c>
      <c r="J80" s="106">
        <f t="shared" si="58"/>
        <v>0</v>
      </c>
      <c r="K80" s="106">
        <f t="shared" si="58"/>
        <v>0</v>
      </c>
      <c r="L80" s="106">
        <f t="shared" si="58"/>
        <v>0</v>
      </c>
      <c r="M80" s="106">
        <f t="shared" si="58"/>
        <v>0</v>
      </c>
      <c r="N80" s="106">
        <f t="shared" si="58"/>
        <v>0</v>
      </c>
      <c r="O80" s="106">
        <f t="shared" si="58"/>
        <v>0</v>
      </c>
      <c r="P80" s="106">
        <f t="shared" si="58"/>
        <v>0</v>
      </c>
      <c r="Q80" s="106">
        <f t="shared" si="58"/>
        <v>0</v>
      </c>
      <c r="R80" s="106">
        <f t="shared" si="58"/>
        <v>0</v>
      </c>
      <c r="S80" s="106">
        <f t="shared" si="58"/>
        <v>0</v>
      </c>
      <c r="T80" s="106">
        <f t="shared" si="58"/>
        <v>0</v>
      </c>
      <c r="U80" s="106">
        <f t="shared" si="58"/>
        <v>0</v>
      </c>
      <c r="V80" s="106">
        <f t="shared" si="58"/>
        <v>0</v>
      </c>
      <c r="W80" s="106">
        <f t="shared" si="58"/>
        <v>0</v>
      </c>
      <c r="X80" s="106">
        <f t="shared" si="58"/>
        <v>0</v>
      </c>
      <c r="Y80" s="106">
        <f t="shared" si="58"/>
        <v>0.2</v>
      </c>
      <c r="Z80" s="106">
        <f t="shared" si="58"/>
        <v>1</v>
      </c>
      <c r="AA80" s="106">
        <f t="shared" si="58"/>
        <v>1</v>
      </c>
      <c r="AB80" s="106">
        <f t="shared" si="58"/>
        <v>1</v>
      </c>
      <c r="AC80" s="106">
        <f t="shared" si="58"/>
        <v>1</v>
      </c>
      <c r="AD80" s="106">
        <f t="shared" si="58"/>
        <v>1</v>
      </c>
      <c r="AE80" s="106">
        <f t="shared" si="58"/>
        <v>1</v>
      </c>
      <c r="AF80" s="106">
        <f t="shared" si="58"/>
        <v>1</v>
      </c>
      <c r="AG80" s="106">
        <f t="shared" si="58"/>
        <v>1</v>
      </c>
      <c r="AH80" s="106">
        <f t="shared" si="58"/>
        <v>1</v>
      </c>
      <c r="AI80" s="106">
        <f t="shared" ref="AI80:BO80" si="62">IF($G80=0,0,IF(AI$6&lt;$G80,0,IF(AI$6&gt;$H80,1,(AI$6-$G80+1)/($H80-$G80+1))))</f>
        <v>1</v>
      </c>
      <c r="AJ80" s="106">
        <f t="shared" si="62"/>
        <v>1</v>
      </c>
      <c r="AK80" s="106">
        <f t="shared" si="62"/>
        <v>1</v>
      </c>
      <c r="AL80" s="106">
        <f t="shared" si="62"/>
        <v>1</v>
      </c>
      <c r="AM80" s="106">
        <f t="shared" si="62"/>
        <v>1</v>
      </c>
      <c r="AN80" s="106">
        <f t="shared" si="62"/>
        <v>1</v>
      </c>
      <c r="AO80" s="106">
        <f t="shared" si="62"/>
        <v>1</v>
      </c>
      <c r="AP80" s="106">
        <f t="shared" si="62"/>
        <v>1</v>
      </c>
      <c r="AQ80" s="106">
        <f t="shared" si="62"/>
        <v>1</v>
      </c>
      <c r="AR80" s="106">
        <f t="shared" si="62"/>
        <v>1</v>
      </c>
      <c r="AS80" s="106">
        <f t="shared" si="62"/>
        <v>1</v>
      </c>
      <c r="AT80" s="106">
        <f t="shared" si="62"/>
        <v>1</v>
      </c>
      <c r="AU80" s="106">
        <f t="shared" si="62"/>
        <v>1</v>
      </c>
      <c r="AV80" s="106">
        <f t="shared" si="62"/>
        <v>1</v>
      </c>
      <c r="AW80" s="106">
        <f t="shared" si="62"/>
        <v>1</v>
      </c>
      <c r="AX80" s="106">
        <f t="shared" si="62"/>
        <v>1</v>
      </c>
      <c r="AY80" s="106">
        <f t="shared" si="62"/>
        <v>1</v>
      </c>
      <c r="AZ80" s="106">
        <f t="shared" si="62"/>
        <v>1</v>
      </c>
      <c r="BA80" s="106">
        <f t="shared" si="62"/>
        <v>1</v>
      </c>
      <c r="BB80" s="106">
        <f t="shared" si="62"/>
        <v>1</v>
      </c>
      <c r="BC80" s="106">
        <f t="shared" si="62"/>
        <v>1</v>
      </c>
      <c r="BD80" s="106">
        <f t="shared" si="62"/>
        <v>1</v>
      </c>
      <c r="BE80" s="106">
        <f t="shared" si="62"/>
        <v>1</v>
      </c>
      <c r="BF80" s="106">
        <f t="shared" si="62"/>
        <v>1</v>
      </c>
      <c r="BG80" s="106">
        <f t="shared" si="62"/>
        <v>1</v>
      </c>
      <c r="BH80" s="106">
        <f t="shared" si="62"/>
        <v>1</v>
      </c>
      <c r="BI80" s="106">
        <f t="shared" si="62"/>
        <v>1</v>
      </c>
      <c r="BJ80" s="106">
        <f t="shared" si="62"/>
        <v>1</v>
      </c>
      <c r="BK80" s="106">
        <f t="shared" si="62"/>
        <v>1</v>
      </c>
      <c r="BL80" s="106">
        <f t="shared" si="62"/>
        <v>1</v>
      </c>
      <c r="BM80" s="106">
        <f t="shared" si="62"/>
        <v>1</v>
      </c>
      <c r="BN80" s="106">
        <f t="shared" si="62"/>
        <v>1</v>
      </c>
      <c r="BO80" s="106">
        <f t="shared" si="62"/>
        <v>1</v>
      </c>
    </row>
    <row r="81" spans="1:67" s="2" customFormat="1" ht="18.75" customHeight="1" x14ac:dyDescent="0.25">
      <c r="A81" s="88"/>
      <c r="B81" s="76" t="s">
        <v>817</v>
      </c>
      <c r="C81" s="76" t="s">
        <v>818</v>
      </c>
      <c r="D81" s="76" t="s">
        <v>770</v>
      </c>
      <c r="E81" s="222">
        <f>SUM(E82:E89)</f>
        <v>922951821.58333695</v>
      </c>
      <c r="F81" s="101">
        <f>IFERROR(E81/$E$44,0)</f>
        <v>0.14285714285714285</v>
      </c>
      <c r="G81" s="102">
        <v>46275</v>
      </c>
      <c r="H81" s="102">
        <v>46336</v>
      </c>
      <c r="I81" s="101">
        <f>SUMPRODUCT($F82:$F89,I82:I89)</f>
        <v>0</v>
      </c>
      <c r="J81" s="101">
        <f t="shared" ref="J81:AO81" si="63">SUMPRODUCT($F82:$F89,J82:J89)</f>
        <v>0</v>
      </c>
      <c r="K81" s="101">
        <f t="shared" si="63"/>
        <v>0</v>
      </c>
      <c r="L81" s="101">
        <f t="shared" si="63"/>
        <v>0</v>
      </c>
      <c r="M81" s="101">
        <f t="shared" si="63"/>
        <v>0</v>
      </c>
      <c r="N81" s="101">
        <f t="shared" si="63"/>
        <v>0</v>
      </c>
      <c r="O81" s="101">
        <f t="shared" si="63"/>
        <v>0</v>
      </c>
      <c r="P81" s="101">
        <f t="shared" si="63"/>
        <v>0</v>
      </c>
      <c r="Q81" s="101">
        <f t="shared" si="63"/>
        <v>0</v>
      </c>
      <c r="R81" s="101">
        <f t="shared" si="63"/>
        <v>0.13571428571428573</v>
      </c>
      <c r="S81" s="101">
        <f t="shared" si="63"/>
        <v>0.38599999999999995</v>
      </c>
      <c r="T81" s="101">
        <f t="shared" si="63"/>
        <v>0.43999999999999995</v>
      </c>
      <c r="U81" s="101">
        <f t="shared" si="63"/>
        <v>0.43999999999999995</v>
      </c>
      <c r="V81" s="101">
        <f t="shared" si="63"/>
        <v>0.43999999999999995</v>
      </c>
      <c r="W81" s="101">
        <f t="shared" si="63"/>
        <v>0.43999999999999995</v>
      </c>
      <c r="X81" s="101">
        <f t="shared" si="63"/>
        <v>0.43999999999999995</v>
      </c>
      <c r="Y81" s="101">
        <f t="shared" si="63"/>
        <v>0.9</v>
      </c>
      <c r="Z81" s="101">
        <f t="shared" si="63"/>
        <v>0.95</v>
      </c>
      <c r="AA81" s="101">
        <f t="shared" si="63"/>
        <v>1</v>
      </c>
      <c r="AB81" s="101">
        <f t="shared" si="63"/>
        <v>1</v>
      </c>
      <c r="AC81" s="101">
        <f t="shared" si="63"/>
        <v>1</v>
      </c>
      <c r="AD81" s="101">
        <f t="shared" si="63"/>
        <v>1</v>
      </c>
      <c r="AE81" s="101">
        <f t="shared" si="63"/>
        <v>1</v>
      </c>
      <c r="AF81" s="101">
        <f t="shared" si="63"/>
        <v>1</v>
      </c>
      <c r="AG81" s="101">
        <f t="shared" si="63"/>
        <v>1</v>
      </c>
      <c r="AH81" s="101">
        <f t="shared" si="63"/>
        <v>1</v>
      </c>
      <c r="AI81" s="101">
        <f t="shared" si="63"/>
        <v>1</v>
      </c>
      <c r="AJ81" s="101">
        <f t="shared" si="63"/>
        <v>1</v>
      </c>
      <c r="AK81" s="101">
        <f t="shared" si="63"/>
        <v>1</v>
      </c>
      <c r="AL81" s="101">
        <f t="shared" si="63"/>
        <v>1</v>
      </c>
      <c r="AM81" s="101">
        <f t="shared" si="63"/>
        <v>1</v>
      </c>
      <c r="AN81" s="101">
        <f t="shared" si="63"/>
        <v>1</v>
      </c>
      <c r="AO81" s="101">
        <f t="shared" si="63"/>
        <v>1</v>
      </c>
      <c r="AP81" s="101">
        <f t="shared" ref="AP81:BO81" si="64">SUMPRODUCT($F82:$F89,AP82:AP89)</f>
        <v>1</v>
      </c>
      <c r="AQ81" s="101">
        <f t="shared" si="64"/>
        <v>1</v>
      </c>
      <c r="AR81" s="101">
        <f t="shared" si="64"/>
        <v>1</v>
      </c>
      <c r="AS81" s="101">
        <f t="shared" si="64"/>
        <v>1</v>
      </c>
      <c r="AT81" s="101">
        <f t="shared" si="64"/>
        <v>1</v>
      </c>
      <c r="AU81" s="101">
        <f t="shared" si="64"/>
        <v>1</v>
      </c>
      <c r="AV81" s="101">
        <f t="shared" si="64"/>
        <v>1</v>
      </c>
      <c r="AW81" s="101">
        <f t="shared" si="64"/>
        <v>1</v>
      </c>
      <c r="AX81" s="101">
        <f t="shared" si="64"/>
        <v>1</v>
      </c>
      <c r="AY81" s="101">
        <f t="shared" si="64"/>
        <v>1</v>
      </c>
      <c r="AZ81" s="101">
        <f t="shared" si="64"/>
        <v>1</v>
      </c>
      <c r="BA81" s="101">
        <f t="shared" si="64"/>
        <v>1</v>
      </c>
      <c r="BB81" s="101">
        <f t="shared" si="64"/>
        <v>1</v>
      </c>
      <c r="BC81" s="101">
        <f t="shared" si="64"/>
        <v>1</v>
      </c>
      <c r="BD81" s="101">
        <f t="shared" si="64"/>
        <v>1</v>
      </c>
      <c r="BE81" s="101">
        <f t="shared" si="64"/>
        <v>1</v>
      </c>
      <c r="BF81" s="101">
        <f t="shared" si="64"/>
        <v>1</v>
      </c>
      <c r="BG81" s="101">
        <f t="shared" si="64"/>
        <v>1</v>
      </c>
      <c r="BH81" s="101">
        <f t="shared" si="64"/>
        <v>1</v>
      </c>
      <c r="BI81" s="101">
        <f t="shared" si="64"/>
        <v>1</v>
      </c>
      <c r="BJ81" s="101">
        <f t="shared" si="64"/>
        <v>1</v>
      </c>
      <c r="BK81" s="101">
        <f t="shared" si="64"/>
        <v>1</v>
      </c>
      <c r="BL81" s="101">
        <f t="shared" si="64"/>
        <v>1</v>
      </c>
      <c r="BM81" s="101">
        <f t="shared" si="64"/>
        <v>1</v>
      </c>
      <c r="BN81" s="101">
        <f t="shared" si="64"/>
        <v>1</v>
      </c>
      <c r="BO81" s="101">
        <f t="shared" si="64"/>
        <v>1</v>
      </c>
    </row>
    <row r="82" spans="1:67" s="2" customFormat="1" ht="18.75" customHeight="1" x14ac:dyDescent="0.25">
      <c r="A82" s="88"/>
      <c r="B82" s="77" t="s">
        <v>819</v>
      </c>
      <c r="C82" s="77" t="s">
        <v>820</v>
      </c>
      <c r="D82" s="77" t="s">
        <v>8</v>
      </c>
      <c r="E82" s="224">
        <f>VLOOKUP(B82,'Cuadro Control'!C90:J2012,8,FALSE)</f>
        <v>90662604.648000002</v>
      </c>
      <c r="F82" s="106">
        <v>0.1</v>
      </c>
      <c r="G82" s="107">
        <v>46275</v>
      </c>
      <c r="H82" s="107">
        <v>46276</v>
      </c>
      <c r="I82" s="106">
        <f t="shared" ref="I82:X82" si="65">IF($G82=0,0,IF(I$6&lt;$G82,0,IF(I$6&gt;$H82,1,(I$6-$G82+1)/($H82-$G82+1))))</f>
        <v>0</v>
      </c>
      <c r="J82" s="106">
        <f t="shared" si="65"/>
        <v>0</v>
      </c>
      <c r="K82" s="106">
        <f t="shared" si="65"/>
        <v>0</v>
      </c>
      <c r="L82" s="106">
        <f t="shared" si="65"/>
        <v>0</v>
      </c>
      <c r="M82" s="106">
        <f t="shared" si="65"/>
        <v>0</v>
      </c>
      <c r="N82" s="106">
        <f t="shared" si="65"/>
        <v>0</v>
      </c>
      <c r="O82" s="106">
        <f t="shared" si="65"/>
        <v>0</v>
      </c>
      <c r="P82" s="106">
        <f t="shared" si="65"/>
        <v>0</v>
      </c>
      <c r="Q82" s="106">
        <f t="shared" si="65"/>
        <v>0</v>
      </c>
      <c r="R82" s="106">
        <f t="shared" si="65"/>
        <v>1</v>
      </c>
      <c r="S82" s="106">
        <f t="shared" si="65"/>
        <v>1</v>
      </c>
      <c r="T82" s="106">
        <f t="shared" si="65"/>
        <v>1</v>
      </c>
      <c r="U82" s="106">
        <f t="shared" si="65"/>
        <v>1</v>
      </c>
      <c r="V82" s="106">
        <f t="shared" si="65"/>
        <v>1</v>
      </c>
      <c r="W82" s="106">
        <f t="shared" si="65"/>
        <v>1</v>
      </c>
      <c r="X82" s="106">
        <f t="shared" si="65"/>
        <v>1</v>
      </c>
      <c r="Y82" s="106">
        <f t="shared" ref="J82:AO89" si="66">IF($G82=0,0,IF(Y$6&lt;$G82,0,IF(Y$6&gt;$H82,1,(Y$6-$G82+1)/($H82-$G82+1))))</f>
        <v>1</v>
      </c>
      <c r="Z82" s="106">
        <f t="shared" si="66"/>
        <v>1</v>
      </c>
      <c r="AA82" s="106">
        <f t="shared" si="66"/>
        <v>1</v>
      </c>
      <c r="AB82" s="106">
        <f t="shared" si="66"/>
        <v>1</v>
      </c>
      <c r="AC82" s="106">
        <f t="shared" si="66"/>
        <v>1</v>
      </c>
      <c r="AD82" s="106">
        <f t="shared" si="66"/>
        <v>1</v>
      </c>
      <c r="AE82" s="106">
        <f t="shared" si="66"/>
        <v>1</v>
      </c>
      <c r="AF82" s="106">
        <f t="shared" si="66"/>
        <v>1</v>
      </c>
      <c r="AG82" s="106">
        <f t="shared" si="66"/>
        <v>1</v>
      </c>
      <c r="AH82" s="106">
        <f t="shared" si="66"/>
        <v>1</v>
      </c>
      <c r="AI82" s="106">
        <f t="shared" si="66"/>
        <v>1</v>
      </c>
      <c r="AJ82" s="106">
        <f t="shared" si="66"/>
        <v>1</v>
      </c>
      <c r="AK82" s="106">
        <f t="shared" si="66"/>
        <v>1</v>
      </c>
      <c r="AL82" s="106">
        <f t="shared" si="66"/>
        <v>1</v>
      </c>
      <c r="AM82" s="106">
        <f t="shared" si="66"/>
        <v>1</v>
      </c>
      <c r="AN82" s="106">
        <f t="shared" si="66"/>
        <v>1</v>
      </c>
      <c r="AO82" s="106">
        <f t="shared" si="66"/>
        <v>1</v>
      </c>
      <c r="AP82" s="106">
        <f t="shared" ref="AP82:BO88" si="67">IF($G82=0,0,IF(AP$6&lt;$G82,0,IF(AP$6&gt;$H82,1,(AP$6-$G82+1)/($H82-$G82+1))))</f>
        <v>1</v>
      </c>
      <c r="AQ82" s="106">
        <f t="shared" si="67"/>
        <v>1</v>
      </c>
      <c r="AR82" s="106">
        <f t="shared" si="67"/>
        <v>1</v>
      </c>
      <c r="AS82" s="106">
        <f t="shared" si="67"/>
        <v>1</v>
      </c>
      <c r="AT82" s="106">
        <f t="shared" si="67"/>
        <v>1</v>
      </c>
      <c r="AU82" s="106">
        <f t="shared" si="67"/>
        <v>1</v>
      </c>
      <c r="AV82" s="106">
        <f t="shared" si="67"/>
        <v>1</v>
      </c>
      <c r="AW82" s="106">
        <f t="shared" si="67"/>
        <v>1</v>
      </c>
      <c r="AX82" s="106">
        <f t="shared" si="67"/>
        <v>1</v>
      </c>
      <c r="AY82" s="106">
        <f t="shared" si="67"/>
        <v>1</v>
      </c>
      <c r="AZ82" s="106">
        <f t="shared" si="67"/>
        <v>1</v>
      </c>
      <c r="BA82" s="106">
        <f t="shared" si="67"/>
        <v>1</v>
      </c>
      <c r="BB82" s="106">
        <f t="shared" si="67"/>
        <v>1</v>
      </c>
      <c r="BC82" s="106">
        <f t="shared" si="67"/>
        <v>1</v>
      </c>
      <c r="BD82" s="106">
        <f t="shared" si="67"/>
        <v>1</v>
      </c>
      <c r="BE82" s="106">
        <f t="shared" si="67"/>
        <v>1</v>
      </c>
      <c r="BF82" s="106">
        <f t="shared" si="67"/>
        <v>1</v>
      </c>
      <c r="BG82" s="106">
        <f t="shared" si="67"/>
        <v>1</v>
      </c>
      <c r="BH82" s="106">
        <f t="shared" si="67"/>
        <v>1</v>
      </c>
      <c r="BI82" s="106">
        <f t="shared" si="67"/>
        <v>1</v>
      </c>
      <c r="BJ82" s="106">
        <f t="shared" si="67"/>
        <v>1</v>
      </c>
      <c r="BK82" s="106">
        <f t="shared" si="67"/>
        <v>1</v>
      </c>
      <c r="BL82" s="106">
        <f t="shared" si="67"/>
        <v>1</v>
      </c>
      <c r="BM82" s="106">
        <f t="shared" si="67"/>
        <v>1</v>
      </c>
      <c r="BN82" s="106">
        <f t="shared" si="67"/>
        <v>1</v>
      </c>
      <c r="BO82" s="106">
        <f t="shared" si="67"/>
        <v>1</v>
      </c>
    </row>
    <row r="83" spans="1:67" s="2" customFormat="1" ht="18.75" customHeight="1" x14ac:dyDescent="0.25">
      <c r="A83" s="88"/>
      <c r="B83" s="77" t="s">
        <v>821</v>
      </c>
      <c r="C83" s="77" t="s">
        <v>822</v>
      </c>
      <c r="D83" s="77" t="s">
        <v>7</v>
      </c>
      <c r="E83" s="224">
        <f>VLOOKUP(B83,'Cuadro Control'!C92:J2013,8,FALSE)</f>
        <v>230777539.104</v>
      </c>
      <c r="F83" s="106">
        <v>0.25</v>
      </c>
      <c r="G83" s="107">
        <v>46276</v>
      </c>
      <c r="H83" s="107">
        <v>46282</v>
      </c>
      <c r="I83" s="106">
        <f t="shared" ref="I83:I89" si="68">IF($G83=0,0,IF(I$6&lt;$G83,0,IF(I$6&gt;$H83,1,(I$6-$G83+1)/($H83-$G83+1))))</f>
        <v>0</v>
      </c>
      <c r="J83" s="106">
        <f t="shared" si="66"/>
        <v>0</v>
      </c>
      <c r="K83" s="106">
        <f t="shared" si="66"/>
        <v>0</v>
      </c>
      <c r="L83" s="106">
        <f t="shared" si="66"/>
        <v>0</v>
      </c>
      <c r="M83" s="106">
        <f t="shared" si="66"/>
        <v>0</v>
      </c>
      <c r="N83" s="106">
        <f t="shared" si="66"/>
        <v>0</v>
      </c>
      <c r="O83" s="106">
        <f t="shared" si="66"/>
        <v>0</v>
      </c>
      <c r="P83" s="106">
        <f t="shared" si="66"/>
        <v>0</v>
      </c>
      <c r="Q83" s="106">
        <f t="shared" si="66"/>
        <v>0</v>
      </c>
      <c r="R83" s="106">
        <f t="shared" si="66"/>
        <v>0.14285714285714285</v>
      </c>
      <c r="S83" s="106">
        <f t="shared" si="66"/>
        <v>1</v>
      </c>
      <c r="T83" s="106">
        <f t="shared" si="66"/>
        <v>1</v>
      </c>
      <c r="U83" s="106">
        <f t="shared" si="66"/>
        <v>1</v>
      </c>
      <c r="V83" s="106">
        <f t="shared" si="66"/>
        <v>1</v>
      </c>
      <c r="W83" s="106">
        <f t="shared" si="66"/>
        <v>1</v>
      </c>
      <c r="X83" s="106">
        <f t="shared" si="66"/>
        <v>1</v>
      </c>
      <c r="Y83" s="106">
        <f t="shared" si="66"/>
        <v>1</v>
      </c>
      <c r="Z83" s="106">
        <f t="shared" si="66"/>
        <v>1</v>
      </c>
      <c r="AA83" s="106">
        <f t="shared" si="66"/>
        <v>1</v>
      </c>
      <c r="AB83" s="106">
        <f t="shared" si="66"/>
        <v>1</v>
      </c>
      <c r="AC83" s="106">
        <f t="shared" si="66"/>
        <v>1</v>
      </c>
      <c r="AD83" s="106">
        <f t="shared" si="66"/>
        <v>1</v>
      </c>
      <c r="AE83" s="106">
        <f t="shared" si="66"/>
        <v>1</v>
      </c>
      <c r="AF83" s="106">
        <f t="shared" si="66"/>
        <v>1</v>
      </c>
      <c r="AG83" s="106">
        <f t="shared" si="66"/>
        <v>1</v>
      </c>
      <c r="AH83" s="106">
        <f t="shared" si="66"/>
        <v>1</v>
      </c>
      <c r="AI83" s="106">
        <f t="shared" si="66"/>
        <v>1</v>
      </c>
      <c r="AJ83" s="106">
        <f t="shared" si="66"/>
        <v>1</v>
      </c>
      <c r="AK83" s="106">
        <f t="shared" si="66"/>
        <v>1</v>
      </c>
      <c r="AL83" s="106">
        <f t="shared" si="66"/>
        <v>1</v>
      </c>
      <c r="AM83" s="106">
        <f t="shared" si="66"/>
        <v>1</v>
      </c>
      <c r="AN83" s="106">
        <f t="shared" si="66"/>
        <v>1</v>
      </c>
      <c r="AO83" s="106">
        <f t="shared" si="66"/>
        <v>1</v>
      </c>
      <c r="AP83" s="106">
        <f t="shared" si="67"/>
        <v>1</v>
      </c>
      <c r="AQ83" s="106">
        <f t="shared" si="67"/>
        <v>1</v>
      </c>
      <c r="AR83" s="106">
        <f t="shared" si="67"/>
        <v>1</v>
      </c>
      <c r="AS83" s="106">
        <f t="shared" si="67"/>
        <v>1</v>
      </c>
      <c r="AT83" s="106">
        <f t="shared" si="67"/>
        <v>1</v>
      </c>
      <c r="AU83" s="106">
        <f t="shared" si="67"/>
        <v>1</v>
      </c>
      <c r="AV83" s="106">
        <f t="shared" si="67"/>
        <v>1</v>
      </c>
      <c r="AW83" s="106">
        <f t="shared" si="67"/>
        <v>1</v>
      </c>
      <c r="AX83" s="106">
        <f t="shared" si="67"/>
        <v>1</v>
      </c>
      <c r="AY83" s="106">
        <f t="shared" si="67"/>
        <v>1</v>
      </c>
      <c r="AZ83" s="106">
        <f t="shared" si="67"/>
        <v>1</v>
      </c>
      <c r="BA83" s="106">
        <f t="shared" si="67"/>
        <v>1</v>
      </c>
      <c r="BB83" s="106">
        <f t="shared" si="67"/>
        <v>1</v>
      </c>
      <c r="BC83" s="106">
        <f t="shared" si="67"/>
        <v>1</v>
      </c>
      <c r="BD83" s="106">
        <f t="shared" si="67"/>
        <v>1</v>
      </c>
      <c r="BE83" s="106">
        <f t="shared" si="67"/>
        <v>1</v>
      </c>
      <c r="BF83" s="106">
        <f t="shared" si="67"/>
        <v>1</v>
      </c>
      <c r="BG83" s="106">
        <f t="shared" si="67"/>
        <v>1</v>
      </c>
      <c r="BH83" s="106">
        <f t="shared" si="67"/>
        <v>1</v>
      </c>
      <c r="BI83" s="106">
        <f t="shared" si="67"/>
        <v>1</v>
      </c>
      <c r="BJ83" s="106">
        <f t="shared" si="67"/>
        <v>1</v>
      </c>
      <c r="BK83" s="106">
        <f t="shared" si="67"/>
        <v>1</v>
      </c>
      <c r="BL83" s="106">
        <f t="shared" si="67"/>
        <v>1</v>
      </c>
      <c r="BM83" s="106">
        <f t="shared" si="67"/>
        <v>1</v>
      </c>
      <c r="BN83" s="106">
        <f t="shared" si="67"/>
        <v>1</v>
      </c>
      <c r="BO83" s="106">
        <f t="shared" si="67"/>
        <v>1</v>
      </c>
    </row>
    <row r="84" spans="1:67" s="2" customFormat="1" ht="18.75" customHeight="1" x14ac:dyDescent="0.25">
      <c r="A84" s="88"/>
      <c r="B84" s="77" t="s">
        <v>823</v>
      </c>
      <c r="C84" s="77" t="s">
        <v>824</v>
      </c>
      <c r="D84" s="77" t="s">
        <v>7</v>
      </c>
      <c r="E84" s="224">
        <f>VLOOKUP(B84,'Cuadro Control'!C94:J2014,8,FALSE)</f>
        <v>82420549.679999992</v>
      </c>
      <c r="F84" s="106">
        <v>0.09</v>
      </c>
      <c r="G84" s="107">
        <v>46282</v>
      </c>
      <c r="H84" s="107">
        <v>46286</v>
      </c>
      <c r="I84" s="106">
        <f t="shared" si="68"/>
        <v>0</v>
      </c>
      <c r="J84" s="106">
        <f t="shared" si="66"/>
        <v>0</v>
      </c>
      <c r="K84" s="106">
        <f t="shared" si="66"/>
        <v>0</v>
      </c>
      <c r="L84" s="106">
        <f t="shared" si="66"/>
        <v>0</v>
      </c>
      <c r="M84" s="106">
        <f t="shared" si="66"/>
        <v>0</v>
      </c>
      <c r="N84" s="106">
        <f t="shared" si="66"/>
        <v>0</v>
      </c>
      <c r="O84" s="106">
        <f t="shared" si="66"/>
        <v>0</v>
      </c>
      <c r="P84" s="106">
        <f t="shared" si="66"/>
        <v>0</v>
      </c>
      <c r="Q84" s="106">
        <f t="shared" si="66"/>
        <v>0</v>
      </c>
      <c r="R84" s="106">
        <f t="shared" si="66"/>
        <v>0</v>
      </c>
      <c r="S84" s="106">
        <f t="shared" si="66"/>
        <v>0.4</v>
      </c>
      <c r="T84" s="106">
        <f t="shared" si="66"/>
        <v>1</v>
      </c>
      <c r="U84" s="106">
        <f t="shared" si="66"/>
        <v>1</v>
      </c>
      <c r="V84" s="106">
        <f t="shared" si="66"/>
        <v>1</v>
      </c>
      <c r="W84" s="106">
        <f t="shared" si="66"/>
        <v>1</v>
      </c>
      <c r="X84" s="106">
        <f t="shared" si="66"/>
        <v>1</v>
      </c>
      <c r="Y84" s="106">
        <f t="shared" si="66"/>
        <v>1</v>
      </c>
      <c r="Z84" s="106">
        <f t="shared" si="66"/>
        <v>1</v>
      </c>
      <c r="AA84" s="106">
        <f t="shared" si="66"/>
        <v>1</v>
      </c>
      <c r="AB84" s="106">
        <f t="shared" si="66"/>
        <v>1</v>
      </c>
      <c r="AC84" s="106">
        <f t="shared" si="66"/>
        <v>1</v>
      </c>
      <c r="AD84" s="106">
        <f t="shared" si="66"/>
        <v>1</v>
      </c>
      <c r="AE84" s="106">
        <f t="shared" si="66"/>
        <v>1</v>
      </c>
      <c r="AF84" s="106">
        <f t="shared" si="66"/>
        <v>1</v>
      </c>
      <c r="AG84" s="106">
        <f t="shared" si="66"/>
        <v>1</v>
      </c>
      <c r="AH84" s="106">
        <f t="shared" si="66"/>
        <v>1</v>
      </c>
      <c r="AI84" s="106">
        <f t="shared" si="66"/>
        <v>1</v>
      </c>
      <c r="AJ84" s="106">
        <f t="shared" si="66"/>
        <v>1</v>
      </c>
      <c r="AK84" s="106">
        <f t="shared" si="66"/>
        <v>1</v>
      </c>
      <c r="AL84" s="106">
        <f t="shared" si="66"/>
        <v>1</v>
      </c>
      <c r="AM84" s="106">
        <f t="shared" si="66"/>
        <v>1</v>
      </c>
      <c r="AN84" s="106">
        <f t="shared" si="66"/>
        <v>1</v>
      </c>
      <c r="AO84" s="106">
        <f t="shared" si="66"/>
        <v>1</v>
      </c>
      <c r="AP84" s="106">
        <f t="shared" si="67"/>
        <v>1</v>
      </c>
      <c r="AQ84" s="106">
        <f t="shared" si="67"/>
        <v>1</v>
      </c>
      <c r="AR84" s="106">
        <f t="shared" si="67"/>
        <v>1</v>
      </c>
      <c r="AS84" s="106">
        <f t="shared" si="67"/>
        <v>1</v>
      </c>
      <c r="AT84" s="106">
        <f t="shared" si="67"/>
        <v>1</v>
      </c>
      <c r="AU84" s="106">
        <f t="shared" si="67"/>
        <v>1</v>
      </c>
      <c r="AV84" s="106">
        <f t="shared" si="67"/>
        <v>1</v>
      </c>
      <c r="AW84" s="106">
        <f t="shared" si="67"/>
        <v>1</v>
      </c>
      <c r="AX84" s="106">
        <f t="shared" si="67"/>
        <v>1</v>
      </c>
      <c r="AY84" s="106">
        <f t="shared" si="67"/>
        <v>1</v>
      </c>
      <c r="AZ84" s="106">
        <f t="shared" si="67"/>
        <v>1</v>
      </c>
      <c r="BA84" s="106">
        <f t="shared" si="67"/>
        <v>1</v>
      </c>
      <c r="BB84" s="106">
        <f t="shared" si="67"/>
        <v>1</v>
      </c>
      <c r="BC84" s="106">
        <f t="shared" si="67"/>
        <v>1</v>
      </c>
      <c r="BD84" s="106">
        <f t="shared" si="67"/>
        <v>1</v>
      </c>
      <c r="BE84" s="106">
        <f t="shared" si="67"/>
        <v>1</v>
      </c>
      <c r="BF84" s="106">
        <f t="shared" si="67"/>
        <v>1</v>
      </c>
      <c r="BG84" s="106">
        <f t="shared" si="67"/>
        <v>1</v>
      </c>
      <c r="BH84" s="106">
        <f t="shared" si="67"/>
        <v>1</v>
      </c>
      <c r="BI84" s="106">
        <f t="shared" si="67"/>
        <v>1</v>
      </c>
      <c r="BJ84" s="106">
        <f t="shared" si="67"/>
        <v>1</v>
      </c>
      <c r="BK84" s="106">
        <f t="shared" si="67"/>
        <v>1</v>
      </c>
      <c r="BL84" s="106">
        <f t="shared" si="67"/>
        <v>1</v>
      </c>
      <c r="BM84" s="106">
        <f t="shared" si="67"/>
        <v>1</v>
      </c>
      <c r="BN84" s="106">
        <f t="shared" si="67"/>
        <v>1</v>
      </c>
      <c r="BO84" s="106">
        <f t="shared" si="67"/>
        <v>1</v>
      </c>
    </row>
    <row r="85" spans="1:67" s="2" customFormat="1" ht="18.75" customHeight="1" x14ac:dyDescent="0.25">
      <c r="A85" s="88"/>
      <c r="B85" s="77" t="s">
        <v>825</v>
      </c>
      <c r="C85" s="77" t="s">
        <v>826</v>
      </c>
      <c r="D85" s="77" t="s">
        <v>7</v>
      </c>
      <c r="E85" s="224">
        <f>VLOOKUP(B85,'Cuadro Control'!C95:J2015,8,FALSE)</f>
        <v>230777539.104</v>
      </c>
      <c r="F85" s="106">
        <v>0.25</v>
      </c>
      <c r="G85" s="107">
        <v>46319</v>
      </c>
      <c r="H85" s="107">
        <v>46323</v>
      </c>
      <c r="I85" s="106">
        <f t="shared" si="68"/>
        <v>0</v>
      </c>
      <c r="J85" s="106">
        <f t="shared" si="66"/>
        <v>0</v>
      </c>
      <c r="K85" s="106">
        <f t="shared" si="66"/>
        <v>0</v>
      </c>
      <c r="L85" s="106">
        <f t="shared" si="66"/>
        <v>0</v>
      </c>
      <c r="M85" s="106">
        <f t="shared" si="66"/>
        <v>0</v>
      </c>
      <c r="N85" s="106">
        <f t="shared" si="66"/>
        <v>0</v>
      </c>
      <c r="O85" s="106">
        <f t="shared" si="66"/>
        <v>0</v>
      </c>
      <c r="P85" s="106">
        <f t="shared" si="66"/>
        <v>0</v>
      </c>
      <c r="Q85" s="106">
        <f t="shared" si="66"/>
        <v>0</v>
      </c>
      <c r="R85" s="106">
        <f t="shared" si="66"/>
        <v>0</v>
      </c>
      <c r="S85" s="106">
        <f t="shared" si="66"/>
        <v>0</v>
      </c>
      <c r="T85" s="106">
        <f t="shared" si="66"/>
        <v>0</v>
      </c>
      <c r="U85" s="106">
        <f t="shared" si="66"/>
        <v>0</v>
      </c>
      <c r="V85" s="106">
        <f t="shared" si="66"/>
        <v>0</v>
      </c>
      <c r="W85" s="106">
        <f t="shared" si="66"/>
        <v>0</v>
      </c>
      <c r="X85" s="106">
        <f t="shared" si="66"/>
        <v>0</v>
      </c>
      <c r="Y85" s="106">
        <f t="shared" si="66"/>
        <v>1</v>
      </c>
      <c r="Z85" s="106">
        <f t="shared" si="66"/>
        <v>1</v>
      </c>
      <c r="AA85" s="106">
        <f t="shared" si="66"/>
        <v>1</v>
      </c>
      <c r="AB85" s="106">
        <f t="shared" si="66"/>
        <v>1</v>
      </c>
      <c r="AC85" s="106">
        <f t="shared" si="66"/>
        <v>1</v>
      </c>
      <c r="AD85" s="106">
        <f t="shared" si="66"/>
        <v>1</v>
      </c>
      <c r="AE85" s="106">
        <f t="shared" si="66"/>
        <v>1</v>
      </c>
      <c r="AF85" s="106">
        <f t="shared" si="66"/>
        <v>1</v>
      </c>
      <c r="AG85" s="106">
        <f t="shared" si="66"/>
        <v>1</v>
      </c>
      <c r="AH85" s="106">
        <f t="shared" si="66"/>
        <v>1</v>
      </c>
      <c r="AI85" s="106">
        <f t="shared" si="66"/>
        <v>1</v>
      </c>
      <c r="AJ85" s="106">
        <f t="shared" si="66"/>
        <v>1</v>
      </c>
      <c r="AK85" s="106">
        <f t="shared" si="66"/>
        <v>1</v>
      </c>
      <c r="AL85" s="106">
        <f t="shared" si="66"/>
        <v>1</v>
      </c>
      <c r="AM85" s="106">
        <f t="shared" si="66"/>
        <v>1</v>
      </c>
      <c r="AN85" s="106">
        <f t="shared" si="66"/>
        <v>1</v>
      </c>
      <c r="AO85" s="106">
        <f t="shared" si="66"/>
        <v>1</v>
      </c>
      <c r="AP85" s="106">
        <f t="shared" si="67"/>
        <v>1</v>
      </c>
      <c r="AQ85" s="106">
        <f t="shared" si="67"/>
        <v>1</v>
      </c>
      <c r="AR85" s="106">
        <f t="shared" si="67"/>
        <v>1</v>
      </c>
      <c r="AS85" s="106">
        <f t="shared" si="67"/>
        <v>1</v>
      </c>
      <c r="AT85" s="106">
        <f t="shared" si="67"/>
        <v>1</v>
      </c>
      <c r="AU85" s="106">
        <f t="shared" si="67"/>
        <v>1</v>
      </c>
      <c r="AV85" s="106">
        <f t="shared" si="67"/>
        <v>1</v>
      </c>
      <c r="AW85" s="106">
        <f t="shared" si="67"/>
        <v>1</v>
      </c>
      <c r="AX85" s="106">
        <f t="shared" si="67"/>
        <v>1</v>
      </c>
      <c r="AY85" s="106">
        <f t="shared" si="67"/>
        <v>1</v>
      </c>
      <c r="AZ85" s="106">
        <f t="shared" si="67"/>
        <v>1</v>
      </c>
      <c r="BA85" s="106">
        <f t="shared" si="67"/>
        <v>1</v>
      </c>
      <c r="BB85" s="106">
        <f t="shared" si="67"/>
        <v>1</v>
      </c>
      <c r="BC85" s="106">
        <f t="shared" si="67"/>
        <v>1</v>
      </c>
      <c r="BD85" s="106">
        <f t="shared" si="67"/>
        <v>1</v>
      </c>
      <c r="BE85" s="106">
        <f t="shared" si="67"/>
        <v>1</v>
      </c>
      <c r="BF85" s="106">
        <f t="shared" si="67"/>
        <v>1</v>
      </c>
      <c r="BG85" s="106">
        <f t="shared" si="67"/>
        <v>1</v>
      </c>
      <c r="BH85" s="106">
        <f t="shared" si="67"/>
        <v>1</v>
      </c>
      <c r="BI85" s="106">
        <f t="shared" si="67"/>
        <v>1</v>
      </c>
      <c r="BJ85" s="106">
        <f t="shared" si="67"/>
        <v>1</v>
      </c>
      <c r="BK85" s="106">
        <f t="shared" si="67"/>
        <v>1</v>
      </c>
      <c r="BL85" s="106">
        <f t="shared" si="67"/>
        <v>1</v>
      </c>
      <c r="BM85" s="106">
        <f t="shared" si="67"/>
        <v>1</v>
      </c>
      <c r="BN85" s="106">
        <f t="shared" si="67"/>
        <v>1</v>
      </c>
      <c r="BO85" s="106">
        <f t="shared" si="67"/>
        <v>1</v>
      </c>
    </row>
    <row r="86" spans="1:67" s="2" customFormat="1" ht="18.75" customHeight="1" x14ac:dyDescent="0.25">
      <c r="A86" s="88"/>
      <c r="B86" s="77" t="s">
        <v>827</v>
      </c>
      <c r="C86" s="77" t="s">
        <v>828</v>
      </c>
      <c r="D86" s="77" t="s">
        <v>8</v>
      </c>
      <c r="E86" s="224">
        <f>VLOOKUP(B86,'Cuadro Control'!C96:J2016,8,FALSE)</f>
        <v>49452329.807999998</v>
      </c>
      <c r="F86" s="106">
        <v>0.05</v>
      </c>
      <c r="G86" s="107">
        <v>46323</v>
      </c>
      <c r="H86" s="107">
        <v>46324</v>
      </c>
      <c r="I86" s="106">
        <f t="shared" si="68"/>
        <v>0</v>
      </c>
      <c r="J86" s="106">
        <f t="shared" si="66"/>
        <v>0</v>
      </c>
      <c r="K86" s="106">
        <f t="shared" si="66"/>
        <v>0</v>
      </c>
      <c r="L86" s="106">
        <f t="shared" si="66"/>
        <v>0</v>
      </c>
      <c r="M86" s="106">
        <f t="shared" si="66"/>
        <v>0</v>
      </c>
      <c r="N86" s="106">
        <f t="shared" si="66"/>
        <v>0</v>
      </c>
      <c r="O86" s="106">
        <f t="shared" si="66"/>
        <v>0</v>
      </c>
      <c r="P86" s="106">
        <f t="shared" si="66"/>
        <v>0</v>
      </c>
      <c r="Q86" s="106">
        <f t="shared" si="66"/>
        <v>0</v>
      </c>
      <c r="R86" s="106">
        <f t="shared" si="66"/>
        <v>0</v>
      </c>
      <c r="S86" s="106">
        <f t="shared" si="66"/>
        <v>0</v>
      </c>
      <c r="T86" s="106">
        <f t="shared" si="66"/>
        <v>0</v>
      </c>
      <c r="U86" s="106">
        <f t="shared" si="66"/>
        <v>0</v>
      </c>
      <c r="V86" s="106">
        <f t="shared" si="66"/>
        <v>0</v>
      </c>
      <c r="W86" s="106">
        <f t="shared" si="66"/>
        <v>0</v>
      </c>
      <c r="X86" s="106">
        <f t="shared" si="66"/>
        <v>0</v>
      </c>
      <c r="Y86" s="106">
        <f t="shared" si="66"/>
        <v>1</v>
      </c>
      <c r="Z86" s="106">
        <f t="shared" si="66"/>
        <v>1</v>
      </c>
      <c r="AA86" s="106">
        <f t="shared" si="66"/>
        <v>1</v>
      </c>
      <c r="AB86" s="106">
        <f t="shared" si="66"/>
        <v>1</v>
      </c>
      <c r="AC86" s="106">
        <f t="shared" si="66"/>
        <v>1</v>
      </c>
      <c r="AD86" s="106">
        <f t="shared" si="66"/>
        <v>1</v>
      </c>
      <c r="AE86" s="106">
        <f t="shared" si="66"/>
        <v>1</v>
      </c>
      <c r="AF86" s="106">
        <f t="shared" si="66"/>
        <v>1</v>
      </c>
      <c r="AG86" s="106">
        <f t="shared" si="66"/>
        <v>1</v>
      </c>
      <c r="AH86" s="106">
        <f t="shared" si="66"/>
        <v>1</v>
      </c>
      <c r="AI86" s="106">
        <f t="shared" si="66"/>
        <v>1</v>
      </c>
      <c r="AJ86" s="106">
        <f t="shared" si="66"/>
        <v>1</v>
      </c>
      <c r="AK86" s="106">
        <f t="shared" si="66"/>
        <v>1</v>
      </c>
      <c r="AL86" s="106">
        <f t="shared" si="66"/>
        <v>1</v>
      </c>
      <c r="AM86" s="106">
        <f t="shared" si="66"/>
        <v>1</v>
      </c>
      <c r="AN86" s="106">
        <f t="shared" si="66"/>
        <v>1</v>
      </c>
      <c r="AO86" s="106">
        <f t="shared" si="66"/>
        <v>1</v>
      </c>
      <c r="AP86" s="106">
        <f t="shared" si="67"/>
        <v>1</v>
      </c>
      <c r="AQ86" s="106">
        <f t="shared" si="67"/>
        <v>1</v>
      </c>
      <c r="AR86" s="106">
        <f t="shared" si="67"/>
        <v>1</v>
      </c>
      <c r="AS86" s="106">
        <f t="shared" si="67"/>
        <v>1</v>
      </c>
      <c r="AT86" s="106">
        <f t="shared" si="67"/>
        <v>1</v>
      </c>
      <c r="AU86" s="106">
        <f t="shared" si="67"/>
        <v>1</v>
      </c>
      <c r="AV86" s="106">
        <f t="shared" si="67"/>
        <v>1</v>
      </c>
      <c r="AW86" s="106">
        <f t="shared" si="67"/>
        <v>1</v>
      </c>
      <c r="AX86" s="106">
        <f t="shared" si="67"/>
        <v>1</v>
      </c>
      <c r="AY86" s="106">
        <f t="shared" si="67"/>
        <v>1</v>
      </c>
      <c r="AZ86" s="106">
        <f t="shared" si="67"/>
        <v>1</v>
      </c>
      <c r="BA86" s="106">
        <f t="shared" si="67"/>
        <v>1</v>
      </c>
      <c r="BB86" s="106">
        <f t="shared" si="67"/>
        <v>1</v>
      </c>
      <c r="BC86" s="106">
        <f t="shared" si="67"/>
        <v>1</v>
      </c>
      <c r="BD86" s="106">
        <f t="shared" si="67"/>
        <v>1</v>
      </c>
      <c r="BE86" s="106">
        <f t="shared" si="67"/>
        <v>1</v>
      </c>
      <c r="BF86" s="106">
        <f t="shared" si="67"/>
        <v>1</v>
      </c>
      <c r="BG86" s="106">
        <f t="shared" si="67"/>
        <v>1</v>
      </c>
      <c r="BH86" s="106">
        <f t="shared" si="67"/>
        <v>1</v>
      </c>
      <c r="BI86" s="106">
        <f t="shared" si="67"/>
        <v>1</v>
      </c>
      <c r="BJ86" s="106">
        <f t="shared" si="67"/>
        <v>1</v>
      </c>
      <c r="BK86" s="106">
        <f t="shared" si="67"/>
        <v>1</v>
      </c>
      <c r="BL86" s="106">
        <f t="shared" si="67"/>
        <v>1</v>
      </c>
      <c r="BM86" s="106">
        <f t="shared" si="67"/>
        <v>1</v>
      </c>
      <c r="BN86" s="106">
        <f t="shared" si="67"/>
        <v>1</v>
      </c>
      <c r="BO86" s="106">
        <f t="shared" si="67"/>
        <v>1</v>
      </c>
    </row>
    <row r="87" spans="1:67" s="2" customFormat="1" ht="18.75" customHeight="1" x14ac:dyDescent="0.25">
      <c r="A87" s="88"/>
      <c r="B87" s="77" t="s">
        <v>829</v>
      </c>
      <c r="C87" s="77" t="s">
        <v>830</v>
      </c>
      <c r="D87" s="77" t="s">
        <v>8</v>
      </c>
      <c r="E87" s="224">
        <f>VLOOKUP(B87,'Cuadro Control'!C97:J2017,8,FALSE)</f>
        <v>140114934.456</v>
      </c>
      <c r="F87" s="106">
        <v>0.15</v>
      </c>
      <c r="G87" s="107">
        <v>46324</v>
      </c>
      <c r="H87" s="107">
        <v>46325</v>
      </c>
      <c r="I87" s="106">
        <f t="shared" si="68"/>
        <v>0</v>
      </c>
      <c r="J87" s="106">
        <f t="shared" si="66"/>
        <v>0</v>
      </c>
      <c r="K87" s="106">
        <f t="shared" si="66"/>
        <v>0</v>
      </c>
      <c r="L87" s="106">
        <f t="shared" si="66"/>
        <v>0</v>
      </c>
      <c r="M87" s="106">
        <f t="shared" si="66"/>
        <v>0</v>
      </c>
      <c r="N87" s="106">
        <f t="shared" si="66"/>
        <v>0</v>
      </c>
      <c r="O87" s="106">
        <f t="shared" si="66"/>
        <v>0</v>
      </c>
      <c r="P87" s="106">
        <f t="shared" si="66"/>
        <v>0</v>
      </c>
      <c r="Q87" s="106">
        <f t="shared" si="66"/>
        <v>0</v>
      </c>
      <c r="R87" s="106">
        <f t="shared" si="66"/>
        <v>0</v>
      </c>
      <c r="S87" s="106">
        <f t="shared" si="66"/>
        <v>0</v>
      </c>
      <c r="T87" s="106">
        <f t="shared" si="66"/>
        <v>0</v>
      </c>
      <c r="U87" s="106">
        <f t="shared" si="66"/>
        <v>0</v>
      </c>
      <c r="V87" s="106">
        <f t="shared" si="66"/>
        <v>0</v>
      </c>
      <c r="W87" s="106">
        <f t="shared" si="66"/>
        <v>0</v>
      </c>
      <c r="X87" s="106">
        <f t="shared" si="66"/>
        <v>0</v>
      </c>
      <c r="Y87" s="106">
        <f t="shared" si="66"/>
        <v>1</v>
      </c>
      <c r="Z87" s="106">
        <f t="shared" si="66"/>
        <v>1</v>
      </c>
      <c r="AA87" s="106">
        <f t="shared" si="66"/>
        <v>1</v>
      </c>
      <c r="AB87" s="106">
        <f t="shared" si="66"/>
        <v>1</v>
      </c>
      <c r="AC87" s="106">
        <f t="shared" si="66"/>
        <v>1</v>
      </c>
      <c r="AD87" s="106">
        <f t="shared" si="66"/>
        <v>1</v>
      </c>
      <c r="AE87" s="106">
        <f t="shared" si="66"/>
        <v>1</v>
      </c>
      <c r="AF87" s="106">
        <f t="shared" si="66"/>
        <v>1</v>
      </c>
      <c r="AG87" s="106">
        <f t="shared" si="66"/>
        <v>1</v>
      </c>
      <c r="AH87" s="106">
        <f t="shared" si="66"/>
        <v>1</v>
      </c>
      <c r="AI87" s="106">
        <f t="shared" si="66"/>
        <v>1</v>
      </c>
      <c r="AJ87" s="106">
        <f t="shared" si="66"/>
        <v>1</v>
      </c>
      <c r="AK87" s="106">
        <f t="shared" si="66"/>
        <v>1</v>
      </c>
      <c r="AL87" s="106">
        <f t="shared" si="66"/>
        <v>1</v>
      </c>
      <c r="AM87" s="106">
        <f t="shared" si="66"/>
        <v>1</v>
      </c>
      <c r="AN87" s="106">
        <f t="shared" si="66"/>
        <v>1</v>
      </c>
      <c r="AO87" s="106">
        <f t="shared" si="66"/>
        <v>1</v>
      </c>
      <c r="AP87" s="106">
        <f t="shared" si="67"/>
        <v>1</v>
      </c>
      <c r="AQ87" s="106">
        <f t="shared" si="67"/>
        <v>1</v>
      </c>
      <c r="AR87" s="106">
        <f t="shared" si="67"/>
        <v>1</v>
      </c>
      <c r="AS87" s="106">
        <f t="shared" si="67"/>
        <v>1</v>
      </c>
      <c r="AT87" s="106">
        <f t="shared" si="67"/>
        <v>1</v>
      </c>
      <c r="AU87" s="106">
        <f t="shared" si="67"/>
        <v>1</v>
      </c>
      <c r="AV87" s="106">
        <f t="shared" si="67"/>
        <v>1</v>
      </c>
      <c r="AW87" s="106">
        <f t="shared" si="67"/>
        <v>1</v>
      </c>
      <c r="AX87" s="106">
        <f t="shared" si="67"/>
        <v>1</v>
      </c>
      <c r="AY87" s="106">
        <f t="shared" si="67"/>
        <v>1</v>
      </c>
      <c r="AZ87" s="106">
        <f t="shared" si="67"/>
        <v>1</v>
      </c>
      <c r="BA87" s="106">
        <f t="shared" si="67"/>
        <v>1</v>
      </c>
      <c r="BB87" s="106">
        <f t="shared" si="67"/>
        <v>1</v>
      </c>
      <c r="BC87" s="106">
        <f t="shared" si="67"/>
        <v>1</v>
      </c>
      <c r="BD87" s="106">
        <f t="shared" si="67"/>
        <v>1</v>
      </c>
      <c r="BE87" s="106">
        <f t="shared" si="67"/>
        <v>1</v>
      </c>
      <c r="BF87" s="106">
        <f t="shared" si="67"/>
        <v>1</v>
      </c>
      <c r="BG87" s="106">
        <f t="shared" si="67"/>
        <v>1</v>
      </c>
      <c r="BH87" s="106">
        <f t="shared" si="67"/>
        <v>1</v>
      </c>
      <c r="BI87" s="106">
        <f t="shared" si="67"/>
        <v>1</v>
      </c>
      <c r="BJ87" s="106">
        <f t="shared" si="67"/>
        <v>1</v>
      </c>
      <c r="BK87" s="106">
        <f t="shared" si="67"/>
        <v>1</v>
      </c>
      <c r="BL87" s="106">
        <f t="shared" si="67"/>
        <v>1</v>
      </c>
      <c r="BM87" s="106">
        <f t="shared" si="67"/>
        <v>1</v>
      </c>
      <c r="BN87" s="106">
        <f t="shared" si="67"/>
        <v>1</v>
      </c>
      <c r="BO87" s="106">
        <f t="shared" si="67"/>
        <v>1</v>
      </c>
    </row>
    <row r="88" spans="1:67" s="2" customFormat="1" ht="18.75" customHeight="1" x14ac:dyDescent="0.25">
      <c r="A88" s="88"/>
      <c r="B88" s="77" t="s">
        <v>831</v>
      </c>
      <c r="C88" s="77" t="s">
        <v>2046</v>
      </c>
      <c r="D88" s="77" t="s">
        <v>6</v>
      </c>
      <c r="E88" s="224">
        <f>VLOOKUP(B88,'Cuadro Control'!C98:J2018,8,FALSE)</f>
        <v>52335715.768702812</v>
      </c>
      <c r="F88" s="106">
        <v>0.06</v>
      </c>
      <c r="G88" s="107">
        <v>46325</v>
      </c>
      <c r="H88" s="107">
        <v>46330</v>
      </c>
      <c r="I88" s="106">
        <f t="shared" si="68"/>
        <v>0</v>
      </c>
      <c r="J88" s="106">
        <f t="shared" si="66"/>
        <v>0</v>
      </c>
      <c r="K88" s="106">
        <f t="shared" si="66"/>
        <v>0</v>
      </c>
      <c r="L88" s="106">
        <f t="shared" si="66"/>
        <v>0</v>
      </c>
      <c r="M88" s="106">
        <f t="shared" si="66"/>
        <v>0</v>
      </c>
      <c r="N88" s="106">
        <f t="shared" si="66"/>
        <v>0</v>
      </c>
      <c r="O88" s="106">
        <f t="shared" si="66"/>
        <v>0</v>
      </c>
      <c r="P88" s="106">
        <f t="shared" si="66"/>
        <v>0</v>
      </c>
      <c r="Q88" s="106">
        <f t="shared" si="66"/>
        <v>0</v>
      </c>
      <c r="R88" s="106">
        <f t="shared" si="66"/>
        <v>0</v>
      </c>
      <c r="S88" s="106">
        <f t="shared" si="66"/>
        <v>0</v>
      </c>
      <c r="T88" s="106">
        <f t="shared" si="66"/>
        <v>0</v>
      </c>
      <c r="U88" s="106">
        <f t="shared" si="66"/>
        <v>0</v>
      </c>
      <c r="V88" s="106">
        <f t="shared" si="66"/>
        <v>0</v>
      </c>
      <c r="W88" s="106">
        <f t="shared" si="66"/>
        <v>0</v>
      </c>
      <c r="X88" s="106">
        <f t="shared" si="66"/>
        <v>0</v>
      </c>
      <c r="Y88" s="106">
        <f t="shared" si="66"/>
        <v>0.16666666666666666</v>
      </c>
      <c r="Z88" s="106">
        <f t="shared" si="66"/>
        <v>1</v>
      </c>
      <c r="AA88" s="106">
        <f t="shared" si="66"/>
        <v>1</v>
      </c>
      <c r="AB88" s="106">
        <f t="shared" si="66"/>
        <v>1</v>
      </c>
      <c r="AC88" s="106">
        <f t="shared" si="66"/>
        <v>1</v>
      </c>
      <c r="AD88" s="106">
        <f t="shared" si="66"/>
        <v>1</v>
      </c>
      <c r="AE88" s="106">
        <f t="shared" si="66"/>
        <v>1</v>
      </c>
      <c r="AF88" s="106">
        <f t="shared" si="66"/>
        <v>1</v>
      </c>
      <c r="AG88" s="106">
        <f t="shared" si="66"/>
        <v>1</v>
      </c>
      <c r="AH88" s="106">
        <f t="shared" si="66"/>
        <v>1</v>
      </c>
      <c r="AI88" s="106">
        <f t="shared" si="66"/>
        <v>1</v>
      </c>
      <c r="AJ88" s="106">
        <f t="shared" si="66"/>
        <v>1</v>
      </c>
      <c r="AK88" s="106">
        <f t="shared" si="66"/>
        <v>1</v>
      </c>
      <c r="AL88" s="106">
        <f t="shared" si="66"/>
        <v>1</v>
      </c>
      <c r="AM88" s="106">
        <f t="shared" si="66"/>
        <v>1</v>
      </c>
      <c r="AN88" s="106">
        <f t="shared" si="66"/>
        <v>1</v>
      </c>
      <c r="AO88" s="106">
        <f t="shared" si="66"/>
        <v>1</v>
      </c>
      <c r="AP88" s="106">
        <f t="shared" si="67"/>
        <v>1</v>
      </c>
      <c r="AQ88" s="106">
        <f t="shared" si="67"/>
        <v>1</v>
      </c>
      <c r="AR88" s="106">
        <f t="shared" si="67"/>
        <v>1</v>
      </c>
      <c r="AS88" s="106">
        <f t="shared" ref="AS88:BO88" si="69">IF($G88=0,0,IF(AS$6&lt;$G88,0,IF(AS$6&gt;$H88,1,(AS$6-$G88+1)/($H88-$G88+1))))</f>
        <v>1</v>
      </c>
      <c r="AT88" s="106">
        <f t="shared" si="69"/>
        <v>1</v>
      </c>
      <c r="AU88" s="106">
        <f t="shared" si="69"/>
        <v>1</v>
      </c>
      <c r="AV88" s="106">
        <f t="shared" si="69"/>
        <v>1</v>
      </c>
      <c r="AW88" s="106">
        <f t="shared" si="69"/>
        <v>1</v>
      </c>
      <c r="AX88" s="106">
        <f t="shared" si="69"/>
        <v>1</v>
      </c>
      <c r="AY88" s="106">
        <f t="shared" si="69"/>
        <v>1</v>
      </c>
      <c r="AZ88" s="106">
        <f t="shared" si="69"/>
        <v>1</v>
      </c>
      <c r="BA88" s="106">
        <f t="shared" si="69"/>
        <v>1</v>
      </c>
      <c r="BB88" s="106">
        <f t="shared" si="69"/>
        <v>1</v>
      </c>
      <c r="BC88" s="106">
        <f t="shared" si="69"/>
        <v>1</v>
      </c>
      <c r="BD88" s="106">
        <f t="shared" si="69"/>
        <v>1</v>
      </c>
      <c r="BE88" s="106">
        <f t="shared" si="69"/>
        <v>1</v>
      </c>
      <c r="BF88" s="106">
        <f t="shared" si="69"/>
        <v>1</v>
      </c>
      <c r="BG88" s="106">
        <f t="shared" si="69"/>
        <v>1</v>
      </c>
      <c r="BH88" s="106">
        <f t="shared" si="69"/>
        <v>1</v>
      </c>
      <c r="BI88" s="106">
        <f t="shared" si="69"/>
        <v>1</v>
      </c>
      <c r="BJ88" s="106">
        <f t="shared" si="69"/>
        <v>1</v>
      </c>
      <c r="BK88" s="106">
        <f t="shared" si="69"/>
        <v>1</v>
      </c>
      <c r="BL88" s="106">
        <f t="shared" si="69"/>
        <v>1</v>
      </c>
      <c r="BM88" s="106">
        <f t="shared" si="69"/>
        <v>1</v>
      </c>
      <c r="BN88" s="106">
        <f t="shared" si="69"/>
        <v>1</v>
      </c>
      <c r="BO88" s="106">
        <f t="shared" si="69"/>
        <v>1</v>
      </c>
    </row>
    <row r="89" spans="1:67" s="2" customFormat="1" ht="18.75" customHeight="1" x14ac:dyDescent="0.25">
      <c r="A89" s="88"/>
      <c r="B89" s="77" t="s">
        <v>2047</v>
      </c>
      <c r="C89" s="77" t="s">
        <v>832</v>
      </c>
      <c r="D89" s="77" t="s">
        <v>19</v>
      </c>
      <c r="E89" s="224">
        <f>VLOOKUP(B89,'Cuadro Control'!C99:J2019,8,FALSE)</f>
        <v>46410609.014634147</v>
      </c>
      <c r="F89" s="106">
        <v>0.05</v>
      </c>
      <c r="G89" s="107">
        <v>46333</v>
      </c>
      <c r="H89" s="107">
        <v>46336</v>
      </c>
      <c r="I89" s="106">
        <f t="shared" si="68"/>
        <v>0</v>
      </c>
      <c r="J89" s="106">
        <f t="shared" si="66"/>
        <v>0</v>
      </c>
      <c r="K89" s="106">
        <f t="shared" si="66"/>
        <v>0</v>
      </c>
      <c r="L89" s="106">
        <f t="shared" si="66"/>
        <v>0</v>
      </c>
      <c r="M89" s="106">
        <f t="shared" si="66"/>
        <v>0</v>
      </c>
      <c r="N89" s="106">
        <f t="shared" si="66"/>
        <v>0</v>
      </c>
      <c r="O89" s="106">
        <f t="shared" si="66"/>
        <v>0</v>
      </c>
      <c r="P89" s="106">
        <f t="shared" si="66"/>
        <v>0</v>
      </c>
      <c r="Q89" s="106">
        <f t="shared" si="66"/>
        <v>0</v>
      </c>
      <c r="R89" s="106">
        <f t="shared" si="66"/>
        <v>0</v>
      </c>
      <c r="S89" s="106">
        <f t="shared" si="66"/>
        <v>0</v>
      </c>
      <c r="T89" s="106">
        <f t="shared" si="66"/>
        <v>0</v>
      </c>
      <c r="U89" s="106">
        <f t="shared" si="66"/>
        <v>0</v>
      </c>
      <c r="V89" s="106">
        <f t="shared" si="66"/>
        <v>0</v>
      </c>
      <c r="W89" s="106">
        <f t="shared" si="66"/>
        <v>0</v>
      </c>
      <c r="X89" s="106">
        <f t="shared" si="66"/>
        <v>0</v>
      </c>
      <c r="Y89" s="106">
        <f t="shared" si="66"/>
        <v>0</v>
      </c>
      <c r="Z89" s="106">
        <f t="shared" si="66"/>
        <v>0</v>
      </c>
      <c r="AA89" s="106">
        <f t="shared" si="66"/>
        <v>1</v>
      </c>
      <c r="AB89" s="106">
        <f t="shared" si="66"/>
        <v>1</v>
      </c>
      <c r="AC89" s="106">
        <f t="shared" si="66"/>
        <v>1</v>
      </c>
      <c r="AD89" s="106">
        <f t="shared" si="66"/>
        <v>1</v>
      </c>
      <c r="AE89" s="106">
        <f t="shared" si="66"/>
        <v>1</v>
      </c>
      <c r="AF89" s="106">
        <f t="shared" si="66"/>
        <v>1</v>
      </c>
      <c r="AG89" s="106">
        <f t="shared" si="66"/>
        <v>1</v>
      </c>
      <c r="AH89" s="106">
        <f t="shared" si="66"/>
        <v>1</v>
      </c>
      <c r="AI89" s="106">
        <f t="shared" ref="AI89:BO89" si="70">IF($G89=0,0,IF(AI$6&lt;$G89,0,IF(AI$6&gt;$H89,1,(AI$6-$G89+1)/($H89-$G89+1))))</f>
        <v>1</v>
      </c>
      <c r="AJ89" s="106">
        <f t="shared" si="70"/>
        <v>1</v>
      </c>
      <c r="AK89" s="106">
        <f t="shared" si="70"/>
        <v>1</v>
      </c>
      <c r="AL89" s="106">
        <f t="shared" si="70"/>
        <v>1</v>
      </c>
      <c r="AM89" s="106">
        <f t="shared" si="70"/>
        <v>1</v>
      </c>
      <c r="AN89" s="106">
        <f t="shared" si="70"/>
        <v>1</v>
      </c>
      <c r="AO89" s="106">
        <f t="shared" si="70"/>
        <v>1</v>
      </c>
      <c r="AP89" s="106">
        <f t="shared" si="70"/>
        <v>1</v>
      </c>
      <c r="AQ89" s="106">
        <f t="shared" si="70"/>
        <v>1</v>
      </c>
      <c r="AR89" s="106">
        <f t="shared" si="70"/>
        <v>1</v>
      </c>
      <c r="AS89" s="106">
        <f t="shared" si="70"/>
        <v>1</v>
      </c>
      <c r="AT89" s="106">
        <f t="shared" si="70"/>
        <v>1</v>
      </c>
      <c r="AU89" s="106">
        <f t="shared" si="70"/>
        <v>1</v>
      </c>
      <c r="AV89" s="106">
        <f t="shared" si="70"/>
        <v>1</v>
      </c>
      <c r="AW89" s="106">
        <f t="shared" si="70"/>
        <v>1</v>
      </c>
      <c r="AX89" s="106">
        <f t="shared" si="70"/>
        <v>1</v>
      </c>
      <c r="AY89" s="106">
        <f t="shared" si="70"/>
        <v>1</v>
      </c>
      <c r="AZ89" s="106">
        <f t="shared" si="70"/>
        <v>1</v>
      </c>
      <c r="BA89" s="106">
        <f t="shared" si="70"/>
        <v>1</v>
      </c>
      <c r="BB89" s="106">
        <f t="shared" si="70"/>
        <v>1</v>
      </c>
      <c r="BC89" s="106">
        <f t="shared" si="70"/>
        <v>1</v>
      </c>
      <c r="BD89" s="106">
        <f t="shared" si="70"/>
        <v>1</v>
      </c>
      <c r="BE89" s="106">
        <f t="shared" si="70"/>
        <v>1</v>
      </c>
      <c r="BF89" s="106">
        <f t="shared" si="70"/>
        <v>1</v>
      </c>
      <c r="BG89" s="106">
        <f t="shared" si="70"/>
        <v>1</v>
      </c>
      <c r="BH89" s="106">
        <f t="shared" si="70"/>
        <v>1</v>
      </c>
      <c r="BI89" s="106">
        <f t="shared" si="70"/>
        <v>1</v>
      </c>
      <c r="BJ89" s="106">
        <f t="shared" si="70"/>
        <v>1</v>
      </c>
      <c r="BK89" s="106">
        <f t="shared" si="70"/>
        <v>1</v>
      </c>
      <c r="BL89" s="106">
        <f t="shared" si="70"/>
        <v>1</v>
      </c>
      <c r="BM89" s="106">
        <f t="shared" si="70"/>
        <v>1</v>
      </c>
      <c r="BN89" s="106">
        <f t="shared" si="70"/>
        <v>1</v>
      </c>
      <c r="BO89" s="106">
        <f t="shared" si="70"/>
        <v>1</v>
      </c>
    </row>
    <row r="90" spans="1:67" s="2" customFormat="1" ht="18.75" customHeight="1" x14ac:dyDescent="0.25">
      <c r="A90" s="88"/>
      <c r="B90" s="76" t="s">
        <v>833</v>
      </c>
      <c r="C90" s="76" t="s">
        <v>834</v>
      </c>
      <c r="D90" s="76" t="s">
        <v>770</v>
      </c>
      <c r="E90" s="222">
        <f>SUM(E91:E98)</f>
        <v>922951821.58333695</v>
      </c>
      <c r="F90" s="101">
        <f>IFERROR(E90/$E$44,0)</f>
        <v>0.14285714285714285</v>
      </c>
      <c r="G90" s="102">
        <v>46282</v>
      </c>
      <c r="H90" s="102">
        <v>46345</v>
      </c>
      <c r="I90" s="101">
        <f>SUMPRODUCT($F91:$F98,I91:I98)</f>
        <v>0</v>
      </c>
      <c r="J90" s="101">
        <f t="shared" ref="J90:AO90" si="71">SUMPRODUCT($F91:$F98,J91:J98)</f>
        <v>0</v>
      </c>
      <c r="K90" s="101">
        <f t="shared" si="71"/>
        <v>0</v>
      </c>
      <c r="L90" s="101">
        <f t="shared" si="71"/>
        <v>0</v>
      </c>
      <c r="M90" s="101">
        <f t="shared" si="71"/>
        <v>0</v>
      </c>
      <c r="N90" s="101">
        <f t="shared" si="71"/>
        <v>0</v>
      </c>
      <c r="O90" s="101">
        <f t="shared" si="71"/>
        <v>0</v>
      </c>
      <c r="P90" s="101">
        <f t="shared" si="71"/>
        <v>0</v>
      </c>
      <c r="Q90" s="101">
        <f t="shared" si="71"/>
        <v>0</v>
      </c>
      <c r="R90" s="101">
        <f t="shared" si="71"/>
        <v>0</v>
      </c>
      <c r="S90" s="101">
        <f t="shared" si="71"/>
        <v>6.6666666666666666E-2</v>
      </c>
      <c r="T90" s="101">
        <f t="shared" si="71"/>
        <v>0.38</v>
      </c>
      <c r="U90" s="101">
        <f t="shared" si="71"/>
        <v>0.43999999999999995</v>
      </c>
      <c r="V90" s="101">
        <f t="shared" si="71"/>
        <v>0.43999999999999995</v>
      </c>
      <c r="W90" s="101">
        <f t="shared" si="71"/>
        <v>0.43999999999999995</v>
      </c>
      <c r="X90" s="101">
        <f t="shared" si="71"/>
        <v>0.43999999999999995</v>
      </c>
      <c r="Y90" s="101">
        <f t="shared" si="71"/>
        <v>0.43999999999999995</v>
      </c>
      <c r="Z90" s="101">
        <f t="shared" si="71"/>
        <v>0.71499999999999997</v>
      </c>
      <c r="AA90" s="101">
        <f t="shared" si="71"/>
        <v>0.95</v>
      </c>
      <c r="AB90" s="101">
        <f t="shared" si="71"/>
        <v>1</v>
      </c>
      <c r="AC90" s="101">
        <f t="shared" si="71"/>
        <v>1</v>
      </c>
      <c r="AD90" s="101">
        <f t="shared" si="71"/>
        <v>1</v>
      </c>
      <c r="AE90" s="101">
        <f t="shared" si="71"/>
        <v>1</v>
      </c>
      <c r="AF90" s="101">
        <f t="shared" si="71"/>
        <v>1</v>
      </c>
      <c r="AG90" s="101">
        <f t="shared" si="71"/>
        <v>1</v>
      </c>
      <c r="AH90" s="101">
        <f t="shared" si="71"/>
        <v>1</v>
      </c>
      <c r="AI90" s="101">
        <f t="shared" si="71"/>
        <v>1</v>
      </c>
      <c r="AJ90" s="101">
        <f t="shared" si="71"/>
        <v>1</v>
      </c>
      <c r="AK90" s="101">
        <f t="shared" si="71"/>
        <v>1</v>
      </c>
      <c r="AL90" s="101">
        <f t="shared" si="71"/>
        <v>1</v>
      </c>
      <c r="AM90" s="101">
        <f t="shared" si="71"/>
        <v>1</v>
      </c>
      <c r="AN90" s="101">
        <f t="shared" si="71"/>
        <v>1</v>
      </c>
      <c r="AO90" s="101">
        <f t="shared" si="71"/>
        <v>1</v>
      </c>
      <c r="AP90" s="101">
        <f t="shared" ref="AP90:BO90" si="72">SUMPRODUCT($F91:$F98,AP91:AP98)</f>
        <v>1</v>
      </c>
      <c r="AQ90" s="101">
        <f t="shared" si="72"/>
        <v>1</v>
      </c>
      <c r="AR90" s="101">
        <f t="shared" si="72"/>
        <v>1</v>
      </c>
      <c r="AS90" s="101">
        <f t="shared" si="72"/>
        <v>1</v>
      </c>
      <c r="AT90" s="101">
        <f t="shared" si="72"/>
        <v>1</v>
      </c>
      <c r="AU90" s="101">
        <f t="shared" si="72"/>
        <v>1</v>
      </c>
      <c r="AV90" s="101">
        <f t="shared" si="72"/>
        <v>1</v>
      </c>
      <c r="AW90" s="101">
        <f t="shared" si="72"/>
        <v>1</v>
      </c>
      <c r="AX90" s="101">
        <f t="shared" si="72"/>
        <v>1</v>
      </c>
      <c r="AY90" s="101">
        <f t="shared" si="72"/>
        <v>1</v>
      </c>
      <c r="AZ90" s="101">
        <f t="shared" si="72"/>
        <v>1</v>
      </c>
      <c r="BA90" s="101">
        <f t="shared" si="72"/>
        <v>1</v>
      </c>
      <c r="BB90" s="101">
        <f t="shared" si="72"/>
        <v>1</v>
      </c>
      <c r="BC90" s="101">
        <f t="shared" si="72"/>
        <v>1</v>
      </c>
      <c r="BD90" s="101">
        <f t="shared" si="72"/>
        <v>1</v>
      </c>
      <c r="BE90" s="101">
        <f t="shared" si="72"/>
        <v>1</v>
      </c>
      <c r="BF90" s="101">
        <f t="shared" si="72"/>
        <v>1</v>
      </c>
      <c r="BG90" s="101">
        <f t="shared" si="72"/>
        <v>1</v>
      </c>
      <c r="BH90" s="101">
        <f t="shared" si="72"/>
        <v>1</v>
      </c>
      <c r="BI90" s="101">
        <f t="shared" si="72"/>
        <v>1</v>
      </c>
      <c r="BJ90" s="101">
        <f t="shared" si="72"/>
        <v>1</v>
      </c>
      <c r="BK90" s="101">
        <f t="shared" si="72"/>
        <v>1</v>
      </c>
      <c r="BL90" s="101">
        <f t="shared" si="72"/>
        <v>1</v>
      </c>
      <c r="BM90" s="101">
        <f t="shared" si="72"/>
        <v>1</v>
      </c>
      <c r="BN90" s="101">
        <f t="shared" si="72"/>
        <v>1</v>
      </c>
      <c r="BO90" s="101">
        <f t="shared" si="72"/>
        <v>1</v>
      </c>
    </row>
    <row r="91" spans="1:67" s="2" customFormat="1" ht="18.75" customHeight="1" x14ac:dyDescent="0.25">
      <c r="A91" s="88"/>
      <c r="B91" s="77" t="s">
        <v>835</v>
      </c>
      <c r="C91" s="77" t="s">
        <v>836</v>
      </c>
      <c r="D91" s="77" t="s">
        <v>8</v>
      </c>
      <c r="E91" s="224">
        <f>VLOOKUP(B91,'Cuadro Control'!C101:J2021,8,FALSE)</f>
        <v>90662604.648000002</v>
      </c>
      <c r="F91" s="106">
        <v>0.1</v>
      </c>
      <c r="G91" s="107">
        <v>46282</v>
      </c>
      <c r="H91" s="107">
        <v>46284</v>
      </c>
      <c r="I91" s="106">
        <f t="shared" ref="I91:X91" si="73">IF($G91=0,0,IF(I$6&lt;$G91,0,IF(I$6&gt;$H91,1,(I$6-$G91+1)/($H91-$G91+1))))</f>
        <v>0</v>
      </c>
      <c r="J91" s="106">
        <f t="shared" si="73"/>
        <v>0</v>
      </c>
      <c r="K91" s="106">
        <f t="shared" si="73"/>
        <v>0</v>
      </c>
      <c r="L91" s="106">
        <f t="shared" si="73"/>
        <v>0</v>
      </c>
      <c r="M91" s="106">
        <f t="shared" si="73"/>
        <v>0</v>
      </c>
      <c r="N91" s="106">
        <f t="shared" si="73"/>
        <v>0</v>
      </c>
      <c r="O91" s="106">
        <f t="shared" si="73"/>
        <v>0</v>
      </c>
      <c r="P91" s="106">
        <f t="shared" si="73"/>
        <v>0</v>
      </c>
      <c r="Q91" s="106">
        <f t="shared" si="73"/>
        <v>0</v>
      </c>
      <c r="R91" s="106">
        <f t="shared" si="73"/>
        <v>0</v>
      </c>
      <c r="S91" s="106">
        <f t="shared" si="73"/>
        <v>0.66666666666666663</v>
      </c>
      <c r="T91" s="106">
        <f t="shared" si="73"/>
        <v>1</v>
      </c>
      <c r="U91" s="106">
        <f t="shared" si="73"/>
        <v>1</v>
      </c>
      <c r="V91" s="106">
        <f t="shared" si="73"/>
        <v>1</v>
      </c>
      <c r="W91" s="106">
        <f t="shared" si="73"/>
        <v>1</v>
      </c>
      <c r="X91" s="106">
        <f t="shared" si="73"/>
        <v>1</v>
      </c>
      <c r="Y91" s="106">
        <f t="shared" ref="J91:AO98" si="74">IF($G91=0,0,IF(Y$6&lt;$G91,0,IF(Y$6&gt;$H91,1,(Y$6-$G91+1)/($H91-$G91+1))))</f>
        <v>1</v>
      </c>
      <c r="Z91" s="106">
        <f t="shared" si="74"/>
        <v>1</v>
      </c>
      <c r="AA91" s="106">
        <f t="shared" si="74"/>
        <v>1</v>
      </c>
      <c r="AB91" s="106">
        <f t="shared" si="74"/>
        <v>1</v>
      </c>
      <c r="AC91" s="106">
        <f t="shared" si="74"/>
        <v>1</v>
      </c>
      <c r="AD91" s="106">
        <f t="shared" si="74"/>
        <v>1</v>
      </c>
      <c r="AE91" s="106">
        <f t="shared" si="74"/>
        <v>1</v>
      </c>
      <c r="AF91" s="106">
        <f t="shared" si="74"/>
        <v>1</v>
      </c>
      <c r="AG91" s="106">
        <f t="shared" si="74"/>
        <v>1</v>
      </c>
      <c r="AH91" s="106">
        <f t="shared" si="74"/>
        <v>1</v>
      </c>
      <c r="AI91" s="106">
        <f t="shared" si="74"/>
        <v>1</v>
      </c>
      <c r="AJ91" s="106">
        <f t="shared" si="74"/>
        <v>1</v>
      </c>
      <c r="AK91" s="106">
        <f t="shared" si="74"/>
        <v>1</v>
      </c>
      <c r="AL91" s="106">
        <f t="shared" si="74"/>
        <v>1</v>
      </c>
      <c r="AM91" s="106">
        <f t="shared" si="74"/>
        <v>1</v>
      </c>
      <c r="AN91" s="106">
        <f t="shared" si="74"/>
        <v>1</v>
      </c>
      <c r="AO91" s="106">
        <f t="shared" si="74"/>
        <v>1</v>
      </c>
      <c r="AP91" s="106">
        <f t="shared" ref="AP91:BO97" si="75">IF($G91=0,0,IF(AP$6&lt;$G91,0,IF(AP$6&gt;$H91,1,(AP$6-$G91+1)/($H91-$G91+1))))</f>
        <v>1</v>
      </c>
      <c r="AQ91" s="106">
        <f t="shared" si="75"/>
        <v>1</v>
      </c>
      <c r="AR91" s="106">
        <f t="shared" si="75"/>
        <v>1</v>
      </c>
      <c r="AS91" s="106">
        <f t="shared" si="75"/>
        <v>1</v>
      </c>
      <c r="AT91" s="106">
        <f t="shared" si="75"/>
        <v>1</v>
      </c>
      <c r="AU91" s="106">
        <f t="shared" si="75"/>
        <v>1</v>
      </c>
      <c r="AV91" s="106">
        <f t="shared" si="75"/>
        <v>1</v>
      </c>
      <c r="AW91" s="106">
        <f t="shared" si="75"/>
        <v>1</v>
      </c>
      <c r="AX91" s="106">
        <f t="shared" si="75"/>
        <v>1</v>
      </c>
      <c r="AY91" s="106">
        <f t="shared" si="75"/>
        <v>1</v>
      </c>
      <c r="AZ91" s="106">
        <f t="shared" si="75"/>
        <v>1</v>
      </c>
      <c r="BA91" s="106">
        <f t="shared" si="75"/>
        <v>1</v>
      </c>
      <c r="BB91" s="106">
        <f t="shared" si="75"/>
        <v>1</v>
      </c>
      <c r="BC91" s="106">
        <f t="shared" si="75"/>
        <v>1</v>
      </c>
      <c r="BD91" s="106">
        <f t="shared" si="75"/>
        <v>1</v>
      </c>
      <c r="BE91" s="106">
        <f t="shared" si="75"/>
        <v>1</v>
      </c>
      <c r="BF91" s="106">
        <f t="shared" si="75"/>
        <v>1</v>
      </c>
      <c r="BG91" s="106">
        <f t="shared" si="75"/>
        <v>1</v>
      </c>
      <c r="BH91" s="106">
        <f t="shared" si="75"/>
        <v>1</v>
      </c>
      <c r="BI91" s="106">
        <f t="shared" si="75"/>
        <v>1</v>
      </c>
      <c r="BJ91" s="106">
        <f t="shared" si="75"/>
        <v>1</v>
      </c>
      <c r="BK91" s="106">
        <f t="shared" si="75"/>
        <v>1</v>
      </c>
      <c r="BL91" s="106">
        <f t="shared" si="75"/>
        <v>1</v>
      </c>
      <c r="BM91" s="106">
        <f t="shared" si="75"/>
        <v>1</v>
      </c>
      <c r="BN91" s="106">
        <f t="shared" si="75"/>
        <v>1</v>
      </c>
      <c r="BO91" s="106">
        <f t="shared" si="75"/>
        <v>1</v>
      </c>
    </row>
    <row r="92" spans="1:67" s="2" customFormat="1" ht="18.75" customHeight="1" x14ac:dyDescent="0.25">
      <c r="A92" s="88"/>
      <c r="B92" s="77" t="s">
        <v>837</v>
      </c>
      <c r="C92" s="77" t="s">
        <v>838</v>
      </c>
      <c r="D92" s="77" t="s">
        <v>7</v>
      </c>
      <c r="E92" s="224">
        <f>VLOOKUP(B92,'Cuadro Control'!C102:J2022,8,FALSE)</f>
        <v>230777539.104</v>
      </c>
      <c r="F92" s="106">
        <v>0.25</v>
      </c>
      <c r="G92" s="107">
        <v>46284</v>
      </c>
      <c r="H92" s="107">
        <v>46289</v>
      </c>
      <c r="I92" s="106">
        <f t="shared" ref="I92:I98" si="76">IF($G92=0,0,IF(I$6&lt;$G92,0,IF(I$6&gt;$H92,1,(I$6-$G92+1)/($H92-$G92+1))))</f>
        <v>0</v>
      </c>
      <c r="J92" s="106">
        <f t="shared" si="74"/>
        <v>0</v>
      </c>
      <c r="K92" s="106">
        <f t="shared" si="74"/>
        <v>0</v>
      </c>
      <c r="L92" s="106">
        <f t="shared" si="74"/>
        <v>0</v>
      </c>
      <c r="M92" s="106">
        <f t="shared" si="74"/>
        <v>0</v>
      </c>
      <c r="N92" s="106">
        <f t="shared" si="74"/>
        <v>0</v>
      </c>
      <c r="O92" s="106">
        <f t="shared" si="74"/>
        <v>0</v>
      </c>
      <c r="P92" s="106">
        <f t="shared" si="74"/>
        <v>0</v>
      </c>
      <c r="Q92" s="106">
        <f t="shared" si="74"/>
        <v>0</v>
      </c>
      <c r="R92" s="106">
        <f t="shared" si="74"/>
        <v>0</v>
      </c>
      <c r="S92" s="106">
        <f t="shared" si="74"/>
        <v>0</v>
      </c>
      <c r="T92" s="106">
        <f t="shared" si="74"/>
        <v>1</v>
      </c>
      <c r="U92" s="106">
        <f t="shared" si="74"/>
        <v>1</v>
      </c>
      <c r="V92" s="106">
        <f t="shared" si="74"/>
        <v>1</v>
      </c>
      <c r="W92" s="106">
        <f t="shared" si="74"/>
        <v>1</v>
      </c>
      <c r="X92" s="106">
        <f t="shared" si="74"/>
        <v>1</v>
      </c>
      <c r="Y92" s="106">
        <f t="shared" si="74"/>
        <v>1</v>
      </c>
      <c r="Z92" s="106">
        <f t="shared" si="74"/>
        <v>1</v>
      </c>
      <c r="AA92" s="106">
        <f t="shared" si="74"/>
        <v>1</v>
      </c>
      <c r="AB92" s="106">
        <f t="shared" si="74"/>
        <v>1</v>
      </c>
      <c r="AC92" s="106">
        <f t="shared" si="74"/>
        <v>1</v>
      </c>
      <c r="AD92" s="106">
        <f t="shared" si="74"/>
        <v>1</v>
      </c>
      <c r="AE92" s="106">
        <f t="shared" si="74"/>
        <v>1</v>
      </c>
      <c r="AF92" s="106">
        <f t="shared" si="74"/>
        <v>1</v>
      </c>
      <c r="AG92" s="106">
        <f t="shared" si="74"/>
        <v>1</v>
      </c>
      <c r="AH92" s="106">
        <f t="shared" si="74"/>
        <v>1</v>
      </c>
      <c r="AI92" s="106">
        <f t="shared" si="74"/>
        <v>1</v>
      </c>
      <c r="AJ92" s="106">
        <f t="shared" si="74"/>
        <v>1</v>
      </c>
      <c r="AK92" s="106">
        <f t="shared" si="74"/>
        <v>1</v>
      </c>
      <c r="AL92" s="106">
        <f t="shared" si="74"/>
        <v>1</v>
      </c>
      <c r="AM92" s="106">
        <f t="shared" si="74"/>
        <v>1</v>
      </c>
      <c r="AN92" s="106">
        <f t="shared" si="74"/>
        <v>1</v>
      </c>
      <c r="AO92" s="106">
        <f t="shared" si="74"/>
        <v>1</v>
      </c>
      <c r="AP92" s="106">
        <f t="shared" si="75"/>
        <v>1</v>
      </c>
      <c r="AQ92" s="106">
        <f t="shared" si="75"/>
        <v>1</v>
      </c>
      <c r="AR92" s="106">
        <f t="shared" si="75"/>
        <v>1</v>
      </c>
      <c r="AS92" s="106">
        <f t="shared" si="75"/>
        <v>1</v>
      </c>
      <c r="AT92" s="106">
        <f t="shared" si="75"/>
        <v>1</v>
      </c>
      <c r="AU92" s="106">
        <f t="shared" si="75"/>
        <v>1</v>
      </c>
      <c r="AV92" s="106">
        <f t="shared" si="75"/>
        <v>1</v>
      </c>
      <c r="AW92" s="106">
        <f t="shared" si="75"/>
        <v>1</v>
      </c>
      <c r="AX92" s="106">
        <f t="shared" si="75"/>
        <v>1</v>
      </c>
      <c r="AY92" s="106">
        <f t="shared" si="75"/>
        <v>1</v>
      </c>
      <c r="AZ92" s="106">
        <f t="shared" si="75"/>
        <v>1</v>
      </c>
      <c r="BA92" s="106">
        <f t="shared" si="75"/>
        <v>1</v>
      </c>
      <c r="BB92" s="106">
        <f t="shared" si="75"/>
        <v>1</v>
      </c>
      <c r="BC92" s="106">
        <f t="shared" si="75"/>
        <v>1</v>
      </c>
      <c r="BD92" s="106">
        <f t="shared" si="75"/>
        <v>1</v>
      </c>
      <c r="BE92" s="106">
        <f t="shared" si="75"/>
        <v>1</v>
      </c>
      <c r="BF92" s="106">
        <f t="shared" si="75"/>
        <v>1</v>
      </c>
      <c r="BG92" s="106">
        <f t="shared" si="75"/>
        <v>1</v>
      </c>
      <c r="BH92" s="106">
        <f t="shared" si="75"/>
        <v>1</v>
      </c>
      <c r="BI92" s="106">
        <f t="shared" si="75"/>
        <v>1</v>
      </c>
      <c r="BJ92" s="106">
        <f t="shared" si="75"/>
        <v>1</v>
      </c>
      <c r="BK92" s="106">
        <f t="shared" si="75"/>
        <v>1</v>
      </c>
      <c r="BL92" s="106">
        <f t="shared" si="75"/>
        <v>1</v>
      </c>
      <c r="BM92" s="106">
        <f t="shared" si="75"/>
        <v>1</v>
      </c>
      <c r="BN92" s="106">
        <f t="shared" si="75"/>
        <v>1</v>
      </c>
      <c r="BO92" s="106">
        <f t="shared" si="75"/>
        <v>1</v>
      </c>
    </row>
    <row r="93" spans="1:67" s="2" customFormat="1" ht="18.75" customHeight="1" x14ac:dyDescent="0.25">
      <c r="A93" s="88"/>
      <c r="B93" s="77" t="s">
        <v>839</v>
      </c>
      <c r="C93" s="77" t="s">
        <v>840</v>
      </c>
      <c r="D93" s="77" t="s">
        <v>7</v>
      </c>
      <c r="E93" s="224">
        <f>VLOOKUP(B93,'Cuadro Control'!C103:J2023,8,FALSE)</f>
        <v>82420549.679999992</v>
      </c>
      <c r="F93" s="106">
        <v>0.09</v>
      </c>
      <c r="G93" s="107">
        <v>46289</v>
      </c>
      <c r="H93" s="107">
        <v>46294</v>
      </c>
      <c r="I93" s="106">
        <f t="shared" si="76"/>
        <v>0</v>
      </c>
      <c r="J93" s="106">
        <f t="shared" si="74"/>
        <v>0</v>
      </c>
      <c r="K93" s="106">
        <f t="shared" si="74"/>
        <v>0</v>
      </c>
      <c r="L93" s="106">
        <f t="shared" si="74"/>
        <v>0</v>
      </c>
      <c r="M93" s="106">
        <f t="shared" si="74"/>
        <v>0</v>
      </c>
      <c r="N93" s="106">
        <f t="shared" si="74"/>
        <v>0</v>
      </c>
      <c r="O93" s="106">
        <f t="shared" si="74"/>
        <v>0</v>
      </c>
      <c r="P93" s="106">
        <f t="shared" si="74"/>
        <v>0</v>
      </c>
      <c r="Q93" s="106">
        <f t="shared" si="74"/>
        <v>0</v>
      </c>
      <c r="R93" s="106">
        <f t="shared" si="74"/>
        <v>0</v>
      </c>
      <c r="S93" s="106">
        <f t="shared" si="74"/>
        <v>0</v>
      </c>
      <c r="T93" s="106">
        <f t="shared" si="74"/>
        <v>0.33333333333333331</v>
      </c>
      <c r="U93" s="106">
        <f t="shared" si="74"/>
        <v>1</v>
      </c>
      <c r="V93" s="106">
        <f t="shared" si="74"/>
        <v>1</v>
      </c>
      <c r="W93" s="106">
        <f t="shared" si="74"/>
        <v>1</v>
      </c>
      <c r="X93" s="106">
        <f t="shared" si="74"/>
        <v>1</v>
      </c>
      <c r="Y93" s="106">
        <f t="shared" si="74"/>
        <v>1</v>
      </c>
      <c r="Z93" s="106">
        <f t="shared" si="74"/>
        <v>1</v>
      </c>
      <c r="AA93" s="106">
        <f t="shared" si="74"/>
        <v>1</v>
      </c>
      <c r="AB93" s="106">
        <f t="shared" si="74"/>
        <v>1</v>
      </c>
      <c r="AC93" s="106">
        <f t="shared" si="74"/>
        <v>1</v>
      </c>
      <c r="AD93" s="106">
        <f t="shared" si="74"/>
        <v>1</v>
      </c>
      <c r="AE93" s="106">
        <f t="shared" si="74"/>
        <v>1</v>
      </c>
      <c r="AF93" s="106">
        <f t="shared" si="74"/>
        <v>1</v>
      </c>
      <c r="AG93" s="106">
        <f t="shared" si="74"/>
        <v>1</v>
      </c>
      <c r="AH93" s="106">
        <f t="shared" si="74"/>
        <v>1</v>
      </c>
      <c r="AI93" s="106">
        <f t="shared" si="74"/>
        <v>1</v>
      </c>
      <c r="AJ93" s="106">
        <f t="shared" si="74"/>
        <v>1</v>
      </c>
      <c r="AK93" s="106">
        <f t="shared" si="74"/>
        <v>1</v>
      </c>
      <c r="AL93" s="106">
        <f t="shared" si="74"/>
        <v>1</v>
      </c>
      <c r="AM93" s="106">
        <f t="shared" si="74"/>
        <v>1</v>
      </c>
      <c r="AN93" s="106">
        <f t="shared" si="74"/>
        <v>1</v>
      </c>
      <c r="AO93" s="106">
        <f t="shared" si="74"/>
        <v>1</v>
      </c>
      <c r="AP93" s="106">
        <f t="shared" si="75"/>
        <v>1</v>
      </c>
      <c r="AQ93" s="106">
        <f t="shared" si="75"/>
        <v>1</v>
      </c>
      <c r="AR93" s="106">
        <f t="shared" si="75"/>
        <v>1</v>
      </c>
      <c r="AS93" s="106">
        <f t="shared" si="75"/>
        <v>1</v>
      </c>
      <c r="AT93" s="106">
        <f t="shared" si="75"/>
        <v>1</v>
      </c>
      <c r="AU93" s="106">
        <f t="shared" si="75"/>
        <v>1</v>
      </c>
      <c r="AV93" s="106">
        <f t="shared" si="75"/>
        <v>1</v>
      </c>
      <c r="AW93" s="106">
        <f t="shared" si="75"/>
        <v>1</v>
      </c>
      <c r="AX93" s="106">
        <f t="shared" si="75"/>
        <v>1</v>
      </c>
      <c r="AY93" s="106">
        <f t="shared" si="75"/>
        <v>1</v>
      </c>
      <c r="AZ93" s="106">
        <f t="shared" si="75"/>
        <v>1</v>
      </c>
      <c r="BA93" s="106">
        <f t="shared" si="75"/>
        <v>1</v>
      </c>
      <c r="BB93" s="106">
        <f t="shared" si="75"/>
        <v>1</v>
      </c>
      <c r="BC93" s="106">
        <f t="shared" si="75"/>
        <v>1</v>
      </c>
      <c r="BD93" s="106">
        <f t="shared" si="75"/>
        <v>1</v>
      </c>
      <c r="BE93" s="106">
        <f t="shared" si="75"/>
        <v>1</v>
      </c>
      <c r="BF93" s="106">
        <f t="shared" si="75"/>
        <v>1</v>
      </c>
      <c r="BG93" s="106">
        <f t="shared" si="75"/>
        <v>1</v>
      </c>
      <c r="BH93" s="106">
        <f t="shared" si="75"/>
        <v>1</v>
      </c>
      <c r="BI93" s="106">
        <f t="shared" si="75"/>
        <v>1</v>
      </c>
      <c r="BJ93" s="106">
        <f t="shared" si="75"/>
        <v>1</v>
      </c>
      <c r="BK93" s="106">
        <f t="shared" si="75"/>
        <v>1</v>
      </c>
      <c r="BL93" s="106">
        <f t="shared" si="75"/>
        <v>1</v>
      </c>
      <c r="BM93" s="106">
        <f t="shared" si="75"/>
        <v>1</v>
      </c>
      <c r="BN93" s="106">
        <f t="shared" si="75"/>
        <v>1</v>
      </c>
      <c r="BO93" s="106">
        <f t="shared" si="75"/>
        <v>1</v>
      </c>
    </row>
    <row r="94" spans="1:67" s="2" customFormat="1" ht="18.75" customHeight="1" x14ac:dyDescent="0.25">
      <c r="A94" s="88"/>
      <c r="B94" s="77" t="s">
        <v>841</v>
      </c>
      <c r="C94" s="77" t="s">
        <v>842</v>
      </c>
      <c r="D94" s="77" t="s">
        <v>7</v>
      </c>
      <c r="E94" s="224">
        <f>VLOOKUP(B94,'Cuadro Control'!C104:J2024,8,FALSE)</f>
        <v>230777539.104</v>
      </c>
      <c r="F94" s="106">
        <v>0.25</v>
      </c>
      <c r="G94" s="107">
        <v>46329</v>
      </c>
      <c r="H94" s="107">
        <v>46332</v>
      </c>
      <c r="I94" s="106">
        <f t="shared" si="76"/>
        <v>0</v>
      </c>
      <c r="J94" s="106">
        <f t="shared" si="74"/>
        <v>0</v>
      </c>
      <c r="K94" s="106">
        <f t="shared" si="74"/>
        <v>0</v>
      </c>
      <c r="L94" s="106">
        <f t="shared" si="74"/>
        <v>0</v>
      </c>
      <c r="M94" s="106">
        <f t="shared" si="74"/>
        <v>0</v>
      </c>
      <c r="N94" s="106">
        <f t="shared" si="74"/>
        <v>0</v>
      </c>
      <c r="O94" s="106">
        <f t="shared" si="74"/>
        <v>0</v>
      </c>
      <c r="P94" s="106">
        <f t="shared" si="74"/>
        <v>0</v>
      </c>
      <c r="Q94" s="106">
        <f t="shared" si="74"/>
        <v>0</v>
      </c>
      <c r="R94" s="106">
        <f t="shared" si="74"/>
        <v>0</v>
      </c>
      <c r="S94" s="106">
        <f t="shared" si="74"/>
        <v>0</v>
      </c>
      <c r="T94" s="106">
        <f t="shared" si="74"/>
        <v>0</v>
      </c>
      <c r="U94" s="106">
        <f t="shared" si="74"/>
        <v>0</v>
      </c>
      <c r="V94" s="106">
        <f t="shared" si="74"/>
        <v>0</v>
      </c>
      <c r="W94" s="106">
        <f t="shared" si="74"/>
        <v>0</v>
      </c>
      <c r="X94" s="106">
        <f t="shared" si="74"/>
        <v>0</v>
      </c>
      <c r="Y94" s="106">
        <f t="shared" si="74"/>
        <v>0</v>
      </c>
      <c r="Z94" s="106">
        <f t="shared" si="74"/>
        <v>1</v>
      </c>
      <c r="AA94" s="106">
        <f t="shared" si="74"/>
        <v>1</v>
      </c>
      <c r="AB94" s="106">
        <f t="shared" si="74"/>
        <v>1</v>
      </c>
      <c r="AC94" s="106">
        <f t="shared" si="74"/>
        <v>1</v>
      </c>
      <c r="AD94" s="106">
        <f t="shared" si="74"/>
        <v>1</v>
      </c>
      <c r="AE94" s="106">
        <f t="shared" si="74"/>
        <v>1</v>
      </c>
      <c r="AF94" s="106">
        <f t="shared" si="74"/>
        <v>1</v>
      </c>
      <c r="AG94" s="106">
        <f t="shared" si="74"/>
        <v>1</v>
      </c>
      <c r="AH94" s="106">
        <f t="shared" si="74"/>
        <v>1</v>
      </c>
      <c r="AI94" s="106">
        <f t="shared" si="74"/>
        <v>1</v>
      </c>
      <c r="AJ94" s="106">
        <f t="shared" si="74"/>
        <v>1</v>
      </c>
      <c r="AK94" s="106">
        <f t="shared" si="74"/>
        <v>1</v>
      </c>
      <c r="AL94" s="106">
        <f t="shared" si="74"/>
        <v>1</v>
      </c>
      <c r="AM94" s="106">
        <f t="shared" si="74"/>
        <v>1</v>
      </c>
      <c r="AN94" s="106">
        <f t="shared" si="74"/>
        <v>1</v>
      </c>
      <c r="AO94" s="106">
        <f t="shared" si="74"/>
        <v>1</v>
      </c>
      <c r="AP94" s="106">
        <f t="shared" si="75"/>
        <v>1</v>
      </c>
      <c r="AQ94" s="106">
        <f t="shared" si="75"/>
        <v>1</v>
      </c>
      <c r="AR94" s="106">
        <f t="shared" si="75"/>
        <v>1</v>
      </c>
      <c r="AS94" s="106">
        <f t="shared" si="75"/>
        <v>1</v>
      </c>
      <c r="AT94" s="106">
        <f t="shared" si="75"/>
        <v>1</v>
      </c>
      <c r="AU94" s="106">
        <f t="shared" si="75"/>
        <v>1</v>
      </c>
      <c r="AV94" s="106">
        <f t="shared" si="75"/>
        <v>1</v>
      </c>
      <c r="AW94" s="106">
        <f t="shared" si="75"/>
        <v>1</v>
      </c>
      <c r="AX94" s="106">
        <f t="shared" si="75"/>
        <v>1</v>
      </c>
      <c r="AY94" s="106">
        <f t="shared" si="75"/>
        <v>1</v>
      </c>
      <c r="AZ94" s="106">
        <f t="shared" si="75"/>
        <v>1</v>
      </c>
      <c r="BA94" s="106">
        <f t="shared" si="75"/>
        <v>1</v>
      </c>
      <c r="BB94" s="106">
        <f t="shared" si="75"/>
        <v>1</v>
      </c>
      <c r="BC94" s="106">
        <f t="shared" si="75"/>
        <v>1</v>
      </c>
      <c r="BD94" s="106">
        <f t="shared" si="75"/>
        <v>1</v>
      </c>
      <c r="BE94" s="106">
        <f t="shared" si="75"/>
        <v>1</v>
      </c>
      <c r="BF94" s="106">
        <f t="shared" si="75"/>
        <v>1</v>
      </c>
      <c r="BG94" s="106">
        <f t="shared" si="75"/>
        <v>1</v>
      </c>
      <c r="BH94" s="106">
        <f t="shared" si="75"/>
        <v>1</v>
      </c>
      <c r="BI94" s="106">
        <f t="shared" si="75"/>
        <v>1</v>
      </c>
      <c r="BJ94" s="106">
        <f t="shared" si="75"/>
        <v>1</v>
      </c>
      <c r="BK94" s="106">
        <f t="shared" si="75"/>
        <v>1</v>
      </c>
      <c r="BL94" s="106">
        <f t="shared" si="75"/>
        <v>1</v>
      </c>
      <c r="BM94" s="106">
        <f t="shared" si="75"/>
        <v>1</v>
      </c>
      <c r="BN94" s="106">
        <f t="shared" si="75"/>
        <v>1</v>
      </c>
      <c r="BO94" s="106">
        <f t="shared" si="75"/>
        <v>1</v>
      </c>
    </row>
    <row r="95" spans="1:67" s="2" customFormat="1" ht="18.75" customHeight="1" x14ac:dyDescent="0.25">
      <c r="A95" s="88"/>
      <c r="B95" s="77" t="s">
        <v>843</v>
      </c>
      <c r="C95" s="77" t="s">
        <v>844</v>
      </c>
      <c r="D95" s="77" t="s">
        <v>8</v>
      </c>
      <c r="E95" s="224">
        <f>VLOOKUP(B95,'Cuadro Control'!C105:J2025,8,FALSE)</f>
        <v>49452329.807999998</v>
      </c>
      <c r="F95" s="106">
        <v>0.05</v>
      </c>
      <c r="G95" s="107">
        <v>46332</v>
      </c>
      <c r="H95" s="107">
        <v>46333</v>
      </c>
      <c r="I95" s="106">
        <f t="shared" si="76"/>
        <v>0</v>
      </c>
      <c r="J95" s="106">
        <f t="shared" si="74"/>
        <v>0</v>
      </c>
      <c r="K95" s="106">
        <f t="shared" si="74"/>
        <v>0</v>
      </c>
      <c r="L95" s="106">
        <f t="shared" si="74"/>
        <v>0</v>
      </c>
      <c r="M95" s="106">
        <f t="shared" si="74"/>
        <v>0</v>
      </c>
      <c r="N95" s="106">
        <f t="shared" si="74"/>
        <v>0</v>
      </c>
      <c r="O95" s="106">
        <f t="shared" si="74"/>
        <v>0</v>
      </c>
      <c r="P95" s="106">
        <f t="shared" si="74"/>
        <v>0</v>
      </c>
      <c r="Q95" s="106">
        <f t="shared" si="74"/>
        <v>0</v>
      </c>
      <c r="R95" s="106">
        <f t="shared" si="74"/>
        <v>0</v>
      </c>
      <c r="S95" s="106">
        <f t="shared" si="74"/>
        <v>0</v>
      </c>
      <c r="T95" s="106">
        <f t="shared" si="74"/>
        <v>0</v>
      </c>
      <c r="U95" s="106">
        <f t="shared" si="74"/>
        <v>0</v>
      </c>
      <c r="V95" s="106">
        <f t="shared" si="74"/>
        <v>0</v>
      </c>
      <c r="W95" s="106">
        <f t="shared" si="74"/>
        <v>0</v>
      </c>
      <c r="X95" s="106">
        <f t="shared" si="74"/>
        <v>0</v>
      </c>
      <c r="Y95" s="106">
        <f t="shared" si="74"/>
        <v>0</v>
      </c>
      <c r="Z95" s="106">
        <f t="shared" si="74"/>
        <v>0.5</v>
      </c>
      <c r="AA95" s="106">
        <f t="shared" si="74"/>
        <v>1</v>
      </c>
      <c r="AB95" s="106">
        <f t="shared" si="74"/>
        <v>1</v>
      </c>
      <c r="AC95" s="106">
        <f t="shared" si="74"/>
        <v>1</v>
      </c>
      <c r="AD95" s="106">
        <f t="shared" si="74"/>
        <v>1</v>
      </c>
      <c r="AE95" s="106">
        <f t="shared" si="74"/>
        <v>1</v>
      </c>
      <c r="AF95" s="106">
        <f t="shared" si="74"/>
        <v>1</v>
      </c>
      <c r="AG95" s="106">
        <f t="shared" si="74"/>
        <v>1</v>
      </c>
      <c r="AH95" s="106">
        <f t="shared" si="74"/>
        <v>1</v>
      </c>
      <c r="AI95" s="106">
        <f t="shared" si="74"/>
        <v>1</v>
      </c>
      <c r="AJ95" s="106">
        <f t="shared" si="74"/>
        <v>1</v>
      </c>
      <c r="AK95" s="106">
        <f t="shared" si="74"/>
        <v>1</v>
      </c>
      <c r="AL95" s="106">
        <f t="shared" si="74"/>
        <v>1</v>
      </c>
      <c r="AM95" s="106">
        <f t="shared" si="74"/>
        <v>1</v>
      </c>
      <c r="AN95" s="106">
        <f t="shared" si="74"/>
        <v>1</v>
      </c>
      <c r="AO95" s="106">
        <f t="shared" si="74"/>
        <v>1</v>
      </c>
      <c r="AP95" s="106">
        <f t="shared" si="75"/>
        <v>1</v>
      </c>
      <c r="AQ95" s="106">
        <f t="shared" si="75"/>
        <v>1</v>
      </c>
      <c r="AR95" s="106">
        <f t="shared" si="75"/>
        <v>1</v>
      </c>
      <c r="AS95" s="106">
        <f t="shared" si="75"/>
        <v>1</v>
      </c>
      <c r="AT95" s="106">
        <f t="shared" si="75"/>
        <v>1</v>
      </c>
      <c r="AU95" s="106">
        <f t="shared" si="75"/>
        <v>1</v>
      </c>
      <c r="AV95" s="106">
        <f t="shared" si="75"/>
        <v>1</v>
      </c>
      <c r="AW95" s="106">
        <f t="shared" si="75"/>
        <v>1</v>
      </c>
      <c r="AX95" s="106">
        <f t="shared" si="75"/>
        <v>1</v>
      </c>
      <c r="AY95" s="106">
        <f t="shared" si="75"/>
        <v>1</v>
      </c>
      <c r="AZ95" s="106">
        <f t="shared" si="75"/>
        <v>1</v>
      </c>
      <c r="BA95" s="106">
        <f t="shared" si="75"/>
        <v>1</v>
      </c>
      <c r="BB95" s="106">
        <f t="shared" si="75"/>
        <v>1</v>
      </c>
      <c r="BC95" s="106">
        <f t="shared" si="75"/>
        <v>1</v>
      </c>
      <c r="BD95" s="106">
        <f t="shared" si="75"/>
        <v>1</v>
      </c>
      <c r="BE95" s="106">
        <f t="shared" si="75"/>
        <v>1</v>
      </c>
      <c r="BF95" s="106">
        <f t="shared" si="75"/>
        <v>1</v>
      </c>
      <c r="BG95" s="106">
        <f t="shared" si="75"/>
        <v>1</v>
      </c>
      <c r="BH95" s="106">
        <f t="shared" si="75"/>
        <v>1</v>
      </c>
      <c r="BI95" s="106">
        <f t="shared" si="75"/>
        <v>1</v>
      </c>
      <c r="BJ95" s="106">
        <f t="shared" si="75"/>
        <v>1</v>
      </c>
      <c r="BK95" s="106">
        <f t="shared" si="75"/>
        <v>1</v>
      </c>
      <c r="BL95" s="106">
        <f t="shared" si="75"/>
        <v>1</v>
      </c>
      <c r="BM95" s="106">
        <f t="shared" si="75"/>
        <v>1</v>
      </c>
      <c r="BN95" s="106">
        <f t="shared" si="75"/>
        <v>1</v>
      </c>
      <c r="BO95" s="106">
        <f t="shared" si="75"/>
        <v>1</v>
      </c>
    </row>
    <row r="96" spans="1:67" s="2" customFormat="1" ht="18.75" customHeight="1" x14ac:dyDescent="0.25">
      <c r="A96" s="88"/>
      <c r="B96" s="77" t="s">
        <v>845</v>
      </c>
      <c r="C96" s="77" t="s">
        <v>846</v>
      </c>
      <c r="D96" s="77" t="s">
        <v>8</v>
      </c>
      <c r="E96" s="224">
        <f>VLOOKUP(B96,'Cuadro Control'!C106:J2026,8,FALSE)</f>
        <v>140114934.456</v>
      </c>
      <c r="F96" s="106">
        <v>0.15</v>
      </c>
      <c r="G96" s="107">
        <v>46333</v>
      </c>
      <c r="H96" s="107">
        <v>46335</v>
      </c>
      <c r="I96" s="106">
        <f t="shared" si="76"/>
        <v>0</v>
      </c>
      <c r="J96" s="106">
        <f t="shared" si="74"/>
        <v>0</v>
      </c>
      <c r="K96" s="106">
        <f t="shared" si="74"/>
        <v>0</v>
      </c>
      <c r="L96" s="106">
        <f t="shared" si="74"/>
        <v>0</v>
      </c>
      <c r="M96" s="106">
        <f t="shared" si="74"/>
        <v>0</v>
      </c>
      <c r="N96" s="106">
        <f t="shared" si="74"/>
        <v>0</v>
      </c>
      <c r="O96" s="106">
        <f t="shared" si="74"/>
        <v>0</v>
      </c>
      <c r="P96" s="106">
        <f t="shared" si="74"/>
        <v>0</v>
      </c>
      <c r="Q96" s="106">
        <f t="shared" si="74"/>
        <v>0</v>
      </c>
      <c r="R96" s="106">
        <f t="shared" si="74"/>
        <v>0</v>
      </c>
      <c r="S96" s="106">
        <f t="shared" si="74"/>
        <v>0</v>
      </c>
      <c r="T96" s="106">
        <f t="shared" si="74"/>
        <v>0</v>
      </c>
      <c r="U96" s="106">
        <f t="shared" si="74"/>
        <v>0</v>
      </c>
      <c r="V96" s="106">
        <f t="shared" si="74"/>
        <v>0</v>
      </c>
      <c r="W96" s="106">
        <f t="shared" si="74"/>
        <v>0</v>
      </c>
      <c r="X96" s="106">
        <f t="shared" si="74"/>
        <v>0</v>
      </c>
      <c r="Y96" s="106">
        <f t="shared" si="74"/>
        <v>0</v>
      </c>
      <c r="Z96" s="106">
        <f t="shared" si="74"/>
        <v>0</v>
      </c>
      <c r="AA96" s="106">
        <f t="shared" si="74"/>
        <v>1</v>
      </c>
      <c r="AB96" s="106">
        <f t="shared" si="74"/>
        <v>1</v>
      </c>
      <c r="AC96" s="106">
        <f t="shared" si="74"/>
        <v>1</v>
      </c>
      <c r="AD96" s="106">
        <f t="shared" si="74"/>
        <v>1</v>
      </c>
      <c r="AE96" s="106">
        <f t="shared" si="74"/>
        <v>1</v>
      </c>
      <c r="AF96" s="106">
        <f t="shared" si="74"/>
        <v>1</v>
      </c>
      <c r="AG96" s="106">
        <f t="shared" si="74"/>
        <v>1</v>
      </c>
      <c r="AH96" s="106">
        <f t="shared" si="74"/>
        <v>1</v>
      </c>
      <c r="AI96" s="106">
        <f t="shared" si="74"/>
        <v>1</v>
      </c>
      <c r="AJ96" s="106">
        <f t="shared" si="74"/>
        <v>1</v>
      </c>
      <c r="AK96" s="106">
        <f t="shared" si="74"/>
        <v>1</v>
      </c>
      <c r="AL96" s="106">
        <f t="shared" si="74"/>
        <v>1</v>
      </c>
      <c r="AM96" s="106">
        <f t="shared" si="74"/>
        <v>1</v>
      </c>
      <c r="AN96" s="106">
        <f t="shared" si="74"/>
        <v>1</v>
      </c>
      <c r="AO96" s="106">
        <f t="shared" si="74"/>
        <v>1</v>
      </c>
      <c r="AP96" s="106">
        <f t="shared" si="75"/>
        <v>1</v>
      </c>
      <c r="AQ96" s="106">
        <f t="shared" si="75"/>
        <v>1</v>
      </c>
      <c r="AR96" s="106">
        <f t="shared" si="75"/>
        <v>1</v>
      </c>
      <c r="AS96" s="106">
        <f t="shared" si="75"/>
        <v>1</v>
      </c>
      <c r="AT96" s="106">
        <f t="shared" si="75"/>
        <v>1</v>
      </c>
      <c r="AU96" s="106">
        <f t="shared" si="75"/>
        <v>1</v>
      </c>
      <c r="AV96" s="106">
        <f t="shared" si="75"/>
        <v>1</v>
      </c>
      <c r="AW96" s="106">
        <f t="shared" si="75"/>
        <v>1</v>
      </c>
      <c r="AX96" s="106">
        <f t="shared" si="75"/>
        <v>1</v>
      </c>
      <c r="AY96" s="106">
        <f t="shared" si="75"/>
        <v>1</v>
      </c>
      <c r="AZ96" s="106">
        <f t="shared" si="75"/>
        <v>1</v>
      </c>
      <c r="BA96" s="106">
        <f t="shared" si="75"/>
        <v>1</v>
      </c>
      <c r="BB96" s="106">
        <f t="shared" si="75"/>
        <v>1</v>
      </c>
      <c r="BC96" s="106">
        <f t="shared" si="75"/>
        <v>1</v>
      </c>
      <c r="BD96" s="106">
        <f t="shared" si="75"/>
        <v>1</v>
      </c>
      <c r="BE96" s="106">
        <f t="shared" si="75"/>
        <v>1</v>
      </c>
      <c r="BF96" s="106">
        <f t="shared" si="75"/>
        <v>1</v>
      </c>
      <c r="BG96" s="106">
        <f t="shared" si="75"/>
        <v>1</v>
      </c>
      <c r="BH96" s="106">
        <f t="shared" si="75"/>
        <v>1</v>
      </c>
      <c r="BI96" s="106">
        <f t="shared" si="75"/>
        <v>1</v>
      </c>
      <c r="BJ96" s="106">
        <f t="shared" si="75"/>
        <v>1</v>
      </c>
      <c r="BK96" s="106">
        <f t="shared" si="75"/>
        <v>1</v>
      </c>
      <c r="BL96" s="106">
        <f t="shared" si="75"/>
        <v>1</v>
      </c>
      <c r="BM96" s="106">
        <f t="shared" si="75"/>
        <v>1</v>
      </c>
      <c r="BN96" s="106">
        <f t="shared" si="75"/>
        <v>1</v>
      </c>
      <c r="BO96" s="106">
        <f t="shared" si="75"/>
        <v>1</v>
      </c>
    </row>
    <row r="97" spans="1:67" s="2" customFormat="1" ht="18.75" customHeight="1" x14ac:dyDescent="0.25">
      <c r="A97" s="88"/>
      <c r="B97" s="77" t="s">
        <v>847</v>
      </c>
      <c r="C97" s="77" t="s">
        <v>2048</v>
      </c>
      <c r="D97" s="77" t="s">
        <v>6</v>
      </c>
      <c r="E97" s="224">
        <f>VLOOKUP(B97,'Cuadro Control'!C107:J2027,8,FALSE)</f>
        <v>52335715.768702812</v>
      </c>
      <c r="F97" s="106">
        <v>0.06</v>
      </c>
      <c r="G97" s="107">
        <v>46335</v>
      </c>
      <c r="H97" s="107">
        <v>46338</v>
      </c>
      <c r="I97" s="106">
        <f t="shared" si="76"/>
        <v>0</v>
      </c>
      <c r="J97" s="106">
        <f t="shared" si="74"/>
        <v>0</v>
      </c>
      <c r="K97" s="106">
        <f t="shared" si="74"/>
        <v>0</v>
      </c>
      <c r="L97" s="106">
        <f t="shared" si="74"/>
        <v>0</v>
      </c>
      <c r="M97" s="106">
        <f t="shared" si="74"/>
        <v>0</v>
      </c>
      <c r="N97" s="106">
        <f t="shared" si="74"/>
        <v>0</v>
      </c>
      <c r="O97" s="106">
        <f t="shared" si="74"/>
        <v>0</v>
      </c>
      <c r="P97" s="106">
        <f t="shared" si="74"/>
        <v>0</v>
      </c>
      <c r="Q97" s="106">
        <f t="shared" si="74"/>
        <v>0</v>
      </c>
      <c r="R97" s="106">
        <f t="shared" si="74"/>
        <v>0</v>
      </c>
      <c r="S97" s="106">
        <f t="shared" si="74"/>
        <v>0</v>
      </c>
      <c r="T97" s="106">
        <f t="shared" si="74"/>
        <v>0</v>
      </c>
      <c r="U97" s="106">
        <f t="shared" si="74"/>
        <v>0</v>
      </c>
      <c r="V97" s="106">
        <f t="shared" si="74"/>
        <v>0</v>
      </c>
      <c r="W97" s="106">
        <f t="shared" si="74"/>
        <v>0</v>
      </c>
      <c r="X97" s="106">
        <f t="shared" si="74"/>
        <v>0</v>
      </c>
      <c r="Y97" s="106">
        <f t="shared" si="74"/>
        <v>0</v>
      </c>
      <c r="Z97" s="106">
        <f t="shared" si="74"/>
        <v>0</v>
      </c>
      <c r="AA97" s="106">
        <f t="shared" si="74"/>
        <v>1</v>
      </c>
      <c r="AB97" s="106">
        <f t="shared" si="74"/>
        <v>1</v>
      </c>
      <c r="AC97" s="106">
        <f t="shared" si="74"/>
        <v>1</v>
      </c>
      <c r="AD97" s="106">
        <f t="shared" si="74"/>
        <v>1</v>
      </c>
      <c r="AE97" s="106">
        <f t="shared" si="74"/>
        <v>1</v>
      </c>
      <c r="AF97" s="106">
        <f t="shared" si="74"/>
        <v>1</v>
      </c>
      <c r="AG97" s="106">
        <f t="shared" si="74"/>
        <v>1</v>
      </c>
      <c r="AH97" s="106">
        <f t="shared" si="74"/>
        <v>1</v>
      </c>
      <c r="AI97" s="106">
        <f t="shared" si="74"/>
        <v>1</v>
      </c>
      <c r="AJ97" s="106">
        <f t="shared" si="74"/>
        <v>1</v>
      </c>
      <c r="AK97" s="106">
        <f t="shared" si="74"/>
        <v>1</v>
      </c>
      <c r="AL97" s="106">
        <f t="shared" si="74"/>
        <v>1</v>
      </c>
      <c r="AM97" s="106">
        <f t="shared" si="74"/>
        <v>1</v>
      </c>
      <c r="AN97" s="106">
        <f t="shared" si="74"/>
        <v>1</v>
      </c>
      <c r="AO97" s="106">
        <f t="shared" si="74"/>
        <v>1</v>
      </c>
      <c r="AP97" s="106">
        <f t="shared" si="75"/>
        <v>1</v>
      </c>
      <c r="AQ97" s="106">
        <f t="shared" si="75"/>
        <v>1</v>
      </c>
      <c r="AR97" s="106">
        <f t="shared" si="75"/>
        <v>1</v>
      </c>
      <c r="AS97" s="106">
        <f t="shared" ref="AS97:BO97" si="77">IF($G97=0,0,IF(AS$6&lt;$G97,0,IF(AS$6&gt;$H97,1,(AS$6-$G97+1)/($H97-$G97+1))))</f>
        <v>1</v>
      </c>
      <c r="AT97" s="106">
        <f t="shared" si="77"/>
        <v>1</v>
      </c>
      <c r="AU97" s="106">
        <f t="shared" si="77"/>
        <v>1</v>
      </c>
      <c r="AV97" s="106">
        <f t="shared" si="77"/>
        <v>1</v>
      </c>
      <c r="AW97" s="106">
        <f t="shared" si="77"/>
        <v>1</v>
      </c>
      <c r="AX97" s="106">
        <f t="shared" si="77"/>
        <v>1</v>
      </c>
      <c r="AY97" s="106">
        <f t="shared" si="77"/>
        <v>1</v>
      </c>
      <c r="AZ97" s="106">
        <f t="shared" si="77"/>
        <v>1</v>
      </c>
      <c r="BA97" s="106">
        <f t="shared" si="77"/>
        <v>1</v>
      </c>
      <c r="BB97" s="106">
        <f t="shared" si="77"/>
        <v>1</v>
      </c>
      <c r="BC97" s="106">
        <f t="shared" si="77"/>
        <v>1</v>
      </c>
      <c r="BD97" s="106">
        <f t="shared" si="77"/>
        <v>1</v>
      </c>
      <c r="BE97" s="106">
        <f t="shared" si="77"/>
        <v>1</v>
      </c>
      <c r="BF97" s="106">
        <f t="shared" si="77"/>
        <v>1</v>
      </c>
      <c r="BG97" s="106">
        <f t="shared" si="77"/>
        <v>1</v>
      </c>
      <c r="BH97" s="106">
        <f t="shared" si="77"/>
        <v>1</v>
      </c>
      <c r="BI97" s="106">
        <f t="shared" si="77"/>
        <v>1</v>
      </c>
      <c r="BJ97" s="106">
        <f t="shared" si="77"/>
        <v>1</v>
      </c>
      <c r="BK97" s="106">
        <f t="shared" si="77"/>
        <v>1</v>
      </c>
      <c r="BL97" s="106">
        <f t="shared" si="77"/>
        <v>1</v>
      </c>
      <c r="BM97" s="106">
        <f t="shared" si="77"/>
        <v>1</v>
      </c>
      <c r="BN97" s="106">
        <f t="shared" si="77"/>
        <v>1</v>
      </c>
      <c r="BO97" s="106">
        <f t="shared" si="77"/>
        <v>1</v>
      </c>
    </row>
    <row r="98" spans="1:67" s="2" customFormat="1" ht="18.75" customHeight="1" x14ac:dyDescent="0.25">
      <c r="A98" s="88"/>
      <c r="B98" s="77" t="s">
        <v>2049</v>
      </c>
      <c r="C98" s="77" t="s">
        <v>848</v>
      </c>
      <c r="D98" s="77" t="s">
        <v>19</v>
      </c>
      <c r="E98" s="224">
        <f>VLOOKUP(B98,'Cuadro Control'!C108:J2028,8,FALSE)</f>
        <v>46410609.014634147</v>
      </c>
      <c r="F98" s="106">
        <v>0.05</v>
      </c>
      <c r="G98" s="107">
        <v>46343</v>
      </c>
      <c r="H98" s="107">
        <v>46345</v>
      </c>
      <c r="I98" s="106">
        <f t="shared" si="76"/>
        <v>0</v>
      </c>
      <c r="J98" s="106">
        <f t="shared" si="74"/>
        <v>0</v>
      </c>
      <c r="K98" s="106">
        <f t="shared" si="74"/>
        <v>0</v>
      </c>
      <c r="L98" s="106">
        <f t="shared" si="74"/>
        <v>0</v>
      </c>
      <c r="M98" s="106">
        <f t="shared" si="74"/>
        <v>0</v>
      </c>
      <c r="N98" s="106">
        <f t="shared" si="74"/>
        <v>0</v>
      </c>
      <c r="O98" s="106">
        <f t="shared" si="74"/>
        <v>0</v>
      </c>
      <c r="P98" s="106">
        <f t="shared" si="74"/>
        <v>0</v>
      </c>
      <c r="Q98" s="106">
        <f t="shared" si="74"/>
        <v>0</v>
      </c>
      <c r="R98" s="106">
        <f t="shared" si="74"/>
        <v>0</v>
      </c>
      <c r="S98" s="106">
        <f t="shared" si="74"/>
        <v>0</v>
      </c>
      <c r="T98" s="106">
        <f t="shared" si="74"/>
        <v>0</v>
      </c>
      <c r="U98" s="106">
        <f t="shared" si="74"/>
        <v>0</v>
      </c>
      <c r="V98" s="106">
        <f t="shared" si="74"/>
        <v>0</v>
      </c>
      <c r="W98" s="106">
        <f t="shared" si="74"/>
        <v>0</v>
      </c>
      <c r="X98" s="106">
        <f t="shared" si="74"/>
        <v>0</v>
      </c>
      <c r="Y98" s="106">
        <f t="shared" si="74"/>
        <v>0</v>
      </c>
      <c r="Z98" s="106">
        <f t="shared" si="74"/>
        <v>0</v>
      </c>
      <c r="AA98" s="106">
        <f t="shared" si="74"/>
        <v>0</v>
      </c>
      <c r="AB98" s="106">
        <f t="shared" si="74"/>
        <v>1</v>
      </c>
      <c r="AC98" s="106">
        <f t="shared" si="74"/>
        <v>1</v>
      </c>
      <c r="AD98" s="106">
        <f t="shared" si="74"/>
        <v>1</v>
      </c>
      <c r="AE98" s="106">
        <f t="shared" si="74"/>
        <v>1</v>
      </c>
      <c r="AF98" s="106">
        <f t="shared" si="74"/>
        <v>1</v>
      </c>
      <c r="AG98" s="106">
        <f t="shared" si="74"/>
        <v>1</v>
      </c>
      <c r="AH98" s="106">
        <f t="shared" si="74"/>
        <v>1</v>
      </c>
      <c r="AI98" s="106">
        <f t="shared" ref="AI98:BO98" si="78">IF($G98=0,0,IF(AI$6&lt;$G98,0,IF(AI$6&gt;$H98,1,(AI$6-$G98+1)/($H98-$G98+1))))</f>
        <v>1</v>
      </c>
      <c r="AJ98" s="106">
        <f t="shared" si="78"/>
        <v>1</v>
      </c>
      <c r="AK98" s="106">
        <f t="shared" si="78"/>
        <v>1</v>
      </c>
      <c r="AL98" s="106">
        <f t="shared" si="78"/>
        <v>1</v>
      </c>
      <c r="AM98" s="106">
        <f t="shared" si="78"/>
        <v>1</v>
      </c>
      <c r="AN98" s="106">
        <f t="shared" si="78"/>
        <v>1</v>
      </c>
      <c r="AO98" s="106">
        <f t="shared" si="78"/>
        <v>1</v>
      </c>
      <c r="AP98" s="106">
        <f t="shared" si="78"/>
        <v>1</v>
      </c>
      <c r="AQ98" s="106">
        <f t="shared" si="78"/>
        <v>1</v>
      </c>
      <c r="AR98" s="106">
        <f t="shared" si="78"/>
        <v>1</v>
      </c>
      <c r="AS98" s="106">
        <f t="shared" si="78"/>
        <v>1</v>
      </c>
      <c r="AT98" s="106">
        <f t="shared" si="78"/>
        <v>1</v>
      </c>
      <c r="AU98" s="106">
        <f t="shared" si="78"/>
        <v>1</v>
      </c>
      <c r="AV98" s="106">
        <f t="shared" si="78"/>
        <v>1</v>
      </c>
      <c r="AW98" s="106">
        <f t="shared" si="78"/>
        <v>1</v>
      </c>
      <c r="AX98" s="106">
        <f t="shared" si="78"/>
        <v>1</v>
      </c>
      <c r="AY98" s="106">
        <f t="shared" si="78"/>
        <v>1</v>
      </c>
      <c r="AZ98" s="106">
        <f t="shared" si="78"/>
        <v>1</v>
      </c>
      <c r="BA98" s="106">
        <f t="shared" si="78"/>
        <v>1</v>
      </c>
      <c r="BB98" s="106">
        <f t="shared" si="78"/>
        <v>1</v>
      </c>
      <c r="BC98" s="106">
        <f t="shared" si="78"/>
        <v>1</v>
      </c>
      <c r="BD98" s="106">
        <f t="shared" si="78"/>
        <v>1</v>
      </c>
      <c r="BE98" s="106">
        <f t="shared" si="78"/>
        <v>1</v>
      </c>
      <c r="BF98" s="106">
        <f t="shared" si="78"/>
        <v>1</v>
      </c>
      <c r="BG98" s="106">
        <f t="shared" si="78"/>
        <v>1</v>
      </c>
      <c r="BH98" s="106">
        <f t="shared" si="78"/>
        <v>1</v>
      </c>
      <c r="BI98" s="106">
        <f t="shared" si="78"/>
        <v>1</v>
      </c>
      <c r="BJ98" s="106">
        <f t="shared" si="78"/>
        <v>1</v>
      </c>
      <c r="BK98" s="106">
        <f t="shared" si="78"/>
        <v>1</v>
      </c>
      <c r="BL98" s="106">
        <f t="shared" si="78"/>
        <v>1</v>
      </c>
      <c r="BM98" s="106">
        <f t="shared" si="78"/>
        <v>1</v>
      </c>
      <c r="BN98" s="106">
        <f t="shared" si="78"/>
        <v>1</v>
      </c>
      <c r="BO98" s="106">
        <f t="shared" si="78"/>
        <v>1</v>
      </c>
    </row>
    <row r="99" spans="1:67" s="2" customFormat="1" ht="18.75" customHeight="1" x14ac:dyDescent="0.25">
      <c r="A99" s="88"/>
      <c r="B99" s="76" t="s">
        <v>849</v>
      </c>
      <c r="C99" s="76" t="s">
        <v>850</v>
      </c>
      <c r="D99" s="76" t="s">
        <v>770</v>
      </c>
      <c r="E99" s="222">
        <f>SUM(E100:E107)</f>
        <v>922951821.58333695</v>
      </c>
      <c r="F99" s="101">
        <f>IFERROR(E99/$E$44,0)</f>
        <v>0.14285714285714285</v>
      </c>
      <c r="G99" s="102">
        <v>46289</v>
      </c>
      <c r="H99" s="102">
        <v>46352</v>
      </c>
      <c r="I99" s="101">
        <f>SUMPRODUCT($F100:$F107,I100:I107)</f>
        <v>0</v>
      </c>
      <c r="J99" s="101">
        <f t="shared" ref="J99:AO99" si="79">SUMPRODUCT($F100:$F107,J100:J107)</f>
        <v>0</v>
      </c>
      <c r="K99" s="101">
        <f t="shared" si="79"/>
        <v>0</v>
      </c>
      <c r="L99" s="101">
        <f t="shared" si="79"/>
        <v>0</v>
      </c>
      <c r="M99" s="101">
        <f t="shared" si="79"/>
        <v>0</v>
      </c>
      <c r="N99" s="101">
        <f t="shared" si="79"/>
        <v>0</v>
      </c>
      <c r="O99" s="101">
        <f t="shared" si="79"/>
        <v>0</v>
      </c>
      <c r="P99" s="101">
        <f t="shared" si="79"/>
        <v>0</v>
      </c>
      <c r="Q99" s="101">
        <f t="shared" si="79"/>
        <v>0</v>
      </c>
      <c r="R99" s="101">
        <f t="shared" si="79"/>
        <v>0</v>
      </c>
      <c r="S99" s="101">
        <f t="shared" si="79"/>
        <v>0</v>
      </c>
      <c r="T99" s="101">
        <f t="shared" si="79"/>
        <v>6.6666666666666666E-2</v>
      </c>
      <c r="U99" s="101">
        <f t="shared" si="79"/>
        <v>0.36799999999999999</v>
      </c>
      <c r="V99" s="101">
        <f t="shared" si="79"/>
        <v>0.43999999999999995</v>
      </c>
      <c r="W99" s="101">
        <f t="shared" si="79"/>
        <v>0.43999999999999995</v>
      </c>
      <c r="X99" s="101">
        <f t="shared" si="79"/>
        <v>0.43999999999999995</v>
      </c>
      <c r="Y99" s="101">
        <f t="shared" si="79"/>
        <v>0.43999999999999995</v>
      </c>
      <c r="Z99" s="101">
        <f t="shared" si="79"/>
        <v>0.43999999999999995</v>
      </c>
      <c r="AA99" s="101">
        <f t="shared" si="79"/>
        <v>0.71499999999999997</v>
      </c>
      <c r="AB99" s="101">
        <f t="shared" si="79"/>
        <v>0.95</v>
      </c>
      <c r="AC99" s="101">
        <f t="shared" si="79"/>
        <v>1</v>
      </c>
      <c r="AD99" s="101">
        <f t="shared" si="79"/>
        <v>1</v>
      </c>
      <c r="AE99" s="101">
        <f t="shared" si="79"/>
        <v>1</v>
      </c>
      <c r="AF99" s="101">
        <f t="shared" si="79"/>
        <v>1</v>
      </c>
      <c r="AG99" s="101">
        <f t="shared" si="79"/>
        <v>1</v>
      </c>
      <c r="AH99" s="101">
        <f t="shared" si="79"/>
        <v>1</v>
      </c>
      <c r="AI99" s="101">
        <f t="shared" si="79"/>
        <v>1</v>
      </c>
      <c r="AJ99" s="101">
        <f t="shared" si="79"/>
        <v>1</v>
      </c>
      <c r="AK99" s="101">
        <f t="shared" si="79"/>
        <v>1</v>
      </c>
      <c r="AL99" s="101">
        <f t="shared" si="79"/>
        <v>1</v>
      </c>
      <c r="AM99" s="101">
        <f t="shared" si="79"/>
        <v>1</v>
      </c>
      <c r="AN99" s="101">
        <f t="shared" si="79"/>
        <v>1</v>
      </c>
      <c r="AO99" s="101">
        <f t="shared" si="79"/>
        <v>1</v>
      </c>
      <c r="AP99" s="101">
        <f t="shared" ref="AP99:BO99" si="80">SUMPRODUCT($F100:$F107,AP100:AP107)</f>
        <v>1</v>
      </c>
      <c r="AQ99" s="101">
        <f t="shared" si="80"/>
        <v>1</v>
      </c>
      <c r="AR99" s="101">
        <f t="shared" si="80"/>
        <v>1</v>
      </c>
      <c r="AS99" s="101">
        <f t="shared" si="80"/>
        <v>1</v>
      </c>
      <c r="AT99" s="101">
        <f t="shared" si="80"/>
        <v>1</v>
      </c>
      <c r="AU99" s="101">
        <f t="shared" si="80"/>
        <v>1</v>
      </c>
      <c r="AV99" s="101">
        <f t="shared" si="80"/>
        <v>1</v>
      </c>
      <c r="AW99" s="101">
        <f t="shared" si="80"/>
        <v>1</v>
      </c>
      <c r="AX99" s="101">
        <f t="shared" si="80"/>
        <v>1</v>
      </c>
      <c r="AY99" s="101">
        <f t="shared" si="80"/>
        <v>1</v>
      </c>
      <c r="AZ99" s="101">
        <f t="shared" si="80"/>
        <v>1</v>
      </c>
      <c r="BA99" s="101">
        <f t="shared" si="80"/>
        <v>1</v>
      </c>
      <c r="BB99" s="101">
        <f t="shared" si="80"/>
        <v>1</v>
      </c>
      <c r="BC99" s="101">
        <f t="shared" si="80"/>
        <v>1</v>
      </c>
      <c r="BD99" s="101">
        <f t="shared" si="80"/>
        <v>1</v>
      </c>
      <c r="BE99" s="101">
        <f t="shared" si="80"/>
        <v>1</v>
      </c>
      <c r="BF99" s="101">
        <f t="shared" si="80"/>
        <v>1</v>
      </c>
      <c r="BG99" s="101">
        <f t="shared" si="80"/>
        <v>1</v>
      </c>
      <c r="BH99" s="101">
        <f t="shared" si="80"/>
        <v>1</v>
      </c>
      <c r="BI99" s="101">
        <f t="shared" si="80"/>
        <v>1</v>
      </c>
      <c r="BJ99" s="101">
        <f t="shared" si="80"/>
        <v>1</v>
      </c>
      <c r="BK99" s="101">
        <f t="shared" si="80"/>
        <v>1</v>
      </c>
      <c r="BL99" s="101">
        <f t="shared" si="80"/>
        <v>1</v>
      </c>
      <c r="BM99" s="101">
        <f t="shared" si="80"/>
        <v>1</v>
      </c>
      <c r="BN99" s="101">
        <f t="shared" si="80"/>
        <v>1</v>
      </c>
      <c r="BO99" s="101">
        <f t="shared" si="80"/>
        <v>1</v>
      </c>
    </row>
    <row r="100" spans="1:67" s="2" customFormat="1" ht="18.75" customHeight="1" x14ac:dyDescent="0.25">
      <c r="A100" s="88"/>
      <c r="B100" s="77" t="s">
        <v>851</v>
      </c>
      <c r="C100" s="77" t="s">
        <v>852</v>
      </c>
      <c r="D100" s="77" t="s">
        <v>8</v>
      </c>
      <c r="E100" s="224">
        <f>VLOOKUP(B100,'Cuadro Control'!C112:J2030,8,FALSE)</f>
        <v>90662604.648000002</v>
      </c>
      <c r="F100" s="106">
        <v>0.1</v>
      </c>
      <c r="G100" s="107">
        <v>46289</v>
      </c>
      <c r="H100" s="107">
        <v>46291</v>
      </c>
      <c r="I100" s="106">
        <f t="shared" ref="I100:X100" si="81">IF($G100=0,0,IF(I$6&lt;$G100,0,IF(I$6&gt;$H100,1,(I$6-$G100+1)/($H100-$G100+1))))</f>
        <v>0</v>
      </c>
      <c r="J100" s="106">
        <f t="shared" si="81"/>
        <v>0</v>
      </c>
      <c r="K100" s="106">
        <f t="shared" si="81"/>
        <v>0</v>
      </c>
      <c r="L100" s="106">
        <f t="shared" si="81"/>
        <v>0</v>
      </c>
      <c r="M100" s="106">
        <f t="shared" si="81"/>
        <v>0</v>
      </c>
      <c r="N100" s="106">
        <f t="shared" si="81"/>
        <v>0</v>
      </c>
      <c r="O100" s="106">
        <f t="shared" si="81"/>
        <v>0</v>
      </c>
      <c r="P100" s="106">
        <f t="shared" si="81"/>
        <v>0</v>
      </c>
      <c r="Q100" s="106">
        <f t="shared" si="81"/>
        <v>0</v>
      </c>
      <c r="R100" s="106">
        <f t="shared" si="81"/>
        <v>0</v>
      </c>
      <c r="S100" s="106">
        <f t="shared" si="81"/>
        <v>0</v>
      </c>
      <c r="T100" s="106">
        <f t="shared" si="81"/>
        <v>0.66666666666666663</v>
      </c>
      <c r="U100" s="106">
        <f t="shared" si="81"/>
        <v>1</v>
      </c>
      <c r="V100" s="106">
        <f t="shared" si="81"/>
        <v>1</v>
      </c>
      <c r="W100" s="106">
        <f t="shared" si="81"/>
        <v>1</v>
      </c>
      <c r="X100" s="106">
        <f t="shared" si="81"/>
        <v>1</v>
      </c>
      <c r="Y100" s="106">
        <f t="shared" ref="J100:AO107" si="82">IF($G100=0,0,IF(Y$6&lt;$G100,0,IF(Y$6&gt;$H100,1,(Y$6-$G100+1)/($H100-$G100+1))))</f>
        <v>1</v>
      </c>
      <c r="Z100" s="106">
        <f t="shared" si="82"/>
        <v>1</v>
      </c>
      <c r="AA100" s="106">
        <f t="shared" si="82"/>
        <v>1</v>
      </c>
      <c r="AB100" s="106">
        <f t="shared" si="82"/>
        <v>1</v>
      </c>
      <c r="AC100" s="106">
        <f t="shared" si="82"/>
        <v>1</v>
      </c>
      <c r="AD100" s="106">
        <f t="shared" si="82"/>
        <v>1</v>
      </c>
      <c r="AE100" s="106">
        <f t="shared" si="82"/>
        <v>1</v>
      </c>
      <c r="AF100" s="106">
        <f t="shared" si="82"/>
        <v>1</v>
      </c>
      <c r="AG100" s="106">
        <f t="shared" si="82"/>
        <v>1</v>
      </c>
      <c r="AH100" s="106">
        <f t="shared" si="82"/>
        <v>1</v>
      </c>
      <c r="AI100" s="106">
        <f t="shared" si="82"/>
        <v>1</v>
      </c>
      <c r="AJ100" s="106">
        <f t="shared" si="82"/>
        <v>1</v>
      </c>
      <c r="AK100" s="106">
        <f t="shared" si="82"/>
        <v>1</v>
      </c>
      <c r="AL100" s="106">
        <f t="shared" si="82"/>
        <v>1</v>
      </c>
      <c r="AM100" s="106">
        <f t="shared" si="82"/>
        <v>1</v>
      </c>
      <c r="AN100" s="106">
        <f t="shared" si="82"/>
        <v>1</v>
      </c>
      <c r="AO100" s="106">
        <f t="shared" si="82"/>
        <v>1</v>
      </c>
      <c r="AP100" s="106">
        <f t="shared" ref="AP100:BO106" si="83">IF($G100=0,0,IF(AP$6&lt;$G100,0,IF(AP$6&gt;$H100,1,(AP$6-$G100+1)/($H100-$G100+1))))</f>
        <v>1</v>
      </c>
      <c r="AQ100" s="106">
        <f t="shared" si="83"/>
        <v>1</v>
      </c>
      <c r="AR100" s="106">
        <f t="shared" si="83"/>
        <v>1</v>
      </c>
      <c r="AS100" s="106">
        <f t="shared" si="83"/>
        <v>1</v>
      </c>
      <c r="AT100" s="106">
        <f t="shared" si="83"/>
        <v>1</v>
      </c>
      <c r="AU100" s="106">
        <f t="shared" si="83"/>
        <v>1</v>
      </c>
      <c r="AV100" s="106">
        <f t="shared" si="83"/>
        <v>1</v>
      </c>
      <c r="AW100" s="106">
        <f t="shared" si="83"/>
        <v>1</v>
      </c>
      <c r="AX100" s="106">
        <f t="shared" si="83"/>
        <v>1</v>
      </c>
      <c r="AY100" s="106">
        <f t="shared" si="83"/>
        <v>1</v>
      </c>
      <c r="AZ100" s="106">
        <f t="shared" si="83"/>
        <v>1</v>
      </c>
      <c r="BA100" s="106">
        <f t="shared" si="83"/>
        <v>1</v>
      </c>
      <c r="BB100" s="106">
        <f t="shared" si="83"/>
        <v>1</v>
      </c>
      <c r="BC100" s="106">
        <f t="shared" si="83"/>
        <v>1</v>
      </c>
      <c r="BD100" s="106">
        <f t="shared" si="83"/>
        <v>1</v>
      </c>
      <c r="BE100" s="106">
        <f t="shared" si="83"/>
        <v>1</v>
      </c>
      <c r="BF100" s="106">
        <f t="shared" si="83"/>
        <v>1</v>
      </c>
      <c r="BG100" s="106">
        <f t="shared" si="83"/>
        <v>1</v>
      </c>
      <c r="BH100" s="106">
        <f t="shared" si="83"/>
        <v>1</v>
      </c>
      <c r="BI100" s="106">
        <f t="shared" si="83"/>
        <v>1</v>
      </c>
      <c r="BJ100" s="106">
        <f t="shared" si="83"/>
        <v>1</v>
      </c>
      <c r="BK100" s="106">
        <f t="shared" si="83"/>
        <v>1</v>
      </c>
      <c r="BL100" s="106">
        <f t="shared" si="83"/>
        <v>1</v>
      </c>
      <c r="BM100" s="106">
        <f t="shared" si="83"/>
        <v>1</v>
      </c>
      <c r="BN100" s="106">
        <f t="shared" si="83"/>
        <v>1</v>
      </c>
      <c r="BO100" s="106">
        <f t="shared" si="83"/>
        <v>1</v>
      </c>
    </row>
    <row r="101" spans="1:67" s="2" customFormat="1" ht="18.75" customHeight="1" x14ac:dyDescent="0.25">
      <c r="A101" s="88"/>
      <c r="B101" s="77" t="s">
        <v>853</v>
      </c>
      <c r="C101" s="77" t="s">
        <v>854</v>
      </c>
      <c r="D101" s="77" t="s">
        <v>7</v>
      </c>
      <c r="E101" s="224">
        <f>VLOOKUP(B101,'Cuadro Control'!C114:J2031,8,FALSE)</f>
        <v>230777539.104</v>
      </c>
      <c r="F101" s="106">
        <v>0.25</v>
      </c>
      <c r="G101" s="107">
        <v>46291</v>
      </c>
      <c r="H101" s="107">
        <v>46296</v>
      </c>
      <c r="I101" s="106">
        <f t="shared" ref="I101:I108" si="84">IF($G101=0,0,IF(I$6&lt;$G101,0,IF(I$6&gt;$H101,1,(I$6-$G101+1)/($H101-$G101+1))))</f>
        <v>0</v>
      </c>
      <c r="J101" s="106">
        <f t="shared" si="82"/>
        <v>0</v>
      </c>
      <c r="K101" s="106">
        <f t="shared" si="82"/>
        <v>0</v>
      </c>
      <c r="L101" s="106">
        <f t="shared" si="82"/>
        <v>0</v>
      </c>
      <c r="M101" s="106">
        <f t="shared" si="82"/>
        <v>0</v>
      </c>
      <c r="N101" s="106">
        <f t="shared" si="82"/>
        <v>0</v>
      </c>
      <c r="O101" s="106">
        <f t="shared" si="82"/>
        <v>0</v>
      </c>
      <c r="P101" s="106">
        <f t="shared" si="82"/>
        <v>0</v>
      </c>
      <c r="Q101" s="106">
        <f t="shared" si="82"/>
        <v>0</v>
      </c>
      <c r="R101" s="106">
        <f t="shared" si="82"/>
        <v>0</v>
      </c>
      <c r="S101" s="106">
        <f t="shared" si="82"/>
        <v>0</v>
      </c>
      <c r="T101" s="106">
        <f t="shared" si="82"/>
        <v>0</v>
      </c>
      <c r="U101" s="106">
        <f t="shared" si="82"/>
        <v>1</v>
      </c>
      <c r="V101" s="106">
        <f t="shared" si="82"/>
        <v>1</v>
      </c>
      <c r="W101" s="106">
        <f t="shared" si="82"/>
        <v>1</v>
      </c>
      <c r="X101" s="106">
        <f t="shared" si="82"/>
        <v>1</v>
      </c>
      <c r="Y101" s="106">
        <f t="shared" si="82"/>
        <v>1</v>
      </c>
      <c r="Z101" s="106">
        <f t="shared" si="82"/>
        <v>1</v>
      </c>
      <c r="AA101" s="106">
        <f t="shared" si="82"/>
        <v>1</v>
      </c>
      <c r="AB101" s="106">
        <f t="shared" si="82"/>
        <v>1</v>
      </c>
      <c r="AC101" s="106">
        <f t="shared" si="82"/>
        <v>1</v>
      </c>
      <c r="AD101" s="106">
        <f t="shared" si="82"/>
        <v>1</v>
      </c>
      <c r="AE101" s="106">
        <f t="shared" si="82"/>
        <v>1</v>
      </c>
      <c r="AF101" s="106">
        <f t="shared" si="82"/>
        <v>1</v>
      </c>
      <c r="AG101" s="106">
        <f t="shared" si="82"/>
        <v>1</v>
      </c>
      <c r="AH101" s="106">
        <f t="shared" si="82"/>
        <v>1</v>
      </c>
      <c r="AI101" s="106">
        <f t="shared" si="82"/>
        <v>1</v>
      </c>
      <c r="AJ101" s="106">
        <f t="shared" si="82"/>
        <v>1</v>
      </c>
      <c r="AK101" s="106">
        <f t="shared" si="82"/>
        <v>1</v>
      </c>
      <c r="AL101" s="106">
        <f t="shared" si="82"/>
        <v>1</v>
      </c>
      <c r="AM101" s="106">
        <f t="shared" si="82"/>
        <v>1</v>
      </c>
      <c r="AN101" s="106">
        <f t="shared" si="82"/>
        <v>1</v>
      </c>
      <c r="AO101" s="106">
        <f t="shared" si="82"/>
        <v>1</v>
      </c>
      <c r="AP101" s="106">
        <f t="shared" si="83"/>
        <v>1</v>
      </c>
      <c r="AQ101" s="106">
        <f t="shared" si="83"/>
        <v>1</v>
      </c>
      <c r="AR101" s="106">
        <f t="shared" si="83"/>
        <v>1</v>
      </c>
      <c r="AS101" s="106">
        <f t="shared" si="83"/>
        <v>1</v>
      </c>
      <c r="AT101" s="106">
        <f t="shared" si="83"/>
        <v>1</v>
      </c>
      <c r="AU101" s="106">
        <f t="shared" si="83"/>
        <v>1</v>
      </c>
      <c r="AV101" s="106">
        <f t="shared" si="83"/>
        <v>1</v>
      </c>
      <c r="AW101" s="106">
        <f t="shared" si="83"/>
        <v>1</v>
      </c>
      <c r="AX101" s="106">
        <f t="shared" si="83"/>
        <v>1</v>
      </c>
      <c r="AY101" s="106">
        <f t="shared" si="83"/>
        <v>1</v>
      </c>
      <c r="AZ101" s="106">
        <f t="shared" si="83"/>
        <v>1</v>
      </c>
      <c r="BA101" s="106">
        <f t="shared" si="83"/>
        <v>1</v>
      </c>
      <c r="BB101" s="106">
        <f t="shared" si="83"/>
        <v>1</v>
      </c>
      <c r="BC101" s="106">
        <f t="shared" si="83"/>
        <v>1</v>
      </c>
      <c r="BD101" s="106">
        <f t="shared" si="83"/>
        <v>1</v>
      </c>
      <c r="BE101" s="106">
        <f t="shared" si="83"/>
        <v>1</v>
      </c>
      <c r="BF101" s="106">
        <f t="shared" si="83"/>
        <v>1</v>
      </c>
      <c r="BG101" s="106">
        <f t="shared" si="83"/>
        <v>1</v>
      </c>
      <c r="BH101" s="106">
        <f t="shared" si="83"/>
        <v>1</v>
      </c>
      <c r="BI101" s="106">
        <f t="shared" si="83"/>
        <v>1</v>
      </c>
      <c r="BJ101" s="106">
        <f t="shared" si="83"/>
        <v>1</v>
      </c>
      <c r="BK101" s="106">
        <f t="shared" si="83"/>
        <v>1</v>
      </c>
      <c r="BL101" s="106">
        <f t="shared" si="83"/>
        <v>1</v>
      </c>
      <c r="BM101" s="106">
        <f t="shared" si="83"/>
        <v>1</v>
      </c>
      <c r="BN101" s="106">
        <f t="shared" si="83"/>
        <v>1</v>
      </c>
      <c r="BO101" s="106">
        <f t="shared" si="83"/>
        <v>1</v>
      </c>
    </row>
    <row r="102" spans="1:67" s="2" customFormat="1" ht="18.75" customHeight="1" x14ac:dyDescent="0.25">
      <c r="A102" s="88"/>
      <c r="B102" s="77" t="s">
        <v>855</v>
      </c>
      <c r="C102" s="77" t="s">
        <v>856</v>
      </c>
      <c r="D102" s="77" t="s">
        <v>19</v>
      </c>
      <c r="E102" s="224">
        <f>VLOOKUP(B102,'Cuadro Control'!C116:J2032,8,FALSE)</f>
        <v>82420549.679999992</v>
      </c>
      <c r="F102" s="106">
        <v>0.09</v>
      </c>
      <c r="G102" s="107">
        <v>46297</v>
      </c>
      <c r="H102" s="107">
        <v>46301</v>
      </c>
      <c r="I102" s="106">
        <f t="shared" si="84"/>
        <v>0</v>
      </c>
      <c r="J102" s="106">
        <f t="shared" si="82"/>
        <v>0</v>
      </c>
      <c r="K102" s="106">
        <f t="shared" si="82"/>
        <v>0</v>
      </c>
      <c r="L102" s="106">
        <f t="shared" si="82"/>
        <v>0</v>
      </c>
      <c r="M102" s="106">
        <f t="shared" si="82"/>
        <v>0</v>
      </c>
      <c r="N102" s="106">
        <f t="shared" si="82"/>
        <v>0</v>
      </c>
      <c r="O102" s="106">
        <f t="shared" si="82"/>
        <v>0</v>
      </c>
      <c r="P102" s="106">
        <f t="shared" si="82"/>
        <v>0</v>
      </c>
      <c r="Q102" s="106">
        <f t="shared" si="82"/>
        <v>0</v>
      </c>
      <c r="R102" s="106">
        <f t="shared" si="82"/>
        <v>0</v>
      </c>
      <c r="S102" s="106">
        <f t="shared" si="82"/>
        <v>0</v>
      </c>
      <c r="T102" s="106">
        <f t="shared" si="82"/>
        <v>0</v>
      </c>
      <c r="U102" s="106">
        <f t="shared" si="82"/>
        <v>0.2</v>
      </c>
      <c r="V102" s="106">
        <f t="shared" si="82"/>
        <v>1</v>
      </c>
      <c r="W102" s="106">
        <f t="shared" si="82"/>
        <v>1</v>
      </c>
      <c r="X102" s="106">
        <f t="shared" si="82"/>
        <v>1</v>
      </c>
      <c r="Y102" s="106">
        <f t="shared" si="82"/>
        <v>1</v>
      </c>
      <c r="Z102" s="106">
        <f t="shared" si="82"/>
        <v>1</v>
      </c>
      <c r="AA102" s="106">
        <f t="shared" si="82"/>
        <v>1</v>
      </c>
      <c r="AB102" s="106">
        <f t="shared" si="82"/>
        <v>1</v>
      </c>
      <c r="AC102" s="106">
        <f t="shared" si="82"/>
        <v>1</v>
      </c>
      <c r="AD102" s="106">
        <f t="shared" si="82"/>
        <v>1</v>
      </c>
      <c r="AE102" s="106">
        <f t="shared" si="82"/>
        <v>1</v>
      </c>
      <c r="AF102" s="106">
        <f t="shared" si="82"/>
        <v>1</v>
      </c>
      <c r="AG102" s="106">
        <f t="shared" si="82"/>
        <v>1</v>
      </c>
      <c r="AH102" s="106">
        <f t="shared" si="82"/>
        <v>1</v>
      </c>
      <c r="AI102" s="106">
        <f t="shared" si="82"/>
        <v>1</v>
      </c>
      <c r="AJ102" s="106">
        <f t="shared" si="82"/>
        <v>1</v>
      </c>
      <c r="AK102" s="106">
        <f t="shared" si="82"/>
        <v>1</v>
      </c>
      <c r="AL102" s="106">
        <f t="shared" si="82"/>
        <v>1</v>
      </c>
      <c r="AM102" s="106">
        <f t="shared" si="82"/>
        <v>1</v>
      </c>
      <c r="AN102" s="106">
        <f t="shared" si="82"/>
        <v>1</v>
      </c>
      <c r="AO102" s="106">
        <f t="shared" si="82"/>
        <v>1</v>
      </c>
      <c r="AP102" s="106">
        <f t="shared" si="83"/>
        <v>1</v>
      </c>
      <c r="AQ102" s="106">
        <f t="shared" si="83"/>
        <v>1</v>
      </c>
      <c r="AR102" s="106">
        <f t="shared" si="83"/>
        <v>1</v>
      </c>
      <c r="AS102" s="106">
        <f t="shared" si="83"/>
        <v>1</v>
      </c>
      <c r="AT102" s="106">
        <f t="shared" si="83"/>
        <v>1</v>
      </c>
      <c r="AU102" s="106">
        <f t="shared" si="83"/>
        <v>1</v>
      </c>
      <c r="AV102" s="106">
        <f t="shared" si="83"/>
        <v>1</v>
      </c>
      <c r="AW102" s="106">
        <f t="shared" si="83"/>
        <v>1</v>
      </c>
      <c r="AX102" s="106">
        <f t="shared" si="83"/>
        <v>1</v>
      </c>
      <c r="AY102" s="106">
        <f t="shared" si="83"/>
        <v>1</v>
      </c>
      <c r="AZ102" s="106">
        <f t="shared" si="83"/>
        <v>1</v>
      </c>
      <c r="BA102" s="106">
        <f t="shared" si="83"/>
        <v>1</v>
      </c>
      <c r="BB102" s="106">
        <f t="shared" si="83"/>
        <v>1</v>
      </c>
      <c r="BC102" s="106">
        <f t="shared" si="83"/>
        <v>1</v>
      </c>
      <c r="BD102" s="106">
        <f t="shared" si="83"/>
        <v>1</v>
      </c>
      <c r="BE102" s="106">
        <f t="shared" si="83"/>
        <v>1</v>
      </c>
      <c r="BF102" s="106">
        <f t="shared" si="83"/>
        <v>1</v>
      </c>
      <c r="BG102" s="106">
        <f t="shared" si="83"/>
        <v>1</v>
      </c>
      <c r="BH102" s="106">
        <f t="shared" si="83"/>
        <v>1</v>
      </c>
      <c r="BI102" s="106">
        <f t="shared" si="83"/>
        <v>1</v>
      </c>
      <c r="BJ102" s="106">
        <f t="shared" si="83"/>
        <v>1</v>
      </c>
      <c r="BK102" s="106">
        <f t="shared" si="83"/>
        <v>1</v>
      </c>
      <c r="BL102" s="106">
        <f t="shared" si="83"/>
        <v>1</v>
      </c>
      <c r="BM102" s="106">
        <f t="shared" si="83"/>
        <v>1</v>
      </c>
      <c r="BN102" s="106">
        <f t="shared" si="83"/>
        <v>1</v>
      </c>
      <c r="BO102" s="106">
        <f t="shared" si="83"/>
        <v>1</v>
      </c>
    </row>
    <row r="103" spans="1:67" s="2" customFormat="1" ht="18.75" customHeight="1" x14ac:dyDescent="0.25">
      <c r="A103" s="88"/>
      <c r="B103" s="77" t="s">
        <v>857</v>
      </c>
      <c r="C103" s="77" t="s">
        <v>858</v>
      </c>
      <c r="D103" s="77" t="s">
        <v>7</v>
      </c>
      <c r="E103" s="224">
        <f>VLOOKUP(B103,'Cuadro Control'!C118:J2033,8,FALSE)</f>
        <v>230777539.104</v>
      </c>
      <c r="F103" s="106">
        <v>0.25</v>
      </c>
      <c r="G103" s="107">
        <v>46335</v>
      </c>
      <c r="H103" s="107">
        <v>46339</v>
      </c>
      <c r="I103" s="106">
        <f t="shared" si="84"/>
        <v>0</v>
      </c>
      <c r="J103" s="106">
        <f t="shared" si="82"/>
        <v>0</v>
      </c>
      <c r="K103" s="106">
        <f t="shared" si="82"/>
        <v>0</v>
      </c>
      <c r="L103" s="106">
        <f t="shared" si="82"/>
        <v>0</v>
      </c>
      <c r="M103" s="106">
        <f t="shared" si="82"/>
        <v>0</v>
      </c>
      <c r="N103" s="106">
        <f t="shared" si="82"/>
        <v>0</v>
      </c>
      <c r="O103" s="106">
        <f t="shared" si="82"/>
        <v>0</v>
      </c>
      <c r="P103" s="106">
        <f t="shared" si="82"/>
        <v>0</v>
      </c>
      <c r="Q103" s="106">
        <f t="shared" si="82"/>
        <v>0</v>
      </c>
      <c r="R103" s="106">
        <f t="shared" si="82"/>
        <v>0</v>
      </c>
      <c r="S103" s="106">
        <f t="shared" si="82"/>
        <v>0</v>
      </c>
      <c r="T103" s="106">
        <f t="shared" si="82"/>
        <v>0</v>
      </c>
      <c r="U103" s="106">
        <f t="shared" si="82"/>
        <v>0</v>
      </c>
      <c r="V103" s="106">
        <f t="shared" si="82"/>
        <v>0</v>
      </c>
      <c r="W103" s="106">
        <f t="shared" si="82"/>
        <v>0</v>
      </c>
      <c r="X103" s="106">
        <f t="shared" si="82"/>
        <v>0</v>
      </c>
      <c r="Y103" s="106">
        <f t="shared" si="82"/>
        <v>0</v>
      </c>
      <c r="Z103" s="106">
        <f t="shared" si="82"/>
        <v>0</v>
      </c>
      <c r="AA103" s="106">
        <f t="shared" si="82"/>
        <v>1</v>
      </c>
      <c r="AB103" s="106">
        <f t="shared" si="82"/>
        <v>1</v>
      </c>
      <c r="AC103" s="106">
        <f t="shared" si="82"/>
        <v>1</v>
      </c>
      <c r="AD103" s="106">
        <f t="shared" si="82"/>
        <v>1</v>
      </c>
      <c r="AE103" s="106">
        <f t="shared" si="82"/>
        <v>1</v>
      </c>
      <c r="AF103" s="106">
        <f t="shared" si="82"/>
        <v>1</v>
      </c>
      <c r="AG103" s="106">
        <f t="shared" si="82"/>
        <v>1</v>
      </c>
      <c r="AH103" s="106">
        <f t="shared" si="82"/>
        <v>1</v>
      </c>
      <c r="AI103" s="106">
        <f t="shared" si="82"/>
        <v>1</v>
      </c>
      <c r="AJ103" s="106">
        <f t="shared" si="82"/>
        <v>1</v>
      </c>
      <c r="AK103" s="106">
        <f t="shared" si="82"/>
        <v>1</v>
      </c>
      <c r="AL103" s="106">
        <f t="shared" si="82"/>
        <v>1</v>
      </c>
      <c r="AM103" s="106">
        <f t="shared" si="82"/>
        <v>1</v>
      </c>
      <c r="AN103" s="106">
        <f t="shared" si="82"/>
        <v>1</v>
      </c>
      <c r="AO103" s="106">
        <f t="shared" si="82"/>
        <v>1</v>
      </c>
      <c r="AP103" s="106">
        <f t="shared" si="83"/>
        <v>1</v>
      </c>
      <c r="AQ103" s="106">
        <f t="shared" si="83"/>
        <v>1</v>
      </c>
      <c r="AR103" s="106">
        <f t="shared" si="83"/>
        <v>1</v>
      </c>
      <c r="AS103" s="106">
        <f t="shared" si="83"/>
        <v>1</v>
      </c>
      <c r="AT103" s="106">
        <f t="shared" si="83"/>
        <v>1</v>
      </c>
      <c r="AU103" s="106">
        <f t="shared" si="83"/>
        <v>1</v>
      </c>
      <c r="AV103" s="106">
        <f t="shared" si="83"/>
        <v>1</v>
      </c>
      <c r="AW103" s="106">
        <f t="shared" si="83"/>
        <v>1</v>
      </c>
      <c r="AX103" s="106">
        <f t="shared" si="83"/>
        <v>1</v>
      </c>
      <c r="AY103" s="106">
        <f t="shared" si="83"/>
        <v>1</v>
      </c>
      <c r="AZ103" s="106">
        <f t="shared" si="83"/>
        <v>1</v>
      </c>
      <c r="BA103" s="106">
        <f t="shared" si="83"/>
        <v>1</v>
      </c>
      <c r="BB103" s="106">
        <f t="shared" si="83"/>
        <v>1</v>
      </c>
      <c r="BC103" s="106">
        <f t="shared" si="83"/>
        <v>1</v>
      </c>
      <c r="BD103" s="106">
        <f t="shared" si="83"/>
        <v>1</v>
      </c>
      <c r="BE103" s="106">
        <f t="shared" si="83"/>
        <v>1</v>
      </c>
      <c r="BF103" s="106">
        <f t="shared" si="83"/>
        <v>1</v>
      </c>
      <c r="BG103" s="106">
        <f t="shared" si="83"/>
        <v>1</v>
      </c>
      <c r="BH103" s="106">
        <f t="shared" si="83"/>
        <v>1</v>
      </c>
      <c r="BI103" s="106">
        <f t="shared" si="83"/>
        <v>1</v>
      </c>
      <c r="BJ103" s="106">
        <f t="shared" si="83"/>
        <v>1</v>
      </c>
      <c r="BK103" s="106">
        <f t="shared" si="83"/>
        <v>1</v>
      </c>
      <c r="BL103" s="106">
        <f t="shared" si="83"/>
        <v>1</v>
      </c>
      <c r="BM103" s="106">
        <f t="shared" si="83"/>
        <v>1</v>
      </c>
      <c r="BN103" s="106">
        <f t="shared" si="83"/>
        <v>1</v>
      </c>
      <c r="BO103" s="106">
        <f t="shared" si="83"/>
        <v>1</v>
      </c>
    </row>
    <row r="104" spans="1:67" s="2" customFormat="1" ht="18.75" customHeight="1" x14ac:dyDescent="0.25">
      <c r="A104" s="88"/>
      <c r="B104" s="77" t="s">
        <v>859</v>
      </c>
      <c r="C104" s="77" t="s">
        <v>860</v>
      </c>
      <c r="D104" s="77" t="s">
        <v>8</v>
      </c>
      <c r="E104" s="224">
        <f>VLOOKUP(B104,'Cuadro Control'!C119:J2034,8,FALSE)</f>
        <v>49452329.807999998</v>
      </c>
      <c r="F104" s="106">
        <v>0.05</v>
      </c>
      <c r="G104" s="107">
        <v>46339</v>
      </c>
      <c r="H104" s="107">
        <v>46340</v>
      </c>
      <c r="I104" s="106">
        <f t="shared" si="84"/>
        <v>0</v>
      </c>
      <c r="J104" s="106">
        <f t="shared" si="82"/>
        <v>0</v>
      </c>
      <c r="K104" s="106">
        <f t="shared" si="82"/>
        <v>0</v>
      </c>
      <c r="L104" s="106">
        <f t="shared" si="82"/>
        <v>0</v>
      </c>
      <c r="M104" s="106">
        <f t="shared" si="82"/>
        <v>0</v>
      </c>
      <c r="N104" s="106">
        <f t="shared" si="82"/>
        <v>0</v>
      </c>
      <c r="O104" s="106">
        <f t="shared" si="82"/>
        <v>0</v>
      </c>
      <c r="P104" s="106">
        <f t="shared" si="82"/>
        <v>0</v>
      </c>
      <c r="Q104" s="106">
        <f t="shared" si="82"/>
        <v>0</v>
      </c>
      <c r="R104" s="106">
        <f t="shared" si="82"/>
        <v>0</v>
      </c>
      <c r="S104" s="106">
        <f t="shared" si="82"/>
        <v>0</v>
      </c>
      <c r="T104" s="106">
        <f t="shared" si="82"/>
        <v>0</v>
      </c>
      <c r="U104" s="106">
        <f t="shared" si="82"/>
        <v>0</v>
      </c>
      <c r="V104" s="106">
        <f t="shared" si="82"/>
        <v>0</v>
      </c>
      <c r="W104" s="106">
        <f t="shared" si="82"/>
        <v>0</v>
      </c>
      <c r="X104" s="106">
        <f t="shared" si="82"/>
        <v>0</v>
      </c>
      <c r="Y104" s="106">
        <f t="shared" si="82"/>
        <v>0</v>
      </c>
      <c r="Z104" s="106">
        <f t="shared" si="82"/>
        <v>0</v>
      </c>
      <c r="AA104" s="106">
        <f t="shared" si="82"/>
        <v>0.5</v>
      </c>
      <c r="AB104" s="106">
        <f t="shared" si="82"/>
        <v>1</v>
      </c>
      <c r="AC104" s="106">
        <f t="shared" si="82"/>
        <v>1</v>
      </c>
      <c r="AD104" s="106">
        <f t="shared" si="82"/>
        <v>1</v>
      </c>
      <c r="AE104" s="106">
        <f t="shared" si="82"/>
        <v>1</v>
      </c>
      <c r="AF104" s="106">
        <f t="shared" si="82"/>
        <v>1</v>
      </c>
      <c r="AG104" s="106">
        <f t="shared" si="82"/>
        <v>1</v>
      </c>
      <c r="AH104" s="106">
        <f t="shared" si="82"/>
        <v>1</v>
      </c>
      <c r="AI104" s="106">
        <f t="shared" si="82"/>
        <v>1</v>
      </c>
      <c r="AJ104" s="106">
        <f t="shared" si="82"/>
        <v>1</v>
      </c>
      <c r="AK104" s="106">
        <f t="shared" si="82"/>
        <v>1</v>
      </c>
      <c r="AL104" s="106">
        <f t="shared" si="82"/>
        <v>1</v>
      </c>
      <c r="AM104" s="106">
        <f t="shared" si="82"/>
        <v>1</v>
      </c>
      <c r="AN104" s="106">
        <f t="shared" si="82"/>
        <v>1</v>
      </c>
      <c r="AO104" s="106">
        <f t="shared" si="82"/>
        <v>1</v>
      </c>
      <c r="AP104" s="106">
        <f t="shared" si="83"/>
        <v>1</v>
      </c>
      <c r="AQ104" s="106">
        <f t="shared" si="83"/>
        <v>1</v>
      </c>
      <c r="AR104" s="106">
        <f t="shared" si="83"/>
        <v>1</v>
      </c>
      <c r="AS104" s="106">
        <f t="shared" si="83"/>
        <v>1</v>
      </c>
      <c r="AT104" s="106">
        <f t="shared" si="83"/>
        <v>1</v>
      </c>
      <c r="AU104" s="106">
        <f t="shared" si="83"/>
        <v>1</v>
      </c>
      <c r="AV104" s="106">
        <f t="shared" si="83"/>
        <v>1</v>
      </c>
      <c r="AW104" s="106">
        <f t="shared" si="83"/>
        <v>1</v>
      </c>
      <c r="AX104" s="106">
        <f t="shared" si="83"/>
        <v>1</v>
      </c>
      <c r="AY104" s="106">
        <f t="shared" si="83"/>
        <v>1</v>
      </c>
      <c r="AZ104" s="106">
        <f t="shared" si="83"/>
        <v>1</v>
      </c>
      <c r="BA104" s="106">
        <f t="shared" si="83"/>
        <v>1</v>
      </c>
      <c r="BB104" s="106">
        <f t="shared" si="83"/>
        <v>1</v>
      </c>
      <c r="BC104" s="106">
        <f t="shared" si="83"/>
        <v>1</v>
      </c>
      <c r="BD104" s="106">
        <f t="shared" si="83"/>
        <v>1</v>
      </c>
      <c r="BE104" s="106">
        <f t="shared" si="83"/>
        <v>1</v>
      </c>
      <c r="BF104" s="106">
        <f t="shared" si="83"/>
        <v>1</v>
      </c>
      <c r="BG104" s="106">
        <f t="shared" si="83"/>
        <v>1</v>
      </c>
      <c r="BH104" s="106">
        <f t="shared" si="83"/>
        <v>1</v>
      </c>
      <c r="BI104" s="106">
        <f t="shared" si="83"/>
        <v>1</v>
      </c>
      <c r="BJ104" s="106">
        <f t="shared" si="83"/>
        <v>1</v>
      </c>
      <c r="BK104" s="106">
        <f t="shared" si="83"/>
        <v>1</v>
      </c>
      <c r="BL104" s="106">
        <f t="shared" si="83"/>
        <v>1</v>
      </c>
      <c r="BM104" s="106">
        <f t="shared" si="83"/>
        <v>1</v>
      </c>
      <c r="BN104" s="106">
        <f t="shared" si="83"/>
        <v>1</v>
      </c>
      <c r="BO104" s="106">
        <f t="shared" si="83"/>
        <v>1</v>
      </c>
    </row>
    <row r="105" spans="1:67" s="2" customFormat="1" ht="18.75" customHeight="1" x14ac:dyDescent="0.25">
      <c r="A105" s="88"/>
      <c r="B105" s="77" t="s">
        <v>861</v>
      </c>
      <c r="C105" s="77" t="s">
        <v>862</v>
      </c>
      <c r="D105" s="77" t="s">
        <v>8</v>
      </c>
      <c r="E105" s="224">
        <f>VLOOKUP(B105,'Cuadro Control'!C120:J2035,8,FALSE)</f>
        <v>140114934.456</v>
      </c>
      <c r="F105" s="106">
        <v>0.15</v>
      </c>
      <c r="G105" s="107">
        <v>46340</v>
      </c>
      <c r="H105" s="107">
        <v>46340</v>
      </c>
      <c r="I105" s="106">
        <f t="shared" si="84"/>
        <v>0</v>
      </c>
      <c r="J105" s="106">
        <f t="shared" si="82"/>
        <v>0</v>
      </c>
      <c r="K105" s="106">
        <f t="shared" si="82"/>
        <v>0</v>
      </c>
      <c r="L105" s="106">
        <f t="shared" si="82"/>
        <v>0</v>
      </c>
      <c r="M105" s="106">
        <f t="shared" si="82"/>
        <v>0</v>
      </c>
      <c r="N105" s="106">
        <f t="shared" si="82"/>
        <v>0</v>
      </c>
      <c r="O105" s="106">
        <f t="shared" si="82"/>
        <v>0</v>
      </c>
      <c r="P105" s="106">
        <f t="shared" si="82"/>
        <v>0</v>
      </c>
      <c r="Q105" s="106">
        <f t="shared" si="82"/>
        <v>0</v>
      </c>
      <c r="R105" s="106">
        <f t="shared" si="82"/>
        <v>0</v>
      </c>
      <c r="S105" s="106">
        <f t="shared" si="82"/>
        <v>0</v>
      </c>
      <c r="T105" s="106">
        <f t="shared" si="82"/>
        <v>0</v>
      </c>
      <c r="U105" s="106">
        <f t="shared" si="82"/>
        <v>0</v>
      </c>
      <c r="V105" s="106">
        <f t="shared" si="82"/>
        <v>0</v>
      </c>
      <c r="W105" s="106">
        <f t="shared" si="82"/>
        <v>0</v>
      </c>
      <c r="X105" s="106">
        <f t="shared" si="82"/>
        <v>0</v>
      </c>
      <c r="Y105" s="106">
        <f t="shared" si="82"/>
        <v>0</v>
      </c>
      <c r="Z105" s="106">
        <f t="shared" si="82"/>
        <v>0</v>
      </c>
      <c r="AA105" s="106">
        <f t="shared" si="82"/>
        <v>0</v>
      </c>
      <c r="AB105" s="106">
        <f t="shared" si="82"/>
        <v>1</v>
      </c>
      <c r="AC105" s="106">
        <f t="shared" si="82"/>
        <v>1</v>
      </c>
      <c r="AD105" s="106">
        <f t="shared" si="82"/>
        <v>1</v>
      </c>
      <c r="AE105" s="106">
        <f t="shared" si="82"/>
        <v>1</v>
      </c>
      <c r="AF105" s="106">
        <f t="shared" si="82"/>
        <v>1</v>
      </c>
      <c r="AG105" s="106">
        <f t="shared" si="82"/>
        <v>1</v>
      </c>
      <c r="AH105" s="106">
        <f t="shared" si="82"/>
        <v>1</v>
      </c>
      <c r="AI105" s="106">
        <f t="shared" si="82"/>
        <v>1</v>
      </c>
      <c r="AJ105" s="106">
        <f t="shared" si="82"/>
        <v>1</v>
      </c>
      <c r="AK105" s="106">
        <f t="shared" si="82"/>
        <v>1</v>
      </c>
      <c r="AL105" s="106">
        <f t="shared" si="82"/>
        <v>1</v>
      </c>
      <c r="AM105" s="106">
        <f t="shared" si="82"/>
        <v>1</v>
      </c>
      <c r="AN105" s="106">
        <f t="shared" si="82"/>
        <v>1</v>
      </c>
      <c r="AO105" s="106">
        <f t="shared" si="82"/>
        <v>1</v>
      </c>
      <c r="AP105" s="106">
        <f t="shared" si="83"/>
        <v>1</v>
      </c>
      <c r="AQ105" s="106">
        <f t="shared" si="83"/>
        <v>1</v>
      </c>
      <c r="AR105" s="106">
        <f t="shared" si="83"/>
        <v>1</v>
      </c>
      <c r="AS105" s="106">
        <f t="shared" si="83"/>
        <v>1</v>
      </c>
      <c r="AT105" s="106">
        <f t="shared" si="83"/>
        <v>1</v>
      </c>
      <c r="AU105" s="106">
        <f t="shared" si="83"/>
        <v>1</v>
      </c>
      <c r="AV105" s="106">
        <f t="shared" si="83"/>
        <v>1</v>
      </c>
      <c r="AW105" s="106">
        <f t="shared" si="83"/>
        <v>1</v>
      </c>
      <c r="AX105" s="106">
        <f t="shared" si="83"/>
        <v>1</v>
      </c>
      <c r="AY105" s="106">
        <f t="shared" si="83"/>
        <v>1</v>
      </c>
      <c r="AZ105" s="106">
        <f t="shared" si="83"/>
        <v>1</v>
      </c>
      <c r="BA105" s="106">
        <f t="shared" si="83"/>
        <v>1</v>
      </c>
      <c r="BB105" s="106">
        <f t="shared" si="83"/>
        <v>1</v>
      </c>
      <c r="BC105" s="106">
        <f t="shared" si="83"/>
        <v>1</v>
      </c>
      <c r="BD105" s="106">
        <f t="shared" si="83"/>
        <v>1</v>
      </c>
      <c r="BE105" s="106">
        <f t="shared" si="83"/>
        <v>1</v>
      </c>
      <c r="BF105" s="106">
        <f t="shared" si="83"/>
        <v>1</v>
      </c>
      <c r="BG105" s="106">
        <f t="shared" si="83"/>
        <v>1</v>
      </c>
      <c r="BH105" s="106">
        <f t="shared" si="83"/>
        <v>1</v>
      </c>
      <c r="BI105" s="106">
        <f t="shared" si="83"/>
        <v>1</v>
      </c>
      <c r="BJ105" s="106">
        <f t="shared" si="83"/>
        <v>1</v>
      </c>
      <c r="BK105" s="106">
        <f t="shared" si="83"/>
        <v>1</v>
      </c>
      <c r="BL105" s="106">
        <f t="shared" si="83"/>
        <v>1</v>
      </c>
      <c r="BM105" s="106">
        <f t="shared" si="83"/>
        <v>1</v>
      </c>
      <c r="BN105" s="106">
        <f t="shared" si="83"/>
        <v>1</v>
      </c>
      <c r="BO105" s="106">
        <f t="shared" si="83"/>
        <v>1</v>
      </c>
    </row>
    <row r="106" spans="1:67" s="2" customFormat="1" ht="18.75" customHeight="1" x14ac:dyDescent="0.25">
      <c r="A106" s="88"/>
      <c r="B106" s="77" t="s">
        <v>863</v>
      </c>
      <c r="C106" s="77" t="s">
        <v>2050</v>
      </c>
      <c r="D106" s="77" t="s">
        <v>6</v>
      </c>
      <c r="E106" s="224">
        <f>VLOOKUP(B106,'Cuadro Control'!C121:J2036,8,FALSE)</f>
        <v>52335715.768702812</v>
      </c>
      <c r="F106" s="106">
        <v>0.06</v>
      </c>
      <c r="G106" s="107">
        <v>46343</v>
      </c>
      <c r="H106" s="107">
        <v>46345</v>
      </c>
      <c r="I106" s="106">
        <f t="shared" si="84"/>
        <v>0</v>
      </c>
      <c r="J106" s="106">
        <f t="shared" si="82"/>
        <v>0</v>
      </c>
      <c r="K106" s="106">
        <f t="shared" si="82"/>
        <v>0</v>
      </c>
      <c r="L106" s="106">
        <f t="shared" si="82"/>
        <v>0</v>
      </c>
      <c r="M106" s="106">
        <f t="shared" si="82"/>
        <v>0</v>
      </c>
      <c r="N106" s="106">
        <f t="shared" si="82"/>
        <v>0</v>
      </c>
      <c r="O106" s="106">
        <f t="shared" si="82"/>
        <v>0</v>
      </c>
      <c r="P106" s="106">
        <f t="shared" si="82"/>
        <v>0</v>
      </c>
      <c r="Q106" s="106">
        <f t="shared" si="82"/>
        <v>0</v>
      </c>
      <c r="R106" s="106">
        <f t="shared" si="82"/>
        <v>0</v>
      </c>
      <c r="S106" s="106">
        <f t="shared" si="82"/>
        <v>0</v>
      </c>
      <c r="T106" s="106">
        <f t="shared" si="82"/>
        <v>0</v>
      </c>
      <c r="U106" s="106">
        <f t="shared" si="82"/>
        <v>0</v>
      </c>
      <c r="V106" s="106">
        <f t="shared" si="82"/>
        <v>0</v>
      </c>
      <c r="W106" s="106">
        <f t="shared" si="82"/>
        <v>0</v>
      </c>
      <c r="X106" s="106">
        <f t="shared" si="82"/>
        <v>0</v>
      </c>
      <c r="Y106" s="106">
        <f t="shared" si="82"/>
        <v>0</v>
      </c>
      <c r="Z106" s="106">
        <f t="shared" si="82"/>
        <v>0</v>
      </c>
      <c r="AA106" s="106">
        <f t="shared" si="82"/>
        <v>0</v>
      </c>
      <c r="AB106" s="106">
        <f t="shared" si="82"/>
        <v>1</v>
      </c>
      <c r="AC106" s="106">
        <f t="shared" si="82"/>
        <v>1</v>
      </c>
      <c r="AD106" s="106">
        <f t="shared" si="82"/>
        <v>1</v>
      </c>
      <c r="AE106" s="106">
        <f t="shared" si="82"/>
        <v>1</v>
      </c>
      <c r="AF106" s="106">
        <f t="shared" si="82"/>
        <v>1</v>
      </c>
      <c r="AG106" s="106">
        <f t="shared" si="82"/>
        <v>1</v>
      </c>
      <c r="AH106" s="106">
        <f t="shared" si="82"/>
        <v>1</v>
      </c>
      <c r="AI106" s="106">
        <f t="shared" si="82"/>
        <v>1</v>
      </c>
      <c r="AJ106" s="106">
        <f t="shared" si="82"/>
        <v>1</v>
      </c>
      <c r="AK106" s="106">
        <f t="shared" si="82"/>
        <v>1</v>
      </c>
      <c r="AL106" s="106">
        <f t="shared" si="82"/>
        <v>1</v>
      </c>
      <c r="AM106" s="106">
        <f t="shared" si="82"/>
        <v>1</v>
      </c>
      <c r="AN106" s="106">
        <f t="shared" si="82"/>
        <v>1</v>
      </c>
      <c r="AO106" s="106">
        <f t="shared" si="82"/>
        <v>1</v>
      </c>
      <c r="AP106" s="106">
        <f t="shared" si="83"/>
        <v>1</v>
      </c>
      <c r="AQ106" s="106">
        <f t="shared" si="83"/>
        <v>1</v>
      </c>
      <c r="AR106" s="106">
        <f t="shared" si="83"/>
        <v>1</v>
      </c>
      <c r="AS106" s="106">
        <f t="shared" ref="AS106:BO106" si="85">IF($G106=0,0,IF(AS$6&lt;$G106,0,IF(AS$6&gt;$H106,1,(AS$6-$G106+1)/($H106-$G106+1))))</f>
        <v>1</v>
      </c>
      <c r="AT106" s="106">
        <f t="shared" si="85"/>
        <v>1</v>
      </c>
      <c r="AU106" s="106">
        <f t="shared" si="85"/>
        <v>1</v>
      </c>
      <c r="AV106" s="106">
        <f t="shared" si="85"/>
        <v>1</v>
      </c>
      <c r="AW106" s="106">
        <f t="shared" si="85"/>
        <v>1</v>
      </c>
      <c r="AX106" s="106">
        <f t="shared" si="85"/>
        <v>1</v>
      </c>
      <c r="AY106" s="106">
        <f t="shared" si="85"/>
        <v>1</v>
      </c>
      <c r="AZ106" s="106">
        <f t="shared" si="85"/>
        <v>1</v>
      </c>
      <c r="BA106" s="106">
        <f t="shared" si="85"/>
        <v>1</v>
      </c>
      <c r="BB106" s="106">
        <f t="shared" si="85"/>
        <v>1</v>
      </c>
      <c r="BC106" s="106">
        <f t="shared" si="85"/>
        <v>1</v>
      </c>
      <c r="BD106" s="106">
        <f t="shared" si="85"/>
        <v>1</v>
      </c>
      <c r="BE106" s="106">
        <f t="shared" si="85"/>
        <v>1</v>
      </c>
      <c r="BF106" s="106">
        <f t="shared" si="85"/>
        <v>1</v>
      </c>
      <c r="BG106" s="106">
        <f t="shared" si="85"/>
        <v>1</v>
      </c>
      <c r="BH106" s="106">
        <f t="shared" si="85"/>
        <v>1</v>
      </c>
      <c r="BI106" s="106">
        <f t="shared" si="85"/>
        <v>1</v>
      </c>
      <c r="BJ106" s="106">
        <f t="shared" si="85"/>
        <v>1</v>
      </c>
      <c r="BK106" s="106">
        <f t="shared" si="85"/>
        <v>1</v>
      </c>
      <c r="BL106" s="106">
        <f t="shared" si="85"/>
        <v>1</v>
      </c>
      <c r="BM106" s="106">
        <f t="shared" si="85"/>
        <v>1</v>
      </c>
      <c r="BN106" s="106">
        <f t="shared" si="85"/>
        <v>1</v>
      </c>
      <c r="BO106" s="106">
        <f t="shared" si="85"/>
        <v>1</v>
      </c>
    </row>
    <row r="107" spans="1:67" s="2" customFormat="1" ht="18.75" customHeight="1" x14ac:dyDescent="0.25">
      <c r="A107" s="88"/>
      <c r="B107" s="77" t="s">
        <v>2051</v>
      </c>
      <c r="C107" s="77" t="s">
        <v>864</v>
      </c>
      <c r="D107" s="77" t="s">
        <v>19</v>
      </c>
      <c r="E107" s="224">
        <f>VLOOKUP(B107,'Cuadro Control'!C122:J2037,8,FALSE)</f>
        <v>46410609.014634147</v>
      </c>
      <c r="F107" s="106">
        <v>0.05</v>
      </c>
      <c r="G107" s="107">
        <v>46350</v>
      </c>
      <c r="H107" s="107">
        <v>46352</v>
      </c>
      <c r="I107" s="106">
        <f t="shared" si="84"/>
        <v>0</v>
      </c>
      <c r="J107" s="106">
        <f t="shared" si="82"/>
        <v>0</v>
      </c>
      <c r="K107" s="106">
        <f t="shared" si="82"/>
        <v>0</v>
      </c>
      <c r="L107" s="106">
        <f t="shared" si="82"/>
        <v>0</v>
      </c>
      <c r="M107" s="106">
        <f t="shared" si="82"/>
        <v>0</v>
      </c>
      <c r="N107" s="106">
        <f t="shared" si="82"/>
        <v>0</v>
      </c>
      <c r="O107" s="106">
        <f t="shared" si="82"/>
        <v>0</v>
      </c>
      <c r="P107" s="106">
        <f t="shared" si="82"/>
        <v>0</v>
      </c>
      <c r="Q107" s="106">
        <f t="shared" si="82"/>
        <v>0</v>
      </c>
      <c r="R107" s="106">
        <f t="shared" si="82"/>
        <v>0</v>
      </c>
      <c r="S107" s="106">
        <f t="shared" si="82"/>
        <v>0</v>
      </c>
      <c r="T107" s="106">
        <f t="shared" si="82"/>
        <v>0</v>
      </c>
      <c r="U107" s="106">
        <f t="shared" si="82"/>
        <v>0</v>
      </c>
      <c r="V107" s="106">
        <f t="shared" si="82"/>
        <v>0</v>
      </c>
      <c r="W107" s="106">
        <f t="shared" si="82"/>
        <v>0</v>
      </c>
      <c r="X107" s="106">
        <f t="shared" si="82"/>
        <v>0</v>
      </c>
      <c r="Y107" s="106">
        <f t="shared" si="82"/>
        <v>0</v>
      </c>
      <c r="Z107" s="106">
        <f t="shared" si="82"/>
        <v>0</v>
      </c>
      <c r="AA107" s="106">
        <f t="shared" si="82"/>
        <v>0</v>
      </c>
      <c r="AB107" s="106">
        <f t="shared" si="82"/>
        <v>0</v>
      </c>
      <c r="AC107" s="106">
        <f t="shared" si="82"/>
        <v>1</v>
      </c>
      <c r="AD107" s="106">
        <f t="shared" si="82"/>
        <v>1</v>
      </c>
      <c r="AE107" s="106">
        <f t="shared" si="82"/>
        <v>1</v>
      </c>
      <c r="AF107" s="106">
        <f t="shared" si="82"/>
        <v>1</v>
      </c>
      <c r="AG107" s="106">
        <f t="shared" si="82"/>
        <v>1</v>
      </c>
      <c r="AH107" s="106">
        <f t="shared" si="82"/>
        <v>1</v>
      </c>
      <c r="AI107" s="106">
        <f t="shared" ref="AI107:BO114" si="86">IF($G107=0,0,IF(AI$6&lt;$G107,0,IF(AI$6&gt;$H107,1,(AI$6-$G107+1)/($H107-$G107+1))))</f>
        <v>1</v>
      </c>
      <c r="AJ107" s="106">
        <f t="shared" si="86"/>
        <v>1</v>
      </c>
      <c r="AK107" s="106">
        <f t="shared" si="86"/>
        <v>1</v>
      </c>
      <c r="AL107" s="106">
        <f t="shared" si="86"/>
        <v>1</v>
      </c>
      <c r="AM107" s="106">
        <f t="shared" si="86"/>
        <v>1</v>
      </c>
      <c r="AN107" s="106">
        <f t="shared" si="86"/>
        <v>1</v>
      </c>
      <c r="AO107" s="106">
        <f t="shared" si="86"/>
        <v>1</v>
      </c>
      <c r="AP107" s="106">
        <f t="shared" si="86"/>
        <v>1</v>
      </c>
      <c r="AQ107" s="106">
        <f t="shared" si="86"/>
        <v>1</v>
      </c>
      <c r="AR107" s="106">
        <f t="shared" si="86"/>
        <v>1</v>
      </c>
      <c r="AS107" s="106">
        <f t="shared" si="86"/>
        <v>1</v>
      </c>
      <c r="AT107" s="106">
        <f t="shared" si="86"/>
        <v>1</v>
      </c>
      <c r="AU107" s="106">
        <f t="shared" si="86"/>
        <v>1</v>
      </c>
      <c r="AV107" s="106">
        <f t="shared" si="86"/>
        <v>1</v>
      </c>
      <c r="AW107" s="106">
        <f t="shared" si="86"/>
        <v>1</v>
      </c>
      <c r="AX107" s="106">
        <f t="shared" si="86"/>
        <v>1</v>
      </c>
      <c r="AY107" s="106">
        <f t="shared" si="86"/>
        <v>1</v>
      </c>
      <c r="AZ107" s="106">
        <f t="shared" si="86"/>
        <v>1</v>
      </c>
      <c r="BA107" s="106">
        <f t="shared" si="86"/>
        <v>1</v>
      </c>
      <c r="BB107" s="106">
        <f t="shared" si="86"/>
        <v>1</v>
      </c>
      <c r="BC107" s="106">
        <f t="shared" si="86"/>
        <v>1</v>
      </c>
      <c r="BD107" s="106">
        <f t="shared" si="86"/>
        <v>1</v>
      </c>
      <c r="BE107" s="106">
        <f t="shared" si="86"/>
        <v>1</v>
      </c>
      <c r="BF107" s="106">
        <f t="shared" si="86"/>
        <v>1</v>
      </c>
      <c r="BG107" s="106">
        <f t="shared" si="86"/>
        <v>1</v>
      </c>
      <c r="BH107" s="106">
        <f t="shared" si="86"/>
        <v>1</v>
      </c>
      <c r="BI107" s="106">
        <f t="shared" si="86"/>
        <v>1</v>
      </c>
      <c r="BJ107" s="106">
        <f t="shared" si="86"/>
        <v>1</v>
      </c>
      <c r="BK107" s="106">
        <f t="shared" si="86"/>
        <v>1</v>
      </c>
      <c r="BL107" s="106">
        <f t="shared" si="86"/>
        <v>1</v>
      </c>
      <c r="BM107" s="106">
        <f t="shared" si="86"/>
        <v>1</v>
      </c>
      <c r="BN107" s="106">
        <f t="shared" si="86"/>
        <v>1</v>
      </c>
      <c r="BO107" s="106">
        <f t="shared" si="86"/>
        <v>1</v>
      </c>
    </row>
    <row r="108" spans="1:67" s="2" customFormat="1" ht="18.75" customHeight="1" x14ac:dyDescent="0.25">
      <c r="A108" s="88"/>
      <c r="B108" s="78" t="s">
        <v>865</v>
      </c>
      <c r="C108" s="78" t="s">
        <v>866</v>
      </c>
      <c r="D108" s="78" t="s">
        <v>3</v>
      </c>
      <c r="E108" s="225">
        <f>VLOOKUP(B108,'Cuadro Control'!C123:J2038,8,FALSE)</f>
        <v>0</v>
      </c>
      <c r="F108" s="108">
        <f>IFERROR(E108/$E$8,0)</f>
        <v>0</v>
      </c>
      <c r="G108" s="109">
        <v>46352</v>
      </c>
      <c r="H108" s="109">
        <v>46352</v>
      </c>
      <c r="I108" s="108">
        <f t="shared" si="84"/>
        <v>0</v>
      </c>
      <c r="J108" s="108">
        <f t="shared" ref="J108:X108" si="87">IF($G108=0,0,IF(J$6&lt;$G108,0,IF(J$6&gt;$H108,1,(J$6-$G108+1)/($H108-$G108+1))))</f>
        <v>0</v>
      </c>
      <c r="K108" s="108">
        <f t="shared" si="87"/>
        <v>0</v>
      </c>
      <c r="L108" s="108">
        <f t="shared" si="87"/>
        <v>0</v>
      </c>
      <c r="M108" s="108">
        <f t="shared" si="87"/>
        <v>0</v>
      </c>
      <c r="N108" s="108">
        <f t="shared" si="87"/>
        <v>0</v>
      </c>
      <c r="O108" s="108">
        <f t="shared" si="87"/>
        <v>0</v>
      </c>
      <c r="P108" s="108">
        <f t="shared" si="87"/>
        <v>0</v>
      </c>
      <c r="Q108" s="108">
        <f t="shared" si="87"/>
        <v>0</v>
      </c>
      <c r="R108" s="108">
        <f t="shared" si="87"/>
        <v>0</v>
      </c>
      <c r="S108" s="108">
        <f t="shared" si="87"/>
        <v>0</v>
      </c>
      <c r="T108" s="108">
        <f t="shared" si="87"/>
        <v>0</v>
      </c>
      <c r="U108" s="108">
        <f t="shared" si="87"/>
        <v>0</v>
      </c>
      <c r="V108" s="108">
        <f t="shared" si="87"/>
        <v>0</v>
      </c>
      <c r="W108" s="108">
        <f t="shared" si="87"/>
        <v>0</v>
      </c>
      <c r="X108" s="108">
        <f t="shared" si="87"/>
        <v>0</v>
      </c>
      <c r="Y108" s="108">
        <f t="shared" ref="J108:AO117" si="88">IF($G108=0,0,IF(Y$6&lt;$G108,0,IF(Y$6&gt;$H108,1,(Y$6-$G108+1)/($H108-$G108+1))))</f>
        <v>0</v>
      </c>
      <c r="Z108" s="108">
        <f t="shared" si="88"/>
        <v>0</v>
      </c>
      <c r="AA108" s="108">
        <f t="shared" si="88"/>
        <v>0</v>
      </c>
      <c r="AB108" s="108">
        <f t="shared" si="88"/>
        <v>0</v>
      </c>
      <c r="AC108" s="108">
        <f t="shared" si="88"/>
        <v>1</v>
      </c>
      <c r="AD108" s="108">
        <f t="shared" si="88"/>
        <v>1</v>
      </c>
      <c r="AE108" s="108">
        <f t="shared" si="88"/>
        <v>1</v>
      </c>
      <c r="AF108" s="108">
        <f t="shared" si="88"/>
        <v>1</v>
      </c>
      <c r="AG108" s="108">
        <f t="shared" si="88"/>
        <v>1</v>
      </c>
      <c r="AH108" s="108">
        <f t="shared" si="88"/>
        <v>1</v>
      </c>
      <c r="AI108" s="108">
        <f t="shared" si="88"/>
        <v>1</v>
      </c>
      <c r="AJ108" s="108">
        <f t="shared" si="88"/>
        <v>1</v>
      </c>
      <c r="AK108" s="108">
        <f t="shared" si="88"/>
        <v>1</v>
      </c>
      <c r="AL108" s="108">
        <f t="shared" si="88"/>
        <v>1</v>
      </c>
      <c r="AM108" s="108">
        <f t="shared" si="88"/>
        <v>1</v>
      </c>
      <c r="AN108" s="108">
        <f t="shared" si="88"/>
        <v>1</v>
      </c>
      <c r="AO108" s="108">
        <f t="shared" si="88"/>
        <v>1</v>
      </c>
      <c r="AP108" s="108">
        <f t="shared" si="86"/>
        <v>1</v>
      </c>
      <c r="AQ108" s="108">
        <f t="shared" si="86"/>
        <v>1</v>
      </c>
      <c r="AR108" s="108">
        <f t="shared" si="86"/>
        <v>1</v>
      </c>
      <c r="AS108" s="108">
        <f t="shared" si="86"/>
        <v>1</v>
      </c>
      <c r="AT108" s="108">
        <f t="shared" si="86"/>
        <v>1</v>
      </c>
      <c r="AU108" s="108">
        <f t="shared" si="86"/>
        <v>1</v>
      </c>
      <c r="AV108" s="108">
        <f t="shared" si="86"/>
        <v>1</v>
      </c>
      <c r="AW108" s="108">
        <f t="shared" si="86"/>
        <v>1</v>
      </c>
      <c r="AX108" s="108">
        <f t="shared" si="86"/>
        <v>1</v>
      </c>
      <c r="AY108" s="108">
        <f t="shared" si="86"/>
        <v>1</v>
      </c>
      <c r="AZ108" s="108">
        <f t="shared" si="86"/>
        <v>1</v>
      </c>
      <c r="BA108" s="108">
        <f t="shared" si="86"/>
        <v>1</v>
      </c>
      <c r="BB108" s="108">
        <f t="shared" si="86"/>
        <v>1</v>
      </c>
      <c r="BC108" s="108">
        <f t="shared" si="86"/>
        <v>1</v>
      </c>
      <c r="BD108" s="108">
        <f t="shared" si="86"/>
        <v>1</v>
      </c>
      <c r="BE108" s="108">
        <f t="shared" si="86"/>
        <v>1</v>
      </c>
      <c r="BF108" s="108">
        <f t="shared" si="86"/>
        <v>1</v>
      </c>
      <c r="BG108" s="108">
        <f t="shared" si="86"/>
        <v>1</v>
      </c>
      <c r="BH108" s="108">
        <f t="shared" si="86"/>
        <v>1</v>
      </c>
      <c r="BI108" s="108">
        <f t="shared" si="86"/>
        <v>1</v>
      </c>
      <c r="BJ108" s="108">
        <f t="shared" si="86"/>
        <v>1</v>
      </c>
      <c r="BK108" s="108">
        <f t="shared" si="86"/>
        <v>1</v>
      </c>
      <c r="BL108" s="108">
        <f t="shared" si="86"/>
        <v>1</v>
      </c>
      <c r="BM108" s="108">
        <f t="shared" si="86"/>
        <v>1</v>
      </c>
      <c r="BN108" s="108">
        <f t="shared" si="86"/>
        <v>1</v>
      </c>
      <c r="BO108" s="108">
        <f t="shared" si="86"/>
        <v>1</v>
      </c>
    </row>
    <row r="109" spans="1:67" s="2" customFormat="1" ht="18.75" customHeight="1" x14ac:dyDescent="0.25">
      <c r="A109" s="88"/>
      <c r="B109" s="73">
        <v>10</v>
      </c>
      <c r="C109" s="73" t="s">
        <v>867</v>
      </c>
      <c r="D109" s="73" t="s">
        <v>2090</v>
      </c>
      <c r="E109" s="219">
        <f>+E110+E127+E144+E161+E178+E195+E212+E229+E246+E263+E280+E297+E314+E331+E348+E365+E382+E399+E416+E433+E450+E467+E484+E501+E518+E535+E552+E569+E586+E603+E620+E637+E654+E671</f>
        <v>180521375798.72467</v>
      </c>
      <c r="F109" s="90">
        <f>IFERROR(E109/$E$8,0)</f>
        <v>0.86603384895009672</v>
      </c>
      <c r="G109" s="91">
        <v>46240</v>
      </c>
      <c r="H109" s="91">
        <v>46606</v>
      </c>
      <c r="I109" s="90">
        <f>$F110*I110+$F127*I127+$F144*I144+$F161*I161+$F178*I178+$F195*I195+$F212*I212+$F229*I229+$F246*I246+$F263*I263+$F280*I280+$F297*I297+$F314*I314+$F331*I331+$F348*I348+$F365*I365+$F382*I382+$F399*I399+$F416*I416+$F433*I433+$F450*I450+$F467*I467+$F484*I484+$F501*I501+$F518*I518+$F535*I535+$F552*I552+$F569*I569+$F586*I586+$F603*I603+$F620*I620+$F637*I637+$F654*I654+$F671*I671</f>
        <v>0</v>
      </c>
      <c r="J109" s="90">
        <f t="shared" ref="J109:AO109" si="89">$F110*J110+$F127*J127+$F144*J144+$F161*J161+$F178*J178+$F195*J195+$F212*J212+$F229*J229+$F246*J246+$F263*J263+$F280*J280+$F297*J297+$F314*J314+$F331*J331+$F348*J348+$F365*J365+$F382*J382+$F399*J399+$F416*J416+$F433*J433+$F450*J450+$F467*J467+$F484*J484+$F501*J501+$F518*J518+$F535*J535+$F552*J552+$F569*J569+$F586*J586+$F603*J603+$F620*J620+$F637*J637+$F654*J654+$F671*J671</f>
        <v>0</v>
      </c>
      <c r="K109" s="90">
        <f t="shared" si="89"/>
        <v>0</v>
      </c>
      <c r="L109" s="90">
        <f t="shared" si="89"/>
        <v>0</v>
      </c>
      <c r="M109" s="90">
        <f t="shared" si="89"/>
        <v>9.2256975680224079E-5</v>
      </c>
      <c r="N109" s="90">
        <f t="shared" si="89"/>
        <v>4.1515639056100831E-4</v>
      </c>
      <c r="O109" s="90">
        <f t="shared" si="89"/>
        <v>1.995465522447682E-3</v>
      </c>
      <c r="P109" s="90">
        <f t="shared" si="89"/>
        <v>4.7857084241923094E-3</v>
      </c>
      <c r="Q109" s="90">
        <f t="shared" si="89"/>
        <v>8.5349983994964587E-3</v>
      </c>
      <c r="R109" s="90">
        <f t="shared" si="89"/>
        <v>1.341741141222944E-2</v>
      </c>
      <c r="S109" s="90">
        <f t="shared" si="89"/>
        <v>2.1517597031895475E-2</v>
      </c>
      <c r="T109" s="90">
        <f t="shared" si="89"/>
        <v>3.4103699083619744E-2</v>
      </c>
      <c r="U109" s="90">
        <f t="shared" si="89"/>
        <v>4.8457564812408704E-2</v>
      </c>
      <c r="V109" s="90">
        <f t="shared" si="89"/>
        <v>7.4397430453963506E-2</v>
      </c>
      <c r="W109" s="90">
        <f t="shared" si="89"/>
        <v>9.2731660628492002E-2</v>
      </c>
      <c r="X109" s="90">
        <f t="shared" si="89"/>
        <v>0.11471287007525099</v>
      </c>
      <c r="Y109" s="90">
        <f t="shared" si="89"/>
        <v>0.14839248244496622</v>
      </c>
      <c r="Z109" s="90">
        <f t="shared" si="89"/>
        <v>0.17761014752934126</v>
      </c>
      <c r="AA109" s="90">
        <f t="shared" si="89"/>
        <v>0.20428574348397585</v>
      </c>
      <c r="AB109" s="90">
        <f t="shared" si="89"/>
        <v>0.22294930469796498</v>
      </c>
      <c r="AC109" s="90">
        <f t="shared" si="89"/>
        <v>0.24745006152632695</v>
      </c>
      <c r="AD109" s="90">
        <f t="shared" si="89"/>
        <v>0.27389377397410031</v>
      </c>
      <c r="AE109" s="90">
        <f t="shared" si="89"/>
        <v>0.2996249692529766</v>
      </c>
      <c r="AF109" s="90">
        <f t="shared" si="89"/>
        <v>0.32520720924557722</v>
      </c>
      <c r="AG109" s="90">
        <f t="shared" si="89"/>
        <v>0.34900165645239906</v>
      </c>
      <c r="AH109" s="90">
        <f t="shared" si="89"/>
        <v>0.36829823991508615</v>
      </c>
      <c r="AI109" s="90">
        <f t="shared" si="89"/>
        <v>0.39150069604596344</v>
      </c>
      <c r="AJ109" s="90">
        <f t="shared" si="89"/>
        <v>0.41364481459110608</v>
      </c>
      <c r="AK109" s="90">
        <f t="shared" si="89"/>
        <v>0.43651991264271889</v>
      </c>
      <c r="AL109" s="90">
        <f t="shared" si="89"/>
        <v>0.45871772903739039</v>
      </c>
      <c r="AM109" s="90">
        <f t="shared" si="89"/>
        <v>0.48486017342788867</v>
      </c>
      <c r="AN109" s="90">
        <f t="shared" si="89"/>
        <v>0.5095613531217611</v>
      </c>
      <c r="AO109" s="90">
        <f t="shared" si="89"/>
        <v>0.53418776207774099</v>
      </c>
      <c r="AP109" s="90">
        <f t="shared" ref="AP109:BO109" si="90">$F110*AP110+$F127*AP127+$F144*AP144+$F161*AP161+$F178*AP178+$F195*AP195+$F212*AP212+$F229*AP229+$F246*AP246+$F263*AP263+$F280*AP280+$F297*AP297+$F314*AP314+$F331*AP331+$F348*AP348+$F365*AP365+$F382*AP382+$F399*AP399+$F416*AP416+$F433*AP433+$F450*AP450+$F467*AP467+$F484*AP484+$F501*AP501+$F518*AP518+$F535*AP535+$F552*AP552+$F569*AP569+$F586*AP586+$F603*AP603+$F620*AP620+$F637*AP637+$F654*AP654+$F671*AP671</f>
        <v>0.56009514384817904</v>
      </c>
      <c r="AQ109" s="90">
        <f t="shared" si="90"/>
        <v>0.58214838075729225</v>
      </c>
      <c r="AR109" s="90">
        <f t="shared" si="90"/>
        <v>0.60523505636787356</v>
      </c>
      <c r="AS109" s="90">
        <f t="shared" si="90"/>
        <v>0.62941973883848124</v>
      </c>
      <c r="AT109" s="90">
        <f t="shared" si="90"/>
        <v>0.64956983037019334</v>
      </c>
      <c r="AU109" s="90">
        <f t="shared" si="90"/>
        <v>0.66631542364726271</v>
      </c>
      <c r="AV109" s="90">
        <f t="shared" si="90"/>
        <v>0.69162089115769321</v>
      </c>
      <c r="AW109" s="90">
        <f t="shared" si="90"/>
        <v>0.71738997719522113</v>
      </c>
      <c r="AX109" s="90">
        <f t="shared" si="90"/>
        <v>0.74102710090616164</v>
      </c>
      <c r="AY109" s="90">
        <f t="shared" si="90"/>
        <v>0.76646918711105083</v>
      </c>
      <c r="AZ109" s="90">
        <f t="shared" si="90"/>
        <v>0.78873232918416347</v>
      </c>
      <c r="BA109" s="90">
        <f t="shared" si="90"/>
        <v>0.81024267118800941</v>
      </c>
      <c r="BB109" s="90">
        <f t="shared" si="90"/>
        <v>0.83482063388907979</v>
      </c>
      <c r="BC109" s="90">
        <f t="shared" si="90"/>
        <v>0.85724967730520296</v>
      </c>
      <c r="BD109" s="90">
        <f t="shared" si="90"/>
        <v>0.88103721401607626</v>
      </c>
      <c r="BE109" s="90">
        <f t="shared" si="90"/>
        <v>0.89697568406327954</v>
      </c>
      <c r="BF109" s="90">
        <f t="shared" si="90"/>
        <v>0.92017369805452776</v>
      </c>
      <c r="BG109" s="90">
        <f t="shared" si="90"/>
        <v>0.94097299692500302</v>
      </c>
      <c r="BH109" s="90">
        <f t="shared" si="90"/>
        <v>0.9575525064670467</v>
      </c>
      <c r="BI109" s="90">
        <f t="shared" si="90"/>
        <v>0.97098619370408124</v>
      </c>
      <c r="BJ109" s="90">
        <f t="shared" si="90"/>
        <v>0.98155577463611665</v>
      </c>
      <c r="BK109" s="90">
        <f t="shared" si="90"/>
        <v>0.98756413230678564</v>
      </c>
      <c r="BL109" s="90">
        <f t="shared" si="90"/>
        <v>0.99448046337664509</v>
      </c>
      <c r="BM109" s="90">
        <f t="shared" si="90"/>
        <v>0.9999095889103301</v>
      </c>
      <c r="BN109" s="90">
        <f t="shared" si="90"/>
        <v>0.99999999999999933</v>
      </c>
      <c r="BO109" s="90">
        <f t="shared" si="90"/>
        <v>0.99999999999999933</v>
      </c>
    </row>
    <row r="110" spans="1:67" s="2" customFormat="1" ht="18.75" customHeight="1" x14ac:dyDescent="0.25">
      <c r="A110" s="88"/>
      <c r="B110" s="76" t="s">
        <v>869</v>
      </c>
      <c r="C110" s="76" t="s">
        <v>870</v>
      </c>
      <c r="D110" s="76" t="s">
        <v>41</v>
      </c>
      <c r="E110" s="222">
        <f>SUM(E111:E126)</f>
        <v>5308872732.0543728</v>
      </c>
      <c r="F110" s="101">
        <f>IFERROR(E110/$E$109,0)</f>
        <v>2.9408554574576196E-2</v>
      </c>
      <c r="G110" s="102">
        <v>46240</v>
      </c>
      <c r="H110" s="102">
        <v>46332</v>
      </c>
      <c r="I110" s="101">
        <f>SUMPRODUCT($F111:$F125,I111:I125)</f>
        <v>0</v>
      </c>
      <c r="J110" s="101">
        <f t="shared" ref="J110:AO110" si="91">SUMPRODUCT($F111:$F125,J111:J125)</f>
        <v>0</v>
      </c>
      <c r="K110" s="101">
        <f t="shared" si="91"/>
        <v>0</v>
      </c>
      <c r="L110" s="101">
        <f t="shared" si="91"/>
        <v>0</v>
      </c>
      <c r="M110" s="101">
        <f t="shared" si="91"/>
        <v>3.137079567996877E-3</v>
      </c>
      <c r="N110" s="101">
        <f t="shared" si="91"/>
        <v>1.4116858055985946E-2</v>
      </c>
      <c r="O110" s="101">
        <f t="shared" si="91"/>
        <v>5.6873455080068344E-2</v>
      </c>
      <c r="P110" s="101">
        <f t="shared" si="91"/>
        <v>0.10046802510570593</v>
      </c>
      <c r="Q110" s="101">
        <f t="shared" si="91"/>
        <v>0.13668979566530554</v>
      </c>
      <c r="R110" s="101">
        <f t="shared" si="91"/>
        <v>0.14113064513133328</v>
      </c>
      <c r="S110" s="101">
        <f t="shared" si="91"/>
        <v>0.18261925363459089</v>
      </c>
      <c r="T110" s="101">
        <f t="shared" si="91"/>
        <v>0.28230548347626816</v>
      </c>
      <c r="U110" s="101">
        <f t="shared" si="91"/>
        <v>0.37635850129691062</v>
      </c>
      <c r="V110" s="101">
        <f t="shared" si="91"/>
        <v>0.64850810003989967</v>
      </c>
      <c r="W110" s="101">
        <f t="shared" si="91"/>
        <v>0.64850810003989967</v>
      </c>
      <c r="X110" s="101">
        <f t="shared" si="91"/>
        <v>0.7131836161804731</v>
      </c>
      <c r="Y110" s="101">
        <f t="shared" si="91"/>
        <v>0.89109166426710451</v>
      </c>
      <c r="Z110" s="101">
        <f t="shared" si="91"/>
        <v>1</v>
      </c>
      <c r="AA110" s="101">
        <f t="shared" si="91"/>
        <v>1</v>
      </c>
      <c r="AB110" s="101">
        <f t="shared" si="91"/>
        <v>1</v>
      </c>
      <c r="AC110" s="101">
        <f t="shared" si="91"/>
        <v>1</v>
      </c>
      <c r="AD110" s="101">
        <f t="shared" si="91"/>
        <v>1</v>
      </c>
      <c r="AE110" s="101">
        <f t="shared" si="91"/>
        <v>1</v>
      </c>
      <c r="AF110" s="101">
        <f t="shared" si="91"/>
        <v>1</v>
      </c>
      <c r="AG110" s="101">
        <f t="shared" si="91"/>
        <v>1</v>
      </c>
      <c r="AH110" s="101">
        <f t="shared" si="91"/>
        <v>1</v>
      </c>
      <c r="AI110" s="101">
        <f t="shared" si="91"/>
        <v>1</v>
      </c>
      <c r="AJ110" s="101">
        <f t="shared" si="91"/>
        <v>1</v>
      </c>
      <c r="AK110" s="101">
        <f t="shared" si="91"/>
        <v>1</v>
      </c>
      <c r="AL110" s="101">
        <f t="shared" si="91"/>
        <v>1</v>
      </c>
      <c r="AM110" s="101">
        <f t="shared" si="91"/>
        <v>1</v>
      </c>
      <c r="AN110" s="101">
        <f t="shared" si="91"/>
        <v>1</v>
      </c>
      <c r="AO110" s="101">
        <f t="shared" si="91"/>
        <v>1</v>
      </c>
      <c r="AP110" s="101">
        <f t="shared" ref="AP110:BO110" si="92">SUMPRODUCT($F111:$F125,AP111:AP125)</f>
        <v>1</v>
      </c>
      <c r="AQ110" s="101">
        <f t="shared" si="92"/>
        <v>1</v>
      </c>
      <c r="AR110" s="101">
        <f t="shared" si="92"/>
        <v>1</v>
      </c>
      <c r="AS110" s="101">
        <f t="shared" si="92"/>
        <v>1</v>
      </c>
      <c r="AT110" s="101">
        <f t="shared" si="92"/>
        <v>1</v>
      </c>
      <c r="AU110" s="101">
        <f t="shared" si="92"/>
        <v>1</v>
      </c>
      <c r="AV110" s="101">
        <f t="shared" si="92"/>
        <v>1</v>
      </c>
      <c r="AW110" s="101">
        <f t="shared" si="92"/>
        <v>1</v>
      </c>
      <c r="AX110" s="101">
        <f t="shared" si="92"/>
        <v>1</v>
      </c>
      <c r="AY110" s="101">
        <f t="shared" si="92"/>
        <v>1</v>
      </c>
      <c r="AZ110" s="101">
        <f t="shared" si="92"/>
        <v>1</v>
      </c>
      <c r="BA110" s="101">
        <f t="shared" si="92"/>
        <v>1</v>
      </c>
      <c r="BB110" s="101">
        <f t="shared" si="92"/>
        <v>1</v>
      </c>
      <c r="BC110" s="101">
        <f t="shared" si="92"/>
        <v>1</v>
      </c>
      <c r="BD110" s="101">
        <f t="shared" si="92"/>
        <v>1</v>
      </c>
      <c r="BE110" s="101">
        <f t="shared" si="92"/>
        <v>1</v>
      </c>
      <c r="BF110" s="101">
        <f t="shared" si="92"/>
        <v>1</v>
      </c>
      <c r="BG110" s="101">
        <f t="shared" si="92"/>
        <v>1</v>
      </c>
      <c r="BH110" s="101">
        <f t="shared" si="92"/>
        <v>1</v>
      </c>
      <c r="BI110" s="101">
        <f t="shared" si="92"/>
        <v>1</v>
      </c>
      <c r="BJ110" s="101">
        <f t="shared" si="92"/>
        <v>1</v>
      </c>
      <c r="BK110" s="101">
        <f t="shared" si="92"/>
        <v>1</v>
      </c>
      <c r="BL110" s="101">
        <f t="shared" si="92"/>
        <v>1</v>
      </c>
      <c r="BM110" s="101">
        <f t="shared" si="92"/>
        <v>1</v>
      </c>
      <c r="BN110" s="101">
        <f t="shared" si="92"/>
        <v>1</v>
      </c>
      <c r="BO110" s="101">
        <f t="shared" si="92"/>
        <v>1</v>
      </c>
    </row>
    <row r="111" spans="1:67" s="2" customFormat="1" ht="18.75" customHeight="1" x14ac:dyDescent="0.25">
      <c r="A111" s="88"/>
      <c r="B111" s="77" t="s">
        <v>872</v>
      </c>
      <c r="C111" s="77" t="s">
        <v>2096</v>
      </c>
      <c r="D111" s="77" t="s">
        <v>22</v>
      </c>
      <c r="E111" s="224">
        <f>VLOOKUP(B111,'Cuadro Control'!C126:J2041,8,FALSE)</f>
        <v>83271780.884117648</v>
      </c>
      <c r="F111" s="106">
        <f>IFERROR(E111/$E$110,0)</f>
        <v>1.5685397839984384E-2</v>
      </c>
      <c r="G111" s="107">
        <v>46240</v>
      </c>
      <c r="H111" s="107">
        <v>46249</v>
      </c>
      <c r="I111" s="106">
        <f t="shared" ref="I111:I126" si="93">IF($G111=0,0,IF(I$6&lt;$G111,0,IF(I$6&gt;$H111,1,(I$6-$G111+1)/($H111-$G111+1))))</f>
        <v>0</v>
      </c>
      <c r="J111" s="106">
        <f t="shared" si="88"/>
        <v>0</v>
      </c>
      <c r="K111" s="106">
        <f t="shared" si="88"/>
        <v>0</v>
      </c>
      <c r="L111" s="106">
        <f t="shared" si="88"/>
        <v>0</v>
      </c>
      <c r="M111" s="106">
        <f t="shared" si="88"/>
        <v>0.2</v>
      </c>
      <c r="N111" s="106">
        <f t="shared" si="88"/>
        <v>0.9</v>
      </c>
      <c r="O111" s="106">
        <f t="shared" si="88"/>
        <v>1</v>
      </c>
      <c r="P111" s="106">
        <f t="shared" si="88"/>
        <v>1</v>
      </c>
      <c r="Q111" s="106">
        <f t="shared" si="88"/>
        <v>1</v>
      </c>
      <c r="R111" s="106">
        <f t="shared" si="88"/>
        <v>1</v>
      </c>
      <c r="S111" s="106">
        <f t="shared" si="88"/>
        <v>1</v>
      </c>
      <c r="T111" s="106">
        <f t="shared" si="88"/>
        <v>1</v>
      </c>
      <c r="U111" s="106">
        <f t="shared" si="88"/>
        <v>1</v>
      </c>
      <c r="V111" s="106">
        <f t="shared" si="88"/>
        <v>1</v>
      </c>
      <c r="W111" s="106">
        <f t="shared" si="88"/>
        <v>1</v>
      </c>
      <c r="X111" s="106">
        <f t="shared" si="88"/>
        <v>1</v>
      </c>
      <c r="Y111" s="106">
        <f t="shared" si="88"/>
        <v>1</v>
      </c>
      <c r="Z111" s="106">
        <f t="shared" si="88"/>
        <v>1</v>
      </c>
      <c r="AA111" s="106">
        <f t="shared" si="88"/>
        <v>1</v>
      </c>
      <c r="AB111" s="106">
        <f t="shared" si="88"/>
        <v>1</v>
      </c>
      <c r="AC111" s="106">
        <f t="shared" si="88"/>
        <v>1</v>
      </c>
      <c r="AD111" s="106">
        <f t="shared" si="88"/>
        <v>1</v>
      </c>
      <c r="AE111" s="106">
        <f t="shared" si="88"/>
        <v>1</v>
      </c>
      <c r="AF111" s="106">
        <f t="shared" si="88"/>
        <v>1</v>
      </c>
      <c r="AG111" s="106">
        <f t="shared" si="88"/>
        <v>1</v>
      </c>
      <c r="AH111" s="106">
        <f t="shared" si="88"/>
        <v>1</v>
      </c>
      <c r="AI111" s="106">
        <f t="shared" si="88"/>
        <v>1</v>
      </c>
      <c r="AJ111" s="106">
        <f t="shared" si="88"/>
        <v>1</v>
      </c>
      <c r="AK111" s="106">
        <f t="shared" si="88"/>
        <v>1</v>
      </c>
      <c r="AL111" s="106">
        <f t="shared" si="88"/>
        <v>1</v>
      </c>
      <c r="AM111" s="106">
        <f t="shared" si="88"/>
        <v>1</v>
      </c>
      <c r="AN111" s="106">
        <f t="shared" si="88"/>
        <v>1</v>
      </c>
      <c r="AO111" s="106">
        <f t="shared" si="88"/>
        <v>1</v>
      </c>
      <c r="AP111" s="106">
        <f t="shared" si="86"/>
        <v>1</v>
      </c>
      <c r="AQ111" s="106">
        <f t="shared" si="86"/>
        <v>1</v>
      </c>
      <c r="AR111" s="106">
        <f t="shared" si="86"/>
        <v>1</v>
      </c>
      <c r="AS111" s="106">
        <f t="shared" si="86"/>
        <v>1</v>
      </c>
      <c r="AT111" s="106">
        <f t="shared" si="86"/>
        <v>1</v>
      </c>
      <c r="AU111" s="106">
        <f t="shared" si="86"/>
        <v>1</v>
      </c>
      <c r="AV111" s="106">
        <f t="shared" si="86"/>
        <v>1</v>
      </c>
      <c r="AW111" s="106">
        <f t="shared" si="86"/>
        <v>1</v>
      </c>
      <c r="AX111" s="106">
        <f t="shared" si="86"/>
        <v>1</v>
      </c>
      <c r="AY111" s="106">
        <f t="shared" si="86"/>
        <v>1</v>
      </c>
      <c r="AZ111" s="106">
        <f t="shared" si="86"/>
        <v>1</v>
      </c>
      <c r="BA111" s="106">
        <f t="shared" si="86"/>
        <v>1</v>
      </c>
      <c r="BB111" s="106">
        <f t="shared" si="86"/>
        <v>1</v>
      </c>
      <c r="BC111" s="106">
        <f t="shared" si="86"/>
        <v>1</v>
      </c>
      <c r="BD111" s="106">
        <f t="shared" si="86"/>
        <v>1</v>
      </c>
      <c r="BE111" s="106">
        <f t="shared" si="86"/>
        <v>1</v>
      </c>
      <c r="BF111" s="106">
        <f t="shared" si="86"/>
        <v>1</v>
      </c>
      <c r="BG111" s="106">
        <f t="shared" si="86"/>
        <v>1</v>
      </c>
      <c r="BH111" s="106">
        <f t="shared" si="86"/>
        <v>1</v>
      </c>
      <c r="BI111" s="106">
        <f t="shared" si="86"/>
        <v>1</v>
      </c>
      <c r="BJ111" s="106">
        <f t="shared" si="86"/>
        <v>1</v>
      </c>
      <c r="BK111" s="106">
        <f t="shared" si="86"/>
        <v>1</v>
      </c>
      <c r="BL111" s="106">
        <f t="shared" si="86"/>
        <v>1</v>
      </c>
      <c r="BM111" s="106">
        <f t="shared" si="86"/>
        <v>1</v>
      </c>
      <c r="BN111" s="106">
        <f t="shared" si="86"/>
        <v>1</v>
      </c>
      <c r="BO111" s="106">
        <f t="shared" si="86"/>
        <v>1</v>
      </c>
    </row>
    <row r="112" spans="1:67" s="2" customFormat="1" ht="18.75" customHeight="1" x14ac:dyDescent="0.25">
      <c r="A112" s="88"/>
      <c r="B112" s="77" t="s">
        <v>874</v>
      </c>
      <c r="C112" s="77" t="s">
        <v>875</v>
      </c>
      <c r="D112" s="77" t="s">
        <v>9</v>
      </c>
      <c r="E112" s="224">
        <f>VLOOKUP(B112,'Cuadro Control'!C127:J2042,8,FALSE)</f>
        <v>312374505.66882348</v>
      </c>
      <c r="F112" s="106">
        <f t="shared" ref="F112:F126" si="94">IFERROR(E112/$E$110,0)</f>
        <v>5.8840081771548515E-2</v>
      </c>
      <c r="G112" s="107">
        <v>46249</v>
      </c>
      <c r="H112" s="107">
        <v>46258</v>
      </c>
      <c r="I112" s="106">
        <f t="shared" si="93"/>
        <v>0</v>
      </c>
      <c r="J112" s="106">
        <f t="shared" si="88"/>
        <v>0</v>
      </c>
      <c r="K112" s="106">
        <f t="shared" si="88"/>
        <v>0</v>
      </c>
      <c r="L112" s="106">
        <f t="shared" si="88"/>
        <v>0</v>
      </c>
      <c r="M112" s="106">
        <f t="shared" si="88"/>
        <v>0</v>
      </c>
      <c r="N112" s="106">
        <f t="shared" si="88"/>
        <v>0</v>
      </c>
      <c r="O112" s="106">
        <f t="shared" si="88"/>
        <v>0.7</v>
      </c>
      <c r="P112" s="106">
        <f t="shared" si="88"/>
        <v>1</v>
      </c>
      <c r="Q112" s="106">
        <f t="shared" si="88"/>
        <v>1</v>
      </c>
      <c r="R112" s="106">
        <f t="shared" si="88"/>
        <v>1</v>
      </c>
      <c r="S112" s="106">
        <f t="shared" si="88"/>
        <v>1</v>
      </c>
      <c r="T112" s="106">
        <f t="shared" si="88"/>
        <v>1</v>
      </c>
      <c r="U112" s="106">
        <f t="shared" si="88"/>
        <v>1</v>
      </c>
      <c r="V112" s="106">
        <f t="shared" si="88"/>
        <v>1</v>
      </c>
      <c r="W112" s="106">
        <f t="shared" si="88"/>
        <v>1</v>
      </c>
      <c r="X112" s="106">
        <f t="shared" si="88"/>
        <v>1</v>
      </c>
      <c r="Y112" s="106">
        <f t="shared" si="88"/>
        <v>1</v>
      </c>
      <c r="Z112" s="106">
        <f t="shared" si="88"/>
        <v>1</v>
      </c>
      <c r="AA112" s="106">
        <f t="shared" si="88"/>
        <v>1</v>
      </c>
      <c r="AB112" s="106">
        <f t="shared" si="88"/>
        <v>1</v>
      </c>
      <c r="AC112" s="106">
        <f t="shared" si="88"/>
        <v>1</v>
      </c>
      <c r="AD112" s="106">
        <f t="shared" si="88"/>
        <v>1</v>
      </c>
      <c r="AE112" s="106">
        <f t="shared" si="88"/>
        <v>1</v>
      </c>
      <c r="AF112" s="106">
        <f t="shared" si="88"/>
        <v>1</v>
      </c>
      <c r="AG112" s="106">
        <f t="shared" si="88"/>
        <v>1</v>
      </c>
      <c r="AH112" s="106">
        <f t="shared" si="88"/>
        <v>1</v>
      </c>
      <c r="AI112" s="106">
        <f t="shared" si="88"/>
        <v>1</v>
      </c>
      <c r="AJ112" s="106">
        <f t="shared" si="88"/>
        <v>1</v>
      </c>
      <c r="AK112" s="106">
        <f t="shared" si="88"/>
        <v>1</v>
      </c>
      <c r="AL112" s="106">
        <f t="shared" si="88"/>
        <v>1</v>
      </c>
      <c r="AM112" s="106">
        <f t="shared" si="88"/>
        <v>1</v>
      </c>
      <c r="AN112" s="106">
        <f t="shared" si="88"/>
        <v>1</v>
      </c>
      <c r="AO112" s="106">
        <f t="shared" si="88"/>
        <v>1</v>
      </c>
      <c r="AP112" s="106">
        <f t="shared" si="86"/>
        <v>1</v>
      </c>
      <c r="AQ112" s="106">
        <f t="shared" si="86"/>
        <v>1</v>
      </c>
      <c r="AR112" s="106">
        <f t="shared" si="86"/>
        <v>1</v>
      </c>
      <c r="AS112" s="106">
        <f t="shared" si="86"/>
        <v>1</v>
      </c>
      <c r="AT112" s="106">
        <f t="shared" si="86"/>
        <v>1</v>
      </c>
      <c r="AU112" s="106">
        <f t="shared" si="86"/>
        <v>1</v>
      </c>
      <c r="AV112" s="106">
        <f t="shared" si="86"/>
        <v>1</v>
      </c>
      <c r="AW112" s="106">
        <f t="shared" si="86"/>
        <v>1</v>
      </c>
      <c r="AX112" s="106">
        <f t="shared" si="86"/>
        <v>1</v>
      </c>
      <c r="AY112" s="106">
        <f t="shared" si="86"/>
        <v>1</v>
      </c>
      <c r="AZ112" s="106">
        <f t="shared" si="86"/>
        <v>1</v>
      </c>
      <c r="BA112" s="106">
        <f t="shared" si="86"/>
        <v>1</v>
      </c>
      <c r="BB112" s="106">
        <f t="shared" si="86"/>
        <v>1</v>
      </c>
      <c r="BC112" s="106">
        <f t="shared" si="86"/>
        <v>1</v>
      </c>
      <c r="BD112" s="106">
        <f t="shared" si="86"/>
        <v>1</v>
      </c>
      <c r="BE112" s="106">
        <f t="shared" si="86"/>
        <v>1</v>
      </c>
      <c r="BF112" s="106">
        <f t="shared" si="86"/>
        <v>1</v>
      </c>
      <c r="BG112" s="106">
        <f t="shared" si="86"/>
        <v>1</v>
      </c>
      <c r="BH112" s="106">
        <f t="shared" si="86"/>
        <v>1</v>
      </c>
      <c r="BI112" s="106">
        <f t="shared" si="86"/>
        <v>1</v>
      </c>
      <c r="BJ112" s="106">
        <f t="shared" si="86"/>
        <v>1</v>
      </c>
      <c r="BK112" s="106">
        <f t="shared" si="86"/>
        <v>1</v>
      </c>
      <c r="BL112" s="106">
        <f t="shared" si="86"/>
        <v>1</v>
      </c>
      <c r="BM112" s="106">
        <f t="shared" si="86"/>
        <v>1</v>
      </c>
      <c r="BN112" s="106">
        <f t="shared" si="86"/>
        <v>1</v>
      </c>
      <c r="BO112" s="106">
        <f t="shared" si="86"/>
        <v>1</v>
      </c>
    </row>
    <row r="113" spans="1:67" s="2" customFormat="1" ht="18.75" customHeight="1" x14ac:dyDescent="0.25">
      <c r="A113" s="88"/>
      <c r="B113" s="103" t="s">
        <v>876</v>
      </c>
      <c r="C113" s="103" t="s">
        <v>877</v>
      </c>
      <c r="D113" s="103" t="s">
        <v>6</v>
      </c>
      <c r="E113" s="223">
        <f>VLOOKUP(B113,'Cuadro Control'!C128:J2043,8,FALSE)</f>
        <v>9527825.6870364472</v>
      </c>
      <c r="F113" s="104">
        <f t="shared" si="94"/>
        <v>1.794698454439963E-3</v>
      </c>
      <c r="G113" s="105">
        <v>46258</v>
      </c>
      <c r="H113" s="105">
        <v>46261</v>
      </c>
      <c r="I113" s="104">
        <f t="shared" si="93"/>
        <v>0</v>
      </c>
      <c r="J113" s="104">
        <f t="shared" si="88"/>
        <v>0</v>
      </c>
      <c r="K113" s="104">
        <f t="shared" si="88"/>
        <v>0</v>
      </c>
      <c r="L113" s="104">
        <f t="shared" si="88"/>
        <v>0</v>
      </c>
      <c r="M113" s="104">
        <f t="shared" si="88"/>
        <v>0</v>
      </c>
      <c r="N113" s="104">
        <f t="shared" si="88"/>
        <v>0</v>
      </c>
      <c r="O113" s="104">
        <f t="shared" si="88"/>
        <v>0</v>
      </c>
      <c r="P113" s="104">
        <f t="shared" si="88"/>
        <v>1</v>
      </c>
      <c r="Q113" s="104">
        <f t="shared" si="88"/>
        <v>1</v>
      </c>
      <c r="R113" s="104">
        <f t="shared" si="88"/>
        <v>1</v>
      </c>
      <c r="S113" s="104">
        <f t="shared" si="88"/>
        <v>1</v>
      </c>
      <c r="T113" s="104">
        <f t="shared" si="88"/>
        <v>1</v>
      </c>
      <c r="U113" s="104">
        <f t="shared" si="88"/>
        <v>1</v>
      </c>
      <c r="V113" s="104">
        <f t="shared" si="88"/>
        <v>1</v>
      </c>
      <c r="W113" s="104">
        <f t="shared" si="88"/>
        <v>1</v>
      </c>
      <c r="X113" s="104">
        <f t="shared" si="88"/>
        <v>1</v>
      </c>
      <c r="Y113" s="104">
        <f t="shared" si="88"/>
        <v>1</v>
      </c>
      <c r="Z113" s="104">
        <f t="shared" si="88"/>
        <v>1</v>
      </c>
      <c r="AA113" s="104">
        <f t="shared" si="88"/>
        <v>1</v>
      </c>
      <c r="AB113" s="104">
        <f t="shared" si="88"/>
        <v>1</v>
      </c>
      <c r="AC113" s="104">
        <f t="shared" si="88"/>
        <v>1</v>
      </c>
      <c r="AD113" s="104">
        <f t="shared" si="88"/>
        <v>1</v>
      </c>
      <c r="AE113" s="104">
        <f t="shared" si="88"/>
        <v>1</v>
      </c>
      <c r="AF113" s="104">
        <f t="shared" si="88"/>
        <v>1</v>
      </c>
      <c r="AG113" s="104">
        <f t="shared" si="88"/>
        <v>1</v>
      </c>
      <c r="AH113" s="104">
        <f t="shared" si="88"/>
        <v>1</v>
      </c>
      <c r="AI113" s="104">
        <f t="shared" si="88"/>
        <v>1</v>
      </c>
      <c r="AJ113" s="104">
        <f t="shared" si="88"/>
        <v>1</v>
      </c>
      <c r="AK113" s="104">
        <f t="shared" si="88"/>
        <v>1</v>
      </c>
      <c r="AL113" s="104">
        <f t="shared" si="88"/>
        <v>1</v>
      </c>
      <c r="AM113" s="104">
        <f t="shared" si="88"/>
        <v>1</v>
      </c>
      <c r="AN113" s="104">
        <f t="shared" si="88"/>
        <v>1</v>
      </c>
      <c r="AO113" s="104">
        <f t="shared" si="88"/>
        <v>1</v>
      </c>
      <c r="AP113" s="104">
        <f t="shared" si="86"/>
        <v>1</v>
      </c>
      <c r="AQ113" s="104">
        <f t="shared" si="86"/>
        <v>1</v>
      </c>
      <c r="AR113" s="104">
        <f t="shared" si="86"/>
        <v>1</v>
      </c>
      <c r="AS113" s="104">
        <f t="shared" si="86"/>
        <v>1</v>
      </c>
      <c r="AT113" s="104">
        <f t="shared" si="86"/>
        <v>1</v>
      </c>
      <c r="AU113" s="104">
        <f t="shared" si="86"/>
        <v>1</v>
      </c>
      <c r="AV113" s="104">
        <f t="shared" si="86"/>
        <v>1</v>
      </c>
      <c r="AW113" s="104">
        <f t="shared" si="86"/>
        <v>1</v>
      </c>
      <c r="AX113" s="104">
        <f t="shared" si="86"/>
        <v>1</v>
      </c>
      <c r="AY113" s="104">
        <f t="shared" si="86"/>
        <v>1</v>
      </c>
      <c r="AZ113" s="104">
        <f t="shared" si="86"/>
        <v>1</v>
      </c>
      <c r="BA113" s="104">
        <f t="shared" si="86"/>
        <v>1</v>
      </c>
      <c r="BB113" s="104">
        <f t="shared" si="86"/>
        <v>1</v>
      </c>
      <c r="BC113" s="104">
        <f t="shared" si="86"/>
        <v>1</v>
      </c>
      <c r="BD113" s="104">
        <f t="shared" si="86"/>
        <v>1</v>
      </c>
      <c r="BE113" s="104">
        <f t="shared" si="86"/>
        <v>1</v>
      </c>
      <c r="BF113" s="104">
        <f t="shared" si="86"/>
        <v>1</v>
      </c>
      <c r="BG113" s="104">
        <f t="shared" si="86"/>
        <v>1</v>
      </c>
      <c r="BH113" s="104">
        <f t="shared" si="86"/>
        <v>1</v>
      </c>
      <c r="BI113" s="104">
        <f t="shared" si="86"/>
        <v>1</v>
      </c>
      <c r="BJ113" s="104">
        <f t="shared" si="86"/>
        <v>1</v>
      </c>
      <c r="BK113" s="104">
        <f t="shared" si="86"/>
        <v>1</v>
      </c>
      <c r="BL113" s="104">
        <f t="shared" si="86"/>
        <v>1</v>
      </c>
      <c r="BM113" s="104">
        <f t="shared" si="86"/>
        <v>1</v>
      </c>
      <c r="BN113" s="104">
        <f t="shared" si="86"/>
        <v>1</v>
      </c>
      <c r="BO113" s="104">
        <f t="shared" si="86"/>
        <v>1</v>
      </c>
    </row>
    <row r="114" spans="1:67" s="2" customFormat="1" ht="18.75" customHeight="1" x14ac:dyDescent="0.25">
      <c r="A114" s="88"/>
      <c r="B114" s="77" t="s">
        <v>878</v>
      </c>
      <c r="C114" s="77" t="s">
        <v>879</v>
      </c>
      <c r="D114" s="77" t="s">
        <v>19</v>
      </c>
      <c r="E114" s="224">
        <f>VLOOKUP(B114,'Cuadro Control'!C129:J2044,8,FALSE)</f>
        <v>320494616.71764702</v>
      </c>
      <c r="F114" s="106">
        <f t="shared" si="94"/>
        <v>6.0369617599332674E-2</v>
      </c>
      <c r="G114" s="107">
        <v>46261</v>
      </c>
      <c r="H114" s="107">
        <v>46265</v>
      </c>
      <c r="I114" s="106">
        <f t="shared" si="93"/>
        <v>0</v>
      </c>
      <c r="J114" s="106">
        <f t="shared" si="88"/>
        <v>0</v>
      </c>
      <c r="K114" s="106">
        <f t="shared" si="88"/>
        <v>0</v>
      </c>
      <c r="L114" s="106">
        <f t="shared" si="88"/>
        <v>0</v>
      </c>
      <c r="M114" s="106">
        <f t="shared" si="88"/>
        <v>0</v>
      </c>
      <c r="N114" s="106">
        <f t="shared" si="88"/>
        <v>0</v>
      </c>
      <c r="O114" s="106">
        <f t="shared" si="88"/>
        <v>0</v>
      </c>
      <c r="P114" s="106">
        <f t="shared" si="88"/>
        <v>0.4</v>
      </c>
      <c r="Q114" s="106">
        <f t="shared" si="88"/>
        <v>1</v>
      </c>
      <c r="R114" s="106">
        <f t="shared" si="88"/>
        <v>1</v>
      </c>
      <c r="S114" s="106">
        <f t="shared" si="88"/>
        <v>1</v>
      </c>
      <c r="T114" s="106">
        <f t="shared" si="88"/>
        <v>1</v>
      </c>
      <c r="U114" s="106">
        <f t="shared" si="88"/>
        <v>1</v>
      </c>
      <c r="V114" s="106">
        <f t="shared" si="88"/>
        <v>1</v>
      </c>
      <c r="W114" s="106">
        <f t="shared" si="88"/>
        <v>1</v>
      </c>
      <c r="X114" s="106">
        <f t="shared" si="88"/>
        <v>1</v>
      </c>
      <c r="Y114" s="106">
        <f t="shared" si="88"/>
        <v>1</v>
      </c>
      <c r="Z114" s="106">
        <f t="shared" si="88"/>
        <v>1</v>
      </c>
      <c r="AA114" s="106">
        <f t="shared" si="88"/>
        <v>1</v>
      </c>
      <c r="AB114" s="106">
        <f t="shared" si="88"/>
        <v>1</v>
      </c>
      <c r="AC114" s="106">
        <f t="shared" si="88"/>
        <v>1</v>
      </c>
      <c r="AD114" s="106">
        <f t="shared" si="88"/>
        <v>1</v>
      </c>
      <c r="AE114" s="106">
        <f t="shared" si="88"/>
        <v>1</v>
      </c>
      <c r="AF114" s="106">
        <f t="shared" si="88"/>
        <v>1</v>
      </c>
      <c r="AG114" s="106">
        <f t="shared" si="88"/>
        <v>1</v>
      </c>
      <c r="AH114" s="106">
        <f t="shared" si="88"/>
        <v>1</v>
      </c>
      <c r="AI114" s="106">
        <f t="shared" si="88"/>
        <v>1</v>
      </c>
      <c r="AJ114" s="106">
        <f t="shared" si="88"/>
        <v>1</v>
      </c>
      <c r="AK114" s="106">
        <f t="shared" si="88"/>
        <v>1</v>
      </c>
      <c r="AL114" s="106">
        <f t="shared" si="88"/>
        <v>1</v>
      </c>
      <c r="AM114" s="106">
        <f t="shared" si="88"/>
        <v>1</v>
      </c>
      <c r="AN114" s="106">
        <f t="shared" si="88"/>
        <v>1</v>
      </c>
      <c r="AO114" s="106">
        <f t="shared" si="88"/>
        <v>1</v>
      </c>
      <c r="AP114" s="106">
        <f t="shared" si="86"/>
        <v>1</v>
      </c>
      <c r="AQ114" s="106">
        <f t="shared" si="86"/>
        <v>1</v>
      </c>
      <c r="AR114" s="106">
        <f t="shared" si="86"/>
        <v>1</v>
      </c>
      <c r="AS114" s="106">
        <f t="shared" si="86"/>
        <v>1</v>
      </c>
      <c r="AT114" s="106">
        <f t="shared" si="86"/>
        <v>1</v>
      </c>
      <c r="AU114" s="106">
        <f t="shared" si="86"/>
        <v>1</v>
      </c>
      <c r="AV114" s="106">
        <f t="shared" si="86"/>
        <v>1</v>
      </c>
      <c r="AW114" s="106">
        <f t="shared" si="86"/>
        <v>1</v>
      </c>
      <c r="AX114" s="106">
        <f t="shared" si="86"/>
        <v>1</v>
      </c>
      <c r="AY114" s="106">
        <f t="shared" si="86"/>
        <v>1</v>
      </c>
      <c r="AZ114" s="106">
        <f t="shared" si="86"/>
        <v>1</v>
      </c>
      <c r="BA114" s="106">
        <f t="shared" si="86"/>
        <v>1</v>
      </c>
      <c r="BB114" s="106">
        <f t="shared" si="86"/>
        <v>1</v>
      </c>
      <c r="BC114" s="106">
        <f t="shared" si="86"/>
        <v>1</v>
      </c>
      <c r="BD114" s="106">
        <f t="shared" si="86"/>
        <v>1</v>
      </c>
      <c r="BE114" s="106">
        <f t="shared" si="86"/>
        <v>1</v>
      </c>
      <c r="BF114" s="106">
        <f t="shared" si="86"/>
        <v>1</v>
      </c>
      <c r="BG114" s="106">
        <f t="shared" si="86"/>
        <v>1</v>
      </c>
      <c r="BH114" s="106">
        <f t="shared" si="86"/>
        <v>1</v>
      </c>
      <c r="BI114" s="106">
        <f t="shared" si="86"/>
        <v>1</v>
      </c>
      <c r="BJ114" s="106">
        <f t="shared" si="86"/>
        <v>1</v>
      </c>
      <c r="BK114" s="106">
        <f t="shared" si="86"/>
        <v>1</v>
      </c>
      <c r="BL114" s="106">
        <f t="shared" si="86"/>
        <v>1</v>
      </c>
      <c r="BM114" s="106">
        <f t="shared" si="86"/>
        <v>1</v>
      </c>
      <c r="BN114" s="106">
        <f t="shared" si="86"/>
        <v>1</v>
      </c>
      <c r="BO114" s="106">
        <f t="shared" si="86"/>
        <v>1</v>
      </c>
    </row>
    <row r="115" spans="1:67" s="2" customFormat="1" ht="18.75" customHeight="1" x14ac:dyDescent="0.25">
      <c r="A115" s="88"/>
      <c r="B115" s="77" t="s">
        <v>880</v>
      </c>
      <c r="C115" s="77" t="s">
        <v>881</v>
      </c>
      <c r="D115" s="77" t="s">
        <v>8</v>
      </c>
      <c r="E115" s="224">
        <f>VLOOKUP(B115,'Cuadro Control'!C130:J2045,8,FALSE)</f>
        <v>94303618.549411759</v>
      </c>
      <c r="F115" s="106">
        <f t="shared" si="94"/>
        <v>1.7763397864110998E-2</v>
      </c>
      <c r="G115" s="107">
        <v>46276</v>
      </c>
      <c r="H115" s="107">
        <v>46279</v>
      </c>
      <c r="I115" s="106">
        <f t="shared" si="93"/>
        <v>0</v>
      </c>
      <c r="J115" s="106">
        <f t="shared" si="88"/>
        <v>0</v>
      </c>
      <c r="K115" s="106">
        <f t="shared" si="88"/>
        <v>0</v>
      </c>
      <c r="L115" s="106">
        <f t="shared" si="88"/>
        <v>0</v>
      </c>
      <c r="M115" s="106">
        <f t="shared" si="88"/>
        <v>0</v>
      </c>
      <c r="N115" s="106">
        <f t="shared" si="88"/>
        <v>0</v>
      </c>
      <c r="O115" s="106">
        <f t="shared" si="88"/>
        <v>0</v>
      </c>
      <c r="P115" s="106">
        <f t="shared" si="88"/>
        <v>0</v>
      </c>
      <c r="Q115" s="106">
        <f t="shared" si="88"/>
        <v>0</v>
      </c>
      <c r="R115" s="106">
        <f t="shared" si="88"/>
        <v>0.25</v>
      </c>
      <c r="S115" s="106">
        <f t="shared" si="88"/>
        <v>1</v>
      </c>
      <c r="T115" s="106">
        <f t="shared" si="88"/>
        <v>1</v>
      </c>
      <c r="U115" s="106">
        <f t="shared" si="88"/>
        <v>1</v>
      </c>
      <c r="V115" s="106">
        <f t="shared" si="88"/>
        <v>1</v>
      </c>
      <c r="W115" s="106">
        <f t="shared" si="88"/>
        <v>1</v>
      </c>
      <c r="X115" s="106">
        <f t="shared" si="88"/>
        <v>1</v>
      </c>
      <c r="Y115" s="106">
        <f t="shared" si="88"/>
        <v>1</v>
      </c>
      <c r="Z115" s="106">
        <f t="shared" si="88"/>
        <v>1</v>
      </c>
      <c r="AA115" s="106">
        <f t="shared" si="88"/>
        <v>1</v>
      </c>
      <c r="AB115" s="106">
        <f t="shared" si="88"/>
        <v>1</v>
      </c>
      <c r="AC115" s="106">
        <f t="shared" si="88"/>
        <v>1</v>
      </c>
      <c r="AD115" s="106">
        <f t="shared" si="88"/>
        <v>1</v>
      </c>
      <c r="AE115" s="106">
        <f t="shared" si="88"/>
        <v>1</v>
      </c>
      <c r="AF115" s="106">
        <f t="shared" si="88"/>
        <v>1</v>
      </c>
      <c r="AG115" s="106">
        <f t="shared" si="88"/>
        <v>1</v>
      </c>
      <c r="AH115" s="106">
        <f t="shared" si="88"/>
        <v>1</v>
      </c>
      <c r="AI115" s="106">
        <f t="shared" si="88"/>
        <v>1</v>
      </c>
      <c r="AJ115" s="106">
        <f t="shared" si="88"/>
        <v>1</v>
      </c>
      <c r="AK115" s="106">
        <f t="shared" si="88"/>
        <v>1</v>
      </c>
      <c r="AL115" s="106">
        <f t="shared" si="88"/>
        <v>1</v>
      </c>
      <c r="AM115" s="106">
        <f t="shared" si="88"/>
        <v>1</v>
      </c>
      <c r="AN115" s="106">
        <f t="shared" si="88"/>
        <v>1</v>
      </c>
      <c r="AO115" s="106">
        <f t="shared" si="88"/>
        <v>1</v>
      </c>
      <c r="AP115" s="106">
        <f t="shared" ref="AP115:BO120" si="95">IF($G115=0,0,IF(AP$6&lt;$G115,0,IF(AP$6&gt;$H115,1,(AP$6-$G115+1)/($H115-$G115+1))))</f>
        <v>1</v>
      </c>
      <c r="AQ115" s="106">
        <f t="shared" si="95"/>
        <v>1</v>
      </c>
      <c r="AR115" s="106">
        <f t="shared" si="95"/>
        <v>1</v>
      </c>
      <c r="AS115" s="106">
        <f t="shared" si="95"/>
        <v>1</v>
      </c>
      <c r="AT115" s="106">
        <f t="shared" si="95"/>
        <v>1</v>
      </c>
      <c r="AU115" s="106">
        <f t="shared" si="95"/>
        <v>1</v>
      </c>
      <c r="AV115" s="106">
        <f t="shared" si="95"/>
        <v>1</v>
      </c>
      <c r="AW115" s="106">
        <f t="shared" si="95"/>
        <v>1</v>
      </c>
      <c r="AX115" s="106">
        <f t="shared" si="95"/>
        <v>1</v>
      </c>
      <c r="AY115" s="106">
        <f t="shared" si="95"/>
        <v>1</v>
      </c>
      <c r="AZ115" s="106">
        <f t="shared" si="95"/>
        <v>1</v>
      </c>
      <c r="BA115" s="106">
        <f t="shared" si="95"/>
        <v>1</v>
      </c>
      <c r="BB115" s="106">
        <f t="shared" si="95"/>
        <v>1</v>
      </c>
      <c r="BC115" s="106">
        <f t="shared" si="95"/>
        <v>1</v>
      </c>
      <c r="BD115" s="106">
        <f t="shared" si="95"/>
        <v>1</v>
      </c>
      <c r="BE115" s="106">
        <f t="shared" si="95"/>
        <v>1</v>
      </c>
      <c r="BF115" s="106">
        <f t="shared" si="95"/>
        <v>1</v>
      </c>
      <c r="BG115" s="106">
        <f t="shared" si="95"/>
        <v>1</v>
      </c>
      <c r="BH115" s="106">
        <f t="shared" si="95"/>
        <v>1</v>
      </c>
      <c r="BI115" s="106">
        <f t="shared" si="95"/>
        <v>1</v>
      </c>
      <c r="BJ115" s="106">
        <f t="shared" si="95"/>
        <v>1</v>
      </c>
      <c r="BK115" s="106">
        <f t="shared" si="95"/>
        <v>1</v>
      </c>
      <c r="BL115" s="106">
        <f t="shared" si="95"/>
        <v>1</v>
      </c>
      <c r="BM115" s="106">
        <f t="shared" si="95"/>
        <v>1</v>
      </c>
      <c r="BN115" s="106">
        <f t="shared" si="95"/>
        <v>1</v>
      </c>
      <c r="BO115" s="106">
        <f t="shared" si="95"/>
        <v>1</v>
      </c>
    </row>
    <row r="116" spans="1:67" s="2" customFormat="1" ht="18.75" customHeight="1" x14ac:dyDescent="0.25">
      <c r="A116" s="88"/>
      <c r="B116" s="77" t="s">
        <v>882</v>
      </c>
      <c r="C116" s="77" t="s">
        <v>883</v>
      </c>
      <c r="D116" s="77" t="s">
        <v>26</v>
      </c>
      <c r="E116" s="224">
        <f>VLOOKUP(B116,'Cuadro Control'!C131:J2046,8,FALSE)</f>
        <v>179436034.15411764</v>
      </c>
      <c r="F116" s="106">
        <f t="shared" si="94"/>
        <v>3.3799272126209236E-2</v>
      </c>
      <c r="G116" s="107">
        <v>46279</v>
      </c>
      <c r="H116" s="107">
        <v>46284</v>
      </c>
      <c r="I116" s="106">
        <f t="shared" si="93"/>
        <v>0</v>
      </c>
      <c r="J116" s="106">
        <f t="shared" si="88"/>
        <v>0</v>
      </c>
      <c r="K116" s="106">
        <f t="shared" si="88"/>
        <v>0</v>
      </c>
      <c r="L116" s="106">
        <f t="shared" si="88"/>
        <v>0</v>
      </c>
      <c r="M116" s="106">
        <f t="shared" si="88"/>
        <v>0</v>
      </c>
      <c r="N116" s="106">
        <f t="shared" si="88"/>
        <v>0</v>
      </c>
      <c r="O116" s="106">
        <f t="shared" si="88"/>
        <v>0</v>
      </c>
      <c r="P116" s="106">
        <f t="shared" si="88"/>
        <v>0</v>
      </c>
      <c r="Q116" s="106">
        <f t="shared" si="88"/>
        <v>0</v>
      </c>
      <c r="R116" s="106">
        <f t="shared" si="88"/>
        <v>0</v>
      </c>
      <c r="S116" s="106">
        <f t="shared" si="88"/>
        <v>0.83333333333333337</v>
      </c>
      <c r="T116" s="106">
        <f t="shared" si="88"/>
        <v>1</v>
      </c>
      <c r="U116" s="106">
        <f t="shared" si="88"/>
        <v>1</v>
      </c>
      <c r="V116" s="106">
        <f t="shared" si="88"/>
        <v>1</v>
      </c>
      <c r="W116" s="106">
        <f t="shared" si="88"/>
        <v>1</v>
      </c>
      <c r="X116" s="106">
        <f t="shared" si="88"/>
        <v>1</v>
      </c>
      <c r="Y116" s="106">
        <f t="shared" si="88"/>
        <v>1</v>
      </c>
      <c r="Z116" s="106">
        <f t="shared" si="88"/>
        <v>1</v>
      </c>
      <c r="AA116" s="106">
        <f t="shared" si="88"/>
        <v>1</v>
      </c>
      <c r="AB116" s="106">
        <f t="shared" si="88"/>
        <v>1</v>
      </c>
      <c r="AC116" s="106">
        <f t="shared" si="88"/>
        <v>1</v>
      </c>
      <c r="AD116" s="106">
        <f t="shared" si="88"/>
        <v>1</v>
      </c>
      <c r="AE116" s="106">
        <f t="shared" si="88"/>
        <v>1</v>
      </c>
      <c r="AF116" s="106">
        <f t="shared" si="88"/>
        <v>1</v>
      </c>
      <c r="AG116" s="106">
        <f t="shared" si="88"/>
        <v>1</v>
      </c>
      <c r="AH116" s="106">
        <f t="shared" si="88"/>
        <v>1</v>
      </c>
      <c r="AI116" s="106">
        <f t="shared" si="88"/>
        <v>1</v>
      </c>
      <c r="AJ116" s="106">
        <f t="shared" si="88"/>
        <v>1</v>
      </c>
      <c r="AK116" s="106">
        <f t="shared" si="88"/>
        <v>1</v>
      </c>
      <c r="AL116" s="106">
        <f t="shared" si="88"/>
        <v>1</v>
      </c>
      <c r="AM116" s="106">
        <f t="shared" si="88"/>
        <v>1</v>
      </c>
      <c r="AN116" s="106">
        <f t="shared" si="88"/>
        <v>1</v>
      </c>
      <c r="AO116" s="106">
        <f t="shared" si="88"/>
        <v>1</v>
      </c>
      <c r="AP116" s="106">
        <f t="shared" si="95"/>
        <v>1</v>
      </c>
      <c r="AQ116" s="106">
        <f t="shared" si="95"/>
        <v>1</v>
      </c>
      <c r="AR116" s="106">
        <f t="shared" si="95"/>
        <v>1</v>
      </c>
      <c r="AS116" s="106">
        <f t="shared" si="95"/>
        <v>1</v>
      </c>
      <c r="AT116" s="106">
        <f t="shared" si="95"/>
        <v>1</v>
      </c>
      <c r="AU116" s="106">
        <f t="shared" si="95"/>
        <v>1</v>
      </c>
      <c r="AV116" s="106">
        <f t="shared" si="95"/>
        <v>1</v>
      </c>
      <c r="AW116" s="106">
        <f t="shared" si="95"/>
        <v>1</v>
      </c>
      <c r="AX116" s="106">
        <f t="shared" si="95"/>
        <v>1</v>
      </c>
      <c r="AY116" s="106">
        <f t="shared" si="95"/>
        <v>1</v>
      </c>
      <c r="AZ116" s="106">
        <f t="shared" si="95"/>
        <v>1</v>
      </c>
      <c r="BA116" s="106">
        <f t="shared" si="95"/>
        <v>1</v>
      </c>
      <c r="BB116" s="106">
        <f t="shared" si="95"/>
        <v>1</v>
      </c>
      <c r="BC116" s="106">
        <f t="shared" si="95"/>
        <v>1</v>
      </c>
      <c r="BD116" s="106">
        <f t="shared" si="95"/>
        <v>1</v>
      </c>
      <c r="BE116" s="106">
        <f t="shared" si="95"/>
        <v>1</v>
      </c>
      <c r="BF116" s="106">
        <f t="shared" si="95"/>
        <v>1</v>
      </c>
      <c r="BG116" s="106">
        <f t="shared" si="95"/>
        <v>1</v>
      </c>
      <c r="BH116" s="106">
        <f t="shared" si="95"/>
        <v>1</v>
      </c>
      <c r="BI116" s="106">
        <f t="shared" si="95"/>
        <v>1</v>
      </c>
      <c r="BJ116" s="106">
        <f t="shared" si="95"/>
        <v>1</v>
      </c>
      <c r="BK116" s="106">
        <f t="shared" si="95"/>
        <v>1</v>
      </c>
      <c r="BL116" s="106">
        <f t="shared" si="95"/>
        <v>1</v>
      </c>
      <c r="BM116" s="106">
        <f t="shared" si="95"/>
        <v>1</v>
      </c>
      <c r="BN116" s="106">
        <f t="shared" si="95"/>
        <v>1</v>
      </c>
      <c r="BO116" s="106">
        <f t="shared" si="95"/>
        <v>1</v>
      </c>
    </row>
    <row r="117" spans="1:67" s="2" customFormat="1" ht="18.75" customHeight="1" x14ac:dyDescent="0.25">
      <c r="A117" s="88"/>
      <c r="B117" s="77" t="s">
        <v>884</v>
      </c>
      <c r="C117" s="77" t="s">
        <v>885</v>
      </c>
      <c r="D117" s="77" t="s">
        <v>730</v>
      </c>
      <c r="E117" s="224">
        <f>VLOOKUP(B117,'Cuadro Control'!C132:J2047,8,FALSE)</f>
        <v>1212623361.2117648</v>
      </c>
      <c r="F117" s="106">
        <f t="shared" si="94"/>
        <v>0.22841447185013161</v>
      </c>
      <c r="G117" s="107">
        <v>46284</v>
      </c>
      <c r="H117" s="107">
        <v>46300</v>
      </c>
      <c r="I117" s="106">
        <f t="shared" si="93"/>
        <v>0</v>
      </c>
      <c r="J117" s="106">
        <f t="shared" si="88"/>
        <v>0</v>
      </c>
      <c r="K117" s="106">
        <f t="shared" si="88"/>
        <v>0</v>
      </c>
      <c r="L117" s="106">
        <f t="shared" si="88"/>
        <v>0</v>
      </c>
      <c r="M117" s="106">
        <f t="shared" si="88"/>
        <v>0</v>
      </c>
      <c r="N117" s="106">
        <f t="shared" si="88"/>
        <v>0</v>
      </c>
      <c r="O117" s="106">
        <f t="shared" si="88"/>
        <v>0</v>
      </c>
      <c r="P117" s="106">
        <f t="shared" si="88"/>
        <v>0</v>
      </c>
      <c r="Q117" s="106">
        <f t="shared" si="88"/>
        <v>0</v>
      </c>
      <c r="R117" s="106">
        <f t="shared" si="88"/>
        <v>0</v>
      </c>
      <c r="S117" s="106">
        <f t="shared" si="88"/>
        <v>0</v>
      </c>
      <c r="T117" s="106">
        <f t="shared" si="88"/>
        <v>0.41176470588235292</v>
      </c>
      <c r="U117" s="106">
        <f t="shared" si="88"/>
        <v>0.82352941176470584</v>
      </c>
      <c r="V117" s="106">
        <f t="shared" si="88"/>
        <v>1</v>
      </c>
      <c r="W117" s="106">
        <f t="shared" si="88"/>
        <v>1</v>
      </c>
      <c r="X117" s="106">
        <f t="shared" si="88"/>
        <v>1</v>
      </c>
      <c r="Y117" s="106">
        <f t="shared" si="88"/>
        <v>1</v>
      </c>
      <c r="Z117" s="106">
        <f t="shared" si="88"/>
        <v>1</v>
      </c>
      <c r="AA117" s="106">
        <f t="shared" si="88"/>
        <v>1</v>
      </c>
      <c r="AB117" s="106">
        <f t="shared" si="88"/>
        <v>1</v>
      </c>
      <c r="AC117" s="106">
        <f t="shared" si="88"/>
        <v>1</v>
      </c>
      <c r="AD117" s="106">
        <f t="shared" si="88"/>
        <v>1</v>
      </c>
      <c r="AE117" s="106">
        <f t="shared" si="88"/>
        <v>1</v>
      </c>
      <c r="AF117" s="106">
        <f t="shared" si="88"/>
        <v>1</v>
      </c>
      <c r="AG117" s="106">
        <f t="shared" si="88"/>
        <v>1</v>
      </c>
      <c r="AH117" s="106">
        <f t="shared" si="88"/>
        <v>1</v>
      </c>
      <c r="AI117" s="106">
        <f t="shared" ref="J117:AO124" si="96">IF($G117=0,0,IF(AI$6&lt;$G117,0,IF(AI$6&gt;$H117,1,(AI$6-$G117+1)/($H117-$G117+1))))</f>
        <v>1</v>
      </c>
      <c r="AJ117" s="106">
        <f t="shared" si="96"/>
        <v>1</v>
      </c>
      <c r="AK117" s="106">
        <f t="shared" si="96"/>
        <v>1</v>
      </c>
      <c r="AL117" s="106">
        <f t="shared" si="96"/>
        <v>1</v>
      </c>
      <c r="AM117" s="106">
        <f t="shared" si="96"/>
        <v>1</v>
      </c>
      <c r="AN117" s="106">
        <f t="shared" si="96"/>
        <v>1</v>
      </c>
      <c r="AO117" s="106">
        <f t="shared" si="96"/>
        <v>1</v>
      </c>
      <c r="AP117" s="106">
        <f t="shared" si="95"/>
        <v>1</v>
      </c>
      <c r="AQ117" s="106">
        <f t="shared" si="95"/>
        <v>1</v>
      </c>
      <c r="AR117" s="106">
        <f t="shared" si="95"/>
        <v>1</v>
      </c>
      <c r="AS117" s="106">
        <f t="shared" si="95"/>
        <v>1</v>
      </c>
      <c r="AT117" s="106">
        <f t="shared" si="95"/>
        <v>1</v>
      </c>
      <c r="AU117" s="106">
        <f t="shared" si="95"/>
        <v>1</v>
      </c>
      <c r="AV117" s="106">
        <f t="shared" si="95"/>
        <v>1</v>
      </c>
      <c r="AW117" s="106">
        <f t="shared" si="95"/>
        <v>1</v>
      </c>
      <c r="AX117" s="106">
        <f t="shared" si="95"/>
        <v>1</v>
      </c>
      <c r="AY117" s="106">
        <f t="shared" si="95"/>
        <v>1</v>
      </c>
      <c r="AZ117" s="106">
        <f t="shared" si="95"/>
        <v>1</v>
      </c>
      <c r="BA117" s="106">
        <f t="shared" si="95"/>
        <v>1</v>
      </c>
      <c r="BB117" s="106">
        <f t="shared" si="95"/>
        <v>1</v>
      </c>
      <c r="BC117" s="106">
        <f t="shared" si="95"/>
        <v>1</v>
      </c>
      <c r="BD117" s="106">
        <f t="shared" si="95"/>
        <v>1</v>
      </c>
      <c r="BE117" s="106">
        <f t="shared" si="95"/>
        <v>1</v>
      </c>
      <c r="BF117" s="106">
        <f t="shared" si="95"/>
        <v>1</v>
      </c>
      <c r="BG117" s="106">
        <f t="shared" si="95"/>
        <v>1</v>
      </c>
      <c r="BH117" s="106">
        <f t="shared" si="95"/>
        <v>1</v>
      </c>
      <c r="BI117" s="106">
        <f t="shared" si="95"/>
        <v>1</v>
      </c>
      <c r="BJ117" s="106">
        <f t="shared" si="95"/>
        <v>1</v>
      </c>
      <c r="BK117" s="106">
        <f t="shared" si="95"/>
        <v>1</v>
      </c>
      <c r="BL117" s="106">
        <f t="shared" si="95"/>
        <v>1</v>
      </c>
      <c r="BM117" s="106">
        <f t="shared" si="95"/>
        <v>1</v>
      </c>
      <c r="BN117" s="106">
        <f t="shared" si="95"/>
        <v>1</v>
      </c>
      <c r="BO117" s="106">
        <f t="shared" si="95"/>
        <v>1</v>
      </c>
    </row>
    <row r="118" spans="1:67" s="2" customFormat="1" ht="18.75" customHeight="1" x14ac:dyDescent="0.25">
      <c r="A118" s="88"/>
      <c r="B118" s="77" t="s">
        <v>886</v>
      </c>
      <c r="C118" s="77" t="s">
        <v>887</v>
      </c>
      <c r="D118" s="77" t="s">
        <v>6</v>
      </c>
      <c r="E118" s="224">
        <f>VLOOKUP(B118,'Cuadro Control'!C134:J2048,8,FALSE)</f>
        <v>0</v>
      </c>
      <c r="F118" s="106">
        <f t="shared" si="94"/>
        <v>0</v>
      </c>
      <c r="G118" s="107">
        <v>46300</v>
      </c>
      <c r="H118" s="107">
        <v>46303</v>
      </c>
      <c r="I118" s="106">
        <f t="shared" si="93"/>
        <v>0</v>
      </c>
      <c r="J118" s="106">
        <f t="shared" si="96"/>
        <v>0</v>
      </c>
      <c r="K118" s="106">
        <f t="shared" si="96"/>
        <v>0</v>
      </c>
      <c r="L118" s="106">
        <f t="shared" si="96"/>
        <v>0</v>
      </c>
      <c r="M118" s="106">
        <f t="shared" si="96"/>
        <v>0</v>
      </c>
      <c r="N118" s="106">
        <f t="shared" si="96"/>
        <v>0</v>
      </c>
      <c r="O118" s="106">
        <f t="shared" si="96"/>
        <v>0</v>
      </c>
      <c r="P118" s="106">
        <f t="shared" si="96"/>
        <v>0</v>
      </c>
      <c r="Q118" s="106">
        <f t="shared" si="96"/>
        <v>0</v>
      </c>
      <c r="R118" s="106">
        <f t="shared" si="96"/>
        <v>0</v>
      </c>
      <c r="S118" s="106">
        <f t="shared" si="96"/>
        <v>0</v>
      </c>
      <c r="T118" s="106">
        <f t="shared" si="96"/>
        <v>0</v>
      </c>
      <c r="U118" s="106">
        <f t="shared" si="96"/>
        <v>0</v>
      </c>
      <c r="V118" s="106">
        <f t="shared" si="96"/>
        <v>1</v>
      </c>
      <c r="W118" s="106">
        <f t="shared" si="96"/>
        <v>1</v>
      </c>
      <c r="X118" s="106">
        <f t="shared" si="96"/>
        <v>1</v>
      </c>
      <c r="Y118" s="106">
        <f t="shared" si="96"/>
        <v>1</v>
      </c>
      <c r="Z118" s="106">
        <f t="shared" si="96"/>
        <v>1</v>
      </c>
      <c r="AA118" s="106">
        <f t="shared" si="96"/>
        <v>1</v>
      </c>
      <c r="AB118" s="106">
        <f t="shared" si="96"/>
        <v>1</v>
      </c>
      <c r="AC118" s="106">
        <f t="shared" si="96"/>
        <v>1</v>
      </c>
      <c r="AD118" s="106">
        <f t="shared" si="96"/>
        <v>1</v>
      </c>
      <c r="AE118" s="106">
        <f t="shared" si="96"/>
        <v>1</v>
      </c>
      <c r="AF118" s="106">
        <f t="shared" si="96"/>
        <v>1</v>
      </c>
      <c r="AG118" s="106">
        <f t="shared" si="96"/>
        <v>1</v>
      </c>
      <c r="AH118" s="106">
        <f t="shared" si="96"/>
        <v>1</v>
      </c>
      <c r="AI118" s="106">
        <f t="shared" si="96"/>
        <v>1</v>
      </c>
      <c r="AJ118" s="106">
        <f t="shared" si="96"/>
        <v>1</v>
      </c>
      <c r="AK118" s="106">
        <f t="shared" si="96"/>
        <v>1</v>
      </c>
      <c r="AL118" s="106">
        <f t="shared" si="96"/>
        <v>1</v>
      </c>
      <c r="AM118" s="106">
        <f t="shared" si="96"/>
        <v>1</v>
      </c>
      <c r="AN118" s="106">
        <f t="shared" si="96"/>
        <v>1</v>
      </c>
      <c r="AO118" s="106">
        <f t="shared" si="96"/>
        <v>1</v>
      </c>
      <c r="AP118" s="106">
        <f t="shared" si="95"/>
        <v>1</v>
      </c>
      <c r="AQ118" s="106">
        <f t="shared" si="95"/>
        <v>1</v>
      </c>
      <c r="AR118" s="106">
        <f t="shared" si="95"/>
        <v>1</v>
      </c>
      <c r="AS118" s="106">
        <f t="shared" si="95"/>
        <v>1</v>
      </c>
      <c r="AT118" s="106">
        <f t="shared" si="95"/>
        <v>1</v>
      </c>
      <c r="AU118" s="106">
        <f t="shared" si="95"/>
        <v>1</v>
      </c>
      <c r="AV118" s="106">
        <f t="shared" si="95"/>
        <v>1</v>
      </c>
      <c r="AW118" s="106">
        <f t="shared" si="95"/>
        <v>1</v>
      </c>
      <c r="AX118" s="106">
        <f t="shared" si="95"/>
        <v>1</v>
      </c>
      <c r="AY118" s="106">
        <f t="shared" si="95"/>
        <v>1</v>
      </c>
      <c r="AZ118" s="106">
        <f t="shared" si="95"/>
        <v>1</v>
      </c>
      <c r="BA118" s="106">
        <f t="shared" si="95"/>
        <v>1</v>
      </c>
      <c r="BB118" s="106">
        <f t="shared" si="95"/>
        <v>1</v>
      </c>
      <c r="BC118" s="106">
        <f t="shared" si="95"/>
        <v>1</v>
      </c>
      <c r="BD118" s="106">
        <f t="shared" si="95"/>
        <v>1</v>
      </c>
      <c r="BE118" s="106">
        <f t="shared" si="95"/>
        <v>1</v>
      </c>
      <c r="BF118" s="106">
        <f t="shared" si="95"/>
        <v>1</v>
      </c>
      <c r="BG118" s="106">
        <f t="shared" si="95"/>
        <v>1</v>
      </c>
      <c r="BH118" s="106">
        <f t="shared" si="95"/>
        <v>1</v>
      </c>
      <c r="BI118" s="106">
        <f t="shared" si="95"/>
        <v>1</v>
      </c>
      <c r="BJ118" s="106">
        <f t="shared" si="95"/>
        <v>1</v>
      </c>
      <c r="BK118" s="106">
        <f t="shared" si="95"/>
        <v>1</v>
      </c>
      <c r="BL118" s="106">
        <f t="shared" si="95"/>
        <v>1</v>
      </c>
      <c r="BM118" s="106">
        <f t="shared" si="95"/>
        <v>1</v>
      </c>
      <c r="BN118" s="106">
        <f t="shared" si="95"/>
        <v>1</v>
      </c>
      <c r="BO118" s="106">
        <f t="shared" si="95"/>
        <v>1</v>
      </c>
    </row>
    <row r="119" spans="1:67" s="2" customFormat="1" ht="18.75" customHeight="1" x14ac:dyDescent="0.25">
      <c r="A119" s="88"/>
      <c r="B119" s="78" t="s">
        <v>888</v>
      </c>
      <c r="C119" s="78" t="s">
        <v>889</v>
      </c>
      <c r="D119" s="78" t="s">
        <v>3</v>
      </c>
      <c r="E119" s="225">
        <f>VLOOKUP(B119,'Cuadro Control'!C136:J2049,8,FALSE)</f>
        <v>0</v>
      </c>
      <c r="F119" s="108">
        <f t="shared" si="94"/>
        <v>0</v>
      </c>
      <c r="G119" s="109">
        <v>46300</v>
      </c>
      <c r="H119" s="109">
        <v>46300</v>
      </c>
      <c r="I119" s="108">
        <f t="shared" si="93"/>
        <v>0</v>
      </c>
      <c r="J119" s="108">
        <f t="shared" si="96"/>
        <v>0</v>
      </c>
      <c r="K119" s="108">
        <f t="shared" si="96"/>
        <v>0</v>
      </c>
      <c r="L119" s="108">
        <f t="shared" si="96"/>
        <v>0</v>
      </c>
      <c r="M119" s="108">
        <f t="shared" si="96"/>
        <v>0</v>
      </c>
      <c r="N119" s="108">
        <f t="shared" si="96"/>
        <v>0</v>
      </c>
      <c r="O119" s="108">
        <f t="shared" si="96"/>
        <v>0</v>
      </c>
      <c r="P119" s="108">
        <f t="shared" si="96"/>
        <v>0</v>
      </c>
      <c r="Q119" s="108">
        <f t="shared" si="96"/>
        <v>0</v>
      </c>
      <c r="R119" s="108">
        <f t="shared" si="96"/>
        <v>0</v>
      </c>
      <c r="S119" s="108">
        <f t="shared" si="96"/>
        <v>0</v>
      </c>
      <c r="T119" s="108">
        <f t="shared" si="96"/>
        <v>0</v>
      </c>
      <c r="U119" s="108">
        <f t="shared" si="96"/>
        <v>0</v>
      </c>
      <c r="V119" s="108">
        <f t="shared" si="96"/>
        <v>1</v>
      </c>
      <c r="W119" s="108">
        <f t="shared" si="96"/>
        <v>1</v>
      </c>
      <c r="X119" s="108">
        <f t="shared" si="96"/>
        <v>1</v>
      </c>
      <c r="Y119" s="108">
        <f t="shared" si="96"/>
        <v>1</v>
      </c>
      <c r="Z119" s="108">
        <f t="shared" si="96"/>
        <v>1</v>
      </c>
      <c r="AA119" s="108">
        <f t="shared" si="96"/>
        <v>1</v>
      </c>
      <c r="AB119" s="108">
        <f t="shared" si="96"/>
        <v>1</v>
      </c>
      <c r="AC119" s="108">
        <f t="shared" si="96"/>
        <v>1</v>
      </c>
      <c r="AD119" s="108">
        <f t="shared" si="96"/>
        <v>1</v>
      </c>
      <c r="AE119" s="108">
        <f t="shared" si="96"/>
        <v>1</v>
      </c>
      <c r="AF119" s="108">
        <f t="shared" si="96"/>
        <v>1</v>
      </c>
      <c r="AG119" s="108">
        <f t="shared" si="96"/>
        <v>1</v>
      </c>
      <c r="AH119" s="108">
        <f t="shared" si="96"/>
        <v>1</v>
      </c>
      <c r="AI119" s="108">
        <f t="shared" si="96"/>
        <v>1</v>
      </c>
      <c r="AJ119" s="108">
        <f t="shared" si="96"/>
        <v>1</v>
      </c>
      <c r="AK119" s="108">
        <f t="shared" si="96"/>
        <v>1</v>
      </c>
      <c r="AL119" s="108">
        <f t="shared" si="96"/>
        <v>1</v>
      </c>
      <c r="AM119" s="108">
        <f t="shared" si="96"/>
        <v>1</v>
      </c>
      <c r="AN119" s="108">
        <f t="shared" si="96"/>
        <v>1</v>
      </c>
      <c r="AO119" s="108">
        <f t="shared" si="96"/>
        <v>1</v>
      </c>
      <c r="AP119" s="108">
        <f t="shared" si="95"/>
        <v>1</v>
      </c>
      <c r="AQ119" s="108">
        <f t="shared" si="95"/>
        <v>1</v>
      </c>
      <c r="AR119" s="108">
        <f t="shared" si="95"/>
        <v>1</v>
      </c>
      <c r="AS119" s="108">
        <f t="shared" si="95"/>
        <v>1</v>
      </c>
      <c r="AT119" s="108">
        <f t="shared" si="95"/>
        <v>1</v>
      </c>
      <c r="AU119" s="108">
        <f t="shared" si="95"/>
        <v>1</v>
      </c>
      <c r="AV119" s="108">
        <f t="shared" si="95"/>
        <v>1</v>
      </c>
      <c r="AW119" s="108">
        <f t="shared" si="95"/>
        <v>1</v>
      </c>
      <c r="AX119" s="108">
        <f t="shared" si="95"/>
        <v>1</v>
      </c>
      <c r="AY119" s="108">
        <f t="shared" si="95"/>
        <v>1</v>
      </c>
      <c r="AZ119" s="108">
        <f t="shared" si="95"/>
        <v>1</v>
      </c>
      <c r="BA119" s="108">
        <f t="shared" si="95"/>
        <v>1</v>
      </c>
      <c r="BB119" s="108">
        <f t="shared" si="95"/>
        <v>1</v>
      </c>
      <c r="BC119" s="108">
        <f t="shared" si="95"/>
        <v>1</v>
      </c>
      <c r="BD119" s="108">
        <f t="shared" si="95"/>
        <v>1</v>
      </c>
      <c r="BE119" s="108">
        <f t="shared" si="95"/>
        <v>1</v>
      </c>
      <c r="BF119" s="108">
        <f t="shared" si="95"/>
        <v>1</v>
      </c>
      <c r="BG119" s="108">
        <f t="shared" si="95"/>
        <v>1</v>
      </c>
      <c r="BH119" s="108">
        <f t="shared" si="95"/>
        <v>1</v>
      </c>
      <c r="BI119" s="108">
        <f t="shared" si="95"/>
        <v>1</v>
      </c>
      <c r="BJ119" s="108">
        <f t="shared" si="95"/>
        <v>1</v>
      </c>
      <c r="BK119" s="108">
        <f t="shared" si="95"/>
        <v>1</v>
      </c>
      <c r="BL119" s="108">
        <f t="shared" si="95"/>
        <v>1</v>
      </c>
      <c r="BM119" s="108">
        <f t="shared" si="95"/>
        <v>1</v>
      </c>
      <c r="BN119" s="108">
        <f t="shared" si="95"/>
        <v>1</v>
      </c>
      <c r="BO119" s="108">
        <f t="shared" si="95"/>
        <v>1</v>
      </c>
    </row>
    <row r="120" spans="1:67" s="2" customFormat="1" ht="18.75" customHeight="1" x14ac:dyDescent="0.25">
      <c r="A120" s="88"/>
      <c r="B120" s="77" t="s">
        <v>890</v>
      </c>
      <c r="C120" s="77" t="s">
        <v>891</v>
      </c>
      <c r="D120" s="77" t="s">
        <v>8</v>
      </c>
      <c r="E120" s="224">
        <f>VLOOKUP(B120,'Cuadro Control'!C138:J2050,8,FALSE)</f>
        <v>1230815225.9452939</v>
      </c>
      <c r="F120" s="106">
        <f t="shared" si="94"/>
        <v>0.2318411625341423</v>
      </c>
      <c r="G120" s="107">
        <v>46303</v>
      </c>
      <c r="H120" s="107">
        <v>46304</v>
      </c>
      <c r="I120" s="106">
        <f t="shared" si="93"/>
        <v>0</v>
      </c>
      <c r="J120" s="106">
        <f t="shared" si="96"/>
        <v>0</v>
      </c>
      <c r="K120" s="106">
        <f t="shared" si="96"/>
        <v>0</v>
      </c>
      <c r="L120" s="106">
        <f t="shared" si="96"/>
        <v>0</v>
      </c>
      <c r="M120" s="106">
        <f t="shared" si="96"/>
        <v>0</v>
      </c>
      <c r="N120" s="106">
        <f t="shared" si="96"/>
        <v>0</v>
      </c>
      <c r="O120" s="106">
        <f t="shared" si="96"/>
        <v>0</v>
      </c>
      <c r="P120" s="106">
        <f t="shared" si="96"/>
        <v>0</v>
      </c>
      <c r="Q120" s="106">
        <f t="shared" si="96"/>
        <v>0</v>
      </c>
      <c r="R120" s="106">
        <f t="shared" si="96"/>
        <v>0</v>
      </c>
      <c r="S120" s="106">
        <f t="shared" si="96"/>
        <v>0</v>
      </c>
      <c r="T120" s="106">
        <f t="shared" si="96"/>
        <v>0</v>
      </c>
      <c r="U120" s="106">
        <f t="shared" si="96"/>
        <v>0</v>
      </c>
      <c r="V120" s="106">
        <f t="shared" si="96"/>
        <v>1</v>
      </c>
      <c r="W120" s="106">
        <f t="shared" si="96"/>
        <v>1</v>
      </c>
      <c r="X120" s="106">
        <f t="shared" si="96"/>
        <v>1</v>
      </c>
      <c r="Y120" s="106">
        <f t="shared" si="96"/>
        <v>1</v>
      </c>
      <c r="Z120" s="106">
        <f t="shared" si="96"/>
        <v>1</v>
      </c>
      <c r="AA120" s="106">
        <f t="shared" si="96"/>
        <v>1</v>
      </c>
      <c r="AB120" s="106">
        <f t="shared" si="96"/>
        <v>1</v>
      </c>
      <c r="AC120" s="106">
        <f t="shared" si="96"/>
        <v>1</v>
      </c>
      <c r="AD120" s="106">
        <f t="shared" si="96"/>
        <v>1</v>
      </c>
      <c r="AE120" s="106">
        <f t="shared" si="96"/>
        <v>1</v>
      </c>
      <c r="AF120" s="106">
        <f t="shared" si="96"/>
        <v>1</v>
      </c>
      <c r="AG120" s="106">
        <f t="shared" si="96"/>
        <v>1</v>
      </c>
      <c r="AH120" s="106">
        <f t="shared" si="96"/>
        <v>1</v>
      </c>
      <c r="AI120" s="106">
        <f t="shared" si="96"/>
        <v>1</v>
      </c>
      <c r="AJ120" s="106">
        <f t="shared" si="96"/>
        <v>1</v>
      </c>
      <c r="AK120" s="106">
        <f t="shared" si="96"/>
        <v>1</v>
      </c>
      <c r="AL120" s="106">
        <f t="shared" si="96"/>
        <v>1</v>
      </c>
      <c r="AM120" s="106">
        <f t="shared" si="96"/>
        <v>1</v>
      </c>
      <c r="AN120" s="106">
        <f t="shared" si="96"/>
        <v>1</v>
      </c>
      <c r="AO120" s="106">
        <f t="shared" si="96"/>
        <v>1</v>
      </c>
      <c r="AP120" s="106">
        <f t="shared" si="95"/>
        <v>1</v>
      </c>
      <c r="AQ120" s="106">
        <f t="shared" si="95"/>
        <v>1</v>
      </c>
      <c r="AR120" s="106">
        <f t="shared" si="95"/>
        <v>1</v>
      </c>
      <c r="AS120" s="106">
        <f t="shared" si="95"/>
        <v>1</v>
      </c>
      <c r="AT120" s="106">
        <f t="shared" si="95"/>
        <v>1</v>
      </c>
      <c r="AU120" s="106">
        <f t="shared" si="95"/>
        <v>1</v>
      </c>
      <c r="AV120" s="106">
        <f t="shared" si="95"/>
        <v>1</v>
      </c>
      <c r="AW120" s="106">
        <f t="shared" si="95"/>
        <v>1</v>
      </c>
      <c r="AX120" s="106">
        <f t="shared" si="95"/>
        <v>1</v>
      </c>
      <c r="AY120" s="106">
        <f t="shared" si="95"/>
        <v>1</v>
      </c>
      <c r="AZ120" s="106">
        <f t="shared" si="95"/>
        <v>1</v>
      </c>
      <c r="BA120" s="106">
        <f t="shared" si="95"/>
        <v>1</v>
      </c>
      <c r="BB120" s="106">
        <f t="shared" si="95"/>
        <v>1</v>
      </c>
      <c r="BC120" s="106">
        <f t="shared" si="95"/>
        <v>1</v>
      </c>
      <c r="BD120" s="106">
        <f t="shared" si="95"/>
        <v>1</v>
      </c>
      <c r="BE120" s="106">
        <f t="shared" si="95"/>
        <v>1</v>
      </c>
      <c r="BF120" s="106">
        <f t="shared" si="95"/>
        <v>1</v>
      </c>
      <c r="BG120" s="106">
        <f t="shared" si="95"/>
        <v>1</v>
      </c>
      <c r="BH120" s="106">
        <f t="shared" si="95"/>
        <v>1</v>
      </c>
      <c r="BI120" s="106">
        <f t="shared" si="95"/>
        <v>1</v>
      </c>
      <c r="BJ120" s="106">
        <f t="shared" si="95"/>
        <v>1</v>
      </c>
      <c r="BK120" s="106">
        <f t="shared" si="95"/>
        <v>1</v>
      </c>
      <c r="BL120" s="106">
        <f t="shared" si="95"/>
        <v>1</v>
      </c>
      <c r="BM120" s="106">
        <f t="shared" si="95"/>
        <v>1</v>
      </c>
      <c r="BN120" s="106">
        <f t="shared" si="95"/>
        <v>1</v>
      </c>
      <c r="BO120" s="106">
        <f t="shared" si="95"/>
        <v>1</v>
      </c>
    </row>
    <row r="121" spans="1:67" s="2" customFormat="1" ht="18.75" customHeight="1" x14ac:dyDescent="0.25">
      <c r="A121" s="88"/>
      <c r="B121" s="77" t="s">
        <v>892</v>
      </c>
      <c r="C121" s="77" t="s">
        <v>893</v>
      </c>
      <c r="D121" s="77" t="s">
        <v>26</v>
      </c>
      <c r="E121" s="224">
        <f>VLOOKUP(B121,'Cuadro Control'!C140:J2051,8,FALSE)</f>
        <v>0</v>
      </c>
      <c r="F121" s="106">
        <f t="shared" si="94"/>
        <v>0</v>
      </c>
      <c r="G121" s="107">
        <v>46304</v>
      </c>
      <c r="H121" s="107">
        <v>46312</v>
      </c>
      <c r="I121" s="106">
        <f t="shared" si="93"/>
        <v>0</v>
      </c>
      <c r="J121" s="106">
        <f t="shared" si="96"/>
        <v>0</v>
      </c>
      <c r="K121" s="106">
        <f t="shared" si="96"/>
        <v>0</v>
      </c>
      <c r="L121" s="106">
        <f t="shared" si="96"/>
        <v>0</v>
      </c>
      <c r="M121" s="106">
        <f t="shared" si="96"/>
        <v>0</v>
      </c>
      <c r="N121" s="106">
        <f t="shared" si="96"/>
        <v>0</v>
      </c>
      <c r="O121" s="106">
        <f t="shared" si="96"/>
        <v>0</v>
      </c>
      <c r="P121" s="106">
        <f t="shared" si="96"/>
        <v>0</v>
      </c>
      <c r="Q121" s="106">
        <f t="shared" si="96"/>
        <v>0</v>
      </c>
      <c r="R121" s="106">
        <f t="shared" si="96"/>
        <v>0</v>
      </c>
      <c r="S121" s="106">
        <f t="shared" si="96"/>
        <v>0</v>
      </c>
      <c r="T121" s="106">
        <f t="shared" si="96"/>
        <v>0</v>
      </c>
      <c r="U121" s="106">
        <f t="shared" si="96"/>
        <v>0</v>
      </c>
      <c r="V121" s="106">
        <f t="shared" si="96"/>
        <v>0.1111111111111111</v>
      </c>
      <c r="W121" s="106">
        <f t="shared" si="96"/>
        <v>0.88888888888888884</v>
      </c>
      <c r="X121" s="106">
        <f t="shared" si="96"/>
        <v>1</v>
      </c>
      <c r="Y121" s="106">
        <f t="shared" si="96"/>
        <v>1</v>
      </c>
      <c r="Z121" s="106">
        <f t="shared" si="96"/>
        <v>1</v>
      </c>
      <c r="AA121" s="106">
        <f t="shared" si="96"/>
        <v>1</v>
      </c>
      <c r="AB121" s="106">
        <f t="shared" si="96"/>
        <v>1</v>
      </c>
      <c r="AC121" s="106">
        <f t="shared" si="96"/>
        <v>1</v>
      </c>
      <c r="AD121" s="106">
        <f t="shared" si="96"/>
        <v>1</v>
      </c>
      <c r="AE121" s="106">
        <f t="shared" si="96"/>
        <v>1</v>
      </c>
      <c r="AF121" s="106">
        <f t="shared" si="96"/>
        <v>1</v>
      </c>
      <c r="AG121" s="106">
        <f t="shared" si="96"/>
        <v>1</v>
      </c>
      <c r="AH121" s="106">
        <f t="shared" si="96"/>
        <v>1</v>
      </c>
      <c r="AI121" s="106">
        <f t="shared" si="96"/>
        <v>1</v>
      </c>
      <c r="AJ121" s="106">
        <f t="shared" si="96"/>
        <v>1</v>
      </c>
      <c r="AK121" s="106">
        <f t="shared" si="96"/>
        <v>1</v>
      </c>
      <c r="AL121" s="106">
        <f t="shared" si="96"/>
        <v>1</v>
      </c>
      <c r="AM121" s="106">
        <f t="shared" si="96"/>
        <v>1</v>
      </c>
      <c r="AN121" s="106">
        <f t="shared" si="96"/>
        <v>1</v>
      </c>
      <c r="AO121" s="106">
        <f t="shared" si="96"/>
        <v>1</v>
      </c>
      <c r="AP121" s="106">
        <f t="shared" ref="AP121:BO126" si="97">IF($G121=0,0,IF(AP$6&lt;$G121,0,IF(AP$6&gt;$H121,1,(AP$6-$G121+1)/($H121-$G121+1))))</f>
        <v>1</v>
      </c>
      <c r="AQ121" s="106">
        <f t="shared" si="97"/>
        <v>1</v>
      </c>
      <c r="AR121" s="106">
        <f t="shared" si="97"/>
        <v>1</v>
      </c>
      <c r="AS121" s="106">
        <f t="shared" si="97"/>
        <v>1</v>
      </c>
      <c r="AT121" s="106">
        <f t="shared" si="97"/>
        <v>1</v>
      </c>
      <c r="AU121" s="106">
        <f t="shared" si="97"/>
        <v>1</v>
      </c>
      <c r="AV121" s="106">
        <f t="shared" si="97"/>
        <v>1</v>
      </c>
      <c r="AW121" s="106">
        <f t="shared" si="97"/>
        <v>1</v>
      </c>
      <c r="AX121" s="106">
        <f t="shared" si="97"/>
        <v>1</v>
      </c>
      <c r="AY121" s="106">
        <f t="shared" si="97"/>
        <v>1</v>
      </c>
      <c r="AZ121" s="106">
        <f t="shared" si="97"/>
        <v>1</v>
      </c>
      <c r="BA121" s="106">
        <f t="shared" si="97"/>
        <v>1</v>
      </c>
      <c r="BB121" s="106">
        <f t="shared" si="97"/>
        <v>1</v>
      </c>
      <c r="BC121" s="106">
        <f t="shared" si="97"/>
        <v>1</v>
      </c>
      <c r="BD121" s="106">
        <f t="shared" si="97"/>
        <v>1</v>
      </c>
      <c r="BE121" s="106">
        <f t="shared" si="97"/>
        <v>1</v>
      </c>
      <c r="BF121" s="106">
        <f t="shared" si="97"/>
        <v>1</v>
      </c>
      <c r="BG121" s="106">
        <f t="shared" si="97"/>
        <v>1</v>
      </c>
      <c r="BH121" s="106">
        <f t="shared" si="97"/>
        <v>1</v>
      </c>
      <c r="BI121" s="106">
        <f t="shared" si="97"/>
        <v>1</v>
      </c>
      <c r="BJ121" s="106">
        <f t="shared" si="97"/>
        <v>1</v>
      </c>
      <c r="BK121" s="106">
        <f t="shared" si="97"/>
        <v>1</v>
      </c>
      <c r="BL121" s="106">
        <f t="shared" si="97"/>
        <v>1</v>
      </c>
      <c r="BM121" s="106">
        <f t="shared" si="97"/>
        <v>1</v>
      </c>
      <c r="BN121" s="106">
        <f t="shared" si="97"/>
        <v>1</v>
      </c>
      <c r="BO121" s="106">
        <f t="shared" si="97"/>
        <v>1</v>
      </c>
    </row>
    <row r="122" spans="1:67" s="2" customFormat="1" ht="18.75" customHeight="1" x14ac:dyDescent="0.25">
      <c r="A122" s="88"/>
      <c r="B122" s="77" t="s">
        <v>894</v>
      </c>
      <c r="C122" s="77" t="s">
        <v>2052</v>
      </c>
      <c r="D122" s="77" t="s">
        <v>6</v>
      </c>
      <c r="E122" s="224">
        <f>VLOOKUP(B122,'Cuadro Control'!C142:J2052,8,FALSE)</f>
        <v>52736347.43270281</v>
      </c>
      <c r="F122" s="106">
        <f t="shared" si="94"/>
        <v>9.933624348213644E-3</v>
      </c>
      <c r="G122" s="107">
        <v>46312</v>
      </c>
      <c r="H122" s="107">
        <v>46316</v>
      </c>
      <c r="I122" s="106">
        <f t="shared" si="93"/>
        <v>0</v>
      </c>
      <c r="J122" s="106">
        <f t="shared" si="96"/>
        <v>0</v>
      </c>
      <c r="K122" s="106">
        <f t="shared" si="96"/>
        <v>0</v>
      </c>
      <c r="L122" s="106">
        <f t="shared" si="96"/>
        <v>0</v>
      </c>
      <c r="M122" s="106">
        <f t="shared" si="96"/>
        <v>0</v>
      </c>
      <c r="N122" s="106">
        <f t="shared" si="96"/>
        <v>0</v>
      </c>
      <c r="O122" s="106">
        <f t="shared" si="96"/>
        <v>0</v>
      </c>
      <c r="P122" s="106">
        <f t="shared" si="96"/>
        <v>0</v>
      </c>
      <c r="Q122" s="106">
        <f t="shared" si="96"/>
        <v>0</v>
      </c>
      <c r="R122" s="106">
        <f t="shared" si="96"/>
        <v>0</v>
      </c>
      <c r="S122" s="106">
        <f t="shared" si="96"/>
        <v>0</v>
      </c>
      <c r="T122" s="106">
        <f t="shared" si="96"/>
        <v>0</v>
      </c>
      <c r="U122" s="106">
        <f t="shared" si="96"/>
        <v>0</v>
      </c>
      <c r="V122" s="106">
        <f t="shared" si="96"/>
        <v>0</v>
      </c>
      <c r="W122" s="106">
        <f t="shared" si="96"/>
        <v>0</v>
      </c>
      <c r="X122" s="106">
        <f t="shared" si="96"/>
        <v>1</v>
      </c>
      <c r="Y122" s="106">
        <f t="shared" si="96"/>
        <v>1</v>
      </c>
      <c r="Z122" s="106">
        <f t="shared" si="96"/>
        <v>1</v>
      </c>
      <c r="AA122" s="106">
        <f t="shared" si="96"/>
        <v>1</v>
      </c>
      <c r="AB122" s="106">
        <f t="shared" si="96"/>
        <v>1</v>
      </c>
      <c r="AC122" s="106">
        <f t="shared" si="96"/>
        <v>1</v>
      </c>
      <c r="AD122" s="106">
        <f t="shared" si="96"/>
        <v>1</v>
      </c>
      <c r="AE122" s="106">
        <f t="shared" si="96"/>
        <v>1</v>
      </c>
      <c r="AF122" s="106">
        <f t="shared" si="96"/>
        <v>1</v>
      </c>
      <c r="AG122" s="106">
        <f t="shared" si="96"/>
        <v>1</v>
      </c>
      <c r="AH122" s="106">
        <f t="shared" si="96"/>
        <v>1</v>
      </c>
      <c r="AI122" s="106">
        <f t="shared" si="96"/>
        <v>1</v>
      </c>
      <c r="AJ122" s="106">
        <f t="shared" si="96"/>
        <v>1</v>
      </c>
      <c r="AK122" s="106">
        <f t="shared" si="96"/>
        <v>1</v>
      </c>
      <c r="AL122" s="106">
        <f t="shared" si="96"/>
        <v>1</v>
      </c>
      <c r="AM122" s="106">
        <f t="shared" si="96"/>
        <v>1</v>
      </c>
      <c r="AN122" s="106">
        <f t="shared" si="96"/>
        <v>1</v>
      </c>
      <c r="AO122" s="106">
        <f t="shared" si="96"/>
        <v>1</v>
      </c>
      <c r="AP122" s="106">
        <f t="shared" si="97"/>
        <v>1</v>
      </c>
      <c r="AQ122" s="106">
        <f t="shared" si="97"/>
        <v>1</v>
      </c>
      <c r="AR122" s="106">
        <f t="shared" si="97"/>
        <v>1</v>
      </c>
      <c r="AS122" s="106">
        <f t="shared" si="97"/>
        <v>1</v>
      </c>
      <c r="AT122" s="106">
        <f t="shared" si="97"/>
        <v>1</v>
      </c>
      <c r="AU122" s="106">
        <f t="shared" si="97"/>
        <v>1</v>
      </c>
      <c r="AV122" s="106">
        <f t="shared" si="97"/>
        <v>1</v>
      </c>
      <c r="AW122" s="106">
        <f t="shared" si="97"/>
        <v>1</v>
      </c>
      <c r="AX122" s="106">
        <f t="shared" si="97"/>
        <v>1</v>
      </c>
      <c r="AY122" s="106">
        <f t="shared" si="97"/>
        <v>1</v>
      </c>
      <c r="AZ122" s="106">
        <f t="shared" si="97"/>
        <v>1</v>
      </c>
      <c r="BA122" s="106">
        <f t="shared" si="97"/>
        <v>1</v>
      </c>
      <c r="BB122" s="106">
        <f t="shared" si="97"/>
        <v>1</v>
      </c>
      <c r="BC122" s="106">
        <f t="shared" si="97"/>
        <v>1</v>
      </c>
      <c r="BD122" s="106">
        <f t="shared" si="97"/>
        <v>1</v>
      </c>
      <c r="BE122" s="106">
        <f t="shared" si="97"/>
        <v>1</v>
      </c>
      <c r="BF122" s="106">
        <f t="shared" si="97"/>
        <v>1</v>
      </c>
      <c r="BG122" s="106">
        <f t="shared" si="97"/>
        <v>1</v>
      </c>
      <c r="BH122" s="106">
        <f t="shared" si="97"/>
        <v>1</v>
      </c>
      <c r="BI122" s="106">
        <f t="shared" si="97"/>
        <v>1</v>
      </c>
      <c r="BJ122" s="106">
        <f t="shared" si="97"/>
        <v>1</v>
      </c>
      <c r="BK122" s="106">
        <f t="shared" si="97"/>
        <v>1</v>
      </c>
      <c r="BL122" s="106">
        <f t="shared" si="97"/>
        <v>1</v>
      </c>
      <c r="BM122" s="106">
        <f t="shared" si="97"/>
        <v>1</v>
      </c>
      <c r="BN122" s="106">
        <f t="shared" si="97"/>
        <v>1</v>
      </c>
      <c r="BO122" s="106">
        <f t="shared" si="97"/>
        <v>1</v>
      </c>
    </row>
    <row r="123" spans="1:67" s="2" customFormat="1" ht="18.75" customHeight="1" x14ac:dyDescent="0.25">
      <c r="A123" s="88"/>
      <c r="B123" s="77" t="s">
        <v>895</v>
      </c>
      <c r="C123" s="77" t="s">
        <v>896</v>
      </c>
      <c r="D123" s="77" t="s">
        <v>19</v>
      </c>
      <c r="E123" s="224">
        <f>VLOOKUP(B123,'Cuadro Control'!C143:J2053,8,FALSE)</f>
        <v>46410609.014634147</v>
      </c>
      <c r="F123" s="106">
        <f t="shared" si="94"/>
        <v>8.742083556535862E-3</v>
      </c>
      <c r="G123" s="107">
        <v>46316</v>
      </c>
      <c r="H123" s="107">
        <v>46318</v>
      </c>
      <c r="I123" s="106">
        <f t="shared" si="93"/>
        <v>0</v>
      </c>
      <c r="J123" s="106">
        <f t="shared" si="96"/>
        <v>0</v>
      </c>
      <c r="K123" s="106">
        <f t="shared" si="96"/>
        <v>0</v>
      </c>
      <c r="L123" s="106">
        <f t="shared" si="96"/>
        <v>0</v>
      </c>
      <c r="M123" s="106">
        <f t="shared" si="96"/>
        <v>0</v>
      </c>
      <c r="N123" s="106">
        <f t="shared" si="96"/>
        <v>0</v>
      </c>
      <c r="O123" s="106">
        <f t="shared" si="96"/>
        <v>0</v>
      </c>
      <c r="P123" s="106">
        <f t="shared" si="96"/>
        <v>0</v>
      </c>
      <c r="Q123" s="106">
        <f t="shared" si="96"/>
        <v>0</v>
      </c>
      <c r="R123" s="106">
        <f t="shared" si="96"/>
        <v>0</v>
      </c>
      <c r="S123" s="106">
        <f t="shared" si="96"/>
        <v>0</v>
      </c>
      <c r="T123" s="106">
        <f t="shared" si="96"/>
        <v>0</v>
      </c>
      <c r="U123" s="106">
        <f t="shared" si="96"/>
        <v>0</v>
      </c>
      <c r="V123" s="106">
        <f t="shared" si="96"/>
        <v>0</v>
      </c>
      <c r="W123" s="106">
        <f t="shared" si="96"/>
        <v>0</v>
      </c>
      <c r="X123" s="106">
        <f t="shared" si="96"/>
        <v>1</v>
      </c>
      <c r="Y123" s="106">
        <f t="shared" si="96"/>
        <v>1</v>
      </c>
      <c r="Z123" s="106">
        <f t="shared" si="96"/>
        <v>1</v>
      </c>
      <c r="AA123" s="106">
        <f t="shared" si="96"/>
        <v>1</v>
      </c>
      <c r="AB123" s="106">
        <f t="shared" si="96"/>
        <v>1</v>
      </c>
      <c r="AC123" s="106">
        <f t="shared" si="96"/>
        <v>1</v>
      </c>
      <c r="AD123" s="106">
        <f t="shared" si="96"/>
        <v>1</v>
      </c>
      <c r="AE123" s="106">
        <f t="shared" si="96"/>
        <v>1</v>
      </c>
      <c r="AF123" s="106">
        <f t="shared" si="96"/>
        <v>1</v>
      </c>
      <c r="AG123" s="106">
        <f t="shared" si="96"/>
        <v>1</v>
      </c>
      <c r="AH123" s="106">
        <f t="shared" si="96"/>
        <v>1</v>
      </c>
      <c r="AI123" s="106">
        <f t="shared" si="96"/>
        <v>1</v>
      </c>
      <c r="AJ123" s="106">
        <f t="shared" si="96"/>
        <v>1</v>
      </c>
      <c r="AK123" s="106">
        <f t="shared" si="96"/>
        <v>1</v>
      </c>
      <c r="AL123" s="106">
        <f t="shared" si="96"/>
        <v>1</v>
      </c>
      <c r="AM123" s="106">
        <f t="shared" si="96"/>
        <v>1</v>
      </c>
      <c r="AN123" s="106">
        <f t="shared" si="96"/>
        <v>1</v>
      </c>
      <c r="AO123" s="106">
        <f t="shared" si="96"/>
        <v>1</v>
      </c>
      <c r="AP123" s="106">
        <f t="shared" si="97"/>
        <v>1</v>
      </c>
      <c r="AQ123" s="106">
        <f t="shared" si="97"/>
        <v>1</v>
      </c>
      <c r="AR123" s="106">
        <f t="shared" si="97"/>
        <v>1</v>
      </c>
      <c r="AS123" s="106">
        <f t="shared" si="97"/>
        <v>1</v>
      </c>
      <c r="AT123" s="106">
        <f t="shared" si="97"/>
        <v>1</v>
      </c>
      <c r="AU123" s="106">
        <f t="shared" si="97"/>
        <v>1</v>
      </c>
      <c r="AV123" s="106">
        <f t="shared" si="97"/>
        <v>1</v>
      </c>
      <c r="AW123" s="106">
        <f t="shared" si="97"/>
        <v>1</v>
      </c>
      <c r="AX123" s="106">
        <f t="shared" si="97"/>
        <v>1</v>
      </c>
      <c r="AY123" s="106">
        <f t="shared" si="97"/>
        <v>1</v>
      </c>
      <c r="AZ123" s="106">
        <f t="shared" si="97"/>
        <v>1</v>
      </c>
      <c r="BA123" s="106">
        <f t="shared" si="97"/>
        <v>1</v>
      </c>
      <c r="BB123" s="106">
        <f t="shared" si="97"/>
        <v>1</v>
      </c>
      <c r="BC123" s="106">
        <f t="shared" si="97"/>
        <v>1</v>
      </c>
      <c r="BD123" s="106">
        <f t="shared" si="97"/>
        <v>1</v>
      </c>
      <c r="BE123" s="106">
        <f t="shared" si="97"/>
        <v>1</v>
      </c>
      <c r="BF123" s="106">
        <f t="shared" si="97"/>
        <v>1</v>
      </c>
      <c r="BG123" s="106">
        <f t="shared" si="97"/>
        <v>1</v>
      </c>
      <c r="BH123" s="106">
        <f t="shared" si="97"/>
        <v>1</v>
      </c>
      <c r="BI123" s="106">
        <f t="shared" si="97"/>
        <v>1</v>
      </c>
      <c r="BJ123" s="106">
        <f t="shared" si="97"/>
        <v>1</v>
      </c>
      <c r="BK123" s="106">
        <f t="shared" si="97"/>
        <v>1</v>
      </c>
      <c r="BL123" s="106">
        <f t="shared" si="97"/>
        <v>1</v>
      </c>
      <c r="BM123" s="106">
        <f t="shared" si="97"/>
        <v>1</v>
      </c>
      <c r="BN123" s="106">
        <f t="shared" si="97"/>
        <v>1</v>
      </c>
      <c r="BO123" s="106">
        <f t="shared" si="97"/>
        <v>1</v>
      </c>
    </row>
    <row r="124" spans="1:67" s="2" customFormat="1" ht="18.75" customHeight="1" x14ac:dyDescent="0.25">
      <c r="A124" s="88"/>
      <c r="B124" s="77" t="s">
        <v>897</v>
      </c>
      <c r="C124" s="77" t="s">
        <v>898</v>
      </c>
      <c r="D124" s="77" t="s">
        <v>9</v>
      </c>
      <c r="E124" s="224">
        <f>VLOOKUP(B124,'Cuadro Control'!C144:J2054,8,FALSE)</f>
        <v>1587346329.5488234</v>
      </c>
      <c r="F124" s="106">
        <f t="shared" si="94"/>
        <v>0.29899875353285565</v>
      </c>
      <c r="G124" s="107">
        <v>46317</v>
      </c>
      <c r="H124" s="107">
        <v>46329</v>
      </c>
      <c r="I124" s="106">
        <f t="shared" si="93"/>
        <v>0</v>
      </c>
      <c r="J124" s="106">
        <f t="shared" si="96"/>
        <v>0</v>
      </c>
      <c r="K124" s="106">
        <f t="shared" si="96"/>
        <v>0</v>
      </c>
      <c r="L124" s="106">
        <f t="shared" si="96"/>
        <v>0</v>
      </c>
      <c r="M124" s="106">
        <f t="shared" si="96"/>
        <v>0</v>
      </c>
      <c r="N124" s="106">
        <f t="shared" si="96"/>
        <v>0</v>
      </c>
      <c r="O124" s="106">
        <f t="shared" si="96"/>
        <v>0</v>
      </c>
      <c r="P124" s="106">
        <f t="shared" si="96"/>
        <v>0</v>
      </c>
      <c r="Q124" s="106">
        <f t="shared" si="96"/>
        <v>0</v>
      </c>
      <c r="R124" s="106">
        <f t="shared" si="96"/>
        <v>0</v>
      </c>
      <c r="S124" s="106">
        <f t="shared" si="96"/>
        <v>0</v>
      </c>
      <c r="T124" s="106">
        <f t="shared" si="96"/>
        <v>0</v>
      </c>
      <c r="U124" s="106">
        <f t="shared" si="96"/>
        <v>0</v>
      </c>
      <c r="V124" s="106">
        <f t="shared" si="96"/>
        <v>0</v>
      </c>
      <c r="W124" s="106">
        <f t="shared" si="96"/>
        <v>0</v>
      </c>
      <c r="X124" s="106">
        <f t="shared" si="96"/>
        <v>0.15384615384615385</v>
      </c>
      <c r="Y124" s="106">
        <f t="shared" si="96"/>
        <v>0.69230769230769229</v>
      </c>
      <c r="Z124" s="106">
        <f t="shared" si="96"/>
        <v>1</v>
      </c>
      <c r="AA124" s="106">
        <f t="shared" si="96"/>
        <v>1</v>
      </c>
      <c r="AB124" s="106">
        <f t="shared" si="96"/>
        <v>1</v>
      </c>
      <c r="AC124" s="106">
        <f t="shared" si="96"/>
        <v>1</v>
      </c>
      <c r="AD124" s="106">
        <f t="shared" si="96"/>
        <v>1</v>
      </c>
      <c r="AE124" s="106">
        <f t="shared" si="96"/>
        <v>1</v>
      </c>
      <c r="AF124" s="106">
        <f t="shared" si="96"/>
        <v>1</v>
      </c>
      <c r="AG124" s="106">
        <f t="shared" si="96"/>
        <v>1</v>
      </c>
      <c r="AH124" s="106">
        <f t="shared" si="96"/>
        <v>1</v>
      </c>
      <c r="AI124" s="106">
        <f t="shared" si="96"/>
        <v>1</v>
      </c>
      <c r="AJ124" s="106">
        <f t="shared" si="96"/>
        <v>1</v>
      </c>
      <c r="AK124" s="106">
        <f t="shared" si="96"/>
        <v>1</v>
      </c>
      <c r="AL124" s="106">
        <f t="shared" si="96"/>
        <v>1</v>
      </c>
      <c r="AM124" s="106">
        <f t="shared" si="96"/>
        <v>1</v>
      </c>
      <c r="AN124" s="106">
        <f t="shared" si="96"/>
        <v>1</v>
      </c>
      <c r="AO124" s="106">
        <f t="shared" si="96"/>
        <v>1</v>
      </c>
      <c r="AP124" s="106">
        <f t="shared" si="97"/>
        <v>1</v>
      </c>
      <c r="AQ124" s="106">
        <f t="shared" si="97"/>
        <v>1</v>
      </c>
      <c r="AR124" s="106">
        <f t="shared" si="97"/>
        <v>1</v>
      </c>
      <c r="AS124" s="106">
        <f t="shared" si="97"/>
        <v>1</v>
      </c>
      <c r="AT124" s="106">
        <f t="shared" si="97"/>
        <v>1</v>
      </c>
      <c r="AU124" s="106">
        <f t="shared" si="97"/>
        <v>1</v>
      </c>
      <c r="AV124" s="106">
        <f t="shared" si="97"/>
        <v>1</v>
      </c>
      <c r="AW124" s="106">
        <f t="shared" si="97"/>
        <v>1</v>
      </c>
      <c r="AX124" s="106">
        <f t="shared" si="97"/>
        <v>1</v>
      </c>
      <c r="AY124" s="106">
        <f t="shared" si="97"/>
        <v>1</v>
      </c>
      <c r="AZ124" s="106">
        <f t="shared" si="97"/>
        <v>1</v>
      </c>
      <c r="BA124" s="106">
        <f t="shared" si="97"/>
        <v>1</v>
      </c>
      <c r="BB124" s="106">
        <f t="shared" si="97"/>
        <v>1</v>
      </c>
      <c r="BC124" s="106">
        <f t="shared" si="97"/>
        <v>1</v>
      </c>
      <c r="BD124" s="106">
        <f t="shared" si="97"/>
        <v>1</v>
      </c>
      <c r="BE124" s="106">
        <f t="shared" si="97"/>
        <v>1</v>
      </c>
      <c r="BF124" s="106">
        <f t="shared" si="97"/>
        <v>1</v>
      </c>
      <c r="BG124" s="106">
        <f t="shared" si="97"/>
        <v>1</v>
      </c>
      <c r="BH124" s="106">
        <f t="shared" si="97"/>
        <v>1</v>
      </c>
      <c r="BI124" s="106">
        <f t="shared" si="97"/>
        <v>1</v>
      </c>
      <c r="BJ124" s="106">
        <f t="shared" si="97"/>
        <v>1</v>
      </c>
      <c r="BK124" s="106">
        <f t="shared" si="97"/>
        <v>1</v>
      </c>
      <c r="BL124" s="106">
        <f t="shared" si="97"/>
        <v>1</v>
      </c>
      <c r="BM124" s="106">
        <f t="shared" si="97"/>
        <v>1</v>
      </c>
      <c r="BN124" s="106">
        <f t="shared" si="97"/>
        <v>1</v>
      </c>
      <c r="BO124" s="106">
        <f t="shared" si="97"/>
        <v>1</v>
      </c>
    </row>
    <row r="125" spans="1:67" s="2" customFormat="1" ht="18.75" customHeight="1" x14ac:dyDescent="0.25">
      <c r="A125" s="88"/>
      <c r="B125" s="103" t="s">
        <v>899</v>
      </c>
      <c r="C125" s="103" t="s">
        <v>900</v>
      </c>
      <c r="D125" s="103" t="s">
        <v>9</v>
      </c>
      <c r="E125" s="223">
        <f>VLOOKUP(B125,'Cuadro Control'!C145:J2055,8,FALSE)</f>
        <v>179532477.23999998</v>
      </c>
      <c r="F125" s="104">
        <f t="shared" si="94"/>
        <v>3.3817438522495219E-2</v>
      </c>
      <c r="G125" s="105">
        <v>46319</v>
      </c>
      <c r="H125" s="105">
        <v>46332</v>
      </c>
      <c r="I125" s="104">
        <f t="shared" si="93"/>
        <v>0</v>
      </c>
      <c r="J125" s="104">
        <f t="shared" ref="J125:AO133" si="98">IF($G125=0,0,IF(J$6&lt;$G125,0,IF(J$6&gt;$H125,1,(J$6-$G125+1)/($H125-$G125+1))))</f>
        <v>0</v>
      </c>
      <c r="K125" s="104">
        <f t="shared" si="98"/>
        <v>0</v>
      </c>
      <c r="L125" s="104">
        <f t="shared" si="98"/>
        <v>0</v>
      </c>
      <c r="M125" s="104">
        <f t="shared" si="98"/>
        <v>0</v>
      </c>
      <c r="N125" s="104">
        <f t="shared" si="98"/>
        <v>0</v>
      </c>
      <c r="O125" s="104">
        <f t="shared" si="98"/>
        <v>0</v>
      </c>
      <c r="P125" s="104">
        <f t="shared" si="98"/>
        <v>0</v>
      </c>
      <c r="Q125" s="104">
        <f t="shared" si="98"/>
        <v>0</v>
      </c>
      <c r="R125" s="104">
        <f t="shared" si="98"/>
        <v>0</v>
      </c>
      <c r="S125" s="104">
        <f t="shared" si="98"/>
        <v>0</v>
      </c>
      <c r="T125" s="104">
        <f t="shared" si="98"/>
        <v>0</v>
      </c>
      <c r="U125" s="104">
        <f t="shared" si="98"/>
        <v>0</v>
      </c>
      <c r="V125" s="104">
        <f t="shared" si="98"/>
        <v>0</v>
      </c>
      <c r="W125" s="104">
        <f t="shared" si="98"/>
        <v>0</v>
      </c>
      <c r="X125" s="104">
        <f t="shared" si="98"/>
        <v>0</v>
      </c>
      <c r="Y125" s="104">
        <f t="shared" si="98"/>
        <v>0.5</v>
      </c>
      <c r="Z125" s="104">
        <f t="shared" si="98"/>
        <v>1</v>
      </c>
      <c r="AA125" s="104">
        <f t="shared" si="98"/>
        <v>1</v>
      </c>
      <c r="AB125" s="104">
        <f t="shared" si="98"/>
        <v>1</v>
      </c>
      <c r="AC125" s="104">
        <f t="shared" si="98"/>
        <v>1</v>
      </c>
      <c r="AD125" s="104">
        <f t="shared" si="98"/>
        <v>1</v>
      </c>
      <c r="AE125" s="104">
        <f t="shared" si="98"/>
        <v>1</v>
      </c>
      <c r="AF125" s="104">
        <f t="shared" si="98"/>
        <v>1</v>
      </c>
      <c r="AG125" s="104">
        <f t="shared" si="98"/>
        <v>1</v>
      </c>
      <c r="AH125" s="104">
        <f t="shared" si="98"/>
        <v>1</v>
      </c>
      <c r="AI125" s="104">
        <f t="shared" si="98"/>
        <v>1</v>
      </c>
      <c r="AJ125" s="104">
        <f t="shared" si="98"/>
        <v>1</v>
      </c>
      <c r="AK125" s="104">
        <f t="shared" si="98"/>
        <v>1</v>
      </c>
      <c r="AL125" s="104">
        <f t="shared" si="98"/>
        <v>1</v>
      </c>
      <c r="AM125" s="104">
        <f t="shared" si="98"/>
        <v>1</v>
      </c>
      <c r="AN125" s="104">
        <f t="shared" si="98"/>
        <v>1</v>
      </c>
      <c r="AO125" s="104">
        <f t="shared" si="98"/>
        <v>1</v>
      </c>
      <c r="AP125" s="104">
        <f t="shared" si="97"/>
        <v>1</v>
      </c>
      <c r="AQ125" s="104">
        <f t="shared" si="97"/>
        <v>1</v>
      </c>
      <c r="AR125" s="104">
        <f t="shared" si="97"/>
        <v>1</v>
      </c>
      <c r="AS125" s="104">
        <f t="shared" si="97"/>
        <v>1</v>
      </c>
      <c r="AT125" s="104">
        <f t="shared" si="97"/>
        <v>1</v>
      </c>
      <c r="AU125" s="104">
        <f t="shared" si="97"/>
        <v>1</v>
      </c>
      <c r="AV125" s="104">
        <f t="shared" si="97"/>
        <v>1</v>
      </c>
      <c r="AW125" s="104">
        <f t="shared" si="97"/>
        <v>1</v>
      </c>
      <c r="AX125" s="104">
        <f t="shared" si="97"/>
        <v>1</v>
      </c>
      <c r="AY125" s="104">
        <f t="shared" si="97"/>
        <v>1</v>
      </c>
      <c r="AZ125" s="104">
        <f t="shared" si="97"/>
        <v>1</v>
      </c>
      <c r="BA125" s="104">
        <f t="shared" si="97"/>
        <v>1</v>
      </c>
      <c r="BB125" s="104">
        <f t="shared" si="97"/>
        <v>1</v>
      </c>
      <c r="BC125" s="104">
        <f t="shared" si="97"/>
        <v>1</v>
      </c>
      <c r="BD125" s="104">
        <f t="shared" si="97"/>
        <v>1</v>
      </c>
      <c r="BE125" s="104">
        <f t="shared" si="97"/>
        <v>1</v>
      </c>
      <c r="BF125" s="104">
        <f t="shared" si="97"/>
        <v>1</v>
      </c>
      <c r="BG125" s="104">
        <f t="shared" si="97"/>
        <v>1</v>
      </c>
      <c r="BH125" s="104">
        <f t="shared" si="97"/>
        <v>1</v>
      </c>
      <c r="BI125" s="104">
        <f t="shared" si="97"/>
        <v>1</v>
      </c>
      <c r="BJ125" s="104">
        <f t="shared" si="97"/>
        <v>1</v>
      </c>
      <c r="BK125" s="104">
        <f t="shared" si="97"/>
        <v>1</v>
      </c>
      <c r="BL125" s="104">
        <f t="shared" si="97"/>
        <v>1</v>
      </c>
      <c r="BM125" s="104">
        <f t="shared" si="97"/>
        <v>1</v>
      </c>
      <c r="BN125" s="104">
        <f t="shared" si="97"/>
        <v>1</v>
      </c>
      <c r="BO125" s="104">
        <f t="shared" si="97"/>
        <v>1</v>
      </c>
    </row>
    <row r="126" spans="1:67" s="2" customFormat="1" ht="18.75" customHeight="1" x14ac:dyDescent="0.25">
      <c r="A126" s="88"/>
      <c r="B126" s="78" t="s">
        <v>901</v>
      </c>
      <c r="C126" s="78" t="s">
        <v>902</v>
      </c>
      <c r="D126" s="78" t="s">
        <v>3</v>
      </c>
      <c r="E126" s="225">
        <f>VLOOKUP(B126,'Cuadro Control'!C146:J2056,8,FALSE)</f>
        <v>0</v>
      </c>
      <c r="F126" s="108">
        <f t="shared" si="94"/>
        <v>0</v>
      </c>
      <c r="G126" s="109">
        <v>46332</v>
      </c>
      <c r="H126" s="109">
        <v>46332</v>
      </c>
      <c r="I126" s="108">
        <f t="shared" si="93"/>
        <v>0</v>
      </c>
      <c r="J126" s="108">
        <f t="shared" si="98"/>
        <v>0</v>
      </c>
      <c r="K126" s="108">
        <f t="shared" si="98"/>
        <v>0</v>
      </c>
      <c r="L126" s="108">
        <f t="shared" si="98"/>
        <v>0</v>
      </c>
      <c r="M126" s="108">
        <f t="shared" si="98"/>
        <v>0</v>
      </c>
      <c r="N126" s="108">
        <f t="shared" si="98"/>
        <v>0</v>
      </c>
      <c r="O126" s="108">
        <f t="shared" si="98"/>
        <v>0</v>
      </c>
      <c r="P126" s="108">
        <f t="shared" si="98"/>
        <v>0</v>
      </c>
      <c r="Q126" s="108">
        <f t="shared" si="98"/>
        <v>0</v>
      </c>
      <c r="R126" s="108">
        <f t="shared" si="98"/>
        <v>0</v>
      </c>
      <c r="S126" s="108">
        <f t="shared" si="98"/>
        <v>0</v>
      </c>
      <c r="T126" s="108">
        <f t="shared" si="98"/>
        <v>0</v>
      </c>
      <c r="U126" s="108">
        <f t="shared" si="98"/>
        <v>0</v>
      </c>
      <c r="V126" s="108">
        <f t="shared" si="98"/>
        <v>0</v>
      </c>
      <c r="W126" s="108">
        <f t="shared" si="98"/>
        <v>0</v>
      </c>
      <c r="X126" s="108">
        <f t="shared" si="98"/>
        <v>0</v>
      </c>
      <c r="Y126" s="108">
        <f t="shared" si="98"/>
        <v>0</v>
      </c>
      <c r="Z126" s="108">
        <f t="shared" si="98"/>
        <v>1</v>
      </c>
      <c r="AA126" s="108">
        <f t="shared" si="98"/>
        <v>1</v>
      </c>
      <c r="AB126" s="108">
        <f t="shared" si="98"/>
        <v>1</v>
      </c>
      <c r="AC126" s="108">
        <f t="shared" si="98"/>
        <v>1</v>
      </c>
      <c r="AD126" s="108">
        <f t="shared" si="98"/>
        <v>1</v>
      </c>
      <c r="AE126" s="108">
        <f t="shared" si="98"/>
        <v>1</v>
      </c>
      <c r="AF126" s="108">
        <f t="shared" si="98"/>
        <v>1</v>
      </c>
      <c r="AG126" s="108">
        <f t="shared" si="98"/>
        <v>1</v>
      </c>
      <c r="AH126" s="108">
        <f t="shared" si="98"/>
        <v>1</v>
      </c>
      <c r="AI126" s="108">
        <f t="shared" si="98"/>
        <v>1</v>
      </c>
      <c r="AJ126" s="108">
        <f t="shared" si="98"/>
        <v>1</v>
      </c>
      <c r="AK126" s="108">
        <f t="shared" si="98"/>
        <v>1</v>
      </c>
      <c r="AL126" s="108">
        <f t="shared" si="98"/>
        <v>1</v>
      </c>
      <c r="AM126" s="108">
        <f t="shared" si="98"/>
        <v>1</v>
      </c>
      <c r="AN126" s="108">
        <f t="shared" si="98"/>
        <v>1</v>
      </c>
      <c r="AO126" s="108">
        <f t="shared" si="98"/>
        <v>1</v>
      </c>
      <c r="AP126" s="108">
        <f t="shared" si="97"/>
        <v>1</v>
      </c>
      <c r="AQ126" s="108">
        <f t="shared" si="97"/>
        <v>1</v>
      </c>
      <c r="AR126" s="108">
        <f t="shared" si="97"/>
        <v>1</v>
      </c>
      <c r="AS126" s="108">
        <f t="shared" si="97"/>
        <v>1</v>
      </c>
      <c r="AT126" s="108">
        <f t="shared" si="97"/>
        <v>1</v>
      </c>
      <c r="AU126" s="108">
        <f t="shared" si="97"/>
        <v>1</v>
      </c>
      <c r="AV126" s="108">
        <f t="shared" si="97"/>
        <v>1</v>
      </c>
      <c r="AW126" s="108">
        <f t="shared" si="97"/>
        <v>1</v>
      </c>
      <c r="AX126" s="108">
        <f t="shared" si="97"/>
        <v>1</v>
      </c>
      <c r="AY126" s="108">
        <f t="shared" si="97"/>
        <v>1</v>
      </c>
      <c r="AZ126" s="108">
        <f t="shared" si="97"/>
        <v>1</v>
      </c>
      <c r="BA126" s="108">
        <f t="shared" si="97"/>
        <v>1</v>
      </c>
      <c r="BB126" s="108">
        <f t="shared" si="97"/>
        <v>1</v>
      </c>
      <c r="BC126" s="108">
        <f t="shared" si="97"/>
        <v>1</v>
      </c>
      <c r="BD126" s="108">
        <f t="shared" si="97"/>
        <v>1</v>
      </c>
      <c r="BE126" s="108">
        <f t="shared" si="97"/>
        <v>1</v>
      </c>
      <c r="BF126" s="108">
        <f t="shared" si="97"/>
        <v>1</v>
      </c>
      <c r="BG126" s="108">
        <f t="shared" si="97"/>
        <v>1</v>
      </c>
      <c r="BH126" s="108">
        <f t="shared" si="97"/>
        <v>1</v>
      </c>
      <c r="BI126" s="108">
        <f t="shared" si="97"/>
        <v>1</v>
      </c>
      <c r="BJ126" s="108">
        <f t="shared" si="97"/>
        <v>1</v>
      </c>
      <c r="BK126" s="108">
        <f t="shared" si="97"/>
        <v>1</v>
      </c>
      <c r="BL126" s="108">
        <f t="shared" si="97"/>
        <v>1</v>
      </c>
      <c r="BM126" s="108">
        <f t="shared" si="97"/>
        <v>1</v>
      </c>
      <c r="BN126" s="108">
        <f t="shared" si="97"/>
        <v>1</v>
      </c>
      <c r="BO126" s="108">
        <f t="shared" si="97"/>
        <v>1</v>
      </c>
    </row>
    <row r="127" spans="1:67" s="2" customFormat="1" ht="18.75" customHeight="1" x14ac:dyDescent="0.25">
      <c r="A127" s="88"/>
      <c r="B127" s="76" t="s">
        <v>903</v>
      </c>
      <c r="C127" s="76" t="s">
        <v>904</v>
      </c>
      <c r="D127" s="76" t="s">
        <v>905</v>
      </c>
      <c r="E127" s="222">
        <f>SUM(E128:E143)</f>
        <v>5308872732.0543728</v>
      </c>
      <c r="F127" s="101">
        <f>IFERROR(E127/$E$109,0)</f>
        <v>2.9408554574576196E-2</v>
      </c>
      <c r="G127" s="102">
        <v>46249</v>
      </c>
      <c r="H127" s="102">
        <v>46332</v>
      </c>
      <c r="I127" s="101">
        <f>SUMPRODUCT($F128:$F142,I128:I142)</f>
        <v>0</v>
      </c>
      <c r="J127" s="101">
        <f t="shared" ref="J127:AO127" si="99">SUMPRODUCT($F128:$F142,J128:J142)</f>
        <v>0</v>
      </c>
      <c r="K127" s="101">
        <f t="shared" si="99"/>
        <v>0</v>
      </c>
      <c r="L127" s="101">
        <f t="shared" si="99"/>
        <v>0</v>
      </c>
      <c r="M127" s="101">
        <f t="shared" si="99"/>
        <v>0</v>
      </c>
      <c r="N127" s="101">
        <f t="shared" si="99"/>
        <v>0</v>
      </c>
      <c r="O127" s="101">
        <f t="shared" si="99"/>
        <v>1.0979778487989068E-2</v>
      </c>
      <c r="P127" s="101">
        <f t="shared" si="99"/>
        <v>5.2460448947202205E-2</v>
      </c>
      <c r="Q127" s="101">
        <f t="shared" si="99"/>
        <v>9.6443383932417096E-2</v>
      </c>
      <c r="R127" s="101">
        <f t="shared" si="99"/>
        <v>0.16571961757148626</v>
      </c>
      <c r="S127" s="101">
        <f t="shared" si="99"/>
        <v>0.24199704726742144</v>
      </c>
      <c r="T127" s="101">
        <f t="shared" si="99"/>
        <v>0.3360500650880639</v>
      </c>
      <c r="U127" s="101">
        <f t="shared" si="99"/>
        <v>0.41666693750575734</v>
      </c>
      <c r="V127" s="101">
        <f t="shared" si="99"/>
        <v>0.64850810003989967</v>
      </c>
      <c r="W127" s="101">
        <f t="shared" si="99"/>
        <v>0.66062724527724725</v>
      </c>
      <c r="X127" s="101">
        <f t="shared" si="99"/>
        <v>0.75114445386755424</v>
      </c>
      <c r="Y127" s="101">
        <f t="shared" si="99"/>
        <v>0.95832510719516462</v>
      </c>
      <c r="Z127" s="101">
        <f t="shared" si="99"/>
        <v>1</v>
      </c>
      <c r="AA127" s="101">
        <f t="shared" si="99"/>
        <v>1</v>
      </c>
      <c r="AB127" s="101">
        <f t="shared" si="99"/>
        <v>1</v>
      </c>
      <c r="AC127" s="101">
        <f t="shared" si="99"/>
        <v>1</v>
      </c>
      <c r="AD127" s="101">
        <f t="shared" si="99"/>
        <v>1</v>
      </c>
      <c r="AE127" s="101">
        <f t="shared" si="99"/>
        <v>1</v>
      </c>
      <c r="AF127" s="101">
        <f t="shared" si="99"/>
        <v>1</v>
      </c>
      <c r="AG127" s="101">
        <f t="shared" si="99"/>
        <v>1</v>
      </c>
      <c r="AH127" s="101">
        <f t="shared" si="99"/>
        <v>1</v>
      </c>
      <c r="AI127" s="101">
        <f t="shared" si="99"/>
        <v>1</v>
      </c>
      <c r="AJ127" s="101">
        <f t="shared" si="99"/>
        <v>1</v>
      </c>
      <c r="AK127" s="101">
        <f t="shared" si="99"/>
        <v>1</v>
      </c>
      <c r="AL127" s="101">
        <f t="shared" si="99"/>
        <v>1</v>
      </c>
      <c r="AM127" s="101">
        <f t="shared" si="99"/>
        <v>1</v>
      </c>
      <c r="AN127" s="101">
        <f t="shared" si="99"/>
        <v>1</v>
      </c>
      <c r="AO127" s="101">
        <f t="shared" si="99"/>
        <v>1</v>
      </c>
      <c r="AP127" s="101">
        <f t="shared" ref="AP127:BO127" si="100">SUMPRODUCT($F128:$F142,AP128:AP142)</f>
        <v>1</v>
      </c>
      <c r="AQ127" s="101">
        <f t="shared" si="100"/>
        <v>1</v>
      </c>
      <c r="AR127" s="101">
        <f t="shared" si="100"/>
        <v>1</v>
      </c>
      <c r="AS127" s="101">
        <f t="shared" si="100"/>
        <v>1</v>
      </c>
      <c r="AT127" s="101">
        <f t="shared" si="100"/>
        <v>1</v>
      </c>
      <c r="AU127" s="101">
        <f t="shared" si="100"/>
        <v>1</v>
      </c>
      <c r="AV127" s="101">
        <f t="shared" si="100"/>
        <v>1</v>
      </c>
      <c r="AW127" s="101">
        <f t="shared" si="100"/>
        <v>1</v>
      </c>
      <c r="AX127" s="101">
        <f t="shared" si="100"/>
        <v>1</v>
      </c>
      <c r="AY127" s="101">
        <f t="shared" si="100"/>
        <v>1</v>
      </c>
      <c r="AZ127" s="101">
        <f t="shared" si="100"/>
        <v>1</v>
      </c>
      <c r="BA127" s="101">
        <f t="shared" si="100"/>
        <v>1</v>
      </c>
      <c r="BB127" s="101">
        <f t="shared" si="100"/>
        <v>1</v>
      </c>
      <c r="BC127" s="101">
        <f t="shared" si="100"/>
        <v>1</v>
      </c>
      <c r="BD127" s="101">
        <f t="shared" si="100"/>
        <v>1</v>
      </c>
      <c r="BE127" s="101">
        <f t="shared" si="100"/>
        <v>1</v>
      </c>
      <c r="BF127" s="101">
        <f t="shared" si="100"/>
        <v>1</v>
      </c>
      <c r="BG127" s="101">
        <f t="shared" si="100"/>
        <v>1</v>
      </c>
      <c r="BH127" s="101">
        <f t="shared" si="100"/>
        <v>1</v>
      </c>
      <c r="BI127" s="101">
        <f t="shared" si="100"/>
        <v>1</v>
      </c>
      <c r="BJ127" s="101">
        <f t="shared" si="100"/>
        <v>1</v>
      </c>
      <c r="BK127" s="101">
        <f t="shared" si="100"/>
        <v>1</v>
      </c>
      <c r="BL127" s="101">
        <f t="shared" si="100"/>
        <v>1</v>
      </c>
      <c r="BM127" s="101">
        <f t="shared" si="100"/>
        <v>1</v>
      </c>
      <c r="BN127" s="101">
        <f t="shared" si="100"/>
        <v>1</v>
      </c>
      <c r="BO127" s="101">
        <f t="shared" si="100"/>
        <v>1</v>
      </c>
    </row>
    <row r="128" spans="1:67" s="2" customFormat="1" ht="18.75" customHeight="1" x14ac:dyDescent="0.25">
      <c r="A128" s="88"/>
      <c r="B128" s="77" t="s">
        <v>906</v>
      </c>
      <c r="C128" s="77" t="s">
        <v>2097</v>
      </c>
      <c r="D128" s="77" t="s">
        <v>22</v>
      </c>
      <c r="E128" s="224">
        <f>VLOOKUP(B128,'Cuadro Control'!C148:J2058,8,FALSE)</f>
        <v>83271780.884117648</v>
      </c>
      <c r="F128" s="106">
        <f t="shared" ref="F128:F142" si="101">IFERROR(E128/$E$127,0)</f>
        <v>1.5685397839984384E-2</v>
      </c>
      <c r="G128" s="107">
        <v>46249</v>
      </c>
      <c r="H128" s="107">
        <v>46258</v>
      </c>
      <c r="I128" s="106">
        <f t="shared" ref="I128:I143" si="102">IF($G128=0,0,IF(I$6&lt;$G128,0,IF(I$6&gt;$H128,1,(I$6-$G128+1)/($H128-$G128+1))))</f>
        <v>0</v>
      </c>
      <c r="J128" s="106">
        <f t="shared" si="98"/>
        <v>0</v>
      </c>
      <c r="K128" s="106">
        <f t="shared" si="98"/>
        <v>0</v>
      </c>
      <c r="L128" s="106">
        <f t="shared" si="98"/>
        <v>0</v>
      </c>
      <c r="M128" s="106">
        <f t="shared" si="98"/>
        <v>0</v>
      </c>
      <c r="N128" s="106">
        <f t="shared" si="98"/>
        <v>0</v>
      </c>
      <c r="O128" s="106">
        <f t="shared" si="98"/>
        <v>0.7</v>
      </c>
      <c r="P128" s="106">
        <f t="shared" si="98"/>
        <v>1</v>
      </c>
      <c r="Q128" s="106">
        <f t="shared" si="98"/>
        <v>1</v>
      </c>
      <c r="R128" s="106">
        <f t="shared" si="98"/>
        <v>1</v>
      </c>
      <c r="S128" s="106">
        <f t="shared" si="98"/>
        <v>1</v>
      </c>
      <c r="T128" s="106">
        <f t="shared" si="98"/>
        <v>1</v>
      </c>
      <c r="U128" s="106">
        <f t="shared" si="98"/>
        <v>1</v>
      </c>
      <c r="V128" s="106">
        <f t="shared" si="98"/>
        <v>1</v>
      </c>
      <c r="W128" s="106">
        <f t="shared" si="98"/>
        <v>1</v>
      </c>
      <c r="X128" s="106">
        <f t="shared" si="98"/>
        <v>1</v>
      </c>
      <c r="Y128" s="106">
        <f t="shared" si="98"/>
        <v>1</v>
      </c>
      <c r="Z128" s="106">
        <f t="shared" si="98"/>
        <v>1</v>
      </c>
      <c r="AA128" s="106">
        <f t="shared" si="98"/>
        <v>1</v>
      </c>
      <c r="AB128" s="106">
        <f t="shared" si="98"/>
        <v>1</v>
      </c>
      <c r="AC128" s="106">
        <f t="shared" si="98"/>
        <v>1</v>
      </c>
      <c r="AD128" s="106">
        <f t="shared" si="98"/>
        <v>1</v>
      </c>
      <c r="AE128" s="106">
        <f t="shared" si="98"/>
        <v>1</v>
      </c>
      <c r="AF128" s="106">
        <f t="shared" si="98"/>
        <v>1</v>
      </c>
      <c r="AG128" s="106">
        <f t="shared" si="98"/>
        <v>1</v>
      </c>
      <c r="AH128" s="106">
        <f t="shared" si="98"/>
        <v>1</v>
      </c>
      <c r="AI128" s="106">
        <f t="shared" si="98"/>
        <v>1</v>
      </c>
      <c r="AJ128" s="106">
        <f t="shared" si="98"/>
        <v>1</v>
      </c>
      <c r="AK128" s="106">
        <f t="shared" si="98"/>
        <v>1</v>
      </c>
      <c r="AL128" s="106">
        <f t="shared" si="98"/>
        <v>1</v>
      </c>
      <c r="AM128" s="106">
        <f t="shared" si="98"/>
        <v>1</v>
      </c>
      <c r="AN128" s="106">
        <f t="shared" si="98"/>
        <v>1</v>
      </c>
      <c r="AO128" s="106">
        <f t="shared" si="98"/>
        <v>1</v>
      </c>
      <c r="AP128" s="106">
        <f t="shared" ref="AP128:BO134" si="103">IF($G128=0,0,IF(AP$6&lt;$G128,0,IF(AP$6&gt;$H128,1,(AP$6-$G128+1)/($H128-$G128+1))))</f>
        <v>1</v>
      </c>
      <c r="AQ128" s="106">
        <f t="shared" si="103"/>
        <v>1</v>
      </c>
      <c r="AR128" s="106">
        <f t="shared" si="103"/>
        <v>1</v>
      </c>
      <c r="AS128" s="106">
        <f t="shared" si="103"/>
        <v>1</v>
      </c>
      <c r="AT128" s="106">
        <f t="shared" si="103"/>
        <v>1</v>
      </c>
      <c r="AU128" s="106">
        <f t="shared" si="103"/>
        <v>1</v>
      </c>
      <c r="AV128" s="106">
        <f t="shared" si="103"/>
        <v>1</v>
      </c>
      <c r="AW128" s="106">
        <f t="shared" si="103"/>
        <v>1</v>
      </c>
      <c r="AX128" s="106">
        <f t="shared" si="103"/>
        <v>1</v>
      </c>
      <c r="AY128" s="106">
        <f t="shared" si="103"/>
        <v>1</v>
      </c>
      <c r="AZ128" s="106">
        <f t="shared" si="103"/>
        <v>1</v>
      </c>
      <c r="BA128" s="106">
        <f t="shared" si="103"/>
        <v>1</v>
      </c>
      <c r="BB128" s="106">
        <f t="shared" si="103"/>
        <v>1</v>
      </c>
      <c r="BC128" s="106">
        <f t="shared" si="103"/>
        <v>1</v>
      </c>
      <c r="BD128" s="106">
        <f t="shared" si="103"/>
        <v>1</v>
      </c>
      <c r="BE128" s="106">
        <f t="shared" si="103"/>
        <v>1</v>
      </c>
      <c r="BF128" s="106">
        <f t="shared" si="103"/>
        <v>1</v>
      </c>
      <c r="BG128" s="106">
        <f t="shared" si="103"/>
        <v>1</v>
      </c>
      <c r="BH128" s="106">
        <f t="shared" si="103"/>
        <v>1</v>
      </c>
      <c r="BI128" s="106">
        <f t="shared" si="103"/>
        <v>1</v>
      </c>
      <c r="BJ128" s="106">
        <f t="shared" si="103"/>
        <v>1</v>
      </c>
      <c r="BK128" s="106">
        <f t="shared" si="103"/>
        <v>1</v>
      </c>
      <c r="BL128" s="106">
        <f t="shared" si="103"/>
        <v>1</v>
      </c>
      <c r="BM128" s="106">
        <f t="shared" si="103"/>
        <v>1</v>
      </c>
      <c r="BN128" s="106">
        <f t="shared" si="103"/>
        <v>1</v>
      </c>
      <c r="BO128" s="106">
        <f t="shared" si="103"/>
        <v>1</v>
      </c>
    </row>
    <row r="129" spans="1:67" s="2" customFormat="1" ht="18.75" customHeight="1" x14ac:dyDescent="0.25">
      <c r="A129" s="88"/>
      <c r="B129" s="77" t="s">
        <v>908</v>
      </c>
      <c r="C129" s="77" t="s">
        <v>909</v>
      </c>
      <c r="D129" s="77" t="s">
        <v>9</v>
      </c>
      <c r="E129" s="224">
        <f>VLOOKUP(B129,'Cuadro Control'!C149:J2059,8,FALSE)</f>
        <v>312374505.66882348</v>
      </c>
      <c r="F129" s="106">
        <f t="shared" si="101"/>
        <v>5.8840081771548515E-2</v>
      </c>
      <c r="G129" s="107">
        <v>46258</v>
      </c>
      <c r="H129" s="107">
        <v>46265</v>
      </c>
      <c r="I129" s="106">
        <f t="shared" si="102"/>
        <v>0</v>
      </c>
      <c r="J129" s="106">
        <f t="shared" si="98"/>
        <v>0</v>
      </c>
      <c r="K129" s="106">
        <f t="shared" si="98"/>
        <v>0</v>
      </c>
      <c r="L129" s="106">
        <f t="shared" si="98"/>
        <v>0</v>
      </c>
      <c r="M129" s="106">
        <f t="shared" si="98"/>
        <v>0</v>
      </c>
      <c r="N129" s="106">
        <f t="shared" si="98"/>
        <v>0</v>
      </c>
      <c r="O129" s="106">
        <f t="shared" si="98"/>
        <v>0</v>
      </c>
      <c r="P129" s="106">
        <f t="shared" si="98"/>
        <v>0.625</v>
      </c>
      <c r="Q129" s="106">
        <f t="shared" si="98"/>
        <v>1</v>
      </c>
      <c r="R129" s="106">
        <f t="shared" si="98"/>
        <v>1</v>
      </c>
      <c r="S129" s="106">
        <f t="shared" si="98"/>
        <v>1</v>
      </c>
      <c r="T129" s="106">
        <f t="shared" si="98"/>
        <v>1</v>
      </c>
      <c r="U129" s="106">
        <f t="shared" si="98"/>
        <v>1</v>
      </c>
      <c r="V129" s="106">
        <f t="shared" si="98"/>
        <v>1</v>
      </c>
      <c r="W129" s="106">
        <f t="shared" si="98"/>
        <v>1</v>
      </c>
      <c r="X129" s="106">
        <f t="shared" si="98"/>
        <v>1</v>
      </c>
      <c r="Y129" s="106">
        <f t="shared" si="98"/>
        <v>1</v>
      </c>
      <c r="Z129" s="106">
        <f t="shared" si="98"/>
        <v>1</v>
      </c>
      <c r="AA129" s="106">
        <f t="shared" si="98"/>
        <v>1</v>
      </c>
      <c r="AB129" s="106">
        <f t="shared" si="98"/>
        <v>1</v>
      </c>
      <c r="AC129" s="106">
        <f t="shared" si="98"/>
        <v>1</v>
      </c>
      <c r="AD129" s="106">
        <f t="shared" si="98"/>
        <v>1</v>
      </c>
      <c r="AE129" s="106">
        <f t="shared" si="98"/>
        <v>1</v>
      </c>
      <c r="AF129" s="106">
        <f t="shared" si="98"/>
        <v>1</v>
      </c>
      <c r="AG129" s="106">
        <f t="shared" si="98"/>
        <v>1</v>
      </c>
      <c r="AH129" s="106">
        <f t="shared" si="98"/>
        <v>1</v>
      </c>
      <c r="AI129" s="106">
        <f t="shared" si="98"/>
        <v>1</v>
      </c>
      <c r="AJ129" s="106">
        <f t="shared" si="98"/>
        <v>1</v>
      </c>
      <c r="AK129" s="106">
        <f t="shared" si="98"/>
        <v>1</v>
      </c>
      <c r="AL129" s="106">
        <f t="shared" si="98"/>
        <v>1</v>
      </c>
      <c r="AM129" s="106">
        <f t="shared" si="98"/>
        <v>1</v>
      </c>
      <c r="AN129" s="106">
        <f t="shared" si="98"/>
        <v>1</v>
      </c>
      <c r="AO129" s="106">
        <f t="shared" si="98"/>
        <v>1</v>
      </c>
      <c r="AP129" s="106">
        <f t="shared" si="103"/>
        <v>1</v>
      </c>
      <c r="AQ129" s="106">
        <f t="shared" si="103"/>
        <v>1</v>
      </c>
      <c r="AR129" s="106">
        <f t="shared" si="103"/>
        <v>1</v>
      </c>
      <c r="AS129" s="106">
        <f t="shared" si="103"/>
        <v>1</v>
      </c>
      <c r="AT129" s="106">
        <f t="shared" si="103"/>
        <v>1</v>
      </c>
      <c r="AU129" s="106">
        <f t="shared" si="103"/>
        <v>1</v>
      </c>
      <c r="AV129" s="106">
        <f t="shared" si="103"/>
        <v>1</v>
      </c>
      <c r="AW129" s="106">
        <f t="shared" si="103"/>
        <v>1</v>
      </c>
      <c r="AX129" s="106">
        <f t="shared" si="103"/>
        <v>1</v>
      </c>
      <c r="AY129" s="106">
        <f t="shared" si="103"/>
        <v>1</v>
      </c>
      <c r="AZ129" s="106">
        <f t="shared" si="103"/>
        <v>1</v>
      </c>
      <c r="BA129" s="106">
        <f t="shared" si="103"/>
        <v>1</v>
      </c>
      <c r="BB129" s="106">
        <f t="shared" si="103"/>
        <v>1</v>
      </c>
      <c r="BC129" s="106">
        <f t="shared" si="103"/>
        <v>1</v>
      </c>
      <c r="BD129" s="106">
        <f t="shared" si="103"/>
        <v>1</v>
      </c>
      <c r="BE129" s="106">
        <f t="shared" si="103"/>
        <v>1</v>
      </c>
      <c r="BF129" s="106">
        <f t="shared" si="103"/>
        <v>1</v>
      </c>
      <c r="BG129" s="106">
        <f t="shared" si="103"/>
        <v>1</v>
      </c>
      <c r="BH129" s="106">
        <f t="shared" si="103"/>
        <v>1</v>
      </c>
      <c r="BI129" s="106">
        <f t="shared" si="103"/>
        <v>1</v>
      </c>
      <c r="BJ129" s="106">
        <f t="shared" si="103"/>
        <v>1</v>
      </c>
      <c r="BK129" s="106">
        <f t="shared" si="103"/>
        <v>1</v>
      </c>
      <c r="BL129" s="106">
        <f t="shared" si="103"/>
        <v>1</v>
      </c>
      <c r="BM129" s="106">
        <f t="shared" si="103"/>
        <v>1</v>
      </c>
      <c r="BN129" s="106">
        <f t="shared" si="103"/>
        <v>1</v>
      </c>
      <c r="BO129" s="106">
        <f t="shared" si="103"/>
        <v>1</v>
      </c>
    </row>
    <row r="130" spans="1:67" s="2" customFormat="1" ht="18.75" customHeight="1" x14ac:dyDescent="0.25">
      <c r="A130" s="88"/>
      <c r="B130" s="103" t="s">
        <v>910</v>
      </c>
      <c r="C130" s="103" t="s">
        <v>911</v>
      </c>
      <c r="D130" s="103" t="s">
        <v>6</v>
      </c>
      <c r="E130" s="223">
        <f>VLOOKUP(B130,'Cuadro Control'!C150:J2060,8,FALSE)</f>
        <v>9527825.6870364472</v>
      </c>
      <c r="F130" s="104">
        <f t="shared" si="101"/>
        <v>1.794698454439963E-3</v>
      </c>
      <c r="G130" s="105">
        <v>46265</v>
      </c>
      <c r="H130" s="105">
        <v>46268</v>
      </c>
      <c r="I130" s="104">
        <f t="shared" si="102"/>
        <v>0</v>
      </c>
      <c r="J130" s="104">
        <f t="shared" si="98"/>
        <v>0</v>
      </c>
      <c r="K130" s="104">
        <f t="shared" si="98"/>
        <v>0</v>
      </c>
      <c r="L130" s="104">
        <f t="shared" si="98"/>
        <v>0</v>
      </c>
      <c r="M130" s="104">
        <f t="shared" si="98"/>
        <v>0</v>
      </c>
      <c r="N130" s="104">
        <f t="shared" si="98"/>
        <v>0</v>
      </c>
      <c r="O130" s="104">
        <f t="shared" si="98"/>
        <v>0</v>
      </c>
      <c r="P130" s="104">
        <f t="shared" si="98"/>
        <v>0</v>
      </c>
      <c r="Q130" s="104">
        <f t="shared" si="98"/>
        <v>1</v>
      </c>
      <c r="R130" s="104">
        <f t="shared" si="98"/>
        <v>1</v>
      </c>
      <c r="S130" s="104">
        <f t="shared" si="98"/>
        <v>1</v>
      </c>
      <c r="T130" s="104">
        <f t="shared" si="98"/>
        <v>1</v>
      </c>
      <c r="U130" s="104">
        <f t="shared" si="98"/>
        <v>1</v>
      </c>
      <c r="V130" s="104">
        <f t="shared" si="98"/>
        <v>1</v>
      </c>
      <c r="W130" s="104">
        <f t="shared" si="98"/>
        <v>1</v>
      </c>
      <c r="X130" s="104">
        <f t="shared" si="98"/>
        <v>1</v>
      </c>
      <c r="Y130" s="104">
        <f t="shared" si="98"/>
        <v>1</v>
      </c>
      <c r="Z130" s="104">
        <f t="shared" si="98"/>
        <v>1</v>
      </c>
      <c r="AA130" s="104">
        <f t="shared" si="98"/>
        <v>1</v>
      </c>
      <c r="AB130" s="104">
        <f t="shared" si="98"/>
        <v>1</v>
      </c>
      <c r="AC130" s="104">
        <f t="shared" si="98"/>
        <v>1</v>
      </c>
      <c r="AD130" s="104">
        <f t="shared" si="98"/>
        <v>1</v>
      </c>
      <c r="AE130" s="104">
        <f t="shared" si="98"/>
        <v>1</v>
      </c>
      <c r="AF130" s="104">
        <f t="shared" si="98"/>
        <v>1</v>
      </c>
      <c r="AG130" s="104">
        <f t="shared" si="98"/>
        <v>1</v>
      </c>
      <c r="AH130" s="104">
        <f t="shared" si="98"/>
        <v>1</v>
      </c>
      <c r="AI130" s="104">
        <f t="shared" si="98"/>
        <v>1</v>
      </c>
      <c r="AJ130" s="104">
        <f t="shared" si="98"/>
        <v>1</v>
      </c>
      <c r="AK130" s="104">
        <f t="shared" si="98"/>
        <v>1</v>
      </c>
      <c r="AL130" s="104">
        <f t="shared" si="98"/>
        <v>1</v>
      </c>
      <c r="AM130" s="104">
        <f t="shared" si="98"/>
        <v>1</v>
      </c>
      <c r="AN130" s="104">
        <f t="shared" si="98"/>
        <v>1</v>
      </c>
      <c r="AO130" s="104">
        <f t="shared" si="98"/>
        <v>1</v>
      </c>
      <c r="AP130" s="104">
        <f t="shared" si="103"/>
        <v>1</v>
      </c>
      <c r="AQ130" s="104">
        <f t="shared" si="103"/>
        <v>1</v>
      </c>
      <c r="AR130" s="104">
        <f t="shared" si="103"/>
        <v>1</v>
      </c>
      <c r="AS130" s="104">
        <f t="shared" si="103"/>
        <v>1</v>
      </c>
      <c r="AT130" s="104">
        <f t="shared" si="103"/>
        <v>1</v>
      </c>
      <c r="AU130" s="104">
        <f t="shared" si="103"/>
        <v>1</v>
      </c>
      <c r="AV130" s="104">
        <f t="shared" si="103"/>
        <v>1</v>
      </c>
      <c r="AW130" s="104">
        <f t="shared" si="103"/>
        <v>1</v>
      </c>
      <c r="AX130" s="104">
        <f t="shared" si="103"/>
        <v>1</v>
      </c>
      <c r="AY130" s="104">
        <f t="shared" si="103"/>
        <v>1</v>
      </c>
      <c r="AZ130" s="104">
        <f t="shared" si="103"/>
        <v>1</v>
      </c>
      <c r="BA130" s="104">
        <f t="shared" si="103"/>
        <v>1</v>
      </c>
      <c r="BB130" s="104">
        <f t="shared" si="103"/>
        <v>1</v>
      </c>
      <c r="BC130" s="104">
        <f t="shared" si="103"/>
        <v>1</v>
      </c>
      <c r="BD130" s="104">
        <f t="shared" si="103"/>
        <v>1</v>
      </c>
      <c r="BE130" s="104">
        <f t="shared" si="103"/>
        <v>1</v>
      </c>
      <c r="BF130" s="104">
        <f t="shared" si="103"/>
        <v>1</v>
      </c>
      <c r="BG130" s="104">
        <f t="shared" si="103"/>
        <v>1</v>
      </c>
      <c r="BH130" s="104">
        <f t="shared" si="103"/>
        <v>1</v>
      </c>
      <c r="BI130" s="104">
        <f t="shared" si="103"/>
        <v>1</v>
      </c>
      <c r="BJ130" s="104">
        <f t="shared" si="103"/>
        <v>1</v>
      </c>
      <c r="BK130" s="104">
        <f t="shared" si="103"/>
        <v>1</v>
      </c>
      <c r="BL130" s="104">
        <f t="shared" si="103"/>
        <v>1</v>
      </c>
      <c r="BM130" s="104">
        <f t="shared" si="103"/>
        <v>1</v>
      </c>
      <c r="BN130" s="104">
        <f t="shared" si="103"/>
        <v>1</v>
      </c>
      <c r="BO130" s="104">
        <f t="shared" si="103"/>
        <v>1</v>
      </c>
    </row>
    <row r="131" spans="1:67" s="2" customFormat="1" ht="18.75" customHeight="1" x14ac:dyDescent="0.25">
      <c r="A131" s="88"/>
      <c r="B131" s="77" t="s">
        <v>912</v>
      </c>
      <c r="C131" s="77" t="s">
        <v>913</v>
      </c>
      <c r="D131" s="77" t="s">
        <v>19</v>
      </c>
      <c r="E131" s="224">
        <f>VLOOKUP(B131,'Cuadro Control'!C151:J2061,8,FALSE)</f>
        <v>320494616.71764702</v>
      </c>
      <c r="F131" s="106">
        <f t="shared" si="101"/>
        <v>6.0369617599332674E-2</v>
      </c>
      <c r="G131" s="107">
        <v>46268</v>
      </c>
      <c r="H131" s="107">
        <v>46273</v>
      </c>
      <c r="I131" s="106">
        <f t="shared" si="102"/>
        <v>0</v>
      </c>
      <c r="J131" s="106">
        <f t="shared" si="98"/>
        <v>0</v>
      </c>
      <c r="K131" s="106">
        <f t="shared" si="98"/>
        <v>0</v>
      </c>
      <c r="L131" s="106">
        <f t="shared" si="98"/>
        <v>0</v>
      </c>
      <c r="M131" s="106">
        <f t="shared" si="98"/>
        <v>0</v>
      </c>
      <c r="N131" s="106">
        <f t="shared" si="98"/>
        <v>0</v>
      </c>
      <c r="O131" s="106">
        <f t="shared" si="98"/>
        <v>0</v>
      </c>
      <c r="P131" s="106">
        <f t="shared" si="98"/>
        <v>0</v>
      </c>
      <c r="Q131" s="106">
        <f t="shared" si="98"/>
        <v>0.33333333333333331</v>
      </c>
      <c r="R131" s="106">
        <f t="shared" si="98"/>
        <v>1</v>
      </c>
      <c r="S131" s="106">
        <f t="shared" si="98"/>
        <v>1</v>
      </c>
      <c r="T131" s="106">
        <f t="shared" si="98"/>
        <v>1</v>
      </c>
      <c r="U131" s="106">
        <f t="shared" si="98"/>
        <v>1</v>
      </c>
      <c r="V131" s="106">
        <f t="shared" si="98"/>
        <v>1</v>
      </c>
      <c r="W131" s="106">
        <f t="shared" si="98"/>
        <v>1</v>
      </c>
      <c r="X131" s="106">
        <f t="shared" si="98"/>
        <v>1</v>
      </c>
      <c r="Y131" s="106">
        <f t="shared" si="98"/>
        <v>1</v>
      </c>
      <c r="Z131" s="106">
        <f t="shared" si="98"/>
        <v>1</v>
      </c>
      <c r="AA131" s="106">
        <f t="shared" si="98"/>
        <v>1</v>
      </c>
      <c r="AB131" s="106">
        <f t="shared" si="98"/>
        <v>1</v>
      </c>
      <c r="AC131" s="106">
        <f t="shared" si="98"/>
        <v>1</v>
      </c>
      <c r="AD131" s="106">
        <f t="shared" si="98"/>
        <v>1</v>
      </c>
      <c r="AE131" s="106">
        <f t="shared" si="98"/>
        <v>1</v>
      </c>
      <c r="AF131" s="106">
        <f t="shared" si="98"/>
        <v>1</v>
      </c>
      <c r="AG131" s="106">
        <f t="shared" si="98"/>
        <v>1</v>
      </c>
      <c r="AH131" s="106">
        <f t="shared" si="98"/>
        <v>1</v>
      </c>
      <c r="AI131" s="106">
        <f t="shared" si="98"/>
        <v>1</v>
      </c>
      <c r="AJ131" s="106">
        <f t="shared" si="98"/>
        <v>1</v>
      </c>
      <c r="AK131" s="106">
        <f t="shared" si="98"/>
        <v>1</v>
      </c>
      <c r="AL131" s="106">
        <f t="shared" si="98"/>
        <v>1</v>
      </c>
      <c r="AM131" s="106">
        <f t="shared" si="98"/>
        <v>1</v>
      </c>
      <c r="AN131" s="106">
        <f t="shared" si="98"/>
        <v>1</v>
      </c>
      <c r="AO131" s="106">
        <f t="shared" si="98"/>
        <v>1</v>
      </c>
      <c r="AP131" s="106">
        <f t="shared" si="103"/>
        <v>1</v>
      </c>
      <c r="AQ131" s="106">
        <f t="shared" si="103"/>
        <v>1</v>
      </c>
      <c r="AR131" s="106">
        <f t="shared" si="103"/>
        <v>1</v>
      </c>
      <c r="AS131" s="106">
        <f t="shared" si="103"/>
        <v>1</v>
      </c>
      <c r="AT131" s="106">
        <f t="shared" si="103"/>
        <v>1</v>
      </c>
      <c r="AU131" s="106">
        <f t="shared" si="103"/>
        <v>1</v>
      </c>
      <c r="AV131" s="106">
        <f t="shared" si="103"/>
        <v>1</v>
      </c>
      <c r="AW131" s="106">
        <f t="shared" si="103"/>
        <v>1</v>
      </c>
      <c r="AX131" s="106">
        <f t="shared" si="103"/>
        <v>1</v>
      </c>
      <c r="AY131" s="106">
        <f t="shared" si="103"/>
        <v>1</v>
      </c>
      <c r="AZ131" s="106">
        <f t="shared" si="103"/>
        <v>1</v>
      </c>
      <c r="BA131" s="106">
        <f t="shared" si="103"/>
        <v>1</v>
      </c>
      <c r="BB131" s="106">
        <f t="shared" si="103"/>
        <v>1</v>
      </c>
      <c r="BC131" s="106">
        <f t="shared" si="103"/>
        <v>1</v>
      </c>
      <c r="BD131" s="106">
        <f t="shared" si="103"/>
        <v>1</v>
      </c>
      <c r="BE131" s="106">
        <f t="shared" si="103"/>
        <v>1</v>
      </c>
      <c r="BF131" s="106">
        <f t="shared" si="103"/>
        <v>1</v>
      </c>
      <c r="BG131" s="106">
        <f t="shared" si="103"/>
        <v>1</v>
      </c>
      <c r="BH131" s="106">
        <f t="shared" si="103"/>
        <v>1</v>
      </c>
      <c r="BI131" s="106">
        <f t="shared" si="103"/>
        <v>1</v>
      </c>
      <c r="BJ131" s="106">
        <f t="shared" si="103"/>
        <v>1</v>
      </c>
      <c r="BK131" s="106">
        <f t="shared" si="103"/>
        <v>1</v>
      </c>
      <c r="BL131" s="106">
        <f t="shared" si="103"/>
        <v>1</v>
      </c>
      <c r="BM131" s="106">
        <f t="shared" si="103"/>
        <v>1</v>
      </c>
      <c r="BN131" s="106">
        <f t="shared" si="103"/>
        <v>1</v>
      </c>
      <c r="BO131" s="106">
        <f t="shared" si="103"/>
        <v>1</v>
      </c>
    </row>
    <row r="132" spans="1:67" s="2" customFormat="1" ht="18.75" customHeight="1" x14ac:dyDescent="0.25">
      <c r="A132" s="88"/>
      <c r="B132" s="77" t="s">
        <v>914</v>
      </c>
      <c r="C132" s="77" t="s">
        <v>915</v>
      </c>
      <c r="D132" s="77" t="s">
        <v>8</v>
      </c>
      <c r="E132" s="224">
        <f>VLOOKUP(B132,'Cuadro Control'!C152:J2062,8,FALSE)</f>
        <v>94303618.549411759</v>
      </c>
      <c r="F132" s="106">
        <f t="shared" si="101"/>
        <v>1.7763397864110998E-2</v>
      </c>
      <c r="G132" s="107">
        <v>46273</v>
      </c>
      <c r="H132" s="107">
        <v>46274</v>
      </c>
      <c r="I132" s="106">
        <f t="shared" si="102"/>
        <v>0</v>
      </c>
      <c r="J132" s="106">
        <f t="shared" ref="J132:X132" si="104">IF($G132=0,0,IF(J$6&lt;$G132,0,IF(J$6&gt;$H132,1,(J$6-$G132+1)/($H132-$G132+1))))</f>
        <v>0</v>
      </c>
      <c r="K132" s="106">
        <f t="shared" si="104"/>
        <v>0</v>
      </c>
      <c r="L132" s="106">
        <f t="shared" si="104"/>
        <v>0</v>
      </c>
      <c r="M132" s="106">
        <f t="shared" si="104"/>
        <v>0</v>
      </c>
      <c r="N132" s="106">
        <f t="shared" si="104"/>
        <v>0</v>
      </c>
      <c r="O132" s="106">
        <f t="shared" si="104"/>
        <v>0</v>
      </c>
      <c r="P132" s="106">
        <f t="shared" si="104"/>
        <v>0</v>
      </c>
      <c r="Q132" s="106">
        <f t="shared" si="104"/>
        <v>0</v>
      </c>
      <c r="R132" s="106">
        <f t="shared" si="104"/>
        <v>1</v>
      </c>
      <c r="S132" s="106">
        <f t="shared" si="104"/>
        <v>1</v>
      </c>
      <c r="T132" s="106">
        <f t="shared" si="104"/>
        <v>1</v>
      </c>
      <c r="U132" s="106">
        <f t="shared" si="104"/>
        <v>1</v>
      </c>
      <c r="V132" s="106">
        <f t="shared" si="104"/>
        <v>1</v>
      </c>
      <c r="W132" s="106">
        <f t="shared" si="104"/>
        <v>1</v>
      </c>
      <c r="X132" s="106">
        <f t="shared" si="104"/>
        <v>1</v>
      </c>
      <c r="Y132" s="106">
        <f t="shared" si="98"/>
        <v>1</v>
      </c>
      <c r="Z132" s="106">
        <f t="shared" si="98"/>
        <v>1</v>
      </c>
      <c r="AA132" s="106">
        <f t="shared" si="98"/>
        <v>1</v>
      </c>
      <c r="AB132" s="106">
        <f t="shared" si="98"/>
        <v>1</v>
      </c>
      <c r="AC132" s="106">
        <f t="shared" si="98"/>
        <v>1</v>
      </c>
      <c r="AD132" s="106">
        <f t="shared" si="98"/>
        <v>1</v>
      </c>
      <c r="AE132" s="106">
        <f t="shared" si="98"/>
        <v>1</v>
      </c>
      <c r="AF132" s="106">
        <f t="shared" si="98"/>
        <v>1</v>
      </c>
      <c r="AG132" s="106">
        <f t="shared" si="98"/>
        <v>1</v>
      </c>
      <c r="AH132" s="106">
        <f t="shared" si="98"/>
        <v>1</v>
      </c>
      <c r="AI132" s="106">
        <f t="shared" si="98"/>
        <v>1</v>
      </c>
      <c r="AJ132" s="106">
        <f t="shared" si="98"/>
        <v>1</v>
      </c>
      <c r="AK132" s="106">
        <f t="shared" si="98"/>
        <v>1</v>
      </c>
      <c r="AL132" s="106">
        <f t="shared" si="98"/>
        <v>1</v>
      </c>
      <c r="AM132" s="106">
        <f t="shared" si="98"/>
        <v>1</v>
      </c>
      <c r="AN132" s="106">
        <f t="shared" si="98"/>
        <v>1</v>
      </c>
      <c r="AO132" s="106">
        <f t="shared" si="98"/>
        <v>1</v>
      </c>
      <c r="AP132" s="106">
        <f t="shared" si="103"/>
        <v>1</v>
      </c>
      <c r="AQ132" s="106">
        <f t="shared" si="103"/>
        <v>1</v>
      </c>
      <c r="AR132" s="106">
        <f t="shared" si="103"/>
        <v>1</v>
      </c>
      <c r="AS132" s="106">
        <f t="shared" si="103"/>
        <v>1</v>
      </c>
      <c r="AT132" s="106">
        <f t="shared" si="103"/>
        <v>1</v>
      </c>
      <c r="AU132" s="106">
        <f t="shared" si="103"/>
        <v>1</v>
      </c>
      <c r="AV132" s="106">
        <f t="shared" si="103"/>
        <v>1</v>
      </c>
      <c r="AW132" s="106">
        <f t="shared" si="103"/>
        <v>1</v>
      </c>
      <c r="AX132" s="106">
        <f t="shared" si="103"/>
        <v>1</v>
      </c>
      <c r="AY132" s="106">
        <f t="shared" si="103"/>
        <v>1</v>
      </c>
      <c r="AZ132" s="106">
        <f t="shared" si="103"/>
        <v>1</v>
      </c>
      <c r="BA132" s="106">
        <f t="shared" si="103"/>
        <v>1</v>
      </c>
      <c r="BB132" s="106">
        <f t="shared" si="103"/>
        <v>1</v>
      </c>
      <c r="BC132" s="106">
        <f t="shared" si="103"/>
        <v>1</v>
      </c>
      <c r="BD132" s="106">
        <f t="shared" si="103"/>
        <v>1</v>
      </c>
      <c r="BE132" s="106">
        <f t="shared" si="103"/>
        <v>1</v>
      </c>
      <c r="BF132" s="106">
        <f t="shared" si="103"/>
        <v>1</v>
      </c>
      <c r="BG132" s="106">
        <f t="shared" si="103"/>
        <v>1</v>
      </c>
      <c r="BH132" s="106">
        <f t="shared" si="103"/>
        <v>1</v>
      </c>
      <c r="BI132" s="106">
        <f t="shared" si="103"/>
        <v>1</v>
      </c>
      <c r="BJ132" s="106">
        <f t="shared" si="103"/>
        <v>1</v>
      </c>
      <c r="BK132" s="106">
        <f t="shared" si="103"/>
        <v>1</v>
      </c>
      <c r="BL132" s="106">
        <f t="shared" si="103"/>
        <v>1</v>
      </c>
      <c r="BM132" s="106">
        <f t="shared" si="103"/>
        <v>1</v>
      </c>
      <c r="BN132" s="106">
        <f t="shared" si="103"/>
        <v>1</v>
      </c>
      <c r="BO132" s="106">
        <f t="shared" si="103"/>
        <v>1</v>
      </c>
    </row>
    <row r="133" spans="1:67" s="2" customFormat="1" ht="18.75" customHeight="1" x14ac:dyDescent="0.25">
      <c r="A133" s="88"/>
      <c r="B133" s="77" t="s">
        <v>916</v>
      </c>
      <c r="C133" s="77" t="s">
        <v>917</v>
      </c>
      <c r="D133" s="77" t="s">
        <v>26</v>
      </c>
      <c r="E133" s="224">
        <f>VLOOKUP(B133,'Cuadro Control'!C153:J2063,8,FALSE)</f>
        <v>179436034.15411764</v>
      </c>
      <c r="F133" s="106">
        <f t="shared" si="101"/>
        <v>3.3799272126209236E-2</v>
      </c>
      <c r="G133" s="107">
        <v>46275</v>
      </c>
      <c r="H133" s="107">
        <v>46280</v>
      </c>
      <c r="I133" s="106">
        <f t="shared" si="102"/>
        <v>0</v>
      </c>
      <c r="J133" s="106">
        <f t="shared" si="98"/>
        <v>0</v>
      </c>
      <c r="K133" s="106">
        <f t="shared" si="98"/>
        <v>0</v>
      </c>
      <c r="L133" s="106">
        <f t="shared" si="98"/>
        <v>0</v>
      </c>
      <c r="M133" s="106">
        <f t="shared" si="98"/>
        <v>0</v>
      </c>
      <c r="N133" s="106">
        <f t="shared" si="98"/>
        <v>0</v>
      </c>
      <c r="O133" s="106">
        <f t="shared" si="98"/>
        <v>0</v>
      </c>
      <c r="P133" s="106">
        <f t="shared" si="98"/>
        <v>0</v>
      </c>
      <c r="Q133" s="106">
        <f t="shared" si="98"/>
        <v>0</v>
      </c>
      <c r="R133" s="106">
        <f t="shared" si="98"/>
        <v>0.33333333333333331</v>
      </c>
      <c r="S133" s="106">
        <f t="shared" si="98"/>
        <v>1</v>
      </c>
      <c r="T133" s="106">
        <f t="shared" si="98"/>
        <v>1</v>
      </c>
      <c r="U133" s="106">
        <f t="shared" si="98"/>
        <v>1</v>
      </c>
      <c r="V133" s="106">
        <f t="shared" si="98"/>
        <v>1</v>
      </c>
      <c r="W133" s="106">
        <f t="shared" si="98"/>
        <v>1</v>
      </c>
      <c r="X133" s="106">
        <f t="shared" si="98"/>
        <v>1</v>
      </c>
      <c r="Y133" s="106">
        <f t="shared" si="98"/>
        <v>1</v>
      </c>
      <c r="Z133" s="106">
        <f t="shared" si="98"/>
        <v>1</v>
      </c>
      <c r="AA133" s="106">
        <f t="shared" si="98"/>
        <v>1</v>
      </c>
      <c r="AB133" s="106">
        <f t="shared" si="98"/>
        <v>1</v>
      </c>
      <c r="AC133" s="106">
        <f t="shared" si="98"/>
        <v>1</v>
      </c>
      <c r="AD133" s="106">
        <f t="shared" si="98"/>
        <v>1</v>
      </c>
      <c r="AE133" s="106">
        <f t="shared" si="98"/>
        <v>1</v>
      </c>
      <c r="AF133" s="106">
        <f t="shared" si="98"/>
        <v>1</v>
      </c>
      <c r="AG133" s="106">
        <f t="shared" si="98"/>
        <v>1</v>
      </c>
      <c r="AH133" s="106">
        <f t="shared" si="98"/>
        <v>1</v>
      </c>
      <c r="AI133" s="106">
        <f t="shared" ref="J133:AO140" si="105">IF($G133=0,0,IF(AI$6&lt;$G133,0,IF(AI$6&gt;$H133,1,(AI$6-$G133+1)/($H133-$G133+1))))</f>
        <v>1</v>
      </c>
      <c r="AJ133" s="106">
        <f t="shared" si="105"/>
        <v>1</v>
      </c>
      <c r="AK133" s="106">
        <f t="shared" si="105"/>
        <v>1</v>
      </c>
      <c r="AL133" s="106">
        <f t="shared" si="105"/>
        <v>1</v>
      </c>
      <c r="AM133" s="106">
        <f t="shared" si="105"/>
        <v>1</v>
      </c>
      <c r="AN133" s="106">
        <f t="shared" si="105"/>
        <v>1</v>
      </c>
      <c r="AO133" s="106">
        <f t="shared" si="105"/>
        <v>1</v>
      </c>
      <c r="AP133" s="106">
        <f t="shared" si="103"/>
        <v>1</v>
      </c>
      <c r="AQ133" s="106">
        <f t="shared" si="103"/>
        <v>1</v>
      </c>
      <c r="AR133" s="106">
        <f t="shared" si="103"/>
        <v>1</v>
      </c>
      <c r="AS133" s="106">
        <f t="shared" si="103"/>
        <v>1</v>
      </c>
      <c r="AT133" s="106">
        <f t="shared" si="103"/>
        <v>1</v>
      </c>
      <c r="AU133" s="106">
        <f t="shared" si="103"/>
        <v>1</v>
      </c>
      <c r="AV133" s="106">
        <f t="shared" si="103"/>
        <v>1</v>
      </c>
      <c r="AW133" s="106">
        <f t="shared" si="103"/>
        <v>1</v>
      </c>
      <c r="AX133" s="106">
        <f t="shared" si="103"/>
        <v>1</v>
      </c>
      <c r="AY133" s="106">
        <f t="shared" si="103"/>
        <v>1</v>
      </c>
      <c r="AZ133" s="106">
        <f t="shared" si="103"/>
        <v>1</v>
      </c>
      <c r="BA133" s="106">
        <f t="shared" si="103"/>
        <v>1</v>
      </c>
      <c r="BB133" s="106">
        <f t="shared" si="103"/>
        <v>1</v>
      </c>
      <c r="BC133" s="106">
        <f t="shared" si="103"/>
        <v>1</v>
      </c>
      <c r="BD133" s="106">
        <f t="shared" si="103"/>
        <v>1</v>
      </c>
      <c r="BE133" s="106">
        <f t="shared" si="103"/>
        <v>1</v>
      </c>
      <c r="BF133" s="106">
        <f t="shared" si="103"/>
        <v>1</v>
      </c>
      <c r="BG133" s="106">
        <f t="shared" si="103"/>
        <v>1</v>
      </c>
      <c r="BH133" s="106">
        <f t="shared" si="103"/>
        <v>1</v>
      </c>
      <c r="BI133" s="106">
        <f t="shared" si="103"/>
        <v>1</v>
      </c>
      <c r="BJ133" s="106">
        <f t="shared" si="103"/>
        <v>1</v>
      </c>
      <c r="BK133" s="106">
        <f t="shared" si="103"/>
        <v>1</v>
      </c>
      <c r="BL133" s="106">
        <f t="shared" si="103"/>
        <v>1</v>
      </c>
      <c r="BM133" s="106">
        <f t="shared" si="103"/>
        <v>1</v>
      </c>
      <c r="BN133" s="106">
        <f t="shared" si="103"/>
        <v>1</v>
      </c>
      <c r="BO133" s="106">
        <f t="shared" si="103"/>
        <v>1</v>
      </c>
    </row>
    <row r="134" spans="1:67" s="2" customFormat="1" ht="18.75" customHeight="1" x14ac:dyDescent="0.25">
      <c r="A134" s="88"/>
      <c r="B134" s="77" t="s">
        <v>918</v>
      </c>
      <c r="C134" s="77" t="s">
        <v>919</v>
      </c>
      <c r="D134" s="77" t="s">
        <v>730</v>
      </c>
      <c r="E134" s="224">
        <f>VLOOKUP(B134,'Cuadro Control'!C154:J2064,8,FALSE)</f>
        <v>1212623361.2117648</v>
      </c>
      <c r="F134" s="106">
        <f t="shared" si="101"/>
        <v>0.22841447185013161</v>
      </c>
      <c r="G134" s="107">
        <v>46280</v>
      </c>
      <c r="H134" s="107">
        <v>46296</v>
      </c>
      <c r="I134" s="106">
        <f t="shared" si="102"/>
        <v>0</v>
      </c>
      <c r="J134" s="106">
        <f t="shared" si="105"/>
        <v>0</v>
      </c>
      <c r="K134" s="106">
        <f t="shared" si="105"/>
        <v>0</v>
      </c>
      <c r="L134" s="106">
        <f t="shared" si="105"/>
        <v>0</v>
      </c>
      <c r="M134" s="106">
        <f t="shared" si="105"/>
        <v>0</v>
      </c>
      <c r="N134" s="106">
        <f t="shared" si="105"/>
        <v>0</v>
      </c>
      <c r="O134" s="106">
        <f t="shared" si="105"/>
        <v>0</v>
      </c>
      <c r="P134" s="106">
        <f t="shared" si="105"/>
        <v>0</v>
      </c>
      <c r="Q134" s="106">
        <f t="shared" si="105"/>
        <v>0</v>
      </c>
      <c r="R134" s="106">
        <f t="shared" si="105"/>
        <v>0</v>
      </c>
      <c r="S134" s="106">
        <f t="shared" si="105"/>
        <v>0.23529411764705882</v>
      </c>
      <c r="T134" s="106">
        <f t="shared" si="105"/>
        <v>0.6470588235294118</v>
      </c>
      <c r="U134" s="106">
        <f t="shared" si="105"/>
        <v>1</v>
      </c>
      <c r="V134" s="106">
        <f t="shared" si="105"/>
        <v>1</v>
      </c>
      <c r="W134" s="106">
        <f t="shared" si="105"/>
        <v>1</v>
      </c>
      <c r="X134" s="106">
        <f t="shared" si="105"/>
        <v>1</v>
      </c>
      <c r="Y134" s="106">
        <f t="shared" si="105"/>
        <v>1</v>
      </c>
      <c r="Z134" s="106">
        <f t="shared" si="105"/>
        <v>1</v>
      </c>
      <c r="AA134" s="106">
        <f t="shared" si="105"/>
        <v>1</v>
      </c>
      <c r="AB134" s="106">
        <f t="shared" si="105"/>
        <v>1</v>
      </c>
      <c r="AC134" s="106">
        <f t="shared" si="105"/>
        <v>1</v>
      </c>
      <c r="AD134" s="106">
        <f t="shared" si="105"/>
        <v>1</v>
      </c>
      <c r="AE134" s="106">
        <f t="shared" si="105"/>
        <v>1</v>
      </c>
      <c r="AF134" s="106">
        <f t="shared" si="105"/>
        <v>1</v>
      </c>
      <c r="AG134" s="106">
        <f t="shared" si="105"/>
        <v>1</v>
      </c>
      <c r="AH134" s="106">
        <f t="shared" si="105"/>
        <v>1</v>
      </c>
      <c r="AI134" s="106">
        <f t="shared" si="105"/>
        <v>1</v>
      </c>
      <c r="AJ134" s="106">
        <f t="shared" si="105"/>
        <v>1</v>
      </c>
      <c r="AK134" s="106">
        <f t="shared" si="105"/>
        <v>1</v>
      </c>
      <c r="AL134" s="106">
        <f t="shared" si="105"/>
        <v>1</v>
      </c>
      <c r="AM134" s="106">
        <f t="shared" si="105"/>
        <v>1</v>
      </c>
      <c r="AN134" s="106">
        <f t="shared" si="105"/>
        <v>1</v>
      </c>
      <c r="AO134" s="106">
        <f t="shared" si="105"/>
        <v>1</v>
      </c>
      <c r="AP134" s="106">
        <f t="shared" si="103"/>
        <v>1</v>
      </c>
      <c r="AQ134" s="106">
        <f t="shared" si="103"/>
        <v>1</v>
      </c>
      <c r="AR134" s="106">
        <f t="shared" ref="AP134:BO140" si="106">IF($G134=0,0,IF(AR$6&lt;$G134,0,IF(AR$6&gt;$H134,1,(AR$6-$G134+1)/($H134-$G134+1))))</f>
        <v>1</v>
      </c>
      <c r="AS134" s="106">
        <f t="shared" si="106"/>
        <v>1</v>
      </c>
      <c r="AT134" s="106">
        <f t="shared" si="106"/>
        <v>1</v>
      </c>
      <c r="AU134" s="106">
        <f t="shared" si="106"/>
        <v>1</v>
      </c>
      <c r="AV134" s="106">
        <f t="shared" si="106"/>
        <v>1</v>
      </c>
      <c r="AW134" s="106">
        <f t="shared" si="106"/>
        <v>1</v>
      </c>
      <c r="AX134" s="106">
        <f t="shared" si="106"/>
        <v>1</v>
      </c>
      <c r="AY134" s="106">
        <f t="shared" si="106"/>
        <v>1</v>
      </c>
      <c r="AZ134" s="106">
        <f t="shared" si="106"/>
        <v>1</v>
      </c>
      <c r="BA134" s="106">
        <f t="shared" si="106"/>
        <v>1</v>
      </c>
      <c r="BB134" s="106">
        <f t="shared" si="106"/>
        <v>1</v>
      </c>
      <c r="BC134" s="106">
        <f t="shared" si="106"/>
        <v>1</v>
      </c>
      <c r="BD134" s="106">
        <f t="shared" si="106"/>
        <v>1</v>
      </c>
      <c r="BE134" s="106">
        <f t="shared" si="106"/>
        <v>1</v>
      </c>
      <c r="BF134" s="106">
        <f t="shared" si="106"/>
        <v>1</v>
      </c>
      <c r="BG134" s="106">
        <f t="shared" si="106"/>
        <v>1</v>
      </c>
      <c r="BH134" s="106">
        <f t="shared" si="106"/>
        <v>1</v>
      </c>
      <c r="BI134" s="106">
        <f t="shared" si="106"/>
        <v>1</v>
      </c>
      <c r="BJ134" s="106">
        <f t="shared" si="106"/>
        <v>1</v>
      </c>
      <c r="BK134" s="106">
        <f t="shared" si="106"/>
        <v>1</v>
      </c>
      <c r="BL134" s="106">
        <f t="shared" si="106"/>
        <v>1</v>
      </c>
      <c r="BM134" s="106">
        <f t="shared" si="106"/>
        <v>1</v>
      </c>
      <c r="BN134" s="106">
        <f t="shared" si="106"/>
        <v>1</v>
      </c>
      <c r="BO134" s="106">
        <f t="shared" si="106"/>
        <v>1</v>
      </c>
    </row>
    <row r="135" spans="1:67" s="2" customFormat="1" ht="18.75" customHeight="1" x14ac:dyDescent="0.25">
      <c r="A135" s="88"/>
      <c r="B135" s="77" t="s">
        <v>920</v>
      </c>
      <c r="C135" s="77" t="s">
        <v>921</v>
      </c>
      <c r="D135" s="77" t="s">
        <v>6</v>
      </c>
      <c r="E135" s="224">
        <f>VLOOKUP(B135,'Cuadro Control'!C155:J2065,8,FALSE)</f>
        <v>0</v>
      </c>
      <c r="F135" s="106">
        <f t="shared" si="101"/>
        <v>0</v>
      </c>
      <c r="G135" s="107">
        <v>46296</v>
      </c>
      <c r="H135" s="107">
        <v>46298</v>
      </c>
      <c r="I135" s="106">
        <f t="shared" si="102"/>
        <v>0</v>
      </c>
      <c r="J135" s="106">
        <f t="shared" si="105"/>
        <v>0</v>
      </c>
      <c r="K135" s="106">
        <f t="shared" si="105"/>
        <v>0</v>
      </c>
      <c r="L135" s="106">
        <f t="shared" si="105"/>
        <v>0</v>
      </c>
      <c r="M135" s="106">
        <f t="shared" si="105"/>
        <v>0</v>
      </c>
      <c r="N135" s="106">
        <f t="shared" si="105"/>
        <v>0</v>
      </c>
      <c r="O135" s="106">
        <f t="shared" si="105"/>
        <v>0</v>
      </c>
      <c r="P135" s="106">
        <f t="shared" si="105"/>
        <v>0</v>
      </c>
      <c r="Q135" s="106">
        <f t="shared" si="105"/>
        <v>0</v>
      </c>
      <c r="R135" s="106">
        <f t="shared" si="105"/>
        <v>0</v>
      </c>
      <c r="S135" s="106">
        <f t="shared" si="105"/>
        <v>0</v>
      </c>
      <c r="T135" s="106">
        <f t="shared" si="105"/>
        <v>0</v>
      </c>
      <c r="U135" s="106">
        <f t="shared" si="105"/>
        <v>0.66666666666666663</v>
      </c>
      <c r="V135" s="106">
        <f t="shared" si="105"/>
        <v>1</v>
      </c>
      <c r="W135" s="106">
        <f t="shared" si="105"/>
        <v>1</v>
      </c>
      <c r="X135" s="106">
        <f t="shared" si="105"/>
        <v>1</v>
      </c>
      <c r="Y135" s="106">
        <f t="shared" si="105"/>
        <v>1</v>
      </c>
      <c r="Z135" s="106">
        <f t="shared" si="105"/>
        <v>1</v>
      </c>
      <c r="AA135" s="106">
        <f t="shared" si="105"/>
        <v>1</v>
      </c>
      <c r="AB135" s="106">
        <f t="shared" si="105"/>
        <v>1</v>
      </c>
      <c r="AC135" s="106">
        <f t="shared" si="105"/>
        <v>1</v>
      </c>
      <c r="AD135" s="106">
        <f t="shared" si="105"/>
        <v>1</v>
      </c>
      <c r="AE135" s="106">
        <f t="shared" si="105"/>
        <v>1</v>
      </c>
      <c r="AF135" s="106">
        <f t="shared" si="105"/>
        <v>1</v>
      </c>
      <c r="AG135" s="106">
        <f t="shared" si="105"/>
        <v>1</v>
      </c>
      <c r="AH135" s="106">
        <f t="shared" si="105"/>
        <v>1</v>
      </c>
      <c r="AI135" s="106">
        <f t="shared" si="105"/>
        <v>1</v>
      </c>
      <c r="AJ135" s="106">
        <f t="shared" si="105"/>
        <v>1</v>
      </c>
      <c r="AK135" s="106">
        <f t="shared" si="105"/>
        <v>1</v>
      </c>
      <c r="AL135" s="106">
        <f t="shared" si="105"/>
        <v>1</v>
      </c>
      <c r="AM135" s="106">
        <f t="shared" si="105"/>
        <v>1</v>
      </c>
      <c r="AN135" s="106">
        <f t="shared" si="105"/>
        <v>1</v>
      </c>
      <c r="AO135" s="106">
        <f t="shared" si="105"/>
        <v>1</v>
      </c>
      <c r="AP135" s="106">
        <f t="shared" si="106"/>
        <v>1</v>
      </c>
      <c r="AQ135" s="106">
        <f t="shared" si="106"/>
        <v>1</v>
      </c>
      <c r="AR135" s="106">
        <f t="shared" si="106"/>
        <v>1</v>
      </c>
      <c r="AS135" s="106">
        <f t="shared" si="106"/>
        <v>1</v>
      </c>
      <c r="AT135" s="106">
        <f t="shared" si="106"/>
        <v>1</v>
      </c>
      <c r="AU135" s="106">
        <f t="shared" si="106"/>
        <v>1</v>
      </c>
      <c r="AV135" s="106">
        <f t="shared" si="106"/>
        <v>1</v>
      </c>
      <c r="AW135" s="106">
        <f t="shared" si="106"/>
        <v>1</v>
      </c>
      <c r="AX135" s="106">
        <f t="shared" si="106"/>
        <v>1</v>
      </c>
      <c r="AY135" s="106">
        <f t="shared" si="106"/>
        <v>1</v>
      </c>
      <c r="AZ135" s="106">
        <f t="shared" si="106"/>
        <v>1</v>
      </c>
      <c r="BA135" s="106">
        <f t="shared" si="106"/>
        <v>1</v>
      </c>
      <c r="BB135" s="106">
        <f t="shared" si="106"/>
        <v>1</v>
      </c>
      <c r="BC135" s="106">
        <f t="shared" si="106"/>
        <v>1</v>
      </c>
      <c r="BD135" s="106">
        <f t="shared" si="106"/>
        <v>1</v>
      </c>
      <c r="BE135" s="106">
        <f t="shared" si="106"/>
        <v>1</v>
      </c>
      <c r="BF135" s="106">
        <f t="shared" si="106"/>
        <v>1</v>
      </c>
      <c r="BG135" s="106">
        <f t="shared" si="106"/>
        <v>1</v>
      </c>
      <c r="BH135" s="106">
        <f t="shared" si="106"/>
        <v>1</v>
      </c>
      <c r="BI135" s="106">
        <f t="shared" si="106"/>
        <v>1</v>
      </c>
      <c r="BJ135" s="106">
        <f t="shared" si="106"/>
        <v>1</v>
      </c>
      <c r="BK135" s="106">
        <f t="shared" si="106"/>
        <v>1</v>
      </c>
      <c r="BL135" s="106">
        <f t="shared" si="106"/>
        <v>1</v>
      </c>
      <c r="BM135" s="106">
        <f t="shared" si="106"/>
        <v>1</v>
      </c>
      <c r="BN135" s="106">
        <f t="shared" si="106"/>
        <v>1</v>
      </c>
      <c r="BO135" s="106">
        <f t="shared" si="106"/>
        <v>1</v>
      </c>
    </row>
    <row r="136" spans="1:67" s="2" customFormat="1" ht="18.75" customHeight="1" x14ac:dyDescent="0.25">
      <c r="A136" s="88"/>
      <c r="B136" s="78" t="s">
        <v>922</v>
      </c>
      <c r="C136" s="78" t="s">
        <v>923</v>
      </c>
      <c r="D136" s="78" t="s">
        <v>3</v>
      </c>
      <c r="E136" s="225">
        <f>VLOOKUP(B136,'Cuadro Control'!C156:J2066,8,FALSE)</f>
        <v>0</v>
      </c>
      <c r="F136" s="108">
        <f t="shared" si="101"/>
        <v>0</v>
      </c>
      <c r="G136" s="109">
        <v>46296</v>
      </c>
      <c r="H136" s="109">
        <v>46296</v>
      </c>
      <c r="I136" s="108">
        <f t="shared" si="102"/>
        <v>0</v>
      </c>
      <c r="J136" s="108">
        <f t="shared" si="105"/>
        <v>0</v>
      </c>
      <c r="K136" s="108">
        <f t="shared" si="105"/>
        <v>0</v>
      </c>
      <c r="L136" s="108">
        <f t="shared" si="105"/>
        <v>0</v>
      </c>
      <c r="M136" s="108">
        <f t="shared" si="105"/>
        <v>0</v>
      </c>
      <c r="N136" s="108">
        <f t="shared" si="105"/>
        <v>0</v>
      </c>
      <c r="O136" s="108">
        <f t="shared" si="105"/>
        <v>0</v>
      </c>
      <c r="P136" s="108">
        <f t="shared" si="105"/>
        <v>0</v>
      </c>
      <c r="Q136" s="108">
        <f t="shared" si="105"/>
        <v>0</v>
      </c>
      <c r="R136" s="108">
        <f t="shared" si="105"/>
        <v>0</v>
      </c>
      <c r="S136" s="108">
        <f t="shared" si="105"/>
        <v>0</v>
      </c>
      <c r="T136" s="108">
        <f t="shared" si="105"/>
        <v>0</v>
      </c>
      <c r="U136" s="108">
        <f t="shared" si="105"/>
        <v>1</v>
      </c>
      <c r="V136" s="108">
        <f t="shared" si="105"/>
        <v>1</v>
      </c>
      <c r="W136" s="108">
        <f t="shared" si="105"/>
        <v>1</v>
      </c>
      <c r="X136" s="108">
        <f t="shared" si="105"/>
        <v>1</v>
      </c>
      <c r="Y136" s="108">
        <f t="shared" si="105"/>
        <v>1</v>
      </c>
      <c r="Z136" s="108">
        <f t="shared" si="105"/>
        <v>1</v>
      </c>
      <c r="AA136" s="108">
        <f t="shared" si="105"/>
        <v>1</v>
      </c>
      <c r="AB136" s="108">
        <f t="shared" si="105"/>
        <v>1</v>
      </c>
      <c r="AC136" s="108">
        <f t="shared" si="105"/>
        <v>1</v>
      </c>
      <c r="AD136" s="108">
        <f t="shared" si="105"/>
        <v>1</v>
      </c>
      <c r="AE136" s="108">
        <f t="shared" si="105"/>
        <v>1</v>
      </c>
      <c r="AF136" s="108">
        <f t="shared" si="105"/>
        <v>1</v>
      </c>
      <c r="AG136" s="108">
        <f t="shared" si="105"/>
        <v>1</v>
      </c>
      <c r="AH136" s="108">
        <f t="shared" si="105"/>
        <v>1</v>
      </c>
      <c r="AI136" s="108">
        <f t="shared" si="105"/>
        <v>1</v>
      </c>
      <c r="AJ136" s="108">
        <f t="shared" si="105"/>
        <v>1</v>
      </c>
      <c r="AK136" s="108">
        <f t="shared" si="105"/>
        <v>1</v>
      </c>
      <c r="AL136" s="108">
        <f t="shared" si="105"/>
        <v>1</v>
      </c>
      <c r="AM136" s="108">
        <f t="shared" si="105"/>
        <v>1</v>
      </c>
      <c r="AN136" s="108">
        <f t="shared" si="105"/>
        <v>1</v>
      </c>
      <c r="AO136" s="108">
        <f t="shared" si="105"/>
        <v>1</v>
      </c>
      <c r="AP136" s="108">
        <f t="shared" si="106"/>
        <v>1</v>
      </c>
      <c r="AQ136" s="108">
        <f t="shared" si="106"/>
        <v>1</v>
      </c>
      <c r="AR136" s="108">
        <f t="shared" si="106"/>
        <v>1</v>
      </c>
      <c r="AS136" s="108">
        <f t="shared" si="106"/>
        <v>1</v>
      </c>
      <c r="AT136" s="108">
        <f t="shared" si="106"/>
        <v>1</v>
      </c>
      <c r="AU136" s="108">
        <f t="shared" si="106"/>
        <v>1</v>
      </c>
      <c r="AV136" s="108">
        <f t="shared" si="106"/>
        <v>1</v>
      </c>
      <c r="AW136" s="108">
        <f t="shared" si="106"/>
        <v>1</v>
      </c>
      <c r="AX136" s="108">
        <f t="shared" si="106"/>
        <v>1</v>
      </c>
      <c r="AY136" s="108">
        <f t="shared" si="106"/>
        <v>1</v>
      </c>
      <c r="AZ136" s="108">
        <f t="shared" si="106"/>
        <v>1</v>
      </c>
      <c r="BA136" s="108">
        <f t="shared" si="106"/>
        <v>1</v>
      </c>
      <c r="BB136" s="108">
        <f t="shared" si="106"/>
        <v>1</v>
      </c>
      <c r="BC136" s="108">
        <f t="shared" si="106"/>
        <v>1</v>
      </c>
      <c r="BD136" s="108">
        <f t="shared" si="106"/>
        <v>1</v>
      </c>
      <c r="BE136" s="108">
        <f t="shared" si="106"/>
        <v>1</v>
      </c>
      <c r="BF136" s="108">
        <f t="shared" si="106"/>
        <v>1</v>
      </c>
      <c r="BG136" s="108">
        <f t="shared" si="106"/>
        <v>1</v>
      </c>
      <c r="BH136" s="108">
        <f t="shared" si="106"/>
        <v>1</v>
      </c>
      <c r="BI136" s="108">
        <f t="shared" si="106"/>
        <v>1</v>
      </c>
      <c r="BJ136" s="108">
        <f t="shared" si="106"/>
        <v>1</v>
      </c>
      <c r="BK136" s="108">
        <f t="shared" si="106"/>
        <v>1</v>
      </c>
      <c r="BL136" s="108">
        <f t="shared" si="106"/>
        <v>1</v>
      </c>
      <c r="BM136" s="108">
        <f t="shared" si="106"/>
        <v>1</v>
      </c>
      <c r="BN136" s="108">
        <f t="shared" si="106"/>
        <v>1</v>
      </c>
      <c r="BO136" s="108">
        <f t="shared" si="106"/>
        <v>1</v>
      </c>
    </row>
    <row r="137" spans="1:67" s="2" customFormat="1" ht="18.75" customHeight="1" x14ac:dyDescent="0.25">
      <c r="A137" s="88"/>
      <c r="B137" s="77" t="s">
        <v>924</v>
      </c>
      <c r="C137" s="77" t="s">
        <v>925</v>
      </c>
      <c r="D137" s="77" t="s">
        <v>8</v>
      </c>
      <c r="E137" s="224">
        <f>VLOOKUP(B137,'Cuadro Control'!C158:J2067,8,FALSE)</f>
        <v>1230815225.9452939</v>
      </c>
      <c r="F137" s="106">
        <f t="shared" si="101"/>
        <v>0.2318411625341423</v>
      </c>
      <c r="G137" s="107">
        <v>46298</v>
      </c>
      <c r="H137" s="107">
        <v>46300</v>
      </c>
      <c r="I137" s="106">
        <f t="shared" si="102"/>
        <v>0</v>
      </c>
      <c r="J137" s="106">
        <f t="shared" si="105"/>
        <v>0</v>
      </c>
      <c r="K137" s="106">
        <f t="shared" si="105"/>
        <v>0</v>
      </c>
      <c r="L137" s="106">
        <f t="shared" si="105"/>
        <v>0</v>
      </c>
      <c r="M137" s="106">
        <f t="shared" si="105"/>
        <v>0</v>
      </c>
      <c r="N137" s="106">
        <f t="shared" si="105"/>
        <v>0</v>
      </c>
      <c r="O137" s="106">
        <f t="shared" si="105"/>
        <v>0</v>
      </c>
      <c r="P137" s="106">
        <f t="shared" si="105"/>
        <v>0</v>
      </c>
      <c r="Q137" s="106">
        <f t="shared" si="105"/>
        <v>0</v>
      </c>
      <c r="R137" s="106">
        <f t="shared" si="105"/>
        <v>0</v>
      </c>
      <c r="S137" s="106">
        <f t="shared" si="105"/>
        <v>0</v>
      </c>
      <c r="T137" s="106">
        <f t="shared" si="105"/>
        <v>0</v>
      </c>
      <c r="U137" s="106">
        <f t="shared" si="105"/>
        <v>0</v>
      </c>
      <c r="V137" s="106">
        <f t="shared" si="105"/>
        <v>1</v>
      </c>
      <c r="W137" s="106">
        <f t="shared" si="105"/>
        <v>1</v>
      </c>
      <c r="X137" s="106">
        <f t="shared" si="105"/>
        <v>1</v>
      </c>
      <c r="Y137" s="106">
        <f t="shared" si="105"/>
        <v>1</v>
      </c>
      <c r="Z137" s="106">
        <f t="shared" si="105"/>
        <v>1</v>
      </c>
      <c r="AA137" s="106">
        <f t="shared" si="105"/>
        <v>1</v>
      </c>
      <c r="AB137" s="106">
        <f t="shared" si="105"/>
        <v>1</v>
      </c>
      <c r="AC137" s="106">
        <f t="shared" si="105"/>
        <v>1</v>
      </c>
      <c r="AD137" s="106">
        <f t="shared" si="105"/>
        <v>1</v>
      </c>
      <c r="AE137" s="106">
        <f t="shared" si="105"/>
        <v>1</v>
      </c>
      <c r="AF137" s="106">
        <f t="shared" si="105"/>
        <v>1</v>
      </c>
      <c r="AG137" s="106">
        <f t="shared" si="105"/>
        <v>1</v>
      </c>
      <c r="AH137" s="106">
        <f t="shared" si="105"/>
        <v>1</v>
      </c>
      <c r="AI137" s="106">
        <f t="shared" si="105"/>
        <v>1</v>
      </c>
      <c r="AJ137" s="106">
        <f t="shared" si="105"/>
        <v>1</v>
      </c>
      <c r="AK137" s="106">
        <f t="shared" si="105"/>
        <v>1</v>
      </c>
      <c r="AL137" s="106">
        <f t="shared" si="105"/>
        <v>1</v>
      </c>
      <c r="AM137" s="106">
        <f t="shared" si="105"/>
        <v>1</v>
      </c>
      <c r="AN137" s="106">
        <f t="shared" si="105"/>
        <v>1</v>
      </c>
      <c r="AO137" s="106">
        <f t="shared" si="105"/>
        <v>1</v>
      </c>
      <c r="AP137" s="106">
        <f t="shared" si="106"/>
        <v>1</v>
      </c>
      <c r="AQ137" s="106">
        <f t="shared" si="106"/>
        <v>1</v>
      </c>
      <c r="AR137" s="106">
        <f t="shared" si="106"/>
        <v>1</v>
      </c>
      <c r="AS137" s="106">
        <f t="shared" si="106"/>
        <v>1</v>
      </c>
      <c r="AT137" s="106">
        <f t="shared" si="106"/>
        <v>1</v>
      </c>
      <c r="AU137" s="106">
        <f t="shared" si="106"/>
        <v>1</v>
      </c>
      <c r="AV137" s="106">
        <f t="shared" si="106"/>
        <v>1</v>
      </c>
      <c r="AW137" s="106">
        <f t="shared" si="106"/>
        <v>1</v>
      </c>
      <c r="AX137" s="106">
        <f t="shared" si="106"/>
        <v>1</v>
      </c>
      <c r="AY137" s="106">
        <f t="shared" si="106"/>
        <v>1</v>
      </c>
      <c r="AZ137" s="106">
        <f t="shared" si="106"/>
        <v>1</v>
      </c>
      <c r="BA137" s="106">
        <f t="shared" si="106"/>
        <v>1</v>
      </c>
      <c r="BB137" s="106">
        <f t="shared" si="106"/>
        <v>1</v>
      </c>
      <c r="BC137" s="106">
        <f t="shared" si="106"/>
        <v>1</v>
      </c>
      <c r="BD137" s="106">
        <f t="shared" si="106"/>
        <v>1</v>
      </c>
      <c r="BE137" s="106">
        <f t="shared" si="106"/>
        <v>1</v>
      </c>
      <c r="BF137" s="106">
        <f t="shared" si="106"/>
        <v>1</v>
      </c>
      <c r="BG137" s="106">
        <f t="shared" si="106"/>
        <v>1</v>
      </c>
      <c r="BH137" s="106">
        <f t="shared" si="106"/>
        <v>1</v>
      </c>
      <c r="BI137" s="106">
        <f t="shared" si="106"/>
        <v>1</v>
      </c>
      <c r="BJ137" s="106">
        <f t="shared" si="106"/>
        <v>1</v>
      </c>
      <c r="BK137" s="106">
        <f t="shared" si="106"/>
        <v>1</v>
      </c>
      <c r="BL137" s="106">
        <f t="shared" si="106"/>
        <v>1</v>
      </c>
      <c r="BM137" s="106">
        <f t="shared" si="106"/>
        <v>1</v>
      </c>
      <c r="BN137" s="106">
        <f t="shared" si="106"/>
        <v>1</v>
      </c>
      <c r="BO137" s="106">
        <f t="shared" si="106"/>
        <v>1</v>
      </c>
    </row>
    <row r="138" spans="1:67" s="2" customFormat="1" ht="18.75" customHeight="1" x14ac:dyDescent="0.25">
      <c r="A138" s="88"/>
      <c r="B138" s="77" t="s">
        <v>926</v>
      </c>
      <c r="C138" s="77" t="s">
        <v>927</v>
      </c>
      <c r="D138" s="77" t="s">
        <v>26</v>
      </c>
      <c r="E138" s="224">
        <f>VLOOKUP(B138,'Cuadro Control'!C160:J2068,8,FALSE)</f>
        <v>0</v>
      </c>
      <c r="F138" s="106">
        <f t="shared" si="101"/>
        <v>0</v>
      </c>
      <c r="G138" s="107">
        <v>46300</v>
      </c>
      <c r="H138" s="107">
        <v>46308</v>
      </c>
      <c r="I138" s="106">
        <f t="shared" si="102"/>
        <v>0</v>
      </c>
      <c r="J138" s="106">
        <f t="shared" si="105"/>
        <v>0</v>
      </c>
      <c r="K138" s="106">
        <f t="shared" si="105"/>
        <v>0</v>
      </c>
      <c r="L138" s="106">
        <f t="shared" si="105"/>
        <v>0</v>
      </c>
      <c r="M138" s="106">
        <f t="shared" si="105"/>
        <v>0</v>
      </c>
      <c r="N138" s="106">
        <f t="shared" si="105"/>
        <v>0</v>
      </c>
      <c r="O138" s="106">
        <f t="shared" si="105"/>
        <v>0</v>
      </c>
      <c r="P138" s="106">
        <f t="shared" si="105"/>
        <v>0</v>
      </c>
      <c r="Q138" s="106">
        <f t="shared" si="105"/>
        <v>0</v>
      </c>
      <c r="R138" s="106">
        <f t="shared" si="105"/>
        <v>0</v>
      </c>
      <c r="S138" s="106">
        <f t="shared" si="105"/>
        <v>0</v>
      </c>
      <c r="T138" s="106">
        <f t="shared" si="105"/>
        <v>0</v>
      </c>
      <c r="U138" s="106">
        <f t="shared" si="105"/>
        <v>0</v>
      </c>
      <c r="V138" s="106">
        <f t="shared" si="105"/>
        <v>0.55555555555555558</v>
      </c>
      <c r="W138" s="106">
        <f t="shared" si="105"/>
        <v>1</v>
      </c>
      <c r="X138" s="106">
        <f t="shared" si="105"/>
        <v>1</v>
      </c>
      <c r="Y138" s="106">
        <f t="shared" si="105"/>
        <v>1</v>
      </c>
      <c r="Z138" s="106">
        <f t="shared" si="105"/>
        <v>1</v>
      </c>
      <c r="AA138" s="106">
        <f t="shared" si="105"/>
        <v>1</v>
      </c>
      <c r="AB138" s="106">
        <f t="shared" si="105"/>
        <v>1</v>
      </c>
      <c r="AC138" s="106">
        <f t="shared" si="105"/>
        <v>1</v>
      </c>
      <c r="AD138" s="106">
        <f t="shared" si="105"/>
        <v>1</v>
      </c>
      <c r="AE138" s="106">
        <f t="shared" si="105"/>
        <v>1</v>
      </c>
      <c r="AF138" s="106">
        <f t="shared" si="105"/>
        <v>1</v>
      </c>
      <c r="AG138" s="106">
        <f t="shared" si="105"/>
        <v>1</v>
      </c>
      <c r="AH138" s="106">
        <f t="shared" si="105"/>
        <v>1</v>
      </c>
      <c r="AI138" s="106">
        <f t="shared" si="105"/>
        <v>1</v>
      </c>
      <c r="AJ138" s="106">
        <f t="shared" si="105"/>
        <v>1</v>
      </c>
      <c r="AK138" s="106">
        <f t="shared" si="105"/>
        <v>1</v>
      </c>
      <c r="AL138" s="106">
        <f t="shared" si="105"/>
        <v>1</v>
      </c>
      <c r="AM138" s="106">
        <f t="shared" si="105"/>
        <v>1</v>
      </c>
      <c r="AN138" s="106">
        <f t="shared" si="105"/>
        <v>1</v>
      </c>
      <c r="AO138" s="106">
        <f t="shared" si="105"/>
        <v>1</v>
      </c>
      <c r="AP138" s="106">
        <f t="shared" si="106"/>
        <v>1</v>
      </c>
      <c r="AQ138" s="106">
        <f t="shared" si="106"/>
        <v>1</v>
      </c>
      <c r="AR138" s="106">
        <f t="shared" si="106"/>
        <v>1</v>
      </c>
      <c r="AS138" s="106">
        <f t="shared" si="106"/>
        <v>1</v>
      </c>
      <c r="AT138" s="106">
        <f t="shared" si="106"/>
        <v>1</v>
      </c>
      <c r="AU138" s="106">
        <f t="shared" si="106"/>
        <v>1</v>
      </c>
      <c r="AV138" s="106">
        <f t="shared" si="106"/>
        <v>1</v>
      </c>
      <c r="AW138" s="106">
        <f t="shared" si="106"/>
        <v>1</v>
      </c>
      <c r="AX138" s="106">
        <f t="shared" si="106"/>
        <v>1</v>
      </c>
      <c r="AY138" s="106">
        <f t="shared" si="106"/>
        <v>1</v>
      </c>
      <c r="AZ138" s="106">
        <f t="shared" si="106"/>
        <v>1</v>
      </c>
      <c r="BA138" s="106">
        <f t="shared" si="106"/>
        <v>1</v>
      </c>
      <c r="BB138" s="106">
        <f t="shared" si="106"/>
        <v>1</v>
      </c>
      <c r="BC138" s="106">
        <f t="shared" si="106"/>
        <v>1</v>
      </c>
      <c r="BD138" s="106">
        <f t="shared" si="106"/>
        <v>1</v>
      </c>
      <c r="BE138" s="106">
        <f t="shared" si="106"/>
        <v>1</v>
      </c>
      <c r="BF138" s="106">
        <f t="shared" si="106"/>
        <v>1</v>
      </c>
      <c r="BG138" s="106">
        <f t="shared" si="106"/>
        <v>1</v>
      </c>
      <c r="BH138" s="106">
        <f t="shared" si="106"/>
        <v>1</v>
      </c>
      <c r="BI138" s="106">
        <f t="shared" si="106"/>
        <v>1</v>
      </c>
      <c r="BJ138" s="106">
        <f t="shared" si="106"/>
        <v>1</v>
      </c>
      <c r="BK138" s="106">
        <f t="shared" si="106"/>
        <v>1</v>
      </c>
      <c r="BL138" s="106">
        <f t="shared" si="106"/>
        <v>1</v>
      </c>
      <c r="BM138" s="106">
        <f t="shared" si="106"/>
        <v>1</v>
      </c>
      <c r="BN138" s="106">
        <f t="shared" si="106"/>
        <v>1</v>
      </c>
      <c r="BO138" s="106">
        <f t="shared" si="106"/>
        <v>1</v>
      </c>
    </row>
    <row r="139" spans="1:67" s="2" customFormat="1" ht="18.75" customHeight="1" x14ac:dyDescent="0.25">
      <c r="A139" s="88"/>
      <c r="B139" s="77" t="s">
        <v>928</v>
      </c>
      <c r="C139" s="77" t="s">
        <v>2053</v>
      </c>
      <c r="D139" s="77" t="s">
        <v>6</v>
      </c>
      <c r="E139" s="224">
        <f>VLOOKUP(B139,'Cuadro Control'!C162:J2069,8,FALSE)</f>
        <v>52736347.43270281</v>
      </c>
      <c r="F139" s="106">
        <f t="shared" si="101"/>
        <v>9.933624348213644E-3</v>
      </c>
      <c r="G139" s="107">
        <v>46309</v>
      </c>
      <c r="H139" s="107">
        <v>46311</v>
      </c>
      <c r="I139" s="106">
        <f t="shared" si="102"/>
        <v>0</v>
      </c>
      <c r="J139" s="106">
        <f t="shared" si="105"/>
        <v>0</v>
      </c>
      <c r="K139" s="106">
        <f t="shared" si="105"/>
        <v>0</v>
      </c>
      <c r="L139" s="106">
        <f t="shared" si="105"/>
        <v>0</v>
      </c>
      <c r="M139" s="106">
        <f t="shared" si="105"/>
        <v>0</v>
      </c>
      <c r="N139" s="106">
        <f t="shared" si="105"/>
        <v>0</v>
      </c>
      <c r="O139" s="106">
        <f t="shared" si="105"/>
        <v>0</v>
      </c>
      <c r="P139" s="106">
        <f t="shared" si="105"/>
        <v>0</v>
      </c>
      <c r="Q139" s="106">
        <f t="shared" si="105"/>
        <v>0</v>
      </c>
      <c r="R139" s="106">
        <f t="shared" si="105"/>
        <v>0</v>
      </c>
      <c r="S139" s="106">
        <f t="shared" si="105"/>
        <v>0</v>
      </c>
      <c r="T139" s="106">
        <f t="shared" si="105"/>
        <v>0</v>
      </c>
      <c r="U139" s="106">
        <f t="shared" si="105"/>
        <v>0</v>
      </c>
      <c r="V139" s="106">
        <f t="shared" si="105"/>
        <v>0</v>
      </c>
      <c r="W139" s="106">
        <f t="shared" si="105"/>
        <v>1</v>
      </c>
      <c r="X139" s="106">
        <f t="shared" si="105"/>
        <v>1</v>
      </c>
      <c r="Y139" s="106">
        <f t="shared" si="105"/>
        <v>1</v>
      </c>
      <c r="Z139" s="106">
        <f t="shared" si="105"/>
        <v>1</v>
      </c>
      <c r="AA139" s="106">
        <f t="shared" si="105"/>
        <v>1</v>
      </c>
      <c r="AB139" s="106">
        <f t="shared" si="105"/>
        <v>1</v>
      </c>
      <c r="AC139" s="106">
        <f t="shared" si="105"/>
        <v>1</v>
      </c>
      <c r="AD139" s="106">
        <f t="shared" si="105"/>
        <v>1</v>
      </c>
      <c r="AE139" s="106">
        <f t="shared" si="105"/>
        <v>1</v>
      </c>
      <c r="AF139" s="106">
        <f t="shared" si="105"/>
        <v>1</v>
      </c>
      <c r="AG139" s="106">
        <f t="shared" si="105"/>
        <v>1</v>
      </c>
      <c r="AH139" s="106">
        <f t="shared" si="105"/>
        <v>1</v>
      </c>
      <c r="AI139" s="106">
        <f t="shared" si="105"/>
        <v>1</v>
      </c>
      <c r="AJ139" s="106">
        <f t="shared" si="105"/>
        <v>1</v>
      </c>
      <c r="AK139" s="106">
        <f t="shared" si="105"/>
        <v>1</v>
      </c>
      <c r="AL139" s="106">
        <f t="shared" si="105"/>
        <v>1</v>
      </c>
      <c r="AM139" s="106">
        <f t="shared" si="105"/>
        <v>1</v>
      </c>
      <c r="AN139" s="106">
        <f t="shared" si="105"/>
        <v>1</v>
      </c>
      <c r="AO139" s="106">
        <f t="shared" si="105"/>
        <v>1</v>
      </c>
      <c r="AP139" s="106">
        <f t="shared" si="106"/>
        <v>1</v>
      </c>
      <c r="AQ139" s="106">
        <f t="shared" si="106"/>
        <v>1</v>
      </c>
      <c r="AR139" s="106">
        <f t="shared" si="106"/>
        <v>1</v>
      </c>
      <c r="AS139" s="106">
        <f t="shared" si="106"/>
        <v>1</v>
      </c>
      <c r="AT139" s="106">
        <f t="shared" si="106"/>
        <v>1</v>
      </c>
      <c r="AU139" s="106">
        <f t="shared" si="106"/>
        <v>1</v>
      </c>
      <c r="AV139" s="106">
        <f t="shared" si="106"/>
        <v>1</v>
      </c>
      <c r="AW139" s="106">
        <f t="shared" si="106"/>
        <v>1</v>
      </c>
      <c r="AX139" s="106">
        <f t="shared" si="106"/>
        <v>1</v>
      </c>
      <c r="AY139" s="106">
        <f t="shared" si="106"/>
        <v>1</v>
      </c>
      <c r="AZ139" s="106">
        <f t="shared" si="106"/>
        <v>1</v>
      </c>
      <c r="BA139" s="106">
        <f t="shared" si="106"/>
        <v>1</v>
      </c>
      <c r="BB139" s="106">
        <f t="shared" si="106"/>
        <v>1</v>
      </c>
      <c r="BC139" s="106">
        <f t="shared" si="106"/>
        <v>1</v>
      </c>
      <c r="BD139" s="106">
        <f t="shared" si="106"/>
        <v>1</v>
      </c>
      <c r="BE139" s="106">
        <f t="shared" si="106"/>
        <v>1</v>
      </c>
      <c r="BF139" s="106">
        <f t="shared" si="106"/>
        <v>1</v>
      </c>
      <c r="BG139" s="106">
        <f t="shared" si="106"/>
        <v>1</v>
      </c>
      <c r="BH139" s="106">
        <f t="shared" si="106"/>
        <v>1</v>
      </c>
      <c r="BI139" s="106">
        <f t="shared" si="106"/>
        <v>1</v>
      </c>
      <c r="BJ139" s="106">
        <f t="shared" si="106"/>
        <v>1</v>
      </c>
      <c r="BK139" s="106">
        <f t="shared" si="106"/>
        <v>1</v>
      </c>
      <c r="BL139" s="106">
        <f t="shared" si="106"/>
        <v>1</v>
      </c>
      <c r="BM139" s="106">
        <f t="shared" si="106"/>
        <v>1</v>
      </c>
      <c r="BN139" s="106">
        <f t="shared" si="106"/>
        <v>1</v>
      </c>
      <c r="BO139" s="106">
        <f t="shared" si="106"/>
        <v>1</v>
      </c>
    </row>
    <row r="140" spans="1:67" s="2" customFormat="1" ht="18.75" customHeight="1" x14ac:dyDescent="0.25">
      <c r="A140" s="88"/>
      <c r="B140" s="77" t="s">
        <v>929</v>
      </c>
      <c r="C140" s="77" t="s">
        <v>930</v>
      </c>
      <c r="D140" s="77" t="s">
        <v>19</v>
      </c>
      <c r="E140" s="224">
        <f>VLOOKUP(B140,'Cuadro Control'!C164:J2070,8,FALSE)</f>
        <v>46410609.014634147</v>
      </c>
      <c r="F140" s="106">
        <f t="shared" si="101"/>
        <v>8.742083556535862E-3</v>
      </c>
      <c r="G140" s="107">
        <v>46311</v>
      </c>
      <c r="H140" s="107">
        <v>46314</v>
      </c>
      <c r="I140" s="106">
        <f t="shared" si="102"/>
        <v>0</v>
      </c>
      <c r="J140" s="106">
        <f t="shared" si="105"/>
        <v>0</v>
      </c>
      <c r="K140" s="106">
        <f t="shared" si="105"/>
        <v>0</v>
      </c>
      <c r="L140" s="106">
        <f t="shared" si="105"/>
        <v>0</v>
      </c>
      <c r="M140" s="106">
        <f t="shared" si="105"/>
        <v>0</v>
      </c>
      <c r="N140" s="106">
        <f t="shared" si="105"/>
        <v>0</v>
      </c>
      <c r="O140" s="106">
        <f t="shared" si="105"/>
        <v>0</v>
      </c>
      <c r="P140" s="106">
        <f t="shared" si="105"/>
        <v>0</v>
      </c>
      <c r="Q140" s="106">
        <f t="shared" si="105"/>
        <v>0</v>
      </c>
      <c r="R140" s="106">
        <f t="shared" si="105"/>
        <v>0</v>
      </c>
      <c r="S140" s="106">
        <f t="shared" si="105"/>
        <v>0</v>
      </c>
      <c r="T140" s="106">
        <f t="shared" si="105"/>
        <v>0</v>
      </c>
      <c r="U140" s="106">
        <f t="shared" si="105"/>
        <v>0</v>
      </c>
      <c r="V140" s="106">
        <f t="shared" si="105"/>
        <v>0</v>
      </c>
      <c r="W140" s="106">
        <f t="shared" si="105"/>
        <v>0.25</v>
      </c>
      <c r="X140" s="106">
        <f t="shared" si="105"/>
        <v>1</v>
      </c>
      <c r="Y140" s="106">
        <f t="shared" si="105"/>
        <v>1</v>
      </c>
      <c r="Z140" s="106">
        <f t="shared" si="105"/>
        <v>1</v>
      </c>
      <c r="AA140" s="106">
        <f t="shared" si="105"/>
        <v>1</v>
      </c>
      <c r="AB140" s="106">
        <f t="shared" si="105"/>
        <v>1</v>
      </c>
      <c r="AC140" s="106">
        <f t="shared" si="105"/>
        <v>1</v>
      </c>
      <c r="AD140" s="106">
        <f t="shared" si="105"/>
        <v>1</v>
      </c>
      <c r="AE140" s="106">
        <f t="shared" si="105"/>
        <v>1</v>
      </c>
      <c r="AF140" s="106">
        <f t="shared" si="105"/>
        <v>1</v>
      </c>
      <c r="AG140" s="106">
        <f t="shared" si="105"/>
        <v>1</v>
      </c>
      <c r="AH140" s="106">
        <f t="shared" si="105"/>
        <v>1</v>
      </c>
      <c r="AI140" s="106">
        <f t="shared" si="105"/>
        <v>1</v>
      </c>
      <c r="AJ140" s="106">
        <f t="shared" si="105"/>
        <v>1</v>
      </c>
      <c r="AK140" s="106">
        <f t="shared" si="105"/>
        <v>1</v>
      </c>
      <c r="AL140" s="106">
        <f t="shared" si="105"/>
        <v>1</v>
      </c>
      <c r="AM140" s="106">
        <f t="shared" si="105"/>
        <v>1</v>
      </c>
      <c r="AN140" s="106">
        <f t="shared" si="105"/>
        <v>1</v>
      </c>
      <c r="AO140" s="106">
        <f t="shared" si="105"/>
        <v>1</v>
      </c>
      <c r="AP140" s="106">
        <f t="shared" si="106"/>
        <v>1</v>
      </c>
      <c r="AQ140" s="106">
        <f t="shared" si="106"/>
        <v>1</v>
      </c>
      <c r="AR140" s="106">
        <f t="shared" si="106"/>
        <v>1</v>
      </c>
      <c r="AS140" s="106">
        <f t="shared" si="106"/>
        <v>1</v>
      </c>
      <c r="AT140" s="106">
        <f t="shared" si="106"/>
        <v>1</v>
      </c>
      <c r="AU140" s="106">
        <f t="shared" ref="AU140:BO140" si="107">IF($G140=0,0,IF(AU$6&lt;$G140,0,IF(AU$6&gt;$H140,1,(AU$6-$G140+1)/($H140-$G140+1))))</f>
        <v>1</v>
      </c>
      <c r="AV140" s="106">
        <f t="shared" si="107"/>
        <v>1</v>
      </c>
      <c r="AW140" s="106">
        <f t="shared" si="107"/>
        <v>1</v>
      </c>
      <c r="AX140" s="106">
        <f t="shared" si="107"/>
        <v>1</v>
      </c>
      <c r="AY140" s="106">
        <f t="shared" si="107"/>
        <v>1</v>
      </c>
      <c r="AZ140" s="106">
        <f t="shared" si="107"/>
        <v>1</v>
      </c>
      <c r="BA140" s="106">
        <f t="shared" si="107"/>
        <v>1</v>
      </c>
      <c r="BB140" s="106">
        <f t="shared" si="107"/>
        <v>1</v>
      </c>
      <c r="BC140" s="106">
        <f t="shared" si="107"/>
        <v>1</v>
      </c>
      <c r="BD140" s="106">
        <f t="shared" si="107"/>
        <v>1</v>
      </c>
      <c r="BE140" s="106">
        <f t="shared" si="107"/>
        <v>1</v>
      </c>
      <c r="BF140" s="106">
        <f t="shared" si="107"/>
        <v>1</v>
      </c>
      <c r="BG140" s="106">
        <f t="shared" si="107"/>
        <v>1</v>
      </c>
      <c r="BH140" s="106">
        <f t="shared" si="107"/>
        <v>1</v>
      </c>
      <c r="BI140" s="106">
        <f t="shared" si="107"/>
        <v>1</v>
      </c>
      <c r="BJ140" s="106">
        <f t="shared" si="107"/>
        <v>1</v>
      </c>
      <c r="BK140" s="106">
        <f t="shared" si="107"/>
        <v>1</v>
      </c>
      <c r="BL140" s="106">
        <f t="shared" si="107"/>
        <v>1</v>
      </c>
      <c r="BM140" s="106">
        <f t="shared" si="107"/>
        <v>1</v>
      </c>
      <c r="BN140" s="106">
        <f t="shared" si="107"/>
        <v>1</v>
      </c>
      <c r="BO140" s="106">
        <f t="shared" si="107"/>
        <v>1</v>
      </c>
    </row>
    <row r="141" spans="1:67" s="2" customFormat="1" ht="18.75" customHeight="1" x14ac:dyDescent="0.25">
      <c r="A141" s="88"/>
      <c r="B141" s="77" t="s">
        <v>931</v>
      </c>
      <c r="C141" s="77" t="s">
        <v>932</v>
      </c>
      <c r="D141" s="77" t="s">
        <v>9</v>
      </c>
      <c r="E141" s="224">
        <f>VLOOKUP(B141,'Cuadro Control'!C166:J2071,8,FALSE)</f>
        <v>1587346329.5488234</v>
      </c>
      <c r="F141" s="106">
        <f t="shared" si="101"/>
        <v>0.29899875353285565</v>
      </c>
      <c r="G141" s="107">
        <v>46316</v>
      </c>
      <c r="H141" s="107">
        <v>46326</v>
      </c>
      <c r="I141" s="106">
        <f t="shared" si="102"/>
        <v>0</v>
      </c>
      <c r="J141" s="106">
        <f t="shared" ref="J141:BO143" si="108">IF($G141=0,0,IF(J$6&lt;$G141,0,IF(J$6&gt;$H141,1,(J$6-$G141+1)/($H141-$G141+1))))</f>
        <v>0</v>
      </c>
      <c r="K141" s="106">
        <f t="shared" si="108"/>
        <v>0</v>
      </c>
      <c r="L141" s="106">
        <f t="shared" si="108"/>
        <v>0</v>
      </c>
      <c r="M141" s="106">
        <f t="shared" si="108"/>
        <v>0</v>
      </c>
      <c r="N141" s="106">
        <f t="shared" si="108"/>
        <v>0</v>
      </c>
      <c r="O141" s="106">
        <f t="shared" si="108"/>
        <v>0</v>
      </c>
      <c r="P141" s="106">
        <f t="shared" si="108"/>
        <v>0</v>
      </c>
      <c r="Q141" s="106">
        <f t="shared" si="108"/>
        <v>0</v>
      </c>
      <c r="R141" s="106">
        <f t="shared" si="108"/>
        <v>0</v>
      </c>
      <c r="S141" s="106">
        <f t="shared" si="108"/>
        <v>0</v>
      </c>
      <c r="T141" s="106">
        <f t="shared" si="108"/>
        <v>0</v>
      </c>
      <c r="U141" s="106">
        <f t="shared" si="108"/>
        <v>0</v>
      </c>
      <c r="V141" s="106">
        <f t="shared" si="108"/>
        <v>0</v>
      </c>
      <c r="W141" s="106">
        <f t="shared" si="108"/>
        <v>0</v>
      </c>
      <c r="X141" s="106">
        <f t="shared" si="108"/>
        <v>0.27272727272727271</v>
      </c>
      <c r="Y141" s="106">
        <f t="shared" si="108"/>
        <v>0.90909090909090906</v>
      </c>
      <c r="Z141" s="106">
        <f t="shared" si="108"/>
        <v>1</v>
      </c>
      <c r="AA141" s="106">
        <f t="shared" si="108"/>
        <v>1</v>
      </c>
      <c r="AB141" s="106">
        <f t="shared" si="108"/>
        <v>1</v>
      </c>
      <c r="AC141" s="106">
        <f t="shared" si="108"/>
        <v>1</v>
      </c>
      <c r="AD141" s="106">
        <f t="shared" si="108"/>
        <v>1</v>
      </c>
      <c r="AE141" s="106">
        <f t="shared" si="108"/>
        <v>1</v>
      </c>
      <c r="AF141" s="106">
        <f t="shared" si="108"/>
        <v>1</v>
      </c>
      <c r="AG141" s="106">
        <f t="shared" si="108"/>
        <v>1</v>
      </c>
      <c r="AH141" s="106">
        <f t="shared" si="108"/>
        <v>1</v>
      </c>
      <c r="AI141" s="106">
        <f t="shared" si="108"/>
        <v>1</v>
      </c>
      <c r="AJ141" s="106">
        <f t="shared" si="108"/>
        <v>1</v>
      </c>
      <c r="AK141" s="106">
        <f t="shared" si="108"/>
        <v>1</v>
      </c>
      <c r="AL141" s="106">
        <f t="shared" si="108"/>
        <v>1</v>
      </c>
      <c r="AM141" s="106">
        <f t="shared" si="108"/>
        <v>1</v>
      </c>
      <c r="AN141" s="106">
        <f t="shared" si="108"/>
        <v>1</v>
      </c>
      <c r="AO141" s="106">
        <f t="shared" si="108"/>
        <v>1</v>
      </c>
      <c r="AP141" s="106">
        <f t="shared" si="108"/>
        <v>1</v>
      </c>
      <c r="AQ141" s="106">
        <f t="shared" si="108"/>
        <v>1</v>
      </c>
      <c r="AR141" s="106">
        <f t="shared" si="108"/>
        <v>1</v>
      </c>
      <c r="AS141" s="106">
        <f t="shared" si="108"/>
        <v>1</v>
      </c>
      <c r="AT141" s="106">
        <f t="shared" si="108"/>
        <v>1</v>
      </c>
      <c r="AU141" s="106">
        <f t="shared" si="108"/>
        <v>1</v>
      </c>
      <c r="AV141" s="106">
        <f t="shared" si="108"/>
        <v>1</v>
      </c>
      <c r="AW141" s="106">
        <f t="shared" si="108"/>
        <v>1</v>
      </c>
      <c r="AX141" s="106">
        <f t="shared" si="108"/>
        <v>1</v>
      </c>
      <c r="AY141" s="106">
        <f t="shared" si="108"/>
        <v>1</v>
      </c>
      <c r="AZ141" s="106">
        <f t="shared" si="108"/>
        <v>1</v>
      </c>
      <c r="BA141" s="106">
        <f t="shared" si="108"/>
        <v>1</v>
      </c>
      <c r="BB141" s="106">
        <f t="shared" si="108"/>
        <v>1</v>
      </c>
      <c r="BC141" s="106">
        <f t="shared" si="108"/>
        <v>1</v>
      </c>
      <c r="BD141" s="106">
        <f t="shared" si="108"/>
        <v>1</v>
      </c>
      <c r="BE141" s="106">
        <f t="shared" si="108"/>
        <v>1</v>
      </c>
      <c r="BF141" s="106">
        <f t="shared" si="108"/>
        <v>1</v>
      </c>
      <c r="BG141" s="106">
        <f t="shared" si="108"/>
        <v>1</v>
      </c>
      <c r="BH141" s="106">
        <f t="shared" si="108"/>
        <v>1</v>
      </c>
      <c r="BI141" s="106">
        <f t="shared" si="108"/>
        <v>1</v>
      </c>
      <c r="BJ141" s="106">
        <f t="shared" si="108"/>
        <v>1</v>
      </c>
      <c r="BK141" s="106">
        <f t="shared" si="108"/>
        <v>1</v>
      </c>
      <c r="BL141" s="106">
        <f t="shared" si="108"/>
        <v>1</v>
      </c>
      <c r="BM141" s="106">
        <f t="shared" si="108"/>
        <v>1</v>
      </c>
      <c r="BN141" s="106">
        <f t="shared" si="108"/>
        <v>1</v>
      </c>
      <c r="BO141" s="106">
        <f t="shared" si="108"/>
        <v>1</v>
      </c>
    </row>
    <row r="142" spans="1:67" s="2" customFormat="1" ht="18.75" customHeight="1" x14ac:dyDescent="0.25">
      <c r="A142" s="88"/>
      <c r="B142" s="103" t="s">
        <v>933</v>
      </c>
      <c r="C142" s="103" t="s">
        <v>934</v>
      </c>
      <c r="D142" s="103" t="s">
        <v>9</v>
      </c>
      <c r="E142" s="223">
        <f>VLOOKUP(B142,'Cuadro Control'!C167:J2072,8,FALSE)</f>
        <v>179532477.23999998</v>
      </c>
      <c r="F142" s="104">
        <f t="shared" si="101"/>
        <v>3.3817438522495219E-2</v>
      </c>
      <c r="G142" s="105">
        <v>46318</v>
      </c>
      <c r="H142" s="105">
        <v>46331</v>
      </c>
      <c r="I142" s="104">
        <f t="shared" si="102"/>
        <v>0</v>
      </c>
      <c r="J142" s="104">
        <f t="shared" si="108"/>
        <v>0</v>
      </c>
      <c r="K142" s="104">
        <f t="shared" si="108"/>
        <v>0</v>
      </c>
      <c r="L142" s="104">
        <f t="shared" si="108"/>
        <v>0</v>
      </c>
      <c r="M142" s="104">
        <f t="shared" si="108"/>
        <v>0</v>
      </c>
      <c r="N142" s="104">
        <f t="shared" si="108"/>
        <v>0</v>
      </c>
      <c r="O142" s="104">
        <f t="shared" si="108"/>
        <v>0</v>
      </c>
      <c r="P142" s="104">
        <f t="shared" si="108"/>
        <v>0</v>
      </c>
      <c r="Q142" s="104">
        <f t="shared" si="108"/>
        <v>0</v>
      </c>
      <c r="R142" s="104">
        <f t="shared" si="108"/>
        <v>0</v>
      </c>
      <c r="S142" s="104">
        <f t="shared" si="108"/>
        <v>0</v>
      </c>
      <c r="T142" s="104">
        <f t="shared" si="108"/>
        <v>0</v>
      </c>
      <c r="U142" s="104">
        <f t="shared" si="108"/>
        <v>0</v>
      </c>
      <c r="V142" s="104">
        <f t="shared" si="108"/>
        <v>0</v>
      </c>
      <c r="W142" s="104">
        <f t="shared" si="108"/>
        <v>0</v>
      </c>
      <c r="X142" s="104">
        <f t="shared" si="108"/>
        <v>7.1428571428571425E-2</v>
      </c>
      <c r="Y142" s="104">
        <f t="shared" si="108"/>
        <v>0.5714285714285714</v>
      </c>
      <c r="Z142" s="104">
        <f t="shared" si="108"/>
        <v>1</v>
      </c>
      <c r="AA142" s="104">
        <f t="shared" si="108"/>
        <v>1</v>
      </c>
      <c r="AB142" s="104">
        <f t="shared" si="108"/>
        <v>1</v>
      </c>
      <c r="AC142" s="104">
        <f t="shared" si="108"/>
        <v>1</v>
      </c>
      <c r="AD142" s="104">
        <f t="shared" si="108"/>
        <v>1</v>
      </c>
      <c r="AE142" s="104">
        <f t="shared" si="108"/>
        <v>1</v>
      </c>
      <c r="AF142" s="104">
        <f t="shared" si="108"/>
        <v>1</v>
      </c>
      <c r="AG142" s="104">
        <f t="shared" si="108"/>
        <v>1</v>
      </c>
      <c r="AH142" s="104">
        <f t="shared" si="108"/>
        <v>1</v>
      </c>
      <c r="AI142" s="104">
        <f t="shared" si="108"/>
        <v>1</v>
      </c>
      <c r="AJ142" s="104">
        <f t="shared" si="108"/>
        <v>1</v>
      </c>
      <c r="AK142" s="104">
        <f t="shared" si="108"/>
        <v>1</v>
      </c>
      <c r="AL142" s="104">
        <f t="shared" si="108"/>
        <v>1</v>
      </c>
      <c r="AM142" s="104">
        <f t="shared" si="108"/>
        <v>1</v>
      </c>
      <c r="AN142" s="104">
        <f t="shared" si="108"/>
        <v>1</v>
      </c>
      <c r="AO142" s="104">
        <f t="shared" si="108"/>
        <v>1</v>
      </c>
      <c r="AP142" s="104">
        <f t="shared" si="108"/>
        <v>1</v>
      </c>
      <c r="AQ142" s="104">
        <f t="shared" si="108"/>
        <v>1</v>
      </c>
      <c r="AR142" s="104">
        <f t="shared" si="108"/>
        <v>1</v>
      </c>
      <c r="AS142" s="104">
        <f t="shared" si="108"/>
        <v>1</v>
      </c>
      <c r="AT142" s="104">
        <f t="shared" si="108"/>
        <v>1</v>
      </c>
      <c r="AU142" s="104">
        <f t="shared" si="108"/>
        <v>1</v>
      </c>
      <c r="AV142" s="104">
        <f t="shared" si="108"/>
        <v>1</v>
      </c>
      <c r="AW142" s="104">
        <f t="shared" si="108"/>
        <v>1</v>
      </c>
      <c r="AX142" s="104">
        <f t="shared" si="108"/>
        <v>1</v>
      </c>
      <c r="AY142" s="104">
        <f t="shared" si="108"/>
        <v>1</v>
      </c>
      <c r="AZ142" s="104">
        <f t="shared" si="108"/>
        <v>1</v>
      </c>
      <c r="BA142" s="104">
        <f t="shared" si="108"/>
        <v>1</v>
      </c>
      <c r="BB142" s="104">
        <f t="shared" si="108"/>
        <v>1</v>
      </c>
      <c r="BC142" s="104">
        <f t="shared" si="108"/>
        <v>1</v>
      </c>
      <c r="BD142" s="104">
        <f t="shared" si="108"/>
        <v>1</v>
      </c>
      <c r="BE142" s="104">
        <f t="shared" si="108"/>
        <v>1</v>
      </c>
      <c r="BF142" s="104">
        <f t="shared" si="108"/>
        <v>1</v>
      </c>
      <c r="BG142" s="104">
        <f t="shared" si="108"/>
        <v>1</v>
      </c>
      <c r="BH142" s="104">
        <f t="shared" si="108"/>
        <v>1</v>
      </c>
      <c r="BI142" s="104">
        <f t="shared" si="108"/>
        <v>1</v>
      </c>
      <c r="BJ142" s="104">
        <f t="shared" si="108"/>
        <v>1</v>
      </c>
      <c r="BK142" s="104">
        <f t="shared" si="108"/>
        <v>1</v>
      </c>
      <c r="BL142" s="104">
        <f t="shared" si="108"/>
        <v>1</v>
      </c>
      <c r="BM142" s="104">
        <f t="shared" si="108"/>
        <v>1</v>
      </c>
      <c r="BN142" s="104">
        <f t="shared" si="108"/>
        <v>1</v>
      </c>
      <c r="BO142" s="104">
        <f t="shared" si="108"/>
        <v>1</v>
      </c>
    </row>
    <row r="143" spans="1:67" s="2" customFormat="1" ht="18.75" customHeight="1" x14ac:dyDescent="0.25">
      <c r="A143" s="88"/>
      <c r="B143" s="78" t="s">
        <v>935</v>
      </c>
      <c r="C143" s="78" t="s">
        <v>1975</v>
      </c>
      <c r="D143" s="78" t="s">
        <v>3</v>
      </c>
      <c r="E143" s="225">
        <f>VLOOKUP(B143,'Cuadro Control'!C168:J2073,8,FALSE)</f>
        <v>0</v>
      </c>
      <c r="F143" s="108">
        <f>IFERROR(E143/$E$127,0)</f>
        <v>0</v>
      </c>
      <c r="G143" s="109">
        <v>46332</v>
      </c>
      <c r="H143" s="109">
        <v>46332</v>
      </c>
      <c r="I143" s="108">
        <f t="shared" si="102"/>
        <v>0</v>
      </c>
      <c r="J143" s="108">
        <f t="shared" si="108"/>
        <v>0</v>
      </c>
      <c r="K143" s="108">
        <f t="shared" si="108"/>
        <v>0</v>
      </c>
      <c r="L143" s="108">
        <f t="shared" si="108"/>
        <v>0</v>
      </c>
      <c r="M143" s="108">
        <f t="shared" si="108"/>
        <v>0</v>
      </c>
      <c r="N143" s="108">
        <f t="shared" si="108"/>
        <v>0</v>
      </c>
      <c r="O143" s="108">
        <f t="shared" si="108"/>
        <v>0</v>
      </c>
      <c r="P143" s="108">
        <f t="shared" si="108"/>
        <v>0</v>
      </c>
      <c r="Q143" s="108">
        <f t="shared" si="108"/>
        <v>0</v>
      </c>
      <c r="R143" s="108">
        <f t="shared" si="108"/>
        <v>0</v>
      </c>
      <c r="S143" s="108">
        <f t="shared" si="108"/>
        <v>0</v>
      </c>
      <c r="T143" s="108">
        <f t="shared" si="108"/>
        <v>0</v>
      </c>
      <c r="U143" s="108">
        <f t="shared" si="108"/>
        <v>0</v>
      </c>
      <c r="V143" s="108">
        <f t="shared" si="108"/>
        <v>0</v>
      </c>
      <c r="W143" s="108">
        <f t="shared" si="108"/>
        <v>0</v>
      </c>
      <c r="X143" s="108">
        <f t="shared" si="108"/>
        <v>0</v>
      </c>
      <c r="Y143" s="108">
        <f t="shared" si="108"/>
        <v>0</v>
      </c>
      <c r="Z143" s="108">
        <f t="shared" si="108"/>
        <v>1</v>
      </c>
      <c r="AA143" s="108">
        <f t="shared" si="108"/>
        <v>1</v>
      </c>
      <c r="AB143" s="108">
        <f t="shared" si="108"/>
        <v>1</v>
      </c>
      <c r="AC143" s="108">
        <f t="shared" si="108"/>
        <v>1</v>
      </c>
      <c r="AD143" s="108">
        <f t="shared" si="108"/>
        <v>1</v>
      </c>
      <c r="AE143" s="108">
        <f t="shared" si="108"/>
        <v>1</v>
      </c>
      <c r="AF143" s="108">
        <f t="shared" si="108"/>
        <v>1</v>
      </c>
      <c r="AG143" s="108">
        <f t="shared" si="108"/>
        <v>1</v>
      </c>
      <c r="AH143" s="108">
        <f t="shared" si="108"/>
        <v>1</v>
      </c>
      <c r="AI143" s="108">
        <f t="shared" si="108"/>
        <v>1</v>
      </c>
      <c r="AJ143" s="108">
        <f t="shared" si="108"/>
        <v>1</v>
      </c>
      <c r="AK143" s="108">
        <f t="shared" si="108"/>
        <v>1</v>
      </c>
      <c r="AL143" s="108">
        <f t="shared" si="108"/>
        <v>1</v>
      </c>
      <c r="AM143" s="108">
        <f t="shared" si="108"/>
        <v>1</v>
      </c>
      <c r="AN143" s="108">
        <f t="shared" si="108"/>
        <v>1</v>
      </c>
      <c r="AO143" s="108">
        <f t="shared" si="108"/>
        <v>1</v>
      </c>
      <c r="AP143" s="108">
        <f t="shared" si="108"/>
        <v>1</v>
      </c>
      <c r="AQ143" s="108">
        <f t="shared" si="108"/>
        <v>1</v>
      </c>
      <c r="AR143" s="108">
        <f t="shared" si="108"/>
        <v>1</v>
      </c>
      <c r="AS143" s="108">
        <f t="shared" si="108"/>
        <v>1</v>
      </c>
      <c r="AT143" s="108">
        <f t="shared" si="108"/>
        <v>1</v>
      </c>
      <c r="AU143" s="108">
        <f t="shared" si="108"/>
        <v>1</v>
      </c>
      <c r="AV143" s="108">
        <f t="shared" si="108"/>
        <v>1</v>
      </c>
      <c r="AW143" s="108">
        <f t="shared" si="108"/>
        <v>1</v>
      </c>
      <c r="AX143" s="108">
        <f t="shared" si="108"/>
        <v>1</v>
      </c>
      <c r="AY143" s="108">
        <f t="shared" si="108"/>
        <v>1</v>
      </c>
      <c r="AZ143" s="108">
        <f t="shared" si="108"/>
        <v>1</v>
      </c>
      <c r="BA143" s="108">
        <f t="shared" si="108"/>
        <v>1</v>
      </c>
      <c r="BB143" s="108">
        <f t="shared" si="108"/>
        <v>1</v>
      </c>
      <c r="BC143" s="108">
        <f t="shared" si="108"/>
        <v>1</v>
      </c>
      <c r="BD143" s="108">
        <f t="shared" si="108"/>
        <v>1</v>
      </c>
      <c r="BE143" s="108">
        <f t="shared" si="108"/>
        <v>1</v>
      </c>
      <c r="BF143" s="108">
        <f t="shared" si="108"/>
        <v>1</v>
      </c>
      <c r="BG143" s="108">
        <f t="shared" si="108"/>
        <v>1</v>
      </c>
      <c r="BH143" s="108">
        <f t="shared" si="108"/>
        <v>1</v>
      </c>
      <c r="BI143" s="108">
        <f t="shared" si="108"/>
        <v>1</v>
      </c>
      <c r="BJ143" s="108">
        <f t="shared" si="108"/>
        <v>1</v>
      </c>
      <c r="BK143" s="108">
        <f t="shared" si="108"/>
        <v>1</v>
      </c>
      <c r="BL143" s="108">
        <f t="shared" si="108"/>
        <v>1</v>
      </c>
      <c r="BM143" s="108">
        <f t="shared" si="108"/>
        <v>1</v>
      </c>
      <c r="BN143" s="108">
        <f t="shared" si="108"/>
        <v>1</v>
      </c>
      <c r="BO143" s="108">
        <f t="shared" si="108"/>
        <v>1</v>
      </c>
    </row>
    <row r="144" spans="1:67" s="2" customFormat="1" ht="18.75" customHeight="1" x14ac:dyDescent="0.25">
      <c r="A144" s="88"/>
      <c r="B144" s="76" t="s">
        <v>936</v>
      </c>
      <c r="C144" s="76" t="s">
        <v>937</v>
      </c>
      <c r="D144" s="76" t="s">
        <v>905</v>
      </c>
      <c r="E144" s="222">
        <f>SUM(E145:E160)</f>
        <v>5308872732.0543728</v>
      </c>
      <c r="F144" s="101">
        <f>IFERROR(E144/$E$109,0)</f>
        <v>2.9408554574576196E-2</v>
      </c>
      <c r="G144" s="102">
        <v>46258</v>
      </c>
      <c r="H144" s="102">
        <v>46336</v>
      </c>
      <c r="I144" s="101">
        <f>SUMPRODUCT($F145:$F159,I145:I159)</f>
        <v>0</v>
      </c>
      <c r="J144" s="101">
        <f t="shared" ref="J144:AO144" si="109">SUMPRODUCT($F145:$F159,J145:J159)</f>
        <v>0</v>
      </c>
      <c r="K144" s="101">
        <f t="shared" si="109"/>
        <v>0</v>
      </c>
      <c r="L144" s="101">
        <f t="shared" si="109"/>
        <v>0</v>
      </c>
      <c r="M144" s="101">
        <f t="shared" si="109"/>
        <v>0</v>
      </c>
      <c r="N144" s="101">
        <f t="shared" si="109"/>
        <v>0</v>
      </c>
      <c r="O144" s="101">
        <f t="shared" si="109"/>
        <v>0</v>
      </c>
      <c r="P144" s="101">
        <f t="shared" si="109"/>
        <v>9.8033736499902394E-3</v>
      </c>
      <c r="Q144" s="101">
        <f t="shared" si="109"/>
        <v>4.8374332157511336E-2</v>
      </c>
      <c r="R144" s="101">
        <f t="shared" si="109"/>
        <v>9.6443383932417096E-2</v>
      </c>
      <c r="S144" s="101">
        <f t="shared" si="109"/>
        <v>0.16571961757148626</v>
      </c>
      <c r="T144" s="101">
        <f t="shared" si="109"/>
        <v>0.24199704726742144</v>
      </c>
      <c r="U144" s="101">
        <f t="shared" si="109"/>
        <v>0.3360500650880639</v>
      </c>
      <c r="V144" s="101">
        <f t="shared" si="109"/>
        <v>0.41666693750575734</v>
      </c>
      <c r="W144" s="101">
        <f t="shared" si="109"/>
        <v>0.64850810003989967</v>
      </c>
      <c r="X144" s="101">
        <f t="shared" si="109"/>
        <v>0.65844172438811333</v>
      </c>
      <c r="Y144" s="101">
        <f t="shared" si="109"/>
        <v>0.83720112037603167</v>
      </c>
      <c r="Z144" s="101">
        <f t="shared" si="109"/>
        <v>0.9909820163940013</v>
      </c>
      <c r="AA144" s="101">
        <f t="shared" si="109"/>
        <v>1</v>
      </c>
      <c r="AB144" s="101">
        <f t="shared" si="109"/>
        <v>1</v>
      </c>
      <c r="AC144" s="101">
        <f t="shared" si="109"/>
        <v>1</v>
      </c>
      <c r="AD144" s="101">
        <f t="shared" si="109"/>
        <v>1</v>
      </c>
      <c r="AE144" s="101">
        <f t="shared" si="109"/>
        <v>1</v>
      </c>
      <c r="AF144" s="101">
        <f t="shared" si="109"/>
        <v>1</v>
      </c>
      <c r="AG144" s="101">
        <f t="shared" si="109"/>
        <v>1</v>
      </c>
      <c r="AH144" s="101">
        <f t="shared" si="109"/>
        <v>1</v>
      </c>
      <c r="AI144" s="101">
        <f t="shared" si="109"/>
        <v>1</v>
      </c>
      <c r="AJ144" s="101">
        <f t="shared" si="109"/>
        <v>1</v>
      </c>
      <c r="AK144" s="101">
        <f t="shared" si="109"/>
        <v>1</v>
      </c>
      <c r="AL144" s="101">
        <f t="shared" si="109"/>
        <v>1</v>
      </c>
      <c r="AM144" s="101">
        <f t="shared" si="109"/>
        <v>1</v>
      </c>
      <c r="AN144" s="101">
        <f t="shared" si="109"/>
        <v>1</v>
      </c>
      <c r="AO144" s="101">
        <f t="shared" si="109"/>
        <v>1</v>
      </c>
      <c r="AP144" s="101">
        <f t="shared" ref="AP144:BO144" si="110">SUMPRODUCT($F145:$F159,AP145:AP159)</f>
        <v>1</v>
      </c>
      <c r="AQ144" s="101">
        <f t="shared" si="110"/>
        <v>1</v>
      </c>
      <c r="AR144" s="101">
        <f t="shared" si="110"/>
        <v>1</v>
      </c>
      <c r="AS144" s="101">
        <f t="shared" si="110"/>
        <v>1</v>
      </c>
      <c r="AT144" s="101">
        <f t="shared" si="110"/>
        <v>1</v>
      </c>
      <c r="AU144" s="101">
        <f t="shared" si="110"/>
        <v>1</v>
      </c>
      <c r="AV144" s="101">
        <f t="shared" si="110"/>
        <v>1</v>
      </c>
      <c r="AW144" s="101">
        <f t="shared" si="110"/>
        <v>1</v>
      </c>
      <c r="AX144" s="101">
        <f t="shared" si="110"/>
        <v>1</v>
      </c>
      <c r="AY144" s="101">
        <f t="shared" si="110"/>
        <v>1</v>
      </c>
      <c r="AZ144" s="101">
        <f t="shared" si="110"/>
        <v>1</v>
      </c>
      <c r="BA144" s="101">
        <f t="shared" si="110"/>
        <v>1</v>
      </c>
      <c r="BB144" s="101">
        <f t="shared" si="110"/>
        <v>1</v>
      </c>
      <c r="BC144" s="101">
        <f t="shared" si="110"/>
        <v>1</v>
      </c>
      <c r="BD144" s="101">
        <f t="shared" si="110"/>
        <v>1</v>
      </c>
      <c r="BE144" s="101">
        <f t="shared" si="110"/>
        <v>1</v>
      </c>
      <c r="BF144" s="101">
        <f t="shared" si="110"/>
        <v>1</v>
      </c>
      <c r="BG144" s="101">
        <f t="shared" si="110"/>
        <v>1</v>
      </c>
      <c r="BH144" s="101">
        <f t="shared" si="110"/>
        <v>1</v>
      </c>
      <c r="BI144" s="101">
        <f t="shared" si="110"/>
        <v>1</v>
      </c>
      <c r="BJ144" s="101">
        <f t="shared" si="110"/>
        <v>1</v>
      </c>
      <c r="BK144" s="101">
        <f t="shared" si="110"/>
        <v>1</v>
      </c>
      <c r="BL144" s="101">
        <f t="shared" si="110"/>
        <v>1</v>
      </c>
      <c r="BM144" s="101">
        <f t="shared" si="110"/>
        <v>1</v>
      </c>
      <c r="BN144" s="101">
        <f t="shared" si="110"/>
        <v>1</v>
      </c>
      <c r="BO144" s="101">
        <f t="shared" si="110"/>
        <v>1</v>
      </c>
    </row>
    <row r="145" spans="1:67" s="2" customFormat="1" ht="18.75" customHeight="1" x14ac:dyDescent="0.25">
      <c r="A145" s="88"/>
      <c r="B145" s="77" t="s">
        <v>938</v>
      </c>
      <c r="C145" s="77" t="s">
        <v>2098</v>
      </c>
      <c r="D145" s="77" t="s">
        <v>22</v>
      </c>
      <c r="E145" s="224">
        <f>VLOOKUP(B145,'Cuadro Control'!C170:J2075,8,FALSE)</f>
        <v>83271780.884117648</v>
      </c>
      <c r="F145" s="106">
        <f t="shared" ref="F145:F159" si="111">IFERROR(E145/$E$144,0)</f>
        <v>1.5685397839984384E-2</v>
      </c>
      <c r="G145" s="107">
        <v>46258</v>
      </c>
      <c r="H145" s="107">
        <v>46265</v>
      </c>
      <c r="I145" s="106">
        <f t="shared" ref="I145:X145" si="112">IF($G145=0,0,IF(I$6&lt;$G145,0,IF(I$6&gt;$H145,1,(I$6-$G145+1)/($H145-$G145+1))))</f>
        <v>0</v>
      </c>
      <c r="J145" s="106">
        <f t="shared" si="112"/>
        <v>0</v>
      </c>
      <c r="K145" s="106">
        <f t="shared" si="112"/>
        <v>0</v>
      </c>
      <c r="L145" s="106">
        <f t="shared" si="112"/>
        <v>0</v>
      </c>
      <c r="M145" s="106">
        <f t="shared" si="112"/>
        <v>0</v>
      </c>
      <c r="N145" s="106">
        <f t="shared" si="112"/>
        <v>0</v>
      </c>
      <c r="O145" s="106">
        <f t="shared" si="112"/>
        <v>0</v>
      </c>
      <c r="P145" s="106">
        <f t="shared" si="112"/>
        <v>0.625</v>
      </c>
      <c r="Q145" s="106">
        <f t="shared" si="112"/>
        <v>1</v>
      </c>
      <c r="R145" s="106">
        <f t="shared" si="112"/>
        <v>1</v>
      </c>
      <c r="S145" s="106">
        <f t="shared" si="112"/>
        <v>1</v>
      </c>
      <c r="T145" s="106">
        <f t="shared" si="112"/>
        <v>1</v>
      </c>
      <c r="U145" s="106">
        <f t="shared" si="112"/>
        <v>1</v>
      </c>
      <c r="V145" s="106">
        <f t="shared" si="112"/>
        <v>1</v>
      </c>
      <c r="W145" s="106">
        <f t="shared" si="112"/>
        <v>1</v>
      </c>
      <c r="X145" s="106">
        <f t="shared" si="112"/>
        <v>1</v>
      </c>
      <c r="Y145" s="106">
        <f t="shared" ref="J145:AO152" si="113">IF($G145=0,0,IF(Y$6&lt;$G145,0,IF(Y$6&gt;$H145,1,(Y$6-$G145+1)/($H145-$G145+1))))</f>
        <v>1</v>
      </c>
      <c r="Z145" s="106">
        <f t="shared" si="113"/>
        <v>1</v>
      </c>
      <c r="AA145" s="106">
        <f t="shared" si="113"/>
        <v>1</v>
      </c>
      <c r="AB145" s="106">
        <f t="shared" si="113"/>
        <v>1</v>
      </c>
      <c r="AC145" s="106">
        <f t="shared" si="113"/>
        <v>1</v>
      </c>
      <c r="AD145" s="106">
        <f t="shared" si="113"/>
        <v>1</v>
      </c>
      <c r="AE145" s="106">
        <f t="shared" si="113"/>
        <v>1</v>
      </c>
      <c r="AF145" s="106">
        <f t="shared" si="113"/>
        <v>1</v>
      </c>
      <c r="AG145" s="106">
        <f t="shared" si="113"/>
        <v>1</v>
      </c>
      <c r="AH145" s="106">
        <f t="shared" si="113"/>
        <v>1</v>
      </c>
      <c r="AI145" s="106">
        <f t="shared" si="113"/>
        <v>1</v>
      </c>
      <c r="AJ145" s="106">
        <f t="shared" si="113"/>
        <v>1</v>
      </c>
      <c r="AK145" s="106">
        <f t="shared" si="113"/>
        <v>1</v>
      </c>
      <c r="AL145" s="106">
        <f t="shared" si="113"/>
        <v>1</v>
      </c>
      <c r="AM145" s="106">
        <f t="shared" si="113"/>
        <v>1</v>
      </c>
      <c r="AN145" s="106">
        <f t="shared" si="113"/>
        <v>1</v>
      </c>
      <c r="AO145" s="106">
        <f t="shared" si="113"/>
        <v>1</v>
      </c>
      <c r="AP145" s="106">
        <f t="shared" ref="AP145:BO151" si="114">IF($G145=0,0,IF(AP$6&lt;$G145,0,IF(AP$6&gt;$H145,1,(AP$6-$G145+1)/($H145-$G145+1))))</f>
        <v>1</v>
      </c>
      <c r="AQ145" s="106">
        <f t="shared" si="114"/>
        <v>1</v>
      </c>
      <c r="AR145" s="106">
        <f t="shared" si="114"/>
        <v>1</v>
      </c>
      <c r="AS145" s="106">
        <f t="shared" si="114"/>
        <v>1</v>
      </c>
      <c r="AT145" s="106">
        <f t="shared" si="114"/>
        <v>1</v>
      </c>
      <c r="AU145" s="106">
        <f t="shared" si="114"/>
        <v>1</v>
      </c>
      <c r="AV145" s="106">
        <f t="shared" si="114"/>
        <v>1</v>
      </c>
      <c r="AW145" s="106">
        <f t="shared" si="114"/>
        <v>1</v>
      </c>
      <c r="AX145" s="106">
        <f t="shared" si="114"/>
        <v>1</v>
      </c>
      <c r="AY145" s="106">
        <f t="shared" si="114"/>
        <v>1</v>
      </c>
      <c r="AZ145" s="106">
        <f t="shared" si="114"/>
        <v>1</v>
      </c>
      <c r="BA145" s="106">
        <f t="shared" si="114"/>
        <v>1</v>
      </c>
      <c r="BB145" s="106">
        <f t="shared" si="114"/>
        <v>1</v>
      </c>
      <c r="BC145" s="106">
        <f t="shared" si="114"/>
        <v>1</v>
      </c>
      <c r="BD145" s="106">
        <f t="shared" si="114"/>
        <v>1</v>
      </c>
      <c r="BE145" s="106">
        <f t="shared" si="114"/>
        <v>1</v>
      </c>
      <c r="BF145" s="106">
        <f t="shared" si="114"/>
        <v>1</v>
      </c>
      <c r="BG145" s="106">
        <f t="shared" si="114"/>
        <v>1</v>
      </c>
      <c r="BH145" s="106">
        <f t="shared" si="114"/>
        <v>1</v>
      </c>
      <c r="BI145" s="106">
        <f t="shared" si="114"/>
        <v>1</v>
      </c>
      <c r="BJ145" s="106">
        <f t="shared" si="114"/>
        <v>1</v>
      </c>
      <c r="BK145" s="106">
        <f t="shared" si="114"/>
        <v>1</v>
      </c>
      <c r="BL145" s="106">
        <f t="shared" si="114"/>
        <v>1</v>
      </c>
      <c r="BM145" s="106">
        <f t="shared" si="114"/>
        <v>1</v>
      </c>
      <c r="BN145" s="106">
        <f t="shared" si="114"/>
        <v>1</v>
      </c>
      <c r="BO145" s="106">
        <f t="shared" si="114"/>
        <v>1</v>
      </c>
    </row>
    <row r="146" spans="1:67" s="2" customFormat="1" ht="18.75" customHeight="1" x14ac:dyDescent="0.25">
      <c r="A146" s="88"/>
      <c r="B146" s="77" t="s">
        <v>940</v>
      </c>
      <c r="C146" s="77" t="s">
        <v>941</v>
      </c>
      <c r="D146" s="77" t="s">
        <v>9</v>
      </c>
      <c r="E146" s="224">
        <f>VLOOKUP(B146,'Cuadro Control'!C171:J2076,8,FALSE)</f>
        <v>312374505.66882348</v>
      </c>
      <c r="F146" s="106">
        <f t="shared" si="111"/>
        <v>5.8840081771548515E-2</v>
      </c>
      <c r="G146" s="107">
        <v>46265</v>
      </c>
      <c r="H146" s="107">
        <v>46273</v>
      </c>
      <c r="I146" s="106">
        <f t="shared" ref="I146:I160" si="115">IF($G146=0,0,IF(I$6&lt;$G146,0,IF(I$6&gt;$H146,1,(I$6-$G146+1)/($H146-$G146+1))))</f>
        <v>0</v>
      </c>
      <c r="J146" s="106">
        <f t="shared" si="113"/>
        <v>0</v>
      </c>
      <c r="K146" s="106">
        <f t="shared" si="113"/>
        <v>0</v>
      </c>
      <c r="L146" s="106">
        <f t="shared" si="113"/>
        <v>0</v>
      </c>
      <c r="M146" s="106">
        <f t="shared" si="113"/>
        <v>0</v>
      </c>
      <c r="N146" s="106">
        <f t="shared" si="113"/>
        <v>0</v>
      </c>
      <c r="O146" s="106">
        <f t="shared" si="113"/>
        <v>0</v>
      </c>
      <c r="P146" s="106">
        <f t="shared" si="113"/>
        <v>0</v>
      </c>
      <c r="Q146" s="106">
        <f t="shared" si="113"/>
        <v>0.55555555555555558</v>
      </c>
      <c r="R146" s="106">
        <f t="shared" si="113"/>
        <v>1</v>
      </c>
      <c r="S146" s="106">
        <f t="shared" si="113"/>
        <v>1</v>
      </c>
      <c r="T146" s="106">
        <f t="shared" si="113"/>
        <v>1</v>
      </c>
      <c r="U146" s="106">
        <f t="shared" si="113"/>
        <v>1</v>
      </c>
      <c r="V146" s="106">
        <f t="shared" si="113"/>
        <v>1</v>
      </c>
      <c r="W146" s="106">
        <f t="shared" si="113"/>
        <v>1</v>
      </c>
      <c r="X146" s="106">
        <f t="shared" si="113"/>
        <v>1</v>
      </c>
      <c r="Y146" s="106">
        <f t="shared" si="113"/>
        <v>1</v>
      </c>
      <c r="Z146" s="106">
        <f t="shared" si="113"/>
        <v>1</v>
      </c>
      <c r="AA146" s="106">
        <f t="shared" si="113"/>
        <v>1</v>
      </c>
      <c r="AB146" s="106">
        <f t="shared" si="113"/>
        <v>1</v>
      </c>
      <c r="AC146" s="106">
        <f t="shared" si="113"/>
        <v>1</v>
      </c>
      <c r="AD146" s="106">
        <f t="shared" si="113"/>
        <v>1</v>
      </c>
      <c r="AE146" s="106">
        <f t="shared" si="113"/>
        <v>1</v>
      </c>
      <c r="AF146" s="106">
        <f t="shared" si="113"/>
        <v>1</v>
      </c>
      <c r="AG146" s="106">
        <f t="shared" si="113"/>
        <v>1</v>
      </c>
      <c r="AH146" s="106">
        <f t="shared" si="113"/>
        <v>1</v>
      </c>
      <c r="AI146" s="106">
        <f t="shared" si="113"/>
        <v>1</v>
      </c>
      <c r="AJ146" s="106">
        <f t="shared" si="113"/>
        <v>1</v>
      </c>
      <c r="AK146" s="106">
        <f t="shared" si="113"/>
        <v>1</v>
      </c>
      <c r="AL146" s="106">
        <f t="shared" si="113"/>
        <v>1</v>
      </c>
      <c r="AM146" s="106">
        <f t="shared" si="113"/>
        <v>1</v>
      </c>
      <c r="AN146" s="106">
        <f t="shared" si="113"/>
        <v>1</v>
      </c>
      <c r="AO146" s="106">
        <f t="shared" si="113"/>
        <v>1</v>
      </c>
      <c r="AP146" s="106">
        <f t="shared" si="114"/>
        <v>1</v>
      </c>
      <c r="AQ146" s="106">
        <f t="shared" si="114"/>
        <v>1</v>
      </c>
      <c r="AR146" s="106">
        <f t="shared" si="114"/>
        <v>1</v>
      </c>
      <c r="AS146" s="106">
        <f t="shared" si="114"/>
        <v>1</v>
      </c>
      <c r="AT146" s="106">
        <f t="shared" si="114"/>
        <v>1</v>
      </c>
      <c r="AU146" s="106">
        <f t="shared" si="114"/>
        <v>1</v>
      </c>
      <c r="AV146" s="106">
        <f t="shared" si="114"/>
        <v>1</v>
      </c>
      <c r="AW146" s="106">
        <f t="shared" si="114"/>
        <v>1</v>
      </c>
      <c r="AX146" s="106">
        <f t="shared" si="114"/>
        <v>1</v>
      </c>
      <c r="AY146" s="106">
        <f t="shared" si="114"/>
        <v>1</v>
      </c>
      <c r="AZ146" s="106">
        <f t="shared" si="114"/>
        <v>1</v>
      </c>
      <c r="BA146" s="106">
        <f t="shared" si="114"/>
        <v>1</v>
      </c>
      <c r="BB146" s="106">
        <f t="shared" si="114"/>
        <v>1</v>
      </c>
      <c r="BC146" s="106">
        <f t="shared" si="114"/>
        <v>1</v>
      </c>
      <c r="BD146" s="106">
        <f t="shared" si="114"/>
        <v>1</v>
      </c>
      <c r="BE146" s="106">
        <f t="shared" si="114"/>
        <v>1</v>
      </c>
      <c r="BF146" s="106">
        <f t="shared" si="114"/>
        <v>1</v>
      </c>
      <c r="BG146" s="106">
        <f t="shared" si="114"/>
        <v>1</v>
      </c>
      <c r="BH146" s="106">
        <f t="shared" si="114"/>
        <v>1</v>
      </c>
      <c r="BI146" s="106">
        <f t="shared" si="114"/>
        <v>1</v>
      </c>
      <c r="BJ146" s="106">
        <f t="shared" si="114"/>
        <v>1</v>
      </c>
      <c r="BK146" s="106">
        <f t="shared" si="114"/>
        <v>1</v>
      </c>
      <c r="BL146" s="106">
        <f t="shared" si="114"/>
        <v>1</v>
      </c>
      <c r="BM146" s="106">
        <f t="shared" si="114"/>
        <v>1</v>
      </c>
      <c r="BN146" s="106">
        <f t="shared" si="114"/>
        <v>1</v>
      </c>
      <c r="BO146" s="106">
        <f t="shared" si="114"/>
        <v>1</v>
      </c>
    </row>
    <row r="147" spans="1:67" s="2" customFormat="1" ht="18.75" customHeight="1" x14ac:dyDescent="0.25">
      <c r="A147" s="88"/>
      <c r="B147" s="103" t="s">
        <v>942</v>
      </c>
      <c r="C147" s="103" t="s">
        <v>943</v>
      </c>
      <c r="D147" s="103" t="s">
        <v>6</v>
      </c>
      <c r="E147" s="223">
        <f>VLOOKUP(B147,'Cuadro Control'!C172:J2077,8,FALSE)</f>
        <v>9527825.6870364472</v>
      </c>
      <c r="F147" s="104">
        <f t="shared" si="111"/>
        <v>1.794698454439963E-3</v>
      </c>
      <c r="G147" s="105">
        <v>46273</v>
      </c>
      <c r="H147" s="105">
        <v>46275</v>
      </c>
      <c r="I147" s="104">
        <f t="shared" si="115"/>
        <v>0</v>
      </c>
      <c r="J147" s="104">
        <f t="shared" si="113"/>
        <v>0</v>
      </c>
      <c r="K147" s="104">
        <f t="shared" si="113"/>
        <v>0</v>
      </c>
      <c r="L147" s="104">
        <f t="shared" si="113"/>
        <v>0</v>
      </c>
      <c r="M147" s="104">
        <f t="shared" si="113"/>
        <v>0</v>
      </c>
      <c r="N147" s="104">
        <f t="shared" si="113"/>
        <v>0</v>
      </c>
      <c r="O147" s="104">
        <f t="shared" si="113"/>
        <v>0</v>
      </c>
      <c r="P147" s="104">
        <f t="shared" si="113"/>
        <v>0</v>
      </c>
      <c r="Q147" s="104">
        <f t="shared" si="113"/>
        <v>0</v>
      </c>
      <c r="R147" s="104">
        <f t="shared" si="113"/>
        <v>1</v>
      </c>
      <c r="S147" s="104">
        <f t="shared" si="113"/>
        <v>1</v>
      </c>
      <c r="T147" s="104">
        <f t="shared" si="113"/>
        <v>1</v>
      </c>
      <c r="U147" s="104">
        <f t="shared" si="113"/>
        <v>1</v>
      </c>
      <c r="V147" s="104">
        <f t="shared" si="113"/>
        <v>1</v>
      </c>
      <c r="W147" s="104">
        <f t="shared" si="113"/>
        <v>1</v>
      </c>
      <c r="X147" s="104">
        <f t="shared" si="113"/>
        <v>1</v>
      </c>
      <c r="Y147" s="104">
        <f t="shared" si="113"/>
        <v>1</v>
      </c>
      <c r="Z147" s="104">
        <f t="shared" si="113"/>
        <v>1</v>
      </c>
      <c r="AA147" s="104">
        <f t="shared" si="113"/>
        <v>1</v>
      </c>
      <c r="AB147" s="104">
        <f t="shared" si="113"/>
        <v>1</v>
      </c>
      <c r="AC147" s="104">
        <f t="shared" si="113"/>
        <v>1</v>
      </c>
      <c r="AD147" s="104">
        <f t="shared" si="113"/>
        <v>1</v>
      </c>
      <c r="AE147" s="104">
        <f t="shared" si="113"/>
        <v>1</v>
      </c>
      <c r="AF147" s="104">
        <f t="shared" si="113"/>
        <v>1</v>
      </c>
      <c r="AG147" s="104">
        <f t="shared" si="113"/>
        <v>1</v>
      </c>
      <c r="AH147" s="104">
        <f t="shared" si="113"/>
        <v>1</v>
      </c>
      <c r="AI147" s="104">
        <f t="shared" si="113"/>
        <v>1</v>
      </c>
      <c r="AJ147" s="104">
        <f t="shared" si="113"/>
        <v>1</v>
      </c>
      <c r="AK147" s="104">
        <f t="shared" si="113"/>
        <v>1</v>
      </c>
      <c r="AL147" s="104">
        <f t="shared" si="113"/>
        <v>1</v>
      </c>
      <c r="AM147" s="104">
        <f t="shared" si="113"/>
        <v>1</v>
      </c>
      <c r="AN147" s="104">
        <f t="shared" si="113"/>
        <v>1</v>
      </c>
      <c r="AO147" s="104">
        <f t="shared" si="113"/>
        <v>1</v>
      </c>
      <c r="AP147" s="104">
        <f t="shared" si="114"/>
        <v>1</v>
      </c>
      <c r="AQ147" s="104">
        <f t="shared" si="114"/>
        <v>1</v>
      </c>
      <c r="AR147" s="104">
        <f t="shared" si="114"/>
        <v>1</v>
      </c>
      <c r="AS147" s="104">
        <f t="shared" si="114"/>
        <v>1</v>
      </c>
      <c r="AT147" s="104">
        <f t="shared" si="114"/>
        <v>1</v>
      </c>
      <c r="AU147" s="104">
        <f t="shared" si="114"/>
        <v>1</v>
      </c>
      <c r="AV147" s="104">
        <f t="shared" si="114"/>
        <v>1</v>
      </c>
      <c r="AW147" s="104">
        <f t="shared" si="114"/>
        <v>1</v>
      </c>
      <c r="AX147" s="104">
        <f t="shared" si="114"/>
        <v>1</v>
      </c>
      <c r="AY147" s="104">
        <f t="shared" si="114"/>
        <v>1</v>
      </c>
      <c r="AZ147" s="104">
        <f t="shared" si="114"/>
        <v>1</v>
      </c>
      <c r="BA147" s="104">
        <f t="shared" si="114"/>
        <v>1</v>
      </c>
      <c r="BB147" s="104">
        <f t="shared" si="114"/>
        <v>1</v>
      </c>
      <c r="BC147" s="104">
        <f t="shared" si="114"/>
        <v>1</v>
      </c>
      <c r="BD147" s="104">
        <f t="shared" si="114"/>
        <v>1</v>
      </c>
      <c r="BE147" s="104">
        <f t="shared" si="114"/>
        <v>1</v>
      </c>
      <c r="BF147" s="104">
        <f t="shared" si="114"/>
        <v>1</v>
      </c>
      <c r="BG147" s="104">
        <f t="shared" si="114"/>
        <v>1</v>
      </c>
      <c r="BH147" s="104">
        <f t="shared" si="114"/>
        <v>1</v>
      </c>
      <c r="BI147" s="104">
        <f t="shared" si="114"/>
        <v>1</v>
      </c>
      <c r="BJ147" s="104">
        <f t="shared" si="114"/>
        <v>1</v>
      </c>
      <c r="BK147" s="104">
        <f t="shared" si="114"/>
        <v>1</v>
      </c>
      <c r="BL147" s="104">
        <f t="shared" si="114"/>
        <v>1</v>
      </c>
      <c r="BM147" s="104">
        <f t="shared" si="114"/>
        <v>1</v>
      </c>
      <c r="BN147" s="104">
        <f t="shared" si="114"/>
        <v>1</v>
      </c>
      <c r="BO147" s="104">
        <f t="shared" si="114"/>
        <v>1</v>
      </c>
    </row>
    <row r="148" spans="1:67" s="2" customFormat="1" ht="18.75" customHeight="1" x14ac:dyDescent="0.25">
      <c r="A148" s="88"/>
      <c r="B148" s="77" t="s">
        <v>944</v>
      </c>
      <c r="C148" s="77" t="s">
        <v>945</v>
      </c>
      <c r="D148" s="77" t="s">
        <v>19</v>
      </c>
      <c r="E148" s="224">
        <f>VLOOKUP(B148,'Cuadro Control'!C173:J2078,8,FALSE)</f>
        <v>320494616.71764702</v>
      </c>
      <c r="F148" s="106">
        <f t="shared" si="111"/>
        <v>6.0369617599332674E-2</v>
      </c>
      <c r="G148" s="107">
        <v>46275</v>
      </c>
      <c r="H148" s="107">
        <v>46280</v>
      </c>
      <c r="I148" s="106">
        <f t="shared" si="115"/>
        <v>0</v>
      </c>
      <c r="J148" s="106">
        <f t="shared" si="113"/>
        <v>0</v>
      </c>
      <c r="K148" s="106">
        <f t="shared" si="113"/>
        <v>0</v>
      </c>
      <c r="L148" s="106">
        <f t="shared" si="113"/>
        <v>0</v>
      </c>
      <c r="M148" s="106">
        <f t="shared" si="113"/>
        <v>0</v>
      </c>
      <c r="N148" s="106">
        <f t="shared" si="113"/>
        <v>0</v>
      </c>
      <c r="O148" s="106">
        <f t="shared" si="113"/>
        <v>0</v>
      </c>
      <c r="P148" s="106">
        <f t="shared" si="113"/>
        <v>0</v>
      </c>
      <c r="Q148" s="106">
        <f t="shared" si="113"/>
        <v>0</v>
      </c>
      <c r="R148" s="106">
        <f t="shared" si="113"/>
        <v>0.33333333333333331</v>
      </c>
      <c r="S148" s="106">
        <f t="shared" si="113"/>
        <v>1</v>
      </c>
      <c r="T148" s="106">
        <f t="shared" si="113"/>
        <v>1</v>
      </c>
      <c r="U148" s="106">
        <f t="shared" si="113"/>
        <v>1</v>
      </c>
      <c r="V148" s="106">
        <f t="shared" si="113"/>
        <v>1</v>
      </c>
      <c r="W148" s="106">
        <f t="shared" si="113"/>
        <v>1</v>
      </c>
      <c r="X148" s="106">
        <f t="shared" si="113"/>
        <v>1</v>
      </c>
      <c r="Y148" s="106">
        <f t="shared" si="113"/>
        <v>1</v>
      </c>
      <c r="Z148" s="106">
        <f t="shared" si="113"/>
        <v>1</v>
      </c>
      <c r="AA148" s="106">
        <f t="shared" si="113"/>
        <v>1</v>
      </c>
      <c r="AB148" s="106">
        <f t="shared" si="113"/>
        <v>1</v>
      </c>
      <c r="AC148" s="106">
        <f t="shared" si="113"/>
        <v>1</v>
      </c>
      <c r="AD148" s="106">
        <f t="shared" si="113"/>
        <v>1</v>
      </c>
      <c r="AE148" s="106">
        <f t="shared" si="113"/>
        <v>1</v>
      </c>
      <c r="AF148" s="106">
        <f t="shared" si="113"/>
        <v>1</v>
      </c>
      <c r="AG148" s="106">
        <f t="shared" si="113"/>
        <v>1</v>
      </c>
      <c r="AH148" s="106">
        <f t="shared" si="113"/>
        <v>1</v>
      </c>
      <c r="AI148" s="106">
        <f t="shared" si="113"/>
        <v>1</v>
      </c>
      <c r="AJ148" s="106">
        <f t="shared" si="113"/>
        <v>1</v>
      </c>
      <c r="AK148" s="106">
        <f t="shared" si="113"/>
        <v>1</v>
      </c>
      <c r="AL148" s="106">
        <f t="shared" si="113"/>
        <v>1</v>
      </c>
      <c r="AM148" s="106">
        <f t="shared" si="113"/>
        <v>1</v>
      </c>
      <c r="AN148" s="106">
        <f t="shared" si="113"/>
        <v>1</v>
      </c>
      <c r="AO148" s="106">
        <f t="shared" si="113"/>
        <v>1</v>
      </c>
      <c r="AP148" s="106">
        <f t="shared" si="114"/>
        <v>1</v>
      </c>
      <c r="AQ148" s="106">
        <f t="shared" si="114"/>
        <v>1</v>
      </c>
      <c r="AR148" s="106">
        <f t="shared" si="114"/>
        <v>1</v>
      </c>
      <c r="AS148" s="106">
        <f t="shared" si="114"/>
        <v>1</v>
      </c>
      <c r="AT148" s="106">
        <f t="shared" si="114"/>
        <v>1</v>
      </c>
      <c r="AU148" s="106">
        <f t="shared" si="114"/>
        <v>1</v>
      </c>
      <c r="AV148" s="106">
        <f t="shared" si="114"/>
        <v>1</v>
      </c>
      <c r="AW148" s="106">
        <f t="shared" si="114"/>
        <v>1</v>
      </c>
      <c r="AX148" s="106">
        <f t="shared" si="114"/>
        <v>1</v>
      </c>
      <c r="AY148" s="106">
        <f t="shared" si="114"/>
        <v>1</v>
      </c>
      <c r="AZ148" s="106">
        <f t="shared" si="114"/>
        <v>1</v>
      </c>
      <c r="BA148" s="106">
        <f t="shared" si="114"/>
        <v>1</v>
      </c>
      <c r="BB148" s="106">
        <f t="shared" si="114"/>
        <v>1</v>
      </c>
      <c r="BC148" s="106">
        <f t="shared" si="114"/>
        <v>1</v>
      </c>
      <c r="BD148" s="106">
        <f t="shared" si="114"/>
        <v>1</v>
      </c>
      <c r="BE148" s="106">
        <f t="shared" si="114"/>
        <v>1</v>
      </c>
      <c r="BF148" s="106">
        <f t="shared" si="114"/>
        <v>1</v>
      </c>
      <c r="BG148" s="106">
        <f t="shared" si="114"/>
        <v>1</v>
      </c>
      <c r="BH148" s="106">
        <f t="shared" si="114"/>
        <v>1</v>
      </c>
      <c r="BI148" s="106">
        <f t="shared" si="114"/>
        <v>1</v>
      </c>
      <c r="BJ148" s="106">
        <f t="shared" si="114"/>
        <v>1</v>
      </c>
      <c r="BK148" s="106">
        <f t="shared" si="114"/>
        <v>1</v>
      </c>
      <c r="BL148" s="106">
        <f t="shared" si="114"/>
        <v>1</v>
      </c>
      <c r="BM148" s="106">
        <f t="shared" si="114"/>
        <v>1</v>
      </c>
      <c r="BN148" s="106">
        <f t="shared" si="114"/>
        <v>1</v>
      </c>
      <c r="BO148" s="106">
        <f t="shared" si="114"/>
        <v>1</v>
      </c>
    </row>
    <row r="149" spans="1:67" s="2" customFormat="1" ht="18.75" customHeight="1" x14ac:dyDescent="0.25">
      <c r="A149" s="88"/>
      <c r="B149" s="77" t="s">
        <v>946</v>
      </c>
      <c r="C149" s="77" t="s">
        <v>947</v>
      </c>
      <c r="D149" s="77" t="s">
        <v>8</v>
      </c>
      <c r="E149" s="224">
        <f>VLOOKUP(B149,'Cuadro Control'!C174:J2079,8,FALSE)</f>
        <v>94303618.549411759</v>
      </c>
      <c r="F149" s="106">
        <f t="shared" si="111"/>
        <v>1.7763397864110998E-2</v>
      </c>
      <c r="G149" s="107">
        <v>46280</v>
      </c>
      <c r="H149" s="107">
        <v>46282</v>
      </c>
      <c r="I149" s="106">
        <f t="shared" si="115"/>
        <v>0</v>
      </c>
      <c r="J149" s="106">
        <f t="shared" si="113"/>
        <v>0</v>
      </c>
      <c r="K149" s="106">
        <f t="shared" si="113"/>
        <v>0</v>
      </c>
      <c r="L149" s="106">
        <f t="shared" si="113"/>
        <v>0</v>
      </c>
      <c r="M149" s="106">
        <f t="shared" si="113"/>
        <v>0</v>
      </c>
      <c r="N149" s="106">
        <f t="shared" si="113"/>
        <v>0</v>
      </c>
      <c r="O149" s="106">
        <f t="shared" si="113"/>
        <v>0</v>
      </c>
      <c r="P149" s="106">
        <f t="shared" si="113"/>
        <v>0</v>
      </c>
      <c r="Q149" s="106">
        <f t="shared" si="113"/>
        <v>0</v>
      </c>
      <c r="R149" s="106">
        <f t="shared" si="113"/>
        <v>0</v>
      </c>
      <c r="S149" s="106">
        <f t="shared" si="113"/>
        <v>1</v>
      </c>
      <c r="T149" s="106">
        <f t="shared" si="113"/>
        <v>1</v>
      </c>
      <c r="U149" s="106">
        <f t="shared" si="113"/>
        <v>1</v>
      </c>
      <c r="V149" s="106">
        <f t="shared" si="113"/>
        <v>1</v>
      </c>
      <c r="W149" s="106">
        <f t="shared" si="113"/>
        <v>1</v>
      </c>
      <c r="X149" s="106">
        <f t="shared" si="113"/>
        <v>1</v>
      </c>
      <c r="Y149" s="106">
        <f t="shared" si="113"/>
        <v>1</v>
      </c>
      <c r="Z149" s="106">
        <f t="shared" si="113"/>
        <v>1</v>
      </c>
      <c r="AA149" s="106">
        <f t="shared" si="113"/>
        <v>1</v>
      </c>
      <c r="AB149" s="106">
        <f t="shared" si="113"/>
        <v>1</v>
      </c>
      <c r="AC149" s="106">
        <f t="shared" si="113"/>
        <v>1</v>
      </c>
      <c r="AD149" s="106">
        <f t="shared" si="113"/>
        <v>1</v>
      </c>
      <c r="AE149" s="106">
        <f t="shared" si="113"/>
        <v>1</v>
      </c>
      <c r="AF149" s="106">
        <f t="shared" si="113"/>
        <v>1</v>
      </c>
      <c r="AG149" s="106">
        <f t="shared" si="113"/>
        <v>1</v>
      </c>
      <c r="AH149" s="106">
        <f t="shared" si="113"/>
        <v>1</v>
      </c>
      <c r="AI149" s="106">
        <f t="shared" si="113"/>
        <v>1</v>
      </c>
      <c r="AJ149" s="106">
        <f t="shared" si="113"/>
        <v>1</v>
      </c>
      <c r="AK149" s="106">
        <f t="shared" si="113"/>
        <v>1</v>
      </c>
      <c r="AL149" s="106">
        <f t="shared" si="113"/>
        <v>1</v>
      </c>
      <c r="AM149" s="106">
        <f t="shared" si="113"/>
        <v>1</v>
      </c>
      <c r="AN149" s="106">
        <f t="shared" si="113"/>
        <v>1</v>
      </c>
      <c r="AO149" s="106">
        <f t="shared" si="113"/>
        <v>1</v>
      </c>
      <c r="AP149" s="106">
        <f t="shared" si="114"/>
        <v>1</v>
      </c>
      <c r="AQ149" s="106">
        <f t="shared" si="114"/>
        <v>1</v>
      </c>
      <c r="AR149" s="106">
        <f t="shared" si="114"/>
        <v>1</v>
      </c>
      <c r="AS149" s="106">
        <f t="shared" si="114"/>
        <v>1</v>
      </c>
      <c r="AT149" s="106">
        <f t="shared" si="114"/>
        <v>1</v>
      </c>
      <c r="AU149" s="106">
        <f t="shared" si="114"/>
        <v>1</v>
      </c>
      <c r="AV149" s="106">
        <f t="shared" si="114"/>
        <v>1</v>
      </c>
      <c r="AW149" s="106">
        <f t="shared" si="114"/>
        <v>1</v>
      </c>
      <c r="AX149" s="106">
        <f t="shared" si="114"/>
        <v>1</v>
      </c>
      <c r="AY149" s="106">
        <f t="shared" si="114"/>
        <v>1</v>
      </c>
      <c r="AZ149" s="106">
        <f t="shared" si="114"/>
        <v>1</v>
      </c>
      <c r="BA149" s="106">
        <f t="shared" si="114"/>
        <v>1</v>
      </c>
      <c r="BB149" s="106">
        <f t="shared" si="114"/>
        <v>1</v>
      </c>
      <c r="BC149" s="106">
        <f t="shared" si="114"/>
        <v>1</v>
      </c>
      <c r="BD149" s="106">
        <f t="shared" si="114"/>
        <v>1</v>
      </c>
      <c r="BE149" s="106">
        <f t="shared" si="114"/>
        <v>1</v>
      </c>
      <c r="BF149" s="106">
        <f t="shared" si="114"/>
        <v>1</v>
      </c>
      <c r="BG149" s="106">
        <f t="shared" si="114"/>
        <v>1</v>
      </c>
      <c r="BH149" s="106">
        <f t="shared" si="114"/>
        <v>1</v>
      </c>
      <c r="BI149" s="106">
        <f t="shared" si="114"/>
        <v>1</v>
      </c>
      <c r="BJ149" s="106">
        <f t="shared" si="114"/>
        <v>1</v>
      </c>
      <c r="BK149" s="106">
        <f t="shared" si="114"/>
        <v>1</v>
      </c>
      <c r="BL149" s="106">
        <f t="shared" si="114"/>
        <v>1</v>
      </c>
      <c r="BM149" s="106">
        <f t="shared" si="114"/>
        <v>1</v>
      </c>
      <c r="BN149" s="106">
        <f t="shared" si="114"/>
        <v>1</v>
      </c>
      <c r="BO149" s="106">
        <f t="shared" si="114"/>
        <v>1</v>
      </c>
    </row>
    <row r="150" spans="1:67" s="2" customFormat="1" ht="18.75" customHeight="1" x14ac:dyDescent="0.25">
      <c r="A150" s="88"/>
      <c r="B150" s="77" t="s">
        <v>948</v>
      </c>
      <c r="C150" s="77" t="s">
        <v>949</v>
      </c>
      <c r="D150" s="77" t="s">
        <v>26</v>
      </c>
      <c r="E150" s="224">
        <f>VLOOKUP(B150,'Cuadro Control'!C175:J2080,8,FALSE)</f>
        <v>179436034.15411764</v>
      </c>
      <c r="F150" s="106">
        <f t="shared" si="111"/>
        <v>3.3799272126209236E-2</v>
      </c>
      <c r="G150" s="107">
        <v>46282</v>
      </c>
      <c r="H150" s="107">
        <v>46287</v>
      </c>
      <c r="I150" s="106">
        <f t="shared" si="115"/>
        <v>0</v>
      </c>
      <c r="J150" s="106">
        <f t="shared" si="113"/>
        <v>0</v>
      </c>
      <c r="K150" s="106">
        <f t="shared" si="113"/>
        <v>0</v>
      </c>
      <c r="L150" s="106">
        <f t="shared" si="113"/>
        <v>0</v>
      </c>
      <c r="M150" s="106">
        <f t="shared" si="113"/>
        <v>0</v>
      </c>
      <c r="N150" s="106">
        <f t="shared" si="113"/>
        <v>0</v>
      </c>
      <c r="O150" s="106">
        <f t="shared" si="113"/>
        <v>0</v>
      </c>
      <c r="P150" s="106">
        <f t="shared" si="113"/>
        <v>0</v>
      </c>
      <c r="Q150" s="106">
        <f t="shared" si="113"/>
        <v>0</v>
      </c>
      <c r="R150" s="106">
        <f t="shared" si="113"/>
        <v>0</v>
      </c>
      <c r="S150" s="106">
        <f t="shared" si="113"/>
        <v>0.33333333333333331</v>
      </c>
      <c r="T150" s="106">
        <f t="shared" si="113"/>
        <v>1</v>
      </c>
      <c r="U150" s="106">
        <f t="shared" si="113"/>
        <v>1</v>
      </c>
      <c r="V150" s="106">
        <f t="shared" si="113"/>
        <v>1</v>
      </c>
      <c r="W150" s="106">
        <f t="shared" si="113"/>
        <v>1</v>
      </c>
      <c r="X150" s="106">
        <f t="shared" si="113"/>
        <v>1</v>
      </c>
      <c r="Y150" s="106">
        <f t="shared" si="113"/>
        <v>1</v>
      </c>
      <c r="Z150" s="106">
        <f t="shared" si="113"/>
        <v>1</v>
      </c>
      <c r="AA150" s="106">
        <f t="shared" si="113"/>
        <v>1</v>
      </c>
      <c r="AB150" s="106">
        <f t="shared" si="113"/>
        <v>1</v>
      </c>
      <c r="AC150" s="106">
        <f t="shared" si="113"/>
        <v>1</v>
      </c>
      <c r="AD150" s="106">
        <f t="shared" si="113"/>
        <v>1</v>
      </c>
      <c r="AE150" s="106">
        <f t="shared" si="113"/>
        <v>1</v>
      </c>
      <c r="AF150" s="106">
        <f t="shared" si="113"/>
        <v>1</v>
      </c>
      <c r="AG150" s="106">
        <f t="shared" si="113"/>
        <v>1</v>
      </c>
      <c r="AH150" s="106">
        <f t="shared" si="113"/>
        <v>1</v>
      </c>
      <c r="AI150" s="106">
        <f t="shared" si="113"/>
        <v>1</v>
      </c>
      <c r="AJ150" s="106">
        <f t="shared" si="113"/>
        <v>1</v>
      </c>
      <c r="AK150" s="106">
        <f t="shared" si="113"/>
        <v>1</v>
      </c>
      <c r="AL150" s="106">
        <f t="shared" si="113"/>
        <v>1</v>
      </c>
      <c r="AM150" s="106">
        <f t="shared" si="113"/>
        <v>1</v>
      </c>
      <c r="AN150" s="106">
        <f t="shared" si="113"/>
        <v>1</v>
      </c>
      <c r="AO150" s="106">
        <f t="shared" si="113"/>
        <v>1</v>
      </c>
      <c r="AP150" s="106">
        <f t="shared" si="114"/>
        <v>1</v>
      </c>
      <c r="AQ150" s="106">
        <f t="shared" si="114"/>
        <v>1</v>
      </c>
      <c r="AR150" s="106">
        <f t="shared" si="114"/>
        <v>1</v>
      </c>
      <c r="AS150" s="106">
        <f t="shared" si="114"/>
        <v>1</v>
      </c>
      <c r="AT150" s="106">
        <f t="shared" si="114"/>
        <v>1</v>
      </c>
      <c r="AU150" s="106">
        <f t="shared" si="114"/>
        <v>1</v>
      </c>
      <c r="AV150" s="106">
        <f t="shared" si="114"/>
        <v>1</v>
      </c>
      <c r="AW150" s="106">
        <f t="shared" si="114"/>
        <v>1</v>
      </c>
      <c r="AX150" s="106">
        <f t="shared" si="114"/>
        <v>1</v>
      </c>
      <c r="AY150" s="106">
        <f t="shared" si="114"/>
        <v>1</v>
      </c>
      <c r="AZ150" s="106">
        <f t="shared" si="114"/>
        <v>1</v>
      </c>
      <c r="BA150" s="106">
        <f t="shared" si="114"/>
        <v>1</v>
      </c>
      <c r="BB150" s="106">
        <f t="shared" si="114"/>
        <v>1</v>
      </c>
      <c r="BC150" s="106">
        <f t="shared" si="114"/>
        <v>1</v>
      </c>
      <c r="BD150" s="106">
        <f t="shared" si="114"/>
        <v>1</v>
      </c>
      <c r="BE150" s="106">
        <f t="shared" si="114"/>
        <v>1</v>
      </c>
      <c r="BF150" s="106">
        <f t="shared" si="114"/>
        <v>1</v>
      </c>
      <c r="BG150" s="106">
        <f t="shared" si="114"/>
        <v>1</v>
      </c>
      <c r="BH150" s="106">
        <f t="shared" si="114"/>
        <v>1</v>
      </c>
      <c r="BI150" s="106">
        <f t="shared" si="114"/>
        <v>1</v>
      </c>
      <c r="BJ150" s="106">
        <f t="shared" si="114"/>
        <v>1</v>
      </c>
      <c r="BK150" s="106">
        <f t="shared" si="114"/>
        <v>1</v>
      </c>
      <c r="BL150" s="106">
        <f t="shared" si="114"/>
        <v>1</v>
      </c>
      <c r="BM150" s="106">
        <f t="shared" si="114"/>
        <v>1</v>
      </c>
      <c r="BN150" s="106">
        <f t="shared" si="114"/>
        <v>1</v>
      </c>
      <c r="BO150" s="106">
        <f t="shared" si="114"/>
        <v>1</v>
      </c>
    </row>
    <row r="151" spans="1:67" s="2" customFormat="1" ht="18.75" customHeight="1" x14ac:dyDescent="0.25">
      <c r="A151" s="88"/>
      <c r="B151" s="77" t="s">
        <v>950</v>
      </c>
      <c r="C151" s="77" t="s">
        <v>951</v>
      </c>
      <c r="D151" s="77" t="s">
        <v>730</v>
      </c>
      <c r="E151" s="224">
        <f>VLOOKUP(B151,'Cuadro Control'!C176:J2081,8,FALSE)</f>
        <v>1212623361.2117648</v>
      </c>
      <c r="F151" s="106">
        <f t="shared" si="111"/>
        <v>0.22841447185013161</v>
      </c>
      <c r="G151" s="107">
        <v>46287</v>
      </c>
      <c r="H151" s="107">
        <v>46303</v>
      </c>
      <c r="I151" s="106">
        <f t="shared" si="115"/>
        <v>0</v>
      </c>
      <c r="J151" s="106">
        <f t="shared" si="113"/>
        <v>0</v>
      </c>
      <c r="K151" s="106">
        <f t="shared" si="113"/>
        <v>0</v>
      </c>
      <c r="L151" s="106">
        <f t="shared" si="113"/>
        <v>0</v>
      </c>
      <c r="M151" s="106">
        <f t="shared" si="113"/>
        <v>0</v>
      </c>
      <c r="N151" s="106">
        <f t="shared" si="113"/>
        <v>0</v>
      </c>
      <c r="O151" s="106">
        <f t="shared" si="113"/>
        <v>0</v>
      </c>
      <c r="P151" s="106">
        <f t="shared" si="113"/>
        <v>0</v>
      </c>
      <c r="Q151" s="106">
        <f t="shared" si="113"/>
        <v>0</v>
      </c>
      <c r="R151" s="106">
        <f t="shared" si="113"/>
        <v>0</v>
      </c>
      <c r="S151" s="106">
        <f t="shared" si="113"/>
        <v>0</v>
      </c>
      <c r="T151" s="106">
        <f t="shared" si="113"/>
        <v>0.23529411764705882</v>
      </c>
      <c r="U151" s="106">
        <f t="shared" si="113"/>
        <v>0.6470588235294118</v>
      </c>
      <c r="V151" s="106">
        <f t="shared" si="113"/>
        <v>1</v>
      </c>
      <c r="W151" s="106">
        <f t="shared" si="113"/>
        <v>1</v>
      </c>
      <c r="X151" s="106">
        <f t="shared" si="113"/>
        <v>1</v>
      </c>
      <c r="Y151" s="106">
        <f t="shared" si="113"/>
        <v>1</v>
      </c>
      <c r="Z151" s="106">
        <f t="shared" si="113"/>
        <v>1</v>
      </c>
      <c r="AA151" s="106">
        <f t="shared" si="113"/>
        <v>1</v>
      </c>
      <c r="AB151" s="106">
        <f t="shared" si="113"/>
        <v>1</v>
      </c>
      <c r="AC151" s="106">
        <f t="shared" si="113"/>
        <v>1</v>
      </c>
      <c r="AD151" s="106">
        <f t="shared" si="113"/>
        <v>1</v>
      </c>
      <c r="AE151" s="106">
        <f t="shared" si="113"/>
        <v>1</v>
      </c>
      <c r="AF151" s="106">
        <f t="shared" si="113"/>
        <v>1</v>
      </c>
      <c r="AG151" s="106">
        <f t="shared" si="113"/>
        <v>1</v>
      </c>
      <c r="AH151" s="106">
        <f t="shared" si="113"/>
        <v>1</v>
      </c>
      <c r="AI151" s="106">
        <f t="shared" si="113"/>
        <v>1</v>
      </c>
      <c r="AJ151" s="106">
        <f t="shared" si="113"/>
        <v>1</v>
      </c>
      <c r="AK151" s="106">
        <f t="shared" si="113"/>
        <v>1</v>
      </c>
      <c r="AL151" s="106">
        <f t="shared" si="113"/>
        <v>1</v>
      </c>
      <c r="AM151" s="106">
        <f t="shared" si="113"/>
        <v>1</v>
      </c>
      <c r="AN151" s="106">
        <f t="shared" si="113"/>
        <v>1</v>
      </c>
      <c r="AO151" s="106">
        <f t="shared" si="113"/>
        <v>1</v>
      </c>
      <c r="AP151" s="106">
        <f t="shared" si="114"/>
        <v>1</v>
      </c>
      <c r="AQ151" s="106">
        <f t="shared" si="114"/>
        <v>1</v>
      </c>
      <c r="AR151" s="106">
        <f t="shared" si="114"/>
        <v>1</v>
      </c>
      <c r="AS151" s="106">
        <f t="shared" ref="AS151:BO151" si="116">IF($G151=0,0,IF(AS$6&lt;$G151,0,IF(AS$6&gt;$H151,1,(AS$6-$G151+1)/($H151-$G151+1))))</f>
        <v>1</v>
      </c>
      <c r="AT151" s="106">
        <f t="shared" si="116"/>
        <v>1</v>
      </c>
      <c r="AU151" s="106">
        <f t="shared" si="116"/>
        <v>1</v>
      </c>
      <c r="AV151" s="106">
        <f t="shared" si="116"/>
        <v>1</v>
      </c>
      <c r="AW151" s="106">
        <f t="shared" si="116"/>
        <v>1</v>
      </c>
      <c r="AX151" s="106">
        <f t="shared" si="116"/>
        <v>1</v>
      </c>
      <c r="AY151" s="106">
        <f t="shared" si="116"/>
        <v>1</v>
      </c>
      <c r="AZ151" s="106">
        <f t="shared" si="116"/>
        <v>1</v>
      </c>
      <c r="BA151" s="106">
        <f t="shared" si="116"/>
        <v>1</v>
      </c>
      <c r="BB151" s="106">
        <f t="shared" si="116"/>
        <v>1</v>
      </c>
      <c r="BC151" s="106">
        <f t="shared" si="116"/>
        <v>1</v>
      </c>
      <c r="BD151" s="106">
        <f t="shared" si="116"/>
        <v>1</v>
      </c>
      <c r="BE151" s="106">
        <f t="shared" si="116"/>
        <v>1</v>
      </c>
      <c r="BF151" s="106">
        <f t="shared" si="116"/>
        <v>1</v>
      </c>
      <c r="BG151" s="106">
        <f t="shared" si="116"/>
        <v>1</v>
      </c>
      <c r="BH151" s="106">
        <f t="shared" si="116"/>
        <v>1</v>
      </c>
      <c r="BI151" s="106">
        <f t="shared" si="116"/>
        <v>1</v>
      </c>
      <c r="BJ151" s="106">
        <f t="shared" si="116"/>
        <v>1</v>
      </c>
      <c r="BK151" s="106">
        <f t="shared" si="116"/>
        <v>1</v>
      </c>
      <c r="BL151" s="106">
        <f t="shared" si="116"/>
        <v>1</v>
      </c>
      <c r="BM151" s="106">
        <f t="shared" si="116"/>
        <v>1</v>
      </c>
      <c r="BN151" s="106">
        <f t="shared" si="116"/>
        <v>1</v>
      </c>
      <c r="BO151" s="106">
        <f t="shared" si="116"/>
        <v>1</v>
      </c>
    </row>
    <row r="152" spans="1:67" s="2" customFormat="1" ht="18.75" customHeight="1" x14ac:dyDescent="0.25">
      <c r="A152" s="88"/>
      <c r="B152" s="77" t="s">
        <v>952</v>
      </c>
      <c r="C152" s="77" t="s">
        <v>953</v>
      </c>
      <c r="D152" s="77" t="s">
        <v>6</v>
      </c>
      <c r="E152" s="224">
        <f>VLOOKUP(B152,'Cuadro Control'!C177:J2082,8,FALSE)</f>
        <v>0</v>
      </c>
      <c r="F152" s="106">
        <f t="shared" si="111"/>
        <v>0</v>
      </c>
      <c r="G152" s="107">
        <v>46303</v>
      </c>
      <c r="H152" s="107">
        <v>46308</v>
      </c>
      <c r="I152" s="106">
        <f t="shared" si="115"/>
        <v>0</v>
      </c>
      <c r="J152" s="106">
        <f t="shared" si="113"/>
        <v>0</v>
      </c>
      <c r="K152" s="106">
        <f t="shared" si="113"/>
        <v>0</v>
      </c>
      <c r="L152" s="106">
        <f t="shared" si="113"/>
        <v>0</v>
      </c>
      <c r="M152" s="106">
        <f t="shared" si="113"/>
        <v>0</v>
      </c>
      <c r="N152" s="106">
        <f t="shared" si="113"/>
        <v>0</v>
      </c>
      <c r="O152" s="106">
        <f t="shared" si="113"/>
        <v>0</v>
      </c>
      <c r="P152" s="106">
        <f t="shared" si="113"/>
        <v>0</v>
      </c>
      <c r="Q152" s="106">
        <f t="shared" si="113"/>
        <v>0</v>
      </c>
      <c r="R152" s="106">
        <f t="shared" si="113"/>
        <v>0</v>
      </c>
      <c r="S152" s="106">
        <f t="shared" si="113"/>
        <v>0</v>
      </c>
      <c r="T152" s="106">
        <f t="shared" si="113"/>
        <v>0</v>
      </c>
      <c r="U152" s="106">
        <f t="shared" si="113"/>
        <v>0</v>
      </c>
      <c r="V152" s="106">
        <f t="shared" si="113"/>
        <v>0.33333333333333331</v>
      </c>
      <c r="W152" s="106">
        <f t="shared" si="113"/>
        <v>1</v>
      </c>
      <c r="X152" s="106">
        <f t="shared" si="113"/>
        <v>1</v>
      </c>
      <c r="Y152" s="106">
        <f t="shared" si="113"/>
        <v>1</v>
      </c>
      <c r="Z152" s="106">
        <f t="shared" si="113"/>
        <v>1</v>
      </c>
      <c r="AA152" s="106">
        <f t="shared" si="113"/>
        <v>1</v>
      </c>
      <c r="AB152" s="106">
        <f t="shared" si="113"/>
        <v>1</v>
      </c>
      <c r="AC152" s="106">
        <f t="shared" si="113"/>
        <v>1</v>
      </c>
      <c r="AD152" s="106">
        <f t="shared" si="113"/>
        <v>1</v>
      </c>
      <c r="AE152" s="106">
        <f t="shared" si="113"/>
        <v>1</v>
      </c>
      <c r="AF152" s="106">
        <f t="shared" si="113"/>
        <v>1</v>
      </c>
      <c r="AG152" s="106">
        <f t="shared" si="113"/>
        <v>1</v>
      </c>
      <c r="AH152" s="106">
        <f t="shared" si="113"/>
        <v>1</v>
      </c>
      <c r="AI152" s="106">
        <f t="shared" ref="J152:AO159" si="117">IF($G152=0,0,IF(AI$6&lt;$G152,0,IF(AI$6&gt;$H152,1,(AI$6-$G152+1)/($H152-$G152+1))))</f>
        <v>1</v>
      </c>
      <c r="AJ152" s="106">
        <f t="shared" si="117"/>
        <v>1</v>
      </c>
      <c r="AK152" s="106">
        <f t="shared" si="117"/>
        <v>1</v>
      </c>
      <c r="AL152" s="106">
        <f t="shared" si="117"/>
        <v>1</v>
      </c>
      <c r="AM152" s="106">
        <f t="shared" si="117"/>
        <v>1</v>
      </c>
      <c r="AN152" s="106">
        <f t="shared" si="117"/>
        <v>1</v>
      </c>
      <c r="AO152" s="106">
        <f t="shared" si="117"/>
        <v>1</v>
      </c>
      <c r="AP152" s="106">
        <f t="shared" ref="AP152:BO158" si="118">IF($G152=0,0,IF(AP$6&lt;$G152,0,IF(AP$6&gt;$H152,1,(AP$6-$G152+1)/($H152-$G152+1))))</f>
        <v>1</v>
      </c>
      <c r="AQ152" s="106">
        <f t="shared" si="118"/>
        <v>1</v>
      </c>
      <c r="AR152" s="106">
        <f t="shared" si="118"/>
        <v>1</v>
      </c>
      <c r="AS152" s="106">
        <f t="shared" si="118"/>
        <v>1</v>
      </c>
      <c r="AT152" s="106">
        <f t="shared" si="118"/>
        <v>1</v>
      </c>
      <c r="AU152" s="106">
        <f t="shared" si="118"/>
        <v>1</v>
      </c>
      <c r="AV152" s="106">
        <f t="shared" si="118"/>
        <v>1</v>
      </c>
      <c r="AW152" s="106">
        <f t="shared" si="118"/>
        <v>1</v>
      </c>
      <c r="AX152" s="106">
        <f t="shared" si="118"/>
        <v>1</v>
      </c>
      <c r="AY152" s="106">
        <f t="shared" si="118"/>
        <v>1</v>
      </c>
      <c r="AZ152" s="106">
        <f t="shared" si="118"/>
        <v>1</v>
      </c>
      <c r="BA152" s="106">
        <f t="shared" si="118"/>
        <v>1</v>
      </c>
      <c r="BB152" s="106">
        <f t="shared" si="118"/>
        <v>1</v>
      </c>
      <c r="BC152" s="106">
        <f t="shared" si="118"/>
        <v>1</v>
      </c>
      <c r="BD152" s="106">
        <f t="shared" si="118"/>
        <v>1</v>
      </c>
      <c r="BE152" s="106">
        <f t="shared" si="118"/>
        <v>1</v>
      </c>
      <c r="BF152" s="106">
        <f t="shared" si="118"/>
        <v>1</v>
      </c>
      <c r="BG152" s="106">
        <f t="shared" si="118"/>
        <v>1</v>
      </c>
      <c r="BH152" s="106">
        <f t="shared" si="118"/>
        <v>1</v>
      </c>
      <c r="BI152" s="106">
        <f t="shared" si="118"/>
        <v>1</v>
      </c>
      <c r="BJ152" s="106">
        <f t="shared" si="118"/>
        <v>1</v>
      </c>
      <c r="BK152" s="106">
        <f t="shared" si="118"/>
        <v>1</v>
      </c>
      <c r="BL152" s="106">
        <f t="shared" si="118"/>
        <v>1</v>
      </c>
      <c r="BM152" s="106">
        <f t="shared" si="118"/>
        <v>1</v>
      </c>
      <c r="BN152" s="106">
        <f t="shared" si="118"/>
        <v>1</v>
      </c>
      <c r="BO152" s="106">
        <f t="shared" si="118"/>
        <v>1</v>
      </c>
    </row>
    <row r="153" spans="1:67" s="2" customFormat="1" ht="18.75" customHeight="1" x14ac:dyDescent="0.25">
      <c r="A153" s="88"/>
      <c r="B153" s="78" t="s">
        <v>954</v>
      </c>
      <c r="C153" s="78" t="s">
        <v>955</v>
      </c>
      <c r="D153" s="78" t="s">
        <v>3</v>
      </c>
      <c r="E153" s="225">
        <f>VLOOKUP(B153,'Cuadro Control'!C178:J2083,8,FALSE)</f>
        <v>0</v>
      </c>
      <c r="F153" s="108">
        <f t="shared" si="111"/>
        <v>0</v>
      </c>
      <c r="G153" s="109">
        <v>46303</v>
      </c>
      <c r="H153" s="109">
        <v>46303</v>
      </c>
      <c r="I153" s="108">
        <f t="shared" si="115"/>
        <v>0</v>
      </c>
      <c r="J153" s="108">
        <f t="shared" si="117"/>
        <v>0</v>
      </c>
      <c r="K153" s="108">
        <f t="shared" si="117"/>
        <v>0</v>
      </c>
      <c r="L153" s="108">
        <f t="shared" si="117"/>
        <v>0</v>
      </c>
      <c r="M153" s="108">
        <f t="shared" si="117"/>
        <v>0</v>
      </c>
      <c r="N153" s="108">
        <f t="shared" si="117"/>
        <v>0</v>
      </c>
      <c r="O153" s="108">
        <f t="shared" si="117"/>
        <v>0</v>
      </c>
      <c r="P153" s="108">
        <f t="shared" si="117"/>
        <v>0</v>
      </c>
      <c r="Q153" s="108">
        <f t="shared" si="117"/>
        <v>0</v>
      </c>
      <c r="R153" s="108">
        <f t="shared" si="117"/>
        <v>0</v>
      </c>
      <c r="S153" s="108">
        <f t="shared" si="117"/>
        <v>0</v>
      </c>
      <c r="T153" s="108">
        <f t="shared" si="117"/>
        <v>0</v>
      </c>
      <c r="U153" s="108">
        <f t="shared" si="117"/>
        <v>0</v>
      </c>
      <c r="V153" s="108">
        <f t="shared" si="117"/>
        <v>1</v>
      </c>
      <c r="W153" s="108">
        <f t="shared" si="117"/>
        <v>1</v>
      </c>
      <c r="X153" s="108">
        <f t="shared" si="117"/>
        <v>1</v>
      </c>
      <c r="Y153" s="108">
        <f t="shared" si="117"/>
        <v>1</v>
      </c>
      <c r="Z153" s="108">
        <f t="shared" si="117"/>
        <v>1</v>
      </c>
      <c r="AA153" s="108">
        <f t="shared" si="117"/>
        <v>1</v>
      </c>
      <c r="AB153" s="108">
        <f t="shared" si="117"/>
        <v>1</v>
      </c>
      <c r="AC153" s="108">
        <f t="shared" si="117"/>
        <v>1</v>
      </c>
      <c r="AD153" s="108">
        <f t="shared" si="117"/>
        <v>1</v>
      </c>
      <c r="AE153" s="108">
        <f t="shared" si="117"/>
        <v>1</v>
      </c>
      <c r="AF153" s="108">
        <f t="shared" si="117"/>
        <v>1</v>
      </c>
      <c r="AG153" s="108">
        <f t="shared" si="117"/>
        <v>1</v>
      </c>
      <c r="AH153" s="108">
        <f t="shared" si="117"/>
        <v>1</v>
      </c>
      <c r="AI153" s="108">
        <f t="shared" si="117"/>
        <v>1</v>
      </c>
      <c r="AJ153" s="108">
        <f t="shared" si="117"/>
        <v>1</v>
      </c>
      <c r="AK153" s="108">
        <f t="shared" si="117"/>
        <v>1</v>
      </c>
      <c r="AL153" s="108">
        <f t="shared" si="117"/>
        <v>1</v>
      </c>
      <c r="AM153" s="108">
        <f t="shared" si="117"/>
        <v>1</v>
      </c>
      <c r="AN153" s="108">
        <f t="shared" si="117"/>
        <v>1</v>
      </c>
      <c r="AO153" s="108">
        <f t="shared" si="117"/>
        <v>1</v>
      </c>
      <c r="AP153" s="108">
        <f t="shared" si="118"/>
        <v>1</v>
      </c>
      <c r="AQ153" s="108">
        <f t="shared" si="118"/>
        <v>1</v>
      </c>
      <c r="AR153" s="108">
        <f t="shared" si="118"/>
        <v>1</v>
      </c>
      <c r="AS153" s="108">
        <f t="shared" si="118"/>
        <v>1</v>
      </c>
      <c r="AT153" s="108">
        <f t="shared" si="118"/>
        <v>1</v>
      </c>
      <c r="AU153" s="108">
        <f t="shared" si="118"/>
        <v>1</v>
      </c>
      <c r="AV153" s="108">
        <f t="shared" si="118"/>
        <v>1</v>
      </c>
      <c r="AW153" s="108">
        <f t="shared" si="118"/>
        <v>1</v>
      </c>
      <c r="AX153" s="108">
        <f t="shared" si="118"/>
        <v>1</v>
      </c>
      <c r="AY153" s="108">
        <f t="shared" si="118"/>
        <v>1</v>
      </c>
      <c r="AZ153" s="108">
        <f t="shared" si="118"/>
        <v>1</v>
      </c>
      <c r="BA153" s="108">
        <f t="shared" si="118"/>
        <v>1</v>
      </c>
      <c r="BB153" s="108">
        <f t="shared" si="118"/>
        <v>1</v>
      </c>
      <c r="BC153" s="108">
        <f t="shared" si="118"/>
        <v>1</v>
      </c>
      <c r="BD153" s="108">
        <f t="shared" si="118"/>
        <v>1</v>
      </c>
      <c r="BE153" s="108">
        <f t="shared" si="118"/>
        <v>1</v>
      </c>
      <c r="BF153" s="108">
        <f t="shared" si="118"/>
        <v>1</v>
      </c>
      <c r="BG153" s="108">
        <f t="shared" si="118"/>
        <v>1</v>
      </c>
      <c r="BH153" s="108">
        <f t="shared" si="118"/>
        <v>1</v>
      </c>
      <c r="BI153" s="108">
        <f t="shared" si="118"/>
        <v>1</v>
      </c>
      <c r="BJ153" s="108">
        <f t="shared" si="118"/>
        <v>1</v>
      </c>
      <c r="BK153" s="108">
        <f t="shared" si="118"/>
        <v>1</v>
      </c>
      <c r="BL153" s="108">
        <f t="shared" si="118"/>
        <v>1</v>
      </c>
      <c r="BM153" s="108">
        <f t="shared" si="118"/>
        <v>1</v>
      </c>
      <c r="BN153" s="108">
        <f t="shared" si="118"/>
        <v>1</v>
      </c>
      <c r="BO153" s="108">
        <f t="shared" si="118"/>
        <v>1</v>
      </c>
    </row>
    <row r="154" spans="1:67" s="2" customFormat="1" ht="18.75" customHeight="1" x14ac:dyDescent="0.25">
      <c r="A154" s="88"/>
      <c r="B154" s="77" t="s">
        <v>956</v>
      </c>
      <c r="C154" s="77" t="s">
        <v>957</v>
      </c>
      <c r="D154" s="77" t="s">
        <v>8</v>
      </c>
      <c r="E154" s="224">
        <f>VLOOKUP(B154,'Cuadro Control'!C179:J2084,8,FALSE)</f>
        <v>1230815225.9452939</v>
      </c>
      <c r="F154" s="106">
        <f t="shared" si="111"/>
        <v>0.2318411625341423</v>
      </c>
      <c r="G154" s="107">
        <v>46308</v>
      </c>
      <c r="H154" s="107">
        <v>46308</v>
      </c>
      <c r="I154" s="106">
        <f t="shared" si="115"/>
        <v>0</v>
      </c>
      <c r="J154" s="106">
        <f t="shared" si="117"/>
        <v>0</v>
      </c>
      <c r="K154" s="106">
        <f t="shared" si="117"/>
        <v>0</v>
      </c>
      <c r="L154" s="106">
        <f t="shared" si="117"/>
        <v>0</v>
      </c>
      <c r="M154" s="106">
        <f t="shared" si="117"/>
        <v>0</v>
      </c>
      <c r="N154" s="106">
        <f t="shared" si="117"/>
        <v>0</v>
      </c>
      <c r="O154" s="106">
        <f t="shared" si="117"/>
        <v>0</v>
      </c>
      <c r="P154" s="106">
        <f t="shared" si="117"/>
        <v>0</v>
      </c>
      <c r="Q154" s="106">
        <f t="shared" si="117"/>
        <v>0</v>
      </c>
      <c r="R154" s="106">
        <f t="shared" si="117"/>
        <v>0</v>
      </c>
      <c r="S154" s="106">
        <f t="shared" si="117"/>
        <v>0</v>
      </c>
      <c r="T154" s="106">
        <f t="shared" si="117"/>
        <v>0</v>
      </c>
      <c r="U154" s="106">
        <f t="shared" si="117"/>
        <v>0</v>
      </c>
      <c r="V154" s="106">
        <f t="shared" si="117"/>
        <v>0</v>
      </c>
      <c r="W154" s="106">
        <f t="shared" si="117"/>
        <v>1</v>
      </c>
      <c r="X154" s="106">
        <f t="shared" si="117"/>
        <v>1</v>
      </c>
      <c r="Y154" s="106">
        <f t="shared" si="117"/>
        <v>1</v>
      </c>
      <c r="Z154" s="106">
        <f t="shared" si="117"/>
        <v>1</v>
      </c>
      <c r="AA154" s="106">
        <f t="shared" si="117"/>
        <v>1</v>
      </c>
      <c r="AB154" s="106">
        <f t="shared" si="117"/>
        <v>1</v>
      </c>
      <c r="AC154" s="106">
        <f t="shared" si="117"/>
        <v>1</v>
      </c>
      <c r="AD154" s="106">
        <f t="shared" si="117"/>
        <v>1</v>
      </c>
      <c r="AE154" s="106">
        <f t="shared" si="117"/>
        <v>1</v>
      </c>
      <c r="AF154" s="106">
        <f t="shared" si="117"/>
        <v>1</v>
      </c>
      <c r="AG154" s="106">
        <f t="shared" si="117"/>
        <v>1</v>
      </c>
      <c r="AH154" s="106">
        <f t="shared" si="117"/>
        <v>1</v>
      </c>
      <c r="AI154" s="106">
        <f t="shared" si="117"/>
        <v>1</v>
      </c>
      <c r="AJ154" s="106">
        <f t="shared" si="117"/>
        <v>1</v>
      </c>
      <c r="AK154" s="106">
        <f t="shared" si="117"/>
        <v>1</v>
      </c>
      <c r="AL154" s="106">
        <f t="shared" si="117"/>
        <v>1</v>
      </c>
      <c r="AM154" s="106">
        <f t="shared" si="117"/>
        <v>1</v>
      </c>
      <c r="AN154" s="106">
        <f t="shared" si="117"/>
        <v>1</v>
      </c>
      <c r="AO154" s="106">
        <f t="shared" si="117"/>
        <v>1</v>
      </c>
      <c r="AP154" s="106">
        <f t="shared" si="118"/>
        <v>1</v>
      </c>
      <c r="AQ154" s="106">
        <f t="shared" si="118"/>
        <v>1</v>
      </c>
      <c r="AR154" s="106">
        <f t="shared" si="118"/>
        <v>1</v>
      </c>
      <c r="AS154" s="106">
        <f t="shared" si="118"/>
        <v>1</v>
      </c>
      <c r="AT154" s="106">
        <f t="shared" si="118"/>
        <v>1</v>
      </c>
      <c r="AU154" s="106">
        <f t="shared" si="118"/>
        <v>1</v>
      </c>
      <c r="AV154" s="106">
        <f t="shared" si="118"/>
        <v>1</v>
      </c>
      <c r="AW154" s="106">
        <f t="shared" si="118"/>
        <v>1</v>
      </c>
      <c r="AX154" s="106">
        <f t="shared" si="118"/>
        <v>1</v>
      </c>
      <c r="AY154" s="106">
        <f t="shared" si="118"/>
        <v>1</v>
      </c>
      <c r="AZ154" s="106">
        <f t="shared" si="118"/>
        <v>1</v>
      </c>
      <c r="BA154" s="106">
        <f t="shared" si="118"/>
        <v>1</v>
      </c>
      <c r="BB154" s="106">
        <f t="shared" si="118"/>
        <v>1</v>
      </c>
      <c r="BC154" s="106">
        <f t="shared" si="118"/>
        <v>1</v>
      </c>
      <c r="BD154" s="106">
        <f t="shared" si="118"/>
        <v>1</v>
      </c>
      <c r="BE154" s="106">
        <f t="shared" si="118"/>
        <v>1</v>
      </c>
      <c r="BF154" s="106">
        <f t="shared" si="118"/>
        <v>1</v>
      </c>
      <c r="BG154" s="106">
        <f t="shared" si="118"/>
        <v>1</v>
      </c>
      <c r="BH154" s="106">
        <f t="shared" si="118"/>
        <v>1</v>
      </c>
      <c r="BI154" s="106">
        <f t="shared" si="118"/>
        <v>1</v>
      </c>
      <c r="BJ154" s="106">
        <f t="shared" si="118"/>
        <v>1</v>
      </c>
      <c r="BK154" s="106">
        <f t="shared" si="118"/>
        <v>1</v>
      </c>
      <c r="BL154" s="106">
        <f t="shared" si="118"/>
        <v>1</v>
      </c>
      <c r="BM154" s="106">
        <f t="shared" si="118"/>
        <v>1</v>
      </c>
      <c r="BN154" s="106">
        <f t="shared" si="118"/>
        <v>1</v>
      </c>
      <c r="BO154" s="106">
        <f t="shared" si="118"/>
        <v>1</v>
      </c>
    </row>
    <row r="155" spans="1:67" s="2" customFormat="1" ht="18.75" customHeight="1" x14ac:dyDescent="0.25">
      <c r="A155" s="88"/>
      <c r="B155" s="77" t="s">
        <v>958</v>
      </c>
      <c r="C155" s="77" t="s">
        <v>959</v>
      </c>
      <c r="D155" s="77" t="s">
        <v>26</v>
      </c>
      <c r="E155" s="224">
        <f>VLOOKUP(B155,'Cuadro Control'!C180:J2085,8,FALSE)</f>
        <v>0</v>
      </c>
      <c r="F155" s="106">
        <f t="shared" si="111"/>
        <v>0</v>
      </c>
      <c r="G155" s="107">
        <v>46309</v>
      </c>
      <c r="H155" s="107">
        <v>46316</v>
      </c>
      <c r="I155" s="106">
        <f t="shared" si="115"/>
        <v>0</v>
      </c>
      <c r="J155" s="106">
        <f t="shared" si="117"/>
        <v>0</v>
      </c>
      <c r="K155" s="106">
        <f t="shared" si="117"/>
        <v>0</v>
      </c>
      <c r="L155" s="106">
        <f t="shared" si="117"/>
        <v>0</v>
      </c>
      <c r="M155" s="106">
        <f t="shared" si="117"/>
        <v>0</v>
      </c>
      <c r="N155" s="106">
        <f t="shared" si="117"/>
        <v>0</v>
      </c>
      <c r="O155" s="106">
        <f t="shared" si="117"/>
        <v>0</v>
      </c>
      <c r="P155" s="106">
        <f t="shared" si="117"/>
        <v>0</v>
      </c>
      <c r="Q155" s="106">
        <f t="shared" si="117"/>
        <v>0</v>
      </c>
      <c r="R155" s="106">
        <f t="shared" si="117"/>
        <v>0</v>
      </c>
      <c r="S155" s="106">
        <f t="shared" si="117"/>
        <v>0</v>
      </c>
      <c r="T155" s="106">
        <f t="shared" si="117"/>
        <v>0</v>
      </c>
      <c r="U155" s="106">
        <f t="shared" si="117"/>
        <v>0</v>
      </c>
      <c r="V155" s="106">
        <f t="shared" si="117"/>
        <v>0</v>
      </c>
      <c r="W155" s="106">
        <f t="shared" si="117"/>
        <v>0.375</v>
      </c>
      <c r="X155" s="106">
        <f t="shared" si="117"/>
        <v>1</v>
      </c>
      <c r="Y155" s="106">
        <f t="shared" si="117"/>
        <v>1</v>
      </c>
      <c r="Z155" s="106">
        <f t="shared" si="117"/>
        <v>1</v>
      </c>
      <c r="AA155" s="106">
        <f t="shared" si="117"/>
        <v>1</v>
      </c>
      <c r="AB155" s="106">
        <f t="shared" si="117"/>
        <v>1</v>
      </c>
      <c r="AC155" s="106">
        <f t="shared" si="117"/>
        <v>1</v>
      </c>
      <c r="AD155" s="106">
        <f t="shared" si="117"/>
        <v>1</v>
      </c>
      <c r="AE155" s="106">
        <f t="shared" si="117"/>
        <v>1</v>
      </c>
      <c r="AF155" s="106">
        <f t="shared" si="117"/>
        <v>1</v>
      </c>
      <c r="AG155" s="106">
        <f t="shared" si="117"/>
        <v>1</v>
      </c>
      <c r="AH155" s="106">
        <f t="shared" si="117"/>
        <v>1</v>
      </c>
      <c r="AI155" s="106">
        <f t="shared" si="117"/>
        <v>1</v>
      </c>
      <c r="AJ155" s="106">
        <f t="shared" si="117"/>
        <v>1</v>
      </c>
      <c r="AK155" s="106">
        <f t="shared" si="117"/>
        <v>1</v>
      </c>
      <c r="AL155" s="106">
        <f t="shared" si="117"/>
        <v>1</v>
      </c>
      <c r="AM155" s="106">
        <f t="shared" si="117"/>
        <v>1</v>
      </c>
      <c r="AN155" s="106">
        <f t="shared" si="117"/>
        <v>1</v>
      </c>
      <c r="AO155" s="106">
        <f t="shared" si="117"/>
        <v>1</v>
      </c>
      <c r="AP155" s="106">
        <f t="shared" si="118"/>
        <v>1</v>
      </c>
      <c r="AQ155" s="106">
        <f t="shared" si="118"/>
        <v>1</v>
      </c>
      <c r="AR155" s="106">
        <f t="shared" si="118"/>
        <v>1</v>
      </c>
      <c r="AS155" s="106">
        <f t="shared" si="118"/>
        <v>1</v>
      </c>
      <c r="AT155" s="106">
        <f t="shared" si="118"/>
        <v>1</v>
      </c>
      <c r="AU155" s="106">
        <f t="shared" si="118"/>
        <v>1</v>
      </c>
      <c r="AV155" s="106">
        <f t="shared" si="118"/>
        <v>1</v>
      </c>
      <c r="AW155" s="106">
        <f t="shared" si="118"/>
        <v>1</v>
      </c>
      <c r="AX155" s="106">
        <f t="shared" si="118"/>
        <v>1</v>
      </c>
      <c r="AY155" s="106">
        <f t="shared" si="118"/>
        <v>1</v>
      </c>
      <c r="AZ155" s="106">
        <f t="shared" si="118"/>
        <v>1</v>
      </c>
      <c r="BA155" s="106">
        <f t="shared" si="118"/>
        <v>1</v>
      </c>
      <c r="BB155" s="106">
        <f t="shared" si="118"/>
        <v>1</v>
      </c>
      <c r="BC155" s="106">
        <f t="shared" si="118"/>
        <v>1</v>
      </c>
      <c r="BD155" s="106">
        <f t="shared" si="118"/>
        <v>1</v>
      </c>
      <c r="BE155" s="106">
        <f t="shared" si="118"/>
        <v>1</v>
      </c>
      <c r="BF155" s="106">
        <f t="shared" si="118"/>
        <v>1</v>
      </c>
      <c r="BG155" s="106">
        <f t="shared" si="118"/>
        <v>1</v>
      </c>
      <c r="BH155" s="106">
        <f t="shared" si="118"/>
        <v>1</v>
      </c>
      <c r="BI155" s="106">
        <f t="shared" si="118"/>
        <v>1</v>
      </c>
      <c r="BJ155" s="106">
        <f t="shared" si="118"/>
        <v>1</v>
      </c>
      <c r="BK155" s="106">
        <f t="shared" si="118"/>
        <v>1</v>
      </c>
      <c r="BL155" s="106">
        <f t="shared" si="118"/>
        <v>1</v>
      </c>
      <c r="BM155" s="106">
        <f t="shared" si="118"/>
        <v>1</v>
      </c>
      <c r="BN155" s="106">
        <f t="shared" si="118"/>
        <v>1</v>
      </c>
      <c r="BO155" s="106">
        <f t="shared" si="118"/>
        <v>1</v>
      </c>
    </row>
    <row r="156" spans="1:67" s="2" customFormat="1" ht="18.75" customHeight="1" x14ac:dyDescent="0.25">
      <c r="A156" s="88"/>
      <c r="B156" s="77" t="s">
        <v>960</v>
      </c>
      <c r="C156" s="77" t="s">
        <v>2054</v>
      </c>
      <c r="D156" s="77" t="s">
        <v>6</v>
      </c>
      <c r="E156" s="224">
        <f>VLOOKUP(B156,'Cuadro Control'!C182:J2086,8,FALSE)</f>
        <v>52736347.43270281</v>
      </c>
      <c r="F156" s="106">
        <f t="shared" si="111"/>
        <v>9.933624348213644E-3</v>
      </c>
      <c r="G156" s="107">
        <v>46316</v>
      </c>
      <c r="H156" s="107">
        <v>46318</v>
      </c>
      <c r="I156" s="106">
        <f t="shared" si="115"/>
        <v>0</v>
      </c>
      <c r="J156" s="106">
        <f t="shared" si="117"/>
        <v>0</v>
      </c>
      <c r="K156" s="106">
        <f t="shared" si="117"/>
        <v>0</v>
      </c>
      <c r="L156" s="106">
        <f t="shared" si="117"/>
        <v>0</v>
      </c>
      <c r="M156" s="106">
        <f t="shared" si="117"/>
        <v>0</v>
      </c>
      <c r="N156" s="106">
        <f t="shared" si="117"/>
        <v>0</v>
      </c>
      <c r="O156" s="106">
        <f t="shared" si="117"/>
        <v>0</v>
      </c>
      <c r="P156" s="106">
        <f t="shared" si="117"/>
        <v>0</v>
      </c>
      <c r="Q156" s="106">
        <f t="shared" si="117"/>
        <v>0</v>
      </c>
      <c r="R156" s="106">
        <f t="shared" si="117"/>
        <v>0</v>
      </c>
      <c r="S156" s="106">
        <f t="shared" si="117"/>
        <v>0</v>
      </c>
      <c r="T156" s="106">
        <f t="shared" si="117"/>
        <v>0</v>
      </c>
      <c r="U156" s="106">
        <f t="shared" si="117"/>
        <v>0</v>
      </c>
      <c r="V156" s="106">
        <f t="shared" si="117"/>
        <v>0</v>
      </c>
      <c r="W156" s="106">
        <f t="shared" si="117"/>
        <v>0</v>
      </c>
      <c r="X156" s="106">
        <f t="shared" si="117"/>
        <v>1</v>
      </c>
      <c r="Y156" s="106">
        <f t="shared" si="117"/>
        <v>1</v>
      </c>
      <c r="Z156" s="106">
        <f t="shared" si="117"/>
        <v>1</v>
      </c>
      <c r="AA156" s="106">
        <f t="shared" si="117"/>
        <v>1</v>
      </c>
      <c r="AB156" s="106">
        <f t="shared" si="117"/>
        <v>1</v>
      </c>
      <c r="AC156" s="106">
        <f t="shared" si="117"/>
        <v>1</v>
      </c>
      <c r="AD156" s="106">
        <f t="shared" si="117"/>
        <v>1</v>
      </c>
      <c r="AE156" s="106">
        <f t="shared" si="117"/>
        <v>1</v>
      </c>
      <c r="AF156" s="106">
        <f t="shared" si="117"/>
        <v>1</v>
      </c>
      <c r="AG156" s="106">
        <f t="shared" si="117"/>
        <v>1</v>
      </c>
      <c r="AH156" s="106">
        <f t="shared" si="117"/>
        <v>1</v>
      </c>
      <c r="AI156" s="106">
        <f t="shared" si="117"/>
        <v>1</v>
      </c>
      <c r="AJ156" s="106">
        <f t="shared" si="117"/>
        <v>1</v>
      </c>
      <c r="AK156" s="106">
        <f t="shared" si="117"/>
        <v>1</v>
      </c>
      <c r="AL156" s="106">
        <f t="shared" si="117"/>
        <v>1</v>
      </c>
      <c r="AM156" s="106">
        <f t="shared" si="117"/>
        <v>1</v>
      </c>
      <c r="AN156" s="106">
        <f t="shared" si="117"/>
        <v>1</v>
      </c>
      <c r="AO156" s="106">
        <f t="shared" si="117"/>
        <v>1</v>
      </c>
      <c r="AP156" s="106">
        <f t="shared" si="118"/>
        <v>1</v>
      </c>
      <c r="AQ156" s="106">
        <f t="shared" si="118"/>
        <v>1</v>
      </c>
      <c r="AR156" s="106">
        <f t="shared" si="118"/>
        <v>1</v>
      </c>
      <c r="AS156" s="106">
        <f t="shared" si="118"/>
        <v>1</v>
      </c>
      <c r="AT156" s="106">
        <f t="shared" si="118"/>
        <v>1</v>
      </c>
      <c r="AU156" s="106">
        <f t="shared" si="118"/>
        <v>1</v>
      </c>
      <c r="AV156" s="106">
        <f t="shared" si="118"/>
        <v>1</v>
      </c>
      <c r="AW156" s="106">
        <f t="shared" si="118"/>
        <v>1</v>
      </c>
      <c r="AX156" s="106">
        <f t="shared" si="118"/>
        <v>1</v>
      </c>
      <c r="AY156" s="106">
        <f t="shared" si="118"/>
        <v>1</v>
      </c>
      <c r="AZ156" s="106">
        <f t="shared" si="118"/>
        <v>1</v>
      </c>
      <c r="BA156" s="106">
        <f t="shared" si="118"/>
        <v>1</v>
      </c>
      <c r="BB156" s="106">
        <f t="shared" si="118"/>
        <v>1</v>
      </c>
      <c r="BC156" s="106">
        <f t="shared" si="118"/>
        <v>1</v>
      </c>
      <c r="BD156" s="106">
        <f t="shared" si="118"/>
        <v>1</v>
      </c>
      <c r="BE156" s="106">
        <f t="shared" si="118"/>
        <v>1</v>
      </c>
      <c r="BF156" s="106">
        <f t="shared" si="118"/>
        <v>1</v>
      </c>
      <c r="BG156" s="106">
        <f t="shared" si="118"/>
        <v>1</v>
      </c>
      <c r="BH156" s="106">
        <f t="shared" si="118"/>
        <v>1</v>
      </c>
      <c r="BI156" s="106">
        <f t="shared" si="118"/>
        <v>1</v>
      </c>
      <c r="BJ156" s="106">
        <f t="shared" si="118"/>
        <v>1</v>
      </c>
      <c r="BK156" s="106">
        <f t="shared" si="118"/>
        <v>1</v>
      </c>
      <c r="BL156" s="106">
        <f t="shared" si="118"/>
        <v>1</v>
      </c>
      <c r="BM156" s="106">
        <f t="shared" si="118"/>
        <v>1</v>
      </c>
      <c r="BN156" s="106">
        <f t="shared" si="118"/>
        <v>1</v>
      </c>
      <c r="BO156" s="106">
        <f t="shared" si="118"/>
        <v>1</v>
      </c>
    </row>
    <row r="157" spans="1:67" s="2" customFormat="1" ht="18.75" customHeight="1" x14ac:dyDescent="0.25">
      <c r="A157" s="88"/>
      <c r="B157" s="77" t="s">
        <v>961</v>
      </c>
      <c r="C157" s="77" t="s">
        <v>962</v>
      </c>
      <c r="D157" s="77" t="s">
        <v>19</v>
      </c>
      <c r="E157" s="224">
        <f>VLOOKUP(B157,'Cuadro Control'!C184:J2087,8,FALSE)</f>
        <v>46410609.014634147</v>
      </c>
      <c r="F157" s="106">
        <f t="shared" si="111"/>
        <v>8.742083556535862E-3</v>
      </c>
      <c r="G157" s="107">
        <v>46319</v>
      </c>
      <c r="H157" s="107">
        <v>46321</v>
      </c>
      <c r="I157" s="106">
        <f t="shared" si="115"/>
        <v>0</v>
      </c>
      <c r="J157" s="106">
        <f t="shared" si="117"/>
        <v>0</v>
      </c>
      <c r="K157" s="106">
        <f t="shared" si="117"/>
        <v>0</v>
      </c>
      <c r="L157" s="106">
        <f t="shared" si="117"/>
        <v>0</v>
      </c>
      <c r="M157" s="106">
        <f t="shared" si="117"/>
        <v>0</v>
      </c>
      <c r="N157" s="106">
        <f t="shared" si="117"/>
        <v>0</v>
      </c>
      <c r="O157" s="106">
        <f t="shared" si="117"/>
        <v>0</v>
      </c>
      <c r="P157" s="106">
        <f t="shared" si="117"/>
        <v>0</v>
      </c>
      <c r="Q157" s="106">
        <f t="shared" si="117"/>
        <v>0</v>
      </c>
      <c r="R157" s="106">
        <f t="shared" si="117"/>
        <v>0</v>
      </c>
      <c r="S157" s="106">
        <f t="shared" si="117"/>
        <v>0</v>
      </c>
      <c r="T157" s="106">
        <f t="shared" si="117"/>
        <v>0</v>
      </c>
      <c r="U157" s="106">
        <f t="shared" si="117"/>
        <v>0</v>
      </c>
      <c r="V157" s="106">
        <f t="shared" si="117"/>
        <v>0</v>
      </c>
      <c r="W157" s="106">
        <f t="shared" si="117"/>
        <v>0</v>
      </c>
      <c r="X157" s="106">
        <f t="shared" si="117"/>
        <v>0</v>
      </c>
      <c r="Y157" s="106">
        <f t="shared" si="117"/>
        <v>1</v>
      </c>
      <c r="Z157" s="106">
        <f t="shared" si="117"/>
        <v>1</v>
      </c>
      <c r="AA157" s="106">
        <f t="shared" si="117"/>
        <v>1</v>
      </c>
      <c r="AB157" s="106">
        <f t="shared" si="117"/>
        <v>1</v>
      </c>
      <c r="AC157" s="106">
        <f t="shared" si="117"/>
        <v>1</v>
      </c>
      <c r="AD157" s="106">
        <f t="shared" si="117"/>
        <v>1</v>
      </c>
      <c r="AE157" s="106">
        <f t="shared" si="117"/>
        <v>1</v>
      </c>
      <c r="AF157" s="106">
        <f t="shared" si="117"/>
        <v>1</v>
      </c>
      <c r="AG157" s="106">
        <f t="shared" si="117"/>
        <v>1</v>
      </c>
      <c r="AH157" s="106">
        <f t="shared" si="117"/>
        <v>1</v>
      </c>
      <c r="AI157" s="106">
        <f t="shared" si="117"/>
        <v>1</v>
      </c>
      <c r="AJ157" s="106">
        <f t="shared" si="117"/>
        <v>1</v>
      </c>
      <c r="AK157" s="106">
        <f t="shared" si="117"/>
        <v>1</v>
      </c>
      <c r="AL157" s="106">
        <f t="shared" si="117"/>
        <v>1</v>
      </c>
      <c r="AM157" s="106">
        <f t="shared" si="117"/>
        <v>1</v>
      </c>
      <c r="AN157" s="106">
        <f t="shared" si="117"/>
        <v>1</v>
      </c>
      <c r="AO157" s="106">
        <f t="shared" si="117"/>
        <v>1</v>
      </c>
      <c r="AP157" s="106">
        <f t="shared" si="118"/>
        <v>1</v>
      </c>
      <c r="AQ157" s="106">
        <f t="shared" si="118"/>
        <v>1</v>
      </c>
      <c r="AR157" s="106">
        <f t="shared" si="118"/>
        <v>1</v>
      </c>
      <c r="AS157" s="106">
        <f t="shared" si="118"/>
        <v>1</v>
      </c>
      <c r="AT157" s="106">
        <f t="shared" si="118"/>
        <v>1</v>
      </c>
      <c r="AU157" s="106">
        <f t="shared" si="118"/>
        <v>1</v>
      </c>
      <c r="AV157" s="106">
        <f t="shared" si="118"/>
        <v>1</v>
      </c>
      <c r="AW157" s="106">
        <f t="shared" si="118"/>
        <v>1</v>
      </c>
      <c r="AX157" s="106">
        <f t="shared" si="118"/>
        <v>1</v>
      </c>
      <c r="AY157" s="106">
        <f t="shared" si="118"/>
        <v>1</v>
      </c>
      <c r="AZ157" s="106">
        <f t="shared" si="118"/>
        <v>1</v>
      </c>
      <c r="BA157" s="106">
        <f t="shared" si="118"/>
        <v>1</v>
      </c>
      <c r="BB157" s="106">
        <f t="shared" si="118"/>
        <v>1</v>
      </c>
      <c r="BC157" s="106">
        <f t="shared" si="118"/>
        <v>1</v>
      </c>
      <c r="BD157" s="106">
        <f t="shared" si="118"/>
        <v>1</v>
      </c>
      <c r="BE157" s="106">
        <f t="shared" si="118"/>
        <v>1</v>
      </c>
      <c r="BF157" s="106">
        <f t="shared" si="118"/>
        <v>1</v>
      </c>
      <c r="BG157" s="106">
        <f t="shared" si="118"/>
        <v>1</v>
      </c>
      <c r="BH157" s="106">
        <f t="shared" si="118"/>
        <v>1</v>
      </c>
      <c r="BI157" s="106">
        <f t="shared" si="118"/>
        <v>1</v>
      </c>
      <c r="BJ157" s="106">
        <f t="shared" si="118"/>
        <v>1</v>
      </c>
      <c r="BK157" s="106">
        <f t="shared" si="118"/>
        <v>1</v>
      </c>
      <c r="BL157" s="106">
        <f t="shared" si="118"/>
        <v>1</v>
      </c>
      <c r="BM157" s="106">
        <f t="shared" si="118"/>
        <v>1</v>
      </c>
      <c r="BN157" s="106">
        <f t="shared" si="118"/>
        <v>1</v>
      </c>
      <c r="BO157" s="106">
        <f t="shared" si="118"/>
        <v>1</v>
      </c>
    </row>
    <row r="158" spans="1:67" s="2" customFormat="1" ht="18.75" customHeight="1" x14ac:dyDescent="0.25">
      <c r="A158" s="88"/>
      <c r="B158" s="77" t="s">
        <v>963</v>
      </c>
      <c r="C158" s="77" t="s">
        <v>964</v>
      </c>
      <c r="D158" s="77" t="s">
        <v>9</v>
      </c>
      <c r="E158" s="224">
        <f>VLOOKUP(B158,'Cuadro Control'!C186:J2088,8,FALSE)</f>
        <v>1587346329.5488234</v>
      </c>
      <c r="F158" s="106">
        <f t="shared" si="111"/>
        <v>0.29899875353285565</v>
      </c>
      <c r="G158" s="107">
        <v>46319</v>
      </c>
      <c r="H158" s="107">
        <v>46331</v>
      </c>
      <c r="I158" s="106">
        <f t="shared" si="115"/>
        <v>0</v>
      </c>
      <c r="J158" s="106">
        <f t="shared" si="117"/>
        <v>0</v>
      </c>
      <c r="K158" s="106">
        <f t="shared" si="117"/>
        <v>0</v>
      </c>
      <c r="L158" s="106">
        <f t="shared" si="117"/>
        <v>0</v>
      </c>
      <c r="M158" s="106">
        <f t="shared" si="117"/>
        <v>0</v>
      </c>
      <c r="N158" s="106">
        <f t="shared" si="117"/>
        <v>0</v>
      </c>
      <c r="O158" s="106">
        <f t="shared" si="117"/>
        <v>0</v>
      </c>
      <c r="P158" s="106">
        <f t="shared" si="117"/>
        <v>0</v>
      </c>
      <c r="Q158" s="106">
        <f t="shared" si="117"/>
        <v>0</v>
      </c>
      <c r="R158" s="106">
        <f t="shared" si="117"/>
        <v>0</v>
      </c>
      <c r="S158" s="106">
        <f t="shared" si="117"/>
        <v>0</v>
      </c>
      <c r="T158" s="106">
        <f t="shared" si="117"/>
        <v>0</v>
      </c>
      <c r="U158" s="106">
        <f t="shared" si="117"/>
        <v>0</v>
      </c>
      <c r="V158" s="106">
        <f t="shared" si="117"/>
        <v>0</v>
      </c>
      <c r="W158" s="106">
        <f t="shared" si="117"/>
        <v>0</v>
      </c>
      <c r="X158" s="106">
        <f t="shared" si="117"/>
        <v>0</v>
      </c>
      <c r="Y158" s="106">
        <f t="shared" si="117"/>
        <v>0.53846153846153844</v>
      </c>
      <c r="Z158" s="106">
        <f t="shared" si="117"/>
        <v>1</v>
      </c>
      <c r="AA158" s="106">
        <f t="shared" si="117"/>
        <v>1</v>
      </c>
      <c r="AB158" s="106">
        <f t="shared" si="117"/>
        <v>1</v>
      </c>
      <c r="AC158" s="106">
        <f t="shared" si="117"/>
        <v>1</v>
      </c>
      <c r="AD158" s="106">
        <f t="shared" si="117"/>
        <v>1</v>
      </c>
      <c r="AE158" s="106">
        <f t="shared" si="117"/>
        <v>1</v>
      </c>
      <c r="AF158" s="106">
        <f t="shared" si="117"/>
        <v>1</v>
      </c>
      <c r="AG158" s="106">
        <f t="shared" si="117"/>
        <v>1</v>
      </c>
      <c r="AH158" s="106">
        <f t="shared" si="117"/>
        <v>1</v>
      </c>
      <c r="AI158" s="106">
        <f t="shared" si="117"/>
        <v>1</v>
      </c>
      <c r="AJ158" s="106">
        <f t="shared" si="117"/>
        <v>1</v>
      </c>
      <c r="AK158" s="106">
        <f t="shared" si="117"/>
        <v>1</v>
      </c>
      <c r="AL158" s="106">
        <f t="shared" si="117"/>
        <v>1</v>
      </c>
      <c r="AM158" s="106">
        <f t="shared" si="117"/>
        <v>1</v>
      </c>
      <c r="AN158" s="106">
        <f t="shared" si="117"/>
        <v>1</v>
      </c>
      <c r="AO158" s="106">
        <f t="shared" si="117"/>
        <v>1</v>
      </c>
      <c r="AP158" s="106">
        <f t="shared" si="118"/>
        <v>1</v>
      </c>
      <c r="AQ158" s="106">
        <f t="shared" si="118"/>
        <v>1</v>
      </c>
      <c r="AR158" s="106">
        <f t="shared" si="118"/>
        <v>1</v>
      </c>
      <c r="AS158" s="106">
        <f t="shared" ref="AP158:BO159" si="119">IF($G158=0,0,IF(AS$6&lt;$G158,0,IF(AS$6&gt;$H158,1,(AS$6-$G158+1)/($H158-$G158+1))))</f>
        <v>1</v>
      </c>
      <c r="AT158" s="106">
        <f t="shared" si="119"/>
        <v>1</v>
      </c>
      <c r="AU158" s="106">
        <f t="shared" si="119"/>
        <v>1</v>
      </c>
      <c r="AV158" s="106">
        <f t="shared" si="119"/>
        <v>1</v>
      </c>
      <c r="AW158" s="106">
        <f t="shared" si="119"/>
        <v>1</v>
      </c>
      <c r="AX158" s="106">
        <f t="shared" si="119"/>
        <v>1</v>
      </c>
      <c r="AY158" s="106">
        <f t="shared" si="119"/>
        <v>1</v>
      </c>
      <c r="AZ158" s="106">
        <f t="shared" si="119"/>
        <v>1</v>
      </c>
      <c r="BA158" s="106">
        <f t="shared" si="119"/>
        <v>1</v>
      </c>
      <c r="BB158" s="106">
        <f t="shared" si="119"/>
        <v>1</v>
      </c>
      <c r="BC158" s="106">
        <f t="shared" si="119"/>
        <v>1</v>
      </c>
      <c r="BD158" s="106">
        <f t="shared" si="119"/>
        <v>1</v>
      </c>
      <c r="BE158" s="106">
        <f t="shared" si="119"/>
        <v>1</v>
      </c>
      <c r="BF158" s="106">
        <f t="shared" si="119"/>
        <v>1</v>
      </c>
      <c r="BG158" s="106">
        <f t="shared" si="119"/>
        <v>1</v>
      </c>
      <c r="BH158" s="106">
        <f t="shared" si="119"/>
        <v>1</v>
      </c>
      <c r="BI158" s="106">
        <f t="shared" si="119"/>
        <v>1</v>
      </c>
      <c r="BJ158" s="106">
        <f t="shared" si="119"/>
        <v>1</v>
      </c>
      <c r="BK158" s="106">
        <f t="shared" si="119"/>
        <v>1</v>
      </c>
      <c r="BL158" s="106">
        <f t="shared" si="119"/>
        <v>1</v>
      </c>
      <c r="BM158" s="106">
        <f t="shared" si="119"/>
        <v>1</v>
      </c>
      <c r="BN158" s="106">
        <f t="shared" si="119"/>
        <v>1</v>
      </c>
      <c r="BO158" s="106">
        <f t="shared" si="119"/>
        <v>1</v>
      </c>
    </row>
    <row r="159" spans="1:67" s="2" customFormat="1" ht="18.75" customHeight="1" x14ac:dyDescent="0.25">
      <c r="A159" s="88"/>
      <c r="B159" s="103" t="s">
        <v>965</v>
      </c>
      <c r="C159" s="103" t="s">
        <v>966</v>
      </c>
      <c r="D159" s="103" t="s">
        <v>9</v>
      </c>
      <c r="E159" s="223">
        <f>VLOOKUP(B159,'Cuadro Control'!C188:J2089,8,FALSE)</f>
        <v>179532477.23999998</v>
      </c>
      <c r="F159" s="104">
        <f t="shared" si="111"/>
        <v>3.3817438522495219E-2</v>
      </c>
      <c r="G159" s="105">
        <v>46322</v>
      </c>
      <c r="H159" s="105">
        <v>46336</v>
      </c>
      <c r="I159" s="104">
        <f t="shared" si="115"/>
        <v>0</v>
      </c>
      <c r="J159" s="104">
        <f t="shared" si="117"/>
        <v>0</v>
      </c>
      <c r="K159" s="104">
        <f t="shared" si="117"/>
        <v>0</v>
      </c>
      <c r="L159" s="104">
        <f t="shared" si="117"/>
        <v>0</v>
      </c>
      <c r="M159" s="104">
        <f t="shared" si="117"/>
        <v>0</v>
      </c>
      <c r="N159" s="104">
        <f t="shared" si="117"/>
        <v>0</v>
      </c>
      <c r="O159" s="104">
        <f t="shared" si="117"/>
        <v>0</v>
      </c>
      <c r="P159" s="104">
        <f t="shared" si="117"/>
        <v>0</v>
      </c>
      <c r="Q159" s="104">
        <f t="shared" si="117"/>
        <v>0</v>
      </c>
      <c r="R159" s="104">
        <f t="shared" si="117"/>
        <v>0</v>
      </c>
      <c r="S159" s="104">
        <f t="shared" si="117"/>
        <v>0</v>
      </c>
      <c r="T159" s="104">
        <f t="shared" si="117"/>
        <v>0</v>
      </c>
      <c r="U159" s="104">
        <f t="shared" si="117"/>
        <v>0</v>
      </c>
      <c r="V159" s="104">
        <f t="shared" si="117"/>
        <v>0</v>
      </c>
      <c r="W159" s="104">
        <f t="shared" si="117"/>
        <v>0</v>
      </c>
      <c r="X159" s="104">
        <f t="shared" si="117"/>
        <v>0</v>
      </c>
      <c r="Y159" s="104">
        <f t="shared" si="117"/>
        <v>0.26666666666666666</v>
      </c>
      <c r="Z159" s="104">
        <f t="shared" si="117"/>
        <v>0.73333333333333328</v>
      </c>
      <c r="AA159" s="104">
        <f t="shared" si="117"/>
        <v>1</v>
      </c>
      <c r="AB159" s="104">
        <f t="shared" si="117"/>
        <v>1</v>
      </c>
      <c r="AC159" s="104">
        <f t="shared" si="117"/>
        <v>1</v>
      </c>
      <c r="AD159" s="104">
        <f t="shared" si="117"/>
        <v>1</v>
      </c>
      <c r="AE159" s="104">
        <f t="shared" si="117"/>
        <v>1</v>
      </c>
      <c r="AF159" s="104">
        <f t="shared" si="117"/>
        <v>1</v>
      </c>
      <c r="AG159" s="104">
        <f t="shared" si="117"/>
        <v>1</v>
      </c>
      <c r="AH159" s="104">
        <f t="shared" si="117"/>
        <v>1</v>
      </c>
      <c r="AI159" s="104">
        <f t="shared" si="117"/>
        <v>1</v>
      </c>
      <c r="AJ159" s="104">
        <f t="shared" si="117"/>
        <v>1</v>
      </c>
      <c r="AK159" s="104">
        <f t="shared" si="117"/>
        <v>1</v>
      </c>
      <c r="AL159" s="104">
        <f t="shared" si="117"/>
        <v>1</v>
      </c>
      <c r="AM159" s="104">
        <f t="shared" si="117"/>
        <v>1</v>
      </c>
      <c r="AN159" s="104">
        <f t="shared" si="117"/>
        <v>1</v>
      </c>
      <c r="AO159" s="104">
        <f t="shared" si="117"/>
        <v>1</v>
      </c>
      <c r="AP159" s="104">
        <f t="shared" si="119"/>
        <v>1</v>
      </c>
      <c r="AQ159" s="104">
        <f t="shared" si="119"/>
        <v>1</v>
      </c>
      <c r="AR159" s="104">
        <f t="shared" si="119"/>
        <v>1</v>
      </c>
      <c r="AS159" s="104">
        <f t="shared" si="119"/>
        <v>1</v>
      </c>
      <c r="AT159" s="104">
        <f t="shared" si="119"/>
        <v>1</v>
      </c>
      <c r="AU159" s="104">
        <f t="shared" si="119"/>
        <v>1</v>
      </c>
      <c r="AV159" s="104">
        <f t="shared" si="119"/>
        <v>1</v>
      </c>
      <c r="AW159" s="104">
        <f t="shared" si="119"/>
        <v>1</v>
      </c>
      <c r="AX159" s="104">
        <f t="shared" si="119"/>
        <v>1</v>
      </c>
      <c r="AY159" s="104">
        <f t="shared" si="119"/>
        <v>1</v>
      </c>
      <c r="AZ159" s="104">
        <f t="shared" si="119"/>
        <v>1</v>
      </c>
      <c r="BA159" s="104">
        <f t="shared" si="119"/>
        <v>1</v>
      </c>
      <c r="BB159" s="104">
        <f t="shared" si="119"/>
        <v>1</v>
      </c>
      <c r="BC159" s="104">
        <f t="shared" si="119"/>
        <v>1</v>
      </c>
      <c r="BD159" s="104">
        <f t="shared" si="119"/>
        <v>1</v>
      </c>
      <c r="BE159" s="104">
        <f t="shared" si="119"/>
        <v>1</v>
      </c>
      <c r="BF159" s="104">
        <f t="shared" si="119"/>
        <v>1</v>
      </c>
      <c r="BG159" s="104">
        <f t="shared" si="119"/>
        <v>1</v>
      </c>
      <c r="BH159" s="104">
        <f t="shared" si="119"/>
        <v>1</v>
      </c>
      <c r="BI159" s="104">
        <f t="shared" si="119"/>
        <v>1</v>
      </c>
      <c r="BJ159" s="104">
        <f t="shared" si="119"/>
        <v>1</v>
      </c>
      <c r="BK159" s="104">
        <f t="shared" si="119"/>
        <v>1</v>
      </c>
      <c r="BL159" s="104">
        <f t="shared" si="119"/>
        <v>1</v>
      </c>
      <c r="BM159" s="104">
        <f t="shared" si="119"/>
        <v>1</v>
      </c>
      <c r="BN159" s="104">
        <f t="shared" si="119"/>
        <v>1</v>
      </c>
      <c r="BO159" s="104">
        <f t="shared" si="119"/>
        <v>1</v>
      </c>
    </row>
    <row r="160" spans="1:67" s="2" customFormat="1" ht="18.75" customHeight="1" x14ac:dyDescent="0.25">
      <c r="A160" s="88"/>
      <c r="B160" s="78" t="s">
        <v>967</v>
      </c>
      <c r="C160" s="78" t="s">
        <v>1976</v>
      </c>
      <c r="D160" s="78" t="s">
        <v>3</v>
      </c>
      <c r="E160" s="225">
        <f>VLOOKUP(B160,'Cuadro Control'!C190:J2090,8,FALSE)</f>
        <v>0</v>
      </c>
      <c r="F160" s="108">
        <f>IFERROR(E160/$E$144,0)</f>
        <v>0</v>
      </c>
      <c r="G160" s="109">
        <v>46336</v>
      </c>
      <c r="H160" s="109">
        <v>46336</v>
      </c>
      <c r="I160" s="108">
        <f t="shared" si="115"/>
        <v>0</v>
      </c>
      <c r="J160" s="108">
        <f t="shared" ref="J160:BO160" si="120">IF($G160=0,0,IF(J$6&lt;$G160,0,IF(J$6&gt;$H160,1,(J$6-$G160+1)/($H160-$G160+1))))</f>
        <v>0</v>
      </c>
      <c r="K160" s="108">
        <f t="shared" si="120"/>
        <v>0</v>
      </c>
      <c r="L160" s="108">
        <f t="shared" si="120"/>
        <v>0</v>
      </c>
      <c r="M160" s="108">
        <f t="shared" si="120"/>
        <v>0</v>
      </c>
      <c r="N160" s="108">
        <f t="shared" si="120"/>
        <v>0</v>
      </c>
      <c r="O160" s="108">
        <f t="shared" si="120"/>
        <v>0</v>
      </c>
      <c r="P160" s="108">
        <f t="shared" si="120"/>
        <v>0</v>
      </c>
      <c r="Q160" s="108">
        <f t="shared" si="120"/>
        <v>0</v>
      </c>
      <c r="R160" s="108">
        <f t="shared" si="120"/>
        <v>0</v>
      </c>
      <c r="S160" s="108">
        <f t="shared" si="120"/>
        <v>0</v>
      </c>
      <c r="T160" s="108">
        <f t="shared" si="120"/>
        <v>0</v>
      </c>
      <c r="U160" s="108">
        <f t="shared" si="120"/>
        <v>0</v>
      </c>
      <c r="V160" s="108">
        <f t="shared" si="120"/>
        <v>0</v>
      </c>
      <c r="W160" s="108">
        <f t="shared" si="120"/>
        <v>0</v>
      </c>
      <c r="X160" s="108">
        <f t="shared" si="120"/>
        <v>0</v>
      </c>
      <c r="Y160" s="108">
        <f t="shared" si="120"/>
        <v>0</v>
      </c>
      <c r="Z160" s="108">
        <f t="shared" si="120"/>
        <v>0</v>
      </c>
      <c r="AA160" s="108">
        <f t="shared" si="120"/>
        <v>1</v>
      </c>
      <c r="AB160" s="108">
        <f t="shared" si="120"/>
        <v>1</v>
      </c>
      <c r="AC160" s="108">
        <f t="shared" si="120"/>
        <v>1</v>
      </c>
      <c r="AD160" s="108">
        <f t="shared" si="120"/>
        <v>1</v>
      </c>
      <c r="AE160" s="108">
        <f t="shared" si="120"/>
        <v>1</v>
      </c>
      <c r="AF160" s="108">
        <f t="shared" si="120"/>
        <v>1</v>
      </c>
      <c r="AG160" s="108">
        <f t="shared" si="120"/>
        <v>1</v>
      </c>
      <c r="AH160" s="108">
        <f t="shared" si="120"/>
        <v>1</v>
      </c>
      <c r="AI160" s="108">
        <f t="shared" si="120"/>
        <v>1</v>
      </c>
      <c r="AJ160" s="108">
        <f t="shared" si="120"/>
        <v>1</v>
      </c>
      <c r="AK160" s="108">
        <f t="shared" si="120"/>
        <v>1</v>
      </c>
      <c r="AL160" s="108">
        <f t="shared" si="120"/>
        <v>1</v>
      </c>
      <c r="AM160" s="108">
        <f t="shared" si="120"/>
        <v>1</v>
      </c>
      <c r="AN160" s="108">
        <f t="shared" si="120"/>
        <v>1</v>
      </c>
      <c r="AO160" s="108">
        <f t="shared" si="120"/>
        <v>1</v>
      </c>
      <c r="AP160" s="108">
        <f t="shared" si="120"/>
        <v>1</v>
      </c>
      <c r="AQ160" s="108">
        <f t="shared" si="120"/>
        <v>1</v>
      </c>
      <c r="AR160" s="108">
        <f t="shared" si="120"/>
        <v>1</v>
      </c>
      <c r="AS160" s="108">
        <f t="shared" si="120"/>
        <v>1</v>
      </c>
      <c r="AT160" s="108">
        <f t="shared" si="120"/>
        <v>1</v>
      </c>
      <c r="AU160" s="108">
        <f t="shared" si="120"/>
        <v>1</v>
      </c>
      <c r="AV160" s="108">
        <f t="shared" si="120"/>
        <v>1</v>
      </c>
      <c r="AW160" s="108">
        <f t="shared" si="120"/>
        <v>1</v>
      </c>
      <c r="AX160" s="108">
        <f t="shared" si="120"/>
        <v>1</v>
      </c>
      <c r="AY160" s="108">
        <f t="shared" si="120"/>
        <v>1</v>
      </c>
      <c r="AZ160" s="108">
        <f t="shared" si="120"/>
        <v>1</v>
      </c>
      <c r="BA160" s="108">
        <f t="shared" si="120"/>
        <v>1</v>
      </c>
      <c r="BB160" s="108">
        <f t="shared" si="120"/>
        <v>1</v>
      </c>
      <c r="BC160" s="108">
        <f t="shared" si="120"/>
        <v>1</v>
      </c>
      <c r="BD160" s="108">
        <f t="shared" si="120"/>
        <v>1</v>
      </c>
      <c r="BE160" s="108">
        <f t="shared" si="120"/>
        <v>1</v>
      </c>
      <c r="BF160" s="108">
        <f t="shared" si="120"/>
        <v>1</v>
      </c>
      <c r="BG160" s="108">
        <f t="shared" si="120"/>
        <v>1</v>
      </c>
      <c r="BH160" s="108">
        <f t="shared" si="120"/>
        <v>1</v>
      </c>
      <c r="BI160" s="108">
        <f t="shared" si="120"/>
        <v>1</v>
      </c>
      <c r="BJ160" s="108">
        <f t="shared" si="120"/>
        <v>1</v>
      </c>
      <c r="BK160" s="108">
        <f t="shared" si="120"/>
        <v>1</v>
      </c>
      <c r="BL160" s="108">
        <f t="shared" si="120"/>
        <v>1</v>
      </c>
      <c r="BM160" s="108">
        <f t="shared" si="120"/>
        <v>1</v>
      </c>
      <c r="BN160" s="108">
        <f t="shared" si="120"/>
        <v>1</v>
      </c>
      <c r="BO160" s="108">
        <f t="shared" si="120"/>
        <v>1</v>
      </c>
    </row>
    <row r="161" spans="1:67" s="2" customFormat="1" ht="18.75" customHeight="1" x14ac:dyDescent="0.25">
      <c r="A161" s="88"/>
      <c r="B161" s="79" t="s">
        <v>968</v>
      </c>
      <c r="C161" s="79" t="s">
        <v>969</v>
      </c>
      <c r="D161" s="79" t="s">
        <v>905</v>
      </c>
      <c r="E161" s="226">
        <f>SUM(E162:E177)</f>
        <v>5308872732.0543728</v>
      </c>
      <c r="F161" s="110">
        <f>IFERROR(E161/$E$109,0)</f>
        <v>2.9408554574576196E-2</v>
      </c>
      <c r="G161" s="111">
        <v>46265</v>
      </c>
      <c r="H161" s="111">
        <v>46346</v>
      </c>
      <c r="I161" s="110">
        <f>SUMPRODUCT($F162:$F176,I162:I176)</f>
        <v>0</v>
      </c>
      <c r="J161" s="110">
        <f t="shared" ref="J161:AO161" si="121">SUMPRODUCT($F162:$F176,J162:J176)</f>
        <v>0</v>
      </c>
      <c r="K161" s="110">
        <f t="shared" si="121"/>
        <v>0</v>
      </c>
      <c r="L161" s="110">
        <f t="shared" si="121"/>
        <v>0</v>
      </c>
      <c r="M161" s="110">
        <f t="shared" si="121"/>
        <v>0</v>
      </c>
      <c r="N161" s="110">
        <f t="shared" si="121"/>
        <v>0</v>
      </c>
      <c r="O161" s="110">
        <f t="shared" si="121"/>
        <v>0</v>
      </c>
      <c r="P161" s="110">
        <f t="shared" si="121"/>
        <v>0</v>
      </c>
      <c r="Q161" s="110">
        <f t="shared" si="121"/>
        <v>8.7141099111024359E-3</v>
      </c>
      <c r="R161" s="110">
        <f t="shared" si="121"/>
        <v>4.5105438725758645E-2</v>
      </c>
      <c r="S161" s="110">
        <f t="shared" si="121"/>
        <v>8.8394101585839407E-2</v>
      </c>
      <c r="T161" s="110">
        <f t="shared" si="121"/>
        <v>0.16411012842261916</v>
      </c>
      <c r="U161" s="110">
        <f t="shared" si="121"/>
        <v>0.2285609018644725</v>
      </c>
      <c r="V161" s="110">
        <f t="shared" si="121"/>
        <v>0.32261391968511494</v>
      </c>
      <c r="W161" s="110">
        <f t="shared" si="121"/>
        <v>0.41666693750575734</v>
      </c>
      <c r="X161" s="110">
        <f t="shared" si="121"/>
        <v>0.64850810003989967</v>
      </c>
      <c r="Y161" s="110">
        <f t="shared" si="121"/>
        <v>0.65595831830105988</v>
      </c>
      <c r="Z161" s="110">
        <f t="shared" si="121"/>
        <v>0.77816512331264187</v>
      </c>
      <c r="AA161" s="110">
        <f t="shared" si="121"/>
        <v>0.98421852868950221</v>
      </c>
      <c r="AB161" s="110">
        <f t="shared" si="121"/>
        <v>1</v>
      </c>
      <c r="AC161" s="110">
        <f t="shared" si="121"/>
        <v>1</v>
      </c>
      <c r="AD161" s="110">
        <f t="shared" si="121"/>
        <v>1</v>
      </c>
      <c r="AE161" s="110">
        <f t="shared" si="121"/>
        <v>1</v>
      </c>
      <c r="AF161" s="110">
        <f t="shared" si="121"/>
        <v>1</v>
      </c>
      <c r="AG161" s="110">
        <f t="shared" si="121"/>
        <v>1</v>
      </c>
      <c r="AH161" s="110">
        <f t="shared" si="121"/>
        <v>1</v>
      </c>
      <c r="AI161" s="110">
        <f t="shared" si="121"/>
        <v>1</v>
      </c>
      <c r="AJ161" s="110">
        <f t="shared" si="121"/>
        <v>1</v>
      </c>
      <c r="AK161" s="110">
        <f t="shared" si="121"/>
        <v>1</v>
      </c>
      <c r="AL161" s="110">
        <f t="shared" si="121"/>
        <v>1</v>
      </c>
      <c r="AM161" s="110">
        <f t="shared" si="121"/>
        <v>1</v>
      </c>
      <c r="AN161" s="110">
        <f t="shared" si="121"/>
        <v>1</v>
      </c>
      <c r="AO161" s="110">
        <f t="shared" si="121"/>
        <v>1</v>
      </c>
      <c r="AP161" s="110">
        <f t="shared" ref="AP161:BO161" si="122">SUMPRODUCT($F162:$F176,AP162:AP176)</f>
        <v>1</v>
      </c>
      <c r="AQ161" s="110">
        <f t="shared" si="122"/>
        <v>1</v>
      </c>
      <c r="AR161" s="110">
        <f t="shared" si="122"/>
        <v>1</v>
      </c>
      <c r="AS161" s="110">
        <f t="shared" si="122"/>
        <v>1</v>
      </c>
      <c r="AT161" s="110">
        <f t="shared" si="122"/>
        <v>1</v>
      </c>
      <c r="AU161" s="110">
        <f t="shared" si="122"/>
        <v>1</v>
      </c>
      <c r="AV161" s="110">
        <f t="shared" si="122"/>
        <v>1</v>
      </c>
      <c r="AW161" s="110">
        <f t="shared" si="122"/>
        <v>1</v>
      </c>
      <c r="AX161" s="110">
        <f t="shared" si="122"/>
        <v>1</v>
      </c>
      <c r="AY161" s="110">
        <f t="shared" si="122"/>
        <v>1</v>
      </c>
      <c r="AZ161" s="110">
        <f t="shared" si="122"/>
        <v>1</v>
      </c>
      <c r="BA161" s="110">
        <f t="shared" si="122"/>
        <v>1</v>
      </c>
      <c r="BB161" s="110">
        <f t="shared" si="122"/>
        <v>1</v>
      </c>
      <c r="BC161" s="110">
        <f t="shared" si="122"/>
        <v>1</v>
      </c>
      <c r="BD161" s="110">
        <f t="shared" si="122"/>
        <v>1</v>
      </c>
      <c r="BE161" s="110">
        <f t="shared" si="122"/>
        <v>1</v>
      </c>
      <c r="BF161" s="110">
        <f t="shared" si="122"/>
        <v>1</v>
      </c>
      <c r="BG161" s="110">
        <f t="shared" si="122"/>
        <v>1</v>
      </c>
      <c r="BH161" s="110">
        <f t="shared" si="122"/>
        <v>1</v>
      </c>
      <c r="BI161" s="110">
        <f t="shared" si="122"/>
        <v>1</v>
      </c>
      <c r="BJ161" s="110">
        <f t="shared" si="122"/>
        <v>1</v>
      </c>
      <c r="BK161" s="110">
        <f t="shared" si="122"/>
        <v>1</v>
      </c>
      <c r="BL161" s="110">
        <f t="shared" si="122"/>
        <v>1</v>
      </c>
      <c r="BM161" s="110">
        <f t="shared" si="122"/>
        <v>1</v>
      </c>
      <c r="BN161" s="110">
        <f t="shared" si="122"/>
        <v>1</v>
      </c>
      <c r="BO161" s="110">
        <f t="shared" si="122"/>
        <v>1</v>
      </c>
    </row>
    <row r="162" spans="1:67" s="2" customFormat="1" ht="18.75" customHeight="1" x14ac:dyDescent="0.25">
      <c r="A162" s="88"/>
      <c r="B162" s="77" t="s">
        <v>970</v>
      </c>
      <c r="C162" s="77" t="s">
        <v>2099</v>
      </c>
      <c r="D162" s="77" t="s">
        <v>22</v>
      </c>
      <c r="E162" s="224">
        <f>VLOOKUP(B162,'Cuadro Control'!C192:J2092,8,FALSE)</f>
        <v>83271780.884117648</v>
      </c>
      <c r="F162" s="106">
        <f t="shared" ref="F162:F176" si="123">IFERROR(E162/$E$161,0)</f>
        <v>1.5685397839984384E-2</v>
      </c>
      <c r="G162" s="107">
        <v>46265</v>
      </c>
      <c r="H162" s="107">
        <v>46273</v>
      </c>
      <c r="I162" s="106">
        <f t="shared" ref="I162:X162" si="124">IF($G162=0,0,IF(I$6&lt;$G162,0,IF(I$6&gt;$H162,1,(I$6-$G162+1)/($H162-$G162+1))))</f>
        <v>0</v>
      </c>
      <c r="J162" s="106">
        <f t="shared" si="124"/>
        <v>0</v>
      </c>
      <c r="K162" s="106">
        <f t="shared" si="124"/>
        <v>0</v>
      </c>
      <c r="L162" s="106">
        <f t="shared" si="124"/>
        <v>0</v>
      </c>
      <c r="M162" s="106">
        <f t="shared" si="124"/>
        <v>0</v>
      </c>
      <c r="N162" s="106">
        <f t="shared" si="124"/>
        <v>0</v>
      </c>
      <c r="O162" s="106">
        <f t="shared" si="124"/>
        <v>0</v>
      </c>
      <c r="P162" s="106">
        <f t="shared" si="124"/>
        <v>0</v>
      </c>
      <c r="Q162" s="106">
        <f t="shared" si="124"/>
        <v>0.55555555555555558</v>
      </c>
      <c r="R162" s="106">
        <f t="shared" si="124"/>
        <v>1</v>
      </c>
      <c r="S162" s="106">
        <f t="shared" si="124"/>
        <v>1</v>
      </c>
      <c r="T162" s="106">
        <f t="shared" si="124"/>
        <v>1</v>
      </c>
      <c r="U162" s="106">
        <f t="shared" si="124"/>
        <v>1</v>
      </c>
      <c r="V162" s="106">
        <f t="shared" si="124"/>
        <v>1</v>
      </c>
      <c r="W162" s="106">
        <f t="shared" si="124"/>
        <v>1</v>
      </c>
      <c r="X162" s="106">
        <f t="shared" si="124"/>
        <v>1</v>
      </c>
      <c r="Y162" s="106">
        <f t="shared" ref="J162:AO169" si="125">IF($G162=0,0,IF(Y$6&lt;$G162,0,IF(Y$6&gt;$H162,1,(Y$6-$G162+1)/($H162-$G162+1))))</f>
        <v>1</v>
      </c>
      <c r="Z162" s="106">
        <f t="shared" si="125"/>
        <v>1</v>
      </c>
      <c r="AA162" s="106">
        <f t="shared" si="125"/>
        <v>1</v>
      </c>
      <c r="AB162" s="106">
        <f t="shared" si="125"/>
        <v>1</v>
      </c>
      <c r="AC162" s="106">
        <f t="shared" si="125"/>
        <v>1</v>
      </c>
      <c r="AD162" s="106">
        <f t="shared" si="125"/>
        <v>1</v>
      </c>
      <c r="AE162" s="106">
        <f t="shared" si="125"/>
        <v>1</v>
      </c>
      <c r="AF162" s="106">
        <f t="shared" si="125"/>
        <v>1</v>
      </c>
      <c r="AG162" s="106">
        <f t="shared" si="125"/>
        <v>1</v>
      </c>
      <c r="AH162" s="106">
        <f t="shared" si="125"/>
        <v>1</v>
      </c>
      <c r="AI162" s="106">
        <f t="shared" si="125"/>
        <v>1</v>
      </c>
      <c r="AJ162" s="106">
        <f t="shared" si="125"/>
        <v>1</v>
      </c>
      <c r="AK162" s="106">
        <f t="shared" si="125"/>
        <v>1</v>
      </c>
      <c r="AL162" s="106">
        <f t="shared" si="125"/>
        <v>1</v>
      </c>
      <c r="AM162" s="106">
        <f t="shared" si="125"/>
        <v>1</v>
      </c>
      <c r="AN162" s="106">
        <f t="shared" si="125"/>
        <v>1</v>
      </c>
      <c r="AO162" s="106">
        <f t="shared" si="125"/>
        <v>1</v>
      </c>
      <c r="AP162" s="106">
        <f t="shared" ref="AP162:BO168" si="126">IF($G162=0,0,IF(AP$6&lt;$G162,0,IF(AP$6&gt;$H162,1,(AP$6-$G162+1)/($H162-$G162+1))))</f>
        <v>1</v>
      </c>
      <c r="AQ162" s="106">
        <f t="shared" si="126"/>
        <v>1</v>
      </c>
      <c r="AR162" s="106">
        <f t="shared" si="126"/>
        <v>1</v>
      </c>
      <c r="AS162" s="106">
        <f t="shared" si="126"/>
        <v>1</v>
      </c>
      <c r="AT162" s="106">
        <f t="shared" si="126"/>
        <v>1</v>
      </c>
      <c r="AU162" s="106">
        <f t="shared" si="126"/>
        <v>1</v>
      </c>
      <c r="AV162" s="106">
        <f t="shared" si="126"/>
        <v>1</v>
      </c>
      <c r="AW162" s="106">
        <f t="shared" si="126"/>
        <v>1</v>
      </c>
      <c r="AX162" s="106">
        <f t="shared" si="126"/>
        <v>1</v>
      </c>
      <c r="AY162" s="106">
        <f t="shared" si="126"/>
        <v>1</v>
      </c>
      <c r="AZ162" s="106">
        <f t="shared" si="126"/>
        <v>1</v>
      </c>
      <c r="BA162" s="106">
        <f t="shared" si="126"/>
        <v>1</v>
      </c>
      <c r="BB162" s="106">
        <f t="shared" si="126"/>
        <v>1</v>
      </c>
      <c r="BC162" s="106">
        <f t="shared" si="126"/>
        <v>1</v>
      </c>
      <c r="BD162" s="106">
        <f t="shared" si="126"/>
        <v>1</v>
      </c>
      <c r="BE162" s="106">
        <f t="shared" si="126"/>
        <v>1</v>
      </c>
      <c r="BF162" s="106">
        <f t="shared" si="126"/>
        <v>1</v>
      </c>
      <c r="BG162" s="106">
        <f t="shared" si="126"/>
        <v>1</v>
      </c>
      <c r="BH162" s="106">
        <f t="shared" si="126"/>
        <v>1</v>
      </c>
      <c r="BI162" s="106">
        <f t="shared" si="126"/>
        <v>1</v>
      </c>
      <c r="BJ162" s="106">
        <f t="shared" si="126"/>
        <v>1</v>
      </c>
      <c r="BK162" s="106">
        <f t="shared" si="126"/>
        <v>1</v>
      </c>
      <c r="BL162" s="106">
        <f t="shared" si="126"/>
        <v>1</v>
      </c>
      <c r="BM162" s="106">
        <f t="shared" si="126"/>
        <v>1</v>
      </c>
      <c r="BN162" s="106">
        <f t="shared" si="126"/>
        <v>1</v>
      </c>
      <c r="BO162" s="106">
        <f t="shared" si="126"/>
        <v>1</v>
      </c>
    </row>
    <row r="163" spans="1:67" s="2" customFormat="1" ht="18.75" customHeight="1" x14ac:dyDescent="0.25">
      <c r="A163" s="88"/>
      <c r="B163" s="77" t="s">
        <v>972</v>
      </c>
      <c r="C163" s="77" t="s">
        <v>973</v>
      </c>
      <c r="D163" s="77" t="s">
        <v>9</v>
      </c>
      <c r="E163" s="224">
        <f>VLOOKUP(B163,'Cuadro Control'!C193:J2093,8,FALSE)</f>
        <v>312374505.66882348</v>
      </c>
      <c r="F163" s="106">
        <f t="shared" si="123"/>
        <v>5.8840081771548515E-2</v>
      </c>
      <c r="G163" s="107">
        <v>46273</v>
      </c>
      <c r="H163" s="107">
        <v>46280</v>
      </c>
      <c r="I163" s="106">
        <f t="shared" ref="I163:I177" si="127">IF($G163=0,0,IF(I$6&lt;$G163,0,IF(I$6&gt;$H163,1,(I$6-$G163+1)/($H163-$G163+1))))</f>
        <v>0</v>
      </c>
      <c r="J163" s="106">
        <f t="shared" si="125"/>
        <v>0</v>
      </c>
      <c r="K163" s="106">
        <f t="shared" si="125"/>
        <v>0</v>
      </c>
      <c r="L163" s="106">
        <f t="shared" si="125"/>
        <v>0</v>
      </c>
      <c r="M163" s="106">
        <f t="shared" si="125"/>
        <v>0</v>
      </c>
      <c r="N163" s="106">
        <f t="shared" si="125"/>
        <v>0</v>
      </c>
      <c r="O163" s="106">
        <f t="shared" si="125"/>
        <v>0</v>
      </c>
      <c r="P163" s="106">
        <f t="shared" si="125"/>
        <v>0</v>
      </c>
      <c r="Q163" s="106">
        <f t="shared" si="125"/>
        <v>0</v>
      </c>
      <c r="R163" s="106">
        <f t="shared" si="125"/>
        <v>0.5</v>
      </c>
      <c r="S163" s="106">
        <f t="shared" si="125"/>
        <v>1</v>
      </c>
      <c r="T163" s="106">
        <f t="shared" si="125"/>
        <v>1</v>
      </c>
      <c r="U163" s="106">
        <f t="shared" si="125"/>
        <v>1</v>
      </c>
      <c r="V163" s="106">
        <f t="shared" si="125"/>
        <v>1</v>
      </c>
      <c r="W163" s="106">
        <f t="shared" si="125"/>
        <v>1</v>
      </c>
      <c r="X163" s="106">
        <f t="shared" si="125"/>
        <v>1</v>
      </c>
      <c r="Y163" s="106">
        <f t="shared" si="125"/>
        <v>1</v>
      </c>
      <c r="Z163" s="106">
        <f t="shared" si="125"/>
        <v>1</v>
      </c>
      <c r="AA163" s="106">
        <f t="shared" si="125"/>
        <v>1</v>
      </c>
      <c r="AB163" s="106">
        <f t="shared" si="125"/>
        <v>1</v>
      </c>
      <c r="AC163" s="106">
        <f t="shared" si="125"/>
        <v>1</v>
      </c>
      <c r="AD163" s="106">
        <f t="shared" si="125"/>
        <v>1</v>
      </c>
      <c r="AE163" s="106">
        <f t="shared" si="125"/>
        <v>1</v>
      </c>
      <c r="AF163" s="106">
        <f t="shared" si="125"/>
        <v>1</v>
      </c>
      <c r="AG163" s="106">
        <f t="shared" si="125"/>
        <v>1</v>
      </c>
      <c r="AH163" s="106">
        <f t="shared" si="125"/>
        <v>1</v>
      </c>
      <c r="AI163" s="106">
        <f t="shared" si="125"/>
        <v>1</v>
      </c>
      <c r="AJ163" s="106">
        <f t="shared" si="125"/>
        <v>1</v>
      </c>
      <c r="AK163" s="106">
        <f t="shared" si="125"/>
        <v>1</v>
      </c>
      <c r="AL163" s="106">
        <f t="shared" si="125"/>
        <v>1</v>
      </c>
      <c r="AM163" s="106">
        <f t="shared" si="125"/>
        <v>1</v>
      </c>
      <c r="AN163" s="106">
        <f t="shared" si="125"/>
        <v>1</v>
      </c>
      <c r="AO163" s="106">
        <f t="shared" si="125"/>
        <v>1</v>
      </c>
      <c r="AP163" s="106">
        <f t="shared" si="126"/>
        <v>1</v>
      </c>
      <c r="AQ163" s="106">
        <f t="shared" si="126"/>
        <v>1</v>
      </c>
      <c r="AR163" s="106">
        <f t="shared" si="126"/>
        <v>1</v>
      </c>
      <c r="AS163" s="106">
        <f t="shared" si="126"/>
        <v>1</v>
      </c>
      <c r="AT163" s="106">
        <f t="shared" si="126"/>
        <v>1</v>
      </c>
      <c r="AU163" s="106">
        <f t="shared" si="126"/>
        <v>1</v>
      </c>
      <c r="AV163" s="106">
        <f t="shared" si="126"/>
        <v>1</v>
      </c>
      <c r="AW163" s="106">
        <f t="shared" si="126"/>
        <v>1</v>
      </c>
      <c r="AX163" s="106">
        <f t="shared" si="126"/>
        <v>1</v>
      </c>
      <c r="AY163" s="106">
        <f t="shared" si="126"/>
        <v>1</v>
      </c>
      <c r="AZ163" s="106">
        <f t="shared" si="126"/>
        <v>1</v>
      </c>
      <c r="BA163" s="106">
        <f t="shared" si="126"/>
        <v>1</v>
      </c>
      <c r="BB163" s="106">
        <f t="shared" si="126"/>
        <v>1</v>
      </c>
      <c r="BC163" s="106">
        <f t="shared" si="126"/>
        <v>1</v>
      </c>
      <c r="BD163" s="106">
        <f t="shared" si="126"/>
        <v>1</v>
      </c>
      <c r="BE163" s="106">
        <f t="shared" si="126"/>
        <v>1</v>
      </c>
      <c r="BF163" s="106">
        <f t="shared" si="126"/>
        <v>1</v>
      </c>
      <c r="BG163" s="106">
        <f t="shared" si="126"/>
        <v>1</v>
      </c>
      <c r="BH163" s="106">
        <f t="shared" si="126"/>
        <v>1</v>
      </c>
      <c r="BI163" s="106">
        <f t="shared" si="126"/>
        <v>1</v>
      </c>
      <c r="BJ163" s="106">
        <f t="shared" si="126"/>
        <v>1</v>
      </c>
      <c r="BK163" s="106">
        <f t="shared" si="126"/>
        <v>1</v>
      </c>
      <c r="BL163" s="106">
        <f t="shared" si="126"/>
        <v>1</v>
      </c>
      <c r="BM163" s="106">
        <f t="shared" si="126"/>
        <v>1</v>
      </c>
      <c r="BN163" s="106">
        <f t="shared" si="126"/>
        <v>1</v>
      </c>
      <c r="BO163" s="106">
        <f t="shared" si="126"/>
        <v>1</v>
      </c>
    </row>
    <row r="164" spans="1:67" s="2" customFormat="1" ht="18.75" customHeight="1" x14ac:dyDescent="0.25">
      <c r="A164" s="88"/>
      <c r="B164" s="103" t="s">
        <v>974</v>
      </c>
      <c r="C164" s="103" t="s">
        <v>975</v>
      </c>
      <c r="D164" s="103" t="s">
        <v>6</v>
      </c>
      <c r="E164" s="223">
        <f>VLOOKUP(B164,'Cuadro Control'!C194:J2094,8,FALSE)</f>
        <v>9527825.6870364472</v>
      </c>
      <c r="F164" s="104">
        <f t="shared" si="123"/>
        <v>1.794698454439963E-3</v>
      </c>
      <c r="G164" s="105">
        <v>46280</v>
      </c>
      <c r="H164" s="105">
        <v>46283</v>
      </c>
      <c r="I164" s="104">
        <f t="shared" si="127"/>
        <v>0</v>
      </c>
      <c r="J164" s="104">
        <f t="shared" si="125"/>
        <v>0</v>
      </c>
      <c r="K164" s="104">
        <f t="shared" si="125"/>
        <v>0</v>
      </c>
      <c r="L164" s="104">
        <f t="shared" si="125"/>
        <v>0</v>
      </c>
      <c r="M164" s="104">
        <f t="shared" si="125"/>
        <v>0</v>
      </c>
      <c r="N164" s="104">
        <f t="shared" si="125"/>
        <v>0</v>
      </c>
      <c r="O164" s="104">
        <f t="shared" si="125"/>
        <v>0</v>
      </c>
      <c r="P164" s="104">
        <f t="shared" si="125"/>
        <v>0</v>
      </c>
      <c r="Q164" s="104">
        <f t="shared" si="125"/>
        <v>0</v>
      </c>
      <c r="R164" s="104">
        <f t="shared" si="125"/>
        <v>0</v>
      </c>
      <c r="S164" s="104">
        <f t="shared" si="125"/>
        <v>1</v>
      </c>
      <c r="T164" s="104">
        <f t="shared" si="125"/>
        <v>1</v>
      </c>
      <c r="U164" s="104">
        <f t="shared" si="125"/>
        <v>1</v>
      </c>
      <c r="V164" s="104">
        <f t="shared" si="125"/>
        <v>1</v>
      </c>
      <c r="W164" s="104">
        <f t="shared" si="125"/>
        <v>1</v>
      </c>
      <c r="X164" s="104">
        <f t="shared" si="125"/>
        <v>1</v>
      </c>
      <c r="Y164" s="104">
        <f t="shared" si="125"/>
        <v>1</v>
      </c>
      <c r="Z164" s="104">
        <f t="shared" si="125"/>
        <v>1</v>
      </c>
      <c r="AA164" s="104">
        <f t="shared" si="125"/>
        <v>1</v>
      </c>
      <c r="AB164" s="104">
        <f t="shared" si="125"/>
        <v>1</v>
      </c>
      <c r="AC164" s="104">
        <f t="shared" si="125"/>
        <v>1</v>
      </c>
      <c r="AD164" s="104">
        <f t="shared" si="125"/>
        <v>1</v>
      </c>
      <c r="AE164" s="104">
        <f t="shared" si="125"/>
        <v>1</v>
      </c>
      <c r="AF164" s="104">
        <f t="shared" si="125"/>
        <v>1</v>
      </c>
      <c r="AG164" s="104">
        <f t="shared" si="125"/>
        <v>1</v>
      </c>
      <c r="AH164" s="104">
        <f t="shared" si="125"/>
        <v>1</v>
      </c>
      <c r="AI164" s="104">
        <f t="shared" si="125"/>
        <v>1</v>
      </c>
      <c r="AJ164" s="104">
        <f t="shared" si="125"/>
        <v>1</v>
      </c>
      <c r="AK164" s="104">
        <f t="shared" si="125"/>
        <v>1</v>
      </c>
      <c r="AL164" s="104">
        <f t="shared" si="125"/>
        <v>1</v>
      </c>
      <c r="AM164" s="104">
        <f t="shared" si="125"/>
        <v>1</v>
      </c>
      <c r="AN164" s="104">
        <f t="shared" si="125"/>
        <v>1</v>
      </c>
      <c r="AO164" s="104">
        <f t="shared" si="125"/>
        <v>1</v>
      </c>
      <c r="AP164" s="104">
        <f t="shared" si="126"/>
        <v>1</v>
      </c>
      <c r="AQ164" s="104">
        <f t="shared" si="126"/>
        <v>1</v>
      </c>
      <c r="AR164" s="104">
        <f t="shared" si="126"/>
        <v>1</v>
      </c>
      <c r="AS164" s="104">
        <f t="shared" si="126"/>
        <v>1</v>
      </c>
      <c r="AT164" s="104">
        <f t="shared" si="126"/>
        <v>1</v>
      </c>
      <c r="AU164" s="104">
        <f t="shared" si="126"/>
        <v>1</v>
      </c>
      <c r="AV164" s="104">
        <f t="shared" si="126"/>
        <v>1</v>
      </c>
      <c r="AW164" s="104">
        <f t="shared" si="126"/>
        <v>1</v>
      </c>
      <c r="AX164" s="104">
        <f t="shared" si="126"/>
        <v>1</v>
      </c>
      <c r="AY164" s="104">
        <f t="shared" si="126"/>
        <v>1</v>
      </c>
      <c r="AZ164" s="104">
        <f t="shared" si="126"/>
        <v>1</v>
      </c>
      <c r="BA164" s="104">
        <f t="shared" si="126"/>
        <v>1</v>
      </c>
      <c r="BB164" s="104">
        <f t="shared" si="126"/>
        <v>1</v>
      </c>
      <c r="BC164" s="104">
        <f t="shared" si="126"/>
        <v>1</v>
      </c>
      <c r="BD164" s="104">
        <f t="shared" si="126"/>
        <v>1</v>
      </c>
      <c r="BE164" s="104">
        <f t="shared" si="126"/>
        <v>1</v>
      </c>
      <c r="BF164" s="104">
        <f t="shared" si="126"/>
        <v>1</v>
      </c>
      <c r="BG164" s="104">
        <f t="shared" si="126"/>
        <v>1</v>
      </c>
      <c r="BH164" s="104">
        <f t="shared" si="126"/>
        <v>1</v>
      </c>
      <c r="BI164" s="104">
        <f t="shared" si="126"/>
        <v>1</v>
      </c>
      <c r="BJ164" s="104">
        <f t="shared" si="126"/>
        <v>1</v>
      </c>
      <c r="BK164" s="104">
        <f t="shared" si="126"/>
        <v>1</v>
      </c>
      <c r="BL164" s="104">
        <f t="shared" si="126"/>
        <v>1</v>
      </c>
      <c r="BM164" s="104">
        <f t="shared" si="126"/>
        <v>1</v>
      </c>
      <c r="BN164" s="104">
        <f t="shared" si="126"/>
        <v>1</v>
      </c>
      <c r="BO164" s="104">
        <f t="shared" si="126"/>
        <v>1</v>
      </c>
    </row>
    <row r="165" spans="1:67" s="2" customFormat="1" ht="18.75" customHeight="1" x14ac:dyDescent="0.25">
      <c r="A165" s="88"/>
      <c r="B165" s="77" t="s">
        <v>976</v>
      </c>
      <c r="C165" s="77" t="s">
        <v>977</v>
      </c>
      <c r="D165" s="77" t="s">
        <v>19</v>
      </c>
      <c r="E165" s="224">
        <f>VLOOKUP(B165,'Cuadro Control'!C195:J2095,8,FALSE)</f>
        <v>320494616.71764702</v>
      </c>
      <c r="F165" s="106">
        <f t="shared" si="123"/>
        <v>6.0369617599332674E-2</v>
      </c>
      <c r="G165" s="107">
        <v>46283</v>
      </c>
      <c r="H165" s="107">
        <v>46287</v>
      </c>
      <c r="I165" s="106">
        <f t="shared" si="127"/>
        <v>0</v>
      </c>
      <c r="J165" s="106">
        <f t="shared" si="125"/>
        <v>0</v>
      </c>
      <c r="K165" s="106">
        <f t="shared" si="125"/>
        <v>0</v>
      </c>
      <c r="L165" s="106">
        <f t="shared" si="125"/>
        <v>0</v>
      </c>
      <c r="M165" s="106">
        <f t="shared" si="125"/>
        <v>0</v>
      </c>
      <c r="N165" s="106">
        <f t="shared" si="125"/>
        <v>0</v>
      </c>
      <c r="O165" s="106">
        <f t="shared" si="125"/>
        <v>0</v>
      </c>
      <c r="P165" s="106">
        <f t="shared" si="125"/>
        <v>0</v>
      </c>
      <c r="Q165" s="106">
        <f t="shared" si="125"/>
        <v>0</v>
      </c>
      <c r="R165" s="106">
        <f t="shared" si="125"/>
        <v>0</v>
      </c>
      <c r="S165" s="106">
        <f t="shared" si="125"/>
        <v>0.2</v>
      </c>
      <c r="T165" s="106">
        <f t="shared" si="125"/>
        <v>1</v>
      </c>
      <c r="U165" s="106">
        <f t="shared" si="125"/>
        <v>1</v>
      </c>
      <c r="V165" s="106">
        <f t="shared" si="125"/>
        <v>1</v>
      </c>
      <c r="W165" s="106">
        <f t="shared" si="125"/>
        <v>1</v>
      </c>
      <c r="X165" s="106">
        <f t="shared" si="125"/>
        <v>1</v>
      </c>
      <c r="Y165" s="106">
        <f t="shared" si="125"/>
        <v>1</v>
      </c>
      <c r="Z165" s="106">
        <f t="shared" si="125"/>
        <v>1</v>
      </c>
      <c r="AA165" s="106">
        <f t="shared" si="125"/>
        <v>1</v>
      </c>
      <c r="AB165" s="106">
        <f t="shared" si="125"/>
        <v>1</v>
      </c>
      <c r="AC165" s="106">
        <f t="shared" si="125"/>
        <v>1</v>
      </c>
      <c r="AD165" s="106">
        <f t="shared" si="125"/>
        <v>1</v>
      </c>
      <c r="AE165" s="106">
        <f t="shared" si="125"/>
        <v>1</v>
      </c>
      <c r="AF165" s="106">
        <f t="shared" si="125"/>
        <v>1</v>
      </c>
      <c r="AG165" s="106">
        <f t="shared" si="125"/>
        <v>1</v>
      </c>
      <c r="AH165" s="106">
        <f t="shared" si="125"/>
        <v>1</v>
      </c>
      <c r="AI165" s="106">
        <f t="shared" si="125"/>
        <v>1</v>
      </c>
      <c r="AJ165" s="106">
        <f t="shared" si="125"/>
        <v>1</v>
      </c>
      <c r="AK165" s="106">
        <f t="shared" si="125"/>
        <v>1</v>
      </c>
      <c r="AL165" s="106">
        <f t="shared" si="125"/>
        <v>1</v>
      </c>
      <c r="AM165" s="106">
        <f t="shared" si="125"/>
        <v>1</v>
      </c>
      <c r="AN165" s="106">
        <f t="shared" si="125"/>
        <v>1</v>
      </c>
      <c r="AO165" s="106">
        <f t="shared" si="125"/>
        <v>1</v>
      </c>
      <c r="AP165" s="106">
        <f t="shared" si="126"/>
        <v>1</v>
      </c>
      <c r="AQ165" s="106">
        <f t="shared" si="126"/>
        <v>1</v>
      </c>
      <c r="AR165" s="106">
        <f t="shared" si="126"/>
        <v>1</v>
      </c>
      <c r="AS165" s="106">
        <f t="shared" si="126"/>
        <v>1</v>
      </c>
      <c r="AT165" s="106">
        <f t="shared" si="126"/>
        <v>1</v>
      </c>
      <c r="AU165" s="106">
        <f t="shared" si="126"/>
        <v>1</v>
      </c>
      <c r="AV165" s="106">
        <f t="shared" si="126"/>
        <v>1</v>
      </c>
      <c r="AW165" s="106">
        <f t="shared" si="126"/>
        <v>1</v>
      </c>
      <c r="AX165" s="106">
        <f t="shared" si="126"/>
        <v>1</v>
      </c>
      <c r="AY165" s="106">
        <f t="shared" si="126"/>
        <v>1</v>
      </c>
      <c r="AZ165" s="106">
        <f t="shared" si="126"/>
        <v>1</v>
      </c>
      <c r="BA165" s="106">
        <f t="shared" si="126"/>
        <v>1</v>
      </c>
      <c r="BB165" s="106">
        <f t="shared" si="126"/>
        <v>1</v>
      </c>
      <c r="BC165" s="106">
        <f t="shared" si="126"/>
        <v>1</v>
      </c>
      <c r="BD165" s="106">
        <f t="shared" si="126"/>
        <v>1</v>
      </c>
      <c r="BE165" s="106">
        <f t="shared" si="126"/>
        <v>1</v>
      </c>
      <c r="BF165" s="106">
        <f t="shared" si="126"/>
        <v>1</v>
      </c>
      <c r="BG165" s="106">
        <f t="shared" si="126"/>
        <v>1</v>
      </c>
      <c r="BH165" s="106">
        <f t="shared" si="126"/>
        <v>1</v>
      </c>
      <c r="BI165" s="106">
        <f t="shared" si="126"/>
        <v>1</v>
      </c>
      <c r="BJ165" s="106">
        <f t="shared" si="126"/>
        <v>1</v>
      </c>
      <c r="BK165" s="106">
        <f t="shared" si="126"/>
        <v>1</v>
      </c>
      <c r="BL165" s="106">
        <f t="shared" si="126"/>
        <v>1</v>
      </c>
      <c r="BM165" s="106">
        <f t="shared" si="126"/>
        <v>1</v>
      </c>
      <c r="BN165" s="106">
        <f t="shared" si="126"/>
        <v>1</v>
      </c>
      <c r="BO165" s="106">
        <f t="shared" si="126"/>
        <v>1</v>
      </c>
    </row>
    <row r="166" spans="1:67" s="2" customFormat="1" ht="18.75" customHeight="1" x14ac:dyDescent="0.25">
      <c r="A166" s="88"/>
      <c r="B166" s="77" t="s">
        <v>978</v>
      </c>
      <c r="C166" s="77" t="s">
        <v>979</v>
      </c>
      <c r="D166" s="77" t="s">
        <v>8</v>
      </c>
      <c r="E166" s="224">
        <f>VLOOKUP(B166,'Cuadro Control'!C196:J2096,8,FALSE)</f>
        <v>94303618.549411759</v>
      </c>
      <c r="F166" s="106">
        <f t="shared" si="123"/>
        <v>1.7763397864110998E-2</v>
      </c>
      <c r="G166" s="107">
        <v>46287</v>
      </c>
      <c r="H166" s="107">
        <v>46289</v>
      </c>
      <c r="I166" s="106">
        <f t="shared" si="127"/>
        <v>0</v>
      </c>
      <c r="J166" s="106">
        <f t="shared" si="125"/>
        <v>0</v>
      </c>
      <c r="K166" s="106">
        <f t="shared" si="125"/>
        <v>0</v>
      </c>
      <c r="L166" s="106">
        <f t="shared" si="125"/>
        <v>0</v>
      </c>
      <c r="M166" s="106">
        <f t="shared" si="125"/>
        <v>0</v>
      </c>
      <c r="N166" s="106">
        <f t="shared" si="125"/>
        <v>0</v>
      </c>
      <c r="O166" s="106">
        <f t="shared" si="125"/>
        <v>0</v>
      </c>
      <c r="P166" s="106">
        <f t="shared" si="125"/>
        <v>0</v>
      </c>
      <c r="Q166" s="106">
        <f t="shared" si="125"/>
        <v>0</v>
      </c>
      <c r="R166" s="106">
        <f t="shared" si="125"/>
        <v>0</v>
      </c>
      <c r="S166" s="106">
        <f t="shared" si="125"/>
        <v>0</v>
      </c>
      <c r="T166" s="106">
        <f t="shared" si="125"/>
        <v>1</v>
      </c>
      <c r="U166" s="106">
        <f t="shared" si="125"/>
        <v>1</v>
      </c>
      <c r="V166" s="106">
        <f t="shared" si="125"/>
        <v>1</v>
      </c>
      <c r="W166" s="106">
        <f t="shared" si="125"/>
        <v>1</v>
      </c>
      <c r="X166" s="106">
        <f t="shared" si="125"/>
        <v>1</v>
      </c>
      <c r="Y166" s="106">
        <f t="shared" si="125"/>
        <v>1</v>
      </c>
      <c r="Z166" s="106">
        <f t="shared" si="125"/>
        <v>1</v>
      </c>
      <c r="AA166" s="106">
        <f t="shared" si="125"/>
        <v>1</v>
      </c>
      <c r="AB166" s="106">
        <f t="shared" si="125"/>
        <v>1</v>
      </c>
      <c r="AC166" s="106">
        <f t="shared" si="125"/>
        <v>1</v>
      </c>
      <c r="AD166" s="106">
        <f t="shared" si="125"/>
        <v>1</v>
      </c>
      <c r="AE166" s="106">
        <f t="shared" si="125"/>
        <v>1</v>
      </c>
      <c r="AF166" s="106">
        <f t="shared" si="125"/>
        <v>1</v>
      </c>
      <c r="AG166" s="106">
        <f t="shared" si="125"/>
        <v>1</v>
      </c>
      <c r="AH166" s="106">
        <f t="shared" si="125"/>
        <v>1</v>
      </c>
      <c r="AI166" s="106">
        <f t="shared" si="125"/>
        <v>1</v>
      </c>
      <c r="AJ166" s="106">
        <f t="shared" si="125"/>
        <v>1</v>
      </c>
      <c r="AK166" s="106">
        <f t="shared" si="125"/>
        <v>1</v>
      </c>
      <c r="AL166" s="106">
        <f t="shared" si="125"/>
        <v>1</v>
      </c>
      <c r="AM166" s="106">
        <f t="shared" si="125"/>
        <v>1</v>
      </c>
      <c r="AN166" s="106">
        <f t="shared" si="125"/>
        <v>1</v>
      </c>
      <c r="AO166" s="106">
        <f t="shared" si="125"/>
        <v>1</v>
      </c>
      <c r="AP166" s="106">
        <f t="shared" si="126"/>
        <v>1</v>
      </c>
      <c r="AQ166" s="106">
        <f t="shared" si="126"/>
        <v>1</v>
      </c>
      <c r="AR166" s="106">
        <f t="shared" si="126"/>
        <v>1</v>
      </c>
      <c r="AS166" s="106">
        <f t="shared" si="126"/>
        <v>1</v>
      </c>
      <c r="AT166" s="106">
        <f t="shared" si="126"/>
        <v>1</v>
      </c>
      <c r="AU166" s="106">
        <f t="shared" si="126"/>
        <v>1</v>
      </c>
      <c r="AV166" s="106">
        <f t="shared" si="126"/>
        <v>1</v>
      </c>
      <c r="AW166" s="106">
        <f t="shared" si="126"/>
        <v>1</v>
      </c>
      <c r="AX166" s="106">
        <f t="shared" si="126"/>
        <v>1</v>
      </c>
      <c r="AY166" s="106">
        <f t="shared" si="126"/>
        <v>1</v>
      </c>
      <c r="AZ166" s="106">
        <f t="shared" si="126"/>
        <v>1</v>
      </c>
      <c r="BA166" s="106">
        <f t="shared" si="126"/>
        <v>1</v>
      </c>
      <c r="BB166" s="106">
        <f t="shared" si="126"/>
        <v>1</v>
      </c>
      <c r="BC166" s="106">
        <f t="shared" si="126"/>
        <v>1</v>
      </c>
      <c r="BD166" s="106">
        <f t="shared" si="126"/>
        <v>1</v>
      </c>
      <c r="BE166" s="106">
        <f t="shared" si="126"/>
        <v>1</v>
      </c>
      <c r="BF166" s="106">
        <f t="shared" si="126"/>
        <v>1</v>
      </c>
      <c r="BG166" s="106">
        <f t="shared" si="126"/>
        <v>1</v>
      </c>
      <c r="BH166" s="106">
        <f t="shared" si="126"/>
        <v>1</v>
      </c>
      <c r="BI166" s="106">
        <f t="shared" si="126"/>
        <v>1</v>
      </c>
      <c r="BJ166" s="106">
        <f t="shared" si="126"/>
        <v>1</v>
      </c>
      <c r="BK166" s="106">
        <f t="shared" si="126"/>
        <v>1</v>
      </c>
      <c r="BL166" s="106">
        <f t="shared" si="126"/>
        <v>1</v>
      </c>
      <c r="BM166" s="106">
        <f t="shared" si="126"/>
        <v>1</v>
      </c>
      <c r="BN166" s="106">
        <f t="shared" si="126"/>
        <v>1</v>
      </c>
      <c r="BO166" s="106">
        <f t="shared" si="126"/>
        <v>1</v>
      </c>
    </row>
    <row r="167" spans="1:67" s="2" customFormat="1" ht="18.75" customHeight="1" x14ac:dyDescent="0.25">
      <c r="A167" s="88"/>
      <c r="B167" s="77" t="s">
        <v>980</v>
      </c>
      <c r="C167" s="77" t="s">
        <v>981</v>
      </c>
      <c r="D167" s="77" t="s">
        <v>26</v>
      </c>
      <c r="E167" s="224">
        <f>VLOOKUP(B167,'Cuadro Control'!C197:J2097,8,FALSE)</f>
        <v>179436034.15411764</v>
      </c>
      <c r="F167" s="106">
        <f t="shared" si="123"/>
        <v>3.3799272126209236E-2</v>
      </c>
      <c r="G167" s="107">
        <v>46289</v>
      </c>
      <c r="H167" s="107">
        <v>46295</v>
      </c>
      <c r="I167" s="106">
        <f t="shared" si="127"/>
        <v>0</v>
      </c>
      <c r="J167" s="106">
        <f t="shared" si="125"/>
        <v>0</v>
      </c>
      <c r="K167" s="106">
        <f t="shared" si="125"/>
        <v>0</v>
      </c>
      <c r="L167" s="106">
        <f t="shared" si="125"/>
        <v>0</v>
      </c>
      <c r="M167" s="106">
        <f t="shared" si="125"/>
        <v>0</v>
      </c>
      <c r="N167" s="106">
        <f t="shared" si="125"/>
        <v>0</v>
      </c>
      <c r="O167" s="106">
        <f t="shared" si="125"/>
        <v>0</v>
      </c>
      <c r="P167" s="106">
        <f t="shared" si="125"/>
        <v>0</v>
      </c>
      <c r="Q167" s="106">
        <f t="shared" si="125"/>
        <v>0</v>
      </c>
      <c r="R167" s="106">
        <f t="shared" si="125"/>
        <v>0</v>
      </c>
      <c r="S167" s="106">
        <f t="shared" si="125"/>
        <v>0</v>
      </c>
      <c r="T167" s="106">
        <f t="shared" si="125"/>
        <v>0.2857142857142857</v>
      </c>
      <c r="U167" s="106">
        <f t="shared" si="125"/>
        <v>1</v>
      </c>
      <c r="V167" s="106">
        <f t="shared" si="125"/>
        <v>1</v>
      </c>
      <c r="W167" s="106">
        <f t="shared" si="125"/>
        <v>1</v>
      </c>
      <c r="X167" s="106">
        <f t="shared" si="125"/>
        <v>1</v>
      </c>
      <c r="Y167" s="106">
        <f t="shared" si="125"/>
        <v>1</v>
      </c>
      <c r="Z167" s="106">
        <f t="shared" si="125"/>
        <v>1</v>
      </c>
      <c r="AA167" s="106">
        <f t="shared" si="125"/>
        <v>1</v>
      </c>
      <c r="AB167" s="106">
        <f t="shared" si="125"/>
        <v>1</v>
      </c>
      <c r="AC167" s="106">
        <f t="shared" si="125"/>
        <v>1</v>
      </c>
      <c r="AD167" s="106">
        <f t="shared" si="125"/>
        <v>1</v>
      </c>
      <c r="AE167" s="106">
        <f t="shared" si="125"/>
        <v>1</v>
      </c>
      <c r="AF167" s="106">
        <f t="shared" si="125"/>
        <v>1</v>
      </c>
      <c r="AG167" s="106">
        <f t="shared" si="125"/>
        <v>1</v>
      </c>
      <c r="AH167" s="106">
        <f t="shared" si="125"/>
        <v>1</v>
      </c>
      <c r="AI167" s="106">
        <f t="shared" si="125"/>
        <v>1</v>
      </c>
      <c r="AJ167" s="106">
        <f t="shared" si="125"/>
        <v>1</v>
      </c>
      <c r="AK167" s="106">
        <f t="shared" si="125"/>
        <v>1</v>
      </c>
      <c r="AL167" s="106">
        <f t="shared" si="125"/>
        <v>1</v>
      </c>
      <c r="AM167" s="106">
        <f t="shared" si="125"/>
        <v>1</v>
      </c>
      <c r="AN167" s="106">
        <f t="shared" si="125"/>
        <v>1</v>
      </c>
      <c r="AO167" s="106">
        <f t="shared" si="125"/>
        <v>1</v>
      </c>
      <c r="AP167" s="106">
        <f t="shared" si="126"/>
        <v>1</v>
      </c>
      <c r="AQ167" s="106">
        <f t="shared" si="126"/>
        <v>1</v>
      </c>
      <c r="AR167" s="106">
        <f t="shared" si="126"/>
        <v>1</v>
      </c>
      <c r="AS167" s="106">
        <f t="shared" si="126"/>
        <v>1</v>
      </c>
      <c r="AT167" s="106">
        <f t="shared" si="126"/>
        <v>1</v>
      </c>
      <c r="AU167" s="106">
        <f t="shared" si="126"/>
        <v>1</v>
      </c>
      <c r="AV167" s="106">
        <f t="shared" si="126"/>
        <v>1</v>
      </c>
      <c r="AW167" s="106">
        <f t="shared" si="126"/>
        <v>1</v>
      </c>
      <c r="AX167" s="106">
        <f t="shared" si="126"/>
        <v>1</v>
      </c>
      <c r="AY167" s="106">
        <f t="shared" si="126"/>
        <v>1</v>
      </c>
      <c r="AZ167" s="106">
        <f t="shared" si="126"/>
        <v>1</v>
      </c>
      <c r="BA167" s="106">
        <f t="shared" si="126"/>
        <v>1</v>
      </c>
      <c r="BB167" s="106">
        <f t="shared" si="126"/>
        <v>1</v>
      </c>
      <c r="BC167" s="106">
        <f t="shared" si="126"/>
        <v>1</v>
      </c>
      <c r="BD167" s="106">
        <f t="shared" si="126"/>
        <v>1</v>
      </c>
      <c r="BE167" s="106">
        <f t="shared" si="126"/>
        <v>1</v>
      </c>
      <c r="BF167" s="106">
        <f t="shared" si="126"/>
        <v>1</v>
      </c>
      <c r="BG167" s="106">
        <f t="shared" si="126"/>
        <v>1</v>
      </c>
      <c r="BH167" s="106">
        <f t="shared" si="126"/>
        <v>1</v>
      </c>
      <c r="BI167" s="106">
        <f t="shared" si="126"/>
        <v>1</v>
      </c>
      <c r="BJ167" s="106">
        <f t="shared" si="126"/>
        <v>1</v>
      </c>
      <c r="BK167" s="106">
        <f t="shared" si="126"/>
        <v>1</v>
      </c>
      <c r="BL167" s="106">
        <f t="shared" si="126"/>
        <v>1</v>
      </c>
      <c r="BM167" s="106">
        <f t="shared" si="126"/>
        <v>1</v>
      </c>
      <c r="BN167" s="106">
        <f t="shared" si="126"/>
        <v>1</v>
      </c>
      <c r="BO167" s="106">
        <f t="shared" si="126"/>
        <v>1</v>
      </c>
    </row>
    <row r="168" spans="1:67" s="2" customFormat="1" ht="18.75" customHeight="1" x14ac:dyDescent="0.25">
      <c r="A168" s="88"/>
      <c r="B168" s="77" t="s">
        <v>982</v>
      </c>
      <c r="C168" s="77" t="s">
        <v>983</v>
      </c>
      <c r="D168" s="77" t="s">
        <v>730</v>
      </c>
      <c r="E168" s="224">
        <f>VLOOKUP(B168,'Cuadro Control'!C198:J2098,8,FALSE)</f>
        <v>1212623361.2117648</v>
      </c>
      <c r="F168" s="106">
        <f t="shared" si="123"/>
        <v>0.22841447185013161</v>
      </c>
      <c r="G168" s="107">
        <v>46295</v>
      </c>
      <c r="H168" s="107">
        <v>46311</v>
      </c>
      <c r="I168" s="106">
        <f t="shared" si="127"/>
        <v>0</v>
      </c>
      <c r="J168" s="106">
        <f t="shared" si="125"/>
        <v>0</v>
      </c>
      <c r="K168" s="106">
        <f t="shared" si="125"/>
        <v>0</v>
      </c>
      <c r="L168" s="106">
        <f t="shared" si="125"/>
        <v>0</v>
      </c>
      <c r="M168" s="106">
        <f t="shared" si="125"/>
        <v>0</v>
      </c>
      <c r="N168" s="106">
        <f t="shared" si="125"/>
        <v>0</v>
      </c>
      <c r="O168" s="106">
        <f t="shared" si="125"/>
        <v>0</v>
      </c>
      <c r="P168" s="106">
        <f t="shared" si="125"/>
        <v>0</v>
      </c>
      <c r="Q168" s="106">
        <f t="shared" si="125"/>
        <v>0</v>
      </c>
      <c r="R168" s="106">
        <f t="shared" si="125"/>
        <v>0</v>
      </c>
      <c r="S168" s="106">
        <f t="shared" si="125"/>
        <v>0</v>
      </c>
      <c r="T168" s="106">
        <f t="shared" si="125"/>
        <v>0</v>
      </c>
      <c r="U168" s="106">
        <f t="shared" si="125"/>
        <v>0.17647058823529413</v>
      </c>
      <c r="V168" s="106">
        <f t="shared" si="125"/>
        <v>0.58823529411764708</v>
      </c>
      <c r="W168" s="106">
        <f t="shared" si="125"/>
        <v>1</v>
      </c>
      <c r="X168" s="106">
        <f t="shared" si="125"/>
        <v>1</v>
      </c>
      <c r="Y168" s="106">
        <f t="shared" si="125"/>
        <v>1</v>
      </c>
      <c r="Z168" s="106">
        <f t="shared" si="125"/>
        <v>1</v>
      </c>
      <c r="AA168" s="106">
        <f t="shared" si="125"/>
        <v>1</v>
      </c>
      <c r="AB168" s="106">
        <f t="shared" si="125"/>
        <v>1</v>
      </c>
      <c r="AC168" s="106">
        <f t="shared" si="125"/>
        <v>1</v>
      </c>
      <c r="AD168" s="106">
        <f t="shared" si="125"/>
        <v>1</v>
      </c>
      <c r="AE168" s="106">
        <f t="shared" si="125"/>
        <v>1</v>
      </c>
      <c r="AF168" s="106">
        <f t="shared" si="125"/>
        <v>1</v>
      </c>
      <c r="AG168" s="106">
        <f t="shared" si="125"/>
        <v>1</v>
      </c>
      <c r="AH168" s="106">
        <f t="shared" si="125"/>
        <v>1</v>
      </c>
      <c r="AI168" s="106">
        <f t="shared" si="125"/>
        <v>1</v>
      </c>
      <c r="AJ168" s="106">
        <f t="shared" si="125"/>
        <v>1</v>
      </c>
      <c r="AK168" s="106">
        <f t="shared" si="125"/>
        <v>1</v>
      </c>
      <c r="AL168" s="106">
        <f t="shared" si="125"/>
        <v>1</v>
      </c>
      <c r="AM168" s="106">
        <f t="shared" si="125"/>
        <v>1</v>
      </c>
      <c r="AN168" s="106">
        <f t="shared" si="125"/>
        <v>1</v>
      </c>
      <c r="AO168" s="106">
        <f t="shared" si="125"/>
        <v>1</v>
      </c>
      <c r="AP168" s="106">
        <f t="shared" si="126"/>
        <v>1</v>
      </c>
      <c r="AQ168" s="106">
        <f t="shared" si="126"/>
        <v>1</v>
      </c>
      <c r="AR168" s="106">
        <f t="shared" si="126"/>
        <v>1</v>
      </c>
      <c r="AS168" s="106">
        <f t="shared" ref="AS168:BO168" si="128">IF($G168=0,0,IF(AS$6&lt;$G168,0,IF(AS$6&gt;$H168,1,(AS$6-$G168+1)/($H168-$G168+1))))</f>
        <v>1</v>
      </c>
      <c r="AT168" s="106">
        <f t="shared" si="128"/>
        <v>1</v>
      </c>
      <c r="AU168" s="106">
        <f t="shared" si="128"/>
        <v>1</v>
      </c>
      <c r="AV168" s="106">
        <f t="shared" si="128"/>
        <v>1</v>
      </c>
      <c r="AW168" s="106">
        <f t="shared" si="128"/>
        <v>1</v>
      </c>
      <c r="AX168" s="106">
        <f t="shared" si="128"/>
        <v>1</v>
      </c>
      <c r="AY168" s="106">
        <f t="shared" si="128"/>
        <v>1</v>
      </c>
      <c r="AZ168" s="106">
        <f t="shared" si="128"/>
        <v>1</v>
      </c>
      <c r="BA168" s="106">
        <f t="shared" si="128"/>
        <v>1</v>
      </c>
      <c r="BB168" s="106">
        <f t="shared" si="128"/>
        <v>1</v>
      </c>
      <c r="BC168" s="106">
        <f t="shared" si="128"/>
        <v>1</v>
      </c>
      <c r="BD168" s="106">
        <f t="shared" si="128"/>
        <v>1</v>
      </c>
      <c r="BE168" s="106">
        <f t="shared" si="128"/>
        <v>1</v>
      </c>
      <c r="BF168" s="106">
        <f t="shared" si="128"/>
        <v>1</v>
      </c>
      <c r="BG168" s="106">
        <f t="shared" si="128"/>
        <v>1</v>
      </c>
      <c r="BH168" s="106">
        <f t="shared" si="128"/>
        <v>1</v>
      </c>
      <c r="BI168" s="106">
        <f t="shared" si="128"/>
        <v>1</v>
      </c>
      <c r="BJ168" s="106">
        <f t="shared" si="128"/>
        <v>1</v>
      </c>
      <c r="BK168" s="106">
        <f t="shared" si="128"/>
        <v>1</v>
      </c>
      <c r="BL168" s="106">
        <f t="shared" si="128"/>
        <v>1</v>
      </c>
      <c r="BM168" s="106">
        <f t="shared" si="128"/>
        <v>1</v>
      </c>
      <c r="BN168" s="106">
        <f t="shared" si="128"/>
        <v>1</v>
      </c>
      <c r="BO168" s="106">
        <f t="shared" si="128"/>
        <v>1</v>
      </c>
    </row>
    <row r="169" spans="1:67" s="2" customFormat="1" ht="18.75" customHeight="1" x14ac:dyDescent="0.25">
      <c r="A169" s="88"/>
      <c r="B169" s="77" t="s">
        <v>984</v>
      </c>
      <c r="C169" s="77" t="s">
        <v>985</v>
      </c>
      <c r="D169" s="77" t="s">
        <v>6</v>
      </c>
      <c r="E169" s="224">
        <f>VLOOKUP(B169,'Cuadro Control'!C199:J2099,8,FALSE)</f>
        <v>0</v>
      </c>
      <c r="F169" s="106">
        <f t="shared" si="123"/>
        <v>0</v>
      </c>
      <c r="G169" s="107">
        <v>46311</v>
      </c>
      <c r="H169" s="107">
        <v>46315</v>
      </c>
      <c r="I169" s="106">
        <f t="shared" si="127"/>
        <v>0</v>
      </c>
      <c r="J169" s="106">
        <f t="shared" si="125"/>
        <v>0</v>
      </c>
      <c r="K169" s="106">
        <f t="shared" si="125"/>
        <v>0</v>
      </c>
      <c r="L169" s="106">
        <f t="shared" si="125"/>
        <v>0</v>
      </c>
      <c r="M169" s="106">
        <f t="shared" si="125"/>
        <v>0</v>
      </c>
      <c r="N169" s="106">
        <f t="shared" si="125"/>
        <v>0</v>
      </c>
      <c r="O169" s="106">
        <f t="shared" si="125"/>
        <v>0</v>
      </c>
      <c r="P169" s="106">
        <f t="shared" si="125"/>
        <v>0</v>
      </c>
      <c r="Q169" s="106">
        <f t="shared" si="125"/>
        <v>0</v>
      </c>
      <c r="R169" s="106">
        <f t="shared" si="125"/>
        <v>0</v>
      </c>
      <c r="S169" s="106">
        <f t="shared" si="125"/>
        <v>0</v>
      </c>
      <c r="T169" s="106">
        <f t="shared" si="125"/>
        <v>0</v>
      </c>
      <c r="U169" s="106">
        <f t="shared" si="125"/>
        <v>0</v>
      </c>
      <c r="V169" s="106">
        <f t="shared" si="125"/>
        <v>0</v>
      </c>
      <c r="W169" s="106">
        <f t="shared" si="125"/>
        <v>0.2</v>
      </c>
      <c r="X169" s="106">
        <f t="shared" si="125"/>
        <v>1</v>
      </c>
      <c r="Y169" s="106">
        <f t="shared" si="125"/>
        <v>1</v>
      </c>
      <c r="Z169" s="106">
        <f t="shared" si="125"/>
        <v>1</v>
      </c>
      <c r="AA169" s="106">
        <f t="shared" si="125"/>
        <v>1</v>
      </c>
      <c r="AB169" s="106">
        <f t="shared" si="125"/>
        <v>1</v>
      </c>
      <c r="AC169" s="106">
        <f t="shared" si="125"/>
        <v>1</v>
      </c>
      <c r="AD169" s="106">
        <f t="shared" si="125"/>
        <v>1</v>
      </c>
      <c r="AE169" s="106">
        <f t="shared" si="125"/>
        <v>1</v>
      </c>
      <c r="AF169" s="106">
        <f t="shared" si="125"/>
        <v>1</v>
      </c>
      <c r="AG169" s="106">
        <f t="shared" si="125"/>
        <v>1</v>
      </c>
      <c r="AH169" s="106">
        <f t="shared" si="125"/>
        <v>1</v>
      </c>
      <c r="AI169" s="106">
        <f t="shared" ref="J169:AO176" si="129">IF($G169=0,0,IF(AI$6&lt;$G169,0,IF(AI$6&gt;$H169,1,(AI$6-$G169+1)/($H169-$G169+1))))</f>
        <v>1</v>
      </c>
      <c r="AJ169" s="106">
        <f t="shared" si="129"/>
        <v>1</v>
      </c>
      <c r="AK169" s="106">
        <f t="shared" si="129"/>
        <v>1</v>
      </c>
      <c r="AL169" s="106">
        <f t="shared" si="129"/>
        <v>1</v>
      </c>
      <c r="AM169" s="106">
        <f t="shared" si="129"/>
        <v>1</v>
      </c>
      <c r="AN169" s="106">
        <f t="shared" si="129"/>
        <v>1</v>
      </c>
      <c r="AO169" s="106">
        <f t="shared" si="129"/>
        <v>1</v>
      </c>
      <c r="AP169" s="106">
        <f t="shared" ref="AP169:BO175" si="130">IF($G169=0,0,IF(AP$6&lt;$G169,0,IF(AP$6&gt;$H169,1,(AP$6-$G169+1)/($H169-$G169+1))))</f>
        <v>1</v>
      </c>
      <c r="AQ169" s="106">
        <f t="shared" si="130"/>
        <v>1</v>
      </c>
      <c r="AR169" s="106">
        <f t="shared" si="130"/>
        <v>1</v>
      </c>
      <c r="AS169" s="106">
        <f t="shared" si="130"/>
        <v>1</v>
      </c>
      <c r="AT169" s="106">
        <f t="shared" si="130"/>
        <v>1</v>
      </c>
      <c r="AU169" s="106">
        <f t="shared" si="130"/>
        <v>1</v>
      </c>
      <c r="AV169" s="106">
        <f t="shared" si="130"/>
        <v>1</v>
      </c>
      <c r="AW169" s="106">
        <f t="shared" si="130"/>
        <v>1</v>
      </c>
      <c r="AX169" s="106">
        <f t="shared" si="130"/>
        <v>1</v>
      </c>
      <c r="AY169" s="106">
        <f t="shared" si="130"/>
        <v>1</v>
      </c>
      <c r="AZ169" s="106">
        <f t="shared" si="130"/>
        <v>1</v>
      </c>
      <c r="BA169" s="106">
        <f t="shared" si="130"/>
        <v>1</v>
      </c>
      <c r="BB169" s="106">
        <f t="shared" si="130"/>
        <v>1</v>
      </c>
      <c r="BC169" s="106">
        <f t="shared" si="130"/>
        <v>1</v>
      </c>
      <c r="BD169" s="106">
        <f t="shared" si="130"/>
        <v>1</v>
      </c>
      <c r="BE169" s="106">
        <f t="shared" si="130"/>
        <v>1</v>
      </c>
      <c r="BF169" s="106">
        <f t="shared" si="130"/>
        <v>1</v>
      </c>
      <c r="BG169" s="106">
        <f t="shared" si="130"/>
        <v>1</v>
      </c>
      <c r="BH169" s="106">
        <f t="shared" si="130"/>
        <v>1</v>
      </c>
      <c r="BI169" s="106">
        <f t="shared" si="130"/>
        <v>1</v>
      </c>
      <c r="BJ169" s="106">
        <f t="shared" si="130"/>
        <v>1</v>
      </c>
      <c r="BK169" s="106">
        <f t="shared" si="130"/>
        <v>1</v>
      </c>
      <c r="BL169" s="106">
        <f t="shared" si="130"/>
        <v>1</v>
      </c>
      <c r="BM169" s="106">
        <f t="shared" si="130"/>
        <v>1</v>
      </c>
      <c r="BN169" s="106">
        <f t="shared" si="130"/>
        <v>1</v>
      </c>
      <c r="BO169" s="106">
        <f t="shared" si="130"/>
        <v>1</v>
      </c>
    </row>
    <row r="170" spans="1:67" s="2" customFormat="1" ht="18.75" customHeight="1" x14ac:dyDescent="0.25">
      <c r="A170" s="88"/>
      <c r="B170" s="78" t="s">
        <v>986</v>
      </c>
      <c r="C170" s="78" t="s">
        <v>987</v>
      </c>
      <c r="D170" s="78" t="s">
        <v>3</v>
      </c>
      <c r="E170" s="225">
        <f>VLOOKUP(B170,'Cuadro Control'!C200:J2100,8,FALSE)</f>
        <v>0</v>
      </c>
      <c r="F170" s="108">
        <f t="shared" si="123"/>
        <v>0</v>
      </c>
      <c r="G170" s="109">
        <v>46311</v>
      </c>
      <c r="H170" s="109">
        <v>46311</v>
      </c>
      <c r="I170" s="108">
        <f t="shared" si="127"/>
        <v>0</v>
      </c>
      <c r="J170" s="108">
        <f t="shared" si="129"/>
        <v>0</v>
      </c>
      <c r="K170" s="108">
        <f t="shared" si="129"/>
        <v>0</v>
      </c>
      <c r="L170" s="108">
        <f t="shared" si="129"/>
        <v>0</v>
      </c>
      <c r="M170" s="108">
        <f t="shared" si="129"/>
        <v>0</v>
      </c>
      <c r="N170" s="108">
        <f t="shared" si="129"/>
        <v>0</v>
      </c>
      <c r="O170" s="108">
        <f t="shared" si="129"/>
        <v>0</v>
      </c>
      <c r="P170" s="108">
        <f t="shared" si="129"/>
        <v>0</v>
      </c>
      <c r="Q170" s="108">
        <f t="shared" si="129"/>
        <v>0</v>
      </c>
      <c r="R170" s="108">
        <f t="shared" si="129"/>
        <v>0</v>
      </c>
      <c r="S170" s="108">
        <f t="shared" si="129"/>
        <v>0</v>
      </c>
      <c r="T170" s="108">
        <f t="shared" si="129"/>
        <v>0</v>
      </c>
      <c r="U170" s="108">
        <f t="shared" si="129"/>
        <v>0</v>
      </c>
      <c r="V170" s="108">
        <f t="shared" si="129"/>
        <v>0</v>
      </c>
      <c r="W170" s="108">
        <f t="shared" si="129"/>
        <v>1</v>
      </c>
      <c r="X170" s="108">
        <f t="shared" si="129"/>
        <v>1</v>
      </c>
      <c r="Y170" s="108">
        <f t="shared" si="129"/>
        <v>1</v>
      </c>
      <c r="Z170" s="108">
        <f t="shared" si="129"/>
        <v>1</v>
      </c>
      <c r="AA170" s="108">
        <f t="shared" si="129"/>
        <v>1</v>
      </c>
      <c r="AB170" s="108">
        <f t="shared" si="129"/>
        <v>1</v>
      </c>
      <c r="AC170" s="108">
        <f t="shared" si="129"/>
        <v>1</v>
      </c>
      <c r="AD170" s="108">
        <f t="shared" si="129"/>
        <v>1</v>
      </c>
      <c r="AE170" s="108">
        <f t="shared" si="129"/>
        <v>1</v>
      </c>
      <c r="AF170" s="108">
        <f t="shared" si="129"/>
        <v>1</v>
      </c>
      <c r="AG170" s="108">
        <f t="shared" si="129"/>
        <v>1</v>
      </c>
      <c r="AH170" s="108">
        <f t="shared" si="129"/>
        <v>1</v>
      </c>
      <c r="AI170" s="108">
        <f t="shared" si="129"/>
        <v>1</v>
      </c>
      <c r="AJ170" s="108">
        <f t="shared" si="129"/>
        <v>1</v>
      </c>
      <c r="AK170" s="108">
        <f t="shared" si="129"/>
        <v>1</v>
      </c>
      <c r="AL170" s="108">
        <f t="shared" si="129"/>
        <v>1</v>
      </c>
      <c r="AM170" s="108">
        <f t="shared" si="129"/>
        <v>1</v>
      </c>
      <c r="AN170" s="108">
        <f t="shared" si="129"/>
        <v>1</v>
      </c>
      <c r="AO170" s="108">
        <f t="shared" si="129"/>
        <v>1</v>
      </c>
      <c r="AP170" s="108">
        <f t="shared" si="130"/>
        <v>1</v>
      </c>
      <c r="AQ170" s="108">
        <f t="shared" si="130"/>
        <v>1</v>
      </c>
      <c r="AR170" s="108">
        <f t="shared" si="130"/>
        <v>1</v>
      </c>
      <c r="AS170" s="108">
        <f t="shared" si="130"/>
        <v>1</v>
      </c>
      <c r="AT170" s="108">
        <f t="shared" si="130"/>
        <v>1</v>
      </c>
      <c r="AU170" s="108">
        <f t="shared" si="130"/>
        <v>1</v>
      </c>
      <c r="AV170" s="108">
        <f t="shared" si="130"/>
        <v>1</v>
      </c>
      <c r="AW170" s="108">
        <f t="shared" si="130"/>
        <v>1</v>
      </c>
      <c r="AX170" s="108">
        <f t="shared" si="130"/>
        <v>1</v>
      </c>
      <c r="AY170" s="108">
        <f t="shared" si="130"/>
        <v>1</v>
      </c>
      <c r="AZ170" s="108">
        <f t="shared" si="130"/>
        <v>1</v>
      </c>
      <c r="BA170" s="108">
        <f t="shared" si="130"/>
        <v>1</v>
      </c>
      <c r="BB170" s="108">
        <f t="shared" si="130"/>
        <v>1</v>
      </c>
      <c r="BC170" s="108">
        <f t="shared" si="130"/>
        <v>1</v>
      </c>
      <c r="BD170" s="108">
        <f t="shared" si="130"/>
        <v>1</v>
      </c>
      <c r="BE170" s="108">
        <f t="shared" si="130"/>
        <v>1</v>
      </c>
      <c r="BF170" s="108">
        <f t="shared" si="130"/>
        <v>1</v>
      </c>
      <c r="BG170" s="108">
        <f t="shared" si="130"/>
        <v>1</v>
      </c>
      <c r="BH170" s="108">
        <f t="shared" si="130"/>
        <v>1</v>
      </c>
      <c r="BI170" s="108">
        <f t="shared" si="130"/>
        <v>1</v>
      </c>
      <c r="BJ170" s="108">
        <f t="shared" si="130"/>
        <v>1</v>
      </c>
      <c r="BK170" s="108">
        <f t="shared" si="130"/>
        <v>1</v>
      </c>
      <c r="BL170" s="108">
        <f t="shared" si="130"/>
        <v>1</v>
      </c>
      <c r="BM170" s="108">
        <f t="shared" si="130"/>
        <v>1</v>
      </c>
      <c r="BN170" s="108">
        <f t="shared" si="130"/>
        <v>1</v>
      </c>
      <c r="BO170" s="108">
        <f t="shared" si="130"/>
        <v>1</v>
      </c>
    </row>
    <row r="171" spans="1:67" s="2" customFormat="1" ht="18.75" customHeight="1" x14ac:dyDescent="0.25">
      <c r="A171" s="88"/>
      <c r="B171" s="77" t="s">
        <v>988</v>
      </c>
      <c r="C171" s="77" t="s">
        <v>989</v>
      </c>
      <c r="D171" s="77" t="s">
        <v>8</v>
      </c>
      <c r="E171" s="224">
        <f>VLOOKUP(B171,'Cuadro Control'!C201:J2101,8,FALSE)</f>
        <v>1230815225.9452939</v>
      </c>
      <c r="F171" s="106">
        <f t="shared" si="123"/>
        <v>0.2318411625341423</v>
      </c>
      <c r="G171" s="107">
        <v>46315</v>
      </c>
      <c r="H171" s="107">
        <v>46316</v>
      </c>
      <c r="I171" s="106">
        <f t="shared" si="127"/>
        <v>0</v>
      </c>
      <c r="J171" s="106">
        <f t="shared" si="129"/>
        <v>0</v>
      </c>
      <c r="K171" s="106">
        <f t="shared" si="129"/>
        <v>0</v>
      </c>
      <c r="L171" s="106">
        <f t="shared" si="129"/>
        <v>0</v>
      </c>
      <c r="M171" s="106">
        <f t="shared" si="129"/>
        <v>0</v>
      </c>
      <c r="N171" s="106">
        <f t="shared" si="129"/>
        <v>0</v>
      </c>
      <c r="O171" s="106">
        <f t="shared" si="129"/>
        <v>0</v>
      </c>
      <c r="P171" s="106">
        <f t="shared" si="129"/>
        <v>0</v>
      </c>
      <c r="Q171" s="106">
        <f t="shared" si="129"/>
        <v>0</v>
      </c>
      <c r="R171" s="106">
        <f t="shared" si="129"/>
        <v>0</v>
      </c>
      <c r="S171" s="106">
        <f t="shared" si="129"/>
        <v>0</v>
      </c>
      <c r="T171" s="106">
        <f t="shared" si="129"/>
        <v>0</v>
      </c>
      <c r="U171" s="106">
        <f t="shared" si="129"/>
        <v>0</v>
      </c>
      <c r="V171" s="106">
        <f t="shared" si="129"/>
        <v>0</v>
      </c>
      <c r="W171" s="106">
        <f t="shared" si="129"/>
        <v>0</v>
      </c>
      <c r="X171" s="106">
        <f t="shared" si="129"/>
        <v>1</v>
      </c>
      <c r="Y171" s="106">
        <f t="shared" si="129"/>
        <v>1</v>
      </c>
      <c r="Z171" s="106">
        <f t="shared" si="129"/>
        <v>1</v>
      </c>
      <c r="AA171" s="106">
        <f t="shared" si="129"/>
        <v>1</v>
      </c>
      <c r="AB171" s="106">
        <f t="shared" si="129"/>
        <v>1</v>
      </c>
      <c r="AC171" s="106">
        <f t="shared" si="129"/>
        <v>1</v>
      </c>
      <c r="AD171" s="106">
        <f t="shared" si="129"/>
        <v>1</v>
      </c>
      <c r="AE171" s="106">
        <f t="shared" si="129"/>
        <v>1</v>
      </c>
      <c r="AF171" s="106">
        <f t="shared" si="129"/>
        <v>1</v>
      </c>
      <c r="AG171" s="106">
        <f t="shared" si="129"/>
        <v>1</v>
      </c>
      <c r="AH171" s="106">
        <f t="shared" si="129"/>
        <v>1</v>
      </c>
      <c r="AI171" s="106">
        <f t="shared" si="129"/>
        <v>1</v>
      </c>
      <c r="AJ171" s="106">
        <f t="shared" si="129"/>
        <v>1</v>
      </c>
      <c r="AK171" s="106">
        <f t="shared" si="129"/>
        <v>1</v>
      </c>
      <c r="AL171" s="106">
        <f t="shared" si="129"/>
        <v>1</v>
      </c>
      <c r="AM171" s="106">
        <f t="shared" si="129"/>
        <v>1</v>
      </c>
      <c r="AN171" s="106">
        <f t="shared" si="129"/>
        <v>1</v>
      </c>
      <c r="AO171" s="106">
        <f t="shared" si="129"/>
        <v>1</v>
      </c>
      <c r="AP171" s="106">
        <f t="shared" si="130"/>
        <v>1</v>
      </c>
      <c r="AQ171" s="106">
        <f t="shared" si="130"/>
        <v>1</v>
      </c>
      <c r="AR171" s="106">
        <f t="shared" si="130"/>
        <v>1</v>
      </c>
      <c r="AS171" s="106">
        <f t="shared" si="130"/>
        <v>1</v>
      </c>
      <c r="AT171" s="106">
        <f t="shared" si="130"/>
        <v>1</v>
      </c>
      <c r="AU171" s="106">
        <f t="shared" si="130"/>
        <v>1</v>
      </c>
      <c r="AV171" s="106">
        <f t="shared" si="130"/>
        <v>1</v>
      </c>
      <c r="AW171" s="106">
        <f t="shared" si="130"/>
        <v>1</v>
      </c>
      <c r="AX171" s="106">
        <f t="shared" si="130"/>
        <v>1</v>
      </c>
      <c r="AY171" s="106">
        <f t="shared" si="130"/>
        <v>1</v>
      </c>
      <c r="AZ171" s="106">
        <f t="shared" si="130"/>
        <v>1</v>
      </c>
      <c r="BA171" s="106">
        <f t="shared" si="130"/>
        <v>1</v>
      </c>
      <c r="BB171" s="106">
        <f t="shared" si="130"/>
        <v>1</v>
      </c>
      <c r="BC171" s="106">
        <f t="shared" si="130"/>
        <v>1</v>
      </c>
      <c r="BD171" s="106">
        <f t="shared" si="130"/>
        <v>1</v>
      </c>
      <c r="BE171" s="106">
        <f t="shared" si="130"/>
        <v>1</v>
      </c>
      <c r="BF171" s="106">
        <f t="shared" si="130"/>
        <v>1</v>
      </c>
      <c r="BG171" s="106">
        <f t="shared" si="130"/>
        <v>1</v>
      </c>
      <c r="BH171" s="106">
        <f t="shared" si="130"/>
        <v>1</v>
      </c>
      <c r="BI171" s="106">
        <f t="shared" si="130"/>
        <v>1</v>
      </c>
      <c r="BJ171" s="106">
        <f t="shared" si="130"/>
        <v>1</v>
      </c>
      <c r="BK171" s="106">
        <f t="shared" si="130"/>
        <v>1</v>
      </c>
      <c r="BL171" s="106">
        <f t="shared" si="130"/>
        <v>1</v>
      </c>
      <c r="BM171" s="106">
        <f t="shared" si="130"/>
        <v>1</v>
      </c>
      <c r="BN171" s="106">
        <f t="shared" si="130"/>
        <v>1</v>
      </c>
      <c r="BO171" s="106">
        <f t="shared" si="130"/>
        <v>1</v>
      </c>
    </row>
    <row r="172" spans="1:67" s="2" customFormat="1" ht="18.75" customHeight="1" x14ac:dyDescent="0.25">
      <c r="A172" s="88"/>
      <c r="B172" s="77" t="s">
        <v>990</v>
      </c>
      <c r="C172" s="77" t="s">
        <v>991</v>
      </c>
      <c r="D172" s="77" t="s">
        <v>26</v>
      </c>
      <c r="E172" s="224">
        <f>VLOOKUP(B172,'Cuadro Control'!C202:J2102,8,FALSE)</f>
        <v>0</v>
      </c>
      <c r="F172" s="106">
        <f t="shared" si="123"/>
        <v>0</v>
      </c>
      <c r="G172" s="107">
        <v>46316</v>
      </c>
      <c r="H172" s="107">
        <v>46323</v>
      </c>
      <c r="I172" s="106">
        <f t="shared" si="127"/>
        <v>0</v>
      </c>
      <c r="J172" s="106">
        <f t="shared" si="129"/>
        <v>0</v>
      </c>
      <c r="K172" s="106">
        <f t="shared" si="129"/>
        <v>0</v>
      </c>
      <c r="L172" s="106">
        <f t="shared" si="129"/>
        <v>0</v>
      </c>
      <c r="M172" s="106">
        <f t="shared" si="129"/>
        <v>0</v>
      </c>
      <c r="N172" s="106">
        <f t="shared" si="129"/>
        <v>0</v>
      </c>
      <c r="O172" s="106">
        <f t="shared" si="129"/>
        <v>0</v>
      </c>
      <c r="P172" s="106">
        <f t="shared" si="129"/>
        <v>0</v>
      </c>
      <c r="Q172" s="106">
        <f t="shared" si="129"/>
        <v>0</v>
      </c>
      <c r="R172" s="106">
        <f t="shared" si="129"/>
        <v>0</v>
      </c>
      <c r="S172" s="106">
        <f t="shared" si="129"/>
        <v>0</v>
      </c>
      <c r="T172" s="106">
        <f t="shared" si="129"/>
        <v>0</v>
      </c>
      <c r="U172" s="106">
        <f t="shared" si="129"/>
        <v>0</v>
      </c>
      <c r="V172" s="106">
        <f t="shared" si="129"/>
        <v>0</v>
      </c>
      <c r="W172" s="106">
        <f t="shared" si="129"/>
        <v>0</v>
      </c>
      <c r="X172" s="106">
        <f t="shared" si="129"/>
        <v>0.375</v>
      </c>
      <c r="Y172" s="106">
        <f t="shared" si="129"/>
        <v>1</v>
      </c>
      <c r="Z172" s="106">
        <f t="shared" si="129"/>
        <v>1</v>
      </c>
      <c r="AA172" s="106">
        <f t="shared" si="129"/>
        <v>1</v>
      </c>
      <c r="AB172" s="106">
        <f t="shared" si="129"/>
        <v>1</v>
      </c>
      <c r="AC172" s="106">
        <f t="shared" si="129"/>
        <v>1</v>
      </c>
      <c r="AD172" s="106">
        <f t="shared" si="129"/>
        <v>1</v>
      </c>
      <c r="AE172" s="106">
        <f t="shared" si="129"/>
        <v>1</v>
      </c>
      <c r="AF172" s="106">
        <f t="shared" si="129"/>
        <v>1</v>
      </c>
      <c r="AG172" s="106">
        <f t="shared" si="129"/>
        <v>1</v>
      </c>
      <c r="AH172" s="106">
        <f t="shared" si="129"/>
        <v>1</v>
      </c>
      <c r="AI172" s="106">
        <f t="shared" si="129"/>
        <v>1</v>
      </c>
      <c r="AJ172" s="106">
        <f t="shared" si="129"/>
        <v>1</v>
      </c>
      <c r="AK172" s="106">
        <f t="shared" si="129"/>
        <v>1</v>
      </c>
      <c r="AL172" s="106">
        <f t="shared" si="129"/>
        <v>1</v>
      </c>
      <c r="AM172" s="106">
        <f t="shared" si="129"/>
        <v>1</v>
      </c>
      <c r="AN172" s="106">
        <f t="shared" si="129"/>
        <v>1</v>
      </c>
      <c r="AO172" s="106">
        <f t="shared" si="129"/>
        <v>1</v>
      </c>
      <c r="AP172" s="106">
        <f t="shared" si="130"/>
        <v>1</v>
      </c>
      <c r="AQ172" s="106">
        <f t="shared" si="130"/>
        <v>1</v>
      </c>
      <c r="AR172" s="106">
        <f t="shared" si="130"/>
        <v>1</v>
      </c>
      <c r="AS172" s="106">
        <f t="shared" si="130"/>
        <v>1</v>
      </c>
      <c r="AT172" s="106">
        <f t="shared" si="130"/>
        <v>1</v>
      </c>
      <c r="AU172" s="106">
        <f t="shared" si="130"/>
        <v>1</v>
      </c>
      <c r="AV172" s="106">
        <f t="shared" si="130"/>
        <v>1</v>
      </c>
      <c r="AW172" s="106">
        <f t="shared" si="130"/>
        <v>1</v>
      </c>
      <c r="AX172" s="106">
        <f t="shared" si="130"/>
        <v>1</v>
      </c>
      <c r="AY172" s="106">
        <f t="shared" si="130"/>
        <v>1</v>
      </c>
      <c r="AZ172" s="106">
        <f t="shared" si="130"/>
        <v>1</v>
      </c>
      <c r="BA172" s="106">
        <f t="shared" si="130"/>
        <v>1</v>
      </c>
      <c r="BB172" s="106">
        <f t="shared" si="130"/>
        <v>1</v>
      </c>
      <c r="BC172" s="106">
        <f t="shared" si="130"/>
        <v>1</v>
      </c>
      <c r="BD172" s="106">
        <f t="shared" si="130"/>
        <v>1</v>
      </c>
      <c r="BE172" s="106">
        <f t="shared" si="130"/>
        <v>1</v>
      </c>
      <c r="BF172" s="106">
        <f t="shared" si="130"/>
        <v>1</v>
      </c>
      <c r="BG172" s="106">
        <f t="shared" si="130"/>
        <v>1</v>
      </c>
      <c r="BH172" s="106">
        <f t="shared" si="130"/>
        <v>1</v>
      </c>
      <c r="BI172" s="106">
        <f t="shared" si="130"/>
        <v>1</v>
      </c>
      <c r="BJ172" s="106">
        <f t="shared" si="130"/>
        <v>1</v>
      </c>
      <c r="BK172" s="106">
        <f t="shared" si="130"/>
        <v>1</v>
      </c>
      <c r="BL172" s="106">
        <f t="shared" si="130"/>
        <v>1</v>
      </c>
      <c r="BM172" s="106">
        <f t="shared" si="130"/>
        <v>1</v>
      </c>
      <c r="BN172" s="106">
        <f t="shared" si="130"/>
        <v>1</v>
      </c>
      <c r="BO172" s="106">
        <f t="shared" si="130"/>
        <v>1</v>
      </c>
    </row>
    <row r="173" spans="1:67" s="2" customFormat="1" ht="18.75" customHeight="1" x14ac:dyDescent="0.25">
      <c r="A173" s="88"/>
      <c r="B173" s="77" t="s">
        <v>992</v>
      </c>
      <c r="C173" s="77" t="s">
        <v>2055</v>
      </c>
      <c r="D173" s="77" t="s">
        <v>6</v>
      </c>
      <c r="E173" s="224">
        <f>VLOOKUP(B173,'Cuadro Control'!C203:J2103,8,FALSE)</f>
        <v>52736347.43270281</v>
      </c>
      <c r="F173" s="106">
        <f t="shared" si="123"/>
        <v>9.933624348213644E-3</v>
      </c>
      <c r="G173" s="107">
        <v>46323</v>
      </c>
      <c r="H173" s="107">
        <v>46326</v>
      </c>
      <c r="I173" s="106">
        <f t="shared" si="127"/>
        <v>0</v>
      </c>
      <c r="J173" s="106">
        <f t="shared" si="129"/>
        <v>0</v>
      </c>
      <c r="K173" s="106">
        <f t="shared" si="129"/>
        <v>0</v>
      </c>
      <c r="L173" s="106">
        <f t="shared" si="129"/>
        <v>0</v>
      </c>
      <c r="M173" s="106">
        <f t="shared" si="129"/>
        <v>0</v>
      </c>
      <c r="N173" s="106">
        <f t="shared" si="129"/>
        <v>0</v>
      </c>
      <c r="O173" s="106">
        <f t="shared" si="129"/>
        <v>0</v>
      </c>
      <c r="P173" s="106">
        <f t="shared" si="129"/>
        <v>0</v>
      </c>
      <c r="Q173" s="106">
        <f t="shared" si="129"/>
        <v>0</v>
      </c>
      <c r="R173" s="106">
        <f t="shared" si="129"/>
        <v>0</v>
      </c>
      <c r="S173" s="106">
        <f t="shared" si="129"/>
        <v>0</v>
      </c>
      <c r="T173" s="106">
        <f t="shared" si="129"/>
        <v>0</v>
      </c>
      <c r="U173" s="106">
        <f t="shared" si="129"/>
        <v>0</v>
      </c>
      <c r="V173" s="106">
        <f t="shared" si="129"/>
        <v>0</v>
      </c>
      <c r="W173" s="106">
        <f t="shared" si="129"/>
        <v>0</v>
      </c>
      <c r="X173" s="106">
        <f t="shared" si="129"/>
        <v>0</v>
      </c>
      <c r="Y173" s="106">
        <f t="shared" si="129"/>
        <v>0.75</v>
      </c>
      <c r="Z173" s="106">
        <f t="shared" si="129"/>
        <v>1</v>
      </c>
      <c r="AA173" s="106">
        <f t="shared" si="129"/>
        <v>1</v>
      </c>
      <c r="AB173" s="106">
        <f t="shared" si="129"/>
        <v>1</v>
      </c>
      <c r="AC173" s="106">
        <f t="shared" si="129"/>
        <v>1</v>
      </c>
      <c r="AD173" s="106">
        <f t="shared" si="129"/>
        <v>1</v>
      </c>
      <c r="AE173" s="106">
        <f t="shared" si="129"/>
        <v>1</v>
      </c>
      <c r="AF173" s="106">
        <f t="shared" si="129"/>
        <v>1</v>
      </c>
      <c r="AG173" s="106">
        <f t="shared" si="129"/>
        <v>1</v>
      </c>
      <c r="AH173" s="106">
        <f t="shared" si="129"/>
        <v>1</v>
      </c>
      <c r="AI173" s="106">
        <f t="shared" si="129"/>
        <v>1</v>
      </c>
      <c r="AJ173" s="106">
        <f t="shared" si="129"/>
        <v>1</v>
      </c>
      <c r="AK173" s="106">
        <f t="shared" si="129"/>
        <v>1</v>
      </c>
      <c r="AL173" s="106">
        <f t="shared" si="129"/>
        <v>1</v>
      </c>
      <c r="AM173" s="106">
        <f t="shared" si="129"/>
        <v>1</v>
      </c>
      <c r="AN173" s="106">
        <f t="shared" si="129"/>
        <v>1</v>
      </c>
      <c r="AO173" s="106">
        <f t="shared" si="129"/>
        <v>1</v>
      </c>
      <c r="AP173" s="106">
        <f t="shared" si="130"/>
        <v>1</v>
      </c>
      <c r="AQ173" s="106">
        <f t="shared" si="130"/>
        <v>1</v>
      </c>
      <c r="AR173" s="106">
        <f t="shared" si="130"/>
        <v>1</v>
      </c>
      <c r="AS173" s="106">
        <f t="shared" si="130"/>
        <v>1</v>
      </c>
      <c r="AT173" s="106">
        <f t="shared" si="130"/>
        <v>1</v>
      </c>
      <c r="AU173" s="106">
        <f t="shared" si="130"/>
        <v>1</v>
      </c>
      <c r="AV173" s="106">
        <f t="shared" si="130"/>
        <v>1</v>
      </c>
      <c r="AW173" s="106">
        <f t="shared" si="130"/>
        <v>1</v>
      </c>
      <c r="AX173" s="106">
        <f t="shared" si="130"/>
        <v>1</v>
      </c>
      <c r="AY173" s="106">
        <f t="shared" si="130"/>
        <v>1</v>
      </c>
      <c r="AZ173" s="106">
        <f t="shared" si="130"/>
        <v>1</v>
      </c>
      <c r="BA173" s="106">
        <f t="shared" si="130"/>
        <v>1</v>
      </c>
      <c r="BB173" s="106">
        <f t="shared" si="130"/>
        <v>1</v>
      </c>
      <c r="BC173" s="106">
        <f t="shared" si="130"/>
        <v>1</v>
      </c>
      <c r="BD173" s="106">
        <f t="shared" si="130"/>
        <v>1</v>
      </c>
      <c r="BE173" s="106">
        <f t="shared" si="130"/>
        <v>1</v>
      </c>
      <c r="BF173" s="106">
        <f t="shared" si="130"/>
        <v>1</v>
      </c>
      <c r="BG173" s="106">
        <f t="shared" si="130"/>
        <v>1</v>
      </c>
      <c r="BH173" s="106">
        <f t="shared" si="130"/>
        <v>1</v>
      </c>
      <c r="BI173" s="106">
        <f t="shared" si="130"/>
        <v>1</v>
      </c>
      <c r="BJ173" s="106">
        <f t="shared" si="130"/>
        <v>1</v>
      </c>
      <c r="BK173" s="106">
        <f t="shared" si="130"/>
        <v>1</v>
      </c>
      <c r="BL173" s="106">
        <f t="shared" si="130"/>
        <v>1</v>
      </c>
      <c r="BM173" s="106">
        <f t="shared" si="130"/>
        <v>1</v>
      </c>
      <c r="BN173" s="106">
        <f t="shared" si="130"/>
        <v>1</v>
      </c>
      <c r="BO173" s="106">
        <f t="shared" si="130"/>
        <v>1</v>
      </c>
    </row>
    <row r="174" spans="1:67" s="2" customFormat="1" ht="18.75" customHeight="1" x14ac:dyDescent="0.25">
      <c r="A174" s="88"/>
      <c r="B174" s="77" t="s">
        <v>993</v>
      </c>
      <c r="C174" s="77" t="s">
        <v>994</v>
      </c>
      <c r="D174" s="77" t="s">
        <v>19</v>
      </c>
      <c r="E174" s="224">
        <f>VLOOKUP(B174,'Cuadro Control'!C204:J2104,8,FALSE)</f>
        <v>46410609.014634147</v>
      </c>
      <c r="F174" s="106">
        <f t="shared" si="123"/>
        <v>8.742083556535862E-3</v>
      </c>
      <c r="G174" s="107">
        <v>46326</v>
      </c>
      <c r="H174" s="107">
        <v>46330</v>
      </c>
      <c r="I174" s="106">
        <f t="shared" si="127"/>
        <v>0</v>
      </c>
      <c r="J174" s="106">
        <f t="shared" si="129"/>
        <v>0</v>
      </c>
      <c r="K174" s="106">
        <f t="shared" si="129"/>
        <v>0</v>
      </c>
      <c r="L174" s="106">
        <f t="shared" si="129"/>
        <v>0</v>
      </c>
      <c r="M174" s="106">
        <f t="shared" si="129"/>
        <v>0</v>
      </c>
      <c r="N174" s="106">
        <f t="shared" si="129"/>
        <v>0</v>
      </c>
      <c r="O174" s="106">
        <f t="shared" si="129"/>
        <v>0</v>
      </c>
      <c r="P174" s="106">
        <f t="shared" si="129"/>
        <v>0</v>
      </c>
      <c r="Q174" s="106">
        <f t="shared" si="129"/>
        <v>0</v>
      </c>
      <c r="R174" s="106">
        <f t="shared" si="129"/>
        <v>0</v>
      </c>
      <c r="S174" s="106">
        <f t="shared" si="129"/>
        <v>0</v>
      </c>
      <c r="T174" s="106">
        <f t="shared" si="129"/>
        <v>0</v>
      </c>
      <c r="U174" s="106">
        <f t="shared" si="129"/>
        <v>0</v>
      </c>
      <c r="V174" s="106">
        <f t="shared" si="129"/>
        <v>0</v>
      </c>
      <c r="W174" s="106">
        <f t="shared" si="129"/>
        <v>0</v>
      </c>
      <c r="X174" s="106">
        <f t="shared" si="129"/>
        <v>0</v>
      </c>
      <c r="Y174" s="106">
        <f t="shared" si="129"/>
        <v>0</v>
      </c>
      <c r="Z174" s="106">
        <f t="shared" si="129"/>
        <v>1</v>
      </c>
      <c r="AA174" s="106">
        <f t="shared" si="129"/>
        <v>1</v>
      </c>
      <c r="AB174" s="106">
        <f t="shared" si="129"/>
        <v>1</v>
      </c>
      <c r="AC174" s="106">
        <f t="shared" si="129"/>
        <v>1</v>
      </c>
      <c r="AD174" s="106">
        <f t="shared" si="129"/>
        <v>1</v>
      </c>
      <c r="AE174" s="106">
        <f t="shared" si="129"/>
        <v>1</v>
      </c>
      <c r="AF174" s="106">
        <f t="shared" si="129"/>
        <v>1</v>
      </c>
      <c r="AG174" s="106">
        <f t="shared" si="129"/>
        <v>1</v>
      </c>
      <c r="AH174" s="106">
        <f t="shared" si="129"/>
        <v>1</v>
      </c>
      <c r="AI174" s="106">
        <f t="shared" si="129"/>
        <v>1</v>
      </c>
      <c r="AJ174" s="106">
        <f t="shared" si="129"/>
        <v>1</v>
      </c>
      <c r="AK174" s="106">
        <f t="shared" si="129"/>
        <v>1</v>
      </c>
      <c r="AL174" s="106">
        <f t="shared" si="129"/>
        <v>1</v>
      </c>
      <c r="AM174" s="106">
        <f t="shared" si="129"/>
        <v>1</v>
      </c>
      <c r="AN174" s="106">
        <f t="shared" si="129"/>
        <v>1</v>
      </c>
      <c r="AO174" s="106">
        <f t="shared" si="129"/>
        <v>1</v>
      </c>
      <c r="AP174" s="106">
        <f t="shared" si="130"/>
        <v>1</v>
      </c>
      <c r="AQ174" s="106">
        <f t="shared" si="130"/>
        <v>1</v>
      </c>
      <c r="AR174" s="106">
        <f t="shared" si="130"/>
        <v>1</v>
      </c>
      <c r="AS174" s="106">
        <f t="shared" si="130"/>
        <v>1</v>
      </c>
      <c r="AT174" s="106">
        <f t="shared" si="130"/>
        <v>1</v>
      </c>
      <c r="AU174" s="106">
        <f t="shared" si="130"/>
        <v>1</v>
      </c>
      <c r="AV174" s="106">
        <f t="shared" si="130"/>
        <v>1</v>
      </c>
      <c r="AW174" s="106">
        <f t="shared" si="130"/>
        <v>1</v>
      </c>
      <c r="AX174" s="106">
        <f t="shared" si="130"/>
        <v>1</v>
      </c>
      <c r="AY174" s="106">
        <f t="shared" si="130"/>
        <v>1</v>
      </c>
      <c r="AZ174" s="106">
        <f t="shared" si="130"/>
        <v>1</v>
      </c>
      <c r="BA174" s="106">
        <f t="shared" si="130"/>
        <v>1</v>
      </c>
      <c r="BB174" s="106">
        <f t="shared" si="130"/>
        <v>1</v>
      </c>
      <c r="BC174" s="106">
        <f t="shared" si="130"/>
        <v>1</v>
      </c>
      <c r="BD174" s="106">
        <f t="shared" si="130"/>
        <v>1</v>
      </c>
      <c r="BE174" s="106">
        <f t="shared" si="130"/>
        <v>1</v>
      </c>
      <c r="BF174" s="106">
        <f t="shared" si="130"/>
        <v>1</v>
      </c>
      <c r="BG174" s="106">
        <f t="shared" si="130"/>
        <v>1</v>
      </c>
      <c r="BH174" s="106">
        <f t="shared" si="130"/>
        <v>1</v>
      </c>
      <c r="BI174" s="106">
        <f t="shared" si="130"/>
        <v>1</v>
      </c>
      <c r="BJ174" s="106">
        <f t="shared" si="130"/>
        <v>1</v>
      </c>
      <c r="BK174" s="106">
        <f t="shared" si="130"/>
        <v>1</v>
      </c>
      <c r="BL174" s="106">
        <f t="shared" si="130"/>
        <v>1</v>
      </c>
      <c r="BM174" s="106">
        <f t="shared" si="130"/>
        <v>1</v>
      </c>
      <c r="BN174" s="106">
        <f t="shared" si="130"/>
        <v>1</v>
      </c>
      <c r="BO174" s="106">
        <f t="shared" si="130"/>
        <v>1</v>
      </c>
    </row>
    <row r="175" spans="1:67" s="2" customFormat="1" ht="18.75" customHeight="1" x14ac:dyDescent="0.25">
      <c r="A175" s="88"/>
      <c r="B175" s="77" t="s">
        <v>995</v>
      </c>
      <c r="C175" s="77" t="s">
        <v>996</v>
      </c>
      <c r="D175" s="77" t="s">
        <v>9</v>
      </c>
      <c r="E175" s="224">
        <f>VLOOKUP(B175,'Cuadro Control'!C206:J2105,8,FALSE)</f>
        <v>1587346329.5488234</v>
      </c>
      <c r="F175" s="106">
        <f t="shared" si="123"/>
        <v>0.29899875353285565</v>
      </c>
      <c r="G175" s="107">
        <v>46329</v>
      </c>
      <c r="H175" s="107">
        <v>46339</v>
      </c>
      <c r="I175" s="106">
        <f t="shared" si="127"/>
        <v>0</v>
      </c>
      <c r="J175" s="106">
        <f t="shared" si="129"/>
        <v>0</v>
      </c>
      <c r="K175" s="106">
        <f t="shared" si="129"/>
        <v>0</v>
      </c>
      <c r="L175" s="106">
        <f t="shared" si="129"/>
        <v>0</v>
      </c>
      <c r="M175" s="106">
        <f t="shared" si="129"/>
        <v>0</v>
      </c>
      <c r="N175" s="106">
        <f t="shared" si="129"/>
        <v>0</v>
      </c>
      <c r="O175" s="106">
        <f t="shared" si="129"/>
        <v>0</v>
      </c>
      <c r="P175" s="106">
        <f t="shared" si="129"/>
        <v>0</v>
      </c>
      <c r="Q175" s="106">
        <f t="shared" si="129"/>
        <v>0</v>
      </c>
      <c r="R175" s="106">
        <f t="shared" si="129"/>
        <v>0</v>
      </c>
      <c r="S175" s="106">
        <f t="shared" si="129"/>
        <v>0</v>
      </c>
      <c r="T175" s="106">
        <f t="shared" si="129"/>
        <v>0</v>
      </c>
      <c r="U175" s="106">
        <f t="shared" si="129"/>
        <v>0</v>
      </c>
      <c r="V175" s="106">
        <f t="shared" si="129"/>
        <v>0</v>
      </c>
      <c r="W175" s="106">
        <f t="shared" si="129"/>
        <v>0</v>
      </c>
      <c r="X175" s="106">
        <f t="shared" si="129"/>
        <v>0</v>
      </c>
      <c r="Y175" s="106">
        <f t="shared" si="129"/>
        <v>0</v>
      </c>
      <c r="Z175" s="106">
        <f t="shared" si="129"/>
        <v>0.36363636363636365</v>
      </c>
      <c r="AA175" s="106">
        <f t="shared" si="129"/>
        <v>1</v>
      </c>
      <c r="AB175" s="106">
        <f t="shared" si="129"/>
        <v>1</v>
      </c>
      <c r="AC175" s="106">
        <f t="shared" si="129"/>
        <v>1</v>
      </c>
      <c r="AD175" s="106">
        <f t="shared" si="129"/>
        <v>1</v>
      </c>
      <c r="AE175" s="106">
        <f t="shared" si="129"/>
        <v>1</v>
      </c>
      <c r="AF175" s="106">
        <f t="shared" si="129"/>
        <v>1</v>
      </c>
      <c r="AG175" s="106">
        <f t="shared" si="129"/>
        <v>1</v>
      </c>
      <c r="AH175" s="106">
        <f t="shared" si="129"/>
        <v>1</v>
      </c>
      <c r="AI175" s="106">
        <f t="shared" si="129"/>
        <v>1</v>
      </c>
      <c r="AJ175" s="106">
        <f t="shared" si="129"/>
        <v>1</v>
      </c>
      <c r="AK175" s="106">
        <f t="shared" si="129"/>
        <v>1</v>
      </c>
      <c r="AL175" s="106">
        <f t="shared" si="129"/>
        <v>1</v>
      </c>
      <c r="AM175" s="106">
        <f t="shared" si="129"/>
        <v>1</v>
      </c>
      <c r="AN175" s="106">
        <f t="shared" si="129"/>
        <v>1</v>
      </c>
      <c r="AO175" s="106">
        <f t="shared" si="129"/>
        <v>1</v>
      </c>
      <c r="AP175" s="106">
        <f t="shared" si="130"/>
        <v>1</v>
      </c>
      <c r="AQ175" s="106">
        <f t="shared" si="130"/>
        <v>1</v>
      </c>
      <c r="AR175" s="106">
        <f t="shared" si="130"/>
        <v>1</v>
      </c>
      <c r="AS175" s="106">
        <f t="shared" ref="AP175:BO176" si="131">IF($G175=0,0,IF(AS$6&lt;$G175,0,IF(AS$6&gt;$H175,1,(AS$6-$G175+1)/($H175-$G175+1))))</f>
        <v>1</v>
      </c>
      <c r="AT175" s="106">
        <f t="shared" si="131"/>
        <v>1</v>
      </c>
      <c r="AU175" s="106">
        <f t="shared" si="131"/>
        <v>1</v>
      </c>
      <c r="AV175" s="106">
        <f t="shared" si="131"/>
        <v>1</v>
      </c>
      <c r="AW175" s="106">
        <f t="shared" si="131"/>
        <v>1</v>
      </c>
      <c r="AX175" s="106">
        <f t="shared" si="131"/>
        <v>1</v>
      </c>
      <c r="AY175" s="106">
        <f t="shared" si="131"/>
        <v>1</v>
      </c>
      <c r="AZ175" s="106">
        <f t="shared" si="131"/>
        <v>1</v>
      </c>
      <c r="BA175" s="106">
        <f t="shared" si="131"/>
        <v>1</v>
      </c>
      <c r="BB175" s="106">
        <f t="shared" si="131"/>
        <v>1</v>
      </c>
      <c r="BC175" s="106">
        <f t="shared" si="131"/>
        <v>1</v>
      </c>
      <c r="BD175" s="106">
        <f t="shared" si="131"/>
        <v>1</v>
      </c>
      <c r="BE175" s="106">
        <f t="shared" si="131"/>
        <v>1</v>
      </c>
      <c r="BF175" s="106">
        <f t="shared" si="131"/>
        <v>1</v>
      </c>
      <c r="BG175" s="106">
        <f t="shared" si="131"/>
        <v>1</v>
      </c>
      <c r="BH175" s="106">
        <f t="shared" si="131"/>
        <v>1</v>
      </c>
      <c r="BI175" s="106">
        <f t="shared" si="131"/>
        <v>1</v>
      </c>
      <c r="BJ175" s="106">
        <f t="shared" si="131"/>
        <v>1</v>
      </c>
      <c r="BK175" s="106">
        <f t="shared" si="131"/>
        <v>1</v>
      </c>
      <c r="BL175" s="106">
        <f t="shared" si="131"/>
        <v>1</v>
      </c>
      <c r="BM175" s="106">
        <f t="shared" si="131"/>
        <v>1</v>
      </c>
      <c r="BN175" s="106">
        <f t="shared" si="131"/>
        <v>1</v>
      </c>
      <c r="BO175" s="106">
        <f t="shared" si="131"/>
        <v>1</v>
      </c>
    </row>
    <row r="176" spans="1:67" s="2" customFormat="1" ht="18.75" customHeight="1" x14ac:dyDescent="0.25">
      <c r="A176" s="88"/>
      <c r="B176" s="103" t="s">
        <v>997</v>
      </c>
      <c r="C176" s="103" t="s">
        <v>998</v>
      </c>
      <c r="D176" s="103" t="s">
        <v>9</v>
      </c>
      <c r="E176" s="223">
        <f>VLOOKUP(B176,'Cuadro Control'!C208:J2106,8,FALSE)</f>
        <v>179532477.23999998</v>
      </c>
      <c r="F176" s="104">
        <f t="shared" si="123"/>
        <v>3.3817438522495219E-2</v>
      </c>
      <c r="G176" s="105">
        <v>46332</v>
      </c>
      <c r="H176" s="105">
        <v>46346</v>
      </c>
      <c r="I176" s="104">
        <f t="shared" si="127"/>
        <v>0</v>
      </c>
      <c r="J176" s="104">
        <f t="shared" si="129"/>
        <v>0</v>
      </c>
      <c r="K176" s="104">
        <f t="shared" si="129"/>
        <v>0</v>
      </c>
      <c r="L176" s="104">
        <f t="shared" si="129"/>
        <v>0</v>
      </c>
      <c r="M176" s="104">
        <f t="shared" si="129"/>
        <v>0</v>
      </c>
      <c r="N176" s="104">
        <f t="shared" si="129"/>
        <v>0</v>
      </c>
      <c r="O176" s="104">
        <f t="shared" si="129"/>
        <v>0</v>
      </c>
      <c r="P176" s="104">
        <f t="shared" si="129"/>
        <v>0</v>
      </c>
      <c r="Q176" s="104">
        <f t="shared" si="129"/>
        <v>0</v>
      </c>
      <c r="R176" s="104">
        <f t="shared" si="129"/>
        <v>0</v>
      </c>
      <c r="S176" s="104">
        <f t="shared" si="129"/>
        <v>0</v>
      </c>
      <c r="T176" s="104">
        <f t="shared" si="129"/>
        <v>0</v>
      </c>
      <c r="U176" s="104">
        <f t="shared" si="129"/>
        <v>0</v>
      </c>
      <c r="V176" s="104">
        <f t="shared" si="129"/>
        <v>0</v>
      </c>
      <c r="W176" s="104">
        <f t="shared" si="129"/>
        <v>0</v>
      </c>
      <c r="X176" s="104">
        <f t="shared" si="129"/>
        <v>0</v>
      </c>
      <c r="Y176" s="104">
        <f t="shared" si="129"/>
        <v>0</v>
      </c>
      <c r="Z176" s="104">
        <f t="shared" si="129"/>
        <v>6.6666666666666666E-2</v>
      </c>
      <c r="AA176" s="104">
        <f t="shared" si="129"/>
        <v>0.53333333333333333</v>
      </c>
      <c r="AB176" s="104">
        <f t="shared" si="129"/>
        <v>1</v>
      </c>
      <c r="AC176" s="104">
        <f t="shared" si="129"/>
        <v>1</v>
      </c>
      <c r="AD176" s="104">
        <f t="shared" si="129"/>
        <v>1</v>
      </c>
      <c r="AE176" s="104">
        <f t="shared" si="129"/>
        <v>1</v>
      </c>
      <c r="AF176" s="104">
        <f t="shared" si="129"/>
        <v>1</v>
      </c>
      <c r="AG176" s="104">
        <f t="shared" si="129"/>
        <v>1</v>
      </c>
      <c r="AH176" s="104">
        <f t="shared" si="129"/>
        <v>1</v>
      </c>
      <c r="AI176" s="104">
        <f t="shared" si="129"/>
        <v>1</v>
      </c>
      <c r="AJ176" s="104">
        <f t="shared" si="129"/>
        <v>1</v>
      </c>
      <c r="AK176" s="104">
        <f t="shared" si="129"/>
        <v>1</v>
      </c>
      <c r="AL176" s="104">
        <f t="shared" si="129"/>
        <v>1</v>
      </c>
      <c r="AM176" s="104">
        <f t="shared" si="129"/>
        <v>1</v>
      </c>
      <c r="AN176" s="104">
        <f t="shared" si="129"/>
        <v>1</v>
      </c>
      <c r="AO176" s="104">
        <f t="shared" si="129"/>
        <v>1</v>
      </c>
      <c r="AP176" s="104">
        <f t="shared" si="131"/>
        <v>1</v>
      </c>
      <c r="AQ176" s="104">
        <f t="shared" si="131"/>
        <v>1</v>
      </c>
      <c r="AR176" s="104">
        <f t="shared" si="131"/>
        <v>1</v>
      </c>
      <c r="AS176" s="104">
        <f t="shared" si="131"/>
        <v>1</v>
      </c>
      <c r="AT176" s="104">
        <f t="shared" si="131"/>
        <v>1</v>
      </c>
      <c r="AU176" s="104">
        <f t="shared" si="131"/>
        <v>1</v>
      </c>
      <c r="AV176" s="104">
        <f t="shared" si="131"/>
        <v>1</v>
      </c>
      <c r="AW176" s="104">
        <f t="shared" si="131"/>
        <v>1</v>
      </c>
      <c r="AX176" s="104">
        <f t="shared" si="131"/>
        <v>1</v>
      </c>
      <c r="AY176" s="104">
        <f t="shared" si="131"/>
        <v>1</v>
      </c>
      <c r="AZ176" s="104">
        <f t="shared" si="131"/>
        <v>1</v>
      </c>
      <c r="BA176" s="104">
        <f t="shared" si="131"/>
        <v>1</v>
      </c>
      <c r="BB176" s="104">
        <f t="shared" si="131"/>
        <v>1</v>
      </c>
      <c r="BC176" s="104">
        <f t="shared" si="131"/>
        <v>1</v>
      </c>
      <c r="BD176" s="104">
        <f t="shared" si="131"/>
        <v>1</v>
      </c>
      <c r="BE176" s="104">
        <f t="shared" si="131"/>
        <v>1</v>
      </c>
      <c r="BF176" s="104">
        <f t="shared" si="131"/>
        <v>1</v>
      </c>
      <c r="BG176" s="104">
        <f t="shared" si="131"/>
        <v>1</v>
      </c>
      <c r="BH176" s="104">
        <f t="shared" si="131"/>
        <v>1</v>
      </c>
      <c r="BI176" s="104">
        <f t="shared" si="131"/>
        <v>1</v>
      </c>
      <c r="BJ176" s="104">
        <f t="shared" si="131"/>
        <v>1</v>
      </c>
      <c r="BK176" s="104">
        <f t="shared" si="131"/>
        <v>1</v>
      </c>
      <c r="BL176" s="104">
        <f t="shared" si="131"/>
        <v>1</v>
      </c>
      <c r="BM176" s="104">
        <f t="shared" si="131"/>
        <v>1</v>
      </c>
      <c r="BN176" s="104">
        <f t="shared" si="131"/>
        <v>1</v>
      </c>
      <c r="BO176" s="104">
        <f t="shared" si="131"/>
        <v>1</v>
      </c>
    </row>
    <row r="177" spans="1:67" s="2" customFormat="1" ht="18.75" customHeight="1" x14ac:dyDescent="0.25">
      <c r="A177" s="88"/>
      <c r="B177" s="78" t="s">
        <v>999</v>
      </c>
      <c r="C177" s="78" t="s">
        <v>1977</v>
      </c>
      <c r="D177" s="78" t="s">
        <v>3</v>
      </c>
      <c r="E177" s="225">
        <f>VLOOKUP(B177,'Cuadro Control'!C210:J2107,8,FALSE)</f>
        <v>0</v>
      </c>
      <c r="F177" s="108">
        <f>IFERROR(E177/$E$161,0)</f>
        <v>0</v>
      </c>
      <c r="G177" s="109">
        <v>46346</v>
      </c>
      <c r="H177" s="109">
        <v>46346</v>
      </c>
      <c r="I177" s="108">
        <f t="shared" si="127"/>
        <v>0</v>
      </c>
      <c r="J177" s="108">
        <f t="shared" ref="J177:BO177" si="132">IF($G177=0,0,IF(J$6&lt;$G177,0,IF(J$6&gt;$H177,1,(J$6-$G177+1)/($H177-$G177+1))))</f>
        <v>0</v>
      </c>
      <c r="K177" s="108">
        <f t="shared" si="132"/>
        <v>0</v>
      </c>
      <c r="L177" s="108">
        <f t="shared" si="132"/>
        <v>0</v>
      </c>
      <c r="M177" s="108">
        <f t="shared" si="132"/>
        <v>0</v>
      </c>
      <c r="N177" s="108">
        <f t="shared" si="132"/>
        <v>0</v>
      </c>
      <c r="O177" s="108">
        <f t="shared" si="132"/>
        <v>0</v>
      </c>
      <c r="P177" s="108">
        <f t="shared" si="132"/>
        <v>0</v>
      </c>
      <c r="Q177" s="108">
        <f t="shared" si="132"/>
        <v>0</v>
      </c>
      <c r="R177" s="108">
        <f t="shared" si="132"/>
        <v>0</v>
      </c>
      <c r="S177" s="108">
        <f t="shared" si="132"/>
        <v>0</v>
      </c>
      <c r="T177" s="108">
        <f t="shared" si="132"/>
        <v>0</v>
      </c>
      <c r="U177" s="108">
        <f t="shared" si="132"/>
        <v>0</v>
      </c>
      <c r="V177" s="108">
        <f t="shared" si="132"/>
        <v>0</v>
      </c>
      <c r="W177" s="108">
        <f t="shared" si="132"/>
        <v>0</v>
      </c>
      <c r="X177" s="108">
        <f t="shared" si="132"/>
        <v>0</v>
      </c>
      <c r="Y177" s="108">
        <f t="shared" si="132"/>
        <v>0</v>
      </c>
      <c r="Z177" s="108">
        <f t="shared" si="132"/>
        <v>0</v>
      </c>
      <c r="AA177" s="108">
        <f t="shared" si="132"/>
        <v>0</v>
      </c>
      <c r="AB177" s="108">
        <f t="shared" si="132"/>
        <v>1</v>
      </c>
      <c r="AC177" s="108">
        <f t="shared" si="132"/>
        <v>1</v>
      </c>
      <c r="AD177" s="108">
        <f t="shared" si="132"/>
        <v>1</v>
      </c>
      <c r="AE177" s="108">
        <f t="shared" si="132"/>
        <v>1</v>
      </c>
      <c r="AF177" s="108">
        <f t="shared" si="132"/>
        <v>1</v>
      </c>
      <c r="AG177" s="108">
        <f t="shared" si="132"/>
        <v>1</v>
      </c>
      <c r="AH177" s="108">
        <f t="shared" si="132"/>
        <v>1</v>
      </c>
      <c r="AI177" s="108">
        <f t="shared" si="132"/>
        <v>1</v>
      </c>
      <c r="AJ177" s="108">
        <f t="shared" si="132"/>
        <v>1</v>
      </c>
      <c r="AK177" s="108">
        <f t="shared" si="132"/>
        <v>1</v>
      </c>
      <c r="AL177" s="108">
        <f t="shared" si="132"/>
        <v>1</v>
      </c>
      <c r="AM177" s="108">
        <f t="shared" si="132"/>
        <v>1</v>
      </c>
      <c r="AN177" s="108">
        <f t="shared" si="132"/>
        <v>1</v>
      </c>
      <c r="AO177" s="108">
        <f t="shared" si="132"/>
        <v>1</v>
      </c>
      <c r="AP177" s="108">
        <f t="shared" si="132"/>
        <v>1</v>
      </c>
      <c r="AQ177" s="108">
        <f t="shared" si="132"/>
        <v>1</v>
      </c>
      <c r="AR177" s="108">
        <f t="shared" si="132"/>
        <v>1</v>
      </c>
      <c r="AS177" s="108">
        <f t="shared" si="132"/>
        <v>1</v>
      </c>
      <c r="AT177" s="108">
        <f t="shared" si="132"/>
        <v>1</v>
      </c>
      <c r="AU177" s="108">
        <f t="shared" si="132"/>
        <v>1</v>
      </c>
      <c r="AV177" s="108">
        <f t="shared" si="132"/>
        <v>1</v>
      </c>
      <c r="AW177" s="108">
        <f t="shared" si="132"/>
        <v>1</v>
      </c>
      <c r="AX177" s="108">
        <f t="shared" si="132"/>
        <v>1</v>
      </c>
      <c r="AY177" s="108">
        <f t="shared" si="132"/>
        <v>1</v>
      </c>
      <c r="AZ177" s="108">
        <f t="shared" si="132"/>
        <v>1</v>
      </c>
      <c r="BA177" s="108">
        <f t="shared" si="132"/>
        <v>1</v>
      </c>
      <c r="BB177" s="108">
        <f t="shared" si="132"/>
        <v>1</v>
      </c>
      <c r="BC177" s="108">
        <f t="shared" si="132"/>
        <v>1</v>
      </c>
      <c r="BD177" s="108">
        <f t="shared" si="132"/>
        <v>1</v>
      </c>
      <c r="BE177" s="108">
        <f t="shared" si="132"/>
        <v>1</v>
      </c>
      <c r="BF177" s="108">
        <f t="shared" si="132"/>
        <v>1</v>
      </c>
      <c r="BG177" s="108">
        <f t="shared" si="132"/>
        <v>1</v>
      </c>
      <c r="BH177" s="108">
        <f t="shared" si="132"/>
        <v>1</v>
      </c>
      <c r="BI177" s="108">
        <f t="shared" si="132"/>
        <v>1</v>
      </c>
      <c r="BJ177" s="108">
        <f t="shared" si="132"/>
        <v>1</v>
      </c>
      <c r="BK177" s="108">
        <f t="shared" si="132"/>
        <v>1</v>
      </c>
      <c r="BL177" s="108">
        <f t="shared" si="132"/>
        <v>1</v>
      </c>
      <c r="BM177" s="108">
        <f t="shared" si="132"/>
        <v>1</v>
      </c>
      <c r="BN177" s="108">
        <f t="shared" si="132"/>
        <v>1</v>
      </c>
      <c r="BO177" s="108">
        <f t="shared" si="132"/>
        <v>1</v>
      </c>
    </row>
    <row r="178" spans="1:67" s="2" customFormat="1" ht="18.75" customHeight="1" x14ac:dyDescent="0.25">
      <c r="A178" s="88"/>
      <c r="B178" s="79" t="s">
        <v>1000</v>
      </c>
      <c r="C178" s="79" t="s">
        <v>1001</v>
      </c>
      <c r="D178" s="79" t="s">
        <v>905</v>
      </c>
      <c r="E178" s="226">
        <f>SUM(E179:E194)</f>
        <v>5308872732.0543728</v>
      </c>
      <c r="F178" s="110">
        <f>IFERROR(E178/$E$109,0)</f>
        <v>2.9408554574576196E-2</v>
      </c>
      <c r="G178" s="111">
        <v>46273</v>
      </c>
      <c r="H178" s="111">
        <v>46352</v>
      </c>
      <c r="I178" s="110">
        <f>SUMPRODUCT($F179:$F193,I179:I193)</f>
        <v>0</v>
      </c>
      <c r="J178" s="110">
        <f t="shared" ref="J178:AO178" si="133">SUMPRODUCT($F179:$F193,J179:J193)</f>
        <v>0</v>
      </c>
      <c r="K178" s="110">
        <f t="shared" si="133"/>
        <v>0</v>
      </c>
      <c r="L178" s="110">
        <f t="shared" si="133"/>
        <v>0</v>
      </c>
      <c r="M178" s="110">
        <f t="shared" si="133"/>
        <v>0</v>
      </c>
      <c r="N178" s="110">
        <f t="shared" si="133"/>
        <v>0</v>
      </c>
      <c r="O178" s="110">
        <f t="shared" si="133"/>
        <v>0</v>
      </c>
      <c r="P178" s="110">
        <f t="shared" si="133"/>
        <v>0</v>
      </c>
      <c r="Q178" s="110">
        <f t="shared" si="133"/>
        <v>0</v>
      </c>
      <c r="R178" s="110">
        <f t="shared" si="133"/>
        <v>7.8426989199921922E-3</v>
      </c>
      <c r="S178" s="110">
        <f t="shared" si="133"/>
        <v>4.5105438725758645E-2</v>
      </c>
      <c r="T178" s="110">
        <f t="shared" si="133"/>
        <v>8.6381780999194982E-2</v>
      </c>
      <c r="U178" s="110">
        <f t="shared" si="133"/>
        <v>0.16008640555045139</v>
      </c>
      <c r="V178" s="110">
        <f t="shared" si="133"/>
        <v>0.2285609018644725</v>
      </c>
      <c r="W178" s="110">
        <f t="shared" si="133"/>
        <v>0.32261391968511494</v>
      </c>
      <c r="X178" s="110">
        <f t="shared" si="133"/>
        <v>0.41666693750575734</v>
      </c>
      <c r="Y178" s="110">
        <f t="shared" si="133"/>
        <v>0.64850810003989967</v>
      </c>
      <c r="Z178" s="110">
        <f t="shared" si="133"/>
        <v>0.65248154977918515</v>
      </c>
      <c r="AA178" s="110">
        <f t="shared" si="133"/>
        <v>0.77135905092526702</v>
      </c>
      <c r="AB178" s="110">
        <f t="shared" si="133"/>
        <v>0.96155646179659737</v>
      </c>
      <c r="AC178" s="110">
        <f t="shared" si="133"/>
        <v>1</v>
      </c>
      <c r="AD178" s="110">
        <f t="shared" si="133"/>
        <v>1</v>
      </c>
      <c r="AE178" s="110">
        <f t="shared" si="133"/>
        <v>1</v>
      </c>
      <c r="AF178" s="110">
        <f t="shared" si="133"/>
        <v>1</v>
      </c>
      <c r="AG178" s="110">
        <f t="shared" si="133"/>
        <v>1</v>
      </c>
      <c r="AH178" s="110">
        <f t="shared" si="133"/>
        <v>1</v>
      </c>
      <c r="AI178" s="110">
        <f t="shared" si="133"/>
        <v>1</v>
      </c>
      <c r="AJ178" s="110">
        <f t="shared" si="133"/>
        <v>1</v>
      </c>
      <c r="AK178" s="110">
        <f t="shared" si="133"/>
        <v>1</v>
      </c>
      <c r="AL178" s="110">
        <f t="shared" si="133"/>
        <v>1</v>
      </c>
      <c r="AM178" s="110">
        <f t="shared" si="133"/>
        <v>1</v>
      </c>
      <c r="AN178" s="110">
        <f t="shared" si="133"/>
        <v>1</v>
      </c>
      <c r="AO178" s="110">
        <f t="shared" si="133"/>
        <v>1</v>
      </c>
      <c r="AP178" s="110">
        <f t="shared" ref="AP178:BO178" si="134">SUMPRODUCT($F179:$F193,AP179:AP193)</f>
        <v>1</v>
      </c>
      <c r="AQ178" s="110">
        <f t="shared" si="134"/>
        <v>1</v>
      </c>
      <c r="AR178" s="110">
        <f t="shared" si="134"/>
        <v>1</v>
      </c>
      <c r="AS178" s="110">
        <f t="shared" si="134"/>
        <v>1</v>
      </c>
      <c r="AT178" s="110">
        <f t="shared" si="134"/>
        <v>1</v>
      </c>
      <c r="AU178" s="110">
        <f t="shared" si="134"/>
        <v>1</v>
      </c>
      <c r="AV178" s="110">
        <f t="shared" si="134"/>
        <v>1</v>
      </c>
      <c r="AW178" s="110">
        <f t="shared" si="134"/>
        <v>1</v>
      </c>
      <c r="AX178" s="110">
        <f t="shared" si="134"/>
        <v>1</v>
      </c>
      <c r="AY178" s="110">
        <f t="shared" si="134"/>
        <v>1</v>
      </c>
      <c r="AZ178" s="110">
        <f t="shared" si="134"/>
        <v>1</v>
      </c>
      <c r="BA178" s="110">
        <f t="shared" si="134"/>
        <v>1</v>
      </c>
      <c r="BB178" s="110">
        <f t="shared" si="134"/>
        <v>1</v>
      </c>
      <c r="BC178" s="110">
        <f t="shared" si="134"/>
        <v>1</v>
      </c>
      <c r="BD178" s="110">
        <f t="shared" si="134"/>
        <v>1</v>
      </c>
      <c r="BE178" s="110">
        <f t="shared" si="134"/>
        <v>1</v>
      </c>
      <c r="BF178" s="110">
        <f t="shared" si="134"/>
        <v>1</v>
      </c>
      <c r="BG178" s="110">
        <f t="shared" si="134"/>
        <v>1</v>
      </c>
      <c r="BH178" s="110">
        <f t="shared" si="134"/>
        <v>1</v>
      </c>
      <c r="BI178" s="110">
        <f t="shared" si="134"/>
        <v>1</v>
      </c>
      <c r="BJ178" s="110">
        <f t="shared" si="134"/>
        <v>1</v>
      </c>
      <c r="BK178" s="110">
        <f t="shared" si="134"/>
        <v>1</v>
      </c>
      <c r="BL178" s="110">
        <f t="shared" si="134"/>
        <v>1</v>
      </c>
      <c r="BM178" s="110">
        <f t="shared" si="134"/>
        <v>1</v>
      </c>
      <c r="BN178" s="110">
        <f t="shared" si="134"/>
        <v>1</v>
      </c>
      <c r="BO178" s="110">
        <f t="shared" si="134"/>
        <v>1</v>
      </c>
    </row>
    <row r="179" spans="1:67" s="2" customFormat="1" ht="18.75" customHeight="1" x14ac:dyDescent="0.25">
      <c r="A179" s="88"/>
      <c r="B179" s="77" t="s">
        <v>1002</v>
      </c>
      <c r="C179" s="77" t="s">
        <v>2100</v>
      </c>
      <c r="D179" s="77" t="s">
        <v>22</v>
      </c>
      <c r="E179" s="224">
        <f>VLOOKUP(B179,'Cuadro Control'!C214:J2109,8,FALSE)</f>
        <v>83271780.884117648</v>
      </c>
      <c r="F179" s="106">
        <f t="shared" ref="F179:F193" si="135">IFERROR(E179/$E$178,0)</f>
        <v>1.5685397839984384E-2</v>
      </c>
      <c r="G179" s="107">
        <v>46273</v>
      </c>
      <c r="H179" s="107">
        <v>46280</v>
      </c>
      <c r="I179" s="106">
        <f t="shared" ref="I179:X179" si="136">IF($G179=0,0,IF(I$6&lt;$G179,0,IF(I$6&gt;$H179,1,(I$6-$G179+1)/($H179-$G179+1))))</f>
        <v>0</v>
      </c>
      <c r="J179" s="106">
        <f t="shared" si="136"/>
        <v>0</v>
      </c>
      <c r="K179" s="106">
        <f t="shared" si="136"/>
        <v>0</v>
      </c>
      <c r="L179" s="106">
        <f t="shared" si="136"/>
        <v>0</v>
      </c>
      <c r="M179" s="106">
        <f t="shared" si="136"/>
        <v>0</v>
      </c>
      <c r="N179" s="106">
        <f t="shared" si="136"/>
        <v>0</v>
      </c>
      <c r="O179" s="106">
        <f t="shared" si="136"/>
        <v>0</v>
      </c>
      <c r="P179" s="106">
        <f t="shared" si="136"/>
        <v>0</v>
      </c>
      <c r="Q179" s="106">
        <f t="shared" si="136"/>
        <v>0</v>
      </c>
      <c r="R179" s="106">
        <f t="shared" si="136"/>
        <v>0.5</v>
      </c>
      <c r="S179" s="106">
        <f t="shared" si="136"/>
        <v>1</v>
      </c>
      <c r="T179" s="106">
        <f t="shared" si="136"/>
        <v>1</v>
      </c>
      <c r="U179" s="106">
        <f t="shared" si="136"/>
        <v>1</v>
      </c>
      <c r="V179" s="106">
        <f t="shared" si="136"/>
        <v>1</v>
      </c>
      <c r="W179" s="106">
        <f t="shared" si="136"/>
        <v>1</v>
      </c>
      <c r="X179" s="106">
        <f t="shared" si="136"/>
        <v>1</v>
      </c>
      <c r="Y179" s="106">
        <f t="shared" ref="J179:AO186" si="137">IF($G179=0,0,IF(Y$6&lt;$G179,0,IF(Y$6&gt;$H179,1,(Y$6-$G179+1)/($H179-$G179+1))))</f>
        <v>1</v>
      </c>
      <c r="Z179" s="106">
        <f t="shared" si="137"/>
        <v>1</v>
      </c>
      <c r="AA179" s="106">
        <f t="shared" si="137"/>
        <v>1</v>
      </c>
      <c r="AB179" s="106">
        <f t="shared" si="137"/>
        <v>1</v>
      </c>
      <c r="AC179" s="106">
        <f t="shared" si="137"/>
        <v>1</v>
      </c>
      <c r="AD179" s="106">
        <f t="shared" si="137"/>
        <v>1</v>
      </c>
      <c r="AE179" s="106">
        <f t="shared" si="137"/>
        <v>1</v>
      </c>
      <c r="AF179" s="106">
        <f t="shared" si="137"/>
        <v>1</v>
      </c>
      <c r="AG179" s="106">
        <f t="shared" si="137"/>
        <v>1</v>
      </c>
      <c r="AH179" s="106">
        <f t="shared" si="137"/>
        <v>1</v>
      </c>
      <c r="AI179" s="106">
        <f t="shared" si="137"/>
        <v>1</v>
      </c>
      <c r="AJ179" s="106">
        <f t="shared" si="137"/>
        <v>1</v>
      </c>
      <c r="AK179" s="106">
        <f t="shared" si="137"/>
        <v>1</v>
      </c>
      <c r="AL179" s="106">
        <f t="shared" si="137"/>
        <v>1</v>
      </c>
      <c r="AM179" s="106">
        <f t="shared" si="137"/>
        <v>1</v>
      </c>
      <c r="AN179" s="106">
        <f t="shared" si="137"/>
        <v>1</v>
      </c>
      <c r="AO179" s="106">
        <f t="shared" si="137"/>
        <v>1</v>
      </c>
      <c r="AP179" s="106">
        <f t="shared" ref="AP179:BO185" si="138">IF($G179=0,0,IF(AP$6&lt;$G179,0,IF(AP$6&gt;$H179,1,(AP$6-$G179+1)/($H179-$G179+1))))</f>
        <v>1</v>
      </c>
      <c r="AQ179" s="106">
        <f t="shared" si="138"/>
        <v>1</v>
      </c>
      <c r="AR179" s="106">
        <f t="shared" si="138"/>
        <v>1</v>
      </c>
      <c r="AS179" s="106">
        <f t="shared" si="138"/>
        <v>1</v>
      </c>
      <c r="AT179" s="106">
        <f t="shared" si="138"/>
        <v>1</v>
      </c>
      <c r="AU179" s="106">
        <f t="shared" si="138"/>
        <v>1</v>
      </c>
      <c r="AV179" s="106">
        <f t="shared" si="138"/>
        <v>1</v>
      </c>
      <c r="AW179" s="106">
        <f t="shared" si="138"/>
        <v>1</v>
      </c>
      <c r="AX179" s="106">
        <f t="shared" si="138"/>
        <v>1</v>
      </c>
      <c r="AY179" s="106">
        <f t="shared" si="138"/>
        <v>1</v>
      </c>
      <c r="AZ179" s="106">
        <f t="shared" si="138"/>
        <v>1</v>
      </c>
      <c r="BA179" s="106">
        <f t="shared" si="138"/>
        <v>1</v>
      </c>
      <c r="BB179" s="106">
        <f t="shared" si="138"/>
        <v>1</v>
      </c>
      <c r="BC179" s="106">
        <f t="shared" si="138"/>
        <v>1</v>
      </c>
      <c r="BD179" s="106">
        <f t="shared" si="138"/>
        <v>1</v>
      </c>
      <c r="BE179" s="106">
        <f t="shared" si="138"/>
        <v>1</v>
      </c>
      <c r="BF179" s="106">
        <f t="shared" si="138"/>
        <v>1</v>
      </c>
      <c r="BG179" s="106">
        <f t="shared" si="138"/>
        <v>1</v>
      </c>
      <c r="BH179" s="106">
        <f t="shared" si="138"/>
        <v>1</v>
      </c>
      <c r="BI179" s="106">
        <f t="shared" si="138"/>
        <v>1</v>
      </c>
      <c r="BJ179" s="106">
        <f t="shared" si="138"/>
        <v>1</v>
      </c>
      <c r="BK179" s="106">
        <f t="shared" si="138"/>
        <v>1</v>
      </c>
      <c r="BL179" s="106">
        <f t="shared" si="138"/>
        <v>1</v>
      </c>
      <c r="BM179" s="106">
        <f t="shared" si="138"/>
        <v>1</v>
      </c>
      <c r="BN179" s="106">
        <f t="shared" si="138"/>
        <v>1</v>
      </c>
      <c r="BO179" s="106">
        <f t="shared" si="138"/>
        <v>1</v>
      </c>
    </row>
    <row r="180" spans="1:67" s="2" customFormat="1" ht="18.75" customHeight="1" x14ac:dyDescent="0.25">
      <c r="A180" s="88"/>
      <c r="B180" s="77" t="s">
        <v>1004</v>
      </c>
      <c r="C180" s="77" t="s">
        <v>1005</v>
      </c>
      <c r="D180" s="77" t="s">
        <v>9</v>
      </c>
      <c r="E180" s="224">
        <f>VLOOKUP(B180,'Cuadro Control'!C215:J2110,8,FALSE)</f>
        <v>312374505.66882348</v>
      </c>
      <c r="F180" s="106">
        <f t="shared" si="135"/>
        <v>5.8840081771548515E-2</v>
      </c>
      <c r="G180" s="107">
        <v>46280</v>
      </c>
      <c r="H180" s="107">
        <v>46287</v>
      </c>
      <c r="I180" s="106">
        <f t="shared" ref="I180:I194" si="139">IF($G180=0,0,IF(I$6&lt;$G180,0,IF(I$6&gt;$H180,1,(I$6-$G180+1)/($H180-$G180+1))))</f>
        <v>0</v>
      </c>
      <c r="J180" s="106">
        <f t="shared" si="137"/>
        <v>0</v>
      </c>
      <c r="K180" s="106">
        <f t="shared" si="137"/>
        <v>0</v>
      </c>
      <c r="L180" s="106">
        <f t="shared" si="137"/>
        <v>0</v>
      </c>
      <c r="M180" s="106">
        <f t="shared" si="137"/>
        <v>0</v>
      </c>
      <c r="N180" s="106">
        <f t="shared" si="137"/>
        <v>0</v>
      </c>
      <c r="O180" s="106">
        <f t="shared" si="137"/>
        <v>0</v>
      </c>
      <c r="P180" s="106">
        <f t="shared" si="137"/>
        <v>0</v>
      </c>
      <c r="Q180" s="106">
        <f t="shared" si="137"/>
        <v>0</v>
      </c>
      <c r="R180" s="106">
        <f t="shared" si="137"/>
        <v>0</v>
      </c>
      <c r="S180" s="106">
        <f t="shared" si="137"/>
        <v>0.5</v>
      </c>
      <c r="T180" s="106">
        <f t="shared" si="137"/>
        <v>1</v>
      </c>
      <c r="U180" s="106">
        <f t="shared" si="137"/>
        <v>1</v>
      </c>
      <c r="V180" s="106">
        <f t="shared" si="137"/>
        <v>1</v>
      </c>
      <c r="W180" s="106">
        <f t="shared" si="137"/>
        <v>1</v>
      </c>
      <c r="X180" s="106">
        <f t="shared" si="137"/>
        <v>1</v>
      </c>
      <c r="Y180" s="106">
        <f t="shared" si="137"/>
        <v>1</v>
      </c>
      <c r="Z180" s="106">
        <f t="shared" si="137"/>
        <v>1</v>
      </c>
      <c r="AA180" s="106">
        <f t="shared" si="137"/>
        <v>1</v>
      </c>
      <c r="AB180" s="106">
        <f t="shared" si="137"/>
        <v>1</v>
      </c>
      <c r="AC180" s="106">
        <f t="shared" si="137"/>
        <v>1</v>
      </c>
      <c r="AD180" s="106">
        <f t="shared" si="137"/>
        <v>1</v>
      </c>
      <c r="AE180" s="106">
        <f t="shared" si="137"/>
        <v>1</v>
      </c>
      <c r="AF180" s="106">
        <f t="shared" si="137"/>
        <v>1</v>
      </c>
      <c r="AG180" s="106">
        <f t="shared" si="137"/>
        <v>1</v>
      </c>
      <c r="AH180" s="106">
        <f t="shared" si="137"/>
        <v>1</v>
      </c>
      <c r="AI180" s="106">
        <f t="shared" si="137"/>
        <v>1</v>
      </c>
      <c r="AJ180" s="106">
        <f t="shared" si="137"/>
        <v>1</v>
      </c>
      <c r="AK180" s="106">
        <f t="shared" si="137"/>
        <v>1</v>
      </c>
      <c r="AL180" s="106">
        <f t="shared" si="137"/>
        <v>1</v>
      </c>
      <c r="AM180" s="106">
        <f t="shared" si="137"/>
        <v>1</v>
      </c>
      <c r="AN180" s="106">
        <f t="shared" si="137"/>
        <v>1</v>
      </c>
      <c r="AO180" s="106">
        <f t="shared" si="137"/>
        <v>1</v>
      </c>
      <c r="AP180" s="106">
        <f t="shared" si="138"/>
        <v>1</v>
      </c>
      <c r="AQ180" s="106">
        <f t="shared" si="138"/>
        <v>1</v>
      </c>
      <c r="AR180" s="106">
        <f t="shared" si="138"/>
        <v>1</v>
      </c>
      <c r="AS180" s="106">
        <f t="shared" si="138"/>
        <v>1</v>
      </c>
      <c r="AT180" s="106">
        <f t="shared" si="138"/>
        <v>1</v>
      </c>
      <c r="AU180" s="106">
        <f t="shared" si="138"/>
        <v>1</v>
      </c>
      <c r="AV180" s="106">
        <f t="shared" si="138"/>
        <v>1</v>
      </c>
      <c r="AW180" s="106">
        <f t="shared" si="138"/>
        <v>1</v>
      </c>
      <c r="AX180" s="106">
        <f t="shared" si="138"/>
        <v>1</v>
      </c>
      <c r="AY180" s="106">
        <f t="shared" si="138"/>
        <v>1</v>
      </c>
      <c r="AZ180" s="106">
        <f t="shared" si="138"/>
        <v>1</v>
      </c>
      <c r="BA180" s="106">
        <f t="shared" si="138"/>
        <v>1</v>
      </c>
      <c r="BB180" s="106">
        <f t="shared" si="138"/>
        <v>1</v>
      </c>
      <c r="BC180" s="106">
        <f t="shared" si="138"/>
        <v>1</v>
      </c>
      <c r="BD180" s="106">
        <f t="shared" si="138"/>
        <v>1</v>
      </c>
      <c r="BE180" s="106">
        <f t="shared" si="138"/>
        <v>1</v>
      </c>
      <c r="BF180" s="106">
        <f t="shared" si="138"/>
        <v>1</v>
      </c>
      <c r="BG180" s="106">
        <f t="shared" si="138"/>
        <v>1</v>
      </c>
      <c r="BH180" s="106">
        <f t="shared" si="138"/>
        <v>1</v>
      </c>
      <c r="BI180" s="106">
        <f t="shared" si="138"/>
        <v>1</v>
      </c>
      <c r="BJ180" s="106">
        <f t="shared" si="138"/>
        <v>1</v>
      </c>
      <c r="BK180" s="106">
        <f t="shared" si="138"/>
        <v>1</v>
      </c>
      <c r="BL180" s="106">
        <f t="shared" si="138"/>
        <v>1</v>
      </c>
      <c r="BM180" s="106">
        <f t="shared" si="138"/>
        <v>1</v>
      </c>
      <c r="BN180" s="106">
        <f t="shared" si="138"/>
        <v>1</v>
      </c>
      <c r="BO180" s="106">
        <f t="shared" si="138"/>
        <v>1</v>
      </c>
    </row>
    <row r="181" spans="1:67" s="2" customFormat="1" ht="18.75" customHeight="1" x14ac:dyDescent="0.25">
      <c r="A181" s="88"/>
      <c r="B181" s="103" t="s">
        <v>1006</v>
      </c>
      <c r="C181" s="103" t="s">
        <v>1007</v>
      </c>
      <c r="D181" s="103" t="s">
        <v>6</v>
      </c>
      <c r="E181" s="223">
        <f>VLOOKUP(B181,'Cuadro Control'!C216:J2111,8,FALSE)</f>
        <v>9527825.6870364472</v>
      </c>
      <c r="F181" s="104">
        <f t="shared" si="135"/>
        <v>1.794698454439963E-3</v>
      </c>
      <c r="G181" s="105">
        <v>46287</v>
      </c>
      <c r="H181" s="105">
        <v>46290</v>
      </c>
      <c r="I181" s="104">
        <f t="shared" si="139"/>
        <v>0</v>
      </c>
      <c r="J181" s="104">
        <f t="shared" si="137"/>
        <v>0</v>
      </c>
      <c r="K181" s="104">
        <f t="shared" si="137"/>
        <v>0</v>
      </c>
      <c r="L181" s="104">
        <f t="shared" si="137"/>
        <v>0</v>
      </c>
      <c r="M181" s="104">
        <f t="shared" si="137"/>
        <v>0</v>
      </c>
      <c r="N181" s="104">
        <f t="shared" si="137"/>
        <v>0</v>
      </c>
      <c r="O181" s="104">
        <f t="shared" si="137"/>
        <v>0</v>
      </c>
      <c r="P181" s="104">
        <f t="shared" si="137"/>
        <v>0</v>
      </c>
      <c r="Q181" s="104">
        <f t="shared" si="137"/>
        <v>0</v>
      </c>
      <c r="R181" s="104">
        <f t="shared" si="137"/>
        <v>0</v>
      </c>
      <c r="S181" s="104">
        <f t="shared" si="137"/>
        <v>0</v>
      </c>
      <c r="T181" s="104">
        <f t="shared" si="137"/>
        <v>1</v>
      </c>
      <c r="U181" s="104">
        <f t="shared" si="137"/>
        <v>1</v>
      </c>
      <c r="V181" s="104">
        <f t="shared" si="137"/>
        <v>1</v>
      </c>
      <c r="W181" s="104">
        <f t="shared" si="137"/>
        <v>1</v>
      </c>
      <c r="X181" s="104">
        <f t="shared" si="137"/>
        <v>1</v>
      </c>
      <c r="Y181" s="104">
        <f t="shared" si="137"/>
        <v>1</v>
      </c>
      <c r="Z181" s="104">
        <f t="shared" si="137"/>
        <v>1</v>
      </c>
      <c r="AA181" s="104">
        <f t="shared" si="137"/>
        <v>1</v>
      </c>
      <c r="AB181" s="104">
        <f t="shared" si="137"/>
        <v>1</v>
      </c>
      <c r="AC181" s="104">
        <f t="shared" si="137"/>
        <v>1</v>
      </c>
      <c r="AD181" s="104">
        <f t="shared" si="137"/>
        <v>1</v>
      </c>
      <c r="AE181" s="104">
        <f t="shared" si="137"/>
        <v>1</v>
      </c>
      <c r="AF181" s="104">
        <f t="shared" si="137"/>
        <v>1</v>
      </c>
      <c r="AG181" s="104">
        <f t="shared" si="137"/>
        <v>1</v>
      </c>
      <c r="AH181" s="104">
        <f t="shared" si="137"/>
        <v>1</v>
      </c>
      <c r="AI181" s="104">
        <f t="shared" si="137"/>
        <v>1</v>
      </c>
      <c r="AJ181" s="104">
        <f t="shared" si="137"/>
        <v>1</v>
      </c>
      <c r="AK181" s="104">
        <f t="shared" si="137"/>
        <v>1</v>
      </c>
      <c r="AL181" s="104">
        <f t="shared" si="137"/>
        <v>1</v>
      </c>
      <c r="AM181" s="104">
        <f t="shared" si="137"/>
        <v>1</v>
      </c>
      <c r="AN181" s="104">
        <f t="shared" si="137"/>
        <v>1</v>
      </c>
      <c r="AO181" s="104">
        <f t="shared" si="137"/>
        <v>1</v>
      </c>
      <c r="AP181" s="104">
        <f t="shared" si="138"/>
        <v>1</v>
      </c>
      <c r="AQ181" s="104">
        <f t="shared" si="138"/>
        <v>1</v>
      </c>
      <c r="AR181" s="104">
        <f t="shared" si="138"/>
        <v>1</v>
      </c>
      <c r="AS181" s="104">
        <f t="shared" si="138"/>
        <v>1</v>
      </c>
      <c r="AT181" s="104">
        <f t="shared" si="138"/>
        <v>1</v>
      </c>
      <c r="AU181" s="104">
        <f t="shared" si="138"/>
        <v>1</v>
      </c>
      <c r="AV181" s="104">
        <f t="shared" si="138"/>
        <v>1</v>
      </c>
      <c r="AW181" s="104">
        <f t="shared" si="138"/>
        <v>1</v>
      </c>
      <c r="AX181" s="104">
        <f t="shared" si="138"/>
        <v>1</v>
      </c>
      <c r="AY181" s="104">
        <f t="shared" si="138"/>
        <v>1</v>
      </c>
      <c r="AZ181" s="104">
        <f t="shared" si="138"/>
        <v>1</v>
      </c>
      <c r="BA181" s="104">
        <f t="shared" si="138"/>
        <v>1</v>
      </c>
      <c r="BB181" s="104">
        <f t="shared" si="138"/>
        <v>1</v>
      </c>
      <c r="BC181" s="104">
        <f t="shared" si="138"/>
        <v>1</v>
      </c>
      <c r="BD181" s="104">
        <f t="shared" si="138"/>
        <v>1</v>
      </c>
      <c r="BE181" s="104">
        <f t="shared" si="138"/>
        <v>1</v>
      </c>
      <c r="BF181" s="104">
        <f t="shared" si="138"/>
        <v>1</v>
      </c>
      <c r="BG181" s="104">
        <f t="shared" si="138"/>
        <v>1</v>
      </c>
      <c r="BH181" s="104">
        <f t="shared" si="138"/>
        <v>1</v>
      </c>
      <c r="BI181" s="104">
        <f t="shared" si="138"/>
        <v>1</v>
      </c>
      <c r="BJ181" s="104">
        <f t="shared" si="138"/>
        <v>1</v>
      </c>
      <c r="BK181" s="104">
        <f t="shared" si="138"/>
        <v>1</v>
      </c>
      <c r="BL181" s="104">
        <f t="shared" si="138"/>
        <v>1</v>
      </c>
      <c r="BM181" s="104">
        <f t="shared" si="138"/>
        <v>1</v>
      </c>
      <c r="BN181" s="104">
        <f t="shared" si="138"/>
        <v>1</v>
      </c>
      <c r="BO181" s="104">
        <f t="shared" si="138"/>
        <v>1</v>
      </c>
    </row>
    <row r="182" spans="1:67" s="2" customFormat="1" ht="18.75" customHeight="1" x14ac:dyDescent="0.25">
      <c r="A182" s="88"/>
      <c r="B182" s="77" t="s">
        <v>1008</v>
      </c>
      <c r="C182" s="77" t="s">
        <v>1009</v>
      </c>
      <c r="D182" s="77" t="s">
        <v>19</v>
      </c>
      <c r="E182" s="224">
        <f>VLOOKUP(B182,'Cuadro Control'!C217:J2112,8,FALSE)</f>
        <v>320494616.71764702</v>
      </c>
      <c r="F182" s="106">
        <f t="shared" si="135"/>
        <v>6.0369617599332674E-2</v>
      </c>
      <c r="G182" s="107">
        <v>46290</v>
      </c>
      <c r="H182" s="107">
        <v>46295</v>
      </c>
      <c r="I182" s="106">
        <f t="shared" si="139"/>
        <v>0</v>
      </c>
      <c r="J182" s="106">
        <f t="shared" si="137"/>
        <v>0</v>
      </c>
      <c r="K182" s="106">
        <f t="shared" si="137"/>
        <v>0</v>
      </c>
      <c r="L182" s="106">
        <f t="shared" si="137"/>
        <v>0</v>
      </c>
      <c r="M182" s="106">
        <f t="shared" si="137"/>
        <v>0</v>
      </c>
      <c r="N182" s="106">
        <f t="shared" si="137"/>
        <v>0</v>
      </c>
      <c r="O182" s="106">
        <f t="shared" si="137"/>
        <v>0</v>
      </c>
      <c r="P182" s="106">
        <f t="shared" si="137"/>
        <v>0</v>
      </c>
      <c r="Q182" s="106">
        <f t="shared" si="137"/>
        <v>0</v>
      </c>
      <c r="R182" s="106">
        <f t="shared" si="137"/>
        <v>0</v>
      </c>
      <c r="S182" s="106">
        <f t="shared" si="137"/>
        <v>0</v>
      </c>
      <c r="T182" s="106">
        <f t="shared" si="137"/>
        <v>0.16666666666666666</v>
      </c>
      <c r="U182" s="106">
        <f t="shared" si="137"/>
        <v>1</v>
      </c>
      <c r="V182" s="106">
        <f t="shared" si="137"/>
        <v>1</v>
      </c>
      <c r="W182" s="106">
        <f t="shared" si="137"/>
        <v>1</v>
      </c>
      <c r="X182" s="106">
        <f t="shared" si="137"/>
        <v>1</v>
      </c>
      <c r="Y182" s="106">
        <f t="shared" si="137"/>
        <v>1</v>
      </c>
      <c r="Z182" s="106">
        <f t="shared" si="137"/>
        <v>1</v>
      </c>
      <c r="AA182" s="106">
        <f t="shared" si="137"/>
        <v>1</v>
      </c>
      <c r="AB182" s="106">
        <f t="shared" si="137"/>
        <v>1</v>
      </c>
      <c r="AC182" s="106">
        <f t="shared" si="137"/>
        <v>1</v>
      </c>
      <c r="AD182" s="106">
        <f t="shared" si="137"/>
        <v>1</v>
      </c>
      <c r="AE182" s="106">
        <f t="shared" si="137"/>
        <v>1</v>
      </c>
      <c r="AF182" s="106">
        <f t="shared" si="137"/>
        <v>1</v>
      </c>
      <c r="AG182" s="106">
        <f t="shared" si="137"/>
        <v>1</v>
      </c>
      <c r="AH182" s="106">
        <f t="shared" si="137"/>
        <v>1</v>
      </c>
      <c r="AI182" s="106">
        <f t="shared" si="137"/>
        <v>1</v>
      </c>
      <c r="AJ182" s="106">
        <f t="shared" si="137"/>
        <v>1</v>
      </c>
      <c r="AK182" s="106">
        <f t="shared" si="137"/>
        <v>1</v>
      </c>
      <c r="AL182" s="106">
        <f t="shared" si="137"/>
        <v>1</v>
      </c>
      <c r="AM182" s="106">
        <f t="shared" si="137"/>
        <v>1</v>
      </c>
      <c r="AN182" s="106">
        <f t="shared" si="137"/>
        <v>1</v>
      </c>
      <c r="AO182" s="106">
        <f t="shared" si="137"/>
        <v>1</v>
      </c>
      <c r="AP182" s="106">
        <f t="shared" si="138"/>
        <v>1</v>
      </c>
      <c r="AQ182" s="106">
        <f t="shared" si="138"/>
        <v>1</v>
      </c>
      <c r="AR182" s="106">
        <f t="shared" si="138"/>
        <v>1</v>
      </c>
      <c r="AS182" s="106">
        <f t="shared" si="138"/>
        <v>1</v>
      </c>
      <c r="AT182" s="106">
        <f t="shared" si="138"/>
        <v>1</v>
      </c>
      <c r="AU182" s="106">
        <f t="shared" si="138"/>
        <v>1</v>
      </c>
      <c r="AV182" s="106">
        <f t="shared" si="138"/>
        <v>1</v>
      </c>
      <c r="AW182" s="106">
        <f t="shared" si="138"/>
        <v>1</v>
      </c>
      <c r="AX182" s="106">
        <f t="shared" si="138"/>
        <v>1</v>
      </c>
      <c r="AY182" s="106">
        <f t="shared" si="138"/>
        <v>1</v>
      </c>
      <c r="AZ182" s="106">
        <f t="shared" si="138"/>
        <v>1</v>
      </c>
      <c r="BA182" s="106">
        <f t="shared" si="138"/>
        <v>1</v>
      </c>
      <c r="BB182" s="106">
        <f t="shared" si="138"/>
        <v>1</v>
      </c>
      <c r="BC182" s="106">
        <f t="shared" si="138"/>
        <v>1</v>
      </c>
      <c r="BD182" s="106">
        <f t="shared" si="138"/>
        <v>1</v>
      </c>
      <c r="BE182" s="106">
        <f t="shared" si="138"/>
        <v>1</v>
      </c>
      <c r="BF182" s="106">
        <f t="shared" si="138"/>
        <v>1</v>
      </c>
      <c r="BG182" s="106">
        <f t="shared" si="138"/>
        <v>1</v>
      </c>
      <c r="BH182" s="106">
        <f t="shared" si="138"/>
        <v>1</v>
      </c>
      <c r="BI182" s="106">
        <f t="shared" si="138"/>
        <v>1</v>
      </c>
      <c r="BJ182" s="106">
        <f t="shared" si="138"/>
        <v>1</v>
      </c>
      <c r="BK182" s="106">
        <f t="shared" si="138"/>
        <v>1</v>
      </c>
      <c r="BL182" s="106">
        <f t="shared" si="138"/>
        <v>1</v>
      </c>
      <c r="BM182" s="106">
        <f t="shared" si="138"/>
        <v>1</v>
      </c>
      <c r="BN182" s="106">
        <f t="shared" si="138"/>
        <v>1</v>
      </c>
      <c r="BO182" s="106">
        <f t="shared" si="138"/>
        <v>1</v>
      </c>
    </row>
    <row r="183" spans="1:67" s="2" customFormat="1" ht="18.75" customHeight="1" x14ac:dyDescent="0.25">
      <c r="A183" s="88"/>
      <c r="B183" s="77" t="s">
        <v>1010</v>
      </c>
      <c r="C183" s="77" t="s">
        <v>1011</v>
      </c>
      <c r="D183" s="77" t="s">
        <v>8</v>
      </c>
      <c r="E183" s="224">
        <f>VLOOKUP(B183,'Cuadro Control'!C218:J2113,8,FALSE)</f>
        <v>94303618.549411759</v>
      </c>
      <c r="F183" s="106">
        <f t="shared" si="135"/>
        <v>1.7763397864110998E-2</v>
      </c>
      <c r="G183" s="107">
        <v>46295</v>
      </c>
      <c r="H183" s="107">
        <v>46296</v>
      </c>
      <c r="I183" s="106">
        <f t="shared" si="139"/>
        <v>0</v>
      </c>
      <c r="J183" s="106">
        <f t="shared" si="137"/>
        <v>0</v>
      </c>
      <c r="K183" s="106">
        <f t="shared" si="137"/>
        <v>0</v>
      </c>
      <c r="L183" s="106">
        <f t="shared" si="137"/>
        <v>0</v>
      </c>
      <c r="M183" s="106">
        <f t="shared" si="137"/>
        <v>0</v>
      </c>
      <c r="N183" s="106">
        <f t="shared" si="137"/>
        <v>0</v>
      </c>
      <c r="O183" s="106">
        <f t="shared" si="137"/>
        <v>0</v>
      </c>
      <c r="P183" s="106">
        <f t="shared" si="137"/>
        <v>0</v>
      </c>
      <c r="Q183" s="106">
        <f t="shared" si="137"/>
        <v>0</v>
      </c>
      <c r="R183" s="106">
        <f t="shared" si="137"/>
        <v>0</v>
      </c>
      <c r="S183" s="106">
        <f t="shared" si="137"/>
        <v>0</v>
      </c>
      <c r="T183" s="106">
        <f t="shared" si="137"/>
        <v>0</v>
      </c>
      <c r="U183" s="106">
        <f t="shared" si="137"/>
        <v>1</v>
      </c>
      <c r="V183" s="106">
        <f t="shared" si="137"/>
        <v>1</v>
      </c>
      <c r="W183" s="106">
        <f t="shared" si="137"/>
        <v>1</v>
      </c>
      <c r="X183" s="106">
        <f t="shared" si="137"/>
        <v>1</v>
      </c>
      <c r="Y183" s="106">
        <f t="shared" si="137"/>
        <v>1</v>
      </c>
      <c r="Z183" s="106">
        <f t="shared" si="137"/>
        <v>1</v>
      </c>
      <c r="AA183" s="106">
        <f t="shared" si="137"/>
        <v>1</v>
      </c>
      <c r="AB183" s="106">
        <f t="shared" si="137"/>
        <v>1</v>
      </c>
      <c r="AC183" s="106">
        <f t="shared" si="137"/>
        <v>1</v>
      </c>
      <c r="AD183" s="106">
        <f t="shared" si="137"/>
        <v>1</v>
      </c>
      <c r="AE183" s="106">
        <f t="shared" si="137"/>
        <v>1</v>
      </c>
      <c r="AF183" s="106">
        <f t="shared" si="137"/>
        <v>1</v>
      </c>
      <c r="AG183" s="106">
        <f t="shared" si="137"/>
        <v>1</v>
      </c>
      <c r="AH183" s="106">
        <f t="shared" si="137"/>
        <v>1</v>
      </c>
      <c r="AI183" s="106">
        <f t="shared" si="137"/>
        <v>1</v>
      </c>
      <c r="AJ183" s="106">
        <f t="shared" si="137"/>
        <v>1</v>
      </c>
      <c r="AK183" s="106">
        <f t="shared" si="137"/>
        <v>1</v>
      </c>
      <c r="AL183" s="106">
        <f t="shared" si="137"/>
        <v>1</v>
      </c>
      <c r="AM183" s="106">
        <f t="shared" si="137"/>
        <v>1</v>
      </c>
      <c r="AN183" s="106">
        <f t="shared" si="137"/>
        <v>1</v>
      </c>
      <c r="AO183" s="106">
        <f t="shared" si="137"/>
        <v>1</v>
      </c>
      <c r="AP183" s="106">
        <f t="shared" si="138"/>
        <v>1</v>
      </c>
      <c r="AQ183" s="106">
        <f t="shared" si="138"/>
        <v>1</v>
      </c>
      <c r="AR183" s="106">
        <f t="shared" si="138"/>
        <v>1</v>
      </c>
      <c r="AS183" s="106">
        <f t="shared" si="138"/>
        <v>1</v>
      </c>
      <c r="AT183" s="106">
        <f t="shared" si="138"/>
        <v>1</v>
      </c>
      <c r="AU183" s="106">
        <f t="shared" si="138"/>
        <v>1</v>
      </c>
      <c r="AV183" s="106">
        <f t="shared" si="138"/>
        <v>1</v>
      </c>
      <c r="AW183" s="106">
        <f t="shared" si="138"/>
        <v>1</v>
      </c>
      <c r="AX183" s="106">
        <f t="shared" si="138"/>
        <v>1</v>
      </c>
      <c r="AY183" s="106">
        <f t="shared" si="138"/>
        <v>1</v>
      </c>
      <c r="AZ183" s="106">
        <f t="shared" si="138"/>
        <v>1</v>
      </c>
      <c r="BA183" s="106">
        <f t="shared" si="138"/>
        <v>1</v>
      </c>
      <c r="BB183" s="106">
        <f t="shared" si="138"/>
        <v>1</v>
      </c>
      <c r="BC183" s="106">
        <f t="shared" si="138"/>
        <v>1</v>
      </c>
      <c r="BD183" s="106">
        <f t="shared" si="138"/>
        <v>1</v>
      </c>
      <c r="BE183" s="106">
        <f t="shared" si="138"/>
        <v>1</v>
      </c>
      <c r="BF183" s="106">
        <f t="shared" si="138"/>
        <v>1</v>
      </c>
      <c r="BG183" s="106">
        <f t="shared" si="138"/>
        <v>1</v>
      </c>
      <c r="BH183" s="106">
        <f t="shared" si="138"/>
        <v>1</v>
      </c>
      <c r="BI183" s="106">
        <f t="shared" si="138"/>
        <v>1</v>
      </c>
      <c r="BJ183" s="106">
        <f t="shared" si="138"/>
        <v>1</v>
      </c>
      <c r="BK183" s="106">
        <f t="shared" si="138"/>
        <v>1</v>
      </c>
      <c r="BL183" s="106">
        <f t="shared" si="138"/>
        <v>1</v>
      </c>
      <c r="BM183" s="106">
        <f t="shared" si="138"/>
        <v>1</v>
      </c>
      <c r="BN183" s="106">
        <f t="shared" si="138"/>
        <v>1</v>
      </c>
      <c r="BO183" s="106">
        <f t="shared" si="138"/>
        <v>1</v>
      </c>
    </row>
    <row r="184" spans="1:67" s="2" customFormat="1" ht="18.75" customHeight="1" x14ac:dyDescent="0.25">
      <c r="A184" s="88"/>
      <c r="B184" s="77" t="s">
        <v>1012</v>
      </c>
      <c r="C184" s="77" t="s">
        <v>1013</v>
      </c>
      <c r="D184" s="77" t="s">
        <v>26</v>
      </c>
      <c r="E184" s="224">
        <f>VLOOKUP(B184,'Cuadro Control'!C219:J2114,8,FALSE)</f>
        <v>179436034.15411764</v>
      </c>
      <c r="F184" s="106">
        <f t="shared" si="135"/>
        <v>3.3799272126209236E-2</v>
      </c>
      <c r="G184" s="107">
        <v>46297</v>
      </c>
      <c r="H184" s="107">
        <v>46302</v>
      </c>
      <c r="I184" s="106">
        <f t="shared" si="139"/>
        <v>0</v>
      </c>
      <c r="J184" s="106">
        <f t="shared" si="137"/>
        <v>0</v>
      </c>
      <c r="K184" s="106">
        <f t="shared" si="137"/>
        <v>0</v>
      </c>
      <c r="L184" s="106">
        <f t="shared" si="137"/>
        <v>0</v>
      </c>
      <c r="M184" s="106">
        <f t="shared" si="137"/>
        <v>0</v>
      </c>
      <c r="N184" s="106">
        <f t="shared" si="137"/>
        <v>0</v>
      </c>
      <c r="O184" s="106">
        <f t="shared" si="137"/>
        <v>0</v>
      </c>
      <c r="P184" s="106">
        <f t="shared" si="137"/>
        <v>0</v>
      </c>
      <c r="Q184" s="106">
        <f t="shared" si="137"/>
        <v>0</v>
      </c>
      <c r="R184" s="106">
        <f t="shared" si="137"/>
        <v>0</v>
      </c>
      <c r="S184" s="106">
        <f t="shared" si="137"/>
        <v>0</v>
      </c>
      <c r="T184" s="106">
        <f t="shared" si="137"/>
        <v>0</v>
      </c>
      <c r="U184" s="106">
        <f t="shared" si="137"/>
        <v>0.16666666666666666</v>
      </c>
      <c r="V184" s="106">
        <f t="shared" si="137"/>
        <v>1</v>
      </c>
      <c r="W184" s="106">
        <f t="shared" si="137"/>
        <v>1</v>
      </c>
      <c r="X184" s="106">
        <f t="shared" si="137"/>
        <v>1</v>
      </c>
      <c r="Y184" s="106">
        <f t="shared" si="137"/>
        <v>1</v>
      </c>
      <c r="Z184" s="106">
        <f t="shared" si="137"/>
        <v>1</v>
      </c>
      <c r="AA184" s="106">
        <f t="shared" si="137"/>
        <v>1</v>
      </c>
      <c r="AB184" s="106">
        <f t="shared" si="137"/>
        <v>1</v>
      </c>
      <c r="AC184" s="106">
        <f t="shared" si="137"/>
        <v>1</v>
      </c>
      <c r="AD184" s="106">
        <f t="shared" si="137"/>
        <v>1</v>
      </c>
      <c r="AE184" s="106">
        <f t="shared" si="137"/>
        <v>1</v>
      </c>
      <c r="AF184" s="106">
        <f t="shared" si="137"/>
        <v>1</v>
      </c>
      <c r="AG184" s="106">
        <f t="shared" si="137"/>
        <v>1</v>
      </c>
      <c r="AH184" s="106">
        <f t="shared" si="137"/>
        <v>1</v>
      </c>
      <c r="AI184" s="106">
        <f t="shared" si="137"/>
        <v>1</v>
      </c>
      <c r="AJ184" s="106">
        <f t="shared" si="137"/>
        <v>1</v>
      </c>
      <c r="AK184" s="106">
        <f t="shared" si="137"/>
        <v>1</v>
      </c>
      <c r="AL184" s="106">
        <f t="shared" si="137"/>
        <v>1</v>
      </c>
      <c r="AM184" s="106">
        <f t="shared" si="137"/>
        <v>1</v>
      </c>
      <c r="AN184" s="106">
        <f t="shared" si="137"/>
        <v>1</v>
      </c>
      <c r="AO184" s="106">
        <f t="shared" si="137"/>
        <v>1</v>
      </c>
      <c r="AP184" s="106">
        <f t="shared" si="138"/>
        <v>1</v>
      </c>
      <c r="AQ184" s="106">
        <f t="shared" si="138"/>
        <v>1</v>
      </c>
      <c r="AR184" s="106">
        <f t="shared" si="138"/>
        <v>1</v>
      </c>
      <c r="AS184" s="106">
        <f t="shared" si="138"/>
        <v>1</v>
      </c>
      <c r="AT184" s="106">
        <f t="shared" si="138"/>
        <v>1</v>
      </c>
      <c r="AU184" s="106">
        <f t="shared" si="138"/>
        <v>1</v>
      </c>
      <c r="AV184" s="106">
        <f t="shared" si="138"/>
        <v>1</v>
      </c>
      <c r="AW184" s="106">
        <f t="shared" si="138"/>
        <v>1</v>
      </c>
      <c r="AX184" s="106">
        <f t="shared" si="138"/>
        <v>1</v>
      </c>
      <c r="AY184" s="106">
        <f t="shared" si="138"/>
        <v>1</v>
      </c>
      <c r="AZ184" s="106">
        <f t="shared" si="138"/>
        <v>1</v>
      </c>
      <c r="BA184" s="106">
        <f t="shared" si="138"/>
        <v>1</v>
      </c>
      <c r="BB184" s="106">
        <f t="shared" si="138"/>
        <v>1</v>
      </c>
      <c r="BC184" s="106">
        <f t="shared" si="138"/>
        <v>1</v>
      </c>
      <c r="BD184" s="106">
        <f t="shared" si="138"/>
        <v>1</v>
      </c>
      <c r="BE184" s="106">
        <f t="shared" si="138"/>
        <v>1</v>
      </c>
      <c r="BF184" s="106">
        <f t="shared" si="138"/>
        <v>1</v>
      </c>
      <c r="BG184" s="106">
        <f t="shared" si="138"/>
        <v>1</v>
      </c>
      <c r="BH184" s="106">
        <f t="shared" si="138"/>
        <v>1</v>
      </c>
      <c r="BI184" s="106">
        <f t="shared" si="138"/>
        <v>1</v>
      </c>
      <c r="BJ184" s="106">
        <f t="shared" si="138"/>
        <v>1</v>
      </c>
      <c r="BK184" s="106">
        <f t="shared" si="138"/>
        <v>1</v>
      </c>
      <c r="BL184" s="106">
        <f t="shared" si="138"/>
        <v>1</v>
      </c>
      <c r="BM184" s="106">
        <f t="shared" si="138"/>
        <v>1</v>
      </c>
      <c r="BN184" s="106">
        <f t="shared" si="138"/>
        <v>1</v>
      </c>
      <c r="BO184" s="106">
        <f t="shared" si="138"/>
        <v>1</v>
      </c>
    </row>
    <row r="185" spans="1:67" s="2" customFormat="1" ht="18.75" customHeight="1" x14ac:dyDescent="0.25">
      <c r="A185" s="88"/>
      <c r="B185" s="77" t="s">
        <v>1014</v>
      </c>
      <c r="C185" s="77" t="s">
        <v>1015</v>
      </c>
      <c r="D185" s="77" t="s">
        <v>730</v>
      </c>
      <c r="E185" s="224">
        <f>VLOOKUP(B185,'Cuadro Control'!C220:J2115,8,FALSE)</f>
        <v>1212623361.2117648</v>
      </c>
      <c r="F185" s="106">
        <f t="shared" si="135"/>
        <v>0.22841447185013161</v>
      </c>
      <c r="G185" s="107">
        <v>46302</v>
      </c>
      <c r="H185" s="107">
        <v>46318</v>
      </c>
      <c r="I185" s="106">
        <f t="shared" si="139"/>
        <v>0</v>
      </c>
      <c r="J185" s="106">
        <f t="shared" si="137"/>
        <v>0</v>
      </c>
      <c r="K185" s="106">
        <f t="shared" si="137"/>
        <v>0</v>
      </c>
      <c r="L185" s="106">
        <f t="shared" si="137"/>
        <v>0</v>
      </c>
      <c r="M185" s="106">
        <f t="shared" si="137"/>
        <v>0</v>
      </c>
      <c r="N185" s="106">
        <f t="shared" si="137"/>
        <v>0</v>
      </c>
      <c r="O185" s="106">
        <f t="shared" si="137"/>
        <v>0</v>
      </c>
      <c r="P185" s="106">
        <f t="shared" si="137"/>
        <v>0</v>
      </c>
      <c r="Q185" s="106">
        <f t="shared" si="137"/>
        <v>0</v>
      </c>
      <c r="R185" s="106">
        <f t="shared" si="137"/>
        <v>0</v>
      </c>
      <c r="S185" s="106">
        <f t="shared" si="137"/>
        <v>0</v>
      </c>
      <c r="T185" s="106">
        <f t="shared" si="137"/>
        <v>0</v>
      </c>
      <c r="U185" s="106">
        <f t="shared" si="137"/>
        <v>0</v>
      </c>
      <c r="V185" s="106">
        <f t="shared" si="137"/>
        <v>0.17647058823529413</v>
      </c>
      <c r="W185" s="106">
        <f t="shared" si="137"/>
        <v>0.58823529411764708</v>
      </c>
      <c r="X185" s="106">
        <f t="shared" si="137"/>
        <v>1</v>
      </c>
      <c r="Y185" s="106">
        <f t="shared" si="137"/>
        <v>1</v>
      </c>
      <c r="Z185" s="106">
        <f t="shared" si="137"/>
        <v>1</v>
      </c>
      <c r="AA185" s="106">
        <f t="shared" si="137"/>
        <v>1</v>
      </c>
      <c r="AB185" s="106">
        <f t="shared" si="137"/>
        <v>1</v>
      </c>
      <c r="AC185" s="106">
        <f t="shared" si="137"/>
        <v>1</v>
      </c>
      <c r="AD185" s="106">
        <f t="shared" si="137"/>
        <v>1</v>
      </c>
      <c r="AE185" s="106">
        <f t="shared" si="137"/>
        <v>1</v>
      </c>
      <c r="AF185" s="106">
        <f t="shared" si="137"/>
        <v>1</v>
      </c>
      <c r="AG185" s="106">
        <f t="shared" si="137"/>
        <v>1</v>
      </c>
      <c r="AH185" s="106">
        <f t="shared" si="137"/>
        <v>1</v>
      </c>
      <c r="AI185" s="106">
        <f t="shared" si="137"/>
        <v>1</v>
      </c>
      <c r="AJ185" s="106">
        <f t="shared" si="137"/>
        <v>1</v>
      </c>
      <c r="AK185" s="106">
        <f t="shared" si="137"/>
        <v>1</v>
      </c>
      <c r="AL185" s="106">
        <f t="shared" si="137"/>
        <v>1</v>
      </c>
      <c r="AM185" s="106">
        <f t="shared" si="137"/>
        <v>1</v>
      </c>
      <c r="AN185" s="106">
        <f t="shared" si="137"/>
        <v>1</v>
      </c>
      <c r="AO185" s="106">
        <f t="shared" si="137"/>
        <v>1</v>
      </c>
      <c r="AP185" s="106">
        <f t="shared" si="138"/>
        <v>1</v>
      </c>
      <c r="AQ185" s="106">
        <f t="shared" si="138"/>
        <v>1</v>
      </c>
      <c r="AR185" s="106">
        <f t="shared" si="138"/>
        <v>1</v>
      </c>
      <c r="AS185" s="106">
        <f t="shared" ref="AS185:BO185" si="140">IF($G185=0,0,IF(AS$6&lt;$G185,0,IF(AS$6&gt;$H185,1,(AS$6-$G185+1)/($H185-$G185+1))))</f>
        <v>1</v>
      </c>
      <c r="AT185" s="106">
        <f t="shared" si="140"/>
        <v>1</v>
      </c>
      <c r="AU185" s="106">
        <f t="shared" si="140"/>
        <v>1</v>
      </c>
      <c r="AV185" s="106">
        <f t="shared" si="140"/>
        <v>1</v>
      </c>
      <c r="AW185" s="106">
        <f t="shared" si="140"/>
        <v>1</v>
      </c>
      <c r="AX185" s="106">
        <f t="shared" si="140"/>
        <v>1</v>
      </c>
      <c r="AY185" s="106">
        <f t="shared" si="140"/>
        <v>1</v>
      </c>
      <c r="AZ185" s="106">
        <f t="shared" si="140"/>
        <v>1</v>
      </c>
      <c r="BA185" s="106">
        <f t="shared" si="140"/>
        <v>1</v>
      </c>
      <c r="BB185" s="106">
        <f t="shared" si="140"/>
        <v>1</v>
      </c>
      <c r="BC185" s="106">
        <f t="shared" si="140"/>
        <v>1</v>
      </c>
      <c r="BD185" s="106">
        <f t="shared" si="140"/>
        <v>1</v>
      </c>
      <c r="BE185" s="106">
        <f t="shared" si="140"/>
        <v>1</v>
      </c>
      <c r="BF185" s="106">
        <f t="shared" si="140"/>
        <v>1</v>
      </c>
      <c r="BG185" s="106">
        <f t="shared" si="140"/>
        <v>1</v>
      </c>
      <c r="BH185" s="106">
        <f t="shared" si="140"/>
        <v>1</v>
      </c>
      <c r="BI185" s="106">
        <f t="shared" si="140"/>
        <v>1</v>
      </c>
      <c r="BJ185" s="106">
        <f t="shared" si="140"/>
        <v>1</v>
      </c>
      <c r="BK185" s="106">
        <f t="shared" si="140"/>
        <v>1</v>
      </c>
      <c r="BL185" s="106">
        <f t="shared" si="140"/>
        <v>1</v>
      </c>
      <c r="BM185" s="106">
        <f t="shared" si="140"/>
        <v>1</v>
      </c>
      <c r="BN185" s="106">
        <f t="shared" si="140"/>
        <v>1</v>
      </c>
      <c r="BO185" s="106">
        <f t="shared" si="140"/>
        <v>1</v>
      </c>
    </row>
    <row r="186" spans="1:67" s="2" customFormat="1" ht="18.75" customHeight="1" x14ac:dyDescent="0.25">
      <c r="A186" s="88"/>
      <c r="B186" s="77" t="s">
        <v>1016</v>
      </c>
      <c r="C186" s="77" t="s">
        <v>1017</v>
      </c>
      <c r="D186" s="77" t="s">
        <v>6</v>
      </c>
      <c r="E186" s="224">
        <f>VLOOKUP(B186,'Cuadro Control'!C221:J2116,8,FALSE)</f>
        <v>0</v>
      </c>
      <c r="F186" s="106">
        <f t="shared" si="135"/>
        <v>0</v>
      </c>
      <c r="G186" s="107">
        <v>46319</v>
      </c>
      <c r="H186" s="107">
        <v>46322</v>
      </c>
      <c r="I186" s="106">
        <f t="shared" si="139"/>
        <v>0</v>
      </c>
      <c r="J186" s="106">
        <f t="shared" si="137"/>
        <v>0</v>
      </c>
      <c r="K186" s="106">
        <f t="shared" si="137"/>
        <v>0</v>
      </c>
      <c r="L186" s="106">
        <f t="shared" si="137"/>
        <v>0</v>
      </c>
      <c r="M186" s="106">
        <f t="shared" si="137"/>
        <v>0</v>
      </c>
      <c r="N186" s="106">
        <f t="shared" si="137"/>
        <v>0</v>
      </c>
      <c r="O186" s="106">
        <f t="shared" si="137"/>
        <v>0</v>
      </c>
      <c r="P186" s="106">
        <f t="shared" si="137"/>
        <v>0</v>
      </c>
      <c r="Q186" s="106">
        <f t="shared" si="137"/>
        <v>0</v>
      </c>
      <c r="R186" s="106">
        <f t="shared" si="137"/>
        <v>0</v>
      </c>
      <c r="S186" s="106">
        <f t="shared" si="137"/>
        <v>0</v>
      </c>
      <c r="T186" s="106">
        <f t="shared" si="137"/>
        <v>0</v>
      </c>
      <c r="U186" s="106">
        <f t="shared" si="137"/>
        <v>0</v>
      </c>
      <c r="V186" s="106">
        <f t="shared" si="137"/>
        <v>0</v>
      </c>
      <c r="W186" s="106">
        <f t="shared" si="137"/>
        <v>0</v>
      </c>
      <c r="X186" s="106">
        <f t="shared" si="137"/>
        <v>0</v>
      </c>
      <c r="Y186" s="106">
        <f t="shared" si="137"/>
        <v>1</v>
      </c>
      <c r="Z186" s="106">
        <f t="shared" si="137"/>
        <v>1</v>
      </c>
      <c r="AA186" s="106">
        <f t="shared" si="137"/>
        <v>1</v>
      </c>
      <c r="AB186" s="106">
        <f t="shared" si="137"/>
        <v>1</v>
      </c>
      <c r="AC186" s="106">
        <f t="shared" si="137"/>
        <v>1</v>
      </c>
      <c r="AD186" s="106">
        <f t="shared" si="137"/>
        <v>1</v>
      </c>
      <c r="AE186" s="106">
        <f t="shared" si="137"/>
        <v>1</v>
      </c>
      <c r="AF186" s="106">
        <f t="shared" si="137"/>
        <v>1</v>
      </c>
      <c r="AG186" s="106">
        <f t="shared" si="137"/>
        <v>1</v>
      </c>
      <c r="AH186" s="106">
        <f t="shared" si="137"/>
        <v>1</v>
      </c>
      <c r="AI186" s="106">
        <f t="shared" ref="J186:AO193" si="141">IF($G186=0,0,IF(AI$6&lt;$G186,0,IF(AI$6&gt;$H186,1,(AI$6-$G186+1)/($H186-$G186+1))))</f>
        <v>1</v>
      </c>
      <c r="AJ186" s="106">
        <f t="shared" si="141"/>
        <v>1</v>
      </c>
      <c r="AK186" s="106">
        <f t="shared" si="141"/>
        <v>1</v>
      </c>
      <c r="AL186" s="106">
        <f t="shared" si="141"/>
        <v>1</v>
      </c>
      <c r="AM186" s="106">
        <f t="shared" si="141"/>
        <v>1</v>
      </c>
      <c r="AN186" s="106">
        <f t="shared" si="141"/>
        <v>1</v>
      </c>
      <c r="AO186" s="106">
        <f t="shared" si="141"/>
        <v>1</v>
      </c>
      <c r="AP186" s="106">
        <f t="shared" ref="AP186:BO192" si="142">IF($G186=0,0,IF(AP$6&lt;$G186,0,IF(AP$6&gt;$H186,1,(AP$6-$G186+1)/($H186-$G186+1))))</f>
        <v>1</v>
      </c>
      <c r="AQ186" s="106">
        <f t="shared" si="142"/>
        <v>1</v>
      </c>
      <c r="AR186" s="106">
        <f t="shared" si="142"/>
        <v>1</v>
      </c>
      <c r="AS186" s="106">
        <f t="shared" si="142"/>
        <v>1</v>
      </c>
      <c r="AT186" s="106">
        <f t="shared" si="142"/>
        <v>1</v>
      </c>
      <c r="AU186" s="106">
        <f t="shared" si="142"/>
        <v>1</v>
      </c>
      <c r="AV186" s="106">
        <f t="shared" si="142"/>
        <v>1</v>
      </c>
      <c r="AW186" s="106">
        <f t="shared" si="142"/>
        <v>1</v>
      </c>
      <c r="AX186" s="106">
        <f t="shared" si="142"/>
        <v>1</v>
      </c>
      <c r="AY186" s="106">
        <f t="shared" si="142"/>
        <v>1</v>
      </c>
      <c r="AZ186" s="106">
        <f t="shared" si="142"/>
        <v>1</v>
      </c>
      <c r="BA186" s="106">
        <f t="shared" si="142"/>
        <v>1</v>
      </c>
      <c r="BB186" s="106">
        <f t="shared" si="142"/>
        <v>1</v>
      </c>
      <c r="BC186" s="106">
        <f t="shared" si="142"/>
        <v>1</v>
      </c>
      <c r="BD186" s="106">
        <f t="shared" si="142"/>
        <v>1</v>
      </c>
      <c r="BE186" s="106">
        <f t="shared" si="142"/>
        <v>1</v>
      </c>
      <c r="BF186" s="106">
        <f t="shared" si="142"/>
        <v>1</v>
      </c>
      <c r="BG186" s="106">
        <f t="shared" si="142"/>
        <v>1</v>
      </c>
      <c r="BH186" s="106">
        <f t="shared" si="142"/>
        <v>1</v>
      </c>
      <c r="BI186" s="106">
        <f t="shared" si="142"/>
        <v>1</v>
      </c>
      <c r="BJ186" s="106">
        <f t="shared" si="142"/>
        <v>1</v>
      </c>
      <c r="BK186" s="106">
        <f t="shared" si="142"/>
        <v>1</v>
      </c>
      <c r="BL186" s="106">
        <f t="shared" si="142"/>
        <v>1</v>
      </c>
      <c r="BM186" s="106">
        <f t="shared" si="142"/>
        <v>1</v>
      </c>
      <c r="BN186" s="106">
        <f t="shared" si="142"/>
        <v>1</v>
      </c>
      <c r="BO186" s="106">
        <f t="shared" si="142"/>
        <v>1</v>
      </c>
    </row>
    <row r="187" spans="1:67" s="2" customFormat="1" ht="18.75" customHeight="1" x14ac:dyDescent="0.25">
      <c r="A187" s="88"/>
      <c r="B187" s="78" t="s">
        <v>1018</v>
      </c>
      <c r="C187" s="78" t="s">
        <v>1019</v>
      </c>
      <c r="D187" s="78" t="s">
        <v>3</v>
      </c>
      <c r="E187" s="225">
        <f>VLOOKUP(B187,'Cuadro Control'!C222:J2117,8,FALSE)</f>
        <v>0</v>
      </c>
      <c r="F187" s="108">
        <f t="shared" si="135"/>
        <v>0</v>
      </c>
      <c r="G187" s="109">
        <v>46318</v>
      </c>
      <c r="H187" s="109">
        <v>46318</v>
      </c>
      <c r="I187" s="108">
        <f t="shared" si="139"/>
        <v>0</v>
      </c>
      <c r="J187" s="108">
        <f t="shared" si="141"/>
        <v>0</v>
      </c>
      <c r="K187" s="108">
        <f t="shared" si="141"/>
        <v>0</v>
      </c>
      <c r="L187" s="108">
        <f t="shared" si="141"/>
        <v>0</v>
      </c>
      <c r="M187" s="108">
        <f t="shared" si="141"/>
        <v>0</v>
      </c>
      <c r="N187" s="108">
        <f t="shared" si="141"/>
        <v>0</v>
      </c>
      <c r="O187" s="108">
        <f t="shared" si="141"/>
        <v>0</v>
      </c>
      <c r="P187" s="108">
        <f t="shared" si="141"/>
        <v>0</v>
      </c>
      <c r="Q187" s="108">
        <f t="shared" si="141"/>
        <v>0</v>
      </c>
      <c r="R187" s="108">
        <f t="shared" si="141"/>
        <v>0</v>
      </c>
      <c r="S187" s="108">
        <f t="shared" si="141"/>
        <v>0</v>
      </c>
      <c r="T187" s="108">
        <f t="shared" si="141"/>
        <v>0</v>
      </c>
      <c r="U187" s="108">
        <f t="shared" si="141"/>
        <v>0</v>
      </c>
      <c r="V187" s="108">
        <f t="shared" si="141"/>
        <v>0</v>
      </c>
      <c r="W187" s="108">
        <f t="shared" si="141"/>
        <v>0</v>
      </c>
      <c r="X187" s="108">
        <f t="shared" si="141"/>
        <v>1</v>
      </c>
      <c r="Y187" s="108">
        <f t="shared" si="141"/>
        <v>1</v>
      </c>
      <c r="Z187" s="108">
        <f t="shared" si="141"/>
        <v>1</v>
      </c>
      <c r="AA187" s="108">
        <f t="shared" si="141"/>
        <v>1</v>
      </c>
      <c r="AB187" s="108">
        <f t="shared" si="141"/>
        <v>1</v>
      </c>
      <c r="AC187" s="108">
        <f t="shared" si="141"/>
        <v>1</v>
      </c>
      <c r="AD187" s="108">
        <f t="shared" si="141"/>
        <v>1</v>
      </c>
      <c r="AE187" s="108">
        <f t="shared" si="141"/>
        <v>1</v>
      </c>
      <c r="AF187" s="108">
        <f t="shared" si="141"/>
        <v>1</v>
      </c>
      <c r="AG187" s="108">
        <f t="shared" si="141"/>
        <v>1</v>
      </c>
      <c r="AH187" s="108">
        <f t="shared" si="141"/>
        <v>1</v>
      </c>
      <c r="AI187" s="108">
        <f t="shared" si="141"/>
        <v>1</v>
      </c>
      <c r="AJ187" s="108">
        <f t="shared" si="141"/>
        <v>1</v>
      </c>
      <c r="AK187" s="108">
        <f t="shared" si="141"/>
        <v>1</v>
      </c>
      <c r="AL187" s="108">
        <f t="shared" si="141"/>
        <v>1</v>
      </c>
      <c r="AM187" s="108">
        <f t="shared" si="141"/>
        <v>1</v>
      </c>
      <c r="AN187" s="108">
        <f t="shared" si="141"/>
        <v>1</v>
      </c>
      <c r="AO187" s="108">
        <f t="shared" si="141"/>
        <v>1</v>
      </c>
      <c r="AP187" s="108">
        <f t="shared" si="142"/>
        <v>1</v>
      </c>
      <c r="AQ187" s="108">
        <f t="shared" si="142"/>
        <v>1</v>
      </c>
      <c r="AR187" s="108">
        <f t="shared" si="142"/>
        <v>1</v>
      </c>
      <c r="AS187" s="108">
        <f t="shared" si="142"/>
        <v>1</v>
      </c>
      <c r="AT187" s="108">
        <f t="shared" si="142"/>
        <v>1</v>
      </c>
      <c r="AU187" s="108">
        <f t="shared" si="142"/>
        <v>1</v>
      </c>
      <c r="AV187" s="108">
        <f t="shared" si="142"/>
        <v>1</v>
      </c>
      <c r="AW187" s="108">
        <f t="shared" si="142"/>
        <v>1</v>
      </c>
      <c r="AX187" s="108">
        <f t="shared" si="142"/>
        <v>1</v>
      </c>
      <c r="AY187" s="108">
        <f t="shared" si="142"/>
        <v>1</v>
      </c>
      <c r="AZ187" s="108">
        <f t="shared" si="142"/>
        <v>1</v>
      </c>
      <c r="BA187" s="108">
        <f t="shared" si="142"/>
        <v>1</v>
      </c>
      <c r="BB187" s="108">
        <f t="shared" si="142"/>
        <v>1</v>
      </c>
      <c r="BC187" s="108">
        <f t="shared" si="142"/>
        <v>1</v>
      </c>
      <c r="BD187" s="108">
        <f t="shared" si="142"/>
        <v>1</v>
      </c>
      <c r="BE187" s="108">
        <f t="shared" si="142"/>
        <v>1</v>
      </c>
      <c r="BF187" s="108">
        <f t="shared" si="142"/>
        <v>1</v>
      </c>
      <c r="BG187" s="108">
        <f t="shared" si="142"/>
        <v>1</v>
      </c>
      <c r="BH187" s="108">
        <f t="shared" si="142"/>
        <v>1</v>
      </c>
      <c r="BI187" s="108">
        <f t="shared" si="142"/>
        <v>1</v>
      </c>
      <c r="BJ187" s="108">
        <f t="shared" si="142"/>
        <v>1</v>
      </c>
      <c r="BK187" s="108">
        <f t="shared" si="142"/>
        <v>1</v>
      </c>
      <c r="BL187" s="108">
        <f t="shared" si="142"/>
        <v>1</v>
      </c>
      <c r="BM187" s="108">
        <f t="shared" si="142"/>
        <v>1</v>
      </c>
      <c r="BN187" s="108">
        <f t="shared" si="142"/>
        <v>1</v>
      </c>
      <c r="BO187" s="108">
        <f t="shared" si="142"/>
        <v>1</v>
      </c>
    </row>
    <row r="188" spans="1:67" s="2" customFormat="1" ht="18.75" customHeight="1" x14ac:dyDescent="0.25">
      <c r="A188" s="88"/>
      <c r="B188" s="77" t="s">
        <v>1020</v>
      </c>
      <c r="C188" s="77" t="s">
        <v>1021</v>
      </c>
      <c r="D188" s="77" t="s">
        <v>8</v>
      </c>
      <c r="E188" s="224">
        <f>VLOOKUP(B188,'Cuadro Control'!C223:J2118,8,FALSE)</f>
        <v>1230815225.9452939</v>
      </c>
      <c r="F188" s="106">
        <f t="shared" si="135"/>
        <v>0.2318411625341423</v>
      </c>
      <c r="G188" s="107">
        <v>46322</v>
      </c>
      <c r="H188" s="107">
        <v>46323</v>
      </c>
      <c r="I188" s="106">
        <f t="shared" si="139"/>
        <v>0</v>
      </c>
      <c r="J188" s="106">
        <f t="shared" si="141"/>
        <v>0</v>
      </c>
      <c r="K188" s="106">
        <f t="shared" si="141"/>
        <v>0</v>
      </c>
      <c r="L188" s="106">
        <f t="shared" si="141"/>
        <v>0</v>
      </c>
      <c r="M188" s="106">
        <f t="shared" si="141"/>
        <v>0</v>
      </c>
      <c r="N188" s="106">
        <f t="shared" si="141"/>
        <v>0</v>
      </c>
      <c r="O188" s="106">
        <f t="shared" si="141"/>
        <v>0</v>
      </c>
      <c r="P188" s="106">
        <f t="shared" si="141"/>
        <v>0</v>
      </c>
      <c r="Q188" s="106">
        <f t="shared" si="141"/>
        <v>0</v>
      </c>
      <c r="R188" s="106">
        <f t="shared" si="141"/>
        <v>0</v>
      </c>
      <c r="S188" s="106">
        <f t="shared" si="141"/>
        <v>0</v>
      </c>
      <c r="T188" s="106">
        <f t="shared" si="141"/>
        <v>0</v>
      </c>
      <c r="U188" s="106">
        <f t="shared" si="141"/>
        <v>0</v>
      </c>
      <c r="V188" s="106">
        <f t="shared" si="141"/>
        <v>0</v>
      </c>
      <c r="W188" s="106">
        <f t="shared" si="141"/>
        <v>0</v>
      </c>
      <c r="X188" s="106">
        <f t="shared" si="141"/>
        <v>0</v>
      </c>
      <c r="Y188" s="106">
        <f t="shared" si="141"/>
        <v>1</v>
      </c>
      <c r="Z188" s="106">
        <f t="shared" si="141"/>
        <v>1</v>
      </c>
      <c r="AA188" s="106">
        <f t="shared" si="141"/>
        <v>1</v>
      </c>
      <c r="AB188" s="106">
        <f t="shared" si="141"/>
        <v>1</v>
      </c>
      <c r="AC188" s="106">
        <f t="shared" si="141"/>
        <v>1</v>
      </c>
      <c r="AD188" s="106">
        <f t="shared" si="141"/>
        <v>1</v>
      </c>
      <c r="AE188" s="106">
        <f t="shared" si="141"/>
        <v>1</v>
      </c>
      <c r="AF188" s="106">
        <f t="shared" si="141"/>
        <v>1</v>
      </c>
      <c r="AG188" s="106">
        <f t="shared" si="141"/>
        <v>1</v>
      </c>
      <c r="AH188" s="106">
        <f t="shared" si="141"/>
        <v>1</v>
      </c>
      <c r="AI188" s="106">
        <f t="shared" si="141"/>
        <v>1</v>
      </c>
      <c r="AJ188" s="106">
        <f t="shared" si="141"/>
        <v>1</v>
      </c>
      <c r="AK188" s="106">
        <f t="shared" si="141"/>
        <v>1</v>
      </c>
      <c r="AL188" s="106">
        <f t="shared" si="141"/>
        <v>1</v>
      </c>
      <c r="AM188" s="106">
        <f t="shared" si="141"/>
        <v>1</v>
      </c>
      <c r="AN188" s="106">
        <f t="shared" si="141"/>
        <v>1</v>
      </c>
      <c r="AO188" s="106">
        <f t="shared" si="141"/>
        <v>1</v>
      </c>
      <c r="AP188" s="106">
        <f t="shared" si="142"/>
        <v>1</v>
      </c>
      <c r="AQ188" s="106">
        <f t="shared" si="142"/>
        <v>1</v>
      </c>
      <c r="AR188" s="106">
        <f t="shared" si="142"/>
        <v>1</v>
      </c>
      <c r="AS188" s="106">
        <f t="shared" si="142"/>
        <v>1</v>
      </c>
      <c r="AT188" s="106">
        <f t="shared" si="142"/>
        <v>1</v>
      </c>
      <c r="AU188" s="106">
        <f t="shared" si="142"/>
        <v>1</v>
      </c>
      <c r="AV188" s="106">
        <f t="shared" si="142"/>
        <v>1</v>
      </c>
      <c r="AW188" s="106">
        <f t="shared" si="142"/>
        <v>1</v>
      </c>
      <c r="AX188" s="106">
        <f t="shared" si="142"/>
        <v>1</v>
      </c>
      <c r="AY188" s="106">
        <f t="shared" si="142"/>
        <v>1</v>
      </c>
      <c r="AZ188" s="106">
        <f t="shared" si="142"/>
        <v>1</v>
      </c>
      <c r="BA188" s="106">
        <f t="shared" si="142"/>
        <v>1</v>
      </c>
      <c r="BB188" s="106">
        <f t="shared" si="142"/>
        <v>1</v>
      </c>
      <c r="BC188" s="106">
        <f t="shared" si="142"/>
        <v>1</v>
      </c>
      <c r="BD188" s="106">
        <f t="shared" si="142"/>
        <v>1</v>
      </c>
      <c r="BE188" s="106">
        <f t="shared" si="142"/>
        <v>1</v>
      </c>
      <c r="BF188" s="106">
        <f t="shared" si="142"/>
        <v>1</v>
      </c>
      <c r="BG188" s="106">
        <f t="shared" si="142"/>
        <v>1</v>
      </c>
      <c r="BH188" s="106">
        <f t="shared" si="142"/>
        <v>1</v>
      </c>
      <c r="BI188" s="106">
        <f t="shared" si="142"/>
        <v>1</v>
      </c>
      <c r="BJ188" s="106">
        <f t="shared" si="142"/>
        <v>1</v>
      </c>
      <c r="BK188" s="106">
        <f t="shared" si="142"/>
        <v>1</v>
      </c>
      <c r="BL188" s="106">
        <f t="shared" si="142"/>
        <v>1</v>
      </c>
      <c r="BM188" s="106">
        <f t="shared" si="142"/>
        <v>1</v>
      </c>
      <c r="BN188" s="106">
        <f t="shared" si="142"/>
        <v>1</v>
      </c>
      <c r="BO188" s="106">
        <f t="shared" si="142"/>
        <v>1</v>
      </c>
    </row>
    <row r="189" spans="1:67" s="2" customFormat="1" ht="18.75" customHeight="1" x14ac:dyDescent="0.25">
      <c r="A189" s="88"/>
      <c r="B189" s="77" t="s">
        <v>1022</v>
      </c>
      <c r="C189" s="77" t="s">
        <v>1023</v>
      </c>
      <c r="D189" s="77" t="s">
        <v>26</v>
      </c>
      <c r="E189" s="224">
        <f>VLOOKUP(B189,'Cuadro Control'!C224:J2119,8,FALSE)</f>
        <v>0</v>
      </c>
      <c r="F189" s="106">
        <f t="shared" si="135"/>
        <v>0</v>
      </c>
      <c r="G189" s="107">
        <v>46323</v>
      </c>
      <c r="H189" s="107">
        <v>46331</v>
      </c>
      <c r="I189" s="106">
        <f t="shared" si="139"/>
        <v>0</v>
      </c>
      <c r="J189" s="106">
        <f t="shared" si="141"/>
        <v>0</v>
      </c>
      <c r="K189" s="106">
        <f t="shared" si="141"/>
        <v>0</v>
      </c>
      <c r="L189" s="106">
        <f t="shared" si="141"/>
        <v>0</v>
      </c>
      <c r="M189" s="106">
        <f t="shared" si="141"/>
        <v>0</v>
      </c>
      <c r="N189" s="106">
        <f t="shared" si="141"/>
        <v>0</v>
      </c>
      <c r="O189" s="106">
        <f t="shared" si="141"/>
        <v>0</v>
      </c>
      <c r="P189" s="106">
        <f t="shared" si="141"/>
        <v>0</v>
      </c>
      <c r="Q189" s="106">
        <f t="shared" si="141"/>
        <v>0</v>
      </c>
      <c r="R189" s="106">
        <f t="shared" si="141"/>
        <v>0</v>
      </c>
      <c r="S189" s="106">
        <f t="shared" si="141"/>
        <v>0</v>
      </c>
      <c r="T189" s="106">
        <f t="shared" si="141"/>
        <v>0</v>
      </c>
      <c r="U189" s="106">
        <f t="shared" si="141"/>
        <v>0</v>
      </c>
      <c r="V189" s="106">
        <f t="shared" si="141"/>
        <v>0</v>
      </c>
      <c r="W189" s="106">
        <f t="shared" si="141"/>
        <v>0</v>
      </c>
      <c r="X189" s="106">
        <f t="shared" si="141"/>
        <v>0</v>
      </c>
      <c r="Y189" s="106">
        <f t="shared" si="141"/>
        <v>0.33333333333333331</v>
      </c>
      <c r="Z189" s="106">
        <f t="shared" si="141"/>
        <v>1</v>
      </c>
      <c r="AA189" s="106">
        <f t="shared" si="141"/>
        <v>1</v>
      </c>
      <c r="AB189" s="106">
        <f t="shared" si="141"/>
        <v>1</v>
      </c>
      <c r="AC189" s="106">
        <f t="shared" si="141"/>
        <v>1</v>
      </c>
      <c r="AD189" s="106">
        <f t="shared" si="141"/>
        <v>1</v>
      </c>
      <c r="AE189" s="106">
        <f t="shared" si="141"/>
        <v>1</v>
      </c>
      <c r="AF189" s="106">
        <f t="shared" si="141"/>
        <v>1</v>
      </c>
      <c r="AG189" s="106">
        <f t="shared" si="141"/>
        <v>1</v>
      </c>
      <c r="AH189" s="106">
        <f t="shared" si="141"/>
        <v>1</v>
      </c>
      <c r="AI189" s="106">
        <f t="shared" si="141"/>
        <v>1</v>
      </c>
      <c r="AJ189" s="106">
        <f t="shared" si="141"/>
        <v>1</v>
      </c>
      <c r="AK189" s="106">
        <f t="shared" si="141"/>
        <v>1</v>
      </c>
      <c r="AL189" s="106">
        <f t="shared" si="141"/>
        <v>1</v>
      </c>
      <c r="AM189" s="106">
        <f t="shared" si="141"/>
        <v>1</v>
      </c>
      <c r="AN189" s="106">
        <f t="shared" si="141"/>
        <v>1</v>
      </c>
      <c r="AO189" s="106">
        <f t="shared" si="141"/>
        <v>1</v>
      </c>
      <c r="AP189" s="106">
        <f t="shared" si="142"/>
        <v>1</v>
      </c>
      <c r="AQ189" s="106">
        <f t="shared" si="142"/>
        <v>1</v>
      </c>
      <c r="AR189" s="106">
        <f t="shared" si="142"/>
        <v>1</v>
      </c>
      <c r="AS189" s="106">
        <f t="shared" si="142"/>
        <v>1</v>
      </c>
      <c r="AT189" s="106">
        <f t="shared" si="142"/>
        <v>1</v>
      </c>
      <c r="AU189" s="106">
        <f t="shared" si="142"/>
        <v>1</v>
      </c>
      <c r="AV189" s="106">
        <f t="shared" si="142"/>
        <v>1</v>
      </c>
      <c r="AW189" s="106">
        <f t="shared" si="142"/>
        <v>1</v>
      </c>
      <c r="AX189" s="106">
        <f t="shared" si="142"/>
        <v>1</v>
      </c>
      <c r="AY189" s="106">
        <f t="shared" si="142"/>
        <v>1</v>
      </c>
      <c r="AZ189" s="106">
        <f t="shared" si="142"/>
        <v>1</v>
      </c>
      <c r="BA189" s="106">
        <f t="shared" si="142"/>
        <v>1</v>
      </c>
      <c r="BB189" s="106">
        <f t="shared" si="142"/>
        <v>1</v>
      </c>
      <c r="BC189" s="106">
        <f t="shared" si="142"/>
        <v>1</v>
      </c>
      <c r="BD189" s="106">
        <f t="shared" si="142"/>
        <v>1</v>
      </c>
      <c r="BE189" s="106">
        <f t="shared" si="142"/>
        <v>1</v>
      </c>
      <c r="BF189" s="106">
        <f t="shared" si="142"/>
        <v>1</v>
      </c>
      <c r="BG189" s="106">
        <f t="shared" si="142"/>
        <v>1</v>
      </c>
      <c r="BH189" s="106">
        <f t="shared" si="142"/>
        <v>1</v>
      </c>
      <c r="BI189" s="106">
        <f t="shared" si="142"/>
        <v>1</v>
      </c>
      <c r="BJ189" s="106">
        <f t="shared" si="142"/>
        <v>1</v>
      </c>
      <c r="BK189" s="106">
        <f t="shared" si="142"/>
        <v>1</v>
      </c>
      <c r="BL189" s="106">
        <f t="shared" si="142"/>
        <v>1</v>
      </c>
      <c r="BM189" s="106">
        <f t="shared" si="142"/>
        <v>1</v>
      </c>
      <c r="BN189" s="106">
        <f t="shared" si="142"/>
        <v>1</v>
      </c>
      <c r="BO189" s="106">
        <f t="shared" si="142"/>
        <v>1</v>
      </c>
    </row>
    <row r="190" spans="1:67" s="2" customFormat="1" ht="18.75" customHeight="1" x14ac:dyDescent="0.25">
      <c r="A190" s="88"/>
      <c r="B190" s="77" t="s">
        <v>1024</v>
      </c>
      <c r="C190" s="77" t="s">
        <v>2056</v>
      </c>
      <c r="D190" s="77" t="s">
        <v>6</v>
      </c>
      <c r="E190" s="224">
        <f>VLOOKUP(B190,'Cuadro Control'!C225:J2120,8,FALSE)</f>
        <v>52736347.43270281</v>
      </c>
      <c r="F190" s="106">
        <f t="shared" si="135"/>
        <v>9.933624348213644E-3</v>
      </c>
      <c r="G190" s="107">
        <v>46331</v>
      </c>
      <c r="H190" s="107">
        <v>46335</v>
      </c>
      <c r="I190" s="106">
        <f t="shared" si="139"/>
        <v>0</v>
      </c>
      <c r="J190" s="106">
        <f t="shared" si="141"/>
        <v>0</v>
      </c>
      <c r="K190" s="106">
        <f t="shared" si="141"/>
        <v>0</v>
      </c>
      <c r="L190" s="106">
        <f t="shared" si="141"/>
        <v>0</v>
      </c>
      <c r="M190" s="106">
        <f t="shared" si="141"/>
        <v>0</v>
      </c>
      <c r="N190" s="106">
        <f t="shared" si="141"/>
        <v>0</v>
      </c>
      <c r="O190" s="106">
        <f t="shared" si="141"/>
        <v>0</v>
      </c>
      <c r="P190" s="106">
        <f t="shared" si="141"/>
        <v>0</v>
      </c>
      <c r="Q190" s="106">
        <f t="shared" si="141"/>
        <v>0</v>
      </c>
      <c r="R190" s="106">
        <f t="shared" si="141"/>
        <v>0</v>
      </c>
      <c r="S190" s="106">
        <f t="shared" si="141"/>
        <v>0</v>
      </c>
      <c r="T190" s="106">
        <f t="shared" si="141"/>
        <v>0</v>
      </c>
      <c r="U190" s="106">
        <f t="shared" si="141"/>
        <v>0</v>
      </c>
      <c r="V190" s="106">
        <f t="shared" si="141"/>
        <v>0</v>
      </c>
      <c r="W190" s="106">
        <f t="shared" si="141"/>
        <v>0</v>
      </c>
      <c r="X190" s="106">
        <f t="shared" si="141"/>
        <v>0</v>
      </c>
      <c r="Y190" s="106">
        <f t="shared" si="141"/>
        <v>0</v>
      </c>
      <c r="Z190" s="106">
        <f t="shared" si="141"/>
        <v>0.4</v>
      </c>
      <c r="AA190" s="106">
        <f t="shared" si="141"/>
        <v>1</v>
      </c>
      <c r="AB190" s="106">
        <f t="shared" si="141"/>
        <v>1</v>
      </c>
      <c r="AC190" s="106">
        <f t="shared" si="141"/>
        <v>1</v>
      </c>
      <c r="AD190" s="106">
        <f t="shared" si="141"/>
        <v>1</v>
      </c>
      <c r="AE190" s="106">
        <f t="shared" si="141"/>
        <v>1</v>
      </c>
      <c r="AF190" s="106">
        <f t="shared" si="141"/>
        <v>1</v>
      </c>
      <c r="AG190" s="106">
        <f t="shared" si="141"/>
        <v>1</v>
      </c>
      <c r="AH190" s="106">
        <f t="shared" si="141"/>
        <v>1</v>
      </c>
      <c r="AI190" s="106">
        <f t="shared" si="141"/>
        <v>1</v>
      </c>
      <c r="AJ190" s="106">
        <f t="shared" si="141"/>
        <v>1</v>
      </c>
      <c r="AK190" s="106">
        <f t="shared" si="141"/>
        <v>1</v>
      </c>
      <c r="AL190" s="106">
        <f t="shared" si="141"/>
        <v>1</v>
      </c>
      <c r="AM190" s="106">
        <f t="shared" si="141"/>
        <v>1</v>
      </c>
      <c r="AN190" s="106">
        <f t="shared" si="141"/>
        <v>1</v>
      </c>
      <c r="AO190" s="106">
        <f t="shared" si="141"/>
        <v>1</v>
      </c>
      <c r="AP190" s="106">
        <f t="shared" si="142"/>
        <v>1</v>
      </c>
      <c r="AQ190" s="106">
        <f t="shared" si="142"/>
        <v>1</v>
      </c>
      <c r="AR190" s="106">
        <f t="shared" si="142"/>
        <v>1</v>
      </c>
      <c r="AS190" s="106">
        <f t="shared" si="142"/>
        <v>1</v>
      </c>
      <c r="AT190" s="106">
        <f t="shared" si="142"/>
        <v>1</v>
      </c>
      <c r="AU190" s="106">
        <f t="shared" si="142"/>
        <v>1</v>
      </c>
      <c r="AV190" s="106">
        <f t="shared" si="142"/>
        <v>1</v>
      </c>
      <c r="AW190" s="106">
        <f t="shared" si="142"/>
        <v>1</v>
      </c>
      <c r="AX190" s="106">
        <f t="shared" si="142"/>
        <v>1</v>
      </c>
      <c r="AY190" s="106">
        <f t="shared" si="142"/>
        <v>1</v>
      </c>
      <c r="AZ190" s="106">
        <f t="shared" si="142"/>
        <v>1</v>
      </c>
      <c r="BA190" s="106">
        <f t="shared" si="142"/>
        <v>1</v>
      </c>
      <c r="BB190" s="106">
        <f t="shared" si="142"/>
        <v>1</v>
      </c>
      <c r="BC190" s="106">
        <f t="shared" si="142"/>
        <v>1</v>
      </c>
      <c r="BD190" s="106">
        <f t="shared" si="142"/>
        <v>1</v>
      </c>
      <c r="BE190" s="106">
        <f t="shared" si="142"/>
        <v>1</v>
      </c>
      <c r="BF190" s="106">
        <f t="shared" si="142"/>
        <v>1</v>
      </c>
      <c r="BG190" s="106">
        <f t="shared" si="142"/>
        <v>1</v>
      </c>
      <c r="BH190" s="106">
        <f t="shared" si="142"/>
        <v>1</v>
      </c>
      <c r="BI190" s="106">
        <f t="shared" si="142"/>
        <v>1</v>
      </c>
      <c r="BJ190" s="106">
        <f t="shared" si="142"/>
        <v>1</v>
      </c>
      <c r="BK190" s="106">
        <f t="shared" si="142"/>
        <v>1</v>
      </c>
      <c r="BL190" s="106">
        <f t="shared" si="142"/>
        <v>1</v>
      </c>
      <c r="BM190" s="106">
        <f t="shared" si="142"/>
        <v>1</v>
      </c>
      <c r="BN190" s="106">
        <f t="shared" si="142"/>
        <v>1</v>
      </c>
      <c r="BO190" s="106">
        <f t="shared" si="142"/>
        <v>1</v>
      </c>
    </row>
    <row r="191" spans="1:67" s="2" customFormat="1" ht="18.75" customHeight="1" x14ac:dyDescent="0.25">
      <c r="A191" s="88"/>
      <c r="B191" s="77" t="s">
        <v>1025</v>
      </c>
      <c r="C191" s="77" t="s">
        <v>1026</v>
      </c>
      <c r="D191" s="77" t="s">
        <v>19</v>
      </c>
      <c r="E191" s="224">
        <f>VLOOKUP(B191,'Cuadro Control'!C226:J2121,8,FALSE)</f>
        <v>46410609.014634147</v>
      </c>
      <c r="F191" s="106">
        <f t="shared" si="135"/>
        <v>8.742083556535862E-3</v>
      </c>
      <c r="G191" s="107">
        <v>46335</v>
      </c>
      <c r="H191" s="107">
        <v>46337</v>
      </c>
      <c r="I191" s="106">
        <f t="shared" si="139"/>
        <v>0</v>
      </c>
      <c r="J191" s="106">
        <f t="shared" si="141"/>
        <v>0</v>
      </c>
      <c r="K191" s="106">
        <f t="shared" si="141"/>
        <v>0</v>
      </c>
      <c r="L191" s="106">
        <f t="shared" si="141"/>
        <v>0</v>
      </c>
      <c r="M191" s="106">
        <f t="shared" si="141"/>
        <v>0</v>
      </c>
      <c r="N191" s="106">
        <f t="shared" si="141"/>
        <v>0</v>
      </c>
      <c r="O191" s="106">
        <f t="shared" si="141"/>
        <v>0</v>
      </c>
      <c r="P191" s="106">
        <f t="shared" si="141"/>
        <v>0</v>
      </c>
      <c r="Q191" s="106">
        <f t="shared" si="141"/>
        <v>0</v>
      </c>
      <c r="R191" s="106">
        <f t="shared" si="141"/>
        <v>0</v>
      </c>
      <c r="S191" s="106">
        <f t="shared" si="141"/>
        <v>0</v>
      </c>
      <c r="T191" s="106">
        <f t="shared" si="141"/>
        <v>0</v>
      </c>
      <c r="U191" s="106">
        <f t="shared" si="141"/>
        <v>0</v>
      </c>
      <c r="V191" s="106">
        <f t="shared" si="141"/>
        <v>0</v>
      </c>
      <c r="W191" s="106">
        <f t="shared" si="141"/>
        <v>0</v>
      </c>
      <c r="X191" s="106">
        <f t="shared" si="141"/>
        <v>0</v>
      </c>
      <c r="Y191" s="106">
        <f t="shared" si="141"/>
        <v>0</v>
      </c>
      <c r="Z191" s="106">
        <f t="shared" si="141"/>
        <v>0</v>
      </c>
      <c r="AA191" s="106">
        <f t="shared" si="141"/>
        <v>1</v>
      </c>
      <c r="AB191" s="106">
        <f t="shared" si="141"/>
        <v>1</v>
      </c>
      <c r="AC191" s="106">
        <f t="shared" si="141"/>
        <v>1</v>
      </c>
      <c r="AD191" s="106">
        <f t="shared" si="141"/>
        <v>1</v>
      </c>
      <c r="AE191" s="106">
        <f t="shared" si="141"/>
        <v>1</v>
      </c>
      <c r="AF191" s="106">
        <f t="shared" si="141"/>
        <v>1</v>
      </c>
      <c r="AG191" s="106">
        <f t="shared" si="141"/>
        <v>1</v>
      </c>
      <c r="AH191" s="106">
        <f t="shared" si="141"/>
        <v>1</v>
      </c>
      <c r="AI191" s="106">
        <f t="shared" si="141"/>
        <v>1</v>
      </c>
      <c r="AJ191" s="106">
        <f t="shared" si="141"/>
        <v>1</v>
      </c>
      <c r="AK191" s="106">
        <f t="shared" si="141"/>
        <v>1</v>
      </c>
      <c r="AL191" s="106">
        <f t="shared" si="141"/>
        <v>1</v>
      </c>
      <c r="AM191" s="106">
        <f t="shared" si="141"/>
        <v>1</v>
      </c>
      <c r="AN191" s="106">
        <f t="shared" si="141"/>
        <v>1</v>
      </c>
      <c r="AO191" s="106">
        <f t="shared" si="141"/>
        <v>1</v>
      </c>
      <c r="AP191" s="106">
        <f t="shared" si="142"/>
        <v>1</v>
      </c>
      <c r="AQ191" s="106">
        <f t="shared" si="142"/>
        <v>1</v>
      </c>
      <c r="AR191" s="106">
        <f t="shared" si="142"/>
        <v>1</v>
      </c>
      <c r="AS191" s="106">
        <f t="shared" si="142"/>
        <v>1</v>
      </c>
      <c r="AT191" s="106">
        <f t="shared" si="142"/>
        <v>1</v>
      </c>
      <c r="AU191" s="106">
        <f t="shared" si="142"/>
        <v>1</v>
      </c>
      <c r="AV191" s="106">
        <f t="shared" si="142"/>
        <v>1</v>
      </c>
      <c r="AW191" s="106">
        <f t="shared" si="142"/>
        <v>1</v>
      </c>
      <c r="AX191" s="106">
        <f t="shared" si="142"/>
        <v>1</v>
      </c>
      <c r="AY191" s="106">
        <f t="shared" si="142"/>
        <v>1</v>
      </c>
      <c r="AZ191" s="106">
        <f t="shared" si="142"/>
        <v>1</v>
      </c>
      <c r="BA191" s="106">
        <f t="shared" si="142"/>
        <v>1</v>
      </c>
      <c r="BB191" s="106">
        <f t="shared" si="142"/>
        <v>1</v>
      </c>
      <c r="BC191" s="106">
        <f t="shared" si="142"/>
        <v>1</v>
      </c>
      <c r="BD191" s="106">
        <f t="shared" si="142"/>
        <v>1</v>
      </c>
      <c r="BE191" s="106">
        <f t="shared" si="142"/>
        <v>1</v>
      </c>
      <c r="BF191" s="106">
        <f t="shared" si="142"/>
        <v>1</v>
      </c>
      <c r="BG191" s="106">
        <f t="shared" si="142"/>
        <v>1</v>
      </c>
      <c r="BH191" s="106">
        <f t="shared" si="142"/>
        <v>1</v>
      </c>
      <c r="BI191" s="106">
        <f t="shared" si="142"/>
        <v>1</v>
      </c>
      <c r="BJ191" s="106">
        <f t="shared" si="142"/>
        <v>1</v>
      </c>
      <c r="BK191" s="106">
        <f t="shared" si="142"/>
        <v>1</v>
      </c>
      <c r="BL191" s="106">
        <f t="shared" si="142"/>
        <v>1</v>
      </c>
      <c r="BM191" s="106">
        <f t="shared" si="142"/>
        <v>1</v>
      </c>
      <c r="BN191" s="106">
        <f t="shared" si="142"/>
        <v>1</v>
      </c>
      <c r="BO191" s="106">
        <f t="shared" si="142"/>
        <v>1</v>
      </c>
    </row>
    <row r="192" spans="1:67" s="2" customFormat="1" ht="18.75" customHeight="1" x14ac:dyDescent="0.25">
      <c r="A192" s="88"/>
      <c r="B192" s="77" t="s">
        <v>1027</v>
      </c>
      <c r="C192" s="77" t="s">
        <v>1028</v>
      </c>
      <c r="D192" s="77" t="s">
        <v>9</v>
      </c>
      <c r="E192" s="224">
        <f>VLOOKUP(B192,'Cuadro Control'!C227:J2122,8,FALSE)</f>
        <v>1587346329.5488234</v>
      </c>
      <c r="F192" s="106">
        <f t="shared" si="135"/>
        <v>0.29899875353285565</v>
      </c>
      <c r="G192" s="107">
        <v>46336</v>
      </c>
      <c r="H192" s="107">
        <v>46347</v>
      </c>
      <c r="I192" s="106">
        <f t="shared" si="139"/>
        <v>0</v>
      </c>
      <c r="J192" s="106">
        <f t="shared" si="141"/>
        <v>0</v>
      </c>
      <c r="K192" s="106">
        <f t="shared" si="141"/>
        <v>0</v>
      </c>
      <c r="L192" s="106">
        <f t="shared" si="141"/>
        <v>0</v>
      </c>
      <c r="M192" s="106">
        <f t="shared" si="141"/>
        <v>0</v>
      </c>
      <c r="N192" s="106">
        <f t="shared" si="141"/>
        <v>0</v>
      </c>
      <c r="O192" s="106">
        <f t="shared" si="141"/>
        <v>0</v>
      </c>
      <c r="P192" s="106">
        <f t="shared" si="141"/>
        <v>0</v>
      </c>
      <c r="Q192" s="106">
        <f t="shared" si="141"/>
        <v>0</v>
      </c>
      <c r="R192" s="106">
        <f t="shared" si="141"/>
        <v>0</v>
      </c>
      <c r="S192" s="106">
        <f t="shared" si="141"/>
        <v>0</v>
      </c>
      <c r="T192" s="106">
        <f t="shared" si="141"/>
        <v>0</v>
      </c>
      <c r="U192" s="106">
        <f t="shared" si="141"/>
        <v>0</v>
      </c>
      <c r="V192" s="106">
        <f t="shared" si="141"/>
        <v>0</v>
      </c>
      <c r="W192" s="106">
        <f t="shared" si="141"/>
        <v>0</v>
      </c>
      <c r="X192" s="106">
        <f t="shared" si="141"/>
        <v>0</v>
      </c>
      <c r="Y192" s="106">
        <f t="shared" si="141"/>
        <v>0</v>
      </c>
      <c r="Z192" s="106">
        <f t="shared" si="141"/>
        <v>0</v>
      </c>
      <c r="AA192" s="106">
        <f t="shared" si="141"/>
        <v>0.33333333333333331</v>
      </c>
      <c r="AB192" s="106">
        <f t="shared" si="141"/>
        <v>0.91666666666666663</v>
      </c>
      <c r="AC192" s="106">
        <f t="shared" si="141"/>
        <v>1</v>
      </c>
      <c r="AD192" s="106">
        <f t="shared" si="141"/>
        <v>1</v>
      </c>
      <c r="AE192" s="106">
        <f t="shared" si="141"/>
        <v>1</v>
      </c>
      <c r="AF192" s="106">
        <f t="shared" si="141"/>
        <v>1</v>
      </c>
      <c r="AG192" s="106">
        <f t="shared" si="141"/>
        <v>1</v>
      </c>
      <c r="AH192" s="106">
        <f t="shared" si="141"/>
        <v>1</v>
      </c>
      <c r="AI192" s="106">
        <f t="shared" si="141"/>
        <v>1</v>
      </c>
      <c r="AJ192" s="106">
        <f t="shared" si="141"/>
        <v>1</v>
      </c>
      <c r="AK192" s="106">
        <f t="shared" si="141"/>
        <v>1</v>
      </c>
      <c r="AL192" s="106">
        <f t="shared" si="141"/>
        <v>1</v>
      </c>
      <c r="AM192" s="106">
        <f t="shared" si="141"/>
        <v>1</v>
      </c>
      <c r="AN192" s="106">
        <f t="shared" si="141"/>
        <v>1</v>
      </c>
      <c r="AO192" s="106">
        <f t="shared" si="141"/>
        <v>1</v>
      </c>
      <c r="AP192" s="106">
        <f t="shared" si="142"/>
        <v>1</v>
      </c>
      <c r="AQ192" s="106">
        <f t="shared" si="142"/>
        <v>1</v>
      </c>
      <c r="AR192" s="106">
        <f t="shared" si="142"/>
        <v>1</v>
      </c>
      <c r="AS192" s="106">
        <f t="shared" ref="AP192:BO193" si="143">IF($G192=0,0,IF(AS$6&lt;$G192,0,IF(AS$6&gt;$H192,1,(AS$6-$G192+1)/($H192-$G192+1))))</f>
        <v>1</v>
      </c>
      <c r="AT192" s="106">
        <f t="shared" si="143"/>
        <v>1</v>
      </c>
      <c r="AU192" s="106">
        <f t="shared" si="143"/>
        <v>1</v>
      </c>
      <c r="AV192" s="106">
        <f t="shared" si="143"/>
        <v>1</v>
      </c>
      <c r="AW192" s="106">
        <f t="shared" si="143"/>
        <v>1</v>
      </c>
      <c r="AX192" s="106">
        <f t="shared" si="143"/>
        <v>1</v>
      </c>
      <c r="AY192" s="106">
        <f t="shared" si="143"/>
        <v>1</v>
      </c>
      <c r="AZ192" s="106">
        <f t="shared" si="143"/>
        <v>1</v>
      </c>
      <c r="BA192" s="106">
        <f t="shared" si="143"/>
        <v>1</v>
      </c>
      <c r="BB192" s="106">
        <f t="shared" si="143"/>
        <v>1</v>
      </c>
      <c r="BC192" s="106">
        <f t="shared" si="143"/>
        <v>1</v>
      </c>
      <c r="BD192" s="106">
        <f t="shared" si="143"/>
        <v>1</v>
      </c>
      <c r="BE192" s="106">
        <f t="shared" si="143"/>
        <v>1</v>
      </c>
      <c r="BF192" s="106">
        <f t="shared" si="143"/>
        <v>1</v>
      </c>
      <c r="BG192" s="106">
        <f t="shared" si="143"/>
        <v>1</v>
      </c>
      <c r="BH192" s="106">
        <f t="shared" si="143"/>
        <v>1</v>
      </c>
      <c r="BI192" s="106">
        <f t="shared" si="143"/>
        <v>1</v>
      </c>
      <c r="BJ192" s="106">
        <f t="shared" si="143"/>
        <v>1</v>
      </c>
      <c r="BK192" s="106">
        <f t="shared" si="143"/>
        <v>1</v>
      </c>
      <c r="BL192" s="106">
        <f t="shared" si="143"/>
        <v>1</v>
      </c>
      <c r="BM192" s="106">
        <f t="shared" si="143"/>
        <v>1</v>
      </c>
      <c r="BN192" s="106">
        <f t="shared" si="143"/>
        <v>1</v>
      </c>
      <c r="BO192" s="106">
        <f t="shared" si="143"/>
        <v>1</v>
      </c>
    </row>
    <row r="193" spans="1:67" s="2" customFormat="1" ht="18.75" customHeight="1" x14ac:dyDescent="0.25">
      <c r="A193" s="88"/>
      <c r="B193" s="103" t="s">
        <v>1029</v>
      </c>
      <c r="C193" s="103" t="s">
        <v>1030</v>
      </c>
      <c r="D193" s="103" t="s">
        <v>9</v>
      </c>
      <c r="E193" s="223">
        <f>VLOOKUP(B193,'Cuadro Control'!C228:J2123,8,FALSE)</f>
        <v>179532477.23999998</v>
      </c>
      <c r="F193" s="104">
        <f t="shared" si="135"/>
        <v>3.3817438522495219E-2</v>
      </c>
      <c r="G193" s="105">
        <v>46338</v>
      </c>
      <c r="H193" s="105">
        <v>46352</v>
      </c>
      <c r="I193" s="104">
        <f t="shared" si="139"/>
        <v>0</v>
      </c>
      <c r="J193" s="104">
        <f t="shared" si="141"/>
        <v>0</v>
      </c>
      <c r="K193" s="104">
        <f t="shared" si="141"/>
        <v>0</v>
      </c>
      <c r="L193" s="104">
        <f t="shared" si="141"/>
        <v>0</v>
      </c>
      <c r="M193" s="104">
        <f t="shared" si="141"/>
        <v>0</v>
      </c>
      <c r="N193" s="104">
        <f t="shared" si="141"/>
        <v>0</v>
      </c>
      <c r="O193" s="104">
        <f t="shared" si="141"/>
        <v>0</v>
      </c>
      <c r="P193" s="104">
        <f t="shared" si="141"/>
        <v>0</v>
      </c>
      <c r="Q193" s="104">
        <f t="shared" si="141"/>
        <v>0</v>
      </c>
      <c r="R193" s="104">
        <f t="shared" si="141"/>
        <v>0</v>
      </c>
      <c r="S193" s="104">
        <f t="shared" si="141"/>
        <v>0</v>
      </c>
      <c r="T193" s="104">
        <f t="shared" si="141"/>
        <v>0</v>
      </c>
      <c r="U193" s="104">
        <f t="shared" si="141"/>
        <v>0</v>
      </c>
      <c r="V193" s="104">
        <f t="shared" si="141"/>
        <v>0</v>
      </c>
      <c r="W193" s="104">
        <f t="shared" si="141"/>
        <v>0</v>
      </c>
      <c r="X193" s="104">
        <f t="shared" si="141"/>
        <v>0</v>
      </c>
      <c r="Y193" s="104">
        <f t="shared" si="141"/>
        <v>0</v>
      </c>
      <c r="Z193" s="104">
        <f t="shared" si="141"/>
        <v>0</v>
      </c>
      <c r="AA193" s="104">
        <f t="shared" si="141"/>
        <v>0.13333333333333333</v>
      </c>
      <c r="AB193" s="104">
        <f t="shared" si="141"/>
        <v>0.6</v>
      </c>
      <c r="AC193" s="104">
        <f t="shared" si="141"/>
        <v>1</v>
      </c>
      <c r="AD193" s="104">
        <f t="shared" si="141"/>
        <v>1</v>
      </c>
      <c r="AE193" s="104">
        <f t="shared" si="141"/>
        <v>1</v>
      </c>
      <c r="AF193" s="104">
        <f t="shared" si="141"/>
        <v>1</v>
      </c>
      <c r="AG193" s="104">
        <f t="shared" si="141"/>
        <v>1</v>
      </c>
      <c r="AH193" s="104">
        <f t="shared" si="141"/>
        <v>1</v>
      </c>
      <c r="AI193" s="104">
        <f t="shared" si="141"/>
        <v>1</v>
      </c>
      <c r="AJ193" s="104">
        <f t="shared" si="141"/>
        <v>1</v>
      </c>
      <c r="AK193" s="104">
        <f t="shared" si="141"/>
        <v>1</v>
      </c>
      <c r="AL193" s="104">
        <f t="shared" si="141"/>
        <v>1</v>
      </c>
      <c r="AM193" s="104">
        <f t="shared" si="141"/>
        <v>1</v>
      </c>
      <c r="AN193" s="104">
        <f t="shared" si="141"/>
        <v>1</v>
      </c>
      <c r="AO193" s="104">
        <f t="shared" si="141"/>
        <v>1</v>
      </c>
      <c r="AP193" s="104">
        <f t="shared" si="143"/>
        <v>1</v>
      </c>
      <c r="AQ193" s="104">
        <f t="shared" si="143"/>
        <v>1</v>
      </c>
      <c r="AR193" s="104">
        <f t="shared" si="143"/>
        <v>1</v>
      </c>
      <c r="AS193" s="104">
        <f t="shared" si="143"/>
        <v>1</v>
      </c>
      <c r="AT193" s="104">
        <f t="shared" si="143"/>
        <v>1</v>
      </c>
      <c r="AU193" s="104">
        <f t="shared" si="143"/>
        <v>1</v>
      </c>
      <c r="AV193" s="104">
        <f t="shared" si="143"/>
        <v>1</v>
      </c>
      <c r="AW193" s="104">
        <f t="shared" si="143"/>
        <v>1</v>
      </c>
      <c r="AX193" s="104">
        <f t="shared" si="143"/>
        <v>1</v>
      </c>
      <c r="AY193" s="104">
        <f t="shared" si="143"/>
        <v>1</v>
      </c>
      <c r="AZ193" s="104">
        <f t="shared" si="143"/>
        <v>1</v>
      </c>
      <c r="BA193" s="104">
        <f t="shared" si="143"/>
        <v>1</v>
      </c>
      <c r="BB193" s="104">
        <f t="shared" si="143"/>
        <v>1</v>
      </c>
      <c r="BC193" s="104">
        <f t="shared" si="143"/>
        <v>1</v>
      </c>
      <c r="BD193" s="104">
        <f t="shared" si="143"/>
        <v>1</v>
      </c>
      <c r="BE193" s="104">
        <f t="shared" si="143"/>
        <v>1</v>
      </c>
      <c r="BF193" s="104">
        <f t="shared" si="143"/>
        <v>1</v>
      </c>
      <c r="BG193" s="104">
        <f t="shared" si="143"/>
        <v>1</v>
      </c>
      <c r="BH193" s="104">
        <f t="shared" si="143"/>
        <v>1</v>
      </c>
      <c r="BI193" s="104">
        <f t="shared" si="143"/>
        <v>1</v>
      </c>
      <c r="BJ193" s="104">
        <f t="shared" si="143"/>
        <v>1</v>
      </c>
      <c r="BK193" s="104">
        <f t="shared" si="143"/>
        <v>1</v>
      </c>
      <c r="BL193" s="104">
        <f t="shared" si="143"/>
        <v>1</v>
      </c>
      <c r="BM193" s="104">
        <f t="shared" si="143"/>
        <v>1</v>
      </c>
      <c r="BN193" s="104">
        <f t="shared" si="143"/>
        <v>1</v>
      </c>
      <c r="BO193" s="104">
        <f t="shared" si="143"/>
        <v>1</v>
      </c>
    </row>
    <row r="194" spans="1:67" s="2" customFormat="1" ht="18.75" customHeight="1" x14ac:dyDescent="0.25">
      <c r="A194" s="88"/>
      <c r="B194" s="78" t="s">
        <v>1031</v>
      </c>
      <c r="C194" s="78" t="s">
        <v>1978</v>
      </c>
      <c r="D194" s="78" t="s">
        <v>3</v>
      </c>
      <c r="E194" s="225">
        <f>VLOOKUP(B194,'Cuadro Control'!C229:J2124,8,FALSE)</f>
        <v>0</v>
      </c>
      <c r="F194" s="108">
        <f>IFERROR(E194/$E$178,0)</f>
        <v>0</v>
      </c>
      <c r="G194" s="109">
        <v>46352</v>
      </c>
      <c r="H194" s="109">
        <v>46352</v>
      </c>
      <c r="I194" s="108">
        <f t="shared" si="139"/>
        <v>0</v>
      </c>
      <c r="J194" s="108">
        <f t="shared" ref="J194:BO194" si="144">IF($G194=0,0,IF(J$6&lt;$G194,0,IF(J$6&gt;$H194,1,(J$6-$G194+1)/($H194-$G194+1))))</f>
        <v>0</v>
      </c>
      <c r="K194" s="108">
        <f t="shared" si="144"/>
        <v>0</v>
      </c>
      <c r="L194" s="108">
        <f t="shared" si="144"/>
        <v>0</v>
      </c>
      <c r="M194" s="108">
        <f t="shared" si="144"/>
        <v>0</v>
      </c>
      <c r="N194" s="108">
        <f t="shared" si="144"/>
        <v>0</v>
      </c>
      <c r="O194" s="108">
        <f t="shared" si="144"/>
        <v>0</v>
      </c>
      <c r="P194" s="108">
        <f t="shared" si="144"/>
        <v>0</v>
      </c>
      <c r="Q194" s="108">
        <f t="shared" si="144"/>
        <v>0</v>
      </c>
      <c r="R194" s="108">
        <f t="shared" si="144"/>
        <v>0</v>
      </c>
      <c r="S194" s="108">
        <f t="shared" si="144"/>
        <v>0</v>
      </c>
      <c r="T194" s="108">
        <f t="shared" si="144"/>
        <v>0</v>
      </c>
      <c r="U194" s="108">
        <f t="shared" si="144"/>
        <v>0</v>
      </c>
      <c r="V194" s="108">
        <f t="shared" si="144"/>
        <v>0</v>
      </c>
      <c r="W194" s="108">
        <f t="shared" si="144"/>
        <v>0</v>
      </c>
      <c r="X194" s="108">
        <f t="shared" si="144"/>
        <v>0</v>
      </c>
      <c r="Y194" s="108">
        <f t="shared" si="144"/>
        <v>0</v>
      </c>
      <c r="Z194" s="108">
        <f t="shared" si="144"/>
        <v>0</v>
      </c>
      <c r="AA194" s="108">
        <f t="shared" si="144"/>
        <v>0</v>
      </c>
      <c r="AB194" s="108">
        <f t="shared" si="144"/>
        <v>0</v>
      </c>
      <c r="AC194" s="108">
        <f t="shared" si="144"/>
        <v>1</v>
      </c>
      <c r="AD194" s="108">
        <f t="shared" si="144"/>
        <v>1</v>
      </c>
      <c r="AE194" s="108">
        <f t="shared" si="144"/>
        <v>1</v>
      </c>
      <c r="AF194" s="108">
        <f t="shared" si="144"/>
        <v>1</v>
      </c>
      <c r="AG194" s="108">
        <f t="shared" si="144"/>
        <v>1</v>
      </c>
      <c r="AH194" s="108">
        <f t="shared" si="144"/>
        <v>1</v>
      </c>
      <c r="AI194" s="108">
        <f t="shared" si="144"/>
        <v>1</v>
      </c>
      <c r="AJ194" s="108">
        <f t="shared" si="144"/>
        <v>1</v>
      </c>
      <c r="AK194" s="108">
        <f t="shared" si="144"/>
        <v>1</v>
      </c>
      <c r="AL194" s="108">
        <f t="shared" si="144"/>
        <v>1</v>
      </c>
      <c r="AM194" s="108">
        <f t="shared" si="144"/>
        <v>1</v>
      </c>
      <c r="AN194" s="108">
        <f t="shared" si="144"/>
        <v>1</v>
      </c>
      <c r="AO194" s="108">
        <f t="shared" si="144"/>
        <v>1</v>
      </c>
      <c r="AP194" s="108">
        <f t="shared" si="144"/>
        <v>1</v>
      </c>
      <c r="AQ194" s="108">
        <f t="shared" si="144"/>
        <v>1</v>
      </c>
      <c r="AR194" s="108">
        <f t="shared" si="144"/>
        <v>1</v>
      </c>
      <c r="AS194" s="108">
        <f t="shared" si="144"/>
        <v>1</v>
      </c>
      <c r="AT194" s="108">
        <f t="shared" si="144"/>
        <v>1</v>
      </c>
      <c r="AU194" s="108">
        <f t="shared" si="144"/>
        <v>1</v>
      </c>
      <c r="AV194" s="108">
        <f t="shared" si="144"/>
        <v>1</v>
      </c>
      <c r="AW194" s="108">
        <f t="shared" si="144"/>
        <v>1</v>
      </c>
      <c r="AX194" s="108">
        <f t="shared" si="144"/>
        <v>1</v>
      </c>
      <c r="AY194" s="108">
        <f t="shared" si="144"/>
        <v>1</v>
      </c>
      <c r="AZ194" s="108">
        <f t="shared" si="144"/>
        <v>1</v>
      </c>
      <c r="BA194" s="108">
        <f t="shared" si="144"/>
        <v>1</v>
      </c>
      <c r="BB194" s="108">
        <f t="shared" si="144"/>
        <v>1</v>
      </c>
      <c r="BC194" s="108">
        <f t="shared" si="144"/>
        <v>1</v>
      </c>
      <c r="BD194" s="108">
        <f t="shared" si="144"/>
        <v>1</v>
      </c>
      <c r="BE194" s="108">
        <f t="shared" si="144"/>
        <v>1</v>
      </c>
      <c r="BF194" s="108">
        <f t="shared" si="144"/>
        <v>1</v>
      </c>
      <c r="BG194" s="108">
        <f t="shared" si="144"/>
        <v>1</v>
      </c>
      <c r="BH194" s="108">
        <f t="shared" si="144"/>
        <v>1</v>
      </c>
      <c r="BI194" s="108">
        <f t="shared" si="144"/>
        <v>1</v>
      </c>
      <c r="BJ194" s="108">
        <f t="shared" si="144"/>
        <v>1</v>
      </c>
      <c r="BK194" s="108">
        <f t="shared" si="144"/>
        <v>1</v>
      </c>
      <c r="BL194" s="108">
        <f t="shared" si="144"/>
        <v>1</v>
      </c>
      <c r="BM194" s="108">
        <f t="shared" si="144"/>
        <v>1</v>
      </c>
      <c r="BN194" s="108">
        <f t="shared" si="144"/>
        <v>1</v>
      </c>
      <c r="BO194" s="108">
        <f t="shared" si="144"/>
        <v>1</v>
      </c>
    </row>
    <row r="195" spans="1:67" s="2" customFormat="1" ht="18.75" customHeight="1" x14ac:dyDescent="0.25">
      <c r="A195" s="88"/>
      <c r="B195" s="79" t="s">
        <v>1032</v>
      </c>
      <c r="C195" s="79" t="s">
        <v>1033</v>
      </c>
      <c r="D195" s="79" t="s">
        <v>905</v>
      </c>
      <c r="E195" s="226">
        <f>SUM(E196:E211)</f>
        <v>5308872732.0543728</v>
      </c>
      <c r="F195" s="110">
        <f>IFERROR(E195/$E$109,0)</f>
        <v>2.9408554574576196E-2</v>
      </c>
      <c r="G195" s="111">
        <v>46280</v>
      </c>
      <c r="H195" s="111">
        <v>46360</v>
      </c>
      <c r="I195" s="110">
        <f>SUMPRODUCT($F196:$F210,I196:I210)</f>
        <v>0</v>
      </c>
      <c r="J195" s="110">
        <f t="shared" ref="J195:AO195" si="145">SUMPRODUCT($F196:$F210,J196:J210)</f>
        <v>0</v>
      </c>
      <c r="K195" s="110">
        <f t="shared" si="145"/>
        <v>0</v>
      </c>
      <c r="L195" s="110">
        <f t="shared" si="145"/>
        <v>0</v>
      </c>
      <c r="M195" s="110">
        <f t="shared" si="145"/>
        <v>0</v>
      </c>
      <c r="N195" s="110">
        <f t="shared" si="145"/>
        <v>0</v>
      </c>
      <c r="O195" s="110">
        <f t="shared" si="145"/>
        <v>0</v>
      </c>
      <c r="P195" s="110">
        <f t="shared" si="145"/>
        <v>0</v>
      </c>
      <c r="Q195" s="110">
        <f t="shared" si="145"/>
        <v>0</v>
      </c>
      <c r="R195" s="110">
        <f t="shared" si="145"/>
        <v>0</v>
      </c>
      <c r="S195" s="110">
        <f t="shared" si="145"/>
        <v>7.8426989199921922E-3</v>
      </c>
      <c r="T195" s="110">
        <f t="shared" si="145"/>
        <v>4.1836545294005947E-2</v>
      </c>
      <c r="U195" s="110">
        <f t="shared" si="145"/>
        <v>8.6381780999194982E-2</v>
      </c>
      <c r="V195" s="110">
        <f t="shared" si="145"/>
        <v>0.14853206090804622</v>
      </c>
      <c r="W195" s="110">
        <f t="shared" si="145"/>
        <v>0.20027427996352742</v>
      </c>
      <c r="X195" s="110">
        <f t="shared" si="145"/>
        <v>0.28442698011883905</v>
      </c>
      <c r="Y195" s="110">
        <f t="shared" si="145"/>
        <v>0.36857968027415072</v>
      </c>
      <c r="Z195" s="110">
        <f t="shared" si="145"/>
        <v>0.64850810003989967</v>
      </c>
      <c r="AA195" s="110">
        <f t="shared" si="145"/>
        <v>0.64850810003989967</v>
      </c>
      <c r="AB195" s="110">
        <f t="shared" si="145"/>
        <v>0.71701693353345841</v>
      </c>
      <c r="AC195" s="110">
        <f t="shared" si="145"/>
        <v>0.90834159235553846</v>
      </c>
      <c r="AD195" s="110">
        <f t="shared" si="145"/>
        <v>1</v>
      </c>
      <c r="AE195" s="110">
        <f t="shared" si="145"/>
        <v>1</v>
      </c>
      <c r="AF195" s="110">
        <f t="shared" si="145"/>
        <v>1</v>
      </c>
      <c r="AG195" s="110">
        <f t="shared" si="145"/>
        <v>1</v>
      </c>
      <c r="AH195" s="110">
        <f t="shared" si="145"/>
        <v>1</v>
      </c>
      <c r="AI195" s="110">
        <f t="shared" si="145"/>
        <v>1</v>
      </c>
      <c r="AJ195" s="110">
        <f t="shared" si="145"/>
        <v>1</v>
      </c>
      <c r="AK195" s="110">
        <f t="shared" si="145"/>
        <v>1</v>
      </c>
      <c r="AL195" s="110">
        <f t="shared" si="145"/>
        <v>1</v>
      </c>
      <c r="AM195" s="110">
        <f t="shared" si="145"/>
        <v>1</v>
      </c>
      <c r="AN195" s="110">
        <f t="shared" si="145"/>
        <v>1</v>
      </c>
      <c r="AO195" s="110">
        <f t="shared" si="145"/>
        <v>1</v>
      </c>
      <c r="AP195" s="110">
        <f t="shared" ref="AP195:BO195" si="146">SUMPRODUCT($F196:$F210,AP196:AP210)</f>
        <v>1</v>
      </c>
      <c r="AQ195" s="110">
        <f t="shared" si="146"/>
        <v>1</v>
      </c>
      <c r="AR195" s="110">
        <f t="shared" si="146"/>
        <v>1</v>
      </c>
      <c r="AS195" s="110">
        <f t="shared" si="146"/>
        <v>1</v>
      </c>
      <c r="AT195" s="110">
        <f t="shared" si="146"/>
        <v>1</v>
      </c>
      <c r="AU195" s="110">
        <f t="shared" si="146"/>
        <v>1</v>
      </c>
      <c r="AV195" s="110">
        <f t="shared" si="146"/>
        <v>1</v>
      </c>
      <c r="AW195" s="110">
        <f t="shared" si="146"/>
        <v>1</v>
      </c>
      <c r="AX195" s="110">
        <f t="shared" si="146"/>
        <v>1</v>
      </c>
      <c r="AY195" s="110">
        <f t="shared" si="146"/>
        <v>1</v>
      </c>
      <c r="AZ195" s="110">
        <f t="shared" si="146"/>
        <v>1</v>
      </c>
      <c r="BA195" s="110">
        <f t="shared" si="146"/>
        <v>1</v>
      </c>
      <c r="BB195" s="110">
        <f t="shared" si="146"/>
        <v>1</v>
      </c>
      <c r="BC195" s="110">
        <f t="shared" si="146"/>
        <v>1</v>
      </c>
      <c r="BD195" s="110">
        <f t="shared" si="146"/>
        <v>1</v>
      </c>
      <c r="BE195" s="110">
        <f t="shared" si="146"/>
        <v>1</v>
      </c>
      <c r="BF195" s="110">
        <f t="shared" si="146"/>
        <v>1</v>
      </c>
      <c r="BG195" s="110">
        <f t="shared" si="146"/>
        <v>1</v>
      </c>
      <c r="BH195" s="110">
        <f t="shared" si="146"/>
        <v>1</v>
      </c>
      <c r="BI195" s="110">
        <f t="shared" si="146"/>
        <v>1</v>
      </c>
      <c r="BJ195" s="110">
        <f t="shared" si="146"/>
        <v>1</v>
      </c>
      <c r="BK195" s="110">
        <f t="shared" si="146"/>
        <v>1</v>
      </c>
      <c r="BL195" s="110">
        <f t="shared" si="146"/>
        <v>1</v>
      </c>
      <c r="BM195" s="110">
        <f t="shared" si="146"/>
        <v>1</v>
      </c>
      <c r="BN195" s="110">
        <f t="shared" si="146"/>
        <v>1</v>
      </c>
      <c r="BO195" s="110">
        <f t="shared" si="146"/>
        <v>1</v>
      </c>
    </row>
    <row r="196" spans="1:67" s="2" customFormat="1" ht="18.75" customHeight="1" x14ac:dyDescent="0.25">
      <c r="A196" s="88"/>
      <c r="B196" s="77" t="s">
        <v>1034</v>
      </c>
      <c r="C196" s="77" t="s">
        <v>2101</v>
      </c>
      <c r="D196" s="77" t="s">
        <v>22</v>
      </c>
      <c r="E196" s="224">
        <f>VLOOKUP(B196,'Cuadro Control'!C231:J2126,8,FALSE)</f>
        <v>83271780.884117648</v>
      </c>
      <c r="F196" s="106">
        <f t="shared" ref="F196:F210" si="147">IFERROR(E196/$E$195,0)</f>
        <v>1.5685397839984384E-2</v>
      </c>
      <c r="G196" s="107">
        <v>46280</v>
      </c>
      <c r="H196" s="107">
        <v>46287</v>
      </c>
      <c r="I196" s="106">
        <f t="shared" ref="I196:X196" si="148">IF($G196=0,0,IF(I$6&lt;$G196,0,IF(I$6&gt;$H196,1,(I$6-$G196+1)/($H196-$G196+1))))</f>
        <v>0</v>
      </c>
      <c r="J196" s="106">
        <f t="shared" si="148"/>
        <v>0</v>
      </c>
      <c r="K196" s="106">
        <f t="shared" si="148"/>
        <v>0</v>
      </c>
      <c r="L196" s="106">
        <f t="shared" si="148"/>
        <v>0</v>
      </c>
      <c r="M196" s="106">
        <f t="shared" si="148"/>
        <v>0</v>
      </c>
      <c r="N196" s="106">
        <f t="shared" si="148"/>
        <v>0</v>
      </c>
      <c r="O196" s="106">
        <f t="shared" si="148"/>
        <v>0</v>
      </c>
      <c r="P196" s="106">
        <f t="shared" si="148"/>
        <v>0</v>
      </c>
      <c r="Q196" s="106">
        <f t="shared" si="148"/>
        <v>0</v>
      </c>
      <c r="R196" s="106">
        <f t="shared" si="148"/>
        <v>0</v>
      </c>
      <c r="S196" s="106">
        <f t="shared" si="148"/>
        <v>0.5</v>
      </c>
      <c r="T196" s="106">
        <f t="shared" si="148"/>
        <v>1</v>
      </c>
      <c r="U196" s="106">
        <f t="shared" si="148"/>
        <v>1</v>
      </c>
      <c r="V196" s="106">
        <f t="shared" si="148"/>
        <v>1</v>
      </c>
      <c r="W196" s="106">
        <f t="shared" si="148"/>
        <v>1</v>
      </c>
      <c r="X196" s="106">
        <f t="shared" si="148"/>
        <v>1</v>
      </c>
      <c r="Y196" s="106">
        <f t="shared" ref="J196:AO203" si="149">IF($G196=0,0,IF(Y$6&lt;$G196,0,IF(Y$6&gt;$H196,1,(Y$6-$G196+1)/($H196-$G196+1))))</f>
        <v>1</v>
      </c>
      <c r="Z196" s="106">
        <f t="shared" si="149"/>
        <v>1</v>
      </c>
      <c r="AA196" s="106">
        <f t="shared" si="149"/>
        <v>1</v>
      </c>
      <c r="AB196" s="106">
        <f t="shared" si="149"/>
        <v>1</v>
      </c>
      <c r="AC196" s="106">
        <f t="shared" si="149"/>
        <v>1</v>
      </c>
      <c r="AD196" s="106">
        <f t="shared" si="149"/>
        <v>1</v>
      </c>
      <c r="AE196" s="106">
        <f t="shared" si="149"/>
        <v>1</v>
      </c>
      <c r="AF196" s="106">
        <f t="shared" si="149"/>
        <v>1</v>
      </c>
      <c r="AG196" s="106">
        <f t="shared" si="149"/>
        <v>1</v>
      </c>
      <c r="AH196" s="106">
        <f t="shared" si="149"/>
        <v>1</v>
      </c>
      <c r="AI196" s="106">
        <f t="shared" si="149"/>
        <v>1</v>
      </c>
      <c r="AJ196" s="106">
        <f t="shared" si="149"/>
        <v>1</v>
      </c>
      <c r="AK196" s="106">
        <f t="shared" si="149"/>
        <v>1</v>
      </c>
      <c r="AL196" s="106">
        <f t="shared" si="149"/>
        <v>1</v>
      </c>
      <c r="AM196" s="106">
        <f t="shared" si="149"/>
        <v>1</v>
      </c>
      <c r="AN196" s="106">
        <f t="shared" si="149"/>
        <v>1</v>
      </c>
      <c r="AO196" s="106">
        <f t="shared" si="149"/>
        <v>1</v>
      </c>
      <c r="AP196" s="106">
        <f t="shared" ref="AP196:BO202" si="150">IF($G196=0,0,IF(AP$6&lt;$G196,0,IF(AP$6&gt;$H196,1,(AP$6-$G196+1)/($H196-$G196+1))))</f>
        <v>1</v>
      </c>
      <c r="AQ196" s="106">
        <f t="shared" si="150"/>
        <v>1</v>
      </c>
      <c r="AR196" s="106">
        <f t="shared" si="150"/>
        <v>1</v>
      </c>
      <c r="AS196" s="106">
        <f t="shared" si="150"/>
        <v>1</v>
      </c>
      <c r="AT196" s="106">
        <f t="shared" si="150"/>
        <v>1</v>
      </c>
      <c r="AU196" s="106">
        <f t="shared" si="150"/>
        <v>1</v>
      </c>
      <c r="AV196" s="106">
        <f t="shared" si="150"/>
        <v>1</v>
      </c>
      <c r="AW196" s="106">
        <f t="shared" si="150"/>
        <v>1</v>
      </c>
      <c r="AX196" s="106">
        <f t="shared" si="150"/>
        <v>1</v>
      </c>
      <c r="AY196" s="106">
        <f t="shared" si="150"/>
        <v>1</v>
      </c>
      <c r="AZ196" s="106">
        <f t="shared" si="150"/>
        <v>1</v>
      </c>
      <c r="BA196" s="106">
        <f t="shared" si="150"/>
        <v>1</v>
      </c>
      <c r="BB196" s="106">
        <f t="shared" si="150"/>
        <v>1</v>
      </c>
      <c r="BC196" s="106">
        <f t="shared" si="150"/>
        <v>1</v>
      </c>
      <c r="BD196" s="106">
        <f t="shared" si="150"/>
        <v>1</v>
      </c>
      <c r="BE196" s="106">
        <f t="shared" si="150"/>
        <v>1</v>
      </c>
      <c r="BF196" s="106">
        <f t="shared" si="150"/>
        <v>1</v>
      </c>
      <c r="BG196" s="106">
        <f t="shared" si="150"/>
        <v>1</v>
      </c>
      <c r="BH196" s="106">
        <f t="shared" si="150"/>
        <v>1</v>
      </c>
      <c r="BI196" s="106">
        <f t="shared" si="150"/>
        <v>1</v>
      </c>
      <c r="BJ196" s="106">
        <f t="shared" si="150"/>
        <v>1</v>
      </c>
      <c r="BK196" s="106">
        <f t="shared" si="150"/>
        <v>1</v>
      </c>
      <c r="BL196" s="106">
        <f t="shared" si="150"/>
        <v>1</v>
      </c>
      <c r="BM196" s="106">
        <f t="shared" si="150"/>
        <v>1</v>
      </c>
      <c r="BN196" s="106">
        <f t="shared" si="150"/>
        <v>1</v>
      </c>
      <c r="BO196" s="106">
        <f t="shared" si="150"/>
        <v>1</v>
      </c>
    </row>
    <row r="197" spans="1:67" s="2" customFormat="1" ht="18.75" customHeight="1" x14ac:dyDescent="0.25">
      <c r="A197" s="88"/>
      <c r="B197" s="77" t="s">
        <v>1036</v>
      </c>
      <c r="C197" s="77" t="s">
        <v>1037</v>
      </c>
      <c r="D197" s="77" t="s">
        <v>9</v>
      </c>
      <c r="E197" s="224">
        <f>VLOOKUP(B197,'Cuadro Control'!C233:J2127,8,FALSE)</f>
        <v>312374505.66882348</v>
      </c>
      <c r="F197" s="106">
        <f t="shared" si="147"/>
        <v>5.8840081771548515E-2</v>
      </c>
      <c r="G197" s="107">
        <v>46287</v>
      </c>
      <c r="H197" s="107">
        <v>46295</v>
      </c>
      <c r="I197" s="106">
        <f t="shared" ref="I197:I211" si="151">IF($G197=0,0,IF(I$6&lt;$G197,0,IF(I$6&gt;$H197,1,(I$6-$G197+1)/($H197-$G197+1))))</f>
        <v>0</v>
      </c>
      <c r="J197" s="106">
        <f t="shared" si="149"/>
        <v>0</v>
      </c>
      <c r="K197" s="106">
        <f t="shared" si="149"/>
        <v>0</v>
      </c>
      <c r="L197" s="106">
        <f t="shared" si="149"/>
        <v>0</v>
      </c>
      <c r="M197" s="106">
        <f t="shared" si="149"/>
        <v>0</v>
      </c>
      <c r="N197" s="106">
        <f t="shared" si="149"/>
        <v>0</v>
      </c>
      <c r="O197" s="106">
        <f t="shared" si="149"/>
        <v>0</v>
      </c>
      <c r="P197" s="106">
        <f t="shared" si="149"/>
        <v>0</v>
      </c>
      <c r="Q197" s="106">
        <f t="shared" si="149"/>
        <v>0</v>
      </c>
      <c r="R197" s="106">
        <f t="shared" si="149"/>
        <v>0</v>
      </c>
      <c r="S197" s="106">
        <f t="shared" si="149"/>
        <v>0</v>
      </c>
      <c r="T197" s="106">
        <f t="shared" si="149"/>
        <v>0.44444444444444442</v>
      </c>
      <c r="U197" s="106">
        <f t="shared" si="149"/>
        <v>1</v>
      </c>
      <c r="V197" s="106">
        <f t="shared" si="149"/>
        <v>1</v>
      </c>
      <c r="W197" s="106">
        <f t="shared" si="149"/>
        <v>1</v>
      </c>
      <c r="X197" s="106">
        <f t="shared" si="149"/>
        <v>1</v>
      </c>
      <c r="Y197" s="106">
        <f t="shared" si="149"/>
        <v>1</v>
      </c>
      <c r="Z197" s="106">
        <f t="shared" si="149"/>
        <v>1</v>
      </c>
      <c r="AA197" s="106">
        <f t="shared" si="149"/>
        <v>1</v>
      </c>
      <c r="AB197" s="106">
        <f t="shared" si="149"/>
        <v>1</v>
      </c>
      <c r="AC197" s="106">
        <f t="shared" si="149"/>
        <v>1</v>
      </c>
      <c r="AD197" s="106">
        <f t="shared" si="149"/>
        <v>1</v>
      </c>
      <c r="AE197" s="106">
        <f t="shared" si="149"/>
        <v>1</v>
      </c>
      <c r="AF197" s="106">
        <f t="shared" si="149"/>
        <v>1</v>
      </c>
      <c r="AG197" s="106">
        <f t="shared" si="149"/>
        <v>1</v>
      </c>
      <c r="AH197" s="106">
        <f t="shared" si="149"/>
        <v>1</v>
      </c>
      <c r="AI197" s="106">
        <f t="shared" si="149"/>
        <v>1</v>
      </c>
      <c r="AJ197" s="106">
        <f t="shared" si="149"/>
        <v>1</v>
      </c>
      <c r="AK197" s="106">
        <f t="shared" si="149"/>
        <v>1</v>
      </c>
      <c r="AL197" s="106">
        <f t="shared" si="149"/>
        <v>1</v>
      </c>
      <c r="AM197" s="106">
        <f t="shared" si="149"/>
        <v>1</v>
      </c>
      <c r="AN197" s="106">
        <f t="shared" si="149"/>
        <v>1</v>
      </c>
      <c r="AO197" s="106">
        <f t="shared" si="149"/>
        <v>1</v>
      </c>
      <c r="AP197" s="106">
        <f t="shared" si="150"/>
        <v>1</v>
      </c>
      <c r="AQ197" s="106">
        <f t="shared" si="150"/>
        <v>1</v>
      </c>
      <c r="AR197" s="106">
        <f t="shared" si="150"/>
        <v>1</v>
      </c>
      <c r="AS197" s="106">
        <f t="shared" si="150"/>
        <v>1</v>
      </c>
      <c r="AT197" s="106">
        <f t="shared" si="150"/>
        <v>1</v>
      </c>
      <c r="AU197" s="106">
        <f t="shared" si="150"/>
        <v>1</v>
      </c>
      <c r="AV197" s="106">
        <f t="shared" si="150"/>
        <v>1</v>
      </c>
      <c r="AW197" s="106">
        <f t="shared" si="150"/>
        <v>1</v>
      </c>
      <c r="AX197" s="106">
        <f t="shared" si="150"/>
        <v>1</v>
      </c>
      <c r="AY197" s="106">
        <f t="shared" si="150"/>
        <v>1</v>
      </c>
      <c r="AZ197" s="106">
        <f t="shared" si="150"/>
        <v>1</v>
      </c>
      <c r="BA197" s="106">
        <f t="shared" si="150"/>
        <v>1</v>
      </c>
      <c r="BB197" s="106">
        <f t="shared" si="150"/>
        <v>1</v>
      </c>
      <c r="BC197" s="106">
        <f t="shared" si="150"/>
        <v>1</v>
      </c>
      <c r="BD197" s="106">
        <f t="shared" si="150"/>
        <v>1</v>
      </c>
      <c r="BE197" s="106">
        <f t="shared" si="150"/>
        <v>1</v>
      </c>
      <c r="BF197" s="106">
        <f t="shared" si="150"/>
        <v>1</v>
      </c>
      <c r="BG197" s="106">
        <f t="shared" si="150"/>
        <v>1</v>
      </c>
      <c r="BH197" s="106">
        <f t="shared" si="150"/>
        <v>1</v>
      </c>
      <c r="BI197" s="106">
        <f t="shared" si="150"/>
        <v>1</v>
      </c>
      <c r="BJ197" s="106">
        <f t="shared" si="150"/>
        <v>1</v>
      </c>
      <c r="BK197" s="106">
        <f t="shared" si="150"/>
        <v>1</v>
      </c>
      <c r="BL197" s="106">
        <f t="shared" si="150"/>
        <v>1</v>
      </c>
      <c r="BM197" s="106">
        <f t="shared" si="150"/>
        <v>1</v>
      </c>
      <c r="BN197" s="106">
        <f t="shared" si="150"/>
        <v>1</v>
      </c>
      <c r="BO197" s="106">
        <f t="shared" si="150"/>
        <v>1</v>
      </c>
    </row>
    <row r="198" spans="1:67" s="2" customFormat="1" ht="18.75" customHeight="1" x14ac:dyDescent="0.25">
      <c r="A198" s="88"/>
      <c r="B198" s="103" t="s">
        <v>1038</v>
      </c>
      <c r="C198" s="103" t="s">
        <v>1039</v>
      </c>
      <c r="D198" s="103" t="s">
        <v>6</v>
      </c>
      <c r="E198" s="223">
        <f>VLOOKUP(B198,'Cuadro Control'!C234:J2128,8,FALSE)</f>
        <v>9527825.6870364472</v>
      </c>
      <c r="F198" s="104">
        <f t="shared" si="147"/>
        <v>1.794698454439963E-3</v>
      </c>
      <c r="G198" s="105">
        <v>46295</v>
      </c>
      <c r="H198" s="105">
        <v>46297</v>
      </c>
      <c r="I198" s="104">
        <f t="shared" si="151"/>
        <v>0</v>
      </c>
      <c r="J198" s="104">
        <f t="shared" si="149"/>
        <v>0</v>
      </c>
      <c r="K198" s="104">
        <f t="shared" si="149"/>
        <v>0</v>
      </c>
      <c r="L198" s="104">
        <f t="shared" si="149"/>
        <v>0</v>
      </c>
      <c r="M198" s="104">
        <f t="shared" si="149"/>
        <v>0</v>
      </c>
      <c r="N198" s="104">
        <f t="shared" si="149"/>
        <v>0</v>
      </c>
      <c r="O198" s="104">
        <f t="shared" si="149"/>
        <v>0</v>
      </c>
      <c r="P198" s="104">
        <f t="shared" si="149"/>
        <v>0</v>
      </c>
      <c r="Q198" s="104">
        <f t="shared" si="149"/>
        <v>0</v>
      </c>
      <c r="R198" s="104">
        <f t="shared" si="149"/>
        <v>0</v>
      </c>
      <c r="S198" s="104">
        <f t="shared" si="149"/>
        <v>0</v>
      </c>
      <c r="T198" s="104">
        <f t="shared" si="149"/>
        <v>0</v>
      </c>
      <c r="U198" s="104">
        <f t="shared" si="149"/>
        <v>1</v>
      </c>
      <c r="V198" s="104">
        <f t="shared" si="149"/>
        <v>1</v>
      </c>
      <c r="W198" s="104">
        <f t="shared" si="149"/>
        <v>1</v>
      </c>
      <c r="X198" s="104">
        <f t="shared" si="149"/>
        <v>1</v>
      </c>
      <c r="Y198" s="104">
        <f t="shared" si="149"/>
        <v>1</v>
      </c>
      <c r="Z198" s="104">
        <f t="shared" si="149"/>
        <v>1</v>
      </c>
      <c r="AA198" s="104">
        <f t="shared" si="149"/>
        <v>1</v>
      </c>
      <c r="AB198" s="104">
        <f t="shared" si="149"/>
        <v>1</v>
      </c>
      <c r="AC198" s="104">
        <f t="shared" si="149"/>
        <v>1</v>
      </c>
      <c r="AD198" s="104">
        <f t="shared" si="149"/>
        <v>1</v>
      </c>
      <c r="AE198" s="104">
        <f t="shared" si="149"/>
        <v>1</v>
      </c>
      <c r="AF198" s="104">
        <f t="shared" si="149"/>
        <v>1</v>
      </c>
      <c r="AG198" s="104">
        <f t="shared" si="149"/>
        <v>1</v>
      </c>
      <c r="AH198" s="104">
        <f t="shared" si="149"/>
        <v>1</v>
      </c>
      <c r="AI198" s="104">
        <f t="shared" si="149"/>
        <v>1</v>
      </c>
      <c r="AJ198" s="104">
        <f t="shared" si="149"/>
        <v>1</v>
      </c>
      <c r="AK198" s="104">
        <f t="shared" si="149"/>
        <v>1</v>
      </c>
      <c r="AL198" s="104">
        <f t="shared" si="149"/>
        <v>1</v>
      </c>
      <c r="AM198" s="104">
        <f t="shared" si="149"/>
        <v>1</v>
      </c>
      <c r="AN198" s="104">
        <f t="shared" si="149"/>
        <v>1</v>
      </c>
      <c r="AO198" s="104">
        <f t="shared" si="149"/>
        <v>1</v>
      </c>
      <c r="AP198" s="104">
        <f t="shared" si="150"/>
        <v>1</v>
      </c>
      <c r="AQ198" s="104">
        <f t="shared" si="150"/>
        <v>1</v>
      </c>
      <c r="AR198" s="104">
        <f t="shared" si="150"/>
        <v>1</v>
      </c>
      <c r="AS198" s="104">
        <f t="shared" si="150"/>
        <v>1</v>
      </c>
      <c r="AT198" s="104">
        <f t="shared" si="150"/>
        <v>1</v>
      </c>
      <c r="AU198" s="104">
        <f t="shared" si="150"/>
        <v>1</v>
      </c>
      <c r="AV198" s="104">
        <f t="shared" si="150"/>
        <v>1</v>
      </c>
      <c r="AW198" s="104">
        <f t="shared" si="150"/>
        <v>1</v>
      </c>
      <c r="AX198" s="104">
        <f t="shared" si="150"/>
        <v>1</v>
      </c>
      <c r="AY198" s="104">
        <f t="shared" si="150"/>
        <v>1</v>
      </c>
      <c r="AZ198" s="104">
        <f t="shared" si="150"/>
        <v>1</v>
      </c>
      <c r="BA198" s="104">
        <f t="shared" si="150"/>
        <v>1</v>
      </c>
      <c r="BB198" s="104">
        <f t="shared" si="150"/>
        <v>1</v>
      </c>
      <c r="BC198" s="104">
        <f t="shared" si="150"/>
        <v>1</v>
      </c>
      <c r="BD198" s="104">
        <f t="shared" si="150"/>
        <v>1</v>
      </c>
      <c r="BE198" s="104">
        <f t="shared" si="150"/>
        <v>1</v>
      </c>
      <c r="BF198" s="104">
        <f t="shared" si="150"/>
        <v>1</v>
      </c>
      <c r="BG198" s="104">
        <f t="shared" si="150"/>
        <v>1</v>
      </c>
      <c r="BH198" s="104">
        <f t="shared" si="150"/>
        <v>1</v>
      </c>
      <c r="BI198" s="104">
        <f t="shared" si="150"/>
        <v>1</v>
      </c>
      <c r="BJ198" s="104">
        <f t="shared" si="150"/>
        <v>1</v>
      </c>
      <c r="BK198" s="104">
        <f t="shared" si="150"/>
        <v>1</v>
      </c>
      <c r="BL198" s="104">
        <f t="shared" si="150"/>
        <v>1</v>
      </c>
      <c r="BM198" s="104">
        <f t="shared" si="150"/>
        <v>1</v>
      </c>
      <c r="BN198" s="104">
        <f t="shared" si="150"/>
        <v>1</v>
      </c>
      <c r="BO198" s="104">
        <f t="shared" si="150"/>
        <v>1</v>
      </c>
    </row>
    <row r="199" spans="1:67" s="2" customFormat="1" ht="18.75" customHeight="1" x14ac:dyDescent="0.25">
      <c r="A199" s="88"/>
      <c r="B199" s="77" t="s">
        <v>1040</v>
      </c>
      <c r="C199" s="77" t="s">
        <v>1041</v>
      </c>
      <c r="D199" s="77" t="s">
        <v>19</v>
      </c>
      <c r="E199" s="224">
        <f>VLOOKUP(B199,'Cuadro Control'!C235:J2129,8,FALSE)</f>
        <v>320494616.71764702</v>
      </c>
      <c r="F199" s="106">
        <f t="shared" si="147"/>
        <v>6.0369617599332674E-2</v>
      </c>
      <c r="G199" s="107">
        <v>46297</v>
      </c>
      <c r="H199" s="107">
        <v>46302</v>
      </c>
      <c r="I199" s="106">
        <f t="shared" si="151"/>
        <v>0</v>
      </c>
      <c r="J199" s="106">
        <f t="shared" si="149"/>
        <v>0</v>
      </c>
      <c r="K199" s="106">
        <f t="shared" si="149"/>
        <v>0</v>
      </c>
      <c r="L199" s="106">
        <f t="shared" si="149"/>
        <v>0</v>
      </c>
      <c r="M199" s="106">
        <f t="shared" si="149"/>
        <v>0</v>
      </c>
      <c r="N199" s="106">
        <f t="shared" si="149"/>
        <v>0</v>
      </c>
      <c r="O199" s="106">
        <f t="shared" si="149"/>
        <v>0</v>
      </c>
      <c r="P199" s="106">
        <f t="shared" si="149"/>
        <v>0</v>
      </c>
      <c r="Q199" s="106">
        <f t="shared" si="149"/>
        <v>0</v>
      </c>
      <c r="R199" s="106">
        <f t="shared" si="149"/>
        <v>0</v>
      </c>
      <c r="S199" s="106">
        <f t="shared" si="149"/>
        <v>0</v>
      </c>
      <c r="T199" s="106">
        <f t="shared" si="149"/>
        <v>0</v>
      </c>
      <c r="U199" s="106">
        <f t="shared" si="149"/>
        <v>0.16666666666666666</v>
      </c>
      <c r="V199" s="106">
        <f t="shared" si="149"/>
        <v>1</v>
      </c>
      <c r="W199" s="106">
        <f t="shared" si="149"/>
        <v>1</v>
      </c>
      <c r="X199" s="106">
        <f t="shared" si="149"/>
        <v>1</v>
      </c>
      <c r="Y199" s="106">
        <f t="shared" si="149"/>
        <v>1</v>
      </c>
      <c r="Z199" s="106">
        <f t="shared" si="149"/>
        <v>1</v>
      </c>
      <c r="AA199" s="106">
        <f t="shared" si="149"/>
        <v>1</v>
      </c>
      <c r="AB199" s="106">
        <f t="shared" si="149"/>
        <v>1</v>
      </c>
      <c r="AC199" s="106">
        <f t="shared" si="149"/>
        <v>1</v>
      </c>
      <c r="AD199" s="106">
        <f t="shared" si="149"/>
        <v>1</v>
      </c>
      <c r="AE199" s="106">
        <f t="shared" si="149"/>
        <v>1</v>
      </c>
      <c r="AF199" s="106">
        <f t="shared" si="149"/>
        <v>1</v>
      </c>
      <c r="AG199" s="106">
        <f t="shared" si="149"/>
        <v>1</v>
      </c>
      <c r="AH199" s="106">
        <f t="shared" si="149"/>
        <v>1</v>
      </c>
      <c r="AI199" s="106">
        <f t="shared" si="149"/>
        <v>1</v>
      </c>
      <c r="AJ199" s="106">
        <f t="shared" si="149"/>
        <v>1</v>
      </c>
      <c r="AK199" s="106">
        <f t="shared" si="149"/>
        <v>1</v>
      </c>
      <c r="AL199" s="106">
        <f t="shared" si="149"/>
        <v>1</v>
      </c>
      <c r="AM199" s="106">
        <f t="shared" si="149"/>
        <v>1</v>
      </c>
      <c r="AN199" s="106">
        <f t="shared" si="149"/>
        <v>1</v>
      </c>
      <c r="AO199" s="106">
        <f t="shared" si="149"/>
        <v>1</v>
      </c>
      <c r="AP199" s="106">
        <f t="shared" si="150"/>
        <v>1</v>
      </c>
      <c r="AQ199" s="106">
        <f t="shared" si="150"/>
        <v>1</v>
      </c>
      <c r="AR199" s="106">
        <f t="shared" si="150"/>
        <v>1</v>
      </c>
      <c r="AS199" s="106">
        <f t="shared" si="150"/>
        <v>1</v>
      </c>
      <c r="AT199" s="106">
        <f t="shared" si="150"/>
        <v>1</v>
      </c>
      <c r="AU199" s="106">
        <f t="shared" si="150"/>
        <v>1</v>
      </c>
      <c r="AV199" s="106">
        <f t="shared" si="150"/>
        <v>1</v>
      </c>
      <c r="AW199" s="106">
        <f t="shared" si="150"/>
        <v>1</v>
      </c>
      <c r="AX199" s="106">
        <f t="shared" si="150"/>
        <v>1</v>
      </c>
      <c r="AY199" s="106">
        <f t="shared" si="150"/>
        <v>1</v>
      </c>
      <c r="AZ199" s="106">
        <f t="shared" si="150"/>
        <v>1</v>
      </c>
      <c r="BA199" s="106">
        <f t="shared" si="150"/>
        <v>1</v>
      </c>
      <c r="BB199" s="106">
        <f t="shared" si="150"/>
        <v>1</v>
      </c>
      <c r="BC199" s="106">
        <f t="shared" si="150"/>
        <v>1</v>
      </c>
      <c r="BD199" s="106">
        <f t="shared" si="150"/>
        <v>1</v>
      </c>
      <c r="BE199" s="106">
        <f t="shared" si="150"/>
        <v>1</v>
      </c>
      <c r="BF199" s="106">
        <f t="shared" si="150"/>
        <v>1</v>
      </c>
      <c r="BG199" s="106">
        <f t="shared" si="150"/>
        <v>1</v>
      </c>
      <c r="BH199" s="106">
        <f t="shared" si="150"/>
        <v>1</v>
      </c>
      <c r="BI199" s="106">
        <f t="shared" si="150"/>
        <v>1</v>
      </c>
      <c r="BJ199" s="106">
        <f t="shared" si="150"/>
        <v>1</v>
      </c>
      <c r="BK199" s="106">
        <f t="shared" si="150"/>
        <v>1</v>
      </c>
      <c r="BL199" s="106">
        <f t="shared" si="150"/>
        <v>1</v>
      </c>
      <c r="BM199" s="106">
        <f t="shared" si="150"/>
        <v>1</v>
      </c>
      <c r="BN199" s="106">
        <f t="shared" si="150"/>
        <v>1</v>
      </c>
      <c r="BO199" s="106">
        <f t="shared" si="150"/>
        <v>1</v>
      </c>
    </row>
    <row r="200" spans="1:67" s="2" customFormat="1" ht="18.75" customHeight="1" x14ac:dyDescent="0.25">
      <c r="A200" s="88"/>
      <c r="B200" s="77" t="s">
        <v>1042</v>
      </c>
      <c r="C200" s="77" t="s">
        <v>1043</v>
      </c>
      <c r="D200" s="77" t="s">
        <v>8</v>
      </c>
      <c r="E200" s="224">
        <f>VLOOKUP(B200,'Cuadro Control'!C236:J2130,8,FALSE)</f>
        <v>94303618.549411759</v>
      </c>
      <c r="F200" s="106">
        <f t="shared" si="147"/>
        <v>1.7763397864110998E-2</v>
      </c>
      <c r="G200" s="107">
        <v>46303</v>
      </c>
      <c r="H200" s="107">
        <v>46305</v>
      </c>
      <c r="I200" s="106">
        <f t="shared" si="151"/>
        <v>0</v>
      </c>
      <c r="J200" s="106">
        <f t="shared" si="149"/>
        <v>0</v>
      </c>
      <c r="K200" s="106">
        <f t="shared" si="149"/>
        <v>0</v>
      </c>
      <c r="L200" s="106">
        <f t="shared" si="149"/>
        <v>0</v>
      </c>
      <c r="M200" s="106">
        <f t="shared" si="149"/>
        <v>0</v>
      </c>
      <c r="N200" s="106">
        <f t="shared" si="149"/>
        <v>0</v>
      </c>
      <c r="O200" s="106">
        <f t="shared" si="149"/>
        <v>0</v>
      </c>
      <c r="P200" s="106">
        <f t="shared" si="149"/>
        <v>0</v>
      </c>
      <c r="Q200" s="106">
        <f t="shared" si="149"/>
        <v>0</v>
      </c>
      <c r="R200" s="106">
        <f t="shared" si="149"/>
        <v>0</v>
      </c>
      <c r="S200" s="106">
        <f t="shared" si="149"/>
        <v>0</v>
      </c>
      <c r="T200" s="106">
        <f t="shared" si="149"/>
        <v>0</v>
      </c>
      <c r="U200" s="106">
        <f t="shared" si="149"/>
        <v>0</v>
      </c>
      <c r="V200" s="106">
        <f t="shared" si="149"/>
        <v>0.66666666666666663</v>
      </c>
      <c r="W200" s="106">
        <f t="shared" si="149"/>
        <v>1</v>
      </c>
      <c r="X200" s="106">
        <f t="shared" si="149"/>
        <v>1</v>
      </c>
      <c r="Y200" s="106">
        <f t="shared" si="149"/>
        <v>1</v>
      </c>
      <c r="Z200" s="106">
        <f t="shared" si="149"/>
        <v>1</v>
      </c>
      <c r="AA200" s="106">
        <f t="shared" si="149"/>
        <v>1</v>
      </c>
      <c r="AB200" s="106">
        <f t="shared" si="149"/>
        <v>1</v>
      </c>
      <c r="AC200" s="106">
        <f t="shared" si="149"/>
        <v>1</v>
      </c>
      <c r="AD200" s="106">
        <f t="shared" si="149"/>
        <v>1</v>
      </c>
      <c r="AE200" s="106">
        <f t="shared" si="149"/>
        <v>1</v>
      </c>
      <c r="AF200" s="106">
        <f t="shared" si="149"/>
        <v>1</v>
      </c>
      <c r="AG200" s="106">
        <f t="shared" si="149"/>
        <v>1</v>
      </c>
      <c r="AH200" s="106">
        <f t="shared" si="149"/>
        <v>1</v>
      </c>
      <c r="AI200" s="106">
        <f t="shared" si="149"/>
        <v>1</v>
      </c>
      <c r="AJ200" s="106">
        <f t="shared" si="149"/>
        <v>1</v>
      </c>
      <c r="AK200" s="106">
        <f t="shared" si="149"/>
        <v>1</v>
      </c>
      <c r="AL200" s="106">
        <f t="shared" si="149"/>
        <v>1</v>
      </c>
      <c r="AM200" s="106">
        <f t="shared" si="149"/>
        <v>1</v>
      </c>
      <c r="AN200" s="106">
        <f t="shared" si="149"/>
        <v>1</v>
      </c>
      <c r="AO200" s="106">
        <f t="shared" si="149"/>
        <v>1</v>
      </c>
      <c r="AP200" s="106">
        <f t="shared" si="150"/>
        <v>1</v>
      </c>
      <c r="AQ200" s="106">
        <f t="shared" si="150"/>
        <v>1</v>
      </c>
      <c r="AR200" s="106">
        <f t="shared" si="150"/>
        <v>1</v>
      </c>
      <c r="AS200" s="106">
        <f t="shared" si="150"/>
        <v>1</v>
      </c>
      <c r="AT200" s="106">
        <f t="shared" si="150"/>
        <v>1</v>
      </c>
      <c r="AU200" s="106">
        <f t="shared" si="150"/>
        <v>1</v>
      </c>
      <c r="AV200" s="106">
        <f t="shared" si="150"/>
        <v>1</v>
      </c>
      <c r="AW200" s="106">
        <f t="shared" si="150"/>
        <v>1</v>
      </c>
      <c r="AX200" s="106">
        <f t="shared" si="150"/>
        <v>1</v>
      </c>
      <c r="AY200" s="106">
        <f t="shared" si="150"/>
        <v>1</v>
      </c>
      <c r="AZ200" s="106">
        <f t="shared" si="150"/>
        <v>1</v>
      </c>
      <c r="BA200" s="106">
        <f t="shared" si="150"/>
        <v>1</v>
      </c>
      <c r="BB200" s="106">
        <f t="shared" si="150"/>
        <v>1</v>
      </c>
      <c r="BC200" s="106">
        <f t="shared" si="150"/>
        <v>1</v>
      </c>
      <c r="BD200" s="106">
        <f t="shared" si="150"/>
        <v>1</v>
      </c>
      <c r="BE200" s="106">
        <f t="shared" si="150"/>
        <v>1</v>
      </c>
      <c r="BF200" s="106">
        <f t="shared" si="150"/>
        <v>1</v>
      </c>
      <c r="BG200" s="106">
        <f t="shared" si="150"/>
        <v>1</v>
      </c>
      <c r="BH200" s="106">
        <f t="shared" si="150"/>
        <v>1</v>
      </c>
      <c r="BI200" s="106">
        <f t="shared" si="150"/>
        <v>1</v>
      </c>
      <c r="BJ200" s="106">
        <f t="shared" si="150"/>
        <v>1</v>
      </c>
      <c r="BK200" s="106">
        <f t="shared" si="150"/>
        <v>1</v>
      </c>
      <c r="BL200" s="106">
        <f t="shared" si="150"/>
        <v>1</v>
      </c>
      <c r="BM200" s="106">
        <f t="shared" si="150"/>
        <v>1</v>
      </c>
      <c r="BN200" s="106">
        <f t="shared" si="150"/>
        <v>1</v>
      </c>
      <c r="BO200" s="106">
        <f t="shared" si="150"/>
        <v>1</v>
      </c>
    </row>
    <row r="201" spans="1:67" s="2" customFormat="1" ht="18.75" customHeight="1" x14ac:dyDescent="0.25">
      <c r="A201" s="88"/>
      <c r="B201" s="77" t="s">
        <v>1044</v>
      </c>
      <c r="C201" s="77" t="s">
        <v>1045</v>
      </c>
      <c r="D201" s="77" t="s">
        <v>26</v>
      </c>
      <c r="E201" s="224">
        <f>VLOOKUP(B201,'Cuadro Control'!C237:J2131,8,FALSE)</f>
        <v>179436034.15411764</v>
      </c>
      <c r="F201" s="106">
        <f t="shared" si="147"/>
        <v>3.3799272126209236E-2</v>
      </c>
      <c r="G201" s="107">
        <v>46305</v>
      </c>
      <c r="H201" s="107">
        <v>46311</v>
      </c>
      <c r="I201" s="106">
        <f t="shared" si="151"/>
        <v>0</v>
      </c>
      <c r="J201" s="106">
        <f t="shared" si="149"/>
        <v>0</v>
      </c>
      <c r="K201" s="106">
        <f t="shared" si="149"/>
        <v>0</v>
      </c>
      <c r="L201" s="106">
        <f t="shared" si="149"/>
        <v>0</v>
      </c>
      <c r="M201" s="106">
        <f t="shared" si="149"/>
        <v>0</v>
      </c>
      <c r="N201" s="106">
        <f t="shared" si="149"/>
        <v>0</v>
      </c>
      <c r="O201" s="106">
        <f t="shared" si="149"/>
        <v>0</v>
      </c>
      <c r="P201" s="106">
        <f t="shared" si="149"/>
        <v>0</v>
      </c>
      <c r="Q201" s="106">
        <f t="shared" si="149"/>
        <v>0</v>
      </c>
      <c r="R201" s="106">
        <f t="shared" si="149"/>
        <v>0</v>
      </c>
      <c r="S201" s="106">
        <f t="shared" si="149"/>
        <v>0</v>
      </c>
      <c r="T201" s="106">
        <f t="shared" si="149"/>
        <v>0</v>
      </c>
      <c r="U201" s="106">
        <f t="shared" si="149"/>
        <v>0</v>
      </c>
      <c r="V201" s="106">
        <f t="shared" si="149"/>
        <v>0</v>
      </c>
      <c r="W201" s="106">
        <f t="shared" si="149"/>
        <v>1</v>
      </c>
      <c r="X201" s="106">
        <f t="shared" si="149"/>
        <v>1</v>
      </c>
      <c r="Y201" s="106">
        <f t="shared" si="149"/>
        <v>1</v>
      </c>
      <c r="Z201" s="106">
        <f t="shared" si="149"/>
        <v>1</v>
      </c>
      <c r="AA201" s="106">
        <f t="shared" si="149"/>
        <v>1</v>
      </c>
      <c r="AB201" s="106">
        <f t="shared" si="149"/>
        <v>1</v>
      </c>
      <c r="AC201" s="106">
        <f t="shared" si="149"/>
        <v>1</v>
      </c>
      <c r="AD201" s="106">
        <f t="shared" si="149"/>
        <v>1</v>
      </c>
      <c r="AE201" s="106">
        <f t="shared" si="149"/>
        <v>1</v>
      </c>
      <c r="AF201" s="106">
        <f t="shared" si="149"/>
        <v>1</v>
      </c>
      <c r="AG201" s="106">
        <f t="shared" si="149"/>
        <v>1</v>
      </c>
      <c r="AH201" s="106">
        <f t="shared" si="149"/>
        <v>1</v>
      </c>
      <c r="AI201" s="106">
        <f t="shared" si="149"/>
        <v>1</v>
      </c>
      <c r="AJ201" s="106">
        <f t="shared" si="149"/>
        <v>1</v>
      </c>
      <c r="AK201" s="106">
        <f t="shared" si="149"/>
        <v>1</v>
      </c>
      <c r="AL201" s="106">
        <f t="shared" si="149"/>
        <v>1</v>
      </c>
      <c r="AM201" s="106">
        <f t="shared" si="149"/>
        <v>1</v>
      </c>
      <c r="AN201" s="106">
        <f t="shared" si="149"/>
        <v>1</v>
      </c>
      <c r="AO201" s="106">
        <f t="shared" si="149"/>
        <v>1</v>
      </c>
      <c r="AP201" s="106">
        <f t="shared" si="150"/>
        <v>1</v>
      </c>
      <c r="AQ201" s="106">
        <f t="shared" si="150"/>
        <v>1</v>
      </c>
      <c r="AR201" s="106">
        <f t="shared" si="150"/>
        <v>1</v>
      </c>
      <c r="AS201" s="106">
        <f t="shared" si="150"/>
        <v>1</v>
      </c>
      <c r="AT201" s="106">
        <f t="shared" si="150"/>
        <v>1</v>
      </c>
      <c r="AU201" s="106">
        <f t="shared" si="150"/>
        <v>1</v>
      </c>
      <c r="AV201" s="106">
        <f t="shared" si="150"/>
        <v>1</v>
      </c>
      <c r="AW201" s="106">
        <f t="shared" si="150"/>
        <v>1</v>
      </c>
      <c r="AX201" s="106">
        <f t="shared" si="150"/>
        <v>1</v>
      </c>
      <c r="AY201" s="106">
        <f t="shared" si="150"/>
        <v>1</v>
      </c>
      <c r="AZ201" s="106">
        <f t="shared" si="150"/>
        <v>1</v>
      </c>
      <c r="BA201" s="106">
        <f t="shared" si="150"/>
        <v>1</v>
      </c>
      <c r="BB201" s="106">
        <f t="shared" si="150"/>
        <v>1</v>
      </c>
      <c r="BC201" s="106">
        <f t="shared" si="150"/>
        <v>1</v>
      </c>
      <c r="BD201" s="106">
        <f t="shared" si="150"/>
        <v>1</v>
      </c>
      <c r="BE201" s="106">
        <f t="shared" si="150"/>
        <v>1</v>
      </c>
      <c r="BF201" s="106">
        <f t="shared" si="150"/>
        <v>1</v>
      </c>
      <c r="BG201" s="106">
        <f t="shared" si="150"/>
        <v>1</v>
      </c>
      <c r="BH201" s="106">
        <f t="shared" si="150"/>
        <v>1</v>
      </c>
      <c r="BI201" s="106">
        <f t="shared" si="150"/>
        <v>1</v>
      </c>
      <c r="BJ201" s="106">
        <f t="shared" si="150"/>
        <v>1</v>
      </c>
      <c r="BK201" s="106">
        <f t="shared" si="150"/>
        <v>1</v>
      </c>
      <c r="BL201" s="106">
        <f t="shared" si="150"/>
        <v>1</v>
      </c>
      <c r="BM201" s="106">
        <f t="shared" si="150"/>
        <v>1</v>
      </c>
      <c r="BN201" s="106">
        <f t="shared" si="150"/>
        <v>1</v>
      </c>
      <c r="BO201" s="106">
        <f t="shared" si="150"/>
        <v>1</v>
      </c>
    </row>
    <row r="202" spans="1:67" s="2" customFormat="1" ht="18.75" customHeight="1" x14ac:dyDescent="0.25">
      <c r="A202" s="88"/>
      <c r="B202" s="77" t="s">
        <v>1046</v>
      </c>
      <c r="C202" s="77" t="s">
        <v>1047</v>
      </c>
      <c r="D202" s="77" t="s">
        <v>730</v>
      </c>
      <c r="E202" s="224">
        <f>VLOOKUP(B202,'Cuadro Control'!C238:J2132,8,FALSE)</f>
        <v>1212623361.2117648</v>
      </c>
      <c r="F202" s="106">
        <f t="shared" si="147"/>
        <v>0.22841447185013161</v>
      </c>
      <c r="G202" s="107">
        <v>46311</v>
      </c>
      <c r="H202" s="107">
        <v>46329</v>
      </c>
      <c r="I202" s="106">
        <f t="shared" si="151"/>
        <v>0</v>
      </c>
      <c r="J202" s="106">
        <f t="shared" si="149"/>
        <v>0</v>
      </c>
      <c r="K202" s="106">
        <f t="shared" si="149"/>
        <v>0</v>
      </c>
      <c r="L202" s="106">
        <f t="shared" si="149"/>
        <v>0</v>
      </c>
      <c r="M202" s="106">
        <f t="shared" si="149"/>
        <v>0</v>
      </c>
      <c r="N202" s="106">
        <f t="shared" si="149"/>
        <v>0</v>
      </c>
      <c r="O202" s="106">
        <f t="shared" si="149"/>
        <v>0</v>
      </c>
      <c r="P202" s="106">
        <f t="shared" si="149"/>
        <v>0</v>
      </c>
      <c r="Q202" s="106">
        <f t="shared" si="149"/>
        <v>0</v>
      </c>
      <c r="R202" s="106">
        <f t="shared" si="149"/>
        <v>0</v>
      </c>
      <c r="S202" s="106">
        <f t="shared" si="149"/>
        <v>0</v>
      </c>
      <c r="T202" s="106">
        <f t="shared" si="149"/>
        <v>0</v>
      </c>
      <c r="U202" s="106">
        <f t="shared" si="149"/>
        <v>0</v>
      </c>
      <c r="V202" s="106">
        <f t="shared" si="149"/>
        <v>0</v>
      </c>
      <c r="W202" s="106">
        <f t="shared" si="149"/>
        <v>5.2631578947368418E-2</v>
      </c>
      <c r="X202" s="106">
        <f t="shared" si="149"/>
        <v>0.42105263157894735</v>
      </c>
      <c r="Y202" s="106">
        <f t="shared" si="149"/>
        <v>0.78947368421052633</v>
      </c>
      <c r="Z202" s="106">
        <f t="shared" si="149"/>
        <v>1</v>
      </c>
      <c r="AA202" s="106">
        <f t="shared" si="149"/>
        <v>1</v>
      </c>
      <c r="AB202" s="106">
        <f t="shared" si="149"/>
        <v>1</v>
      </c>
      <c r="AC202" s="106">
        <f t="shared" si="149"/>
        <v>1</v>
      </c>
      <c r="AD202" s="106">
        <f t="shared" si="149"/>
        <v>1</v>
      </c>
      <c r="AE202" s="106">
        <f t="shared" si="149"/>
        <v>1</v>
      </c>
      <c r="AF202" s="106">
        <f t="shared" si="149"/>
        <v>1</v>
      </c>
      <c r="AG202" s="106">
        <f t="shared" si="149"/>
        <v>1</v>
      </c>
      <c r="AH202" s="106">
        <f t="shared" si="149"/>
        <v>1</v>
      </c>
      <c r="AI202" s="106">
        <f t="shared" si="149"/>
        <v>1</v>
      </c>
      <c r="AJ202" s="106">
        <f t="shared" si="149"/>
        <v>1</v>
      </c>
      <c r="AK202" s="106">
        <f t="shared" si="149"/>
        <v>1</v>
      </c>
      <c r="AL202" s="106">
        <f t="shared" si="149"/>
        <v>1</v>
      </c>
      <c r="AM202" s="106">
        <f t="shared" si="149"/>
        <v>1</v>
      </c>
      <c r="AN202" s="106">
        <f t="shared" si="149"/>
        <v>1</v>
      </c>
      <c r="AO202" s="106">
        <f t="shared" si="149"/>
        <v>1</v>
      </c>
      <c r="AP202" s="106">
        <f t="shared" si="150"/>
        <v>1</v>
      </c>
      <c r="AQ202" s="106">
        <f t="shared" si="150"/>
        <v>1</v>
      </c>
      <c r="AR202" s="106">
        <f t="shared" si="150"/>
        <v>1</v>
      </c>
      <c r="AS202" s="106">
        <f t="shared" ref="AS202:BO202" si="152">IF($G202=0,0,IF(AS$6&lt;$G202,0,IF(AS$6&gt;$H202,1,(AS$6-$G202+1)/($H202-$G202+1))))</f>
        <v>1</v>
      </c>
      <c r="AT202" s="106">
        <f t="shared" si="152"/>
        <v>1</v>
      </c>
      <c r="AU202" s="106">
        <f t="shared" si="152"/>
        <v>1</v>
      </c>
      <c r="AV202" s="106">
        <f t="shared" si="152"/>
        <v>1</v>
      </c>
      <c r="AW202" s="106">
        <f t="shared" si="152"/>
        <v>1</v>
      </c>
      <c r="AX202" s="106">
        <f t="shared" si="152"/>
        <v>1</v>
      </c>
      <c r="AY202" s="106">
        <f t="shared" si="152"/>
        <v>1</v>
      </c>
      <c r="AZ202" s="106">
        <f t="shared" si="152"/>
        <v>1</v>
      </c>
      <c r="BA202" s="106">
        <f t="shared" si="152"/>
        <v>1</v>
      </c>
      <c r="BB202" s="106">
        <f t="shared" si="152"/>
        <v>1</v>
      </c>
      <c r="BC202" s="106">
        <f t="shared" si="152"/>
        <v>1</v>
      </c>
      <c r="BD202" s="106">
        <f t="shared" si="152"/>
        <v>1</v>
      </c>
      <c r="BE202" s="106">
        <f t="shared" si="152"/>
        <v>1</v>
      </c>
      <c r="BF202" s="106">
        <f t="shared" si="152"/>
        <v>1</v>
      </c>
      <c r="BG202" s="106">
        <f t="shared" si="152"/>
        <v>1</v>
      </c>
      <c r="BH202" s="106">
        <f t="shared" si="152"/>
        <v>1</v>
      </c>
      <c r="BI202" s="106">
        <f t="shared" si="152"/>
        <v>1</v>
      </c>
      <c r="BJ202" s="106">
        <f t="shared" si="152"/>
        <v>1</v>
      </c>
      <c r="BK202" s="106">
        <f t="shared" si="152"/>
        <v>1</v>
      </c>
      <c r="BL202" s="106">
        <f t="shared" si="152"/>
        <v>1</v>
      </c>
      <c r="BM202" s="106">
        <f t="shared" si="152"/>
        <v>1</v>
      </c>
      <c r="BN202" s="106">
        <f t="shared" si="152"/>
        <v>1</v>
      </c>
      <c r="BO202" s="106">
        <f t="shared" si="152"/>
        <v>1</v>
      </c>
    </row>
    <row r="203" spans="1:67" s="2" customFormat="1" ht="18.75" customHeight="1" x14ac:dyDescent="0.25">
      <c r="A203" s="88"/>
      <c r="B203" s="77" t="s">
        <v>1048</v>
      </c>
      <c r="C203" s="77" t="s">
        <v>1049</v>
      </c>
      <c r="D203" s="77" t="s">
        <v>6</v>
      </c>
      <c r="E203" s="224">
        <f>VLOOKUP(B203,'Cuadro Control'!C239:J2133,8,FALSE)</f>
        <v>0</v>
      </c>
      <c r="F203" s="106">
        <f t="shared" si="147"/>
        <v>0</v>
      </c>
      <c r="G203" s="107">
        <v>46329</v>
      </c>
      <c r="H203" s="107">
        <v>46331</v>
      </c>
      <c r="I203" s="106">
        <f t="shared" si="151"/>
        <v>0</v>
      </c>
      <c r="J203" s="106">
        <f t="shared" si="149"/>
        <v>0</v>
      </c>
      <c r="K203" s="106">
        <f t="shared" si="149"/>
        <v>0</v>
      </c>
      <c r="L203" s="106">
        <f t="shared" si="149"/>
        <v>0</v>
      </c>
      <c r="M203" s="106">
        <f t="shared" si="149"/>
        <v>0</v>
      </c>
      <c r="N203" s="106">
        <f t="shared" si="149"/>
        <v>0</v>
      </c>
      <c r="O203" s="106">
        <f t="shared" si="149"/>
        <v>0</v>
      </c>
      <c r="P203" s="106">
        <f t="shared" si="149"/>
        <v>0</v>
      </c>
      <c r="Q203" s="106">
        <f t="shared" si="149"/>
        <v>0</v>
      </c>
      <c r="R203" s="106">
        <f t="shared" si="149"/>
        <v>0</v>
      </c>
      <c r="S203" s="106">
        <f t="shared" si="149"/>
        <v>0</v>
      </c>
      <c r="T203" s="106">
        <f t="shared" si="149"/>
        <v>0</v>
      </c>
      <c r="U203" s="106">
        <f t="shared" si="149"/>
        <v>0</v>
      </c>
      <c r="V203" s="106">
        <f t="shared" si="149"/>
        <v>0</v>
      </c>
      <c r="W203" s="106">
        <f t="shared" si="149"/>
        <v>0</v>
      </c>
      <c r="X203" s="106">
        <f t="shared" si="149"/>
        <v>0</v>
      </c>
      <c r="Y203" s="106">
        <f t="shared" si="149"/>
        <v>0</v>
      </c>
      <c r="Z203" s="106">
        <f t="shared" si="149"/>
        <v>1</v>
      </c>
      <c r="AA203" s="106">
        <f t="shared" si="149"/>
        <v>1</v>
      </c>
      <c r="AB203" s="106">
        <f t="shared" si="149"/>
        <v>1</v>
      </c>
      <c r="AC203" s="106">
        <f t="shared" si="149"/>
        <v>1</v>
      </c>
      <c r="AD203" s="106">
        <f t="shared" si="149"/>
        <v>1</v>
      </c>
      <c r="AE203" s="106">
        <f t="shared" si="149"/>
        <v>1</v>
      </c>
      <c r="AF203" s="106">
        <f t="shared" si="149"/>
        <v>1</v>
      </c>
      <c r="AG203" s="106">
        <f t="shared" si="149"/>
        <v>1</v>
      </c>
      <c r="AH203" s="106">
        <f t="shared" si="149"/>
        <v>1</v>
      </c>
      <c r="AI203" s="106">
        <f t="shared" ref="J203:AO210" si="153">IF($G203=0,0,IF(AI$6&lt;$G203,0,IF(AI$6&gt;$H203,1,(AI$6-$G203+1)/($H203-$G203+1))))</f>
        <v>1</v>
      </c>
      <c r="AJ203" s="106">
        <f t="shared" si="153"/>
        <v>1</v>
      </c>
      <c r="AK203" s="106">
        <f t="shared" si="153"/>
        <v>1</v>
      </c>
      <c r="AL203" s="106">
        <f t="shared" si="153"/>
        <v>1</v>
      </c>
      <c r="AM203" s="106">
        <f t="shared" si="153"/>
        <v>1</v>
      </c>
      <c r="AN203" s="106">
        <f t="shared" si="153"/>
        <v>1</v>
      </c>
      <c r="AO203" s="106">
        <f t="shared" si="153"/>
        <v>1</v>
      </c>
      <c r="AP203" s="106">
        <f t="shared" ref="AP203:BO209" si="154">IF($G203=0,0,IF(AP$6&lt;$G203,0,IF(AP$6&gt;$H203,1,(AP$6-$G203+1)/($H203-$G203+1))))</f>
        <v>1</v>
      </c>
      <c r="AQ203" s="106">
        <f t="shared" si="154"/>
        <v>1</v>
      </c>
      <c r="AR203" s="106">
        <f t="shared" si="154"/>
        <v>1</v>
      </c>
      <c r="AS203" s="106">
        <f t="shared" si="154"/>
        <v>1</v>
      </c>
      <c r="AT203" s="106">
        <f t="shared" si="154"/>
        <v>1</v>
      </c>
      <c r="AU203" s="106">
        <f t="shared" si="154"/>
        <v>1</v>
      </c>
      <c r="AV203" s="106">
        <f t="shared" si="154"/>
        <v>1</v>
      </c>
      <c r="AW203" s="106">
        <f t="shared" si="154"/>
        <v>1</v>
      </c>
      <c r="AX203" s="106">
        <f t="shared" si="154"/>
        <v>1</v>
      </c>
      <c r="AY203" s="106">
        <f t="shared" si="154"/>
        <v>1</v>
      </c>
      <c r="AZ203" s="106">
        <f t="shared" si="154"/>
        <v>1</v>
      </c>
      <c r="BA203" s="106">
        <f t="shared" si="154"/>
        <v>1</v>
      </c>
      <c r="BB203" s="106">
        <f t="shared" si="154"/>
        <v>1</v>
      </c>
      <c r="BC203" s="106">
        <f t="shared" si="154"/>
        <v>1</v>
      </c>
      <c r="BD203" s="106">
        <f t="shared" si="154"/>
        <v>1</v>
      </c>
      <c r="BE203" s="106">
        <f t="shared" si="154"/>
        <v>1</v>
      </c>
      <c r="BF203" s="106">
        <f t="shared" si="154"/>
        <v>1</v>
      </c>
      <c r="BG203" s="106">
        <f t="shared" si="154"/>
        <v>1</v>
      </c>
      <c r="BH203" s="106">
        <f t="shared" si="154"/>
        <v>1</v>
      </c>
      <c r="BI203" s="106">
        <f t="shared" si="154"/>
        <v>1</v>
      </c>
      <c r="BJ203" s="106">
        <f t="shared" si="154"/>
        <v>1</v>
      </c>
      <c r="BK203" s="106">
        <f t="shared" si="154"/>
        <v>1</v>
      </c>
      <c r="BL203" s="106">
        <f t="shared" si="154"/>
        <v>1</v>
      </c>
      <c r="BM203" s="106">
        <f t="shared" si="154"/>
        <v>1</v>
      </c>
      <c r="BN203" s="106">
        <f t="shared" si="154"/>
        <v>1</v>
      </c>
      <c r="BO203" s="106">
        <f t="shared" si="154"/>
        <v>1</v>
      </c>
    </row>
    <row r="204" spans="1:67" s="2" customFormat="1" ht="18.75" customHeight="1" x14ac:dyDescent="0.25">
      <c r="A204" s="88"/>
      <c r="B204" s="78" t="s">
        <v>1050</v>
      </c>
      <c r="C204" s="78" t="s">
        <v>1051</v>
      </c>
      <c r="D204" s="78" t="s">
        <v>3</v>
      </c>
      <c r="E204" s="225">
        <f>VLOOKUP(B204,'Cuadro Control'!C240:J2134,8,FALSE)</f>
        <v>0</v>
      </c>
      <c r="F204" s="108">
        <f t="shared" si="147"/>
        <v>0</v>
      </c>
      <c r="G204" s="109">
        <v>46329</v>
      </c>
      <c r="H204" s="109">
        <v>46329</v>
      </c>
      <c r="I204" s="108">
        <f t="shared" si="151"/>
        <v>0</v>
      </c>
      <c r="J204" s="108">
        <f t="shared" si="153"/>
        <v>0</v>
      </c>
      <c r="K204" s="108">
        <f t="shared" si="153"/>
        <v>0</v>
      </c>
      <c r="L204" s="108">
        <f t="shared" si="153"/>
        <v>0</v>
      </c>
      <c r="M204" s="108">
        <f t="shared" si="153"/>
        <v>0</v>
      </c>
      <c r="N204" s="108">
        <f t="shared" si="153"/>
        <v>0</v>
      </c>
      <c r="O204" s="108">
        <f t="shared" si="153"/>
        <v>0</v>
      </c>
      <c r="P204" s="108">
        <f t="shared" si="153"/>
        <v>0</v>
      </c>
      <c r="Q204" s="108">
        <f t="shared" si="153"/>
        <v>0</v>
      </c>
      <c r="R204" s="108">
        <f t="shared" si="153"/>
        <v>0</v>
      </c>
      <c r="S204" s="108">
        <f t="shared" si="153"/>
        <v>0</v>
      </c>
      <c r="T204" s="108">
        <f t="shared" si="153"/>
        <v>0</v>
      </c>
      <c r="U204" s="108">
        <f t="shared" si="153"/>
        <v>0</v>
      </c>
      <c r="V204" s="108">
        <f t="shared" si="153"/>
        <v>0</v>
      </c>
      <c r="W204" s="108">
        <f t="shared" si="153"/>
        <v>0</v>
      </c>
      <c r="X204" s="108">
        <f t="shared" si="153"/>
        <v>0</v>
      </c>
      <c r="Y204" s="108">
        <f t="shared" si="153"/>
        <v>0</v>
      </c>
      <c r="Z204" s="108">
        <f t="shared" si="153"/>
        <v>1</v>
      </c>
      <c r="AA204" s="108">
        <f t="shared" si="153"/>
        <v>1</v>
      </c>
      <c r="AB204" s="108">
        <f t="shared" si="153"/>
        <v>1</v>
      </c>
      <c r="AC204" s="108">
        <f t="shared" si="153"/>
        <v>1</v>
      </c>
      <c r="AD204" s="108">
        <f t="shared" si="153"/>
        <v>1</v>
      </c>
      <c r="AE204" s="108">
        <f t="shared" si="153"/>
        <v>1</v>
      </c>
      <c r="AF204" s="108">
        <f t="shared" si="153"/>
        <v>1</v>
      </c>
      <c r="AG204" s="108">
        <f t="shared" si="153"/>
        <v>1</v>
      </c>
      <c r="AH204" s="108">
        <f t="shared" si="153"/>
        <v>1</v>
      </c>
      <c r="AI204" s="108">
        <f t="shared" si="153"/>
        <v>1</v>
      </c>
      <c r="AJ204" s="108">
        <f t="shared" si="153"/>
        <v>1</v>
      </c>
      <c r="AK204" s="108">
        <f t="shared" si="153"/>
        <v>1</v>
      </c>
      <c r="AL204" s="108">
        <f t="shared" si="153"/>
        <v>1</v>
      </c>
      <c r="AM204" s="108">
        <f t="shared" si="153"/>
        <v>1</v>
      </c>
      <c r="AN204" s="108">
        <f t="shared" si="153"/>
        <v>1</v>
      </c>
      <c r="AO204" s="108">
        <f t="shared" si="153"/>
        <v>1</v>
      </c>
      <c r="AP204" s="108">
        <f t="shared" si="154"/>
        <v>1</v>
      </c>
      <c r="AQ204" s="108">
        <f t="shared" si="154"/>
        <v>1</v>
      </c>
      <c r="AR204" s="108">
        <f t="shared" si="154"/>
        <v>1</v>
      </c>
      <c r="AS204" s="108">
        <f t="shared" si="154"/>
        <v>1</v>
      </c>
      <c r="AT204" s="108">
        <f t="shared" si="154"/>
        <v>1</v>
      </c>
      <c r="AU204" s="108">
        <f t="shared" si="154"/>
        <v>1</v>
      </c>
      <c r="AV204" s="108">
        <f t="shared" si="154"/>
        <v>1</v>
      </c>
      <c r="AW204" s="108">
        <f t="shared" si="154"/>
        <v>1</v>
      </c>
      <c r="AX204" s="108">
        <f t="shared" si="154"/>
        <v>1</v>
      </c>
      <c r="AY204" s="108">
        <f t="shared" si="154"/>
        <v>1</v>
      </c>
      <c r="AZ204" s="108">
        <f t="shared" si="154"/>
        <v>1</v>
      </c>
      <c r="BA204" s="108">
        <f t="shared" si="154"/>
        <v>1</v>
      </c>
      <c r="BB204" s="108">
        <f t="shared" si="154"/>
        <v>1</v>
      </c>
      <c r="BC204" s="108">
        <f t="shared" si="154"/>
        <v>1</v>
      </c>
      <c r="BD204" s="108">
        <f t="shared" si="154"/>
        <v>1</v>
      </c>
      <c r="BE204" s="108">
        <f t="shared" si="154"/>
        <v>1</v>
      </c>
      <c r="BF204" s="108">
        <f t="shared" si="154"/>
        <v>1</v>
      </c>
      <c r="BG204" s="108">
        <f t="shared" si="154"/>
        <v>1</v>
      </c>
      <c r="BH204" s="108">
        <f t="shared" si="154"/>
        <v>1</v>
      </c>
      <c r="BI204" s="108">
        <f t="shared" si="154"/>
        <v>1</v>
      </c>
      <c r="BJ204" s="108">
        <f t="shared" si="154"/>
        <v>1</v>
      </c>
      <c r="BK204" s="108">
        <f t="shared" si="154"/>
        <v>1</v>
      </c>
      <c r="BL204" s="108">
        <f t="shared" si="154"/>
        <v>1</v>
      </c>
      <c r="BM204" s="108">
        <f t="shared" si="154"/>
        <v>1</v>
      </c>
      <c r="BN204" s="108">
        <f t="shared" si="154"/>
        <v>1</v>
      </c>
      <c r="BO204" s="108">
        <f t="shared" si="154"/>
        <v>1</v>
      </c>
    </row>
    <row r="205" spans="1:67" s="2" customFormat="1" ht="18.75" customHeight="1" x14ac:dyDescent="0.25">
      <c r="A205" s="88"/>
      <c r="B205" s="77" t="s">
        <v>1052</v>
      </c>
      <c r="C205" s="77" t="s">
        <v>1053</v>
      </c>
      <c r="D205" s="77" t="s">
        <v>8</v>
      </c>
      <c r="E205" s="224">
        <f>VLOOKUP(B205,'Cuadro Control'!C241:J2135,8,FALSE)</f>
        <v>1230815225.9452939</v>
      </c>
      <c r="F205" s="106">
        <f t="shared" si="147"/>
        <v>0.2318411625341423</v>
      </c>
      <c r="G205" s="107">
        <v>46331</v>
      </c>
      <c r="H205" s="107">
        <v>46332</v>
      </c>
      <c r="I205" s="106">
        <f t="shared" si="151"/>
        <v>0</v>
      </c>
      <c r="J205" s="106">
        <f t="shared" si="153"/>
        <v>0</v>
      </c>
      <c r="K205" s="106">
        <f t="shared" si="153"/>
        <v>0</v>
      </c>
      <c r="L205" s="106">
        <f t="shared" si="153"/>
        <v>0</v>
      </c>
      <c r="M205" s="106">
        <f t="shared" si="153"/>
        <v>0</v>
      </c>
      <c r="N205" s="106">
        <f t="shared" si="153"/>
        <v>0</v>
      </c>
      <c r="O205" s="106">
        <f t="shared" si="153"/>
        <v>0</v>
      </c>
      <c r="P205" s="106">
        <f t="shared" si="153"/>
        <v>0</v>
      </c>
      <c r="Q205" s="106">
        <f t="shared" si="153"/>
        <v>0</v>
      </c>
      <c r="R205" s="106">
        <f t="shared" si="153"/>
        <v>0</v>
      </c>
      <c r="S205" s="106">
        <f t="shared" si="153"/>
        <v>0</v>
      </c>
      <c r="T205" s="106">
        <f t="shared" si="153"/>
        <v>0</v>
      </c>
      <c r="U205" s="106">
        <f t="shared" si="153"/>
        <v>0</v>
      </c>
      <c r="V205" s="106">
        <f t="shared" si="153"/>
        <v>0</v>
      </c>
      <c r="W205" s="106">
        <f t="shared" si="153"/>
        <v>0</v>
      </c>
      <c r="X205" s="106">
        <f t="shared" si="153"/>
        <v>0</v>
      </c>
      <c r="Y205" s="106">
        <f t="shared" si="153"/>
        <v>0</v>
      </c>
      <c r="Z205" s="106">
        <f t="shared" si="153"/>
        <v>1</v>
      </c>
      <c r="AA205" s="106">
        <f t="shared" si="153"/>
        <v>1</v>
      </c>
      <c r="AB205" s="106">
        <f t="shared" si="153"/>
        <v>1</v>
      </c>
      <c r="AC205" s="106">
        <f t="shared" si="153"/>
        <v>1</v>
      </c>
      <c r="AD205" s="106">
        <f t="shared" si="153"/>
        <v>1</v>
      </c>
      <c r="AE205" s="106">
        <f t="shared" si="153"/>
        <v>1</v>
      </c>
      <c r="AF205" s="106">
        <f t="shared" si="153"/>
        <v>1</v>
      </c>
      <c r="AG205" s="106">
        <f t="shared" si="153"/>
        <v>1</v>
      </c>
      <c r="AH205" s="106">
        <f t="shared" si="153"/>
        <v>1</v>
      </c>
      <c r="AI205" s="106">
        <f t="shared" si="153"/>
        <v>1</v>
      </c>
      <c r="AJ205" s="106">
        <f t="shared" si="153"/>
        <v>1</v>
      </c>
      <c r="AK205" s="106">
        <f t="shared" si="153"/>
        <v>1</v>
      </c>
      <c r="AL205" s="106">
        <f t="shared" si="153"/>
        <v>1</v>
      </c>
      <c r="AM205" s="106">
        <f t="shared" si="153"/>
        <v>1</v>
      </c>
      <c r="AN205" s="106">
        <f t="shared" si="153"/>
        <v>1</v>
      </c>
      <c r="AO205" s="106">
        <f t="shared" si="153"/>
        <v>1</v>
      </c>
      <c r="AP205" s="106">
        <f t="shared" si="154"/>
        <v>1</v>
      </c>
      <c r="AQ205" s="106">
        <f t="shared" si="154"/>
        <v>1</v>
      </c>
      <c r="AR205" s="106">
        <f t="shared" si="154"/>
        <v>1</v>
      </c>
      <c r="AS205" s="106">
        <f t="shared" si="154"/>
        <v>1</v>
      </c>
      <c r="AT205" s="106">
        <f t="shared" si="154"/>
        <v>1</v>
      </c>
      <c r="AU205" s="106">
        <f t="shared" si="154"/>
        <v>1</v>
      </c>
      <c r="AV205" s="106">
        <f t="shared" si="154"/>
        <v>1</v>
      </c>
      <c r="AW205" s="106">
        <f t="shared" si="154"/>
        <v>1</v>
      </c>
      <c r="AX205" s="106">
        <f t="shared" si="154"/>
        <v>1</v>
      </c>
      <c r="AY205" s="106">
        <f t="shared" si="154"/>
        <v>1</v>
      </c>
      <c r="AZ205" s="106">
        <f t="shared" si="154"/>
        <v>1</v>
      </c>
      <c r="BA205" s="106">
        <f t="shared" si="154"/>
        <v>1</v>
      </c>
      <c r="BB205" s="106">
        <f t="shared" si="154"/>
        <v>1</v>
      </c>
      <c r="BC205" s="106">
        <f t="shared" si="154"/>
        <v>1</v>
      </c>
      <c r="BD205" s="106">
        <f t="shared" si="154"/>
        <v>1</v>
      </c>
      <c r="BE205" s="106">
        <f t="shared" si="154"/>
        <v>1</v>
      </c>
      <c r="BF205" s="106">
        <f t="shared" si="154"/>
        <v>1</v>
      </c>
      <c r="BG205" s="106">
        <f t="shared" si="154"/>
        <v>1</v>
      </c>
      <c r="BH205" s="106">
        <f t="shared" si="154"/>
        <v>1</v>
      </c>
      <c r="BI205" s="106">
        <f t="shared" si="154"/>
        <v>1</v>
      </c>
      <c r="BJ205" s="106">
        <f t="shared" si="154"/>
        <v>1</v>
      </c>
      <c r="BK205" s="106">
        <f t="shared" si="154"/>
        <v>1</v>
      </c>
      <c r="BL205" s="106">
        <f t="shared" si="154"/>
        <v>1</v>
      </c>
      <c r="BM205" s="106">
        <f t="shared" si="154"/>
        <v>1</v>
      </c>
      <c r="BN205" s="106">
        <f t="shared" si="154"/>
        <v>1</v>
      </c>
      <c r="BO205" s="106">
        <f t="shared" si="154"/>
        <v>1</v>
      </c>
    </row>
    <row r="206" spans="1:67" s="2" customFormat="1" ht="18.75" customHeight="1" x14ac:dyDescent="0.25">
      <c r="A206" s="88"/>
      <c r="B206" s="77" t="s">
        <v>1054</v>
      </c>
      <c r="C206" s="77" t="s">
        <v>1055</v>
      </c>
      <c r="D206" s="77" t="s">
        <v>26</v>
      </c>
      <c r="E206" s="224">
        <f>VLOOKUP(B206,'Cuadro Control'!C242:J2136,8,FALSE)</f>
        <v>0</v>
      </c>
      <c r="F206" s="106">
        <f t="shared" si="147"/>
        <v>0</v>
      </c>
      <c r="G206" s="107">
        <v>46332</v>
      </c>
      <c r="H206" s="107">
        <v>46340</v>
      </c>
      <c r="I206" s="106">
        <f t="shared" si="151"/>
        <v>0</v>
      </c>
      <c r="J206" s="106">
        <f t="shared" si="153"/>
        <v>0</v>
      </c>
      <c r="K206" s="106">
        <f t="shared" si="153"/>
        <v>0</v>
      </c>
      <c r="L206" s="106">
        <f t="shared" si="153"/>
        <v>0</v>
      </c>
      <c r="M206" s="106">
        <f t="shared" si="153"/>
        <v>0</v>
      </c>
      <c r="N206" s="106">
        <f t="shared" si="153"/>
        <v>0</v>
      </c>
      <c r="O206" s="106">
        <f t="shared" si="153"/>
        <v>0</v>
      </c>
      <c r="P206" s="106">
        <f t="shared" si="153"/>
        <v>0</v>
      </c>
      <c r="Q206" s="106">
        <f t="shared" si="153"/>
        <v>0</v>
      </c>
      <c r="R206" s="106">
        <f t="shared" si="153"/>
        <v>0</v>
      </c>
      <c r="S206" s="106">
        <f t="shared" si="153"/>
        <v>0</v>
      </c>
      <c r="T206" s="106">
        <f t="shared" si="153"/>
        <v>0</v>
      </c>
      <c r="U206" s="106">
        <f t="shared" si="153"/>
        <v>0</v>
      </c>
      <c r="V206" s="106">
        <f t="shared" si="153"/>
        <v>0</v>
      </c>
      <c r="W206" s="106">
        <f t="shared" si="153"/>
        <v>0</v>
      </c>
      <c r="X206" s="106">
        <f t="shared" si="153"/>
        <v>0</v>
      </c>
      <c r="Y206" s="106">
        <f t="shared" si="153"/>
        <v>0</v>
      </c>
      <c r="Z206" s="106">
        <f t="shared" si="153"/>
        <v>0.1111111111111111</v>
      </c>
      <c r="AA206" s="106">
        <f t="shared" si="153"/>
        <v>0.88888888888888884</v>
      </c>
      <c r="AB206" s="106">
        <f t="shared" si="153"/>
        <v>1</v>
      </c>
      <c r="AC206" s="106">
        <f t="shared" si="153"/>
        <v>1</v>
      </c>
      <c r="AD206" s="106">
        <f t="shared" si="153"/>
        <v>1</v>
      </c>
      <c r="AE206" s="106">
        <f t="shared" si="153"/>
        <v>1</v>
      </c>
      <c r="AF206" s="106">
        <f t="shared" si="153"/>
        <v>1</v>
      </c>
      <c r="AG206" s="106">
        <f t="shared" si="153"/>
        <v>1</v>
      </c>
      <c r="AH206" s="106">
        <f t="shared" si="153"/>
        <v>1</v>
      </c>
      <c r="AI206" s="106">
        <f t="shared" si="153"/>
        <v>1</v>
      </c>
      <c r="AJ206" s="106">
        <f t="shared" si="153"/>
        <v>1</v>
      </c>
      <c r="AK206" s="106">
        <f t="shared" si="153"/>
        <v>1</v>
      </c>
      <c r="AL206" s="106">
        <f t="shared" si="153"/>
        <v>1</v>
      </c>
      <c r="AM206" s="106">
        <f t="shared" si="153"/>
        <v>1</v>
      </c>
      <c r="AN206" s="106">
        <f t="shared" si="153"/>
        <v>1</v>
      </c>
      <c r="AO206" s="106">
        <f t="shared" si="153"/>
        <v>1</v>
      </c>
      <c r="AP206" s="106">
        <f t="shared" si="154"/>
        <v>1</v>
      </c>
      <c r="AQ206" s="106">
        <f t="shared" si="154"/>
        <v>1</v>
      </c>
      <c r="AR206" s="106">
        <f t="shared" si="154"/>
        <v>1</v>
      </c>
      <c r="AS206" s="106">
        <f t="shared" si="154"/>
        <v>1</v>
      </c>
      <c r="AT206" s="106">
        <f t="shared" si="154"/>
        <v>1</v>
      </c>
      <c r="AU206" s="106">
        <f t="shared" si="154"/>
        <v>1</v>
      </c>
      <c r="AV206" s="106">
        <f t="shared" si="154"/>
        <v>1</v>
      </c>
      <c r="AW206" s="106">
        <f t="shared" si="154"/>
        <v>1</v>
      </c>
      <c r="AX206" s="106">
        <f t="shared" si="154"/>
        <v>1</v>
      </c>
      <c r="AY206" s="106">
        <f t="shared" si="154"/>
        <v>1</v>
      </c>
      <c r="AZ206" s="106">
        <f t="shared" si="154"/>
        <v>1</v>
      </c>
      <c r="BA206" s="106">
        <f t="shared" si="154"/>
        <v>1</v>
      </c>
      <c r="BB206" s="106">
        <f t="shared" si="154"/>
        <v>1</v>
      </c>
      <c r="BC206" s="106">
        <f t="shared" si="154"/>
        <v>1</v>
      </c>
      <c r="BD206" s="106">
        <f t="shared" si="154"/>
        <v>1</v>
      </c>
      <c r="BE206" s="106">
        <f t="shared" si="154"/>
        <v>1</v>
      </c>
      <c r="BF206" s="106">
        <f t="shared" si="154"/>
        <v>1</v>
      </c>
      <c r="BG206" s="106">
        <f t="shared" si="154"/>
        <v>1</v>
      </c>
      <c r="BH206" s="106">
        <f t="shared" si="154"/>
        <v>1</v>
      </c>
      <c r="BI206" s="106">
        <f t="shared" si="154"/>
        <v>1</v>
      </c>
      <c r="BJ206" s="106">
        <f t="shared" si="154"/>
        <v>1</v>
      </c>
      <c r="BK206" s="106">
        <f t="shared" si="154"/>
        <v>1</v>
      </c>
      <c r="BL206" s="106">
        <f t="shared" si="154"/>
        <v>1</v>
      </c>
      <c r="BM206" s="106">
        <f t="shared" si="154"/>
        <v>1</v>
      </c>
      <c r="BN206" s="106">
        <f t="shared" si="154"/>
        <v>1</v>
      </c>
      <c r="BO206" s="106">
        <f t="shared" si="154"/>
        <v>1</v>
      </c>
    </row>
    <row r="207" spans="1:67" s="2" customFormat="1" ht="18.75" customHeight="1" x14ac:dyDescent="0.25">
      <c r="A207" s="88"/>
      <c r="B207" s="77" t="s">
        <v>1056</v>
      </c>
      <c r="C207" s="77" t="s">
        <v>2057</v>
      </c>
      <c r="D207" s="77" t="s">
        <v>6</v>
      </c>
      <c r="E207" s="224">
        <f>VLOOKUP(B207,'Cuadro Control'!C243:J2137,8,FALSE)</f>
        <v>52736347.43270281</v>
      </c>
      <c r="F207" s="106">
        <f t="shared" si="147"/>
        <v>9.933624348213644E-3</v>
      </c>
      <c r="G207" s="107">
        <v>46340</v>
      </c>
      <c r="H207" s="107">
        <v>46344</v>
      </c>
      <c r="I207" s="106">
        <f t="shared" si="151"/>
        <v>0</v>
      </c>
      <c r="J207" s="106">
        <f t="shared" si="153"/>
        <v>0</v>
      </c>
      <c r="K207" s="106">
        <f t="shared" si="153"/>
        <v>0</v>
      </c>
      <c r="L207" s="106">
        <f t="shared" si="153"/>
        <v>0</v>
      </c>
      <c r="M207" s="106">
        <f t="shared" si="153"/>
        <v>0</v>
      </c>
      <c r="N207" s="106">
        <f t="shared" si="153"/>
        <v>0</v>
      </c>
      <c r="O207" s="106">
        <f t="shared" si="153"/>
        <v>0</v>
      </c>
      <c r="P207" s="106">
        <f t="shared" si="153"/>
        <v>0</v>
      </c>
      <c r="Q207" s="106">
        <f t="shared" si="153"/>
        <v>0</v>
      </c>
      <c r="R207" s="106">
        <f t="shared" si="153"/>
        <v>0</v>
      </c>
      <c r="S207" s="106">
        <f t="shared" si="153"/>
        <v>0</v>
      </c>
      <c r="T207" s="106">
        <f t="shared" si="153"/>
        <v>0</v>
      </c>
      <c r="U207" s="106">
        <f t="shared" si="153"/>
        <v>0</v>
      </c>
      <c r="V207" s="106">
        <f t="shared" si="153"/>
        <v>0</v>
      </c>
      <c r="W207" s="106">
        <f t="shared" si="153"/>
        <v>0</v>
      </c>
      <c r="X207" s="106">
        <f t="shared" si="153"/>
        <v>0</v>
      </c>
      <c r="Y207" s="106">
        <f t="shared" si="153"/>
        <v>0</v>
      </c>
      <c r="Z207" s="106">
        <f t="shared" si="153"/>
        <v>0</v>
      </c>
      <c r="AA207" s="106">
        <f t="shared" si="153"/>
        <v>0</v>
      </c>
      <c r="AB207" s="106">
        <f t="shared" si="153"/>
        <v>1</v>
      </c>
      <c r="AC207" s="106">
        <f t="shared" si="153"/>
        <v>1</v>
      </c>
      <c r="AD207" s="106">
        <f t="shared" si="153"/>
        <v>1</v>
      </c>
      <c r="AE207" s="106">
        <f t="shared" si="153"/>
        <v>1</v>
      </c>
      <c r="AF207" s="106">
        <f t="shared" si="153"/>
        <v>1</v>
      </c>
      <c r="AG207" s="106">
        <f t="shared" si="153"/>
        <v>1</v>
      </c>
      <c r="AH207" s="106">
        <f t="shared" si="153"/>
        <v>1</v>
      </c>
      <c r="AI207" s="106">
        <f t="shared" si="153"/>
        <v>1</v>
      </c>
      <c r="AJ207" s="106">
        <f t="shared" si="153"/>
        <v>1</v>
      </c>
      <c r="AK207" s="106">
        <f t="shared" si="153"/>
        <v>1</v>
      </c>
      <c r="AL207" s="106">
        <f t="shared" si="153"/>
        <v>1</v>
      </c>
      <c r="AM207" s="106">
        <f t="shared" si="153"/>
        <v>1</v>
      </c>
      <c r="AN207" s="106">
        <f t="shared" si="153"/>
        <v>1</v>
      </c>
      <c r="AO207" s="106">
        <f t="shared" si="153"/>
        <v>1</v>
      </c>
      <c r="AP207" s="106">
        <f t="shared" si="154"/>
        <v>1</v>
      </c>
      <c r="AQ207" s="106">
        <f t="shared" si="154"/>
        <v>1</v>
      </c>
      <c r="AR207" s="106">
        <f t="shared" si="154"/>
        <v>1</v>
      </c>
      <c r="AS207" s="106">
        <f t="shared" si="154"/>
        <v>1</v>
      </c>
      <c r="AT207" s="106">
        <f t="shared" si="154"/>
        <v>1</v>
      </c>
      <c r="AU207" s="106">
        <f t="shared" si="154"/>
        <v>1</v>
      </c>
      <c r="AV207" s="106">
        <f t="shared" si="154"/>
        <v>1</v>
      </c>
      <c r="AW207" s="106">
        <f t="shared" si="154"/>
        <v>1</v>
      </c>
      <c r="AX207" s="106">
        <f t="shared" si="154"/>
        <v>1</v>
      </c>
      <c r="AY207" s="106">
        <f t="shared" si="154"/>
        <v>1</v>
      </c>
      <c r="AZ207" s="106">
        <f t="shared" si="154"/>
        <v>1</v>
      </c>
      <c r="BA207" s="106">
        <f t="shared" si="154"/>
        <v>1</v>
      </c>
      <c r="BB207" s="106">
        <f t="shared" si="154"/>
        <v>1</v>
      </c>
      <c r="BC207" s="106">
        <f t="shared" si="154"/>
        <v>1</v>
      </c>
      <c r="BD207" s="106">
        <f t="shared" si="154"/>
        <v>1</v>
      </c>
      <c r="BE207" s="106">
        <f t="shared" si="154"/>
        <v>1</v>
      </c>
      <c r="BF207" s="106">
        <f t="shared" si="154"/>
        <v>1</v>
      </c>
      <c r="BG207" s="106">
        <f t="shared" si="154"/>
        <v>1</v>
      </c>
      <c r="BH207" s="106">
        <f t="shared" si="154"/>
        <v>1</v>
      </c>
      <c r="BI207" s="106">
        <f t="shared" si="154"/>
        <v>1</v>
      </c>
      <c r="BJ207" s="106">
        <f t="shared" si="154"/>
        <v>1</v>
      </c>
      <c r="BK207" s="106">
        <f t="shared" si="154"/>
        <v>1</v>
      </c>
      <c r="BL207" s="106">
        <f t="shared" si="154"/>
        <v>1</v>
      </c>
      <c r="BM207" s="106">
        <f t="shared" si="154"/>
        <v>1</v>
      </c>
      <c r="BN207" s="106">
        <f t="shared" si="154"/>
        <v>1</v>
      </c>
      <c r="BO207" s="106">
        <f t="shared" si="154"/>
        <v>1</v>
      </c>
    </row>
    <row r="208" spans="1:67" s="2" customFormat="1" ht="18.75" customHeight="1" x14ac:dyDescent="0.25">
      <c r="A208" s="88"/>
      <c r="B208" s="77" t="s">
        <v>1057</v>
      </c>
      <c r="C208" s="77" t="s">
        <v>1058</v>
      </c>
      <c r="D208" s="77" t="s">
        <v>19</v>
      </c>
      <c r="E208" s="224">
        <f>VLOOKUP(B208,'Cuadro Control'!C244:J2138,8,FALSE)</f>
        <v>46410609.014634147</v>
      </c>
      <c r="F208" s="106">
        <f t="shared" si="147"/>
        <v>8.742083556535862E-3</v>
      </c>
      <c r="G208" s="107">
        <v>46344</v>
      </c>
      <c r="H208" s="107">
        <v>46346</v>
      </c>
      <c r="I208" s="106">
        <f t="shared" si="151"/>
        <v>0</v>
      </c>
      <c r="J208" s="106">
        <f t="shared" si="153"/>
        <v>0</v>
      </c>
      <c r="K208" s="106">
        <f t="shared" si="153"/>
        <v>0</v>
      </c>
      <c r="L208" s="106">
        <f t="shared" si="153"/>
        <v>0</v>
      </c>
      <c r="M208" s="106">
        <f t="shared" si="153"/>
        <v>0</v>
      </c>
      <c r="N208" s="106">
        <f t="shared" si="153"/>
        <v>0</v>
      </c>
      <c r="O208" s="106">
        <f t="shared" si="153"/>
        <v>0</v>
      </c>
      <c r="P208" s="106">
        <f t="shared" si="153"/>
        <v>0</v>
      </c>
      <c r="Q208" s="106">
        <f t="shared" si="153"/>
        <v>0</v>
      </c>
      <c r="R208" s="106">
        <f t="shared" si="153"/>
        <v>0</v>
      </c>
      <c r="S208" s="106">
        <f t="shared" si="153"/>
        <v>0</v>
      </c>
      <c r="T208" s="106">
        <f t="shared" si="153"/>
        <v>0</v>
      </c>
      <c r="U208" s="106">
        <f t="shared" si="153"/>
        <v>0</v>
      </c>
      <c r="V208" s="106">
        <f t="shared" si="153"/>
        <v>0</v>
      </c>
      <c r="W208" s="106">
        <f t="shared" si="153"/>
        <v>0</v>
      </c>
      <c r="X208" s="106">
        <f t="shared" si="153"/>
        <v>0</v>
      </c>
      <c r="Y208" s="106">
        <f t="shared" si="153"/>
        <v>0</v>
      </c>
      <c r="Z208" s="106">
        <f t="shared" si="153"/>
        <v>0</v>
      </c>
      <c r="AA208" s="106">
        <f t="shared" si="153"/>
        <v>0</v>
      </c>
      <c r="AB208" s="106">
        <f t="shared" si="153"/>
        <v>1</v>
      </c>
      <c r="AC208" s="106">
        <f t="shared" si="153"/>
        <v>1</v>
      </c>
      <c r="AD208" s="106">
        <f t="shared" si="153"/>
        <v>1</v>
      </c>
      <c r="AE208" s="106">
        <f t="shared" si="153"/>
        <v>1</v>
      </c>
      <c r="AF208" s="106">
        <f t="shared" si="153"/>
        <v>1</v>
      </c>
      <c r="AG208" s="106">
        <f t="shared" si="153"/>
        <v>1</v>
      </c>
      <c r="AH208" s="106">
        <f t="shared" si="153"/>
        <v>1</v>
      </c>
      <c r="AI208" s="106">
        <f t="shared" si="153"/>
        <v>1</v>
      </c>
      <c r="AJ208" s="106">
        <f t="shared" si="153"/>
        <v>1</v>
      </c>
      <c r="AK208" s="106">
        <f t="shared" si="153"/>
        <v>1</v>
      </c>
      <c r="AL208" s="106">
        <f t="shared" si="153"/>
        <v>1</v>
      </c>
      <c r="AM208" s="106">
        <f t="shared" si="153"/>
        <v>1</v>
      </c>
      <c r="AN208" s="106">
        <f t="shared" si="153"/>
        <v>1</v>
      </c>
      <c r="AO208" s="106">
        <f t="shared" si="153"/>
        <v>1</v>
      </c>
      <c r="AP208" s="106">
        <f t="shared" si="154"/>
        <v>1</v>
      </c>
      <c r="AQ208" s="106">
        <f t="shared" si="154"/>
        <v>1</v>
      </c>
      <c r="AR208" s="106">
        <f t="shared" si="154"/>
        <v>1</v>
      </c>
      <c r="AS208" s="106">
        <f t="shared" si="154"/>
        <v>1</v>
      </c>
      <c r="AT208" s="106">
        <f t="shared" si="154"/>
        <v>1</v>
      </c>
      <c r="AU208" s="106">
        <f t="shared" si="154"/>
        <v>1</v>
      </c>
      <c r="AV208" s="106">
        <f t="shared" si="154"/>
        <v>1</v>
      </c>
      <c r="AW208" s="106">
        <f t="shared" si="154"/>
        <v>1</v>
      </c>
      <c r="AX208" s="106">
        <f t="shared" si="154"/>
        <v>1</v>
      </c>
      <c r="AY208" s="106">
        <f t="shared" si="154"/>
        <v>1</v>
      </c>
      <c r="AZ208" s="106">
        <f t="shared" si="154"/>
        <v>1</v>
      </c>
      <c r="BA208" s="106">
        <f t="shared" si="154"/>
        <v>1</v>
      </c>
      <c r="BB208" s="106">
        <f t="shared" si="154"/>
        <v>1</v>
      </c>
      <c r="BC208" s="106">
        <f t="shared" si="154"/>
        <v>1</v>
      </c>
      <c r="BD208" s="106">
        <f t="shared" si="154"/>
        <v>1</v>
      </c>
      <c r="BE208" s="106">
        <f t="shared" si="154"/>
        <v>1</v>
      </c>
      <c r="BF208" s="106">
        <f t="shared" si="154"/>
        <v>1</v>
      </c>
      <c r="BG208" s="106">
        <f t="shared" si="154"/>
        <v>1</v>
      </c>
      <c r="BH208" s="106">
        <f t="shared" si="154"/>
        <v>1</v>
      </c>
      <c r="BI208" s="106">
        <f t="shared" si="154"/>
        <v>1</v>
      </c>
      <c r="BJ208" s="106">
        <f t="shared" si="154"/>
        <v>1</v>
      </c>
      <c r="BK208" s="106">
        <f t="shared" si="154"/>
        <v>1</v>
      </c>
      <c r="BL208" s="106">
        <f t="shared" si="154"/>
        <v>1</v>
      </c>
      <c r="BM208" s="106">
        <f t="shared" si="154"/>
        <v>1</v>
      </c>
      <c r="BN208" s="106">
        <f t="shared" si="154"/>
        <v>1</v>
      </c>
      <c r="BO208" s="106">
        <f t="shared" si="154"/>
        <v>1</v>
      </c>
    </row>
    <row r="209" spans="1:67" s="2" customFormat="1" ht="18.75" customHeight="1" x14ac:dyDescent="0.25">
      <c r="A209" s="88"/>
      <c r="B209" s="77" t="s">
        <v>1059</v>
      </c>
      <c r="C209" s="77" t="s">
        <v>1060</v>
      </c>
      <c r="D209" s="77" t="s">
        <v>9</v>
      </c>
      <c r="E209" s="224">
        <f>VLOOKUP(B209,'Cuadro Control'!C245:J2139,8,FALSE)</f>
        <v>1587346329.5488234</v>
      </c>
      <c r="F209" s="106">
        <f t="shared" si="147"/>
        <v>0.29899875353285565</v>
      </c>
      <c r="G209" s="107">
        <v>46345</v>
      </c>
      <c r="H209" s="107">
        <v>46356</v>
      </c>
      <c r="I209" s="106">
        <f t="shared" si="151"/>
        <v>0</v>
      </c>
      <c r="J209" s="106">
        <f t="shared" si="153"/>
        <v>0</v>
      </c>
      <c r="K209" s="106">
        <f t="shared" si="153"/>
        <v>0</v>
      </c>
      <c r="L209" s="106">
        <f t="shared" si="153"/>
        <v>0</v>
      </c>
      <c r="M209" s="106">
        <f t="shared" si="153"/>
        <v>0</v>
      </c>
      <c r="N209" s="106">
        <f t="shared" si="153"/>
        <v>0</v>
      </c>
      <c r="O209" s="106">
        <f t="shared" si="153"/>
        <v>0</v>
      </c>
      <c r="P209" s="106">
        <f t="shared" si="153"/>
        <v>0</v>
      </c>
      <c r="Q209" s="106">
        <f t="shared" si="153"/>
        <v>0</v>
      </c>
      <c r="R209" s="106">
        <f t="shared" si="153"/>
        <v>0</v>
      </c>
      <c r="S209" s="106">
        <f t="shared" si="153"/>
        <v>0</v>
      </c>
      <c r="T209" s="106">
        <f t="shared" si="153"/>
        <v>0</v>
      </c>
      <c r="U209" s="106">
        <f t="shared" si="153"/>
        <v>0</v>
      </c>
      <c r="V209" s="106">
        <f t="shared" si="153"/>
        <v>0</v>
      </c>
      <c r="W209" s="106">
        <f t="shared" si="153"/>
        <v>0</v>
      </c>
      <c r="X209" s="106">
        <f t="shared" si="153"/>
        <v>0</v>
      </c>
      <c r="Y209" s="106">
        <f t="shared" si="153"/>
        <v>0</v>
      </c>
      <c r="Z209" s="106">
        <f t="shared" si="153"/>
        <v>0</v>
      </c>
      <c r="AA209" s="106">
        <f t="shared" si="153"/>
        <v>0</v>
      </c>
      <c r="AB209" s="106">
        <f t="shared" si="153"/>
        <v>0.16666666666666666</v>
      </c>
      <c r="AC209" s="106">
        <f t="shared" si="153"/>
        <v>0.75</v>
      </c>
      <c r="AD209" s="106">
        <f t="shared" si="153"/>
        <v>1</v>
      </c>
      <c r="AE209" s="106">
        <f t="shared" si="153"/>
        <v>1</v>
      </c>
      <c r="AF209" s="106">
        <f t="shared" si="153"/>
        <v>1</v>
      </c>
      <c r="AG209" s="106">
        <f t="shared" si="153"/>
        <v>1</v>
      </c>
      <c r="AH209" s="106">
        <f t="shared" si="153"/>
        <v>1</v>
      </c>
      <c r="AI209" s="106">
        <f t="shared" si="153"/>
        <v>1</v>
      </c>
      <c r="AJ209" s="106">
        <f t="shared" si="153"/>
        <v>1</v>
      </c>
      <c r="AK209" s="106">
        <f t="shared" si="153"/>
        <v>1</v>
      </c>
      <c r="AL209" s="106">
        <f t="shared" si="153"/>
        <v>1</v>
      </c>
      <c r="AM209" s="106">
        <f t="shared" si="153"/>
        <v>1</v>
      </c>
      <c r="AN209" s="106">
        <f t="shared" si="153"/>
        <v>1</v>
      </c>
      <c r="AO209" s="106">
        <f t="shared" si="153"/>
        <v>1</v>
      </c>
      <c r="AP209" s="106">
        <f t="shared" si="154"/>
        <v>1</v>
      </c>
      <c r="AQ209" s="106">
        <f t="shared" si="154"/>
        <v>1</v>
      </c>
      <c r="AR209" s="106">
        <f t="shared" si="154"/>
        <v>1</v>
      </c>
      <c r="AS209" s="106">
        <f t="shared" ref="AP209:BO210" si="155">IF($G209=0,0,IF(AS$6&lt;$G209,0,IF(AS$6&gt;$H209,1,(AS$6-$G209+1)/($H209-$G209+1))))</f>
        <v>1</v>
      </c>
      <c r="AT209" s="106">
        <f t="shared" si="155"/>
        <v>1</v>
      </c>
      <c r="AU209" s="106">
        <f t="shared" si="155"/>
        <v>1</v>
      </c>
      <c r="AV209" s="106">
        <f t="shared" si="155"/>
        <v>1</v>
      </c>
      <c r="AW209" s="106">
        <f t="shared" si="155"/>
        <v>1</v>
      </c>
      <c r="AX209" s="106">
        <f t="shared" si="155"/>
        <v>1</v>
      </c>
      <c r="AY209" s="106">
        <f t="shared" si="155"/>
        <v>1</v>
      </c>
      <c r="AZ209" s="106">
        <f t="shared" si="155"/>
        <v>1</v>
      </c>
      <c r="BA209" s="106">
        <f t="shared" si="155"/>
        <v>1</v>
      </c>
      <c r="BB209" s="106">
        <f t="shared" si="155"/>
        <v>1</v>
      </c>
      <c r="BC209" s="106">
        <f t="shared" si="155"/>
        <v>1</v>
      </c>
      <c r="BD209" s="106">
        <f t="shared" si="155"/>
        <v>1</v>
      </c>
      <c r="BE209" s="106">
        <f t="shared" si="155"/>
        <v>1</v>
      </c>
      <c r="BF209" s="106">
        <f t="shared" si="155"/>
        <v>1</v>
      </c>
      <c r="BG209" s="106">
        <f t="shared" si="155"/>
        <v>1</v>
      </c>
      <c r="BH209" s="106">
        <f t="shared" si="155"/>
        <v>1</v>
      </c>
      <c r="BI209" s="106">
        <f t="shared" si="155"/>
        <v>1</v>
      </c>
      <c r="BJ209" s="106">
        <f t="shared" si="155"/>
        <v>1</v>
      </c>
      <c r="BK209" s="106">
        <f t="shared" si="155"/>
        <v>1</v>
      </c>
      <c r="BL209" s="106">
        <f t="shared" si="155"/>
        <v>1</v>
      </c>
      <c r="BM209" s="106">
        <f t="shared" si="155"/>
        <v>1</v>
      </c>
      <c r="BN209" s="106">
        <f t="shared" si="155"/>
        <v>1</v>
      </c>
      <c r="BO209" s="106">
        <f t="shared" si="155"/>
        <v>1</v>
      </c>
    </row>
    <row r="210" spans="1:67" s="2" customFormat="1" ht="18.75" customHeight="1" x14ac:dyDescent="0.25">
      <c r="A210" s="88"/>
      <c r="B210" s="103" t="s">
        <v>1061</v>
      </c>
      <c r="C210" s="103" t="s">
        <v>1062</v>
      </c>
      <c r="D210" s="103" t="s">
        <v>9</v>
      </c>
      <c r="E210" s="223">
        <f>VLOOKUP(B210,'Cuadro Control'!C246:J2140,8,FALSE)</f>
        <v>179532477.23999998</v>
      </c>
      <c r="F210" s="104">
        <f t="shared" si="147"/>
        <v>3.3817438522495219E-2</v>
      </c>
      <c r="G210" s="105">
        <v>46347</v>
      </c>
      <c r="H210" s="105">
        <v>46360</v>
      </c>
      <c r="I210" s="104">
        <f t="shared" si="151"/>
        <v>0</v>
      </c>
      <c r="J210" s="104">
        <f t="shared" si="153"/>
        <v>0</v>
      </c>
      <c r="K210" s="104">
        <f t="shared" si="153"/>
        <v>0</v>
      </c>
      <c r="L210" s="104">
        <f t="shared" si="153"/>
        <v>0</v>
      </c>
      <c r="M210" s="104">
        <f t="shared" si="153"/>
        <v>0</v>
      </c>
      <c r="N210" s="104">
        <f t="shared" si="153"/>
        <v>0</v>
      </c>
      <c r="O210" s="104">
        <f t="shared" si="153"/>
        <v>0</v>
      </c>
      <c r="P210" s="104">
        <f t="shared" si="153"/>
        <v>0</v>
      </c>
      <c r="Q210" s="104">
        <f t="shared" si="153"/>
        <v>0</v>
      </c>
      <c r="R210" s="104">
        <f t="shared" si="153"/>
        <v>0</v>
      </c>
      <c r="S210" s="104">
        <f t="shared" si="153"/>
        <v>0</v>
      </c>
      <c r="T210" s="104">
        <f t="shared" si="153"/>
        <v>0</v>
      </c>
      <c r="U210" s="104">
        <f t="shared" si="153"/>
        <v>0</v>
      </c>
      <c r="V210" s="104">
        <f t="shared" si="153"/>
        <v>0</v>
      </c>
      <c r="W210" s="104">
        <f t="shared" si="153"/>
        <v>0</v>
      </c>
      <c r="X210" s="104">
        <f t="shared" si="153"/>
        <v>0</v>
      </c>
      <c r="Y210" s="104">
        <f t="shared" si="153"/>
        <v>0</v>
      </c>
      <c r="Z210" s="104">
        <f t="shared" si="153"/>
        <v>0</v>
      </c>
      <c r="AA210" s="104">
        <f t="shared" si="153"/>
        <v>0</v>
      </c>
      <c r="AB210" s="104">
        <f t="shared" si="153"/>
        <v>0</v>
      </c>
      <c r="AC210" s="104">
        <f t="shared" si="153"/>
        <v>0.5</v>
      </c>
      <c r="AD210" s="104">
        <f t="shared" si="153"/>
        <v>1</v>
      </c>
      <c r="AE210" s="104">
        <f t="shared" si="153"/>
        <v>1</v>
      </c>
      <c r="AF210" s="104">
        <f t="shared" si="153"/>
        <v>1</v>
      </c>
      <c r="AG210" s="104">
        <f t="shared" si="153"/>
        <v>1</v>
      </c>
      <c r="AH210" s="104">
        <f t="shared" si="153"/>
        <v>1</v>
      </c>
      <c r="AI210" s="104">
        <f t="shared" si="153"/>
        <v>1</v>
      </c>
      <c r="AJ210" s="104">
        <f t="shared" si="153"/>
        <v>1</v>
      </c>
      <c r="AK210" s="104">
        <f t="shared" si="153"/>
        <v>1</v>
      </c>
      <c r="AL210" s="104">
        <f t="shared" si="153"/>
        <v>1</v>
      </c>
      <c r="AM210" s="104">
        <f t="shared" si="153"/>
        <v>1</v>
      </c>
      <c r="AN210" s="104">
        <f t="shared" si="153"/>
        <v>1</v>
      </c>
      <c r="AO210" s="104">
        <f t="shared" si="153"/>
        <v>1</v>
      </c>
      <c r="AP210" s="104">
        <f t="shared" si="155"/>
        <v>1</v>
      </c>
      <c r="AQ210" s="104">
        <f t="shared" si="155"/>
        <v>1</v>
      </c>
      <c r="AR210" s="104">
        <f t="shared" si="155"/>
        <v>1</v>
      </c>
      <c r="AS210" s="104">
        <f t="shared" si="155"/>
        <v>1</v>
      </c>
      <c r="AT210" s="104">
        <f t="shared" si="155"/>
        <v>1</v>
      </c>
      <c r="AU210" s="104">
        <f t="shared" si="155"/>
        <v>1</v>
      </c>
      <c r="AV210" s="104">
        <f t="shared" si="155"/>
        <v>1</v>
      </c>
      <c r="AW210" s="104">
        <f t="shared" si="155"/>
        <v>1</v>
      </c>
      <c r="AX210" s="104">
        <f t="shared" si="155"/>
        <v>1</v>
      </c>
      <c r="AY210" s="104">
        <f t="shared" si="155"/>
        <v>1</v>
      </c>
      <c r="AZ210" s="104">
        <f t="shared" si="155"/>
        <v>1</v>
      </c>
      <c r="BA210" s="104">
        <f t="shared" si="155"/>
        <v>1</v>
      </c>
      <c r="BB210" s="104">
        <f t="shared" si="155"/>
        <v>1</v>
      </c>
      <c r="BC210" s="104">
        <f t="shared" si="155"/>
        <v>1</v>
      </c>
      <c r="BD210" s="104">
        <f t="shared" si="155"/>
        <v>1</v>
      </c>
      <c r="BE210" s="104">
        <f t="shared" si="155"/>
        <v>1</v>
      </c>
      <c r="BF210" s="104">
        <f t="shared" si="155"/>
        <v>1</v>
      </c>
      <c r="BG210" s="104">
        <f t="shared" si="155"/>
        <v>1</v>
      </c>
      <c r="BH210" s="104">
        <f t="shared" si="155"/>
        <v>1</v>
      </c>
      <c r="BI210" s="104">
        <f t="shared" si="155"/>
        <v>1</v>
      </c>
      <c r="BJ210" s="104">
        <f t="shared" si="155"/>
        <v>1</v>
      </c>
      <c r="BK210" s="104">
        <f t="shared" si="155"/>
        <v>1</v>
      </c>
      <c r="BL210" s="104">
        <f t="shared" si="155"/>
        <v>1</v>
      </c>
      <c r="BM210" s="104">
        <f t="shared" si="155"/>
        <v>1</v>
      </c>
      <c r="BN210" s="104">
        <f t="shared" si="155"/>
        <v>1</v>
      </c>
      <c r="BO210" s="104">
        <f t="shared" si="155"/>
        <v>1</v>
      </c>
    </row>
    <row r="211" spans="1:67" s="2" customFormat="1" ht="18.75" customHeight="1" x14ac:dyDescent="0.25">
      <c r="A211" s="88"/>
      <c r="B211" s="78" t="s">
        <v>1063</v>
      </c>
      <c r="C211" s="78" t="s">
        <v>1979</v>
      </c>
      <c r="D211" s="78" t="s">
        <v>3</v>
      </c>
      <c r="E211" s="225">
        <f>VLOOKUP(B211,'Cuadro Control'!C247:J2141,8,FALSE)</f>
        <v>0</v>
      </c>
      <c r="F211" s="108">
        <f>IFERROR(E211/$E$195,0)</f>
        <v>0</v>
      </c>
      <c r="G211" s="109">
        <v>46360</v>
      </c>
      <c r="H211" s="109">
        <v>46360</v>
      </c>
      <c r="I211" s="108">
        <f t="shared" si="151"/>
        <v>0</v>
      </c>
      <c r="J211" s="108">
        <f t="shared" ref="J211:BO211" si="156">IF($G211=0,0,IF(J$6&lt;$G211,0,IF(J$6&gt;$H211,1,(J$6-$G211+1)/($H211-$G211+1))))</f>
        <v>0</v>
      </c>
      <c r="K211" s="108">
        <f t="shared" si="156"/>
        <v>0</v>
      </c>
      <c r="L211" s="108">
        <f t="shared" si="156"/>
        <v>0</v>
      </c>
      <c r="M211" s="108">
        <f t="shared" si="156"/>
        <v>0</v>
      </c>
      <c r="N211" s="108">
        <f t="shared" si="156"/>
        <v>0</v>
      </c>
      <c r="O211" s="108">
        <f t="shared" si="156"/>
        <v>0</v>
      </c>
      <c r="P211" s="108">
        <f t="shared" si="156"/>
        <v>0</v>
      </c>
      <c r="Q211" s="108">
        <f t="shared" si="156"/>
        <v>0</v>
      </c>
      <c r="R211" s="108">
        <f t="shared" si="156"/>
        <v>0</v>
      </c>
      <c r="S211" s="108">
        <f t="shared" si="156"/>
        <v>0</v>
      </c>
      <c r="T211" s="108">
        <f t="shared" si="156"/>
        <v>0</v>
      </c>
      <c r="U211" s="108">
        <f t="shared" si="156"/>
        <v>0</v>
      </c>
      <c r="V211" s="108">
        <f t="shared" si="156"/>
        <v>0</v>
      </c>
      <c r="W211" s="108">
        <f t="shared" si="156"/>
        <v>0</v>
      </c>
      <c r="X211" s="108">
        <f t="shared" si="156"/>
        <v>0</v>
      </c>
      <c r="Y211" s="108">
        <f t="shared" si="156"/>
        <v>0</v>
      </c>
      <c r="Z211" s="108">
        <f t="shared" si="156"/>
        <v>0</v>
      </c>
      <c r="AA211" s="108">
        <f t="shared" si="156"/>
        <v>0</v>
      </c>
      <c r="AB211" s="108">
        <f t="shared" si="156"/>
        <v>0</v>
      </c>
      <c r="AC211" s="108">
        <f t="shared" si="156"/>
        <v>0</v>
      </c>
      <c r="AD211" s="108">
        <f t="shared" si="156"/>
        <v>1</v>
      </c>
      <c r="AE211" s="108">
        <f t="shared" si="156"/>
        <v>1</v>
      </c>
      <c r="AF211" s="108">
        <f t="shared" si="156"/>
        <v>1</v>
      </c>
      <c r="AG211" s="108">
        <f t="shared" si="156"/>
        <v>1</v>
      </c>
      <c r="AH211" s="108">
        <f t="shared" si="156"/>
        <v>1</v>
      </c>
      <c r="AI211" s="108">
        <f t="shared" si="156"/>
        <v>1</v>
      </c>
      <c r="AJ211" s="108">
        <f t="shared" si="156"/>
        <v>1</v>
      </c>
      <c r="AK211" s="108">
        <f t="shared" si="156"/>
        <v>1</v>
      </c>
      <c r="AL211" s="108">
        <f t="shared" si="156"/>
        <v>1</v>
      </c>
      <c r="AM211" s="108">
        <f t="shared" si="156"/>
        <v>1</v>
      </c>
      <c r="AN211" s="108">
        <f t="shared" si="156"/>
        <v>1</v>
      </c>
      <c r="AO211" s="108">
        <f t="shared" si="156"/>
        <v>1</v>
      </c>
      <c r="AP211" s="108">
        <f t="shared" si="156"/>
        <v>1</v>
      </c>
      <c r="AQ211" s="108">
        <f t="shared" si="156"/>
        <v>1</v>
      </c>
      <c r="AR211" s="108">
        <f t="shared" si="156"/>
        <v>1</v>
      </c>
      <c r="AS211" s="108">
        <f t="shared" si="156"/>
        <v>1</v>
      </c>
      <c r="AT211" s="108">
        <f t="shared" si="156"/>
        <v>1</v>
      </c>
      <c r="AU211" s="108">
        <f t="shared" si="156"/>
        <v>1</v>
      </c>
      <c r="AV211" s="108">
        <f t="shared" si="156"/>
        <v>1</v>
      </c>
      <c r="AW211" s="108">
        <f t="shared" si="156"/>
        <v>1</v>
      </c>
      <c r="AX211" s="108">
        <f t="shared" si="156"/>
        <v>1</v>
      </c>
      <c r="AY211" s="108">
        <f t="shared" si="156"/>
        <v>1</v>
      </c>
      <c r="AZ211" s="108">
        <f t="shared" si="156"/>
        <v>1</v>
      </c>
      <c r="BA211" s="108">
        <f t="shared" si="156"/>
        <v>1</v>
      </c>
      <c r="BB211" s="108">
        <f t="shared" si="156"/>
        <v>1</v>
      </c>
      <c r="BC211" s="108">
        <f t="shared" si="156"/>
        <v>1</v>
      </c>
      <c r="BD211" s="108">
        <f t="shared" si="156"/>
        <v>1</v>
      </c>
      <c r="BE211" s="108">
        <f t="shared" si="156"/>
        <v>1</v>
      </c>
      <c r="BF211" s="108">
        <f t="shared" si="156"/>
        <v>1</v>
      </c>
      <c r="BG211" s="108">
        <f t="shared" si="156"/>
        <v>1</v>
      </c>
      <c r="BH211" s="108">
        <f t="shared" si="156"/>
        <v>1</v>
      </c>
      <c r="BI211" s="108">
        <f t="shared" si="156"/>
        <v>1</v>
      </c>
      <c r="BJ211" s="108">
        <f t="shared" si="156"/>
        <v>1</v>
      </c>
      <c r="BK211" s="108">
        <f t="shared" si="156"/>
        <v>1</v>
      </c>
      <c r="BL211" s="108">
        <f t="shared" si="156"/>
        <v>1</v>
      </c>
      <c r="BM211" s="108">
        <f t="shared" si="156"/>
        <v>1</v>
      </c>
      <c r="BN211" s="108">
        <f t="shared" si="156"/>
        <v>1</v>
      </c>
      <c r="BO211" s="108">
        <f t="shared" si="156"/>
        <v>1</v>
      </c>
    </row>
    <row r="212" spans="1:67" s="2" customFormat="1" ht="18.75" customHeight="1" x14ac:dyDescent="0.25">
      <c r="A212" s="88"/>
      <c r="B212" s="76" t="s">
        <v>1064</v>
      </c>
      <c r="C212" s="76" t="s">
        <v>1065</v>
      </c>
      <c r="D212" s="76" t="s">
        <v>871</v>
      </c>
      <c r="E212" s="222">
        <f>SUM(E213:E228)</f>
        <v>5308872732.0543728</v>
      </c>
      <c r="F212" s="101">
        <f>IFERROR(E212/$E$109,0)</f>
        <v>2.9408554574576196E-2</v>
      </c>
      <c r="G212" s="102">
        <v>46287</v>
      </c>
      <c r="H212" s="102">
        <v>46371</v>
      </c>
      <c r="I212" s="101">
        <f>SUMPRODUCT($F213:$F227,I213:I227)</f>
        <v>0</v>
      </c>
      <c r="J212" s="101">
        <f t="shared" ref="J212:AO212" si="157">SUMPRODUCT($F213:$F227,J213:J227)</f>
        <v>0</v>
      </c>
      <c r="K212" s="101">
        <f t="shared" si="157"/>
        <v>0</v>
      </c>
      <c r="L212" s="101">
        <f t="shared" si="157"/>
        <v>0</v>
      </c>
      <c r="M212" s="101">
        <f t="shared" si="157"/>
        <v>0</v>
      </c>
      <c r="N212" s="101">
        <f t="shared" si="157"/>
        <v>0</v>
      </c>
      <c r="O212" s="101">
        <f t="shared" si="157"/>
        <v>0</v>
      </c>
      <c r="P212" s="101">
        <f t="shared" si="157"/>
        <v>0</v>
      </c>
      <c r="Q212" s="101">
        <f t="shared" si="157"/>
        <v>0</v>
      </c>
      <c r="R212" s="101">
        <f t="shared" si="157"/>
        <v>0</v>
      </c>
      <c r="S212" s="101">
        <f t="shared" si="157"/>
        <v>0</v>
      </c>
      <c r="T212" s="101">
        <f t="shared" si="157"/>
        <v>6.9712879288819484E-3</v>
      </c>
      <c r="U212" s="101">
        <f t="shared" si="157"/>
        <v>3.7750428504315078E-2</v>
      </c>
      <c r="V212" s="101">
        <f t="shared" si="157"/>
        <v>7.5871503452362876E-2</v>
      </c>
      <c r="W212" s="101">
        <f t="shared" si="157"/>
        <v>0.14853206090804622</v>
      </c>
      <c r="X212" s="101">
        <f t="shared" si="157"/>
        <v>0.20094215853618863</v>
      </c>
      <c r="Y212" s="101">
        <f t="shared" si="157"/>
        <v>0.2897700087001287</v>
      </c>
      <c r="Z212" s="101">
        <f t="shared" si="157"/>
        <v>0.37859785886406877</v>
      </c>
      <c r="AA212" s="101">
        <f t="shared" si="157"/>
        <v>0.64850810003989967</v>
      </c>
      <c r="AB212" s="101">
        <f t="shared" si="157"/>
        <v>0.64850810003989967</v>
      </c>
      <c r="AC212" s="101">
        <f t="shared" si="157"/>
        <v>0.65513051627204211</v>
      </c>
      <c r="AD212" s="101">
        <f t="shared" si="157"/>
        <v>0.83720112037603167</v>
      </c>
      <c r="AE212" s="101">
        <f t="shared" si="157"/>
        <v>0.9909820163940013</v>
      </c>
      <c r="AF212" s="101">
        <f t="shared" si="157"/>
        <v>1</v>
      </c>
      <c r="AG212" s="101">
        <f t="shared" si="157"/>
        <v>1</v>
      </c>
      <c r="AH212" s="101">
        <f t="shared" si="157"/>
        <v>1</v>
      </c>
      <c r="AI212" s="101">
        <f t="shared" si="157"/>
        <v>1</v>
      </c>
      <c r="AJ212" s="101">
        <f t="shared" si="157"/>
        <v>1</v>
      </c>
      <c r="AK212" s="101">
        <f t="shared" si="157"/>
        <v>1</v>
      </c>
      <c r="AL212" s="101">
        <f t="shared" si="157"/>
        <v>1</v>
      </c>
      <c r="AM212" s="101">
        <f t="shared" si="157"/>
        <v>1</v>
      </c>
      <c r="AN212" s="101">
        <f t="shared" si="157"/>
        <v>1</v>
      </c>
      <c r="AO212" s="101">
        <f t="shared" si="157"/>
        <v>1</v>
      </c>
      <c r="AP212" s="101">
        <f t="shared" ref="AP212:BO212" si="158">SUMPRODUCT($F213:$F227,AP213:AP227)</f>
        <v>1</v>
      </c>
      <c r="AQ212" s="101">
        <f t="shared" si="158"/>
        <v>1</v>
      </c>
      <c r="AR212" s="101">
        <f t="shared" si="158"/>
        <v>1</v>
      </c>
      <c r="AS212" s="101">
        <f t="shared" si="158"/>
        <v>1</v>
      </c>
      <c r="AT212" s="101">
        <f t="shared" si="158"/>
        <v>1</v>
      </c>
      <c r="AU212" s="101">
        <f t="shared" si="158"/>
        <v>1</v>
      </c>
      <c r="AV212" s="101">
        <f t="shared" si="158"/>
        <v>1</v>
      </c>
      <c r="AW212" s="101">
        <f t="shared" si="158"/>
        <v>1</v>
      </c>
      <c r="AX212" s="101">
        <f t="shared" si="158"/>
        <v>1</v>
      </c>
      <c r="AY212" s="101">
        <f t="shared" si="158"/>
        <v>1</v>
      </c>
      <c r="AZ212" s="101">
        <f t="shared" si="158"/>
        <v>1</v>
      </c>
      <c r="BA212" s="101">
        <f t="shared" si="158"/>
        <v>1</v>
      </c>
      <c r="BB212" s="101">
        <f t="shared" si="158"/>
        <v>1</v>
      </c>
      <c r="BC212" s="101">
        <f t="shared" si="158"/>
        <v>1</v>
      </c>
      <c r="BD212" s="101">
        <f t="shared" si="158"/>
        <v>1</v>
      </c>
      <c r="BE212" s="101">
        <f t="shared" si="158"/>
        <v>1</v>
      </c>
      <c r="BF212" s="101">
        <f t="shared" si="158"/>
        <v>1</v>
      </c>
      <c r="BG212" s="101">
        <f t="shared" si="158"/>
        <v>1</v>
      </c>
      <c r="BH212" s="101">
        <f t="shared" si="158"/>
        <v>1</v>
      </c>
      <c r="BI212" s="101">
        <f t="shared" si="158"/>
        <v>1</v>
      </c>
      <c r="BJ212" s="101">
        <f t="shared" si="158"/>
        <v>1</v>
      </c>
      <c r="BK212" s="101">
        <f t="shared" si="158"/>
        <v>1</v>
      </c>
      <c r="BL212" s="101">
        <f t="shared" si="158"/>
        <v>1</v>
      </c>
      <c r="BM212" s="101">
        <f t="shared" si="158"/>
        <v>1</v>
      </c>
      <c r="BN212" s="101">
        <f t="shared" si="158"/>
        <v>1</v>
      </c>
      <c r="BO212" s="101">
        <f t="shared" si="158"/>
        <v>1</v>
      </c>
    </row>
    <row r="213" spans="1:67" s="2" customFormat="1" ht="18.75" customHeight="1" x14ac:dyDescent="0.25">
      <c r="A213" s="88"/>
      <c r="B213" s="77" t="s">
        <v>1066</v>
      </c>
      <c r="C213" s="77" t="s">
        <v>2102</v>
      </c>
      <c r="D213" s="77" t="s">
        <v>22</v>
      </c>
      <c r="E213" s="224">
        <f>VLOOKUP(B213,'Cuadro Control'!C249:J2143,8,FALSE)</f>
        <v>83271780.884117648</v>
      </c>
      <c r="F213" s="106">
        <f t="shared" ref="F213:F227" si="159">IFERROR(E213/$E$212,0)</f>
        <v>1.5685397839984384E-2</v>
      </c>
      <c r="G213" s="107">
        <v>46287</v>
      </c>
      <c r="H213" s="107">
        <v>46295</v>
      </c>
      <c r="I213" s="106">
        <f t="shared" ref="I213:X213" si="160">IF($G213=0,0,IF(I$6&lt;$G213,0,IF(I$6&gt;$H213,1,(I$6-$G213+1)/($H213-$G213+1))))</f>
        <v>0</v>
      </c>
      <c r="J213" s="106">
        <f t="shared" si="160"/>
        <v>0</v>
      </c>
      <c r="K213" s="106">
        <f t="shared" si="160"/>
        <v>0</v>
      </c>
      <c r="L213" s="106">
        <f t="shared" si="160"/>
        <v>0</v>
      </c>
      <c r="M213" s="106">
        <f t="shared" si="160"/>
        <v>0</v>
      </c>
      <c r="N213" s="106">
        <f t="shared" si="160"/>
        <v>0</v>
      </c>
      <c r="O213" s="106">
        <f t="shared" si="160"/>
        <v>0</v>
      </c>
      <c r="P213" s="106">
        <f t="shared" si="160"/>
        <v>0</v>
      </c>
      <c r="Q213" s="106">
        <f t="shared" si="160"/>
        <v>0</v>
      </c>
      <c r="R213" s="106">
        <f t="shared" si="160"/>
        <v>0</v>
      </c>
      <c r="S213" s="106">
        <f t="shared" si="160"/>
        <v>0</v>
      </c>
      <c r="T213" s="106">
        <f t="shared" si="160"/>
        <v>0.44444444444444442</v>
      </c>
      <c r="U213" s="106">
        <f t="shared" si="160"/>
        <v>1</v>
      </c>
      <c r="V213" s="106">
        <f t="shared" si="160"/>
        <v>1</v>
      </c>
      <c r="W213" s="106">
        <f t="shared" si="160"/>
        <v>1</v>
      </c>
      <c r="X213" s="106">
        <f t="shared" si="160"/>
        <v>1</v>
      </c>
      <c r="Y213" s="106">
        <f t="shared" ref="J213:AO220" si="161">IF($G213=0,0,IF(Y$6&lt;$G213,0,IF(Y$6&gt;$H213,1,(Y$6-$G213+1)/($H213-$G213+1))))</f>
        <v>1</v>
      </c>
      <c r="Z213" s="106">
        <f t="shared" si="161"/>
        <v>1</v>
      </c>
      <c r="AA213" s="106">
        <f t="shared" si="161"/>
        <v>1</v>
      </c>
      <c r="AB213" s="106">
        <f t="shared" si="161"/>
        <v>1</v>
      </c>
      <c r="AC213" s="106">
        <f t="shared" si="161"/>
        <v>1</v>
      </c>
      <c r="AD213" s="106">
        <f t="shared" si="161"/>
        <v>1</v>
      </c>
      <c r="AE213" s="106">
        <f t="shared" si="161"/>
        <v>1</v>
      </c>
      <c r="AF213" s="106">
        <f t="shared" si="161"/>
        <v>1</v>
      </c>
      <c r="AG213" s="106">
        <f t="shared" si="161"/>
        <v>1</v>
      </c>
      <c r="AH213" s="106">
        <f t="shared" si="161"/>
        <v>1</v>
      </c>
      <c r="AI213" s="106">
        <f t="shared" si="161"/>
        <v>1</v>
      </c>
      <c r="AJ213" s="106">
        <f t="shared" si="161"/>
        <v>1</v>
      </c>
      <c r="AK213" s="106">
        <f t="shared" si="161"/>
        <v>1</v>
      </c>
      <c r="AL213" s="106">
        <f t="shared" si="161"/>
        <v>1</v>
      </c>
      <c r="AM213" s="106">
        <f t="shared" si="161"/>
        <v>1</v>
      </c>
      <c r="AN213" s="106">
        <f t="shared" si="161"/>
        <v>1</v>
      </c>
      <c r="AO213" s="106">
        <f t="shared" si="161"/>
        <v>1</v>
      </c>
      <c r="AP213" s="106">
        <f t="shared" ref="AP213:BO219" si="162">IF($G213=0,0,IF(AP$6&lt;$G213,0,IF(AP$6&gt;$H213,1,(AP$6-$G213+1)/($H213-$G213+1))))</f>
        <v>1</v>
      </c>
      <c r="AQ213" s="106">
        <f t="shared" si="162"/>
        <v>1</v>
      </c>
      <c r="AR213" s="106">
        <f t="shared" si="162"/>
        <v>1</v>
      </c>
      <c r="AS213" s="106">
        <f t="shared" si="162"/>
        <v>1</v>
      </c>
      <c r="AT213" s="106">
        <f t="shared" si="162"/>
        <v>1</v>
      </c>
      <c r="AU213" s="106">
        <f t="shared" si="162"/>
        <v>1</v>
      </c>
      <c r="AV213" s="106">
        <f t="shared" si="162"/>
        <v>1</v>
      </c>
      <c r="AW213" s="106">
        <f t="shared" si="162"/>
        <v>1</v>
      </c>
      <c r="AX213" s="106">
        <f t="shared" si="162"/>
        <v>1</v>
      </c>
      <c r="AY213" s="106">
        <f t="shared" si="162"/>
        <v>1</v>
      </c>
      <c r="AZ213" s="106">
        <f t="shared" si="162"/>
        <v>1</v>
      </c>
      <c r="BA213" s="106">
        <f t="shared" si="162"/>
        <v>1</v>
      </c>
      <c r="BB213" s="106">
        <f t="shared" si="162"/>
        <v>1</v>
      </c>
      <c r="BC213" s="106">
        <f t="shared" si="162"/>
        <v>1</v>
      </c>
      <c r="BD213" s="106">
        <f t="shared" si="162"/>
        <v>1</v>
      </c>
      <c r="BE213" s="106">
        <f t="shared" si="162"/>
        <v>1</v>
      </c>
      <c r="BF213" s="106">
        <f t="shared" si="162"/>
        <v>1</v>
      </c>
      <c r="BG213" s="106">
        <f t="shared" si="162"/>
        <v>1</v>
      </c>
      <c r="BH213" s="106">
        <f t="shared" si="162"/>
        <v>1</v>
      </c>
      <c r="BI213" s="106">
        <f t="shared" si="162"/>
        <v>1</v>
      </c>
      <c r="BJ213" s="106">
        <f t="shared" si="162"/>
        <v>1</v>
      </c>
      <c r="BK213" s="106">
        <f t="shared" si="162"/>
        <v>1</v>
      </c>
      <c r="BL213" s="106">
        <f t="shared" si="162"/>
        <v>1</v>
      </c>
      <c r="BM213" s="106">
        <f t="shared" si="162"/>
        <v>1</v>
      </c>
      <c r="BN213" s="106">
        <f t="shared" si="162"/>
        <v>1</v>
      </c>
      <c r="BO213" s="106">
        <f t="shared" si="162"/>
        <v>1</v>
      </c>
    </row>
    <row r="214" spans="1:67" s="2" customFormat="1" ht="18.75" customHeight="1" x14ac:dyDescent="0.25">
      <c r="A214" s="88"/>
      <c r="B214" s="77" t="s">
        <v>1068</v>
      </c>
      <c r="C214" s="77" t="s">
        <v>1069</v>
      </c>
      <c r="D214" s="77" t="s">
        <v>9</v>
      </c>
      <c r="E214" s="224">
        <f>VLOOKUP(B214,'Cuadro Control'!C250:J2144,8,FALSE)</f>
        <v>312374505.66882348</v>
      </c>
      <c r="F214" s="106">
        <f t="shared" si="159"/>
        <v>5.8840081771548515E-2</v>
      </c>
      <c r="G214" s="107">
        <v>46295</v>
      </c>
      <c r="H214" s="107">
        <v>46302</v>
      </c>
      <c r="I214" s="106">
        <f t="shared" ref="I214:I228" si="163">IF($G214=0,0,IF(I$6&lt;$G214,0,IF(I$6&gt;$H214,1,(I$6-$G214+1)/($H214-$G214+1))))</f>
        <v>0</v>
      </c>
      <c r="J214" s="106">
        <f t="shared" si="161"/>
        <v>0</v>
      </c>
      <c r="K214" s="106">
        <f t="shared" si="161"/>
        <v>0</v>
      </c>
      <c r="L214" s="106">
        <f t="shared" si="161"/>
        <v>0</v>
      </c>
      <c r="M214" s="106">
        <f t="shared" si="161"/>
        <v>0</v>
      </c>
      <c r="N214" s="106">
        <f t="shared" si="161"/>
        <v>0</v>
      </c>
      <c r="O214" s="106">
        <f t="shared" si="161"/>
        <v>0</v>
      </c>
      <c r="P214" s="106">
        <f t="shared" si="161"/>
        <v>0</v>
      </c>
      <c r="Q214" s="106">
        <f t="shared" si="161"/>
        <v>0</v>
      </c>
      <c r="R214" s="106">
        <f t="shared" si="161"/>
        <v>0</v>
      </c>
      <c r="S214" s="106">
        <f t="shared" si="161"/>
        <v>0</v>
      </c>
      <c r="T214" s="106">
        <f t="shared" si="161"/>
        <v>0</v>
      </c>
      <c r="U214" s="106">
        <f t="shared" si="161"/>
        <v>0.375</v>
      </c>
      <c r="V214" s="106">
        <f t="shared" si="161"/>
        <v>1</v>
      </c>
      <c r="W214" s="106">
        <f t="shared" si="161"/>
        <v>1</v>
      </c>
      <c r="X214" s="106">
        <f t="shared" si="161"/>
        <v>1</v>
      </c>
      <c r="Y214" s="106">
        <f t="shared" si="161"/>
        <v>1</v>
      </c>
      <c r="Z214" s="106">
        <f t="shared" si="161"/>
        <v>1</v>
      </c>
      <c r="AA214" s="106">
        <f t="shared" si="161"/>
        <v>1</v>
      </c>
      <c r="AB214" s="106">
        <f t="shared" si="161"/>
        <v>1</v>
      </c>
      <c r="AC214" s="106">
        <f t="shared" si="161"/>
        <v>1</v>
      </c>
      <c r="AD214" s="106">
        <f t="shared" si="161"/>
        <v>1</v>
      </c>
      <c r="AE214" s="106">
        <f t="shared" si="161"/>
        <v>1</v>
      </c>
      <c r="AF214" s="106">
        <f t="shared" si="161"/>
        <v>1</v>
      </c>
      <c r="AG214" s="106">
        <f t="shared" si="161"/>
        <v>1</v>
      </c>
      <c r="AH214" s="106">
        <f t="shared" si="161"/>
        <v>1</v>
      </c>
      <c r="AI214" s="106">
        <f t="shared" si="161"/>
        <v>1</v>
      </c>
      <c r="AJ214" s="106">
        <f t="shared" si="161"/>
        <v>1</v>
      </c>
      <c r="AK214" s="106">
        <f t="shared" si="161"/>
        <v>1</v>
      </c>
      <c r="AL214" s="106">
        <f t="shared" si="161"/>
        <v>1</v>
      </c>
      <c r="AM214" s="106">
        <f t="shared" si="161"/>
        <v>1</v>
      </c>
      <c r="AN214" s="106">
        <f t="shared" si="161"/>
        <v>1</v>
      </c>
      <c r="AO214" s="106">
        <f t="shared" si="161"/>
        <v>1</v>
      </c>
      <c r="AP214" s="106">
        <f t="shared" si="162"/>
        <v>1</v>
      </c>
      <c r="AQ214" s="106">
        <f t="shared" si="162"/>
        <v>1</v>
      </c>
      <c r="AR214" s="106">
        <f t="shared" si="162"/>
        <v>1</v>
      </c>
      <c r="AS214" s="106">
        <f t="shared" si="162"/>
        <v>1</v>
      </c>
      <c r="AT214" s="106">
        <f t="shared" si="162"/>
        <v>1</v>
      </c>
      <c r="AU214" s="106">
        <f t="shared" si="162"/>
        <v>1</v>
      </c>
      <c r="AV214" s="106">
        <f t="shared" si="162"/>
        <v>1</v>
      </c>
      <c r="AW214" s="106">
        <f t="shared" si="162"/>
        <v>1</v>
      </c>
      <c r="AX214" s="106">
        <f t="shared" si="162"/>
        <v>1</v>
      </c>
      <c r="AY214" s="106">
        <f t="shared" si="162"/>
        <v>1</v>
      </c>
      <c r="AZ214" s="106">
        <f t="shared" si="162"/>
        <v>1</v>
      </c>
      <c r="BA214" s="106">
        <f t="shared" si="162"/>
        <v>1</v>
      </c>
      <c r="BB214" s="106">
        <f t="shared" si="162"/>
        <v>1</v>
      </c>
      <c r="BC214" s="106">
        <f t="shared" si="162"/>
        <v>1</v>
      </c>
      <c r="BD214" s="106">
        <f t="shared" si="162"/>
        <v>1</v>
      </c>
      <c r="BE214" s="106">
        <f t="shared" si="162"/>
        <v>1</v>
      </c>
      <c r="BF214" s="106">
        <f t="shared" si="162"/>
        <v>1</v>
      </c>
      <c r="BG214" s="106">
        <f t="shared" si="162"/>
        <v>1</v>
      </c>
      <c r="BH214" s="106">
        <f t="shared" si="162"/>
        <v>1</v>
      </c>
      <c r="BI214" s="106">
        <f t="shared" si="162"/>
        <v>1</v>
      </c>
      <c r="BJ214" s="106">
        <f t="shared" si="162"/>
        <v>1</v>
      </c>
      <c r="BK214" s="106">
        <f t="shared" si="162"/>
        <v>1</v>
      </c>
      <c r="BL214" s="106">
        <f t="shared" si="162"/>
        <v>1</v>
      </c>
      <c r="BM214" s="106">
        <f t="shared" si="162"/>
        <v>1</v>
      </c>
      <c r="BN214" s="106">
        <f t="shared" si="162"/>
        <v>1</v>
      </c>
      <c r="BO214" s="106">
        <f t="shared" si="162"/>
        <v>1</v>
      </c>
    </row>
    <row r="215" spans="1:67" s="2" customFormat="1" ht="18.75" customHeight="1" x14ac:dyDescent="0.25">
      <c r="A215" s="88"/>
      <c r="B215" s="103" t="s">
        <v>1070</v>
      </c>
      <c r="C215" s="103" t="s">
        <v>1071</v>
      </c>
      <c r="D215" s="103" t="s">
        <v>6</v>
      </c>
      <c r="E215" s="223">
        <f>VLOOKUP(B215,'Cuadro Control'!C251:J2145,8,FALSE)</f>
        <v>9527825.6870364472</v>
      </c>
      <c r="F215" s="104">
        <f t="shared" si="159"/>
        <v>1.794698454439963E-3</v>
      </c>
      <c r="G215" s="105">
        <v>46302</v>
      </c>
      <c r="H215" s="105">
        <v>46305</v>
      </c>
      <c r="I215" s="104">
        <f t="shared" si="163"/>
        <v>0</v>
      </c>
      <c r="J215" s="104">
        <f t="shared" si="161"/>
        <v>0</v>
      </c>
      <c r="K215" s="104">
        <f t="shared" si="161"/>
        <v>0</v>
      </c>
      <c r="L215" s="104">
        <f t="shared" si="161"/>
        <v>0</v>
      </c>
      <c r="M215" s="104">
        <f t="shared" si="161"/>
        <v>0</v>
      </c>
      <c r="N215" s="104">
        <f t="shared" si="161"/>
        <v>0</v>
      </c>
      <c r="O215" s="104">
        <f t="shared" si="161"/>
        <v>0</v>
      </c>
      <c r="P215" s="104">
        <f t="shared" si="161"/>
        <v>0</v>
      </c>
      <c r="Q215" s="104">
        <f t="shared" si="161"/>
        <v>0</v>
      </c>
      <c r="R215" s="104">
        <f t="shared" si="161"/>
        <v>0</v>
      </c>
      <c r="S215" s="104">
        <f t="shared" si="161"/>
        <v>0</v>
      </c>
      <c r="T215" s="104">
        <f t="shared" si="161"/>
        <v>0</v>
      </c>
      <c r="U215" s="104">
        <f t="shared" si="161"/>
        <v>0</v>
      </c>
      <c r="V215" s="104">
        <f t="shared" si="161"/>
        <v>0.75</v>
      </c>
      <c r="W215" s="104">
        <f t="shared" si="161"/>
        <v>1</v>
      </c>
      <c r="X215" s="104">
        <f t="shared" si="161"/>
        <v>1</v>
      </c>
      <c r="Y215" s="104">
        <f t="shared" si="161"/>
        <v>1</v>
      </c>
      <c r="Z215" s="104">
        <f t="shared" si="161"/>
        <v>1</v>
      </c>
      <c r="AA215" s="104">
        <f t="shared" si="161"/>
        <v>1</v>
      </c>
      <c r="AB215" s="104">
        <f t="shared" si="161"/>
        <v>1</v>
      </c>
      <c r="AC215" s="104">
        <f t="shared" si="161"/>
        <v>1</v>
      </c>
      <c r="AD215" s="104">
        <f t="shared" si="161"/>
        <v>1</v>
      </c>
      <c r="AE215" s="104">
        <f t="shared" si="161"/>
        <v>1</v>
      </c>
      <c r="AF215" s="104">
        <f t="shared" si="161"/>
        <v>1</v>
      </c>
      <c r="AG215" s="104">
        <f t="shared" si="161"/>
        <v>1</v>
      </c>
      <c r="AH215" s="104">
        <f t="shared" si="161"/>
        <v>1</v>
      </c>
      <c r="AI215" s="104">
        <f t="shared" si="161"/>
        <v>1</v>
      </c>
      <c r="AJ215" s="104">
        <f t="shared" si="161"/>
        <v>1</v>
      </c>
      <c r="AK215" s="104">
        <f t="shared" si="161"/>
        <v>1</v>
      </c>
      <c r="AL215" s="104">
        <f t="shared" si="161"/>
        <v>1</v>
      </c>
      <c r="AM215" s="104">
        <f t="shared" si="161"/>
        <v>1</v>
      </c>
      <c r="AN215" s="104">
        <f t="shared" si="161"/>
        <v>1</v>
      </c>
      <c r="AO215" s="104">
        <f t="shared" si="161"/>
        <v>1</v>
      </c>
      <c r="AP215" s="104">
        <f t="shared" si="162"/>
        <v>1</v>
      </c>
      <c r="AQ215" s="104">
        <f t="shared" si="162"/>
        <v>1</v>
      </c>
      <c r="AR215" s="104">
        <f t="shared" si="162"/>
        <v>1</v>
      </c>
      <c r="AS215" s="104">
        <f t="shared" si="162"/>
        <v>1</v>
      </c>
      <c r="AT215" s="104">
        <f t="shared" si="162"/>
        <v>1</v>
      </c>
      <c r="AU215" s="104">
        <f t="shared" si="162"/>
        <v>1</v>
      </c>
      <c r="AV215" s="104">
        <f t="shared" si="162"/>
        <v>1</v>
      </c>
      <c r="AW215" s="104">
        <f t="shared" si="162"/>
        <v>1</v>
      </c>
      <c r="AX215" s="104">
        <f t="shared" si="162"/>
        <v>1</v>
      </c>
      <c r="AY215" s="104">
        <f t="shared" si="162"/>
        <v>1</v>
      </c>
      <c r="AZ215" s="104">
        <f t="shared" si="162"/>
        <v>1</v>
      </c>
      <c r="BA215" s="104">
        <f t="shared" si="162"/>
        <v>1</v>
      </c>
      <c r="BB215" s="104">
        <f t="shared" si="162"/>
        <v>1</v>
      </c>
      <c r="BC215" s="104">
        <f t="shared" si="162"/>
        <v>1</v>
      </c>
      <c r="BD215" s="104">
        <f t="shared" si="162"/>
        <v>1</v>
      </c>
      <c r="BE215" s="104">
        <f t="shared" si="162"/>
        <v>1</v>
      </c>
      <c r="BF215" s="104">
        <f t="shared" si="162"/>
        <v>1</v>
      </c>
      <c r="BG215" s="104">
        <f t="shared" si="162"/>
        <v>1</v>
      </c>
      <c r="BH215" s="104">
        <f t="shared" si="162"/>
        <v>1</v>
      </c>
      <c r="BI215" s="104">
        <f t="shared" si="162"/>
        <v>1</v>
      </c>
      <c r="BJ215" s="104">
        <f t="shared" si="162"/>
        <v>1</v>
      </c>
      <c r="BK215" s="104">
        <f t="shared" si="162"/>
        <v>1</v>
      </c>
      <c r="BL215" s="104">
        <f t="shared" si="162"/>
        <v>1</v>
      </c>
      <c r="BM215" s="104">
        <f t="shared" si="162"/>
        <v>1</v>
      </c>
      <c r="BN215" s="104">
        <f t="shared" si="162"/>
        <v>1</v>
      </c>
      <c r="BO215" s="104">
        <f t="shared" si="162"/>
        <v>1</v>
      </c>
    </row>
    <row r="216" spans="1:67" s="2" customFormat="1" ht="18.75" customHeight="1" x14ac:dyDescent="0.25">
      <c r="A216" s="88"/>
      <c r="B216" s="77" t="s">
        <v>1072</v>
      </c>
      <c r="C216" s="77" t="s">
        <v>1073</v>
      </c>
      <c r="D216" s="77" t="s">
        <v>19</v>
      </c>
      <c r="E216" s="224">
        <f>VLOOKUP(B216,'Cuadro Control'!C252:J2146,8,FALSE)</f>
        <v>320494616.71764702</v>
      </c>
      <c r="F216" s="106">
        <f t="shared" si="159"/>
        <v>6.0369617599332674E-2</v>
      </c>
      <c r="G216" s="107">
        <v>46305</v>
      </c>
      <c r="H216" s="107">
        <v>46310</v>
      </c>
      <c r="I216" s="106">
        <f t="shared" si="163"/>
        <v>0</v>
      </c>
      <c r="J216" s="106">
        <f t="shared" si="161"/>
        <v>0</v>
      </c>
      <c r="K216" s="106">
        <f t="shared" si="161"/>
        <v>0</v>
      </c>
      <c r="L216" s="106">
        <f t="shared" si="161"/>
        <v>0</v>
      </c>
      <c r="M216" s="106">
        <f t="shared" si="161"/>
        <v>0</v>
      </c>
      <c r="N216" s="106">
        <f t="shared" si="161"/>
        <v>0</v>
      </c>
      <c r="O216" s="106">
        <f t="shared" si="161"/>
        <v>0</v>
      </c>
      <c r="P216" s="106">
        <f t="shared" si="161"/>
        <v>0</v>
      </c>
      <c r="Q216" s="106">
        <f t="shared" si="161"/>
        <v>0</v>
      </c>
      <c r="R216" s="106">
        <f t="shared" si="161"/>
        <v>0</v>
      </c>
      <c r="S216" s="106">
        <f t="shared" si="161"/>
        <v>0</v>
      </c>
      <c r="T216" s="106">
        <f t="shared" si="161"/>
        <v>0</v>
      </c>
      <c r="U216" s="106">
        <f t="shared" si="161"/>
        <v>0</v>
      </c>
      <c r="V216" s="106">
        <f t="shared" si="161"/>
        <v>0</v>
      </c>
      <c r="W216" s="106">
        <f t="shared" si="161"/>
        <v>1</v>
      </c>
      <c r="X216" s="106">
        <f t="shared" si="161"/>
        <v>1</v>
      </c>
      <c r="Y216" s="106">
        <f t="shared" si="161"/>
        <v>1</v>
      </c>
      <c r="Z216" s="106">
        <f t="shared" si="161"/>
        <v>1</v>
      </c>
      <c r="AA216" s="106">
        <f t="shared" si="161"/>
        <v>1</v>
      </c>
      <c r="AB216" s="106">
        <f t="shared" si="161"/>
        <v>1</v>
      </c>
      <c r="AC216" s="106">
        <f t="shared" si="161"/>
        <v>1</v>
      </c>
      <c r="AD216" s="106">
        <f t="shared" si="161"/>
        <v>1</v>
      </c>
      <c r="AE216" s="106">
        <f t="shared" si="161"/>
        <v>1</v>
      </c>
      <c r="AF216" s="106">
        <f t="shared" si="161"/>
        <v>1</v>
      </c>
      <c r="AG216" s="106">
        <f t="shared" si="161"/>
        <v>1</v>
      </c>
      <c r="AH216" s="106">
        <f t="shared" si="161"/>
        <v>1</v>
      </c>
      <c r="AI216" s="106">
        <f t="shared" si="161"/>
        <v>1</v>
      </c>
      <c r="AJ216" s="106">
        <f t="shared" si="161"/>
        <v>1</v>
      </c>
      <c r="AK216" s="106">
        <f t="shared" si="161"/>
        <v>1</v>
      </c>
      <c r="AL216" s="106">
        <f t="shared" si="161"/>
        <v>1</v>
      </c>
      <c r="AM216" s="106">
        <f t="shared" si="161"/>
        <v>1</v>
      </c>
      <c r="AN216" s="106">
        <f t="shared" si="161"/>
        <v>1</v>
      </c>
      <c r="AO216" s="106">
        <f t="shared" si="161"/>
        <v>1</v>
      </c>
      <c r="AP216" s="106">
        <f t="shared" si="162"/>
        <v>1</v>
      </c>
      <c r="AQ216" s="106">
        <f t="shared" si="162"/>
        <v>1</v>
      </c>
      <c r="AR216" s="106">
        <f t="shared" si="162"/>
        <v>1</v>
      </c>
      <c r="AS216" s="106">
        <f t="shared" si="162"/>
        <v>1</v>
      </c>
      <c r="AT216" s="106">
        <f t="shared" si="162"/>
        <v>1</v>
      </c>
      <c r="AU216" s="106">
        <f t="shared" si="162"/>
        <v>1</v>
      </c>
      <c r="AV216" s="106">
        <f t="shared" si="162"/>
        <v>1</v>
      </c>
      <c r="AW216" s="106">
        <f t="shared" si="162"/>
        <v>1</v>
      </c>
      <c r="AX216" s="106">
        <f t="shared" si="162"/>
        <v>1</v>
      </c>
      <c r="AY216" s="106">
        <f t="shared" si="162"/>
        <v>1</v>
      </c>
      <c r="AZ216" s="106">
        <f t="shared" si="162"/>
        <v>1</v>
      </c>
      <c r="BA216" s="106">
        <f t="shared" si="162"/>
        <v>1</v>
      </c>
      <c r="BB216" s="106">
        <f t="shared" si="162"/>
        <v>1</v>
      </c>
      <c r="BC216" s="106">
        <f t="shared" si="162"/>
        <v>1</v>
      </c>
      <c r="BD216" s="106">
        <f t="shared" si="162"/>
        <v>1</v>
      </c>
      <c r="BE216" s="106">
        <f t="shared" si="162"/>
        <v>1</v>
      </c>
      <c r="BF216" s="106">
        <f t="shared" si="162"/>
        <v>1</v>
      </c>
      <c r="BG216" s="106">
        <f t="shared" si="162"/>
        <v>1</v>
      </c>
      <c r="BH216" s="106">
        <f t="shared" si="162"/>
        <v>1</v>
      </c>
      <c r="BI216" s="106">
        <f t="shared" si="162"/>
        <v>1</v>
      </c>
      <c r="BJ216" s="106">
        <f t="shared" si="162"/>
        <v>1</v>
      </c>
      <c r="BK216" s="106">
        <f t="shared" si="162"/>
        <v>1</v>
      </c>
      <c r="BL216" s="106">
        <f t="shared" si="162"/>
        <v>1</v>
      </c>
      <c r="BM216" s="106">
        <f t="shared" si="162"/>
        <v>1</v>
      </c>
      <c r="BN216" s="106">
        <f t="shared" si="162"/>
        <v>1</v>
      </c>
      <c r="BO216" s="106">
        <f t="shared" si="162"/>
        <v>1</v>
      </c>
    </row>
    <row r="217" spans="1:67" s="2" customFormat="1" ht="18.75" customHeight="1" x14ac:dyDescent="0.25">
      <c r="A217" s="88"/>
      <c r="B217" s="77" t="s">
        <v>1074</v>
      </c>
      <c r="C217" s="77" t="s">
        <v>1075</v>
      </c>
      <c r="D217" s="77" t="s">
        <v>8</v>
      </c>
      <c r="E217" s="224">
        <f>VLOOKUP(B217,'Cuadro Control'!C253:J2147,8,FALSE)</f>
        <v>94303618.549411759</v>
      </c>
      <c r="F217" s="106">
        <f t="shared" si="159"/>
        <v>1.7763397864110998E-2</v>
      </c>
      <c r="G217" s="107">
        <v>46310</v>
      </c>
      <c r="H217" s="107">
        <v>46312</v>
      </c>
      <c r="I217" s="106">
        <f t="shared" si="163"/>
        <v>0</v>
      </c>
      <c r="J217" s="106">
        <f t="shared" si="161"/>
        <v>0</v>
      </c>
      <c r="K217" s="106">
        <f t="shared" si="161"/>
        <v>0</v>
      </c>
      <c r="L217" s="106">
        <f t="shared" si="161"/>
        <v>0</v>
      </c>
      <c r="M217" s="106">
        <f t="shared" si="161"/>
        <v>0</v>
      </c>
      <c r="N217" s="106">
        <f t="shared" si="161"/>
        <v>0</v>
      </c>
      <c r="O217" s="106">
        <f t="shared" si="161"/>
        <v>0</v>
      </c>
      <c r="P217" s="106">
        <f t="shared" si="161"/>
        <v>0</v>
      </c>
      <c r="Q217" s="106">
        <f t="shared" si="161"/>
        <v>0</v>
      </c>
      <c r="R217" s="106">
        <f t="shared" si="161"/>
        <v>0</v>
      </c>
      <c r="S217" s="106">
        <f t="shared" si="161"/>
        <v>0</v>
      </c>
      <c r="T217" s="106">
        <f t="shared" si="161"/>
        <v>0</v>
      </c>
      <c r="U217" s="106">
        <f t="shared" si="161"/>
        <v>0</v>
      </c>
      <c r="V217" s="106">
        <f t="shared" si="161"/>
        <v>0</v>
      </c>
      <c r="W217" s="106">
        <f t="shared" si="161"/>
        <v>0.66666666666666663</v>
      </c>
      <c r="X217" s="106">
        <f t="shared" si="161"/>
        <v>1</v>
      </c>
      <c r="Y217" s="106">
        <f t="shared" si="161"/>
        <v>1</v>
      </c>
      <c r="Z217" s="106">
        <f t="shared" si="161"/>
        <v>1</v>
      </c>
      <c r="AA217" s="106">
        <f t="shared" si="161"/>
        <v>1</v>
      </c>
      <c r="AB217" s="106">
        <f t="shared" si="161"/>
        <v>1</v>
      </c>
      <c r="AC217" s="106">
        <f t="shared" si="161"/>
        <v>1</v>
      </c>
      <c r="AD217" s="106">
        <f t="shared" si="161"/>
        <v>1</v>
      </c>
      <c r="AE217" s="106">
        <f t="shared" si="161"/>
        <v>1</v>
      </c>
      <c r="AF217" s="106">
        <f t="shared" si="161"/>
        <v>1</v>
      </c>
      <c r="AG217" s="106">
        <f t="shared" si="161"/>
        <v>1</v>
      </c>
      <c r="AH217" s="106">
        <f t="shared" si="161"/>
        <v>1</v>
      </c>
      <c r="AI217" s="106">
        <f t="shared" si="161"/>
        <v>1</v>
      </c>
      <c r="AJ217" s="106">
        <f t="shared" si="161"/>
        <v>1</v>
      </c>
      <c r="AK217" s="106">
        <f t="shared" si="161"/>
        <v>1</v>
      </c>
      <c r="AL217" s="106">
        <f t="shared" si="161"/>
        <v>1</v>
      </c>
      <c r="AM217" s="106">
        <f t="shared" si="161"/>
        <v>1</v>
      </c>
      <c r="AN217" s="106">
        <f t="shared" si="161"/>
        <v>1</v>
      </c>
      <c r="AO217" s="106">
        <f t="shared" si="161"/>
        <v>1</v>
      </c>
      <c r="AP217" s="106">
        <f t="shared" si="162"/>
        <v>1</v>
      </c>
      <c r="AQ217" s="106">
        <f t="shared" si="162"/>
        <v>1</v>
      </c>
      <c r="AR217" s="106">
        <f t="shared" si="162"/>
        <v>1</v>
      </c>
      <c r="AS217" s="106">
        <f t="shared" si="162"/>
        <v>1</v>
      </c>
      <c r="AT217" s="106">
        <f t="shared" si="162"/>
        <v>1</v>
      </c>
      <c r="AU217" s="106">
        <f t="shared" si="162"/>
        <v>1</v>
      </c>
      <c r="AV217" s="106">
        <f t="shared" si="162"/>
        <v>1</v>
      </c>
      <c r="AW217" s="106">
        <f t="shared" si="162"/>
        <v>1</v>
      </c>
      <c r="AX217" s="106">
        <f t="shared" si="162"/>
        <v>1</v>
      </c>
      <c r="AY217" s="106">
        <f t="shared" si="162"/>
        <v>1</v>
      </c>
      <c r="AZ217" s="106">
        <f t="shared" si="162"/>
        <v>1</v>
      </c>
      <c r="BA217" s="106">
        <f t="shared" si="162"/>
        <v>1</v>
      </c>
      <c r="BB217" s="106">
        <f t="shared" si="162"/>
        <v>1</v>
      </c>
      <c r="BC217" s="106">
        <f t="shared" si="162"/>
        <v>1</v>
      </c>
      <c r="BD217" s="106">
        <f t="shared" si="162"/>
        <v>1</v>
      </c>
      <c r="BE217" s="106">
        <f t="shared" si="162"/>
        <v>1</v>
      </c>
      <c r="BF217" s="106">
        <f t="shared" si="162"/>
        <v>1</v>
      </c>
      <c r="BG217" s="106">
        <f t="shared" si="162"/>
        <v>1</v>
      </c>
      <c r="BH217" s="106">
        <f t="shared" si="162"/>
        <v>1</v>
      </c>
      <c r="BI217" s="106">
        <f t="shared" si="162"/>
        <v>1</v>
      </c>
      <c r="BJ217" s="106">
        <f t="shared" si="162"/>
        <v>1</v>
      </c>
      <c r="BK217" s="106">
        <f t="shared" si="162"/>
        <v>1</v>
      </c>
      <c r="BL217" s="106">
        <f t="shared" si="162"/>
        <v>1</v>
      </c>
      <c r="BM217" s="106">
        <f t="shared" si="162"/>
        <v>1</v>
      </c>
      <c r="BN217" s="106">
        <f t="shared" si="162"/>
        <v>1</v>
      </c>
      <c r="BO217" s="106">
        <f t="shared" si="162"/>
        <v>1</v>
      </c>
    </row>
    <row r="218" spans="1:67" s="2" customFormat="1" ht="18.75" customHeight="1" x14ac:dyDescent="0.25">
      <c r="A218" s="88"/>
      <c r="B218" s="77" t="s">
        <v>1076</v>
      </c>
      <c r="C218" s="77" t="s">
        <v>1077</v>
      </c>
      <c r="D218" s="77" t="s">
        <v>26</v>
      </c>
      <c r="E218" s="224">
        <f>VLOOKUP(B218,'Cuadro Control'!C254:J2148,8,FALSE)</f>
        <v>179436034.15411764</v>
      </c>
      <c r="F218" s="106">
        <f t="shared" si="159"/>
        <v>3.3799272126209236E-2</v>
      </c>
      <c r="G218" s="107">
        <v>46312</v>
      </c>
      <c r="H218" s="107">
        <v>46318</v>
      </c>
      <c r="I218" s="106">
        <f t="shared" si="163"/>
        <v>0</v>
      </c>
      <c r="J218" s="106">
        <f t="shared" si="161"/>
        <v>0</v>
      </c>
      <c r="K218" s="106">
        <f t="shared" si="161"/>
        <v>0</v>
      </c>
      <c r="L218" s="106">
        <f t="shared" si="161"/>
        <v>0</v>
      </c>
      <c r="M218" s="106">
        <f t="shared" si="161"/>
        <v>0</v>
      </c>
      <c r="N218" s="106">
        <f t="shared" si="161"/>
        <v>0</v>
      </c>
      <c r="O218" s="106">
        <f t="shared" si="161"/>
        <v>0</v>
      </c>
      <c r="P218" s="106">
        <f t="shared" si="161"/>
        <v>0</v>
      </c>
      <c r="Q218" s="106">
        <f t="shared" si="161"/>
        <v>0</v>
      </c>
      <c r="R218" s="106">
        <f t="shared" si="161"/>
        <v>0</v>
      </c>
      <c r="S218" s="106">
        <f t="shared" si="161"/>
        <v>0</v>
      </c>
      <c r="T218" s="106">
        <f t="shared" si="161"/>
        <v>0</v>
      </c>
      <c r="U218" s="106">
        <f t="shared" si="161"/>
        <v>0</v>
      </c>
      <c r="V218" s="106">
        <f t="shared" si="161"/>
        <v>0</v>
      </c>
      <c r="W218" s="106">
        <f t="shared" si="161"/>
        <v>0</v>
      </c>
      <c r="X218" s="106">
        <f t="shared" si="161"/>
        <v>1</v>
      </c>
      <c r="Y218" s="106">
        <f t="shared" si="161"/>
        <v>1</v>
      </c>
      <c r="Z218" s="106">
        <f t="shared" si="161"/>
        <v>1</v>
      </c>
      <c r="AA218" s="106">
        <f t="shared" si="161"/>
        <v>1</v>
      </c>
      <c r="AB218" s="106">
        <f t="shared" si="161"/>
        <v>1</v>
      </c>
      <c r="AC218" s="106">
        <f t="shared" si="161"/>
        <v>1</v>
      </c>
      <c r="AD218" s="106">
        <f t="shared" si="161"/>
        <v>1</v>
      </c>
      <c r="AE218" s="106">
        <f t="shared" si="161"/>
        <v>1</v>
      </c>
      <c r="AF218" s="106">
        <f t="shared" si="161"/>
        <v>1</v>
      </c>
      <c r="AG218" s="106">
        <f t="shared" si="161"/>
        <v>1</v>
      </c>
      <c r="AH218" s="106">
        <f t="shared" si="161"/>
        <v>1</v>
      </c>
      <c r="AI218" s="106">
        <f t="shared" si="161"/>
        <v>1</v>
      </c>
      <c r="AJ218" s="106">
        <f t="shared" si="161"/>
        <v>1</v>
      </c>
      <c r="AK218" s="106">
        <f t="shared" si="161"/>
        <v>1</v>
      </c>
      <c r="AL218" s="106">
        <f t="shared" si="161"/>
        <v>1</v>
      </c>
      <c r="AM218" s="106">
        <f t="shared" si="161"/>
        <v>1</v>
      </c>
      <c r="AN218" s="106">
        <f t="shared" si="161"/>
        <v>1</v>
      </c>
      <c r="AO218" s="106">
        <f t="shared" si="161"/>
        <v>1</v>
      </c>
      <c r="AP218" s="106">
        <f t="shared" si="162"/>
        <v>1</v>
      </c>
      <c r="AQ218" s="106">
        <f t="shared" si="162"/>
        <v>1</v>
      </c>
      <c r="AR218" s="106">
        <f t="shared" si="162"/>
        <v>1</v>
      </c>
      <c r="AS218" s="106">
        <f t="shared" si="162"/>
        <v>1</v>
      </c>
      <c r="AT218" s="106">
        <f t="shared" si="162"/>
        <v>1</v>
      </c>
      <c r="AU218" s="106">
        <f t="shared" si="162"/>
        <v>1</v>
      </c>
      <c r="AV218" s="106">
        <f t="shared" si="162"/>
        <v>1</v>
      </c>
      <c r="AW218" s="106">
        <f t="shared" si="162"/>
        <v>1</v>
      </c>
      <c r="AX218" s="106">
        <f t="shared" si="162"/>
        <v>1</v>
      </c>
      <c r="AY218" s="106">
        <f t="shared" si="162"/>
        <v>1</v>
      </c>
      <c r="AZ218" s="106">
        <f t="shared" si="162"/>
        <v>1</v>
      </c>
      <c r="BA218" s="106">
        <f t="shared" si="162"/>
        <v>1</v>
      </c>
      <c r="BB218" s="106">
        <f t="shared" si="162"/>
        <v>1</v>
      </c>
      <c r="BC218" s="106">
        <f t="shared" si="162"/>
        <v>1</v>
      </c>
      <c r="BD218" s="106">
        <f t="shared" si="162"/>
        <v>1</v>
      </c>
      <c r="BE218" s="106">
        <f t="shared" si="162"/>
        <v>1</v>
      </c>
      <c r="BF218" s="106">
        <f t="shared" si="162"/>
        <v>1</v>
      </c>
      <c r="BG218" s="106">
        <f t="shared" si="162"/>
        <v>1</v>
      </c>
      <c r="BH218" s="106">
        <f t="shared" si="162"/>
        <v>1</v>
      </c>
      <c r="BI218" s="106">
        <f t="shared" si="162"/>
        <v>1</v>
      </c>
      <c r="BJ218" s="106">
        <f t="shared" si="162"/>
        <v>1</v>
      </c>
      <c r="BK218" s="106">
        <f t="shared" si="162"/>
        <v>1</v>
      </c>
      <c r="BL218" s="106">
        <f t="shared" si="162"/>
        <v>1</v>
      </c>
      <c r="BM218" s="106">
        <f t="shared" si="162"/>
        <v>1</v>
      </c>
      <c r="BN218" s="106">
        <f t="shared" si="162"/>
        <v>1</v>
      </c>
      <c r="BO218" s="106">
        <f t="shared" si="162"/>
        <v>1</v>
      </c>
    </row>
    <row r="219" spans="1:67" s="2" customFormat="1" ht="18.75" customHeight="1" x14ac:dyDescent="0.25">
      <c r="A219" s="88"/>
      <c r="B219" s="77" t="s">
        <v>1078</v>
      </c>
      <c r="C219" s="77" t="s">
        <v>1079</v>
      </c>
      <c r="D219" s="77" t="s">
        <v>730</v>
      </c>
      <c r="E219" s="224">
        <f>VLOOKUP(B219,'Cuadro Control'!C255:J2149,8,FALSE)</f>
        <v>1212623361.2117648</v>
      </c>
      <c r="F219" s="106">
        <f t="shared" si="159"/>
        <v>0.22841447185013161</v>
      </c>
      <c r="G219" s="107">
        <v>46318</v>
      </c>
      <c r="H219" s="107">
        <v>46335</v>
      </c>
      <c r="I219" s="106">
        <f t="shared" si="163"/>
        <v>0</v>
      </c>
      <c r="J219" s="106">
        <f t="shared" si="161"/>
        <v>0</v>
      </c>
      <c r="K219" s="106">
        <f t="shared" si="161"/>
        <v>0</v>
      </c>
      <c r="L219" s="106">
        <f t="shared" si="161"/>
        <v>0</v>
      </c>
      <c r="M219" s="106">
        <f t="shared" si="161"/>
        <v>0</v>
      </c>
      <c r="N219" s="106">
        <f t="shared" si="161"/>
        <v>0</v>
      </c>
      <c r="O219" s="106">
        <f t="shared" si="161"/>
        <v>0</v>
      </c>
      <c r="P219" s="106">
        <f t="shared" si="161"/>
        <v>0</v>
      </c>
      <c r="Q219" s="106">
        <f t="shared" si="161"/>
        <v>0</v>
      </c>
      <c r="R219" s="106">
        <f t="shared" si="161"/>
        <v>0</v>
      </c>
      <c r="S219" s="106">
        <f t="shared" si="161"/>
        <v>0</v>
      </c>
      <c r="T219" s="106">
        <f t="shared" si="161"/>
        <v>0</v>
      </c>
      <c r="U219" s="106">
        <f t="shared" si="161"/>
        <v>0</v>
      </c>
      <c r="V219" s="106">
        <f t="shared" si="161"/>
        <v>0</v>
      </c>
      <c r="W219" s="106">
        <f t="shared" si="161"/>
        <v>0</v>
      </c>
      <c r="X219" s="106">
        <f t="shared" si="161"/>
        <v>5.5555555555555552E-2</v>
      </c>
      <c r="Y219" s="106">
        <f t="shared" si="161"/>
        <v>0.44444444444444442</v>
      </c>
      <c r="Z219" s="106">
        <f t="shared" si="161"/>
        <v>0.83333333333333337</v>
      </c>
      <c r="AA219" s="106">
        <f t="shared" si="161"/>
        <v>1</v>
      </c>
      <c r="AB219" s="106">
        <f t="shared" si="161"/>
        <v>1</v>
      </c>
      <c r="AC219" s="106">
        <f t="shared" si="161"/>
        <v>1</v>
      </c>
      <c r="AD219" s="106">
        <f t="shared" si="161"/>
        <v>1</v>
      </c>
      <c r="AE219" s="106">
        <f t="shared" si="161"/>
        <v>1</v>
      </c>
      <c r="AF219" s="106">
        <f t="shared" si="161"/>
        <v>1</v>
      </c>
      <c r="AG219" s="106">
        <f t="shared" si="161"/>
        <v>1</v>
      </c>
      <c r="AH219" s="106">
        <f t="shared" si="161"/>
        <v>1</v>
      </c>
      <c r="AI219" s="106">
        <f t="shared" si="161"/>
        <v>1</v>
      </c>
      <c r="AJ219" s="106">
        <f t="shared" si="161"/>
        <v>1</v>
      </c>
      <c r="AK219" s="106">
        <f t="shared" si="161"/>
        <v>1</v>
      </c>
      <c r="AL219" s="106">
        <f t="shared" si="161"/>
        <v>1</v>
      </c>
      <c r="AM219" s="106">
        <f t="shared" si="161"/>
        <v>1</v>
      </c>
      <c r="AN219" s="106">
        <f t="shared" si="161"/>
        <v>1</v>
      </c>
      <c r="AO219" s="106">
        <f t="shared" si="161"/>
        <v>1</v>
      </c>
      <c r="AP219" s="106">
        <f t="shared" si="162"/>
        <v>1</v>
      </c>
      <c r="AQ219" s="106">
        <f t="shared" si="162"/>
        <v>1</v>
      </c>
      <c r="AR219" s="106">
        <f t="shared" si="162"/>
        <v>1</v>
      </c>
      <c r="AS219" s="106">
        <f t="shared" ref="AS219:BO219" si="164">IF($G219=0,0,IF(AS$6&lt;$G219,0,IF(AS$6&gt;$H219,1,(AS$6-$G219+1)/($H219-$G219+1))))</f>
        <v>1</v>
      </c>
      <c r="AT219" s="106">
        <f t="shared" si="164"/>
        <v>1</v>
      </c>
      <c r="AU219" s="106">
        <f t="shared" si="164"/>
        <v>1</v>
      </c>
      <c r="AV219" s="106">
        <f t="shared" si="164"/>
        <v>1</v>
      </c>
      <c r="AW219" s="106">
        <f t="shared" si="164"/>
        <v>1</v>
      </c>
      <c r="AX219" s="106">
        <f t="shared" si="164"/>
        <v>1</v>
      </c>
      <c r="AY219" s="106">
        <f t="shared" si="164"/>
        <v>1</v>
      </c>
      <c r="AZ219" s="106">
        <f t="shared" si="164"/>
        <v>1</v>
      </c>
      <c r="BA219" s="106">
        <f t="shared" si="164"/>
        <v>1</v>
      </c>
      <c r="BB219" s="106">
        <f t="shared" si="164"/>
        <v>1</v>
      </c>
      <c r="BC219" s="106">
        <f t="shared" si="164"/>
        <v>1</v>
      </c>
      <c r="BD219" s="106">
        <f t="shared" si="164"/>
        <v>1</v>
      </c>
      <c r="BE219" s="106">
        <f t="shared" si="164"/>
        <v>1</v>
      </c>
      <c r="BF219" s="106">
        <f t="shared" si="164"/>
        <v>1</v>
      </c>
      <c r="BG219" s="106">
        <f t="shared" si="164"/>
        <v>1</v>
      </c>
      <c r="BH219" s="106">
        <f t="shared" si="164"/>
        <v>1</v>
      </c>
      <c r="BI219" s="106">
        <f t="shared" si="164"/>
        <v>1</v>
      </c>
      <c r="BJ219" s="106">
        <f t="shared" si="164"/>
        <v>1</v>
      </c>
      <c r="BK219" s="106">
        <f t="shared" si="164"/>
        <v>1</v>
      </c>
      <c r="BL219" s="106">
        <f t="shared" si="164"/>
        <v>1</v>
      </c>
      <c r="BM219" s="106">
        <f t="shared" si="164"/>
        <v>1</v>
      </c>
      <c r="BN219" s="106">
        <f t="shared" si="164"/>
        <v>1</v>
      </c>
      <c r="BO219" s="106">
        <f t="shared" si="164"/>
        <v>1</v>
      </c>
    </row>
    <row r="220" spans="1:67" s="2" customFormat="1" ht="18.75" customHeight="1" x14ac:dyDescent="0.25">
      <c r="A220" s="88"/>
      <c r="B220" s="77" t="s">
        <v>1080</v>
      </c>
      <c r="C220" s="77" t="s">
        <v>1081</v>
      </c>
      <c r="D220" s="77" t="s">
        <v>6</v>
      </c>
      <c r="E220" s="224">
        <f>VLOOKUP(B220,'Cuadro Control'!C256:J2150,8,FALSE)</f>
        <v>0</v>
      </c>
      <c r="F220" s="106">
        <f t="shared" si="159"/>
        <v>0</v>
      </c>
      <c r="G220" s="107">
        <v>46335</v>
      </c>
      <c r="H220" s="107">
        <v>46338</v>
      </c>
      <c r="I220" s="106">
        <f t="shared" si="163"/>
        <v>0</v>
      </c>
      <c r="J220" s="106">
        <f t="shared" si="161"/>
        <v>0</v>
      </c>
      <c r="K220" s="106">
        <f t="shared" si="161"/>
        <v>0</v>
      </c>
      <c r="L220" s="106">
        <f t="shared" si="161"/>
        <v>0</v>
      </c>
      <c r="M220" s="106">
        <f t="shared" si="161"/>
        <v>0</v>
      </c>
      <c r="N220" s="106">
        <f t="shared" si="161"/>
        <v>0</v>
      </c>
      <c r="O220" s="106">
        <f t="shared" si="161"/>
        <v>0</v>
      </c>
      <c r="P220" s="106">
        <f t="shared" si="161"/>
        <v>0</v>
      </c>
      <c r="Q220" s="106">
        <f t="shared" si="161"/>
        <v>0</v>
      </c>
      <c r="R220" s="106">
        <f t="shared" si="161"/>
        <v>0</v>
      </c>
      <c r="S220" s="106">
        <f t="shared" si="161"/>
        <v>0</v>
      </c>
      <c r="T220" s="106">
        <f t="shared" si="161"/>
        <v>0</v>
      </c>
      <c r="U220" s="106">
        <f t="shared" si="161"/>
        <v>0</v>
      </c>
      <c r="V220" s="106">
        <f t="shared" si="161"/>
        <v>0</v>
      </c>
      <c r="W220" s="106">
        <f t="shared" si="161"/>
        <v>0</v>
      </c>
      <c r="X220" s="106">
        <f t="shared" si="161"/>
        <v>0</v>
      </c>
      <c r="Y220" s="106">
        <f t="shared" si="161"/>
        <v>0</v>
      </c>
      <c r="Z220" s="106">
        <f t="shared" si="161"/>
        <v>0</v>
      </c>
      <c r="AA220" s="106">
        <f t="shared" si="161"/>
        <v>1</v>
      </c>
      <c r="AB220" s="106">
        <f t="shared" si="161"/>
        <v>1</v>
      </c>
      <c r="AC220" s="106">
        <f t="shared" si="161"/>
        <v>1</v>
      </c>
      <c r="AD220" s="106">
        <f t="shared" si="161"/>
        <v>1</v>
      </c>
      <c r="AE220" s="106">
        <f t="shared" si="161"/>
        <v>1</v>
      </c>
      <c r="AF220" s="106">
        <f t="shared" si="161"/>
        <v>1</v>
      </c>
      <c r="AG220" s="106">
        <f t="shared" si="161"/>
        <v>1</v>
      </c>
      <c r="AH220" s="106">
        <f t="shared" si="161"/>
        <v>1</v>
      </c>
      <c r="AI220" s="106">
        <f t="shared" ref="J220:AO227" si="165">IF($G220=0,0,IF(AI$6&lt;$G220,0,IF(AI$6&gt;$H220,1,(AI$6-$G220+1)/($H220-$G220+1))))</f>
        <v>1</v>
      </c>
      <c r="AJ220" s="106">
        <f t="shared" si="165"/>
        <v>1</v>
      </c>
      <c r="AK220" s="106">
        <f t="shared" si="165"/>
        <v>1</v>
      </c>
      <c r="AL220" s="106">
        <f t="shared" si="165"/>
        <v>1</v>
      </c>
      <c r="AM220" s="106">
        <f t="shared" si="165"/>
        <v>1</v>
      </c>
      <c r="AN220" s="106">
        <f t="shared" si="165"/>
        <v>1</v>
      </c>
      <c r="AO220" s="106">
        <f t="shared" si="165"/>
        <v>1</v>
      </c>
      <c r="AP220" s="106">
        <f t="shared" ref="AP220:BO226" si="166">IF($G220=0,0,IF(AP$6&lt;$G220,0,IF(AP$6&gt;$H220,1,(AP$6-$G220+1)/($H220-$G220+1))))</f>
        <v>1</v>
      </c>
      <c r="AQ220" s="106">
        <f t="shared" si="166"/>
        <v>1</v>
      </c>
      <c r="AR220" s="106">
        <f t="shared" si="166"/>
        <v>1</v>
      </c>
      <c r="AS220" s="106">
        <f t="shared" si="166"/>
        <v>1</v>
      </c>
      <c r="AT220" s="106">
        <f t="shared" si="166"/>
        <v>1</v>
      </c>
      <c r="AU220" s="106">
        <f t="shared" si="166"/>
        <v>1</v>
      </c>
      <c r="AV220" s="106">
        <f t="shared" si="166"/>
        <v>1</v>
      </c>
      <c r="AW220" s="106">
        <f t="shared" si="166"/>
        <v>1</v>
      </c>
      <c r="AX220" s="106">
        <f t="shared" si="166"/>
        <v>1</v>
      </c>
      <c r="AY220" s="106">
        <f t="shared" si="166"/>
        <v>1</v>
      </c>
      <c r="AZ220" s="106">
        <f t="shared" si="166"/>
        <v>1</v>
      </c>
      <c r="BA220" s="106">
        <f t="shared" si="166"/>
        <v>1</v>
      </c>
      <c r="BB220" s="106">
        <f t="shared" si="166"/>
        <v>1</v>
      </c>
      <c r="BC220" s="106">
        <f t="shared" si="166"/>
        <v>1</v>
      </c>
      <c r="BD220" s="106">
        <f t="shared" si="166"/>
        <v>1</v>
      </c>
      <c r="BE220" s="106">
        <f t="shared" si="166"/>
        <v>1</v>
      </c>
      <c r="BF220" s="106">
        <f t="shared" si="166"/>
        <v>1</v>
      </c>
      <c r="BG220" s="106">
        <f t="shared" si="166"/>
        <v>1</v>
      </c>
      <c r="BH220" s="106">
        <f t="shared" si="166"/>
        <v>1</v>
      </c>
      <c r="BI220" s="106">
        <f t="shared" si="166"/>
        <v>1</v>
      </c>
      <c r="BJ220" s="106">
        <f t="shared" si="166"/>
        <v>1</v>
      </c>
      <c r="BK220" s="106">
        <f t="shared" si="166"/>
        <v>1</v>
      </c>
      <c r="BL220" s="106">
        <f t="shared" si="166"/>
        <v>1</v>
      </c>
      <c r="BM220" s="106">
        <f t="shared" si="166"/>
        <v>1</v>
      </c>
      <c r="BN220" s="106">
        <f t="shared" si="166"/>
        <v>1</v>
      </c>
      <c r="BO220" s="106">
        <f t="shared" si="166"/>
        <v>1</v>
      </c>
    </row>
    <row r="221" spans="1:67" s="2" customFormat="1" ht="18.75" customHeight="1" x14ac:dyDescent="0.25">
      <c r="A221" s="88"/>
      <c r="B221" s="78" t="s">
        <v>1082</v>
      </c>
      <c r="C221" s="78" t="s">
        <v>1083</v>
      </c>
      <c r="D221" s="78" t="s">
        <v>3</v>
      </c>
      <c r="E221" s="225">
        <f>VLOOKUP(B221,'Cuadro Control'!C257:J2151,8,FALSE)</f>
        <v>0</v>
      </c>
      <c r="F221" s="108">
        <f t="shared" si="159"/>
        <v>0</v>
      </c>
      <c r="G221" s="109">
        <v>46335</v>
      </c>
      <c r="H221" s="109">
        <v>46335</v>
      </c>
      <c r="I221" s="108">
        <f t="shared" si="163"/>
        <v>0</v>
      </c>
      <c r="J221" s="108">
        <f t="shared" si="165"/>
        <v>0</v>
      </c>
      <c r="K221" s="108">
        <f t="shared" si="165"/>
        <v>0</v>
      </c>
      <c r="L221" s="108">
        <f t="shared" si="165"/>
        <v>0</v>
      </c>
      <c r="M221" s="108">
        <f t="shared" si="165"/>
        <v>0</v>
      </c>
      <c r="N221" s="108">
        <f t="shared" si="165"/>
        <v>0</v>
      </c>
      <c r="O221" s="108">
        <f t="shared" si="165"/>
        <v>0</v>
      </c>
      <c r="P221" s="108">
        <f t="shared" si="165"/>
        <v>0</v>
      </c>
      <c r="Q221" s="108">
        <f t="shared" si="165"/>
        <v>0</v>
      </c>
      <c r="R221" s="108">
        <f t="shared" si="165"/>
        <v>0</v>
      </c>
      <c r="S221" s="108">
        <f t="shared" si="165"/>
        <v>0</v>
      </c>
      <c r="T221" s="108">
        <f t="shared" si="165"/>
        <v>0</v>
      </c>
      <c r="U221" s="108">
        <f t="shared" si="165"/>
        <v>0</v>
      </c>
      <c r="V221" s="108">
        <f t="shared" si="165"/>
        <v>0</v>
      </c>
      <c r="W221" s="108">
        <f t="shared" si="165"/>
        <v>0</v>
      </c>
      <c r="X221" s="108">
        <f t="shared" si="165"/>
        <v>0</v>
      </c>
      <c r="Y221" s="108">
        <f t="shared" si="165"/>
        <v>0</v>
      </c>
      <c r="Z221" s="108">
        <f t="shared" si="165"/>
        <v>0</v>
      </c>
      <c r="AA221" s="108">
        <f t="shared" si="165"/>
        <v>1</v>
      </c>
      <c r="AB221" s="108">
        <f t="shared" si="165"/>
        <v>1</v>
      </c>
      <c r="AC221" s="108">
        <f t="shared" si="165"/>
        <v>1</v>
      </c>
      <c r="AD221" s="108">
        <f t="shared" si="165"/>
        <v>1</v>
      </c>
      <c r="AE221" s="108">
        <f t="shared" si="165"/>
        <v>1</v>
      </c>
      <c r="AF221" s="108">
        <f t="shared" si="165"/>
        <v>1</v>
      </c>
      <c r="AG221" s="108">
        <f t="shared" si="165"/>
        <v>1</v>
      </c>
      <c r="AH221" s="108">
        <f t="shared" si="165"/>
        <v>1</v>
      </c>
      <c r="AI221" s="108">
        <f t="shared" si="165"/>
        <v>1</v>
      </c>
      <c r="AJ221" s="108">
        <f t="shared" si="165"/>
        <v>1</v>
      </c>
      <c r="AK221" s="108">
        <f t="shared" si="165"/>
        <v>1</v>
      </c>
      <c r="AL221" s="108">
        <f t="shared" si="165"/>
        <v>1</v>
      </c>
      <c r="AM221" s="108">
        <f t="shared" si="165"/>
        <v>1</v>
      </c>
      <c r="AN221" s="108">
        <f t="shared" si="165"/>
        <v>1</v>
      </c>
      <c r="AO221" s="108">
        <f t="shared" si="165"/>
        <v>1</v>
      </c>
      <c r="AP221" s="108">
        <f t="shared" si="166"/>
        <v>1</v>
      </c>
      <c r="AQ221" s="108">
        <f t="shared" si="166"/>
        <v>1</v>
      </c>
      <c r="AR221" s="108">
        <f t="shared" si="166"/>
        <v>1</v>
      </c>
      <c r="AS221" s="108">
        <f t="shared" si="166"/>
        <v>1</v>
      </c>
      <c r="AT221" s="108">
        <f t="shared" si="166"/>
        <v>1</v>
      </c>
      <c r="AU221" s="108">
        <f t="shared" si="166"/>
        <v>1</v>
      </c>
      <c r="AV221" s="108">
        <f t="shared" si="166"/>
        <v>1</v>
      </c>
      <c r="AW221" s="108">
        <f t="shared" si="166"/>
        <v>1</v>
      </c>
      <c r="AX221" s="108">
        <f t="shared" si="166"/>
        <v>1</v>
      </c>
      <c r="AY221" s="108">
        <f t="shared" si="166"/>
        <v>1</v>
      </c>
      <c r="AZ221" s="108">
        <f t="shared" si="166"/>
        <v>1</v>
      </c>
      <c r="BA221" s="108">
        <f t="shared" si="166"/>
        <v>1</v>
      </c>
      <c r="BB221" s="108">
        <f t="shared" si="166"/>
        <v>1</v>
      </c>
      <c r="BC221" s="108">
        <f t="shared" si="166"/>
        <v>1</v>
      </c>
      <c r="BD221" s="108">
        <f t="shared" si="166"/>
        <v>1</v>
      </c>
      <c r="BE221" s="108">
        <f t="shared" si="166"/>
        <v>1</v>
      </c>
      <c r="BF221" s="108">
        <f t="shared" si="166"/>
        <v>1</v>
      </c>
      <c r="BG221" s="108">
        <f t="shared" si="166"/>
        <v>1</v>
      </c>
      <c r="BH221" s="108">
        <f t="shared" si="166"/>
        <v>1</v>
      </c>
      <c r="BI221" s="108">
        <f t="shared" si="166"/>
        <v>1</v>
      </c>
      <c r="BJ221" s="108">
        <f t="shared" si="166"/>
        <v>1</v>
      </c>
      <c r="BK221" s="108">
        <f t="shared" si="166"/>
        <v>1</v>
      </c>
      <c r="BL221" s="108">
        <f t="shared" si="166"/>
        <v>1</v>
      </c>
      <c r="BM221" s="108">
        <f t="shared" si="166"/>
        <v>1</v>
      </c>
      <c r="BN221" s="108">
        <f t="shared" si="166"/>
        <v>1</v>
      </c>
      <c r="BO221" s="108">
        <f t="shared" si="166"/>
        <v>1</v>
      </c>
    </row>
    <row r="222" spans="1:67" s="2" customFormat="1" ht="18.75" customHeight="1" x14ac:dyDescent="0.25">
      <c r="A222" s="88"/>
      <c r="B222" s="77" t="s">
        <v>1084</v>
      </c>
      <c r="C222" s="77" t="s">
        <v>1085</v>
      </c>
      <c r="D222" s="77" t="s">
        <v>8</v>
      </c>
      <c r="E222" s="224">
        <f>VLOOKUP(B222,'Cuadro Control'!C258:J2152,8,FALSE)</f>
        <v>1230815225.9452939</v>
      </c>
      <c r="F222" s="106">
        <f t="shared" si="159"/>
        <v>0.2318411625341423</v>
      </c>
      <c r="G222" s="107">
        <v>46338</v>
      </c>
      <c r="H222" s="107">
        <v>46339</v>
      </c>
      <c r="I222" s="106">
        <f t="shared" si="163"/>
        <v>0</v>
      </c>
      <c r="J222" s="106">
        <f t="shared" si="165"/>
        <v>0</v>
      </c>
      <c r="K222" s="106">
        <f t="shared" si="165"/>
        <v>0</v>
      </c>
      <c r="L222" s="106">
        <f t="shared" si="165"/>
        <v>0</v>
      </c>
      <c r="M222" s="106">
        <f t="shared" si="165"/>
        <v>0</v>
      </c>
      <c r="N222" s="106">
        <f t="shared" si="165"/>
        <v>0</v>
      </c>
      <c r="O222" s="106">
        <f t="shared" si="165"/>
        <v>0</v>
      </c>
      <c r="P222" s="106">
        <f t="shared" si="165"/>
        <v>0</v>
      </c>
      <c r="Q222" s="106">
        <f t="shared" si="165"/>
        <v>0</v>
      </c>
      <c r="R222" s="106">
        <f t="shared" si="165"/>
        <v>0</v>
      </c>
      <c r="S222" s="106">
        <f t="shared" si="165"/>
        <v>0</v>
      </c>
      <c r="T222" s="106">
        <f t="shared" si="165"/>
        <v>0</v>
      </c>
      <c r="U222" s="106">
        <f t="shared" si="165"/>
        <v>0</v>
      </c>
      <c r="V222" s="106">
        <f t="shared" si="165"/>
        <v>0</v>
      </c>
      <c r="W222" s="106">
        <f t="shared" si="165"/>
        <v>0</v>
      </c>
      <c r="X222" s="106">
        <f t="shared" si="165"/>
        <v>0</v>
      </c>
      <c r="Y222" s="106">
        <f t="shared" si="165"/>
        <v>0</v>
      </c>
      <c r="Z222" s="106">
        <f t="shared" si="165"/>
        <v>0</v>
      </c>
      <c r="AA222" s="106">
        <f t="shared" si="165"/>
        <v>1</v>
      </c>
      <c r="AB222" s="106">
        <f t="shared" si="165"/>
        <v>1</v>
      </c>
      <c r="AC222" s="106">
        <f t="shared" si="165"/>
        <v>1</v>
      </c>
      <c r="AD222" s="106">
        <f t="shared" si="165"/>
        <v>1</v>
      </c>
      <c r="AE222" s="106">
        <f t="shared" si="165"/>
        <v>1</v>
      </c>
      <c r="AF222" s="106">
        <f t="shared" si="165"/>
        <v>1</v>
      </c>
      <c r="AG222" s="106">
        <f t="shared" si="165"/>
        <v>1</v>
      </c>
      <c r="AH222" s="106">
        <f t="shared" si="165"/>
        <v>1</v>
      </c>
      <c r="AI222" s="106">
        <f t="shared" si="165"/>
        <v>1</v>
      </c>
      <c r="AJ222" s="106">
        <f t="shared" si="165"/>
        <v>1</v>
      </c>
      <c r="AK222" s="106">
        <f t="shared" si="165"/>
        <v>1</v>
      </c>
      <c r="AL222" s="106">
        <f t="shared" si="165"/>
        <v>1</v>
      </c>
      <c r="AM222" s="106">
        <f t="shared" si="165"/>
        <v>1</v>
      </c>
      <c r="AN222" s="106">
        <f t="shared" si="165"/>
        <v>1</v>
      </c>
      <c r="AO222" s="106">
        <f t="shared" si="165"/>
        <v>1</v>
      </c>
      <c r="AP222" s="106">
        <f t="shared" si="166"/>
        <v>1</v>
      </c>
      <c r="AQ222" s="106">
        <f t="shared" si="166"/>
        <v>1</v>
      </c>
      <c r="AR222" s="106">
        <f t="shared" si="166"/>
        <v>1</v>
      </c>
      <c r="AS222" s="106">
        <f t="shared" si="166"/>
        <v>1</v>
      </c>
      <c r="AT222" s="106">
        <f t="shared" si="166"/>
        <v>1</v>
      </c>
      <c r="AU222" s="106">
        <f t="shared" si="166"/>
        <v>1</v>
      </c>
      <c r="AV222" s="106">
        <f t="shared" si="166"/>
        <v>1</v>
      </c>
      <c r="AW222" s="106">
        <f t="shared" si="166"/>
        <v>1</v>
      </c>
      <c r="AX222" s="106">
        <f t="shared" si="166"/>
        <v>1</v>
      </c>
      <c r="AY222" s="106">
        <f t="shared" si="166"/>
        <v>1</v>
      </c>
      <c r="AZ222" s="106">
        <f t="shared" si="166"/>
        <v>1</v>
      </c>
      <c r="BA222" s="106">
        <f t="shared" si="166"/>
        <v>1</v>
      </c>
      <c r="BB222" s="106">
        <f t="shared" si="166"/>
        <v>1</v>
      </c>
      <c r="BC222" s="106">
        <f t="shared" si="166"/>
        <v>1</v>
      </c>
      <c r="BD222" s="106">
        <f t="shared" si="166"/>
        <v>1</v>
      </c>
      <c r="BE222" s="106">
        <f t="shared" si="166"/>
        <v>1</v>
      </c>
      <c r="BF222" s="106">
        <f t="shared" si="166"/>
        <v>1</v>
      </c>
      <c r="BG222" s="106">
        <f t="shared" si="166"/>
        <v>1</v>
      </c>
      <c r="BH222" s="106">
        <f t="shared" si="166"/>
        <v>1</v>
      </c>
      <c r="BI222" s="106">
        <f t="shared" si="166"/>
        <v>1</v>
      </c>
      <c r="BJ222" s="106">
        <f t="shared" si="166"/>
        <v>1</v>
      </c>
      <c r="BK222" s="106">
        <f t="shared" si="166"/>
        <v>1</v>
      </c>
      <c r="BL222" s="106">
        <f t="shared" si="166"/>
        <v>1</v>
      </c>
      <c r="BM222" s="106">
        <f t="shared" si="166"/>
        <v>1</v>
      </c>
      <c r="BN222" s="106">
        <f t="shared" si="166"/>
        <v>1</v>
      </c>
      <c r="BO222" s="106">
        <f t="shared" si="166"/>
        <v>1</v>
      </c>
    </row>
    <row r="223" spans="1:67" s="2" customFormat="1" ht="18.75" customHeight="1" x14ac:dyDescent="0.25">
      <c r="A223" s="88"/>
      <c r="B223" s="77" t="s">
        <v>1086</v>
      </c>
      <c r="C223" s="77" t="s">
        <v>1087</v>
      </c>
      <c r="D223" s="77" t="s">
        <v>26</v>
      </c>
      <c r="E223" s="224">
        <f>VLOOKUP(B223,'Cuadro Control'!C259:J2153,8,FALSE)</f>
        <v>0</v>
      </c>
      <c r="F223" s="106">
        <f t="shared" si="159"/>
        <v>0</v>
      </c>
      <c r="G223" s="107">
        <v>46339</v>
      </c>
      <c r="H223" s="107">
        <v>46347</v>
      </c>
      <c r="I223" s="106">
        <f t="shared" si="163"/>
        <v>0</v>
      </c>
      <c r="J223" s="106">
        <f t="shared" si="165"/>
        <v>0</v>
      </c>
      <c r="K223" s="106">
        <f t="shared" si="165"/>
        <v>0</v>
      </c>
      <c r="L223" s="106">
        <f t="shared" si="165"/>
        <v>0</v>
      </c>
      <c r="M223" s="106">
        <f t="shared" si="165"/>
        <v>0</v>
      </c>
      <c r="N223" s="106">
        <f t="shared" si="165"/>
        <v>0</v>
      </c>
      <c r="O223" s="106">
        <f t="shared" si="165"/>
        <v>0</v>
      </c>
      <c r="P223" s="106">
        <f t="shared" si="165"/>
        <v>0</v>
      </c>
      <c r="Q223" s="106">
        <f t="shared" si="165"/>
        <v>0</v>
      </c>
      <c r="R223" s="106">
        <f t="shared" si="165"/>
        <v>0</v>
      </c>
      <c r="S223" s="106">
        <f t="shared" si="165"/>
        <v>0</v>
      </c>
      <c r="T223" s="106">
        <f t="shared" si="165"/>
        <v>0</v>
      </c>
      <c r="U223" s="106">
        <f t="shared" si="165"/>
        <v>0</v>
      </c>
      <c r="V223" s="106">
        <f t="shared" si="165"/>
        <v>0</v>
      </c>
      <c r="W223" s="106">
        <f t="shared" si="165"/>
        <v>0</v>
      </c>
      <c r="X223" s="106">
        <f t="shared" si="165"/>
        <v>0</v>
      </c>
      <c r="Y223" s="106">
        <f t="shared" si="165"/>
        <v>0</v>
      </c>
      <c r="Z223" s="106">
        <f t="shared" si="165"/>
        <v>0</v>
      </c>
      <c r="AA223" s="106">
        <f t="shared" si="165"/>
        <v>0.1111111111111111</v>
      </c>
      <c r="AB223" s="106">
        <f t="shared" si="165"/>
        <v>0.88888888888888884</v>
      </c>
      <c r="AC223" s="106">
        <f t="shared" si="165"/>
        <v>1</v>
      </c>
      <c r="AD223" s="106">
        <f t="shared" si="165"/>
        <v>1</v>
      </c>
      <c r="AE223" s="106">
        <f t="shared" si="165"/>
        <v>1</v>
      </c>
      <c r="AF223" s="106">
        <f t="shared" si="165"/>
        <v>1</v>
      </c>
      <c r="AG223" s="106">
        <f t="shared" si="165"/>
        <v>1</v>
      </c>
      <c r="AH223" s="106">
        <f t="shared" si="165"/>
        <v>1</v>
      </c>
      <c r="AI223" s="106">
        <f t="shared" si="165"/>
        <v>1</v>
      </c>
      <c r="AJ223" s="106">
        <f t="shared" si="165"/>
        <v>1</v>
      </c>
      <c r="AK223" s="106">
        <f t="shared" si="165"/>
        <v>1</v>
      </c>
      <c r="AL223" s="106">
        <f t="shared" si="165"/>
        <v>1</v>
      </c>
      <c r="AM223" s="106">
        <f t="shared" si="165"/>
        <v>1</v>
      </c>
      <c r="AN223" s="106">
        <f t="shared" si="165"/>
        <v>1</v>
      </c>
      <c r="AO223" s="106">
        <f t="shared" si="165"/>
        <v>1</v>
      </c>
      <c r="AP223" s="106">
        <f t="shared" si="166"/>
        <v>1</v>
      </c>
      <c r="AQ223" s="106">
        <f t="shared" si="166"/>
        <v>1</v>
      </c>
      <c r="AR223" s="106">
        <f t="shared" si="166"/>
        <v>1</v>
      </c>
      <c r="AS223" s="106">
        <f t="shared" si="166"/>
        <v>1</v>
      </c>
      <c r="AT223" s="106">
        <f t="shared" si="166"/>
        <v>1</v>
      </c>
      <c r="AU223" s="106">
        <f t="shared" si="166"/>
        <v>1</v>
      </c>
      <c r="AV223" s="106">
        <f t="shared" si="166"/>
        <v>1</v>
      </c>
      <c r="AW223" s="106">
        <f t="shared" si="166"/>
        <v>1</v>
      </c>
      <c r="AX223" s="106">
        <f t="shared" si="166"/>
        <v>1</v>
      </c>
      <c r="AY223" s="106">
        <f t="shared" si="166"/>
        <v>1</v>
      </c>
      <c r="AZ223" s="106">
        <f t="shared" si="166"/>
        <v>1</v>
      </c>
      <c r="BA223" s="106">
        <f t="shared" si="166"/>
        <v>1</v>
      </c>
      <c r="BB223" s="106">
        <f t="shared" si="166"/>
        <v>1</v>
      </c>
      <c r="BC223" s="106">
        <f t="shared" si="166"/>
        <v>1</v>
      </c>
      <c r="BD223" s="106">
        <f t="shared" si="166"/>
        <v>1</v>
      </c>
      <c r="BE223" s="106">
        <f t="shared" si="166"/>
        <v>1</v>
      </c>
      <c r="BF223" s="106">
        <f t="shared" si="166"/>
        <v>1</v>
      </c>
      <c r="BG223" s="106">
        <f t="shared" si="166"/>
        <v>1</v>
      </c>
      <c r="BH223" s="106">
        <f t="shared" si="166"/>
        <v>1</v>
      </c>
      <c r="BI223" s="106">
        <f t="shared" si="166"/>
        <v>1</v>
      </c>
      <c r="BJ223" s="106">
        <f t="shared" si="166"/>
        <v>1</v>
      </c>
      <c r="BK223" s="106">
        <f t="shared" si="166"/>
        <v>1</v>
      </c>
      <c r="BL223" s="106">
        <f t="shared" si="166"/>
        <v>1</v>
      </c>
      <c r="BM223" s="106">
        <f t="shared" si="166"/>
        <v>1</v>
      </c>
      <c r="BN223" s="106">
        <f t="shared" si="166"/>
        <v>1</v>
      </c>
      <c r="BO223" s="106">
        <f t="shared" si="166"/>
        <v>1</v>
      </c>
    </row>
    <row r="224" spans="1:67" s="2" customFormat="1" ht="18.75" customHeight="1" x14ac:dyDescent="0.25">
      <c r="A224" s="88"/>
      <c r="B224" s="77" t="s">
        <v>1088</v>
      </c>
      <c r="C224" s="77" t="s">
        <v>2058</v>
      </c>
      <c r="D224" s="77" t="s">
        <v>6</v>
      </c>
      <c r="E224" s="224">
        <f>VLOOKUP(B224,'Cuadro Control'!C260:J2154,8,FALSE)</f>
        <v>52736347.43270281</v>
      </c>
      <c r="F224" s="106">
        <f t="shared" si="159"/>
        <v>9.933624348213644E-3</v>
      </c>
      <c r="G224" s="107">
        <v>46352</v>
      </c>
      <c r="H224" s="107">
        <v>46354</v>
      </c>
      <c r="I224" s="106">
        <f t="shared" si="163"/>
        <v>0</v>
      </c>
      <c r="J224" s="106">
        <f t="shared" si="165"/>
        <v>0</v>
      </c>
      <c r="K224" s="106">
        <f t="shared" si="165"/>
        <v>0</v>
      </c>
      <c r="L224" s="106">
        <f t="shared" si="165"/>
        <v>0</v>
      </c>
      <c r="M224" s="106">
        <f t="shared" si="165"/>
        <v>0</v>
      </c>
      <c r="N224" s="106">
        <f t="shared" si="165"/>
        <v>0</v>
      </c>
      <c r="O224" s="106">
        <f t="shared" si="165"/>
        <v>0</v>
      </c>
      <c r="P224" s="106">
        <f t="shared" si="165"/>
        <v>0</v>
      </c>
      <c r="Q224" s="106">
        <f t="shared" si="165"/>
        <v>0</v>
      </c>
      <c r="R224" s="106">
        <f t="shared" si="165"/>
        <v>0</v>
      </c>
      <c r="S224" s="106">
        <f t="shared" si="165"/>
        <v>0</v>
      </c>
      <c r="T224" s="106">
        <f t="shared" si="165"/>
        <v>0</v>
      </c>
      <c r="U224" s="106">
        <f t="shared" si="165"/>
        <v>0</v>
      </c>
      <c r="V224" s="106">
        <f t="shared" si="165"/>
        <v>0</v>
      </c>
      <c r="W224" s="106">
        <f t="shared" si="165"/>
        <v>0</v>
      </c>
      <c r="X224" s="106">
        <f t="shared" si="165"/>
        <v>0</v>
      </c>
      <c r="Y224" s="106">
        <f t="shared" si="165"/>
        <v>0</v>
      </c>
      <c r="Z224" s="106">
        <f t="shared" si="165"/>
        <v>0</v>
      </c>
      <c r="AA224" s="106">
        <f t="shared" si="165"/>
        <v>0</v>
      </c>
      <c r="AB224" s="106">
        <f t="shared" si="165"/>
        <v>0</v>
      </c>
      <c r="AC224" s="106">
        <f t="shared" si="165"/>
        <v>0.66666666666666663</v>
      </c>
      <c r="AD224" s="106">
        <f t="shared" si="165"/>
        <v>1</v>
      </c>
      <c r="AE224" s="106">
        <f t="shared" si="165"/>
        <v>1</v>
      </c>
      <c r="AF224" s="106">
        <f t="shared" si="165"/>
        <v>1</v>
      </c>
      <c r="AG224" s="106">
        <f t="shared" si="165"/>
        <v>1</v>
      </c>
      <c r="AH224" s="106">
        <f t="shared" si="165"/>
        <v>1</v>
      </c>
      <c r="AI224" s="106">
        <f t="shared" si="165"/>
        <v>1</v>
      </c>
      <c r="AJ224" s="106">
        <f t="shared" si="165"/>
        <v>1</v>
      </c>
      <c r="AK224" s="106">
        <f t="shared" si="165"/>
        <v>1</v>
      </c>
      <c r="AL224" s="106">
        <f t="shared" si="165"/>
        <v>1</v>
      </c>
      <c r="AM224" s="106">
        <f t="shared" si="165"/>
        <v>1</v>
      </c>
      <c r="AN224" s="106">
        <f t="shared" si="165"/>
        <v>1</v>
      </c>
      <c r="AO224" s="106">
        <f t="shared" si="165"/>
        <v>1</v>
      </c>
      <c r="AP224" s="106">
        <f t="shared" si="166"/>
        <v>1</v>
      </c>
      <c r="AQ224" s="106">
        <f t="shared" si="166"/>
        <v>1</v>
      </c>
      <c r="AR224" s="106">
        <f t="shared" si="166"/>
        <v>1</v>
      </c>
      <c r="AS224" s="106">
        <f t="shared" si="166"/>
        <v>1</v>
      </c>
      <c r="AT224" s="106">
        <f t="shared" si="166"/>
        <v>1</v>
      </c>
      <c r="AU224" s="106">
        <f t="shared" si="166"/>
        <v>1</v>
      </c>
      <c r="AV224" s="106">
        <f t="shared" si="166"/>
        <v>1</v>
      </c>
      <c r="AW224" s="106">
        <f t="shared" si="166"/>
        <v>1</v>
      </c>
      <c r="AX224" s="106">
        <f t="shared" si="166"/>
        <v>1</v>
      </c>
      <c r="AY224" s="106">
        <f t="shared" si="166"/>
        <v>1</v>
      </c>
      <c r="AZ224" s="106">
        <f t="shared" si="166"/>
        <v>1</v>
      </c>
      <c r="BA224" s="106">
        <f t="shared" si="166"/>
        <v>1</v>
      </c>
      <c r="BB224" s="106">
        <f t="shared" si="166"/>
        <v>1</v>
      </c>
      <c r="BC224" s="106">
        <f t="shared" si="166"/>
        <v>1</v>
      </c>
      <c r="BD224" s="106">
        <f t="shared" si="166"/>
        <v>1</v>
      </c>
      <c r="BE224" s="106">
        <f t="shared" si="166"/>
        <v>1</v>
      </c>
      <c r="BF224" s="106">
        <f t="shared" si="166"/>
        <v>1</v>
      </c>
      <c r="BG224" s="106">
        <f t="shared" si="166"/>
        <v>1</v>
      </c>
      <c r="BH224" s="106">
        <f t="shared" si="166"/>
        <v>1</v>
      </c>
      <c r="BI224" s="106">
        <f t="shared" si="166"/>
        <v>1</v>
      </c>
      <c r="BJ224" s="106">
        <f t="shared" si="166"/>
        <v>1</v>
      </c>
      <c r="BK224" s="106">
        <f t="shared" si="166"/>
        <v>1</v>
      </c>
      <c r="BL224" s="106">
        <f t="shared" si="166"/>
        <v>1</v>
      </c>
      <c r="BM224" s="106">
        <f t="shared" si="166"/>
        <v>1</v>
      </c>
      <c r="BN224" s="106">
        <f t="shared" si="166"/>
        <v>1</v>
      </c>
      <c r="BO224" s="106">
        <f t="shared" si="166"/>
        <v>1</v>
      </c>
    </row>
    <row r="225" spans="1:67" s="2" customFormat="1" ht="18.75" customHeight="1" x14ac:dyDescent="0.25">
      <c r="A225" s="88"/>
      <c r="B225" s="77" t="s">
        <v>1089</v>
      </c>
      <c r="C225" s="77" t="s">
        <v>1090</v>
      </c>
      <c r="D225" s="77" t="s">
        <v>19</v>
      </c>
      <c r="E225" s="224">
        <f>VLOOKUP(B225,'Cuadro Control'!C261:J2155,8,FALSE)</f>
        <v>46410609.014634147</v>
      </c>
      <c r="F225" s="106">
        <f t="shared" si="159"/>
        <v>8.742083556535862E-3</v>
      </c>
      <c r="G225" s="107">
        <v>46354</v>
      </c>
      <c r="H225" s="107">
        <v>46357</v>
      </c>
      <c r="I225" s="106">
        <f t="shared" si="163"/>
        <v>0</v>
      </c>
      <c r="J225" s="106">
        <f t="shared" si="165"/>
        <v>0</v>
      </c>
      <c r="K225" s="106">
        <f t="shared" si="165"/>
        <v>0</v>
      </c>
      <c r="L225" s="106">
        <f t="shared" si="165"/>
        <v>0</v>
      </c>
      <c r="M225" s="106">
        <f t="shared" si="165"/>
        <v>0</v>
      </c>
      <c r="N225" s="106">
        <f t="shared" si="165"/>
        <v>0</v>
      </c>
      <c r="O225" s="106">
        <f t="shared" si="165"/>
        <v>0</v>
      </c>
      <c r="P225" s="106">
        <f t="shared" si="165"/>
        <v>0</v>
      </c>
      <c r="Q225" s="106">
        <f t="shared" si="165"/>
        <v>0</v>
      </c>
      <c r="R225" s="106">
        <f t="shared" si="165"/>
        <v>0</v>
      </c>
      <c r="S225" s="106">
        <f t="shared" si="165"/>
        <v>0</v>
      </c>
      <c r="T225" s="106">
        <f t="shared" si="165"/>
        <v>0</v>
      </c>
      <c r="U225" s="106">
        <f t="shared" si="165"/>
        <v>0</v>
      </c>
      <c r="V225" s="106">
        <f t="shared" si="165"/>
        <v>0</v>
      </c>
      <c r="W225" s="106">
        <f t="shared" si="165"/>
        <v>0</v>
      </c>
      <c r="X225" s="106">
        <f t="shared" si="165"/>
        <v>0</v>
      </c>
      <c r="Y225" s="106">
        <f t="shared" si="165"/>
        <v>0</v>
      </c>
      <c r="Z225" s="106">
        <f t="shared" si="165"/>
        <v>0</v>
      </c>
      <c r="AA225" s="106">
        <f t="shared" si="165"/>
        <v>0</v>
      </c>
      <c r="AB225" s="106">
        <f t="shared" si="165"/>
        <v>0</v>
      </c>
      <c r="AC225" s="106">
        <f t="shared" si="165"/>
        <v>0</v>
      </c>
      <c r="AD225" s="106">
        <f t="shared" si="165"/>
        <v>1</v>
      </c>
      <c r="AE225" s="106">
        <f t="shared" si="165"/>
        <v>1</v>
      </c>
      <c r="AF225" s="106">
        <f t="shared" si="165"/>
        <v>1</v>
      </c>
      <c r="AG225" s="106">
        <f t="shared" si="165"/>
        <v>1</v>
      </c>
      <c r="AH225" s="106">
        <f t="shared" si="165"/>
        <v>1</v>
      </c>
      <c r="AI225" s="106">
        <f t="shared" si="165"/>
        <v>1</v>
      </c>
      <c r="AJ225" s="106">
        <f t="shared" si="165"/>
        <v>1</v>
      </c>
      <c r="AK225" s="106">
        <f t="shared" si="165"/>
        <v>1</v>
      </c>
      <c r="AL225" s="106">
        <f t="shared" si="165"/>
        <v>1</v>
      </c>
      <c r="AM225" s="106">
        <f t="shared" si="165"/>
        <v>1</v>
      </c>
      <c r="AN225" s="106">
        <f t="shared" si="165"/>
        <v>1</v>
      </c>
      <c r="AO225" s="106">
        <f t="shared" si="165"/>
        <v>1</v>
      </c>
      <c r="AP225" s="106">
        <f t="shared" si="166"/>
        <v>1</v>
      </c>
      <c r="AQ225" s="106">
        <f t="shared" si="166"/>
        <v>1</v>
      </c>
      <c r="AR225" s="106">
        <f t="shared" si="166"/>
        <v>1</v>
      </c>
      <c r="AS225" s="106">
        <f t="shared" si="166"/>
        <v>1</v>
      </c>
      <c r="AT225" s="106">
        <f t="shared" si="166"/>
        <v>1</v>
      </c>
      <c r="AU225" s="106">
        <f t="shared" si="166"/>
        <v>1</v>
      </c>
      <c r="AV225" s="106">
        <f t="shared" si="166"/>
        <v>1</v>
      </c>
      <c r="AW225" s="106">
        <f t="shared" si="166"/>
        <v>1</v>
      </c>
      <c r="AX225" s="106">
        <f t="shared" si="166"/>
        <v>1</v>
      </c>
      <c r="AY225" s="106">
        <f t="shared" si="166"/>
        <v>1</v>
      </c>
      <c r="AZ225" s="106">
        <f t="shared" si="166"/>
        <v>1</v>
      </c>
      <c r="BA225" s="106">
        <f t="shared" si="166"/>
        <v>1</v>
      </c>
      <c r="BB225" s="106">
        <f t="shared" si="166"/>
        <v>1</v>
      </c>
      <c r="BC225" s="106">
        <f t="shared" si="166"/>
        <v>1</v>
      </c>
      <c r="BD225" s="106">
        <f t="shared" si="166"/>
        <v>1</v>
      </c>
      <c r="BE225" s="106">
        <f t="shared" si="166"/>
        <v>1</v>
      </c>
      <c r="BF225" s="106">
        <f t="shared" si="166"/>
        <v>1</v>
      </c>
      <c r="BG225" s="106">
        <f t="shared" si="166"/>
        <v>1</v>
      </c>
      <c r="BH225" s="106">
        <f t="shared" si="166"/>
        <v>1</v>
      </c>
      <c r="BI225" s="106">
        <f t="shared" si="166"/>
        <v>1</v>
      </c>
      <c r="BJ225" s="106">
        <f t="shared" si="166"/>
        <v>1</v>
      </c>
      <c r="BK225" s="106">
        <f t="shared" si="166"/>
        <v>1</v>
      </c>
      <c r="BL225" s="106">
        <f t="shared" si="166"/>
        <v>1</v>
      </c>
      <c r="BM225" s="106">
        <f t="shared" si="166"/>
        <v>1</v>
      </c>
      <c r="BN225" s="106">
        <f t="shared" si="166"/>
        <v>1</v>
      </c>
      <c r="BO225" s="106">
        <f t="shared" si="166"/>
        <v>1</v>
      </c>
    </row>
    <row r="226" spans="1:67" s="2" customFormat="1" ht="18.75" customHeight="1" x14ac:dyDescent="0.25">
      <c r="A226" s="88"/>
      <c r="B226" s="77" t="s">
        <v>1091</v>
      </c>
      <c r="C226" s="77" t="s">
        <v>1092</v>
      </c>
      <c r="D226" s="77" t="s">
        <v>9</v>
      </c>
      <c r="E226" s="224">
        <f>VLOOKUP(B226,'Cuadro Control'!C262:J2156,8,FALSE)</f>
        <v>1587346329.5488234</v>
      </c>
      <c r="F226" s="106">
        <f t="shared" si="159"/>
        <v>0.29899875353285565</v>
      </c>
      <c r="G226" s="107">
        <v>46354</v>
      </c>
      <c r="H226" s="107">
        <v>46366</v>
      </c>
      <c r="I226" s="106">
        <f t="shared" si="163"/>
        <v>0</v>
      </c>
      <c r="J226" s="106">
        <f t="shared" si="165"/>
        <v>0</v>
      </c>
      <c r="K226" s="106">
        <f t="shared" si="165"/>
        <v>0</v>
      </c>
      <c r="L226" s="106">
        <f t="shared" si="165"/>
        <v>0</v>
      </c>
      <c r="M226" s="106">
        <f t="shared" si="165"/>
        <v>0</v>
      </c>
      <c r="N226" s="106">
        <f t="shared" si="165"/>
        <v>0</v>
      </c>
      <c r="O226" s="106">
        <f t="shared" si="165"/>
        <v>0</v>
      </c>
      <c r="P226" s="106">
        <f t="shared" si="165"/>
        <v>0</v>
      </c>
      <c r="Q226" s="106">
        <f t="shared" si="165"/>
        <v>0</v>
      </c>
      <c r="R226" s="106">
        <f t="shared" si="165"/>
        <v>0</v>
      </c>
      <c r="S226" s="106">
        <f t="shared" si="165"/>
        <v>0</v>
      </c>
      <c r="T226" s="106">
        <f t="shared" si="165"/>
        <v>0</v>
      </c>
      <c r="U226" s="106">
        <f t="shared" si="165"/>
        <v>0</v>
      </c>
      <c r="V226" s="106">
        <f t="shared" si="165"/>
        <v>0</v>
      </c>
      <c r="W226" s="106">
        <f t="shared" si="165"/>
        <v>0</v>
      </c>
      <c r="X226" s="106">
        <f t="shared" si="165"/>
        <v>0</v>
      </c>
      <c r="Y226" s="106">
        <f t="shared" si="165"/>
        <v>0</v>
      </c>
      <c r="Z226" s="106">
        <f t="shared" si="165"/>
        <v>0</v>
      </c>
      <c r="AA226" s="106">
        <f t="shared" si="165"/>
        <v>0</v>
      </c>
      <c r="AB226" s="106">
        <f t="shared" si="165"/>
        <v>0</v>
      </c>
      <c r="AC226" s="106">
        <f t="shared" si="165"/>
        <v>0</v>
      </c>
      <c r="AD226" s="106">
        <f t="shared" si="165"/>
        <v>0.53846153846153844</v>
      </c>
      <c r="AE226" s="106">
        <f t="shared" si="165"/>
        <v>1</v>
      </c>
      <c r="AF226" s="106">
        <f t="shared" si="165"/>
        <v>1</v>
      </c>
      <c r="AG226" s="106">
        <f t="shared" si="165"/>
        <v>1</v>
      </c>
      <c r="AH226" s="106">
        <f t="shared" si="165"/>
        <v>1</v>
      </c>
      <c r="AI226" s="106">
        <f t="shared" si="165"/>
        <v>1</v>
      </c>
      <c r="AJ226" s="106">
        <f t="shared" si="165"/>
        <v>1</v>
      </c>
      <c r="AK226" s="106">
        <f t="shared" si="165"/>
        <v>1</v>
      </c>
      <c r="AL226" s="106">
        <f t="shared" si="165"/>
        <v>1</v>
      </c>
      <c r="AM226" s="106">
        <f t="shared" si="165"/>
        <v>1</v>
      </c>
      <c r="AN226" s="106">
        <f t="shared" si="165"/>
        <v>1</v>
      </c>
      <c r="AO226" s="106">
        <f t="shared" si="165"/>
        <v>1</v>
      </c>
      <c r="AP226" s="106">
        <f t="shared" si="166"/>
        <v>1</v>
      </c>
      <c r="AQ226" s="106">
        <f t="shared" si="166"/>
        <v>1</v>
      </c>
      <c r="AR226" s="106">
        <f t="shared" si="166"/>
        <v>1</v>
      </c>
      <c r="AS226" s="106">
        <f t="shared" ref="AP226:BO227" si="167">IF($G226=0,0,IF(AS$6&lt;$G226,0,IF(AS$6&gt;$H226,1,(AS$6-$G226+1)/($H226-$G226+1))))</f>
        <v>1</v>
      </c>
      <c r="AT226" s="106">
        <f t="shared" si="167"/>
        <v>1</v>
      </c>
      <c r="AU226" s="106">
        <f t="shared" si="167"/>
        <v>1</v>
      </c>
      <c r="AV226" s="106">
        <f t="shared" si="167"/>
        <v>1</v>
      </c>
      <c r="AW226" s="106">
        <f t="shared" si="167"/>
        <v>1</v>
      </c>
      <c r="AX226" s="106">
        <f t="shared" si="167"/>
        <v>1</v>
      </c>
      <c r="AY226" s="106">
        <f t="shared" si="167"/>
        <v>1</v>
      </c>
      <c r="AZ226" s="106">
        <f t="shared" si="167"/>
        <v>1</v>
      </c>
      <c r="BA226" s="106">
        <f t="shared" si="167"/>
        <v>1</v>
      </c>
      <c r="BB226" s="106">
        <f t="shared" si="167"/>
        <v>1</v>
      </c>
      <c r="BC226" s="106">
        <f t="shared" si="167"/>
        <v>1</v>
      </c>
      <c r="BD226" s="106">
        <f t="shared" si="167"/>
        <v>1</v>
      </c>
      <c r="BE226" s="106">
        <f t="shared" si="167"/>
        <v>1</v>
      </c>
      <c r="BF226" s="106">
        <f t="shared" si="167"/>
        <v>1</v>
      </c>
      <c r="BG226" s="106">
        <f t="shared" si="167"/>
        <v>1</v>
      </c>
      <c r="BH226" s="106">
        <f t="shared" si="167"/>
        <v>1</v>
      </c>
      <c r="BI226" s="106">
        <f t="shared" si="167"/>
        <v>1</v>
      </c>
      <c r="BJ226" s="106">
        <f t="shared" si="167"/>
        <v>1</v>
      </c>
      <c r="BK226" s="106">
        <f t="shared" si="167"/>
        <v>1</v>
      </c>
      <c r="BL226" s="106">
        <f t="shared" si="167"/>
        <v>1</v>
      </c>
      <c r="BM226" s="106">
        <f t="shared" si="167"/>
        <v>1</v>
      </c>
      <c r="BN226" s="106">
        <f t="shared" si="167"/>
        <v>1</v>
      </c>
      <c r="BO226" s="106">
        <f t="shared" si="167"/>
        <v>1</v>
      </c>
    </row>
    <row r="227" spans="1:67" s="2" customFormat="1" ht="18.75" customHeight="1" x14ac:dyDescent="0.25">
      <c r="A227" s="88"/>
      <c r="B227" s="103" t="s">
        <v>1093</v>
      </c>
      <c r="C227" s="103" t="s">
        <v>1094</v>
      </c>
      <c r="D227" s="103" t="s">
        <v>9</v>
      </c>
      <c r="E227" s="223">
        <f>VLOOKUP(B227,'Cuadro Control'!C263:J2157,8,FALSE)</f>
        <v>179532477.23999998</v>
      </c>
      <c r="F227" s="104">
        <f t="shared" si="159"/>
        <v>3.3817438522495219E-2</v>
      </c>
      <c r="G227" s="105">
        <v>46357</v>
      </c>
      <c r="H227" s="105">
        <v>46371</v>
      </c>
      <c r="I227" s="104">
        <f t="shared" si="163"/>
        <v>0</v>
      </c>
      <c r="J227" s="104">
        <f t="shared" si="165"/>
        <v>0</v>
      </c>
      <c r="K227" s="104">
        <f t="shared" si="165"/>
        <v>0</v>
      </c>
      <c r="L227" s="104">
        <f t="shared" si="165"/>
        <v>0</v>
      </c>
      <c r="M227" s="104">
        <f t="shared" si="165"/>
        <v>0</v>
      </c>
      <c r="N227" s="104">
        <f t="shared" si="165"/>
        <v>0</v>
      </c>
      <c r="O227" s="104">
        <f t="shared" si="165"/>
        <v>0</v>
      </c>
      <c r="P227" s="104">
        <f t="shared" si="165"/>
        <v>0</v>
      </c>
      <c r="Q227" s="104">
        <f t="shared" si="165"/>
        <v>0</v>
      </c>
      <c r="R227" s="104">
        <f t="shared" si="165"/>
        <v>0</v>
      </c>
      <c r="S227" s="104">
        <f t="shared" si="165"/>
        <v>0</v>
      </c>
      <c r="T227" s="104">
        <f t="shared" si="165"/>
        <v>0</v>
      </c>
      <c r="U227" s="104">
        <f t="shared" si="165"/>
        <v>0</v>
      </c>
      <c r="V227" s="104">
        <f t="shared" si="165"/>
        <v>0</v>
      </c>
      <c r="W227" s="104">
        <f t="shared" si="165"/>
        <v>0</v>
      </c>
      <c r="X227" s="104">
        <f t="shared" si="165"/>
        <v>0</v>
      </c>
      <c r="Y227" s="104">
        <f t="shared" si="165"/>
        <v>0</v>
      </c>
      <c r="Z227" s="104">
        <f t="shared" si="165"/>
        <v>0</v>
      </c>
      <c r="AA227" s="104">
        <f t="shared" si="165"/>
        <v>0</v>
      </c>
      <c r="AB227" s="104">
        <f t="shared" si="165"/>
        <v>0</v>
      </c>
      <c r="AC227" s="104">
        <f t="shared" si="165"/>
        <v>0</v>
      </c>
      <c r="AD227" s="104">
        <f t="shared" si="165"/>
        <v>0.26666666666666666</v>
      </c>
      <c r="AE227" s="104">
        <f t="shared" si="165"/>
        <v>0.73333333333333328</v>
      </c>
      <c r="AF227" s="104">
        <f t="shared" si="165"/>
        <v>1</v>
      </c>
      <c r="AG227" s="104">
        <f t="shared" si="165"/>
        <v>1</v>
      </c>
      <c r="AH227" s="104">
        <f t="shared" si="165"/>
        <v>1</v>
      </c>
      <c r="AI227" s="104">
        <f t="shared" si="165"/>
        <v>1</v>
      </c>
      <c r="AJ227" s="104">
        <f t="shared" si="165"/>
        <v>1</v>
      </c>
      <c r="AK227" s="104">
        <f t="shared" si="165"/>
        <v>1</v>
      </c>
      <c r="AL227" s="104">
        <f t="shared" si="165"/>
        <v>1</v>
      </c>
      <c r="AM227" s="104">
        <f t="shared" si="165"/>
        <v>1</v>
      </c>
      <c r="AN227" s="104">
        <f t="shared" si="165"/>
        <v>1</v>
      </c>
      <c r="AO227" s="104">
        <f t="shared" si="165"/>
        <v>1</v>
      </c>
      <c r="AP227" s="104">
        <f t="shared" si="167"/>
        <v>1</v>
      </c>
      <c r="AQ227" s="104">
        <f t="shared" si="167"/>
        <v>1</v>
      </c>
      <c r="AR227" s="104">
        <f t="shared" si="167"/>
        <v>1</v>
      </c>
      <c r="AS227" s="104">
        <f t="shared" si="167"/>
        <v>1</v>
      </c>
      <c r="AT227" s="104">
        <f t="shared" si="167"/>
        <v>1</v>
      </c>
      <c r="AU227" s="104">
        <f t="shared" si="167"/>
        <v>1</v>
      </c>
      <c r="AV227" s="104">
        <f t="shared" si="167"/>
        <v>1</v>
      </c>
      <c r="AW227" s="104">
        <f t="shared" si="167"/>
        <v>1</v>
      </c>
      <c r="AX227" s="104">
        <f t="shared" si="167"/>
        <v>1</v>
      </c>
      <c r="AY227" s="104">
        <f t="shared" si="167"/>
        <v>1</v>
      </c>
      <c r="AZ227" s="104">
        <f t="shared" si="167"/>
        <v>1</v>
      </c>
      <c r="BA227" s="104">
        <f t="shared" si="167"/>
        <v>1</v>
      </c>
      <c r="BB227" s="104">
        <f t="shared" si="167"/>
        <v>1</v>
      </c>
      <c r="BC227" s="104">
        <f t="shared" si="167"/>
        <v>1</v>
      </c>
      <c r="BD227" s="104">
        <f t="shared" si="167"/>
        <v>1</v>
      </c>
      <c r="BE227" s="104">
        <f t="shared" si="167"/>
        <v>1</v>
      </c>
      <c r="BF227" s="104">
        <f t="shared" si="167"/>
        <v>1</v>
      </c>
      <c r="BG227" s="104">
        <f t="shared" si="167"/>
        <v>1</v>
      </c>
      <c r="BH227" s="104">
        <f t="shared" si="167"/>
        <v>1</v>
      </c>
      <c r="BI227" s="104">
        <f t="shared" si="167"/>
        <v>1</v>
      </c>
      <c r="BJ227" s="104">
        <f t="shared" si="167"/>
        <v>1</v>
      </c>
      <c r="BK227" s="104">
        <f t="shared" si="167"/>
        <v>1</v>
      </c>
      <c r="BL227" s="104">
        <f t="shared" si="167"/>
        <v>1</v>
      </c>
      <c r="BM227" s="104">
        <f t="shared" si="167"/>
        <v>1</v>
      </c>
      <c r="BN227" s="104">
        <f t="shared" si="167"/>
        <v>1</v>
      </c>
      <c r="BO227" s="104">
        <f t="shared" si="167"/>
        <v>1</v>
      </c>
    </row>
    <row r="228" spans="1:67" s="2" customFormat="1" ht="18.75" customHeight="1" x14ac:dyDescent="0.25">
      <c r="A228" s="88"/>
      <c r="B228" s="78" t="s">
        <v>1095</v>
      </c>
      <c r="C228" s="78" t="s">
        <v>1980</v>
      </c>
      <c r="D228" s="78" t="s">
        <v>3</v>
      </c>
      <c r="E228" s="225">
        <f>VLOOKUP(B228,'Cuadro Control'!C264:J2158,8,FALSE)</f>
        <v>0</v>
      </c>
      <c r="F228" s="108">
        <f>IFERROR(E228/$E$212,0)</f>
        <v>0</v>
      </c>
      <c r="G228" s="109">
        <v>46371</v>
      </c>
      <c r="H228" s="109">
        <v>46371</v>
      </c>
      <c r="I228" s="108">
        <f t="shared" si="163"/>
        <v>0</v>
      </c>
      <c r="J228" s="108">
        <f t="shared" ref="J228:BO228" si="168">IF($G228=0,0,IF(J$6&lt;$G228,0,IF(J$6&gt;$H228,1,(J$6-$G228+1)/($H228-$G228+1))))</f>
        <v>0</v>
      </c>
      <c r="K228" s="108">
        <f t="shared" si="168"/>
        <v>0</v>
      </c>
      <c r="L228" s="108">
        <f t="shared" si="168"/>
        <v>0</v>
      </c>
      <c r="M228" s="108">
        <f t="shared" si="168"/>
        <v>0</v>
      </c>
      <c r="N228" s="108">
        <f t="shared" si="168"/>
        <v>0</v>
      </c>
      <c r="O228" s="108">
        <f t="shared" si="168"/>
        <v>0</v>
      </c>
      <c r="P228" s="108">
        <f t="shared" si="168"/>
        <v>0</v>
      </c>
      <c r="Q228" s="108">
        <f t="shared" si="168"/>
        <v>0</v>
      </c>
      <c r="R228" s="108">
        <f t="shared" si="168"/>
        <v>0</v>
      </c>
      <c r="S228" s="108">
        <f t="shared" si="168"/>
        <v>0</v>
      </c>
      <c r="T228" s="108">
        <f t="shared" si="168"/>
        <v>0</v>
      </c>
      <c r="U228" s="108">
        <f t="shared" si="168"/>
        <v>0</v>
      </c>
      <c r="V228" s="108">
        <f t="shared" si="168"/>
        <v>0</v>
      </c>
      <c r="W228" s="108">
        <f t="shared" si="168"/>
        <v>0</v>
      </c>
      <c r="X228" s="108">
        <f t="shared" si="168"/>
        <v>0</v>
      </c>
      <c r="Y228" s="108">
        <f t="shared" si="168"/>
        <v>0</v>
      </c>
      <c r="Z228" s="108">
        <f t="shared" si="168"/>
        <v>0</v>
      </c>
      <c r="AA228" s="108">
        <f t="shared" si="168"/>
        <v>0</v>
      </c>
      <c r="AB228" s="108">
        <f t="shared" si="168"/>
        <v>0</v>
      </c>
      <c r="AC228" s="108">
        <f t="shared" si="168"/>
        <v>0</v>
      </c>
      <c r="AD228" s="108">
        <f t="shared" si="168"/>
        <v>0</v>
      </c>
      <c r="AE228" s="108">
        <f t="shared" si="168"/>
        <v>0</v>
      </c>
      <c r="AF228" s="108">
        <f t="shared" si="168"/>
        <v>1</v>
      </c>
      <c r="AG228" s="108">
        <f t="shared" si="168"/>
        <v>1</v>
      </c>
      <c r="AH228" s="108">
        <f t="shared" si="168"/>
        <v>1</v>
      </c>
      <c r="AI228" s="108">
        <f t="shared" si="168"/>
        <v>1</v>
      </c>
      <c r="AJ228" s="108">
        <f t="shared" si="168"/>
        <v>1</v>
      </c>
      <c r="AK228" s="108">
        <f t="shared" si="168"/>
        <v>1</v>
      </c>
      <c r="AL228" s="108">
        <f t="shared" si="168"/>
        <v>1</v>
      </c>
      <c r="AM228" s="108">
        <f t="shared" si="168"/>
        <v>1</v>
      </c>
      <c r="AN228" s="108">
        <f t="shared" si="168"/>
        <v>1</v>
      </c>
      <c r="AO228" s="108">
        <f t="shared" si="168"/>
        <v>1</v>
      </c>
      <c r="AP228" s="108">
        <f t="shared" si="168"/>
        <v>1</v>
      </c>
      <c r="AQ228" s="108">
        <f t="shared" si="168"/>
        <v>1</v>
      </c>
      <c r="AR228" s="108">
        <f t="shared" si="168"/>
        <v>1</v>
      </c>
      <c r="AS228" s="108">
        <f t="shared" si="168"/>
        <v>1</v>
      </c>
      <c r="AT228" s="108">
        <f t="shared" si="168"/>
        <v>1</v>
      </c>
      <c r="AU228" s="108">
        <f t="shared" si="168"/>
        <v>1</v>
      </c>
      <c r="AV228" s="108">
        <f t="shared" si="168"/>
        <v>1</v>
      </c>
      <c r="AW228" s="108">
        <f t="shared" si="168"/>
        <v>1</v>
      </c>
      <c r="AX228" s="108">
        <f t="shared" si="168"/>
        <v>1</v>
      </c>
      <c r="AY228" s="108">
        <f t="shared" si="168"/>
        <v>1</v>
      </c>
      <c r="AZ228" s="108">
        <f t="shared" si="168"/>
        <v>1</v>
      </c>
      <c r="BA228" s="108">
        <f t="shared" si="168"/>
        <v>1</v>
      </c>
      <c r="BB228" s="108">
        <f t="shared" si="168"/>
        <v>1</v>
      </c>
      <c r="BC228" s="108">
        <f t="shared" si="168"/>
        <v>1</v>
      </c>
      <c r="BD228" s="108">
        <f t="shared" si="168"/>
        <v>1</v>
      </c>
      <c r="BE228" s="108">
        <f t="shared" si="168"/>
        <v>1</v>
      </c>
      <c r="BF228" s="108">
        <f t="shared" si="168"/>
        <v>1</v>
      </c>
      <c r="BG228" s="108">
        <f t="shared" si="168"/>
        <v>1</v>
      </c>
      <c r="BH228" s="108">
        <f t="shared" si="168"/>
        <v>1</v>
      </c>
      <c r="BI228" s="108">
        <f t="shared" si="168"/>
        <v>1</v>
      </c>
      <c r="BJ228" s="108">
        <f t="shared" si="168"/>
        <v>1</v>
      </c>
      <c r="BK228" s="108">
        <f t="shared" si="168"/>
        <v>1</v>
      </c>
      <c r="BL228" s="108">
        <f t="shared" si="168"/>
        <v>1</v>
      </c>
      <c r="BM228" s="108">
        <f t="shared" si="168"/>
        <v>1</v>
      </c>
      <c r="BN228" s="108">
        <f t="shared" si="168"/>
        <v>1</v>
      </c>
      <c r="BO228" s="108">
        <f t="shared" si="168"/>
        <v>1</v>
      </c>
    </row>
    <row r="229" spans="1:67" s="2" customFormat="1" ht="18.75" customHeight="1" x14ac:dyDescent="0.25">
      <c r="A229" s="88"/>
      <c r="B229" s="76" t="s">
        <v>1096</v>
      </c>
      <c r="C229" s="76" t="s">
        <v>1097</v>
      </c>
      <c r="D229" s="76" t="s">
        <v>38</v>
      </c>
      <c r="E229" s="222">
        <f>SUM(E230:E245)</f>
        <v>5308872732.0543728</v>
      </c>
      <c r="F229" s="101">
        <f>IFERROR(E229/$E$109,0)</f>
        <v>2.9408554574576196E-2</v>
      </c>
      <c r="G229" s="102">
        <v>46295</v>
      </c>
      <c r="H229" s="102">
        <v>46375</v>
      </c>
      <c r="I229" s="101">
        <f>SUMPRODUCT($F230:$F244,I230:I244)</f>
        <v>0</v>
      </c>
      <c r="J229" s="101">
        <f t="shared" ref="J229:AO229" si="169">SUMPRODUCT($F230:$F244,J230:J244)</f>
        <v>0</v>
      </c>
      <c r="K229" s="101">
        <f t="shared" si="169"/>
        <v>0</v>
      </c>
      <c r="L229" s="101">
        <f t="shared" si="169"/>
        <v>0</v>
      </c>
      <c r="M229" s="101">
        <f t="shared" si="169"/>
        <v>0</v>
      </c>
      <c r="N229" s="101">
        <f t="shared" si="169"/>
        <v>0</v>
      </c>
      <c r="O229" s="101">
        <f t="shared" si="169"/>
        <v>0</v>
      </c>
      <c r="P229" s="101">
        <f t="shared" si="169"/>
        <v>0</v>
      </c>
      <c r="Q229" s="101">
        <f t="shared" si="169"/>
        <v>0</v>
      </c>
      <c r="R229" s="101">
        <f t="shared" si="169"/>
        <v>0</v>
      </c>
      <c r="S229" s="101">
        <f t="shared" si="169"/>
        <v>0</v>
      </c>
      <c r="T229" s="101">
        <f t="shared" si="169"/>
        <v>0</v>
      </c>
      <c r="U229" s="101">
        <f t="shared" si="169"/>
        <v>5.8820241899941441E-3</v>
      </c>
      <c r="V229" s="101">
        <f t="shared" si="169"/>
        <v>3.5298758430500551E-2</v>
      </c>
      <c r="W229" s="101">
        <f t="shared" si="169"/>
        <v>7.524335899330889E-2</v>
      </c>
      <c r="X229" s="101">
        <f t="shared" si="169"/>
        <v>0.13668979566530554</v>
      </c>
      <c r="Y229" s="101">
        <f t="shared" si="169"/>
        <v>0.18261925363459089</v>
      </c>
      <c r="Z229" s="101">
        <f t="shared" si="169"/>
        <v>0.27240516581093738</v>
      </c>
      <c r="AA229" s="101">
        <f t="shared" si="169"/>
        <v>0.35655786596624905</v>
      </c>
      <c r="AB229" s="101">
        <f t="shared" si="169"/>
        <v>0.41666693750575734</v>
      </c>
      <c r="AC229" s="101">
        <f t="shared" si="169"/>
        <v>0.64850810003989967</v>
      </c>
      <c r="AD229" s="101">
        <f t="shared" si="169"/>
        <v>0.71026958832829457</v>
      </c>
      <c r="AE229" s="101">
        <f t="shared" si="169"/>
        <v>0.8899644163163547</v>
      </c>
      <c r="AF229" s="101">
        <f t="shared" si="169"/>
        <v>0.99774550409850038</v>
      </c>
      <c r="AG229" s="101">
        <f t="shared" si="169"/>
        <v>1</v>
      </c>
      <c r="AH229" s="101">
        <f t="shared" si="169"/>
        <v>1</v>
      </c>
      <c r="AI229" s="101">
        <f t="shared" si="169"/>
        <v>1</v>
      </c>
      <c r="AJ229" s="101">
        <f t="shared" si="169"/>
        <v>1</v>
      </c>
      <c r="AK229" s="101">
        <f t="shared" si="169"/>
        <v>1</v>
      </c>
      <c r="AL229" s="101">
        <f t="shared" si="169"/>
        <v>1</v>
      </c>
      <c r="AM229" s="101">
        <f t="shared" si="169"/>
        <v>1</v>
      </c>
      <c r="AN229" s="101">
        <f t="shared" si="169"/>
        <v>1</v>
      </c>
      <c r="AO229" s="101">
        <f t="shared" si="169"/>
        <v>1</v>
      </c>
      <c r="AP229" s="101">
        <f t="shared" ref="AP229:BO229" si="170">SUMPRODUCT($F230:$F244,AP230:AP244)</f>
        <v>1</v>
      </c>
      <c r="AQ229" s="101">
        <f t="shared" si="170"/>
        <v>1</v>
      </c>
      <c r="AR229" s="101">
        <f t="shared" si="170"/>
        <v>1</v>
      </c>
      <c r="AS229" s="101">
        <f t="shared" si="170"/>
        <v>1</v>
      </c>
      <c r="AT229" s="101">
        <f t="shared" si="170"/>
        <v>1</v>
      </c>
      <c r="AU229" s="101">
        <f t="shared" si="170"/>
        <v>1</v>
      </c>
      <c r="AV229" s="101">
        <f t="shared" si="170"/>
        <v>1</v>
      </c>
      <c r="AW229" s="101">
        <f t="shared" si="170"/>
        <v>1</v>
      </c>
      <c r="AX229" s="101">
        <f t="shared" si="170"/>
        <v>1</v>
      </c>
      <c r="AY229" s="101">
        <f t="shared" si="170"/>
        <v>1</v>
      </c>
      <c r="AZ229" s="101">
        <f t="shared" si="170"/>
        <v>1</v>
      </c>
      <c r="BA229" s="101">
        <f t="shared" si="170"/>
        <v>1</v>
      </c>
      <c r="BB229" s="101">
        <f t="shared" si="170"/>
        <v>1</v>
      </c>
      <c r="BC229" s="101">
        <f t="shared" si="170"/>
        <v>1</v>
      </c>
      <c r="BD229" s="101">
        <f t="shared" si="170"/>
        <v>1</v>
      </c>
      <c r="BE229" s="101">
        <f t="shared" si="170"/>
        <v>1</v>
      </c>
      <c r="BF229" s="101">
        <f t="shared" si="170"/>
        <v>1</v>
      </c>
      <c r="BG229" s="101">
        <f t="shared" si="170"/>
        <v>1</v>
      </c>
      <c r="BH229" s="101">
        <f t="shared" si="170"/>
        <v>1</v>
      </c>
      <c r="BI229" s="101">
        <f t="shared" si="170"/>
        <v>1</v>
      </c>
      <c r="BJ229" s="101">
        <f t="shared" si="170"/>
        <v>1</v>
      </c>
      <c r="BK229" s="101">
        <f t="shared" si="170"/>
        <v>1</v>
      </c>
      <c r="BL229" s="101">
        <f t="shared" si="170"/>
        <v>1</v>
      </c>
      <c r="BM229" s="101">
        <f t="shared" si="170"/>
        <v>1</v>
      </c>
      <c r="BN229" s="101">
        <f t="shared" si="170"/>
        <v>1</v>
      </c>
      <c r="BO229" s="101">
        <f t="shared" si="170"/>
        <v>1</v>
      </c>
    </row>
    <row r="230" spans="1:67" s="2" customFormat="1" ht="18.75" customHeight="1" x14ac:dyDescent="0.25">
      <c r="A230" s="88"/>
      <c r="B230" s="77" t="s">
        <v>1098</v>
      </c>
      <c r="C230" s="77" t="s">
        <v>2103</v>
      </c>
      <c r="D230" s="77" t="s">
        <v>22</v>
      </c>
      <c r="E230" s="224">
        <f>VLOOKUP(B230,'Cuadro Control'!C266:J2160,8,FALSE)</f>
        <v>83271780.884117648</v>
      </c>
      <c r="F230" s="106">
        <f t="shared" ref="F230:F244" si="171">IFERROR(E230/$E$229,0)</f>
        <v>1.5685397839984384E-2</v>
      </c>
      <c r="G230" s="107">
        <v>46295</v>
      </c>
      <c r="H230" s="107">
        <v>46302</v>
      </c>
      <c r="I230" s="106">
        <f t="shared" ref="I230:X230" si="172">IF($G230=0,0,IF(I$6&lt;$G230,0,IF(I$6&gt;$H230,1,(I$6-$G230+1)/($H230-$G230+1))))</f>
        <v>0</v>
      </c>
      <c r="J230" s="106">
        <f t="shared" si="172"/>
        <v>0</v>
      </c>
      <c r="K230" s="106">
        <f t="shared" si="172"/>
        <v>0</v>
      </c>
      <c r="L230" s="106">
        <f t="shared" si="172"/>
        <v>0</v>
      </c>
      <c r="M230" s="106">
        <f t="shared" si="172"/>
        <v>0</v>
      </c>
      <c r="N230" s="106">
        <f t="shared" si="172"/>
        <v>0</v>
      </c>
      <c r="O230" s="106">
        <f t="shared" si="172"/>
        <v>0</v>
      </c>
      <c r="P230" s="106">
        <f t="shared" si="172"/>
        <v>0</v>
      </c>
      <c r="Q230" s="106">
        <f t="shared" si="172"/>
        <v>0</v>
      </c>
      <c r="R230" s="106">
        <f t="shared" si="172"/>
        <v>0</v>
      </c>
      <c r="S230" s="106">
        <f t="shared" si="172"/>
        <v>0</v>
      </c>
      <c r="T230" s="106">
        <f t="shared" si="172"/>
        <v>0</v>
      </c>
      <c r="U230" s="106">
        <f t="shared" si="172"/>
        <v>0.375</v>
      </c>
      <c r="V230" s="106">
        <f t="shared" si="172"/>
        <v>1</v>
      </c>
      <c r="W230" s="106">
        <f t="shared" si="172"/>
        <v>1</v>
      </c>
      <c r="X230" s="106">
        <f t="shared" si="172"/>
        <v>1</v>
      </c>
      <c r="Y230" s="106">
        <f t="shared" ref="J230:AO237" si="173">IF($G230=0,0,IF(Y$6&lt;$G230,0,IF(Y$6&gt;$H230,1,(Y$6-$G230+1)/($H230-$G230+1))))</f>
        <v>1</v>
      </c>
      <c r="Z230" s="106">
        <f t="shared" si="173"/>
        <v>1</v>
      </c>
      <c r="AA230" s="106">
        <f t="shared" si="173"/>
        <v>1</v>
      </c>
      <c r="AB230" s="106">
        <f t="shared" si="173"/>
        <v>1</v>
      </c>
      <c r="AC230" s="106">
        <f t="shared" si="173"/>
        <v>1</v>
      </c>
      <c r="AD230" s="106">
        <f t="shared" si="173"/>
        <v>1</v>
      </c>
      <c r="AE230" s="106">
        <f t="shared" si="173"/>
        <v>1</v>
      </c>
      <c r="AF230" s="106">
        <f t="shared" si="173"/>
        <v>1</v>
      </c>
      <c r="AG230" s="106">
        <f t="shared" si="173"/>
        <v>1</v>
      </c>
      <c r="AH230" s="106">
        <f t="shared" si="173"/>
        <v>1</v>
      </c>
      <c r="AI230" s="106">
        <f t="shared" si="173"/>
        <v>1</v>
      </c>
      <c r="AJ230" s="106">
        <f t="shared" si="173"/>
        <v>1</v>
      </c>
      <c r="AK230" s="106">
        <f t="shared" si="173"/>
        <v>1</v>
      </c>
      <c r="AL230" s="106">
        <f t="shared" si="173"/>
        <v>1</v>
      </c>
      <c r="AM230" s="106">
        <f t="shared" si="173"/>
        <v>1</v>
      </c>
      <c r="AN230" s="106">
        <f t="shared" si="173"/>
        <v>1</v>
      </c>
      <c r="AO230" s="106">
        <f t="shared" si="173"/>
        <v>1</v>
      </c>
      <c r="AP230" s="106">
        <f t="shared" ref="AP230:BO236" si="174">IF($G230=0,0,IF(AP$6&lt;$G230,0,IF(AP$6&gt;$H230,1,(AP$6-$G230+1)/($H230-$G230+1))))</f>
        <v>1</v>
      </c>
      <c r="AQ230" s="106">
        <f t="shared" si="174"/>
        <v>1</v>
      </c>
      <c r="AR230" s="106">
        <f t="shared" si="174"/>
        <v>1</v>
      </c>
      <c r="AS230" s="106">
        <f t="shared" si="174"/>
        <v>1</v>
      </c>
      <c r="AT230" s="106">
        <f t="shared" si="174"/>
        <v>1</v>
      </c>
      <c r="AU230" s="106">
        <f t="shared" si="174"/>
        <v>1</v>
      </c>
      <c r="AV230" s="106">
        <f t="shared" si="174"/>
        <v>1</v>
      </c>
      <c r="AW230" s="106">
        <f t="shared" si="174"/>
        <v>1</v>
      </c>
      <c r="AX230" s="106">
        <f t="shared" si="174"/>
        <v>1</v>
      </c>
      <c r="AY230" s="106">
        <f t="shared" si="174"/>
        <v>1</v>
      </c>
      <c r="AZ230" s="106">
        <f t="shared" si="174"/>
        <v>1</v>
      </c>
      <c r="BA230" s="106">
        <f t="shared" si="174"/>
        <v>1</v>
      </c>
      <c r="BB230" s="106">
        <f t="shared" si="174"/>
        <v>1</v>
      </c>
      <c r="BC230" s="106">
        <f t="shared" si="174"/>
        <v>1</v>
      </c>
      <c r="BD230" s="106">
        <f t="shared" si="174"/>
        <v>1</v>
      </c>
      <c r="BE230" s="106">
        <f t="shared" si="174"/>
        <v>1</v>
      </c>
      <c r="BF230" s="106">
        <f t="shared" si="174"/>
        <v>1</v>
      </c>
      <c r="BG230" s="106">
        <f t="shared" si="174"/>
        <v>1</v>
      </c>
      <c r="BH230" s="106">
        <f t="shared" si="174"/>
        <v>1</v>
      </c>
      <c r="BI230" s="106">
        <f t="shared" si="174"/>
        <v>1</v>
      </c>
      <c r="BJ230" s="106">
        <f t="shared" si="174"/>
        <v>1</v>
      </c>
      <c r="BK230" s="106">
        <f t="shared" si="174"/>
        <v>1</v>
      </c>
      <c r="BL230" s="106">
        <f t="shared" si="174"/>
        <v>1</v>
      </c>
      <c r="BM230" s="106">
        <f t="shared" si="174"/>
        <v>1</v>
      </c>
      <c r="BN230" s="106">
        <f t="shared" si="174"/>
        <v>1</v>
      </c>
      <c r="BO230" s="106">
        <f t="shared" si="174"/>
        <v>1</v>
      </c>
    </row>
    <row r="231" spans="1:67" s="2" customFormat="1" ht="18.75" customHeight="1" x14ac:dyDescent="0.25">
      <c r="A231" s="88"/>
      <c r="B231" s="77" t="s">
        <v>1100</v>
      </c>
      <c r="C231" s="77" t="s">
        <v>1101</v>
      </c>
      <c r="D231" s="77" t="s">
        <v>9</v>
      </c>
      <c r="E231" s="224">
        <f>VLOOKUP(B231,'Cuadro Control'!C267:J2161,8,FALSE)</f>
        <v>312374505.66882348</v>
      </c>
      <c r="F231" s="106">
        <f t="shared" si="171"/>
        <v>5.8840081771548515E-2</v>
      </c>
      <c r="G231" s="107">
        <v>46302</v>
      </c>
      <c r="H231" s="107">
        <v>46310</v>
      </c>
      <c r="I231" s="106">
        <f t="shared" ref="I231:I245" si="175">IF($G231=0,0,IF(I$6&lt;$G231,0,IF(I$6&gt;$H231,1,(I$6-$G231+1)/($H231-$G231+1))))</f>
        <v>0</v>
      </c>
      <c r="J231" s="106">
        <f t="shared" si="173"/>
        <v>0</v>
      </c>
      <c r="K231" s="106">
        <f t="shared" si="173"/>
        <v>0</v>
      </c>
      <c r="L231" s="106">
        <f t="shared" si="173"/>
        <v>0</v>
      </c>
      <c r="M231" s="106">
        <f t="shared" si="173"/>
        <v>0</v>
      </c>
      <c r="N231" s="106">
        <f t="shared" si="173"/>
        <v>0</v>
      </c>
      <c r="O231" s="106">
        <f t="shared" si="173"/>
        <v>0</v>
      </c>
      <c r="P231" s="106">
        <f t="shared" si="173"/>
        <v>0</v>
      </c>
      <c r="Q231" s="106">
        <f t="shared" si="173"/>
        <v>0</v>
      </c>
      <c r="R231" s="106">
        <f t="shared" si="173"/>
        <v>0</v>
      </c>
      <c r="S231" s="106">
        <f t="shared" si="173"/>
        <v>0</v>
      </c>
      <c r="T231" s="106">
        <f t="shared" si="173"/>
        <v>0</v>
      </c>
      <c r="U231" s="106">
        <f t="shared" si="173"/>
        <v>0</v>
      </c>
      <c r="V231" s="106">
        <f t="shared" si="173"/>
        <v>0.33333333333333331</v>
      </c>
      <c r="W231" s="106">
        <f t="shared" si="173"/>
        <v>1</v>
      </c>
      <c r="X231" s="106">
        <f t="shared" si="173"/>
        <v>1</v>
      </c>
      <c r="Y231" s="106">
        <f t="shared" si="173"/>
        <v>1</v>
      </c>
      <c r="Z231" s="106">
        <f t="shared" si="173"/>
        <v>1</v>
      </c>
      <c r="AA231" s="106">
        <f t="shared" si="173"/>
        <v>1</v>
      </c>
      <c r="AB231" s="106">
        <f t="shared" si="173"/>
        <v>1</v>
      </c>
      <c r="AC231" s="106">
        <f t="shared" si="173"/>
        <v>1</v>
      </c>
      <c r="AD231" s="106">
        <f t="shared" si="173"/>
        <v>1</v>
      </c>
      <c r="AE231" s="106">
        <f t="shared" si="173"/>
        <v>1</v>
      </c>
      <c r="AF231" s="106">
        <f t="shared" si="173"/>
        <v>1</v>
      </c>
      <c r="AG231" s="106">
        <f t="shared" si="173"/>
        <v>1</v>
      </c>
      <c r="AH231" s="106">
        <f t="shared" si="173"/>
        <v>1</v>
      </c>
      <c r="AI231" s="106">
        <f t="shared" si="173"/>
        <v>1</v>
      </c>
      <c r="AJ231" s="106">
        <f t="shared" si="173"/>
        <v>1</v>
      </c>
      <c r="AK231" s="106">
        <f t="shared" si="173"/>
        <v>1</v>
      </c>
      <c r="AL231" s="106">
        <f t="shared" si="173"/>
        <v>1</v>
      </c>
      <c r="AM231" s="106">
        <f t="shared" si="173"/>
        <v>1</v>
      </c>
      <c r="AN231" s="106">
        <f t="shared" si="173"/>
        <v>1</v>
      </c>
      <c r="AO231" s="106">
        <f t="shared" si="173"/>
        <v>1</v>
      </c>
      <c r="AP231" s="106">
        <f t="shared" si="174"/>
        <v>1</v>
      </c>
      <c r="AQ231" s="106">
        <f t="shared" si="174"/>
        <v>1</v>
      </c>
      <c r="AR231" s="106">
        <f t="shared" si="174"/>
        <v>1</v>
      </c>
      <c r="AS231" s="106">
        <f t="shared" si="174"/>
        <v>1</v>
      </c>
      <c r="AT231" s="106">
        <f t="shared" si="174"/>
        <v>1</v>
      </c>
      <c r="AU231" s="106">
        <f t="shared" si="174"/>
        <v>1</v>
      </c>
      <c r="AV231" s="106">
        <f t="shared" si="174"/>
        <v>1</v>
      </c>
      <c r="AW231" s="106">
        <f t="shared" si="174"/>
        <v>1</v>
      </c>
      <c r="AX231" s="106">
        <f t="shared" si="174"/>
        <v>1</v>
      </c>
      <c r="AY231" s="106">
        <f t="shared" si="174"/>
        <v>1</v>
      </c>
      <c r="AZ231" s="106">
        <f t="shared" si="174"/>
        <v>1</v>
      </c>
      <c r="BA231" s="106">
        <f t="shared" si="174"/>
        <v>1</v>
      </c>
      <c r="BB231" s="106">
        <f t="shared" si="174"/>
        <v>1</v>
      </c>
      <c r="BC231" s="106">
        <f t="shared" si="174"/>
        <v>1</v>
      </c>
      <c r="BD231" s="106">
        <f t="shared" si="174"/>
        <v>1</v>
      </c>
      <c r="BE231" s="106">
        <f t="shared" si="174"/>
        <v>1</v>
      </c>
      <c r="BF231" s="106">
        <f t="shared" si="174"/>
        <v>1</v>
      </c>
      <c r="BG231" s="106">
        <f t="shared" si="174"/>
        <v>1</v>
      </c>
      <c r="BH231" s="106">
        <f t="shared" si="174"/>
        <v>1</v>
      </c>
      <c r="BI231" s="106">
        <f t="shared" si="174"/>
        <v>1</v>
      </c>
      <c r="BJ231" s="106">
        <f t="shared" si="174"/>
        <v>1</v>
      </c>
      <c r="BK231" s="106">
        <f t="shared" si="174"/>
        <v>1</v>
      </c>
      <c r="BL231" s="106">
        <f t="shared" si="174"/>
        <v>1</v>
      </c>
      <c r="BM231" s="106">
        <f t="shared" si="174"/>
        <v>1</v>
      </c>
      <c r="BN231" s="106">
        <f t="shared" si="174"/>
        <v>1</v>
      </c>
      <c r="BO231" s="106">
        <f t="shared" si="174"/>
        <v>1</v>
      </c>
    </row>
    <row r="232" spans="1:67" s="2" customFormat="1" ht="18.75" customHeight="1" x14ac:dyDescent="0.25">
      <c r="A232" s="88"/>
      <c r="B232" s="103" t="s">
        <v>1102</v>
      </c>
      <c r="C232" s="103" t="s">
        <v>1103</v>
      </c>
      <c r="D232" s="103" t="s">
        <v>6</v>
      </c>
      <c r="E232" s="223">
        <f>VLOOKUP(B232,'Cuadro Control'!C268:J2162,8,FALSE)</f>
        <v>9527825.6870364472</v>
      </c>
      <c r="F232" s="104">
        <f t="shared" si="171"/>
        <v>1.794698454439963E-3</v>
      </c>
      <c r="G232" s="105">
        <v>46310</v>
      </c>
      <c r="H232" s="105">
        <v>46314</v>
      </c>
      <c r="I232" s="104">
        <f t="shared" si="175"/>
        <v>0</v>
      </c>
      <c r="J232" s="104">
        <f t="shared" si="173"/>
        <v>0</v>
      </c>
      <c r="K232" s="104">
        <f t="shared" si="173"/>
        <v>0</v>
      </c>
      <c r="L232" s="104">
        <f t="shared" si="173"/>
        <v>0</v>
      </c>
      <c r="M232" s="104">
        <f t="shared" si="173"/>
        <v>0</v>
      </c>
      <c r="N232" s="104">
        <f t="shared" si="173"/>
        <v>0</v>
      </c>
      <c r="O232" s="104">
        <f t="shared" si="173"/>
        <v>0</v>
      </c>
      <c r="P232" s="104">
        <f t="shared" si="173"/>
        <v>0</v>
      </c>
      <c r="Q232" s="104">
        <f t="shared" si="173"/>
        <v>0</v>
      </c>
      <c r="R232" s="104">
        <f t="shared" si="173"/>
        <v>0</v>
      </c>
      <c r="S232" s="104">
        <f t="shared" si="173"/>
        <v>0</v>
      </c>
      <c r="T232" s="104">
        <f t="shared" si="173"/>
        <v>0</v>
      </c>
      <c r="U232" s="104">
        <f t="shared" si="173"/>
        <v>0</v>
      </c>
      <c r="V232" s="104">
        <f t="shared" si="173"/>
        <v>0</v>
      </c>
      <c r="W232" s="104">
        <f t="shared" si="173"/>
        <v>0.4</v>
      </c>
      <c r="X232" s="104">
        <f t="shared" si="173"/>
        <v>1</v>
      </c>
      <c r="Y232" s="104">
        <f t="shared" si="173"/>
        <v>1</v>
      </c>
      <c r="Z232" s="104">
        <f t="shared" si="173"/>
        <v>1</v>
      </c>
      <c r="AA232" s="104">
        <f t="shared" si="173"/>
        <v>1</v>
      </c>
      <c r="AB232" s="104">
        <f t="shared" si="173"/>
        <v>1</v>
      </c>
      <c r="AC232" s="104">
        <f t="shared" si="173"/>
        <v>1</v>
      </c>
      <c r="AD232" s="104">
        <f t="shared" si="173"/>
        <v>1</v>
      </c>
      <c r="AE232" s="104">
        <f t="shared" si="173"/>
        <v>1</v>
      </c>
      <c r="AF232" s="104">
        <f t="shared" si="173"/>
        <v>1</v>
      </c>
      <c r="AG232" s="104">
        <f t="shared" si="173"/>
        <v>1</v>
      </c>
      <c r="AH232" s="104">
        <f t="shared" si="173"/>
        <v>1</v>
      </c>
      <c r="AI232" s="104">
        <f t="shared" si="173"/>
        <v>1</v>
      </c>
      <c r="AJ232" s="104">
        <f t="shared" si="173"/>
        <v>1</v>
      </c>
      <c r="AK232" s="104">
        <f t="shared" si="173"/>
        <v>1</v>
      </c>
      <c r="AL232" s="104">
        <f t="shared" si="173"/>
        <v>1</v>
      </c>
      <c r="AM232" s="104">
        <f t="shared" si="173"/>
        <v>1</v>
      </c>
      <c r="AN232" s="104">
        <f t="shared" si="173"/>
        <v>1</v>
      </c>
      <c r="AO232" s="104">
        <f t="shared" si="173"/>
        <v>1</v>
      </c>
      <c r="AP232" s="104">
        <f t="shared" si="174"/>
        <v>1</v>
      </c>
      <c r="AQ232" s="104">
        <f t="shared" si="174"/>
        <v>1</v>
      </c>
      <c r="AR232" s="104">
        <f t="shared" si="174"/>
        <v>1</v>
      </c>
      <c r="AS232" s="104">
        <f t="shared" si="174"/>
        <v>1</v>
      </c>
      <c r="AT232" s="104">
        <f t="shared" si="174"/>
        <v>1</v>
      </c>
      <c r="AU232" s="104">
        <f t="shared" si="174"/>
        <v>1</v>
      </c>
      <c r="AV232" s="104">
        <f t="shared" si="174"/>
        <v>1</v>
      </c>
      <c r="AW232" s="104">
        <f t="shared" si="174"/>
        <v>1</v>
      </c>
      <c r="AX232" s="104">
        <f t="shared" si="174"/>
        <v>1</v>
      </c>
      <c r="AY232" s="104">
        <f t="shared" si="174"/>
        <v>1</v>
      </c>
      <c r="AZ232" s="104">
        <f t="shared" si="174"/>
        <v>1</v>
      </c>
      <c r="BA232" s="104">
        <f t="shared" si="174"/>
        <v>1</v>
      </c>
      <c r="BB232" s="104">
        <f t="shared" si="174"/>
        <v>1</v>
      </c>
      <c r="BC232" s="104">
        <f t="shared" si="174"/>
        <v>1</v>
      </c>
      <c r="BD232" s="104">
        <f t="shared" si="174"/>
        <v>1</v>
      </c>
      <c r="BE232" s="104">
        <f t="shared" si="174"/>
        <v>1</v>
      </c>
      <c r="BF232" s="104">
        <f t="shared" si="174"/>
        <v>1</v>
      </c>
      <c r="BG232" s="104">
        <f t="shared" si="174"/>
        <v>1</v>
      </c>
      <c r="BH232" s="104">
        <f t="shared" si="174"/>
        <v>1</v>
      </c>
      <c r="BI232" s="104">
        <f t="shared" si="174"/>
        <v>1</v>
      </c>
      <c r="BJ232" s="104">
        <f t="shared" si="174"/>
        <v>1</v>
      </c>
      <c r="BK232" s="104">
        <f t="shared" si="174"/>
        <v>1</v>
      </c>
      <c r="BL232" s="104">
        <f t="shared" si="174"/>
        <v>1</v>
      </c>
      <c r="BM232" s="104">
        <f t="shared" si="174"/>
        <v>1</v>
      </c>
      <c r="BN232" s="104">
        <f t="shared" si="174"/>
        <v>1</v>
      </c>
      <c r="BO232" s="104">
        <f t="shared" si="174"/>
        <v>1</v>
      </c>
    </row>
    <row r="233" spans="1:67" s="2" customFormat="1" ht="18.75" customHeight="1" x14ac:dyDescent="0.25">
      <c r="A233" s="88"/>
      <c r="B233" s="77" t="s">
        <v>1104</v>
      </c>
      <c r="C233" s="77" t="s">
        <v>1105</v>
      </c>
      <c r="D233" s="77" t="s">
        <v>19</v>
      </c>
      <c r="E233" s="224">
        <f>VLOOKUP(B233,'Cuadro Control'!C269:J2163,8,FALSE)</f>
        <v>320494616.71764702</v>
      </c>
      <c r="F233" s="106">
        <f t="shared" si="171"/>
        <v>6.0369617599332674E-2</v>
      </c>
      <c r="G233" s="107">
        <v>46314</v>
      </c>
      <c r="H233" s="107">
        <v>46318</v>
      </c>
      <c r="I233" s="106">
        <f t="shared" si="175"/>
        <v>0</v>
      </c>
      <c r="J233" s="106">
        <f t="shared" si="173"/>
        <v>0</v>
      </c>
      <c r="K233" s="106">
        <f t="shared" si="173"/>
        <v>0</v>
      </c>
      <c r="L233" s="106">
        <f t="shared" si="173"/>
        <v>0</v>
      </c>
      <c r="M233" s="106">
        <f t="shared" si="173"/>
        <v>0</v>
      </c>
      <c r="N233" s="106">
        <f t="shared" si="173"/>
        <v>0</v>
      </c>
      <c r="O233" s="106">
        <f t="shared" si="173"/>
        <v>0</v>
      </c>
      <c r="P233" s="106">
        <f t="shared" si="173"/>
        <v>0</v>
      </c>
      <c r="Q233" s="106">
        <f t="shared" si="173"/>
        <v>0</v>
      </c>
      <c r="R233" s="106">
        <f t="shared" si="173"/>
        <v>0</v>
      </c>
      <c r="S233" s="106">
        <f t="shared" si="173"/>
        <v>0</v>
      </c>
      <c r="T233" s="106">
        <f t="shared" si="173"/>
        <v>0</v>
      </c>
      <c r="U233" s="106">
        <f t="shared" si="173"/>
        <v>0</v>
      </c>
      <c r="V233" s="106">
        <f t="shared" si="173"/>
        <v>0</v>
      </c>
      <c r="W233" s="106">
        <f t="shared" si="173"/>
        <v>0</v>
      </c>
      <c r="X233" s="106">
        <f t="shared" si="173"/>
        <v>1</v>
      </c>
      <c r="Y233" s="106">
        <f t="shared" si="173"/>
        <v>1</v>
      </c>
      <c r="Z233" s="106">
        <f t="shared" si="173"/>
        <v>1</v>
      </c>
      <c r="AA233" s="106">
        <f t="shared" si="173"/>
        <v>1</v>
      </c>
      <c r="AB233" s="106">
        <f t="shared" si="173"/>
        <v>1</v>
      </c>
      <c r="AC233" s="106">
        <f t="shared" si="173"/>
        <v>1</v>
      </c>
      <c r="AD233" s="106">
        <f t="shared" si="173"/>
        <v>1</v>
      </c>
      <c r="AE233" s="106">
        <f t="shared" si="173"/>
        <v>1</v>
      </c>
      <c r="AF233" s="106">
        <f t="shared" si="173"/>
        <v>1</v>
      </c>
      <c r="AG233" s="106">
        <f t="shared" si="173"/>
        <v>1</v>
      </c>
      <c r="AH233" s="106">
        <f t="shared" si="173"/>
        <v>1</v>
      </c>
      <c r="AI233" s="106">
        <f t="shared" si="173"/>
        <v>1</v>
      </c>
      <c r="AJ233" s="106">
        <f t="shared" si="173"/>
        <v>1</v>
      </c>
      <c r="AK233" s="106">
        <f t="shared" si="173"/>
        <v>1</v>
      </c>
      <c r="AL233" s="106">
        <f t="shared" si="173"/>
        <v>1</v>
      </c>
      <c r="AM233" s="106">
        <f t="shared" si="173"/>
        <v>1</v>
      </c>
      <c r="AN233" s="106">
        <f t="shared" si="173"/>
        <v>1</v>
      </c>
      <c r="AO233" s="106">
        <f t="shared" si="173"/>
        <v>1</v>
      </c>
      <c r="AP233" s="106">
        <f t="shared" si="174"/>
        <v>1</v>
      </c>
      <c r="AQ233" s="106">
        <f t="shared" si="174"/>
        <v>1</v>
      </c>
      <c r="AR233" s="106">
        <f t="shared" si="174"/>
        <v>1</v>
      </c>
      <c r="AS233" s="106">
        <f t="shared" si="174"/>
        <v>1</v>
      </c>
      <c r="AT233" s="106">
        <f t="shared" si="174"/>
        <v>1</v>
      </c>
      <c r="AU233" s="106">
        <f t="shared" si="174"/>
        <v>1</v>
      </c>
      <c r="AV233" s="106">
        <f t="shared" si="174"/>
        <v>1</v>
      </c>
      <c r="AW233" s="106">
        <f t="shared" si="174"/>
        <v>1</v>
      </c>
      <c r="AX233" s="106">
        <f t="shared" si="174"/>
        <v>1</v>
      </c>
      <c r="AY233" s="106">
        <f t="shared" si="174"/>
        <v>1</v>
      </c>
      <c r="AZ233" s="106">
        <f t="shared" si="174"/>
        <v>1</v>
      </c>
      <c r="BA233" s="106">
        <f t="shared" si="174"/>
        <v>1</v>
      </c>
      <c r="BB233" s="106">
        <f t="shared" si="174"/>
        <v>1</v>
      </c>
      <c r="BC233" s="106">
        <f t="shared" si="174"/>
        <v>1</v>
      </c>
      <c r="BD233" s="106">
        <f t="shared" si="174"/>
        <v>1</v>
      </c>
      <c r="BE233" s="106">
        <f t="shared" si="174"/>
        <v>1</v>
      </c>
      <c r="BF233" s="106">
        <f t="shared" si="174"/>
        <v>1</v>
      </c>
      <c r="BG233" s="106">
        <f t="shared" si="174"/>
        <v>1</v>
      </c>
      <c r="BH233" s="106">
        <f t="shared" si="174"/>
        <v>1</v>
      </c>
      <c r="BI233" s="106">
        <f t="shared" si="174"/>
        <v>1</v>
      </c>
      <c r="BJ233" s="106">
        <f t="shared" si="174"/>
        <v>1</v>
      </c>
      <c r="BK233" s="106">
        <f t="shared" si="174"/>
        <v>1</v>
      </c>
      <c r="BL233" s="106">
        <f t="shared" si="174"/>
        <v>1</v>
      </c>
      <c r="BM233" s="106">
        <f t="shared" si="174"/>
        <v>1</v>
      </c>
      <c r="BN233" s="106">
        <f t="shared" si="174"/>
        <v>1</v>
      </c>
      <c r="BO233" s="106">
        <f t="shared" si="174"/>
        <v>1</v>
      </c>
    </row>
    <row r="234" spans="1:67" s="2" customFormat="1" ht="18.75" customHeight="1" x14ac:dyDescent="0.25">
      <c r="A234" s="88"/>
      <c r="B234" s="77" t="s">
        <v>1106</v>
      </c>
      <c r="C234" s="77" t="s">
        <v>1107</v>
      </c>
      <c r="D234" s="77" t="s">
        <v>8</v>
      </c>
      <c r="E234" s="224">
        <f>VLOOKUP(B234,'Cuadro Control'!C270:J2164,8,FALSE)</f>
        <v>94303618.549411759</v>
      </c>
      <c r="F234" s="106">
        <f t="shared" si="171"/>
        <v>1.7763397864110998E-2</v>
      </c>
      <c r="G234" s="107">
        <v>46319</v>
      </c>
      <c r="H234" s="107">
        <v>46321</v>
      </c>
      <c r="I234" s="106">
        <f t="shared" si="175"/>
        <v>0</v>
      </c>
      <c r="J234" s="106">
        <f t="shared" si="173"/>
        <v>0</v>
      </c>
      <c r="K234" s="106">
        <f t="shared" si="173"/>
        <v>0</v>
      </c>
      <c r="L234" s="106">
        <f t="shared" si="173"/>
        <v>0</v>
      </c>
      <c r="M234" s="106">
        <f t="shared" si="173"/>
        <v>0</v>
      </c>
      <c r="N234" s="106">
        <f t="shared" si="173"/>
        <v>0</v>
      </c>
      <c r="O234" s="106">
        <f t="shared" si="173"/>
        <v>0</v>
      </c>
      <c r="P234" s="106">
        <f t="shared" si="173"/>
        <v>0</v>
      </c>
      <c r="Q234" s="106">
        <f t="shared" si="173"/>
        <v>0</v>
      </c>
      <c r="R234" s="106">
        <f t="shared" si="173"/>
        <v>0</v>
      </c>
      <c r="S234" s="106">
        <f t="shared" si="173"/>
        <v>0</v>
      </c>
      <c r="T234" s="106">
        <f t="shared" si="173"/>
        <v>0</v>
      </c>
      <c r="U234" s="106">
        <f t="shared" si="173"/>
        <v>0</v>
      </c>
      <c r="V234" s="106">
        <f t="shared" si="173"/>
        <v>0</v>
      </c>
      <c r="W234" s="106">
        <f t="shared" si="173"/>
        <v>0</v>
      </c>
      <c r="X234" s="106">
        <f t="shared" si="173"/>
        <v>0</v>
      </c>
      <c r="Y234" s="106">
        <f t="shared" si="173"/>
        <v>1</v>
      </c>
      <c r="Z234" s="106">
        <f t="shared" si="173"/>
        <v>1</v>
      </c>
      <c r="AA234" s="106">
        <f t="shared" si="173"/>
        <v>1</v>
      </c>
      <c r="AB234" s="106">
        <f t="shared" si="173"/>
        <v>1</v>
      </c>
      <c r="AC234" s="106">
        <f t="shared" si="173"/>
        <v>1</v>
      </c>
      <c r="AD234" s="106">
        <f t="shared" si="173"/>
        <v>1</v>
      </c>
      <c r="AE234" s="106">
        <f t="shared" si="173"/>
        <v>1</v>
      </c>
      <c r="AF234" s="106">
        <f t="shared" si="173"/>
        <v>1</v>
      </c>
      <c r="AG234" s="106">
        <f t="shared" si="173"/>
        <v>1</v>
      </c>
      <c r="AH234" s="106">
        <f t="shared" si="173"/>
        <v>1</v>
      </c>
      <c r="AI234" s="106">
        <f t="shared" si="173"/>
        <v>1</v>
      </c>
      <c r="AJ234" s="106">
        <f t="shared" si="173"/>
        <v>1</v>
      </c>
      <c r="AK234" s="106">
        <f t="shared" si="173"/>
        <v>1</v>
      </c>
      <c r="AL234" s="106">
        <f t="shared" si="173"/>
        <v>1</v>
      </c>
      <c r="AM234" s="106">
        <f t="shared" si="173"/>
        <v>1</v>
      </c>
      <c r="AN234" s="106">
        <f t="shared" si="173"/>
        <v>1</v>
      </c>
      <c r="AO234" s="106">
        <f t="shared" si="173"/>
        <v>1</v>
      </c>
      <c r="AP234" s="106">
        <f t="shared" si="174"/>
        <v>1</v>
      </c>
      <c r="AQ234" s="106">
        <f t="shared" si="174"/>
        <v>1</v>
      </c>
      <c r="AR234" s="106">
        <f t="shared" si="174"/>
        <v>1</v>
      </c>
      <c r="AS234" s="106">
        <f t="shared" si="174"/>
        <v>1</v>
      </c>
      <c r="AT234" s="106">
        <f t="shared" si="174"/>
        <v>1</v>
      </c>
      <c r="AU234" s="106">
        <f t="shared" si="174"/>
        <v>1</v>
      </c>
      <c r="AV234" s="106">
        <f t="shared" si="174"/>
        <v>1</v>
      </c>
      <c r="AW234" s="106">
        <f t="shared" si="174"/>
        <v>1</v>
      </c>
      <c r="AX234" s="106">
        <f t="shared" si="174"/>
        <v>1</v>
      </c>
      <c r="AY234" s="106">
        <f t="shared" si="174"/>
        <v>1</v>
      </c>
      <c r="AZ234" s="106">
        <f t="shared" si="174"/>
        <v>1</v>
      </c>
      <c r="BA234" s="106">
        <f t="shared" si="174"/>
        <v>1</v>
      </c>
      <c r="BB234" s="106">
        <f t="shared" si="174"/>
        <v>1</v>
      </c>
      <c r="BC234" s="106">
        <f t="shared" si="174"/>
        <v>1</v>
      </c>
      <c r="BD234" s="106">
        <f t="shared" si="174"/>
        <v>1</v>
      </c>
      <c r="BE234" s="106">
        <f t="shared" si="174"/>
        <v>1</v>
      </c>
      <c r="BF234" s="106">
        <f t="shared" si="174"/>
        <v>1</v>
      </c>
      <c r="BG234" s="106">
        <f t="shared" si="174"/>
        <v>1</v>
      </c>
      <c r="BH234" s="106">
        <f t="shared" si="174"/>
        <v>1</v>
      </c>
      <c r="BI234" s="106">
        <f t="shared" si="174"/>
        <v>1</v>
      </c>
      <c r="BJ234" s="106">
        <f t="shared" si="174"/>
        <v>1</v>
      </c>
      <c r="BK234" s="106">
        <f t="shared" si="174"/>
        <v>1</v>
      </c>
      <c r="BL234" s="106">
        <f t="shared" si="174"/>
        <v>1</v>
      </c>
      <c r="BM234" s="106">
        <f t="shared" si="174"/>
        <v>1</v>
      </c>
      <c r="BN234" s="106">
        <f t="shared" si="174"/>
        <v>1</v>
      </c>
      <c r="BO234" s="106">
        <f t="shared" si="174"/>
        <v>1</v>
      </c>
    </row>
    <row r="235" spans="1:67" s="2" customFormat="1" ht="18.75" customHeight="1" x14ac:dyDescent="0.25">
      <c r="A235" s="88"/>
      <c r="B235" s="77" t="s">
        <v>1108</v>
      </c>
      <c r="C235" s="77" t="s">
        <v>1109</v>
      </c>
      <c r="D235" s="77" t="s">
        <v>26</v>
      </c>
      <c r="E235" s="224">
        <f>VLOOKUP(B235,'Cuadro Control'!C271:J2165,8,FALSE)</f>
        <v>179436034.15411764</v>
      </c>
      <c r="F235" s="106">
        <f t="shared" si="171"/>
        <v>3.3799272126209236E-2</v>
      </c>
      <c r="G235" s="107">
        <v>46321</v>
      </c>
      <c r="H235" s="107">
        <v>46326</v>
      </c>
      <c r="I235" s="106">
        <f t="shared" si="175"/>
        <v>0</v>
      </c>
      <c r="J235" s="106">
        <f t="shared" si="173"/>
        <v>0</v>
      </c>
      <c r="K235" s="106">
        <f t="shared" si="173"/>
        <v>0</v>
      </c>
      <c r="L235" s="106">
        <f t="shared" si="173"/>
        <v>0</v>
      </c>
      <c r="M235" s="106">
        <f t="shared" si="173"/>
        <v>0</v>
      </c>
      <c r="N235" s="106">
        <f t="shared" si="173"/>
        <v>0</v>
      </c>
      <c r="O235" s="106">
        <f t="shared" si="173"/>
        <v>0</v>
      </c>
      <c r="P235" s="106">
        <f t="shared" si="173"/>
        <v>0</v>
      </c>
      <c r="Q235" s="106">
        <f t="shared" si="173"/>
        <v>0</v>
      </c>
      <c r="R235" s="106">
        <f t="shared" si="173"/>
        <v>0</v>
      </c>
      <c r="S235" s="106">
        <f t="shared" si="173"/>
        <v>0</v>
      </c>
      <c r="T235" s="106">
        <f t="shared" si="173"/>
        <v>0</v>
      </c>
      <c r="U235" s="106">
        <f t="shared" si="173"/>
        <v>0</v>
      </c>
      <c r="V235" s="106">
        <f t="shared" si="173"/>
        <v>0</v>
      </c>
      <c r="W235" s="106">
        <f t="shared" si="173"/>
        <v>0</v>
      </c>
      <c r="X235" s="106">
        <f t="shared" si="173"/>
        <v>0</v>
      </c>
      <c r="Y235" s="106">
        <f t="shared" si="173"/>
        <v>0.83333333333333337</v>
      </c>
      <c r="Z235" s="106">
        <f t="shared" si="173"/>
        <v>1</v>
      </c>
      <c r="AA235" s="106">
        <f t="shared" si="173"/>
        <v>1</v>
      </c>
      <c r="AB235" s="106">
        <f t="shared" si="173"/>
        <v>1</v>
      </c>
      <c r="AC235" s="106">
        <f t="shared" si="173"/>
        <v>1</v>
      </c>
      <c r="AD235" s="106">
        <f t="shared" si="173"/>
        <v>1</v>
      </c>
      <c r="AE235" s="106">
        <f t="shared" si="173"/>
        <v>1</v>
      </c>
      <c r="AF235" s="106">
        <f t="shared" si="173"/>
        <v>1</v>
      </c>
      <c r="AG235" s="106">
        <f t="shared" si="173"/>
        <v>1</v>
      </c>
      <c r="AH235" s="106">
        <f t="shared" si="173"/>
        <v>1</v>
      </c>
      <c r="AI235" s="106">
        <f t="shared" si="173"/>
        <v>1</v>
      </c>
      <c r="AJ235" s="106">
        <f t="shared" si="173"/>
        <v>1</v>
      </c>
      <c r="AK235" s="106">
        <f t="shared" si="173"/>
        <v>1</v>
      </c>
      <c r="AL235" s="106">
        <f t="shared" si="173"/>
        <v>1</v>
      </c>
      <c r="AM235" s="106">
        <f t="shared" si="173"/>
        <v>1</v>
      </c>
      <c r="AN235" s="106">
        <f t="shared" si="173"/>
        <v>1</v>
      </c>
      <c r="AO235" s="106">
        <f t="shared" si="173"/>
        <v>1</v>
      </c>
      <c r="AP235" s="106">
        <f t="shared" si="174"/>
        <v>1</v>
      </c>
      <c r="AQ235" s="106">
        <f t="shared" si="174"/>
        <v>1</v>
      </c>
      <c r="AR235" s="106">
        <f t="shared" si="174"/>
        <v>1</v>
      </c>
      <c r="AS235" s="106">
        <f t="shared" si="174"/>
        <v>1</v>
      </c>
      <c r="AT235" s="106">
        <f t="shared" si="174"/>
        <v>1</v>
      </c>
      <c r="AU235" s="106">
        <f t="shared" si="174"/>
        <v>1</v>
      </c>
      <c r="AV235" s="106">
        <f t="shared" si="174"/>
        <v>1</v>
      </c>
      <c r="AW235" s="106">
        <f t="shared" si="174"/>
        <v>1</v>
      </c>
      <c r="AX235" s="106">
        <f t="shared" si="174"/>
        <v>1</v>
      </c>
      <c r="AY235" s="106">
        <f t="shared" si="174"/>
        <v>1</v>
      </c>
      <c r="AZ235" s="106">
        <f t="shared" si="174"/>
        <v>1</v>
      </c>
      <c r="BA235" s="106">
        <f t="shared" si="174"/>
        <v>1</v>
      </c>
      <c r="BB235" s="106">
        <f t="shared" si="174"/>
        <v>1</v>
      </c>
      <c r="BC235" s="106">
        <f t="shared" si="174"/>
        <v>1</v>
      </c>
      <c r="BD235" s="106">
        <f t="shared" si="174"/>
        <v>1</v>
      </c>
      <c r="BE235" s="106">
        <f t="shared" si="174"/>
        <v>1</v>
      </c>
      <c r="BF235" s="106">
        <f t="shared" si="174"/>
        <v>1</v>
      </c>
      <c r="BG235" s="106">
        <f t="shared" si="174"/>
        <v>1</v>
      </c>
      <c r="BH235" s="106">
        <f t="shared" si="174"/>
        <v>1</v>
      </c>
      <c r="BI235" s="106">
        <f t="shared" si="174"/>
        <v>1</v>
      </c>
      <c r="BJ235" s="106">
        <f t="shared" si="174"/>
        <v>1</v>
      </c>
      <c r="BK235" s="106">
        <f t="shared" si="174"/>
        <v>1</v>
      </c>
      <c r="BL235" s="106">
        <f t="shared" si="174"/>
        <v>1</v>
      </c>
      <c r="BM235" s="106">
        <f t="shared" si="174"/>
        <v>1</v>
      </c>
      <c r="BN235" s="106">
        <f t="shared" si="174"/>
        <v>1</v>
      </c>
      <c r="BO235" s="106">
        <f t="shared" si="174"/>
        <v>1</v>
      </c>
    </row>
    <row r="236" spans="1:67" s="2" customFormat="1" ht="18.75" customHeight="1" x14ac:dyDescent="0.25">
      <c r="A236" s="88"/>
      <c r="B236" s="77" t="s">
        <v>1110</v>
      </c>
      <c r="C236" s="77" t="s">
        <v>1111</v>
      </c>
      <c r="D236" s="77" t="s">
        <v>730</v>
      </c>
      <c r="E236" s="224">
        <f>VLOOKUP(B236,'Cuadro Control'!C272:J2166,8,FALSE)</f>
        <v>1212623361.2117648</v>
      </c>
      <c r="F236" s="106">
        <f t="shared" si="171"/>
        <v>0.22841447185013161</v>
      </c>
      <c r="G236" s="107">
        <v>46326</v>
      </c>
      <c r="H236" s="107">
        <v>46344</v>
      </c>
      <c r="I236" s="106">
        <f t="shared" si="175"/>
        <v>0</v>
      </c>
      <c r="J236" s="106">
        <f t="shared" si="173"/>
        <v>0</v>
      </c>
      <c r="K236" s="106">
        <f t="shared" si="173"/>
        <v>0</v>
      </c>
      <c r="L236" s="106">
        <f t="shared" si="173"/>
        <v>0</v>
      </c>
      <c r="M236" s="106">
        <f t="shared" si="173"/>
        <v>0</v>
      </c>
      <c r="N236" s="106">
        <f t="shared" si="173"/>
        <v>0</v>
      </c>
      <c r="O236" s="106">
        <f t="shared" si="173"/>
        <v>0</v>
      </c>
      <c r="P236" s="106">
        <f t="shared" si="173"/>
        <v>0</v>
      </c>
      <c r="Q236" s="106">
        <f t="shared" si="173"/>
        <v>0</v>
      </c>
      <c r="R236" s="106">
        <f t="shared" si="173"/>
        <v>0</v>
      </c>
      <c r="S236" s="106">
        <f t="shared" si="173"/>
        <v>0</v>
      </c>
      <c r="T236" s="106">
        <f t="shared" si="173"/>
        <v>0</v>
      </c>
      <c r="U236" s="106">
        <f t="shared" si="173"/>
        <v>0</v>
      </c>
      <c r="V236" s="106">
        <f t="shared" si="173"/>
        <v>0</v>
      </c>
      <c r="W236" s="106">
        <f t="shared" si="173"/>
        <v>0</v>
      </c>
      <c r="X236" s="106">
        <f t="shared" si="173"/>
        <v>0</v>
      </c>
      <c r="Y236" s="106">
        <f t="shared" si="173"/>
        <v>0</v>
      </c>
      <c r="Z236" s="106">
        <f t="shared" si="173"/>
        <v>0.36842105263157893</v>
      </c>
      <c r="AA236" s="106">
        <f t="shared" si="173"/>
        <v>0.73684210526315785</v>
      </c>
      <c r="AB236" s="106">
        <f t="shared" si="173"/>
        <v>1</v>
      </c>
      <c r="AC236" s="106">
        <f t="shared" si="173"/>
        <v>1</v>
      </c>
      <c r="AD236" s="106">
        <f t="shared" si="173"/>
        <v>1</v>
      </c>
      <c r="AE236" s="106">
        <f t="shared" si="173"/>
        <v>1</v>
      </c>
      <c r="AF236" s="106">
        <f t="shared" si="173"/>
        <v>1</v>
      </c>
      <c r="AG236" s="106">
        <f t="shared" si="173"/>
        <v>1</v>
      </c>
      <c r="AH236" s="106">
        <f t="shared" si="173"/>
        <v>1</v>
      </c>
      <c r="AI236" s="106">
        <f t="shared" si="173"/>
        <v>1</v>
      </c>
      <c r="AJ236" s="106">
        <f t="shared" si="173"/>
        <v>1</v>
      </c>
      <c r="AK236" s="106">
        <f t="shared" si="173"/>
        <v>1</v>
      </c>
      <c r="AL236" s="106">
        <f t="shared" si="173"/>
        <v>1</v>
      </c>
      <c r="AM236" s="106">
        <f t="shared" si="173"/>
        <v>1</v>
      </c>
      <c r="AN236" s="106">
        <f t="shared" si="173"/>
        <v>1</v>
      </c>
      <c r="AO236" s="106">
        <f t="shared" si="173"/>
        <v>1</v>
      </c>
      <c r="AP236" s="106">
        <f t="shared" si="174"/>
        <v>1</v>
      </c>
      <c r="AQ236" s="106">
        <f t="shared" si="174"/>
        <v>1</v>
      </c>
      <c r="AR236" s="106">
        <f t="shared" si="174"/>
        <v>1</v>
      </c>
      <c r="AS236" s="106">
        <f t="shared" ref="AS236:BO236" si="176">IF($G236=0,0,IF(AS$6&lt;$G236,0,IF(AS$6&gt;$H236,1,(AS$6-$G236+1)/($H236-$G236+1))))</f>
        <v>1</v>
      </c>
      <c r="AT236" s="106">
        <f t="shared" si="176"/>
        <v>1</v>
      </c>
      <c r="AU236" s="106">
        <f t="shared" si="176"/>
        <v>1</v>
      </c>
      <c r="AV236" s="106">
        <f t="shared" si="176"/>
        <v>1</v>
      </c>
      <c r="AW236" s="106">
        <f t="shared" si="176"/>
        <v>1</v>
      </c>
      <c r="AX236" s="106">
        <f t="shared" si="176"/>
        <v>1</v>
      </c>
      <c r="AY236" s="106">
        <f t="shared" si="176"/>
        <v>1</v>
      </c>
      <c r="AZ236" s="106">
        <f t="shared" si="176"/>
        <v>1</v>
      </c>
      <c r="BA236" s="106">
        <f t="shared" si="176"/>
        <v>1</v>
      </c>
      <c r="BB236" s="106">
        <f t="shared" si="176"/>
        <v>1</v>
      </c>
      <c r="BC236" s="106">
        <f t="shared" si="176"/>
        <v>1</v>
      </c>
      <c r="BD236" s="106">
        <f t="shared" si="176"/>
        <v>1</v>
      </c>
      <c r="BE236" s="106">
        <f t="shared" si="176"/>
        <v>1</v>
      </c>
      <c r="BF236" s="106">
        <f t="shared" si="176"/>
        <v>1</v>
      </c>
      <c r="BG236" s="106">
        <f t="shared" si="176"/>
        <v>1</v>
      </c>
      <c r="BH236" s="106">
        <f t="shared" si="176"/>
        <v>1</v>
      </c>
      <c r="BI236" s="106">
        <f t="shared" si="176"/>
        <v>1</v>
      </c>
      <c r="BJ236" s="106">
        <f t="shared" si="176"/>
        <v>1</v>
      </c>
      <c r="BK236" s="106">
        <f t="shared" si="176"/>
        <v>1</v>
      </c>
      <c r="BL236" s="106">
        <f t="shared" si="176"/>
        <v>1</v>
      </c>
      <c r="BM236" s="106">
        <f t="shared" si="176"/>
        <v>1</v>
      </c>
      <c r="BN236" s="106">
        <f t="shared" si="176"/>
        <v>1</v>
      </c>
      <c r="BO236" s="106">
        <f t="shared" si="176"/>
        <v>1</v>
      </c>
    </row>
    <row r="237" spans="1:67" s="2" customFormat="1" ht="18.75" customHeight="1" x14ac:dyDescent="0.25">
      <c r="A237" s="88"/>
      <c r="B237" s="77" t="s">
        <v>1112</v>
      </c>
      <c r="C237" s="77" t="s">
        <v>1113</v>
      </c>
      <c r="D237" s="77" t="s">
        <v>6</v>
      </c>
      <c r="E237" s="224">
        <f>VLOOKUP(B237,'Cuadro Control'!C273:J2167,8,FALSE)</f>
        <v>0</v>
      </c>
      <c r="F237" s="106">
        <f t="shared" si="171"/>
        <v>0</v>
      </c>
      <c r="G237" s="107">
        <v>46344</v>
      </c>
      <c r="H237" s="107">
        <v>46347</v>
      </c>
      <c r="I237" s="106">
        <f t="shared" si="175"/>
        <v>0</v>
      </c>
      <c r="J237" s="106">
        <f t="shared" si="173"/>
        <v>0</v>
      </c>
      <c r="K237" s="106">
        <f t="shared" si="173"/>
        <v>0</v>
      </c>
      <c r="L237" s="106">
        <f t="shared" si="173"/>
        <v>0</v>
      </c>
      <c r="M237" s="106">
        <f t="shared" si="173"/>
        <v>0</v>
      </c>
      <c r="N237" s="106">
        <f t="shared" si="173"/>
        <v>0</v>
      </c>
      <c r="O237" s="106">
        <f t="shared" si="173"/>
        <v>0</v>
      </c>
      <c r="P237" s="106">
        <f t="shared" si="173"/>
        <v>0</v>
      </c>
      <c r="Q237" s="106">
        <f t="shared" si="173"/>
        <v>0</v>
      </c>
      <c r="R237" s="106">
        <f t="shared" si="173"/>
        <v>0</v>
      </c>
      <c r="S237" s="106">
        <f t="shared" si="173"/>
        <v>0</v>
      </c>
      <c r="T237" s="106">
        <f t="shared" si="173"/>
        <v>0</v>
      </c>
      <c r="U237" s="106">
        <f t="shared" si="173"/>
        <v>0</v>
      </c>
      <c r="V237" s="106">
        <f t="shared" si="173"/>
        <v>0</v>
      </c>
      <c r="W237" s="106">
        <f t="shared" si="173"/>
        <v>0</v>
      </c>
      <c r="X237" s="106">
        <f t="shared" si="173"/>
        <v>0</v>
      </c>
      <c r="Y237" s="106">
        <f t="shared" si="173"/>
        <v>0</v>
      </c>
      <c r="Z237" s="106">
        <f t="shared" si="173"/>
        <v>0</v>
      </c>
      <c r="AA237" s="106">
        <f t="shared" si="173"/>
        <v>0</v>
      </c>
      <c r="AB237" s="106">
        <f t="shared" si="173"/>
        <v>0.75</v>
      </c>
      <c r="AC237" s="106">
        <f t="shared" si="173"/>
        <v>1</v>
      </c>
      <c r="AD237" s="106">
        <f t="shared" si="173"/>
        <v>1</v>
      </c>
      <c r="AE237" s="106">
        <f t="shared" si="173"/>
        <v>1</v>
      </c>
      <c r="AF237" s="106">
        <f t="shared" si="173"/>
        <v>1</v>
      </c>
      <c r="AG237" s="106">
        <f t="shared" si="173"/>
        <v>1</v>
      </c>
      <c r="AH237" s="106">
        <f t="shared" si="173"/>
        <v>1</v>
      </c>
      <c r="AI237" s="106">
        <f t="shared" ref="J237:AO244" si="177">IF($G237=0,0,IF(AI$6&lt;$G237,0,IF(AI$6&gt;$H237,1,(AI$6-$G237+1)/($H237-$G237+1))))</f>
        <v>1</v>
      </c>
      <c r="AJ237" s="106">
        <f t="shared" si="177"/>
        <v>1</v>
      </c>
      <c r="AK237" s="106">
        <f t="shared" si="177"/>
        <v>1</v>
      </c>
      <c r="AL237" s="106">
        <f t="shared" si="177"/>
        <v>1</v>
      </c>
      <c r="AM237" s="106">
        <f t="shared" si="177"/>
        <v>1</v>
      </c>
      <c r="AN237" s="106">
        <f t="shared" si="177"/>
        <v>1</v>
      </c>
      <c r="AO237" s="106">
        <f t="shared" si="177"/>
        <v>1</v>
      </c>
      <c r="AP237" s="106">
        <f t="shared" ref="AP237:BO243" si="178">IF($G237=0,0,IF(AP$6&lt;$G237,0,IF(AP$6&gt;$H237,1,(AP$6-$G237+1)/($H237-$G237+1))))</f>
        <v>1</v>
      </c>
      <c r="AQ237" s="106">
        <f t="shared" si="178"/>
        <v>1</v>
      </c>
      <c r="AR237" s="106">
        <f t="shared" si="178"/>
        <v>1</v>
      </c>
      <c r="AS237" s="106">
        <f t="shared" si="178"/>
        <v>1</v>
      </c>
      <c r="AT237" s="106">
        <f t="shared" si="178"/>
        <v>1</v>
      </c>
      <c r="AU237" s="106">
        <f t="shared" si="178"/>
        <v>1</v>
      </c>
      <c r="AV237" s="106">
        <f t="shared" si="178"/>
        <v>1</v>
      </c>
      <c r="AW237" s="106">
        <f t="shared" si="178"/>
        <v>1</v>
      </c>
      <c r="AX237" s="106">
        <f t="shared" si="178"/>
        <v>1</v>
      </c>
      <c r="AY237" s="106">
        <f t="shared" si="178"/>
        <v>1</v>
      </c>
      <c r="AZ237" s="106">
        <f t="shared" si="178"/>
        <v>1</v>
      </c>
      <c r="BA237" s="106">
        <f t="shared" si="178"/>
        <v>1</v>
      </c>
      <c r="BB237" s="106">
        <f t="shared" si="178"/>
        <v>1</v>
      </c>
      <c r="BC237" s="106">
        <f t="shared" si="178"/>
        <v>1</v>
      </c>
      <c r="BD237" s="106">
        <f t="shared" si="178"/>
        <v>1</v>
      </c>
      <c r="BE237" s="106">
        <f t="shared" si="178"/>
        <v>1</v>
      </c>
      <c r="BF237" s="106">
        <f t="shared" si="178"/>
        <v>1</v>
      </c>
      <c r="BG237" s="106">
        <f t="shared" si="178"/>
        <v>1</v>
      </c>
      <c r="BH237" s="106">
        <f t="shared" si="178"/>
        <v>1</v>
      </c>
      <c r="BI237" s="106">
        <f t="shared" si="178"/>
        <v>1</v>
      </c>
      <c r="BJ237" s="106">
        <f t="shared" si="178"/>
        <v>1</v>
      </c>
      <c r="BK237" s="106">
        <f t="shared" si="178"/>
        <v>1</v>
      </c>
      <c r="BL237" s="106">
        <f t="shared" si="178"/>
        <v>1</v>
      </c>
      <c r="BM237" s="106">
        <f t="shared" si="178"/>
        <v>1</v>
      </c>
      <c r="BN237" s="106">
        <f t="shared" si="178"/>
        <v>1</v>
      </c>
      <c r="BO237" s="106">
        <f t="shared" si="178"/>
        <v>1</v>
      </c>
    </row>
    <row r="238" spans="1:67" s="2" customFormat="1" ht="18.75" customHeight="1" x14ac:dyDescent="0.25">
      <c r="A238" s="88"/>
      <c r="B238" s="78" t="s">
        <v>1114</v>
      </c>
      <c r="C238" s="78" t="s">
        <v>1115</v>
      </c>
      <c r="D238" s="78" t="s">
        <v>3</v>
      </c>
      <c r="E238" s="225">
        <f>VLOOKUP(B238,'Cuadro Control'!C274:J2168,8,FALSE)</f>
        <v>0</v>
      </c>
      <c r="F238" s="108">
        <f t="shared" si="171"/>
        <v>0</v>
      </c>
      <c r="G238" s="109">
        <v>46344</v>
      </c>
      <c r="H238" s="109">
        <v>46344</v>
      </c>
      <c r="I238" s="108">
        <f t="shared" si="175"/>
        <v>0</v>
      </c>
      <c r="J238" s="108">
        <f t="shared" si="177"/>
        <v>0</v>
      </c>
      <c r="K238" s="108">
        <f t="shared" si="177"/>
        <v>0</v>
      </c>
      <c r="L238" s="108">
        <f t="shared" si="177"/>
        <v>0</v>
      </c>
      <c r="M238" s="108">
        <f t="shared" si="177"/>
        <v>0</v>
      </c>
      <c r="N238" s="108">
        <f t="shared" si="177"/>
        <v>0</v>
      </c>
      <c r="O238" s="108">
        <f t="shared" si="177"/>
        <v>0</v>
      </c>
      <c r="P238" s="108">
        <f t="shared" si="177"/>
        <v>0</v>
      </c>
      <c r="Q238" s="108">
        <f t="shared" si="177"/>
        <v>0</v>
      </c>
      <c r="R238" s="108">
        <f t="shared" si="177"/>
        <v>0</v>
      </c>
      <c r="S238" s="108">
        <f t="shared" si="177"/>
        <v>0</v>
      </c>
      <c r="T238" s="108">
        <f t="shared" si="177"/>
        <v>0</v>
      </c>
      <c r="U238" s="108">
        <f t="shared" si="177"/>
        <v>0</v>
      </c>
      <c r="V238" s="108">
        <f t="shared" si="177"/>
        <v>0</v>
      </c>
      <c r="W238" s="108">
        <f t="shared" si="177"/>
        <v>0</v>
      </c>
      <c r="X238" s="108">
        <f t="shared" si="177"/>
        <v>0</v>
      </c>
      <c r="Y238" s="108">
        <f t="shared" si="177"/>
        <v>0</v>
      </c>
      <c r="Z238" s="108">
        <f t="shared" si="177"/>
        <v>0</v>
      </c>
      <c r="AA238" s="108">
        <f t="shared" si="177"/>
        <v>0</v>
      </c>
      <c r="AB238" s="108">
        <f t="shared" si="177"/>
        <v>1</v>
      </c>
      <c r="AC238" s="108">
        <f t="shared" si="177"/>
        <v>1</v>
      </c>
      <c r="AD238" s="108">
        <f t="shared" si="177"/>
        <v>1</v>
      </c>
      <c r="AE238" s="108">
        <f t="shared" si="177"/>
        <v>1</v>
      </c>
      <c r="AF238" s="108">
        <f t="shared" si="177"/>
        <v>1</v>
      </c>
      <c r="AG238" s="108">
        <f t="shared" si="177"/>
        <v>1</v>
      </c>
      <c r="AH238" s="108">
        <f t="shared" si="177"/>
        <v>1</v>
      </c>
      <c r="AI238" s="108">
        <f t="shared" si="177"/>
        <v>1</v>
      </c>
      <c r="AJ238" s="108">
        <f t="shared" si="177"/>
        <v>1</v>
      </c>
      <c r="AK238" s="108">
        <f t="shared" si="177"/>
        <v>1</v>
      </c>
      <c r="AL238" s="108">
        <f t="shared" si="177"/>
        <v>1</v>
      </c>
      <c r="AM238" s="108">
        <f t="shared" si="177"/>
        <v>1</v>
      </c>
      <c r="AN238" s="108">
        <f t="shared" si="177"/>
        <v>1</v>
      </c>
      <c r="AO238" s="108">
        <f t="shared" si="177"/>
        <v>1</v>
      </c>
      <c r="AP238" s="108">
        <f t="shared" si="178"/>
        <v>1</v>
      </c>
      <c r="AQ238" s="108">
        <f t="shared" si="178"/>
        <v>1</v>
      </c>
      <c r="AR238" s="108">
        <f t="shared" si="178"/>
        <v>1</v>
      </c>
      <c r="AS238" s="108">
        <f t="shared" si="178"/>
        <v>1</v>
      </c>
      <c r="AT238" s="108">
        <f t="shared" si="178"/>
        <v>1</v>
      </c>
      <c r="AU238" s="108">
        <f t="shared" si="178"/>
        <v>1</v>
      </c>
      <c r="AV238" s="108">
        <f t="shared" si="178"/>
        <v>1</v>
      </c>
      <c r="AW238" s="108">
        <f t="shared" si="178"/>
        <v>1</v>
      </c>
      <c r="AX238" s="108">
        <f t="shared" si="178"/>
        <v>1</v>
      </c>
      <c r="AY238" s="108">
        <f t="shared" si="178"/>
        <v>1</v>
      </c>
      <c r="AZ238" s="108">
        <f t="shared" si="178"/>
        <v>1</v>
      </c>
      <c r="BA238" s="108">
        <f t="shared" si="178"/>
        <v>1</v>
      </c>
      <c r="BB238" s="108">
        <f t="shared" si="178"/>
        <v>1</v>
      </c>
      <c r="BC238" s="108">
        <f t="shared" si="178"/>
        <v>1</v>
      </c>
      <c r="BD238" s="108">
        <f t="shared" si="178"/>
        <v>1</v>
      </c>
      <c r="BE238" s="108">
        <f t="shared" si="178"/>
        <v>1</v>
      </c>
      <c r="BF238" s="108">
        <f t="shared" si="178"/>
        <v>1</v>
      </c>
      <c r="BG238" s="108">
        <f t="shared" si="178"/>
        <v>1</v>
      </c>
      <c r="BH238" s="108">
        <f t="shared" si="178"/>
        <v>1</v>
      </c>
      <c r="BI238" s="108">
        <f t="shared" si="178"/>
        <v>1</v>
      </c>
      <c r="BJ238" s="108">
        <f t="shared" si="178"/>
        <v>1</v>
      </c>
      <c r="BK238" s="108">
        <f t="shared" si="178"/>
        <v>1</v>
      </c>
      <c r="BL238" s="108">
        <f t="shared" si="178"/>
        <v>1</v>
      </c>
      <c r="BM238" s="108">
        <f t="shared" si="178"/>
        <v>1</v>
      </c>
      <c r="BN238" s="108">
        <f t="shared" si="178"/>
        <v>1</v>
      </c>
      <c r="BO238" s="108">
        <f t="shared" si="178"/>
        <v>1</v>
      </c>
    </row>
    <row r="239" spans="1:67" s="2" customFormat="1" ht="18.75" customHeight="1" x14ac:dyDescent="0.25">
      <c r="A239" s="88"/>
      <c r="B239" s="77" t="s">
        <v>1116</v>
      </c>
      <c r="C239" s="77" t="s">
        <v>1117</v>
      </c>
      <c r="D239" s="77" t="s">
        <v>8</v>
      </c>
      <c r="E239" s="224">
        <f>VLOOKUP(B239,'Cuadro Control'!C275:J2169,8,FALSE)</f>
        <v>1230815225.9452939</v>
      </c>
      <c r="F239" s="106">
        <f t="shared" si="171"/>
        <v>0.2318411625341423</v>
      </c>
      <c r="G239" s="107">
        <v>46347</v>
      </c>
      <c r="H239" s="107">
        <v>46349</v>
      </c>
      <c r="I239" s="106">
        <f t="shared" si="175"/>
        <v>0</v>
      </c>
      <c r="J239" s="106">
        <f t="shared" si="177"/>
        <v>0</v>
      </c>
      <c r="K239" s="106">
        <f t="shared" si="177"/>
        <v>0</v>
      </c>
      <c r="L239" s="106">
        <f t="shared" si="177"/>
        <v>0</v>
      </c>
      <c r="M239" s="106">
        <f t="shared" si="177"/>
        <v>0</v>
      </c>
      <c r="N239" s="106">
        <f t="shared" si="177"/>
        <v>0</v>
      </c>
      <c r="O239" s="106">
        <f t="shared" si="177"/>
        <v>0</v>
      </c>
      <c r="P239" s="106">
        <f t="shared" si="177"/>
        <v>0</v>
      </c>
      <c r="Q239" s="106">
        <f t="shared" si="177"/>
        <v>0</v>
      </c>
      <c r="R239" s="106">
        <f t="shared" si="177"/>
        <v>0</v>
      </c>
      <c r="S239" s="106">
        <f t="shared" si="177"/>
        <v>0</v>
      </c>
      <c r="T239" s="106">
        <f t="shared" si="177"/>
        <v>0</v>
      </c>
      <c r="U239" s="106">
        <f t="shared" si="177"/>
        <v>0</v>
      </c>
      <c r="V239" s="106">
        <f t="shared" si="177"/>
        <v>0</v>
      </c>
      <c r="W239" s="106">
        <f t="shared" si="177"/>
        <v>0</v>
      </c>
      <c r="X239" s="106">
        <f t="shared" si="177"/>
        <v>0</v>
      </c>
      <c r="Y239" s="106">
        <f t="shared" si="177"/>
        <v>0</v>
      </c>
      <c r="Z239" s="106">
        <f t="shared" si="177"/>
        <v>0</v>
      </c>
      <c r="AA239" s="106">
        <f t="shared" si="177"/>
        <v>0</v>
      </c>
      <c r="AB239" s="106">
        <f t="shared" si="177"/>
        <v>0</v>
      </c>
      <c r="AC239" s="106">
        <f t="shared" si="177"/>
        <v>1</v>
      </c>
      <c r="AD239" s="106">
        <f t="shared" si="177"/>
        <v>1</v>
      </c>
      <c r="AE239" s="106">
        <f t="shared" si="177"/>
        <v>1</v>
      </c>
      <c r="AF239" s="106">
        <f t="shared" si="177"/>
        <v>1</v>
      </c>
      <c r="AG239" s="106">
        <f t="shared" si="177"/>
        <v>1</v>
      </c>
      <c r="AH239" s="106">
        <f t="shared" si="177"/>
        <v>1</v>
      </c>
      <c r="AI239" s="106">
        <f t="shared" si="177"/>
        <v>1</v>
      </c>
      <c r="AJ239" s="106">
        <f t="shared" si="177"/>
        <v>1</v>
      </c>
      <c r="AK239" s="106">
        <f t="shared" si="177"/>
        <v>1</v>
      </c>
      <c r="AL239" s="106">
        <f t="shared" si="177"/>
        <v>1</v>
      </c>
      <c r="AM239" s="106">
        <f t="shared" si="177"/>
        <v>1</v>
      </c>
      <c r="AN239" s="106">
        <f t="shared" si="177"/>
        <v>1</v>
      </c>
      <c r="AO239" s="106">
        <f t="shared" si="177"/>
        <v>1</v>
      </c>
      <c r="AP239" s="106">
        <f t="shared" si="178"/>
        <v>1</v>
      </c>
      <c r="AQ239" s="106">
        <f t="shared" si="178"/>
        <v>1</v>
      </c>
      <c r="AR239" s="106">
        <f t="shared" si="178"/>
        <v>1</v>
      </c>
      <c r="AS239" s="106">
        <f t="shared" si="178"/>
        <v>1</v>
      </c>
      <c r="AT239" s="106">
        <f t="shared" si="178"/>
        <v>1</v>
      </c>
      <c r="AU239" s="106">
        <f t="shared" si="178"/>
        <v>1</v>
      </c>
      <c r="AV239" s="106">
        <f t="shared" si="178"/>
        <v>1</v>
      </c>
      <c r="AW239" s="106">
        <f t="shared" si="178"/>
        <v>1</v>
      </c>
      <c r="AX239" s="106">
        <f t="shared" si="178"/>
        <v>1</v>
      </c>
      <c r="AY239" s="106">
        <f t="shared" si="178"/>
        <v>1</v>
      </c>
      <c r="AZ239" s="106">
        <f t="shared" si="178"/>
        <v>1</v>
      </c>
      <c r="BA239" s="106">
        <f t="shared" si="178"/>
        <v>1</v>
      </c>
      <c r="BB239" s="106">
        <f t="shared" si="178"/>
        <v>1</v>
      </c>
      <c r="BC239" s="106">
        <f t="shared" si="178"/>
        <v>1</v>
      </c>
      <c r="BD239" s="106">
        <f t="shared" si="178"/>
        <v>1</v>
      </c>
      <c r="BE239" s="106">
        <f t="shared" si="178"/>
        <v>1</v>
      </c>
      <c r="BF239" s="106">
        <f t="shared" si="178"/>
        <v>1</v>
      </c>
      <c r="BG239" s="106">
        <f t="shared" si="178"/>
        <v>1</v>
      </c>
      <c r="BH239" s="106">
        <f t="shared" si="178"/>
        <v>1</v>
      </c>
      <c r="BI239" s="106">
        <f t="shared" si="178"/>
        <v>1</v>
      </c>
      <c r="BJ239" s="106">
        <f t="shared" si="178"/>
        <v>1</v>
      </c>
      <c r="BK239" s="106">
        <f t="shared" si="178"/>
        <v>1</v>
      </c>
      <c r="BL239" s="106">
        <f t="shared" si="178"/>
        <v>1</v>
      </c>
      <c r="BM239" s="106">
        <f t="shared" si="178"/>
        <v>1</v>
      </c>
      <c r="BN239" s="106">
        <f t="shared" si="178"/>
        <v>1</v>
      </c>
      <c r="BO239" s="106">
        <f t="shared" si="178"/>
        <v>1</v>
      </c>
    </row>
    <row r="240" spans="1:67" s="2" customFormat="1" ht="18.75" customHeight="1" x14ac:dyDescent="0.25">
      <c r="A240" s="88"/>
      <c r="B240" s="77" t="s">
        <v>1118</v>
      </c>
      <c r="C240" s="77" t="s">
        <v>1119</v>
      </c>
      <c r="D240" s="77" t="s">
        <v>26</v>
      </c>
      <c r="E240" s="224">
        <f>VLOOKUP(B240,'Cuadro Control'!C276:J2170,8,FALSE)</f>
        <v>0</v>
      </c>
      <c r="F240" s="106">
        <f t="shared" si="171"/>
        <v>0</v>
      </c>
      <c r="G240" s="107">
        <v>46349</v>
      </c>
      <c r="H240" s="107">
        <v>46356</v>
      </c>
      <c r="I240" s="106">
        <f t="shared" si="175"/>
        <v>0</v>
      </c>
      <c r="J240" s="106">
        <f t="shared" si="177"/>
        <v>0</v>
      </c>
      <c r="K240" s="106">
        <f t="shared" si="177"/>
        <v>0</v>
      </c>
      <c r="L240" s="106">
        <f t="shared" si="177"/>
        <v>0</v>
      </c>
      <c r="M240" s="106">
        <f t="shared" si="177"/>
        <v>0</v>
      </c>
      <c r="N240" s="106">
        <f t="shared" si="177"/>
        <v>0</v>
      </c>
      <c r="O240" s="106">
        <f t="shared" si="177"/>
        <v>0</v>
      </c>
      <c r="P240" s="106">
        <f t="shared" si="177"/>
        <v>0</v>
      </c>
      <c r="Q240" s="106">
        <f t="shared" si="177"/>
        <v>0</v>
      </c>
      <c r="R240" s="106">
        <f t="shared" si="177"/>
        <v>0</v>
      </c>
      <c r="S240" s="106">
        <f t="shared" si="177"/>
        <v>0</v>
      </c>
      <c r="T240" s="106">
        <f t="shared" si="177"/>
        <v>0</v>
      </c>
      <c r="U240" s="106">
        <f t="shared" si="177"/>
        <v>0</v>
      </c>
      <c r="V240" s="106">
        <f t="shared" si="177"/>
        <v>0</v>
      </c>
      <c r="W240" s="106">
        <f t="shared" si="177"/>
        <v>0</v>
      </c>
      <c r="X240" s="106">
        <f t="shared" si="177"/>
        <v>0</v>
      </c>
      <c r="Y240" s="106">
        <f t="shared" si="177"/>
        <v>0</v>
      </c>
      <c r="Z240" s="106">
        <f t="shared" si="177"/>
        <v>0</v>
      </c>
      <c r="AA240" s="106">
        <f t="shared" si="177"/>
        <v>0</v>
      </c>
      <c r="AB240" s="106">
        <f t="shared" si="177"/>
        <v>0</v>
      </c>
      <c r="AC240" s="106">
        <f t="shared" si="177"/>
        <v>0.625</v>
      </c>
      <c r="AD240" s="106">
        <f t="shared" si="177"/>
        <v>1</v>
      </c>
      <c r="AE240" s="106">
        <f t="shared" si="177"/>
        <v>1</v>
      </c>
      <c r="AF240" s="106">
        <f t="shared" si="177"/>
        <v>1</v>
      </c>
      <c r="AG240" s="106">
        <f t="shared" si="177"/>
        <v>1</v>
      </c>
      <c r="AH240" s="106">
        <f t="shared" si="177"/>
        <v>1</v>
      </c>
      <c r="AI240" s="106">
        <f t="shared" si="177"/>
        <v>1</v>
      </c>
      <c r="AJ240" s="106">
        <f t="shared" si="177"/>
        <v>1</v>
      </c>
      <c r="AK240" s="106">
        <f t="shared" si="177"/>
        <v>1</v>
      </c>
      <c r="AL240" s="106">
        <f t="shared" si="177"/>
        <v>1</v>
      </c>
      <c r="AM240" s="106">
        <f t="shared" si="177"/>
        <v>1</v>
      </c>
      <c r="AN240" s="106">
        <f t="shared" si="177"/>
        <v>1</v>
      </c>
      <c r="AO240" s="106">
        <f t="shared" si="177"/>
        <v>1</v>
      </c>
      <c r="AP240" s="106">
        <f t="shared" si="178"/>
        <v>1</v>
      </c>
      <c r="AQ240" s="106">
        <f t="shared" si="178"/>
        <v>1</v>
      </c>
      <c r="AR240" s="106">
        <f t="shared" si="178"/>
        <v>1</v>
      </c>
      <c r="AS240" s="106">
        <f t="shared" si="178"/>
        <v>1</v>
      </c>
      <c r="AT240" s="106">
        <f t="shared" si="178"/>
        <v>1</v>
      </c>
      <c r="AU240" s="106">
        <f t="shared" si="178"/>
        <v>1</v>
      </c>
      <c r="AV240" s="106">
        <f t="shared" si="178"/>
        <v>1</v>
      </c>
      <c r="AW240" s="106">
        <f t="shared" si="178"/>
        <v>1</v>
      </c>
      <c r="AX240" s="106">
        <f t="shared" si="178"/>
        <v>1</v>
      </c>
      <c r="AY240" s="106">
        <f t="shared" si="178"/>
        <v>1</v>
      </c>
      <c r="AZ240" s="106">
        <f t="shared" si="178"/>
        <v>1</v>
      </c>
      <c r="BA240" s="106">
        <f t="shared" si="178"/>
        <v>1</v>
      </c>
      <c r="BB240" s="106">
        <f t="shared" si="178"/>
        <v>1</v>
      </c>
      <c r="BC240" s="106">
        <f t="shared" si="178"/>
        <v>1</v>
      </c>
      <c r="BD240" s="106">
        <f t="shared" si="178"/>
        <v>1</v>
      </c>
      <c r="BE240" s="106">
        <f t="shared" si="178"/>
        <v>1</v>
      </c>
      <c r="BF240" s="106">
        <f t="shared" si="178"/>
        <v>1</v>
      </c>
      <c r="BG240" s="106">
        <f t="shared" si="178"/>
        <v>1</v>
      </c>
      <c r="BH240" s="106">
        <f t="shared" si="178"/>
        <v>1</v>
      </c>
      <c r="BI240" s="106">
        <f t="shared" si="178"/>
        <v>1</v>
      </c>
      <c r="BJ240" s="106">
        <f t="shared" si="178"/>
        <v>1</v>
      </c>
      <c r="BK240" s="106">
        <f t="shared" si="178"/>
        <v>1</v>
      </c>
      <c r="BL240" s="106">
        <f t="shared" si="178"/>
        <v>1</v>
      </c>
      <c r="BM240" s="106">
        <f t="shared" si="178"/>
        <v>1</v>
      </c>
      <c r="BN240" s="106">
        <f t="shared" si="178"/>
        <v>1</v>
      </c>
      <c r="BO240" s="106">
        <f t="shared" si="178"/>
        <v>1</v>
      </c>
    </row>
    <row r="241" spans="1:67" s="2" customFormat="1" ht="18.75" customHeight="1" x14ac:dyDescent="0.25">
      <c r="A241" s="88"/>
      <c r="B241" s="77" t="s">
        <v>1120</v>
      </c>
      <c r="C241" s="77" t="s">
        <v>2059</v>
      </c>
      <c r="D241" s="77" t="s">
        <v>6</v>
      </c>
      <c r="E241" s="224">
        <f>VLOOKUP(B241,'Cuadro Control'!C277:J2171,8,FALSE)</f>
        <v>52736347.43270281</v>
      </c>
      <c r="F241" s="106">
        <f t="shared" si="171"/>
        <v>9.933624348213644E-3</v>
      </c>
      <c r="G241" s="107">
        <v>46356</v>
      </c>
      <c r="H241" s="107">
        <v>46359</v>
      </c>
      <c r="I241" s="106">
        <f t="shared" si="175"/>
        <v>0</v>
      </c>
      <c r="J241" s="106">
        <f t="shared" si="177"/>
        <v>0</v>
      </c>
      <c r="K241" s="106">
        <f t="shared" si="177"/>
        <v>0</v>
      </c>
      <c r="L241" s="106">
        <f t="shared" si="177"/>
        <v>0</v>
      </c>
      <c r="M241" s="106">
        <f t="shared" si="177"/>
        <v>0</v>
      </c>
      <c r="N241" s="106">
        <f t="shared" si="177"/>
        <v>0</v>
      </c>
      <c r="O241" s="106">
        <f t="shared" si="177"/>
        <v>0</v>
      </c>
      <c r="P241" s="106">
        <f t="shared" si="177"/>
        <v>0</v>
      </c>
      <c r="Q241" s="106">
        <f t="shared" si="177"/>
        <v>0</v>
      </c>
      <c r="R241" s="106">
        <f t="shared" si="177"/>
        <v>0</v>
      </c>
      <c r="S241" s="106">
        <f t="shared" si="177"/>
        <v>0</v>
      </c>
      <c r="T241" s="106">
        <f t="shared" si="177"/>
        <v>0</v>
      </c>
      <c r="U241" s="106">
        <f t="shared" si="177"/>
        <v>0</v>
      </c>
      <c r="V241" s="106">
        <f t="shared" si="177"/>
        <v>0</v>
      </c>
      <c r="W241" s="106">
        <f t="shared" si="177"/>
        <v>0</v>
      </c>
      <c r="X241" s="106">
        <f t="shared" si="177"/>
        <v>0</v>
      </c>
      <c r="Y241" s="106">
        <f t="shared" si="177"/>
        <v>0</v>
      </c>
      <c r="Z241" s="106">
        <f t="shared" si="177"/>
        <v>0</v>
      </c>
      <c r="AA241" s="106">
        <f t="shared" si="177"/>
        <v>0</v>
      </c>
      <c r="AB241" s="106">
        <f t="shared" si="177"/>
        <v>0</v>
      </c>
      <c r="AC241" s="106">
        <f t="shared" si="177"/>
        <v>0</v>
      </c>
      <c r="AD241" s="106">
        <f t="shared" si="177"/>
        <v>1</v>
      </c>
      <c r="AE241" s="106">
        <f t="shared" si="177"/>
        <v>1</v>
      </c>
      <c r="AF241" s="106">
        <f t="shared" si="177"/>
        <v>1</v>
      </c>
      <c r="AG241" s="106">
        <f t="shared" si="177"/>
        <v>1</v>
      </c>
      <c r="AH241" s="106">
        <f t="shared" si="177"/>
        <v>1</v>
      </c>
      <c r="AI241" s="106">
        <f t="shared" si="177"/>
        <v>1</v>
      </c>
      <c r="AJ241" s="106">
        <f t="shared" si="177"/>
        <v>1</v>
      </c>
      <c r="AK241" s="106">
        <f t="shared" si="177"/>
        <v>1</v>
      </c>
      <c r="AL241" s="106">
        <f t="shared" si="177"/>
        <v>1</v>
      </c>
      <c r="AM241" s="106">
        <f t="shared" si="177"/>
        <v>1</v>
      </c>
      <c r="AN241" s="106">
        <f t="shared" si="177"/>
        <v>1</v>
      </c>
      <c r="AO241" s="106">
        <f t="shared" si="177"/>
        <v>1</v>
      </c>
      <c r="AP241" s="106">
        <f t="shared" si="178"/>
        <v>1</v>
      </c>
      <c r="AQ241" s="106">
        <f t="shared" si="178"/>
        <v>1</v>
      </c>
      <c r="AR241" s="106">
        <f t="shared" si="178"/>
        <v>1</v>
      </c>
      <c r="AS241" s="106">
        <f t="shared" si="178"/>
        <v>1</v>
      </c>
      <c r="AT241" s="106">
        <f t="shared" si="178"/>
        <v>1</v>
      </c>
      <c r="AU241" s="106">
        <f t="shared" si="178"/>
        <v>1</v>
      </c>
      <c r="AV241" s="106">
        <f t="shared" si="178"/>
        <v>1</v>
      </c>
      <c r="AW241" s="106">
        <f t="shared" si="178"/>
        <v>1</v>
      </c>
      <c r="AX241" s="106">
        <f t="shared" si="178"/>
        <v>1</v>
      </c>
      <c r="AY241" s="106">
        <f t="shared" si="178"/>
        <v>1</v>
      </c>
      <c r="AZ241" s="106">
        <f t="shared" si="178"/>
        <v>1</v>
      </c>
      <c r="BA241" s="106">
        <f t="shared" si="178"/>
        <v>1</v>
      </c>
      <c r="BB241" s="106">
        <f t="shared" si="178"/>
        <v>1</v>
      </c>
      <c r="BC241" s="106">
        <f t="shared" si="178"/>
        <v>1</v>
      </c>
      <c r="BD241" s="106">
        <f t="shared" si="178"/>
        <v>1</v>
      </c>
      <c r="BE241" s="106">
        <f t="shared" si="178"/>
        <v>1</v>
      </c>
      <c r="BF241" s="106">
        <f t="shared" si="178"/>
        <v>1</v>
      </c>
      <c r="BG241" s="106">
        <f t="shared" si="178"/>
        <v>1</v>
      </c>
      <c r="BH241" s="106">
        <f t="shared" si="178"/>
        <v>1</v>
      </c>
      <c r="BI241" s="106">
        <f t="shared" si="178"/>
        <v>1</v>
      </c>
      <c r="BJ241" s="106">
        <f t="shared" si="178"/>
        <v>1</v>
      </c>
      <c r="BK241" s="106">
        <f t="shared" si="178"/>
        <v>1</v>
      </c>
      <c r="BL241" s="106">
        <f t="shared" si="178"/>
        <v>1</v>
      </c>
      <c r="BM241" s="106">
        <f t="shared" si="178"/>
        <v>1</v>
      </c>
      <c r="BN241" s="106">
        <f t="shared" si="178"/>
        <v>1</v>
      </c>
      <c r="BO241" s="106">
        <f t="shared" si="178"/>
        <v>1</v>
      </c>
    </row>
    <row r="242" spans="1:67" s="2" customFormat="1" ht="18.75" customHeight="1" x14ac:dyDescent="0.25">
      <c r="A242" s="88"/>
      <c r="B242" s="77" t="s">
        <v>1121</v>
      </c>
      <c r="C242" s="77" t="s">
        <v>1122</v>
      </c>
      <c r="D242" s="77" t="s">
        <v>19</v>
      </c>
      <c r="E242" s="224">
        <f>VLOOKUP(B242,'Cuadro Control'!C278:J2172,8,FALSE)</f>
        <v>46410609.014634147</v>
      </c>
      <c r="F242" s="106">
        <f t="shared" si="171"/>
        <v>8.742083556535862E-3</v>
      </c>
      <c r="G242" s="107">
        <v>46359</v>
      </c>
      <c r="H242" s="107">
        <v>46361</v>
      </c>
      <c r="I242" s="106">
        <f t="shared" si="175"/>
        <v>0</v>
      </c>
      <c r="J242" s="106">
        <f t="shared" si="177"/>
        <v>0</v>
      </c>
      <c r="K242" s="106">
        <f t="shared" si="177"/>
        <v>0</v>
      </c>
      <c r="L242" s="106">
        <f t="shared" si="177"/>
        <v>0</v>
      </c>
      <c r="M242" s="106">
        <f t="shared" si="177"/>
        <v>0</v>
      </c>
      <c r="N242" s="106">
        <f t="shared" si="177"/>
        <v>0</v>
      </c>
      <c r="O242" s="106">
        <f t="shared" si="177"/>
        <v>0</v>
      </c>
      <c r="P242" s="106">
        <f t="shared" si="177"/>
        <v>0</v>
      </c>
      <c r="Q242" s="106">
        <f t="shared" si="177"/>
        <v>0</v>
      </c>
      <c r="R242" s="106">
        <f t="shared" si="177"/>
        <v>0</v>
      </c>
      <c r="S242" s="106">
        <f t="shared" si="177"/>
        <v>0</v>
      </c>
      <c r="T242" s="106">
        <f t="shared" si="177"/>
        <v>0</v>
      </c>
      <c r="U242" s="106">
        <f t="shared" si="177"/>
        <v>0</v>
      </c>
      <c r="V242" s="106">
        <f t="shared" si="177"/>
        <v>0</v>
      </c>
      <c r="W242" s="106">
        <f t="shared" si="177"/>
        <v>0</v>
      </c>
      <c r="X242" s="106">
        <f t="shared" si="177"/>
        <v>0</v>
      </c>
      <c r="Y242" s="106">
        <f t="shared" si="177"/>
        <v>0</v>
      </c>
      <c r="Z242" s="106">
        <f t="shared" si="177"/>
        <v>0</v>
      </c>
      <c r="AA242" s="106">
        <f t="shared" si="177"/>
        <v>0</v>
      </c>
      <c r="AB242" s="106">
        <f t="shared" si="177"/>
        <v>0</v>
      </c>
      <c r="AC242" s="106">
        <f t="shared" si="177"/>
        <v>0</v>
      </c>
      <c r="AD242" s="106">
        <f t="shared" si="177"/>
        <v>0.66666666666666663</v>
      </c>
      <c r="AE242" s="106">
        <f t="shared" si="177"/>
        <v>1</v>
      </c>
      <c r="AF242" s="106">
        <f t="shared" si="177"/>
        <v>1</v>
      </c>
      <c r="AG242" s="106">
        <f t="shared" si="177"/>
        <v>1</v>
      </c>
      <c r="AH242" s="106">
        <f t="shared" si="177"/>
        <v>1</v>
      </c>
      <c r="AI242" s="106">
        <f t="shared" si="177"/>
        <v>1</v>
      </c>
      <c r="AJ242" s="106">
        <f t="shared" si="177"/>
        <v>1</v>
      </c>
      <c r="AK242" s="106">
        <f t="shared" si="177"/>
        <v>1</v>
      </c>
      <c r="AL242" s="106">
        <f t="shared" si="177"/>
        <v>1</v>
      </c>
      <c r="AM242" s="106">
        <f t="shared" si="177"/>
        <v>1</v>
      </c>
      <c r="AN242" s="106">
        <f t="shared" si="177"/>
        <v>1</v>
      </c>
      <c r="AO242" s="106">
        <f t="shared" si="177"/>
        <v>1</v>
      </c>
      <c r="AP242" s="106">
        <f t="shared" si="178"/>
        <v>1</v>
      </c>
      <c r="AQ242" s="106">
        <f t="shared" si="178"/>
        <v>1</v>
      </c>
      <c r="AR242" s="106">
        <f t="shared" si="178"/>
        <v>1</v>
      </c>
      <c r="AS242" s="106">
        <f t="shared" si="178"/>
        <v>1</v>
      </c>
      <c r="AT242" s="106">
        <f t="shared" si="178"/>
        <v>1</v>
      </c>
      <c r="AU242" s="106">
        <f t="shared" si="178"/>
        <v>1</v>
      </c>
      <c r="AV242" s="106">
        <f t="shared" si="178"/>
        <v>1</v>
      </c>
      <c r="AW242" s="106">
        <f t="shared" si="178"/>
        <v>1</v>
      </c>
      <c r="AX242" s="106">
        <f t="shared" si="178"/>
        <v>1</v>
      </c>
      <c r="AY242" s="106">
        <f t="shared" si="178"/>
        <v>1</v>
      </c>
      <c r="AZ242" s="106">
        <f t="shared" si="178"/>
        <v>1</v>
      </c>
      <c r="BA242" s="106">
        <f t="shared" si="178"/>
        <v>1</v>
      </c>
      <c r="BB242" s="106">
        <f t="shared" si="178"/>
        <v>1</v>
      </c>
      <c r="BC242" s="106">
        <f t="shared" si="178"/>
        <v>1</v>
      </c>
      <c r="BD242" s="106">
        <f t="shared" si="178"/>
        <v>1</v>
      </c>
      <c r="BE242" s="106">
        <f t="shared" si="178"/>
        <v>1</v>
      </c>
      <c r="BF242" s="106">
        <f t="shared" si="178"/>
        <v>1</v>
      </c>
      <c r="BG242" s="106">
        <f t="shared" si="178"/>
        <v>1</v>
      </c>
      <c r="BH242" s="106">
        <f t="shared" si="178"/>
        <v>1</v>
      </c>
      <c r="BI242" s="106">
        <f t="shared" si="178"/>
        <v>1</v>
      </c>
      <c r="BJ242" s="106">
        <f t="shared" si="178"/>
        <v>1</v>
      </c>
      <c r="BK242" s="106">
        <f t="shared" si="178"/>
        <v>1</v>
      </c>
      <c r="BL242" s="106">
        <f t="shared" si="178"/>
        <v>1</v>
      </c>
      <c r="BM242" s="106">
        <f t="shared" si="178"/>
        <v>1</v>
      </c>
      <c r="BN242" s="106">
        <f t="shared" si="178"/>
        <v>1</v>
      </c>
      <c r="BO242" s="106">
        <f t="shared" si="178"/>
        <v>1</v>
      </c>
    </row>
    <row r="243" spans="1:67" s="2" customFormat="1" ht="18.75" customHeight="1" x14ac:dyDescent="0.25">
      <c r="A243" s="88"/>
      <c r="B243" s="77" t="s">
        <v>1123</v>
      </c>
      <c r="C243" s="77" t="s">
        <v>1124</v>
      </c>
      <c r="D243" s="77" t="s">
        <v>9</v>
      </c>
      <c r="E243" s="224">
        <f>VLOOKUP(B243,'Cuadro Control'!C279:J2173,8,FALSE)</f>
        <v>1587346329.5488234</v>
      </c>
      <c r="F243" s="106">
        <f t="shared" si="171"/>
        <v>0.29899875353285565</v>
      </c>
      <c r="G243" s="107">
        <v>46359</v>
      </c>
      <c r="H243" s="107">
        <v>46371</v>
      </c>
      <c r="I243" s="106">
        <f t="shared" si="175"/>
        <v>0</v>
      </c>
      <c r="J243" s="106">
        <f t="shared" si="177"/>
        <v>0</v>
      </c>
      <c r="K243" s="106">
        <f t="shared" si="177"/>
        <v>0</v>
      </c>
      <c r="L243" s="106">
        <f t="shared" si="177"/>
        <v>0</v>
      </c>
      <c r="M243" s="106">
        <f t="shared" si="177"/>
        <v>0</v>
      </c>
      <c r="N243" s="106">
        <f t="shared" si="177"/>
        <v>0</v>
      </c>
      <c r="O243" s="106">
        <f t="shared" si="177"/>
        <v>0</v>
      </c>
      <c r="P243" s="106">
        <f t="shared" si="177"/>
        <v>0</v>
      </c>
      <c r="Q243" s="106">
        <f t="shared" si="177"/>
        <v>0</v>
      </c>
      <c r="R243" s="106">
        <f t="shared" si="177"/>
        <v>0</v>
      </c>
      <c r="S243" s="106">
        <f t="shared" si="177"/>
        <v>0</v>
      </c>
      <c r="T243" s="106">
        <f t="shared" si="177"/>
        <v>0</v>
      </c>
      <c r="U243" s="106">
        <f t="shared" si="177"/>
        <v>0</v>
      </c>
      <c r="V243" s="106">
        <f t="shared" si="177"/>
        <v>0</v>
      </c>
      <c r="W243" s="106">
        <f t="shared" si="177"/>
        <v>0</v>
      </c>
      <c r="X243" s="106">
        <f t="shared" si="177"/>
        <v>0</v>
      </c>
      <c r="Y243" s="106">
        <f t="shared" si="177"/>
        <v>0</v>
      </c>
      <c r="Z243" s="106">
        <f t="shared" si="177"/>
        <v>0</v>
      </c>
      <c r="AA243" s="106">
        <f t="shared" si="177"/>
        <v>0</v>
      </c>
      <c r="AB243" s="106">
        <f t="shared" si="177"/>
        <v>0</v>
      </c>
      <c r="AC243" s="106">
        <f t="shared" si="177"/>
        <v>0</v>
      </c>
      <c r="AD243" s="106">
        <f t="shared" si="177"/>
        <v>0.15384615384615385</v>
      </c>
      <c r="AE243" s="106">
        <f t="shared" si="177"/>
        <v>0.69230769230769229</v>
      </c>
      <c r="AF243" s="106">
        <f t="shared" si="177"/>
        <v>1</v>
      </c>
      <c r="AG243" s="106">
        <f t="shared" si="177"/>
        <v>1</v>
      </c>
      <c r="AH243" s="106">
        <f t="shared" si="177"/>
        <v>1</v>
      </c>
      <c r="AI243" s="106">
        <f t="shared" si="177"/>
        <v>1</v>
      </c>
      <c r="AJ243" s="106">
        <f t="shared" si="177"/>
        <v>1</v>
      </c>
      <c r="AK243" s="106">
        <f t="shared" si="177"/>
        <v>1</v>
      </c>
      <c r="AL243" s="106">
        <f t="shared" si="177"/>
        <v>1</v>
      </c>
      <c r="AM243" s="106">
        <f t="shared" si="177"/>
        <v>1</v>
      </c>
      <c r="AN243" s="106">
        <f t="shared" si="177"/>
        <v>1</v>
      </c>
      <c r="AO243" s="106">
        <f t="shared" si="177"/>
        <v>1</v>
      </c>
      <c r="AP243" s="106">
        <f t="shared" si="178"/>
        <v>1</v>
      </c>
      <c r="AQ243" s="106">
        <f t="shared" si="178"/>
        <v>1</v>
      </c>
      <c r="AR243" s="106">
        <f t="shared" si="178"/>
        <v>1</v>
      </c>
      <c r="AS243" s="106">
        <f t="shared" ref="AP243:BO244" si="179">IF($G243=0,0,IF(AS$6&lt;$G243,0,IF(AS$6&gt;$H243,1,(AS$6-$G243+1)/($H243-$G243+1))))</f>
        <v>1</v>
      </c>
      <c r="AT243" s="106">
        <f t="shared" si="179"/>
        <v>1</v>
      </c>
      <c r="AU243" s="106">
        <f t="shared" si="179"/>
        <v>1</v>
      </c>
      <c r="AV243" s="106">
        <f t="shared" si="179"/>
        <v>1</v>
      </c>
      <c r="AW243" s="106">
        <f t="shared" si="179"/>
        <v>1</v>
      </c>
      <c r="AX243" s="106">
        <f t="shared" si="179"/>
        <v>1</v>
      </c>
      <c r="AY243" s="106">
        <f t="shared" si="179"/>
        <v>1</v>
      </c>
      <c r="AZ243" s="106">
        <f t="shared" si="179"/>
        <v>1</v>
      </c>
      <c r="BA243" s="106">
        <f t="shared" si="179"/>
        <v>1</v>
      </c>
      <c r="BB243" s="106">
        <f t="shared" si="179"/>
        <v>1</v>
      </c>
      <c r="BC243" s="106">
        <f t="shared" si="179"/>
        <v>1</v>
      </c>
      <c r="BD243" s="106">
        <f t="shared" si="179"/>
        <v>1</v>
      </c>
      <c r="BE243" s="106">
        <f t="shared" si="179"/>
        <v>1</v>
      </c>
      <c r="BF243" s="106">
        <f t="shared" si="179"/>
        <v>1</v>
      </c>
      <c r="BG243" s="106">
        <f t="shared" si="179"/>
        <v>1</v>
      </c>
      <c r="BH243" s="106">
        <f t="shared" si="179"/>
        <v>1</v>
      </c>
      <c r="BI243" s="106">
        <f t="shared" si="179"/>
        <v>1</v>
      </c>
      <c r="BJ243" s="106">
        <f t="shared" si="179"/>
        <v>1</v>
      </c>
      <c r="BK243" s="106">
        <f t="shared" si="179"/>
        <v>1</v>
      </c>
      <c r="BL243" s="106">
        <f t="shared" si="179"/>
        <v>1</v>
      </c>
      <c r="BM243" s="106">
        <f t="shared" si="179"/>
        <v>1</v>
      </c>
      <c r="BN243" s="106">
        <f t="shared" si="179"/>
        <v>1</v>
      </c>
      <c r="BO243" s="106">
        <f t="shared" si="179"/>
        <v>1</v>
      </c>
    </row>
    <row r="244" spans="1:67" s="2" customFormat="1" ht="18.75" customHeight="1" x14ac:dyDescent="0.25">
      <c r="A244" s="88"/>
      <c r="B244" s="103" t="s">
        <v>1125</v>
      </c>
      <c r="C244" s="103" t="s">
        <v>1126</v>
      </c>
      <c r="D244" s="103" t="s">
        <v>9</v>
      </c>
      <c r="E244" s="223">
        <f>VLOOKUP(B244,'Cuadro Control'!C280:J2174,8,FALSE)</f>
        <v>179532477.23999998</v>
      </c>
      <c r="F244" s="104">
        <f t="shared" si="171"/>
        <v>3.3817438522495219E-2</v>
      </c>
      <c r="G244" s="105">
        <v>46361</v>
      </c>
      <c r="H244" s="105">
        <v>46375</v>
      </c>
      <c r="I244" s="104">
        <f t="shared" si="175"/>
        <v>0</v>
      </c>
      <c r="J244" s="104">
        <f t="shared" si="177"/>
        <v>0</v>
      </c>
      <c r="K244" s="104">
        <f t="shared" si="177"/>
        <v>0</v>
      </c>
      <c r="L244" s="104">
        <f t="shared" si="177"/>
        <v>0</v>
      </c>
      <c r="M244" s="104">
        <f t="shared" si="177"/>
        <v>0</v>
      </c>
      <c r="N244" s="104">
        <f t="shared" si="177"/>
        <v>0</v>
      </c>
      <c r="O244" s="104">
        <f t="shared" si="177"/>
        <v>0</v>
      </c>
      <c r="P244" s="104">
        <f t="shared" si="177"/>
        <v>0</v>
      </c>
      <c r="Q244" s="104">
        <f t="shared" si="177"/>
        <v>0</v>
      </c>
      <c r="R244" s="104">
        <f t="shared" si="177"/>
        <v>0</v>
      </c>
      <c r="S244" s="104">
        <f t="shared" si="177"/>
        <v>0</v>
      </c>
      <c r="T244" s="104">
        <f t="shared" si="177"/>
        <v>0</v>
      </c>
      <c r="U244" s="104">
        <f t="shared" si="177"/>
        <v>0</v>
      </c>
      <c r="V244" s="104">
        <f t="shared" si="177"/>
        <v>0</v>
      </c>
      <c r="W244" s="104">
        <f t="shared" si="177"/>
        <v>0</v>
      </c>
      <c r="X244" s="104">
        <f t="shared" si="177"/>
        <v>0</v>
      </c>
      <c r="Y244" s="104">
        <f t="shared" si="177"/>
        <v>0</v>
      </c>
      <c r="Z244" s="104">
        <f t="shared" si="177"/>
        <v>0</v>
      </c>
      <c r="AA244" s="104">
        <f t="shared" si="177"/>
        <v>0</v>
      </c>
      <c r="AB244" s="104">
        <f t="shared" si="177"/>
        <v>0</v>
      </c>
      <c r="AC244" s="104">
        <f t="shared" si="177"/>
        <v>0</v>
      </c>
      <c r="AD244" s="104">
        <f t="shared" si="177"/>
        <v>0</v>
      </c>
      <c r="AE244" s="104">
        <f t="shared" si="177"/>
        <v>0.46666666666666667</v>
      </c>
      <c r="AF244" s="104">
        <f t="shared" si="177"/>
        <v>0.93333333333333335</v>
      </c>
      <c r="AG244" s="104">
        <f t="shared" si="177"/>
        <v>1</v>
      </c>
      <c r="AH244" s="104">
        <f t="shared" si="177"/>
        <v>1</v>
      </c>
      <c r="AI244" s="104">
        <f t="shared" si="177"/>
        <v>1</v>
      </c>
      <c r="AJ244" s="104">
        <f t="shared" si="177"/>
        <v>1</v>
      </c>
      <c r="AK244" s="104">
        <f t="shared" si="177"/>
        <v>1</v>
      </c>
      <c r="AL244" s="104">
        <f t="shared" si="177"/>
        <v>1</v>
      </c>
      <c r="AM244" s="104">
        <f t="shared" si="177"/>
        <v>1</v>
      </c>
      <c r="AN244" s="104">
        <f t="shared" si="177"/>
        <v>1</v>
      </c>
      <c r="AO244" s="104">
        <f t="shared" si="177"/>
        <v>1</v>
      </c>
      <c r="AP244" s="104">
        <f t="shared" si="179"/>
        <v>1</v>
      </c>
      <c r="AQ244" s="104">
        <f t="shared" si="179"/>
        <v>1</v>
      </c>
      <c r="AR244" s="104">
        <f t="shared" si="179"/>
        <v>1</v>
      </c>
      <c r="AS244" s="104">
        <f t="shared" si="179"/>
        <v>1</v>
      </c>
      <c r="AT244" s="104">
        <f t="shared" si="179"/>
        <v>1</v>
      </c>
      <c r="AU244" s="104">
        <f t="shared" si="179"/>
        <v>1</v>
      </c>
      <c r="AV244" s="104">
        <f t="shared" si="179"/>
        <v>1</v>
      </c>
      <c r="AW244" s="104">
        <f t="shared" si="179"/>
        <v>1</v>
      </c>
      <c r="AX244" s="104">
        <f t="shared" si="179"/>
        <v>1</v>
      </c>
      <c r="AY244" s="104">
        <f t="shared" si="179"/>
        <v>1</v>
      </c>
      <c r="AZ244" s="104">
        <f t="shared" si="179"/>
        <v>1</v>
      </c>
      <c r="BA244" s="104">
        <f t="shared" si="179"/>
        <v>1</v>
      </c>
      <c r="BB244" s="104">
        <f t="shared" si="179"/>
        <v>1</v>
      </c>
      <c r="BC244" s="104">
        <f t="shared" si="179"/>
        <v>1</v>
      </c>
      <c r="BD244" s="104">
        <f t="shared" si="179"/>
        <v>1</v>
      </c>
      <c r="BE244" s="104">
        <f t="shared" si="179"/>
        <v>1</v>
      </c>
      <c r="BF244" s="104">
        <f t="shared" si="179"/>
        <v>1</v>
      </c>
      <c r="BG244" s="104">
        <f t="shared" si="179"/>
        <v>1</v>
      </c>
      <c r="BH244" s="104">
        <f t="shared" si="179"/>
        <v>1</v>
      </c>
      <c r="BI244" s="104">
        <f t="shared" si="179"/>
        <v>1</v>
      </c>
      <c r="BJ244" s="104">
        <f t="shared" si="179"/>
        <v>1</v>
      </c>
      <c r="BK244" s="104">
        <f t="shared" si="179"/>
        <v>1</v>
      </c>
      <c r="BL244" s="104">
        <f t="shared" si="179"/>
        <v>1</v>
      </c>
      <c r="BM244" s="104">
        <f t="shared" si="179"/>
        <v>1</v>
      </c>
      <c r="BN244" s="104">
        <f t="shared" si="179"/>
        <v>1</v>
      </c>
      <c r="BO244" s="104">
        <f t="shared" si="179"/>
        <v>1</v>
      </c>
    </row>
    <row r="245" spans="1:67" s="2" customFormat="1" ht="18.75" customHeight="1" x14ac:dyDescent="0.25">
      <c r="A245" s="88"/>
      <c r="B245" s="78" t="s">
        <v>1127</v>
      </c>
      <c r="C245" s="78" t="s">
        <v>1981</v>
      </c>
      <c r="D245" s="78" t="s">
        <v>3</v>
      </c>
      <c r="E245" s="225">
        <f>VLOOKUP(B245,'Cuadro Control'!C282:J2175,8,FALSE)</f>
        <v>0</v>
      </c>
      <c r="F245" s="108">
        <f>IFERROR(E245/$E$229,0)</f>
        <v>0</v>
      </c>
      <c r="G245" s="109">
        <v>46375</v>
      </c>
      <c r="H245" s="109">
        <v>46375</v>
      </c>
      <c r="I245" s="108">
        <f t="shared" si="175"/>
        <v>0</v>
      </c>
      <c r="J245" s="108">
        <f t="shared" ref="J245:BO245" si="180">IF($G245=0,0,IF(J$6&lt;$G245,0,IF(J$6&gt;$H245,1,(J$6-$G245+1)/($H245-$G245+1))))</f>
        <v>0</v>
      </c>
      <c r="K245" s="108">
        <f t="shared" si="180"/>
        <v>0</v>
      </c>
      <c r="L245" s="108">
        <f t="shared" si="180"/>
        <v>0</v>
      </c>
      <c r="M245" s="108">
        <f t="shared" si="180"/>
        <v>0</v>
      </c>
      <c r="N245" s="108">
        <f t="shared" si="180"/>
        <v>0</v>
      </c>
      <c r="O245" s="108">
        <f t="shared" si="180"/>
        <v>0</v>
      </c>
      <c r="P245" s="108">
        <f t="shared" si="180"/>
        <v>0</v>
      </c>
      <c r="Q245" s="108">
        <f t="shared" si="180"/>
        <v>0</v>
      </c>
      <c r="R245" s="108">
        <f t="shared" si="180"/>
        <v>0</v>
      </c>
      <c r="S245" s="108">
        <f t="shared" si="180"/>
        <v>0</v>
      </c>
      <c r="T245" s="108">
        <f t="shared" si="180"/>
        <v>0</v>
      </c>
      <c r="U245" s="108">
        <f t="shared" si="180"/>
        <v>0</v>
      </c>
      <c r="V245" s="108">
        <f t="shared" si="180"/>
        <v>0</v>
      </c>
      <c r="W245" s="108">
        <f t="shared" si="180"/>
        <v>0</v>
      </c>
      <c r="X245" s="108">
        <f t="shared" si="180"/>
        <v>0</v>
      </c>
      <c r="Y245" s="108">
        <f t="shared" si="180"/>
        <v>0</v>
      </c>
      <c r="Z245" s="108">
        <f t="shared" si="180"/>
        <v>0</v>
      </c>
      <c r="AA245" s="108">
        <f t="shared" si="180"/>
        <v>0</v>
      </c>
      <c r="AB245" s="108">
        <f t="shared" si="180"/>
        <v>0</v>
      </c>
      <c r="AC245" s="108">
        <f t="shared" si="180"/>
        <v>0</v>
      </c>
      <c r="AD245" s="108">
        <f t="shared" si="180"/>
        <v>0</v>
      </c>
      <c r="AE245" s="108">
        <f t="shared" si="180"/>
        <v>0</v>
      </c>
      <c r="AF245" s="108">
        <f t="shared" si="180"/>
        <v>0</v>
      </c>
      <c r="AG245" s="108">
        <f t="shared" si="180"/>
        <v>1</v>
      </c>
      <c r="AH245" s="108">
        <f t="shared" si="180"/>
        <v>1</v>
      </c>
      <c r="AI245" s="108">
        <f t="shared" si="180"/>
        <v>1</v>
      </c>
      <c r="AJ245" s="108">
        <f t="shared" si="180"/>
        <v>1</v>
      </c>
      <c r="AK245" s="108">
        <f t="shared" si="180"/>
        <v>1</v>
      </c>
      <c r="AL245" s="108">
        <f t="shared" si="180"/>
        <v>1</v>
      </c>
      <c r="AM245" s="108">
        <f t="shared" si="180"/>
        <v>1</v>
      </c>
      <c r="AN245" s="108">
        <f t="shared" si="180"/>
        <v>1</v>
      </c>
      <c r="AO245" s="108">
        <f t="shared" si="180"/>
        <v>1</v>
      </c>
      <c r="AP245" s="108">
        <f t="shared" si="180"/>
        <v>1</v>
      </c>
      <c r="AQ245" s="108">
        <f t="shared" si="180"/>
        <v>1</v>
      </c>
      <c r="AR245" s="108">
        <f t="shared" si="180"/>
        <v>1</v>
      </c>
      <c r="AS245" s="108">
        <f t="shared" si="180"/>
        <v>1</v>
      </c>
      <c r="AT245" s="108">
        <f t="shared" si="180"/>
        <v>1</v>
      </c>
      <c r="AU245" s="108">
        <f t="shared" si="180"/>
        <v>1</v>
      </c>
      <c r="AV245" s="108">
        <f t="shared" si="180"/>
        <v>1</v>
      </c>
      <c r="AW245" s="108">
        <f t="shared" si="180"/>
        <v>1</v>
      </c>
      <c r="AX245" s="108">
        <f t="shared" si="180"/>
        <v>1</v>
      </c>
      <c r="AY245" s="108">
        <f t="shared" si="180"/>
        <v>1</v>
      </c>
      <c r="AZ245" s="108">
        <f t="shared" si="180"/>
        <v>1</v>
      </c>
      <c r="BA245" s="108">
        <f t="shared" si="180"/>
        <v>1</v>
      </c>
      <c r="BB245" s="108">
        <f t="shared" si="180"/>
        <v>1</v>
      </c>
      <c r="BC245" s="108">
        <f t="shared" si="180"/>
        <v>1</v>
      </c>
      <c r="BD245" s="108">
        <f t="shared" si="180"/>
        <v>1</v>
      </c>
      <c r="BE245" s="108">
        <f t="shared" si="180"/>
        <v>1</v>
      </c>
      <c r="BF245" s="108">
        <f t="shared" si="180"/>
        <v>1</v>
      </c>
      <c r="BG245" s="108">
        <f t="shared" si="180"/>
        <v>1</v>
      </c>
      <c r="BH245" s="108">
        <f t="shared" si="180"/>
        <v>1</v>
      </c>
      <c r="BI245" s="108">
        <f t="shared" si="180"/>
        <v>1</v>
      </c>
      <c r="BJ245" s="108">
        <f t="shared" si="180"/>
        <v>1</v>
      </c>
      <c r="BK245" s="108">
        <f t="shared" si="180"/>
        <v>1</v>
      </c>
      <c r="BL245" s="108">
        <f t="shared" si="180"/>
        <v>1</v>
      </c>
      <c r="BM245" s="108">
        <f t="shared" si="180"/>
        <v>1</v>
      </c>
      <c r="BN245" s="108">
        <f t="shared" si="180"/>
        <v>1</v>
      </c>
      <c r="BO245" s="108">
        <f t="shared" si="180"/>
        <v>1</v>
      </c>
    </row>
    <row r="246" spans="1:67" s="2" customFormat="1" ht="18.75" customHeight="1" x14ac:dyDescent="0.25">
      <c r="A246" s="88"/>
      <c r="B246" s="76" t="s">
        <v>1128</v>
      </c>
      <c r="C246" s="76" t="s">
        <v>1129</v>
      </c>
      <c r="D246" s="76" t="s">
        <v>38</v>
      </c>
      <c r="E246" s="222">
        <f>SUM(E247:E262)</f>
        <v>5308872732.0543728</v>
      </c>
      <c r="F246" s="101">
        <f>IFERROR(E246/$E$109,0)</f>
        <v>2.9408554574576196E-2</v>
      </c>
      <c r="G246" s="102">
        <v>46302</v>
      </c>
      <c r="H246" s="102">
        <v>46385</v>
      </c>
      <c r="I246" s="101">
        <f>SUMPRODUCT($F247:$F261,I247:I261)</f>
        <v>0</v>
      </c>
      <c r="J246" s="101">
        <f t="shared" ref="J246:AO246" si="181">SUMPRODUCT($F247:$F261,J247:J261)</f>
        <v>0</v>
      </c>
      <c r="K246" s="101">
        <f t="shared" si="181"/>
        <v>0</v>
      </c>
      <c r="L246" s="101">
        <f t="shared" si="181"/>
        <v>0</v>
      </c>
      <c r="M246" s="101">
        <f t="shared" si="181"/>
        <v>0</v>
      </c>
      <c r="N246" s="101">
        <f t="shared" si="181"/>
        <v>0</v>
      </c>
      <c r="O246" s="101">
        <f t="shared" si="181"/>
        <v>0</v>
      </c>
      <c r="P246" s="101">
        <f t="shared" si="181"/>
        <v>0</v>
      </c>
      <c r="Q246" s="101">
        <f t="shared" si="181"/>
        <v>0</v>
      </c>
      <c r="R246" s="101">
        <f t="shared" si="181"/>
        <v>0</v>
      </c>
      <c r="S246" s="101">
        <f t="shared" si="181"/>
        <v>0</v>
      </c>
      <c r="T246" s="101">
        <f t="shared" si="181"/>
        <v>0</v>
      </c>
      <c r="U246" s="101">
        <f t="shared" si="181"/>
        <v>0</v>
      </c>
      <c r="V246" s="101">
        <f t="shared" si="181"/>
        <v>5.2284659466614609E-3</v>
      </c>
      <c r="W246" s="101">
        <f t="shared" si="181"/>
        <v>2.8760971566995162E-2</v>
      </c>
      <c r="X246" s="101">
        <f t="shared" si="181"/>
        <v>7.4974154225142892E-2</v>
      </c>
      <c r="Y246" s="101">
        <f t="shared" si="181"/>
        <v>0.13668979566530554</v>
      </c>
      <c r="Z246" s="101">
        <f t="shared" si="181"/>
        <v>0.16571961757148626</v>
      </c>
      <c r="AA246" s="101">
        <f t="shared" si="181"/>
        <v>0.24199704726742144</v>
      </c>
      <c r="AB246" s="101">
        <f t="shared" si="181"/>
        <v>0.3360500650880639</v>
      </c>
      <c r="AC246" s="101">
        <f t="shared" si="181"/>
        <v>0.41666693750575734</v>
      </c>
      <c r="AD246" s="101">
        <f t="shared" si="181"/>
        <v>0.64850810003989967</v>
      </c>
      <c r="AE246" s="101">
        <f t="shared" si="181"/>
        <v>0.65513051627204211</v>
      </c>
      <c r="AF246" s="101">
        <f t="shared" si="181"/>
        <v>0.85061773111148031</v>
      </c>
      <c r="AG246" s="101">
        <f t="shared" si="181"/>
        <v>0.9909820163940013</v>
      </c>
      <c r="AH246" s="101">
        <f t="shared" si="181"/>
        <v>1</v>
      </c>
      <c r="AI246" s="101">
        <f t="shared" si="181"/>
        <v>1</v>
      </c>
      <c r="AJ246" s="101">
        <f t="shared" si="181"/>
        <v>1</v>
      </c>
      <c r="AK246" s="101">
        <f t="shared" si="181"/>
        <v>1</v>
      </c>
      <c r="AL246" s="101">
        <f t="shared" si="181"/>
        <v>1</v>
      </c>
      <c r="AM246" s="101">
        <f t="shared" si="181"/>
        <v>1</v>
      </c>
      <c r="AN246" s="101">
        <f t="shared" si="181"/>
        <v>1</v>
      </c>
      <c r="AO246" s="101">
        <f t="shared" si="181"/>
        <v>1</v>
      </c>
      <c r="AP246" s="101">
        <f t="shared" ref="AP246:BO246" si="182">SUMPRODUCT($F247:$F261,AP247:AP261)</f>
        <v>1</v>
      </c>
      <c r="AQ246" s="101">
        <f t="shared" si="182"/>
        <v>1</v>
      </c>
      <c r="AR246" s="101">
        <f t="shared" si="182"/>
        <v>1</v>
      </c>
      <c r="AS246" s="101">
        <f t="shared" si="182"/>
        <v>1</v>
      </c>
      <c r="AT246" s="101">
        <f t="shared" si="182"/>
        <v>1</v>
      </c>
      <c r="AU246" s="101">
        <f t="shared" si="182"/>
        <v>1</v>
      </c>
      <c r="AV246" s="101">
        <f t="shared" si="182"/>
        <v>1</v>
      </c>
      <c r="AW246" s="101">
        <f t="shared" si="182"/>
        <v>1</v>
      </c>
      <c r="AX246" s="101">
        <f t="shared" si="182"/>
        <v>1</v>
      </c>
      <c r="AY246" s="101">
        <f t="shared" si="182"/>
        <v>1</v>
      </c>
      <c r="AZ246" s="101">
        <f t="shared" si="182"/>
        <v>1</v>
      </c>
      <c r="BA246" s="101">
        <f t="shared" si="182"/>
        <v>1</v>
      </c>
      <c r="BB246" s="101">
        <f t="shared" si="182"/>
        <v>1</v>
      </c>
      <c r="BC246" s="101">
        <f t="shared" si="182"/>
        <v>1</v>
      </c>
      <c r="BD246" s="101">
        <f t="shared" si="182"/>
        <v>1</v>
      </c>
      <c r="BE246" s="101">
        <f t="shared" si="182"/>
        <v>1</v>
      </c>
      <c r="BF246" s="101">
        <f t="shared" si="182"/>
        <v>1</v>
      </c>
      <c r="BG246" s="101">
        <f t="shared" si="182"/>
        <v>1</v>
      </c>
      <c r="BH246" s="101">
        <f t="shared" si="182"/>
        <v>1</v>
      </c>
      <c r="BI246" s="101">
        <f t="shared" si="182"/>
        <v>1</v>
      </c>
      <c r="BJ246" s="101">
        <f t="shared" si="182"/>
        <v>1</v>
      </c>
      <c r="BK246" s="101">
        <f t="shared" si="182"/>
        <v>1</v>
      </c>
      <c r="BL246" s="101">
        <f t="shared" si="182"/>
        <v>1</v>
      </c>
      <c r="BM246" s="101">
        <f t="shared" si="182"/>
        <v>1</v>
      </c>
      <c r="BN246" s="101">
        <f t="shared" si="182"/>
        <v>1</v>
      </c>
      <c r="BO246" s="101">
        <f t="shared" si="182"/>
        <v>1</v>
      </c>
    </row>
    <row r="247" spans="1:67" s="2" customFormat="1" ht="18.75" customHeight="1" x14ac:dyDescent="0.25">
      <c r="A247" s="88"/>
      <c r="B247" s="77" t="s">
        <v>1130</v>
      </c>
      <c r="C247" s="77" t="s">
        <v>2104</v>
      </c>
      <c r="D247" s="77" t="s">
        <v>22</v>
      </c>
      <c r="E247" s="224">
        <f>VLOOKUP(B247,'Cuadro Control'!C284:J2177,8,FALSE)</f>
        <v>83271780.884117648</v>
      </c>
      <c r="F247" s="106">
        <f t="shared" ref="F247:F261" si="183">IFERROR(E247/$E$246,0)</f>
        <v>1.5685397839984384E-2</v>
      </c>
      <c r="G247" s="107">
        <v>46302</v>
      </c>
      <c r="H247" s="107">
        <v>46310</v>
      </c>
      <c r="I247" s="106">
        <f t="shared" ref="I247:X247" si="184">IF($G247=0,0,IF(I$6&lt;$G247,0,IF(I$6&gt;$H247,1,(I$6-$G247+1)/($H247-$G247+1))))</f>
        <v>0</v>
      </c>
      <c r="J247" s="106">
        <f t="shared" si="184"/>
        <v>0</v>
      </c>
      <c r="K247" s="106">
        <f t="shared" si="184"/>
        <v>0</v>
      </c>
      <c r="L247" s="106">
        <f t="shared" si="184"/>
        <v>0</v>
      </c>
      <c r="M247" s="106">
        <f t="shared" si="184"/>
        <v>0</v>
      </c>
      <c r="N247" s="106">
        <f t="shared" si="184"/>
        <v>0</v>
      </c>
      <c r="O247" s="106">
        <f t="shared" si="184"/>
        <v>0</v>
      </c>
      <c r="P247" s="106">
        <f t="shared" si="184"/>
        <v>0</v>
      </c>
      <c r="Q247" s="106">
        <f t="shared" si="184"/>
        <v>0</v>
      </c>
      <c r="R247" s="106">
        <f t="shared" si="184"/>
        <v>0</v>
      </c>
      <c r="S247" s="106">
        <f t="shared" si="184"/>
        <v>0</v>
      </c>
      <c r="T247" s="106">
        <f t="shared" si="184"/>
        <v>0</v>
      </c>
      <c r="U247" s="106">
        <f t="shared" si="184"/>
        <v>0</v>
      </c>
      <c r="V247" s="106">
        <f t="shared" si="184"/>
        <v>0.33333333333333331</v>
      </c>
      <c r="W247" s="106">
        <f t="shared" si="184"/>
        <v>1</v>
      </c>
      <c r="X247" s="106">
        <f t="shared" si="184"/>
        <v>1</v>
      </c>
      <c r="Y247" s="106">
        <f t="shared" ref="J247:AO254" si="185">IF($G247=0,0,IF(Y$6&lt;$G247,0,IF(Y$6&gt;$H247,1,(Y$6-$G247+1)/($H247-$G247+1))))</f>
        <v>1</v>
      </c>
      <c r="Z247" s="106">
        <f t="shared" si="185"/>
        <v>1</v>
      </c>
      <c r="AA247" s="106">
        <f t="shared" si="185"/>
        <v>1</v>
      </c>
      <c r="AB247" s="106">
        <f t="shared" si="185"/>
        <v>1</v>
      </c>
      <c r="AC247" s="106">
        <f t="shared" si="185"/>
        <v>1</v>
      </c>
      <c r="AD247" s="106">
        <f t="shared" si="185"/>
        <v>1</v>
      </c>
      <c r="AE247" s="106">
        <f t="shared" si="185"/>
        <v>1</v>
      </c>
      <c r="AF247" s="106">
        <f t="shared" si="185"/>
        <v>1</v>
      </c>
      <c r="AG247" s="106">
        <f t="shared" si="185"/>
        <v>1</v>
      </c>
      <c r="AH247" s="106">
        <f t="shared" si="185"/>
        <v>1</v>
      </c>
      <c r="AI247" s="106">
        <f t="shared" si="185"/>
        <v>1</v>
      </c>
      <c r="AJ247" s="106">
        <f t="shared" si="185"/>
        <v>1</v>
      </c>
      <c r="AK247" s="106">
        <f t="shared" si="185"/>
        <v>1</v>
      </c>
      <c r="AL247" s="106">
        <f t="shared" si="185"/>
        <v>1</v>
      </c>
      <c r="AM247" s="106">
        <f t="shared" si="185"/>
        <v>1</v>
      </c>
      <c r="AN247" s="106">
        <f t="shared" si="185"/>
        <v>1</v>
      </c>
      <c r="AO247" s="106">
        <f t="shared" si="185"/>
        <v>1</v>
      </c>
      <c r="AP247" s="106">
        <f t="shared" ref="AP247:BO253" si="186">IF($G247=0,0,IF(AP$6&lt;$G247,0,IF(AP$6&gt;$H247,1,(AP$6-$G247+1)/($H247-$G247+1))))</f>
        <v>1</v>
      </c>
      <c r="AQ247" s="106">
        <f t="shared" si="186"/>
        <v>1</v>
      </c>
      <c r="AR247" s="106">
        <f t="shared" si="186"/>
        <v>1</v>
      </c>
      <c r="AS247" s="106">
        <f t="shared" si="186"/>
        <v>1</v>
      </c>
      <c r="AT247" s="106">
        <f t="shared" si="186"/>
        <v>1</v>
      </c>
      <c r="AU247" s="106">
        <f t="shared" si="186"/>
        <v>1</v>
      </c>
      <c r="AV247" s="106">
        <f t="shared" si="186"/>
        <v>1</v>
      </c>
      <c r="AW247" s="106">
        <f t="shared" si="186"/>
        <v>1</v>
      </c>
      <c r="AX247" s="106">
        <f t="shared" si="186"/>
        <v>1</v>
      </c>
      <c r="AY247" s="106">
        <f t="shared" si="186"/>
        <v>1</v>
      </c>
      <c r="AZ247" s="106">
        <f t="shared" si="186"/>
        <v>1</v>
      </c>
      <c r="BA247" s="106">
        <f t="shared" si="186"/>
        <v>1</v>
      </c>
      <c r="BB247" s="106">
        <f t="shared" si="186"/>
        <v>1</v>
      </c>
      <c r="BC247" s="106">
        <f t="shared" si="186"/>
        <v>1</v>
      </c>
      <c r="BD247" s="106">
        <f t="shared" si="186"/>
        <v>1</v>
      </c>
      <c r="BE247" s="106">
        <f t="shared" si="186"/>
        <v>1</v>
      </c>
      <c r="BF247" s="106">
        <f t="shared" si="186"/>
        <v>1</v>
      </c>
      <c r="BG247" s="106">
        <f t="shared" si="186"/>
        <v>1</v>
      </c>
      <c r="BH247" s="106">
        <f t="shared" si="186"/>
        <v>1</v>
      </c>
      <c r="BI247" s="106">
        <f t="shared" si="186"/>
        <v>1</v>
      </c>
      <c r="BJ247" s="106">
        <f t="shared" si="186"/>
        <v>1</v>
      </c>
      <c r="BK247" s="106">
        <f t="shared" si="186"/>
        <v>1</v>
      </c>
      <c r="BL247" s="106">
        <f t="shared" si="186"/>
        <v>1</v>
      </c>
      <c r="BM247" s="106">
        <f t="shared" si="186"/>
        <v>1</v>
      </c>
      <c r="BN247" s="106">
        <f t="shared" si="186"/>
        <v>1</v>
      </c>
      <c r="BO247" s="106">
        <f t="shared" si="186"/>
        <v>1</v>
      </c>
    </row>
    <row r="248" spans="1:67" s="2" customFormat="1" ht="18.75" customHeight="1" x14ac:dyDescent="0.25">
      <c r="A248" s="88"/>
      <c r="B248" s="77" t="s">
        <v>1132</v>
      </c>
      <c r="C248" s="77" t="s">
        <v>1133</v>
      </c>
      <c r="D248" s="77" t="s">
        <v>9</v>
      </c>
      <c r="E248" s="224">
        <f>VLOOKUP(B248,'Cuadro Control'!C285:J2178,8,FALSE)</f>
        <v>312374505.66882348</v>
      </c>
      <c r="F248" s="106">
        <f t="shared" si="183"/>
        <v>5.8840081771548515E-2</v>
      </c>
      <c r="G248" s="107">
        <v>46310</v>
      </c>
      <c r="H248" s="107">
        <v>46318</v>
      </c>
      <c r="I248" s="106">
        <f t="shared" ref="I248:I262" si="187">IF($G248=0,0,IF(I$6&lt;$G248,0,IF(I$6&gt;$H248,1,(I$6-$G248+1)/($H248-$G248+1))))</f>
        <v>0</v>
      </c>
      <c r="J248" s="106">
        <f t="shared" si="185"/>
        <v>0</v>
      </c>
      <c r="K248" s="106">
        <f t="shared" si="185"/>
        <v>0</v>
      </c>
      <c r="L248" s="106">
        <f t="shared" si="185"/>
        <v>0</v>
      </c>
      <c r="M248" s="106">
        <f t="shared" si="185"/>
        <v>0</v>
      </c>
      <c r="N248" s="106">
        <f t="shared" si="185"/>
        <v>0</v>
      </c>
      <c r="O248" s="106">
        <f t="shared" si="185"/>
        <v>0</v>
      </c>
      <c r="P248" s="106">
        <f t="shared" si="185"/>
        <v>0</v>
      </c>
      <c r="Q248" s="106">
        <f t="shared" si="185"/>
        <v>0</v>
      </c>
      <c r="R248" s="106">
        <f t="shared" si="185"/>
        <v>0</v>
      </c>
      <c r="S248" s="106">
        <f t="shared" si="185"/>
        <v>0</v>
      </c>
      <c r="T248" s="106">
        <f t="shared" si="185"/>
        <v>0</v>
      </c>
      <c r="U248" s="106">
        <f t="shared" si="185"/>
        <v>0</v>
      </c>
      <c r="V248" s="106">
        <f t="shared" si="185"/>
        <v>0</v>
      </c>
      <c r="W248" s="106">
        <f t="shared" si="185"/>
        <v>0.22222222222222221</v>
      </c>
      <c r="X248" s="106">
        <f t="shared" si="185"/>
        <v>1</v>
      </c>
      <c r="Y248" s="106">
        <f t="shared" si="185"/>
        <v>1</v>
      </c>
      <c r="Z248" s="106">
        <f t="shared" si="185"/>
        <v>1</v>
      </c>
      <c r="AA248" s="106">
        <f t="shared" si="185"/>
        <v>1</v>
      </c>
      <c r="AB248" s="106">
        <f t="shared" si="185"/>
        <v>1</v>
      </c>
      <c r="AC248" s="106">
        <f t="shared" si="185"/>
        <v>1</v>
      </c>
      <c r="AD248" s="106">
        <f t="shared" si="185"/>
        <v>1</v>
      </c>
      <c r="AE248" s="106">
        <f t="shared" si="185"/>
        <v>1</v>
      </c>
      <c r="AF248" s="106">
        <f t="shared" si="185"/>
        <v>1</v>
      </c>
      <c r="AG248" s="106">
        <f t="shared" si="185"/>
        <v>1</v>
      </c>
      <c r="AH248" s="106">
        <f t="shared" si="185"/>
        <v>1</v>
      </c>
      <c r="AI248" s="106">
        <f t="shared" si="185"/>
        <v>1</v>
      </c>
      <c r="AJ248" s="106">
        <f t="shared" si="185"/>
        <v>1</v>
      </c>
      <c r="AK248" s="106">
        <f t="shared" si="185"/>
        <v>1</v>
      </c>
      <c r="AL248" s="106">
        <f t="shared" si="185"/>
        <v>1</v>
      </c>
      <c r="AM248" s="106">
        <f t="shared" si="185"/>
        <v>1</v>
      </c>
      <c r="AN248" s="106">
        <f t="shared" si="185"/>
        <v>1</v>
      </c>
      <c r="AO248" s="106">
        <f t="shared" si="185"/>
        <v>1</v>
      </c>
      <c r="AP248" s="106">
        <f t="shared" si="186"/>
        <v>1</v>
      </c>
      <c r="AQ248" s="106">
        <f t="shared" si="186"/>
        <v>1</v>
      </c>
      <c r="AR248" s="106">
        <f t="shared" si="186"/>
        <v>1</v>
      </c>
      <c r="AS248" s="106">
        <f t="shared" si="186"/>
        <v>1</v>
      </c>
      <c r="AT248" s="106">
        <f t="shared" si="186"/>
        <v>1</v>
      </c>
      <c r="AU248" s="106">
        <f t="shared" si="186"/>
        <v>1</v>
      </c>
      <c r="AV248" s="106">
        <f t="shared" si="186"/>
        <v>1</v>
      </c>
      <c r="AW248" s="106">
        <f t="shared" si="186"/>
        <v>1</v>
      </c>
      <c r="AX248" s="106">
        <f t="shared" si="186"/>
        <v>1</v>
      </c>
      <c r="AY248" s="106">
        <f t="shared" si="186"/>
        <v>1</v>
      </c>
      <c r="AZ248" s="106">
        <f t="shared" si="186"/>
        <v>1</v>
      </c>
      <c r="BA248" s="106">
        <f t="shared" si="186"/>
        <v>1</v>
      </c>
      <c r="BB248" s="106">
        <f t="shared" si="186"/>
        <v>1</v>
      </c>
      <c r="BC248" s="106">
        <f t="shared" si="186"/>
        <v>1</v>
      </c>
      <c r="BD248" s="106">
        <f t="shared" si="186"/>
        <v>1</v>
      </c>
      <c r="BE248" s="106">
        <f t="shared" si="186"/>
        <v>1</v>
      </c>
      <c r="BF248" s="106">
        <f t="shared" si="186"/>
        <v>1</v>
      </c>
      <c r="BG248" s="106">
        <f t="shared" si="186"/>
        <v>1</v>
      </c>
      <c r="BH248" s="106">
        <f t="shared" si="186"/>
        <v>1</v>
      </c>
      <c r="BI248" s="106">
        <f t="shared" si="186"/>
        <v>1</v>
      </c>
      <c r="BJ248" s="106">
        <f t="shared" si="186"/>
        <v>1</v>
      </c>
      <c r="BK248" s="106">
        <f t="shared" si="186"/>
        <v>1</v>
      </c>
      <c r="BL248" s="106">
        <f t="shared" si="186"/>
        <v>1</v>
      </c>
      <c r="BM248" s="106">
        <f t="shared" si="186"/>
        <v>1</v>
      </c>
      <c r="BN248" s="106">
        <f t="shared" si="186"/>
        <v>1</v>
      </c>
      <c r="BO248" s="106">
        <f t="shared" si="186"/>
        <v>1</v>
      </c>
    </row>
    <row r="249" spans="1:67" s="2" customFormat="1" ht="18.75" customHeight="1" x14ac:dyDescent="0.25">
      <c r="A249" s="88"/>
      <c r="B249" s="103" t="s">
        <v>1134</v>
      </c>
      <c r="C249" s="103" t="s">
        <v>1135</v>
      </c>
      <c r="D249" s="103" t="s">
        <v>6</v>
      </c>
      <c r="E249" s="223">
        <f>VLOOKUP(B249,'Cuadro Control'!C286:J2179,8,FALSE)</f>
        <v>9527825.6870364472</v>
      </c>
      <c r="F249" s="104">
        <f t="shared" si="183"/>
        <v>1.794698454439963E-3</v>
      </c>
      <c r="G249" s="105">
        <v>46318</v>
      </c>
      <c r="H249" s="105">
        <v>46321</v>
      </c>
      <c r="I249" s="104">
        <f t="shared" si="187"/>
        <v>0</v>
      </c>
      <c r="J249" s="104">
        <f t="shared" si="185"/>
        <v>0</v>
      </c>
      <c r="K249" s="104">
        <f t="shared" si="185"/>
        <v>0</v>
      </c>
      <c r="L249" s="104">
        <f t="shared" si="185"/>
        <v>0</v>
      </c>
      <c r="M249" s="104">
        <f t="shared" si="185"/>
        <v>0</v>
      </c>
      <c r="N249" s="104">
        <f t="shared" si="185"/>
        <v>0</v>
      </c>
      <c r="O249" s="104">
        <f t="shared" si="185"/>
        <v>0</v>
      </c>
      <c r="P249" s="104">
        <f t="shared" si="185"/>
        <v>0</v>
      </c>
      <c r="Q249" s="104">
        <f t="shared" si="185"/>
        <v>0</v>
      </c>
      <c r="R249" s="104">
        <f t="shared" si="185"/>
        <v>0</v>
      </c>
      <c r="S249" s="104">
        <f t="shared" si="185"/>
        <v>0</v>
      </c>
      <c r="T249" s="104">
        <f t="shared" si="185"/>
        <v>0</v>
      </c>
      <c r="U249" s="104">
        <f t="shared" si="185"/>
        <v>0</v>
      </c>
      <c r="V249" s="104">
        <f t="shared" si="185"/>
        <v>0</v>
      </c>
      <c r="W249" s="104">
        <f t="shared" si="185"/>
        <v>0</v>
      </c>
      <c r="X249" s="104">
        <f t="shared" si="185"/>
        <v>0.25</v>
      </c>
      <c r="Y249" s="104">
        <f t="shared" si="185"/>
        <v>1</v>
      </c>
      <c r="Z249" s="104">
        <f t="shared" si="185"/>
        <v>1</v>
      </c>
      <c r="AA249" s="104">
        <f t="shared" si="185"/>
        <v>1</v>
      </c>
      <c r="AB249" s="104">
        <f t="shared" si="185"/>
        <v>1</v>
      </c>
      <c r="AC249" s="104">
        <f t="shared" si="185"/>
        <v>1</v>
      </c>
      <c r="AD249" s="104">
        <f t="shared" si="185"/>
        <v>1</v>
      </c>
      <c r="AE249" s="104">
        <f t="shared" si="185"/>
        <v>1</v>
      </c>
      <c r="AF249" s="104">
        <f t="shared" si="185"/>
        <v>1</v>
      </c>
      <c r="AG249" s="104">
        <f t="shared" si="185"/>
        <v>1</v>
      </c>
      <c r="AH249" s="104">
        <f t="shared" si="185"/>
        <v>1</v>
      </c>
      <c r="AI249" s="104">
        <f t="shared" si="185"/>
        <v>1</v>
      </c>
      <c r="AJ249" s="104">
        <f t="shared" si="185"/>
        <v>1</v>
      </c>
      <c r="AK249" s="104">
        <f t="shared" si="185"/>
        <v>1</v>
      </c>
      <c r="AL249" s="104">
        <f t="shared" si="185"/>
        <v>1</v>
      </c>
      <c r="AM249" s="104">
        <f t="shared" si="185"/>
        <v>1</v>
      </c>
      <c r="AN249" s="104">
        <f t="shared" si="185"/>
        <v>1</v>
      </c>
      <c r="AO249" s="104">
        <f t="shared" si="185"/>
        <v>1</v>
      </c>
      <c r="AP249" s="104">
        <f t="shared" si="186"/>
        <v>1</v>
      </c>
      <c r="AQ249" s="104">
        <f t="shared" si="186"/>
        <v>1</v>
      </c>
      <c r="AR249" s="104">
        <f t="shared" si="186"/>
        <v>1</v>
      </c>
      <c r="AS249" s="104">
        <f t="shared" si="186"/>
        <v>1</v>
      </c>
      <c r="AT249" s="104">
        <f t="shared" si="186"/>
        <v>1</v>
      </c>
      <c r="AU249" s="104">
        <f t="shared" si="186"/>
        <v>1</v>
      </c>
      <c r="AV249" s="104">
        <f t="shared" si="186"/>
        <v>1</v>
      </c>
      <c r="AW249" s="104">
        <f t="shared" si="186"/>
        <v>1</v>
      </c>
      <c r="AX249" s="104">
        <f t="shared" si="186"/>
        <v>1</v>
      </c>
      <c r="AY249" s="104">
        <f t="shared" si="186"/>
        <v>1</v>
      </c>
      <c r="AZ249" s="104">
        <f t="shared" si="186"/>
        <v>1</v>
      </c>
      <c r="BA249" s="104">
        <f t="shared" si="186"/>
        <v>1</v>
      </c>
      <c r="BB249" s="104">
        <f t="shared" si="186"/>
        <v>1</v>
      </c>
      <c r="BC249" s="104">
        <f t="shared" si="186"/>
        <v>1</v>
      </c>
      <c r="BD249" s="104">
        <f t="shared" si="186"/>
        <v>1</v>
      </c>
      <c r="BE249" s="104">
        <f t="shared" si="186"/>
        <v>1</v>
      </c>
      <c r="BF249" s="104">
        <f t="shared" si="186"/>
        <v>1</v>
      </c>
      <c r="BG249" s="104">
        <f t="shared" si="186"/>
        <v>1</v>
      </c>
      <c r="BH249" s="104">
        <f t="shared" si="186"/>
        <v>1</v>
      </c>
      <c r="BI249" s="104">
        <f t="shared" si="186"/>
        <v>1</v>
      </c>
      <c r="BJ249" s="104">
        <f t="shared" si="186"/>
        <v>1</v>
      </c>
      <c r="BK249" s="104">
        <f t="shared" si="186"/>
        <v>1</v>
      </c>
      <c r="BL249" s="104">
        <f t="shared" si="186"/>
        <v>1</v>
      </c>
      <c r="BM249" s="104">
        <f t="shared" si="186"/>
        <v>1</v>
      </c>
      <c r="BN249" s="104">
        <f t="shared" si="186"/>
        <v>1</v>
      </c>
      <c r="BO249" s="104">
        <f t="shared" si="186"/>
        <v>1</v>
      </c>
    </row>
    <row r="250" spans="1:67" s="2" customFormat="1" ht="18.75" customHeight="1" x14ac:dyDescent="0.25">
      <c r="A250" s="88"/>
      <c r="B250" s="77" t="s">
        <v>1136</v>
      </c>
      <c r="C250" s="77" t="s">
        <v>1137</v>
      </c>
      <c r="D250" s="77" t="s">
        <v>19</v>
      </c>
      <c r="E250" s="224">
        <f>VLOOKUP(B250,'Cuadro Control'!C287:J2180,8,FALSE)</f>
        <v>320494616.71764702</v>
      </c>
      <c r="F250" s="106">
        <f t="shared" si="183"/>
        <v>6.0369617599332674E-2</v>
      </c>
      <c r="G250" s="107">
        <v>46321</v>
      </c>
      <c r="H250" s="107">
        <v>46325</v>
      </c>
      <c r="I250" s="106">
        <f t="shared" si="187"/>
        <v>0</v>
      </c>
      <c r="J250" s="106">
        <f t="shared" si="185"/>
        <v>0</v>
      </c>
      <c r="K250" s="106">
        <f t="shared" si="185"/>
        <v>0</v>
      </c>
      <c r="L250" s="106">
        <f t="shared" si="185"/>
        <v>0</v>
      </c>
      <c r="M250" s="106">
        <f t="shared" si="185"/>
        <v>0</v>
      </c>
      <c r="N250" s="106">
        <f t="shared" si="185"/>
        <v>0</v>
      </c>
      <c r="O250" s="106">
        <f t="shared" si="185"/>
        <v>0</v>
      </c>
      <c r="P250" s="106">
        <f t="shared" si="185"/>
        <v>0</v>
      </c>
      <c r="Q250" s="106">
        <f t="shared" si="185"/>
        <v>0</v>
      </c>
      <c r="R250" s="106">
        <f t="shared" si="185"/>
        <v>0</v>
      </c>
      <c r="S250" s="106">
        <f t="shared" si="185"/>
        <v>0</v>
      </c>
      <c r="T250" s="106">
        <f t="shared" si="185"/>
        <v>0</v>
      </c>
      <c r="U250" s="106">
        <f t="shared" si="185"/>
        <v>0</v>
      </c>
      <c r="V250" s="106">
        <f t="shared" si="185"/>
        <v>0</v>
      </c>
      <c r="W250" s="106">
        <f t="shared" si="185"/>
        <v>0</v>
      </c>
      <c r="X250" s="106">
        <f t="shared" si="185"/>
        <v>0</v>
      </c>
      <c r="Y250" s="106">
        <f t="shared" si="185"/>
        <v>1</v>
      </c>
      <c r="Z250" s="106">
        <f t="shared" si="185"/>
        <v>1</v>
      </c>
      <c r="AA250" s="106">
        <f t="shared" si="185"/>
        <v>1</v>
      </c>
      <c r="AB250" s="106">
        <f t="shared" si="185"/>
        <v>1</v>
      </c>
      <c r="AC250" s="106">
        <f t="shared" si="185"/>
        <v>1</v>
      </c>
      <c r="AD250" s="106">
        <f t="shared" si="185"/>
        <v>1</v>
      </c>
      <c r="AE250" s="106">
        <f t="shared" si="185"/>
        <v>1</v>
      </c>
      <c r="AF250" s="106">
        <f t="shared" si="185"/>
        <v>1</v>
      </c>
      <c r="AG250" s="106">
        <f t="shared" si="185"/>
        <v>1</v>
      </c>
      <c r="AH250" s="106">
        <f t="shared" si="185"/>
        <v>1</v>
      </c>
      <c r="AI250" s="106">
        <f t="shared" si="185"/>
        <v>1</v>
      </c>
      <c r="AJ250" s="106">
        <f t="shared" si="185"/>
        <v>1</v>
      </c>
      <c r="AK250" s="106">
        <f t="shared" si="185"/>
        <v>1</v>
      </c>
      <c r="AL250" s="106">
        <f t="shared" si="185"/>
        <v>1</v>
      </c>
      <c r="AM250" s="106">
        <f t="shared" si="185"/>
        <v>1</v>
      </c>
      <c r="AN250" s="106">
        <f t="shared" si="185"/>
        <v>1</v>
      </c>
      <c r="AO250" s="106">
        <f t="shared" si="185"/>
        <v>1</v>
      </c>
      <c r="AP250" s="106">
        <f t="shared" si="186"/>
        <v>1</v>
      </c>
      <c r="AQ250" s="106">
        <f t="shared" si="186"/>
        <v>1</v>
      </c>
      <c r="AR250" s="106">
        <f t="shared" si="186"/>
        <v>1</v>
      </c>
      <c r="AS250" s="106">
        <f t="shared" si="186"/>
        <v>1</v>
      </c>
      <c r="AT250" s="106">
        <f t="shared" si="186"/>
        <v>1</v>
      </c>
      <c r="AU250" s="106">
        <f t="shared" si="186"/>
        <v>1</v>
      </c>
      <c r="AV250" s="106">
        <f t="shared" si="186"/>
        <v>1</v>
      </c>
      <c r="AW250" s="106">
        <f t="shared" si="186"/>
        <v>1</v>
      </c>
      <c r="AX250" s="106">
        <f t="shared" si="186"/>
        <v>1</v>
      </c>
      <c r="AY250" s="106">
        <f t="shared" si="186"/>
        <v>1</v>
      </c>
      <c r="AZ250" s="106">
        <f t="shared" si="186"/>
        <v>1</v>
      </c>
      <c r="BA250" s="106">
        <f t="shared" si="186"/>
        <v>1</v>
      </c>
      <c r="BB250" s="106">
        <f t="shared" si="186"/>
        <v>1</v>
      </c>
      <c r="BC250" s="106">
        <f t="shared" si="186"/>
        <v>1</v>
      </c>
      <c r="BD250" s="106">
        <f t="shared" si="186"/>
        <v>1</v>
      </c>
      <c r="BE250" s="106">
        <f t="shared" si="186"/>
        <v>1</v>
      </c>
      <c r="BF250" s="106">
        <f t="shared" si="186"/>
        <v>1</v>
      </c>
      <c r="BG250" s="106">
        <f t="shared" si="186"/>
        <v>1</v>
      </c>
      <c r="BH250" s="106">
        <f t="shared" si="186"/>
        <v>1</v>
      </c>
      <c r="BI250" s="106">
        <f t="shared" si="186"/>
        <v>1</v>
      </c>
      <c r="BJ250" s="106">
        <f t="shared" si="186"/>
        <v>1</v>
      </c>
      <c r="BK250" s="106">
        <f t="shared" si="186"/>
        <v>1</v>
      </c>
      <c r="BL250" s="106">
        <f t="shared" si="186"/>
        <v>1</v>
      </c>
      <c r="BM250" s="106">
        <f t="shared" si="186"/>
        <v>1</v>
      </c>
      <c r="BN250" s="106">
        <f t="shared" si="186"/>
        <v>1</v>
      </c>
      <c r="BO250" s="106">
        <f t="shared" si="186"/>
        <v>1</v>
      </c>
    </row>
    <row r="251" spans="1:67" s="2" customFormat="1" ht="18.75" customHeight="1" x14ac:dyDescent="0.25">
      <c r="A251" s="88"/>
      <c r="B251" s="77" t="s">
        <v>1138</v>
      </c>
      <c r="C251" s="77" t="s">
        <v>1139</v>
      </c>
      <c r="D251" s="77" t="s">
        <v>8</v>
      </c>
      <c r="E251" s="224">
        <f>VLOOKUP(B251,'Cuadro Control'!C288:J2181,8,FALSE)</f>
        <v>94303618.549411759</v>
      </c>
      <c r="F251" s="106">
        <f t="shared" si="183"/>
        <v>1.7763397864110998E-2</v>
      </c>
      <c r="G251" s="107">
        <v>46329</v>
      </c>
      <c r="H251" s="107">
        <v>46330</v>
      </c>
      <c r="I251" s="106">
        <f t="shared" si="187"/>
        <v>0</v>
      </c>
      <c r="J251" s="106">
        <f t="shared" si="185"/>
        <v>0</v>
      </c>
      <c r="K251" s="106">
        <f t="shared" si="185"/>
        <v>0</v>
      </c>
      <c r="L251" s="106">
        <f t="shared" si="185"/>
        <v>0</v>
      </c>
      <c r="M251" s="106">
        <f t="shared" si="185"/>
        <v>0</v>
      </c>
      <c r="N251" s="106">
        <f t="shared" si="185"/>
        <v>0</v>
      </c>
      <c r="O251" s="106">
        <f t="shared" si="185"/>
        <v>0</v>
      </c>
      <c r="P251" s="106">
        <f t="shared" si="185"/>
        <v>0</v>
      </c>
      <c r="Q251" s="106">
        <f t="shared" si="185"/>
        <v>0</v>
      </c>
      <c r="R251" s="106">
        <f t="shared" si="185"/>
        <v>0</v>
      </c>
      <c r="S251" s="106">
        <f t="shared" si="185"/>
        <v>0</v>
      </c>
      <c r="T251" s="106">
        <f t="shared" si="185"/>
        <v>0</v>
      </c>
      <c r="U251" s="106">
        <f t="shared" si="185"/>
        <v>0</v>
      </c>
      <c r="V251" s="106">
        <f t="shared" si="185"/>
        <v>0</v>
      </c>
      <c r="W251" s="106">
        <f t="shared" si="185"/>
        <v>0</v>
      </c>
      <c r="X251" s="106">
        <f t="shared" si="185"/>
        <v>0</v>
      </c>
      <c r="Y251" s="106">
        <f t="shared" si="185"/>
        <v>0</v>
      </c>
      <c r="Z251" s="106">
        <f t="shared" si="185"/>
        <v>1</v>
      </c>
      <c r="AA251" s="106">
        <f t="shared" si="185"/>
        <v>1</v>
      </c>
      <c r="AB251" s="106">
        <f t="shared" si="185"/>
        <v>1</v>
      </c>
      <c r="AC251" s="106">
        <f t="shared" si="185"/>
        <v>1</v>
      </c>
      <c r="AD251" s="106">
        <f t="shared" si="185"/>
        <v>1</v>
      </c>
      <c r="AE251" s="106">
        <f t="shared" si="185"/>
        <v>1</v>
      </c>
      <c r="AF251" s="106">
        <f t="shared" si="185"/>
        <v>1</v>
      </c>
      <c r="AG251" s="106">
        <f t="shared" si="185"/>
        <v>1</v>
      </c>
      <c r="AH251" s="106">
        <f t="shared" si="185"/>
        <v>1</v>
      </c>
      <c r="AI251" s="106">
        <f t="shared" si="185"/>
        <v>1</v>
      </c>
      <c r="AJ251" s="106">
        <f t="shared" si="185"/>
        <v>1</v>
      </c>
      <c r="AK251" s="106">
        <f t="shared" si="185"/>
        <v>1</v>
      </c>
      <c r="AL251" s="106">
        <f t="shared" si="185"/>
        <v>1</v>
      </c>
      <c r="AM251" s="106">
        <f t="shared" si="185"/>
        <v>1</v>
      </c>
      <c r="AN251" s="106">
        <f t="shared" si="185"/>
        <v>1</v>
      </c>
      <c r="AO251" s="106">
        <f t="shared" si="185"/>
        <v>1</v>
      </c>
      <c r="AP251" s="106">
        <f t="shared" si="186"/>
        <v>1</v>
      </c>
      <c r="AQ251" s="106">
        <f t="shared" si="186"/>
        <v>1</v>
      </c>
      <c r="AR251" s="106">
        <f t="shared" si="186"/>
        <v>1</v>
      </c>
      <c r="AS251" s="106">
        <f t="shared" si="186"/>
        <v>1</v>
      </c>
      <c r="AT251" s="106">
        <f t="shared" si="186"/>
        <v>1</v>
      </c>
      <c r="AU251" s="106">
        <f t="shared" si="186"/>
        <v>1</v>
      </c>
      <c r="AV251" s="106">
        <f t="shared" si="186"/>
        <v>1</v>
      </c>
      <c r="AW251" s="106">
        <f t="shared" si="186"/>
        <v>1</v>
      </c>
      <c r="AX251" s="106">
        <f t="shared" si="186"/>
        <v>1</v>
      </c>
      <c r="AY251" s="106">
        <f t="shared" si="186"/>
        <v>1</v>
      </c>
      <c r="AZ251" s="106">
        <f t="shared" si="186"/>
        <v>1</v>
      </c>
      <c r="BA251" s="106">
        <f t="shared" si="186"/>
        <v>1</v>
      </c>
      <c r="BB251" s="106">
        <f t="shared" si="186"/>
        <v>1</v>
      </c>
      <c r="BC251" s="106">
        <f t="shared" si="186"/>
        <v>1</v>
      </c>
      <c r="BD251" s="106">
        <f t="shared" si="186"/>
        <v>1</v>
      </c>
      <c r="BE251" s="106">
        <f t="shared" si="186"/>
        <v>1</v>
      </c>
      <c r="BF251" s="106">
        <f t="shared" si="186"/>
        <v>1</v>
      </c>
      <c r="BG251" s="106">
        <f t="shared" si="186"/>
        <v>1</v>
      </c>
      <c r="BH251" s="106">
        <f t="shared" si="186"/>
        <v>1</v>
      </c>
      <c r="BI251" s="106">
        <f t="shared" si="186"/>
        <v>1</v>
      </c>
      <c r="BJ251" s="106">
        <f t="shared" si="186"/>
        <v>1</v>
      </c>
      <c r="BK251" s="106">
        <f t="shared" si="186"/>
        <v>1</v>
      </c>
      <c r="BL251" s="106">
        <f t="shared" si="186"/>
        <v>1</v>
      </c>
      <c r="BM251" s="106">
        <f t="shared" si="186"/>
        <v>1</v>
      </c>
      <c r="BN251" s="106">
        <f t="shared" si="186"/>
        <v>1</v>
      </c>
      <c r="BO251" s="106">
        <f t="shared" si="186"/>
        <v>1</v>
      </c>
    </row>
    <row r="252" spans="1:67" s="2" customFormat="1" ht="18.75" customHeight="1" x14ac:dyDescent="0.25">
      <c r="A252" s="88"/>
      <c r="B252" s="77" t="s">
        <v>1140</v>
      </c>
      <c r="C252" s="77" t="s">
        <v>1141</v>
      </c>
      <c r="D252" s="77" t="s">
        <v>26</v>
      </c>
      <c r="E252" s="224">
        <f>VLOOKUP(B252,'Cuadro Control'!C289:J2182,8,FALSE)</f>
        <v>179436034.15411764</v>
      </c>
      <c r="F252" s="106">
        <f t="shared" si="183"/>
        <v>3.3799272126209236E-2</v>
      </c>
      <c r="G252" s="107">
        <v>46331</v>
      </c>
      <c r="H252" s="107">
        <v>46336</v>
      </c>
      <c r="I252" s="106">
        <f t="shared" si="187"/>
        <v>0</v>
      </c>
      <c r="J252" s="106">
        <f t="shared" si="185"/>
        <v>0</v>
      </c>
      <c r="K252" s="106">
        <f t="shared" si="185"/>
        <v>0</v>
      </c>
      <c r="L252" s="106">
        <f t="shared" si="185"/>
        <v>0</v>
      </c>
      <c r="M252" s="106">
        <f t="shared" si="185"/>
        <v>0</v>
      </c>
      <c r="N252" s="106">
        <f t="shared" si="185"/>
        <v>0</v>
      </c>
      <c r="O252" s="106">
        <f t="shared" si="185"/>
        <v>0</v>
      </c>
      <c r="P252" s="106">
        <f t="shared" si="185"/>
        <v>0</v>
      </c>
      <c r="Q252" s="106">
        <f t="shared" si="185"/>
        <v>0</v>
      </c>
      <c r="R252" s="106">
        <f t="shared" si="185"/>
        <v>0</v>
      </c>
      <c r="S252" s="106">
        <f t="shared" si="185"/>
        <v>0</v>
      </c>
      <c r="T252" s="106">
        <f t="shared" si="185"/>
        <v>0</v>
      </c>
      <c r="U252" s="106">
        <f t="shared" si="185"/>
        <v>0</v>
      </c>
      <c r="V252" s="106">
        <f t="shared" si="185"/>
        <v>0</v>
      </c>
      <c r="W252" s="106">
        <f t="shared" si="185"/>
        <v>0</v>
      </c>
      <c r="X252" s="106">
        <f t="shared" si="185"/>
        <v>0</v>
      </c>
      <c r="Y252" s="106">
        <f t="shared" si="185"/>
        <v>0</v>
      </c>
      <c r="Z252" s="106">
        <f t="shared" si="185"/>
        <v>0.33333333333333331</v>
      </c>
      <c r="AA252" s="106">
        <f t="shared" si="185"/>
        <v>1</v>
      </c>
      <c r="AB252" s="106">
        <f t="shared" si="185"/>
        <v>1</v>
      </c>
      <c r="AC252" s="106">
        <f t="shared" si="185"/>
        <v>1</v>
      </c>
      <c r="AD252" s="106">
        <f t="shared" si="185"/>
        <v>1</v>
      </c>
      <c r="AE252" s="106">
        <f t="shared" si="185"/>
        <v>1</v>
      </c>
      <c r="AF252" s="106">
        <f t="shared" si="185"/>
        <v>1</v>
      </c>
      <c r="AG252" s="106">
        <f t="shared" si="185"/>
        <v>1</v>
      </c>
      <c r="AH252" s="106">
        <f t="shared" si="185"/>
        <v>1</v>
      </c>
      <c r="AI252" s="106">
        <f t="shared" si="185"/>
        <v>1</v>
      </c>
      <c r="AJ252" s="106">
        <f t="shared" si="185"/>
        <v>1</v>
      </c>
      <c r="AK252" s="106">
        <f t="shared" si="185"/>
        <v>1</v>
      </c>
      <c r="AL252" s="106">
        <f t="shared" si="185"/>
        <v>1</v>
      </c>
      <c r="AM252" s="106">
        <f t="shared" si="185"/>
        <v>1</v>
      </c>
      <c r="AN252" s="106">
        <f t="shared" si="185"/>
        <v>1</v>
      </c>
      <c r="AO252" s="106">
        <f t="shared" si="185"/>
        <v>1</v>
      </c>
      <c r="AP252" s="106">
        <f t="shared" si="186"/>
        <v>1</v>
      </c>
      <c r="AQ252" s="106">
        <f t="shared" si="186"/>
        <v>1</v>
      </c>
      <c r="AR252" s="106">
        <f t="shared" si="186"/>
        <v>1</v>
      </c>
      <c r="AS252" s="106">
        <f t="shared" si="186"/>
        <v>1</v>
      </c>
      <c r="AT252" s="106">
        <f t="shared" si="186"/>
        <v>1</v>
      </c>
      <c r="AU252" s="106">
        <f t="shared" si="186"/>
        <v>1</v>
      </c>
      <c r="AV252" s="106">
        <f t="shared" si="186"/>
        <v>1</v>
      </c>
      <c r="AW252" s="106">
        <f t="shared" si="186"/>
        <v>1</v>
      </c>
      <c r="AX252" s="106">
        <f t="shared" si="186"/>
        <v>1</v>
      </c>
      <c r="AY252" s="106">
        <f t="shared" si="186"/>
        <v>1</v>
      </c>
      <c r="AZ252" s="106">
        <f t="shared" si="186"/>
        <v>1</v>
      </c>
      <c r="BA252" s="106">
        <f t="shared" si="186"/>
        <v>1</v>
      </c>
      <c r="BB252" s="106">
        <f t="shared" si="186"/>
        <v>1</v>
      </c>
      <c r="BC252" s="106">
        <f t="shared" si="186"/>
        <v>1</v>
      </c>
      <c r="BD252" s="106">
        <f t="shared" si="186"/>
        <v>1</v>
      </c>
      <c r="BE252" s="106">
        <f t="shared" si="186"/>
        <v>1</v>
      </c>
      <c r="BF252" s="106">
        <f t="shared" si="186"/>
        <v>1</v>
      </c>
      <c r="BG252" s="106">
        <f t="shared" si="186"/>
        <v>1</v>
      </c>
      <c r="BH252" s="106">
        <f t="shared" si="186"/>
        <v>1</v>
      </c>
      <c r="BI252" s="106">
        <f t="shared" si="186"/>
        <v>1</v>
      </c>
      <c r="BJ252" s="106">
        <f t="shared" si="186"/>
        <v>1</v>
      </c>
      <c r="BK252" s="106">
        <f t="shared" si="186"/>
        <v>1</v>
      </c>
      <c r="BL252" s="106">
        <f t="shared" si="186"/>
        <v>1</v>
      </c>
      <c r="BM252" s="106">
        <f t="shared" si="186"/>
        <v>1</v>
      </c>
      <c r="BN252" s="106">
        <f t="shared" si="186"/>
        <v>1</v>
      </c>
      <c r="BO252" s="106">
        <f t="shared" si="186"/>
        <v>1</v>
      </c>
    </row>
    <row r="253" spans="1:67" s="2" customFormat="1" ht="18.75" customHeight="1" x14ac:dyDescent="0.25">
      <c r="A253" s="88"/>
      <c r="B253" s="77" t="s">
        <v>1142</v>
      </c>
      <c r="C253" s="77" t="s">
        <v>1143</v>
      </c>
      <c r="D253" s="77" t="s">
        <v>730</v>
      </c>
      <c r="E253" s="224">
        <f>VLOOKUP(B253,'Cuadro Control'!C290:J2183,8,FALSE)</f>
        <v>1212623361.2117648</v>
      </c>
      <c r="F253" s="106">
        <f t="shared" si="183"/>
        <v>0.22841447185013161</v>
      </c>
      <c r="G253" s="107">
        <v>46336</v>
      </c>
      <c r="H253" s="107">
        <v>46352</v>
      </c>
      <c r="I253" s="106">
        <f t="shared" si="187"/>
        <v>0</v>
      </c>
      <c r="J253" s="106">
        <f t="shared" si="185"/>
        <v>0</v>
      </c>
      <c r="K253" s="106">
        <f t="shared" si="185"/>
        <v>0</v>
      </c>
      <c r="L253" s="106">
        <f t="shared" si="185"/>
        <v>0</v>
      </c>
      <c r="M253" s="106">
        <f t="shared" si="185"/>
        <v>0</v>
      </c>
      <c r="N253" s="106">
        <f t="shared" si="185"/>
        <v>0</v>
      </c>
      <c r="O253" s="106">
        <f t="shared" si="185"/>
        <v>0</v>
      </c>
      <c r="P253" s="106">
        <f t="shared" si="185"/>
        <v>0</v>
      </c>
      <c r="Q253" s="106">
        <f t="shared" si="185"/>
        <v>0</v>
      </c>
      <c r="R253" s="106">
        <f t="shared" si="185"/>
        <v>0</v>
      </c>
      <c r="S253" s="106">
        <f t="shared" si="185"/>
        <v>0</v>
      </c>
      <c r="T253" s="106">
        <f t="shared" si="185"/>
        <v>0</v>
      </c>
      <c r="U253" s="106">
        <f t="shared" si="185"/>
        <v>0</v>
      </c>
      <c r="V253" s="106">
        <f t="shared" si="185"/>
        <v>0</v>
      </c>
      <c r="W253" s="106">
        <f t="shared" si="185"/>
        <v>0</v>
      </c>
      <c r="X253" s="106">
        <f t="shared" si="185"/>
        <v>0</v>
      </c>
      <c r="Y253" s="106">
        <f t="shared" si="185"/>
        <v>0</v>
      </c>
      <c r="Z253" s="106">
        <f t="shared" si="185"/>
        <v>0</v>
      </c>
      <c r="AA253" s="106">
        <f t="shared" si="185"/>
        <v>0.23529411764705882</v>
      </c>
      <c r="AB253" s="106">
        <f t="shared" si="185"/>
        <v>0.6470588235294118</v>
      </c>
      <c r="AC253" s="106">
        <f t="shared" si="185"/>
        <v>1</v>
      </c>
      <c r="AD253" s="106">
        <f t="shared" si="185"/>
        <v>1</v>
      </c>
      <c r="AE253" s="106">
        <f t="shared" si="185"/>
        <v>1</v>
      </c>
      <c r="AF253" s="106">
        <f t="shared" si="185"/>
        <v>1</v>
      </c>
      <c r="AG253" s="106">
        <f t="shared" si="185"/>
        <v>1</v>
      </c>
      <c r="AH253" s="106">
        <f t="shared" si="185"/>
        <v>1</v>
      </c>
      <c r="AI253" s="106">
        <f t="shared" si="185"/>
        <v>1</v>
      </c>
      <c r="AJ253" s="106">
        <f t="shared" si="185"/>
        <v>1</v>
      </c>
      <c r="AK253" s="106">
        <f t="shared" si="185"/>
        <v>1</v>
      </c>
      <c r="AL253" s="106">
        <f t="shared" si="185"/>
        <v>1</v>
      </c>
      <c r="AM253" s="106">
        <f t="shared" si="185"/>
        <v>1</v>
      </c>
      <c r="AN253" s="106">
        <f t="shared" si="185"/>
        <v>1</v>
      </c>
      <c r="AO253" s="106">
        <f t="shared" si="185"/>
        <v>1</v>
      </c>
      <c r="AP253" s="106">
        <f t="shared" si="186"/>
        <v>1</v>
      </c>
      <c r="AQ253" s="106">
        <f t="shared" si="186"/>
        <v>1</v>
      </c>
      <c r="AR253" s="106">
        <f t="shared" si="186"/>
        <v>1</v>
      </c>
      <c r="AS253" s="106">
        <f t="shared" ref="AS253:BO253" si="188">IF($G253=0,0,IF(AS$6&lt;$G253,0,IF(AS$6&gt;$H253,1,(AS$6-$G253+1)/($H253-$G253+1))))</f>
        <v>1</v>
      </c>
      <c r="AT253" s="106">
        <f t="shared" si="188"/>
        <v>1</v>
      </c>
      <c r="AU253" s="106">
        <f t="shared" si="188"/>
        <v>1</v>
      </c>
      <c r="AV253" s="106">
        <f t="shared" si="188"/>
        <v>1</v>
      </c>
      <c r="AW253" s="106">
        <f t="shared" si="188"/>
        <v>1</v>
      </c>
      <c r="AX253" s="106">
        <f t="shared" si="188"/>
        <v>1</v>
      </c>
      <c r="AY253" s="106">
        <f t="shared" si="188"/>
        <v>1</v>
      </c>
      <c r="AZ253" s="106">
        <f t="shared" si="188"/>
        <v>1</v>
      </c>
      <c r="BA253" s="106">
        <f t="shared" si="188"/>
        <v>1</v>
      </c>
      <c r="BB253" s="106">
        <f t="shared" si="188"/>
        <v>1</v>
      </c>
      <c r="BC253" s="106">
        <f t="shared" si="188"/>
        <v>1</v>
      </c>
      <c r="BD253" s="106">
        <f t="shared" si="188"/>
        <v>1</v>
      </c>
      <c r="BE253" s="106">
        <f t="shared" si="188"/>
        <v>1</v>
      </c>
      <c r="BF253" s="106">
        <f t="shared" si="188"/>
        <v>1</v>
      </c>
      <c r="BG253" s="106">
        <f t="shared" si="188"/>
        <v>1</v>
      </c>
      <c r="BH253" s="106">
        <f t="shared" si="188"/>
        <v>1</v>
      </c>
      <c r="BI253" s="106">
        <f t="shared" si="188"/>
        <v>1</v>
      </c>
      <c r="BJ253" s="106">
        <f t="shared" si="188"/>
        <v>1</v>
      </c>
      <c r="BK253" s="106">
        <f t="shared" si="188"/>
        <v>1</v>
      </c>
      <c r="BL253" s="106">
        <f t="shared" si="188"/>
        <v>1</v>
      </c>
      <c r="BM253" s="106">
        <f t="shared" si="188"/>
        <v>1</v>
      </c>
      <c r="BN253" s="106">
        <f t="shared" si="188"/>
        <v>1</v>
      </c>
      <c r="BO253" s="106">
        <f t="shared" si="188"/>
        <v>1</v>
      </c>
    </row>
    <row r="254" spans="1:67" s="2" customFormat="1" ht="18.75" customHeight="1" x14ac:dyDescent="0.25">
      <c r="A254" s="88"/>
      <c r="B254" s="77" t="s">
        <v>1144</v>
      </c>
      <c r="C254" s="77" t="s">
        <v>1145</v>
      </c>
      <c r="D254" s="77" t="s">
        <v>6</v>
      </c>
      <c r="E254" s="224">
        <f>VLOOKUP(B254,'Cuadro Control'!C291:J2184,8,FALSE)</f>
        <v>0</v>
      </c>
      <c r="F254" s="106">
        <f t="shared" si="183"/>
        <v>0</v>
      </c>
      <c r="G254" s="107">
        <v>46353</v>
      </c>
      <c r="H254" s="107">
        <v>46356</v>
      </c>
      <c r="I254" s="106">
        <f t="shared" si="187"/>
        <v>0</v>
      </c>
      <c r="J254" s="106">
        <f t="shared" si="185"/>
        <v>0</v>
      </c>
      <c r="K254" s="106">
        <f t="shared" si="185"/>
        <v>0</v>
      </c>
      <c r="L254" s="106">
        <f t="shared" si="185"/>
        <v>0</v>
      </c>
      <c r="M254" s="106">
        <f t="shared" si="185"/>
        <v>0</v>
      </c>
      <c r="N254" s="106">
        <f t="shared" si="185"/>
        <v>0</v>
      </c>
      <c r="O254" s="106">
        <f t="shared" si="185"/>
        <v>0</v>
      </c>
      <c r="P254" s="106">
        <f t="shared" si="185"/>
        <v>0</v>
      </c>
      <c r="Q254" s="106">
        <f t="shared" si="185"/>
        <v>0</v>
      </c>
      <c r="R254" s="106">
        <f t="shared" si="185"/>
        <v>0</v>
      </c>
      <c r="S254" s="106">
        <f t="shared" si="185"/>
        <v>0</v>
      </c>
      <c r="T254" s="106">
        <f t="shared" si="185"/>
        <v>0</v>
      </c>
      <c r="U254" s="106">
        <f t="shared" si="185"/>
        <v>0</v>
      </c>
      <c r="V254" s="106">
        <f t="shared" si="185"/>
        <v>0</v>
      </c>
      <c r="W254" s="106">
        <f t="shared" si="185"/>
        <v>0</v>
      </c>
      <c r="X254" s="106">
        <f t="shared" si="185"/>
        <v>0</v>
      </c>
      <c r="Y254" s="106">
        <f t="shared" si="185"/>
        <v>0</v>
      </c>
      <c r="Z254" s="106">
        <f t="shared" si="185"/>
        <v>0</v>
      </c>
      <c r="AA254" s="106">
        <f t="shared" si="185"/>
        <v>0</v>
      </c>
      <c r="AB254" s="106">
        <f t="shared" si="185"/>
        <v>0</v>
      </c>
      <c r="AC254" s="106">
        <f t="shared" si="185"/>
        <v>0.25</v>
      </c>
      <c r="AD254" s="106">
        <f t="shared" si="185"/>
        <v>1</v>
      </c>
      <c r="AE254" s="106">
        <f t="shared" si="185"/>
        <v>1</v>
      </c>
      <c r="AF254" s="106">
        <f t="shared" si="185"/>
        <v>1</v>
      </c>
      <c r="AG254" s="106">
        <f t="shared" si="185"/>
        <v>1</v>
      </c>
      <c r="AH254" s="106">
        <f t="shared" si="185"/>
        <v>1</v>
      </c>
      <c r="AI254" s="106">
        <f t="shared" ref="J254:AO261" si="189">IF($G254=0,0,IF(AI$6&lt;$G254,0,IF(AI$6&gt;$H254,1,(AI$6-$G254+1)/($H254-$G254+1))))</f>
        <v>1</v>
      </c>
      <c r="AJ254" s="106">
        <f t="shared" si="189"/>
        <v>1</v>
      </c>
      <c r="AK254" s="106">
        <f t="shared" si="189"/>
        <v>1</v>
      </c>
      <c r="AL254" s="106">
        <f t="shared" si="189"/>
        <v>1</v>
      </c>
      <c r="AM254" s="106">
        <f t="shared" si="189"/>
        <v>1</v>
      </c>
      <c r="AN254" s="106">
        <f t="shared" si="189"/>
        <v>1</v>
      </c>
      <c r="AO254" s="106">
        <f t="shared" si="189"/>
        <v>1</v>
      </c>
      <c r="AP254" s="106">
        <f t="shared" ref="AP254:BO260" si="190">IF($G254=0,0,IF(AP$6&lt;$G254,0,IF(AP$6&gt;$H254,1,(AP$6-$G254+1)/($H254-$G254+1))))</f>
        <v>1</v>
      </c>
      <c r="AQ254" s="106">
        <f t="shared" si="190"/>
        <v>1</v>
      </c>
      <c r="AR254" s="106">
        <f t="shared" si="190"/>
        <v>1</v>
      </c>
      <c r="AS254" s="106">
        <f t="shared" si="190"/>
        <v>1</v>
      </c>
      <c r="AT254" s="106">
        <f t="shared" si="190"/>
        <v>1</v>
      </c>
      <c r="AU254" s="106">
        <f t="shared" si="190"/>
        <v>1</v>
      </c>
      <c r="AV254" s="106">
        <f t="shared" si="190"/>
        <v>1</v>
      </c>
      <c r="AW254" s="106">
        <f t="shared" si="190"/>
        <v>1</v>
      </c>
      <c r="AX254" s="106">
        <f t="shared" si="190"/>
        <v>1</v>
      </c>
      <c r="AY254" s="106">
        <f t="shared" si="190"/>
        <v>1</v>
      </c>
      <c r="AZ254" s="106">
        <f t="shared" si="190"/>
        <v>1</v>
      </c>
      <c r="BA254" s="106">
        <f t="shared" si="190"/>
        <v>1</v>
      </c>
      <c r="BB254" s="106">
        <f t="shared" si="190"/>
        <v>1</v>
      </c>
      <c r="BC254" s="106">
        <f t="shared" si="190"/>
        <v>1</v>
      </c>
      <c r="BD254" s="106">
        <f t="shared" si="190"/>
        <v>1</v>
      </c>
      <c r="BE254" s="106">
        <f t="shared" si="190"/>
        <v>1</v>
      </c>
      <c r="BF254" s="106">
        <f t="shared" si="190"/>
        <v>1</v>
      </c>
      <c r="BG254" s="106">
        <f t="shared" si="190"/>
        <v>1</v>
      </c>
      <c r="BH254" s="106">
        <f t="shared" si="190"/>
        <v>1</v>
      </c>
      <c r="BI254" s="106">
        <f t="shared" si="190"/>
        <v>1</v>
      </c>
      <c r="BJ254" s="106">
        <f t="shared" si="190"/>
        <v>1</v>
      </c>
      <c r="BK254" s="106">
        <f t="shared" si="190"/>
        <v>1</v>
      </c>
      <c r="BL254" s="106">
        <f t="shared" si="190"/>
        <v>1</v>
      </c>
      <c r="BM254" s="106">
        <f t="shared" si="190"/>
        <v>1</v>
      </c>
      <c r="BN254" s="106">
        <f t="shared" si="190"/>
        <v>1</v>
      </c>
      <c r="BO254" s="106">
        <f t="shared" si="190"/>
        <v>1</v>
      </c>
    </row>
    <row r="255" spans="1:67" s="2" customFormat="1" ht="18.75" customHeight="1" x14ac:dyDescent="0.25">
      <c r="A255" s="88"/>
      <c r="B255" s="78" t="s">
        <v>1146</v>
      </c>
      <c r="C255" s="78" t="s">
        <v>1147</v>
      </c>
      <c r="D255" s="78" t="s">
        <v>3</v>
      </c>
      <c r="E255" s="225">
        <f>VLOOKUP(B255,'Cuadro Control'!C292:J2185,8,FALSE)</f>
        <v>0</v>
      </c>
      <c r="F255" s="108">
        <f t="shared" si="183"/>
        <v>0</v>
      </c>
      <c r="G255" s="109">
        <v>46352</v>
      </c>
      <c r="H255" s="109">
        <v>46352</v>
      </c>
      <c r="I255" s="108">
        <f t="shared" si="187"/>
        <v>0</v>
      </c>
      <c r="J255" s="108">
        <f t="shared" si="189"/>
        <v>0</v>
      </c>
      <c r="K255" s="108">
        <f t="shared" si="189"/>
        <v>0</v>
      </c>
      <c r="L255" s="108">
        <f t="shared" si="189"/>
        <v>0</v>
      </c>
      <c r="M255" s="108">
        <f t="shared" si="189"/>
        <v>0</v>
      </c>
      <c r="N255" s="108">
        <f t="shared" si="189"/>
        <v>0</v>
      </c>
      <c r="O255" s="108">
        <f t="shared" si="189"/>
        <v>0</v>
      </c>
      <c r="P255" s="108">
        <f t="shared" si="189"/>
        <v>0</v>
      </c>
      <c r="Q255" s="108">
        <f t="shared" si="189"/>
        <v>0</v>
      </c>
      <c r="R255" s="108">
        <f t="shared" si="189"/>
        <v>0</v>
      </c>
      <c r="S255" s="108">
        <f t="shared" si="189"/>
        <v>0</v>
      </c>
      <c r="T255" s="108">
        <f t="shared" si="189"/>
        <v>0</v>
      </c>
      <c r="U255" s="108">
        <f t="shared" si="189"/>
        <v>0</v>
      </c>
      <c r="V255" s="108">
        <f t="shared" si="189"/>
        <v>0</v>
      </c>
      <c r="W255" s="108">
        <f t="shared" si="189"/>
        <v>0</v>
      </c>
      <c r="X255" s="108">
        <f t="shared" si="189"/>
        <v>0</v>
      </c>
      <c r="Y255" s="108">
        <f t="shared" si="189"/>
        <v>0</v>
      </c>
      <c r="Z255" s="108">
        <f t="shared" si="189"/>
        <v>0</v>
      </c>
      <c r="AA255" s="108">
        <f t="shared" si="189"/>
        <v>0</v>
      </c>
      <c r="AB255" s="108">
        <f t="shared" si="189"/>
        <v>0</v>
      </c>
      <c r="AC255" s="108">
        <f t="shared" si="189"/>
        <v>1</v>
      </c>
      <c r="AD255" s="108">
        <f t="shared" si="189"/>
        <v>1</v>
      </c>
      <c r="AE255" s="108">
        <f t="shared" si="189"/>
        <v>1</v>
      </c>
      <c r="AF255" s="108">
        <f t="shared" si="189"/>
        <v>1</v>
      </c>
      <c r="AG255" s="108">
        <f t="shared" si="189"/>
        <v>1</v>
      </c>
      <c r="AH255" s="108">
        <f t="shared" si="189"/>
        <v>1</v>
      </c>
      <c r="AI255" s="108">
        <f t="shared" si="189"/>
        <v>1</v>
      </c>
      <c r="AJ255" s="108">
        <f t="shared" si="189"/>
        <v>1</v>
      </c>
      <c r="AK255" s="108">
        <f t="shared" si="189"/>
        <v>1</v>
      </c>
      <c r="AL255" s="108">
        <f t="shared" si="189"/>
        <v>1</v>
      </c>
      <c r="AM255" s="108">
        <f t="shared" si="189"/>
        <v>1</v>
      </c>
      <c r="AN255" s="108">
        <f t="shared" si="189"/>
        <v>1</v>
      </c>
      <c r="AO255" s="108">
        <f t="shared" si="189"/>
        <v>1</v>
      </c>
      <c r="AP255" s="108">
        <f t="shared" si="190"/>
        <v>1</v>
      </c>
      <c r="AQ255" s="108">
        <f t="shared" si="190"/>
        <v>1</v>
      </c>
      <c r="AR255" s="108">
        <f t="shared" si="190"/>
        <v>1</v>
      </c>
      <c r="AS255" s="108">
        <f t="shared" si="190"/>
        <v>1</v>
      </c>
      <c r="AT255" s="108">
        <f t="shared" si="190"/>
        <v>1</v>
      </c>
      <c r="AU255" s="108">
        <f t="shared" si="190"/>
        <v>1</v>
      </c>
      <c r="AV255" s="108">
        <f t="shared" si="190"/>
        <v>1</v>
      </c>
      <c r="AW255" s="108">
        <f t="shared" si="190"/>
        <v>1</v>
      </c>
      <c r="AX255" s="108">
        <f t="shared" si="190"/>
        <v>1</v>
      </c>
      <c r="AY255" s="108">
        <f t="shared" si="190"/>
        <v>1</v>
      </c>
      <c r="AZ255" s="108">
        <f t="shared" si="190"/>
        <v>1</v>
      </c>
      <c r="BA255" s="108">
        <f t="shared" si="190"/>
        <v>1</v>
      </c>
      <c r="BB255" s="108">
        <f t="shared" si="190"/>
        <v>1</v>
      </c>
      <c r="BC255" s="108">
        <f t="shared" si="190"/>
        <v>1</v>
      </c>
      <c r="BD255" s="108">
        <f t="shared" si="190"/>
        <v>1</v>
      </c>
      <c r="BE255" s="108">
        <f t="shared" si="190"/>
        <v>1</v>
      </c>
      <c r="BF255" s="108">
        <f t="shared" si="190"/>
        <v>1</v>
      </c>
      <c r="BG255" s="108">
        <f t="shared" si="190"/>
        <v>1</v>
      </c>
      <c r="BH255" s="108">
        <f t="shared" si="190"/>
        <v>1</v>
      </c>
      <c r="BI255" s="108">
        <f t="shared" si="190"/>
        <v>1</v>
      </c>
      <c r="BJ255" s="108">
        <f t="shared" si="190"/>
        <v>1</v>
      </c>
      <c r="BK255" s="108">
        <f t="shared" si="190"/>
        <v>1</v>
      </c>
      <c r="BL255" s="108">
        <f t="shared" si="190"/>
        <v>1</v>
      </c>
      <c r="BM255" s="108">
        <f t="shared" si="190"/>
        <v>1</v>
      </c>
      <c r="BN255" s="108">
        <f t="shared" si="190"/>
        <v>1</v>
      </c>
      <c r="BO255" s="108">
        <f t="shared" si="190"/>
        <v>1</v>
      </c>
    </row>
    <row r="256" spans="1:67" s="2" customFormat="1" ht="18.75" customHeight="1" x14ac:dyDescent="0.25">
      <c r="A256" s="88"/>
      <c r="B256" s="77" t="s">
        <v>1148</v>
      </c>
      <c r="C256" s="77" t="s">
        <v>1149</v>
      </c>
      <c r="D256" s="77" t="s">
        <v>8</v>
      </c>
      <c r="E256" s="224">
        <f>VLOOKUP(B256,'Cuadro Control'!C293:J2186,8,FALSE)</f>
        <v>1230815225.9452939</v>
      </c>
      <c r="F256" s="106">
        <f t="shared" si="183"/>
        <v>0.2318411625341423</v>
      </c>
      <c r="G256" s="107">
        <v>46356</v>
      </c>
      <c r="H256" s="107">
        <v>46357</v>
      </c>
      <c r="I256" s="106">
        <f t="shared" si="187"/>
        <v>0</v>
      </c>
      <c r="J256" s="106">
        <f t="shared" si="189"/>
        <v>0</v>
      </c>
      <c r="K256" s="106">
        <f t="shared" si="189"/>
        <v>0</v>
      </c>
      <c r="L256" s="106">
        <f t="shared" si="189"/>
        <v>0</v>
      </c>
      <c r="M256" s="106">
        <f t="shared" si="189"/>
        <v>0</v>
      </c>
      <c r="N256" s="106">
        <f t="shared" si="189"/>
        <v>0</v>
      </c>
      <c r="O256" s="106">
        <f t="shared" si="189"/>
        <v>0</v>
      </c>
      <c r="P256" s="106">
        <f t="shared" si="189"/>
        <v>0</v>
      </c>
      <c r="Q256" s="106">
        <f t="shared" si="189"/>
        <v>0</v>
      </c>
      <c r="R256" s="106">
        <f t="shared" si="189"/>
        <v>0</v>
      </c>
      <c r="S256" s="106">
        <f t="shared" si="189"/>
        <v>0</v>
      </c>
      <c r="T256" s="106">
        <f t="shared" si="189"/>
        <v>0</v>
      </c>
      <c r="U256" s="106">
        <f t="shared" si="189"/>
        <v>0</v>
      </c>
      <c r="V256" s="106">
        <f t="shared" si="189"/>
        <v>0</v>
      </c>
      <c r="W256" s="106">
        <f t="shared" si="189"/>
        <v>0</v>
      </c>
      <c r="X256" s="106">
        <f t="shared" si="189"/>
        <v>0</v>
      </c>
      <c r="Y256" s="106">
        <f t="shared" si="189"/>
        <v>0</v>
      </c>
      <c r="Z256" s="106">
        <f t="shared" si="189"/>
        <v>0</v>
      </c>
      <c r="AA256" s="106">
        <f t="shared" si="189"/>
        <v>0</v>
      </c>
      <c r="AB256" s="106">
        <f t="shared" si="189"/>
        <v>0</v>
      </c>
      <c r="AC256" s="106">
        <f t="shared" si="189"/>
        <v>0</v>
      </c>
      <c r="AD256" s="106">
        <f t="shared" si="189"/>
        <v>1</v>
      </c>
      <c r="AE256" s="106">
        <f t="shared" si="189"/>
        <v>1</v>
      </c>
      <c r="AF256" s="106">
        <f t="shared" si="189"/>
        <v>1</v>
      </c>
      <c r="AG256" s="106">
        <f t="shared" si="189"/>
        <v>1</v>
      </c>
      <c r="AH256" s="106">
        <f t="shared" si="189"/>
        <v>1</v>
      </c>
      <c r="AI256" s="106">
        <f t="shared" si="189"/>
        <v>1</v>
      </c>
      <c r="AJ256" s="106">
        <f t="shared" si="189"/>
        <v>1</v>
      </c>
      <c r="AK256" s="106">
        <f t="shared" si="189"/>
        <v>1</v>
      </c>
      <c r="AL256" s="106">
        <f t="shared" si="189"/>
        <v>1</v>
      </c>
      <c r="AM256" s="106">
        <f t="shared" si="189"/>
        <v>1</v>
      </c>
      <c r="AN256" s="106">
        <f t="shared" si="189"/>
        <v>1</v>
      </c>
      <c r="AO256" s="106">
        <f t="shared" si="189"/>
        <v>1</v>
      </c>
      <c r="AP256" s="106">
        <f t="shared" si="190"/>
        <v>1</v>
      </c>
      <c r="AQ256" s="106">
        <f t="shared" si="190"/>
        <v>1</v>
      </c>
      <c r="AR256" s="106">
        <f t="shared" si="190"/>
        <v>1</v>
      </c>
      <c r="AS256" s="106">
        <f t="shared" si="190"/>
        <v>1</v>
      </c>
      <c r="AT256" s="106">
        <f t="shared" si="190"/>
        <v>1</v>
      </c>
      <c r="AU256" s="106">
        <f t="shared" si="190"/>
        <v>1</v>
      </c>
      <c r="AV256" s="106">
        <f t="shared" si="190"/>
        <v>1</v>
      </c>
      <c r="AW256" s="106">
        <f t="shared" si="190"/>
        <v>1</v>
      </c>
      <c r="AX256" s="106">
        <f t="shared" si="190"/>
        <v>1</v>
      </c>
      <c r="AY256" s="106">
        <f t="shared" si="190"/>
        <v>1</v>
      </c>
      <c r="AZ256" s="106">
        <f t="shared" si="190"/>
        <v>1</v>
      </c>
      <c r="BA256" s="106">
        <f t="shared" si="190"/>
        <v>1</v>
      </c>
      <c r="BB256" s="106">
        <f t="shared" si="190"/>
        <v>1</v>
      </c>
      <c r="BC256" s="106">
        <f t="shared" si="190"/>
        <v>1</v>
      </c>
      <c r="BD256" s="106">
        <f t="shared" si="190"/>
        <v>1</v>
      </c>
      <c r="BE256" s="106">
        <f t="shared" si="190"/>
        <v>1</v>
      </c>
      <c r="BF256" s="106">
        <f t="shared" si="190"/>
        <v>1</v>
      </c>
      <c r="BG256" s="106">
        <f t="shared" si="190"/>
        <v>1</v>
      </c>
      <c r="BH256" s="106">
        <f t="shared" si="190"/>
        <v>1</v>
      </c>
      <c r="BI256" s="106">
        <f t="shared" si="190"/>
        <v>1</v>
      </c>
      <c r="BJ256" s="106">
        <f t="shared" si="190"/>
        <v>1</v>
      </c>
      <c r="BK256" s="106">
        <f t="shared" si="190"/>
        <v>1</v>
      </c>
      <c r="BL256" s="106">
        <f t="shared" si="190"/>
        <v>1</v>
      </c>
      <c r="BM256" s="106">
        <f t="shared" si="190"/>
        <v>1</v>
      </c>
      <c r="BN256" s="106">
        <f t="shared" si="190"/>
        <v>1</v>
      </c>
      <c r="BO256" s="106">
        <f t="shared" si="190"/>
        <v>1</v>
      </c>
    </row>
    <row r="257" spans="1:67" s="2" customFormat="1" ht="18.75" customHeight="1" x14ac:dyDescent="0.25">
      <c r="A257" s="88"/>
      <c r="B257" s="77" t="s">
        <v>1150</v>
      </c>
      <c r="C257" s="77" t="s">
        <v>1151</v>
      </c>
      <c r="D257" s="77" t="s">
        <v>26</v>
      </c>
      <c r="E257" s="224">
        <f>VLOOKUP(B257,'Cuadro Control'!C294:J2187,8,FALSE)</f>
        <v>0</v>
      </c>
      <c r="F257" s="106">
        <f t="shared" si="183"/>
        <v>0</v>
      </c>
      <c r="G257" s="107">
        <v>46357</v>
      </c>
      <c r="H257" s="107">
        <v>46365</v>
      </c>
      <c r="I257" s="106">
        <f t="shared" si="187"/>
        <v>0</v>
      </c>
      <c r="J257" s="106">
        <f t="shared" si="189"/>
        <v>0</v>
      </c>
      <c r="K257" s="106">
        <f t="shared" si="189"/>
        <v>0</v>
      </c>
      <c r="L257" s="106">
        <f t="shared" si="189"/>
        <v>0</v>
      </c>
      <c r="M257" s="106">
        <f t="shared" si="189"/>
        <v>0</v>
      </c>
      <c r="N257" s="106">
        <f t="shared" si="189"/>
        <v>0</v>
      </c>
      <c r="O257" s="106">
        <f t="shared" si="189"/>
        <v>0</v>
      </c>
      <c r="P257" s="106">
        <f t="shared" si="189"/>
        <v>0</v>
      </c>
      <c r="Q257" s="106">
        <f t="shared" si="189"/>
        <v>0</v>
      </c>
      <c r="R257" s="106">
        <f t="shared" si="189"/>
        <v>0</v>
      </c>
      <c r="S257" s="106">
        <f t="shared" si="189"/>
        <v>0</v>
      </c>
      <c r="T257" s="106">
        <f t="shared" si="189"/>
        <v>0</v>
      </c>
      <c r="U257" s="106">
        <f t="shared" si="189"/>
        <v>0</v>
      </c>
      <c r="V257" s="106">
        <f t="shared" si="189"/>
        <v>0</v>
      </c>
      <c r="W257" s="106">
        <f t="shared" si="189"/>
        <v>0</v>
      </c>
      <c r="X257" s="106">
        <f t="shared" si="189"/>
        <v>0</v>
      </c>
      <c r="Y257" s="106">
        <f t="shared" si="189"/>
        <v>0</v>
      </c>
      <c r="Z257" s="106">
        <f t="shared" si="189"/>
        <v>0</v>
      </c>
      <c r="AA257" s="106">
        <f t="shared" si="189"/>
        <v>0</v>
      </c>
      <c r="AB257" s="106">
        <f t="shared" si="189"/>
        <v>0</v>
      </c>
      <c r="AC257" s="106">
        <f t="shared" si="189"/>
        <v>0</v>
      </c>
      <c r="AD257" s="106">
        <f t="shared" si="189"/>
        <v>0.44444444444444442</v>
      </c>
      <c r="AE257" s="106">
        <f t="shared" si="189"/>
        <v>1</v>
      </c>
      <c r="AF257" s="106">
        <f t="shared" si="189"/>
        <v>1</v>
      </c>
      <c r="AG257" s="106">
        <f t="shared" si="189"/>
        <v>1</v>
      </c>
      <c r="AH257" s="106">
        <f t="shared" si="189"/>
        <v>1</v>
      </c>
      <c r="AI257" s="106">
        <f t="shared" si="189"/>
        <v>1</v>
      </c>
      <c r="AJ257" s="106">
        <f t="shared" si="189"/>
        <v>1</v>
      </c>
      <c r="AK257" s="106">
        <f t="shared" si="189"/>
        <v>1</v>
      </c>
      <c r="AL257" s="106">
        <f t="shared" si="189"/>
        <v>1</v>
      </c>
      <c r="AM257" s="106">
        <f t="shared" si="189"/>
        <v>1</v>
      </c>
      <c r="AN257" s="106">
        <f t="shared" si="189"/>
        <v>1</v>
      </c>
      <c r="AO257" s="106">
        <f t="shared" si="189"/>
        <v>1</v>
      </c>
      <c r="AP257" s="106">
        <f t="shared" si="190"/>
        <v>1</v>
      </c>
      <c r="AQ257" s="106">
        <f t="shared" si="190"/>
        <v>1</v>
      </c>
      <c r="AR257" s="106">
        <f t="shared" si="190"/>
        <v>1</v>
      </c>
      <c r="AS257" s="106">
        <f t="shared" si="190"/>
        <v>1</v>
      </c>
      <c r="AT257" s="106">
        <f t="shared" si="190"/>
        <v>1</v>
      </c>
      <c r="AU257" s="106">
        <f t="shared" si="190"/>
        <v>1</v>
      </c>
      <c r="AV257" s="106">
        <f t="shared" si="190"/>
        <v>1</v>
      </c>
      <c r="AW257" s="106">
        <f t="shared" si="190"/>
        <v>1</v>
      </c>
      <c r="AX257" s="106">
        <f t="shared" si="190"/>
        <v>1</v>
      </c>
      <c r="AY257" s="106">
        <f t="shared" si="190"/>
        <v>1</v>
      </c>
      <c r="AZ257" s="106">
        <f t="shared" si="190"/>
        <v>1</v>
      </c>
      <c r="BA257" s="106">
        <f t="shared" si="190"/>
        <v>1</v>
      </c>
      <c r="BB257" s="106">
        <f t="shared" si="190"/>
        <v>1</v>
      </c>
      <c r="BC257" s="106">
        <f t="shared" si="190"/>
        <v>1</v>
      </c>
      <c r="BD257" s="106">
        <f t="shared" si="190"/>
        <v>1</v>
      </c>
      <c r="BE257" s="106">
        <f t="shared" si="190"/>
        <v>1</v>
      </c>
      <c r="BF257" s="106">
        <f t="shared" si="190"/>
        <v>1</v>
      </c>
      <c r="BG257" s="106">
        <f t="shared" si="190"/>
        <v>1</v>
      </c>
      <c r="BH257" s="106">
        <f t="shared" si="190"/>
        <v>1</v>
      </c>
      <c r="BI257" s="106">
        <f t="shared" si="190"/>
        <v>1</v>
      </c>
      <c r="BJ257" s="106">
        <f t="shared" si="190"/>
        <v>1</v>
      </c>
      <c r="BK257" s="106">
        <f t="shared" si="190"/>
        <v>1</v>
      </c>
      <c r="BL257" s="106">
        <f t="shared" si="190"/>
        <v>1</v>
      </c>
      <c r="BM257" s="106">
        <f t="shared" si="190"/>
        <v>1</v>
      </c>
      <c r="BN257" s="106">
        <f t="shared" si="190"/>
        <v>1</v>
      </c>
      <c r="BO257" s="106">
        <f t="shared" si="190"/>
        <v>1</v>
      </c>
    </row>
    <row r="258" spans="1:67" s="2" customFormat="1" ht="18.75" customHeight="1" x14ac:dyDescent="0.25">
      <c r="A258" s="88"/>
      <c r="B258" s="77" t="s">
        <v>1152</v>
      </c>
      <c r="C258" s="77" t="s">
        <v>2060</v>
      </c>
      <c r="D258" s="77" t="s">
        <v>6</v>
      </c>
      <c r="E258" s="224">
        <f>VLOOKUP(B258,'Cuadro Control'!C295:J2188,8,FALSE)</f>
        <v>52736347.43270281</v>
      </c>
      <c r="F258" s="106">
        <f t="shared" si="183"/>
        <v>9.933624348213644E-3</v>
      </c>
      <c r="G258" s="107">
        <v>46366</v>
      </c>
      <c r="H258" s="107">
        <v>46368</v>
      </c>
      <c r="I258" s="106">
        <f t="shared" si="187"/>
        <v>0</v>
      </c>
      <c r="J258" s="106">
        <f t="shared" si="189"/>
        <v>0</v>
      </c>
      <c r="K258" s="106">
        <f t="shared" si="189"/>
        <v>0</v>
      </c>
      <c r="L258" s="106">
        <f t="shared" si="189"/>
        <v>0</v>
      </c>
      <c r="M258" s="106">
        <f t="shared" si="189"/>
        <v>0</v>
      </c>
      <c r="N258" s="106">
        <f t="shared" si="189"/>
        <v>0</v>
      </c>
      <c r="O258" s="106">
        <f t="shared" si="189"/>
        <v>0</v>
      </c>
      <c r="P258" s="106">
        <f t="shared" si="189"/>
        <v>0</v>
      </c>
      <c r="Q258" s="106">
        <f t="shared" si="189"/>
        <v>0</v>
      </c>
      <c r="R258" s="106">
        <f t="shared" si="189"/>
        <v>0</v>
      </c>
      <c r="S258" s="106">
        <f t="shared" si="189"/>
        <v>0</v>
      </c>
      <c r="T258" s="106">
        <f t="shared" si="189"/>
        <v>0</v>
      </c>
      <c r="U258" s="106">
        <f t="shared" si="189"/>
        <v>0</v>
      </c>
      <c r="V258" s="106">
        <f t="shared" si="189"/>
        <v>0</v>
      </c>
      <c r="W258" s="106">
        <f t="shared" si="189"/>
        <v>0</v>
      </c>
      <c r="X258" s="106">
        <f t="shared" si="189"/>
        <v>0</v>
      </c>
      <c r="Y258" s="106">
        <f t="shared" si="189"/>
        <v>0</v>
      </c>
      <c r="Z258" s="106">
        <f t="shared" si="189"/>
        <v>0</v>
      </c>
      <c r="AA258" s="106">
        <f t="shared" si="189"/>
        <v>0</v>
      </c>
      <c r="AB258" s="106">
        <f t="shared" si="189"/>
        <v>0</v>
      </c>
      <c r="AC258" s="106">
        <f t="shared" si="189"/>
        <v>0</v>
      </c>
      <c r="AD258" s="106">
        <f t="shared" si="189"/>
        <v>0</v>
      </c>
      <c r="AE258" s="106">
        <f t="shared" si="189"/>
        <v>0.66666666666666663</v>
      </c>
      <c r="AF258" s="106">
        <f t="shared" si="189"/>
        <v>1</v>
      </c>
      <c r="AG258" s="106">
        <f t="shared" si="189"/>
        <v>1</v>
      </c>
      <c r="AH258" s="106">
        <f t="shared" si="189"/>
        <v>1</v>
      </c>
      <c r="AI258" s="106">
        <f t="shared" si="189"/>
        <v>1</v>
      </c>
      <c r="AJ258" s="106">
        <f t="shared" si="189"/>
        <v>1</v>
      </c>
      <c r="AK258" s="106">
        <f t="shared" si="189"/>
        <v>1</v>
      </c>
      <c r="AL258" s="106">
        <f t="shared" si="189"/>
        <v>1</v>
      </c>
      <c r="AM258" s="106">
        <f t="shared" si="189"/>
        <v>1</v>
      </c>
      <c r="AN258" s="106">
        <f t="shared" si="189"/>
        <v>1</v>
      </c>
      <c r="AO258" s="106">
        <f t="shared" si="189"/>
        <v>1</v>
      </c>
      <c r="AP258" s="106">
        <f t="shared" si="190"/>
        <v>1</v>
      </c>
      <c r="AQ258" s="106">
        <f t="shared" si="190"/>
        <v>1</v>
      </c>
      <c r="AR258" s="106">
        <f t="shared" si="190"/>
        <v>1</v>
      </c>
      <c r="AS258" s="106">
        <f t="shared" si="190"/>
        <v>1</v>
      </c>
      <c r="AT258" s="106">
        <f t="shared" si="190"/>
        <v>1</v>
      </c>
      <c r="AU258" s="106">
        <f t="shared" si="190"/>
        <v>1</v>
      </c>
      <c r="AV258" s="106">
        <f t="shared" si="190"/>
        <v>1</v>
      </c>
      <c r="AW258" s="106">
        <f t="shared" si="190"/>
        <v>1</v>
      </c>
      <c r="AX258" s="106">
        <f t="shared" si="190"/>
        <v>1</v>
      </c>
      <c r="AY258" s="106">
        <f t="shared" si="190"/>
        <v>1</v>
      </c>
      <c r="AZ258" s="106">
        <f t="shared" si="190"/>
        <v>1</v>
      </c>
      <c r="BA258" s="106">
        <f t="shared" si="190"/>
        <v>1</v>
      </c>
      <c r="BB258" s="106">
        <f t="shared" si="190"/>
        <v>1</v>
      </c>
      <c r="BC258" s="106">
        <f t="shared" si="190"/>
        <v>1</v>
      </c>
      <c r="BD258" s="106">
        <f t="shared" si="190"/>
        <v>1</v>
      </c>
      <c r="BE258" s="106">
        <f t="shared" si="190"/>
        <v>1</v>
      </c>
      <c r="BF258" s="106">
        <f t="shared" si="190"/>
        <v>1</v>
      </c>
      <c r="BG258" s="106">
        <f t="shared" si="190"/>
        <v>1</v>
      </c>
      <c r="BH258" s="106">
        <f t="shared" si="190"/>
        <v>1</v>
      </c>
      <c r="BI258" s="106">
        <f t="shared" si="190"/>
        <v>1</v>
      </c>
      <c r="BJ258" s="106">
        <f t="shared" si="190"/>
        <v>1</v>
      </c>
      <c r="BK258" s="106">
        <f t="shared" si="190"/>
        <v>1</v>
      </c>
      <c r="BL258" s="106">
        <f t="shared" si="190"/>
        <v>1</v>
      </c>
      <c r="BM258" s="106">
        <f t="shared" si="190"/>
        <v>1</v>
      </c>
      <c r="BN258" s="106">
        <f t="shared" si="190"/>
        <v>1</v>
      </c>
      <c r="BO258" s="106">
        <f t="shared" si="190"/>
        <v>1</v>
      </c>
    </row>
    <row r="259" spans="1:67" s="2" customFormat="1" ht="18.75" customHeight="1" x14ac:dyDescent="0.25">
      <c r="A259" s="88"/>
      <c r="B259" s="77" t="s">
        <v>1153</v>
      </c>
      <c r="C259" s="77" t="s">
        <v>1154</v>
      </c>
      <c r="D259" s="77" t="s">
        <v>19</v>
      </c>
      <c r="E259" s="224">
        <f>VLOOKUP(B259,'Cuadro Control'!C296:J2189,8,FALSE)</f>
        <v>46410609.014634147</v>
      </c>
      <c r="F259" s="106">
        <f t="shared" si="183"/>
        <v>8.742083556535862E-3</v>
      </c>
      <c r="G259" s="107">
        <v>46368</v>
      </c>
      <c r="H259" s="107">
        <v>46371</v>
      </c>
      <c r="I259" s="106">
        <f t="shared" si="187"/>
        <v>0</v>
      </c>
      <c r="J259" s="106">
        <f t="shared" si="189"/>
        <v>0</v>
      </c>
      <c r="K259" s="106">
        <f t="shared" si="189"/>
        <v>0</v>
      </c>
      <c r="L259" s="106">
        <f t="shared" si="189"/>
        <v>0</v>
      </c>
      <c r="M259" s="106">
        <f t="shared" si="189"/>
        <v>0</v>
      </c>
      <c r="N259" s="106">
        <f t="shared" si="189"/>
        <v>0</v>
      </c>
      <c r="O259" s="106">
        <f t="shared" si="189"/>
        <v>0</v>
      </c>
      <c r="P259" s="106">
        <f t="shared" si="189"/>
        <v>0</v>
      </c>
      <c r="Q259" s="106">
        <f t="shared" si="189"/>
        <v>0</v>
      </c>
      <c r="R259" s="106">
        <f t="shared" si="189"/>
        <v>0</v>
      </c>
      <c r="S259" s="106">
        <f t="shared" si="189"/>
        <v>0</v>
      </c>
      <c r="T259" s="106">
        <f t="shared" si="189"/>
        <v>0</v>
      </c>
      <c r="U259" s="106">
        <f t="shared" si="189"/>
        <v>0</v>
      </c>
      <c r="V259" s="106">
        <f t="shared" si="189"/>
        <v>0</v>
      </c>
      <c r="W259" s="106">
        <f t="shared" si="189"/>
        <v>0</v>
      </c>
      <c r="X259" s="106">
        <f t="shared" si="189"/>
        <v>0</v>
      </c>
      <c r="Y259" s="106">
        <f t="shared" si="189"/>
        <v>0</v>
      </c>
      <c r="Z259" s="106">
        <f t="shared" si="189"/>
        <v>0</v>
      </c>
      <c r="AA259" s="106">
        <f t="shared" si="189"/>
        <v>0</v>
      </c>
      <c r="AB259" s="106">
        <f t="shared" si="189"/>
        <v>0</v>
      </c>
      <c r="AC259" s="106">
        <f t="shared" si="189"/>
        <v>0</v>
      </c>
      <c r="AD259" s="106">
        <f t="shared" si="189"/>
        <v>0</v>
      </c>
      <c r="AE259" s="106">
        <f t="shared" si="189"/>
        <v>0</v>
      </c>
      <c r="AF259" s="106">
        <f t="shared" si="189"/>
        <v>1</v>
      </c>
      <c r="AG259" s="106">
        <f t="shared" si="189"/>
        <v>1</v>
      </c>
      <c r="AH259" s="106">
        <f t="shared" si="189"/>
        <v>1</v>
      </c>
      <c r="AI259" s="106">
        <f t="shared" si="189"/>
        <v>1</v>
      </c>
      <c r="AJ259" s="106">
        <f t="shared" si="189"/>
        <v>1</v>
      </c>
      <c r="AK259" s="106">
        <f t="shared" si="189"/>
        <v>1</v>
      </c>
      <c r="AL259" s="106">
        <f t="shared" si="189"/>
        <v>1</v>
      </c>
      <c r="AM259" s="106">
        <f t="shared" si="189"/>
        <v>1</v>
      </c>
      <c r="AN259" s="106">
        <f t="shared" si="189"/>
        <v>1</v>
      </c>
      <c r="AO259" s="106">
        <f t="shared" si="189"/>
        <v>1</v>
      </c>
      <c r="AP259" s="106">
        <f t="shared" si="190"/>
        <v>1</v>
      </c>
      <c r="AQ259" s="106">
        <f t="shared" si="190"/>
        <v>1</v>
      </c>
      <c r="AR259" s="106">
        <f t="shared" si="190"/>
        <v>1</v>
      </c>
      <c r="AS259" s="106">
        <f t="shared" si="190"/>
        <v>1</v>
      </c>
      <c r="AT259" s="106">
        <f t="shared" si="190"/>
        <v>1</v>
      </c>
      <c r="AU259" s="106">
        <f t="shared" si="190"/>
        <v>1</v>
      </c>
      <c r="AV259" s="106">
        <f t="shared" si="190"/>
        <v>1</v>
      </c>
      <c r="AW259" s="106">
        <f t="shared" si="190"/>
        <v>1</v>
      </c>
      <c r="AX259" s="106">
        <f t="shared" si="190"/>
        <v>1</v>
      </c>
      <c r="AY259" s="106">
        <f t="shared" si="190"/>
        <v>1</v>
      </c>
      <c r="AZ259" s="106">
        <f t="shared" si="190"/>
        <v>1</v>
      </c>
      <c r="BA259" s="106">
        <f t="shared" si="190"/>
        <v>1</v>
      </c>
      <c r="BB259" s="106">
        <f t="shared" si="190"/>
        <v>1</v>
      </c>
      <c r="BC259" s="106">
        <f t="shared" si="190"/>
        <v>1</v>
      </c>
      <c r="BD259" s="106">
        <f t="shared" si="190"/>
        <v>1</v>
      </c>
      <c r="BE259" s="106">
        <f t="shared" si="190"/>
        <v>1</v>
      </c>
      <c r="BF259" s="106">
        <f t="shared" si="190"/>
        <v>1</v>
      </c>
      <c r="BG259" s="106">
        <f t="shared" si="190"/>
        <v>1</v>
      </c>
      <c r="BH259" s="106">
        <f t="shared" si="190"/>
        <v>1</v>
      </c>
      <c r="BI259" s="106">
        <f t="shared" si="190"/>
        <v>1</v>
      </c>
      <c r="BJ259" s="106">
        <f t="shared" si="190"/>
        <v>1</v>
      </c>
      <c r="BK259" s="106">
        <f t="shared" si="190"/>
        <v>1</v>
      </c>
      <c r="BL259" s="106">
        <f t="shared" si="190"/>
        <v>1</v>
      </c>
      <c r="BM259" s="106">
        <f t="shared" si="190"/>
        <v>1</v>
      </c>
      <c r="BN259" s="106">
        <f t="shared" si="190"/>
        <v>1</v>
      </c>
      <c r="BO259" s="106">
        <f t="shared" si="190"/>
        <v>1</v>
      </c>
    </row>
    <row r="260" spans="1:67" s="2" customFormat="1" ht="18.75" customHeight="1" x14ac:dyDescent="0.25">
      <c r="A260" s="88"/>
      <c r="B260" s="77" t="s">
        <v>1155</v>
      </c>
      <c r="C260" s="77" t="s">
        <v>1156</v>
      </c>
      <c r="D260" s="77" t="s">
        <v>9</v>
      </c>
      <c r="E260" s="224">
        <f>VLOOKUP(B260,'Cuadro Control'!C297:J2190,8,FALSE)</f>
        <v>1587346329.5488234</v>
      </c>
      <c r="F260" s="106">
        <f t="shared" si="183"/>
        <v>0.29899875353285565</v>
      </c>
      <c r="G260" s="107">
        <v>46368</v>
      </c>
      <c r="H260" s="107">
        <v>46379</v>
      </c>
      <c r="I260" s="106">
        <f t="shared" si="187"/>
        <v>0</v>
      </c>
      <c r="J260" s="106">
        <f t="shared" si="189"/>
        <v>0</v>
      </c>
      <c r="K260" s="106">
        <f t="shared" si="189"/>
        <v>0</v>
      </c>
      <c r="L260" s="106">
        <f t="shared" si="189"/>
        <v>0</v>
      </c>
      <c r="M260" s="106">
        <f t="shared" si="189"/>
        <v>0</v>
      </c>
      <c r="N260" s="106">
        <f t="shared" si="189"/>
        <v>0</v>
      </c>
      <c r="O260" s="106">
        <f t="shared" si="189"/>
        <v>0</v>
      </c>
      <c r="P260" s="106">
        <f t="shared" si="189"/>
        <v>0</v>
      </c>
      <c r="Q260" s="106">
        <f t="shared" si="189"/>
        <v>0</v>
      </c>
      <c r="R260" s="106">
        <f t="shared" si="189"/>
        <v>0</v>
      </c>
      <c r="S260" s="106">
        <f t="shared" si="189"/>
        <v>0</v>
      </c>
      <c r="T260" s="106">
        <f t="shared" si="189"/>
        <v>0</v>
      </c>
      <c r="U260" s="106">
        <f t="shared" si="189"/>
        <v>0</v>
      </c>
      <c r="V260" s="106">
        <f t="shared" si="189"/>
        <v>0</v>
      </c>
      <c r="W260" s="106">
        <f t="shared" si="189"/>
        <v>0</v>
      </c>
      <c r="X260" s="106">
        <f t="shared" si="189"/>
        <v>0</v>
      </c>
      <c r="Y260" s="106">
        <f t="shared" si="189"/>
        <v>0</v>
      </c>
      <c r="Z260" s="106">
        <f t="shared" si="189"/>
        <v>0</v>
      </c>
      <c r="AA260" s="106">
        <f t="shared" si="189"/>
        <v>0</v>
      </c>
      <c r="AB260" s="106">
        <f t="shared" si="189"/>
        <v>0</v>
      </c>
      <c r="AC260" s="106">
        <f t="shared" si="189"/>
        <v>0</v>
      </c>
      <c r="AD260" s="106">
        <f t="shared" si="189"/>
        <v>0</v>
      </c>
      <c r="AE260" s="106">
        <f t="shared" si="189"/>
        <v>0</v>
      </c>
      <c r="AF260" s="106">
        <f t="shared" si="189"/>
        <v>0.58333333333333337</v>
      </c>
      <c r="AG260" s="106">
        <f t="shared" si="189"/>
        <v>1</v>
      </c>
      <c r="AH260" s="106">
        <f t="shared" si="189"/>
        <v>1</v>
      </c>
      <c r="AI260" s="106">
        <f t="shared" si="189"/>
        <v>1</v>
      </c>
      <c r="AJ260" s="106">
        <f t="shared" si="189"/>
        <v>1</v>
      </c>
      <c r="AK260" s="106">
        <f t="shared" si="189"/>
        <v>1</v>
      </c>
      <c r="AL260" s="106">
        <f t="shared" si="189"/>
        <v>1</v>
      </c>
      <c r="AM260" s="106">
        <f t="shared" si="189"/>
        <v>1</v>
      </c>
      <c r="AN260" s="106">
        <f t="shared" si="189"/>
        <v>1</v>
      </c>
      <c r="AO260" s="106">
        <f t="shared" si="189"/>
        <v>1</v>
      </c>
      <c r="AP260" s="106">
        <f t="shared" si="190"/>
        <v>1</v>
      </c>
      <c r="AQ260" s="106">
        <f t="shared" si="190"/>
        <v>1</v>
      </c>
      <c r="AR260" s="106">
        <f t="shared" si="190"/>
        <v>1</v>
      </c>
      <c r="AS260" s="106">
        <f t="shared" ref="AP260:BO261" si="191">IF($G260=0,0,IF(AS$6&lt;$G260,0,IF(AS$6&gt;$H260,1,(AS$6-$G260+1)/($H260-$G260+1))))</f>
        <v>1</v>
      </c>
      <c r="AT260" s="106">
        <f t="shared" si="191"/>
        <v>1</v>
      </c>
      <c r="AU260" s="106">
        <f t="shared" si="191"/>
        <v>1</v>
      </c>
      <c r="AV260" s="106">
        <f t="shared" si="191"/>
        <v>1</v>
      </c>
      <c r="AW260" s="106">
        <f t="shared" si="191"/>
        <v>1</v>
      </c>
      <c r="AX260" s="106">
        <f t="shared" si="191"/>
        <v>1</v>
      </c>
      <c r="AY260" s="106">
        <f t="shared" si="191"/>
        <v>1</v>
      </c>
      <c r="AZ260" s="106">
        <f t="shared" si="191"/>
        <v>1</v>
      </c>
      <c r="BA260" s="106">
        <f t="shared" si="191"/>
        <v>1</v>
      </c>
      <c r="BB260" s="106">
        <f t="shared" si="191"/>
        <v>1</v>
      </c>
      <c r="BC260" s="106">
        <f t="shared" si="191"/>
        <v>1</v>
      </c>
      <c r="BD260" s="106">
        <f t="shared" si="191"/>
        <v>1</v>
      </c>
      <c r="BE260" s="106">
        <f t="shared" si="191"/>
        <v>1</v>
      </c>
      <c r="BF260" s="106">
        <f t="shared" si="191"/>
        <v>1</v>
      </c>
      <c r="BG260" s="106">
        <f t="shared" si="191"/>
        <v>1</v>
      </c>
      <c r="BH260" s="106">
        <f t="shared" si="191"/>
        <v>1</v>
      </c>
      <c r="BI260" s="106">
        <f t="shared" si="191"/>
        <v>1</v>
      </c>
      <c r="BJ260" s="106">
        <f t="shared" si="191"/>
        <v>1</v>
      </c>
      <c r="BK260" s="106">
        <f t="shared" si="191"/>
        <v>1</v>
      </c>
      <c r="BL260" s="106">
        <f t="shared" si="191"/>
        <v>1</v>
      </c>
      <c r="BM260" s="106">
        <f t="shared" si="191"/>
        <v>1</v>
      </c>
      <c r="BN260" s="106">
        <f t="shared" si="191"/>
        <v>1</v>
      </c>
      <c r="BO260" s="106">
        <f t="shared" si="191"/>
        <v>1</v>
      </c>
    </row>
    <row r="261" spans="1:67" s="2" customFormat="1" ht="18.75" customHeight="1" x14ac:dyDescent="0.25">
      <c r="A261" s="88"/>
      <c r="B261" s="103" t="s">
        <v>1157</v>
      </c>
      <c r="C261" s="103" t="s">
        <v>1158</v>
      </c>
      <c r="D261" s="103" t="s">
        <v>9</v>
      </c>
      <c r="E261" s="223">
        <f>VLOOKUP(B261,'Cuadro Control'!C298:J2191,8,FALSE)</f>
        <v>179532477.23999998</v>
      </c>
      <c r="F261" s="104">
        <f t="shared" si="183"/>
        <v>3.3817438522495219E-2</v>
      </c>
      <c r="G261" s="105">
        <v>46371</v>
      </c>
      <c r="H261" s="105">
        <v>46385</v>
      </c>
      <c r="I261" s="104">
        <f t="shared" si="187"/>
        <v>0</v>
      </c>
      <c r="J261" s="104">
        <f t="shared" si="189"/>
        <v>0</v>
      </c>
      <c r="K261" s="104">
        <f t="shared" si="189"/>
        <v>0</v>
      </c>
      <c r="L261" s="104">
        <f t="shared" si="189"/>
        <v>0</v>
      </c>
      <c r="M261" s="104">
        <f t="shared" si="189"/>
        <v>0</v>
      </c>
      <c r="N261" s="104">
        <f t="shared" si="189"/>
        <v>0</v>
      </c>
      <c r="O261" s="104">
        <f t="shared" si="189"/>
        <v>0</v>
      </c>
      <c r="P261" s="104">
        <f t="shared" si="189"/>
        <v>0</v>
      </c>
      <c r="Q261" s="104">
        <f t="shared" si="189"/>
        <v>0</v>
      </c>
      <c r="R261" s="104">
        <f t="shared" si="189"/>
        <v>0</v>
      </c>
      <c r="S261" s="104">
        <f t="shared" si="189"/>
        <v>0</v>
      </c>
      <c r="T261" s="104">
        <f t="shared" si="189"/>
        <v>0</v>
      </c>
      <c r="U261" s="104">
        <f t="shared" si="189"/>
        <v>0</v>
      </c>
      <c r="V261" s="104">
        <f t="shared" si="189"/>
        <v>0</v>
      </c>
      <c r="W261" s="104">
        <f t="shared" si="189"/>
        <v>0</v>
      </c>
      <c r="X261" s="104">
        <f t="shared" si="189"/>
        <v>0</v>
      </c>
      <c r="Y261" s="104">
        <f t="shared" si="189"/>
        <v>0</v>
      </c>
      <c r="Z261" s="104">
        <f t="shared" si="189"/>
        <v>0</v>
      </c>
      <c r="AA261" s="104">
        <f t="shared" si="189"/>
        <v>0</v>
      </c>
      <c r="AB261" s="104">
        <f t="shared" si="189"/>
        <v>0</v>
      </c>
      <c r="AC261" s="104">
        <f t="shared" si="189"/>
        <v>0</v>
      </c>
      <c r="AD261" s="104">
        <f t="shared" si="189"/>
        <v>0</v>
      </c>
      <c r="AE261" s="104">
        <f t="shared" si="189"/>
        <v>0</v>
      </c>
      <c r="AF261" s="104">
        <f t="shared" si="189"/>
        <v>0.26666666666666666</v>
      </c>
      <c r="AG261" s="104">
        <f t="shared" si="189"/>
        <v>0.73333333333333328</v>
      </c>
      <c r="AH261" s="104">
        <f t="shared" si="189"/>
        <v>1</v>
      </c>
      <c r="AI261" s="104">
        <f t="shared" si="189"/>
        <v>1</v>
      </c>
      <c r="AJ261" s="104">
        <f t="shared" si="189"/>
        <v>1</v>
      </c>
      <c r="AK261" s="104">
        <f t="shared" si="189"/>
        <v>1</v>
      </c>
      <c r="AL261" s="104">
        <f t="shared" si="189"/>
        <v>1</v>
      </c>
      <c r="AM261" s="104">
        <f t="shared" si="189"/>
        <v>1</v>
      </c>
      <c r="AN261" s="104">
        <f t="shared" si="189"/>
        <v>1</v>
      </c>
      <c r="AO261" s="104">
        <f t="shared" si="189"/>
        <v>1</v>
      </c>
      <c r="AP261" s="104">
        <f t="shared" si="191"/>
        <v>1</v>
      </c>
      <c r="AQ261" s="104">
        <f t="shared" si="191"/>
        <v>1</v>
      </c>
      <c r="AR261" s="104">
        <f t="shared" si="191"/>
        <v>1</v>
      </c>
      <c r="AS261" s="104">
        <f t="shared" si="191"/>
        <v>1</v>
      </c>
      <c r="AT261" s="104">
        <f t="shared" si="191"/>
        <v>1</v>
      </c>
      <c r="AU261" s="104">
        <f t="shared" si="191"/>
        <v>1</v>
      </c>
      <c r="AV261" s="104">
        <f t="shared" si="191"/>
        <v>1</v>
      </c>
      <c r="AW261" s="104">
        <f t="shared" si="191"/>
        <v>1</v>
      </c>
      <c r="AX261" s="104">
        <f t="shared" si="191"/>
        <v>1</v>
      </c>
      <c r="AY261" s="104">
        <f t="shared" si="191"/>
        <v>1</v>
      </c>
      <c r="AZ261" s="104">
        <f t="shared" si="191"/>
        <v>1</v>
      </c>
      <c r="BA261" s="104">
        <f t="shared" si="191"/>
        <v>1</v>
      </c>
      <c r="BB261" s="104">
        <f t="shared" si="191"/>
        <v>1</v>
      </c>
      <c r="BC261" s="104">
        <f t="shared" si="191"/>
        <v>1</v>
      </c>
      <c r="BD261" s="104">
        <f t="shared" si="191"/>
        <v>1</v>
      </c>
      <c r="BE261" s="104">
        <f t="shared" si="191"/>
        <v>1</v>
      </c>
      <c r="BF261" s="104">
        <f t="shared" si="191"/>
        <v>1</v>
      </c>
      <c r="BG261" s="104">
        <f t="shared" si="191"/>
        <v>1</v>
      </c>
      <c r="BH261" s="104">
        <f t="shared" si="191"/>
        <v>1</v>
      </c>
      <c r="BI261" s="104">
        <f t="shared" si="191"/>
        <v>1</v>
      </c>
      <c r="BJ261" s="104">
        <f t="shared" si="191"/>
        <v>1</v>
      </c>
      <c r="BK261" s="104">
        <f t="shared" si="191"/>
        <v>1</v>
      </c>
      <c r="BL261" s="104">
        <f t="shared" si="191"/>
        <v>1</v>
      </c>
      <c r="BM261" s="104">
        <f t="shared" si="191"/>
        <v>1</v>
      </c>
      <c r="BN261" s="104">
        <f t="shared" si="191"/>
        <v>1</v>
      </c>
      <c r="BO261" s="104">
        <f t="shared" si="191"/>
        <v>1</v>
      </c>
    </row>
    <row r="262" spans="1:67" s="2" customFormat="1" ht="18.75" customHeight="1" x14ac:dyDescent="0.25">
      <c r="A262" s="88"/>
      <c r="B262" s="78" t="s">
        <v>1159</v>
      </c>
      <c r="C262" s="78" t="s">
        <v>1982</v>
      </c>
      <c r="D262" s="78" t="s">
        <v>3</v>
      </c>
      <c r="E262" s="225">
        <f>VLOOKUP(B262,'Cuadro Control'!C299:J2192,8,FALSE)</f>
        <v>0</v>
      </c>
      <c r="F262" s="108">
        <f>IFERROR(E262/$E$246,0)</f>
        <v>0</v>
      </c>
      <c r="G262" s="109">
        <v>46385</v>
      </c>
      <c r="H262" s="109">
        <v>46385</v>
      </c>
      <c r="I262" s="108">
        <f t="shared" si="187"/>
        <v>0</v>
      </c>
      <c r="J262" s="108">
        <f t="shared" ref="J262:BO262" si="192">IF($G262=0,0,IF(J$6&lt;$G262,0,IF(J$6&gt;$H262,1,(J$6-$G262+1)/($H262-$G262+1))))</f>
        <v>0</v>
      </c>
      <c r="K262" s="108">
        <f t="shared" si="192"/>
        <v>0</v>
      </c>
      <c r="L262" s="108">
        <f t="shared" si="192"/>
        <v>0</v>
      </c>
      <c r="M262" s="108">
        <f t="shared" si="192"/>
        <v>0</v>
      </c>
      <c r="N262" s="108">
        <f t="shared" si="192"/>
        <v>0</v>
      </c>
      <c r="O262" s="108">
        <f t="shared" si="192"/>
        <v>0</v>
      </c>
      <c r="P262" s="108">
        <f t="shared" si="192"/>
        <v>0</v>
      </c>
      <c r="Q262" s="108">
        <f t="shared" si="192"/>
        <v>0</v>
      </c>
      <c r="R262" s="108">
        <f t="shared" si="192"/>
        <v>0</v>
      </c>
      <c r="S262" s="108">
        <f t="shared" si="192"/>
        <v>0</v>
      </c>
      <c r="T262" s="108">
        <f t="shared" si="192"/>
        <v>0</v>
      </c>
      <c r="U262" s="108">
        <f t="shared" si="192"/>
        <v>0</v>
      </c>
      <c r="V262" s="108">
        <f t="shared" si="192"/>
        <v>0</v>
      </c>
      <c r="W262" s="108">
        <f t="shared" si="192"/>
        <v>0</v>
      </c>
      <c r="X262" s="108">
        <f t="shared" si="192"/>
        <v>0</v>
      </c>
      <c r="Y262" s="108">
        <f t="shared" si="192"/>
        <v>0</v>
      </c>
      <c r="Z262" s="108">
        <f t="shared" si="192"/>
        <v>0</v>
      </c>
      <c r="AA262" s="108">
        <f t="shared" si="192"/>
        <v>0</v>
      </c>
      <c r="AB262" s="108">
        <f t="shared" si="192"/>
        <v>0</v>
      </c>
      <c r="AC262" s="108">
        <f t="shared" si="192"/>
        <v>0</v>
      </c>
      <c r="AD262" s="108">
        <f t="shared" si="192"/>
        <v>0</v>
      </c>
      <c r="AE262" s="108">
        <f t="shared" si="192"/>
        <v>0</v>
      </c>
      <c r="AF262" s="108">
        <f t="shared" si="192"/>
        <v>0</v>
      </c>
      <c r="AG262" s="108">
        <f t="shared" si="192"/>
        <v>0</v>
      </c>
      <c r="AH262" s="108">
        <f t="shared" si="192"/>
        <v>1</v>
      </c>
      <c r="AI262" s="108">
        <f t="shared" si="192"/>
        <v>1</v>
      </c>
      <c r="AJ262" s="108">
        <f t="shared" si="192"/>
        <v>1</v>
      </c>
      <c r="AK262" s="108">
        <f t="shared" si="192"/>
        <v>1</v>
      </c>
      <c r="AL262" s="108">
        <f t="shared" si="192"/>
        <v>1</v>
      </c>
      <c r="AM262" s="108">
        <f t="shared" si="192"/>
        <v>1</v>
      </c>
      <c r="AN262" s="108">
        <f t="shared" si="192"/>
        <v>1</v>
      </c>
      <c r="AO262" s="108">
        <f t="shared" si="192"/>
        <v>1</v>
      </c>
      <c r="AP262" s="108">
        <f t="shared" si="192"/>
        <v>1</v>
      </c>
      <c r="AQ262" s="108">
        <f t="shared" si="192"/>
        <v>1</v>
      </c>
      <c r="AR262" s="108">
        <f t="shared" si="192"/>
        <v>1</v>
      </c>
      <c r="AS262" s="108">
        <f t="shared" si="192"/>
        <v>1</v>
      </c>
      <c r="AT262" s="108">
        <f t="shared" si="192"/>
        <v>1</v>
      </c>
      <c r="AU262" s="108">
        <f t="shared" si="192"/>
        <v>1</v>
      </c>
      <c r="AV262" s="108">
        <f t="shared" si="192"/>
        <v>1</v>
      </c>
      <c r="AW262" s="108">
        <f t="shared" si="192"/>
        <v>1</v>
      </c>
      <c r="AX262" s="108">
        <f t="shared" si="192"/>
        <v>1</v>
      </c>
      <c r="AY262" s="108">
        <f t="shared" si="192"/>
        <v>1</v>
      </c>
      <c r="AZ262" s="108">
        <f t="shared" si="192"/>
        <v>1</v>
      </c>
      <c r="BA262" s="108">
        <f t="shared" si="192"/>
        <v>1</v>
      </c>
      <c r="BB262" s="108">
        <f t="shared" si="192"/>
        <v>1</v>
      </c>
      <c r="BC262" s="108">
        <f t="shared" si="192"/>
        <v>1</v>
      </c>
      <c r="BD262" s="108">
        <f t="shared" si="192"/>
        <v>1</v>
      </c>
      <c r="BE262" s="108">
        <f t="shared" si="192"/>
        <v>1</v>
      </c>
      <c r="BF262" s="108">
        <f t="shared" si="192"/>
        <v>1</v>
      </c>
      <c r="BG262" s="108">
        <f t="shared" si="192"/>
        <v>1</v>
      </c>
      <c r="BH262" s="108">
        <f t="shared" si="192"/>
        <v>1</v>
      </c>
      <c r="BI262" s="108">
        <f t="shared" si="192"/>
        <v>1</v>
      </c>
      <c r="BJ262" s="108">
        <f t="shared" si="192"/>
        <v>1</v>
      </c>
      <c r="BK262" s="108">
        <f t="shared" si="192"/>
        <v>1</v>
      </c>
      <c r="BL262" s="108">
        <f t="shared" si="192"/>
        <v>1</v>
      </c>
      <c r="BM262" s="108">
        <f t="shared" si="192"/>
        <v>1</v>
      </c>
      <c r="BN262" s="108">
        <f t="shared" si="192"/>
        <v>1</v>
      </c>
      <c r="BO262" s="108">
        <f t="shared" si="192"/>
        <v>1</v>
      </c>
    </row>
    <row r="263" spans="1:67" s="2" customFormat="1" ht="18.75" customHeight="1" x14ac:dyDescent="0.25">
      <c r="A263" s="88"/>
      <c r="B263" s="79" t="s">
        <v>1160</v>
      </c>
      <c r="C263" s="79" t="s">
        <v>1161</v>
      </c>
      <c r="D263" s="79" t="s">
        <v>38</v>
      </c>
      <c r="E263" s="226">
        <f>SUM(E264:E279)</f>
        <v>5308872732.0543728</v>
      </c>
      <c r="F263" s="110">
        <f>IFERROR(E263/$E$109,0)</f>
        <v>2.9408554574576196E-2</v>
      </c>
      <c r="G263" s="111">
        <v>46310</v>
      </c>
      <c r="H263" s="111">
        <v>46392</v>
      </c>
      <c r="I263" s="110">
        <f>SUMPRODUCT($F264:$F278,I264:I278)</f>
        <v>0</v>
      </c>
      <c r="J263" s="110">
        <f t="shared" ref="J263:AO263" si="193">SUMPRODUCT($F264:$F278,J264:J278)</f>
        <v>0</v>
      </c>
      <c r="K263" s="110">
        <f t="shared" si="193"/>
        <v>0</v>
      </c>
      <c r="L263" s="110">
        <f t="shared" si="193"/>
        <v>0</v>
      </c>
      <c r="M263" s="110">
        <f t="shared" si="193"/>
        <v>0</v>
      </c>
      <c r="N263" s="110">
        <f t="shared" si="193"/>
        <v>0</v>
      </c>
      <c r="O263" s="110">
        <f t="shared" si="193"/>
        <v>0</v>
      </c>
      <c r="P263" s="110">
        <f t="shared" si="193"/>
        <v>0</v>
      </c>
      <c r="Q263" s="110">
        <f t="shared" si="193"/>
        <v>0</v>
      </c>
      <c r="R263" s="110">
        <f t="shared" si="193"/>
        <v>0</v>
      </c>
      <c r="S263" s="110">
        <f t="shared" si="193"/>
        <v>0</v>
      </c>
      <c r="T263" s="110">
        <f t="shared" si="193"/>
        <v>0</v>
      </c>
      <c r="U263" s="110">
        <f t="shared" si="193"/>
        <v>0</v>
      </c>
      <c r="V263" s="110">
        <f t="shared" si="193"/>
        <v>0</v>
      </c>
      <c r="W263" s="110">
        <f t="shared" si="193"/>
        <v>3.4856439644409742E-3</v>
      </c>
      <c r="X263" s="110">
        <f t="shared" si="193"/>
        <v>1.5685397839984384E-2</v>
      </c>
      <c r="Y263" s="110">
        <f t="shared" si="193"/>
        <v>6.7170469390089332E-2</v>
      </c>
      <c r="Z263" s="110">
        <f t="shared" si="193"/>
        <v>0.10046802510570593</v>
      </c>
      <c r="AA263" s="110">
        <f t="shared" si="193"/>
        <v>0.1689385958692205</v>
      </c>
      <c r="AB263" s="110">
        <f t="shared" si="193"/>
        <v>0.24199704726742144</v>
      </c>
      <c r="AC263" s="110">
        <f t="shared" si="193"/>
        <v>0.3360500650880639</v>
      </c>
      <c r="AD263" s="110">
        <f t="shared" si="193"/>
        <v>0.41666693750575734</v>
      </c>
      <c r="AE263" s="110">
        <f t="shared" si="193"/>
        <v>0.64850810003989967</v>
      </c>
      <c r="AF263" s="110">
        <f t="shared" si="193"/>
        <v>0.65595831830105988</v>
      </c>
      <c r="AG263" s="110">
        <f t="shared" si="193"/>
        <v>0.83720112037603167</v>
      </c>
      <c r="AH263" s="110">
        <f t="shared" si="193"/>
        <v>0.9909820163940013</v>
      </c>
      <c r="AI263" s="110">
        <f t="shared" si="193"/>
        <v>1</v>
      </c>
      <c r="AJ263" s="110">
        <f t="shared" si="193"/>
        <v>1</v>
      </c>
      <c r="AK263" s="110">
        <f t="shared" si="193"/>
        <v>1</v>
      </c>
      <c r="AL263" s="110">
        <f t="shared" si="193"/>
        <v>1</v>
      </c>
      <c r="AM263" s="110">
        <f t="shared" si="193"/>
        <v>1</v>
      </c>
      <c r="AN263" s="110">
        <f t="shared" si="193"/>
        <v>1</v>
      </c>
      <c r="AO263" s="110">
        <f t="shared" si="193"/>
        <v>1</v>
      </c>
      <c r="AP263" s="110">
        <f t="shared" ref="AP263:BO263" si="194">SUMPRODUCT($F264:$F278,AP264:AP278)</f>
        <v>1</v>
      </c>
      <c r="AQ263" s="110">
        <f t="shared" si="194"/>
        <v>1</v>
      </c>
      <c r="AR263" s="110">
        <f t="shared" si="194"/>
        <v>1</v>
      </c>
      <c r="AS263" s="110">
        <f t="shared" si="194"/>
        <v>1</v>
      </c>
      <c r="AT263" s="110">
        <f t="shared" si="194"/>
        <v>1</v>
      </c>
      <c r="AU263" s="110">
        <f t="shared" si="194"/>
        <v>1</v>
      </c>
      <c r="AV263" s="110">
        <f t="shared" si="194"/>
        <v>1</v>
      </c>
      <c r="AW263" s="110">
        <f t="shared" si="194"/>
        <v>1</v>
      </c>
      <c r="AX263" s="110">
        <f t="shared" si="194"/>
        <v>1</v>
      </c>
      <c r="AY263" s="110">
        <f t="shared" si="194"/>
        <v>1</v>
      </c>
      <c r="AZ263" s="110">
        <f t="shared" si="194"/>
        <v>1</v>
      </c>
      <c r="BA263" s="110">
        <f t="shared" si="194"/>
        <v>1</v>
      </c>
      <c r="BB263" s="110">
        <f t="shared" si="194"/>
        <v>1</v>
      </c>
      <c r="BC263" s="110">
        <f t="shared" si="194"/>
        <v>1</v>
      </c>
      <c r="BD263" s="110">
        <f t="shared" si="194"/>
        <v>1</v>
      </c>
      <c r="BE263" s="110">
        <f t="shared" si="194"/>
        <v>1</v>
      </c>
      <c r="BF263" s="110">
        <f t="shared" si="194"/>
        <v>1</v>
      </c>
      <c r="BG263" s="110">
        <f t="shared" si="194"/>
        <v>1</v>
      </c>
      <c r="BH263" s="110">
        <f t="shared" si="194"/>
        <v>1</v>
      </c>
      <c r="BI263" s="110">
        <f t="shared" si="194"/>
        <v>1</v>
      </c>
      <c r="BJ263" s="110">
        <f t="shared" si="194"/>
        <v>1</v>
      </c>
      <c r="BK263" s="110">
        <f t="shared" si="194"/>
        <v>1</v>
      </c>
      <c r="BL263" s="110">
        <f t="shared" si="194"/>
        <v>1</v>
      </c>
      <c r="BM263" s="110">
        <f t="shared" si="194"/>
        <v>1</v>
      </c>
      <c r="BN263" s="110">
        <f t="shared" si="194"/>
        <v>1</v>
      </c>
      <c r="BO263" s="110">
        <f t="shared" si="194"/>
        <v>1</v>
      </c>
    </row>
    <row r="264" spans="1:67" s="2" customFormat="1" ht="18.75" customHeight="1" x14ac:dyDescent="0.25">
      <c r="A264" s="88"/>
      <c r="B264" s="77" t="s">
        <v>1162</v>
      </c>
      <c r="C264" s="77" t="s">
        <v>2105</v>
      </c>
      <c r="D264" s="77" t="s">
        <v>22</v>
      </c>
      <c r="E264" s="224">
        <f>VLOOKUP(B264,'Cuadro Control'!C301:J2194,8,FALSE)</f>
        <v>83271780.884117648</v>
      </c>
      <c r="F264" s="106">
        <f t="shared" ref="F264:F278" si="195">IFERROR(E264/$E$263,0)</f>
        <v>1.5685397839984384E-2</v>
      </c>
      <c r="G264" s="107">
        <v>46310</v>
      </c>
      <c r="H264" s="107">
        <v>46318</v>
      </c>
      <c r="I264" s="106">
        <f t="shared" ref="I264:X264" si="196">IF($G264=0,0,IF(I$6&lt;$G264,0,IF(I$6&gt;$H264,1,(I$6-$G264+1)/($H264-$G264+1))))</f>
        <v>0</v>
      </c>
      <c r="J264" s="106">
        <f t="shared" si="196"/>
        <v>0</v>
      </c>
      <c r="K264" s="106">
        <f t="shared" si="196"/>
        <v>0</v>
      </c>
      <c r="L264" s="106">
        <f t="shared" si="196"/>
        <v>0</v>
      </c>
      <c r="M264" s="106">
        <f t="shared" si="196"/>
        <v>0</v>
      </c>
      <c r="N264" s="106">
        <f t="shared" si="196"/>
        <v>0</v>
      </c>
      <c r="O264" s="106">
        <f t="shared" si="196"/>
        <v>0</v>
      </c>
      <c r="P264" s="106">
        <f t="shared" si="196"/>
        <v>0</v>
      </c>
      <c r="Q264" s="106">
        <f t="shared" si="196"/>
        <v>0</v>
      </c>
      <c r="R264" s="106">
        <f t="shared" si="196"/>
        <v>0</v>
      </c>
      <c r="S264" s="106">
        <f t="shared" si="196"/>
        <v>0</v>
      </c>
      <c r="T264" s="106">
        <f t="shared" si="196"/>
        <v>0</v>
      </c>
      <c r="U264" s="106">
        <f t="shared" si="196"/>
        <v>0</v>
      </c>
      <c r="V264" s="106">
        <f t="shared" si="196"/>
        <v>0</v>
      </c>
      <c r="W264" s="106">
        <f t="shared" si="196"/>
        <v>0.22222222222222221</v>
      </c>
      <c r="X264" s="106">
        <f t="shared" si="196"/>
        <v>1</v>
      </c>
      <c r="Y264" s="106">
        <f t="shared" ref="J264:AO271" si="197">IF($G264=0,0,IF(Y$6&lt;$G264,0,IF(Y$6&gt;$H264,1,(Y$6-$G264+1)/($H264-$G264+1))))</f>
        <v>1</v>
      </c>
      <c r="Z264" s="106">
        <f t="shared" si="197"/>
        <v>1</v>
      </c>
      <c r="AA264" s="106">
        <f t="shared" si="197"/>
        <v>1</v>
      </c>
      <c r="AB264" s="106">
        <f t="shared" si="197"/>
        <v>1</v>
      </c>
      <c r="AC264" s="106">
        <f t="shared" si="197"/>
        <v>1</v>
      </c>
      <c r="AD264" s="106">
        <f t="shared" si="197"/>
        <v>1</v>
      </c>
      <c r="AE264" s="106">
        <f t="shared" si="197"/>
        <v>1</v>
      </c>
      <c r="AF264" s="106">
        <f t="shared" si="197"/>
        <v>1</v>
      </c>
      <c r="AG264" s="106">
        <f t="shared" si="197"/>
        <v>1</v>
      </c>
      <c r="AH264" s="106">
        <f t="shared" si="197"/>
        <v>1</v>
      </c>
      <c r="AI264" s="106">
        <f t="shared" si="197"/>
        <v>1</v>
      </c>
      <c r="AJ264" s="106">
        <f t="shared" si="197"/>
        <v>1</v>
      </c>
      <c r="AK264" s="106">
        <f t="shared" si="197"/>
        <v>1</v>
      </c>
      <c r="AL264" s="106">
        <f t="shared" si="197"/>
        <v>1</v>
      </c>
      <c r="AM264" s="106">
        <f t="shared" si="197"/>
        <v>1</v>
      </c>
      <c r="AN264" s="106">
        <f t="shared" si="197"/>
        <v>1</v>
      </c>
      <c r="AO264" s="106">
        <f t="shared" si="197"/>
        <v>1</v>
      </c>
      <c r="AP264" s="106">
        <f t="shared" ref="AP264:BO270" si="198">IF($G264=0,0,IF(AP$6&lt;$G264,0,IF(AP$6&gt;$H264,1,(AP$6-$G264+1)/($H264-$G264+1))))</f>
        <v>1</v>
      </c>
      <c r="AQ264" s="106">
        <f t="shared" si="198"/>
        <v>1</v>
      </c>
      <c r="AR264" s="106">
        <f t="shared" si="198"/>
        <v>1</v>
      </c>
      <c r="AS264" s="106">
        <f t="shared" si="198"/>
        <v>1</v>
      </c>
      <c r="AT264" s="106">
        <f t="shared" si="198"/>
        <v>1</v>
      </c>
      <c r="AU264" s="106">
        <f t="shared" si="198"/>
        <v>1</v>
      </c>
      <c r="AV264" s="106">
        <f t="shared" si="198"/>
        <v>1</v>
      </c>
      <c r="AW264" s="106">
        <f t="shared" si="198"/>
        <v>1</v>
      </c>
      <c r="AX264" s="106">
        <f t="shared" si="198"/>
        <v>1</v>
      </c>
      <c r="AY264" s="106">
        <f t="shared" si="198"/>
        <v>1</v>
      </c>
      <c r="AZ264" s="106">
        <f t="shared" si="198"/>
        <v>1</v>
      </c>
      <c r="BA264" s="106">
        <f t="shared" si="198"/>
        <v>1</v>
      </c>
      <c r="BB264" s="106">
        <f t="shared" si="198"/>
        <v>1</v>
      </c>
      <c r="BC264" s="106">
        <f t="shared" si="198"/>
        <v>1</v>
      </c>
      <c r="BD264" s="106">
        <f t="shared" si="198"/>
        <v>1</v>
      </c>
      <c r="BE264" s="106">
        <f t="shared" si="198"/>
        <v>1</v>
      </c>
      <c r="BF264" s="106">
        <f t="shared" si="198"/>
        <v>1</v>
      </c>
      <c r="BG264" s="106">
        <f t="shared" si="198"/>
        <v>1</v>
      </c>
      <c r="BH264" s="106">
        <f t="shared" si="198"/>
        <v>1</v>
      </c>
      <c r="BI264" s="106">
        <f t="shared" si="198"/>
        <v>1</v>
      </c>
      <c r="BJ264" s="106">
        <f t="shared" si="198"/>
        <v>1</v>
      </c>
      <c r="BK264" s="106">
        <f t="shared" si="198"/>
        <v>1</v>
      </c>
      <c r="BL264" s="106">
        <f t="shared" si="198"/>
        <v>1</v>
      </c>
      <c r="BM264" s="106">
        <f t="shared" si="198"/>
        <v>1</v>
      </c>
      <c r="BN264" s="106">
        <f t="shared" si="198"/>
        <v>1</v>
      </c>
      <c r="BO264" s="106">
        <f t="shared" si="198"/>
        <v>1</v>
      </c>
    </row>
    <row r="265" spans="1:67" s="2" customFormat="1" ht="18.75" customHeight="1" x14ac:dyDescent="0.25">
      <c r="A265" s="88"/>
      <c r="B265" s="77" t="s">
        <v>1164</v>
      </c>
      <c r="C265" s="77" t="s">
        <v>1165</v>
      </c>
      <c r="D265" s="77" t="s">
        <v>9</v>
      </c>
      <c r="E265" s="224">
        <f>VLOOKUP(B265,'Cuadro Control'!C302:J2195,8,FALSE)</f>
        <v>312374505.66882348</v>
      </c>
      <c r="F265" s="106">
        <f t="shared" si="195"/>
        <v>5.8840081771548515E-2</v>
      </c>
      <c r="G265" s="107">
        <v>46319</v>
      </c>
      <c r="H265" s="107">
        <v>46326</v>
      </c>
      <c r="I265" s="106">
        <f t="shared" ref="I265:I279" si="199">IF($G265=0,0,IF(I$6&lt;$G265,0,IF(I$6&gt;$H265,1,(I$6-$G265+1)/($H265-$G265+1))))</f>
        <v>0</v>
      </c>
      <c r="J265" s="106">
        <f t="shared" si="197"/>
        <v>0</v>
      </c>
      <c r="K265" s="106">
        <f t="shared" si="197"/>
        <v>0</v>
      </c>
      <c r="L265" s="106">
        <f t="shared" si="197"/>
        <v>0</v>
      </c>
      <c r="M265" s="106">
        <f t="shared" si="197"/>
        <v>0</v>
      </c>
      <c r="N265" s="106">
        <f t="shared" si="197"/>
        <v>0</v>
      </c>
      <c r="O265" s="106">
        <f t="shared" si="197"/>
        <v>0</v>
      </c>
      <c r="P265" s="106">
        <f t="shared" si="197"/>
        <v>0</v>
      </c>
      <c r="Q265" s="106">
        <f t="shared" si="197"/>
        <v>0</v>
      </c>
      <c r="R265" s="106">
        <f t="shared" si="197"/>
        <v>0</v>
      </c>
      <c r="S265" s="106">
        <f t="shared" si="197"/>
        <v>0</v>
      </c>
      <c r="T265" s="106">
        <f t="shared" si="197"/>
        <v>0</v>
      </c>
      <c r="U265" s="106">
        <f t="shared" si="197"/>
        <v>0</v>
      </c>
      <c r="V265" s="106">
        <f t="shared" si="197"/>
        <v>0</v>
      </c>
      <c r="W265" s="106">
        <f t="shared" si="197"/>
        <v>0</v>
      </c>
      <c r="X265" s="106">
        <f t="shared" si="197"/>
        <v>0</v>
      </c>
      <c r="Y265" s="106">
        <f t="shared" si="197"/>
        <v>0.875</v>
      </c>
      <c r="Z265" s="106">
        <f t="shared" si="197"/>
        <v>1</v>
      </c>
      <c r="AA265" s="106">
        <f t="shared" si="197"/>
        <v>1</v>
      </c>
      <c r="AB265" s="106">
        <f t="shared" si="197"/>
        <v>1</v>
      </c>
      <c r="AC265" s="106">
        <f t="shared" si="197"/>
        <v>1</v>
      </c>
      <c r="AD265" s="106">
        <f t="shared" si="197"/>
        <v>1</v>
      </c>
      <c r="AE265" s="106">
        <f t="shared" si="197"/>
        <v>1</v>
      </c>
      <c r="AF265" s="106">
        <f t="shared" si="197"/>
        <v>1</v>
      </c>
      <c r="AG265" s="106">
        <f t="shared" si="197"/>
        <v>1</v>
      </c>
      <c r="AH265" s="106">
        <f t="shared" si="197"/>
        <v>1</v>
      </c>
      <c r="AI265" s="106">
        <f t="shared" si="197"/>
        <v>1</v>
      </c>
      <c r="AJ265" s="106">
        <f t="shared" si="197"/>
        <v>1</v>
      </c>
      <c r="AK265" s="106">
        <f t="shared" si="197"/>
        <v>1</v>
      </c>
      <c r="AL265" s="106">
        <f t="shared" si="197"/>
        <v>1</v>
      </c>
      <c r="AM265" s="106">
        <f t="shared" si="197"/>
        <v>1</v>
      </c>
      <c r="AN265" s="106">
        <f t="shared" si="197"/>
        <v>1</v>
      </c>
      <c r="AO265" s="106">
        <f t="shared" si="197"/>
        <v>1</v>
      </c>
      <c r="AP265" s="106">
        <f t="shared" si="198"/>
        <v>1</v>
      </c>
      <c r="AQ265" s="106">
        <f t="shared" si="198"/>
        <v>1</v>
      </c>
      <c r="AR265" s="106">
        <f t="shared" si="198"/>
        <v>1</v>
      </c>
      <c r="AS265" s="106">
        <f t="shared" si="198"/>
        <v>1</v>
      </c>
      <c r="AT265" s="106">
        <f t="shared" si="198"/>
        <v>1</v>
      </c>
      <c r="AU265" s="106">
        <f t="shared" si="198"/>
        <v>1</v>
      </c>
      <c r="AV265" s="106">
        <f t="shared" si="198"/>
        <v>1</v>
      </c>
      <c r="AW265" s="106">
        <f t="shared" si="198"/>
        <v>1</v>
      </c>
      <c r="AX265" s="106">
        <f t="shared" si="198"/>
        <v>1</v>
      </c>
      <c r="AY265" s="106">
        <f t="shared" si="198"/>
        <v>1</v>
      </c>
      <c r="AZ265" s="106">
        <f t="shared" si="198"/>
        <v>1</v>
      </c>
      <c r="BA265" s="106">
        <f t="shared" si="198"/>
        <v>1</v>
      </c>
      <c r="BB265" s="106">
        <f t="shared" si="198"/>
        <v>1</v>
      </c>
      <c r="BC265" s="106">
        <f t="shared" si="198"/>
        <v>1</v>
      </c>
      <c r="BD265" s="106">
        <f t="shared" si="198"/>
        <v>1</v>
      </c>
      <c r="BE265" s="106">
        <f t="shared" si="198"/>
        <v>1</v>
      </c>
      <c r="BF265" s="106">
        <f t="shared" si="198"/>
        <v>1</v>
      </c>
      <c r="BG265" s="106">
        <f t="shared" si="198"/>
        <v>1</v>
      </c>
      <c r="BH265" s="106">
        <f t="shared" si="198"/>
        <v>1</v>
      </c>
      <c r="BI265" s="106">
        <f t="shared" si="198"/>
        <v>1</v>
      </c>
      <c r="BJ265" s="106">
        <f t="shared" si="198"/>
        <v>1</v>
      </c>
      <c r="BK265" s="106">
        <f t="shared" si="198"/>
        <v>1</v>
      </c>
      <c r="BL265" s="106">
        <f t="shared" si="198"/>
        <v>1</v>
      </c>
      <c r="BM265" s="106">
        <f t="shared" si="198"/>
        <v>1</v>
      </c>
      <c r="BN265" s="106">
        <f t="shared" si="198"/>
        <v>1</v>
      </c>
      <c r="BO265" s="106">
        <f t="shared" si="198"/>
        <v>1</v>
      </c>
    </row>
    <row r="266" spans="1:67" s="2" customFormat="1" ht="18.75" customHeight="1" x14ac:dyDescent="0.25">
      <c r="A266" s="88"/>
      <c r="B266" s="103" t="s">
        <v>1166</v>
      </c>
      <c r="C266" s="103" t="s">
        <v>1167</v>
      </c>
      <c r="D266" s="103" t="s">
        <v>6</v>
      </c>
      <c r="E266" s="223">
        <f>VLOOKUP(B266,'Cuadro Control'!C303:J2196,8,FALSE)</f>
        <v>9527825.6870364472</v>
      </c>
      <c r="F266" s="104">
        <f t="shared" si="195"/>
        <v>1.794698454439963E-3</v>
      </c>
      <c r="G266" s="105">
        <v>46326</v>
      </c>
      <c r="H266" s="105">
        <v>46330</v>
      </c>
      <c r="I266" s="104">
        <f t="shared" si="199"/>
        <v>0</v>
      </c>
      <c r="J266" s="104">
        <f t="shared" si="197"/>
        <v>0</v>
      </c>
      <c r="K266" s="104">
        <f t="shared" si="197"/>
        <v>0</v>
      </c>
      <c r="L266" s="104">
        <f t="shared" si="197"/>
        <v>0</v>
      </c>
      <c r="M266" s="104">
        <f t="shared" si="197"/>
        <v>0</v>
      </c>
      <c r="N266" s="104">
        <f t="shared" si="197"/>
        <v>0</v>
      </c>
      <c r="O266" s="104">
        <f t="shared" si="197"/>
        <v>0</v>
      </c>
      <c r="P266" s="104">
        <f t="shared" si="197"/>
        <v>0</v>
      </c>
      <c r="Q266" s="104">
        <f t="shared" si="197"/>
        <v>0</v>
      </c>
      <c r="R266" s="104">
        <f t="shared" si="197"/>
        <v>0</v>
      </c>
      <c r="S266" s="104">
        <f t="shared" si="197"/>
        <v>0</v>
      </c>
      <c r="T266" s="104">
        <f t="shared" si="197"/>
        <v>0</v>
      </c>
      <c r="U266" s="104">
        <f t="shared" si="197"/>
        <v>0</v>
      </c>
      <c r="V266" s="104">
        <f t="shared" si="197"/>
        <v>0</v>
      </c>
      <c r="W266" s="104">
        <f t="shared" si="197"/>
        <v>0</v>
      </c>
      <c r="X266" s="104">
        <f t="shared" si="197"/>
        <v>0</v>
      </c>
      <c r="Y266" s="104">
        <f t="shared" si="197"/>
        <v>0</v>
      </c>
      <c r="Z266" s="104">
        <f t="shared" si="197"/>
        <v>1</v>
      </c>
      <c r="AA266" s="104">
        <f t="shared" si="197"/>
        <v>1</v>
      </c>
      <c r="AB266" s="104">
        <f t="shared" si="197"/>
        <v>1</v>
      </c>
      <c r="AC266" s="104">
        <f t="shared" si="197"/>
        <v>1</v>
      </c>
      <c r="AD266" s="104">
        <f t="shared" si="197"/>
        <v>1</v>
      </c>
      <c r="AE266" s="104">
        <f t="shared" si="197"/>
        <v>1</v>
      </c>
      <c r="AF266" s="104">
        <f t="shared" si="197"/>
        <v>1</v>
      </c>
      <c r="AG266" s="104">
        <f t="shared" si="197"/>
        <v>1</v>
      </c>
      <c r="AH266" s="104">
        <f t="shared" si="197"/>
        <v>1</v>
      </c>
      <c r="AI266" s="104">
        <f t="shared" si="197"/>
        <v>1</v>
      </c>
      <c r="AJ266" s="104">
        <f t="shared" si="197"/>
        <v>1</v>
      </c>
      <c r="AK266" s="104">
        <f t="shared" si="197"/>
        <v>1</v>
      </c>
      <c r="AL266" s="104">
        <f t="shared" si="197"/>
        <v>1</v>
      </c>
      <c r="AM266" s="104">
        <f t="shared" si="197"/>
        <v>1</v>
      </c>
      <c r="AN266" s="104">
        <f t="shared" si="197"/>
        <v>1</v>
      </c>
      <c r="AO266" s="104">
        <f t="shared" si="197"/>
        <v>1</v>
      </c>
      <c r="AP266" s="104">
        <f t="shared" si="198"/>
        <v>1</v>
      </c>
      <c r="AQ266" s="104">
        <f t="shared" si="198"/>
        <v>1</v>
      </c>
      <c r="AR266" s="104">
        <f t="shared" si="198"/>
        <v>1</v>
      </c>
      <c r="AS266" s="104">
        <f t="shared" si="198"/>
        <v>1</v>
      </c>
      <c r="AT266" s="104">
        <f t="shared" si="198"/>
        <v>1</v>
      </c>
      <c r="AU266" s="104">
        <f t="shared" si="198"/>
        <v>1</v>
      </c>
      <c r="AV266" s="104">
        <f t="shared" si="198"/>
        <v>1</v>
      </c>
      <c r="AW266" s="104">
        <f t="shared" si="198"/>
        <v>1</v>
      </c>
      <c r="AX266" s="104">
        <f t="shared" si="198"/>
        <v>1</v>
      </c>
      <c r="AY266" s="104">
        <f t="shared" si="198"/>
        <v>1</v>
      </c>
      <c r="AZ266" s="104">
        <f t="shared" si="198"/>
        <v>1</v>
      </c>
      <c r="BA266" s="104">
        <f t="shared" si="198"/>
        <v>1</v>
      </c>
      <c r="BB266" s="104">
        <f t="shared" si="198"/>
        <v>1</v>
      </c>
      <c r="BC266" s="104">
        <f t="shared" si="198"/>
        <v>1</v>
      </c>
      <c r="BD266" s="104">
        <f t="shared" si="198"/>
        <v>1</v>
      </c>
      <c r="BE266" s="104">
        <f t="shared" si="198"/>
        <v>1</v>
      </c>
      <c r="BF266" s="104">
        <f t="shared" si="198"/>
        <v>1</v>
      </c>
      <c r="BG266" s="104">
        <f t="shared" si="198"/>
        <v>1</v>
      </c>
      <c r="BH266" s="104">
        <f t="shared" si="198"/>
        <v>1</v>
      </c>
      <c r="BI266" s="104">
        <f t="shared" si="198"/>
        <v>1</v>
      </c>
      <c r="BJ266" s="104">
        <f t="shared" si="198"/>
        <v>1</v>
      </c>
      <c r="BK266" s="104">
        <f t="shared" si="198"/>
        <v>1</v>
      </c>
      <c r="BL266" s="104">
        <f t="shared" si="198"/>
        <v>1</v>
      </c>
      <c r="BM266" s="104">
        <f t="shared" si="198"/>
        <v>1</v>
      </c>
      <c r="BN266" s="104">
        <f t="shared" si="198"/>
        <v>1</v>
      </c>
      <c r="BO266" s="104">
        <f t="shared" si="198"/>
        <v>1</v>
      </c>
    </row>
    <row r="267" spans="1:67" s="2" customFormat="1" ht="18.75" customHeight="1" x14ac:dyDescent="0.25">
      <c r="A267" s="88"/>
      <c r="B267" s="77" t="s">
        <v>1168</v>
      </c>
      <c r="C267" s="77" t="s">
        <v>1169</v>
      </c>
      <c r="D267" s="77" t="s">
        <v>19</v>
      </c>
      <c r="E267" s="224">
        <f>VLOOKUP(B267,'Cuadro Control'!C304:J2197,8,FALSE)</f>
        <v>320494616.71764702</v>
      </c>
      <c r="F267" s="106">
        <f t="shared" si="195"/>
        <v>6.0369617599332674E-2</v>
      </c>
      <c r="G267" s="107">
        <v>46331</v>
      </c>
      <c r="H267" s="107">
        <v>46335</v>
      </c>
      <c r="I267" s="106">
        <f t="shared" si="199"/>
        <v>0</v>
      </c>
      <c r="J267" s="106">
        <f t="shared" si="197"/>
        <v>0</v>
      </c>
      <c r="K267" s="106">
        <f t="shared" si="197"/>
        <v>0</v>
      </c>
      <c r="L267" s="106">
        <f t="shared" si="197"/>
        <v>0</v>
      </c>
      <c r="M267" s="106">
        <f t="shared" si="197"/>
        <v>0</v>
      </c>
      <c r="N267" s="106">
        <f t="shared" si="197"/>
        <v>0</v>
      </c>
      <c r="O267" s="106">
        <f t="shared" si="197"/>
        <v>0</v>
      </c>
      <c r="P267" s="106">
        <f t="shared" si="197"/>
        <v>0</v>
      </c>
      <c r="Q267" s="106">
        <f t="shared" si="197"/>
        <v>0</v>
      </c>
      <c r="R267" s="106">
        <f t="shared" si="197"/>
        <v>0</v>
      </c>
      <c r="S267" s="106">
        <f t="shared" si="197"/>
        <v>0</v>
      </c>
      <c r="T267" s="106">
        <f t="shared" si="197"/>
        <v>0</v>
      </c>
      <c r="U267" s="106">
        <f t="shared" si="197"/>
        <v>0</v>
      </c>
      <c r="V267" s="106">
        <f t="shared" si="197"/>
        <v>0</v>
      </c>
      <c r="W267" s="106">
        <f t="shared" si="197"/>
        <v>0</v>
      </c>
      <c r="X267" s="106">
        <f t="shared" si="197"/>
        <v>0</v>
      </c>
      <c r="Y267" s="106">
        <f t="shared" si="197"/>
        <v>0</v>
      </c>
      <c r="Z267" s="106">
        <f t="shared" si="197"/>
        <v>0.4</v>
      </c>
      <c r="AA267" s="106">
        <f t="shared" si="197"/>
        <v>1</v>
      </c>
      <c r="AB267" s="106">
        <f t="shared" si="197"/>
        <v>1</v>
      </c>
      <c r="AC267" s="106">
        <f t="shared" si="197"/>
        <v>1</v>
      </c>
      <c r="AD267" s="106">
        <f t="shared" si="197"/>
        <v>1</v>
      </c>
      <c r="AE267" s="106">
        <f t="shared" si="197"/>
        <v>1</v>
      </c>
      <c r="AF267" s="106">
        <f t="shared" si="197"/>
        <v>1</v>
      </c>
      <c r="AG267" s="106">
        <f t="shared" si="197"/>
        <v>1</v>
      </c>
      <c r="AH267" s="106">
        <f t="shared" si="197"/>
        <v>1</v>
      </c>
      <c r="AI267" s="106">
        <f t="shared" si="197"/>
        <v>1</v>
      </c>
      <c r="AJ267" s="106">
        <f t="shared" si="197"/>
        <v>1</v>
      </c>
      <c r="AK267" s="106">
        <f t="shared" si="197"/>
        <v>1</v>
      </c>
      <c r="AL267" s="106">
        <f t="shared" si="197"/>
        <v>1</v>
      </c>
      <c r="AM267" s="106">
        <f t="shared" si="197"/>
        <v>1</v>
      </c>
      <c r="AN267" s="106">
        <f t="shared" si="197"/>
        <v>1</v>
      </c>
      <c r="AO267" s="106">
        <f t="shared" si="197"/>
        <v>1</v>
      </c>
      <c r="AP267" s="106">
        <f t="shared" si="198"/>
        <v>1</v>
      </c>
      <c r="AQ267" s="106">
        <f t="shared" si="198"/>
        <v>1</v>
      </c>
      <c r="AR267" s="106">
        <f t="shared" si="198"/>
        <v>1</v>
      </c>
      <c r="AS267" s="106">
        <f t="shared" si="198"/>
        <v>1</v>
      </c>
      <c r="AT267" s="106">
        <f t="shared" si="198"/>
        <v>1</v>
      </c>
      <c r="AU267" s="106">
        <f t="shared" si="198"/>
        <v>1</v>
      </c>
      <c r="AV267" s="106">
        <f t="shared" si="198"/>
        <v>1</v>
      </c>
      <c r="AW267" s="106">
        <f t="shared" si="198"/>
        <v>1</v>
      </c>
      <c r="AX267" s="106">
        <f t="shared" si="198"/>
        <v>1</v>
      </c>
      <c r="AY267" s="106">
        <f t="shared" si="198"/>
        <v>1</v>
      </c>
      <c r="AZ267" s="106">
        <f t="shared" si="198"/>
        <v>1</v>
      </c>
      <c r="BA267" s="106">
        <f t="shared" si="198"/>
        <v>1</v>
      </c>
      <c r="BB267" s="106">
        <f t="shared" si="198"/>
        <v>1</v>
      </c>
      <c r="BC267" s="106">
        <f t="shared" si="198"/>
        <v>1</v>
      </c>
      <c r="BD267" s="106">
        <f t="shared" si="198"/>
        <v>1</v>
      </c>
      <c r="BE267" s="106">
        <f t="shared" si="198"/>
        <v>1</v>
      </c>
      <c r="BF267" s="106">
        <f t="shared" si="198"/>
        <v>1</v>
      </c>
      <c r="BG267" s="106">
        <f t="shared" si="198"/>
        <v>1</v>
      </c>
      <c r="BH267" s="106">
        <f t="shared" si="198"/>
        <v>1</v>
      </c>
      <c r="BI267" s="106">
        <f t="shared" si="198"/>
        <v>1</v>
      </c>
      <c r="BJ267" s="106">
        <f t="shared" si="198"/>
        <v>1</v>
      </c>
      <c r="BK267" s="106">
        <f t="shared" si="198"/>
        <v>1</v>
      </c>
      <c r="BL267" s="106">
        <f t="shared" si="198"/>
        <v>1</v>
      </c>
      <c r="BM267" s="106">
        <f t="shared" si="198"/>
        <v>1</v>
      </c>
      <c r="BN267" s="106">
        <f t="shared" si="198"/>
        <v>1</v>
      </c>
      <c r="BO267" s="106">
        <f t="shared" si="198"/>
        <v>1</v>
      </c>
    </row>
    <row r="268" spans="1:67" s="2" customFormat="1" ht="18.75" customHeight="1" x14ac:dyDescent="0.25">
      <c r="A268" s="88"/>
      <c r="B268" s="77" t="s">
        <v>1170</v>
      </c>
      <c r="C268" s="77" t="s">
        <v>1171</v>
      </c>
      <c r="D268" s="77" t="s">
        <v>8</v>
      </c>
      <c r="E268" s="224">
        <f>VLOOKUP(B268,'Cuadro Control'!C305:J2198,8,FALSE)</f>
        <v>94303618.549411759</v>
      </c>
      <c r="F268" s="106">
        <f t="shared" si="195"/>
        <v>1.7763397864110998E-2</v>
      </c>
      <c r="G268" s="107">
        <v>46335</v>
      </c>
      <c r="H268" s="107">
        <v>46337</v>
      </c>
      <c r="I268" s="106">
        <f t="shared" si="199"/>
        <v>0</v>
      </c>
      <c r="J268" s="106">
        <f t="shared" si="197"/>
        <v>0</v>
      </c>
      <c r="K268" s="106">
        <f t="shared" si="197"/>
        <v>0</v>
      </c>
      <c r="L268" s="106">
        <f t="shared" si="197"/>
        <v>0</v>
      </c>
      <c r="M268" s="106">
        <f t="shared" si="197"/>
        <v>0</v>
      </c>
      <c r="N268" s="106">
        <f t="shared" si="197"/>
        <v>0</v>
      </c>
      <c r="O268" s="106">
        <f t="shared" si="197"/>
        <v>0</v>
      </c>
      <c r="P268" s="106">
        <f t="shared" si="197"/>
        <v>0</v>
      </c>
      <c r="Q268" s="106">
        <f t="shared" si="197"/>
        <v>0</v>
      </c>
      <c r="R268" s="106">
        <f t="shared" si="197"/>
        <v>0</v>
      </c>
      <c r="S268" s="106">
        <f t="shared" si="197"/>
        <v>0</v>
      </c>
      <c r="T268" s="106">
        <f t="shared" si="197"/>
        <v>0</v>
      </c>
      <c r="U268" s="106">
        <f t="shared" si="197"/>
        <v>0</v>
      </c>
      <c r="V268" s="106">
        <f t="shared" si="197"/>
        <v>0</v>
      </c>
      <c r="W268" s="106">
        <f t="shared" si="197"/>
        <v>0</v>
      </c>
      <c r="X268" s="106">
        <f t="shared" si="197"/>
        <v>0</v>
      </c>
      <c r="Y268" s="106">
        <f t="shared" si="197"/>
        <v>0</v>
      </c>
      <c r="Z268" s="106">
        <f t="shared" si="197"/>
        <v>0</v>
      </c>
      <c r="AA268" s="106">
        <f t="shared" si="197"/>
        <v>1</v>
      </c>
      <c r="AB268" s="106">
        <f t="shared" si="197"/>
        <v>1</v>
      </c>
      <c r="AC268" s="106">
        <f t="shared" si="197"/>
        <v>1</v>
      </c>
      <c r="AD268" s="106">
        <f t="shared" si="197"/>
        <v>1</v>
      </c>
      <c r="AE268" s="106">
        <f t="shared" si="197"/>
        <v>1</v>
      </c>
      <c r="AF268" s="106">
        <f t="shared" si="197"/>
        <v>1</v>
      </c>
      <c r="AG268" s="106">
        <f t="shared" si="197"/>
        <v>1</v>
      </c>
      <c r="AH268" s="106">
        <f t="shared" si="197"/>
        <v>1</v>
      </c>
      <c r="AI268" s="106">
        <f t="shared" si="197"/>
        <v>1</v>
      </c>
      <c r="AJ268" s="106">
        <f t="shared" si="197"/>
        <v>1</v>
      </c>
      <c r="AK268" s="106">
        <f t="shared" si="197"/>
        <v>1</v>
      </c>
      <c r="AL268" s="106">
        <f t="shared" si="197"/>
        <v>1</v>
      </c>
      <c r="AM268" s="106">
        <f t="shared" si="197"/>
        <v>1</v>
      </c>
      <c r="AN268" s="106">
        <f t="shared" si="197"/>
        <v>1</v>
      </c>
      <c r="AO268" s="106">
        <f t="shared" si="197"/>
        <v>1</v>
      </c>
      <c r="AP268" s="106">
        <f t="shared" si="198"/>
        <v>1</v>
      </c>
      <c r="AQ268" s="106">
        <f t="shared" si="198"/>
        <v>1</v>
      </c>
      <c r="AR268" s="106">
        <f t="shared" si="198"/>
        <v>1</v>
      </c>
      <c r="AS268" s="106">
        <f t="shared" si="198"/>
        <v>1</v>
      </c>
      <c r="AT268" s="106">
        <f t="shared" si="198"/>
        <v>1</v>
      </c>
      <c r="AU268" s="106">
        <f t="shared" si="198"/>
        <v>1</v>
      </c>
      <c r="AV268" s="106">
        <f t="shared" si="198"/>
        <v>1</v>
      </c>
      <c r="AW268" s="106">
        <f t="shared" si="198"/>
        <v>1</v>
      </c>
      <c r="AX268" s="106">
        <f t="shared" si="198"/>
        <v>1</v>
      </c>
      <c r="AY268" s="106">
        <f t="shared" si="198"/>
        <v>1</v>
      </c>
      <c r="AZ268" s="106">
        <f t="shared" si="198"/>
        <v>1</v>
      </c>
      <c r="BA268" s="106">
        <f t="shared" si="198"/>
        <v>1</v>
      </c>
      <c r="BB268" s="106">
        <f t="shared" si="198"/>
        <v>1</v>
      </c>
      <c r="BC268" s="106">
        <f t="shared" si="198"/>
        <v>1</v>
      </c>
      <c r="BD268" s="106">
        <f t="shared" si="198"/>
        <v>1</v>
      </c>
      <c r="BE268" s="106">
        <f t="shared" si="198"/>
        <v>1</v>
      </c>
      <c r="BF268" s="106">
        <f t="shared" si="198"/>
        <v>1</v>
      </c>
      <c r="BG268" s="106">
        <f t="shared" si="198"/>
        <v>1</v>
      </c>
      <c r="BH268" s="106">
        <f t="shared" si="198"/>
        <v>1</v>
      </c>
      <c r="BI268" s="106">
        <f t="shared" si="198"/>
        <v>1</v>
      </c>
      <c r="BJ268" s="106">
        <f t="shared" si="198"/>
        <v>1</v>
      </c>
      <c r="BK268" s="106">
        <f t="shared" si="198"/>
        <v>1</v>
      </c>
      <c r="BL268" s="106">
        <f t="shared" si="198"/>
        <v>1</v>
      </c>
      <c r="BM268" s="106">
        <f t="shared" si="198"/>
        <v>1</v>
      </c>
      <c r="BN268" s="106">
        <f t="shared" si="198"/>
        <v>1</v>
      </c>
      <c r="BO268" s="106">
        <f t="shared" si="198"/>
        <v>1</v>
      </c>
    </row>
    <row r="269" spans="1:67" s="2" customFormat="1" ht="18.75" customHeight="1" x14ac:dyDescent="0.25">
      <c r="A269" s="88"/>
      <c r="B269" s="77" t="s">
        <v>1172</v>
      </c>
      <c r="C269" s="77" t="s">
        <v>1173</v>
      </c>
      <c r="D269" s="77" t="s">
        <v>26</v>
      </c>
      <c r="E269" s="224">
        <f>VLOOKUP(B269,'Cuadro Control'!C306:J2199,8,FALSE)</f>
        <v>179436034.15411764</v>
      </c>
      <c r="F269" s="106">
        <f t="shared" si="195"/>
        <v>3.3799272126209236E-2</v>
      </c>
      <c r="G269" s="107">
        <v>46337</v>
      </c>
      <c r="H269" s="107">
        <v>46343</v>
      </c>
      <c r="I269" s="106">
        <f t="shared" si="199"/>
        <v>0</v>
      </c>
      <c r="J269" s="106">
        <f t="shared" si="197"/>
        <v>0</v>
      </c>
      <c r="K269" s="106">
        <f t="shared" si="197"/>
        <v>0</v>
      </c>
      <c r="L269" s="106">
        <f t="shared" si="197"/>
        <v>0</v>
      </c>
      <c r="M269" s="106">
        <f t="shared" si="197"/>
        <v>0</v>
      </c>
      <c r="N269" s="106">
        <f t="shared" si="197"/>
        <v>0</v>
      </c>
      <c r="O269" s="106">
        <f t="shared" si="197"/>
        <v>0</v>
      </c>
      <c r="P269" s="106">
        <f t="shared" si="197"/>
        <v>0</v>
      </c>
      <c r="Q269" s="106">
        <f t="shared" si="197"/>
        <v>0</v>
      </c>
      <c r="R269" s="106">
        <f t="shared" si="197"/>
        <v>0</v>
      </c>
      <c r="S269" s="106">
        <f t="shared" si="197"/>
        <v>0</v>
      </c>
      <c r="T269" s="106">
        <f t="shared" si="197"/>
        <v>0</v>
      </c>
      <c r="U269" s="106">
        <f t="shared" si="197"/>
        <v>0</v>
      </c>
      <c r="V269" s="106">
        <f t="shared" si="197"/>
        <v>0</v>
      </c>
      <c r="W269" s="106">
        <f t="shared" si="197"/>
        <v>0</v>
      </c>
      <c r="X269" s="106">
        <f t="shared" si="197"/>
        <v>0</v>
      </c>
      <c r="Y269" s="106">
        <f t="shared" si="197"/>
        <v>0</v>
      </c>
      <c r="Z269" s="106">
        <f t="shared" si="197"/>
        <v>0</v>
      </c>
      <c r="AA269" s="106">
        <f t="shared" si="197"/>
        <v>0.42857142857142855</v>
      </c>
      <c r="AB269" s="106">
        <f t="shared" si="197"/>
        <v>1</v>
      </c>
      <c r="AC269" s="106">
        <f t="shared" si="197"/>
        <v>1</v>
      </c>
      <c r="AD269" s="106">
        <f t="shared" si="197"/>
        <v>1</v>
      </c>
      <c r="AE269" s="106">
        <f t="shared" si="197"/>
        <v>1</v>
      </c>
      <c r="AF269" s="106">
        <f t="shared" si="197"/>
        <v>1</v>
      </c>
      <c r="AG269" s="106">
        <f t="shared" si="197"/>
        <v>1</v>
      </c>
      <c r="AH269" s="106">
        <f t="shared" si="197"/>
        <v>1</v>
      </c>
      <c r="AI269" s="106">
        <f t="shared" si="197"/>
        <v>1</v>
      </c>
      <c r="AJ269" s="106">
        <f t="shared" si="197"/>
        <v>1</v>
      </c>
      <c r="AK269" s="106">
        <f t="shared" si="197"/>
        <v>1</v>
      </c>
      <c r="AL269" s="106">
        <f t="shared" si="197"/>
        <v>1</v>
      </c>
      <c r="AM269" s="106">
        <f t="shared" si="197"/>
        <v>1</v>
      </c>
      <c r="AN269" s="106">
        <f t="shared" si="197"/>
        <v>1</v>
      </c>
      <c r="AO269" s="106">
        <f t="shared" si="197"/>
        <v>1</v>
      </c>
      <c r="AP269" s="106">
        <f t="shared" si="198"/>
        <v>1</v>
      </c>
      <c r="AQ269" s="106">
        <f t="shared" si="198"/>
        <v>1</v>
      </c>
      <c r="AR269" s="106">
        <f t="shared" si="198"/>
        <v>1</v>
      </c>
      <c r="AS269" s="106">
        <f t="shared" si="198"/>
        <v>1</v>
      </c>
      <c r="AT269" s="106">
        <f t="shared" si="198"/>
        <v>1</v>
      </c>
      <c r="AU269" s="106">
        <f t="shared" si="198"/>
        <v>1</v>
      </c>
      <c r="AV269" s="106">
        <f t="shared" si="198"/>
        <v>1</v>
      </c>
      <c r="AW269" s="106">
        <f t="shared" si="198"/>
        <v>1</v>
      </c>
      <c r="AX269" s="106">
        <f t="shared" si="198"/>
        <v>1</v>
      </c>
      <c r="AY269" s="106">
        <f t="shared" si="198"/>
        <v>1</v>
      </c>
      <c r="AZ269" s="106">
        <f t="shared" si="198"/>
        <v>1</v>
      </c>
      <c r="BA269" s="106">
        <f t="shared" si="198"/>
        <v>1</v>
      </c>
      <c r="BB269" s="106">
        <f t="shared" si="198"/>
        <v>1</v>
      </c>
      <c r="BC269" s="106">
        <f t="shared" si="198"/>
        <v>1</v>
      </c>
      <c r="BD269" s="106">
        <f t="shared" si="198"/>
        <v>1</v>
      </c>
      <c r="BE269" s="106">
        <f t="shared" si="198"/>
        <v>1</v>
      </c>
      <c r="BF269" s="106">
        <f t="shared" si="198"/>
        <v>1</v>
      </c>
      <c r="BG269" s="106">
        <f t="shared" si="198"/>
        <v>1</v>
      </c>
      <c r="BH269" s="106">
        <f t="shared" si="198"/>
        <v>1</v>
      </c>
      <c r="BI269" s="106">
        <f t="shared" si="198"/>
        <v>1</v>
      </c>
      <c r="BJ269" s="106">
        <f t="shared" si="198"/>
        <v>1</v>
      </c>
      <c r="BK269" s="106">
        <f t="shared" si="198"/>
        <v>1</v>
      </c>
      <c r="BL269" s="106">
        <f t="shared" si="198"/>
        <v>1</v>
      </c>
      <c r="BM269" s="106">
        <f t="shared" si="198"/>
        <v>1</v>
      </c>
      <c r="BN269" s="106">
        <f t="shared" si="198"/>
        <v>1</v>
      </c>
      <c r="BO269" s="106">
        <f t="shared" si="198"/>
        <v>1</v>
      </c>
    </row>
    <row r="270" spans="1:67" s="2" customFormat="1" ht="18.75" customHeight="1" x14ac:dyDescent="0.25">
      <c r="A270" s="88"/>
      <c r="B270" s="77" t="s">
        <v>1174</v>
      </c>
      <c r="C270" s="77" t="s">
        <v>1175</v>
      </c>
      <c r="D270" s="77" t="s">
        <v>730</v>
      </c>
      <c r="E270" s="224">
        <f>VLOOKUP(B270,'Cuadro Control'!C307:J2200,8,FALSE)</f>
        <v>1212623361.2117648</v>
      </c>
      <c r="F270" s="106">
        <f t="shared" si="195"/>
        <v>0.22841447185013161</v>
      </c>
      <c r="G270" s="107">
        <v>46343</v>
      </c>
      <c r="H270" s="107">
        <v>46359</v>
      </c>
      <c r="I270" s="106">
        <f t="shared" si="199"/>
        <v>0</v>
      </c>
      <c r="J270" s="106">
        <f t="shared" si="197"/>
        <v>0</v>
      </c>
      <c r="K270" s="106">
        <f t="shared" si="197"/>
        <v>0</v>
      </c>
      <c r="L270" s="106">
        <f t="shared" si="197"/>
        <v>0</v>
      </c>
      <c r="M270" s="106">
        <f t="shared" si="197"/>
        <v>0</v>
      </c>
      <c r="N270" s="106">
        <f t="shared" si="197"/>
        <v>0</v>
      </c>
      <c r="O270" s="106">
        <f t="shared" si="197"/>
        <v>0</v>
      </c>
      <c r="P270" s="106">
        <f t="shared" si="197"/>
        <v>0</v>
      </c>
      <c r="Q270" s="106">
        <f t="shared" si="197"/>
        <v>0</v>
      </c>
      <c r="R270" s="106">
        <f t="shared" si="197"/>
        <v>0</v>
      </c>
      <c r="S270" s="106">
        <f t="shared" si="197"/>
        <v>0</v>
      </c>
      <c r="T270" s="106">
        <f t="shared" si="197"/>
        <v>0</v>
      </c>
      <c r="U270" s="106">
        <f t="shared" si="197"/>
        <v>0</v>
      </c>
      <c r="V270" s="106">
        <f t="shared" si="197"/>
        <v>0</v>
      </c>
      <c r="W270" s="106">
        <f t="shared" si="197"/>
        <v>0</v>
      </c>
      <c r="X270" s="106">
        <f t="shared" si="197"/>
        <v>0</v>
      </c>
      <c r="Y270" s="106">
        <f t="shared" si="197"/>
        <v>0</v>
      </c>
      <c r="Z270" s="106">
        <f t="shared" si="197"/>
        <v>0</v>
      </c>
      <c r="AA270" s="106">
        <f t="shared" si="197"/>
        <v>0</v>
      </c>
      <c r="AB270" s="106">
        <f t="shared" si="197"/>
        <v>0.23529411764705882</v>
      </c>
      <c r="AC270" s="106">
        <f t="shared" si="197"/>
        <v>0.6470588235294118</v>
      </c>
      <c r="AD270" s="106">
        <f t="shared" si="197"/>
        <v>1</v>
      </c>
      <c r="AE270" s="106">
        <f t="shared" si="197"/>
        <v>1</v>
      </c>
      <c r="AF270" s="106">
        <f t="shared" si="197"/>
        <v>1</v>
      </c>
      <c r="AG270" s="106">
        <f t="shared" si="197"/>
        <v>1</v>
      </c>
      <c r="AH270" s="106">
        <f t="shared" si="197"/>
        <v>1</v>
      </c>
      <c r="AI270" s="106">
        <f t="shared" si="197"/>
        <v>1</v>
      </c>
      <c r="AJ270" s="106">
        <f t="shared" si="197"/>
        <v>1</v>
      </c>
      <c r="AK270" s="106">
        <f t="shared" si="197"/>
        <v>1</v>
      </c>
      <c r="AL270" s="106">
        <f t="shared" si="197"/>
        <v>1</v>
      </c>
      <c r="AM270" s="106">
        <f t="shared" si="197"/>
        <v>1</v>
      </c>
      <c r="AN270" s="106">
        <f t="shared" si="197"/>
        <v>1</v>
      </c>
      <c r="AO270" s="106">
        <f t="shared" si="197"/>
        <v>1</v>
      </c>
      <c r="AP270" s="106">
        <f t="shared" si="198"/>
        <v>1</v>
      </c>
      <c r="AQ270" s="106">
        <f t="shared" si="198"/>
        <v>1</v>
      </c>
      <c r="AR270" s="106">
        <f t="shared" si="198"/>
        <v>1</v>
      </c>
      <c r="AS270" s="106">
        <f t="shared" ref="AS270:BO270" si="200">IF($G270=0,0,IF(AS$6&lt;$G270,0,IF(AS$6&gt;$H270,1,(AS$6-$G270+1)/($H270-$G270+1))))</f>
        <v>1</v>
      </c>
      <c r="AT270" s="106">
        <f t="shared" si="200"/>
        <v>1</v>
      </c>
      <c r="AU270" s="106">
        <f t="shared" si="200"/>
        <v>1</v>
      </c>
      <c r="AV270" s="106">
        <f t="shared" si="200"/>
        <v>1</v>
      </c>
      <c r="AW270" s="106">
        <f t="shared" si="200"/>
        <v>1</v>
      </c>
      <c r="AX270" s="106">
        <f t="shared" si="200"/>
        <v>1</v>
      </c>
      <c r="AY270" s="106">
        <f t="shared" si="200"/>
        <v>1</v>
      </c>
      <c r="AZ270" s="106">
        <f t="shared" si="200"/>
        <v>1</v>
      </c>
      <c r="BA270" s="106">
        <f t="shared" si="200"/>
        <v>1</v>
      </c>
      <c r="BB270" s="106">
        <f t="shared" si="200"/>
        <v>1</v>
      </c>
      <c r="BC270" s="106">
        <f t="shared" si="200"/>
        <v>1</v>
      </c>
      <c r="BD270" s="106">
        <f t="shared" si="200"/>
        <v>1</v>
      </c>
      <c r="BE270" s="106">
        <f t="shared" si="200"/>
        <v>1</v>
      </c>
      <c r="BF270" s="106">
        <f t="shared" si="200"/>
        <v>1</v>
      </c>
      <c r="BG270" s="106">
        <f t="shared" si="200"/>
        <v>1</v>
      </c>
      <c r="BH270" s="106">
        <f t="shared" si="200"/>
        <v>1</v>
      </c>
      <c r="BI270" s="106">
        <f t="shared" si="200"/>
        <v>1</v>
      </c>
      <c r="BJ270" s="106">
        <f t="shared" si="200"/>
        <v>1</v>
      </c>
      <c r="BK270" s="106">
        <f t="shared" si="200"/>
        <v>1</v>
      </c>
      <c r="BL270" s="106">
        <f t="shared" si="200"/>
        <v>1</v>
      </c>
      <c r="BM270" s="106">
        <f t="shared" si="200"/>
        <v>1</v>
      </c>
      <c r="BN270" s="106">
        <f t="shared" si="200"/>
        <v>1</v>
      </c>
      <c r="BO270" s="106">
        <f t="shared" si="200"/>
        <v>1</v>
      </c>
    </row>
    <row r="271" spans="1:67" s="2" customFormat="1" ht="18.75" customHeight="1" x14ac:dyDescent="0.25">
      <c r="A271" s="88"/>
      <c r="B271" s="77" t="s">
        <v>1176</v>
      </c>
      <c r="C271" s="77" t="s">
        <v>1177</v>
      </c>
      <c r="D271" s="77" t="s">
        <v>6</v>
      </c>
      <c r="E271" s="224">
        <f>VLOOKUP(B271,'Cuadro Control'!C308:J2201,8,FALSE)</f>
        <v>0</v>
      </c>
      <c r="F271" s="106">
        <f t="shared" si="195"/>
        <v>0</v>
      </c>
      <c r="G271" s="107">
        <v>46359</v>
      </c>
      <c r="H271" s="107">
        <v>46363</v>
      </c>
      <c r="I271" s="106">
        <f t="shared" si="199"/>
        <v>0</v>
      </c>
      <c r="J271" s="106">
        <f t="shared" si="197"/>
        <v>0</v>
      </c>
      <c r="K271" s="106">
        <f t="shared" si="197"/>
        <v>0</v>
      </c>
      <c r="L271" s="106">
        <f t="shared" si="197"/>
        <v>0</v>
      </c>
      <c r="M271" s="106">
        <f t="shared" si="197"/>
        <v>0</v>
      </c>
      <c r="N271" s="106">
        <f t="shared" si="197"/>
        <v>0</v>
      </c>
      <c r="O271" s="106">
        <f t="shared" si="197"/>
        <v>0</v>
      </c>
      <c r="P271" s="106">
        <f t="shared" si="197"/>
        <v>0</v>
      </c>
      <c r="Q271" s="106">
        <f t="shared" si="197"/>
        <v>0</v>
      </c>
      <c r="R271" s="106">
        <f t="shared" si="197"/>
        <v>0</v>
      </c>
      <c r="S271" s="106">
        <f t="shared" si="197"/>
        <v>0</v>
      </c>
      <c r="T271" s="106">
        <f t="shared" si="197"/>
        <v>0</v>
      </c>
      <c r="U271" s="106">
        <f t="shared" si="197"/>
        <v>0</v>
      </c>
      <c r="V271" s="106">
        <f t="shared" si="197"/>
        <v>0</v>
      </c>
      <c r="W271" s="106">
        <f t="shared" si="197"/>
        <v>0</v>
      </c>
      <c r="X271" s="106">
        <f t="shared" si="197"/>
        <v>0</v>
      </c>
      <c r="Y271" s="106">
        <f t="shared" si="197"/>
        <v>0</v>
      </c>
      <c r="Z271" s="106">
        <f t="shared" si="197"/>
        <v>0</v>
      </c>
      <c r="AA271" s="106">
        <f t="shared" si="197"/>
        <v>0</v>
      </c>
      <c r="AB271" s="106">
        <f t="shared" si="197"/>
        <v>0</v>
      </c>
      <c r="AC271" s="106">
        <f t="shared" si="197"/>
        <v>0</v>
      </c>
      <c r="AD271" s="106">
        <f t="shared" si="197"/>
        <v>0.4</v>
      </c>
      <c r="AE271" s="106">
        <f t="shared" si="197"/>
        <v>1</v>
      </c>
      <c r="AF271" s="106">
        <f t="shared" si="197"/>
        <v>1</v>
      </c>
      <c r="AG271" s="106">
        <f t="shared" si="197"/>
        <v>1</v>
      </c>
      <c r="AH271" s="106">
        <f t="shared" si="197"/>
        <v>1</v>
      </c>
      <c r="AI271" s="106">
        <f t="shared" ref="J271:AO278" si="201">IF($G271=0,0,IF(AI$6&lt;$G271,0,IF(AI$6&gt;$H271,1,(AI$6-$G271+1)/($H271-$G271+1))))</f>
        <v>1</v>
      </c>
      <c r="AJ271" s="106">
        <f t="shared" si="201"/>
        <v>1</v>
      </c>
      <c r="AK271" s="106">
        <f t="shared" si="201"/>
        <v>1</v>
      </c>
      <c r="AL271" s="106">
        <f t="shared" si="201"/>
        <v>1</v>
      </c>
      <c r="AM271" s="106">
        <f t="shared" si="201"/>
        <v>1</v>
      </c>
      <c r="AN271" s="106">
        <f t="shared" si="201"/>
        <v>1</v>
      </c>
      <c r="AO271" s="106">
        <f t="shared" si="201"/>
        <v>1</v>
      </c>
      <c r="AP271" s="106">
        <f t="shared" ref="AP271:BO277" si="202">IF($G271=0,0,IF(AP$6&lt;$G271,0,IF(AP$6&gt;$H271,1,(AP$6-$G271+1)/($H271-$G271+1))))</f>
        <v>1</v>
      </c>
      <c r="AQ271" s="106">
        <f t="shared" si="202"/>
        <v>1</v>
      </c>
      <c r="AR271" s="106">
        <f t="shared" si="202"/>
        <v>1</v>
      </c>
      <c r="AS271" s="106">
        <f t="shared" si="202"/>
        <v>1</v>
      </c>
      <c r="AT271" s="106">
        <f t="shared" si="202"/>
        <v>1</v>
      </c>
      <c r="AU271" s="106">
        <f t="shared" si="202"/>
        <v>1</v>
      </c>
      <c r="AV271" s="106">
        <f t="shared" si="202"/>
        <v>1</v>
      </c>
      <c r="AW271" s="106">
        <f t="shared" si="202"/>
        <v>1</v>
      </c>
      <c r="AX271" s="106">
        <f t="shared" si="202"/>
        <v>1</v>
      </c>
      <c r="AY271" s="106">
        <f t="shared" si="202"/>
        <v>1</v>
      </c>
      <c r="AZ271" s="106">
        <f t="shared" si="202"/>
        <v>1</v>
      </c>
      <c r="BA271" s="106">
        <f t="shared" si="202"/>
        <v>1</v>
      </c>
      <c r="BB271" s="106">
        <f t="shared" si="202"/>
        <v>1</v>
      </c>
      <c r="BC271" s="106">
        <f t="shared" si="202"/>
        <v>1</v>
      </c>
      <c r="BD271" s="106">
        <f t="shared" si="202"/>
        <v>1</v>
      </c>
      <c r="BE271" s="106">
        <f t="shared" si="202"/>
        <v>1</v>
      </c>
      <c r="BF271" s="106">
        <f t="shared" si="202"/>
        <v>1</v>
      </c>
      <c r="BG271" s="106">
        <f t="shared" si="202"/>
        <v>1</v>
      </c>
      <c r="BH271" s="106">
        <f t="shared" si="202"/>
        <v>1</v>
      </c>
      <c r="BI271" s="106">
        <f t="shared" si="202"/>
        <v>1</v>
      </c>
      <c r="BJ271" s="106">
        <f t="shared" si="202"/>
        <v>1</v>
      </c>
      <c r="BK271" s="106">
        <f t="shared" si="202"/>
        <v>1</v>
      </c>
      <c r="BL271" s="106">
        <f t="shared" si="202"/>
        <v>1</v>
      </c>
      <c r="BM271" s="106">
        <f t="shared" si="202"/>
        <v>1</v>
      </c>
      <c r="BN271" s="106">
        <f t="shared" si="202"/>
        <v>1</v>
      </c>
      <c r="BO271" s="106">
        <f t="shared" si="202"/>
        <v>1</v>
      </c>
    </row>
    <row r="272" spans="1:67" s="2" customFormat="1" ht="18.75" customHeight="1" x14ac:dyDescent="0.25">
      <c r="A272" s="88"/>
      <c r="B272" s="78" t="s">
        <v>1178</v>
      </c>
      <c r="C272" s="78" t="s">
        <v>1179</v>
      </c>
      <c r="D272" s="78" t="s">
        <v>3</v>
      </c>
      <c r="E272" s="225">
        <f>VLOOKUP(B272,'Cuadro Control'!C309:J2202,8,FALSE)</f>
        <v>0</v>
      </c>
      <c r="F272" s="108">
        <f t="shared" si="195"/>
        <v>0</v>
      </c>
      <c r="G272" s="109">
        <v>46359</v>
      </c>
      <c r="H272" s="109">
        <v>46359</v>
      </c>
      <c r="I272" s="108">
        <f t="shared" si="199"/>
        <v>0</v>
      </c>
      <c r="J272" s="108">
        <f t="shared" si="201"/>
        <v>0</v>
      </c>
      <c r="K272" s="108">
        <f t="shared" si="201"/>
        <v>0</v>
      </c>
      <c r="L272" s="108">
        <f t="shared" si="201"/>
        <v>0</v>
      </c>
      <c r="M272" s="108">
        <f t="shared" si="201"/>
        <v>0</v>
      </c>
      <c r="N272" s="108">
        <f t="shared" si="201"/>
        <v>0</v>
      </c>
      <c r="O272" s="108">
        <f t="shared" si="201"/>
        <v>0</v>
      </c>
      <c r="P272" s="108">
        <f t="shared" si="201"/>
        <v>0</v>
      </c>
      <c r="Q272" s="108">
        <f t="shared" si="201"/>
        <v>0</v>
      </c>
      <c r="R272" s="108">
        <f t="shared" si="201"/>
        <v>0</v>
      </c>
      <c r="S272" s="108">
        <f t="shared" si="201"/>
        <v>0</v>
      </c>
      <c r="T272" s="108">
        <f t="shared" si="201"/>
        <v>0</v>
      </c>
      <c r="U272" s="108">
        <f t="shared" si="201"/>
        <v>0</v>
      </c>
      <c r="V272" s="108">
        <f t="shared" si="201"/>
        <v>0</v>
      </c>
      <c r="W272" s="108">
        <f t="shared" si="201"/>
        <v>0</v>
      </c>
      <c r="X272" s="108">
        <f t="shared" si="201"/>
        <v>0</v>
      </c>
      <c r="Y272" s="108">
        <f t="shared" si="201"/>
        <v>0</v>
      </c>
      <c r="Z272" s="108">
        <f t="shared" si="201"/>
        <v>0</v>
      </c>
      <c r="AA272" s="108">
        <f t="shared" si="201"/>
        <v>0</v>
      </c>
      <c r="AB272" s="108">
        <f t="shared" si="201"/>
        <v>0</v>
      </c>
      <c r="AC272" s="108">
        <f t="shared" si="201"/>
        <v>0</v>
      </c>
      <c r="AD272" s="108">
        <f t="shared" si="201"/>
        <v>1</v>
      </c>
      <c r="AE272" s="108">
        <f t="shared" si="201"/>
        <v>1</v>
      </c>
      <c r="AF272" s="108">
        <f t="shared" si="201"/>
        <v>1</v>
      </c>
      <c r="AG272" s="108">
        <f t="shared" si="201"/>
        <v>1</v>
      </c>
      <c r="AH272" s="108">
        <f t="shared" si="201"/>
        <v>1</v>
      </c>
      <c r="AI272" s="108">
        <f t="shared" si="201"/>
        <v>1</v>
      </c>
      <c r="AJ272" s="108">
        <f t="shared" si="201"/>
        <v>1</v>
      </c>
      <c r="AK272" s="108">
        <f t="shared" si="201"/>
        <v>1</v>
      </c>
      <c r="AL272" s="108">
        <f t="shared" si="201"/>
        <v>1</v>
      </c>
      <c r="AM272" s="108">
        <f t="shared" si="201"/>
        <v>1</v>
      </c>
      <c r="AN272" s="108">
        <f t="shared" si="201"/>
        <v>1</v>
      </c>
      <c r="AO272" s="108">
        <f t="shared" si="201"/>
        <v>1</v>
      </c>
      <c r="AP272" s="108">
        <f t="shared" si="202"/>
        <v>1</v>
      </c>
      <c r="AQ272" s="108">
        <f t="shared" si="202"/>
        <v>1</v>
      </c>
      <c r="AR272" s="108">
        <f t="shared" si="202"/>
        <v>1</v>
      </c>
      <c r="AS272" s="108">
        <f t="shared" si="202"/>
        <v>1</v>
      </c>
      <c r="AT272" s="108">
        <f t="shared" si="202"/>
        <v>1</v>
      </c>
      <c r="AU272" s="108">
        <f t="shared" si="202"/>
        <v>1</v>
      </c>
      <c r="AV272" s="108">
        <f t="shared" si="202"/>
        <v>1</v>
      </c>
      <c r="AW272" s="108">
        <f t="shared" si="202"/>
        <v>1</v>
      </c>
      <c r="AX272" s="108">
        <f t="shared" si="202"/>
        <v>1</v>
      </c>
      <c r="AY272" s="108">
        <f t="shared" si="202"/>
        <v>1</v>
      </c>
      <c r="AZ272" s="108">
        <f t="shared" si="202"/>
        <v>1</v>
      </c>
      <c r="BA272" s="108">
        <f t="shared" si="202"/>
        <v>1</v>
      </c>
      <c r="BB272" s="108">
        <f t="shared" si="202"/>
        <v>1</v>
      </c>
      <c r="BC272" s="108">
        <f t="shared" si="202"/>
        <v>1</v>
      </c>
      <c r="BD272" s="108">
        <f t="shared" si="202"/>
        <v>1</v>
      </c>
      <c r="BE272" s="108">
        <f t="shared" si="202"/>
        <v>1</v>
      </c>
      <c r="BF272" s="108">
        <f t="shared" si="202"/>
        <v>1</v>
      </c>
      <c r="BG272" s="108">
        <f t="shared" si="202"/>
        <v>1</v>
      </c>
      <c r="BH272" s="108">
        <f t="shared" si="202"/>
        <v>1</v>
      </c>
      <c r="BI272" s="108">
        <f t="shared" si="202"/>
        <v>1</v>
      </c>
      <c r="BJ272" s="108">
        <f t="shared" si="202"/>
        <v>1</v>
      </c>
      <c r="BK272" s="108">
        <f t="shared" si="202"/>
        <v>1</v>
      </c>
      <c r="BL272" s="108">
        <f t="shared" si="202"/>
        <v>1</v>
      </c>
      <c r="BM272" s="108">
        <f t="shared" si="202"/>
        <v>1</v>
      </c>
      <c r="BN272" s="108">
        <f t="shared" si="202"/>
        <v>1</v>
      </c>
      <c r="BO272" s="108">
        <f t="shared" si="202"/>
        <v>1</v>
      </c>
    </row>
    <row r="273" spans="1:67" s="2" customFormat="1" ht="18.75" customHeight="1" x14ac:dyDescent="0.25">
      <c r="A273" s="88"/>
      <c r="B273" s="77" t="s">
        <v>1180</v>
      </c>
      <c r="C273" s="77" t="s">
        <v>1181</v>
      </c>
      <c r="D273" s="77" t="s">
        <v>8</v>
      </c>
      <c r="E273" s="224">
        <f>VLOOKUP(B273,'Cuadro Control'!C310:J2203,8,FALSE)</f>
        <v>1230815225.9452939</v>
      </c>
      <c r="F273" s="106">
        <f t="shared" si="195"/>
        <v>0.2318411625341423</v>
      </c>
      <c r="G273" s="107">
        <v>46363</v>
      </c>
      <c r="H273" s="107">
        <v>46365</v>
      </c>
      <c r="I273" s="106">
        <f t="shared" si="199"/>
        <v>0</v>
      </c>
      <c r="J273" s="106">
        <f t="shared" si="201"/>
        <v>0</v>
      </c>
      <c r="K273" s="106">
        <f t="shared" si="201"/>
        <v>0</v>
      </c>
      <c r="L273" s="106">
        <f t="shared" si="201"/>
        <v>0</v>
      </c>
      <c r="M273" s="106">
        <f t="shared" si="201"/>
        <v>0</v>
      </c>
      <c r="N273" s="106">
        <f t="shared" si="201"/>
        <v>0</v>
      </c>
      <c r="O273" s="106">
        <f t="shared" si="201"/>
        <v>0</v>
      </c>
      <c r="P273" s="106">
        <f t="shared" si="201"/>
        <v>0</v>
      </c>
      <c r="Q273" s="106">
        <f t="shared" si="201"/>
        <v>0</v>
      </c>
      <c r="R273" s="106">
        <f t="shared" si="201"/>
        <v>0</v>
      </c>
      <c r="S273" s="106">
        <f t="shared" si="201"/>
        <v>0</v>
      </c>
      <c r="T273" s="106">
        <f t="shared" si="201"/>
        <v>0</v>
      </c>
      <c r="U273" s="106">
        <f t="shared" si="201"/>
        <v>0</v>
      </c>
      <c r="V273" s="106">
        <f t="shared" si="201"/>
        <v>0</v>
      </c>
      <c r="W273" s="106">
        <f t="shared" si="201"/>
        <v>0</v>
      </c>
      <c r="X273" s="106">
        <f t="shared" si="201"/>
        <v>0</v>
      </c>
      <c r="Y273" s="106">
        <f t="shared" si="201"/>
        <v>0</v>
      </c>
      <c r="Z273" s="106">
        <f t="shared" si="201"/>
        <v>0</v>
      </c>
      <c r="AA273" s="106">
        <f t="shared" si="201"/>
        <v>0</v>
      </c>
      <c r="AB273" s="106">
        <f t="shared" si="201"/>
        <v>0</v>
      </c>
      <c r="AC273" s="106">
        <f t="shared" si="201"/>
        <v>0</v>
      </c>
      <c r="AD273" s="106">
        <f t="shared" si="201"/>
        <v>0</v>
      </c>
      <c r="AE273" s="106">
        <f t="shared" si="201"/>
        <v>1</v>
      </c>
      <c r="AF273" s="106">
        <f t="shared" si="201"/>
        <v>1</v>
      </c>
      <c r="AG273" s="106">
        <f t="shared" si="201"/>
        <v>1</v>
      </c>
      <c r="AH273" s="106">
        <f t="shared" si="201"/>
        <v>1</v>
      </c>
      <c r="AI273" s="106">
        <f t="shared" si="201"/>
        <v>1</v>
      </c>
      <c r="AJ273" s="106">
        <f t="shared" si="201"/>
        <v>1</v>
      </c>
      <c r="AK273" s="106">
        <f t="shared" si="201"/>
        <v>1</v>
      </c>
      <c r="AL273" s="106">
        <f t="shared" si="201"/>
        <v>1</v>
      </c>
      <c r="AM273" s="106">
        <f t="shared" si="201"/>
        <v>1</v>
      </c>
      <c r="AN273" s="106">
        <f t="shared" si="201"/>
        <v>1</v>
      </c>
      <c r="AO273" s="106">
        <f t="shared" si="201"/>
        <v>1</v>
      </c>
      <c r="AP273" s="106">
        <f t="shared" si="202"/>
        <v>1</v>
      </c>
      <c r="AQ273" s="106">
        <f t="shared" si="202"/>
        <v>1</v>
      </c>
      <c r="AR273" s="106">
        <f t="shared" si="202"/>
        <v>1</v>
      </c>
      <c r="AS273" s="106">
        <f t="shared" si="202"/>
        <v>1</v>
      </c>
      <c r="AT273" s="106">
        <f t="shared" si="202"/>
        <v>1</v>
      </c>
      <c r="AU273" s="106">
        <f t="shared" si="202"/>
        <v>1</v>
      </c>
      <c r="AV273" s="106">
        <f t="shared" si="202"/>
        <v>1</v>
      </c>
      <c r="AW273" s="106">
        <f t="shared" si="202"/>
        <v>1</v>
      </c>
      <c r="AX273" s="106">
        <f t="shared" si="202"/>
        <v>1</v>
      </c>
      <c r="AY273" s="106">
        <f t="shared" si="202"/>
        <v>1</v>
      </c>
      <c r="AZ273" s="106">
        <f t="shared" si="202"/>
        <v>1</v>
      </c>
      <c r="BA273" s="106">
        <f t="shared" si="202"/>
        <v>1</v>
      </c>
      <c r="BB273" s="106">
        <f t="shared" si="202"/>
        <v>1</v>
      </c>
      <c r="BC273" s="106">
        <f t="shared" si="202"/>
        <v>1</v>
      </c>
      <c r="BD273" s="106">
        <f t="shared" si="202"/>
        <v>1</v>
      </c>
      <c r="BE273" s="106">
        <f t="shared" si="202"/>
        <v>1</v>
      </c>
      <c r="BF273" s="106">
        <f t="shared" si="202"/>
        <v>1</v>
      </c>
      <c r="BG273" s="106">
        <f t="shared" si="202"/>
        <v>1</v>
      </c>
      <c r="BH273" s="106">
        <f t="shared" si="202"/>
        <v>1</v>
      </c>
      <c r="BI273" s="106">
        <f t="shared" si="202"/>
        <v>1</v>
      </c>
      <c r="BJ273" s="106">
        <f t="shared" si="202"/>
        <v>1</v>
      </c>
      <c r="BK273" s="106">
        <f t="shared" si="202"/>
        <v>1</v>
      </c>
      <c r="BL273" s="106">
        <f t="shared" si="202"/>
        <v>1</v>
      </c>
      <c r="BM273" s="106">
        <f t="shared" si="202"/>
        <v>1</v>
      </c>
      <c r="BN273" s="106">
        <f t="shared" si="202"/>
        <v>1</v>
      </c>
      <c r="BO273" s="106">
        <f t="shared" si="202"/>
        <v>1</v>
      </c>
    </row>
    <row r="274" spans="1:67" s="2" customFormat="1" ht="18.75" customHeight="1" x14ac:dyDescent="0.25">
      <c r="A274" s="88"/>
      <c r="B274" s="77" t="s">
        <v>1182</v>
      </c>
      <c r="C274" s="77" t="s">
        <v>1183</v>
      </c>
      <c r="D274" s="77" t="s">
        <v>26</v>
      </c>
      <c r="E274" s="224">
        <f>VLOOKUP(B274,'Cuadro Control'!C311:J2204,8,FALSE)</f>
        <v>0</v>
      </c>
      <c r="F274" s="106">
        <f t="shared" si="195"/>
        <v>0</v>
      </c>
      <c r="G274" s="107">
        <v>46365</v>
      </c>
      <c r="H274" s="107">
        <v>46372</v>
      </c>
      <c r="I274" s="106">
        <f t="shared" si="199"/>
        <v>0</v>
      </c>
      <c r="J274" s="106">
        <f t="shared" si="201"/>
        <v>0</v>
      </c>
      <c r="K274" s="106">
        <f t="shared" si="201"/>
        <v>0</v>
      </c>
      <c r="L274" s="106">
        <f t="shared" si="201"/>
        <v>0</v>
      </c>
      <c r="M274" s="106">
        <f t="shared" si="201"/>
        <v>0</v>
      </c>
      <c r="N274" s="106">
        <f t="shared" si="201"/>
        <v>0</v>
      </c>
      <c r="O274" s="106">
        <f t="shared" si="201"/>
        <v>0</v>
      </c>
      <c r="P274" s="106">
        <f t="shared" si="201"/>
        <v>0</v>
      </c>
      <c r="Q274" s="106">
        <f t="shared" si="201"/>
        <v>0</v>
      </c>
      <c r="R274" s="106">
        <f t="shared" si="201"/>
        <v>0</v>
      </c>
      <c r="S274" s="106">
        <f t="shared" si="201"/>
        <v>0</v>
      </c>
      <c r="T274" s="106">
        <f t="shared" si="201"/>
        <v>0</v>
      </c>
      <c r="U274" s="106">
        <f t="shared" si="201"/>
        <v>0</v>
      </c>
      <c r="V274" s="106">
        <f t="shared" si="201"/>
        <v>0</v>
      </c>
      <c r="W274" s="106">
        <f t="shared" si="201"/>
        <v>0</v>
      </c>
      <c r="X274" s="106">
        <f t="shared" si="201"/>
        <v>0</v>
      </c>
      <c r="Y274" s="106">
        <f t="shared" si="201"/>
        <v>0</v>
      </c>
      <c r="Z274" s="106">
        <f t="shared" si="201"/>
        <v>0</v>
      </c>
      <c r="AA274" s="106">
        <f t="shared" si="201"/>
        <v>0</v>
      </c>
      <c r="AB274" s="106">
        <f t="shared" si="201"/>
        <v>0</v>
      </c>
      <c r="AC274" s="106">
        <f t="shared" si="201"/>
        <v>0</v>
      </c>
      <c r="AD274" s="106">
        <f t="shared" si="201"/>
        <v>0</v>
      </c>
      <c r="AE274" s="106">
        <f t="shared" si="201"/>
        <v>0.375</v>
      </c>
      <c r="AF274" s="106">
        <f t="shared" si="201"/>
        <v>1</v>
      </c>
      <c r="AG274" s="106">
        <f t="shared" si="201"/>
        <v>1</v>
      </c>
      <c r="AH274" s="106">
        <f t="shared" si="201"/>
        <v>1</v>
      </c>
      <c r="AI274" s="106">
        <f t="shared" si="201"/>
        <v>1</v>
      </c>
      <c r="AJ274" s="106">
        <f t="shared" si="201"/>
        <v>1</v>
      </c>
      <c r="AK274" s="106">
        <f t="shared" si="201"/>
        <v>1</v>
      </c>
      <c r="AL274" s="106">
        <f t="shared" si="201"/>
        <v>1</v>
      </c>
      <c r="AM274" s="106">
        <f t="shared" si="201"/>
        <v>1</v>
      </c>
      <c r="AN274" s="106">
        <f t="shared" si="201"/>
        <v>1</v>
      </c>
      <c r="AO274" s="106">
        <f t="shared" si="201"/>
        <v>1</v>
      </c>
      <c r="AP274" s="106">
        <f t="shared" si="202"/>
        <v>1</v>
      </c>
      <c r="AQ274" s="106">
        <f t="shared" si="202"/>
        <v>1</v>
      </c>
      <c r="AR274" s="106">
        <f t="shared" si="202"/>
        <v>1</v>
      </c>
      <c r="AS274" s="106">
        <f t="shared" si="202"/>
        <v>1</v>
      </c>
      <c r="AT274" s="106">
        <f t="shared" si="202"/>
        <v>1</v>
      </c>
      <c r="AU274" s="106">
        <f t="shared" si="202"/>
        <v>1</v>
      </c>
      <c r="AV274" s="106">
        <f t="shared" si="202"/>
        <v>1</v>
      </c>
      <c r="AW274" s="106">
        <f t="shared" si="202"/>
        <v>1</v>
      </c>
      <c r="AX274" s="106">
        <f t="shared" si="202"/>
        <v>1</v>
      </c>
      <c r="AY274" s="106">
        <f t="shared" si="202"/>
        <v>1</v>
      </c>
      <c r="AZ274" s="106">
        <f t="shared" si="202"/>
        <v>1</v>
      </c>
      <c r="BA274" s="106">
        <f t="shared" si="202"/>
        <v>1</v>
      </c>
      <c r="BB274" s="106">
        <f t="shared" si="202"/>
        <v>1</v>
      </c>
      <c r="BC274" s="106">
        <f t="shared" si="202"/>
        <v>1</v>
      </c>
      <c r="BD274" s="106">
        <f t="shared" si="202"/>
        <v>1</v>
      </c>
      <c r="BE274" s="106">
        <f t="shared" si="202"/>
        <v>1</v>
      </c>
      <c r="BF274" s="106">
        <f t="shared" si="202"/>
        <v>1</v>
      </c>
      <c r="BG274" s="106">
        <f t="shared" si="202"/>
        <v>1</v>
      </c>
      <c r="BH274" s="106">
        <f t="shared" si="202"/>
        <v>1</v>
      </c>
      <c r="BI274" s="106">
        <f t="shared" si="202"/>
        <v>1</v>
      </c>
      <c r="BJ274" s="106">
        <f t="shared" si="202"/>
        <v>1</v>
      </c>
      <c r="BK274" s="106">
        <f t="shared" si="202"/>
        <v>1</v>
      </c>
      <c r="BL274" s="106">
        <f t="shared" si="202"/>
        <v>1</v>
      </c>
      <c r="BM274" s="106">
        <f t="shared" si="202"/>
        <v>1</v>
      </c>
      <c r="BN274" s="106">
        <f t="shared" si="202"/>
        <v>1</v>
      </c>
      <c r="BO274" s="106">
        <f t="shared" si="202"/>
        <v>1</v>
      </c>
    </row>
    <row r="275" spans="1:67" s="2" customFormat="1" ht="18.75" customHeight="1" x14ac:dyDescent="0.25">
      <c r="A275" s="88"/>
      <c r="B275" s="77" t="s">
        <v>1184</v>
      </c>
      <c r="C275" s="77" t="s">
        <v>2061</v>
      </c>
      <c r="D275" s="77" t="s">
        <v>6</v>
      </c>
      <c r="E275" s="224">
        <f>VLOOKUP(B275,'Cuadro Control'!C312:J2205,8,FALSE)</f>
        <v>52736347.43270281</v>
      </c>
      <c r="F275" s="106">
        <f t="shared" si="195"/>
        <v>9.933624348213644E-3</v>
      </c>
      <c r="G275" s="107">
        <v>46372</v>
      </c>
      <c r="H275" s="107">
        <v>46375</v>
      </c>
      <c r="I275" s="106">
        <f t="shared" si="199"/>
        <v>0</v>
      </c>
      <c r="J275" s="106">
        <f t="shared" si="201"/>
        <v>0</v>
      </c>
      <c r="K275" s="106">
        <f t="shared" si="201"/>
        <v>0</v>
      </c>
      <c r="L275" s="106">
        <f t="shared" si="201"/>
        <v>0</v>
      </c>
      <c r="M275" s="106">
        <f t="shared" si="201"/>
        <v>0</v>
      </c>
      <c r="N275" s="106">
        <f t="shared" si="201"/>
        <v>0</v>
      </c>
      <c r="O275" s="106">
        <f t="shared" si="201"/>
        <v>0</v>
      </c>
      <c r="P275" s="106">
        <f t="shared" si="201"/>
        <v>0</v>
      </c>
      <c r="Q275" s="106">
        <f t="shared" si="201"/>
        <v>0</v>
      </c>
      <c r="R275" s="106">
        <f t="shared" si="201"/>
        <v>0</v>
      </c>
      <c r="S275" s="106">
        <f t="shared" si="201"/>
        <v>0</v>
      </c>
      <c r="T275" s="106">
        <f t="shared" si="201"/>
        <v>0</v>
      </c>
      <c r="U275" s="106">
        <f t="shared" si="201"/>
        <v>0</v>
      </c>
      <c r="V275" s="106">
        <f t="shared" si="201"/>
        <v>0</v>
      </c>
      <c r="W275" s="106">
        <f t="shared" si="201"/>
        <v>0</v>
      </c>
      <c r="X275" s="106">
        <f t="shared" si="201"/>
        <v>0</v>
      </c>
      <c r="Y275" s="106">
        <f t="shared" si="201"/>
        <v>0</v>
      </c>
      <c r="Z275" s="106">
        <f t="shared" si="201"/>
        <v>0</v>
      </c>
      <c r="AA275" s="106">
        <f t="shared" si="201"/>
        <v>0</v>
      </c>
      <c r="AB275" s="106">
        <f t="shared" si="201"/>
        <v>0</v>
      </c>
      <c r="AC275" s="106">
        <f t="shared" si="201"/>
        <v>0</v>
      </c>
      <c r="AD275" s="106">
        <f t="shared" si="201"/>
        <v>0</v>
      </c>
      <c r="AE275" s="106">
        <f t="shared" si="201"/>
        <v>0</v>
      </c>
      <c r="AF275" s="106">
        <f t="shared" si="201"/>
        <v>0.75</v>
      </c>
      <c r="AG275" s="106">
        <f t="shared" si="201"/>
        <v>1</v>
      </c>
      <c r="AH275" s="106">
        <f t="shared" si="201"/>
        <v>1</v>
      </c>
      <c r="AI275" s="106">
        <f t="shared" si="201"/>
        <v>1</v>
      </c>
      <c r="AJ275" s="106">
        <f t="shared" si="201"/>
        <v>1</v>
      </c>
      <c r="AK275" s="106">
        <f t="shared" si="201"/>
        <v>1</v>
      </c>
      <c r="AL275" s="106">
        <f t="shared" si="201"/>
        <v>1</v>
      </c>
      <c r="AM275" s="106">
        <f t="shared" si="201"/>
        <v>1</v>
      </c>
      <c r="AN275" s="106">
        <f t="shared" si="201"/>
        <v>1</v>
      </c>
      <c r="AO275" s="106">
        <f t="shared" si="201"/>
        <v>1</v>
      </c>
      <c r="AP275" s="106">
        <f t="shared" si="202"/>
        <v>1</v>
      </c>
      <c r="AQ275" s="106">
        <f t="shared" si="202"/>
        <v>1</v>
      </c>
      <c r="AR275" s="106">
        <f t="shared" si="202"/>
        <v>1</v>
      </c>
      <c r="AS275" s="106">
        <f t="shared" si="202"/>
        <v>1</v>
      </c>
      <c r="AT275" s="106">
        <f t="shared" si="202"/>
        <v>1</v>
      </c>
      <c r="AU275" s="106">
        <f t="shared" si="202"/>
        <v>1</v>
      </c>
      <c r="AV275" s="106">
        <f t="shared" si="202"/>
        <v>1</v>
      </c>
      <c r="AW275" s="106">
        <f t="shared" si="202"/>
        <v>1</v>
      </c>
      <c r="AX275" s="106">
        <f t="shared" si="202"/>
        <v>1</v>
      </c>
      <c r="AY275" s="106">
        <f t="shared" si="202"/>
        <v>1</v>
      </c>
      <c r="AZ275" s="106">
        <f t="shared" si="202"/>
        <v>1</v>
      </c>
      <c r="BA275" s="106">
        <f t="shared" si="202"/>
        <v>1</v>
      </c>
      <c r="BB275" s="106">
        <f t="shared" si="202"/>
        <v>1</v>
      </c>
      <c r="BC275" s="106">
        <f t="shared" si="202"/>
        <v>1</v>
      </c>
      <c r="BD275" s="106">
        <f t="shared" si="202"/>
        <v>1</v>
      </c>
      <c r="BE275" s="106">
        <f t="shared" si="202"/>
        <v>1</v>
      </c>
      <c r="BF275" s="106">
        <f t="shared" si="202"/>
        <v>1</v>
      </c>
      <c r="BG275" s="106">
        <f t="shared" si="202"/>
        <v>1</v>
      </c>
      <c r="BH275" s="106">
        <f t="shared" si="202"/>
        <v>1</v>
      </c>
      <c r="BI275" s="106">
        <f t="shared" si="202"/>
        <v>1</v>
      </c>
      <c r="BJ275" s="106">
        <f t="shared" si="202"/>
        <v>1</v>
      </c>
      <c r="BK275" s="106">
        <f t="shared" si="202"/>
        <v>1</v>
      </c>
      <c r="BL275" s="106">
        <f t="shared" si="202"/>
        <v>1</v>
      </c>
      <c r="BM275" s="106">
        <f t="shared" si="202"/>
        <v>1</v>
      </c>
      <c r="BN275" s="106">
        <f t="shared" si="202"/>
        <v>1</v>
      </c>
      <c r="BO275" s="106">
        <f t="shared" si="202"/>
        <v>1</v>
      </c>
    </row>
    <row r="276" spans="1:67" s="2" customFormat="1" ht="18.75" customHeight="1" x14ac:dyDescent="0.25">
      <c r="A276" s="88"/>
      <c r="B276" s="77" t="s">
        <v>1185</v>
      </c>
      <c r="C276" s="77" t="s">
        <v>1186</v>
      </c>
      <c r="D276" s="77" t="s">
        <v>19</v>
      </c>
      <c r="E276" s="224">
        <f>VLOOKUP(B276,'Cuadro Control'!C313:J2206,8,FALSE)</f>
        <v>46410609.014634147</v>
      </c>
      <c r="F276" s="106">
        <f t="shared" si="195"/>
        <v>8.742083556535862E-3</v>
      </c>
      <c r="G276" s="107">
        <v>46375</v>
      </c>
      <c r="H276" s="107">
        <v>46377</v>
      </c>
      <c r="I276" s="106">
        <f t="shared" si="199"/>
        <v>0</v>
      </c>
      <c r="J276" s="106">
        <f t="shared" si="201"/>
        <v>0</v>
      </c>
      <c r="K276" s="106">
        <f t="shared" si="201"/>
        <v>0</v>
      </c>
      <c r="L276" s="106">
        <f t="shared" si="201"/>
        <v>0</v>
      </c>
      <c r="M276" s="106">
        <f t="shared" si="201"/>
        <v>0</v>
      </c>
      <c r="N276" s="106">
        <f t="shared" si="201"/>
        <v>0</v>
      </c>
      <c r="O276" s="106">
        <f t="shared" si="201"/>
        <v>0</v>
      </c>
      <c r="P276" s="106">
        <f t="shared" si="201"/>
        <v>0</v>
      </c>
      <c r="Q276" s="106">
        <f t="shared" si="201"/>
        <v>0</v>
      </c>
      <c r="R276" s="106">
        <f t="shared" si="201"/>
        <v>0</v>
      </c>
      <c r="S276" s="106">
        <f t="shared" si="201"/>
        <v>0</v>
      </c>
      <c r="T276" s="106">
        <f t="shared" si="201"/>
        <v>0</v>
      </c>
      <c r="U276" s="106">
        <f t="shared" si="201"/>
        <v>0</v>
      </c>
      <c r="V276" s="106">
        <f t="shared" si="201"/>
        <v>0</v>
      </c>
      <c r="W276" s="106">
        <f t="shared" si="201"/>
        <v>0</v>
      </c>
      <c r="X276" s="106">
        <f t="shared" si="201"/>
        <v>0</v>
      </c>
      <c r="Y276" s="106">
        <f t="shared" si="201"/>
        <v>0</v>
      </c>
      <c r="Z276" s="106">
        <f t="shared" si="201"/>
        <v>0</v>
      </c>
      <c r="AA276" s="106">
        <f t="shared" si="201"/>
        <v>0</v>
      </c>
      <c r="AB276" s="106">
        <f t="shared" si="201"/>
        <v>0</v>
      </c>
      <c r="AC276" s="106">
        <f t="shared" si="201"/>
        <v>0</v>
      </c>
      <c r="AD276" s="106">
        <f t="shared" si="201"/>
        <v>0</v>
      </c>
      <c r="AE276" s="106">
        <f t="shared" si="201"/>
        <v>0</v>
      </c>
      <c r="AF276" s="106">
        <f t="shared" si="201"/>
        <v>0</v>
      </c>
      <c r="AG276" s="106">
        <f t="shared" si="201"/>
        <v>1</v>
      </c>
      <c r="AH276" s="106">
        <f t="shared" si="201"/>
        <v>1</v>
      </c>
      <c r="AI276" s="106">
        <f t="shared" si="201"/>
        <v>1</v>
      </c>
      <c r="AJ276" s="106">
        <f t="shared" si="201"/>
        <v>1</v>
      </c>
      <c r="AK276" s="106">
        <f t="shared" si="201"/>
        <v>1</v>
      </c>
      <c r="AL276" s="106">
        <f t="shared" si="201"/>
        <v>1</v>
      </c>
      <c r="AM276" s="106">
        <f t="shared" si="201"/>
        <v>1</v>
      </c>
      <c r="AN276" s="106">
        <f t="shared" si="201"/>
        <v>1</v>
      </c>
      <c r="AO276" s="106">
        <f t="shared" si="201"/>
        <v>1</v>
      </c>
      <c r="AP276" s="106">
        <f t="shared" si="202"/>
        <v>1</v>
      </c>
      <c r="AQ276" s="106">
        <f t="shared" si="202"/>
        <v>1</v>
      </c>
      <c r="AR276" s="106">
        <f t="shared" si="202"/>
        <v>1</v>
      </c>
      <c r="AS276" s="106">
        <f t="shared" si="202"/>
        <v>1</v>
      </c>
      <c r="AT276" s="106">
        <f t="shared" si="202"/>
        <v>1</v>
      </c>
      <c r="AU276" s="106">
        <f t="shared" si="202"/>
        <v>1</v>
      </c>
      <c r="AV276" s="106">
        <f t="shared" si="202"/>
        <v>1</v>
      </c>
      <c r="AW276" s="106">
        <f t="shared" si="202"/>
        <v>1</v>
      </c>
      <c r="AX276" s="106">
        <f t="shared" si="202"/>
        <v>1</v>
      </c>
      <c r="AY276" s="106">
        <f t="shared" si="202"/>
        <v>1</v>
      </c>
      <c r="AZ276" s="106">
        <f t="shared" si="202"/>
        <v>1</v>
      </c>
      <c r="BA276" s="106">
        <f t="shared" si="202"/>
        <v>1</v>
      </c>
      <c r="BB276" s="106">
        <f t="shared" si="202"/>
        <v>1</v>
      </c>
      <c r="BC276" s="106">
        <f t="shared" si="202"/>
        <v>1</v>
      </c>
      <c r="BD276" s="106">
        <f t="shared" si="202"/>
        <v>1</v>
      </c>
      <c r="BE276" s="106">
        <f t="shared" si="202"/>
        <v>1</v>
      </c>
      <c r="BF276" s="106">
        <f t="shared" si="202"/>
        <v>1</v>
      </c>
      <c r="BG276" s="106">
        <f t="shared" si="202"/>
        <v>1</v>
      </c>
      <c r="BH276" s="106">
        <f t="shared" si="202"/>
        <v>1</v>
      </c>
      <c r="BI276" s="106">
        <f t="shared" si="202"/>
        <v>1</v>
      </c>
      <c r="BJ276" s="106">
        <f t="shared" si="202"/>
        <v>1</v>
      </c>
      <c r="BK276" s="106">
        <f t="shared" si="202"/>
        <v>1</v>
      </c>
      <c r="BL276" s="106">
        <f t="shared" si="202"/>
        <v>1</v>
      </c>
      <c r="BM276" s="106">
        <f t="shared" si="202"/>
        <v>1</v>
      </c>
      <c r="BN276" s="106">
        <f t="shared" si="202"/>
        <v>1</v>
      </c>
      <c r="BO276" s="106">
        <f t="shared" si="202"/>
        <v>1</v>
      </c>
    </row>
    <row r="277" spans="1:67" s="2" customFormat="1" ht="18.75" customHeight="1" x14ac:dyDescent="0.25">
      <c r="A277" s="88"/>
      <c r="B277" s="77" t="s">
        <v>1187</v>
      </c>
      <c r="C277" s="77" t="s">
        <v>1188</v>
      </c>
      <c r="D277" s="77" t="s">
        <v>9</v>
      </c>
      <c r="E277" s="224">
        <f>VLOOKUP(B277,'Cuadro Control'!C314:J2207,8,FALSE)</f>
        <v>1587346329.5488234</v>
      </c>
      <c r="F277" s="106">
        <f t="shared" si="195"/>
        <v>0.29899875353285565</v>
      </c>
      <c r="G277" s="107">
        <v>46375</v>
      </c>
      <c r="H277" s="107">
        <v>46387</v>
      </c>
      <c r="I277" s="106">
        <f t="shared" si="199"/>
        <v>0</v>
      </c>
      <c r="J277" s="106">
        <f t="shared" si="201"/>
        <v>0</v>
      </c>
      <c r="K277" s="106">
        <f t="shared" si="201"/>
        <v>0</v>
      </c>
      <c r="L277" s="106">
        <f t="shared" si="201"/>
        <v>0</v>
      </c>
      <c r="M277" s="106">
        <f t="shared" si="201"/>
        <v>0</v>
      </c>
      <c r="N277" s="106">
        <f t="shared" si="201"/>
        <v>0</v>
      </c>
      <c r="O277" s="106">
        <f t="shared" si="201"/>
        <v>0</v>
      </c>
      <c r="P277" s="106">
        <f t="shared" si="201"/>
        <v>0</v>
      </c>
      <c r="Q277" s="106">
        <f t="shared" si="201"/>
        <v>0</v>
      </c>
      <c r="R277" s="106">
        <f t="shared" si="201"/>
        <v>0</v>
      </c>
      <c r="S277" s="106">
        <f t="shared" si="201"/>
        <v>0</v>
      </c>
      <c r="T277" s="106">
        <f t="shared" si="201"/>
        <v>0</v>
      </c>
      <c r="U277" s="106">
        <f t="shared" si="201"/>
        <v>0</v>
      </c>
      <c r="V277" s="106">
        <f t="shared" si="201"/>
        <v>0</v>
      </c>
      <c r="W277" s="106">
        <f t="shared" si="201"/>
        <v>0</v>
      </c>
      <c r="X277" s="106">
        <f t="shared" si="201"/>
        <v>0</v>
      </c>
      <c r="Y277" s="106">
        <f t="shared" si="201"/>
        <v>0</v>
      </c>
      <c r="Z277" s="106">
        <f t="shared" si="201"/>
        <v>0</v>
      </c>
      <c r="AA277" s="106">
        <f t="shared" si="201"/>
        <v>0</v>
      </c>
      <c r="AB277" s="106">
        <f t="shared" si="201"/>
        <v>0</v>
      </c>
      <c r="AC277" s="106">
        <f t="shared" si="201"/>
        <v>0</v>
      </c>
      <c r="AD277" s="106">
        <f t="shared" si="201"/>
        <v>0</v>
      </c>
      <c r="AE277" s="106">
        <f t="shared" si="201"/>
        <v>0</v>
      </c>
      <c r="AF277" s="106">
        <f t="shared" si="201"/>
        <v>0</v>
      </c>
      <c r="AG277" s="106">
        <f t="shared" si="201"/>
        <v>0.53846153846153844</v>
      </c>
      <c r="AH277" s="106">
        <f t="shared" si="201"/>
        <v>1</v>
      </c>
      <c r="AI277" s="106">
        <f t="shared" si="201"/>
        <v>1</v>
      </c>
      <c r="AJ277" s="106">
        <f t="shared" si="201"/>
        <v>1</v>
      </c>
      <c r="AK277" s="106">
        <f t="shared" si="201"/>
        <v>1</v>
      </c>
      <c r="AL277" s="106">
        <f t="shared" si="201"/>
        <v>1</v>
      </c>
      <c r="AM277" s="106">
        <f t="shared" si="201"/>
        <v>1</v>
      </c>
      <c r="AN277" s="106">
        <f t="shared" si="201"/>
        <v>1</v>
      </c>
      <c r="AO277" s="106">
        <f t="shared" si="201"/>
        <v>1</v>
      </c>
      <c r="AP277" s="106">
        <f t="shared" si="202"/>
        <v>1</v>
      </c>
      <c r="AQ277" s="106">
        <f t="shared" si="202"/>
        <v>1</v>
      </c>
      <c r="AR277" s="106">
        <f t="shared" si="202"/>
        <v>1</v>
      </c>
      <c r="AS277" s="106">
        <f t="shared" ref="AP277:BO278" si="203">IF($G277=0,0,IF(AS$6&lt;$G277,0,IF(AS$6&gt;$H277,1,(AS$6-$G277+1)/($H277-$G277+1))))</f>
        <v>1</v>
      </c>
      <c r="AT277" s="106">
        <f t="shared" si="203"/>
        <v>1</v>
      </c>
      <c r="AU277" s="106">
        <f t="shared" si="203"/>
        <v>1</v>
      </c>
      <c r="AV277" s="106">
        <f t="shared" si="203"/>
        <v>1</v>
      </c>
      <c r="AW277" s="106">
        <f t="shared" si="203"/>
        <v>1</v>
      </c>
      <c r="AX277" s="106">
        <f t="shared" si="203"/>
        <v>1</v>
      </c>
      <c r="AY277" s="106">
        <f t="shared" si="203"/>
        <v>1</v>
      </c>
      <c r="AZ277" s="106">
        <f t="shared" si="203"/>
        <v>1</v>
      </c>
      <c r="BA277" s="106">
        <f t="shared" si="203"/>
        <v>1</v>
      </c>
      <c r="BB277" s="106">
        <f t="shared" si="203"/>
        <v>1</v>
      </c>
      <c r="BC277" s="106">
        <f t="shared" si="203"/>
        <v>1</v>
      </c>
      <c r="BD277" s="106">
        <f t="shared" si="203"/>
        <v>1</v>
      </c>
      <c r="BE277" s="106">
        <f t="shared" si="203"/>
        <v>1</v>
      </c>
      <c r="BF277" s="106">
        <f t="shared" si="203"/>
        <v>1</v>
      </c>
      <c r="BG277" s="106">
        <f t="shared" si="203"/>
        <v>1</v>
      </c>
      <c r="BH277" s="106">
        <f t="shared" si="203"/>
        <v>1</v>
      </c>
      <c r="BI277" s="106">
        <f t="shared" si="203"/>
        <v>1</v>
      </c>
      <c r="BJ277" s="106">
        <f t="shared" si="203"/>
        <v>1</v>
      </c>
      <c r="BK277" s="106">
        <f t="shared" si="203"/>
        <v>1</v>
      </c>
      <c r="BL277" s="106">
        <f t="shared" si="203"/>
        <v>1</v>
      </c>
      <c r="BM277" s="106">
        <f t="shared" si="203"/>
        <v>1</v>
      </c>
      <c r="BN277" s="106">
        <f t="shared" si="203"/>
        <v>1</v>
      </c>
      <c r="BO277" s="106">
        <f t="shared" si="203"/>
        <v>1</v>
      </c>
    </row>
    <row r="278" spans="1:67" s="2" customFormat="1" ht="18.75" customHeight="1" x14ac:dyDescent="0.25">
      <c r="A278" s="88"/>
      <c r="B278" s="103" t="s">
        <v>1189</v>
      </c>
      <c r="C278" s="103" t="s">
        <v>1190</v>
      </c>
      <c r="D278" s="103" t="s">
        <v>9</v>
      </c>
      <c r="E278" s="223">
        <f>VLOOKUP(B278,'Cuadro Control'!C315:J2208,8,FALSE)</f>
        <v>179532477.23999998</v>
      </c>
      <c r="F278" s="104">
        <f t="shared" si="195"/>
        <v>3.3817438522495219E-2</v>
      </c>
      <c r="G278" s="105">
        <v>46378</v>
      </c>
      <c r="H278" s="105">
        <v>46392</v>
      </c>
      <c r="I278" s="104">
        <f t="shared" si="199"/>
        <v>0</v>
      </c>
      <c r="J278" s="104">
        <f t="shared" si="201"/>
        <v>0</v>
      </c>
      <c r="K278" s="104">
        <f t="shared" si="201"/>
        <v>0</v>
      </c>
      <c r="L278" s="104">
        <f t="shared" si="201"/>
        <v>0</v>
      </c>
      <c r="M278" s="104">
        <f t="shared" si="201"/>
        <v>0</v>
      </c>
      <c r="N278" s="104">
        <f t="shared" si="201"/>
        <v>0</v>
      </c>
      <c r="O278" s="104">
        <f t="shared" si="201"/>
        <v>0</v>
      </c>
      <c r="P278" s="104">
        <f t="shared" si="201"/>
        <v>0</v>
      </c>
      <c r="Q278" s="104">
        <f t="shared" si="201"/>
        <v>0</v>
      </c>
      <c r="R278" s="104">
        <f t="shared" si="201"/>
        <v>0</v>
      </c>
      <c r="S278" s="104">
        <f t="shared" si="201"/>
        <v>0</v>
      </c>
      <c r="T278" s="104">
        <f t="shared" si="201"/>
        <v>0</v>
      </c>
      <c r="U278" s="104">
        <f t="shared" si="201"/>
        <v>0</v>
      </c>
      <c r="V278" s="104">
        <f t="shared" si="201"/>
        <v>0</v>
      </c>
      <c r="W278" s="104">
        <f t="shared" si="201"/>
        <v>0</v>
      </c>
      <c r="X278" s="104">
        <f t="shared" si="201"/>
        <v>0</v>
      </c>
      <c r="Y278" s="104">
        <f t="shared" si="201"/>
        <v>0</v>
      </c>
      <c r="Z278" s="104">
        <f t="shared" si="201"/>
        <v>0</v>
      </c>
      <c r="AA278" s="104">
        <f t="shared" si="201"/>
        <v>0</v>
      </c>
      <c r="AB278" s="104">
        <f t="shared" si="201"/>
        <v>0</v>
      </c>
      <c r="AC278" s="104">
        <f t="shared" si="201"/>
        <v>0</v>
      </c>
      <c r="AD278" s="104">
        <f t="shared" si="201"/>
        <v>0</v>
      </c>
      <c r="AE278" s="104">
        <f t="shared" si="201"/>
        <v>0</v>
      </c>
      <c r="AF278" s="104">
        <f t="shared" si="201"/>
        <v>0</v>
      </c>
      <c r="AG278" s="104">
        <f t="shared" si="201"/>
        <v>0.26666666666666666</v>
      </c>
      <c r="AH278" s="104">
        <f t="shared" si="201"/>
        <v>0.73333333333333328</v>
      </c>
      <c r="AI278" s="104">
        <f t="shared" si="201"/>
        <v>1</v>
      </c>
      <c r="AJ278" s="104">
        <f t="shared" si="201"/>
        <v>1</v>
      </c>
      <c r="AK278" s="104">
        <f t="shared" si="201"/>
        <v>1</v>
      </c>
      <c r="AL278" s="104">
        <f t="shared" si="201"/>
        <v>1</v>
      </c>
      <c r="AM278" s="104">
        <f t="shared" si="201"/>
        <v>1</v>
      </c>
      <c r="AN278" s="104">
        <f t="shared" si="201"/>
        <v>1</v>
      </c>
      <c r="AO278" s="104">
        <f t="shared" si="201"/>
        <v>1</v>
      </c>
      <c r="AP278" s="104">
        <f t="shared" si="203"/>
        <v>1</v>
      </c>
      <c r="AQ278" s="104">
        <f t="shared" si="203"/>
        <v>1</v>
      </c>
      <c r="AR278" s="104">
        <f t="shared" si="203"/>
        <v>1</v>
      </c>
      <c r="AS278" s="104">
        <f t="shared" si="203"/>
        <v>1</v>
      </c>
      <c r="AT278" s="104">
        <f t="shared" si="203"/>
        <v>1</v>
      </c>
      <c r="AU278" s="104">
        <f t="shared" si="203"/>
        <v>1</v>
      </c>
      <c r="AV278" s="104">
        <f t="shared" si="203"/>
        <v>1</v>
      </c>
      <c r="AW278" s="104">
        <f t="shared" si="203"/>
        <v>1</v>
      </c>
      <c r="AX278" s="104">
        <f t="shared" si="203"/>
        <v>1</v>
      </c>
      <c r="AY278" s="104">
        <f t="shared" si="203"/>
        <v>1</v>
      </c>
      <c r="AZ278" s="104">
        <f t="shared" si="203"/>
        <v>1</v>
      </c>
      <c r="BA278" s="104">
        <f t="shared" si="203"/>
        <v>1</v>
      </c>
      <c r="BB278" s="104">
        <f t="shared" si="203"/>
        <v>1</v>
      </c>
      <c r="BC278" s="104">
        <f t="shared" si="203"/>
        <v>1</v>
      </c>
      <c r="BD278" s="104">
        <f t="shared" si="203"/>
        <v>1</v>
      </c>
      <c r="BE278" s="104">
        <f t="shared" si="203"/>
        <v>1</v>
      </c>
      <c r="BF278" s="104">
        <f t="shared" si="203"/>
        <v>1</v>
      </c>
      <c r="BG278" s="104">
        <f t="shared" si="203"/>
        <v>1</v>
      </c>
      <c r="BH278" s="104">
        <f t="shared" si="203"/>
        <v>1</v>
      </c>
      <c r="BI278" s="104">
        <f t="shared" si="203"/>
        <v>1</v>
      </c>
      <c r="BJ278" s="104">
        <f t="shared" si="203"/>
        <v>1</v>
      </c>
      <c r="BK278" s="104">
        <f t="shared" si="203"/>
        <v>1</v>
      </c>
      <c r="BL278" s="104">
        <f t="shared" si="203"/>
        <v>1</v>
      </c>
      <c r="BM278" s="104">
        <f t="shared" si="203"/>
        <v>1</v>
      </c>
      <c r="BN278" s="104">
        <f t="shared" si="203"/>
        <v>1</v>
      </c>
      <c r="BO278" s="104">
        <f t="shared" si="203"/>
        <v>1</v>
      </c>
    </row>
    <row r="279" spans="1:67" s="2" customFormat="1" ht="18.75" customHeight="1" x14ac:dyDescent="0.25">
      <c r="A279" s="88"/>
      <c r="B279" s="78" t="s">
        <v>1191</v>
      </c>
      <c r="C279" s="78" t="s">
        <v>1983</v>
      </c>
      <c r="D279" s="78" t="s">
        <v>3</v>
      </c>
      <c r="E279" s="225">
        <f>VLOOKUP(B279,'Cuadro Control'!C316:J2209,8,FALSE)</f>
        <v>0</v>
      </c>
      <c r="F279" s="108">
        <f>IFERROR(E279/$E$263,0)</f>
        <v>0</v>
      </c>
      <c r="G279" s="109">
        <v>46392</v>
      </c>
      <c r="H279" s="109">
        <v>46392</v>
      </c>
      <c r="I279" s="108">
        <f t="shared" si="199"/>
        <v>0</v>
      </c>
      <c r="J279" s="108">
        <f t="shared" ref="J279:BO279" si="204">IF($G279=0,0,IF(J$6&lt;$G279,0,IF(J$6&gt;$H279,1,(J$6-$G279+1)/($H279-$G279+1))))</f>
        <v>0</v>
      </c>
      <c r="K279" s="108">
        <f t="shared" si="204"/>
        <v>0</v>
      </c>
      <c r="L279" s="108">
        <f t="shared" si="204"/>
        <v>0</v>
      </c>
      <c r="M279" s="108">
        <f t="shared" si="204"/>
        <v>0</v>
      </c>
      <c r="N279" s="108">
        <f t="shared" si="204"/>
        <v>0</v>
      </c>
      <c r="O279" s="108">
        <f t="shared" si="204"/>
        <v>0</v>
      </c>
      <c r="P279" s="108">
        <f t="shared" si="204"/>
        <v>0</v>
      </c>
      <c r="Q279" s="108">
        <f t="shared" si="204"/>
        <v>0</v>
      </c>
      <c r="R279" s="108">
        <f t="shared" si="204"/>
        <v>0</v>
      </c>
      <c r="S279" s="108">
        <f t="shared" si="204"/>
        <v>0</v>
      </c>
      <c r="T279" s="108">
        <f t="shared" si="204"/>
        <v>0</v>
      </c>
      <c r="U279" s="108">
        <f t="shared" si="204"/>
        <v>0</v>
      </c>
      <c r="V279" s="108">
        <f t="shared" si="204"/>
        <v>0</v>
      </c>
      <c r="W279" s="108">
        <f t="shared" si="204"/>
        <v>0</v>
      </c>
      <c r="X279" s="108">
        <f t="shared" si="204"/>
        <v>0</v>
      </c>
      <c r="Y279" s="108">
        <f t="shared" si="204"/>
        <v>0</v>
      </c>
      <c r="Z279" s="108">
        <f t="shared" si="204"/>
        <v>0</v>
      </c>
      <c r="AA279" s="108">
        <f t="shared" si="204"/>
        <v>0</v>
      </c>
      <c r="AB279" s="108">
        <f t="shared" si="204"/>
        <v>0</v>
      </c>
      <c r="AC279" s="108">
        <f t="shared" si="204"/>
        <v>0</v>
      </c>
      <c r="AD279" s="108">
        <f t="shared" si="204"/>
        <v>0</v>
      </c>
      <c r="AE279" s="108">
        <f t="shared" si="204"/>
        <v>0</v>
      </c>
      <c r="AF279" s="108">
        <f t="shared" si="204"/>
        <v>0</v>
      </c>
      <c r="AG279" s="108">
        <f t="shared" si="204"/>
        <v>0</v>
      </c>
      <c r="AH279" s="108">
        <f t="shared" si="204"/>
        <v>0</v>
      </c>
      <c r="AI279" s="108">
        <f t="shared" si="204"/>
        <v>1</v>
      </c>
      <c r="AJ279" s="108">
        <f t="shared" si="204"/>
        <v>1</v>
      </c>
      <c r="AK279" s="108">
        <f t="shared" si="204"/>
        <v>1</v>
      </c>
      <c r="AL279" s="108">
        <f t="shared" si="204"/>
        <v>1</v>
      </c>
      <c r="AM279" s="108">
        <f t="shared" si="204"/>
        <v>1</v>
      </c>
      <c r="AN279" s="108">
        <f t="shared" si="204"/>
        <v>1</v>
      </c>
      <c r="AO279" s="108">
        <f t="shared" si="204"/>
        <v>1</v>
      </c>
      <c r="AP279" s="108">
        <f t="shared" si="204"/>
        <v>1</v>
      </c>
      <c r="AQ279" s="108">
        <f t="shared" si="204"/>
        <v>1</v>
      </c>
      <c r="AR279" s="108">
        <f t="shared" si="204"/>
        <v>1</v>
      </c>
      <c r="AS279" s="108">
        <f t="shared" si="204"/>
        <v>1</v>
      </c>
      <c r="AT279" s="108">
        <f t="shared" si="204"/>
        <v>1</v>
      </c>
      <c r="AU279" s="108">
        <f t="shared" si="204"/>
        <v>1</v>
      </c>
      <c r="AV279" s="108">
        <f t="shared" si="204"/>
        <v>1</v>
      </c>
      <c r="AW279" s="108">
        <f t="shared" si="204"/>
        <v>1</v>
      </c>
      <c r="AX279" s="108">
        <f t="shared" si="204"/>
        <v>1</v>
      </c>
      <c r="AY279" s="108">
        <f t="shared" si="204"/>
        <v>1</v>
      </c>
      <c r="AZ279" s="108">
        <f t="shared" si="204"/>
        <v>1</v>
      </c>
      <c r="BA279" s="108">
        <f t="shared" si="204"/>
        <v>1</v>
      </c>
      <c r="BB279" s="108">
        <f t="shared" si="204"/>
        <v>1</v>
      </c>
      <c r="BC279" s="108">
        <f t="shared" si="204"/>
        <v>1</v>
      </c>
      <c r="BD279" s="108">
        <f t="shared" si="204"/>
        <v>1</v>
      </c>
      <c r="BE279" s="108">
        <f t="shared" si="204"/>
        <v>1</v>
      </c>
      <c r="BF279" s="108">
        <f t="shared" si="204"/>
        <v>1</v>
      </c>
      <c r="BG279" s="108">
        <f t="shared" si="204"/>
        <v>1</v>
      </c>
      <c r="BH279" s="108">
        <f t="shared" si="204"/>
        <v>1</v>
      </c>
      <c r="BI279" s="108">
        <f t="shared" si="204"/>
        <v>1</v>
      </c>
      <c r="BJ279" s="108">
        <f t="shared" si="204"/>
        <v>1</v>
      </c>
      <c r="BK279" s="108">
        <f t="shared" si="204"/>
        <v>1</v>
      </c>
      <c r="BL279" s="108">
        <f t="shared" si="204"/>
        <v>1</v>
      </c>
      <c r="BM279" s="108">
        <f t="shared" si="204"/>
        <v>1</v>
      </c>
      <c r="BN279" s="108">
        <f t="shared" si="204"/>
        <v>1</v>
      </c>
      <c r="BO279" s="108">
        <f t="shared" si="204"/>
        <v>1</v>
      </c>
    </row>
    <row r="280" spans="1:67" s="2" customFormat="1" ht="18.75" customHeight="1" x14ac:dyDescent="0.25">
      <c r="A280" s="88"/>
      <c r="B280" s="79" t="s">
        <v>1192</v>
      </c>
      <c r="C280" s="79" t="s">
        <v>1193</v>
      </c>
      <c r="D280" s="79" t="s">
        <v>38</v>
      </c>
      <c r="E280" s="226">
        <f>SUM(E281:E296)</f>
        <v>5308872732.0543728</v>
      </c>
      <c r="F280" s="110">
        <f>IFERROR(E280/$E$109,0)</f>
        <v>2.9408554574576196E-2</v>
      </c>
      <c r="G280" s="111">
        <v>46319</v>
      </c>
      <c r="H280" s="111">
        <v>46401</v>
      </c>
      <c r="I280" s="110">
        <f>SUMPRODUCT($F281:$F295,I281:I295)</f>
        <v>0</v>
      </c>
      <c r="J280" s="110">
        <f t="shared" ref="J280:AO280" si="205">SUMPRODUCT($F281:$F295,J281:J295)</f>
        <v>0</v>
      </c>
      <c r="K280" s="110">
        <f t="shared" si="205"/>
        <v>0</v>
      </c>
      <c r="L280" s="110">
        <f t="shared" si="205"/>
        <v>0</v>
      </c>
      <c r="M280" s="110">
        <f t="shared" si="205"/>
        <v>0</v>
      </c>
      <c r="N280" s="110">
        <f t="shared" si="205"/>
        <v>0</v>
      </c>
      <c r="O280" s="110">
        <f t="shared" si="205"/>
        <v>0</v>
      </c>
      <c r="P280" s="110">
        <f t="shared" si="205"/>
        <v>0</v>
      </c>
      <c r="Q280" s="110">
        <f t="shared" si="205"/>
        <v>0</v>
      </c>
      <c r="R280" s="110">
        <f t="shared" si="205"/>
        <v>0</v>
      </c>
      <c r="S280" s="110">
        <f t="shared" si="205"/>
        <v>0</v>
      </c>
      <c r="T280" s="110">
        <f t="shared" si="205"/>
        <v>0</v>
      </c>
      <c r="U280" s="110">
        <f t="shared" si="205"/>
        <v>0</v>
      </c>
      <c r="V280" s="110">
        <f t="shared" si="205"/>
        <v>0</v>
      </c>
      <c r="W280" s="110">
        <f t="shared" si="205"/>
        <v>0</v>
      </c>
      <c r="X280" s="110">
        <f t="shared" si="205"/>
        <v>0</v>
      </c>
      <c r="Y280" s="110">
        <f t="shared" si="205"/>
        <v>9.98161680726279E-3</v>
      </c>
      <c r="Z280" s="110">
        <f t="shared" si="205"/>
        <v>4.5105438725758645E-2</v>
      </c>
      <c r="AA280" s="110">
        <f t="shared" si="205"/>
        <v>8.6381780999194982E-2</v>
      </c>
      <c r="AB280" s="110">
        <f t="shared" si="205"/>
        <v>0.15928166097601784</v>
      </c>
      <c r="AC280" s="110">
        <f t="shared" si="205"/>
        <v>0.2151247564615236</v>
      </c>
      <c r="AD280" s="110">
        <f t="shared" si="205"/>
        <v>0.30917777428216603</v>
      </c>
      <c r="AE280" s="110">
        <f t="shared" si="205"/>
        <v>0.40323079210280843</v>
      </c>
      <c r="AF280" s="110">
        <f t="shared" si="205"/>
        <v>0.64850810003989967</v>
      </c>
      <c r="AG280" s="110">
        <f t="shared" si="205"/>
        <v>0.65181930815597089</v>
      </c>
      <c r="AH280" s="110">
        <f t="shared" si="205"/>
        <v>0.77135905092526702</v>
      </c>
      <c r="AI280" s="110">
        <f t="shared" si="205"/>
        <v>0.96155646179659737</v>
      </c>
      <c r="AJ280" s="110">
        <f t="shared" si="205"/>
        <v>1</v>
      </c>
      <c r="AK280" s="110">
        <f t="shared" si="205"/>
        <v>1</v>
      </c>
      <c r="AL280" s="110">
        <f t="shared" si="205"/>
        <v>1</v>
      </c>
      <c r="AM280" s="110">
        <f t="shared" si="205"/>
        <v>1</v>
      </c>
      <c r="AN280" s="110">
        <f t="shared" si="205"/>
        <v>1</v>
      </c>
      <c r="AO280" s="110">
        <f t="shared" si="205"/>
        <v>1</v>
      </c>
      <c r="AP280" s="110">
        <f t="shared" ref="AP280:BO280" si="206">SUMPRODUCT($F281:$F295,AP281:AP295)</f>
        <v>1</v>
      </c>
      <c r="AQ280" s="110">
        <f t="shared" si="206"/>
        <v>1</v>
      </c>
      <c r="AR280" s="110">
        <f t="shared" si="206"/>
        <v>1</v>
      </c>
      <c r="AS280" s="110">
        <f t="shared" si="206"/>
        <v>1</v>
      </c>
      <c r="AT280" s="110">
        <f t="shared" si="206"/>
        <v>1</v>
      </c>
      <c r="AU280" s="110">
        <f t="shared" si="206"/>
        <v>1</v>
      </c>
      <c r="AV280" s="110">
        <f t="shared" si="206"/>
        <v>1</v>
      </c>
      <c r="AW280" s="110">
        <f t="shared" si="206"/>
        <v>1</v>
      </c>
      <c r="AX280" s="110">
        <f t="shared" si="206"/>
        <v>1</v>
      </c>
      <c r="AY280" s="110">
        <f t="shared" si="206"/>
        <v>1</v>
      </c>
      <c r="AZ280" s="110">
        <f t="shared" si="206"/>
        <v>1</v>
      </c>
      <c r="BA280" s="110">
        <f t="shared" si="206"/>
        <v>1</v>
      </c>
      <c r="BB280" s="110">
        <f t="shared" si="206"/>
        <v>1</v>
      </c>
      <c r="BC280" s="110">
        <f t="shared" si="206"/>
        <v>1</v>
      </c>
      <c r="BD280" s="110">
        <f t="shared" si="206"/>
        <v>1</v>
      </c>
      <c r="BE280" s="110">
        <f t="shared" si="206"/>
        <v>1</v>
      </c>
      <c r="BF280" s="110">
        <f t="shared" si="206"/>
        <v>1</v>
      </c>
      <c r="BG280" s="110">
        <f t="shared" si="206"/>
        <v>1</v>
      </c>
      <c r="BH280" s="110">
        <f t="shared" si="206"/>
        <v>1</v>
      </c>
      <c r="BI280" s="110">
        <f t="shared" si="206"/>
        <v>1</v>
      </c>
      <c r="BJ280" s="110">
        <f t="shared" si="206"/>
        <v>1</v>
      </c>
      <c r="BK280" s="110">
        <f t="shared" si="206"/>
        <v>1</v>
      </c>
      <c r="BL280" s="110">
        <f t="shared" si="206"/>
        <v>1</v>
      </c>
      <c r="BM280" s="110">
        <f t="shared" si="206"/>
        <v>1</v>
      </c>
      <c r="BN280" s="110">
        <f t="shared" si="206"/>
        <v>1</v>
      </c>
      <c r="BO280" s="110">
        <f t="shared" si="206"/>
        <v>1</v>
      </c>
    </row>
    <row r="281" spans="1:67" ht="15" x14ac:dyDescent="0.25">
      <c r="A281" s="80"/>
      <c r="B281" s="77" t="s">
        <v>1194</v>
      </c>
      <c r="C281" s="77" t="s">
        <v>2106</v>
      </c>
      <c r="D281" s="77" t="s">
        <v>22</v>
      </c>
      <c r="E281" s="224">
        <f>VLOOKUP(B281,'Cuadro Control'!C318:J2211,8,FALSE)</f>
        <v>83271780.884117648</v>
      </c>
      <c r="F281" s="106">
        <f t="shared" ref="F281:F295" si="207">IFERROR(E281/$E$280,0)</f>
        <v>1.5685397839984384E-2</v>
      </c>
      <c r="G281" s="107">
        <v>46319</v>
      </c>
      <c r="H281" s="107">
        <v>46329</v>
      </c>
      <c r="I281" s="106">
        <f t="shared" ref="I281:X281" si="208">IF($G281=0,0,IF(I$6&lt;$G281,0,IF(I$6&gt;$H281,1,(I$6-$G281+1)/($H281-$G281+1))))</f>
        <v>0</v>
      </c>
      <c r="J281" s="106">
        <f t="shared" si="208"/>
        <v>0</v>
      </c>
      <c r="K281" s="106">
        <f t="shared" si="208"/>
        <v>0</v>
      </c>
      <c r="L281" s="106">
        <f t="shared" si="208"/>
        <v>0</v>
      </c>
      <c r="M281" s="106">
        <f t="shared" si="208"/>
        <v>0</v>
      </c>
      <c r="N281" s="106">
        <f t="shared" si="208"/>
        <v>0</v>
      </c>
      <c r="O281" s="106">
        <f t="shared" si="208"/>
        <v>0</v>
      </c>
      <c r="P281" s="106">
        <f t="shared" si="208"/>
        <v>0</v>
      </c>
      <c r="Q281" s="106">
        <f t="shared" si="208"/>
        <v>0</v>
      </c>
      <c r="R281" s="106">
        <f t="shared" si="208"/>
        <v>0</v>
      </c>
      <c r="S281" s="106">
        <f t="shared" si="208"/>
        <v>0</v>
      </c>
      <c r="T281" s="106">
        <f t="shared" si="208"/>
        <v>0</v>
      </c>
      <c r="U281" s="106">
        <f t="shared" si="208"/>
        <v>0</v>
      </c>
      <c r="V281" s="106">
        <f t="shared" si="208"/>
        <v>0</v>
      </c>
      <c r="W281" s="106">
        <f t="shared" si="208"/>
        <v>0</v>
      </c>
      <c r="X281" s="106">
        <f t="shared" si="208"/>
        <v>0</v>
      </c>
      <c r="Y281" s="106">
        <f t="shared" ref="J281:AO288" si="209">IF($G281=0,0,IF(Y$6&lt;$G281,0,IF(Y$6&gt;$H281,1,(Y$6-$G281+1)/($H281-$G281+1))))</f>
        <v>0.63636363636363635</v>
      </c>
      <c r="Z281" s="106">
        <f t="shared" si="209"/>
        <v>1</v>
      </c>
      <c r="AA281" s="106">
        <f t="shared" si="209"/>
        <v>1</v>
      </c>
      <c r="AB281" s="106">
        <f t="shared" si="209"/>
        <v>1</v>
      </c>
      <c r="AC281" s="106">
        <f t="shared" si="209"/>
        <v>1</v>
      </c>
      <c r="AD281" s="106">
        <f t="shared" si="209"/>
        <v>1</v>
      </c>
      <c r="AE281" s="106">
        <f t="shared" si="209"/>
        <v>1</v>
      </c>
      <c r="AF281" s="106">
        <f t="shared" si="209"/>
        <v>1</v>
      </c>
      <c r="AG281" s="106">
        <f t="shared" si="209"/>
        <v>1</v>
      </c>
      <c r="AH281" s="106">
        <f t="shared" si="209"/>
        <v>1</v>
      </c>
      <c r="AI281" s="106">
        <f t="shared" si="209"/>
        <v>1</v>
      </c>
      <c r="AJ281" s="106">
        <f t="shared" si="209"/>
        <v>1</v>
      </c>
      <c r="AK281" s="106">
        <f t="shared" si="209"/>
        <v>1</v>
      </c>
      <c r="AL281" s="106">
        <f t="shared" si="209"/>
        <v>1</v>
      </c>
      <c r="AM281" s="106">
        <f t="shared" si="209"/>
        <v>1</v>
      </c>
      <c r="AN281" s="106">
        <f t="shared" si="209"/>
        <v>1</v>
      </c>
      <c r="AO281" s="106">
        <f t="shared" si="209"/>
        <v>1</v>
      </c>
      <c r="AP281" s="106">
        <f t="shared" ref="AP281:BO287" si="210">IF($G281=0,0,IF(AP$6&lt;$G281,0,IF(AP$6&gt;$H281,1,(AP$6-$G281+1)/($H281-$G281+1))))</f>
        <v>1</v>
      </c>
      <c r="AQ281" s="106">
        <f t="shared" si="210"/>
        <v>1</v>
      </c>
      <c r="AR281" s="106">
        <f t="shared" si="210"/>
        <v>1</v>
      </c>
      <c r="AS281" s="106">
        <f t="shared" si="210"/>
        <v>1</v>
      </c>
      <c r="AT281" s="106">
        <f t="shared" si="210"/>
        <v>1</v>
      </c>
      <c r="AU281" s="106">
        <f t="shared" si="210"/>
        <v>1</v>
      </c>
      <c r="AV281" s="106">
        <f t="shared" si="210"/>
        <v>1</v>
      </c>
      <c r="AW281" s="106">
        <f t="shared" si="210"/>
        <v>1</v>
      </c>
      <c r="AX281" s="106">
        <f t="shared" si="210"/>
        <v>1</v>
      </c>
      <c r="AY281" s="106">
        <f t="shared" si="210"/>
        <v>1</v>
      </c>
      <c r="AZ281" s="106">
        <f t="shared" si="210"/>
        <v>1</v>
      </c>
      <c r="BA281" s="106">
        <f t="shared" si="210"/>
        <v>1</v>
      </c>
      <c r="BB281" s="106">
        <f t="shared" si="210"/>
        <v>1</v>
      </c>
      <c r="BC281" s="106">
        <f t="shared" si="210"/>
        <v>1</v>
      </c>
      <c r="BD281" s="106">
        <f t="shared" si="210"/>
        <v>1</v>
      </c>
      <c r="BE281" s="106">
        <f t="shared" si="210"/>
        <v>1</v>
      </c>
      <c r="BF281" s="106">
        <f t="shared" si="210"/>
        <v>1</v>
      </c>
      <c r="BG281" s="106">
        <f t="shared" si="210"/>
        <v>1</v>
      </c>
      <c r="BH281" s="106">
        <f t="shared" si="210"/>
        <v>1</v>
      </c>
      <c r="BI281" s="106">
        <f t="shared" si="210"/>
        <v>1</v>
      </c>
      <c r="BJ281" s="106">
        <f t="shared" si="210"/>
        <v>1</v>
      </c>
      <c r="BK281" s="106">
        <f t="shared" si="210"/>
        <v>1</v>
      </c>
      <c r="BL281" s="106">
        <f t="shared" si="210"/>
        <v>1</v>
      </c>
      <c r="BM281" s="106">
        <f t="shared" si="210"/>
        <v>1</v>
      </c>
      <c r="BN281" s="106">
        <f t="shared" si="210"/>
        <v>1</v>
      </c>
      <c r="BO281" s="106">
        <f t="shared" si="210"/>
        <v>1</v>
      </c>
    </row>
    <row r="282" spans="1:67" ht="15" x14ac:dyDescent="0.25">
      <c r="A282" s="80"/>
      <c r="B282" s="77" t="s">
        <v>1196</v>
      </c>
      <c r="C282" s="77" t="s">
        <v>1197</v>
      </c>
      <c r="D282" s="77" t="s">
        <v>9</v>
      </c>
      <c r="E282" s="224">
        <f>VLOOKUP(B282,'Cuadro Control'!C319:J2212,8,FALSE)</f>
        <v>312374505.66882348</v>
      </c>
      <c r="F282" s="106">
        <f t="shared" si="207"/>
        <v>5.8840081771548515E-2</v>
      </c>
      <c r="G282" s="107">
        <v>46329</v>
      </c>
      <c r="H282" s="107">
        <v>46336</v>
      </c>
      <c r="I282" s="106">
        <f t="shared" ref="I282:I296" si="211">IF($G282=0,0,IF(I$6&lt;$G282,0,IF(I$6&gt;$H282,1,(I$6-$G282+1)/($H282-$G282+1))))</f>
        <v>0</v>
      </c>
      <c r="J282" s="106">
        <f t="shared" si="209"/>
        <v>0</v>
      </c>
      <c r="K282" s="106">
        <f t="shared" si="209"/>
        <v>0</v>
      </c>
      <c r="L282" s="106">
        <f t="shared" si="209"/>
        <v>0</v>
      </c>
      <c r="M282" s="106">
        <f t="shared" si="209"/>
        <v>0</v>
      </c>
      <c r="N282" s="106">
        <f t="shared" si="209"/>
        <v>0</v>
      </c>
      <c r="O282" s="106">
        <f t="shared" si="209"/>
        <v>0</v>
      </c>
      <c r="P282" s="106">
        <f t="shared" si="209"/>
        <v>0</v>
      </c>
      <c r="Q282" s="106">
        <f t="shared" si="209"/>
        <v>0</v>
      </c>
      <c r="R282" s="106">
        <f t="shared" si="209"/>
        <v>0</v>
      </c>
      <c r="S282" s="106">
        <f t="shared" si="209"/>
        <v>0</v>
      </c>
      <c r="T282" s="106">
        <f t="shared" si="209"/>
        <v>0</v>
      </c>
      <c r="U282" s="106">
        <f t="shared" si="209"/>
        <v>0</v>
      </c>
      <c r="V282" s="106">
        <f t="shared" si="209"/>
        <v>0</v>
      </c>
      <c r="W282" s="106">
        <f t="shared" si="209"/>
        <v>0</v>
      </c>
      <c r="X282" s="106">
        <f t="shared" si="209"/>
        <v>0</v>
      </c>
      <c r="Y282" s="106">
        <f t="shared" si="209"/>
        <v>0</v>
      </c>
      <c r="Z282" s="106">
        <f t="shared" si="209"/>
        <v>0.5</v>
      </c>
      <c r="AA282" s="106">
        <f t="shared" si="209"/>
        <v>1</v>
      </c>
      <c r="AB282" s="106">
        <f t="shared" si="209"/>
        <v>1</v>
      </c>
      <c r="AC282" s="106">
        <f t="shared" si="209"/>
        <v>1</v>
      </c>
      <c r="AD282" s="106">
        <f t="shared" si="209"/>
        <v>1</v>
      </c>
      <c r="AE282" s="106">
        <f t="shared" si="209"/>
        <v>1</v>
      </c>
      <c r="AF282" s="106">
        <f t="shared" si="209"/>
        <v>1</v>
      </c>
      <c r="AG282" s="106">
        <f t="shared" si="209"/>
        <v>1</v>
      </c>
      <c r="AH282" s="106">
        <f t="shared" si="209"/>
        <v>1</v>
      </c>
      <c r="AI282" s="106">
        <f t="shared" si="209"/>
        <v>1</v>
      </c>
      <c r="AJ282" s="106">
        <f t="shared" si="209"/>
        <v>1</v>
      </c>
      <c r="AK282" s="106">
        <f t="shared" si="209"/>
        <v>1</v>
      </c>
      <c r="AL282" s="106">
        <f t="shared" si="209"/>
        <v>1</v>
      </c>
      <c r="AM282" s="106">
        <f t="shared" si="209"/>
        <v>1</v>
      </c>
      <c r="AN282" s="106">
        <f t="shared" si="209"/>
        <v>1</v>
      </c>
      <c r="AO282" s="106">
        <f t="shared" si="209"/>
        <v>1</v>
      </c>
      <c r="AP282" s="106">
        <f t="shared" si="210"/>
        <v>1</v>
      </c>
      <c r="AQ282" s="106">
        <f t="shared" si="210"/>
        <v>1</v>
      </c>
      <c r="AR282" s="106">
        <f t="shared" si="210"/>
        <v>1</v>
      </c>
      <c r="AS282" s="106">
        <f t="shared" si="210"/>
        <v>1</v>
      </c>
      <c r="AT282" s="106">
        <f t="shared" si="210"/>
        <v>1</v>
      </c>
      <c r="AU282" s="106">
        <f t="shared" si="210"/>
        <v>1</v>
      </c>
      <c r="AV282" s="106">
        <f t="shared" si="210"/>
        <v>1</v>
      </c>
      <c r="AW282" s="106">
        <f t="shared" si="210"/>
        <v>1</v>
      </c>
      <c r="AX282" s="106">
        <f t="shared" si="210"/>
        <v>1</v>
      </c>
      <c r="AY282" s="106">
        <f t="shared" si="210"/>
        <v>1</v>
      </c>
      <c r="AZ282" s="106">
        <f t="shared" si="210"/>
        <v>1</v>
      </c>
      <c r="BA282" s="106">
        <f t="shared" si="210"/>
        <v>1</v>
      </c>
      <c r="BB282" s="106">
        <f t="shared" si="210"/>
        <v>1</v>
      </c>
      <c r="BC282" s="106">
        <f t="shared" si="210"/>
        <v>1</v>
      </c>
      <c r="BD282" s="106">
        <f t="shared" si="210"/>
        <v>1</v>
      </c>
      <c r="BE282" s="106">
        <f t="shared" si="210"/>
        <v>1</v>
      </c>
      <c r="BF282" s="106">
        <f t="shared" si="210"/>
        <v>1</v>
      </c>
      <c r="BG282" s="106">
        <f t="shared" si="210"/>
        <v>1</v>
      </c>
      <c r="BH282" s="106">
        <f t="shared" si="210"/>
        <v>1</v>
      </c>
      <c r="BI282" s="106">
        <f t="shared" si="210"/>
        <v>1</v>
      </c>
      <c r="BJ282" s="106">
        <f t="shared" si="210"/>
        <v>1</v>
      </c>
      <c r="BK282" s="106">
        <f t="shared" si="210"/>
        <v>1</v>
      </c>
      <c r="BL282" s="106">
        <f t="shared" si="210"/>
        <v>1</v>
      </c>
      <c r="BM282" s="106">
        <f t="shared" si="210"/>
        <v>1</v>
      </c>
      <c r="BN282" s="106">
        <f t="shared" si="210"/>
        <v>1</v>
      </c>
      <c r="BO282" s="106">
        <f t="shared" si="210"/>
        <v>1</v>
      </c>
    </row>
    <row r="283" spans="1:67" ht="15" x14ac:dyDescent="0.25">
      <c r="A283" s="80"/>
      <c r="B283" s="103" t="s">
        <v>1198</v>
      </c>
      <c r="C283" s="103" t="s">
        <v>1199</v>
      </c>
      <c r="D283" s="103" t="s">
        <v>6</v>
      </c>
      <c r="E283" s="223">
        <f>VLOOKUP(B283,'Cuadro Control'!C320:J2213,8,FALSE)</f>
        <v>9527825.6870364472</v>
      </c>
      <c r="F283" s="104">
        <f t="shared" si="207"/>
        <v>1.794698454439963E-3</v>
      </c>
      <c r="G283" s="105">
        <v>46336</v>
      </c>
      <c r="H283" s="105">
        <v>46339</v>
      </c>
      <c r="I283" s="104">
        <f t="shared" si="211"/>
        <v>0</v>
      </c>
      <c r="J283" s="104">
        <f t="shared" si="209"/>
        <v>0</v>
      </c>
      <c r="K283" s="104">
        <f t="shared" si="209"/>
        <v>0</v>
      </c>
      <c r="L283" s="104">
        <f t="shared" si="209"/>
        <v>0</v>
      </c>
      <c r="M283" s="104">
        <f t="shared" si="209"/>
        <v>0</v>
      </c>
      <c r="N283" s="104">
        <f t="shared" si="209"/>
        <v>0</v>
      </c>
      <c r="O283" s="104">
        <f t="shared" si="209"/>
        <v>0</v>
      </c>
      <c r="P283" s="104">
        <f t="shared" si="209"/>
        <v>0</v>
      </c>
      <c r="Q283" s="104">
        <f t="shared" si="209"/>
        <v>0</v>
      </c>
      <c r="R283" s="104">
        <f t="shared" si="209"/>
        <v>0</v>
      </c>
      <c r="S283" s="104">
        <f t="shared" si="209"/>
        <v>0</v>
      </c>
      <c r="T283" s="104">
        <f t="shared" si="209"/>
        <v>0</v>
      </c>
      <c r="U283" s="104">
        <f t="shared" si="209"/>
        <v>0</v>
      </c>
      <c r="V283" s="104">
        <f t="shared" si="209"/>
        <v>0</v>
      </c>
      <c r="W283" s="104">
        <f t="shared" si="209"/>
        <v>0</v>
      </c>
      <c r="X283" s="104">
        <f t="shared" si="209"/>
        <v>0</v>
      </c>
      <c r="Y283" s="104">
        <f t="shared" si="209"/>
        <v>0</v>
      </c>
      <c r="Z283" s="104">
        <f t="shared" si="209"/>
        <v>0</v>
      </c>
      <c r="AA283" s="104">
        <f t="shared" si="209"/>
        <v>1</v>
      </c>
      <c r="AB283" s="104">
        <f t="shared" si="209"/>
        <v>1</v>
      </c>
      <c r="AC283" s="104">
        <f t="shared" si="209"/>
        <v>1</v>
      </c>
      <c r="AD283" s="104">
        <f t="shared" si="209"/>
        <v>1</v>
      </c>
      <c r="AE283" s="104">
        <f t="shared" si="209"/>
        <v>1</v>
      </c>
      <c r="AF283" s="104">
        <f t="shared" si="209"/>
        <v>1</v>
      </c>
      <c r="AG283" s="104">
        <f t="shared" si="209"/>
        <v>1</v>
      </c>
      <c r="AH283" s="104">
        <f t="shared" si="209"/>
        <v>1</v>
      </c>
      <c r="AI283" s="104">
        <f t="shared" si="209"/>
        <v>1</v>
      </c>
      <c r="AJ283" s="104">
        <f t="shared" si="209"/>
        <v>1</v>
      </c>
      <c r="AK283" s="104">
        <f t="shared" si="209"/>
        <v>1</v>
      </c>
      <c r="AL283" s="104">
        <f t="shared" si="209"/>
        <v>1</v>
      </c>
      <c r="AM283" s="104">
        <f t="shared" si="209"/>
        <v>1</v>
      </c>
      <c r="AN283" s="104">
        <f t="shared" si="209"/>
        <v>1</v>
      </c>
      <c r="AO283" s="104">
        <f t="shared" si="209"/>
        <v>1</v>
      </c>
      <c r="AP283" s="104">
        <f t="shared" si="210"/>
        <v>1</v>
      </c>
      <c r="AQ283" s="104">
        <f t="shared" si="210"/>
        <v>1</v>
      </c>
      <c r="AR283" s="104">
        <f t="shared" si="210"/>
        <v>1</v>
      </c>
      <c r="AS283" s="104">
        <f t="shared" si="210"/>
        <v>1</v>
      </c>
      <c r="AT283" s="104">
        <f t="shared" si="210"/>
        <v>1</v>
      </c>
      <c r="AU283" s="104">
        <f t="shared" si="210"/>
        <v>1</v>
      </c>
      <c r="AV283" s="104">
        <f t="shared" si="210"/>
        <v>1</v>
      </c>
      <c r="AW283" s="104">
        <f t="shared" si="210"/>
        <v>1</v>
      </c>
      <c r="AX283" s="104">
        <f t="shared" si="210"/>
        <v>1</v>
      </c>
      <c r="AY283" s="104">
        <f t="shared" si="210"/>
        <v>1</v>
      </c>
      <c r="AZ283" s="104">
        <f t="shared" si="210"/>
        <v>1</v>
      </c>
      <c r="BA283" s="104">
        <f t="shared" si="210"/>
        <v>1</v>
      </c>
      <c r="BB283" s="104">
        <f t="shared" si="210"/>
        <v>1</v>
      </c>
      <c r="BC283" s="104">
        <f t="shared" si="210"/>
        <v>1</v>
      </c>
      <c r="BD283" s="104">
        <f t="shared" si="210"/>
        <v>1</v>
      </c>
      <c r="BE283" s="104">
        <f t="shared" si="210"/>
        <v>1</v>
      </c>
      <c r="BF283" s="104">
        <f t="shared" si="210"/>
        <v>1</v>
      </c>
      <c r="BG283" s="104">
        <f t="shared" si="210"/>
        <v>1</v>
      </c>
      <c r="BH283" s="104">
        <f t="shared" si="210"/>
        <v>1</v>
      </c>
      <c r="BI283" s="104">
        <f t="shared" si="210"/>
        <v>1</v>
      </c>
      <c r="BJ283" s="104">
        <f t="shared" si="210"/>
        <v>1</v>
      </c>
      <c r="BK283" s="104">
        <f t="shared" si="210"/>
        <v>1</v>
      </c>
      <c r="BL283" s="104">
        <f t="shared" si="210"/>
        <v>1</v>
      </c>
      <c r="BM283" s="104">
        <f t="shared" si="210"/>
        <v>1</v>
      </c>
      <c r="BN283" s="104">
        <f t="shared" si="210"/>
        <v>1</v>
      </c>
      <c r="BO283" s="104">
        <f t="shared" si="210"/>
        <v>1</v>
      </c>
    </row>
    <row r="284" spans="1:67" ht="15" x14ac:dyDescent="0.25">
      <c r="A284" s="80"/>
      <c r="B284" s="77" t="s">
        <v>1200</v>
      </c>
      <c r="C284" s="77" t="s">
        <v>1201</v>
      </c>
      <c r="D284" s="77" t="s">
        <v>19</v>
      </c>
      <c r="E284" s="224">
        <f>VLOOKUP(B284,'Cuadro Control'!C321:J2214,8,FALSE)</f>
        <v>320494616.71764702</v>
      </c>
      <c r="F284" s="106">
        <f t="shared" si="207"/>
        <v>6.0369617599332674E-2</v>
      </c>
      <c r="G284" s="107">
        <v>46339</v>
      </c>
      <c r="H284" s="107">
        <v>46344</v>
      </c>
      <c r="I284" s="106">
        <f t="shared" si="211"/>
        <v>0</v>
      </c>
      <c r="J284" s="106">
        <f t="shared" si="209"/>
        <v>0</v>
      </c>
      <c r="K284" s="106">
        <f t="shared" si="209"/>
        <v>0</v>
      </c>
      <c r="L284" s="106">
        <f t="shared" si="209"/>
        <v>0</v>
      </c>
      <c r="M284" s="106">
        <f t="shared" si="209"/>
        <v>0</v>
      </c>
      <c r="N284" s="106">
        <f t="shared" si="209"/>
        <v>0</v>
      </c>
      <c r="O284" s="106">
        <f t="shared" si="209"/>
        <v>0</v>
      </c>
      <c r="P284" s="106">
        <f t="shared" si="209"/>
        <v>0</v>
      </c>
      <c r="Q284" s="106">
        <f t="shared" si="209"/>
        <v>0</v>
      </c>
      <c r="R284" s="106">
        <f t="shared" si="209"/>
        <v>0</v>
      </c>
      <c r="S284" s="106">
        <f t="shared" si="209"/>
        <v>0</v>
      </c>
      <c r="T284" s="106">
        <f t="shared" si="209"/>
        <v>0</v>
      </c>
      <c r="U284" s="106">
        <f t="shared" si="209"/>
        <v>0</v>
      </c>
      <c r="V284" s="106">
        <f t="shared" si="209"/>
        <v>0</v>
      </c>
      <c r="W284" s="106">
        <f t="shared" si="209"/>
        <v>0</v>
      </c>
      <c r="X284" s="106">
        <f t="shared" si="209"/>
        <v>0</v>
      </c>
      <c r="Y284" s="106">
        <f t="shared" si="209"/>
        <v>0</v>
      </c>
      <c r="Z284" s="106">
        <f t="shared" si="209"/>
        <v>0</v>
      </c>
      <c r="AA284" s="106">
        <f t="shared" si="209"/>
        <v>0.16666666666666666</v>
      </c>
      <c r="AB284" s="106">
        <f t="shared" si="209"/>
        <v>1</v>
      </c>
      <c r="AC284" s="106">
        <f t="shared" si="209"/>
        <v>1</v>
      </c>
      <c r="AD284" s="106">
        <f t="shared" si="209"/>
        <v>1</v>
      </c>
      <c r="AE284" s="106">
        <f t="shared" si="209"/>
        <v>1</v>
      </c>
      <c r="AF284" s="106">
        <f t="shared" si="209"/>
        <v>1</v>
      </c>
      <c r="AG284" s="106">
        <f t="shared" si="209"/>
        <v>1</v>
      </c>
      <c r="AH284" s="106">
        <f t="shared" si="209"/>
        <v>1</v>
      </c>
      <c r="AI284" s="106">
        <f t="shared" si="209"/>
        <v>1</v>
      </c>
      <c r="AJ284" s="106">
        <f t="shared" si="209"/>
        <v>1</v>
      </c>
      <c r="AK284" s="106">
        <f t="shared" si="209"/>
        <v>1</v>
      </c>
      <c r="AL284" s="106">
        <f t="shared" si="209"/>
        <v>1</v>
      </c>
      <c r="AM284" s="106">
        <f t="shared" si="209"/>
        <v>1</v>
      </c>
      <c r="AN284" s="106">
        <f t="shared" si="209"/>
        <v>1</v>
      </c>
      <c r="AO284" s="106">
        <f t="shared" si="209"/>
        <v>1</v>
      </c>
      <c r="AP284" s="106">
        <f t="shared" si="210"/>
        <v>1</v>
      </c>
      <c r="AQ284" s="106">
        <f t="shared" si="210"/>
        <v>1</v>
      </c>
      <c r="AR284" s="106">
        <f t="shared" si="210"/>
        <v>1</v>
      </c>
      <c r="AS284" s="106">
        <f t="shared" si="210"/>
        <v>1</v>
      </c>
      <c r="AT284" s="106">
        <f t="shared" si="210"/>
        <v>1</v>
      </c>
      <c r="AU284" s="106">
        <f t="shared" si="210"/>
        <v>1</v>
      </c>
      <c r="AV284" s="106">
        <f t="shared" si="210"/>
        <v>1</v>
      </c>
      <c r="AW284" s="106">
        <f t="shared" si="210"/>
        <v>1</v>
      </c>
      <c r="AX284" s="106">
        <f t="shared" si="210"/>
        <v>1</v>
      </c>
      <c r="AY284" s="106">
        <f t="shared" si="210"/>
        <v>1</v>
      </c>
      <c r="AZ284" s="106">
        <f t="shared" si="210"/>
        <v>1</v>
      </c>
      <c r="BA284" s="106">
        <f t="shared" si="210"/>
        <v>1</v>
      </c>
      <c r="BB284" s="106">
        <f t="shared" si="210"/>
        <v>1</v>
      </c>
      <c r="BC284" s="106">
        <f t="shared" si="210"/>
        <v>1</v>
      </c>
      <c r="BD284" s="106">
        <f t="shared" si="210"/>
        <v>1</v>
      </c>
      <c r="BE284" s="106">
        <f t="shared" si="210"/>
        <v>1</v>
      </c>
      <c r="BF284" s="106">
        <f t="shared" si="210"/>
        <v>1</v>
      </c>
      <c r="BG284" s="106">
        <f t="shared" si="210"/>
        <v>1</v>
      </c>
      <c r="BH284" s="106">
        <f t="shared" si="210"/>
        <v>1</v>
      </c>
      <c r="BI284" s="106">
        <f t="shared" si="210"/>
        <v>1</v>
      </c>
      <c r="BJ284" s="106">
        <f t="shared" si="210"/>
        <v>1</v>
      </c>
      <c r="BK284" s="106">
        <f t="shared" si="210"/>
        <v>1</v>
      </c>
      <c r="BL284" s="106">
        <f t="shared" si="210"/>
        <v>1</v>
      </c>
      <c r="BM284" s="106">
        <f t="shared" si="210"/>
        <v>1</v>
      </c>
      <c r="BN284" s="106">
        <f t="shared" si="210"/>
        <v>1</v>
      </c>
      <c r="BO284" s="106">
        <f t="shared" si="210"/>
        <v>1</v>
      </c>
    </row>
    <row r="285" spans="1:67" ht="15" x14ac:dyDescent="0.25">
      <c r="A285" s="80"/>
      <c r="B285" s="77" t="s">
        <v>1202</v>
      </c>
      <c r="C285" s="77" t="s">
        <v>1203</v>
      </c>
      <c r="D285" s="77" t="s">
        <v>8</v>
      </c>
      <c r="E285" s="224">
        <f>VLOOKUP(B285,'Cuadro Control'!C322:J2215,8,FALSE)</f>
        <v>94303618.549411759</v>
      </c>
      <c r="F285" s="106">
        <f t="shared" si="207"/>
        <v>1.7763397864110998E-2</v>
      </c>
      <c r="G285" s="107">
        <v>46344</v>
      </c>
      <c r="H285" s="107">
        <v>46346</v>
      </c>
      <c r="I285" s="106">
        <f t="shared" si="211"/>
        <v>0</v>
      </c>
      <c r="J285" s="106">
        <f t="shared" si="209"/>
        <v>0</v>
      </c>
      <c r="K285" s="106">
        <f t="shared" si="209"/>
        <v>0</v>
      </c>
      <c r="L285" s="106">
        <f t="shared" si="209"/>
        <v>0</v>
      </c>
      <c r="M285" s="106">
        <f t="shared" si="209"/>
        <v>0</v>
      </c>
      <c r="N285" s="106">
        <f t="shared" si="209"/>
        <v>0</v>
      </c>
      <c r="O285" s="106">
        <f t="shared" si="209"/>
        <v>0</v>
      </c>
      <c r="P285" s="106">
        <f t="shared" si="209"/>
        <v>0</v>
      </c>
      <c r="Q285" s="106">
        <f t="shared" si="209"/>
        <v>0</v>
      </c>
      <c r="R285" s="106">
        <f t="shared" si="209"/>
        <v>0</v>
      </c>
      <c r="S285" s="106">
        <f t="shared" si="209"/>
        <v>0</v>
      </c>
      <c r="T285" s="106">
        <f t="shared" si="209"/>
        <v>0</v>
      </c>
      <c r="U285" s="106">
        <f t="shared" si="209"/>
        <v>0</v>
      </c>
      <c r="V285" s="106">
        <f t="shared" si="209"/>
        <v>0</v>
      </c>
      <c r="W285" s="106">
        <f t="shared" si="209"/>
        <v>0</v>
      </c>
      <c r="X285" s="106">
        <f t="shared" si="209"/>
        <v>0</v>
      </c>
      <c r="Y285" s="106">
        <f t="shared" si="209"/>
        <v>0</v>
      </c>
      <c r="Z285" s="106">
        <f t="shared" si="209"/>
        <v>0</v>
      </c>
      <c r="AA285" s="106">
        <f t="shared" si="209"/>
        <v>0</v>
      </c>
      <c r="AB285" s="106">
        <f t="shared" si="209"/>
        <v>1</v>
      </c>
      <c r="AC285" s="106">
        <f t="shared" si="209"/>
        <v>1</v>
      </c>
      <c r="AD285" s="106">
        <f t="shared" si="209"/>
        <v>1</v>
      </c>
      <c r="AE285" s="106">
        <f t="shared" si="209"/>
        <v>1</v>
      </c>
      <c r="AF285" s="106">
        <f t="shared" si="209"/>
        <v>1</v>
      </c>
      <c r="AG285" s="106">
        <f t="shared" si="209"/>
        <v>1</v>
      </c>
      <c r="AH285" s="106">
        <f t="shared" si="209"/>
        <v>1</v>
      </c>
      <c r="AI285" s="106">
        <f t="shared" si="209"/>
        <v>1</v>
      </c>
      <c r="AJ285" s="106">
        <f t="shared" si="209"/>
        <v>1</v>
      </c>
      <c r="AK285" s="106">
        <f t="shared" si="209"/>
        <v>1</v>
      </c>
      <c r="AL285" s="106">
        <f t="shared" si="209"/>
        <v>1</v>
      </c>
      <c r="AM285" s="106">
        <f t="shared" si="209"/>
        <v>1</v>
      </c>
      <c r="AN285" s="106">
        <f t="shared" si="209"/>
        <v>1</v>
      </c>
      <c r="AO285" s="106">
        <f t="shared" si="209"/>
        <v>1</v>
      </c>
      <c r="AP285" s="106">
        <f t="shared" si="210"/>
        <v>1</v>
      </c>
      <c r="AQ285" s="106">
        <f t="shared" si="210"/>
        <v>1</v>
      </c>
      <c r="AR285" s="106">
        <f t="shared" si="210"/>
        <v>1</v>
      </c>
      <c r="AS285" s="106">
        <f t="shared" si="210"/>
        <v>1</v>
      </c>
      <c r="AT285" s="106">
        <f t="shared" si="210"/>
        <v>1</v>
      </c>
      <c r="AU285" s="106">
        <f t="shared" si="210"/>
        <v>1</v>
      </c>
      <c r="AV285" s="106">
        <f t="shared" si="210"/>
        <v>1</v>
      </c>
      <c r="AW285" s="106">
        <f t="shared" si="210"/>
        <v>1</v>
      </c>
      <c r="AX285" s="106">
        <f t="shared" si="210"/>
        <v>1</v>
      </c>
      <c r="AY285" s="106">
        <f t="shared" si="210"/>
        <v>1</v>
      </c>
      <c r="AZ285" s="106">
        <f t="shared" si="210"/>
        <v>1</v>
      </c>
      <c r="BA285" s="106">
        <f t="shared" si="210"/>
        <v>1</v>
      </c>
      <c r="BB285" s="106">
        <f t="shared" si="210"/>
        <v>1</v>
      </c>
      <c r="BC285" s="106">
        <f t="shared" si="210"/>
        <v>1</v>
      </c>
      <c r="BD285" s="106">
        <f t="shared" si="210"/>
        <v>1</v>
      </c>
      <c r="BE285" s="106">
        <f t="shared" si="210"/>
        <v>1</v>
      </c>
      <c r="BF285" s="106">
        <f t="shared" si="210"/>
        <v>1</v>
      </c>
      <c r="BG285" s="106">
        <f t="shared" si="210"/>
        <v>1</v>
      </c>
      <c r="BH285" s="106">
        <f t="shared" si="210"/>
        <v>1</v>
      </c>
      <c r="BI285" s="106">
        <f t="shared" si="210"/>
        <v>1</v>
      </c>
      <c r="BJ285" s="106">
        <f t="shared" si="210"/>
        <v>1</v>
      </c>
      <c r="BK285" s="106">
        <f t="shared" si="210"/>
        <v>1</v>
      </c>
      <c r="BL285" s="106">
        <f t="shared" si="210"/>
        <v>1</v>
      </c>
      <c r="BM285" s="106">
        <f t="shared" si="210"/>
        <v>1</v>
      </c>
      <c r="BN285" s="106">
        <f t="shared" si="210"/>
        <v>1</v>
      </c>
      <c r="BO285" s="106">
        <f t="shared" si="210"/>
        <v>1</v>
      </c>
    </row>
    <row r="286" spans="1:67" ht="15" x14ac:dyDescent="0.25">
      <c r="A286" s="80"/>
      <c r="B286" s="77" t="s">
        <v>1204</v>
      </c>
      <c r="C286" s="77" t="s">
        <v>1205</v>
      </c>
      <c r="D286" s="77" t="s">
        <v>26</v>
      </c>
      <c r="E286" s="224">
        <f>VLOOKUP(B286,'Cuadro Control'!C323:J2216,8,FALSE)</f>
        <v>179436034.15411764</v>
      </c>
      <c r="F286" s="106">
        <f t="shared" si="207"/>
        <v>3.3799272126209236E-2</v>
      </c>
      <c r="G286" s="107">
        <v>46346</v>
      </c>
      <c r="H286" s="107">
        <v>46352</v>
      </c>
      <c r="I286" s="106">
        <f t="shared" si="211"/>
        <v>0</v>
      </c>
      <c r="J286" s="106">
        <f t="shared" si="209"/>
        <v>0</v>
      </c>
      <c r="K286" s="106">
        <f t="shared" si="209"/>
        <v>0</v>
      </c>
      <c r="L286" s="106">
        <f t="shared" si="209"/>
        <v>0</v>
      </c>
      <c r="M286" s="106">
        <f t="shared" si="209"/>
        <v>0</v>
      </c>
      <c r="N286" s="106">
        <f t="shared" si="209"/>
        <v>0</v>
      </c>
      <c r="O286" s="106">
        <f t="shared" si="209"/>
        <v>0</v>
      </c>
      <c r="P286" s="106">
        <f t="shared" si="209"/>
        <v>0</v>
      </c>
      <c r="Q286" s="106">
        <f t="shared" si="209"/>
        <v>0</v>
      </c>
      <c r="R286" s="106">
        <f t="shared" si="209"/>
        <v>0</v>
      </c>
      <c r="S286" s="106">
        <f t="shared" si="209"/>
        <v>0</v>
      </c>
      <c r="T286" s="106">
        <f t="shared" si="209"/>
        <v>0</v>
      </c>
      <c r="U286" s="106">
        <f t="shared" si="209"/>
        <v>0</v>
      </c>
      <c r="V286" s="106">
        <f t="shared" si="209"/>
        <v>0</v>
      </c>
      <c r="W286" s="106">
        <f t="shared" si="209"/>
        <v>0</v>
      </c>
      <c r="X286" s="106">
        <f t="shared" si="209"/>
        <v>0</v>
      </c>
      <c r="Y286" s="106">
        <f t="shared" si="209"/>
        <v>0</v>
      </c>
      <c r="Z286" s="106">
        <f t="shared" si="209"/>
        <v>0</v>
      </c>
      <c r="AA286" s="106">
        <f t="shared" si="209"/>
        <v>0</v>
      </c>
      <c r="AB286" s="106">
        <f t="shared" si="209"/>
        <v>0.14285714285714285</v>
      </c>
      <c r="AC286" s="106">
        <f t="shared" si="209"/>
        <v>1</v>
      </c>
      <c r="AD286" s="106">
        <f t="shared" si="209"/>
        <v>1</v>
      </c>
      <c r="AE286" s="106">
        <f t="shared" si="209"/>
        <v>1</v>
      </c>
      <c r="AF286" s="106">
        <f t="shared" si="209"/>
        <v>1</v>
      </c>
      <c r="AG286" s="106">
        <f t="shared" si="209"/>
        <v>1</v>
      </c>
      <c r="AH286" s="106">
        <f t="shared" si="209"/>
        <v>1</v>
      </c>
      <c r="AI286" s="106">
        <f t="shared" si="209"/>
        <v>1</v>
      </c>
      <c r="AJ286" s="106">
        <f t="shared" si="209"/>
        <v>1</v>
      </c>
      <c r="AK286" s="106">
        <f t="shared" si="209"/>
        <v>1</v>
      </c>
      <c r="AL286" s="106">
        <f t="shared" si="209"/>
        <v>1</v>
      </c>
      <c r="AM286" s="106">
        <f t="shared" si="209"/>
        <v>1</v>
      </c>
      <c r="AN286" s="106">
        <f t="shared" si="209"/>
        <v>1</v>
      </c>
      <c r="AO286" s="106">
        <f t="shared" si="209"/>
        <v>1</v>
      </c>
      <c r="AP286" s="106">
        <f t="shared" si="210"/>
        <v>1</v>
      </c>
      <c r="AQ286" s="106">
        <f t="shared" si="210"/>
        <v>1</v>
      </c>
      <c r="AR286" s="106">
        <f t="shared" si="210"/>
        <v>1</v>
      </c>
      <c r="AS286" s="106">
        <f t="shared" si="210"/>
        <v>1</v>
      </c>
      <c r="AT286" s="106">
        <f t="shared" si="210"/>
        <v>1</v>
      </c>
      <c r="AU286" s="106">
        <f t="shared" si="210"/>
        <v>1</v>
      </c>
      <c r="AV286" s="106">
        <f t="shared" si="210"/>
        <v>1</v>
      </c>
      <c r="AW286" s="106">
        <f t="shared" si="210"/>
        <v>1</v>
      </c>
      <c r="AX286" s="106">
        <f t="shared" si="210"/>
        <v>1</v>
      </c>
      <c r="AY286" s="106">
        <f t="shared" si="210"/>
        <v>1</v>
      </c>
      <c r="AZ286" s="106">
        <f t="shared" si="210"/>
        <v>1</v>
      </c>
      <c r="BA286" s="106">
        <f t="shared" si="210"/>
        <v>1</v>
      </c>
      <c r="BB286" s="106">
        <f t="shared" si="210"/>
        <v>1</v>
      </c>
      <c r="BC286" s="106">
        <f t="shared" si="210"/>
        <v>1</v>
      </c>
      <c r="BD286" s="106">
        <f t="shared" si="210"/>
        <v>1</v>
      </c>
      <c r="BE286" s="106">
        <f t="shared" si="210"/>
        <v>1</v>
      </c>
      <c r="BF286" s="106">
        <f t="shared" si="210"/>
        <v>1</v>
      </c>
      <c r="BG286" s="106">
        <f t="shared" si="210"/>
        <v>1</v>
      </c>
      <c r="BH286" s="106">
        <f t="shared" si="210"/>
        <v>1</v>
      </c>
      <c r="BI286" s="106">
        <f t="shared" si="210"/>
        <v>1</v>
      </c>
      <c r="BJ286" s="106">
        <f t="shared" si="210"/>
        <v>1</v>
      </c>
      <c r="BK286" s="106">
        <f t="shared" si="210"/>
        <v>1</v>
      </c>
      <c r="BL286" s="106">
        <f t="shared" si="210"/>
        <v>1</v>
      </c>
      <c r="BM286" s="106">
        <f t="shared" si="210"/>
        <v>1</v>
      </c>
      <c r="BN286" s="106">
        <f t="shared" si="210"/>
        <v>1</v>
      </c>
      <c r="BO286" s="106">
        <f t="shared" si="210"/>
        <v>1</v>
      </c>
    </row>
    <row r="287" spans="1:67" ht="15" x14ac:dyDescent="0.25">
      <c r="A287" s="80"/>
      <c r="B287" s="77" t="s">
        <v>1206</v>
      </c>
      <c r="C287" s="77" t="s">
        <v>1207</v>
      </c>
      <c r="D287" s="77" t="s">
        <v>730</v>
      </c>
      <c r="E287" s="224">
        <f>VLOOKUP(B287,'Cuadro Control'!C324:J2217,8,FALSE)</f>
        <v>1212623361.2117648</v>
      </c>
      <c r="F287" s="106">
        <f t="shared" si="207"/>
        <v>0.22841447185013161</v>
      </c>
      <c r="G287" s="107">
        <v>46352</v>
      </c>
      <c r="H287" s="107">
        <v>46368</v>
      </c>
      <c r="I287" s="106">
        <f t="shared" si="211"/>
        <v>0</v>
      </c>
      <c r="J287" s="106">
        <f t="shared" si="209"/>
        <v>0</v>
      </c>
      <c r="K287" s="106">
        <f t="shared" si="209"/>
        <v>0</v>
      </c>
      <c r="L287" s="106">
        <f t="shared" si="209"/>
        <v>0</v>
      </c>
      <c r="M287" s="106">
        <f t="shared" si="209"/>
        <v>0</v>
      </c>
      <c r="N287" s="106">
        <f t="shared" si="209"/>
        <v>0</v>
      </c>
      <c r="O287" s="106">
        <f t="shared" si="209"/>
        <v>0</v>
      </c>
      <c r="P287" s="106">
        <f t="shared" si="209"/>
        <v>0</v>
      </c>
      <c r="Q287" s="106">
        <f t="shared" si="209"/>
        <v>0</v>
      </c>
      <c r="R287" s="106">
        <f t="shared" si="209"/>
        <v>0</v>
      </c>
      <c r="S287" s="106">
        <f t="shared" si="209"/>
        <v>0</v>
      </c>
      <c r="T287" s="106">
        <f t="shared" si="209"/>
        <v>0</v>
      </c>
      <c r="U287" s="106">
        <f t="shared" si="209"/>
        <v>0</v>
      </c>
      <c r="V287" s="106">
        <f t="shared" si="209"/>
        <v>0</v>
      </c>
      <c r="W287" s="106">
        <f t="shared" si="209"/>
        <v>0</v>
      </c>
      <c r="X287" s="106">
        <f t="shared" si="209"/>
        <v>0</v>
      </c>
      <c r="Y287" s="106">
        <f t="shared" si="209"/>
        <v>0</v>
      </c>
      <c r="Z287" s="106">
        <f t="shared" si="209"/>
        <v>0</v>
      </c>
      <c r="AA287" s="106">
        <f t="shared" si="209"/>
        <v>0</v>
      </c>
      <c r="AB287" s="106">
        <f t="shared" si="209"/>
        <v>0</v>
      </c>
      <c r="AC287" s="106">
        <f t="shared" si="209"/>
        <v>0.11764705882352941</v>
      </c>
      <c r="AD287" s="106">
        <f t="shared" si="209"/>
        <v>0.52941176470588236</v>
      </c>
      <c r="AE287" s="106">
        <f t="shared" si="209"/>
        <v>0.94117647058823528</v>
      </c>
      <c r="AF287" s="106">
        <f t="shared" si="209"/>
        <v>1</v>
      </c>
      <c r="AG287" s="106">
        <f t="shared" si="209"/>
        <v>1</v>
      </c>
      <c r="AH287" s="106">
        <f t="shared" si="209"/>
        <v>1</v>
      </c>
      <c r="AI287" s="106">
        <f t="shared" si="209"/>
        <v>1</v>
      </c>
      <c r="AJ287" s="106">
        <f t="shared" si="209"/>
        <v>1</v>
      </c>
      <c r="AK287" s="106">
        <f t="shared" si="209"/>
        <v>1</v>
      </c>
      <c r="AL287" s="106">
        <f t="shared" si="209"/>
        <v>1</v>
      </c>
      <c r="AM287" s="106">
        <f t="shared" si="209"/>
        <v>1</v>
      </c>
      <c r="AN287" s="106">
        <f t="shared" si="209"/>
        <v>1</v>
      </c>
      <c r="AO287" s="106">
        <f t="shared" si="209"/>
        <v>1</v>
      </c>
      <c r="AP287" s="106">
        <f t="shared" si="210"/>
        <v>1</v>
      </c>
      <c r="AQ287" s="106">
        <f t="shared" si="210"/>
        <v>1</v>
      </c>
      <c r="AR287" s="106">
        <f t="shared" si="210"/>
        <v>1</v>
      </c>
      <c r="AS287" s="106">
        <f t="shared" ref="AS287:BO287" si="212">IF($G287=0,0,IF(AS$6&lt;$G287,0,IF(AS$6&gt;$H287,1,(AS$6-$G287+1)/($H287-$G287+1))))</f>
        <v>1</v>
      </c>
      <c r="AT287" s="106">
        <f t="shared" si="212"/>
        <v>1</v>
      </c>
      <c r="AU287" s="106">
        <f t="shared" si="212"/>
        <v>1</v>
      </c>
      <c r="AV287" s="106">
        <f t="shared" si="212"/>
        <v>1</v>
      </c>
      <c r="AW287" s="106">
        <f t="shared" si="212"/>
        <v>1</v>
      </c>
      <c r="AX287" s="106">
        <f t="shared" si="212"/>
        <v>1</v>
      </c>
      <c r="AY287" s="106">
        <f t="shared" si="212"/>
        <v>1</v>
      </c>
      <c r="AZ287" s="106">
        <f t="shared" si="212"/>
        <v>1</v>
      </c>
      <c r="BA287" s="106">
        <f t="shared" si="212"/>
        <v>1</v>
      </c>
      <c r="BB287" s="106">
        <f t="shared" si="212"/>
        <v>1</v>
      </c>
      <c r="BC287" s="106">
        <f t="shared" si="212"/>
        <v>1</v>
      </c>
      <c r="BD287" s="106">
        <f t="shared" si="212"/>
        <v>1</v>
      </c>
      <c r="BE287" s="106">
        <f t="shared" si="212"/>
        <v>1</v>
      </c>
      <c r="BF287" s="106">
        <f t="shared" si="212"/>
        <v>1</v>
      </c>
      <c r="BG287" s="106">
        <f t="shared" si="212"/>
        <v>1</v>
      </c>
      <c r="BH287" s="106">
        <f t="shared" si="212"/>
        <v>1</v>
      </c>
      <c r="BI287" s="106">
        <f t="shared" si="212"/>
        <v>1</v>
      </c>
      <c r="BJ287" s="106">
        <f t="shared" si="212"/>
        <v>1</v>
      </c>
      <c r="BK287" s="106">
        <f t="shared" si="212"/>
        <v>1</v>
      </c>
      <c r="BL287" s="106">
        <f t="shared" si="212"/>
        <v>1</v>
      </c>
      <c r="BM287" s="106">
        <f t="shared" si="212"/>
        <v>1</v>
      </c>
      <c r="BN287" s="106">
        <f t="shared" si="212"/>
        <v>1</v>
      </c>
      <c r="BO287" s="106">
        <f t="shared" si="212"/>
        <v>1</v>
      </c>
    </row>
    <row r="288" spans="1:67" ht="15" x14ac:dyDescent="0.25">
      <c r="A288" s="80"/>
      <c r="B288" s="77" t="s">
        <v>1208</v>
      </c>
      <c r="C288" s="77" t="s">
        <v>1209</v>
      </c>
      <c r="D288" s="77" t="s">
        <v>6</v>
      </c>
      <c r="E288" s="224">
        <f>VLOOKUP(B288,'Cuadro Control'!C325:J2218,8,FALSE)</f>
        <v>0</v>
      </c>
      <c r="F288" s="106">
        <f t="shared" si="207"/>
        <v>0</v>
      </c>
      <c r="G288" s="107">
        <v>46368</v>
      </c>
      <c r="H288" s="107">
        <v>46372</v>
      </c>
      <c r="I288" s="106">
        <f t="shared" si="211"/>
        <v>0</v>
      </c>
      <c r="J288" s="106">
        <f t="shared" si="209"/>
        <v>0</v>
      </c>
      <c r="K288" s="106">
        <f t="shared" si="209"/>
        <v>0</v>
      </c>
      <c r="L288" s="106">
        <f t="shared" si="209"/>
        <v>0</v>
      </c>
      <c r="M288" s="106">
        <f t="shared" si="209"/>
        <v>0</v>
      </c>
      <c r="N288" s="106">
        <f t="shared" si="209"/>
        <v>0</v>
      </c>
      <c r="O288" s="106">
        <f t="shared" si="209"/>
        <v>0</v>
      </c>
      <c r="P288" s="106">
        <f t="shared" si="209"/>
        <v>0</v>
      </c>
      <c r="Q288" s="106">
        <f t="shared" si="209"/>
        <v>0</v>
      </c>
      <c r="R288" s="106">
        <f t="shared" si="209"/>
        <v>0</v>
      </c>
      <c r="S288" s="106">
        <f t="shared" si="209"/>
        <v>0</v>
      </c>
      <c r="T288" s="106">
        <f t="shared" si="209"/>
        <v>0</v>
      </c>
      <c r="U288" s="106">
        <f t="shared" si="209"/>
        <v>0</v>
      </c>
      <c r="V288" s="106">
        <f t="shared" si="209"/>
        <v>0</v>
      </c>
      <c r="W288" s="106">
        <f t="shared" si="209"/>
        <v>0</v>
      </c>
      <c r="X288" s="106">
        <f t="shared" si="209"/>
        <v>0</v>
      </c>
      <c r="Y288" s="106">
        <f t="shared" si="209"/>
        <v>0</v>
      </c>
      <c r="Z288" s="106">
        <f t="shared" si="209"/>
        <v>0</v>
      </c>
      <c r="AA288" s="106">
        <f t="shared" si="209"/>
        <v>0</v>
      </c>
      <c r="AB288" s="106">
        <f t="shared" si="209"/>
        <v>0</v>
      </c>
      <c r="AC288" s="106">
        <f t="shared" si="209"/>
        <v>0</v>
      </c>
      <c r="AD288" s="106">
        <f t="shared" si="209"/>
        <v>0</v>
      </c>
      <c r="AE288" s="106">
        <f t="shared" si="209"/>
        <v>0</v>
      </c>
      <c r="AF288" s="106">
        <f t="shared" si="209"/>
        <v>1</v>
      </c>
      <c r="AG288" s="106">
        <f t="shared" si="209"/>
        <v>1</v>
      </c>
      <c r="AH288" s="106">
        <f t="shared" si="209"/>
        <v>1</v>
      </c>
      <c r="AI288" s="106">
        <f t="shared" ref="J288:AO295" si="213">IF($G288=0,0,IF(AI$6&lt;$G288,0,IF(AI$6&gt;$H288,1,(AI$6-$G288+1)/($H288-$G288+1))))</f>
        <v>1</v>
      </c>
      <c r="AJ288" s="106">
        <f t="shared" si="213"/>
        <v>1</v>
      </c>
      <c r="AK288" s="106">
        <f t="shared" si="213"/>
        <v>1</v>
      </c>
      <c r="AL288" s="106">
        <f t="shared" si="213"/>
        <v>1</v>
      </c>
      <c r="AM288" s="106">
        <f t="shared" si="213"/>
        <v>1</v>
      </c>
      <c r="AN288" s="106">
        <f t="shared" si="213"/>
        <v>1</v>
      </c>
      <c r="AO288" s="106">
        <f t="shared" si="213"/>
        <v>1</v>
      </c>
      <c r="AP288" s="106">
        <f t="shared" ref="AP288:BO294" si="214">IF($G288=0,0,IF(AP$6&lt;$G288,0,IF(AP$6&gt;$H288,1,(AP$6-$G288+1)/($H288-$G288+1))))</f>
        <v>1</v>
      </c>
      <c r="AQ288" s="106">
        <f t="shared" si="214"/>
        <v>1</v>
      </c>
      <c r="AR288" s="106">
        <f t="shared" si="214"/>
        <v>1</v>
      </c>
      <c r="AS288" s="106">
        <f t="shared" si="214"/>
        <v>1</v>
      </c>
      <c r="AT288" s="106">
        <f t="shared" si="214"/>
        <v>1</v>
      </c>
      <c r="AU288" s="106">
        <f t="shared" si="214"/>
        <v>1</v>
      </c>
      <c r="AV288" s="106">
        <f t="shared" si="214"/>
        <v>1</v>
      </c>
      <c r="AW288" s="106">
        <f t="shared" si="214"/>
        <v>1</v>
      </c>
      <c r="AX288" s="106">
        <f t="shared" si="214"/>
        <v>1</v>
      </c>
      <c r="AY288" s="106">
        <f t="shared" si="214"/>
        <v>1</v>
      </c>
      <c r="AZ288" s="106">
        <f t="shared" si="214"/>
        <v>1</v>
      </c>
      <c r="BA288" s="106">
        <f t="shared" si="214"/>
        <v>1</v>
      </c>
      <c r="BB288" s="106">
        <f t="shared" si="214"/>
        <v>1</v>
      </c>
      <c r="BC288" s="106">
        <f t="shared" si="214"/>
        <v>1</v>
      </c>
      <c r="BD288" s="106">
        <f t="shared" si="214"/>
        <v>1</v>
      </c>
      <c r="BE288" s="106">
        <f t="shared" si="214"/>
        <v>1</v>
      </c>
      <c r="BF288" s="106">
        <f t="shared" si="214"/>
        <v>1</v>
      </c>
      <c r="BG288" s="106">
        <f t="shared" si="214"/>
        <v>1</v>
      </c>
      <c r="BH288" s="106">
        <f t="shared" si="214"/>
        <v>1</v>
      </c>
      <c r="BI288" s="106">
        <f t="shared" si="214"/>
        <v>1</v>
      </c>
      <c r="BJ288" s="106">
        <f t="shared" si="214"/>
        <v>1</v>
      </c>
      <c r="BK288" s="106">
        <f t="shared" si="214"/>
        <v>1</v>
      </c>
      <c r="BL288" s="106">
        <f t="shared" si="214"/>
        <v>1</v>
      </c>
      <c r="BM288" s="106">
        <f t="shared" si="214"/>
        <v>1</v>
      </c>
      <c r="BN288" s="106">
        <f t="shared" si="214"/>
        <v>1</v>
      </c>
      <c r="BO288" s="106">
        <f t="shared" si="214"/>
        <v>1</v>
      </c>
    </row>
    <row r="289" spans="1:67" ht="15" x14ac:dyDescent="0.25">
      <c r="A289" s="80"/>
      <c r="B289" s="78" t="s">
        <v>1210</v>
      </c>
      <c r="C289" s="78" t="s">
        <v>1211</v>
      </c>
      <c r="D289" s="78" t="s">
        <v>3</v>
      </c>
      <c r="E289" s="225">
        <f>VLOOKUP(B289,'Cuadro Control'!C326:J2219,8,FALSE)</f>
        <v>0</v>
      </c>
      <c r="F289" s="108">
        <f t="shared" si="207"/>
        <v>0</v>
      </c>
      <c r="G289" s="109">
        <v>46368</v>
      </c>
      <c r="H289" s="109">
        <v>46368</v>
      </c>
      <c r="I289" s="108">
        <f t="shared" si="211"/>
        <v>0</v>
      </c>
      <c r="J289" s="108">
        <f t="shared" si="213"/>
        <v>0</v>
      </c>
      <c r="K289" s="108">
        <f t="shared" si="213"/>
        <v>0</v>
      </c>
      <c r="L289" s="108">
        <f t="shared" si="213"/>
        <v>0</v>
      </c>
      <c r="M289" s="108">
        <f t="shared" si="213"/>
        <v>0</v>
      </c>
      <c r="N289" s="108">
        <f t="shared" si="213"/>
        <v>0</v>
      </c>
      <c r="O289" s="108">
        <f t="shared" si="213"/>
        <v>0</v>
      </c>
      <c r="P289" s="108">
        <f t="shared" si="213"/>
        <v>0</v>
      </c>
      <c r="Q289" s="108">
        <f t="shared" si="213"/>
        <v>0</v>
      </c>
      <c r="R289" s="108">
        <f t="shared" si="213"/>
        <v>0</v>
      </c>
      <c r="S289" s="108">
        <f t="shared" si="213"/>
        <v>0</v>
      </c>
      <c r="T289" s="108">
        <f t="shared" si="213"/>
        <v>0</v>
      </c>
      <c r="U289" s="108">
        <f t="shared" si="213"/>
        <v>0</v>
      </c>
      <c r="V289" s="108">
        <f t="shared" si="213"/>
        <v>0</v>
      </c>
      <c r="W289" s="108">
        <f t="shared" si="213"/>
        <v>0</v>
      </c>
      <c r="X289" s="108">
        <f t="shared" si="213"/>
        <v>0</v>
      </c>
      <c r="Y289" s="108">
        <f t="shared" si="213"/>
        <v>0</v>
      </c>
      <c r="Z289" s="108">
        <f t="shared" si="213"/>
        <v>0</v>
      </c>
      <c r="AA289" s="108">
        <f t="shared" si="213"/>
        <v>0</v>
      </c>
      <c r="AB289" s="108">
        <f t="shared" si="213"/>
        <v>0</v>
      </c>
      <c r="AC289" s="108">
        <f t="shared" si="213"/>
        <v>0</v>
      </c>
      <c r="AD289" s="108">
        <f t="shared" si="213"/>
        <v>0</v>
      </c>
      <c r="AE289" s="108">
        <f t="shared" si="213"/>
        <v>0</v>
      </c>
      <c r="AF289" s="108">
        <f t="shared" si="213"/>
        <v>1</v>
      </c>
      <c r="AG289" s="108">
        <f t="shared" si="213"/>
        <v>1</v>
      </c>
      <c r="AH289" s="108">
        <f t="shared" si="213"/>
        <v>1</v>
      </c>
      <c r="AI289" s="108">
        <f t="shared" si="213"/>
        <v>1</v>
      </c>
      <c r="AJ289" s="108">
        <f t="shared" si="213"/>
        <v>1</v>
      </c>
      <c r="AK289" s="108">
        <f t="shared" si="213"/>
        <v>1</v>
      </c>
      <c r="AL289" s="108">
        <f t="shared" si="213"/>
        <v>1</v>
      </c>
      <c r="AM289" s="108">
        <f t="shared" si="213"/>
        <v>1</v>
      </c>
      <c r="AN289" s="108">
        <f t="shared" si="213"/>
        <v>1</v>
      </c>
      <c r="AO289" s="108">
        <f t="shared" si="213"/>
        <v>1</v>
      </c>
      <c r="AP289" s="108">
        <f t="shared" si="214"/>
        <v>1</v>
      </c>
      <c r="AQ289" s="108">
        <f t="shared" si="214"/>
        <v>1</v>
      </c>
      <c r="AR289" s="108">
        <f t="shared" si="214"/>
        <v>1</v>
      </c>
      <c r="AS289" s="108">
        <f t="shared" si="214"/>
        <v>1</v>
      </c>
      <c r="AT289" s="108">
        <f t="shared" si="214"/>
        <v>1</v>
      </c>
      <c r="AU289" s="108">
        <f t="shared" si="214"/>
        <v>1</v>
      </c>
      <c r="AV289" s="108">
        <f t="shared" si="214"/>
        <v>1</v>
      </c>
      <c r="AW289" s="108">
        <f t="shared" si="214"/>
        <v>1</v>
      </c>
      <c r="AX289" s="108">
        <f t="shared" si="214"/>
        <v>1</v>
      </c>
      <c r="AY289" s="108">
        <f t="shared" si="214"/>
        <v>1</v>
      </c>
      <c r="AZ289" s="108">
        <f t="shared" si="214"/>
        <v>1</v>
      </c>
      <c r="BA289" s="108">
        <f t="shared" si="214"/>
        <v>1</v>
      </c>
      <c r="BB289" s="108">
        <f t="shared" si="214"/>
        <v>1</v>
      </c>
      <c r="BC289" s="108">
        <f t="shared" si="214"/>
        <v>1</v>
      </c>
      <c r="BD289" s="108">
        <f t="shared" si="214"/>
        <v>1</v>
      </c>
      <c r="BE289" s="108">
        <f t="shared" si="214"/>
        <v>1</v>
      </c>
      <c r="BF289" s="108">
        <f t="shared" si="214"/>
        <v>1</v>
      </c>
      <c r="BG289" s="108">
        <f t="shared" si="214"/>
        <v>1</v>
      </c>
      <c r="BH289" s="108">
        <f t="shared" si="214"/>
        <v>1</v>
      </c>
      <c r="BI289" s="108">
        <f t="shared" si="214"/>
        <v>1</v>
      </c>
      <c r="BJ289" s="108">
        <f t="shared" si="214"/>
        <v>1</v>
      </c>
      <c r="BK289" s="108">
        <f t="shared" si="214"/>
        <v>1</v>
      </c>
      <c r="BL289" s="108">
        <f t="shared" si="214"/>
        <v>1</v>
      </c>
      <c r="BM289" s="108">
        <f t="shared" si="214"/>
        <v>1</v>
      </c>
      <c r="BN289" s="108">
        <f t="shared" si="214"/>
        <v>1</v>
      </c>
      <c r="BO289" s="108">
        <f t="shared" si="214"/>
        <v>1</v>
      </c>
    </row>
    <row r="290" spans="1:67" ht="15" x14ac:dyDescent="0.25">
      <c r="A290" s="80"/>
      <c r="B290" s="77" t="s">
        <v>1212</v>
      </c>
      <c r="C290" s="77" t="s">
        <v>1213</v>
      </c>
      <c r="D290" s="77" t="s">
        <v>8</v>
      </c>
      <c r="E290" s="224">
        <f>VLOOKUP(B290,'Cuadro Control'!C327:J2220,8,FALSE)</f>
        <v>1230815225.9452939</v>
      </c>
      <c r="F290" s="106">
        <f t="shared" si="207"/>
        <v>0.2318411625341423</v>
      </c>
      <c r="G290" s="107">
        <v>46372</v>
      </c>
      <c r="H290" s="107">
        <v>46373</v>
      </c>
      <c r="I290" s="106">
        <f t="shared" si="211"/>
        <v>0</v>
      </c>
      <c r="J290" s="106">
        <f t="shared" si="213"/>
        <v>0</v>
      </c>
      <c r="K290" s="106">
        <f t="shared" si="213"/>
        <v>0</v>
      </c>
      <c r="L290" s="106">
        <f t="shared" si="213"/>
        <v>0</v>
      </c>
      <c r="M290" s="106">
        <f t="shared" si="213"/>
        <v>0</v>
      </c>
      <c r="N290" s="106">
        <f t="shared" si="213"/>
        <v>0</v>
      </c>
      <c r="O290" s="106">
        <f t="shared" si="213"/>
        <v>0</v>
      </c>
      <c r="P290" s="106">
        <f t="shared" si="213"/>
        <v>0</v>
      </c>
      <c r="Q290" s="106">
        <f t="shared" si="213"/>
        <v>0</v>
      </c>
      <c r="R290" s="106">
        <f t="shared" si="213"/>
        <v>0</v>
      </c>
      <c r="S290" s="106">
        <f t="shared" si="213"/>
        <v>0</v>
      </c>
      <c r="T290" s="106">
        <f t="shared" si="213"/>
        <v>0</v>
      </c>
      <c r="U290" s="106">
        <f t="shared" si="213"/>
        <v>0</v>
      </c>
      <c r="V290" s="106">
        <f t="shared" si="213"/>
        <v>0</v>
      </c>
      <c r="W290" s="106">
        <f t="shared" si="213"/>
        <v>0</v>
      </c>
      <c r="X290" s="106">
        <f t="shared" si="213"/>
        <v>0</v>
      </c>
      <c r="Y290" s="106">
        <f t="shared" si="213"/>
        <v>0</v>
      </c>
      <c r="Z290" s="106">
        <f t="shared" si="213"/>
        <v>0</v>
      </c>
      <c r="AA290" s="106">
        <f t="shared" si="213"/>
        <v>0</v>
      </c>
      <c r="AB290" s="106">
        <f t="shared" si="213"/>
        <v>0</v>
      </c>
      <c r="AC290" s="106">
        <f t="shared" si="213"/>
        <v>0</v>
      </c>
      <c r="AD290" s="106">
        <f t="shared" si="213"/>
        <v>0</v>
      </c>
      <c r="AE290" s="106">
        <f t="shared" si="213"/>
        <v>0</v>
      </c>
      <c r="AF290" s="106">
        <f t="shared" si="213"/>
        <v>1</v>
      </c>
      <c r="AG290" s="106">
        <f t="shared" si="213"/>
        <v>1</v>
      </c>
      <c r="AH290" s="106">
        <f t="shared" si="213"/>
        <v>1</v>
      </c>
      <c r="AI290" s="106">
        <f t="shared" si="213"/>
        <v>1</v>
      </c>
      <c r="AJ290" s="106">
        <f t="shared" si="213"/>
        <v>1</v>
      </c>
      <c r="AK290" s="106">
        <f t="shared" si="213"/>
        <v>1</v>
      </c>
      <c r="AL290" s="106">
        <f t="shared" si="213"/>
        <v>1</v>
      </c>
      <c r="AM290" s="106">
        <f t="shared" si="213"/>
        <v>1</v>
      </c>
      <c r="AN290" s="106">
        <f t="shared" si="213"/>
        <v>1</v>
      </c>
      <c r="AO290" s="106">
        <f t="shared" si="213"/>
        <v>1</v>
      </c>
      <c r="AP290" s="106">
        <f t="shared" si="214"/>
        <v>1</v>
      </c>
      <c r="AQ290" s="106">
        <f t="shared" si="214"/>
        <v>1</v>
      </c>
      <c r="AR290" s="106">
        <f t="shared" si="214"/>
        <v>1</v>
      </c>
      <c r="AS290" s="106">
        <f t="shared" si="214"/>
        <v>1</v>
      </c>
      <c r="AT290" s="106">
        <f t="shared" si="214"/>
        <v>1</v>
      </c>
      <c r="AU290" s="106">
        <f t="shared" si="214"/>
        <v>1</v>
      </c>
      <c r="AV290" s="106">
        <f t="shared" si="214"/>
        <v>1</v>
      </c>
      <c r="AW290" s="106">
        <f t="shared" si="214"/>
        <v>1</v>
      </c>
      <c r="AX290" s="106">
        <f t="shared" si="214"/>
        <v>1</v>
      </c>
      <c r="AY290" s="106">
        <f t="shared" si="214"/>
        <v>1</v>
      </c>
      <c r="AZ290" s="106">
        <f t="shared" si="214"/>
        <v>1</v>
      </c>
      <c r="BA290" s="106">
        <f t="shared" si="214"/>
        <v>1</v>
      </c>
      <c r="BB290" s="106">
        <f t="shared" si="214"/>
        <v>1</v>
      </c>
      <c r="BC290" s="106">
        <f t="shared" si="214"/>
        <v>1</v>
      </c>
      <c r="BD290" s="106">
        <f t="shared" si="214"/>
        <v>1</v>
      </c>
      <c r="BE290" s="106">
        <f t="shared" si="214"/>
        <v>1</v>
      </c>
      <c r="BF290" s="106">
        <f t="shared" si="214"/>
        <v>1</v>
      </c>
      <c r="BG290" s="106">
        <f t="shared" si="214"/>
        <v>1</v>
      </c>
      <c r="BH290" s="106">
        <f t="shared" si="214"/>
        <v>1</v>
      </c>
      <c r="BI290" s="106">
        <f t="shared" si="214"/>
        <v>1</v>
      </c>
      <c r="BJ290" s="106">
        <f t="shared" si="214"/>
        <v>1</v>
      </c>
      <c r="BK290" s="106">
        <f t="shared" si="214"/>
        <v>1</v>
      </c>
      <c r="BL290" s="106">
        <f t="shared" si="214"/>
        <v>1</v>
      </c>
      <c r="BM290" s="106">
        <f t="shared" si="214"/>
        <v>1</v>
      </c>
      <c r="BN290" s="106">
        <f t="shared" si="214"/>
        <v>1</v>
      </c>
      <c r="BO290" s="106">
        <f t="shared" si="214"/>
        <v>1</v>
      </c>
    </row>
    <row r="291" spans="1:67" ht="15" x14ac:dyDescent="0.25">
      <c r="A291" s="80"/>
      <c r="B291" s="77" t="s">
        <v>1214</v>
      </c>
      <c r="C291" s="77" t="s">
        <v>1215</v>
      </c>
      <c r="D291" s="77" t="s">
        <v>26</v>
      </c>
      <c r="E291" s="224">
        <f>VLOOKUP(B291,'Cuadro Control'!C328:J2221,8,FALSE)</f>
        <v>0</v>
      </c>
      <c r="F291" s="106">
        <f t="shared" si="207"/>
        <v>0</v>
      </c>
      <c r="G291" s="107">
        <v>46373</v>
      </c>
      <c r="H291" s="107">
        <v>46380</v>
      </c>
      <c r="I291" s="106">
        <f t="shared" si="211"/>
        <v>0</v>
      </c>
      <c r="J291" s="106">
        <f t="shared" si="213"/>
        <v>0</v>
      </c>
      <c r="K291" s="106">
        <f t="shared" si="213"/>
        <v>0</v>
      </c>
      <c r="L291" s="106">
        <f t="shared" si="213"/>
        <v>0</v>
      </c>
      <c r="M291" s="106">
        <f t="shared" si="213"/>
        <v>0</v>
      </c>
      <c r="N291" s="106">
        <f t="shared" si="213"/>
        <v>0</v>
      </c>
      <c r="O291" s="106">
        <f t="shared" si="213"/>
        <v>0</v>
      </c>
      <c r="P291" s="106">
        <f t="shared" si="213"/>
        <v>0</v>
      </c>
      <c r="Q291" s="106">
        <f t="shared" si="213"/>
        <v>0</v>
      </c>
      <c r="R291" s="106">
        <f t="shared" si="213"/>
        <v>0</v>
      </c>
      <c r="S291" s="106">
        <f t="shared" si="213"/>
        <v>0</v>
      </c>
      <c r="T291" s="106">
        <f t="shared" si="213"/>
        <v>0</v>
      </c>
      <c r="U291" s="106">
        <f t="shared" si="213"/>
        <v>0</v>
      </c>
      <c r="V291" s="106">
        <f t="shared" si="213"/>
        <v>0</v>
      </c>
      <c r="W291" s="106">
        <f t="shared" si="213"/>
        <v>0</v>
      </c>
      <c r="X291" s="106">
        <f t="shared" si="213"/>
        <v>0</v>
      </c>
      <c r="Y291" s="106">
        <f t="shared" si="213"/>
        <v>0</v>
      </c>
      <c r="Z291" s="106">
        <f t="shared" si="213"/>
        <v>0</v>
      </c>
      <c r="AA291" s="106">
        <f t="shared" si="213"/>
        <v>0</v>
      </c>
      <c r="AB291" s="106">
        <f t="shared" si="213"/>
        <v>0</v>
      </c>
      <c r="AC291" s="106">
        <f t="shared" si="213"/>
        <v>0</v>
      </c>
      <c r="AD291" s="106">
        <f t="shared" si="213"/>
        <v>0</v>
      </c>
      <c r="AE291" s="106">
        <f t="shared" si="213"/>
        <v>0</v>
      </c>
      <c r="AF291" s="106">
        <f t="shared" si="213"/>
        <v>0.25</v>
      </c>
      <c r="AG291" s="106">
        <f t="shared" si="213"/>
        <v>1</v>
      </c>
      <c r="AH291" s="106">
        <f t="shared" si="213"/>
        <v>1</v>
      </c>
      <c r="AI291" s="106">
        <f t="shared" si="213"/>
        <v>1</v>
      </c>
      <c r="AJ291" s="106">
        <f t="shared" si="213"/>
        <v>1</v>
      </c>
      <c r="AK291" s="106">
        <f t="shared" si="213"/>
        <v>1</v>
      </c>
      <c r="AL291" s="106">
        <f t="shared" si="213"/>
        <v>1</v>
      </c>
      <c r="AM291" s="106">
        <f t="shared" si="213"/>
        <v>1</v>
      </c>
      <c r="AN291" s="106">
        <f t="shared" si="213"/>
        <v>1</v>
      </c>
      <c r="AO291" s="106">
        <f t="shared" si="213"/>
        <v>1</v>
      </c>
      <c r="AP291" s="106">
        <f t="shared" si="214"/>
        <v>1</v>
      </c>
      <c r="AQ291" s="106">
        <f t="shared" si="214"/>
        <v>1</v>
      </c>
      <c r="AR291" s="106">
        <f t="shared" si="214"/>
        <v>1</v>
      </c>
      <c r="AS291" s="106">
        <f t="shared" si="214"/>
        <v>1</v>
      </c>
      <c r="AT291" s="106">
        <f t="shared" si="214"/>
        <v>1</v>
      </c>
      <c r="AU291" s="106">
        <f t="shared" si="214"/>
        <v>1</v>
      </c>
      <c r="AV291" s="106">
        <f t="shared" si="214"/>
        <v>1</v>
      </c>
      <c r="AW291" s="106">
        <f t="shared" si="214"/>
        <v>1</v>
      </c>
      <c r="AX291" s="106">
        <f t="shared" si="214"/>
        <v>1</v>
      </c>
      <c r="AY291" s="106">
        <f t="shared" si="214"/>
        <v>1</v>
      </c>
      <c r="AZ291" s="106">
        <f t="shared" si="214"/>
        <v>1</v>
      </c>
      <c r="BA291" s="106">
        <f t="shared" si="214"/>
        <v>1</v>
      </c>
      <c r="BB291" s="106">
        <f t="shared" si="214"/>
        <v>1</v>
      </c>
      <c r="BC291" s="106">
        <f t="shared" si="214"/>
        <v>1</v>
      </c>
      <c r="BD291" s="106">
        <f t="shared" si="214"/>
        <v>1</v>
      </c>
      <c r="BE291" s="106">
        <f t="shared" si="214"/>
        <v>1</v>
      </c>
      <c r="BF291" s="106">
        <f t="shared" si="214"/>
        <v>1</v>
      </c>
      <c r="BG291" s="106">
        <f t="shared" si="214"/>
        <v>1</v>
      </c>
      <c r="BH291" s="106">
        <f t="shared" si="214"/>
        <v>1</v>
      </c>
      <c r="BI291" s="106">
        <f t="shared" si="214"/>
        <v>1</v>
      </c>
      <c r="BJ291" s="106">
        <f t="shared" si="214"/>
        <v>1</v>
      </c>
      <c r="BK291" s="106">
        <f t="shared" si="214"/>
        <v>1</v>
      </c>
      <c r="BL291" s="106">
        <f t="shared" si="214"/>
        <v>1</v>
      </c>
      <c r="BM291" s="106">
        <f t="shared" si="214"/>
        <v>1</v>
      </c>
      <c r="BN291" s="106">
        <f t="shared" si="214"/>
        <v>1</v>
      </c>
      <c r="BO291" s="106">
        <f t="shared" si="214"/>
        <v>1</v>
      </c>
    </row>
    <row r="292" spans="1:67" ht="15" x14ac:dyDescent="0.25">
      <c r="A292" s="80"/>
      <c r="B292" s="77" t="s">
        <v>1216</v>
      </c>
      <c r="C292" s="77" t="s">
        <v>2062</v>
      </c>
      <c r="D292" s="77" t="s">
        <v>6</v>
      </c>
      <c r="E292" s="224">
        <f>VLOOKUP(B292,'Cuadro Control'!C329:J2222,8,FALSE)</f>
        <v>52736347.43270281</v>
      </c>
      <c r="F292" s="106">
        <f t="shared" si="207"/>
        <v>9.933624348213644E-3</v>
      </c>
      <c r="G292" s="107">
        <v>46380</v>
      </c>
      <c r="H292" s="107">
        <v>46385</v>
      </c>
      <c r="I292" s="106">
        <f t="shared" si="211"/>
        <v>0</v>
      </c>
      <c r="J292" s="106">
        <f t="shared" si="213"/>
        <v>0</v>
      </c>
      <c r="K292" s="106">
        <f t="shared" si="213"/>
        <v>0</v>
      </c>
      <c r="L292" s="106">
        <f t="shared" si="213"/>
        <v>0</v>
      </c>
      <c r="M292" s="106">
        <f t="shared" si="213"/>
        <v>0</v>
      </c>
      <c r="N292" s="106">
        <f t="shared" si="213"/>
        <v>0</v>
      </c>
      <c r="O292" s="106">
        <f t="shared" si="213"/>
        <v>0</v>
      </c>
      <c r="P292" s="106">
        <f t="shared" si="213"/>
        <v>0</v>
      </c>
      <c r="Q292" s="106">
        <f t="shared" si="213"/>
        <v>0</v>
      </c>
      <c r="R292" s="106">
        <f t="shared" si="213"/>
        <v>0</v>
      </c>
      <c r="S292" s="106">
        <f t="shared" si="213"/>
        <v>0</v>
      </c>
      <c r="T292" s="106">
        <f t="shared" si="213"/>
        <v>0</v>
      </c>
      <c r="U292" s="106">
        <f t="shared" si="213"/>
        <v>0</v>
      </c>
      <c r="V292" s="106">
        <f t="shared" si="213"/>
        <v>0</v>
      </c>
      <c r="W292" s="106">
        <f t="shared" si="213"/>
        <v>0</v>
      </c>
      <c r="X292" s="106">
        <f t="shared" si="213"/>
        <v>0</v>
      </c>
      <c r="Y292" s="106">
        <f t="shared" si="213"/>
        <v>0</v>
      </c>
      <c r="Z292" s="106">
        <f t="shared" si="213"/>
        <v>0</v>
      </c>
      <c r="AA292" s="106">
        <f t="shared" si="213"/>
        <v>0</v>
      </c>
      <c r="AB292" s="106">
        <f t="shared" si="213"/>
        <v>0</v>
      </c>
      <c r="AC292" s="106">
        <f t="shared" si="213"/>
        <v>0</v>
      </c>
      <c r="AD292" s="106">
        <f t="shared" si="213"/>
        <v>0</v>
      </c>
      <c r="AE292" s="106">
        <f t="shared" si="213"/>
        <v>0</v>
      </c>
      <c r="AF292" s="106">
        <f t="shared" si="213"/>
        <v>0</v>
      </c>
      <c r="AG292" s="106">
        <f t="shared" si="213"/>
        <v>0.33333333333333331</v>
      </c>
      <c r="AH292" s="106">
        <f t="shared" si="213"/>
        <v>1</v>
      </c>
      <c r="AI292" s="106">
        <f t="shared" si="213"/>
        <v>1</v>
      </c>
      <c r="AJ292" s="106">
        <f t="shared" si="213"/>
        <v>1</v>
      </c>
      <c r="AK292" s="106">
        <f t="shared" si="213"/>
        <v>1</v>
      </c>
      <c r="AL292" s="106">
        <f t="shared" si="213"/>
        <v>1</v>
      </c>
      <c r="AM292" s="106">
        <f t="shared" si="213"/>
        <v>1</v>
      </c>
      <c r="AN292" s="106">
        <f t="shared" si="213"/>
        <v>1</v>
      </c>
      <c r="AO292" s="106">
        <f t="shared" si="213"/>
        <v>1</v>
      </c>
      <c r="AP292" s="106">
        <f t="shared" si="214"/>
        <v>1</v>
      </c>
      <c r="AQ292" s="106">
        <f t="shared" si="214"/>
        <v>1</v>
      </c>
      <c r="AR292" s="106">
        <f t="shared" si="214"/>
        <v>1</v>
      </c>
      <c r="AS292" s="106">
        <f t="shared" si="214"/>
        <v>1</v>
      </c>
      <c r="AT292" s="106">
        <f t="shared" si="214"/>
        <v>1</v>
      </c>
      <c r="AU292" s="106">
        <f t="shared" si="214"/>
        <v>1</v>
      </c>
      <c r="AV292" s="106">
        <f t="shared" si="214"/>
        <v>1</v>
      </c>
      <c r="AW292" s="106">
        <f t="shared" si="214"/>
        <v>1</v>
      </c>
      <c r="AX292" s="106">
        <f t="shared" si="214"/>
        <v>1</v>
      </c>
      <c r="AY292" s="106">
        <f t="shared" si="214"/>
        <v>1</v>
      </c>
      <c r="AZ292" s="106">
        <f t="shared" si="214"/>
        <v>1</v>
      </c>
      <c r="BA292" s="106">
        <f t="shared" si="214"/>
        <v>1</v>
      </c>
      <c r="BB292" s="106">
        <f t="shared" si="214"/>
        <v>1</v>
      </c>
      <c r="BC292" s="106">
        <f t="shared" si="214"/>
        <v>1</v>
      </c>
      <c r="BD292" s="106">
        <f t="shared" si="214"/>
        <v>1</v>
      </c>
      <c r="BE292" s="106">
        <f t="shared" si="214"/>
        <v>1</v>
      </c>
      <c r="BF292" s="106">
        <f t="shared" si="214"/>
        <v>1</v>
      </c>
      <c r="BG292" s="106">
        <f t="shared" si="214"/>
        <v>1</v>
      </c>
      <c r="BH292" s="106">
        <f t="shared" si="214"/>
        <v>1</v>
      </c>
      <c r="BI292" s="106">
        <f t="shared" si="214"/>
        <v>1</v>
      </c>
      <c r="BJ292" s="106">
        <f t="shared" si="214"/>
        <v>1</v>
      </c>
      <c r="BK292" s="106">
        <f t="shared" si="214"/>
        <v>1</v>
      </c>
      <c r="BL292" s="106">
        <f t="shared" si="214"/>
        <v>1</v>
      </c>
      <c r="BM292" s="106">
        <f t="shared" si="214"/>
        <v>1</v>
      </c>
      <c r="BN292" s="106">
        <f t="shared" si="214"/>
        <v>1</v>
      </c>
      <c r="BO292" s="106">
        <f t="shared" si="214"/>
        <v>1</v>
      </c>
    </row>
    <row r="293" spans="1:67" ht="15" x14ac:dyDescent="0.25">
      <c r="A293" s="80"/>
      <c r="B293" s="77" t="s">
        <v>1217</v>
      </c>
      <c r="C293" s="77" t="s">
        <v>1218</v>
      </c>
      <c r="D293" s="77" t="s">
        <v>19</v>
      </c>
      <c r="E293" s="224">
        <f>VLOOKUP(B293,'Cuadro Control'!C331:J2223,8,FALSE)</f>
        <v>46410609.014634147</v>
      </c>
      <c r="F293" s="106">
        <f t="shared" si="207"/>
        <v>8.742083556535862E-3</v>
      </c>
      <c r="G293" s="107">
        <v>46385</v>
      </c>
      <c r="H293" s="107">
        <v>46387</v>
      </c>
      <c r="I293" s="106">
        <f t="shared" si="211"/>
        <v>0</v>
      </c>
      <c r="J293" s="106">
        <f t="shared" si="213"/>
        <v>0</v>
      </c>
      <c r="K293" s="106">
        <f t="shared" si="213"/>
        <v>0</v>
      </c>
      <c r="L293" s="106">
        <f t="shared" si="213"/>
        <v>0</v>
      </c>
      <c r="M293" s="106">
        <f t="shared" si="213"/>
        <v>0</v>
      </c>
      <c r="N293" s="106">
        <f t="shared" si="213"/>
        <v>0</v>
      </c>
      <c r="O293" s="106">
        <f t="shared" si="213"/>
        <v>0</v>
      </c>
      <c r="P293" s="106">
        <f t="shared" si="213"/>
        <v>0</v>
      </c>
      <c r="Q293" s="106">
        <f t="shared" si="213"/>
        <v>0</v>
      </c>
      <c r="R293" s="106">
        <f t="shared" si="213"/>
        <v>0</v>
      </c>
      <c r="S293" s="106">
        <f t="shared" si="213"/>
        <v>0</v>
      </c>
      <c r="T293" s="106">
        <f t="shared" si="213"/>
        <v>0</v>
      </c>
      <c r="U293" s="106">
        <f t="shared" si="213"/>
        <v>0</v>
      </c>
      <c r="V293" s="106">
        <f t="shared" si="213"/>
        <v>0</v>
      </c>
      <c r="W293" s="106">
        <f t="shared" si="213"/>
        <v>0</v>
      </c>
      <c r="X293" s="106">
        <f t="shared" si="213"/>
        <v>0</v>
      </c>
      <c r="Y293" s="106">
        <f t="shared" si="213"/>
        <v>0</v>
      </c>
      <c r="Z293" s="106">
        <f t="shared" si="213"/>
        <v>0</v>
      </c>
      <c r="AA293" s="106">
        <f t="shared" si="213"/>
        <v>0</v>
      </c>
      <c r="AB293" s="106">
        <f t="shared" si="213"/>
        <v>0</v>
      </c>
      <c r="AC293" s="106">
        <f t="shared" si="213"/>
        <v>0</v>
      </c>
      <c r="AD293" s="106">
        <f t="shared" si="213"/>
        <v>0</v>
      </c>
      <c r="AE293" s="106">
        <f t="shared" si="213"/>
        <v>0</v>
      </c>
      <c r="AF293" s="106">
        <f t="shared" si="213"/>
        <v>0</v>
      </c>
      <c r="AG293" s="106">
        <f t="shared" si="213"/>
        <v>0</v>
      </c>
      <c r="AH293" s="106">
        <f t="shared" si="213"/>
        <v>1</v>
      </c>
      <c r="AI293" s="106">
        <f t="shared" si="213"/>
        <v>1</v>
      </c>
      <c r="AJ293" s="106">
        <f t="shared" si="213"/>
        <v>1</v>
      </c>
      <c r="AK293" s="106">
        <f t="shared" si="213"/>
        <v>1</v>
      </c>
      <c r="AL293" s="106">
        <f t="shared" si="213"/>
        <v>1</v>
      </c>
      <c r="AM293" s="106">
        <f t="shared" si="213"/>
        <v>1</v>
      </c>
      <c r="AN293" s="106">
        <f t="shared" si="213"/>
        <v>1</v>
      </c>
      <c r="AO293" s="106">
        <f t="shared" si="213"/>
        <v>1</v>
      </c>
      <c r="AP293" s="106">
        <f t="shared" si="214"/>
        <v>1</v>
      </c>
      <c r="AQ293" s="106">
        <f t="shared" si="214"/>
        <v>1</v>
      </c>
      <c r="AR293" s="106">
        <f t="shared" si="214"/>
        <v>1</v>
      </c>
      <c r="AS293" s="106">
        <f t="shared" si="214"/>
        <v>1</v>
      </c>
      <c r="AT293" s="106">
        <f t="shared" si="214"/>
        <v>1</v>
      </c>
      <c r="AU293" s="106">
        <f t="shared" si="214"/>
        <v>1</v>
      </c>
      <c r="AV293" s="106">
        <f t="shared" si="214"/>
        <v>1</v>
      </c>
      <c r="AW293" s="106">
        <f t="shared" si="214"/>
        <v>1</v>
      </c>
      <c r="AX293" s="106">
        <f t="shared" si="214"/>
        <v>1</v>
      </c>
      <c r="AY293" s="106">
        <f t="shared" si="214"/>
        <v>1</v>
      </c>
      <c r="AZ293" s="106">
        <f t="shared" si="214"/>
        <v>1</v>
      </c>
      <c r="BA293" s="106">
        <f t="shared" si="214"/>
        <v>1</v>
      </c>
      <c r="BB293" s="106">
        <f t="shared" si="214"/>
        <v>1</v>
      </c>
      <c r="BC293" s="106">
        <f t="shared" si="214"/>
        <v>1</v>
      </c>
      <c r="BD293" s="106">
        <f t="shared" si="214"/>
        <v>1</v>
      </c>
      <c r="BE293" s="106">
        <f t="shared" si="214"/>
        <v>1</v>
      </c>
      <c r="BF293" s="106">
        <f t="shared" si="214"/>
        <v>1</v>
      </c>
      <c r="BG293" s="106">
        <f t="shared" si="214"/>
        <v>1</v>
      </c>
      <c r="BH293" s="106">
        <f t="shared" si="214"/>
        <v>1</v>
      </c>
      <c r="BI293" s="106">
        <f t="shared" si="214"/>
        <v>1</v>
      </c>
      <c r="BJ293" s="106">
        <f t="shared" si="214"/>
        <v>1</v>
      </c>
      <c r="BK293" s="106">
        <f t="shared" si="214"/>
        <v>1</v>
      </c>
      <c r="BL293" s="106">
        <f t="shared" si="214"/>
        <v>1</v>
      </c>
      <c r="BM293" s="106">
        <f t="shared" si="214"/>
        <v>1</v>
      </c>
      <c r="BN293" s="106">
        <f t="shared" si="214"/>
        <v>1</v>
      </c>
      <c r="BO293" s="106">
        <f t="shared" si="214"/>
        <v>1</v>
      </c>
    </row>
    <row r="294" spans="1:67" ht="15" x14ac:dyDescent="0.25">
      <c r="A294" s="80"/>
      <c r="B294" s="77" t="s">
        <v>1219</v>
      </c>
      <c r="C294" s="77" t="s">
        <v>1220</v>
      </c>
      <c r="D294" s="77" t="s">
        <v>9</v>
      </c>
      <c r="E294" s="224">
        <f>VLOOKUP(B294,'Cuadro Control'!C332:J2224,8,FALSE)</f>
        <v>1587346329.5488234</v>
      </c>
      <c r="F294" s="106">
        <f t="shared" si="207"/>
        <v>0.29899875353285565</v>
      </c>
      <c r="G294" s="107">
        <v>46385</v>
      </c>
      <c r="H294" s="107">
        <v>46396</v>
      </c>
      <c r="I294" s="106">
        <f t="shared" si="211"/>
        <v>0</v>
      </c>
      <c r="J294" s="106">
        <f t="shared" si="213"/>
        <v>0</v>
      </c>
      <c r="K294" s="106">
        <f t="shared" si="213"/>
        <v>0</v>
      </c>
      <c r="L294" s="106">
        <f t="shared" si="213"/>
        <v>0</v>
      </c>
      <c r="M294" s="106">
        <f t="shared" si="213"/>
        <v>0</v>
      </c>
      <c r="N294" s="106">
        <f t="shared" si="213"/>
        <v>0</v>
      </c>
      <c r="O294" s="106">
        <f t="shared" si="213"/>
        <v>0</v>
      </c>
      <c r="P294" s="106">
        <f t="shared" si="213"/>
        <v>0</v>
      </c>
      <c r="Q294" s="106">
        <f t="shared" si="213"/>
        <v>0</v>
      </c>
      <c r="R294" s="106">
        <f t="shared" si="213"/>
        <v>0</v>
      </c>
      <c r="S294" s="106">
        <f t="shared" si="213"/>
        <v>0</v>
      </c>
      <c r="T294" s="106">
        <f t="shared" si="213"/>
        <v>0</v>
      </c>
      <c r="U294" s="106">
        <f t="shared" si="213"/>
        <v>0</v>
      </c>
      <c r="V294" s="106">
        <f t="shared" si="213"/>
        <v>0</v>
      </c>
      <c r="W294" s="106">
        <f t="shared" si="213"/>
        <v>0</v>
      </c>
      <c r="X294" s="106">
        <f t="shared" si="213"/>
        <v>0</v>
      </c>
      <c r="Y294" s="106">
        <f t="shared" si="213"/>
        <v>0</v>
      </c>
      <c r="Z294" s="106">
        <f t="shared" si="213"/>
        <v>0</v>
      </c>
      <c r="AA294" s="106">
        <f t="shared" si="213"/>
        <v>0</v>
      </c>
      <c r="AB294" s="106">
        <f t="shared" si="213"/>
        <v>0</v>
      </c>
      <c r="AC294" s="106">
        <f t="shared" si="213"/>
        <v>0</v>
      </c>
      <c r="AD294" s="106">
        <f t="shared" si="213"/>
        <v>0</v>
      </c>
      <c r="AE294" s="106">
        <f t="shared" si="213"/>
        <v>0</v>
      </c>
      <c r="AF294" s="106">
        <f t="shared" si="213"/>
        <v>0</v>
      </c>
      <c r="AG294" s="106">
        <f t="shared" si="213"/>
        <v>0</v>
      </c>
      <c r="AH294" s="106">
        <f t="shared" si="213"/>
        <v>0.33333333333333331</v>
      </c>
      <c r="AI294" s="106">
        <f t="shared" si="213"/>
        <v>0.91666666666666663</v>
      </c>
      <c r="AJ294" s="106">
        <f t="shared" si="213"/>
        <v>1</v>
      </c>
      <c r="AK294" s="106">
        <f t="shared" si="213"/>
        <v>1</v>
      </c>
      <c r="AL294" s="106">
        <f t="shared" si="213"/>
        <v>1</v>
      </c>
      <c r="AM294" s="106">
        <f t="shared" si="213"/>
        <v>1</v>
      </c>
      <c r="AN294" s="106">
        <f t="shared" si="213"/>
        <v>1</v>
      </c>
      <c r="AO294" s="106">
        <f t="shared" si="213"/>
        <v>1</v>
      </c>
      <c r="AP294" s="106">
        <f t="shared" si="214"/>
        <v>1</v>
      </c>
      <c r="AQ294" s="106">
        <f t="shared" si="214"/>
        <v>1</v>
      </c>
      <c r="AR294" s="106">
        <f t="shared" si="214"/>
        <v>1</v>
      </c>
      <c r="AS294" s="106">
        <f t="shared" ref="AP294:BO301" si="215">IF($G294=0,0,IF(AS$6&lt;$G294,0,IF(AS$6&gt;$H294,1,(AS$6-$G294+1)/($H294-$G294+1))))</f>
        <v>1</v>
      </c>
      <c r="AT294" s="106">
        <f t="shared" si="215"/>
        <v>1</v>
      </c>
      <c r="AU294" s="106">
        <f t="shared" si="215"/>
        <v>1</v>
      </c>
      <c r="AV294" s="106">
        <f t="shared" si="215"/>
        <v>1</v>
      </c>
      <c r="AW294" s="106">
        <f t="shared" si="215"/>
        <v>1</v>
      </c>
      <c r="AX294" s="106">
        <f t="shared" si="215"/>
        <v>1</v>
      </c>
      <c r="AY294" s="106">
        <f t="shared" si="215"/>
        <v>1</v>
      </c>
      <c r="AZ294" s="106">
        <f t="shared" si="215"/>
        <v>1</v>
      </c>
      <c r="BA294" s="106">
        <f t="shared" si="215"/>
        <v>1</v>
      </c>
      <c r="BB294" s="106">
        <f t="shared" si="215"/>
        <v>1</v>
      </c>
      <c r="BC294" s="106">
        <f t="shared" si="215"/>
        <v>1</v>
      </c>
      <c r="BD294" s="106">
        <f t="shared" si="215"/>
        <v>1</v>
      </c>
      <c r="BE294" s="106">
        <f t="shared" si="215"/>
        <v>1</v>
      </c>
      <c r="BF294" s="106">
        <f t="shared" si="215"/>
        <v>1</v>
      </c>
      <c r="BG294" s="106">
        <f t="shared" si="215"/>
        <v>1</v>
      </c>
      <c r="BH294" s="106">
        <f t="shared" si="215"/>
        <v>1</v>
      </c>
      <c r="BI294" s="106">
        <f t="shared" si="215"/>
        <v>1</v>
      </c>
      <c r="BJ294" s="106">
        <f t="shared" si="215"/>
        <v>1</v>
      </c>
      <c r="BK294" s="106">
        <f t="shared" si="215"/>
        <v>1</v>
      </c>
      <c r="BL294" s="106">
        <f t="shared" si="215"/>
        <v>1</v>
      </c>
      <c r="BM294" s="106">
        <f t="shared" si="215"/>
        <v>1</v>
      </c>
      <c r="BN294" s="106">
        <f t="shared" si="215"/>
        <v>1</v>
      </c>
      <c r="BO294" s="106">
        <f t="shared" si="215"/>
        <v>1</v>
      </c>
    </row>
    <row r="295" spans="1:67" ht="15" x14ac:dyDescent="0.25">
      <c r="A295" s="80"/>
      <c r="B295" s="103" t="s">
        <v>1221</v>
      </c>
      <c r="C295" s="103" t="s">
        <v>1222</v>
      </c>
      <c r="D295" s="103" t="s">
        <v>9</v>
      </c>
      <c r="E295" s="223">
        <f>VLOOKUP(B295,'Cuadro Control'!C333:J2225,8,FALSE)</f>
        <v>179532477.23999998</v>
      </c>
      <c r="F295" s="104">
        <f t="shared" si="207"/>
        <v>3.3817438522495219E-2</v>
      </c>
      <c r="G295" s="105">
        <v>46387</v>
      </c>
      <c r="H295" s="105">
        <v>46401</v>
      </c>
      <c r="I295" s="104">
        <f t="shared" si="211"/>
        <v>0</v>
      </c>
      <c r="J295" s="104">
        <f t="shared" si="213"/>
        <v>0</v>
      </c>
      <c r="K295" s="104">
        <f t="shared" si="213"/>
        <v>0</v>
      </c>
      <c r="L295" s="104">
        <f t="shared" si="213"/>
        <v>0</v>
      </c>
      <c r="M295" s="104">
        <f t="shared" si="213"/>
        <v>0</v>
      </c>
      <c r="N295" s="104">
        <f t="shared" si="213"/>
        <v>0</v>
      </c>
      <c r="O295" s="104">
        <f t="shared" si="213"/>
        <v>0</v>
      </c>
      <c r="P295" s="104">
        <f t="shared" si="213"/>
        <v>0</v>
      </c>
      <c r="Q295" s="104">
        <f t="shared" si="213"/>
        <v>0</v>
      </c>
      <c r="R295" s="104">
        <f t="shared" si="213"/>
        <v>0</v>
      </c>
      <c r="S295" s="104">
        <f t="shared" si="213"/>
        <v>0</v>
      </c>
      <c r="T295" s="104">
        <f t="shared" si="213"/>
        <v>0</v>
      </c>
      <c r="U295" s="104">
        <f t="shared" si="213"/>
        <v>0</v>
      </c>
      <c r="V295" s="104">
        <f t="shared" si="213"/>
        <v>0</v>
      </c>
      <c r="W295" s="104">
        <f t="shared" si="213"/>
        <v>0</v>
      </c>
      <c r="X295" s="104">
        <f t="shared" si="213"/>
        <v>0</v>
      </c>
      <c r="Y295" s="104">
        <f t="shared" si="213"/>
        <v>0</v>
      </c>
      <c r="Z295" s="104">
        <f t="shared" si="213"/>
        <v>0</v>
      </c>
      <c r="AA295" s="104">
        <f t="shared" si="213"/>
        <v>0</v>
      </c>
      <c r="AB295" s="104">
        <f t="shared" si="213"/>
        <v>0</v>
      </c>
      <c r="AC295" s="104">
        <f t="shared" si="213"/>
        <v>0</v>
      </c>
      <c r="AD295" s="104">
        <f t="shared" si="213"/>
        <v>0</v>
      </c>
      <c r="AE295" s="104">
        <f t="shared" si="213"/>
        <v>0</v>
      </c>
      <c r="AF295" s="104">
        <f t="shared" si="213"/>
        <v>0</v>
      </c>
      <c r="AG295" s="104">
        <f t="shared" si="213"/>
        <v>0</v>
      </c>
      <c r="AH295" s="104">
        <f t="shared" si="213"/>
        <v>0.13333333333333333</v>
      </c>
      <c r="AI295" s="104">
        <f t="shared" si="213"/>
        <v>0.6</v>
      </c>
      <c r="AJ295" s="104">
        <f t="shared" si="213"/>
        <v>1</v>
      </c>
      <c r="AK295" s="104">
        <f t="shared" si="213"/>
        <v>1</v>
      </c>
      <c r="AL295" s="104">
        <f t="shared" si="213"/>
        <v>1</v>
      </c>
      <c r="AM295" s="104">
        <f t="shared" si="213"/>
        <v>1</v>
      </c>
      <c r="AN295" s="104">
        <f t="shared" si="213"/>
        <v>1</v>
      </c>
      <c r="AO295" s="104">
        <f t="shared" si="213"/>
        <v>1</v>
      </c>
      <c r="AP295" s="104">
        <f t="shared" si="215"/>
        <v>1</v>
      </c>
      <c r="AQ295" s="104">
        <f t="shared" si="215"/>
        <v>1</v>
      </c>
      <c r="AR295" s="104">
        <f t="shared" si="215"/>
        <v>1</v>
      </c>
      <c r="AS295" s="104">
        <f t="shared" si="215"/>
        <v>1</v>
      </c>
      <c r="AT295" s="104">
        <f t="shared" si="215"/>
        <v>1</v>
      </c>
      <c r="AU295" s="104">
        <f t="shared" si="215"/>
        <v>1</v>
      </c>
      <c r="AV295" s="104">
        <f t="shared" si="215"/>
        <v>1</v>
      </c>
      <c r="AW295" s="104">
        <f t="shared" si="215"/>
        <v>1</v>
      </c>
      <c r="AX295" s="104">
        <f t="shared" si="215"/>
        <v>1</v>
      </c>
      <c r="AY295" s="104">
        <f t="shared" si="215"/>
        <v>1</v>
      </c>
      <c r="AZ295" s="104">
        <f t="shared" si="215"/>
        <v>1</v>
      </c>
      <c r="BA295" s="104">
        <f t="shared" si="215"/>
        <v>1</v>
      </c>
      <c r="BB295" s="104">
        <f t="shared" si="215"/>
        <v>1</v>
      </c>
      <c r="BC295" s="104">
        <f t="shared" si="215"/>
        <v>1</v>
      </c>
      <c r="BD295" s="104">
        <f t="shared" si="215"/>
        <v>1</v>
      </c>
      <c r="BE295" s="104">
        <f t="shared" si="215"/>
        <v>1</v>
      </c>
      <c r="BF295" s="104">
        <f t="shared" si="215"/>
        <v>1</v>
      </c>
      <c r="BG295" s="104">
        <f t="shared" si="215"/>
        <v>1</v>
      </c>
      <c r="BH295" s="104">
        <f t="shared" si="215"/>
        <v>1</v>
      </c>
      <c r="BI295" s="104">
        <f t="shared" si="215"/>
        <v>1</v>
      </c>
      <c r="BJ295" s="104">
        <f t="shared" si="215"/>
        <v>1</v>
      </c>
      <c r="BK295" s="104">
        <f t="shared" si="215"/>
        <v>1</v>
      </c>
      <c r="BL295" s="104">
        <f t="shared" si="215"/>
        <v>1</v>
      </c>
      <c r="BM295" s="104">
        <f t="shared" si="215"/>
        <v>1</v>
      </c>
      <c r="BN295" s="104">
        <f t="shared" si="215"/>
        <v>1</v>
      </c>
      <c r="BO295" s="104">
        <f t="shared" si="215"/>
        <v>1</v>
      </c>
    </row>
    <row r="296" spans="1:67" ht="15" x14ac:dyDescent="0.25">
      <c r="A296" s="80"/>
      <c r="B296" s="78" t="s">
        <v>1223</v>
      </c>
      <c r="C296" s="78" t="s">
        <v>1984</v>
      </c>
      <c r="D296" s="78" t="s">
        <v>3</v>
      </c>
      <c r="E296" s="225">
        <f>VLOOKUP(B296,'Cuadro Control'!C334:J2226,8,FALSE)</f>
        <v>0</v>
      </c>
      <c r="F296" s="108">
        <f>IFERROR(E296/$E$280,0)</f>
        <v>0</v>
      </c>
      <c r="G296" s="109">
        <v>46401</v>
      </c>
      <c r="H296" s="109">
        <v>46401</v>
      </c>
      <c r="I296" s="108">
        <f t="shared" si="211"/>
        <v>0</v>
      </c>
      <c r="J296" s="108">
        <f t="shared" ref="J296:AO304" si="216">IF($G296=0,0,IF(J$6&lt;$G296,0,IF(J$6&gt;$H296,1,(J$6-$G296+1)/($H296-$G296+1))))</f>
        <v>0</v>
      </c>
      <c r="K296" s="108">
        <f t="shared" si="216"/>
        <v>0</v>
      </c>
      <c r="L296" s="108">
        <f t="shared" si="216"/>
        <v>0</v>
      </c>
      <c r="M296" s="108">
        <f t="shared" si="216"/>
        <v>0</v>
      </c>
      <c r="N296" s="108">
        <f t="shared" si="216"/>
        <v>0</v>
      </c>
      <c r="O296" s="108">
        <f t="shared" si="216"/>
        <v>0</v>
      </c>
      <c r="P296" s="108">
        <f t="shared" si="216"/>
        <v>0</v>
      </c>
      <c r="Q296" s="108">
        <f t="shared" si="216"/>
        <v>0</v>
      </c>
      <c r="R296" s="108">
        <f t="shared" si="216"/>
        <v>0</v>
      </c>
      <c r="S296" s="108">
        <f t="shared" si="216"/>
        <v>0</v>
      </c>
      <c r="T296" s="108">
        <f t="shared" si="216"/>
        <v>0</v>
      </c>
      <c r="U296" s="108">
        <f t="shared" si="216"/>
        <v>0</v>
      </c>
      <c r="V296" s="108">
        <f t="shared" si="216"/>
        <v>0</v>
      </c>
      <c r="W296" s="108">
        <f t="shared" si="216"/>
        <v>0</v>
      </c>
      <c r="X296" s="108">
        <f t="shared" si="216"/>
        <v>0</v>
      </c>
      <c r="Y296" s="108">
        <f t="shared" si="216"/>
        <v>0</v>
      </c>
      <c r="Z296" s="108">
        <f t="shared" si="216"/>
        <v>0</v>
      </c>
      <c r="AA296" s="108">
        <f t="shared" si="216"/>
        <v>0</v>
      </c>
      <c r="AB296" s="108">
        <f t="shared" si="216"/>
        <v>0</v>
      </c>
      <c r="AC296" s="108">
        <f t="shared" si="216"/>
        <v>0</v>
      </c>
      <c r="AD296" s="108">
        <f t="shared" si="216"/>
        <v>0</v>
      </c>
      <c r="AE296" s="108">
        <f t="shared" si="216"/>
        <v>0</v>
      </c>
      <c r="AF296" s="108">
        <f t="shared" si="216"/>
        <v>0</v>
      </c>
      <c r="AG296" s="108">
        <f t="shared" si="216"/>
        <v>0</v>
      </c>
      <c r="AH296" s="108">
        <f t="shared" si="216"/>
        <v>0</v>
      </c>
      <c r="AI296" s="108">
        <f t="shared" si="216"/>
        <v>0</v>
      </c>
      <c r="AJ296" s="108">
        <f t="shared" si="216"/>
        <v>1</v>
      </c>
      <c r="AK296" s="108">
        <f t="shared" si="216"/>
        <v>1</v>
      </c>
      <c r="AL296" s="108">
        <f t="shared" si="216"/>
        <v>1</v>
      </c>
      <c r="AM296" s="108">
        <f t="shared" si="216"/>
        <v>1</v>
      </c>
      <c r="AN296" s="108">
        <f t="shared" si="216"/>
        <v>1</v>
      </c>
      <c r="AO296" s="108">
        <f t="shared" si="216"/>
        <v>1</v>
      </c>
      <c r="AP296" s="108">
        <f t="shared" si="215"/>
        <v>1</v>
      </c>
      <c r="AQ296" s="108">
        <f t="shared" si="215"/>
        <v>1</v>
      </c>
      <c r="AR296" s="108">
        <f t="shared" si="215"/>
        <v>1</v>
      </c>
      <c r="AS296" s="108">
        <f t="shared" si="215"/>
        <v>1</v>
      </c>
      <c r="AT296" s="108">
        <f t="shared" si="215"/>
        <v>1</v>
      </c>
      <c r="AU296" s="108">
        <f t="shared" si="215"/>
        <v>1</v>
      </c>
      <c r="AV296" s="108">
        <f t="shared" si="215"/>
        <v>1</v>
      </c>
      <c r="AW296" s="108">
        <f t="shared" si="215"/>
        <v>1</v>
      </c>
      <c r="AX296" s="108">
        <f t="shared" si="215"/>
        <v>1</v>
      </c>
      <c r="AY296" s="108">
        <f t="shared" si="215"/>
        <v>1</v>
      </c>
      <c r="AZ296" s="108">
        <f t="shared" si="215"/>
        <v>1</v>
      </c>
      <c r="BA296" s="108">
        <f t="shared" si="215"/>
        <v>1</v>
      </c>
      <c r="BB296" s="108">
        <f t="shared" si="215"/>
        <v>1</v>
      </c>
      <c r="BC296" s="108">
        <f t="shared" si="215"/>
        <v>1</v>
      </c>
      <c r="BD296" s="108">
        <f t="shared" si="215"/>
        <v>1</v>
      </c>
      <c r="BE296" s="108">
        <f t="shared" si="215"/>
        <v>1</v>
      </c>
      <c r="BF296" s="108">
        <f t="shared" si="215"/>
        <v>1</v>
      </c>
      <c r="BG296" s="108">
        <f t="shared" si="215"/>
        <v>1</v>
      </c>
      <c r="BH296" s="108">
        <f t="shared" si="215"/>
        <v>1</v>
      </c>
      <c r="BI296" s="108">
        <f t="shared" si="215"/>
        <v>1</v>
      </c>
      <c r="BJ296" s="108">
        <f t="shared" si="215"/>
        <v>1</v>
      </c>
      <c r="BK296" s="108">
        <f t="shared" si="215"/>
        <v>1</v>
      </c>
      <c r="BL296" s="108">
        <f t="shared" si="215"/>
        <v>1</v>
      </c>
      <c r="BM296" s="108">
        <f t="shared" si="215"/>
        <v>1</v>
      </c>
      <c r="BN296" s="108">
        <f t="shared" si="215"/>
        <v>1</v>
      </c>
      <c r="BO296" s="108">
        <f t="shared" si="215"/>
        <v>1</v>
      </c>
    </row>
    <row r="297" spans="1:67" ht="15" x14ac:dyDescent="0.25">
      <c r="A297" s="80"/>
      <c r="B297" s="79" t="s">
        <v>1224</v>
      </c>
      <c r="C297" s="79" t="s">
        <v>1225</v>
      </c>
      <c r="D297" s="79" t="s">
        <v>38</v>
      </c>
      <c r="E297" s="226">
        <f>SUM(E298:E313)</f>
        <v>5308872732.0543728</v>
      </c>
      <c r="F297" s="110">
        <f>IFERROR(E297/$E$109,0)</f>
        <v>2.9408554574576196E-2</v>
      </c>
      <c r="G297" s="111">
        <v>46329</v>
      </c>
      <c r="H297" s="111">
        <v>46410</v>
      </c>
      <c r="I297" s="110">
        <f>SUMPRODUCT($F298:$F312,I298:I312)</f>
        <v>0</v>
      </c>
      <c r="J297" s="110">
        <f t="shared" ref="J297:AO297" si="217">SUMPRODUCT($F298:$F312,J298:J312)</f>
        <v>0</v>
      </c>
      <c r="K297" s="110">
        <f t="shared" si="217"/>
        <v>0</v>
      </c>
      <c r="L297" s="110">
        <f t="shared" si="217"/>
        <v>0</v>
      </c>
      <c r="M297" s="110">
        <f t="shared" si="217"/>
        <v>0</v>
      </c>
      <c r="N297" s="110">
        <f t="shared" si="217"/>
        <v>0</v>
      </c>
      <c r="O297" s="110">
        <f t="shared" si="217"/>
        <v>0</v>
      </c>
      <c r="P297" s="110">
        <f t="shared" si="217"/>
        <v>0</v>
      </c>
      <c r="Q297" s="110">
        <f t="shared" si="217"/>
        <v>0</v>
      </c>
      <c r="R297" s="110">
        <f t="shared" si="217"/>
        <v>0</v>
      </c>
      <c r="S297" s="110">
        <f t="shared" si="217"/>
        <v>0</v>
      </c>
      <c r="T297" s="110">
        <f t="shared" si="217"/>
        <v>0</v>
      </c>
      <c r="U297" s="110">
        <f t="shared" si="217"/>
        <v>0</v>
      </c>
      <c r="V297" s="110">
        <f t="shared" si="217"/>
        <v>0</v>
      </c>
      <c r="W297" s="110">
        <f t="shared" si="217"/>
        <v>0</v>
      </c>
      <c r="X297" s="110">
        <f t="shared" si="217"/>
        <v>0</v>
      </c>
      <c r="Y297" s="110">
        <f t="shared" si="217"/>
        <v>0</v>
      </c>
      <c r="Z297" s="110">
        <f t="shared" si="217"/>
        <v>6.9712879288819484E-3</v>
      </c>
      <c r="AA297" s="110">
        <f t="shared" si="217"/>
        <v>3.5298758430500551E-2</v>
      </c>
      <c r="AB297" s="110">
        <f t="shared" si="217"/>
        <v>7.524335899330889E-2</v>
      </c>
      <c r="AC297" s="110">
        <f t="shared" si="217"/>
        <v>0.14557149459736105</v>
      </c>
      <c r="AD297" s="110">
        <f t="shared" si="217"/>
        <v>0.20094215853618863</v>
      </c>
      <c r="AE297" s="110">
        <f t="shared" si="217"/>
        <v>0.2897700087001287</v>
      </c>
      <c r="AF297" s="110">
        <f t="shared" si="217"/>
        <v>0.37859785886406877</v>
      </c>
      <c r="AG297" s="110">
        <f t="shared" si="217"/>
        <v>0.57122771252851889</v>
      </c>
      <c r="AH297" s="110">
        <f t="shared" si="217"/>
        <v>0.64850810003989967</v>
      </c>
      <c r="AI297" s="110">
        <f t="shared" si="217"/>
        <v>0.71026958832829457</v>
      </c>
      <c r="AJ297" s="110">
        <f t="shared" si="217"/>
        <v>0.8899644163163547</v>
      </c>
      <c r="AK297" s="110">
        <f t="shared" si="217"/>
        <v>0.99774550409850038</v>
      </c>
      <c r="AL297" s="110">
        <f t="shared" si="217"/>
        <v>1</v>
      </c>
      <c r="AM297" s="110">
        <f t="shared" si="217"/>
        <v>1</v>
      </c>
      <c r="AN297" s="110">
        <f t="shared" si="217"/>
        <v>1</v>
      </c>
      <c r="AO297" s="110">
        <f t="shared" si="217"/>
        <v>1</v>
      </c>
      <c r="AP297" s="110">
        <f t="shared" ref="AP297:BO297" si="218">SUMPRODUCT($F298:$F312,AP298:AP312)</f>
        <v>1</v>
      </c>
      <c r="AQ297" s="110">
        <f t="shared" si="218"/>
        <v>1</v>
      </c>
      <c r="AR297" s="110">
        <f t="shared" si="218"/>
        <v>1</v>
      </c>
      <c r="AS297" s="110">
        <f t="shared" si="218"/>
        <v>1</v>
      </c>
      <c r="AT297" s="110">
        <f t="shared" si="218"/>
        <v>1</v>
      </c>
      <c r="AU297" s="110">
        <f t="shared" si="218"/>
        <v>1</v>
      </c>
      <c r="AV297" s="110">
        <f t="shared" si="218"/>
        <v>1</v>
      </c>
      <c r="AW297" s="110">
        <f t="shared" si="218"/>
        <v>1</v>
      </c>
      <c r="AX297" s="110">
        <f t="shared" si="218"/>
        <v>1</v>
      </c>
      <c r="AY297" s="110">
        <f t="shared" si="218"/>
        <v>1</v>
      </c>
      <c r="AZ297" s="110">
        <f t="shared" si="218"/>
        <v>1</v>
      </c>
      <c r="BA297" s="110">
        <f t="shared" si="218"/>
        <v>1</v>
      </c>
      <c r="BB297" s="110">
        <f t="shared" si="218"/>
        <v>1</v>
      </c>
      <c r="BC297" s="110">
        <f t="shared" si="218"/>
        <v>1</v>
      </c>
      <c r="BD297" s="110">
        <f t="shared" si="218"/>
        <v>1</v>
      </c>
      <c r="BE297" s="110">
        <f t="shared" si="218"/>
        <v>1</v>
      </c>
      <c r="BF297" s="110">
        <f t="shared" si="218"/>
        <v>1</v>
      </c>
      <c r="BG297" s="110">
        <f t="shared" si="218"/>
        <v>1</v>
      </c>
      <c r="BH297" s="110">
        <f t="shared" si="218"/>
        <v>1</v>
      </c>
      <c r="BI297" s="110">
        <f t="shared" si="218"/>
        <v>1</v>
      </c>
      <c r="BJ297" s="110">
        <f t="shared" si="218"/>
        <v>1</v>
      </c>
      <c r="BK297" s="110">
        <f t="shared" si="218"/>
        <v>1</v>
      </c>
      <c r="BL297" s="110">
        <f t="shared" si="218"/>
        <v>1</v>
      </c>
      <c r="BM297" s="110">
        <f t="shared" si="218"/>
        <v>1</v>
      </c>
      <c r="BN297" s="110">
        <f t="shared" si="218"/>
        <v>1</v>
      </c>
      <c r="BO297" s="110">
        <f t="shared" si="218"/>
        <v>1</v>
      </c>
    </row>
    <row r="298" spans="1:67" ht="15" x14ac:dyDescent="0.25">
      <c r="A298" s="80"/>
      <c r="B298" s="77" t="s">
        <v>1226</v>
      </c>
      <c r="C298" s="77" t="s">
        <v>2107</v>
      </c>
      <c r="D298" s="77" t="s">
        <v>22</v>
      </c>
      <c r="E298" s="224">
        <f>VLOOKUP(B298,'Cuadro Control'!C336:J2228,8,FALSE)</f>
        <v>83271780.884117648</v>
      </c>
      <c r="F298" s="106">
        <f t="shared" ref="F298:F312" si="219">IFERROR(E298/$E$297,0)</f>
        <v>1.5685397839984384E-2</v>
      </c>
      <c r="G298" s="107">
        <v>46329</v>
      </c>
      <c r="H298" s="107">
        <v>46337</v>
      </c>
      <c r="I298" s="106">
        <f t="shared" ref="I298:I313" si="220">IF($G298=0,0,IF(I$6&lt;$G298,0,IF(I$6&gt;$H298,1,(I$6-$G298+1)/($H298-$G298+1))))</f>
        <v>0</v>
      </c>
      <c r="J298" s="106">
        <f t="shared" si="216"/>
        <v>0</v>
      </c>
      <c r="K298" s="106">
        <f t="shared" si="216"/>
        <v>0</v>
      </c>
      <c r="L298" s="106">
        <f t="shared" si="216"/>
        <v>0</v>
      </c>
      <c r="M298" s="106">
        <f t="shared" si="216"/>
        <v>0</v>
      </c>
      <c r="N298" s="106">
        <f t="shared" si="216"/>
        <v>0</v>
      </c>
      <c r="O298" s="106">
        <f t="shared" si="216"/>
        <v>0</v>
      </c>
      <c r="P298" s="106">
        <f t="shared" si="216"/>
        <v>0</v>
      </c>
      <c r="Q298" s="106">
        <f t="shared" si="216"/>
        <v>0</v>
      </c>
      <c r="R298" s="106">
        <f t="shared" si="216"/>
        <v>0</v>
      </c>
      <c r="S298" s="106">
        <f t="shared" si="216"/>
        <v>0</v>
      </c>
      <c r="T298" s="106">
        <f t="shared" si="216"/>
        <v>0</v>
      </c>
      <c r="U298" s="106">
        <f t="shared" si="216"/>
        <v>0</v>
      </c>
      <c r="V298" s="106">
        <f t="shared" si="216"/>
        <v>0</v>
      </c>
      <c r="W298" s="106">
        <f t="shared" si="216"/>
        <v>0</v>
      </c>
      <c r="X298" s="106">
        <f t="shared" si="216"/>
        <v>0</v>
      </c>
      <c r="Y298" s="106">
        <f t="shared" si="216"/>
        <v>0</v>
      </c>
      <c r="Z298" s="106">
        <f t="shared" si="216"/>
        <v>0.44444444444444442</v>
      </c>
      <c r="AA298" s="106">
        <f t="shared" si="216"/>
        <v>1</v>
      </c>
      <c r="AB298" s="106">
        <f t="shared" si="216"/>
        <v>1</v>
      </c>
      <c r="AC298" s="106">
        <f t="shared" si="216"/>
        <v>1</v>
      </c>
      <c r="AD298" s="106">
        <f t="shared" si="216"/>
        <v>1</v>
      </c>
      <c r="AE298" s="106">
        <f t="shared" si="216"/>
        <v>1</v>
      </c>
      <c r="AF298" s="106">
        <f t="shared" si="216"/>
        <v>1</v>
      </c>
      <c r="AG298" s="106">
        <f t="shared" si="216"/>
        <v>1</v>
      </c>
      <c r="AH298" s="106">
        <f t="shared" si="216"/>
        <v>1</v>
      </c>
      <c r="AI298" s="106">
        <f t="shared" si="216"/>
        <v>1</v>
      </c>
      <c r="AJ298" s="106">
        <f t="shared" si="216"/>
        <v>1</v>
      </c>
      <c r="AK298" s="106">
        <f t="shared" si="216"/>
        <v>1</v>
      </c>
      <c r="AL298" s="106">
        <f t="shared" si="216"/>
        <v>1</v>
      </c>
      <c r="AM298" s="106">
        <f t="shared" si="216"/>
        <v>1</v>
      </c>
      <c r="AN298" s="106">
        <f t="shared" si="216"/>
        <v>1</v>
      </c>
      <c r="AO298" s="106">
        <f t="shared" si="216"/>
        <v>1</v>
      </c>
      <c r="AP298" s="106">
        <f t="shared" si="215"/>
        <v>1</v>
      </c>
      <c r="AQ298" s="106">
        <f t="shared" si="215"/>
        <v>1</v>
      </c>
      <c r="AR298" s="106">
        <f t="shared" si="215"/>
        <v>1</v>
      </c>
      <c r="AS298" s="106">
        <f t="shared" si="215"/>
        <v>1</v>
      </c>
      <c r="AT298" s="106">
        <f t="shared" si="215"/>
        <v>1</v>
      </c>
      <c r="AU298" s="106">
        <f t="shared" si="215"/>
        <v>1</v>
      </c>
      <c r="AV298" s="106">
        <f t="shared" si="215"/>
        <v>1</v>
      </c>
      <c r="AW298" s="106">
        <f t="shared" si="215"/>
        <v>1</v>
      </c>
      <c r="AX298" s="106">
        <f t="shared" si="215"/>
        <v>1</v>
      </c>
      <c r="AY298" s="106">
        <f t="shared" si="215"/>
        <v>1</v>
      </c>
      <c r="AZ298" s="106">
        <f t="shared" si="215"/>
        <v>1</v>
      </c>
      <c r="BA298" s="106">
        <f t="shared" si="215"/>
        <v>1</v>
      </c>
      <c r="BB298" s="106">
        <f t="shared" si="215"/>
        <v>1</v>
      </c>
      <c r="BC298" s="106">
        <f t="shared" si="215"/>
        <v>1</v>
      </c>
      <c r="BD298" s="106">
        <f t="shared" si="215"/>
        <v>1</v>
      </c>
      <c r="BE298" s="106">
        <f t="shared" si="215"/>
        <v>1</v>
      </c>
      <c r="BF298" s="106">
        <f t="shared" si="215"/>
        <v>1</v>
      </c>
      <c r="BG298" s="106">
        <f t="shared" si="215"/>
        <v>1</v>
      </c>
      <c r="BH298" s="106">
        <f t="shared" si="215"/>
        <v>1</v>
      </c>
      <c r="BI298" s="106">
        <f t="shared" si="215"/>
        <v>1</v>
      </c>
      <c r="BJ298" s="106">
        <f t="shared" si="215"/>
        <v>1</v>
      </c>
      <c r="BK298" s="106">
        <f t="shared" si="215"/>
        <v>1</v>
      </c>
      <c r="BL298" s="106">
        <f t="shared" si="215"/>
        <v>1</v>
      </c>
      <c r="BM298" s="106">
        <f t="shared" si="215"/>
        <v>1</v>
      </c>
      <c r="BN298" s="106">
        <f t="shared" si="215"/>
        <v>1</v>
      </c>
      <c r="BO298" s="106">
        <f t="shared" si="215"/>
        <v>1</v>
      </c>
    </row>
    <row r="299" spans="1:67" ht="15" x14ac:dyDescent="0.25">
      <c r="A299" s="80"/>
      <c r="B299" s="77" t="s">
        <v>1228</v>
      </c>
      <c r="C299" s="77" t="s">
        <v>1229</v>
      </c>
      <c r="D299" s="77" t="s">
        <v>9</v>
      </c>
      <c r="E299" s="224">
        <f>VLOOKUP(B299,'Cuadro Control'!C337:J2229,8,FALSE)</f>
        <v>312374505.66882348</v>
      </c>
      <c r="F299" s="106">
        <f t="shared" si="219"/>
        <v>5.8840081771548515E-2</v>
      </c>
      <c r="G299" s="107">
        <v>46337</v>
      </c>
      <c r="H299" s="107">
        <v>46345</v>
      </c>
      <c r="I299" s="106">
        <f t="shared" si="220"/>
        <v>0</v>
      </c>
      <c r="J299" s="106">
        <f t="shared" si="216"/>
        <v>0</v>
      </c>
      <c r="K299" s="106">
        <f t="shared" si="216"/>
        <v>0</v>
      </c>
      <c r="L299" s="106">
        <f t="shared" si="216"/>
        <v>0</v>
      </c>
      <c r="M299" s="106">
        <f t="shared" si="216"/>
        <v>0</v>
      </c>
      <c r="N299" s="106">
        <f t="shared" si="216"/>
        <v>0</v>
      </c>
      <c r="O299" s="106">
        <f t="shared" si="216"/>
        <v>0</v>
      </c>
      <c r="P299" s="106">
        <f t="shared" si="216"/>
        <v>0</v>
      </c>
      <c r="Q299" s="106">
        <f t="shared" si="216"/>
        <v>0</v>
      </c>
      <c r="R299" s="106">
        <f t="shared" si="216"/>
        <v>0</v>
      </c>
      <c r="S299" s="106">
        <f t="shared" si="216"/>
        <v>0</v>
      </c>
      <c r="T299" s="106">
        <f t="shared" si="216"/>
        <v>0</v>
      </c>
      <c r="U299" s="106">
        <f t="shared" si="216"/>
        <v>0</v>
      </c>
      <c r="V299" s="106">
        <f t="shared" si="216"/>
        <v>0</v>
      </c>
      <c r="W299" s="106">
        <f t="shared" si="216"/>
        <v>0</v>
      </c>
      <c r="X299" s="106">
        <f t="shared" si="216"/>
        <v>0</v>
      </c>
      <c r="Y299" s="106">
        <f t="shared" si="216"/>
        <v>0</v>
      </c>
      <c r="Z299" s="106">
        <f t="shared" si="216"/>
        <v>0</v>
      </c>
      <c r="AA299" s="106">
        <f t="shared" si="216"/>
        <v>0.33333333333333331</v>
      </c>
      <c r="AB299" s="106">
        <f t="shared" si="216"/>
        <v>1</v>
      </c>
      <c r="AC299" s="106">
        <f t="shared" si="216"/>
        <v>1</v>
      </c>
      <c r="AD299" s="106">
        <f t="shared" si="216"/>
        <v>1</v>
      </c>
      <c r="AE299" s="106">
        <f t="shared" si="216"/>
        <v>1</v>
      </c>
      <c r="AF299" s="106">
        <f t="shared" si="216"/>
        <v>1</v>
      </c>
      <c r="AG299" s="106">
        <f t="shared" si="216"/>
        <v>1</v>
      </c>
      <c r="AH299" s="106">
        <f t="shared" si="216"/>
        <v>1</v>
      </c>
      <c r="AI299" s="106">
        <f t="shared" si="216"/>
        <v>1</v>
      </c>
      <c r="AJ299" s="106">
        <f t="shared" si="216"/>
        <v>1</v>
      </c>
      <c r="AK299" s="106">
        <f t="shared" si="216"/>
        <v>1</v>
      </c>
      <c r="AL299" s="106">
        <f t="shared" si="216"/>
        <v>1</v>
      </c>
      <c r="AM299" s="106">
        <f t="shared" si="216"/>
        <v>1</v>
      </c>
      <c r="AN299" s="106">
        <f t="shared" si="216"/>
        <v>1</v>
      </c>
      <c r="AO299" s="106">
        <f t="shared" si="216"/>
        <v>1</v>
      </c>
      <c r="AP299" s="106">
        <f t="shared" si="215"/>
        <v>1</v>
      </c>
      <c r="AQ299" s="106">
        <f t="shared" si="215"/>
        <v>1</v>
      </c>
      <c r="AR299" s="106">
        <f t="shared" si="215"/>
        <v>1</v>
      </c>
      <c r="AS299" s="106">
        <f t="shared" si="215"/>
        <v>1</v>
      </c>
      <c r="AT299" s="106">
        <f t="shared" si="215"/>
        <v>1</v>
      </c>
      <c r="AU299" s="106">
        <f t="shared" si="215"/>
        <v>1</v>
      </c>
      <c r="AV299" s="106">
        <f t="shared" si="215"/>
        <v>1</v>
      </c>
      <c r="AW299" s="106">
        <f t="shared" si="215"/>
        <v>1</v>
      </c>
      <c r="AX299" s="106">
        <f t="shared" si="215"/>
        <v>1</v>
      </c>
      <c r="AY299" s="106">
        <f t="shared" si="215"/>
        <v>1</v>
      </c>
      <c r="AZ299" s="106">
        <f t="shared" si="215"/>
        <v>1</v>
      </c>
      <c r="BA299" s="106">
        <f t="shared" si="215"/>
        <v>1</v>
      </c>
      <c r="BB299" s="106">
        <f t="shared" si="215"/>
        <v>1</v>
      </c>
      <c r="BC299" s="106">
        <f t="shared" si="215"/>
        <v>1</v>
      </c>
      <c r="BD299" s="106">
        <f t="shared" si="215"/>
        <v>1</v>
      </c>
      <c r="BE299" s="106">
        <f t="shared" si="215"/>
        <v>1</v>
      </c>
      <c r="BF299" s="106">
        <f t="shared" si="215"/>
        <v>1</v>
      </c>
      <c r="BG299" s="106">
        <f t="shared" si="215"/>
        <v>1</v>
      </c>
      <c r="BH299" s="106">
        <f t="shared" si="215"/>
        <v>1</v>
      </c>
      <c r="BI299" s="106">
        <f t="shared" si="215"/>
        <v>1</v>
      </c>
      <c r="BJ299" s="106">
        <f t="shared" si="215"/>
        <v>1</v>
      </c>
      <c r="BK299" s="106">
        <f t="shared" si="215"/>
        <v>1</v>
      </c>
      <c r="BL299" s="106">
        <f t="shared" si="215"/>
        <v>1</v>
      </c>
      <c r="BM299" s="106">
        <f t="shared" si="215"/>
        <v>1</v>
      </c>
      <c r="BN299" s="106">
        <f t="shared" si="215"/>
        <v>1</v>
      </c>
      <c r="BO299" s="106">
        <f t="shared" si="215"/>
        <v>1</v>
      </c>
    </row>
    <row r="300" spans="1:67" ht="15" x14ac:dyDescent="0.25">
      <c r="A300" s="80"/>
      <c r="B300" s="103" t="s">
        <v>1230</v>
      </c>
      <c r="C300" s="103" t="s">
        <v>1231</v>
      </c>
      <c r="D300" s="103" t="s">
        <v>6</v>
      </c>
      <c r="E300" s="223">
        <f>VLOOKUP(B300,'Cuadro Control'!C338:J2230,8,FALSE)</f>
        <v>9527825.6870364472</v>
      </c>
      <c r="F300" s="104">
        <f t="shared" si="219"/>
        <v>1.794698454439963E-3</v>
      </c>
      <c r="G300" s="105">
        <v>46345</v>
      </c>
      <c r="H300" s="105">
        <v>46349</v>
      </c>
      <c r="I300" s="104">
        <f t="shared" si="220"/>
        <v>0</v>
      </c>
      <c r="J300" s="104">
        <f t="shared" si="216"/>
        <v>0</v>
      </c>
      <c r="K300" s="104">
        <f t="shared" si="216"/>
        <v>0</v>
      </c>
      <c r="L300" s="104">
        <f t="shared" si="216"/>
        <v>0</v>
      </c>
      <c r="M300" s="104">
        <f t="shared" si="216"/>
        <v>0</v>
      </c>
      <c r="N300" s="104">
        <f t="shared" si="216"/>
        <v>0</v>
      </c>
      <c r="O300" s="104">
        <f t="shared" si="216"/>
        <v>0</v>
      </c>
      <c r="P300" s="104">
        <f t="shared" si="216"/>
        <v>0</v>
      </c>
      <c r="Q300" s="104">
        <f t="shared" si="216"/>
        <v>0</v>
      </c>
      <c r="R300" s="104">
        <f t="shared" si="216"/>
        <v>0</v>
      </c>
      <c r="S300" s="104">
        <f t="shared" si="216"/>
        <v>0</v>
      </c>
      <c r="T300" s="104">
        <f t="shared" si="216"/>
        <v>0</v>
      </c>
      <c r="U300" s="104">
        <f t="shared" si="216"/>
        <v>0</v>
      </c>
      <c r="V300" s="104">
        <f t="shared" si="216"/>
        <v>0</v>
      </c>
      <c r="W300" s="104">
        <f t="shared" si="216"/>
        <v>0</v>
      </c>
      <c r="X300" s="104">
        <f t="shared" si="216"/>
        <v>0</v>
      </c>
      <c r="Y300" s="104">
        <f t="shared" si="216"/>
        <v>0</v>
      </c>
      <c r="Z300" s="104">
        <f t="shared" si="216"/>
        <v>0</v>
      </c>
      <c r="AA300" s="104">
        <f t="shared" si="216"/>
        <v>0</v>
      </c>
      <c r="AB300" s="104">
        <f t="shared" si="216"/>
        <v>0.4</v>
      </c>
      <c r="AC300" s="104">
        <f t="shared" si="216"/>
        <v>1</v>
      </c>
      <c r="AD300" s="104">
        <f t="shared" si="216"/>
        <v>1</v>
      </c>
      <c r="AE300" s="104">
        <f t="shared" si="216"/>
        <v>1</v>
      </c>
      <c r="AF300" s="104">
        <f t="shared" si="216"/>
        <v>1</v>
      </c>
      <c r="AG300" s="104">
        <f t="shared" si="216"/>
        <v>1</v>
      </c>
      <c r="AH300" s="104">
        <f t="shared" si="216"/>
        <v>1</v>
      </c>
      <c r="AI300" s="104">
        <f t="shared" si="216"/>
        <v>1</v>
      </c>
      <c r="AJ300" s="104">
        <f t="shared" si="216"/>
        <v>1</v>
      </c>
      <c r="AK300" s="104">
        <f t="shared" si="216"/>
        <v>1</v>
      </c>
      <c r="AL300" s="104">
        <f t="shared" si="216"/>
        <v>1</v>
      </c>
      <c r="AM300" s="104">
        <f t="shared" si="216"/>
        <v>1</v>
      </c>
      <c r="AN300" s="104">
        <f t="shared" si="216"/>
        <v>1</v>
      </c>
      <c r="AO300" s="104">
        <f t="shared" si="216"/>
        <v>1</v>
      </c>
      <c r="AP300" s="104">
        <f t="shared" si="215"/>
        <v>1</v>
      </c>
      <c r="AQ300" s="104">
        <f t="shared" si="215"/>
        <v>1</v>
      </c>
      <c r="AR300" s="104">
        <f t="shared" si="215"/>
        <v>1</v>
      </c>
      <c r="AS300" s="104">
        <f t="shared" si="215"/>
        <v>1</v>
      </c>
      <c r="AT300" s="104">
        <f t="shared" si="215"/>
        <v>1</v>
      </c>
      <c r="AU300" s="104">
        <f t="shared" si="215"/>
        <v>1</v>
      </c>
      <c r="AV300" s="104">
        <f t="shared" si="215"/>
        <v>1</v>
      </c>
      <c r="AW300" s="104">
        <f t="shared" si="215"/>
        <v>1</v>
      </c>
      <c r="AX300" s="104">
        <f t="shared" si="215"/>
        <v>1</v>
      </c>
      <c r="AY300" s="104">
        <f t="shared" si="215"/>
        <v>1</v>
      </c>
      <c r="AZ300" s="104">
        <f t="shared" si="215"/>
        <v>1</v>
      </c>
      <c r="BA300" s="104">
        <f t="shared" si="215"/>
        <v>1</v>
      </c>
      <c r="BB300" s="104">
        <f t="shared" si="215"/>
        <v>1</v>
      </c>
      <c r="BC300" s="104">
        <f t="shared" si="215"/>
        <v>1</v>
      </c>
      <c r="BD300" s="104">
        <f t="shared" si="215"/>
        <v>1</v>
      </c>
      <c r="BE300" s="104">
        <f t="shared" si="215"/>
        <v>1</v>
      </c>
      <c r="BF300" s="104">
        <f t="shared" si="215"/>
        <v>1</v>
      </c>
      <c r="BG300" s="104">
        <f t="shared" si="215"/>
        <v>1</v>
      </c>
      <c r="BH300" s="104">
        <f t="shared" si="215"/>
        <v>1</v>
      </c>
      <c r="BI300" s="104">
        <f t="shared" si="215"/>
        <v>1</v>
      </c>
      <c r="BJ300" s="104">
        <f t="shared" si="215"/>
        <v>1</v>
      </c>
      <c r="BK300" s="104">
        <f t="shared" si="215"/>
        <v>1</v>
      </c>
      <c r="BL300" s="104">
        <f t="shared" si="215"/>
        <v>1</v>
      </c>
      <c r="BM300" s="104">
        <f t="shared" si="215"/>
        <v>1</v>
      </c>
      <c r="BN300" s="104">
        <f t="shared" si="215"/>
        <v>1</v>
      </c>
      <c r="BO300" s="104">
        <f t="shared" si="215"/>
        <v>1</v>
      </c>
    </row>
    <row r="301" spans="1:67" ht="15" x14ac:dyDescent="0.25">
      <c r="A301" s="80"/>
      <c r="B301" s="77" t="s">
        <v>1232</v>
      </c>
      <c r="C301" s="77" t="s">
        <v>1233</v>
      </c>
      <c r="D301" s="77" t="s">
        <v>19</v>
      </c>
      <c r="E301" s="224">
        <f>VLOOKUP(B301,'Cuadro Control'!C339:J2231,8,FALSE)</f>
        <v>320494616.71764702</v>
      </c>
      <c r="F301" s="106">
        <f t="shared" si="219"/>
        <v>6.0369617599332674E-2</v>
      </c>
      <c r="G301" s="107">
        <v>46349</v>
      </c>
      <c r="H301" s="107">
        <v>46352</v>
      </c>
      <c r="I301" s="106">
        <f t="shared" si="220"/>
        <v>0</v>
      </c>
      <c r="J301" s="106">
        <f t="shared" si="216"/>
        <v>0</v>
      </c>
      <c r="K301" s="106">
        <f t="shared" si="216"/>
        <v>0</v>
      </c>
      <c r="L301" s="106">
        <f t="shared" si="216"/>
        <v>0</v>
      </c>
      <c r="M301" s="106">
        <f t="shared" si="216"/>
        <v>0</v>
      </c>
      <c r="N301" s="106">
        <f t="shared" si="216"/>
        <v>0</v>
      </c>
      <c r="O301" s="106">
        <f t="shared" si="216"/>
        <v>0</v>
      </c>
      <c r="P301" s="106">
        <f t="shared" si="216"/>
        <v>0</v>
      </c>
      <c r="Q301" s="106">
        <f t="shared" si="216"/>
        <v>0</v>
      </c>
      <c r="R301" s="106">
        <f t="shared" si="216"/>
        <v>0</v>
      </c>
      <c r="S301" s="106">
        <f t="shared" si="216"/>
        <v>0</v>
      </c>
      <c r="T301" s="106">
        <f t="shared" si="216"/>
        <v>0</v>
      </c>
      <c r="U301" s="106">
        <f t="shared" si="216"/>
        <v>0</v>
      </c>
      <c r="V301" s="106">
        <f t="shared" si="216"/>
        <v>0</v>
      </c>
      <c r="W301" s="106">
        <f t="shared" si="216"/>
        <v>0</v>
      </c>
      <c r="X301" s="106">
        <f t="shared" si="216"/>
        <v>0</v>
      </c>
      <c r="Y301" s="106">
        <f t="shared" si="216"/>
        <v>0</v>
      </c>
      <c r="Z301" s="106">
        <f t="shared" si="216"/>
        <v>0</v>
      </c>
      <c r="AA301" s="106">
        <f t="shared" si="216"/>
        <v>0</v>
      </c>
      <c r="AB301" s="106">
        <f t="shared" si="216"/>
        <v>0</v>
      </c>
      <c r="AC301" s="106">
        <f t="shared" si="216"/>
        <v>1</v>
      </c>
      <c r="AD301" s="106">
        <f t="shared" si="216"/>
        <v>1</v>
      </c>
      <c r="AE301" s="106">
        <f t="shared" si="216"/>
        <v>1</v>
      </c>
      <c r="AF301" s="106">
        <f t="shared" si="216"/>
        <v>1</v>
      </c>
      <c r="AG301" s="106">
        <f t="shared" si="216"/>
        <v>1</v>
      </c>
      <c r="AH301" s="106">
        <f t="shared" si="216"/>
        <v>1</v>
      </c>
      <c r="AI301" s="106">
        <f t="shared" si="216"/>
        <v>1</v>
      </c>
      <c r="AJ301" s="106">
        <f t="shared" si="216"/>
        <v>1</v>
      </c>
      <c r="AK301" s="106">
        <f t="shared" si="216"/>
        <v>1</v>
      </c>
      <c r="AL301" s="106">
        <f t="shared" si="216"/>
        <v>1</v>
      </c>
      <c r="AM301" s="106">
        <f t="shared" si="216"/>
        <v>1</v>
      </c>
      <c r="AN301" s="106">
        <f t="shared" si="216"/>
        <v>1</v>
      </c>
      <c r="AO301" s="106">
        <f t="shared" si="216"/>
        <v>1</v>
      </c>
      <c r="AP301" s="106">
        <f t="shared" si="215"/>
        <v>1</v>
      </c>
      <c r="AQ301" s="106">
        <f t="shared" si="215"/>
        <v>1</v>
      </c>
      <c r="AR301" s="106">
        <f t="shared" si="215"/>
        <v>1</v>
      </c>
      <c r="AS301" s="106">
        <f t="shared" si="215"/>
        <v>1</v>
      </c>
      <c r="AT301" s="106">
        <f t="shared" si="215"/>
        <v>1</v>
      </c>
      <c r="AU301" s="106">
        <f t="shared" si="215"/>
        <v>1</v>
      </c>
      <c r="AV301" s="106">
        <f t="shared" ref="AP301:BO307" si="221">IF($G301=0,0,IF(AV$6&lt;$G301,0,IF(AV$6&gt;$H301,1,(AV$6-$G301+1)/($H301-$G301+1))))</f>
        <v>1</v>
      </c>
      <c r="AW301" s="106">
        <f t="shared" si="221"/>
        <v>1</v>
      </c>
      <c r="AX301" s="106">
        <f t="shared" si="221"/>
        <v>1</v>
      </c>
      <c r="AY301" s="106">
        <f t="shared" si="221"/>
        <v>1</v>
      </c>
      <c r="AZ301" s="106">
        <f t="shared" si="221"/>
        <v>1</v>
      </c>
      <c r="BA301" s="106">
        <f t="shared" si="221"/>
        <v>1</v>
      </c>
      <c r="BB301" s="106">
        <f t="shared" si="221"/>
        <v>1</v>
      </c>
      <c r="BC301" s="106">
        <f t="shared" si="221"/>
        <v>1</v>
      </c>
      <c r="BD301" s="106">
        <f t="shared" si="221"/>
        <v>1</v>
      </c>
      <c r="BE301" s="106">
        <f t="shared" si="221"/>
        <v>1</v>
      </c>
      <c r="BF301" s="106">
        <f t="shared" si="221"/>
        <v>1</v>
      </c>
      <c r="BG301" s="106">
        <f t="shared" si="221"/>
        <v>1</v>
      </c>
      <c r="BH301" s="106">
        <f t="shared" si="221"/>
        <v>1</v>
      </c>
      <c r="BI301" s="106">
        <f t="shared" si="221"/>
        <v>1</v>
      </c>
      <c r="BJ301" s="106">
        <f t="shared" si="221"/>
        <v>1</v>
      </c>
      <c r="BK301" s="106">
        <f t="shared" si="221"/>
        <v>1</v>
      </c>
      <c r="BL301" s="106">
        <f t="shared" si="221"/>
        <v>1</v>
      </c>
      <c r="BM301" s="106">
        <f t="shared" si="221"/>
        <v>1</v>
      </c>
      <c r="BN301" s="106">
        <f t="shared" si="221"/>
        <v>1</v>
      </c>
      <c r="BO301" s="106">
        <f t="shared" si="221"/>
        <v>1</v>
      </c>
    </row>
    <row r="302" spans="1:67" ht="15" x14ac:dyDescent="0.25">
      <c r="A302" s="80"/>
      <c r="B302" s="77" t="s">
        <v>1234</v>
      </c>
      <c r="C302" s="77" t="s">
        <v>1235</v>
      </c>
      <c r="D302" s="77" t="s">
        <v>8</v>
      </c>
      <c r="E302" s="224">
        <f>VLOOKUP(B302,'Cuadro Control'!C340:J2232,8,FALSE)</f>
        <v>94303618.549411759</v>
      </c>
      <c r="F302" s="106">
        <f t="shared" si="219"/>
        <v>1.7763397864110998E-2</v>
      </c>
      <c r="G302" s="107">
        <v>46353</v>
      </c>
      <c r="H302" s="107">
        <v>46354</v>
      </c>
      <c r="I302" s="106">
        <f t="shared" si="220"/>
        <v>0</v>
      </c>
      <c r="J302" s="106">
        <f t="shared" si="216"/>
        <v>0</v>
      </c>
      <c r="K302" s="106">
        <f t="shared" si="216"/>
        <v>0</v>
      </c>
      <c r="L302" s="106">
        <f t="shared" si="216"/>
        <v>0</v>
      </c>
      <c r="M302" s="106">
        <f t="shared" si="216"/>
        <v>0</v>
      </c>
      <c r="N302" s="106">
        <f t="shared" si="216"/>
        <v>0</v>
      </c>
      <c r="O302" s="106">
        <f t="shared" si="216"/>
        <v>0</v>
      </c>
      <c r="P302" s="106">
        <f t="shared" si="216"/>
        <v>0</v>
      </c>
      <c r="Q302" s="106">
        <f t="shared" si="216"/>
        <v>0</v>
      </c>
      <c r="R302" s="106">
        <f t="shared" si="216"/>
        <v>0</v>
      </c>
      <c r="S302" s="106">
        <f t="shared" si="216"/>
        <v>0</v>
      </c>
      <c r="T302" s="106">
        <f t="shared" si="216"/>
        <v>0</v>
      </c>
      <c r="U302" s="106">
        <f t="shared" si="216"/>
        <v>0</v>
      </c>
      <c r="V302" s="106">
        <f t="shared" si="216"/>
        <v>0</v>
      </c>
      <c r="W302" s="106">
        <f t="shared" si="216"/>
        <v>0</v>
      </c>
      <c r="X302" s="106">
        <f t="shared" si="216"/>
        <v>0</v>
      </c>
      <c r="Y302" s="106">
        <f t="shared" si="216"/>
        <v>0</v>
      </c>
      <c r="Z302" s="106">
        <f t="shared" si="216"/>
        <v>0</v>
      </c>
      <c r="AA302" s="106">
        <f t="shared" si="216"/>
        <v>0</v>
      </c>
      <c r="AB302" s="106">
        <f t="shared" si="216"/>
        <v>0</v>
      </c>
      <c r="AC302" s="106">
        <f t="shared" si="216"/>
        <v>0.5</v>
      </c>
      <c r="AD302" s="106">
        <f t="shared" si="216"/>
        <v>1</v>
      </c>
      <c r="AE302" s="106">
        <f t="shared" si="216"/>
        <v>1</v>
      </c>
      <c r="AF302" s="106">
        <f t="shared" si="216"/>
        <v>1</v>
      </c>
      <c r="AG302" s="106">
        <f t="shared" si="216"/>
        <v>1</v>
      </c>
      <c r="AH302" s="106">
        <f t="shared" si="216"/>
        <v>1</v>
      </c>
      <c r="AI302" s="106">
        <f t="shared" si="216"/>
        <v>1</v>
      </c>
      <c r="AJ302" s="106">
        <f t="shared" si="216"/>
        <v>1</v>
      </c>
      <c r="AK302" s="106">
        <f t="shared" si="216"/>
        <v>1</v>
      </c>
      <c r="AL302" s="106">
        <f t="shared" si="216"/>
        <v>1</v>
      </c>
      <c r="AM302" s="106">
        <f t="shared" si="216"/>
        <v>1</v>
      </c>
      <c r="AN302" s="106">
        <f t="shared" si="216"/>
        <v>1</v>
      </c>
      <c r="AO302" s="106">
        <f t="shared" si="216"/>
        <v>1</v>
      </c>
      <c r="AP302" s="106">
        <f t="shared" si="221"/>
        <v>1</v>
      </c>
      <c r="AQ302" s="106">
        <f t="shared" si="221"/>
        <v>1</v>
      </c>
      <c r="AR302" s="106">
        <f t="shared" si="221"/>
        <v>1</v>
      </c>
      <c r="AS302" s="106">
        <f t="shared" si="221"/>
        <v>1</v>
      </c>
      <c r="AT302" s="106">
        <f t="shared" si="221"/>
        <v>1</v>
      </c>
      <c r="AU302" s="106">
        <f t="shared" si="221"/>
        <v>1</v>
      </c>
      <c r="AV302" s="106">
        <f t="shared" si="221"/>
        <v>1</v>
      </c>
      <c r="AW302" s="106">
        <f t="shared" si="221"/>
        <v>1</v>
      </c>
      <c r="AX302" s="106">
        <f t="shared" si="221"/>
        <v>1</v>
      </c>
      <c r="AY302" s="106">
        <f t="shared" si="221"/>
        <v>1</v>
      </c>
      <c r="AZ302" s="106">
        <f t="shared" si="221"/>
        <v>1</v>
      </c>
      <c r="BA302" s="106">
        <f t="shared" si="221"/>
        <v>1</v>
      </c>
      <c r="BB302" s="106">
        <f t="shared" si="221"/>
        <v>1</v>
      </c>
      <c r="BC302" s="106">
        <f t="shared" si="221"/>
        <v>1</v>
      </c>
      <c r="BD302" s="106">
        <f t="shared" si="221"/>
        <v>1</v>
      </c>
      <c r="BE302" s="106">
        <f t="shared" si="221"/>
        <v>1</v>
      </c>
      <c r="BF302" s="106">
        <f t="shared" si="221"/>
        <v>1</v>
      </c>
      <c r="BG302" s="106">
        <f t="shared" si="221"/>
        <v>1</v>
      </c>
      <c r="BH302" s="106">
        <f t="shared" si="221"/>
        <v>1</v>
      </c>
      <c r="BI302" s="106">
        <f t="shared" si="221"/>
        <v>1</v>
      </c>
      <c r="BJ302" s="106">
        <f t="shared" si="221"/>
        <v>1</v>
      </c>
      <c r="BK302" s="106">
        <f t="shared" si="221"/>
        <v>1</v>
      </c>
      <c r="BL302" s="106">
        <f t="shared" si="221"/>
        <v>1</v>
      </c>
      <c r="BM302" s="106">
        <f t="shared" si="221"/>
        <v>1</v>
      </c>
      <c r="BN302" s="106">
        <f t="shared" si="221"/>
        <v>1</v>
      </c>
      <c r="BO302" s="106">
        <f t="shared" si="221"/>
        <v>1</v>
      </c>
    </row>
    <row r="303" spans="1:67" ht="15" x14ac:dyDescent="0.25">
      <c r="A303" s="80"/>
      <c r="B303" s="77" t="s">
        <v>1236</v>
      </c>
      <c r="C303" s="77" t="s">
        <v>1237</v>
      </c>
      <c r="D303" s="77" t="s">
        <v>26</v>
      </c>
      <c r="E303" s="224">
        <f>VLOOKUP(B303,'Cuadro Control'!C341:J2233,8,FALSE)</f>
        <v>179436034.15411764</v>
      </c>
      <c r="F303" s="106">
        <f t="shared" si="219"/>
        <v>3.3799272126209236E-2</v>
      </c>
      <c r="G303" s="107">
        <v>46354</v>
      </c>
      <c r="H303" s="107">
        <v>46360</v>
      </c>
      <c r="I303" s="106">
        <f t="shared" si="220"/>
        <v>0</v>
      </c>
      <c r="J303" s="106">
        <f t="shared" si="216"/>
        <v>0</v>
      </c>
      <c r="K303" s="106">
        <f t="shared" si="216"/>
        <v>0</v>
      </c>
      <c r="L303" s="106">
        <f t="shared" si="216"/>
        <v>0</v>
      </c>
      <c r="M303" s="106">
        <f t="shared" si="216"/>
        <v>0</v>
      </c>
      <c r="N303" s="106">
        <f t="shared" si="216"/>
        <v>0</v>
      </c>
      <c r="O303" s="106">
        <f t="shared" si="216"/>
        <v>0</v>
      </c>
      <c r="P303" s="106">
        <f t="shared" si="216"/>
        <v>0</v>
      </c>
      <c r="Q303" s="106">
        <f t="shared" si="216"/>
        <v>0</v>
      </c>
      <c r="R303" s="106">
        <f t="shared" si="216"/>
        <v>0</v>
      </c>
      <c r="S303" s="106">
        <f t="shared" si="216"/>
        <v>0</v>
      </c>
      <c r="T303" s="106">
        <f t="shared" si="216"/>
        <v>0</v>
      </c>
      <c r="U303" s="106">
        <f t="shared" si="216"/>
        <v>0</v>
      </c>
      <c r="V303" s="106">
        <f t="shared" si="216"/>
        <v>0</v>
      </c>
      <c r="W303" s="106">
        <f t="shared" si="216"/>
        <v>0</v>
      </c>
      <c r="X303" s="106">
        <f t="shared" si="216"/>
        <v>0</v>
      </c>
      <c r="Y303" s="106">
        <f t="shared" si="216"/>
        <v>0</v>
      </c>
      <c r="Z303" s="106">
        <f t="shared" si="216"/>
        <v>0</v>
      </c>
      <c r="AA303" s="106">
        <f t="shared" si="216"/>
        <v>0</v>
      </c>
      <c r="AB303" s="106">
        <f t="shared" si="216"/>
        <v>0</v>
      </c>
      <c r="AC303" s="106">
        <f t="shared" si="216"/>
        <v>0</v>
      </c>
      <c r="AD303" s="106">
        <f t="shared" si="216"/>
        <v>1</v>
      </c>
      <c r="AE303" s="106">
        <f t="shared" si="216"/>
        <v>1</v>
      </c>
      <c r="AF303" s="106">
        <f t="shared" si="216"/>
        <v>1</v>
      </c>
      <c r="AG303" s="106">
        <f t="shared" si="216"/>
        <v>1</v>
      </c>
      <c r="AH303" s="106">
        <f t="shared" si="216"/>
        <v>1</v>
      </c>
      <c r="AI303" s="106">
        <f t="shared" si="216"/>
        <v>1</v>
      </c>
      <c r="AJ303" s="106">
        <f t="shared" si="216"/>
        <v>1</v>
      </c>
      <c r="AK303" s="106">
        <f t="shared" si="216"/>
        <v>1</v>
      </c>
      <c r="AL303" s="106">
        <f t="shared" si="216"/>
        <v>1</v>
      </c>
      <c r="AM303" s="106">
        <f t="shared" si="216"/>
        <v>1</v>
      </c>
      <c r="AN303" s="106">
        <f t="shared" si="216"/>
        <v>1</v>
      </c>
      <c r="AO303" s="106">
        <f t="shared" si="216"/>
        <v>1</v>
      </c>
      <c r="AP303" s="106">
        <f t="shared" si="221"/>
        <v>1</v>
      </c>
      <c r="AQ303" s="106">
        <f t="shared" si="221"/>
        <v>1</v>
      </c>
      <c r="AR303" s="106">
        <f t="shared" si="221"/>
        <v>1</v>
      </c>
      <c r="AS303" s="106">
        <f t="shared" si="221"/>
        <v>1</v>
      </c>
      <c r="AT303" s="106">
        <f t="shared" si="221"/>
        <v>1</v>
      </c>
      <c r="AU303" s="106">
        <f t="shared" si="221"/>
        <v>1</v>
      </c>
      <c r="AV303" s="106">
        <f t="shared" si="221"/>
        <v>1</v>
      </c>
      <c r="AW303" s="106">
        <f t="shared" si="221"/>
        <v>1</v>
      </c>
      <c r="AX303" s="106">
        <f t="shared" si="221"/>
        <v>1</v>
      </c>
      <c r="AY303" s="106">
        <f t="shared" si="221"/>
        <v>1</v>
      </c>
      <c r="AZ303" s="106">
        <f t="shared" si="221"/>
        <v>1</v>
      </c>
      <c r="BA303" s="106">
        <f t="shared" si="221"/>
        <v>1</v>
      </c>
      <c r="BB303" s="106">
        <f t="shared" si="221"/>
        <v>1</v>
      </c>
      <c r="BC303" s="106">
        <f t="shared" si="221"/>
        <v>1</v>
      </c>
      <c r="BD303" s="106">
        <f t="shared" si="221"/>
        <v>1</v>
      </c>
      <c r="BE303" s="106">
        <f t="shared" si="221"/>
        <v>1</v>
      </c>
      <c r="BF303" s="106">
        <f t="shared" si="221"/>
        <v>1</v>
      </c>
      <c r="BG303" s="106">
        <f t="shared" si="221"/>
        <v>1</v>
      </c>
      <c r="BH303" s="106">
        <f t="shared" si="221"/>
        <v>1</v>
      </c>
      <c r="BI303" s="106">
        <f t="shared" si="221"/>
        <v>1</v>
      </c>
      <c r="BJ303" s="106">
        <f t="shared" si="221"/>
        <v>1</v>
      </c>
      <c r="BK303" s="106">
        <f t="shared" si="221"/>
        <v>1</v>
      </c>
      <c r="BL303" s="106">
        <f t="shared" si="221"/>
        <v>1</v>
      </c>
      <c r="BM303" s="106">
        <f t="shared" si="221"/>
        <v>1</v>
      </c>
      <c r="BN303" s="106">
        <f t="shared" si="221"/>
        <v>1</v>
      </c>
      <c r="BO303" s="106">
        <f t="shared" si="221"/>
        <v>1</v>
      </c>
    </row>
    <row r="304" spans="1:67" ht="15" x14ac:dyDescent="0.25">
      <c r="A304" s="80"/>
      <c r="B304" s="77" t="s">
        <v>1238</v>
      </c>
      <c r="C304" s="77" t="s">
        <v>1239</v>
      </c>
      <c r="D304" s="77" t="s">
        <v>730</v>
      </c>
      <c r="E304" s="224">
        <f>VLOOKUP(B304,'Cuadro Control'!C342:J2234,8,FALSE)</f>
        <v>1212623361.2117648</v>
      </c>
      <c r="F304" s="106">
        <f t="shared" si="219"/>
        <v>0.22841447185013161</v>
      </c>
      <c r="G304" s="107">
        <v>46360</v>
      </c>
      <c r="H304" s="107">
        <v>46377</v>
      </c>
      <c r="I304" s="106">
        <f t="shared" si="220"/>
        <v>0</v>
      </c>
      <c r="J304" s="106">
        <f t="shared" si="216"/>
        <v>0</v>
      </c>
      <c r="K304" s="106">
        <f t="shared" si="216"/>
        <v>0</v>
      </c>
      <c r="L304" s="106">
        <f t="shared" si="216"/>
        <v>0</v>
      </c>
      <c r="M304" s="106">
        <f t="shared" si="216"/>
        <v>0</v>
      </c>
      <c r="N304" s="106">
        <f t="shared" si="216"/>
        <v>0</v>
      </c>
      <c r="O304" s="106">
        <f t="shared" si="216"/>
        <v>0</v>
      </c>
      <c r="P304" s="106">
        <f t="shared" si="216"/>
        <v>0</v>
      </c>
      <c r="Q304" s="106">
        <f t="shared" si="216"/>
        <v>0</v>
      </c>
      <c r="R304" s="106">
        <f t="shared" si="216"/>
        <v>0</v>
      </c>
      <c r="S304" s="106">
        <f t="shared" si="216"/>
        <v>0</v>
      </c>
      <c r="T304" s="106">
        <f t="shared" ref="J304:AO311" si="222">IF($G304=0,0,IF(T$6&lt;$G304,0,IF(T$6&gt;$H304,1,(T$6-$G304+1)/($H304-$G304+1))))</f>
        <v>0</v>
      </c>
      <c r="U304" s="106">
        <f t="shared" si="222"/>
        <v>0</v>
      </c>
      <c r="V304" s="106">
        <f t="shared" si="222"/>
        <v>0</v>
      </c>
      <c r="W304" s="106">
        <f t="shared" si="222"/>
        <v>0</v>
      </c>
      <c r="X304" s="106">
        <f t="shared" si="222"/>
        <v>0</v>
      </c>
      <c r="Y304" s="106">
        <f t="shared" si="222"/>
        <v>0</v>
      </c>
      <c r="Z304" s="106">
        <f t="shared" si="222"/>
        <v>0</v>
      </c>
      <c r="AA304" s="106">
        <f t="shared" si="222"/>
        <v>0</v>
      </c>
      <c r="AB304" s="106">
        <f t="shared" si="222"/>
        <v>0</v>
      </c>
      <c r="AC304" s="106">
        <f t="shared" si="222"/>
        <v>0</v>
      </c>
      <c r="AD304" s="106">
        <f t="shared" si="222"/>
        <v>5.5555555555555552E-2</v>
      </c>
      <c r="AE304" s="106">
        <f t="shared" si="222"/>
        <v>0.44444444444444442</v>
      </c>
      <c r="AF304" s="106">
        <f t="shared" si="222"/>
        <v>0.83333333333333337</v>
      </c>
      <c r="AG304" s="106">
        <f t="shared" si="222"/>
        <v>1</v>
      </c>
      <c r="AH304" s="106">
        <f t="shared" si="222"/>
        <v>1</v>
      </c>
      <c r="AI304" s="106">
        <f t="shared" si="222"/>
        <v>1</v>
      </c>
      <c r="AJ304" s="106">
        <f t="shared" si="222"/>
        <v>1</v>
      </c>
      <c r="AK304" s="106">
        <f t="shared" si="222"/>
        <v>1</v>
      </c>
      <c r="AL304" s="106">
        <f t="shared" si="222"/>
        <v>1</v>
      </c>
      <c r="AM304" s="106">
        <f t="shared" si="222"/>
        <v>1</v>
      </c>
      <c r="AN304" s="106">
        <f t="shared" si="222"/>
        <v>1</v>
      </c>
      <c r="AO304" s="106">
        <f t="shared" si="222"/>
        <v>1</v>
      </c>
      <c r="AP304" s="106">
        <f t="shared" si="221"/>
        <v>1</v>
      </c>
      <c r="AQ304" s="106">
        <f t="shared" si="221"/>
        <v>1</v>
      </c>
      <c r="AR304" s="106">
        <f t="shared" si="221"/>
        <v>1</v>
      </c>
      <c r="AS304" s="106">
        <f t="shared" si="221"/>
        <v>1</v>
      </c>
      <c r="AT304" s="106">
        <f t="shared" si="221"/>
        <v>1</v>
      </c>
      <c r="AU304" s="106">
        <f t="shared" si="221"/>
        <v>1</v>
      </c>
      <c r="AV304" s="106">
        <f t="shared" si="221"/>
        <v>1</v>
      </c>
      <c r="AW304" s="106">
        <f t="shared" si="221"/>
        <v>1</v>
      </c>
      <c r="AX304" s="106">
        <f t="shared" si="221"/>
        <v>1</v>
      </c>
      <c r="AY304" s="106">
        <f t="shared" si="221"/>
        <v>1</v>
      </c>
      <c r="AZ304" s="106">
        <f t="shared" si="221"/>
        <v>1</v>
      </c>
      <c r="BA304" s="106">
        <f t="shared" si="221"/>
        <v>1</v>
      </c>
      <c r="BB304" s="106">
        <f t="shared" si="221"/>
        <v>1</v>
      </c>
      <c r="BC304" s="106">
        <f t="shared" si="221"/>
        <v>1</v>
      </c>
      <c r="BD304" s="106">
        <f t="shared" si="221"/>
        <v>1</v>
      </c>
      <c r="BE304" s="106">
        <f t="shared" si="221"/>
        <v>1</v>
      </c>
      <c r="BF304" s="106">
        <f t="shared" si="221"/>
        <v>1</v>
      </c>
      <c r="BG304" s="106">
        <f t="shared" si="221"/>
        <v>1</v>
      </c>
      <c r="BH304" s="106">
        <f t="shared" si="221"/>
        <v>1</v>
      </c>
      <c r="BI304" s="106">
        <f t="shared" si="221"/>
        <v>1</v>
      </c>
      <c r="BJ304" s="106">
        <f t="shared" si="221"/>
        <v>1</v>
      </c>
      <c r="BK304" s="106">
        <f t="shared" si="221"/>
        <v>1</v>
      </c>
      <c r="BL304" s="106">
        <f t="shared" si="221"/>
        <v>1</v>
      </c>
      <c r="BM304" s="106">
        <f t="shared" si="221"/>
        <v>1</v>
      </c>
      <c r="BN304" s="106">
        <f t="shared" si="221"/>
        <v>1</v>
      </c>
      <c r="BO304" s="106">
        <f t="shared" si="221"/>
        <v>1</v>
      </c>
    </row>
    <row r="305" spans="1:67" ht="15" x14ac:dyDescent="0.25">
      <c r="A305" s="80"/>
      <c r="B305" s="77" t="s">
        <v>1240</v>
      </c>
      <c r="C305" s="77" t="s">
        <v>1241</v>
      </c>
      <c r="D305" s="77" t="s">
        <v>6</v>
      </c>
      <c r="E305" s="224">
        <f>VLOOKUP(B305,'Cuadro Control'!C343:J2235,8,FALSE)</f>
        <v>0</v>
      </c>
      <c r="F305" s="106">
        <f t="shared" si="219"/>
        <v>0</v>
      </c>
      <c r="G305" s="107">
        <v>46378</v>
      </c>
      <c r="H305" s="107">
        <v>46380</v>
      </c>
      <c r="I305" s="106">
        <f t="shared" si="220"/>
        <v>0</v>
      </c>
      <c r="J305" s="106">
        <f t="shared" si="222"/>
        <v>0</v>
      </c>
      <c r="K305" s="106">
        <f t="shared" si="222"/>
        <v>0</v>
      </c>
      <c r="L305" s="106">
        <f t="shared" si="222"/>
        <v>0</v>
      </c>
      <c r="M305" s="106">
        <f t="shared" si="222"/>
        <v>0</v>
      </c>
      <c r="N305" s="106">
        <f t="shared" si="222"/>
        <v>0</v>
      </c>
      <c r="O305" s="106">
        <f t="shared" si="222"/>
        <v>0</v>
      </c>
      <c r="P305" s="106">
        <f t="shared" si="222"/>
        <v>0</v>
      </c>
      <c r="Q305" s="106">
        <f t="shared" si="222"/>
        <v>0</v>
      </c>
      <c r="R305" s="106">
        <f t="shared" si="222"/>
        <v>0</v>
      </c>
      <c r="S305" s="106">
        <f t="shared" si="222"/>
        <v>0</v>
      </c>
      <c r="T305" s="106">
        <f t="shared" si="222"/>
        <v>0</v>
      </c>
      <c r="U305" s="106">
        <f t="shared" si="222"/>
        <v>0</v>
      </c>
      <c r="V305" s="106">
        <f t="shared" si="222"/>
        <v>0</v>
      </c>
      <c r="W305" s="106">
        <f t="shared" si="222"/>
        <v>0</v>
      </c>
      <c r="X305" s="106">
        <f t="shared" si="222"/>
        <v>0</v>
      </c>
      <c r="Y305" s="106">
        <f t="shared" si="222"/>
        <v>0</v>
      </c>
      <c r="Z305" s="106">
        <f t="shared" si="222"/>
        <v>0</v>
      </c>
      <c r="AA305" s="106">
        <f t="shared" si="222"/>
        <v>0</v>
      </c>
      <c r="AB305" s="106">
        <f t="shared" si="222"/>
        <v>0</v>
      </c>
      <c r="AC305" s="106">
        <f t="shared" si="222"/>
        <v>0</v>
      </c>
      <c r="AD305" s="106">
        <f t="shared" si="222"/>
        <v>0</v>
      </c>
      <c r="AE305" s="106">
        <f t="shared" si="222"/>
        <v>0</v>
      </c>
      <c r="AF305" s="106">
        <f t="shared" si="222"/>
        <v>0</v>
      </c>
      <c r="AG305" s="106">
        <f t="shared" si="222"/>
        <v>1</v>
      </c>
      <c r="AH305" s="106">
        <f t="shared" si="222"/>
        <v>1</v>
      </c>
      <c r="AI305" s="106">
        <f t="shared" si="222"/>
        <v>1</v>
      </c>
      <c r="AJ305" s="106">
        <f t="shared" si="222"/>
        <v>1</v>
      </c>
      <c r="AK305" s="106">
        <f t="shared" si="222"/>
        <v>1</v>
      </c>
      <c r="AL305" s="106">
        <f t="shared" si="222"/>
        <v>1</v>
      </c>
      <c r="AM305" s="106">
        <f t="shared" si="222"/>
        <v>1</v>
      </c>
      <c r="AN305" s="106">
        <f t="shared" si="222"/>
        <v>1</v>
      </c>
      <c r="AO305" s="106">
        <f t="shared" si="222"/>
        <v>1</v>
      </c>
      <c r="AP305" s="106">
        <f t="shared" si="221"/>
        <v>1</v>
      </c>
      <c r="AQ305" s="106">
        <f t="shared" si="221"/>
        <v>1</v>
      </c>
      <c r="AR305" s="106">
        <f t="shared" si="221"/>
        <v>1</v>
      </c>
      <c r="AS305" s="106">
        <f t="shared" si="221"/>
        <v>1</v>
      </c>
      <c r="AT305" s="106">
        <f t="shared" si="221"/>
        <v>1</v>
      </c>
      <c r="AU305" s="106">
        <f t="shared" si="221"/>
        <v>1</v>
      </c>
      <c r="AV305" s="106">
        <f t="shared" si="221"/>
        <v>1</v>
      </c>
      <c r="AW305" s="106">
        <f t="shared" si="221"/>
        <v>1</v>
      </c>
      <c r="AX305" s="106">
        <f t="shared" si="221"/>
        <v>1</v>
      </c>
      <c r="AY305" s="106">
        <f t="shared" si="221"/>
        <v>1</v>
      </c>
      <c r="AZ305" s="106">
        <f t="shared" si="221"/>
        <v>1</v>
      </c>
      <c r="BA305" s="106">
        <f t="shared" si="221"/>
        <v>1</v>
      </c>
      <c r="BB305" s="106">
        <f t="shared" si="221"/>
        <v>1</v>
      </c>
      <c r="BC305" s="106">
        <f t="shared" si="221"/>
        <v>1</v>
      </c>
      <c r="BD305" s="106">
        <f t="shared" si="221"/>
        <v>1</v>
      </c>
      <c r="BE305" s="106">
        <f t="shared" si="221"/>
        <v>1</v>
      </c>
      <c r="BF305" s="106">
        <f t="shared" si="221"/>
        <v>1</v>
      </c>
      <c r="BG305" s="106">
        <f t="shared" si="221"/>
        <v>1</v>
      </c>
      <c r="BH305" s="106">
        <f t="shared" si="221"/>
        <v>1</v>
      </c>
      <c r="BI305" s="106">
        <f t="shared" si="221"/>
        <v>1</v>
      </c>
      <c r="BJ305" s="106">
        <f t="shared" si="221"/>
        <v>1</v>
      </c>
      <c r="BK305" s="106">
        <f t="shared" si="221"/>
        <v>1</v>
      </c>
      <c r="BL305" s="106">
        <f t="shared" si="221"/>
        <v>1</v>
      </c>
      <c r="BM305" s="106">
        <f t="shared" si="221"/>
        <v>1</v>
      </c>
      <c r="BN305" s="106">
        <f t="shared" si="221"/>
        <v>1</v>
      </c>
      <c r="BO305" s="106">
        <f t="shared" si="221"/>
        <v>1</v>
      </c>
    </row>
    <row r="306" spans="1:67" ht="15" x14ac:dyDescent="0.25">
      <c r="A306" s="80"/>
      <c r="B306" s="78" t="s">
        <v>1242</v>
      </c>
      <c r="C306" s="78" t="s">
        <v>1243</v>
      </c>
      <c r="D306" s="78" t="s">
        <v>3</v>
      </c>
      <c r="E306" s="225">
        <f>VLOOKUP(B306,'Cuadro Control'!C344:J2236,8,FALSE)</f>
        <v>0</v>
      </c>
      <c r="F306" s="108">
        <f t="shared" si="219"/>
        <v>0</v>
      </c>
      <c r="G306" s="109">
        <v>46377</v>
      </c>
      <c r="H306" s="109">
        <v>46377</v>
      </c>
      <c r="I306" s="108">
        <f t="shared" si="220"/>
        <v>0</v>
      </c>
      <c r="J306" s="108">
        <f t="shared" si="222"/>
        <v>0</v>
      </c>
      <c r="K306" s="108">
        <f t="shared" si="222"/>
        <v>0</v>
      </c>
      <c r="L306" s="108">
        <f t="shared" si="222"/>
        <v>0</v>
      </c>
      <c r="M306" s="108">
        <f t="shared" si="222"/>
        <v>0</v>
      </c>
      <c r="N306" s="108">
        <f t="shared" si="222"/>
        <v>0</v>
      </c>
      <c r="O306" s="108">
        <f t="shared" si="222"/>
        <v>0</v>
      </c>
      <c r="P306" s="108">
        <f t="shared" si="222"/>
        <v>0</v>
      </c>
      <c r="Q306" s="108">
        <f t="shared" si="222"/>
        <v>0</v>
      </c>
      <c r="R306" s="108">
        <f t="shared" si="222"/>
        <v>0</v>
      </c>
      <c r="S306" s="108">
        <f t="shared" si="222"/>
        <v>0</v>
      </c>
      <c r="T306" s="108">
        <f t="shared" si="222"/>
        <v>0</v>
      </c>
      <c r="U306" s="108">
        <f t="shared" si="222"/>
        <v>0</v>
      </c>
      <c r="V306" s="108">
        <f t="shared" si="222"/>
        <v>0</v>
      </c>
      <c r="W306" s="108">
        <f t="shared" si="222"/>
        <v>0</v>
      </c>
      <c r="X306" s="108">
        <f t="shared" si="222"/>
        <v>0</v>
      </c>
      <c r="Y306" s="108">
        <f t="shared" si="222"/>
        <v>0</v>
      </c>
      <c r="Z306" s="108">
        <f t="shared" si="222"/>
        <v>0</v>
      </c>
      <c r="AA306" s="108">
        <f t="shared" si="222"/>
        <v>0</v>
      </c>
      <c r="AB306" s="108">
        <f t="shared" si="222"/>
        <v>0</v>
      </c>
      <c r="AC306" s="108">
        <f t="shared" si="222"/>
        <v>0</v>
      </c>
      <c r="AD306" s="108">
        <f t="shared" si="222"/>
        <v>0</v>
      </c>
      <c r="AE306" s="108">
        <f t="shared" si="222"/>
        <v>0</v>
      </c>
      <c r="AF306" s="108">
        <f t="shared" si="222"/>
        <v>0</v>
      </c>
      <c r="AG306" s="108">
        <f t="shared" si="222"/>
        <v>1</v>
      </c>
      <c r="AH306" s="108">
        <f t="shared" si="222"/>
        <v>1</v>
      </c>
      <c r="AI306" s="108">
        <f t="shared" si="222"/>
        <v>1</v>
      </c>
      <c r="AJ306" s="108">
        <f t="shared" si="222"/>
        <v>1</v>
      </c>
      <c r="AK306" s="108">
        <f t="shared" si="222"/>
        <v>1</v>
      </c>
      <c r="AL306" s="108">
        <f t="shared" si="222"/>
        <v>1</v>
      </c>
      <c r="AM306" s="108">
        <f t="shared" si="222"/>
        <v>1</v>
      </c>
      <c r="AN306" s="108">
        <f t="shared" si="222"/>
        <v>1</v>
      </c>
      <c r="AO306" s="108">
        <f t="shared" si="222"/>
        <v>1</v>
      </c>
      <c r="AP306" s="108">
        <f t="shared" si="221"/>
        <v>1</v>
      </c>
      <c r="AQ306" s="108">
        <f t="shared" si="221"/>
        <v>1</v>
      </c>
      <c r="AR306" s="108">
        <f t="shared" si="221"/>
        <v>1</v>
      </c>
      <c r="AS306" s="108">
        <f t="shared" si="221"/>
        <v>1</v>
      </c>
      <c r="AT306" s="108">
        <f t="shared" si="221"/>
        <v>1</v>
      </c>
      <c r="AU306" s="108">
        <f t="shared" si="221"/>
        <v>1</v>
      </c>
      <c r="AV306" s="108">
        <f t="shared" si="221"/>
        <v>1</v>
      </c>
      <c r="AW306" s="108">
        <f t="shared" si="221"/>
        <v>1</v>
      </c>
      <c r="AX306" s="108">
        <f t="shared" si="221"/>
        <v>1</v>
      </c>
      <c r="AY306" s="108">
        <f t="shared" si="221"/>
        <v>1</v>
      </c>
      <c r="AZ306" s="108">
        <f t="shared" si="221"/>
        <v>1</v>
      </c>
      <c r="BA306" s="108">
        <f t="shared" si="221"/>
        <v>1</v>
      </c>
      <c r="BB306" s="108">
        <f t="shared" si="221"/>
        <v>1</v>
      </c>
      <c r="BC306" s="108">
        <f t="shared" si="221"/>
        <v>1</v>
      </c>
      <c r="BD306" s="108">
        <f t="shared" si="221"/>
        <v>1</v>
      </c>
      <c r="BE306" s="108">
        <f t="shared" si="221"/>
        <v>1</v>
      </c>
      <c r="BF306" s="108">
        <f t="shared" si="221"/>
        <v>1</v>
      </c>
      <c r="BG306" s="108">
        <f t="shared" si="221"/>
        <v>1</v>
      </c>
      <c r="BH306" s="108">
        <f t="shared" si="221"/>
        <v>1</v>
      </c>
      <c r="BI306" s="108">
        <f t="shared" si="221"/>
        <v>1</v>
      </c>
      <c r="BJ306" s="108">
        <f t="shared" si="221"/>
        <v>1</v>
      </c>
      <c r="BK306" s="108">
        <f t="shared" si="221"/>
        <v>1</v>
      </c>
      <c r="BL306" s="108">
        <f t="shared" si="221"/>
        <v>1</v>
      </c>
      <c r="BM306" s="108">
        <f t="shared" si="221"/>
        <v>1</v>
      </c>
      <c r="BN306" s="108">
        <f t="shared" si="221"/>
        <v>1</v>
      </c>
      <c r="BO306" s="108">
        <f t="shared" si="221"/>
        <v>1</v>
      </c>
    </row>
    <row r="307" spans="1:67" ht="15" x14ac:dyDescent="0.25">
      <c r="A307" s="80"/>
      <c r="B307" s="77" t="s">
        <v>1244</v>
      </c>
      <c r="C307" s="77" t="s">
        <v>1245</v>
      </c>
      <c r="D307" s="77" t="s">
        <v>8</v>
      </c>
      <c r="E307" s="224">
        <f>VLOOKUP(B307,'Cuadro Control'!C345:J2237,8,FALSE)</f>
        <v>1230815225.9452939</v>
      </c>
      <c r="F307" s="106">
        <f t="shared" si="219"/>
        <v>0.2318411625341423</v>
      </c>
      <c r="G307" s="107">
        <v>46380</v>
      </c>
      <c r="H307" s="107">
        <v>46382</v>
      </c>
      <c r="I307" s="106">
        <f t="shared" si="220"/>
        <v>0</v>
      </c>
      <c r="J307" s="106">
        <f t="shared" si="222"/>
        <v>0</v>
      </c>
      <c r="K307" s="106">
        <f t="shared" si="222"/>
        <v>0</v>
      </c>
      <c r="L307" s="106">
        <f t="shared" si="222"/>
        <v>0</v>
      </c>
      <c r="M307" s="106">
        <f t="shared" si="222"/>
        <v>0</v>
      </c>
      <c r="N307" s="106">
        <f t="shared" si="222"/>
        <v>0</v>
      </c>
      <c r="O307" s="106">
        <f t="shared" si="222"/>
        <v>0</v>
      </c>
      <c r="P307" s="106">
        <f t="shared" si="222"/>
        <v>0</v>
      </c>
      <c r="Q307" s="106">
        <f t="shared" si="222"/>
        <v>0</v>
      </c>
      <c r="R307" s="106">
        <f t="shared" si="222"/>
        <v>0</v>
      </c>
      <c r="S307" s="106">
        <f t="shared" si="222"/>
        <v>0</v>
      </c>
      <c r="T307" s="106">
        <f t="shared" si="222"/>
        <v>0</v>
      </c>
      <c r="U307" s="106">
        <f t="shared" si="222"/>
        <v>0</v>
      </c>
      <c r="V307" s="106">
        <f t="shared" si="222"/>
        <v>0</v>
      </c>
      <c r="W307" s="106">
        <f t="shared" si="222"/>
        <v>0</v>
      </c>
      <c r="X307" s="106">
        <f t="shared" si="222"/>
        <v>0</v>
      </c>
      <c r="Y307" s="106">
        <f t="shared" si="222"/>
        <v>0</v>
      </c>
      <c r="Z307" s="106">
        <f t="shared" si="222"/>
        <v>0</v>
      </c>
      <c r="AA307" s="106">
        <f t="shared" si="222"/>
        <v>0</v>
      </c>
      <c r="AB307" s="106">
        <f t="shared" si="222"/>
        <v>0</v>
      </c>
      <c r="AC307" s="106">
        <f t="shared" si="222"/>
        <v>0</v>
      </c>
      <c r="AD307" s="106">
        <f t="shared" si="222"/>
        <v>0</v>
      </c>
      <c r="AE307" s="106">
        <f t="shared" si="222"/>
        <v>0</v>
      </c>
      <c r="AF307" s="106">
        <f t="shared" si="222"/>
        <v>0</v>
      </c>
      <c r="AG307" s="106">
        <f t="shared" si="222"/>
        <v>0.66666666666666663</v>
      </c>
      <c r="AH307" s="106">
        <f t="shared" si="222"/>
        <v>1</v>
      </c>
      <c r="AI307" s="106">
        <f t="shared" si="222"/>
        <v>1</v>
      </c>
      <c r="AJ307" s="106">
        <f t="shared" si="222"/>
        <v>1</v>
      </c>
      <c r="AK307" s="106">
        <f t="shared" si="222"/>
        <v>1</v>
      </c>
      <c r="AL307" s="106">
        <f t="shared" si="222"/>
        <v>1</v>
      </c>
      <c r="AM307" s="106">
        <f t="shared" si="222"/>
        <v>1</v>
      </c>
      <c r="AN307" s="106">
        <f t="shared" si="222"/>
        <v>1</v>
      </c>
      <c r="AO307" s="106">
        <f t="shared" si="222"/>
        <v>1</v>
      </c>
      <c r="AP307" s="106">
        <f t="shared" si="221"/>
        <v>1</v>
      </c>
      <c r="AQ307" s="106">
        <f t="shared" si="221"/>
        <v>1</v>
      </c>
      <c r="AR307" s="106">
        <f t="shared" si="221"/>
        <v>1</v>
      </c>
      <c r="AS307" s="106">
        <f t="shared" si="221"/>
        <v>1</v>
      </c>
      <c r="AT307" s="106">
        <f t="shared" si="221"/>
        <v>1</v>
      </c>
      <c r="AU307" s="106">
        <f t="shared" si="221"/>
        <v>1</v>
      </c>
      <c r="AV307" s="106">
        <f t="shared" si="221"/>
        <v>1</v>
      </c>
      <c r="AW307" s="106">
        <f t="shared" si="221"/>
        <v>1</v>
      </c>
      <c r="AX307" s="106">
        <f t="shared" si="221"/>
        <v>1</v>
      </c>
      <c r="AY307" s="106">
        <f t="shared" ref="AP307:BO313" si="223">IF($G307=0,0,IF(AY$6&lt;$G307,0,IF(AY$6&gt;$H307,1,(AY$6-$G307+1)/($H307-$G307+1))))</f>
        <v>1</v>
      </c>
      <c r="AZ307" s="106">
        <f t="shared" si="223"/>
        <v>1</v>
      </c>
      <c r="BA307" s="106">
        <f t="shared" si="223"/>
        <v>1</v>
      </c>
      <c r="BB307" s="106">
        <f t="shared" si="223"/>
        <v>1</v>
      </c>
      <c r="BC307" s="106">
        <f t="shared" si="223"/>
        <v>1</v>
      </c>
      <c r="BD307" s="106">
        <f t="shared" si="223"/>
        <v>1</v>
      </c>
      <c r="BE307" s="106">
        <f t="shared" si="223"/>
        <v>1</v>
      </c>
      <c r="BF307" s="106">
        <f t="shared" si="223"/>
        <v>1</v>
      </c>
      <c r="BG307" s="106">
        <f t="shared" si="223"/>
        <v>1</v>
      </c>
      <c r="BH307" s="106">
        <f t="shared" si="223"/>
        <v>1</v>
      </c>
      <c r="BI307" s="106">
        <f t="shared" si="223"/>
        <v>1</v>
      </c>
      <c r="BJ307" s="106">
        <f t="shared" si="223"/>
        <v>1</v>
      </c>
      <c r="BK307" s="106">
        <f t="shared" si="223"/>
        <v>1</v>
      </c>
      <c r="BL307" s="106">
        <f t="shared" si="223"/>
        <v>1</v>
      </c>
      <c r="BM307" s="106">
        <f t="shared" si="223"/>
        <v>1</v>
      </c>
      <c r="BN307" s="106">
        <f t="shared" si="223"/>
        <v>1</v>
      </c>
      <c r="BO307" s="106">
        <f t="shared" si="223"/>
        <v>1</v>
      </c>
    </row>
    <row r="308" spans="1:67" ht="15" x14ac:dyDescent="0.25">
      <c r="A308" s="80"/>
      <c r="B308" s="77" t="s">
        <v>1246</v>
      </c>
      <c r="C308" s="77" t="s">
        <v>1247</v>
      </c>
      <c r="D308" s="77" t="s">
        <v>26</v>
      </c>
      <c r="E308" s="224">
        <f>VLOOKUP(B308,'Cuadro Control'!C346:J2238,8,FALSE)</f>
        <v>0</v>
      </c>
      <c r="F308" s="106">
        <f t="shared" si="219"/>
        <v>0</v>
      </c>
      <c r="G308" s="107">
        <v>46382</v>
      </c>
      <c r="H308" s="107">
        <v>46391</v>
      </c>
      <c r="I308" s="106">
        <f t="shared" si="220"/>
        <v>0</v>
      </c>
      <c r="J308" s="106">
        <f t="shared" si="222"/>
        <v>0</v>
      </c>
      <c r="K308" s="106">
        <f t="shared" si="222"/>
        <v>0</v>
      </c>
      <c r="L308" s="106">
        <f t="shared" si="222"/>
        <v>0</v>
      </c>
      <c r="M308" s="106">
        <f t="shared" si="222"/>
        <v>0</v>
      </c>
      <c r="N308" s="106">
        <f t="shared" si="222"/>
        <v>0</v>
      </c>
      <c r="O308" s="106">
        <f t="shared" si="222"/>
        <v>0</v>
      </c>
      <c r="P308" s="106">
        <f t="shared" si="222"/>
        <v>0</v>
      </c>
      <c r="Q308" s="106">
        <f t="shared" si="222"/>
        <v>0</v>
      </c>
      <c r="R308" s="106">
        <f t="shared" si="222"/>
        <v>0</v>
      </c>
      <c r="S308" s="106">
        <f t="shared" si="222"/>
        <v>0</v>
      </c>
      <c r="T308" s="106">
        <f t="shared" si="222"/>
        <v>0</v>
      </c>
      <c r="U308" s="106">
        <f t="shared" si="222"/>
        <v>0</v>
      </c>
      <c r="V308" s="106">
        <f t="shared" si="222"/>
        <v>0</v>
      </c>
      <c r="W308" s="106">
        <f t="shared" si="222"/>
        <v>0</v>
      </c>
      <c r="X308" s="106">
        <f t="shared" si="222"/>
        <v>0</v>
      </c>
      <c r="Y308" s="106">
        <f t="shared" si="222"/>
        <v>0</v>
      </c>
      <c r="Z308" s="106">
        <f t="shared" si="222"/>
        <v>0</v>
      </c>
      <c r="AA308" s="106">
        <f t="shared" si="222"/>
        <v>0</v>
      </c>
      <c r="AB308" s="106">
        <f t="shared" si="222"/>
        <v>0</v>
      </c>
      <c r="AC308" s="106">
        <f t="shared" si="222"/>
        <v>0</v>
      </c>
      <c r="AD308" s="106">
        <f t="shared" si="222"/>
        <v>0</v>
      </c>
      <c r="AE308" s="106">
        <f t="shared" si="222"/>
        <v>0</v>
      </c>
      <c r="AF308" s="106">
        <f t="shared" si="222"/>
        <v>0</v>
      </c>
      <c r="AG308" s="106">
        <f t="shared" si="222"/>
        <v>0</v>
      </c>
      <c r="AH308" s="106">
        <f t="shared" si="222"/>
        <v>0.7</v>
      </c>
      <c r="AI308" s="106">
        <f t="shared" si="222"/>
        <v>1</v>
      </c>
      <c r="AJ308" s="106">
        <f t="shared" si="222"/>
        <v>1</v>
      </c>
      <c r="AK308" s="106">
        <f t="shared" si="222"/>
        <v>1</v>
      </c>
      <c r="AL308" s="106">
        <f t="shared" si="222"/>
        <v>1</v>
      </c>
      <c r="AM308" s="106">
        <f t="shared" si="222"/>
        <v>1</v>
      </c>
      <c r="AN308" s="106">
        <f t="shared" si="222"/>
        <v>1</v>
      </c>
      <c r="AO308" s="106">
        <f t="shared" si="222"/>
        <v>1</v>
      </c>
      <c r="AP308" s="106">
        <f t="shared" si="223"/>
        <v>1</v>
      </c>
      <c r="AQ308" s="106">
        <f t="shared" si="223"/>
        <v>1</v>
      </c>
      <c r="AR308" s="106">
        <f t="shared" si="223"/>
        <v>1</v>
      </c>
      <c r="AS308" s="106">
        <f t="shared" si="223"/>
        <v>1</v>
      </c>
      <c r="AT308" s="106">
        <f t="shared" si="223"/>
        <v>1</v>
      </c>
      <c r="AU308" s="106">
        <f t="shared" si="223"/>
        <v>1</v>
      </c>
      <c r="AV308" s="106">
        <f t="shared" si="223"/>
        <v>1</v>
      </c>
      <c r="AW308" s="106">
        <f t="shared" si="223"/>
        <v>1</v>
      </c>
      <c r="AX308" s="106">
        <f t="shared" si="223"/>
        <v>1</v>
      </c>
      <c r="AY308" s="106">
        <f t="shared" si="223"/>
        <v>1</v>
      </c>
      <c r="AZ308" s="106">
        <f t="shared" si="223"/>
        <v>1</v>
      </c>
      <c r="BA308" s="106">
        <f t="shared" si="223"/>
        <v>1</v>
      </c>
      <c r="BB308" s="106">
        <f t="shared" si="223"/>
        <v>1</v>
      </c>
      <c r="BC308" s="106">
        <f t="shared" si="223"/>
        <v>1</v>
      </c>
      <c r="BD308" s="106">
        <f t="shared" si="223"/>
        <v>1</v>
      </c>
      <c r="BE308" s="106">
        <f t="shared" si="223"/>
        <v>1</v>
      </c>
      <c r="BF308" s="106">
        <f t="shared" si="223"/>
        <v>1</v>
      </c>
      <c r="BG308" s="106">
        <f t="shared" si="223"/>
        <v>1</v>
      </c>
      <c r="BH308" s="106">
        <f t="shared" si="223"/>
        <v>1</v>
      </c>
      <c r="BI308" s="106">
        <f t="shared" si="223"/>
        <v>1</v>
      </c>
      <c r="BJ308" s="106">
        <f t="shared" si="223"/>
        <v>1</v>
      </c>
      <c r="BK308" s="106">
        <f t="shared" si="223"/>
        <v>1</v>
      </c>
      <c r="BL308" s="106">
        <f t="shared" si="223"/>
        <v>1</v>
      </c>
      <c r="BM308" s="106">
        <f t="shared" si="223"/>
        <v>1</v>
      </c>
      <c r="BN308" s="106">
        <f t="shared" si="223"/>
        <v>1</v>
      </c>
      <c r="BO308" s="106">
        <f t="shared" si="223"/>
        <v>1</v>
      </c>
    </row>
    <row r="309" spans="1:67" ht="15" x14ac:dyDescent="0.25">
      <c r="A309" s="80"/>
      <c r="B309" s="77" t="s">
        <v>1248</v>
      </c>
      <c r="C309" s="77" t="s">
        <v>2063</v>
      </c>
      <c r="D309" s="77" t="s">
        <v>6</v>
      </c>
      <c r="E309" s="224">
        <f>VLOOKUP(B309,'Cuadro Control'!C347:J2239,8,FALSE)</f>
        <v>52736347.43270281</v>
      </c>
      <c r="F309" s="106">
        <f t="shared" si="219"/>
        <v>9.933624348213644E-3</v>
      </c>
      <c r="G309" s="107">
        <v>46392</v>
      </c>
      <c r="H309" s="107">
        <v>46394</v>
      </c>
      <c r="I309" s="106">
        <f t="shared" si="220"/>
        <v>0</v>
      </c>
      <c r="J309" s="106">
        <f t="shared" si="222"/>
        <v>0</v>
      </c>
      <c r="K309" s="106">
        <f t="shared" si="222"/>
        <v>0</v>
      </c>
      <c r="L309" s="106">
        <f t="shared" si="222"/>
        <v>0</v>
      </c>
      <c r="M309" s="106">
        <f t="shared" si="222"/>
        <v>0</v>
      </c>
      <c r="N309" s="106">
        <f t="shared" si="222"/>
        <v>0</v>
      </c>
      <c r="O309" s="106">
        <f t="shared" si="222"/>
        <v>0</v>
      </c>
      <c r="P309" s="106">
        <f t="shared" si="222"/>
        <v>0</v>
      </c>
      <c r="Q309" s="106">
        <f t="shared" si="222"/>
        <v>0</v>
      </c>
      <c r="R309" s="106">
        <f t="shared" si="222"/>
        <v>0</v>
      </c>
      <c r="S309" s="106">
        <f t="shared" si="222"/>
        <v>0</v>
      </c>
      <c r="T309" s="106">
        <f t="shared" si="222"/>
        <v>0</v>
      </c>
      <c r="U309" s="106">
        <f t="shared" si="222"/>
        <v>0</v>
      </c>
      <c r="V309" s="106">
        <f t="shared" si="222"/>
        <v>0</v>
      </c>
      <c r="W309" s="106">
        <f t="shared" si="222"/>
        <v>0</v>
      </c>
      <c r="X309" s="106">
        <f t="shared" si="222"/>
        <v>0</v>
      </c>
      <c r="Y309" s="106">
        <f t="shared" si="222"/>
        <v>0</v>
      </c>
      <c r="Z309" s="106">
        <f t="shared" si="222"/>
        <v>0</v>
      </c>
      <c r="AA309" s="106">
        <f t="shared" si="222"/>
        <v>0</v>
      </c>
      <c r="AB309" s="106">
        <f t="shared" si="222"/>
        <v>0</v>
      </c>
      <c r="AC309" s="106">
        <f t="shared" si="222"/>
        <v>0</v>
      </c>
      <c r="AD309" s="106">
        <f t="shared" si="222"/>
        <v>0</v>
      </c>
      <c r="AE309" s="106">
        <f t="shared" si="222"/>
        <v>0</v>
      </c>
      <c r="AF309" s="106">
        <f t="shared" si="222"/>
        <v>0</v>
      </c>
      <c r="AG309" s="106">
        <f t="shared" si="222"/>
        <v>0</v>
      </c>
      <c r="AH309" s="106">
        <f t="shared" si="222"/>
        <v>0</v>
      </c>
      <c r="AI309" s="106">
        <f t="shared" si="222"/>
        <v>1</v>
      </c>
      <c r="AJ309" s="106">
        <f t="shared" si="222"/>
        <v>1</v>
      </c>
      <c r="AK309" s="106">
        <f t="shared" si="222"/>
        <v>1</v>
      </c>
      <c r="AL309" s="106">
        <f t="shared" si="222"/>
        <v>1</v>
      </c>
      <c r="AM309" s="106">
        <f t="shared" si="222"/>
        <v>1</v>
      </c>
      <c r="AN309" s="106">
        <f t="shared" si="222"/>
        <v>1</v>
      </c>
      <c r="AO309" s="106">
        <f t="shared" si="222"/>
        <v>1</v>
      </c>
      <c r="AP309" s="106">
        <f t="shared" si="223"/>
        <v>1</v>
      </c>
      <c r="AQ309" s="106">
        <f t="shared" si="223"/>
        <v>1</v>
      </c>
      <c r="AR309" s="106">
        <f t="shared" si="223"/>
        <v>1</v>
      </c>
      <c r="AS309" s="106">
        <f t="shared" si="223"/>
        <v>1</v>
      </c>
      <c r="AT309" s="106">
        <f t="shared" si="223"/>
        <v>1</v>
      </c>
      <c r="AU309" s="106">
        <f t="shared" si="223"/>
        <v>1</v>
      </c>
      <c r="AV309" s="106">
        <f t="shared" si="223"/>
        <v>1</v>
      </c>
      <c r="AW309" s="106">
        <f t="shared" si="223"/>
        <v>1</v>
      </c>
      <c r="AX309" s="106">
        <f t="shared" si="223"/>
        <v>1</v>
      </c>
      <c r="AY309" s="106">
        <f t="shared" si="223"/>
        <v>1</v>
      </c>
      <c r="AZ309" s="106">
        <f t="shared" si="223"/>
        <v>1</v>
      </c>
      <c r="BA309" s="106">
        <f t="shared" si="223"/>
        <v>1</v>
      </c>
      <c r="BB309" s="106">
        <f t="shared" si="223"/>
        <v>1</v>
      </c>
      <c r="BC309" s="106">
        <f t="shared" si="223"/>
        <v>1</v>
      </c>
      <c r="BD309" s="106">
        <f t="shared" si="223"/>
        <v>1</v>
      </c>
      <c r="BE309" s="106">
        <f t="shared" si="223"/>
        <v>1</v>
      </c>
      <c r="BF309" s="106">
        <f t="shared" si="223"/>
        <v>1</v>
      </c>
      <c r="BG309" s="106">
        <f t="shared" si="223"/>
        <v>1</v>
      </c>
      <c r="BH309" s="106">
        <f t="shared" si="223"/>
        <v>1</v>
      </c>
      <c r="BI309" s="106">
        <f t="shared" si="223"/>
        <v>1</v>
      </c>
      <c r="BJ309" s="106">
        <f t="shared" si="223"/>
        <v>1</v>
      </c>
      <c r="BK309" s="106">
        <f t="shared" si="223"/>
        <v>1</v>
      </c>
      <c r="BL309" s="106">
        <f t="shared" si="223"/>
        <v>1</v>
      </c>
      <c r="BM309" s="106">
        <f t="shared" si="223"/>
        <v>1</v>
      </c>
      <c r="BN309" s="106">
        <f t="shared" si="223"/>
        <v>1</v>
      </c>
      <c r="BO309" s="106">
        <f t="shared" si="223"/>
        <v>1</v>
      </c>
    </row>
    <row r="310" spans="1:67" ht="15" x14ac:dyDescent="0.25">
      <c r="A310" s="80"/>
      <c r="B310" s="77" t="s">
        <v>1249</v>
      </c>
      <c r="C310" s="77" t="s">
        <v>1250</v>
      </c>
      <c r="D310" s="77" t="s">
        <v>19</v>
      </c>
      <c r="E310" s="224">
        <f>VLOOKUP(B310,'Cuadro Control'!C348:J2240,8,FALSE)</f>
        <v>46410609.014634147</v>
      </c>
      <c r="F310" s="106">
        <f t="shared" si="219"/>
        <v>8.742083556535862E-3</v>
      </c>
      <c r="G310" s="107">
        <v>46394</v>
      </c>
      <c r="H310" s="107">
        <v>46396</v>
      </c>
      <c r="I310" s="106">
        <f t="shared" si="220"/>
        <v>0</v>
      </c>
      <c r="J310" s="106">
        <f t="shared" si="222"/>
        <v>0</v>
      </c>
      <c r="K310" s="106">
        <f t="shared" si="222"/>
        <v>0</v>
      </c>
      <c r="L310" s="106">
        <f t="shared" si="222"/>
        <v>0</v>
      </c>
      <c r="M310" s="106">
        <f t="shared" si="222"/>
        <v>0</v>
      </c>
      <c r="N310" s="106">
        <f t="shared" si="222"/>
        <v>0</v>
      </c>
      <c r="O310" s="106">
        <f t="shared" si="222"/>
        <v>0</v>
      </c>
      <c r="P310" s="106">
        <f t="shared" si="222"/>
        <v>0</v>
      </c>
      <c r="Q310" s="106">
        <f t="shared" si="222"/>
        <v>0</v>
      </c>
      <c r="R310" s="106">
        <f t="shared" si="222"/>
        <v>0</v>
      </c>
      <c r="S310" s="106">
        <f t="shared" si="222"/>
        <v>0</v>
      </c>
      <c r="T310" s="106">
        <f t="shared" si="222"/>
        <v>0</v>
      </c>
      <c r="U310" s="106">
        <f t="shared" si="222"/>
        <v>0</v>
      </c>
      <c r="V310" s="106">
        <f t="shared" si="222"/>
        <v>0</v>
      </c>
      <c r="W310" s="106">
        <f t="shared" si="222"/>
        <v>0</v>
      </c>
      <c r="X310" s="106">
        <f t="shared" si="222"/>
        <v>0</v>
      </c>
      <c r="Y310" s="106">
        <f t="shared" si="222"/>
        <v>0</v>
      </c>
      <c r="Z310" s="106">
        <f t="shared" si="222"/>
        <v>0</v>
      </c>
      <c r="AA310" s="106">
        <f t="shared" si="222"/>
        <v>0</v>
      </c>
      <c r="AB310" s="106">
        <f t="shared" si="222"/>
        <v>0</v>
      </c>
      <c r="AC310" s="106">
        <f t="shared" si="222"/>
        <v>0</v>
      </c>
      <c r="AD310" s="106">
        <f t="shared" si="222"/>
        <v>0</v>
      </c>
      <c r="AE310" s="106">
        <f t="shared" si="222"/>
        <v>0</v>
      </c>
      <c r="AF310" s="106">
        <f t="shared" si="222"/>
        <v>0</v>
      </c>
      <c r="AG310" s="106">
        <f t="shared" si="222"/>
        <v>0</v>
      </c>
      <c r="AH310" s="106">
        <f t="shared" si="222"/>
        <v>0</v>
      </c>
      <c r="AI310" s="106">
        <f t="shared" si="222"/>
        <v>0.66666666666666663</v>
      </c>
      <c r="AJ310" s="106">
        <f t="shared" si="222"/>
        <v>1</v>
      </c>
      <c r="AK310" s="106">
        <f t="shared" si="222"/>
        <v>1</v>
      </c>
      <c r="AL310" s="106">
        <f t="shared" si="222"/>
        <v>1</v>
      </c>
      <c r="AM310" s="106">
        <f t="shared" si="222"/>
        <v>1</v>
      </c>
      <c r="AN310" s="106">
        <f t="shared" si="222"/>
        <v>1</v>
      </c>
      <c r="AO310" s="106">
        <f t="shared" si="222"/>
        <v>1</v>
      </c>
      <c r="AP310" s="106">
        <f t="shared" si="223"/>
        <v>1</v>
      </c>
      <c r="AQ310" s="106">
        <f t="shared" si="223"/>
        <v>1</v>
      </c>
      <c r="AR310" s="106">
        <f t="shared" si="223"/>
        <v>1</v>
      </c>
      <c r="AS310" s="106">
        <f t="shared" si="223"/>
        <v>1</v>
      </c>
      <c r="AT310" s="106">
        <f t="shared" si="223"/>
        <v>1</v>
      </c>
      <c r="AU310" s="106">
        <f t="shared" si="223"/>
        <v>1</v>
      </c>
      <c r="AV310" s="106">
        <f t="shared" si="223"/>
        <v>1</v>
      </c>
      <c r="AW310" s="106">
        <f t="shared" si="223"/>
        <v>1</v>
      </c>
      <c r="AX310" s="106">
        <f t="shared" si="223"/>
        <v>1</v>
      </c>
      <c r="AY310" s="106">
        <f t="shared" si="223"/>
        <v>1</v>
      </c>
      <c r="AZ310" s="106">
        <f t="shared" si="223"/>
        <v>1</v>
      </c>
      <c r="BA310" s="106">
        <f t="shared" si="223"/>
        <v>1</v>
      </c>
      <c r="BB310" s="106">
        <f t="shared" si="223"/>
        <v>1</v>
      </c>
      <c r="BC310" s="106">
        <f t="shared" si="223"/>
        <v>1</v>
      </c>
      <c r="BD310" s="106">
        <f t="shared" si="223"/>
        <v>1</v>
      </c>
      <c r="BE310" s="106">
        <f t="shared" si="223"/>
        <v>1</v>
      </c>
      <c r="BF310" s="106">
        <f t="shared" si="223"/>
        <v>1</v>
      </c>
      <c r="BG310" s="106">
        <f t="shared" si="223"/>
        <v>1</v>
      </c>
      <c r="BH310" s="106">
        <f t="shared" si="223"/>
        <v>1</v>
      </c>
      <c r="BI310" s="106">
        <f t="shared" si="223"/>
        <v>1</v>
      </c>
      <c r="BJ310" s="106">
        <f t="shared" si="223"/>
        <v>1</v>
      </c>
      <c r="BK310" s="106">
        <f t="shared" si="223"/>
        <v>1</v>
      </c>
      <c r="BL310" s="106">
        <f t="shared" si="223"/>
        <v>1</v>
      </c>
      <c r="BM310" s="106">
        <f t="shared" si="223"/>
        <v>1</v>
      </c>
      <c r="BN310" s="106">
        <f t="shared" si="223"/>
        <v>1</v>
      </c>
      <c r="BO310" s="106">
        <f t="shared" si="223"/>
        <v>1</v>
      </c>
    </row>
    <row r="311" spans="1:67" ht="15" x14ac:dyDescent="0.25">
      <c r="A311" s="80"/>
      <c r="B311" s="77" t="s">
        <v>1251</v>
      </c>
      <c r="C311" s="77" t="s">
        <v>1252</v>
      </c>
      <c r="D311" s="77" t="s">
        <v>9</v>
      </c>
      <c r="E311" s="224">
        <f>VLOOKUP(B311,'Cuadro Control'!C349:J2241,8,FALSE)</f>
        <v>1587346329.5488234</v>
      </c>
      <c r="F311" s="106">
        <f t="shared" si="219"/>
        <v>0.29899875353285565</v>
      </c>
      <c r="G311" s="107">
        <v>46394</v>
      </c>
      <c r="H311" s="107">
        <v>46406</v>
      </c>
      <c r="I311" s="106">
        <f t="shared" si="220"/>
        <v>0</v>
      </c>
      <c r="J311" s="106">
        <f t="shared" si="222"/>
        <v>0</v>
      </c>
      <c r="K311" s="106">
        <f t="shared" si="222"/>
        <v>0</v>
      </c>
      <c r="L311" s="106">
        <f t="shared" si="222"/>
        <v>0</v>
      </c>
      <c r="M311" s="106">
        <f t="shared" si="222"/>
        <v>0</v>
      </c>
      <c r="N311" s="106">
        <f t="shared" si="222"/>
        <v>0</v>
      </c>
      <c r="O311" s="106">
        <f t="shared" si="222"/>
        <v>0</v>
      </c>
      <c r="P311" s="106">
        <f t="shared" si="222"/>
        <v>0</v>
      </c>
      <c r="Q311" s="106">
        <f t="shared" si="222"/>
        <v>0</v>
      </c>
      <c r="R311" s="106">
        <f t="shared" si="222"/>
        <v>0</v>
      </c>
      <c r="S311" s="106">
        <f t="shared" si="222"/>
        <v>0</v>
      </c>
      <c r="T311" s="106">
        <f t="shared" si="222"/>
        <v>0</v>
      </c>
      <c r="U311" s="106">
        <f t="shared" si="222"/>
        <v>0</v>
      </c>
      <c r="V311" s="106">
        <f t="shared" si="222"/>
        <v>0</v>
      </c>
      <c r="W311" s="106">
        <f t="shared" si="222"/>
        <v>0</v>
      </c>
      <c r="X311" s="106">
        <f t="shared" si="222"/>
        <v>0</v>
      </c>
      <c r="Y311" s="106">
        <f t="shared" si="222"/>
        <v>0</v>
      </c>
      <c r="Z311" s="106">
        <f t="shared" si="222"/>
        <v>0</v>
      </c>
      <c r="AA311" s="106">
        <f t="shared" si="222"/>
        <v>0</v>
      </c>
      <c r="AB311" s="106">
        <f t="shared" si="222"/>
        <v>0</v>
      </c>
      <c r="AC311" s="106">
        <f t="shared" si="222"/>
        <v>0</v>
      </c>
      <c r="AD311" s="106">
        <f t="shared" ref="J311:AO319" si="224">IF($G311=0,0,IF(AD$6&lt;$G311,0,IF(AD$6&gt;$H311,1,(AD$6-$G311+1)/($H311-$G311+1))))</f>
        <v>0</v>
      </c>
      <c r="AE311" s="106">
        <f t="shared" si="224"/>
        <v>0</v>
      </c>
      <c r="AF311" s="106">
        <f t="shared" si="224"/>
        <v>0</v>
      </c>
      <c r="AG311" s="106">
        <f t="shared" si="224"/>
        <v>0</v>
      </c>
      <c r="AH311" s="106">
        <f t="shared" si="224"/>
        <v>0</v>
      </c>
      <c r="AI311" s="106">
        <f t="shared" si="224"/>
        <v>0.15384615384615385</v>
      </c>
      <c r="AJ311" s="106">
        <f t="shared" si="224"/>
        <v>0.69230769230769229</v>
      </c>
      <c r="AK311" s="106">
        <f t="shared" si="224"/>
        <v>1</v>
      </c>
      <c r="AL311" s="106">
        <f t="shared" si="224"/>
        <v>1</v>
      </c>
      <c r="AM311" s="106">
        <f t="shared" si="224"/>
        <v>1</v>
      </c>
      <c r="AN311" s="106">
        <f t="shared" si="224"/>
        <v>1</v>
      </c>
      <c r="AO311" s="106">
        <f t="shared" si="224"/>
        <v>1</v>
      </c>
      <c r="AP311" s="106">
        <f t="shared" si="223"/>
        <v>1</v>
      </c>
      <c r="AQ311" s="106">
        <f t="shared" si="223"/>
        <v>1</v>
      </c>
      <c r="AR311" s="106">
        <f t="shared" si="223"/>
        <v>1</v>
      </c>
      <c r="AS311" s="106">
        <f t="shared" si="223"/>
        <v>1</v>
      </c>
      <c r="AT311" s="106">
        <f t="shared" si="223"/>
        <v>1</v>
      </c>
      <c r="AU311" s="106">
        <f t="shared" si="223"/>
        <v>1</v>
      </c>
      <c r="AV311" s="106">
        <f t="shared" si="223"/>
        <v>1</v>
      </c>
      <c r="AW311" s="106">
        <f t="shared" si="223"/>
        <v>1</v>
      </c>
      <c r="AX311" s="106">
        <f t="shared" si="223"/>
        <v>1</v>
      </c>
      <c r="AY311" s="106">
        <f t="shared" si="223"/>
        <v>1</v>
      </c>
      <c r="AZ311" s="106">
        <f t="shared" si="223"/>
        <v>1</v>
      </c>
      <c r="BA311" s="106">
        <f t="shared" si="223"/>
        <v>1</v>
      </c>
      <c r="BB311" s="106">
        <f t="shared" si="223"/>
        <v>1</v>
      </c>
      <c r="BC311" s="106">
        <f t="shared" si="223"/>
        <v>1</v>
      </c>
      <c r="BD311" s="106">
        <f t="shared" si="223"/>
        <v>1</v>
      </c>
      <c r="BE311" s="106">
        <f t="shared" si="223"/>
        <v>1</v>
      </c>
      <c r="BF311" s="106">
        <f t="shared" si="223"/>
        <v>1</v>
      </c>
      <c r="BG311" s="106">
        <f t="shared" si="223"/>
        <v>1</v>
      </c>
      <c r="BH311" s="106">
        <f t="shared" si="223"/>
        <v>1</v>
      </c>
      <c r="BI311" s="106">
        <f t="shared" si="223"/>
        <v>1</v>
      </c>
      <c r="BJ311" s="106">
        <f t="shared" si="223"/>
        <v>1</v>
      </c>
      <c r="BK311" s="106">
        <f t="shared" si="223"/>
        <v>1</v>
      </c>
      <c r="BL311" s="106">
        <f t="shared" si="223"/>
        <v>1</v>
      </c>
      <c r="BM311" s="106">
        <f t="shared" si="223"/>
        <v>1</v>
      </c>
      <c r="BN311" s="106">
        <f t="shared" si="223"/>
        <v>1</v>
      </c>
      <c r="BO311" s="106">
        <f t="shared" si="223"/>
        <v>1</v>
      </c>
    </row>
    <row r="312" spans="1:67" ht="15" x14ac:dyDescent="0.25">
      <c r="A312" s="80"/>
      <c r="B312" s="103" t="s">
        <v>1253</v>
      </c>
      <c r="C312" s="103" t="s">
        <v>1254</v>
      </c>
      <c r="D312" s="103" t="s">
        <v>9</v>
      </c>
      <c r="E312" s="223">
        <f>VLOOKUP(B312,'Cuadro Control'!C350:J2242,8,FALSE)</f>
        <v>179532477.23999998</v>
      </c>
      <c r="F312" s="104">
        <f t="shared" si="219"/>
        <v>3.3817438522495219E-2</v>
      </c>
      <c r="G312" s="105">
        <v>46396</v>
      </c>
      <c r="H312" s="105">
        <v>46410</v>
      </c>
      <c r="I312" s="104">
        <f t="shared" si="220"/>
        <v>0</v>
      </c>
      <c r="J312" s="104">
        <f t="shared" si="224"/>
        <v>0</v>
      </c>
      <c r="K312" s="104">
        <f t="shared" si="224"/>
        <v>0</v>
      </c>
      <c r="L312" s="104">
        <f t="shared" si="224"/>
        <v>0</v>
      </c>
      <c r="M312" s="104">
        <f t="shared" si="224"/>
        <v>0</v>
      </c>
      <c r="N312" s="104">
        <f t="shared" si="224"/>
        <v>0</v>
      </c>
      <c r="O312" s="104">
        <f t="shared" si="224"/>
        <v>0</v>
      </c>
      <c r="P312" s="104">
        <f t="shared" si="224"/>
        <v>0</v>
      </c>
      <c r="Q312" s="104">
        <f t="shared" si="224"/>
        <v>0</v>
      </c>
      <c r="R312" s="104">
        <f t="shared" si="224"/>
        <v>0</v>
      </c>
      <c r="S312" s="104">
        <f t="shared" si="224"/>
        <v>0</v>
      </c>
      <c r="T312" s="104">
        <f t="shared" si="224"/>
        <v>0</v>
      </c>
      <c r="U312" s="104">
        <f t="shared" si="224"/>
        <v>0</v>
      </c>
      <c r="V312" s="104">
        <f t="shared" si="224"/>
        <v>0</v>
      </c>
      <c r="W312" s="104">
        <f t="shared" si="224"/>
        <v>0</v>
      </c>
      <c r="X312" s="104">
        <f t="shared" si="224"/>
        <v>0</v>
      </c>
      <c r="Y312" s="104">
        <f t="shared" si="224"/>
        <v>0</v>
      </c>
      <c r="Z312" s="104">
        <f t="shared" si="224"/>
        <v>0</v>
      </c>
      <c r="AA312" s="104">
        <f t="shared" si="224"/>
        <v>0</v>
      </c>
      <c r="AB312" s="104">
        <f t="shared" si="224"/>
        <v>0</v>
      </c>
      <c r="AC312" s="104">
        <f t="shared" si="224"/>
        <v>0</v>
      </c>
      <c r="AD312" s="104">
        <f t="shared" si="224"/>
        <v>0</v>
      </c>
      <c r="AE312" s="104">
        <f t="shared" si="224"/>
        <v>0</v>
      </c>
      <c r="AF312" s="104">
        <f t="shared" si="224"/>
        <v>0</v>
      </c>
      <c r="AG312" s="104">
        <f t="shared" si="224"/>
        <v>0</v>
      </c>
      <c r="AH312" s="104">
        <f t="shared" si="224"/>
        <v>0</v>
      </c>
      <c r="AI312" s="104">
        <f t="shared" si="224"/>
        <v>0</v>
      </c>
      <c r="AJ312" s="104">
        <f t="shared" si="224"/>
        <v>0.46666666666666667</v>
      </c>
      <c r="AK312" s="104">
        <f t="shared" si="224"/>
        <v>0.93333333333333335</v>
      </c>
      <c r="AL312" s="104">
        <f t="shared" si="224"/>
        <v>1</v>
      </c>
      <c r="AM312" s="104">
        <f t="shared" si="224"/>
        <v>1</v>
      </c>
      <c r="AN312" s="104">
        <f t="shared" si="224"/>
        <v>1</v>
      </c>
      <c r="AO312" s="104">
        <f t="shared" si="224"/>
        <v>1</v>
      </c>
      <c r="AP312" s="104">
        <f t="shared" si="223"/>
        <v>1</v>
      </c>
      <c r="AQ312" s="104">
        <f t="shared" si="223"/>
        <v>1</v>
      </c>
      <c r="AR312" s="104">
        <f t="shared" si="223"/>
        <v>1</v>
      </c>
      <c r="AS312" s="104">
        <f t="shared" si="223"/>
        <v>1</v>
      </c>
      <c r="AT312" s="104">
        <f t="shared" si="223"/>
        <v>1</v>
      </c>
      <c r="AU312" s="104">
        <f t="shared" si="223"/>
        <v>1</v>
      </c>
      <c r="AV312" s="104">
        <f t="shared" si="223"/>
        <v>1</v>
      </c>
      <c r="AW312" s="104">
        <f t="shared" si="223"/>
        <v>1</v>
      </c>
      <c r="AX312" s="104">
        <f t="shared" si="223"/>
        <v>1</v>
      </c>
      <c r="AY312" s="104">
        <f t="shared" si="223"/>
        <v>1</v>
      </c>
      <c r="AZ312" s="104">
        <f t="shared" si="223"/>
        <v>1</v>
      </c>
      <c r="BA312" s="104">
        <f t="shared" si="223"/>
        <v>1</v>
      </c>
      <c r="BB312" s="104">
        <f t="shared" si="223"/>
        <v>1</v>
      </c>
      <c r="BC312" s="104">
        <f t="shared" si="223"/>
        <v>1</v>
      </c>
      <c r="BD312" s="104">
        <f t="shared" si="223"/>
        <v>1</v>
      </c>
      <c r="BE312" s="104">
        <f t="shared" si="223"/>
        <v>1</v>
      </c>
      <c r="BF312" s="104">
        <f t="shared" si="223"/>
        <v>1</v>
      </c>
      <c r="BG312" s="104">
        <f t="shared" si="223"/>
        <v>1</v>
      </c>
      <c r="BH312" s="104">
        <f t="shared" si="223"/>
        <v>1</v>
      </c>
      <c r="BI312" s="104">
        <f t="shared" si="223"/>
        <v>1</v>
      </c>
      <c r="BJ312" s="104">
        <f t="shared" si="223"/>
        <v>1</v>
      </c>
      <c r="BK312" s="104">
        <f t="shared" si="223"/>
        <v>1</v>
      </c>
      <c r="BL312" s="104">
        <f t="shared" si="223"/>
        <v>1</v>
      </c>
      <c r="BM312" s="104">
        <f t="shared" si="223"/>
        <v>1</v>
      </c>
      <c r="BN312" s="104">
        <f t="shared" si="223"/>
        <v>1</v>
      </c>
      <c r="BO312" s="104">
        <f t="shared" si="223"/>
        <v>1</v>
      </c>
    </row>
    <row r="313" spans="1:67" ht="15" x14ac:dyDescent="0.25">
      <c r="A313" s="80"/>
      <c r="B313" s="78" t="s">
        <v>1255</v>
      </c>
      <c r="C313" s="78" t="s">
        <v>1985</v>
      </c>
      <c r="D313" s="78" t="s">
        <v>3</v>
      </c>
      <c r="E313" s="225">
        <f>VLOOKUP(B313,'Cuadro Control'!C351:J2243,8,FALSE)</f>
        <v>0</v>
      </c>
      <c r="F313" s="108">
        <f>IFERROR(E313/$E$297,0)</f>
        <v>0</v>
      </c>
      <c r="G313" s="109">
        <v>46410</v>
      </c>
      <c r="H313" s="109">
        <v>46410</v>
      </c>
      <c r="I313" s="108">
        <f t="shared" si="220"/>
        <v>0</v>
      </c>
      <c r="J313" s="108">
        <f t="shared" si="224"/>
        <v>0</v>
      </c>
      <c r="K313" s="108">
        <f t="shared" si="224"/>
        <v>0</v>
      </c>
      <c r="L313" s="108">
        <f t="shared" si="224"/>
        <v>0</v>
      </c>
      <c r="M313" s="108">
        <f t="shared" si="224"/>
        <v>0</v>
      </c>
      <c r="N313" s="108">
        <f t="shared" si="224"/>
        <v>0</v>
      </c>
      <c r="O313" s="108">
        <f t="shared" si="224"/>
        <v>0</v>
      </c>
      <c r="P313" s="108">
        <f t="shared" si="224"/>
        <v>0</v>
      </c>
      <c r="Q313" s="108">
        <f t="shared" si="224"/>
        <v>0</v>
      </c>
      <c r="R313" s="108">
        <f t="shared" si="224"/>
        <v>0</v>
      </c>
      <c r="S313" s="108">
        <f t="shared" si="224"/>
        <v>0</v>
      </c>
      <c r="T313" s="108">
        <f t="shared" si="224"/>
        <v>0</v>
      </c>
      <c r="U313" s="108">
        <f t="shared" si="224"/>
        <v>0</v>
      </c>
      <c r="V313" s="108">
        <f t="shared" si="224"/>
        <v>0</v>
      </c>
      <c r="W313" s="108">
        <f t="shared" si="224"/>
        <v>0</v>
      </c>
      <c r="X313" s="108">
        <f t="shared" si="224"/>
        <v>0</v>
      </c>
      <c r="Y313" s="108">
        <f t="shared" si="224"/>
        <v>0</v>
      </c>
      <c r="Z313" s="108">
        <f t="shared" si="224"/>
        <v>0</v>
      </c>
      <c r="AA313" s="108">
        <f t="shared" si="224"/>
        <v>0</v>
      </c>
      <c r="AB313" s="108">
        <f t="shared" si="224"/>
        <v>0</v>
      </c>
      <c r="AC313" s="108">
        <f t="shared" si="224"/>
        <v>0</v>
      </c>
      <c r="AD313" s="108">
        <f t="shared" si="224"/>
        <v>0</v>
      </c>
      <c r="AE313" s="108">
        <f t="shared" si="224"/>
        <v>0</v>
      </c>
      <c r="AF313" s="108">
        <f t="shared" si="224"/>
        <v>0</v>
      </c>
      <c r="AG313" s="108">
        <f t="shared" si="224"/>
        <v>0</v>
      </c>
      <c r="AH313" s="108">
        <f t="shared" si="224"/>
        <v>0</v>
      </c>
      <c r="AI313" s="108">
        <f t="shared" si="224"/>
        <v>0</v>
      </c>
      <c r="AJ313" s="108">
        <f t="shared" si="224"/>
        <v>0</v>
      </c>
      <c r="AK313" s="108">
        <f t="shared" si="224"/>
        <v>0</v>
      </c>
      <c r="AL313" s="108">
        <f t="shared" si="224"/>
        <v>1</v>
      </c>
      <c r="AM313" s="108">
        <f t="shared" si="224"/>
        <v>1</v>
      </c>
      <c r="AN313" s="108">
        <f t="shared" si="224"/>
        <v>1</v>
      </c>
      <c r="AO313" s="108">
        <f t="shared" si="224"/>
        <v>1</v>
      </c>
      <c r="AP313" s="108">
        <f t="shared" si="223"/>
        <v>1</v>
      </c>
      <c r="AQ313" s="108">
        <f t="shared" si="223"/>
        <v>1</v>
      </c>
      <c r="AR313" s="108">
        <f t="shared" si="223"/>
        <v>1</v>
      </c>
      <c r="AS313" s="108">
        <f t="shared" si="223"/>
        <v>1</v>
      </c>
      <c r="AT313" s="108">
        <f t="shared" si="223"/>
        <v>1</v>
      </c>
      <c r="AU313" s="108">
        <f t="shared" si="223"/>
        <v>1</v>
      </c>
      <c r="AV313" s="108">
        <f t="shared" si="223"/>
        <v>1</v>
      </c>
      <c r="AW313" s="108">
        <f t="shared" si="223"/>
        <v>1</v>
      </c>
      <c r="AX313" s="108">
        <f t="shared" si="223"/>
        <v>1</v>
      </c>
      <c r="AY313" s="108">
        <f t="shared" si="223"/>
        <v>1</v>
      </c>
      <c r="AZ313" s="108">
        <f t="shared" si="223"/>
        <v>1</v>
      </c>
      <c r="BA313" s="108">
        <f t="shared" si="223"/>
        <v>1</v>
      </c>
      <c r="BB313" s="108">
        <f t="shared" ref="AP313:BO320" si="225">IF($G313=0,0,IF(BB$6&lt;$G313,0,IF(BB$6&gt;$H313,1,(BB$6-$G313+1)/($H313-$G313+1))))</f>
        <v>1</v>
      </c>
      <c r="BC313" s="108">
        <f t="shared" si="225"/>
        <v>1</v>
      </c>
      <c r="BD313" s="108">
        <f t="shared" si="225"/>
        <v>1</v>
      </c>
      <c r="BE313" s="108">
        <f t="shared" si="225"/>
        <v>1</v>
      </c>
      <c r="BF313" s="108">
        <f t="shared" si="225"/>
        <v>1</v>
      </c>
      <c r="BG313" s="108">
        <f t="shared" si="225"/>
        <v>1</v>
      </c>
      <c r="BH313" s="108">
        <f t="shared" si="225"/>
        <v>1</v>
      </c>
      <c r="BI313" s="108">
        <f t="shared" si="225"/>
        <v>1</v>
      </c>
      <c r="BJ313" s="108">
        <f t="shared" si="225"/>
        <v>1</v>
      </c>
      <c r="BK313" s="108">
        <f t="shared" si="225"/>
        <v>1</v>
      </c>
      <c r="BL313" s="108">
        <f t="shared" si="225"/>
        <v>1</v>
      </c>
      <c r="BM313" s="108">
        <f t="shared" si="225"/>
        <v>1</v>
      </c>
      <c r="BN313" s="108">
        <f t="shared" si="225"/>
        <v>1</v>
      </c>
      <c r="BO313" s="108">
        <f t="shared" si="225"/>
        <v>1</v>
      </c>
    </row>
    <row r="314" spans="1:67" ht="15" x14ac:dyDescent="0.25">
      <c r="A314" s="80"/>
      <c r="B314" s="76" t="s">
        <v>1256</v>
      </c>
      <c r="C314" s="76" t="s">
        <v>1257</v>
      </c>
      <c r="D314" s="76" t="s">
        <v>38</v>
      </c>
      <c r="E314" s="222">
        <f>SUM(E315:E330)</f>
        <v>5308872732.0543728</v>
      </c>
      <c r="F314" s="101">
        <f>IFERROR(E314/$E$109,0)</f>
        <v>2.9408554574576196E-2</v>
      </c>
      <c r="G314" s="102">
        <v>46337</v>
      </c>
      <c r="H314" s="102">
        <v>46419</v>
      </c>
      <c r="I314" s="101">
        <f>SUMPRODUCT($F315:$F329,I315:I329)</f>
        <v>0</v>
      </c>
      <c r="J314" s="101">
        <f t="shared" ref="J314:AO314" si="226">SUMPRODUCT($F315:$F329,J315:J329)</f>
        <v>0</v>
      </c>
      <c r="K314" s="101">
        <f t="shared" si="226"/>
        <v>0</v>
      </c>
      <c r="L314" s="101">
        <f t="shared" si="226"/>
        <v>0</v>
      </c>
      <c r="M314" s="101">
        <f t="shared" si="226"/>
        <v>0</v>
      </c>
      <c r="N314" s="101">
        <f t="shared" si="226"/>
        <v>0</v>
      </c>
      <c r="O314" s="101">
        <f t="shared" si="226"/>
        <v>0</v>
      </c>
      <c r="P314" s="101">
        <f t="shared" si="226"/>
        <v>0</v>
      </c>
      <c r="Q314" s="101">
        <f t="shared" si="226"/>
        <v>0</v>
      </c>
      <c r="R314" s="101">
        <f t="shared" si="226"/>
        <v>0</v>
      </c>
      <c r="S314" s="101">
        <f t="shared" si="226"/>
        <v>0</v>
      </c>
      <c r="T314" s="101">
        <f t="shared" si="226"/>
        <v>0</v>
      </c>
      <c r="U314" s="101">
        <f t="shared" si="226"/>
        <v>0</v>
      </c>
      <c r="V314" s="101">
        <f t="shared" si="226"/>
        <v>0</v>
      </c>
      <c r="W314" s="101">
        <f t="shared" si="226"/>
        <v>0</v>
      </c>
      <c r="X314" s="101">
        <f t="shared" si="226"/>
        <v>0</v>
      </c>
      <c r="Y314" s="101">
        <f t="shared" si="226"/>
        <v>0</v>
      </c>
      <c r="Z314" s="101">
        <f t="shared" si="226"/>
        <v>0</v>
      </c>
      <c r="AA314" s="101">
        <f t="shared" si="226"/>
        <v>4.7056193519953151E-3</v>
      </c>
      <c r="AB314" s="101">
        <f t="shared" si="226"/>
        <v>2.3040408061427948E-2</v>
      </c>
      <c r="AC314" s="101">
        <f t="shared" si="226"/>
        <v>7.4884419302420888E-2</v>
      </c>
      <c r="AD314" s="101">
        <f t="shared" si="226"/>
        <v>0.12461587214543901</v>
      </c>
      <c r="AE314" s="101">
        <f t="shared" si="226"/>
        <v>0.17135282959252116</v>
      </c>
      <c r="AF314" s="101">
        <f t="shared" si="226"/>
        <v>0.25170093005844008</v>
      </c>
      <c r="AG314" s="101">
        <f t="shared" si="226"/>
        <v>0.34052878022238015</v>
      </c>
      <c r="AH314" s="101">
        <f t="shared" si="226"/>
        <v>0.41666693750575734</v>
      </c>
      <c r="AI314" s="101">
        <f t="shared" si="226"/>
        <v>0.64850810003989967</v>
      </c>
      <c r="AJ314" s="101">
        <f t="shared" si="226"/>
        <v>0.65513051627204211</v>
      </c>
      <c r="AK314" s="101">
        <f t="shared" si="226"/>
        <v>0.85126187279762311</v>
      </c>
      <c r="AL314" s="101">
        <f t="shared" si="226"/>
        <v>0.9927534060308939</v>
      </c>
      <c r="AM314" s="101">
        <f t="shared" si="226"/>
        <v>1</v>
      </c>
      <c r="AN314" s="101">
        <f t="shared" si="226"/>
        <v>1</v>
      </c>
      <c r="AO314" s="101">
        <f t="shared" si="226"/>
        <v>1</v>
      </c>
      <c r="AP314" s="101">
        <f t="shared" ref="AP314:BO314" si="227">SUMPRODUCT($F315:$F329,AP315:AP329)</f>
        <v>1</v>
      </c>
      <c r="AQ314" s="101">
        <f t="shared" si="227"/>
        <v>1</v>
      </c>
      <c r="AR314" s="101">
        <f t="shared" si="227"/>
        <v>1</v>
      </c>
      <c r="AS314" s="101">
        <f t="shared" si="227"/>
        <v>1</v>
      </c>
      <c r="AT314" s="101">
        <f t="shared" si="227"/>
        <v>1</v>
      </c>
      <c r="AU314" s="101">
        <f t="shared" si="227"/>
        <v>1</v>
      </c>
      <c r="AV314" s="101">
        <f t="shared" si="227"/>
        <v>1</v>
      </c>
      <c r="AW314" s="101">
        <f t="shared" si="227"/>
        <v>1</v>
      </c>
      <c r="AX314" s="101">
        <f t="shared" si="227"/>
        <v>1</v>
      </c>
      <c r="AY314" s="101">
        <f t="shared" si="227"/>
        <v>1</v>
      </c>
      <c r="AZ314" s="101">
        <f t="shared" si="227"/>
        <v>1</v>
      </c>
      <c r="BA314" s="101">
        <f t="shared" si="227"/>
        <v>1</v>
      </c>
      <c r="BB314" s="101">
        <f t="shared" si="227"/>
        <v>1</v>
      </c>
      <c r="BC314" s="101">
        <f t="shared" si="227"/>
        <v>1</v>
      </c>
      <c r="BD314" s="101">
        <f t="shared" si="227"/>
        <v>1</v>
      </c>
      <c r="BE314" s="101">
        <f t="shared" si="227"/>
        <v>1</v>
      </c>
      <c r="BF314" s="101">
        <f t="shared" si="227"/>
        <v>1</v>
      </c>
      <c r="BG314" s="101">
        <f t="shared" si="227"/>
        <v>1</v>
      </c>
      <c r="BH314" s="101">
        <f t="shared" si="227"/>
        <v>1</v>
      </c>
      <c r="BI314" s="101">
        <f t="shared" si="227"/>
        <v>1</v>
      </c>
      <c r="BJ314" s="101">
        <f t="shared" si="227"/>
        <v>1</v>
      </c>
      <c r="BK314" s="101">
        <f t="shared" si="227"/>
        <v>1</v>
      </c>
      <c r="BL314" s="101">
        <f t="shared" si="227"/>
        <v>1</v>
      </c>
      <c r="BM314" s="101">
        <f t="shared" si="227"/>
        <v>1</v>
      </c>
      <c r="BN314" s="101">
        <f t="shared" si="227"/>
        <v>1</v>
      </c>
      <c r="BO314" s="101">
        <f t="shared" si="227"/>
        <v>1</v>
      </c>
    </row>
    <row r="315" spans="1:67" ht="15" x14ac:dyDescent="0.25">
      <c r="A315" s="80"/>
      <c r="B315" s="77" t="s">
        <v>1258</v>
      </c>
      <c r="C315" s="77" t="s">
        <v>2108</v>
      </c>
      <c r="D315" s="77" t="s">
        <v>22</v>
      </c>
      <c r="E315" s="224">
        <f>VLOOKUP(B315,'Cuadro Control'!C353:J2245,8,FALSE)</f>
        <v>83271780.884117648</v>
      </c>
      <c r="F315" s="106">
        <f t="shared" ref="F315:F329" si="228">IFERROR(E315/$E$314,0)</f>
        <v>1.5685397839984384E-2</v>
      </c>
      <c r="G315" s="107">
        <v>46337</v>
      </c>
      <c r="H315" s="107">
        <v>46346</v>
      </c>
      <c r="I315" s="106">
        <f t="shared" ref="I315:I330" si="229">IF($G315=0,0,IF(I$6&lt;$G315,0,IF(I$6&gt;$H315,1,(I$6-$G315+1)/($H315-$G315+1))))</f>
        <v>0</v>
      </c>
      <c r="J315" s="106">
        <f t="shared" si="224"/>
        <v>0</v>
      </c>
      <c r="K315" s="106">
        <f t="shared" si="224"/>
        <v>0</v>
      </c>
      <c r="L315" s="106">
        <f t="shared" si="224"/>
        <v>0</v>
      </c>
      <c r="M315" s="106">
        <f t="shared" si="224"/>
        <v>0</v>
      </c>
      <c r="N315" s="106">
        <f t="shared" si="224"/>
        <v>0</v>
      </c>
      <c r="O315" s="106">
        <f t="shared" si="224"/>
        <v>0</v>
      </c>
      <c r="P315" s="106">
        <f t="shared" si="224"/>
        <v>0</v>
      </c>
      <c r="Q315" s="106">
        <f t="shared" si="224"/>
        <v>0</v>
      </c>
      <c r="R315" s="106">
        <f t="shared" si="224"/>
        <v>0</v>
      </c>
      <c r="S315" s="106">
        <f t="shared" si="224"/>
        <v>0</v>
      </c>
      <c r="T315" s="106">
        <f t="shared" si="224"/>
        <v>0</v>
      </c>
      <c r="U315" s="106">
        <f t="shared" si="224"/>
        <v>0</v>
      </c>
      <c r="V315" s="106">
        <f t="shared" si="224"/>
        <v>0</v>
      </c>
      <c r="W315" s="106">
        <f t="shared" si="224"/>
        <v>0</v>
      </c>
      <c r="X315" s="106">
        <f t="shared" si="224"/>
        <v>0</v>
      </c>
      <c r="Y315" s="106">
        <f t="shared" si="224"/>
        <v>0</v>
      </c>
      <c r="Z315" s="106">
        <f t="shared" si="224"/>
        <v>0</v>
      </c>
      <c r="AA315" s="106">
        <f t="shared" si="224"/>
        <v>0.3</v>
      </c>
      <c r="AB315" s="106">
        <f t="shared" si="224"/>
        <v>1</v>
      </c>
      <c r="AC315" s="106">
        <f t="shared" si="224"/>
        <v>1</v>
      </c>
      <c r="AD315" s="106">
        <f t="shared" si="224"/>
        <v>1</v>
      </c>
      <c r="AE315" s="106">
        <f t="shared" si="224"/>
        <v>1</v>
      </c>
      <c r="AF315" s="106">
        <f t="shared" si="224"/>
        <v>1</v>
      </c>
      <c r="AG315" s="106">
        <f t="shared" si="224"/>
        <v>1</v>
      </c>
      <c r="AH315" s="106">
        <f t="shared" si="224"/>
        <v>1</v>
      </c>
      <c r="AI315" s="106">
        <f t="shared" si="224"/>
        <v>1</v>
      </c>
      <c r="AJ315" s="106">
        <f t="shared" si="224"/>
        <v>1</v>
      </c>
      <c r="AK315" s="106">
        <f t="shared" si="224"/>
        <v>1</v>
      </c>
      <c r="AL315" s="106">
        <f t="shared" si="224"/>
        <v>1</v>
      </c>
      <c r="AM315" s="106">
        <f t="shared" si="224"/>
        <v>1</v>
      </c>
      <c r="AN315" s="106">
        <f t="shared" si="224"/>
        <v>1</v>
      </c>
      <c r="AO315" s="106">
        <f t="shared" si="224"/>
        <v>1</v>
      </c>
      <c r="AP315" s="106">
        <f t="shared" si="225"/>
        <v>1</v>
      </c>
      <c r="AQ315" s="106">
        <f t="shared" si="225"/>
        <v>1</v>
      </c>
      <c r="AR315" s="106">
        <f t="shared" si="225"/>
        <v>1</v>
      </c>
      <c r="AS315" s="106">
        <f t="shared" si="225"/>
        <v>1</v>
      </c>
      <c r="AT315" s="106">
        <f t="shared" si="225"/>
        <v>1</v>
      </c>
      <c r="AU315" s="106">
        <f t="shared" si="225"/>
        <v>1</v>
      </c>
      <c r="AV315" s="106">
        <f t="shared" si="225"/>
        <v>1</v>
      </c>
      <c r="AW315" s="106">
        <f t="shared" si="225"/>
        <v>1</v>
      </c>
      <c r="AX315" s="106">
        <f t="shared" si="225"/>
        <v>1</v>
      </c>
      <c r="AY315" s="106">
        <f t="shared" si="225"/>
        <v>1</v>
      </c>
      <c r="AZ315" s="106">
        <f t="shared" si="225"/>
        <v>1</v>
      </c>
      <c r="BA315" s="106">
        <f t="shared" si="225"/>
        <v>1</v>
      </c>
      <c r="BB315" s="106">
        <f t="shared" si="225"/>
        <v>1</v>
      </c>
      <c r="BC315" s="106">
        <f t="shared" si="225"/>
        <v>1</v>
      </c>
      <c r="BD315" s="106">
        <f t="shared" si="225"/>
        <v>1</v>
      </c>
      <c r="BE315" s="106">
        <f t="shared" si="225"/>
        <v>1</v>
      </c>
      <c r="BF315" s="106">
        <f t="shared" si="225"/>
        <v>1</v>
      </c>
      <c r="BG315" s="106">
        <f t="shared" si="225"/>
        <v>1</v>
      </c>
      <c r="BH315" s="106">
        <f t="shared" si="225"/>
        <v>1</v>
      </c>
      <c r="BI315" s="106">
        <f t="shared" si="225"/>
        <v>1</v>
      </c>
      <c r="BJ315" s="106">
        <f t="shared" si="225"/>
        <v>1</v>
      </c>
      <c r="BK315" s="106">
        <f t="shared" si="225"/>
        <v>1</v>
      </c>
      <c r="BL315" s="106">
        <f t="shared" si="225"/>
        <v>1</v>
      </c>
      <c r="BM315" s="106">
        <f t="shared" si="225"/>
        <v>1</v>
      </c>
      <c r="BN315" s="106">
        <f t="shared" si="225"/>
        <v>1</v>
      </c>
      <c r="BO315" s="106">
        <f t="shared" si="225"/>
        <v>1</v>
      </c>
    </row>
    <row r="316" spans="1:67" ht="15" x14ac:dyDescent="0.25">
      <c r="A316" s="80"/>
      <c r="B316" s="77" t="s">
        <v>1260</v>
      </c>
      <c r="C316" s="77" t="s">
        <v>1261</v>
      </c>
      <c r="D316" s="77" t="s">
        <v>9</v>
      </c>
      <c r="E316" s="224">
        <f>VLOOKUP(B316,'Cuadro Control'!C354:J2246,8,FALSE)</f>
        <v>312374505.66882348</v>
      </c>
      <c r="F316" s="106">
        <f t="shared" si="228"/>
        <v>5.8840081771548515E-2</v>
      </c>
      <c r="G316" s="107">
        <v>46346</v>
      </c>
      <c r="H316" s="107">
        <v>46353</v>
      </c>
      <c r="I316" s="106">
        <f t="shared" si="229"/>
        <v>0</v>
      </c>
      <c r="J316" s="106">
        <f t="shared" si="224"/>
        <v>0</v>
      </c>
      <c r="K316" s="106">
        <f t="shared" si="224"/>
        <v>0</v>
      </c>
      <c r="L316" s="106">
        <f t="shared" si="224"/>
        <v>0</v>
      </c>
      <c r="M316" s="106">
        <f t="shared" si="224"/>
        <v>0</v>
      </c>
      <c r="N316" s="106">
        <f t="shared" si="224"/>
        <v>0</v>
      </c>
      <c r="O316" s="106">
        <f t="shared" si="224"/>
        <v>0</v>
      </c>
      <c r="P316" s="106">
        <f t="shared" si="224"/>
        <v>0</v>
      </c>
      <c r="Q316" s="106">
        <f t="shared" si="224"/>
        <v>0</v>
      </c>
      <c r="R316" s="106">
        <f t="shared" si="224"/>
        <v>0</v>
      </c>
      <c r="S316" s="106">
        <f t="shared" si="224"/>
        <v>0</v>
      </c>
      <c r="T316" s="106">
        <f t="shared" si="224"/>
        <v>0</v>
      </c>
      <c r="U316" s="106">
        <f t="shared" si="224"/>
        <v>0</v>
      </c>
      <c r="V316" s="106">
        <f t="shared" si="224"/>
        <v>0</v>
      </c>
      <c r="W316" s="106">
        <f t="shared" si="224"/>
        <v>0</v>
      </c>
      <c r="X316" s="106">
        <f t="shared" si="224"/>
        <v>0</v>
      </c>
      <c r="Y316" s="106">
        <f t="shared" si="224"/>
        <v>0</v>
      </c>
      <c r="Z316" s="106">
        <f t="shared" si="224"/>
        <v>0</v>
      </c>
      <c r="AA316" s="106">
        <f t="shared" si="224"/>
        <v>0</v>
      </c>
      <c r="AB316" s="106">
        <f t="shared" si="224"/>
        <v>0.125</v>
      </c>
      <c r="AC316" s="106">
        <f t="shared" si="224"/>
        <v>1</v>
      </c>
      <c r="AD316" s="106">
        <f t="shared" si="224"/>
        <v>1</v>
      </c>
      <c r="AE316" s="106">
        <f t="shared" si="224"/>
        <v>1</v>
      </c>
      <c r="AF316" s="106">
        <f t="shared" si="224"/>
        <v>1</v>
      </c>
      <c r="AG316" s="106">
        <f t="shared" si="224"/>
        <v>1</v>
      </c>
      <c r="AH316" s="106">
        <f t="shared" si="224"/>
        <v>1</v>
      </c>
      <c r="AI316" s="106">
        <f t="shared" si="224"/>
        <v>1</v>
      </c>
      <c r="AJ316" s="106">
        <f t="shared" si="224"/>
        <v>1</v>
      </c>
      <c r="AK316" s="106">
        <f t="shared" si="224"/>
        <v>1</v>
      </c>
      <c r="AL316" s="106">
        <f t="shared" si="224"/>
        <v>1</v>
      </c>
      <c r="AM316" s="106">
        <f t="shared" si="224"/>
        <v>1</v>
      </c>
      <c r="AN316" s="106">
        <f t="shared" si="224"/>
        <v>1</v>
      </c>
      <c r="AO316" s="106">
        <f t="shared" si="224"/>
        <v>1</v>
      </c>
      <c r="AP316" s="106">
        <f t="shared" si="225"/>
        <v>1</v>
      </c>
      <c r="AQ316" s="106">
        <f t="shared" si="225"/>
        <v>1</v>
      </c>
      <c r="AR316" s="106">
        <f t="shared" si="225"/>
        <v>1</v>
      </c>
      <c r="AS316" s="106">
        <f t="shared" si="225"/>
        <v>1</v>
      </c>
      <c r="AT316" s="106">
        <f t="shared" si="225"/>
        <v>1</v>
      </c>
      <c r="AU316" s="106">
        <f t="shared" si="225"/>
        <v>1</v>
      </c>
      <c r="AV316" s="106">
        <f t="shared" si="225"/>
        <v>1</v>
      </c>
      <c r="AW316" s="106">
        <f t="shared" si="225"/>
        <v>1</v>
      </c>
      <c r="AX316" s="106">
        <f t="shared" si="225"/>
        <v>1</v>
      </c>
      <c r="AY316" s="106">
        <f t="shared" si="225"/>
        <v>1</v>
      </c>
      <c r="AZ316" s="106">
        <f t="shared" si="225"/>
        <v>1</v>
      </c>
      <c r="BA316" s="106">
        <f t="shared" si="225"/>
        <v>1</v>
      </c>
      <c r="BB316" s="106">
        <f t="shared" si="225"/>
        <v>1</v>
      </c>
      <c r="BC316" s="106">
        <f t="shared" si="225"/>
        <v>1</v>
      </c>
      <c r="BD316" s="106">
        <f t="shared" si="225"/>
        <v>1</v>
      </c>
      <c r="BE316" s="106">
        <f t="shared" si="225"/>
        <v>1</v>
      </c>
      <c r="BF316" s="106">
        <f t="shared" si="225"/>
        <v>1</v>
      </c>
      <c r="BG316" s="106">
        <f t="shared" si="225"/>
        <v>1</v>
      </c>
      <c r="BH316" s="106">
        <f t="shared" si="225"/>
        <v>1</v>
      </c>
      <c r="BI316" s="106">
        <f t="shared" si="225"/>
        <v>1</v>
      </c>
      <c r="BJ316" s="106">
        <f t="shared" si="225"/>
        <v>1</v>
      </c>
      <c r="BK316" s="106">
        <f t="shared" si="225"/>
        <v>1</v>
      </c>
      <c r="BL316" s="106">
        <f t="shared" si="225"/>
        <v>1</v>
      </c>
      <c r="BM316" s="106">
        <f t="shared" si="225"/>
        <v>1</v>
      </c>
      <c r="BN316" s="106">
        <f t="shared" si="225"/>
        <v>1</v>
      </c>
      <c r="BO316" s="106">
        <f t="shared" si="225"/>
        <v>1</v>
      </c>
    </row>
    <row r="317" spans="1:67" ht="15" x14ac:dyDescent="0.25">
      <c r="A317" s="80"/>
      <c r="B317" s="103" t="s">
        <v>1262</v>
      </c>
      <c r="C317" s="103" t="s">
        <v>1263</v>
      </c>
      <c r="D317" s="103" t="s">
        <v>6</v>
      </c>
      <c r="E317" s="223">
        <f>VLOOKUP(B317,'Cuadro Control'!C355:J2247,8,FALSE)</f>
        <v>9527825.6870364472</v>
      </c>
      <c r="F317" s="104">
        <f t="shared" si="228"/>
        <v>1.794698454439963E-3</v>
      </c>
      <c r="G317" s="105">
        <v>46353</v>
      </c>
      <c r="H317" s="105">
        <v>46357</v>
      </c>
      <c r="I317" s="104">
        <f t="shared" si="229"/>
        <v>0</v>
      </c>
      <c r="J317" s="104">
        <f t="shared" si="224"/>
        <v>0</v>
      </c>
      <c r="K317" s="104">
        <f t="shared" si="224"/>
        <v>0</v>
      </c>
      <c r="L317" s="104">
        <f t="shared" si="224"/>
        <v>0</v>
      </c>
      <c r="M317" s="104">
        <f t="shared" si="224"/>
        <v>0</v>
      </c>
      <c r="N317" s="104">
        <f t="shared" si="224"/>
        <v>0</v>
      </c>
      <c r="O317" s="104">
        <f t="shared" si="224"/>
        <v>0</v>
      </c>
      <c r="P317" s="104">
        <f t="shared" si="224"/>
        <v>0</v>
      </c>
      <c r="Q317" s="104">
        <f t="shared" si="224"/>
        <v>0</v>
      </c>
      <c r="R317" s="104">
        <f t="shared" si="224"/>
        <v>0</v>
      </c>
      <c r="S317" s="104">
        <f t="shared" si="224"/>
        <v>0</v>
      </c>
      <c r="T317" s="104">
        <f t="shared" si="224"/>
        <v>0</v>
      </c>
      <c r="U317" s="104">
        <f t="shared" si="224"/>
        <v>0</v>
      </c>
      <c r="V317" s="104">
        <f t="shared" si="224"/>
        <v>0</v>
      </c>
      <c r="W317" s="104">
        <f t="shared" si="224"/>
        <v>0</v>
      </c>
      <c r="X317" s="104">
        <f t="shared" si="224"/>
        <v>0</v>
      </c>
      <c r="Y317" s="104">
        <f t="shared" si="224"/>
        <v>0</v>
      </c>
      <c r="Z317" s="104">
        <f t="shared" si="224"/>
        <v>0</v>
      </c>
      <c r="AA317" s="104">
        <f t="shared" si="224"/>
        <v>0</v>
      </c>
      <c r="AB317" s="104">
        <f t="shared" si="224"/>
        <v>0</v>
      </c>
      <c r="AC317" s="104">
        <f t="shared" si="224"/>
        <v>0.2</v>
      </c>
      <c r="AD317" s="104">
        <f t="shared" si="224"/>
        <v>1</v>
      </c>
      <c r="AE317" s="104">
        <f t="shared" si="224"/>
        <v>1</v>
      </c>
      <c r="AF317" s="104">
        <f t="shared" si="224"/>
        <v>1</v>
      </c>
      <c r="AG317" s="104">
        <f t="shared" si="224"/>
        <v>1</v>
      </c>
      <c r="AH317" s="104">
        <f t="shared" si="224"/>
        <v>1</v>
      </c>
      <c r="AI317" s="104">
        <f t="shared" si="224"/>
        <v>1</v>
      </c>
      <c r="AJ317" s="104">
        <f t="shared" si="224"/>
        <v>1</v>
      </c>
      <c r="AK317" s="104">
        <f t="shared" si="224"/>
        <v>1</v>
      </c>
      <c r="AL317" s="104">
        <f t="shared" si="224"/>
        <v>1</v>
      </c>
      <c r="AM317" s="104">
        <f t="shared" si="224"/>
        <v>1</v>
      </c>
      <c r="AN317" s="104">
        <f t="shared" si="224"/>
        <v>1</v>
      </c>
      <c r="AO317" s="104">
        <f t="shared" si="224"/>
        <v>1</v>
      </c>
      <c r="AP317" s="104">
        <f t="shared" si="225"/>
        <v>1</v>
      </c>
      <c r="AQ317" s="104">
        <f t="shared" si="225"/>
        <v>1</v>
      </c>
      <c r="AR317" s="104">
        <f t="shared" si="225"/>
        <v>1</v>
      </c>
      <c r="AS317" s="104">
        <f t="shared" si="225"/>
        <v>1</v>
      </c>
      <c r="AT317" s="104">
        <f t="shared" si="225"/>
        <v>1</v>
      </c>
      <c r="AU317" s="104">
        <f t="shared" si="225"/>
        <v>1</v>
      </c>
      <c r="AV317" s="104">
        <f t="shared" si="225"/>
        <v>1</v>
      </c>
      <c r="AW317" s="104">
        <f t="shared" si="225"/>
        <v>1</v>
      </c>
      <c r="AX317" s="104">
        <f t="shared" si="225"/>
        <v>1</v>
      </c>
      <c r="AY317" s="104">
        <f t="shared" si="225"/>
        <v>1</v>
      </c>
      <c r="AZ317" s="104">
        <f t="shared" si="225"/>
        <v>1</v>
      </c>
      <c r="BA317" s="104">
        <f t="shared" si="225"/>
        <v>1</v>
      </c>
      <c r="BB317" s="104">
        <f t="shared" si="225"/>
        <v>1</v>
      </c>
      <c r="BC317" s="104">
        <f t="shared" si="225"/>
        <v>1</v>
      </c>
      <c r="BD317" s="104">
        <f t="shared" si="225"/>
        <v>1</v>
      </c>
      <c r="BE317" s="104">
        <f t="shared" si="225"/>
        <v>1</v>
      </c>
      <c r="BF317" s="104">
        <f t="shared" si="225"/>
        <v>1</v>
      </c>
      <c r="BG317" s="104">
        <f t="shared" si="225"/>
        <v>1</v>
      </c>
      <c r="BH317" s="104">
        <f t="shared" si="225"/>
        <v>1</v>
      </c>
      <c r="BI317" s="104">
        <f t="shared" si="225"/>
        <v>1</v>
      </c>
      <c r="BJ317" s="104">
        <f t="shared" si="225"/>
        <v>1</v>
      </c>
      <c r="BK317" s="104">
        <f t="shared" si="225"/>
        <v>1</v>
      </c>
      <c r="BL317" s="104">
        <f t="shared" si="225"/>
        <v>1</v>
      </c>
      <c r="BM317" s="104">
        <f t="shared" si="225"/>
        <v>1</v>
      </c>
      <c r="BN317" s="104">
        <f t="shared" si="225"/>
        <v>1</v>
      </c>
      <c r="BO317" s="104">
        <f t="shared" si="225"/>
        <v>1</v>
      </c>
    </row>
    <row r="318" spans="1:67" ht="15" x14ac:dyDescent="0.25">
      <c r="A318" s="80"/>
      <c r="B318" s="77" t="s">
        <v>1264</v>
      </c>
      <c r="C318" s="77" t="s">
        <v>1265</v>
      </c>
      <c r="D318" s="77" t="s">
        <v>19</v>
      </c>
      <c r="E318" s="224">
        <f>VLOOKUP(B318,'Cuadro Control'!C356:J2248,8,FALSE)</f>
        <v>320494616.71764702</v>
      </c>
      <c r="F318" s="106">
        <f t="shared" si="228"/>
        <v>6.0369617599332674E-2</v>
      </c>
      <c r="G318" s="107">
        <v>46357</v>
      </c>
      <c r="H318" s="107">
        <v>46361</v>
      </c>
      <c r="I318" s="106">
        <f t="shared" si="229"/>
        <v>0</v>
      </c>
      <c r="J318" s="106">
        <f t="shared" si="224"/>
        <v>0</v>
      </c>
      <c r="K318" s="106">
        <f t="shared" si="224"/>
        <v>0</v>
      </c>
      <c r="L318" s="106">
        <f t="shared" si="224"/>
        <v>0</v>
      </c>
      <c r="M318" s="106">
        <f t="shared" si="224"/>
        <v>0</v>
      </c>
      <c r="N318" s="106">
        <f t="shared" si="224"/>
        <v>0</v>
      </c>
      <c r="O318" s="106">
        <f t="shared" si="224"/>
        <v>0</v>
      </c>
      <c r="P318" s="106">
        <f t="shared" si="224"/>
        <v>0</v>
      </c>
      <c r="Q318" s="106">
        <f t="shared" si="224"/>
        <v>0</v>
      </c>
      <c r="R318" s="106">
        <f t="shared" si="224"/>
        <v>0</v>
      </c>
      <c r="S318" s="106">
        <f t="shared" si="224"/>
        <v>0</v>
      </c>
      <c r="T318" s="106">
        <f t="shared" si="224"/>
        <v>0</v>
      </c>
      <c r="U318" s="106">
        <f t="shared" si="224"/>
        <v>0</v>
      </c>
      <c r="V318" s="106">
        <f t="shared" si="224"/>
        <v>0</v>
      </c>
      <c r="W318" s="106">
        <f t="shared" si="224"/>
        <v>0</v>
      </c>
      <c r="X318" s="106">
        <f t="shared" si="224"/>
        <v>0</v>
      </c>
      <c r="Y318" s="106">
        <f t="shared" si="224"/>
        <v>0</v>
      </c>
      <c r="Z318" s="106">
        <f t="shared" si="224"/>
        <v>0</v>
      </c>
      <c r="AA318" s="106">
        <f t="shared" si="224"/>
        <v>0</v>
      </c>
      <c r="AB318" s="106">
        <f t="shared" si="224"/>
        <v>0</v>
      </c>
      <c r="AC318" s="106">
        <f t="shared" si="224"/>
        <v>0</v>
      </c>
      <c r="AD318" s="106">
        <f t="shared" si="224"/>
        <v>0.8</v>
      </c>
      <c r="AE318" s="106">
        <f t="shared" si="224"/>
        <v>1</v>
      </c>
      <c r="AF318" s="106">
        <f t="shared" si="224"/>
        <v>1</v>
      </c>
      <c r="AG318" s="106">
        <f t="shared" si="224"/>
        <v>1</v>
      </c>
      <c r="AH318" s="106">
        <f t="shared" si="224"/>
        <v>1</v>
      </c>
      <c r="AI318" s="106">
        <f t="shared" si="224"/>
        <v>1</v>
      </c>
      <c r="AJ318" s="106">
        <f t="shared" si="224"/>
        <v>1</v>
      </c>
      <c r="AK318" s="106">
        <f t="shared" si="224"/>
        <v>1</v>
      </c>
      <c r="AL318" s="106">
        <f t="shared" si="224"/>
        <v>1</v>
      </c>
      <c r="AM318" s="106">
        <f t="shared" si="224"/>
        <v>1</v>
      </c>
      <c r="AN318" s="106">
        <f t="shared" si="224"/>
        <v>1</v>
      </c>
      <c r="AO318" s="106">
        <f t="shared" si="224"/>
        <v>1</v>
      </c>
      <c r="AP318" s="106">
        <f t="shared" si="225"/>
        <v>1</v>
      </c>
      <c r="AQ318" s="106">
        <f t="shared" si="225"/>
        <v>1</v>
      </c>
      <c r="AR318" s="106">
        <f t="shared" si="225"/>
        <v>1</v>
      </c>
      <c r="AS318" s="106">
        <f t="shared" si="225"/>
        <v>1</v>
      </c>
      <c r="AT318" s="106">
        <f t="shared" si="225"/>
        <v>1</v>
      </c>
      <c r="AU318" s="106">
        <f t="shared" si="225"/>
        <v>1</v>
      </c>
      <c r="AV318" s="106">
        <f t="shared" si="225"/>
        <v>1</v>
      </c>
      <c r="AW318" s="106">
        <f t="shared" si="225"/>
        <v>1</v>
      </c>
      <c r="AX318" s="106">
        <f t="shared" si="225"/>
        <v>1</v>
      </c>
      <c r="AY318" s="106">
        <f t="shared" si="225"/>
        <v>1</v>
      </c>
      <c r="AZ318" s="106">
        <f t="shared" si="225"/>
        <v>1</v>
      </c>
      <c r="BA318" s="106">
        <f t="shared" si="225"/>
        <v>1</v>
      </c>
      <c r="BB318" s="106">
        <f t="shared" si="225"/>
        <v>1</v>
      </c>
      <c r="BC318" s="106">
        <f t="shared" si="225"/>
        <v>1</v>
      </c>
      <c r="BD318" s="106">
        <f t="shared" si="225"/>
        <v>1</v>
      </c>
      <c r="BE318" s="106">
        <f t="shared" si="225"/>
        <v>1</v>
      </c>
      <c r="BF318" s="106">
        <f t="shared" si="225"/>
        <v>1</v>
      </c>
      <c r="BG318" s="106">
        <f t="shared" si="225"/>
        <v>1</v>
      </c>
      <c r="BH318" s="106">
        <f t="shared" si="225"/>
        <v>1</v>
      </c>
      <c r="BI318" s="106">
        <f t="shared" si="225"/>
        <v>1</v>
      </c>
      <c r="BJ318" s="106">
        <f t="shared" si="225"/>
        <v>1</v>
      </c>
      <c r="BK318" s="106">
        <f t="shared" si="225"/>
        <v>1</v>
      </c>
      <c r="BL318" s="106">
        <f t="shared" si="225"/>
        <v>1</v>
      </c>
      <c r="BM318" s="106">
        <f t="shared" si="225"/>
        <v>1</v>
      </c>
      <c r="BN318" s="106">
        <f t="shared" si="225"/>
        <v>1</v>
      </c>
      <c r="BO318" s="106">
        <f t="shared" si="225"/>
        <v>1</v>
      </c>
    </row>
    <row r="319" spans="1:67" ht="15" x14ac:dyDescent="0.25">
      <c r="A319" s="80"/>
      <c r="B319" s="77" t="s">
        <v>1266</v>
      </c>
      <c r="C319" s="77" t="s">
        <v>1267</v>
      </c>
      <c r="D319" s="77" t="s">
        <v>8</v>
      </c>
      <c r="E319" s="224">
        <f>VLOOKUP(B319,'Cuadro Control'!C357:J2249,8,FALSE)</f>
        <v>94303618.549411759</v>
      </c>
      <c r="F319" s="106">
        <f t="shared" si="228"/>
        <v>1.7763397864110998E-2</v>
      </c>
      <c r="G319" s="107">
        <v>46361</v>
      </c>
      <c r="H319" s="107">
        <v>46365</v>
      </c>
      <c r="I319" s="106">
        <f t="shared" si="229"/>
        <v>0</v>
      </c>
      <c r="J319" s="106">
        <f t="shared" si="224"/>
        <v>0</v>
      </c>
      <c r="K319" s="106">
        <f t="shared" si="224"/>
        <v>0</v>
      </c>
      <c r="L319" s="106">
        <f t="shared" si="224"/>
        <v>0</v>
      </c>
      <c r="M319" s="106">
        <f t="shared" si="224"/>
        <v>0</v>
      </c>
      <c r="N319" s="106">
        <f t="shared" si="224"/>
        <v>0</v>
      </c>
      <c r="O319" s="106">
        <f t="shared" si="224"/>
        <v>0</v>
      </c>
      <c r="P319" s="106">
        <f t="shared" si="224"/>
        <v>0</v>
      </c>
      <c r="Q319" s="106">
        <f t="shared" si="224"/>
        <v>0</v>
      </c>
      <c r="R319" s="106">
        <f t="shared" si="224"/>
        <v>0</v>
      </c>
      <c r="S319" s="106">
        <f t="shared" si="224"/>
        <v>0</v>
      </c>
      <c r="T319" s="106">
        <f t="shared" si="224"/>
        <v>0</v>
      </c>
      <c r="U319" s="106">
        <f t="shared" si="224"/>
        <v>0</v>
      </c>
      <c r="V319" s="106">
        <f t="shared" si="224"/>
        <v>0</v>
      </c>
      <c r="W319" s="106">
        <f t="shared" si="224"/>
        <v>0</v>
      </c>
      <c r="X319" s="106">
        <f t="shared" si="224"/>
        <v>0</v>
      </c>
      <c r="Y319" s="106">
        <f t="shared" si="224"/>
        <v>0</v>
      </c>
      <c r="Z319" s="106">
        <f t="shared" si="224"/>
        <v>0</v>
      </c>
      <c r="AA319" s="106">
        <f t="shared" si="224"/>
        <v>0</v>
      </c>
      <c r="AB319" s="106">
        <f t="shared" si="224"/>
        <v>0</v>
      </c>
      <c r="AC319" s="106">
        <f t="shared" si="224"/>
        <v>0</v>
      </c>
      <c r="AD319" s="106">
        <f t="shared" si="224"/>
        <v>0</v>
      </c>
      <c r="AE319" s="106">
        <f t="shared" si="224"/>
        <v>1</v>
      </c>
      <c r="AF319" s="106">
        <f t="shared" si="224"/>
        <v>1</v>
      </c>
      <c r="AG319" s="106">
        <f t="shared" si="224"/>
        <v>1</v>
      </c>
      <c r="AH319" s="106">
        <f t="shared" si="224"/>
        <v>1</v>
      </c>
      <c r="AI319" s="106">
        <f t="shared" si="224"/>
        <v>1</v>
      </c>
      <c r="AJ319" s="106">
        <f t="shared" si="224"/>
        <v>1</v>
      </c>
      <c r="AK319" s="106">
        <f t="shared" si="224"/>
        <v>1</v>
      </c>
      <c r="AL319" s="106">
        <f t="shared" si="224"/>
        <v>1</v>
      </c>
      <c r="AM319" s="106">
        <f t="shared" si="224"/>
        <v>1</v>
      </c>
      <c r="AN319" s="106">
        <f t="shared" ref="J319:AO327" si="230">IF($G319=0,0,IF(AN$6&lt;$G319,0,IF(AN$6&gt;$H319,1,(AN$6-$G319+1)/($H319-$G319+1))))</f>
        <v>1</v>
      </c>
      <c r="AO319" s="106">
        <f t="shared" si="230"/>
        <v>1</v>
      </c>
      <c r="AP319" s="106">
        <f t="shared" si="225"/>
        <v>1</v>
      </c>
      <c r="AQ319" s="106">
        <f t="shared" si="225"/>
        <v>1</v>
      </c>
      <c r="AR319" s="106">
        <f t="shared" si="225"/>
        <v>1</v>
      </c>
      <c r="AS319" s="106">
        <f t="shared" si="225"/>
        <v>1</v>
      </c>
      <c r="AT319" s="106">
        <f t="shared" si="225"/>
        <v>1</v>
      </c>
      <c r="AU319" s="106">
        <f t="shared" si="225"/>
        <v>1</v>
      </c>
      <c r="AV319" s="106">
        <f t="shared" si="225"/>
        <v>1</v>
      </c>
      <c r="AW319" s="106">
        <f t="shared" si="225"/>
        <v>1</v>
      </c>
      <c r="AX319" s="106">
        <f t="shared" si="225"/>
        <v>1</v>
      </c>
      <c r="AY319" s="106">
        <f t="shared" si="225"/>
        <v>1</v>
      </c>
      <c r="AZ319" s="106">
        <f t="shared" si="225"/>
        <v>1</v>
      </c>
      <c r="BA319" s="106">
        <f t="shared" si="225"/>
        <v>1</v>
      </c>
      <c r="BB319" s="106">
        <f t="shared" si="225"/>
        <v>1</v>
      </c>
      <c r="BC319" s="106">
        <f t="shared" si="225"/>
        <v>1</v>
      </c>
      <c r="BD319" s="106">
        <f t="shared" si="225"/>
        <v>1</v>
      </c>
      <c r="BE319" s="106">
        <f t="shared" si="225"/>
        <v>1</v>
      </c>
      <c r="BF319" s="106">
        <f t="shared" si="225"/>
        <v>1</v>
      </c>
      <c r="BG319" s="106">
        <f t="shared" si="225"/>
        <v>1</v>
      </c>
      <c r="BH319" s="106">
        <f t="shared" si="225"/>
        <v>1</v>
      </c>
      <c r="BI319" s="106">
        <f t="shared" si="225"/>
        <v>1</v>
      </c>
      <c r="BJ319" s="106">
        <f t="shared" si="225"/>
        <v>1</v>
      </c>
      <c r="BK319" s="106">
        <f t="shared" si="225"/>
        <v>1</v>
      </c>
      <c r="BL319" s="106">
        <f t="shared" si="225"/>
        <v>1</v>
      </c>
      <c r="BM319" s="106">
        <f t="shared" si="225"/>
        <v>1</v>
      </c>
      <c r="BN319" s="106">
        <f t="shared" si="225"/>
        <v>1</v>
      </c>
      <c r="BO319" s="106">
        <f t="shared" si="225"/>
        <v>1</v>
      </c>
    </row>
    <row r="320" spans="1:67" ht="15" x14ac:dyDescent="0.25">
      <c r="A320" s="80"/>
      <c r="B320" s="77" t="s">
        <v>1268</v>
      </c>
      <c r="C320" s="77" t="s">
        <v>1269</v>
      </c>
      <c r="D320" s="77" t="s">
        <v>26</v>
      </c>
      <c r="E320" s="224">
        <f>VLOOKUP(B320,'Cuadro Control'!C358:J2250,8,FALSE)</f>
        <v>179436034.15411764</v>
      </c>
      <c r="F320" s="106">
        <f t="shared" si="228"/>
        <v>3.3799272126209236E-2</v>
      </c>
      <c r="G320" s="107">
        <v>46365</v>
      </c>
      <c r="H320" s="107">
        <v>46370</v>
      </c>
      <c r="I320" s="106">
        <f t="shared" si="229"/>
        <v>0</v>
      </c>
      <c r="J320" s="106">
        <f t="shared" si="230"/>
        <v>0</v>
      </c>
      <c r="K320" s="106">
        <f t="shared" si="230"/>
        <v>0</v>
      </c>
      <c r="L320" s="106">
        <f t="shared" si="230"/>
        <v>0</v>
      </c>
      <c r="M320" s="106">
        <f t="shared" si="230"/>
        <v>0</v>
      </c>
      <c r="N320" s="106">
        <f t="shared" si="230"/>
        <v>0</v>
      </c>
      <c r="O320" s="106">
        <f t="shared" si="230"/>
        <v>0</v>
      </c>
      <c r="P320" s="106">
        <f t="shared" si="230"/>
        <v>0</v>
      </c>
      <c r="Q320" s="106">
        <f t="shared" si="230"/>
        <v>0</v>
      </c>
      <c r="R320" s="106">
        <f t="shared" si="230"/>
        <v>0</v>
      </c>
      <c r="S320" s="106">
        <f t="shared" si="230"/>
        <v>0</v>
      </c>
      <c r="T320" s="106">
        <f t="shared" si="230"/>
        <v>0</v>
      </c>
      <c r="U320" s="106">
        <f t="shared" si="230"/>
        <v>0</v>
      </c>
      <c r="V320" s="106">
        <f t="shared" si="230"/>
        <v>0</v>
      </c>
      <c r="W320" s="106">
        <f t="shared" si="230"/>
        <v>0</v>
      </c>
      <c r="X320" s="106">
        <f t="shared" si="230"/>
        <v>0</v>
      </c>
      <c r="Y320" s="106">
        <f t="shared" si="230"/>
        <v>0</v>
      </c>
      <c r="Z320" s="106">
        <f t="shared" si="230"/>
        <v>0</v>
      </c>
      <c r="AA320" s="106">
        <f t="shared" si="230"/>
        <v>0</v>
      </c>
      <c r="AB320" s="106">
        <f t="shared" si="230"/>
        <v>0</v>
      </c>
      <c r="AC320" s="106">
        <f t="shared" si="230"/>
        <v>0</v>
      </c>
      <c r="AD320" s="106">
        <f t="shared" si="230"/>
        <v>0</v>
      </c>
      <c r="AE320" s="106">
        <f t="shared" si="230"/>
        <v>0.5</v>
      </c>
      <c r="AF320" s="106">
        <f t="shared" si="230"/>
        <v>1</v>
      </c>
      <c r="AG320" s="106">
        <f t="shared" si="230"/>
        <v>1</v>
      </c>
      <c r="AH320" s="106">
        <f t="shared" si="230"/>
        <v>1</v>
      </c>
      <c r="AI320" s="106">
        <f t="shared" si="230"/>
        <v>1</v>
      </c>
      <c r="AJ320" s="106">
        <f t="shared" si="230"/>
        <v>1</v>
      </c>
      <c r="AK320" s="106">
        <f t="shared" si="230"/>
        <v>1</v>
      </c>
      <c r="AL320" s="106">
        <f t="shared" si="230"/>
        <v>1</v>
      </c>
      <c r="AM320" s="106">
        <f t="shared" si="230"/>
        <v>1</v>
      </c>
      <c r="AN320" s="106">
        <f t="shared" si="230"/>
        <v>1</v>
      </c>
      <c r="AO320" s="106">
        <f t="shared" si="230"/>
        <v>1</v>
      </c>
      <c r="AP320" s="106">
        <f t="shared" si="225"/>
        <v>1</v>
      </c>
      <c r="AQ320" s="106">
        <f t="shared" si="225"/>
        <v>1</v>
      </c>
      <c r="AR320" s="106">
        <f t="shared" si="225"/>
        <v>1</v>
      </c>
      <c r="AS320" s="106">
        <f t="shared" si="225"/>
        <v>1</v>
      </c>
      <c r="AT320" s="106">
        <f t="shared" si="225"/>
        <v>1</v>
      </c>
      <c r="AU320" s="106">
        <f t="shared" si="225"/>
        <v>1</v>
      </c>
      <c r="AV320" s="106">
        <f t="shared" si="225"/>
        <v>1</v>
      </c>
      <c r="AW320" s="106">
        <f t="shared" si="225"/>
        <v>1</v>
      </c>
      <c r="AX320" s="106">
        <f t="shared" si="225"/>
        <v>1</v>
      </c>
      <c r="AY320" s="106">
        <f t="shared" si="225"/>
        <v>1</v>
      </c>
      <c r="AZ320" s="106">
        <f t="shared" si="225"/>
        <v>1</v>
      </c>
      <c r="BA320" s="106">
        <f t="shared" si="225"/>
        <v>1</v>
      </c>
      <c r="BB320" s="106">
        <f t="shared" si="225"/>
        <v>1</v>
      </c>
      <c r="BC320" s="106">
        <f t="shared" si="225"/>
        <v>1</v>
      </c>
      <c r="BD320" s="106">
        <f t="shared" si="225"/>
        <v>1</v>
      </c>
      <c r="BE320" s="106">
        <f t="shared" ref="AP320:BO326" si="231">IF($G320=0,0,IF(BE$6&lt;$G320,0,IF(BE$6&gt;$H320,1,(BE$6-$G320+1)/($H320-$G320+1))))</f>
        <v>1</v>
      </c>
      <c r="BF320" s="106">
        <f t="shared" si="231"/>
        <v>1</v>
      </c>
      <c r="BG320" s="106">
        <f t="shared" si="231"/>
        <v>1</v>
      </c>
      <c r="BH320" s="106">
        <f t="shared" si="231"/>
        <v>1</v>
      </c>
      <c r="BI320" s="106">
        <f t="shared" si="231"/>
        <v>1</v>
      </c>
      <c r="BJ320" s="106">
        <f t="shared" si="231"/>
        <v>1</v>
      </c>
      <c r="BK320" s="106">
        <f t="shared" si="231"/>
        <v>1</v>
      </c>
      <c r="BL320" s="106">
        <f t="shared" si="231"/>
        <v>1</v>
      </c>
      <c r="BM320" s="106">
        <f t="shared" si="231"/>
        <v>1</v>
      </c>
      <c r="BN320" s="106">
        <f t="shared" si="231"/>
        <v>1</v>
      </c>
      <c r="BO320" s="106">
        <f t="shared" si="231"/>
        <v>1</v>
      </c>
    </row>
    <row r="321" spans="1:67" ht="15" x14ac:dyDescent="0.25">
      <c r="A321" s="80"/>
      <c r="B321" s="77" t="s">
        <v>1270</v>
      </c>
      <c r="C321" s="77" t="s">
        <v>1271</v>
      </c>
      <c r="D321" s="77" t="s">
        <v>730</v>
      </c>
      <c r="E321" s="224">
        <f>VLOOKUP(B321,'Cuadro Control'!C359:J2251,8,FALSE)</f>
        <v>1212623361.2117648</v>
      </c>
      <c r="F321" s="106">
        <f t="shared" si="228"/>
        <v>0.22841447185013161</v>
      </c>
      <c r="G321" s="107">
        <v>46370</v>
      </c>
      <c r="H321" s="107">
        <v>46387</v>
      </c>
      <c r="I321" s="106">
        <f t="shared" si="229"/>
        <v>0</v>
      </c>
      <c r="J321" s="106">
        <f t="shared" si="230"/>
        <v>0</v>
      </c>
      <c r="K321" s="106">
        <f t="shared" si="230"/>
        <v>0</v>
      </c>
      <c r="L321" s="106">
        <f t="shared" si="230"/>
        <v>0</v>
      </c>
      <c r="M321" s="106">
        <f t="shared" si="230"/>
        <v>0</v>
      </c>
      <c r="N321" s="106">
        <f t="shared" si="230"/>
        <v>0</v>
      </c>
      <c r="O321" s="106">
        <f t="shared" si="230"/>
        <v>0</v>
      </c>
      <c r="P321" s="106">
        <f t="shared" si="230"/>
        <v>0</v>
      </c>
      <c r="Q321" s="106">
        <f t="shared" si="230"/>
        <v>0</v>
      </c>
      <c r="R321" s="106">
        <f t="shared" si="230"/>
        <v>0</v>
      </c>
      <c r="S321" s="106">
        <f t="shared" si="230"/>
        <v>0</v>
      </c>
      <c r="T321" s="106">
        <f t="shared" si="230"/>
        <v>0</v>
      </c>
      <c r="U321" s="106">
        <f t="shared" si="230"/>
        <v>0</v>
      </c>
      <c r="V321" s="106">
        <f t="shared" si="230"/>
        <v>0</v>
      </c>
      <c r="W321" s="106">
        <f t="shared" si="230"/>
        <v>0</v>
      </c>
      <c r="X321" s="106">
        <f t="shared" si="230"/>
        <v>0</v>
      </c>
      <c r="Y321" s="106">
        <f t="shared" si="230"/>
        <v>0</v>
      </c>
      <c r="Z321" s="106">
        <f t="shared" si="230"/>
        <v>0</v>
      </c>
      <c r="AA321" s="106">
        <f t="shared" si="230"/>
        <v>0</v>
      </c>
      <c r="AB321" s="106">
        <f t="shared" si="230"/>
        <v>0</v>
      </c>
      <c r="AC321" s="106">
        <f t="shared" si="230"/>
        <v>0</v>
      </c>
      <c r="AD321" s="106">
        <f t="shared" si="230"/>
        <v>0</v>
      </c>
      <c r="AE321" s="106">
        <f t="shared" si="230"/>
        <v>0</v>
      </c>
      <c r="AF321" s="106">
        <f t="shared" si="230"/>
        <v>0.27777777777777779</v>
      </c>
      <c r="AG321" s="106">
        <f t="shared" si="230"/>
        <v>0.66666666666666663</v>
      </c>
      <c r="AH321" s="106">
        <f t="shared" si="230"/>
        <v>1</v>
      </c>
      <c r="AI321" s="106">
        <f t="shared" si="230"/>
        <v>1</v>
      </c>
      <c r="AJ321" s="106">
        <f t="shared" si="230"/>
        <v>1</v>
      </c>
      <c r="AK321" s="106">
        <f t="shared" si="230"/>
        <v>1</v>
      </c>
      <c r="AL321" s="106">
        <f t="shared" si="230"/>
        <v>1</v>
      </c>
      <c r="AM321" s="106">
        <f t="shared" si="230"/>
        <v>1</v>
      </c>
      <c r="AN321" s="106">
        <f t="shared" si="230"/>
        <v>1</v>
      </c>
      <c r="AO321" s="106">
        <f t="shared" si="230"/>
        <v>1</v>
      </c>
      <c r="AP321" s="106">
        <f t="shared" si="231"/>
        <v>1</v>
      </c>
      <c r="AQ321" s="106">
        <f t="shared" si="231"/>
        <v>1</v>
      </c>
      <c r="AR321" s="106">
        <f t="shared" si="231"/>
        <v>1</v>
      </c>
      <c r="AS321" s="106">
        <f t="shared" si="231"/>
        <v>1</v>
      </c>
      <c r="AT321" s="106">
        <f t="shared" si="231"/>
        <v>1</v>
      </c>
      <c r="AU321" s="106">
        <f t="shared" si="231"/>
        <v>1</v>
      </c>
      <c r="AV321" s="106">
        <f t="shared" si="231"/>
        <v>1</v>
      </c>
      <c r="AW321" s="106">
        <f t="shared" si="231"/>
        <v>1</v>
      </c>
      <c r="AX321" s="106">
        <f t="shared" si="231"/>
        <v>1</v>
      </c>
      <c r="AY321" s="106">
        <f t="shared" si="231"/>
        <v>1</v>
      </c>
      <c r="AZ321" s="106">
        <f t="shared" si="231"/>
        <v>1</v>
      </c>
      <c r="BA321" s="106">
        <f t="shared" si="231"/>
        <v>1</v>
      </c>
      <c r="BB321" s="106">
        <f t="shared" si="231"/>
        <v>1</v>
      </c>
      <c r="BC321" s="106">
        <f t="shared" si="231"/>
        <v>1</v>
      </c>
      <c r="BD321" s="106">
        <f t="shared" si="231"/>
        <v>1</v>
      </c>
      <c r="BE321" s="106">
        <f t="shared" si="231"/>
        <v>1</v>
      </c>
      <c r="BF321" s="106">
        <f t="shared" si="231"/>
        <v>1</v>
      </c>
      <c r="BG321" s="106">
        <f t="shared" si="231"/>
        <v>1</v>
      </c>
      <c r="BH321" s="106">
        <f t="shared" si="231"/>
        <v>1</v>
      </c>
      <c r="BI321" s="106">
        <f t="shared" si="231"/>
        <v>1</v>
      </c>
      <c r="BJ321" s="106">
        <f t="shared" si="231"/>
        <v>1</v>
      </c>
      <c r="BK321" s="106">
        <f t="shared" si="231"/>
        <v>1</v>
      </c>
      <c r="BL321" s="106">
        <f t="shared" si="231"/>
        <v>1</v>
      </c>
      <c r="BM321" s="106">
        <f t="shared" si="231"/>
        <v>1</v>
      </c>
      <c r="BN321" s="106">
        <f t="shared" si="231"/>
        <v>1</v>
      </c>
      <c r="BO321" s="106">
        <f t="shared" si="231"/>
        <v>1</v>
      </c>
    </row>
    <row r="322" spans="1:67" ht="15" x14ac:dyDescent="0.25">
      <c r="A322" s="80"/>
      <c r="B322" s="77" t="s">
        <v>1272</v>
      </c>
      <c r="C322" s="77" t="s">
        <v>1273</v>
      </c>
      <c r="D322" s="77" t="s">
        <v>6</v>
      </c>
      <c r="E322" s="224">
        <f>VLOOKUP(B322,'Cuadro Control'!C360:J2252,8,FALSE)</f>
        <v>0</v>
      </c>
      <c r="F322" s="106">
        <f t="shared" si="228"/>
        <v>0</v>
      </c>
      <c r="G322" s="107">
        <v>46387</v>
      </c>
      <c r="H322" s="107">
        <v>46391</v>
      </c>
      <c r="I322" s="106">
        <f t="shared" si="229"/>
        <v>0</v>
      </c>
      <c r="J322" s="106">
        <f t="shared" si="230"/>
        <v>0</v>
      </c>
      <c r="K322" s="106">
        <f t="shared" si="230"/>
        <v>0</v>
      </c>
      <c r="L322" s="106">
        <f t="shared" si="230"/>
        <v>0</v>
      </c>
      <c r="M322" s="106">
        <f t="shared" si="230"/>
        <v>0</v>
      </c>
      <c r="N322" s="106">
        <f t="shared" si="230"/>
        <v>0</v>
      </c>
      <c r="O322" s="106">
        <f t="shared" si="230"/>
        <v>0</v>
      </c>
      <c r="P322" s="106">
        <f t="shared" si="230"/>
        <v>0</v>
      </c>
      <c r="Q322" s="106">
        <f t="shared" si="230"/>
        <v>0</v>
      </c>
      <c r="R322" s="106">
        <f t="shared" si="230"/>
        <v>0</v>
      </c>
      <c r="S322" s="106">
        <f t="shared" si="230"/>
        <v>0</v>
      </c>
      <c r="T322" s="106">
        <f t="shared" si="230"/>
        <v>0</v>
      </c>
      <c r="U322" s="106">
        <f t="shared" si="230"/>
        <v>0</v>
      </c>
      <c r="V322" s="106">
        <f t="shared" si="230"/>
        <v>0</v>
      </c>
      <c r="W322" s="106">
        <f t="shared" si="230"/>
        <v>0</v>
      </c>
      <c r="X322" s="106">
        <f t="shared" si="230"/>
        <v>0</v>
      </c>
      <c r="Y322" s="106">
        <f t="shared" si="230"/>
        <v>0</v>
      </c>
      <c r="Z322" s="106">
        <f t="shared" si="230"/>
        <v>0</v>
      </c>
      <c r="AA322" s="106">
        <f t="shared" si="230"/>
        <v>0</v>
      </c>
      <c r="AB322" s="106">
        <f t="shared" si="230"/>
        <v>0</v>
      </c>
      <c r="AC322" s="106">
        <f t="shared" si="230"/>
        <v>0</v>
      </c>
      <c r="AD322" s="106">
        <f t="shared" si="230"/>
        <v>0</v>
      </c>
      <c r="AE322" s="106">
        <f t="shared" si="230"/>
        <v>0</v>
      </c>
      <c r="AF322" s="106">
        <f t="shared" si="230"/>
        <v>0</v>
      </c>
      <c r="AG322" s="106">
        <f t="shared" si="230"/>
        <v>0</v>
      </c>
      <c r="AH322" s="106">
        <f t="shared" si="230"/>
        <v>0.4</v>
      </c>
      <c r="AI322" s="106">
        <f t="shared" si="230"/>
        <v>1</v>
      </c>
      <c r="AJ322" s="106">
        <f t="shared" si="230"/>
        <v>1</v>
      </c>
      <c r="AK322" s="106">
        <f t="shared" si="230"/>
        <v>1</v>
      </c>
      <c r="AL322" s="106">
        <f t="shared" si="230"/>
        <v>1</v>
      </c>
      <c r="AM322" s="106">
        <f t="shared" si="230"/>
        <v>1</v>
      </c>
      <c r="AN322" s="106">
        <f t="shared" si="230"/>
        <v>1</v>
      </c>
      <c r="AO322" s="106">
        <f t="shared" si="230"/>
        <v>1</v>
      </c>
      <c r="AP322" s="106">
        <f t="shared" si="231"/>
        <v>1</v>
      </c>
      <c r="AQ322" s="106">
        <f t="shared" si="231"/>
        <v>1</v>
      </c>
      <c r="AR322" s="106">
        <f t="shared" si="231"/>
        <v>1</v>
      </c>
      <c r="AS322" s="106">
        <f t="shared" si="231"/>
        <v>1</v>
      </c>
      <c r="AT322" s="106">
        <f t="shared" si="231"/>
        <v>1</v>
      </c>
      <c r="AU322" s="106">
        <f t="shared" si="231"/>
        <v>1</v>
      </c>
      <c r="AV322" s="106">
        <f t="shared" si="231"/>
        <v>1</v>
      </c>
      <c r="AW322" s="106">
        <f t="shared" si="231"/>
        <v>1</v>
      </c>
      <c r="AX322" s="106">
        <f t="shared" si="231"/>
        <v>1</v>
      </c>
      <c r="AY322" s="106">
        <f t="shared" si="231"/>
        <v>1</v>
      </c>
      <c r="AZ322" s="106">
        <f t="shared" si="231"/>
        <v>1</v>
      </c>
      <c r="BA322" s="106">
        <f t="shared" si="231"/>
        <v>1</v>
      </c>
      <c r="BB322" s="106">
        <f t="shared" si="231"/>
        <v>1</v>
      </c>
      <c r="BC322" s="106">
        <f t="shared" si="231"/>
        <v>1</v>
      </c>
      <c r="BD322" s="106">
        <f t="shared" si="231"/>
        <v>1</v>
      </c>
      <c r="BE322" s="106">
        <f t="shared" si="231"/>
        <v>1</v>
      </c>
      <c r="BF322" s="106">
        <f t="shared" si="231"/>
        <v>1</v>
      </c>
      <c r="BG322" s="106">
        <f t="shared" si="231"/>
        <v>1</v>
      </c>
      <c r="BH322" s="106">
        <f t="shared" si="231"/>
        <v>1</v>
      </c>
      <c r="BI322" s="106">
        <f t="shared" si="231"/>
        <v>1</v>
      </c>
      <c r="BJ322" s="106">
        <f t="shared" si="231"/>
        <v>1</v>
      </c>
      <c r="BK322" s="106">
        <f t="shared" si="231"/>
        <v>1</v>
      </c>
      <c r="BL322" s="106">
        <f t="shared" si="231"/>
        <v>1</v>
      </c>
      <c r="BM322" s="106">
        <f t="shared" si="231"/>
        <v>1</v>
      </c>
      <c r="BN322" s="106">
        <f t="shared" si="231"/>
        <v>1</v>
      </c>
      <c r="BO322" s="106">
        <f t="shared" si="231"/>
        <v>1</v>
      </c>
    </row>
    <row r="323" spans="1:67" ht="15" x14ac:dyDescent="0.25">
      <c r="A323" s="80"/>
      <c r="B323" s="78" t="s">
        <v>1274</v>
      </c>
      <c r="C323" s="78" t="s">
        <v>1275</v>
      </c>
      <c r="D323" s="78" t="s">
        <v>3</v>
      </c>
      <c r="E323" s="225">
        <f>VLOOKUP(B323,'Cuadro Control'!C361:J2253,8,FALSE)</f>
        <v>0</v>
      </c>
      <c r="F323" s="108">
        <f t="shared" si="228"/>
        <v>0</v>
      </c>
      <c r="G323" s="109">
        <v>46387</v>
      </c>
      <c r="H323" s="109">
        <v>46387</v>
      </c>
      <c r="I323" s="108">
        <f t="shared" si="229"/>
        <v>0</v>
      </c>
      <c r="J323" s="108">
        <f t="shared" si="230"/>
        <v>0</v>
      </c>
      <c r="K323" s="108">
        <f t="shared" si="230"/>
        <v>0</v>
      </c>
      <c r="L323" s="108">
        <f t="shared" si="230"/>
        <v>0</v>
      </c>
      <c r="M323" s="108">
        <f t="shared" si="230"/>
        <v>0</v>
      </c>
      <c r="N323" s="108">
        <f t="shared" si="230"/>
        <v>0</v>
      </c>
      <c r="O323" s="108">
        <f t="shared" si="230"/>
        <v>0</v>
      </c>
      <c r="P323" s="108">
        <f t="shared" si="230"/>
        <v>0</v>
      </c>
      <c r="Q323" s="108">
        <f t="shared" si="230"/>
        <v>0</v>
      </c>
      <c r="R323" s="108">
        <f t="shared" si="230"/>
        <v>0</v>
      </c>
      <c r="S323" s="108">
        <f t="shared" si="230"/>
        <v>0</v>
      </c>
      <c r="T323" s="108">
        <f t="shared" si="230"/>
        <v>0</v>
      </c>
      <c r="U323" s="108">
        <f t="shared" si="230"/>
        <v>0</v>
      </c>
      <c r="V323" s="108">
        <f t="shared" si="230"/>
        <v>0</v>
      </c>
      <c r="W323" s="108">
        <f t="shared" si="230"/>
        <v>0</v>
      </c>
      <c r="X323" s="108">
        <f t="shared" si="230"/>
        <v>0</v>
      </c>
      <c r="Y323" s="108">
        <f t="shared" si="230"/>
        <v>0</v>
      </c>
      <c r="Z323" s="108">
        <f t="shared" si="230"/>
        <v>0</v>
      </c>
      <c r="AA323" s="108">
        <f t="shared" si="230"/>
        <v>0</v>
      </c>
      <c r="AB323" s="108">
        <f t="shared" si="230"/>
        <v>0</v>
      </c>
      <c r="AC323" s="108">
        <f t="shared" si="230"/>
        <v>0</v>
      </c>
      <c r="AD323" s="108">
        <f t="shared" si="230"/>
        <v>0</v>
      </c>
      <c r="AE323" s="108">
        <f t="shared" si="230"/>
        <v>0</v>
      </c>
      <c r="AF323" s="108">
        <f t="shared" si="230"/>
        <v>0</v>
      </c>
      <c r="AG323" s="108">
        <f t="shared" si="230"/>
        <v>0</v>
      </c>
      <c r="AH323" s="108">
        <f t="shared" si="230"/>
        <v>1</v>
      </c>
      <c r="AI323" s="108">
        <f t="shared" si="230"/>
        <v>1</v>
      </c>
      <c r="AJ323" s="108">
        <f t="shared" si="230"/>
        <v>1</v>
      </c>
      <c r="AK323" s="108">
        <f t="shared" si="230"/>
        <v>1</v>
      </c>
      <c r="AL323" s="108">
        <f t="shared" si="230"/>
        <v>1</v>
      </c>
      <c r="AM323" s="108">
        <f t="shared" si="230"/>
        <v>1</v>
      </c>
      <c r="AN323" s="108">
        <f t="shared" si="230"/>
        <v>1</v>
      </c>
      <c r="AO323" s="108">
        <f t="shared" si="230"/>
        <v>1</v>
      </c>
      <c r="AP323" s="108">
        <f t="shared" si="231"/>
        <v>1</v>
      </c>
      <c r="AQ323" s="108">
        <f t="shared" si="231"/>
        <v>1</v>
      </c>
      <c r="AR323" s="108">
        <f t="shared" si="231"/>
        <v>1</v>
      </c>
      <c r="AS323" s="108">
        <f t="shared" si="231"/>
        <v>1</v>
      </c>
      <c r="AT323" s="108">
        <f t="shared" si="231"/>
        <v>1</v>
      </c>
      <c r="AU323" s="108">
        <f t="shared" si="231"/>
        <v>1</v>
      </c>
      <c r="AV323" s="108">
        <f t="shared" si="231"/>
        <v>1</v>
      </c>
      <c r="AW323" s="108">
        <f t="shared" si="231"/>
        <v>1</v>
      </c>
      <c r="AX323" s="108">
        <f t="shared" si="231"/>
        <v>1</v>
      </c>
      <c r="AY323" s="108">
        <f t="shared" si="231"/>
        <v>1</v>
      </c>
      <c r="AZ323" s="108">
        <f t="shared" si="231"/>
        <v>1</v>
      </c>
      <c r="BA323" s="108">
        <f t="shared" si="231"/>
        <v>1</v>
      </c>
      <c r="BB323" s="108">
        <f t="shared" si="231"/>
        <v>1</v>
      </c>
      <c r="BC323" s="108">
        <f t="shared" si="231"/>
        <v>1</v>
      </c>
      <c r="BD323" s="108">
        <f t="shared" si="231"/>
        <v>1</v>
      </c>
      <c r="BE323" s="108">
        <f t="shared" si="231"/>
        <v>1</v>
      </c>
      <c r="BF323" s="108">
        <f t="shared" si="231"/>
        <v>1</v>
      </c>
      <c r="BG323" s="108">
        <f t="shared" si="231"/>
        <v>1</v>
      </c>
      <c r="BH323" s="108">
        <f t="shared" si="231"/>
        <v>1</v>
      </c>
      <c r="BI323" s="108">
        <f t="shared" si="231"/>
        <v>1</v>
      </c>
      <c r="BJ323" s="108">
        <f t="shared" si="231"/>
        <v>1</v>
      </c>
      <c r="BK323" s="108">
        <f t="shared" si="231"/>
        <v>1</v>
      </c>
      <c r="BL323" s="108">
        <f t="shared" si="231"/>
        <v>1</v>
      </c>
      <c r="BM323" s="108">
        <f t="shared" si="231"/>
        <v>1</v>
      </c>
      <c r="BN323" s="108">
        <f t="shared" si="231"/>
        <v>1</v>
      </c>
      <c r="BO323" s="108">
        <f t="shared" si="231"/>
        <v>1</v>
      </c>
    </row>
    <row r="324" spans="1:67" ht="15" x14ac:dyDescent="0.25">
      <c r="A324" s="80"/>
      <c r="B324" s="77" t="s">
        <v>1276</v>
      </c>
      <c r="C324" s="77" t="s">
        <v>1277</v>
      </c>
      <c r="D324" s="77" t="s">
        <v>8</v>
      </c>
      <c r="E324" s="224">
        <f>VLOOKUP(B324,'Cuadro Control'!C362:J2254,8,FALSE)</f>
        <v>1230815225.9452939</v>
      </c>
      <c r="F324" s="106">
        <f t="shared" si="228"/>
        <v>0.2318411625341423</v>
      </c>
      <c r="G324" s="107">
        <v>46392</v>
      </c>
      <c r="H324" s="107">
        <v>46392</v>
      </c>
      <c r="I324" s="106">
        <f t="shared" si="229"/>
        <v>0</v>
      </c>
      <c r="J324" s="106">
        <f t="shared" si="230"/>
        <v>0</v>
      </c>
      <c r="K324" s="106">
        <f t="shared" si="230"/>
        <v>0</v>
      </c>
      <c r="L324" s="106">
        <f t="shared" si="230"/>
        <v>0</v>
      </c>
      <c r="M324" s="106">
        <f t="shared" si="230"/>
        <v>0</v>
      </c>
      <c r="N324" s="106">
        <f t="shared" si="230"/>
        <v>0</v>
      </c>
      <c r="O324" s="106">
        <f t="shared" si="230"/>
        <v>0</v>
      </c>
      <c r="P324" s="106">
        <f t="shared" si="230"/>
        <v>0</v>
      </c>
      <c r="Q324" s="106">
        <f t="shared" si="230"/>
        <v>0</v>
      </c>
      <c r="R324" s="106">
        <f t="shared" si="230"/>
        <v>0</v>
      </c>
      <c r="S324" s="106">
        <f t="shared" si="230"/>
        <v>0</v>
      </c>
      <c r="T324" s="106">
        <f t="shared" si="230"/>
        <v>0</v>
      </c>
      <c r="U324" s="106">
        <f t="shared" si="230"/>
        <v>0</v>
      </c>
      <c r="V324" s="106">
        <f t="shared" si="230"/>
        <v>0</v>
      </c>
      <c r="W324" s="106">
        <f t="shared" si="230"/>
        <v>0</v>
      </c>
      <c r="X324" s="106">
        <f t="shared" si="230"/>
        <v>0</v>
      </c>
      <c r="Y324" s="106">
        <f t="shared" si="230"/>
        <v>0</v>
      </c>
      <c r="Z324" s="106">
        <f t="shared" si="230"/>
        <v>0</v>
      </c>
      <c r="AA324" s="106">
        <f t="shared" si="230"/>
        <v>0</v>
      </c>
      <c r="AB324" s="106">
        <f t="shared" si="230"/>
        <v>0</v>
      </c>
      <c r="AC324" s="106">
        <f t="shared" si="230"/>
        <v>0</v>
      </c>
      <c r="AD324" s="106">
        <f t="shared" si="230"/>
        <v>0</v>
      </c>
      <c r="AE324" s="106">
        <f t="shared" si="230"/>
        <v>0</v>
      </c>
      <c r="AF324" s="106">
        <f t="shared" si="230"/>
        <v>0</v>
      </c>
      <c r="AG324" s="106">
        <f t="shared" si="230"/>
        <v>0</v>
      </c>
      <c r="AH324" s="106">
        <f t="shared" si="230"/>
        <v>0</v>
      </c>
      <c r="AI324" s="106">
        <f t="shared" si="230"/>
        <v>1</v>
      </c>
      <c r="AJ324" s="106">
        <f t="shared" si="230"/>
        <v>1</v>
      </c>
      <c r="AK324" s="106">
        <f t="shared" si="230"/>
        <v>1</v>
      </c>
      <c r="AL324" s="106">
        <f t="shared" si="230"/>
        <v>1</v>
      </c>
      <c r="AM324" s="106">
        <f t="shared" si="230"/>
        <v>1</v>
      </c>
      <c r="AN324" s="106">
        <f t="shared" si="230"/>
        <v>1</v>
      </c>
      <c r="AO324" s="106">
        <f t="shared" si="230"/>
        <v>1</v>
      </c>
      <c r="AP324" s="106">
        <f t="shared" si="231"/>
        <v>1</v>
      </c>
      <c r="AQ324" s="106">
        <f t="shared" si="231"/>
        <v>1</v>
      </c>
      <c r="AR324" s="106">
        <f t="shared" si="231"/>
        <v>1</v>
      </c>
      <c r="AS324" s="106">
        <f t="shared" si="231"/>
        <v>1</v>
      </c>
      <c r="AT324" s="106">
        <f t="shared" si="231"/>
        <v>1</v>
      </c>
      <c r="AU324" s="106">
        <f t="shared" si="231"/>
        <v>1</v>
      </c>
      <c r="AV324" s="106">
        <f t="shared" si="231"/>
        <v>1</v>
      </c>
      <c r="AW324" s="106">
        <f t="shared" si="231"/>
        <v>1</v>
      </c>
      <c r="AX324" s="106">
        <f t="shared" si="231"/>
        <v>1</v>
      </c>
      <c r="AY324" s="106">
        <f t="shared" si="231"/>
        <v>1</v>
      </c>
      <c r="AZ324" s="106">
        <f t="shared" si="231"/>
        <v>1</v>
      </c>
      <c r="BA324" s="106">
        <f t="shared" si="231"/>
        <v>1</v>
      </c>
      <c r="BB324" s="106">
        <f t="shared" si="231"/>
        <v>1</v>
      </c>
      <c r="BC324" s="106">
        <f t="shared" si="231"/>
        <v>1</v>
      </c>
      <c r="BD324" s="106">
        <f t="shared" si="231"/>
        <v>1</v>
      </c>
      <c r="BE324" s="106">
        <f t="shared" si="231"/>
        <v>1</v>
      </c>
      <c r="BF324" s="106">
        <f t="shared" si="231"/>
        <v>1</v>
      </c>
      <c r="BG324" s="106">
        <f t="shared" si="231"/>
        <v>1</v>
      </c>
      <c r="BH324" s="106">
        <f t="shared" si="231"/>
        <v>1</v>
      </c>
      <c r="BI324" s="106">
        <f t="shared" si="231"/>
        <v>1</v>
      </c>
      <c r="BJ324" s="106">
        <f t="shared" si="231"/>
        <v>1</v>
      </c>
      <c r="BK324" s="106">
        <f t="shared" si="231"/>
        <v>1</v>
      </c>
      <c r="BL324" s="106">
        <f t="shared" si="231"/>
        <v>1</v>
      </c>
      <c r="BM324" s="106">
        <f t="shared" si="231"/>
        <v>1</v>
      </c>
      <c r="BN324" s="106">
        <f t="shared" si="231"/>
        <v>1</v>
      </c>
      <c r="BO324" s="106">
        <f t="shared" si="231"/>
        <v>1</v>
      </c>
    </row>
    <row r="325" spans="1:67" ht="15" x14ac:dyDescent="0.25">
      <c r="A325" s="80"/>
      <c r="B325" s="77" t="s">
        <v>1278</v>
      </c>
      <c r="C325" s="77" t="s">
        <v>1279</v>
      </c>
      <c r="D325" s="77" t="s">
        <v>26</v>
      </c>
      <c r="E325" s="224">
        <f>VLOOKUP(B325,'Cuadro Control'!C363:J2255,8,FALSE)</f>
        <v>0</v>
      </c>
      <c r="F325" s="106">
        <f t="shared" si="228"/>
        <v>0</v>
      </c>
      <c r="G325" s="107">
        <v>46392</v>
      </c>
      <c r="H325" s="107">
        <v>46401</v>
      </c>
      <c r="I325" s="106">
        <f t="shared" si="229"/>
        <v>0</v>
      </c>
      <c r="J325" s="106">
        <f t="shared" si="230"/>
        <v>0</v>
      </c>
      <c r="K325" s="106">
        <f t="shared" si="230"/>
        <v>0</v>
      </c>
      <c r="L325" s="106">
        <f t="shared" si="230"/>
        <v>0</v>
      </c>
      <c r="M325" s="106">
        <f t="shared" si="230"/>
        <v>0</v>
      </c>
      <c r="N325" s="106">
        <f t="shared" si="230"/>
        <v>0</v>
      </c>
      <c r="O325" s="106">
        <f t="shared" si="230"/>
        <v>0</v>
      </c>
      <c r="P325" s="106">
        <f t="shared" si="230"/>
        <v>0</v>
      </c>
      <c r="Q325" s="106">
        <f t="shared" si="230"/>
        <v>0</v>
      </c>
      <c r="R325" s="106">
        <f t="shared" si="230"/>
        <v>0</v>
      </c>
      <c r="S325" s="106">
        <f t="shared" si="230"/>
        <v>0</v>
      </c>
      <c r="T325" s="106">
        <f t="shared" si="230"/>
        <v>0</v>
      </c>
      <c r="U325" s="106">
        <f t="shared" si="230"/>
        <v>0</v>
      </c>
      <c r="V325" s="106">
        <f t="shared" si="230"/>
        <v>0</v>
      </c>
      <c r="W325" s="106">
        <f t="shared" si="230"/>
        <v>0</v>
      </c>
      <c r="X325" s="106">
        <f t="shared" si="230"/>
        <v>0</v>
      </c>
      <c r="Y325" s="106">
        <f t="shared" si="230"/>
        <v>0</v>
      </c>
      <c r="Z325" s="106">
        <f t="shared" si="230"/>
        <v>0</v>
      </c>
      <c r="AA325" s="106">
        <f t="shared" si="230"/>
        <v>0</v>
      </c>
      <c r="AB325" s="106">
        <f t="shared" si="230"/>
        <v>0</v>
      </c>
      <c r="AC325" s="106">
        <f t="shared" si="230"/>
        <v>0</v>
      </c>
      <c r="AD325" s="106">
        <f t="shared" si="230"/>
        <v>0</v>
      </c>
      <c r="AE325" s="106">
        <f t="shared" si="230"/>
        <v>0</v>
      </c>
      <c r="AF325" s="106">
        <f t="shared" si="230"/>
        <v>0</v>
      </c>
      <c r="AG325" s="106">
        <f t="shared" si="230"/>
        <v>0</v>
      </c>
      <c r="AH325" s="106">
        <f t="shared" si="230"/>
        <v>0</v>
      </c>
      <c r="AI325" s="106">
        <f t="shared" si="230"/>
        <v>0.4</v>
      </c>
      <c r="AJ325" s="106">
        <f t="shared" si="230"/>
        <v>1</v>
      </c>
      <c r="AK325" s="106">
        <f t="shared" si="230"/>
        <v>1</v>
      </c>
      <c r="AL325" s="106">
        <f t="shared" si="230"/>
        <v>1</v>
      </c>
      <c r="AM325" s="106">
        <f t="shared" si="230"/>
        <v>1</v>
      </c>
      <c r="AN325" s="106">
        <f t="shared" si="230"/>
        <v>1</v>
      </c>
      <c r="AO325" s="106">
        <f t="shared" si="230"/>
        <v>1</v>
      </c>
      <c r="AP325" s="106">
        <f t="shared" si="231"/>
        <v>1</v>
      </c>
      <c r="AQ325" s="106">
        <f t="shared" si="231"/>
        <v>1</v>
      </c>
      <c r="AR325" s="106">
        <f t="shared" si="231"/>
        <v>1</v>
      </c>
      <c r="AS325" s="106">
        <f t="shared" si="231"/>
        <v>1</v>
      </c>
      <c r="AT325" s="106">
        <f t="shared" si="231"/>
        <v>1</v>
      </c>
      <c r="AU325" s="106">
        <f t="shared" si="231"/>
        <v>1</v>
      </c>
      <c r="AV325" s="106">
        <f t="shared" si="231"/>
        <v>1</v>
      </c>
      <c r="AW325" s="106">
        <f t="shared" si="231"/>
        <v>1</v>
      </c>
      <c r="AX325" s="106">
        <f t="shared" si="231"/>
        <v>1</v>
      </c>
      <c r="AY325" s="106">
        <f t="shared" si="231"/>
        <v>1</v>
      </c>
      <c r="AZ325" s="106">
        <f t="shared" si="231"/>
        <v>1</v>
      </c>
      <c r="BA325" s="106">
        <f t="shared" si="231"/>
        <v>1</v>
      </c>
      <c r="BB325" s="106">
        <f t="shared" si="231"/>
        <v>1</v>
      </c>
      <c r="BC325" s="106">
        <f t="shared" si="231"/>
        <v>1</v>
      </c>
      <c r="BD325" s="106">
        <f t="shared" si="231"/>
        <v>1</v>
      </c>
      <c r="BE325" s="106">
        <f t="shared" si="231"/>
        <v>1</v>
      </c>
      <c r="BF325" s="106">
        <f t="shared" si="231"/>
        <v>1</v>
      </c>
      <c r="BG325" s="106">
        <f t="shared" si="231"/>
        <v>1</v>
      </c>
      <c r="BH325" s="106">
        <f t="shared" si="231"/>
        <v>1</v>
      </c>
      <c r="BI325" s="106">
        <f t="shared" si="231"/>
        <v>1</v>
      </c>
      <c r="BJ325" s="106">
        <f t="shared" si="231"/>
        <v>1</v>
      </c>
      <c r="BK325" s="106">
        <f t="shared" si="231"/>
        <v>1</v>
      </c>
      <c r="BL325" s="106">
        <f t="shared" si="231"/>
        <v>1</v>
      </c>
      <c r="BM325" s="106">
        <f t="shared" si="231"/>
        <v>1</v>
      </c>
      <c r="BN325" s="106">
        <f t="shared" si="231"/>
        <v>1</v>
      </c>
      <c r="BO325" s="106">
        <f t="shared" si="231"/>
        <v>1</v>
      </c>
    </row>
    <row r="326" spans="1:67" ht="15" x14ac:dyDescent="0.25">
      <c r="A326" s="80"/>
      <c r="B326" s="77" t="s">
        <v>1280</v>
      </c>
      <c r="C326" s="77" t="s">
        <v>2064</v>
      </c>
      <c r="D326" s="77" t="s">
        <v>6</v>
      </c>
      <c r="E326" s="224">
        <f>VLOOKUP(B326,'Cuadro Control'!C364:J2256,8,FALSE)</f>
        <v>52736347.43270281</v>
      </c>
      <c r="F326" s="106">
        <f t="shared" si="228"/>
        <v>9.933624348213644E-3</v>
      </c>
      <c r="G326" s="107">
        <v>46401</v>
      </c>
      <c r="H326" s="107">
        <v>46403</v>
      </c>
      <c r="I326" s="106">
        <f t="shared" si="229"/>
        <v>0</v>
      </c>
      <c r="J326" s="106">
        <f t="shared" si="230"/>
        <v>0</v>
      </c>
      <c r="K326" s="106">
        <f t="shared" si="230"/>
        <v>0</v>
      </c>
      <c r="L326" s="106">
        <f t="shared" si="230"/>
        <v>0</v>
      </c>
      <c r="M326" s="106">
        <f t="shared" si="230"/>
        <v>0</v>
      </c>
      <c r="N326" s="106">
        <f t="shared" si="230"/>
        <v>0</v>
      </c>
      <c r="O326" s="106">
        <f t="shared" si="230"/>
        <v>0</v>
      </c>
      <c r="P326" s="106">
        <f t="shared" si="230"/>
        <v>0</v>
      </c>
      <c r="Q326" s="106">
        <f t="shared" si="230"/>
        <v>0</v>
      </c>
      <c r="R326" s="106">
        <f t="shared" si="230"/>
        <v>0</v>
      </c>
      <c r="S326" s="106">
        <f t="shared" si="230"/>
        <v>0</v>
      </c>
      <c r="T326" s="106">
        <f t="shared" si="230"/>
        <v>0</v>
      </c>
      <c r="U326" s="106">
        <f t="shared" si="230"/>
        <v>0</v>
      </c>
      <c r="V326" s="106">
        <f t="shared" si="230"/>
        <v>0</v>
      </c>
      <c r="W326" s="106">
        <f t="shared" si="230"/>
        <v>0</v>
      </c>
      <c r="X326" s="106">
        <f t="shared" si="230"/>
        <v>0</v>
      </c>
      <c r="Y326" s="106">
        <f t="shared" si="230"/>
        <v>0</v>
      </c>
      <c r="Z326" s="106">
        <f t="shared" si="230"/>
        <v>0</v>
      </c>
      <c r="AA326" s="106">
        <f t="shared" si="230"/>
        <v>0</v>
      </c>
      <c r="AB326" s="106">
        <f t="shared" si="230"/>
        <v>0</v>
      </c>
      <c r="AC326" s="106">
        <f t="shared" si="230"/>
        <v>0</v>
      </c>
      <c r="AD326" s="106">
        <f t="shared" si="230"/>
        <v>0</v>
      </c>
      <c r="AE326" s="106">
        <f t="shared" si="230"/>
        <v>0</v>
      </c>
      <c r="AF326" s="106">
        <f t="shared" si="230"/>
        <v>0</v>
      </c>
      <c r="AG326" s="106">
        <f t="shared" si="230"/>
        <v>0</v>
      </c>
      <c r="AH326" s="106">
        <f t="shared" si="230"/>
        <v>0</v>
      </c>
      <c r="AI326" s="106">
        <f t="shared" si="230"/>
        <v>0</v>
      </c>
      <c r="AJ326" s="106">
        <f t="shared" si="230"/>
        <v>0.66666666666666663</v>
      </c>
      <c r="AK326" s="106">
        <f t="shared" si="230"/>
        <v>1</v>
      </c>
      <c r="AL326" s="106">
        <f t="shared" si="230"/>
        <v>1</v>
      </c>
      <c r="AM326" s="106">
        <f t="shared" si="230"/>
        <v>1</v>
      </c>
      <c r="AN326" s="106">
        <f t="shared" si="230"/>
        <v>1</v>
      </c>
      <c r="AO326" s="106">
        <f t="shared" si="230"/>
        <v>1</v>
      </c>
      <c r="AP326" s="106">
        <f t="shared" si="231"/>
        <v>1</v>
      </c>
      <c r="AQ326" s="106">
        <f t="shared" si="231"/>
        <v>1</v>
      </c>
      <c r="AR326" s="106">
        <f t="shared" si="231"/>
        <v>1</v>
      </c>
      <c r="AS326" s="106">
        <f t="shared" si="231"/>
        <v>1</v>
      </c>
      <c r="AT326" s="106">
        <f t="shared" si="231"/>
        <v>1</v>
      </c>
      <c r="AU326" s="106">
        <f t="shared" si="231"/>
        <v>1</v>
      </c>
      <c r="AV326" s="106">
        <f t="shared" si="231"/>
        <v>1</v>
      </c>
      <c r="AW326" s="106">
        <f t="shared" si="231"/>
        <v>1</v>
      </c>
      <c r="AX326" s="106">
        <f t="shared" si="231"/>
        <v>1</v>
      </c>
      <c r="AY326" s="106">
        <f t="shared" si="231"/>
        <v>1</v>
      </c>
      <c r="AZ326" s="106">
        <f t="shared" si="231"/>
        <v>1</v>
      </c>
      <c r="BA326" s="106">
        <f t="shared" si="231"/>
        <v>1</v>
      </c>
      <c r="BB326" s="106">
        <f t="shared" si="231"/>
        <v>1</v>
      </c>
      <c r="BC326" s="106">
        <f t="shared" si="231"/>
        <v>1</v>
      </c>
      <c r="BD326" s="106">
        <f t="shared" si="231"/>
        <v>1</v>
      </c>
      <c r="BE326" s="106">
        <f t="shared" si="231"/>
        <v>1</v>
      </c>
      <c r="BF326" s="106">
        <f t="shared" si="231"/>
        <v>1</v>
      </c>
      <c r="BG326" s="106">
        <f t="shared" si="231"/>
        <v>1</v>
      </c>
      <c r="BH326" s="106">
        <f t="shared" ref="BH326:BO326" si="232">IF($G326=0,0,IF(BH$6&lt;$G326,0,IF(BH$6&gt;$H326,1,(BH$6-$G326+1)/($H326-$G326+1))))</f>
        <v>1</v>
      </c>
      <c r="BI326" s="106">
        <f t="shared" si="232"/>
        <v>1</v>
      </c>
      <c r="BJ326" s="106">
        <f t="shared" si="232"/>
        <v>1</v>
      </c>
      <c r="BK326" s="106">
        <f t="shared" si="232"/>
        <v>1</v>
      </c>
      <c r="BL326" s="106">
        <f t="shared" si="232"/>
        <v>1</v>
      </c>
      <c r="BM326" s="106">
        <f t="shared" si="232"/>
        <v>1</v>
      </c>
      <c r="BN326" s="106">
        <f t="shared" si="232"/>
        <v>1</v>
      </c>
      <c r="BO326" s="106">
        <f t="shared" si="232"/>
        <v>1</v>
      </c>
    </row>
    <row r="327" spans="1:67" ht="15" x14ac:dyDescent="0.25">
      <c r="A327" s="80"/>
      <c r="B327" s="77" t="s">
        <v>1281</v>
      </c>
      <c r="C327" s="77" t="s">
        <v>1282</v>
      </c>
      <c r="D327" s="77" t="s">
        <v>19</v>
      </c>
      <c r="E327" s="224">
        <f>VLOOKUP(B327,'Cuadro Control'!C365:J2257,8,FALSE)</f>
        <v>46410609.014634147</v>
      </c>
      <c r="F327" s="106">
        <f t="shared" si="228"/>
        <v>8.742083556535862E-3</v>
      </c>
      <c r="G327" s="107">
        <v>46403</v>
      </c>
      <c r="H327" s="107">
        <v>46406</v>
      </c>
      <c r="I327" s="106">
        <f t="shared" si="229"/>
        <v>0</v>
      </c>
      <c r="J327" s="106">
        <f t="shared" si="230"/>
        <v>0</v>
      </c>
      <c r="K327" s="106">
        <f t="shared" si="230"/>
        <v>0</v>
      </c>
      <c r="L327" s="106">
        <f t="shared" si="230"/>
        <v>0</v>
      </c>
      <c r="M327" s="106">
        <f t="shared" si="230"/>
        <v>0</v>
      </c>
      <c r="N327" s="106">
        <f t="shared" si="230"/>
        <v>0</v>
      </c>
      <c r="O327" s="106">
        <f t="shared" ref="J327:AO335" si="233">IF($G327=0,0,IF(O$6&lt;$G327,0,IF(O$6&gt;$H327,1,(O$6-$G327+1)/($H327-$G327+1))))</f>
        <v>0</v>
      </c>
      <c r="P327" s="106">
        <f t="shared" si="233"/>
        <v>0</v>
      </c>
      <c r="Q327" s="106">
        <f t="shared" si="233"/>
        <v>0</v>
      </c>
      <c r="R327" s="106">
        <f t="shared" si="233"/>
        <v>0</v>
      </c>
      <c r="S327" s="106">
        <f t="shared" si="233"/>
        <v>0</v>
      </c>
      <c r="T327" s="106">
        <f t="shared" si="233"/>
        <v>0</v>
      </c>
      <c r="U327" s="106">
        <f t="shared" si="233"/>
        <v>0</v>
      </c>
      <c r="V327" s="106">
        <f t="shared" si="233"/>
        <v>0</v>
      </c>
      <c r="W327" s="106">
        <f t="shared" si="233"/>
        <v>0</v>
      </c>
      <c r="X327" s="106">
        <f t="shared" si="233"/>
        <v>0</v>
      </c>
      <c r="Y327" s="106">
        <f t="shared" si="233"/>
        <v>0</v>
      </c>
      <c r="Z327" s="106">
        <f t="shared" si="233"/>
        <v>0</v>
      </c>
      <c r="AA327" s="106">
        <f t="shared" si="233"/>
        <v>0</v>
      </c>
      <c r="AB327" s="106">
        <f t="shared" si="233"/>
        <v>0</v>
      </c>
      <c r="AC327" s="106">
        <f t="shared" si="233"/>
        <v>0</v>
      </c>
      <c r="AD327" s="106">
        <f t="shared" si="233"/>
        <v>0</v>
      </c>
      <c r="AE327" s="106">
        <f t="shared" si="233"/>
        <v>0</v>
      </c>
      <c r="AF327" s="106">
        <f t="shared" si="233"/>
        <v>0</v>
      </c>
      <c r="AG327" s="106">
        <f t="shared" si="233"/>
        <v>0</v>
      </c>
      <c r="AH327" s="106">
        <f t="shared" si="233"/>
        <v>0</v>
      </c>
      <c r="AI327" s="106">
        <f t="shared" si="233"/>
        <v>0</v>
      </c>
      <c r="AJ327" s="106">
        <f t="shared" si="233"/>
        <v>0</v>
      </c>
      <c r="AK327" s="106">
        <f t="shared" si="233"/>
        <v>1</v>
      </c>
      <c r="AL327" s="106">
        <f t="shared" si="233"/>
        <v>1</v>
      </c>
      <c r="AM327" s="106">
        <f t="shared" si="233"/>
        <v>1</v>
      </c>
      <c r="AN327" s="106">
        <f t="shared" si="233"/>
        <v>1</v>
      </c>
      <c r="AO327" s="106">
        <f t="shared" si="233"/>
        <v>1</v>
      </c>
      <c r="AP327" s="106">
        <f t="shared" ref="AP327:BO334" si="234">IF($G327=0,0,IF(AP$6&lt;$G327,0,IF(AP$6&gt;$H327,1,(AP$6-$G327+1)/($H327-$G327+1))))</f>
        <v>1</v>
      </c>
      <c r="AQ327" s="106">
        <f t="shared" si="234"/>
        <v>1</v>
      </c>
      <c r="AR327" s="106">
        <f t="shared" si="234"/>
        <v>1</v>
      </c>
      <c r="AS327" s="106">
        <f t="shared" si="234"/>
        <v>1</v>
      </c>
      <c r="AT327" s="106">
        <f t="shared" si="234"/>
        <v>1</v>
      </c>
      <c r="AU327" s="106">
        <f t="shared" si="234"/>
        <v>1</v>
      </c>
      <c r="AV327" s="106">
        <f t="shared" si="234"/>
        <v>1</v>
      </c>
      <c r="AW327" s="106">
        <f t="shared" si="234"/>
        <v>1</v>
      </c>
      <c r="AX327" s="106">
        <f t="shared" si="234"/>
        <v>1</v>
      </c>
      <c r="AY327" s="106">
        <f t="shared" si="234"/>
        <v>1</v>
      </c>
      <c r="AZ327" s="106">
        <f t="shared" si="234"/>
        <v>1</v>
      </c>
      <c r="BA327" s="106">
        <f t="shared" si="234"/>
        <v>1</v>
      </c>
      <c r="BB327" s="106">
        <f t="shared" si="234"/>
        <v>1</v>
      </c>
      <c r="BC327" s="106">
        <f t="shared" si="234"/>
        <v>1</v>
      </c>
      <c r="BD327" s="106">
        <f t="shared" si="234"/>
        <v>1</v>
      </c>
      <c r="BE327" s="106">
        <f t="shared" si="234"/>
        <v>1</v>
      </c>
      <c r="BF327" s="106">
        <f t="shared" si="234"/>
        <v>1</v>
      </c>
      <c r="BG327" s="106">
        <f t="shared" si="234"/>
        <v>1</v>
      </c>
      <c r="BH327" s="106">
        <f t="shared" si="234"/>
        <v>1</v>
      </c>
      <c r="BI327" s="106">
        <f t="shared" si="234"/>
        <v>1</v>
      </c>
      <c r="BJ327" s="106">
        <f t="shared" si="234"/>
        <v>1</v>
      </c>
      <c r="BK327" s="106">
        <f t="shared" si="234"/>
        <v>1</v>
      </c>
      <c r="BL327" s="106">
        <f t="shared" si="234"/>
        <v>1</v>
      </c>
      <c r="BM327" s="106">
        <f t="shared" si="234"/>
        <v>1</v>
      </c>
      <c r="BN327" s="106">
        <f t="shared" si="234"/>
        <v>1</v>
      </c>
      <c r="BO327" s="106">
        <f t="shared" si="234"/>
        <v>1</v>
      </c>
    </row>
    <row r="328" spans="1:67" ht="15" x14ac:dyDescent="0.25">
      <c r="A328" s="80"/>
      <c r="B328" s="77" t="s">
        <v>1283</v>
      </c>
      <c r="C328" s="77" t="s">
        <v>1284</v>
      </c>
      <c r="D328" s="77" t="s">
        <v>9</v>
      </c>
      <c r="E328" s="224">
        <f>VLOOKUP(B328,'Cuadro Control'!C366:J2258,8,FALSE)</f>
        <v>1587346329.5488234</v>
      </c>
      <c r="F328" s="106">
        <f t="shared" si="228"/>
        <v>0.29899875353285565</v>
      </c>
      <c r="G328" s="107">
        <v>46403</v>
      </c>
      <c r="H328" s="107">
        <v>46414</v>
      </c>
      <c r="I328" s="106">
        <f t="shared" si="229"/>
        <v>0</v>
      </c>
      <c r="J328" s="106">
        <f t="shared" si="233"/>
        <v>0</v>
      </c>
      <c r="K328" s="106">
        <f t="shared" si="233"/>
        <v>0</v>
      </c>
      <c r="L328" s="106">
        <f t="shared" si="233"/>
        <v>0</v>
      </c>
      <c r="M328" s="106">
        <f t="shared" si="233"/>
        <v>0</v>
      </c>
      <c r="N328" s="106">
        <f t="shared" si="233"/>
        <v>0</v>
      </c>
      <c r="O328" s="106">
        <f t="shared" si="233"/>
        <v>0</v>
      </c>
      <c r="P328" s="106">
        <f t="shared" si="233"/>
        <v>0</v>
      </c>
      <c r="Q328" s="106">
        <f t="shared" si="233"/>
        <v>0</v>
      </c>
      <c r="R328" s="106">
        <f t="shared" si="233"/>
        <v>0</v>
      </c>
      <c r="S328" s="106">
        <f t="shared" si="233"/>
        <v>0</v>
      </c>
      <c r="T328" s="106">
        <f t="shared" si="233"/>
        <v>0</v>
      </c>
      <c r="U328" s="106">
        <f t="shared" si="233"/>
        <v>0</v>
      </c>
      <c r="V328" s="106">
        <f t="shared" si="233"/>
        <v>0</v>
      </c>
      <c r="W328" s="106">
        <f t="shared" si="233"/>
        <v>0</v>
      </c>
      <c r="X328" s="106">
        <f t="shared" si="233"/>
        <v>0</v>
      </c>
      <c r="Y328" s="106">
        <f t="shared" si="233"/>
        <v>0</v>
      </c>
      <c r="Z328" s="106">
        <f t="shared" si="233"/>
        <v>0</v>
      </c>
      <c r="AA328" s="106">
        <f t="shared" si="233"/>
        <v>0</v>
      </c>
      <c r="AB328" s="106">
        <f t="shared" si="233"/>
        <v>0</v>
      </c>
      <c r="AC328" s="106">
        <f t="shared" si="233"/>
        <v>0</v>
      </c>
      <c r="AD328" s="106">
        <f t="shared" si="233"/>
        <v>0</v>
      </c>
      <c r="AE328" s="106">
        <f t="shared" si="233"/>
        <v>0</v>
      </c>
      <c r="AF328" s="106">
        <f t="shared" si="233"/>
        <v>0</v>
      </c>
      <c r="AG328" s="106">
        <f t="shared" si="233"/>
        <v>0</v>
      </c>
      <c r="AH328" s="106">
        <f t="shared" si="233"/>
        <v>0</v>
      </c>
      <c r="AI328" s="106">
        <f t="shared" si="233"/>
        <v>0</v>
      </c>
      <c r="AJ328" s="106">
        <f t="shared" si="233"/>
        <v>0</v>
      </c>
      <c r="AK328" s="106">
        <f t="shared" si="233"/>
        <v>0.58333333333333337</v>
      </c>
      <c r="AL328" s="106">
        <f t="shared" si="233"/>
        <v>1</v>
      </c>
      <c r="AM328" s="106">
        <f t="shared" si="233"/>
        <v>1</v>
      </c>
      <c r="AN328" s="106">
        <f t="shared" si="233"/>
        <v>1</v>
      </c>
      <c r="AO328" s="106">
        <f t="shared" si="233"/>
        <v>1</v>
      </c>
      <c r="AP328" s="106">
        <f t="shared" si="234"/>
        <v>1</v>
      </c>
      <c r="AQ328" s="106">
        <f t="shared" si="234"/>
        <v>1</v>
      </c>
      <c r="AR328" s="106">
        <f t="shared" si="234"/>
        <v>1</v>
      </c>
      <c r="AS328" s="106">
        <f t="shared" si="234"/>
        <v>1</v>
      </c>
      <c r="AT328" s="106">
        <f t="shared" si="234"/>
        <v>1</v>
      </c>
      <c r="AU328" s="106">
        <f t="shared" si="234"/>
        <v>1</v>
      </c>
      <c r="AV328" s="106">
        <f t="shared" si="234"/>
        <v>1</v>
      </c>
      <c r="AW328" s="106">
        <f t="shared" si="234"/>
        <v>1</v>
      </c>
      <c r="AX328" s="106">
        <f t="shared" si="234"/>
        <v>1</v>
      </c>
      <c r="AY328" s="106">
        <f t="shared" si="234"/>
        <v>1</v>
      </c>
      <c r="AZ328" s="106">
        <f t="shared" si="234"/>
        <v>1</v>
      </c>
      <c r="BA328" s="106">
        <f t="shared" si="234"/>
        <v>1</v>
      </c>
      <c r="BB328" s="106">
        <f t="shared" si="234"/>
        <v>1</v>
      </c>
      <c r="BC328" s="106">
        <f t="shared" si="234"/>
        <v>1</v>
      </c>
      <c r="BD328" s="106">
        <f t="shared" si="234"/>
        <v>1</v>
      </c>
      <c r="BE328" s="106">
        <f t="shared" si="234"/>
        <v>1</v>
      </c>
      <c r="BF328" s="106">
        <f t="shared" si="234"/>
        <v>1</v>
      </c>
      <c r="BG328" s="106">
        <f t="shared" si="234"/>
        <v>1</v>
      </c>
      <c r="BH328" s="106">
        <f t="shared" si="234"/>
        <v>1</v>
      </c>
      <c r="BI328" s="106">
        <f t="shared" si="234"/>
        <v>1</v>
      </c>
      <c r="BJ328" s="106">
        <f t="shared" si="234"/>
        <v>1</v>
      </c>
      <c r="BK328" s="106">
        <f t="shared" si="234"/>
        <v>1</v>
      </c>
      <c r="BL328" s="106">
        <f t="shared" si="234"/>
        <v>1</v>
      </c>
      <c r="BM328" s="106">
        <f t="shared" si="234"/>
        <v>1</v>
      </c>
      <c r="BN328" s="106">
        <f t="shared" si="234"/>
        <v>1</v>
      </c>
      <c r="BO328" s="106">
        <f t="shared" si="234"/>
        <v>1</v>
      </c>
    </row>
    <row r="329" spans="1:67" ht="15" x14ac:dyDescent="0.25">
      <c r="A329" s="80"/>
      <c r="B329" s="103" t="s">
        <v>1285</v>
      </c>
      <c r="C329" s="103" t="s">
        <v>1286</v>
      </c>
      <c r="D329" s="103" t="s">
        <v>9</v>
      </c>
      <c r="E329" s="223">
        <f>VLOOKUP(B329,'Cuadro Control'!C367:J2259,8,FALSE)</f>
        <v>179532477.23999998</v>
      </c>
      <c r="F329" s="104">
        <f t="shared" si="228"/>
        <v>3.3817438522495219E-2</v>
      </c>
      <c r="G329" s="105">
        <v>46406</v>
      </c>
      <c r="H329" s="105">
        <v>46419</v>
      </c>
      <c r="I329" s="104">
        <f t="shared" si="229"/>
        <v>0</v>
      </c>
      <c r="J329" s="104">
        <f t="shared" si="233"/>
        <v>0</v>
      </c>
      <c r="K329" s="104">
        <f t="shared" si="233"/>
        <v>0</v>
      </c>
      <c r="L329" s="104">
        <f t="shared" si="233"/>
        <v>0</v>
      </c>
      <c r="M329" s="104">
        <f t="shared" si="233"/>
        <v>0</v>
      </c>
      <c r="N329" s="104">
        <f t="shared" si="233"/>
        <v>0</v>
      </c>
      <c r="O329" s="104">
        <f t="shared" si="233"/>
        <v>0</v>
      </c>
      <c r="P329" s="104">
        <f t="shared" si="233"/>
        <v>0</v>
      </c>
      <c r="Q329" s="104">
        <f t="shared" si="233"/>
        <v>0</v>
      </c>
      <c r="R329" s="104">
        <f t="shared" si="233"/>
        <v>0</v>
      </c>
      <c r="S329" s="104">
        <f t="shared" si="233"/>
        <v>0</v>
      </c>
      <c r="T329" s="104">
        <f t="shared" si="233"/>
        <v>0</v>
      </c>
      <c r="U329" s="104">
        <f t="shared" si="233"/>
        <v>0</v>
      </c>
      <c r="V329" s="104">
        <f t="shared" si="233"/>
        <v>0</v>
      </c>
      <c r="W329" s="104">
        <f t="shared" si="233"/>
        <v>0</v>
      </c>
      <c r="X329" s="104">
        <f t="shared" si="233"/>
        <v>0</v>
      </c>
      <c r="Y329" s="104">
        <f t="shared" si="233"/>
        <v>0</v>
      </c>
      <c r="Z329" s="104">
        <f t="shared" si="233"/>
        <v>0</v>
      </c>
      <c r="AA329" s="104">
        <f t="shared" si="233"/>
        <v>0</v>
      </c>
      <c r="AB329" s="104">
        <f t="shared" si="233"/>
        <v>0</v>
      </c>
      <c r="AC329" s="104">
        <f t="shared" si="233"/>
        <v>0</v>
      </c>
      <c r="AD329" s="104">
        <f t="shared" si="233"/>
        <v>0</v>
      </c>
      <c r="AE329" s="104">
        <f t="shared" si="233"/>
        <v>0</v>
      </c>
      <c r="AF329" s="104">
        <f t="shared" si="233"/>
        <v>0</v>
      </c>
      <c r="AG329" s="104">
        <f t="shared" si="233"/>
        <v>0</v>
      </c>
      <c r="AH329" s="104">
        <f t="shared" si="233"/>
        <v>0</v>
      </c>
      <c r="AI329" s="104">
        <f t="shared" si="233"/>
        <v>0</v>
      </c>
      <c r="AJ329" s="104">
        <f t="shared" si="233"/>
        <v>0</v>
      </c>
      <c r="AK329" s="104">
        <f t="shared" si="233"/>
        <v>0.2857142857142857</v>
      </c>
      <c r="AL329" s="104">
        <f t="shared" si="233"/>
        <v>0.7857142857142857</v>
      </c>
      <c r="AM329" s="104">
        <f t="shared" si="233"/>
        <v>1</v>
      </c>
      <c r="AN329" s="104">
        <f t="shared" si="233"/>
        <v>1</v>
      </c>
      <c r="AO329" s="104">
        <f t="shared" si="233"/>
        <v>1</v>
      </c>
      <c r="AP329" s="104">
        <f t="shared" si="234"/>
        <v>1</v>
      </c>
      <c r="AQ329" s="104">
        <f t="shared" si="234"/>
        <v>1</v>
      </c>
      <c r="AR329" s="104">
        <f t="shared" si="234"/>
        <v>1</v>
      </c>
      <c r="AS329" s="104">
        <f t="shared" si="234"/>
        <v>1</v>
      </c>
      <c r="AT329" s="104">
        <f t="shared" si="234"/>
        <v>1</v>
      </c>
      <c r="AU329" s="104">
        <f t="shared" si="234"/>
        <v>1</v>
      </c>
      <c r="AV329" s="104">
        <f t="shared" si="234"/>
        <v>1</v>
      </c>
      <c r="AW329" s="104">
        <f t="shared" si="234"/>
        <v>1</v>
      </c>
      <c r="AX329" s="104">
        <f t="shared" si="234"/>
        <v>1</v>
      </c>
      <c r="AY329" s="104">
        <f t="shared" si="234"/>
        <v>1</v>
      </c>
      <c r="AZ329" s="104">
        <f t="shared" si="234"/>
        <v>1</v>
      </c>
      <c r="BA329" s="104">
        <f t="shared" si="234"/>
        <v>1</v>
      </c>
      <c r="BB329" s="104">
        <f t="shared" si="234"/>
        <v>1</v>
      </c>
      <c r="BC329" s="104">
        <f t="shared" si="234"/>
        <v>1</v>
      </c>
      <c r="BD329" s="104">
        <f t="shared" si="234"/>
        <v>1</v>
      </c>
      <c r="BE329" s="104">
        <f t="shared" si="234"/>
        <v>1</v>
      </c>
      <c r="BF329" s="104">
        <f t="shared" si="234"/>
        <v>1</v>
      </c>
      <c r="BG329" s="104">
        <f t="shared" si="234"/>
        <v>1</v>
      </c>
      <c r="BH329" s="104">
        <f t="shared" si="234"/>
        <v>1</v>
      </c>
      <c r="BI329" s="104">
        <f t="shared" si="234"/>
        <v>1</v>
      </c>
      <c r="BJ329" s="104">
        <f t="shared" si="234"/>
        <v>1</v>
      </c>
      <c r="BK329" s="104">
        <f t="shared" si="234"/>
        <v>1</v>
      </c>
      <c r="BL329" s="104">
        <f t="shared" si="234"/>
        <v>1</v>
      </c>
      <c r="BM329" s="104">
        <f t="shared" si="234"/>
        <v>1</v>
      </c>
      <c r="BN329" s="104">
        <f t="shared" si="234"/>
        <v>1</v>
      </c>
      <c r="BO329" s="104">
        <f t="shared" si="234"/>
        <v>1</v>
      </c>
    </row>
    <row r="330" spans="1:67" ht="15" x14ac:dyDescent="0.25">
      <c r="A330" s="80"/>
      <c r="B330" s="78" t="s">
        <v>1287</v>
      </c>
      <c r="C330" s="78" t="s">
        <v>1986</v>
      </c>
      <c r="D330" s="78" t="s">
        <v>3</v>
      </c>
      <c r="E330" s="225">
        <f>VLOOKUP(B330,'Cuadro Control'!C368:J2260,8,FALSE)</f>
        <v>0</v>
      </c>
      <c r="F330" s="108">
        <f>IFERROR(E330/$E$314,0)</f>
        <v>0</v>
      </c>
      <c r="G330" s="109">
        <v>46419</v>
      </c>
      <c r="H330" s="109">
        <v>46419</v>
      </c>
      <c r="I330" s="108">
        <f t="shared" si="229"/>
        <v>0</v>
      </c>
      <c r="J330" s="108">
        <f t="shared" si="233"/>
        <v>0</v>
      </c>
      <c r="K330" s="108">
        <f t="shared" si="233"/>
        <v>0</v>
      </c>
      <c r="L330" s="108">
        <f t="shared" si="233"/>
        <v>0</v>
      </c>
      <c r="M330" s="108">
        <f t="shared" si="233"/>
        <v>0</v>
      </c>
      <c r="N330" s="108">
        <f t="shared" si="233"/>
        <v>0</v>
      </c>
      <c r="O330" s="108">
        <f t="shared" si="233"/>
        <v>0</v>
      </c>
      <c r="P330" s="108">
        <f t="shared" si="233"/>
        <v>0</v>
      </c>
      <c r="Q330" s="108">
        <f t="shared" si="233"/>
        <v>0</v>
      </c>
      <c r="R330" s="108">
        <f t="shared" si="233"/>
        <v>0</v>
      </c>
      <c r="S330" s="108">
        <f t="shared" si="233"/>
        <v>0</v>
      </c>
      <c r="T330" s="108">
        <f t="shared" si="233"/>
        <v>0</v>
      </c>
      <c r="U330" s="108">
        <f t="shared" si="233"/>
        <v>0</v>
      </c>
      <c r="V330" s="108">
        <f t="shared" si="233"/>
        <v>0</v>
      </c>
      <c r="W330" s="108">
        <f t="shared" si="233"/>
        <v>0</v>
      </c>
      <c r="X330" s="108">
        <f t="shared" si="233"/>
        <v>0</v>
      </c>
      <c r="Y330" s="108">
        <f t="shared" si="233"/>
        <v>0</v>
      </c>
      <c r="Z330" s="108">
        <f t="shared" si="233"/>
        <v>0</v>
      </c>
      <c r="AA330" s="108">
        <f t="shared" si="233"/>
        <v>0</v>
      </c>
      <c r="AB330" s="108">
        <f t="shared" si="233"/>
        <v>0</v>
      </c>
      <c r="AC330" s="108">
        <f t="shared" si="233"/>
        <v>0</v>
      </c>
      <c r="AD330" s="108">
        <f t="shared" si="233"/>
        <v>0</v>
      </c>
      <c r="AE330" s="108">
        <f t="shared" si="233"/>
        <v>0</v>
      </c>
      <c r="AF330" s="108">
        <f t="shared" si="233"/>
        <v>0</v>
      </c>
      <c r="AG330" s="108">
        <f t="shared" si="233"/>
        <v>0</v>
      </c>
      <c r="AH330" s="108">
        <f t="shared" si="233"/>
        <v>0</v>
      </c>
      <c r="AI330" s="108">
        <f t="shared" si="233"/>
        <v>0</v>
      </c>
      <c r="AJ330" s="108">
        <f t="shared" si="233"/>
        <v>0</v>
      </c>
      <c r="AK330" s="108">
        <f t="shared" si="233"/>
        <v>0</v>
      </c>
      <c r="AL330" s="108">
        <f t="shared" si="233"/>
        <v>0</v>
      </c>
      <c r="AM330" s="108">
        <f t="shared" si="233"/>
        <v>1</v>
      </c>
      <c r="AN330" s="108">
        <f t="shared" si="233"/>
        <v>1</v>
      </c>
      <c r="AO330" s="108">
        <f t="shared" si="233"/>
        <v>1</v>
      </c>
      <c r="AP330" s="108">
        <f t="shared" si="234"/>
        <v>1</v>
      </c>
      <c r="AQ330" s="108">
        <f t="shared" si="234"/>
        <v>1</v>
      </c>
      <c r="AR330" s="108">
        <f t="shared" si="234"/>
        <v>1</v>
      </c>
      <c r="AS330" s="108">
        <f t="shared" si="234"/>
        <v>1</v>
      </c>
      <c r="AT330" s="108">
        <f t="shared" si="234"/>
        <v>1</v>
      </c>
      <c r="AU330" s="108">
        <f t="shared" si="234"/>
        <v>1</v>
      </c>
      <c r="AV330" s="108">
        <f t="shared" si="234"/>
        <v>1</v>
      </c>
      <c r="AW330" s="108">
        <f t="shared" si="234"/>
        <v>1</v>
      </c>
      <c r="AX330" s="108">
        <f t="shared" si="234"/>
        <v>1</v>
      </c>
      <c r="AY330" s="108">
        <f t="shared" si="234"/>
        <v>1</v>
      </c>
      <c r="AZ330" s="108">
        <f t="shared" si="234"/>
        <v>1</v>
      </c>
      <c r="BA330" s="108">
        <f t="shared" si="234"/>
        <v>1</v>
      </c>
      <c r="BB330" s="108">
        <f t="shared" si="234"/>
        <v>1</v>
      </c>
      <c r="BC330" s="108">
        <f t="shared" si="234"/>
        <v>1</v>
      </c>
      <c r="BD330" s="108">
        <f t="shared" si="234"/>
        <v>1</v>
      </c>
      <c r="BE330" s="108">
        <f t="shared" si="234"/>
        <v>1</v>
      </c>
      <c r="BF330" s="108">
        <f t="shared" si="234"/>
        <v>1</v>
      </c>
      <c r="BG330" s="108">
        <f t="shared" si="234"/>
        <v>1</v>
      </c>
      <c r="BH330" s="108">
        <f t="shared" si="234"/>
        <v>1</v>
      </c>
      <c r="BI330" s="108">
        <f t="shared" si="234"/>
        <v>1</v>
      </c>
      <c r="BJ330" s="108">
        <f t="shared" si="234"/>
        <v>1</v>
      </c>
      <c r="BK330" s="108">
        <f t="shared" si="234"/>
        <v>1</v>
      </c>
      <c r="BL330" s="108">
        <f t="shared" si="234"/>
        <v>1</v>
      </c>
      <c r="BM330" s="108">
        <f t="shared" si="234"/>
        <v>1</v>
      </c>
      <c r="BN330" s="108">
        <f t="shared" si="234"/>
        <v>1</v>
      </c>
      <c r="BO330" s="108">
        <f t="shared" si="234"/>
        <v>1</v>
      </c>
    </row>
    <row r="331" spans="1:67" ht="15" x14ac:dyDescent="0.25">
      <c r="A331" s="80"/>
      <c r="B331" s="76" t="s">
        <v>1288</v>
      </c>
      <c r="C331" s="76" t="s">
        <v>1289</v>
      </c>
      <c r="D331" s="76" t="s">
        <v>38</v>
      </c>
      <c r="E331" s="222">
        <f>SUM(E332:E347)</f>
        <v>5308872732.0543728</v>
      </c>
      <c r="F331" s="101">
        <f>IFERROR(E331/$E$109,0)</f>
        <v>2.9408554574576196E-2</v>
      </c>
      <c r="G331" s="102">
        <v>46346</v>
      </c>
      <c r="H331" s="102">
        <v>46427</v>
      </c>
      <c r="I331" s="101">
        <f>SUMPRODUCT($F332:$F346,I332:I346)</f>
        <v>0</v>
      </c>
      <c r="J331" s="101">
        <f t="shared" ref="J331:AO331" si="235">SUMPRODUCT($F332:$F346,J332:J346)</f>
        <v>0</v>
      </c>
      <c r="K331" s="101">
        <f t="shared" si="235"/>
        <v>0</v>
      </c>
      <c r="L331" s="101">
        <f t="shared" si="235"/>
        <v>0</v>
      </c>
      <c r="M331" s="101">
        <f t="shared" si="235"/>
        <v>0</v>
      </c>
      <c r="N331" s="101">
        <f t="shared" si="235"/>
        <v>0</v>
      </c>
      <c r="O331" s="101">
        <f t="shared" si="235"/>
        <v>0</v>
      </c>
      <c r="P331" s="101">
        <f t="shared" si="235"/>
        <v>0</v>
      </c>
      <c r="Q331" s="101">
        <f t="shared" si="235"/>
        <v>0</v>
      </c>
      <c r="R331" s="101">
        <f t="shared" si="235"/>
        <v>0</v>
      </c>
      <c r="S331" s="101">
        <f t="shared" si="235"/>
        <v>0</v>
      </c>
      <c r="T331" s="101">
        <f t="shared" si="235"/>
        <v>0</v>
      </c>
      <c r="U331" s="101">
        <f t="shared" si="235"/>
        <v>0</v>
      </c>
      <c r="V331" s="101">
        <f t="shared" si="235"/>
        <v>0</v>
      </c>
      <c r="W331" s="101">
        <f t="shared" si="235"/>
        <v>0</v>
      </c>
      <c r="X331" s="101">
        <f t="shared" si="235"/>
        <v>0</v>
      </c>
      <c r="Y331" s="101">
        <f t="shared" si="235"/>
        <v>0</v>
      </c>
      <c r="Z331" s="101">
        <f t="shared" si="235"/>
        <v>0</v>
      </c>
      <c r="AA331" s="101">
        <f t="shared" si="235"/>
        <v>0</v>
      </c>
      <c r="AB331" s="101">
        <f t="shared" si="235"/>
        <v>1.7428219822204871E-3</v>
      </c>
      <c r="AC331" s="101">
        <f t="shared" si="235"/>
        <v>1.3942575857763897E-2</v>
      </c>
      <c r="AD331" s="101">
        <f t="shared" si="235"/>
        <v>5.6873455080068344E-2</v>
      </c>
      <c r="AE331" s="101">
        <f t="shared" si="235"/>
        <v>9.6443383932417096E-2</v>
      </c>
      <c r="AF331" s="101">
        <f t="shared" si="235"/>
        <v>0.16571961757148626</v>
      </c>
      <c r="AG331" s="101">
        <f t="shared" si="235"/>
        <v>0.2363397228872324</v>
      </c>
      <c r="AH331" s="101">
        <f t="shared" si="235"/>
        <v>0.32049242304254405</v>
      </c>
      <c r="AI331" s="101">
        <f t="shared" si="235"/>
        <v>0.40464512319785573</v>
      </c>
      <c r="AJ331" s="101">
        <f t="shared" si="235"/>
        <v>0.64850810003989967</v>
      </c>
      <c r="AK331" s="101">
        <f t="shared" si="235"/>
        <v>0.65049482490954236</v>
      </c>
      <c r="AL331" s="101">
        <f t="shared" si="235"/>
        <v>0.78315722138024824</v>
      </c>
      <c r="AM331" s="101">
        <f t="shared" si="235"/>
        <v>0.9903378747078585</v>
      </c>
      <c r="AN331" s="101">
        <f t="shared" si="235"/>
        <v>1</v>
      </c>
      <c r="AO331" s="101">
        <f t="shared" si="235"/>
        <v>1</v>
      </c>
      <c r="AP331" s="101">
        <f t="shared" ref="AP331:BO331" si="236">SUMPRODUCT($F332:$F346,AP332:AP346)</f>
        <v>1</v>
      </c>
      <c r="AQ331" s="101">
        <f t="shared" si="236"/>
        <v>1</v>
      </c>
      <c r="AR331" s="101">
        <f t="shared" si="236"/>
        <v>1</v>
      </c>
      <c r="AS331" s="101">
        <f t="shared" si="236"/>
        <v>1</v>
      </c>
      <c r="AT331" s="101">
        <f t="shared" si="236"/>
        <v>1</v>
      </c>
      <c r="AU331" s="101">
        <f t="shared" si="236"/>
        <v>1</v>
      </c>
      <c r="AV331" s="101">
        <f t="shared" si="236"/>
        <v>1</v>
      </c>
      <c r="AW331" s="101">
        <f t="shared" si="236"/>
        <v>1</v>
      </c>
      <c r="AX331" s="101">
        <f t="shared" si="236"/>
        <v>1</v>
      </c>
      <c r="AY331" s="101">
        <f t="shared" si="236"/>
        <v>1</v>
      </c>
      <c r="AZ331" s="101">
        <f t="shared" si="236"/>
        <v>1</v>
      </c>
      <c r="BA331" s="101">
        <f t="shared" si="236"/>
        <v>1</v>
      </c>
      <c r="BB331" s="101">
        <f t="shared" si="236"/>
        <v>1</v>
      </c>
      <c r="BC331" s="101">
        <f t="shared" si="236"/>
        <v>1</v>
      </c>
      <c r="BD331" s="101">
        <f t="shared" si="236"/>
        <v>1</v>
      </c>
      <c r="BE331" s="101">
        <f t="shared" si="236"/>
        <v>1</v>
      </c>
      <c r="BF331" s="101">
        <f t="shared" si="236"/>
        <v>1</v>
      </c>
      <c r="BG331" s="101">
        <f t="shared" si="236"/>
        <v>1</v>
      </c>
      <c r="BH331" s="101">
        <f t="shared" si="236"/>
        <v>1</v>
      </c>
      <c r="BI331" s="101">
        <f t="shared" si="236"/>
        <v>1</v>
      </c>
      <c r="BJ331" s="101">
        <f t="shared" si="236"/>
        <v>1</v>
      </c>
      <c r="BK331" s="101">
        <f t="shared" si="236"/>
        <v>1</v>
      </c>
      <c r="BL331" s="101">
        <f t="shared" si="236"/>
        <v>1</v>
      </c>
      <c r="BM331" s="101">
        <f t="shared" si="236"/>
        <v>1</v>
      </c>
      <c r="BN331" s="101">
        <f t="shared" si="236"/>
        <v>1</v>
      </c>
      <c r="BO331" s="101">
        <f t="shared" si="236"/>
        <v>1</v>
      </c>
    </row>
    <row r="332" spans="1:67" ht="15" x14ac:dyDescent="0.25">
      <c r="A332" s="80"/>
      <c r="B332" s="77" t="s">
        <v>1290</v>
      </c>
      <c r="C332" s="77" t="s">
        <v>2109</v>
      </c>
      <c r="D332" s="77" t="s">
        <v>22</v>
      </c>
      <c r="E332" s="224">
        <f>VLOOKUP(B332,'Cuadro Control'!C370:J2262,8,FALSE)</f>
        <v>83271780.884117648</v>
      </c>
      <c r="F332" s="106">
        <f t="shared" ref="F332:F346" si="237">IFERROR(E332/$E$331,0)</f>
        <v>1.5685397839984384E-2</v>
      </c>
      <c r="G332" s="107">
        <v>46346</v>
      </c>
      <c r="H332" s="107">
        <v>46354</v>
      </c>
      <c r="I332" s="106">
        <f t="shared" ref="I332:I347" si="238">IF($G332=0,0,IF(I$6&lt;$G332,0,IF(I$6&gt;$H332,1,(I$6-$G332+1)/($H332-$G332+1))))</f>
        <v>0</v>
      </c>
      <c r="J332" s="106">
        <f t="shared" si="233"/>
        <v>0</v>
      </c>
      <c r="K332" s="106">
        <f t="shared" si="233"/>
        <v>0</v>
      </c>
      <c r="L332" s="106">
        <f t="shared" si="233"/>
        <v>0</v>
      </c>
      <c r="M332" s="106">
        <f t="shared" si="233"/>
        <v>0</v>
      </c>
      <c r="N332" s="106">
        <f t="shared" si="233"/>
        <v>0</v>
      </c>
      <c r="O332" s="106">
        <f t="shared" si="233"/>
        <v>0</v>
      </c>
      <c r="P332" s="106">
        <f t="shared" si="233"/>
        <v>0</v>
      </c>
      <c r="Q332" s="106">
        <f t="shared" si="233"/>
        <v>0</v>
      </c>
      <c r="R332" s="106">
        <f t="shared" si="233"/>
        <v>0</v>
      </c>
      <c r="S332" s="106">
        <f t="shared" si="233"/>
        <v>0</v>
      </c>
      <c r="T332" s="106">
        <f t="shared" si="233"/>
        <v>0</v>
      </c>
      <c r="U332" s="106">
        <f t="shared" si="233"/>
        <v>0</v>
      </c>
      <c r="V332" s="106">
        <f t="shared" si="233"/>
        <v>0</v>
      </c>
      <c r="W332" s="106">
        <f t="shared" si="233"/>
        <v>0</v>
      </c>
      <c r="X332" s="106">
        <f t="shared" si="233"/>
        <v>0</v>
      </c>
      <c r="Y332" s="106">
        <f t="shared" si="233"/>
        <v>0</v>
      </c>
      <c r="Z332" s="106">
        <f t="shared" si="233"/>
        <v>0</v>
      </c>
      <c r="AA332" s="106">
        <f t="shared" si="233"/>
        <v>0</v>
      </c>
      <c r="AB332" s="106">
        <f t="shared" si="233"/>
        <v>0.1111111111111111</v>
      </c>
      <c r="AC332" s="106">
        <f t="shared" si="233"/>
        <v>0.88888888888888884</v>
      </c>
      <c r="AD332" s="106">
        <f t="shared" si="233"/>
        <v>1</v>
      </c>
      <c r="AE332" s="106">
        <f t="shared" si="233"/>
        <v>1</v>
      </c>
      <c r="AF332" s="106">
        <f t="shared" si="233"/>
        <v>1</v>
      </c>
      <c r="AG332" s="106">
        <f t="shared" si="233"/>
        <v>1</v>
      </c>
      <c r="AH332" s="106">
        <f t="shared" si="233"/>
        <v>1</v>
      </c>
      <c r="AI332" s="106">
        <f t="shared" si="233"/>
        <v>1</v>
      </c>
      <c r="AJ332" s="106">
        <f t="shared" si="233"/>
        <v>1</v>
      </c>
      <c r="AK332" s="106">
        <f t="shared" si="233"/>
        <v>1</v>
      </c>
      <c r="AL332" s="106">
        <f t="shared" si="233"/>
        <v>1</v>
      </c>
      <c r="AM332" s="106">
        <f t="shared" si="233"/>
        <v>1</v>
      </c>
      <c r="AN332" s="106">
        <f t="shared" si="233"/>
        <v>1</v>
      </c>
      <c r="AO332" s="106">
        <f t="shared" si="233"/>
        <v>1</v>
      </c>
      <c r="AP332" s="106">
        <f t="shared" si="234"/>
        <v>1</v>
      </c>
      <c r="AQ332" s="106">
        <f t="shared" si="234"/>
        <v>1</v>
      </c>
      <c r="AR332" s="106">
        <f t="shared" si="234"/>
        <v>1</v>
      </c>
      <c r="AS332" s="106">
        <f t="shared" si="234"/>
        <v>1</v>
      </c>
      <c r="AT332" s="106">
        <f t="shared" si="234"/>
        <v>1</v>
      </c>
      <c r="AU332" s="106">
        <f t="shared" si="234"/>
        <v>1</v>
      </c>
      <c r="AV332" s="106">
        <f t="shared" si="234"/>
        <v>1</v>
      </c>
      <c r="AW332" s="106">
        <f t="shared" si="234"/>
        <v>1</v>
      </c>
      <c r="AX332" s="106">
        <f t="shared" si="234"/>
        <v>1</v>
      </c>
      <c r="AY332" s="106">
        <f t="shared" si="234"/>
        <v>1</v>
      </c>
      <c r="AZ332" s="106">
        <f t="shared" si="234"/>
        <v>1</v>
      </c>
      <c r="BA332" s="106">
        <f t="shared" si="234"/>
        <v>1</v>
      </c>
      <c r="BB332" s="106">
        <f t="shared" si="234"/>
        <v>1</v>
      </c>
      <c r="BC332" s="106">
        <f t="shared" si="234"/>
        <v>1</v>
      </c>
      <c r="BD332" s="106">
        <f t="shared" si="234"/>
        <v>1</v>
      </c>
      <c r="BE332" s="106">
        <f t="shared" si="234"/>
        <v>1</v>
      </c>
      <c r="BF332" s="106">
        <f t="shared" si="234"/>
        <v>1</v>
      </c>
      <c r="BG332" s="106">
        <f t="shared" si="234"/>
        <v>1</v>
      </c>
      <c r="BH332" s="106">
        <f t="shared" si="234"/>
        <v>1</v>
      </c>
      <c r="BI332" s="106">
        <f t="shared" si="234"/>
        <v>1</v>
      </c>
      <c r="BJ332" s="106">
        <f t="shared" si="234"/>
        <v>1</v>
      </c>
      <c r="BK332" s="106">
        <f t="shared" si="234"/>
        <v>1</v>
      </c>
      <c r="BL332" s="106">
        <f t="shared" si="234"/>
        <v>1</v>
      </c>
      <c r="BM332" s="106">
        <f t="shared" si="234"/>
        <v>1</v>
      </c>
      <c r="BN332" s="106">
        <f t="shared" si="234"/>
        <v>1</v>
      </c>
      <c r="BO332" s="106">
        <f t="shared" si="234"/>
        <v>1</v>
      </c>
    </row>
    <row r="333" spans="1:67" ht="15" x14ac:dyDescent="0.25">
      <c r="A333" s="80"/>
      <c r="B333" s="77" t="s">
        <v>1292</v>
      </c>
      <c r="C333" s="77" t="s">
        <v>1293</v>
      </c>
      <c r="D333" s="77" t="s">
        <v>9</v>
      </c>
      <c r="E333" s="224">
        <f>VLOOKUP(B333,'Cuadro Control'!C371:J2263,8,FALSE)</f>
        <v>312374505.66882348</v>
      </c>
      <c r="F333" s="106">
        <f t="shared" si="237"/>
        <v>5.8840081771548515E-2</v>
      </c>
      <c r="G333" s="107">
        <v>46354</v>
      </c>
      <c r="H333" s="107">
        <v>46363</v>
      </c>
      <c r="I333" s="106">
        <f t="shared" si="238"/>
        <v>0</v>
      </c>
      <c r="J333" s="106">
        <f t="shared" si="233"/>
        <v>0</v>
      </c>
      <c r="K333" s="106">
        <f t="shared" si="233"/>
        <v>0</v>
      </c>
      <c r="L333" s="106">
        <f t="shared" si="233"/>
        <v>0</v>
      </c>
      <c r="M333" s="106">
        <f t="shared" si="233"/>
        <v>0</v>
      </c>
      <c r="N333" s="106">
        <f t="shared" si="233"/>
        <v>0</v>
      </c>
      <c r="O333" s="106">
        <f t="shared" si="233"/>
        <v>0</v>
      </c>
      <c r="P333" s="106">
        <f t="shared" si="233"/>
        <v>0</v>
      </c>
      <c r="Q333" s="106">
        <f t="shared" si="233"/>
        <v>0</v>
      </c>
      <c r="R333" s="106">
        <f t="shared" si="233"/>
        <v>0</v>
      </c>
      <c r="S333" s="106">
        <f t="shared" si="233"/>
        <v>0</v>
      </c>
      <c r="T333" s="106">
        <f t="shared" si="233"/>
        <v>0</v>
      </c>
      <c r="U333" s="106">
        <f t="shared" si="233"/>
        <v>0</v>
      </c>
      <c r="V333" s="106">
        <f t="shared" si="233"/>
        <v>0</v>
      </c>
      <c r="W333" s="106">
        <f t="shared" si="233"/>
        <v>0</v>
      </c>
      <c r="X333" s="106">
        <f t="shared" si="233"/>
        <v>0</v>
      </c>
      <c r="Y333" s="106">
        <f t="shared" si="233"/>
        <v>0</v>
      </c>
      <c r="Z333" s="106">
        <f t="shared" si="233"/>
        <v>0</v>
      </c>
      <c r="AA333" s="106">
        <f t="shared" si="233"/>
        <v>0</v>
      </c>
      <c r="AB333" s="106">
        <f t="shared" si="233"/>
        <v>0</v>
      </c>
      <c r="AC333" s="106">
        <f t="shared" si="233"/>
        <v>0</v>
      </c>
      <c r="AD333" s="106">
        <f t="shared" si="233"/>
        <v>0.7</v>
      </c>
      <c r="AE333" s="106">
        <f t="shared" si="233"/>
        <v>1</v>
      </c>
      <c r="AF333" s="106">
        <f t="shared" si="233"/>
        <v>1</v>
      </c>
      <c r="AG333" s="106">
        <f t="shared" si="233"/>
        <v>1</v>
      </c>
      <c r="AH333" s="106">
        <f t="shared" si="233"/>
        <v>1</v>
      </c>
      <c r="AI333" s="106">
        <f t="shared" si="233"/>
        <v>1</v>
      </c>
      <c r="AJ333" s="106">
        <f t="shared" si="233"/>
        <v>1</v>
      </c>
      <c r="AK333" s="106">
        <f t="shared" si="233"/>
        <v>1</v>
      </c>
      <c r="AL333" s="106">
        <f t="shared" si="233"/>
        <v>1</v>
      </c>
      <c r="AM333" s="106">
        <f t="shared" si="233"/>
        <v>1</v>
      </c>
      <c r="AN333" s="106">
        <f t="shared" si="233"/>
        <v>1</v>
      </c>
      <c r="AO333" s="106">
        <f t="shared" si="233"/>
        <v>1</v>
      </c>
      <c r="AP333" s="106">
        <f t="shared" si="234"/>
        <v>1</v>
      </c>
      <c r="AQ333" s="106">
        <f t="shared" si="234"/>
        <v>1</v>
      </c>
      <c r="AR333" s="106">
        <f t="shared" si="234"/>
        <v>1</v>
      </c>
      <c r="AS333" s="106">
        <f t="shared" si="234"/>
        <v>1</v>
      </c>
      <c r="AT333" s="106">
        <f t="shared" si="234"/>
        <v>1</v>
      </c>
      <c r="AU333" s="106">
        <f t="shared" si="234"/>
        <v>1</v>
      </c>
      <c r="AV333" s="106">
        <f t="shared" si="234"/>
        <v>1</v>
      </c>
      <c r="AW333" s="106">
        <f t="shared" si="234"/>
        <v>1</v>
      </c>
      <c r="AX333" s="106">
        <f t="shared" si="234"/>
        <v>1</v>
      </c>
      <c r="AY333" s="106">
        <f t="shared" si="234"/>
        <v>1</v>
      </c>
      <c r="AZ333" s="106">
        <f t="shared" si="234"/>
        <v>1</v>
      </c>
      <c r="BA333" s="106">
        <f t="shared" si="234"/>
        <v>1</v>
      </c>
      <c r="BB333" s="106">
        <f t="shared" si="234"/>
        <v>1</v>
      </c>
      <c r="BC333" s="106">
        <f t="shared" si="234"/>
        <v>1</v>
      </c>
      <c r="BD333" s="106">
        <f t="shared" si="234"/>
        <v>1</v>
      </c>
      <c r="BE333" s="106">
        <f t="shared" si="234"/>
        <v>1</v>
      </c>
      <c r="BF333" s="106">
        <f t="shared" si="234"/>
        <v>1</v>
      </c>
      <c r="BG333" s="106">
        <f t="shared" si="234"/>
        <v>1</v>
      </c>
      <c r="BH333" s="106">
        <f t="shared" si="234"/>
        <v>1</v>
      </c>
      <c r="BI333" s="106">
        <f t="shared" si="234"/>
        <v>1</v>
      </c>
      <c r="BJ333" s="106">
        <f t="shared" si="234"/>
        <v>1</v>
      </c>
      <c r="BK333" s="106">
        <f t="shared" si="234"/>
        <v>1</v>
      </c>
      <c r="BL333" s="106">
        <f t="shared" si="234"/>
        <v>1</v>
      </c>
      <c r="BM333" s="106">
        <f t="shared" si="234"/>
        <v>1</v>
      </c>
      <c r="BN333" s="106">
        <f t="shared" si="234"/>
        <v>1</v>
      </c>
      <c r="BO333" s="106">
        <f t="shared" si="234"/>
        <v>1</v>
      </c>
    </row>
    <row r="334" spans="1:67" ht="15" x14ac:dyDescent="0.25">
      <c r="A334" s="80"/>
      <c r="B334" s="103" t="s">
        <v>1294</v>
      </c>
      <c r="C334" s="103" t="s">
        <v>1295</v>
      </c>
      <c r="D334" s="103" t="s">
        <v>6</v>
      </c>
      <c r="E334" s="223">
        <f>VLOOKUP(B334,'Cuadro Control'!C372:J2264,8,FALSE)</f>
        <v>9527825.6870364472</v>
      </c>
      <c r="F334" s="104">
        <f t="shared" si="237"/>
        <v>1.794698454439963E-3</v>
      </c>
      <c r="G334" s="105">
        <v>46363</v>
      </c>
      <c r="H334" s="105">
        <v>46366</v>
      </c>
      <c r="I334" s="104">
        <f t="shared" si="238"/>
        <v>0</v>
      </c>
      <c r="J334" s="104">
        <f t="shared" si="233"/>
        <v>0</v>
      </c>
      <c r="K334" s="104">
        <f t="shared" si="233"/>
        <v>0</v>
      </c>
      <c r="L334" s="104">
        <f t="shared" si="233"/>
        <v>0</v>
      </c>
      <c r="M334" s="104">
        <f t="shared" si="233"/>
        <v>0</v>
      </c>
      <c r="N334" s="104">
        <f t="shared" si="233"/>
        <v>0</v>
      </c>
      <c r="O334" s="104">
        <f t="shared" si="233"/>
        <v>0</v>
      </c>
      <c r="P334" s="104">
        <f t="shared" si="233"/>
        <v>0</v>
      </c>
      <c r="Q334" s="104">
        <f t="shared" si="233"/>
        <v>0</v>
      </c>
      <c r="R334" s="104">
        <f t="shared" si="233"/>
        <v>0</v>
      </c>
      <c r="S334" s="104">
        <f t="shared" si="233"/>
        <v>0</v>
      </c>
      <c r="T334" s="104">
        <f t="shared" si="233"/>
        <v>0</v>
      </c>
      <c r="U334" s="104">
        <f t="shared" si="233"/>
        <v>0</v>
      </c>
      <c r="V334" s="104">
        <f t="shared" si="233"/>
        <v>0</v>
      </c>
      <c r="W334" s="104">
        <f t="shared" si="233"/>
        <v>0</v>
      </c>
      <c r="X334" s="104">
        <f t="shared" si="233"/>
        <v>0</v>
      </c>
      <c r="Y334" s="104">
        <f t="shared" si="233"/>
        <v>0</v>
      </c>
      <c r="Z334" s="104">
        <f t="shared" si="233"/>
        <v>0</v>
      </c>
      <c r="AA334" s="104">
        <f t="shared" si="233"/>
        <v>0</v>
      </c>
      <c r="AB334" s="104">
        <f t="shared" si="233"/>
        <v>0</v>
      </c>
      <c r="AC334" s="104">
        <f t="shared" si="233"/>
        <v>0</v>
      </c>
      <c r="AD334" s="104">
        <f t="shared" si="233"/>
        <v>0</v>
      </c>
      <c r="AE334" s="104">
        <f t="shared" si="233"/>
        <v>1</v>
      </c>
      <c r="AF334" s="104">
        <f t="shared" si="233"/>
        <v>1</v>
      </c>
      <c r="AG334" s="104">
        <f t="shared" si="233"/>
        <v>1</v>
      </c>
      <c r="AH334" s="104">
        <f t="shared" si="233"/>
        <v>1</v>
      </c>
      <c r="AI334" s="104">
        <f t="shared" si="233"/>
        <v>1</v>
      </c>
      <c r="AJ334" s="104">
        <f t="shared" si="233"/>
        <v>1</v>
      </c>
      <c r="AK334" s="104">
        <f t="shared" si="233"/>
        <v>1</v>
      </c>
      <c r="AL334" s="104">
        <f t="shared" si="233"/>
        <v>1</v>
      </c>
      <c r="AM334" s="104">
        <f t="shared" si="233"/>
        <v>1</v>
      </c>
      <c r="AN334" s="104">
        <f t="shared" si="233"/>
        <v>1</v>
      </c>
      <c r="AO334" s="104">
        <f t="shared" si="233"/>
        <v>1</v>
      </c>
      <c r="AP334" s="104">
        <f t="shared" si="234"/>
        <v>1</v>
      </c>
      <c r="AQ334" s="104">
        <f t="shared" si="234"/>
        <v>1</v>
      </c>
      <c r="AR334" s="104">
        <f t="shared" si="234"/>
        <v>1</v>
      </c>
      <c r="AS334" s="104">
        <f t="shared" ref="AS334:BO334" si="239">IF($G334=0,0,IF(AS$6&lt;$G334,0,IF(AS$6&gt;$H334,1,(AS$6-$G334+1)/($H334-$G334+1))))</f>
        <v>1</v>
      </c>
      <c r="AT334" s="104">
        <f t="shared" si="239"/>
        <v>1</v>
      </c>
      <c r="AU334" s="104">
        <f t="shared" si="239"/>
        <v>1</v>
      </c>
      <c r="AV334" s="104">
        <f t="shared" si="239"/>
        <v>1</v>
      </c>
      <c r="AW334" s="104">
        <f t="shared" si="239"/>
        <v>1</v>
      </c>
      <c r="AX334" s="104">
        <f t="shared" si="239"/>
        <v>1</v>
      </c>
      <c r="AY334" s="104">
        <f t="shared" si="239"/>
        <v>1</v>
      </c>
      <c r="AZ334" s="104">
        <f t="shared" si="239"/>
        <v>1</v>
      </c>
      <c r="BA334" s="104">
        <f t="shared" si="239"/>
        <v>1</v>
      </c>
      <c r="BB334" s="104">
        <f t="shared" si="239"/>
        <v>1</v>
      </c>
      <c r="BC334" s="104">
        <f t="shared" si="239"/>
        <v>1</v>
      </c>
      <c r="BD334" s="104">
        <f t="shared" si="239"/>
        <v>1</v>
      </c>
      <c r="BE334" s="104">
        <f t="shared" si="239"/>
        <v>1</v>
      </c>
      <c r="BF334" s="104">
        <f t="shared" si="239"/>
        <v>1</v>
      </c>
      <c r="BG334" s="104">
        <f t="shared" si="239"/>
        <v>1</v>
      </c>
      <c r="BH334" s="104">
        <f t="shared" si="239"/>
        <v>1</v>
      </c>
      <c r="BI334" s="104">
        <f t="shared" si="239"/>
        <v>1</v>
      </c>
      <c r="BJ334" s="104">
        <f t="shared" si="239"/>
        <v>1</v>
      </c>
      <c r="BK334" s="104">
        <f t="shared" si="239"/>
        <v>1</v>
      </c>
      <c r="BL334" s="104">
        <f t="shared" si="239"/>
        <v>1</v>
      </c>
      <c r="BM334" s="104">
        <f t="shared" si="239"/>
        <v>1</v>
      </c>
      <c r="BN334" s="104">
        <f t="shared" si="239"/>
        <v>1</v>
      </c>
      <c r="BO334" s="104">
        <f t="shared" si="239"/>
        <v>1</v>
      </c>
    </row>
    <row r="335" spans="1:67" ht="15" x14ac:dyDescent="0.25">
      <c r="A335" s="80"/>
      <c r="B335" s="77" t="s">
        <v>1296</v>
      </c>
      <c r="C335" s="77" t="s">
        <v>1297</v>
      </c>
      <c r="D335" s="77" t="s">
        <v>19</v>
      </c>
      <c r="E335" s="224">
        <f>VLOOKUP(B335,'Cuadro Control'!C373:J2265,8,FALSE)</f>
        <v>320494616.71764702</v>
      </c>
      <c r="F335" s="106">
        <f t="shared" si="237"/>
        <v>6.0369617599332674E-2</v>
      </c>
      <c r="G335" s="107">
        <v>46366</v>
      </c>
      <c r="H335" s="107">
        <v>46371</v>
      </c>
      <c r="I335" s="106">
        <f t="shared" si="238"/>
        <v>0</v>
      </c>
      <c r="J335" s="106">
        <f t="shared" si="233"/>
        <v>0</v>
      </c>
      <c r="K335" s="106">
        <f t="shared" si="233"/>
        <v>0</v>
      </c>
      <c r="L335" s="106">
        <f t="shared" si="233"/>
        <v>0</v>
      </c>
      <c r="M335" s="106">
        <f t="shared" si="233"/>
        <v>0</v>
      </c>
      <c r="N335" s="106">
        <f t="shared" si="233"/>
        <v>0</v>
      </c>
      <c r="O335" s="106">
        <f t="shared" si="233"/>
        <v>0</v>
      </c>
      <c r="P335" s="106">
        <f t="shared" si="233"/>
        <v>0</v>
      </c>
      <c r="Q335" s="106">
        <f t="shared" si="233"/>
        <v>0</v>
      </c>
      <c r="R335" s="106">
        <f t="shared" si="233"/>
        <v>0</v>
      </c>
      <c r="S335" s="106">
        <f t="shared" si="233"/>
        <v>0</v>
      </c>
      <c r="T335" s="106">
        <f t="shared" si="233"/>
        <v>0</v>
      </c>
      <c r="U335" s="106">
        <f t="shared" si="233"/>
        <v>0</v>
      </c>
      <c r="V335" s="106">
        <f t="shared" si="233"/>
        <v>0</v>
      </c>
      <c r="W335" s="106">
        <f t="shared" si="233"/>
        <v>0</v>
      </c>
      <c r="X335" s="106">
        <f t="shared" si="233"/>
        <v>0</v>
      </c>
      <c r="Y335" s="106">
        <f t="shared" ref="J335:AO342" si="240">IF($G335=0,0,IF(Y$6&lt;$G335,0,IF(Y$6&gt;$H335,1,(Y$6-$G335+1)/($H335-$G335+1))))</f>
        <v>0</v>
      </c>
      <c r="Z335" s="106">
        <f t="shared" si="240"/>
        <v>0</v>
      </c>
      <c r="AA335" s="106">
        <f t="shared" si="240"/>
        <v>0</v>
      </c>
      <c r="AB335" s="106">
        <f t="shared" si="240"/>
        <v>0</v>
      </c>
      <c r="AC335" s="106">
        <f t="shared" si="240"/>
        <v>0</v>
      </c>
      <c r="AD335" s="106">
        <f t="shared" si="240"/>
        <v>0</v>
      </c>
      <c r="AE335" s="106">
        <f t="shared" si="240"/>
        <v>0.33333333333333331</v>
      </c>
      <c r="AF335" s="106">
        <f t="shared" si="240"/>
        <v>1</v>
      </c>
      <c r="AG335" s="106">
        <f t="shared" si="240"/>
        <v>1</v>
      </c>
      <c r="AH335" s="106">
        <f t="shared" si="240"/>
        <v>1</v>
      </c>
      <c r="AI335" s="106">
        <f t="shared" si="240"/>
        <v>1</v>
      </c>
      <c r="AJ335" s="106">
        <f t="shared" si="240"/>
        <v>1</v>
      </c>
      <c r="AK335" s="106">
        <f t="shared" si="240"/>
        <v>1</v>
      </c>
      <c r="AL335" s="106">
        <f t="shared" si="240"/>
        <v>1</v>
      </c>
      <c r="AM335" s="106">
        <f t="shared" si="240"/>
        <v>1</v>
      </c>
      <c r="AN335" s="106">
        <f t="shared" si="240"/>
        <v>1</v>
      </c>
      <c r="AO335" s="106">
        <f t="shared" si="240"/>
        <v>1</v>
      </c>
      <c r="AP335" s="106">
        <f t="shared" ref="AP335:BO341" si="241">IF($G335=0,0,IF(AP$6&lt;$G335,0,IF(AP$6&gt;$H335,1,(AP$6-$G335+1)/($H335-$G335+1))))</f>
        <v>1</v>
      </c>
      <c r="AQ335" s="106">
        <f t="shared" si="241"/>
        <v>1</v>
      </c>
      <c r="AR335" s="106">
        <f t="shared" si="241"/>
        <v>1</v>
      </c>
      <c r="AS335" s="106">
        <f t="shared" si="241"/>
        <v>1</v>
      </c>
      <c r="AT335" s="106">
        <f t="shared" si="241"/>
        <v>1</v>
      </c>
      <c r="AU335" s="106">
        <f t="shared" si="241"/>
        <v>1</v>
      </c>
      <c r="AV335" s="106">
        <f t="shared" si="241"/>
        <v>1</v>
      </c>
      <c r="AW335" s="106">
        <f t="shared" si="241"/>
        <v>1</v>
      </c>
      <c r="AX335" s="106">
        <f t="shared" si="241"/>
        <v>1</v>
      </c>
      <c r="AY335" s="106">
        <f t="shared" si="241"/>
        <v>1</v>
      </c>
      <c r="AZ335" s="106">
        <f t="shared" si="241"/>
        <v>1</v>
      </c>
      <c r="BA335" s="106">
        <f t="shared" si="241"/>
        <v>1</v>
      </c>
      <c r="BB335" s="106">
        <f t="shared" si="241"/>
        <v>1</v>
      </c>
      <c r="BC335" s="106">
        <f t="shared" si="241"/>
        <v>1</v>
      </c>
      <c r="BD335" s="106">
        <f t="shared" si="241"/>
        <v>1</v>
      </c>
      <c r="BE335" s="106">
        <f t="shared" si="241"/>
        <v>1</v>
      </c>
      <c r="BF335" s="106">
        <f t="shared" si="241"/>
        <v>1</v>
      </c>
      <c r="BG335" s="106">
        <f t="shared" si="241"/>
        <v>1</v>
      </c>
      <c r="BH335" s="106">
        <f t="shared" si="241"/>
        <v>1</v>
      </c>
      <c r="BI335" s="106">
        <f t="shared" si="241"/>
        <v>1</v>
      </c>
      <c r="BJ335" s="106">
        <f t="shared" si="241"/>
        <v>1</v>
      </c>
      <c r="BK335" s="106">
        <f t="shared" si="241"/>
        <v>1</v>
      </c>
      <c r="BL335" s="106">
        <f t="shared" si="241"/>
        <v>1</v>
      </c>
      <c r="BM335" s="106">
        <f t="shared" si="241"/>
        <v>1</v>
      </c>
      <c r="BN335" s="106">
        <f t="shared" si="241"/>
        <v>1</v>
      </c>
      <c r="BO335" s="106">
        <f t="shared" si="241"/>
        <v>1</v>
      </c>
    </row>
    <row r="336" spans="1:67" ht="15" x14ac:dyDescent="0.25">
      <c r="A336" s="80"/>
      <c r="B336" s="77" t="s">
        <v>1298</v>
      </c>
      <c r="C336" s="77" t="s">
        <v>1299</v>
      </c>
      <c r="D336" s="77" t="s">
        <v>8</v>
      </c>
      <c r="E336" s="224">
        <f>VLOOKUP(B336,'Cuadro Control'!C374:J2266,8,FALSE)</f>
        <v>94303618.549411759</v>
      </c>
      <c r="F336" s="106">
        <f t="shared" si="237"/>
        <v>1.7763397864110998E-2</v>
      </c>
      <c r="G336" s="107">
        <v>46371</v>
      </c>
      <c r="H336" s="107">
        <v>46373</v>
      </c>
      <c r="I336" s="106">
        <f t="shared" si="238"/>
        <v>0</v>
      </c>
      <c r="J336" s="106">
        <f t="shared" si="240"/>
        <v>0</v>
      </c>
      <c r="K336" s="106">
        <f t="shared" si="240"/>
        <v>0</v>
      </c>
      <c r="L336" s="106">
        <f t="shared" si="240"/>
        <v>0</v>
      </c>
      <c r="M336" s="106">
        <f t="shared" si="240"/>
        <v>0</v>
      </c>
      <c r="N336" s="106">
        <f t="shared" si="240"/>
        <v>0</v>
      </c>
      <c r="O336" s="106">
        <f t="shared" si="240"/>
        <v>0</v>
      </c>
      <c r="P336" s="106">
        <f t="shared" si="240"/>
        <v>0</v>
      </c>
      <c r="Q336" s="106">
        <f t="shared" si="240"/>
        <v>0</v>
      </c>
      <c r="R336" s="106">
        <f t="shared" si="240"/>
        <v>0</v>
      </c>
      <c r="S336" s="106">
        <f t="shared" si="240"/>
        <v>0</v>
      </c>
      <c r="T336" s="106">
        <f t="shared" si="240"/>
        <v>0</v>
      </c>
      <c r="U336" s="106">
        <f t="shared" si="240"/>
        <v>0</v>
      </c>
      <c r="V336" s="106">
        <f t="shared" si="240"/>
        <v>0</v>
      </c>
      <c r="W336" s="106">
        <f t="shared" si="240"/>
        <v>0</v>
      </c>
      <c r="X336" s="106">
        <f t="shared" si="240"/>
        <v>0</v>
      </c>
      <c r="Y336" s="106">
        <f t="shared" si="240"/>
        <v>0</v>
      </c>
      <c r="Z336" s="106">
        <f t="shared" si="240"/>
        <v>0</v>
      </c>
      <c r="AA336" s="106">
        <f t="shared" si="240"/>
        <v>0</v>
      </c>
      <c r="AB336" s="106">
        <f t="shared" si="240"/>
        <v>0</v>
      </c>
      <c r="AC336" s="106">
        <f t="shared" si="240"/>
        <v>0</v>
      </c>
      <c r="AD336" s="106">
        <f t="shared" si="240"/>
        <v>0</v>
      </c>
      <c r="AE336" s="106">
        <f t="shared" si="240"/>
        <v>0</v>
      </c>
      <c r="AF336" s="106">
        <f t="shared" si="240"/>
        <v>1</v>
      </c>
      <c r="AG336" s="106">
        <f t="shared" si="240"/>
        <v>1</v>
      </c>
      <c r="AH336" s="106">
        <f t="shared" si="240"/>
        <v>1</v>
      </c>
      <c r="AI336" s="106">
        <f t="shared" si="240"/>
        <v>1</v>
      </c>
      <c r="AJ336" s="106">
        <f t="shared" si="240"/>
        <v>1</v>
      </c>
      <c r="AK336" s="106">
        <f t="shared" si="240"/>
        <v>1</v>
      </c>
      <c r="AL336" s="106">
        <f t="shared" si="240"/>
        <v>1</v>
      </c>
      <c r="AM336" s="106">
        <f t="shared" si="240"/>
        <v>1</v>
      </c>
      <c r="AN336" s="106">
        <f t="shared" si="240"/>
        <v>1</v>
      </c>
      <c r="AO336" s="106">
        <f t="shared" si="240"/>
        <v>1</v>
      </c>
      <c r="AP336" s="106">
        <f t="shared" si="241"/>
        <v>1</v>
      </c>
      <c r="AQ336" s="106">
        <f t="shared" si="241"/>
        <v>1</v>
      </c>
      <c r="AR336" s="106">
        <f t="shared" si="241"/>
        <v>1</v>
      </c>
      <c r="AS336" s="106">
        <f t="shared" si="241"/>
        <v>1</v>
      </c>
      <c r="AT336" s="106">
        <f t="shared" si="241"/>
        <v>1</v>
      </c>
      <c r="AU336" s="106">
        <f t="shared" si="241"/>
        <v>1</v>
      </c>
      <c r="AV336" s="106">
        <f t="shared" si="241"/>
        <v>1</v>
      </c>
      <c r="AW336" s="106">
        <f t="shared" si="241"/>
        <v>1</v>
      </c>
      <c r="AX336" s="106">
        <f t="shared" si="241"/>
        <v>1</v>
      </c>
      <c r="AY336" s="106">
        <f t="shared" si="241"/>
        <v>1</v>
      </c>
      <c r="AZ336" s="106">
        <f t="shared" si="241"/>
        <v>1</v>
      </c>
      <c r="BA336" s="106">
        <f t="shared" si="241"/>
        <v>1</v>
      </c>
      <c r="BB336" s="106">
        <f t="shared" si="241"/>
        <v>1</v>
      </c>
      <c r="BC336" s="106">
        <f t="shared" si="241"/>
        <v>1</v>
      </c>
      <c r="BD336" s="106">
        <f t="shared" si="241"/>
        <v>1</v>
      </c>
      <c r="BE336" s="106">
        <f t="shared" si="241"/>
        <v>1</v>
      </c>
      <c r="BF336" s="106">
        <f t="shared" si="241"/>
        <v>1</v>
      </c>
      <c r="BG336" s="106">
        <f t="shared" si="241"/>
        <v>1</v>
      </c>
      <c r="BH336" s="106">
        <f t="shared" si="241"/>
        <v>1</v>
      </c>
      <c r="BI336" s="106">
        <f t="shared" si="241"/>
        <v>1</v>
      </c>
      <c r="BJ336" s="106">
        <f t="shared" si="241"/>
        <v>1</v>
      </c>
      <c r="BK336" s="106">
        <f t="shared" si="241"/>
        <v>1</v>
      </c>
      <c r="BL336" s="106">
        <f t="shared" si="241"/>
        <v>1</v>
      </c>
      <c r="BM336" s="106">
        <f t="shared" si="241"/>
        <v>1</v>
      </c>
      <c r="BN336" s="106">
        <f t="shared" si="241"/>
        <v>1</v>
      </c>
      <c r="BO336" s="106">
        <f t="shared" si="241"/>
        <v>1</v>
      </c>
    </row>
    <row r="337" spans="1:67" ht="15" x14ac:dyDescent="0.25">
      <c r="A337" s="80"/>
      <c r="B337" s="77" t="s">
        <v>1300</v>
      </c>
      <c r="C337" s="77" t="s">
        <v>1301</v>
      </c>
      <c r="D337" s="77" t="s">
        <v>26</v>
      </c>
      <c r="E337" s="224">
        <f>VLOOKUP(B337,'Cuadro Control'!C375:J2267,8,FALSE)</f>
        <v>179436034.15411764</v>
      </c>
      <c r="F337" s="106">
        <f t="shared" si="237"/>
        <v>3.3799272126209236E-2</v>
      </c>
      <c r="G337" s="107">
        <v>46373</v>
      </c>
      <c r="H337" s="107">
        <v>46378</v>
      </c>
      <c r="I337" s="106">
        <f t="shared" si="238"/>
        <v>0</v>
      </c>
      <c r="J337" s="106">
        <f t="shared" si="240"/>
        <v>0</v>
      </c>
      <c r="K337" s="106">
        <f t="shared" si="240"/>
        <v>0</v>
      </c>
      <c r="L337" s="106">
        <f t="shared" si="240"/>
        <v>0</v>
      </c>
      <c r="M337" s="106">
        <f t="shared" si="240"/>
        <v>0</v>
      </c>
      <c r="N337" s="106">
        <f t="shared" si="240"/>
        <v>0</v>
      </c>
      <c r="O337" s="106">
        <f t="shared" si="240"/>
        <v>0</v>
      </c>
      <c r="P337" s="106">
        <f t="shared" si="240"/>
        <v>0</v>
      </c>
      <c r="Q337" s="106">
        <f t="shared" si="240"/>
        <v>0</v>
      </c>
      <c r="R337" s="106">
        <f t="shared" si="240"/>
        <v>0</v>
      </c>
      <c r="S337" s="106">
        <f t="shared" si="240"/>
        <v>0</v>
      </c>
      <c r="T337" s="106">
        <f t="shared" si="240"/>
        <v>0</v>
      </c>
      <c r="U337" s="106">
        <f t="shared" si="240"/>
        <v>0</v>
      </c>
      <c r="V337" s="106">
        <f t="shared" si="240"/>
        <v>0</v>
      </c>
      <c r="W337" s="106">
        <f t="shared" si="240"/>
        <v>0</v>
      </c>
      <c r="X337" s="106">
        <f t="shared" si="240"/>
        <v>0</v>
      </c>
      <c r="Y337" s="106">
        <f t="shared" si="240"/>
        <v>0</v>
      </c>
      <c r="Z337" s="106">
        <f t="shared" si="240"/>
        <v>0</v>
      </c>
      <c r="AA337" s="106">
        <f t="shared" si="240"/>
        <v>0</v>
      </c>
      <c r="AB337" s="106">
        <f t="shared" si="240"/>
        <v>0</v>
      </c>
      <c r="AC337" s="106">
        <f t="shared" si="240"/>
        <v>0</v>
      </c>
      <c r="AD337" s="106">
        <f t="shared" si="240"/>
        <v>0</v>
      </c>
      <c r="AE337" s="106">
        <f t="shared" si="240"/>
        <v>0</v>
      </c>
      <c r="AF337" s="106">
        <f t="shared" si="240"/>
        <v>0.33333333333333331</v>
      </c>
      <c r="AG337" s="106">
        <f t="shared" si="240"/>
        <v>1</v>
      </c>
      <c r="AH337" s="106">
        <f t="shared" si="240"/>
        <v>1</v>
      </c>
      <c r="AI337" s="106">
        <f t="shared" si="240"/>
        <v>1</v>
      </c>
      <c r="AJ337" s="106">
        <f t="shared" si="240"/>
        <v>1</v>
      </c>
      <c r="AK337" s="106">
        <f t="shared" si="240"/>
        <v>1</v>
      </c>
      <c r="AL337" s="106">
        <f t="shared" si="240"/>
        <v>1</v>
      </c>
      <c r="AM337" s="106">
        <f t="shared" si="240"/>
        <v>1</v>
      </c>
      <c r="AN337" s="106">
        <f t="shared" si="240"/>
        <v>1</v>
      </c>
      <c r="AO337" s="106">
        <f t="shared" si="240"/>
        <v>1</v>
      </c>
      <c r="AP337" s="106">
        <f t="shared" si="241"/>
        <v>1</v>
      </c>
      <c r="AQ337" s="106">
        <f t="shared" si="241"/>
        <v>1</v>
      </c>
      <c r="AR337" s="106">
        <f t="shared" si="241"/>
        <v>1</v>
      </c>
      <c r="AS337" s="106">
        <f t="shared" si="241"/>
        <v>1</v>
      </c>
      <c r="AT337" s="106">
        <f t="shared" si="241"/>
        <v>1</v>
      </c>
      <c r="AU337" s="106">
        <f t="shared" si="241"/>
        <v>1</v>
      </c>
      <c r="AV337" s="106">
        <f t="shared" si="241"/>
        <v>1</v>
      </c>
      <c r="AW337" s="106">
        <f t="shared" si="241"/>
        <v>1</v>
      </c>
      <c r="AX337" s="106">
        <f t="shared" si="241"/>
        <v>1</v>
      </c>
      <c r="AY337" s="106">
        <f t="shared" si="241"/>
        <v>1</v>
      </c>
      <c r="AZ337" s="106">
        <f t="shared" si="241"/>
        <v>1</v>
      </c>
      <c r="BA337" s="106">
        <f t="shared" si="241"/>
        <v>1</v>
      </c>
      <c r="BB337" s="106">
        <f t="shared" si="241"/>
        <v>1</v>
      </c>
      <c r="BC337" s="106">
        <f t="shared" si="241"/>
        <v>1</v>
      </c>
      <c r="BD337" s="106">
        <f t="shared" si="241"/>
        <v>1</v>
      </c>
      <c r="BE337" s="106">
        <f t="shared" si="241"/>
        <v>1</v>
      </c>
      <c r="BF337" s="106">
        <f t="shared" si="241"/>
        <v>1</v>
      </c>
      <c r="BG337" s="106">
        <f t="shared" si="241"/>
        <v>1</v>
      </c>
      <c r="BH337" s="106">
        <f t="shared" si="241"/>
        <v>1</v>
      </c>
      <c r="BI337" s="106">
        <f t="shared" si="241"/>
        <v>1</v>
      </c>
      <c r="BJ337" s="106">
        <f t="shared" si="241"/>
        <v>1</v>
      </c>
      <c r="BK337" s="106">
        <f t="shared" si="241"/>
        <v>1</v>
      </c>
      <c r="BL337" s="106">
        <f t="shared" si="241"/>
        <v>1</v>
      </c>
      <c r="BM337" s="106">
        <f t="shared" si="241"/>
        <v>1</v>
      </c>
      <c r="BN337" s="106">
        <f t="shared" si="241"/>
        <v>1</v>
      </c>
      <c r="BO337" s="106">
        <f t="shared" si="241"/>
        <v>1</v>
      </c>
    </row>
    <row r="338" spans="1:67" ht="15" x14ac:dyDescent="0.25">
      <c r="A338" s="80"/>
      <c r="B338" s="77" t="s">
        <v>1302</v>
      </c>
      <c r="C338" s="77" t="s">
        <v>1303</v>
      </c>
      <c r="D338" s="77" t="s">
        <v>730</v>
      </c>
      <c r="E338" s="224">
        <f>VLOOKUP(B338,'Cuadro Control'!C376:J2268,8,FALSE)</f>
        <v>1212623361.2117648</v>
      </c>
      <c r="F338" s="106">
        <f t="shared" si="237"/>
        <v>0.22841447185013161</v>
      </c>
      <c r="G338" s="107">
        <v>46378</v>
      </c>
      <c r="H338" s="107">
        <v>46396</v>
      </c>
      <c r="I338" s="106">
        <f t="shared" si="238"/>
        <v>0</v>
      </c>
      <c r="J338" s="106">
        <f t="shared" si="240"/>
        <v>0</v>
      </c>
      <c r="K338" s="106">
        <f t="shared" si="240"/>
        <v>0</v>
      </c>
      <c r="L338" s="106">
        <f t="shared" si="240"/>
        <v>0</v>
      </c>
      <c r="M338" s="106">
        <f t="shared" si="240"/>
        <v>0</v>
      </c>
      <c r="N338" s="106">
        <f t="shared" si="240"/>
        <v>0</v>
      </c>
      <c r="O338" s="106">
        <f t="shared" si="240"/>
        <v>0</v>
      </c>
      <c r="P338" s="106">
        <f t="shared" si="240"/>
        <v>0</v>
      </c>
      <c r="Q338" s="106">
        <f t="shared" si="240"/>
        <v>0</v>
      </c>
      <c r="R338" s="106">
        <f t="shared" si="240"/>
        <v>0</v>
      </c>
      <c r="S338" s="106">
        <f t="shared" si="240"/>
        <v>0</v>
      </c>
      <c r="T338" s="106">
        <f t="shared" si="240"/>
        <v>0</v>
      </c>
      <c r="U338" s="106">
        <f t="shared" si="240"/>
        <v>0</v>
      </c>
      <c r="V338" s="106">
        <f t="shared" si="240"/>
        <v>0</v>
      </c>
      <c r="W338" s="106">
        <f t="shared" si="240"/>
        <v>0</v>
      </c>
      <c r="X338" s="106">
        <f t="shared" si="240"/>
        <v>0</v>
      </c>
      <c r="Y338" s="106">
        <f t="shared" si="240"/>
        <v>0</v>
      </c>
      <c r="Z338" s="106">
        <f t="shared" si="240"/>
        <v>0</v>
      </c>
      <c r="AA338" s="106">
        <f t="shared" si="240"/>
        <v>0</v>
      </c>
      <c r="AB338" s="106">
        <f t="shared" si="240"/>
        <v>0</v>
      </c>
      <c r="AC338" s="106">
        <f t="shared" si="240"/>
        <v>0</v>
      </c>
      <c r="AD338" s="106">
        <f t="shared" si="240"/>
        <v>0</v>
      </c>
      <c r="AE338" s="106">
        <f t="shared" si="240"/>
        <v>0</v>
      </c>
      <c r="AF338" s="106">
        <f t="shared" si="240"/>
        <v>0</v>
      </c>
      <c r="AG338" s="106">
        <f t="shared" si="240"/>
        <v>0.21052631578947367</v>
      </c>
      <c r="AH338" s="106">
        <f t="shared" si="240"/>
        <v>0.57894736842105265</v>
      </c>
      <c r="AI338" s="106">
        <f t="shared" si="240"/>
        <v>0.94736842105263153</v>
      </c>
      <c r="AJ338" s="106">
        <f t="shared" si="240"/>
        <v>1</v>
      </c>
      <c r="AK338" s="106">
        <f t="shared" si="240"/>
        <v>1</v>
      </c>
      <c r="AL338" s="106">
        <f t="shared" si="240"/>
        <v>1</v>
      </c>
      <c r="AM338" s="106">
        <f t="shared" si="240"/>
        <v>1</v>
      </c>
      <c r="AN338" s="106">
        <f t="shared" si="240"/>
        <v>1</v>
      </c>
      <c r="AO338" s="106">
        <f t="shared" si="240"/>
        <v>1</v>
      </c>
      <c r="AP338" s="106">
        <f t="shared" si="241"/>
        <v>1</v>
      </c>
      <c r="AQ338" s="106">
        <f t="shared" si="241"/>
        <v>1</v>
      </c>
      <c r="AR338" s="106">
        <f t="shared" si="241"/>
        <v>1</v>
      </c>
      <c r="AS338" s="106">
        <f t="shared" si="241"/>
        <v>1</v>
      </c>
      <c r="AT338" s="106">
        <f t="shared" si="241"/>
        <v>1</v>
      </c>
      <c r="AU338" s="106">
        <f t="shared" si="241"/>
        <v>1</v>
      </c>
      <c r="AV338" s="106">
        <f t="shared" si="241"/>
        <v>1</v>
      </c>
      <c r="AW338" s="106">
        <f t="shared" si="241"/>
        <v>1</v>
      </c>
      <c r="AX338" s="106">
        <f t="shared" si="241"/>
        <v>1</v>
      </c>
      <c r="AY338" s="106">
        <f t="shared" si="241"/>
        <v>1</v>
      </c>
      <c r="AZ338" s="106">
        <f t="shared" si="241"/>
        <v>1</v>
      </c>
      <c r="BA338" s="106">
        <f t="shared" si="241"/>
        <v>1</v>
      </c>
      <c r="BB338" s="106">
        <f t="shared" si="241"/>
        <v>1</v>
      </c>
      <c r="BC338" s="106">
        <f t="shared" si="241"/>
        <v>1</v>
      </c>
      <c r="BD338" s="106">
        <f t="shared" si="241"/>
        <v>1</v>
      </c>
      <c r="BE338" s="106">
        <f t="shared" si="241"/>
        <v>1</v>
      </c>
      <c r="BF338" s="106">
        <f t="shared" si="241"/>
        <v>1</v>
      </c>
      <c r="BG338" s="106">
        <f t="shared" si="241"/>
        <v>1</v>
      </c>
      <c r="BH338" s="106">
        <f t="shared" si="241"/>
        <v>1</v>
      </c>
      <c r="BI338" s="106">
        <f t="shared" si="241"/>
        <v>1</v>
      </c>
      <c r="BJ338" s="106">
        <f t="shared" si="241"/>
        <v>1</v>
      </c>
      <c r="BK338" s="106">
        <f t="shared" si="241"/>
        <v>1</v>
      </c>
      <c r="BL338" s="106">
        <f t="shared" si="241"/>
        <v>1</v>
      </c>
      <c r="BM338" s="106">
        <f t="shared" si="241"/>
        <v>1</v>
      </c>
      <c r="BN338" s="106">
        <f t="shared" si="241"/>
        <v>1</v>
      </c>
      <c r="BO338" s="106">
        <f t="shared" si="241"/>
        <v>1</v>
      </c>
    </row>
    <row r="339" spans="1:67" ht="15" x14ac:dyDescent="0.25">
      <c r="A339" s="80"/>
      <c r="B339" s="77" t="s">
        <v>1304</v>
      </c>
      <c r="C339" s="77" t="s">
        <v>1305</v>
      </c>
      <c r="D339" s="77" t="s">
        <v>6</v>
      </c>
      <c r="E339" s="224">
        <f>VLOOKUP(B339,'Cuadro Control'!C377:J2269,8,FALSE)</f>
        <v>0</v>
      </c>
      <c r="F339" s="106">
        <f t="shared" si="237"/>
        <v>0</v>
      </c>
      <c r="G339" s="107">
        <v>46396</v>
      </c>
      <c r="H339" s="107">
        <v>46401</v>
      </c>
      <c r="I339" s="106">
        <f t="shared" si="238"/>
        <v>0</v>
      </c>
      <c r="J339" s="106">
        <f t="shared" si="240"/>
        <v>0</v>
      </c>
      <c r="K339" s="106">
        <f t="shared" si="240"/>
        <v>0</v>
      </c>
      <c r="L339" s="106">
        <f t="shared" si="240"/>
        <v>0</v>
      </c>
      <c r="M339" s="106">
        <f t="shared" si="240"/>
        <v>0</v>
      </c>
      <c r="N339" s="106">
        <f t="shared" si="240"/>
        <v>0</v>
      </c>
      <c r="O339" s="106">
        <f t="shared" si="240"/>
        <v>0</v>
      </c>
      <c r="P339" s="106">
        <f t="shared" si="240"/>
        <v>0</v>
      </c>
      <c r="Q339" s="106">
        <f t="shared" si="240"/>
        <v>0</v>
      </c>
      <c r="R339" s="106">
        <f t="shared" si="240"/>
        <v>0</v>
      </c>
      <c r="S339" s="106">
        <f t="shared" si="240"/>
        <v>0</v>
      </c>
      <c r="T339" s="106">
        <f t="shared" si="240"/>
        <v>0</v>
      </c>
      <c r="U339" s="106">
        <f t="shared" si="240"/>
        <v>0</v>
      </c>
      <c r="V339" s="106">
        <f t="shared" si="240"/>
        <v>0</v>
      </c>
      <c r="W339" s="106">
        <f t="shared" si="240"/>
        <v>0</v>
      </c>
      <c r="X339" s="106">
        <f t="shared" si="240"/>
        <v>0</v>
      </c>
      <c r="Y339" s="106">
        <f t="shared" si="240"/>
        <v>0</v>
      </c>
      <c r="Z339" s="106">
        <f t="shared" si="240"/>
        <v>0</v>
      </c>
      <c r="AA339" s="106">
        <f t="shared" si="240"/>
        <v>0</v>
      </c>
      <c r="AB339" s="106">
        <f t="shared" si="240"/>
        <v>0</v>
      </c>
      <c r="AC339" s="106">
        <f t="shared" si="240"/>
        <v>0</v>
      </c>
      <c r="AD339" s="106">
        <f t="shared" si="240"/>
        <v>0</v>
      </c>
      <c r="AE339" s="106">
        <f t="shared" si="240"/>
        <v>0</v>
      </c>
      <c r="AF339" s="106">
        <f t="shared" si="240"/>
        <v>0</v>
      </c>
      <c r="AG339" s="106">
        <f t="shared" si="240"/>
        <v>0</v>
      </c>
      <c r="AH339" s="106">
        <f t="shared" si="240"/>
        <v>0</v>
      </c>
      <c r="AI339" s="106">
        <f t="shared" si="240"/>
        <v>0</v>
      </c>
      <c r="AJ339" s="106">
        <f t="shared" si="240"/>
        <v>1</v>
      </c>
      <c r="AK339" s="106">
        <f t="shared" si="240"/>
        <v>1</v>
      </c>
      <c r="AL339" s="106">
        <f t="shared" si="240"/>
        <v>1</v>
      </c>
      <c r="AM339" s="106">
        <f t="shared" si="240"/>
        <v>1</v>
      </c>
      <c r="AN339" s="106">
        <f t="shared" si="240"/>
        <v>1</v>
      </c>
      <c r="AO339" s="106">
        <f t="shared" si="240"/>
        <v>1</v>
      </c>
      <c r="AP339" s="106">
        <f t="shared" si="241"/>
        <v>1</v>
      </c>
      <c r="AQ339" s="106">
        <f t="shared" si="241"/>
        <v>1</v>
      </c>
      <c r="AR339" s="106">
        <f t="shared" si="241"/>
        <v>1</v>
      </c>
      <c r="AS339" s="106">
        <f t="shared" si="241"/>
        <v>1</v>
      </c>
      <c r="AT339" s="106">
        <f t="shared" si="241"/>
        <v>1</v>
      </c>
      <c r="AU339" s="106">
        <f t="shared" si="241"/>
        <v>1</v>
      </c>
      <c r="AV339" s="106">
        <f t="shared" si="241"/>
        <v>1</v>
      </c>
      <c r="AW339" s="106">
        <f t="shared" si="241"/>
        <v>1</v>
      </c>
      <c r="AX339" s="106">
        <f t="shared" si="241"/>
        <v>1</v>
      </c>
      <c r="AY339" s="106">
        <f t="shared" si="241"/>
        <v>1</v>
      </c>
      <c r="AZ339" s="106">
        <f t="shared" si="241"/>
        <v>1</v>
      </c>
      <c r="BA339" s="106">
        <f t="shared" si="241"/>
        <v>1</v>
      </c>
      <c r="BB339" s="106">
        <f t="shared" si="241"/>
        <v>1</v>
      </c>
      <c r="BC339" s="106">
        <f t="shared" si="241"/>
        <v>1</v>
      </c>
      <c r="BD339" s="106">
        <f t="shared" si="241"/>
        <v>1</v>
      </c>
      <c r="BE339" s="106">
        <f t="shared" si="241"/>
        <v>1</v>
      </c>
      <c r="BF339" s="106">
        <f t="shared" si="241"/>
        <v>1</v>
      </c>
      <c r="BG339" s="106">
        <f t="shared" si="241"/>
        <v>1</v>
      </c>
      <c r="BH339" s="106">
        <f t="shared" si="241"/>
        <v>1</v>
      </c>
      <c r="BI339" s="106">
        <f t="shared" si="241"/>
        <v>1</v>
      </c>
      <c r="BJ339" s="106">
        <f t="shared" si="241"/>
        <v>1</v>
      </c>
      <c r="BK339" s="106">
        <f t="shared" si="241"/>
        <v>1</v>
      </c>
      <c r="BL339" s="106">
        <f t="shared" si="241"/>
        <v>1</v>
      </c>
      <c r="BM339" s="106">
        <f t="shared" si="241"/>
        <v>1</v>
      </c>
      <c r="BN339" s="106">
        <f t="shared" si="241"/>
        <v>1</v>
      </c>
      <c r="BO339" s="106">
        <f t="shared" si="241"/>
        <v>1</v>
      </c>
    </row>
    <row r="340" spans="1:67" ht="15" x14ac:dyDescent="0.25">
      <c r="A340" s="80"/>
      <c r="B340" s="78" t="s">
        <v>1306</v>
      </c>
      <c r="C340" s="78" t="s">
        <v>1307</v>
      </c>
      <c r="D340" s="78" t="s">
        <v>3</v>
      </c>
      <c r="E340" s="225">
        <f>VLOOKUP(B340,'Cuadro Control'!C378:J2270,8,FALSE)</f>
        <v>0</v>
      </c>
      <c r="F340" s="108">
        <f t="shared" si="237"/>
        <v>0</v>
      </c>
      <c r="G340" s="109">
        <v>46396</v>
      </c>
      <c r="H340" s="109">
        <v>46396</v>
      </c>
      <c r="I340" s="108">
        <f t="shared" si="238"/>
        <v>0</v>
      </c>
      <c r="J340" s="108">
        <f t="shared" si="240"/>
        <v>0</v>
      </c>
      <c r="K340" s="108">
        <f t="shared" si="240"/>
        <v>0</v>
      </c>
      <c r="L340" s="108">
        <f t="shared" si="240"/>
        <v>0</v>
      </c>
      <c r="M340" s="108">
        <f t="shared" si="240"/>
        <v>0</v>
      </c>
      <c r="N340" s="108">
        <f t="shared" si="240"/>
        <v>0</v>
      </c>
      <c r="O340" s="108">
        <f t="shared" si="240"/>
        <v>0</v>
      </c>
      <c r="P340" s="108">
        <f t="shared" si="240"/>
        <v>0</v>
      </c>
      <c r="Q340" s="108">
        <f t="shared" si="240"/>
        <v>0</v>
      </c>
      <c r="R340" s="108">
        <f t="shared" si="240"/>
        <v>0</v>
      </c>
      <c r="S340" s="108">
        <f t="shared" si="240"/>
        <v>0</v>
      </c>
      <c r="T340" s="108">
        <f t="shared" si="240"/>
        <v>0</v>
      </c>
      <c r="U340" s="108">
        <f t="shared" si="240"/>
        <v>0</v>
      </c>
      <c r="V340" s="108">
        <f t="shared" si="240"/>
        <v>0</v>
      </c>
      <c r="W340" s="108">
        <f t="shared" si="240"/>
        <v>0</v>
      </c>
      <c r="X340" s="108">
        <f t="shared" si="240"/>
        <v>0</v>
      </c>
      <c r="Y340" s="108">
        <f t="shared" si="240"/>
        <v>0</v>
      </c>
      <c r="Z340" s="108">
        <f t="shared" si="240"/>
        <v>0</v>
      </c>
      <c r="AA340" s="108">
        <f t="shared" si="240"/>
        <v>0</v>
      </c>
      <c r="AB340" s="108">
        <f t="shared" si="240"/>
        <v>0</v>
      </c>
      <c r="AC340" s="108">
        <f t="shared" si="240"/>
        <v>0</v>
      </c>
      <c r="AD340" s="108">
        <f t="shared" si="240"/>
        <v>0</v>
      </c>
      <c r="AE340" s="108">
        <f t="shared" si="240"/>
        <v>0</v>
      </c>
      <c r="AF340" s="108">
        <f t="shared" si="240"/>
        <v>0</v>
      </c>
      <c r="AG340" s="108">
        <f t="shared" si="240"/>
        <v>0</v>
      </c>
      <c r="AH340" s="108">
        <f t="shared" si="240"/>
        <v>0</v>
      </c>
      <c r="AI340" s="108">
        <f t="shared" si="240"/>
        <v>0</v>
      </c>
      <c r="AJ340" s="108">
        <f t="shared" si="240"/>
        <v>1</v>
      </c>
      <c r="AK340" s="108">
        <f t="shared" si="240"/>
        <v>1</v>
      </c>
      <c r="AL340" s="108">
        <f t="shared" si="240"/>
        <v>1</v>
      </c>
      <c r="AM340" s="108">
        <f t="shared" si="240"/>
        <v>1</v>
      </c>
      <c r="AN340" s="108">
        <f t="shared" si="240"/>
        <v>1</v>
      </c>
      <c r="AO340" s="108">
        <f t="shared" si="240"/>
        <v>1</v>
      </c>
      <c r="AP340" s="108">
        <f t="shared" si="241"/>
        <v>1</v>
      </c>
      <c r="AQ340" s="108">
        <f t="shared" si="241"/>
        <v>1</v>
      </c>
      <c r="AR340" s="108">
        <f t="shared" si="241"/>
        <v>1</v>
      </c>
      <c r="AS340" s="108">
        <f t="shared" si="241"/>
        <v>1</v>
      </c>
      <c r="AT340" s="108">
        <f t="shared" si="241"/>
        <v>1</v>
      </c>
      <c r="AU340" s="108">
        <f t="shared" si="241"/>
        <v>1</v>
      </c>
      <c r="AV340" s="108">
        <f t="shared" si="241"/>
        <v>1</v>
      </c>
      <c r="AW340" s="108">
        <f t="shared" si="241"/>
        <v>1</v>
      </c>
      <c r="AX340" s="108">
        <f t="shared" si="241"/>
        <v>1</v>
      </c>
      <c r="AY340" s="108">
        <f t="shared" si="241"/>
        <v>1</v>
      </c>
      <c r="AZ340" s="108">
        <f t="shared" si="241"/>
        <v>1</v>
      </c>
      <c r="BA340" s="108">
        <f t="shared" si="241"/>
        <v>1</v>
      </c>
      <c r="BB340" s="108">
        <f t="shared" si="241"/>
        <v>1</v>
      </c>
      <c r="BC340" s="108">
        <f t="shared" si="241"/>
        <v>1</v>
      </c>
      <c r="BD340" s="108">
        <f t="shared" si="241"/>
        <v>1</v>
      </c>
      <c r="BE340" s="108">
        <f t="shared" si="241"/>
        <v>1</v>
      </c>
      <c r="BF340" s="108">
        <f t="shared" si="241"/>
        <v>1</v>
      </c>
      <c r="BG340" s="108">
        <f t="shared" si="241"/>
        <v>1</v>
      </c>
      <c r="BH340" s="108">
        <f t="shared" si="241"/>
        <v>1</v>
      </c>
      <c r="BI340" s="108">
        <f t="shared" si="241"/>
        <v>1</v>
      </c>
      <c r="BJ340" s="108">
        <f t="shared" si="241"/>
        <v>1</v>
      </c>
      <c r="BK340" s="108">
        <f t="shared" si="241"/>
        <v>1</v>
      </c>
      <c r="BL340" s="108">
        <f t="shared" si="241"/>
        <v>1</v>
      </c>
      <c r="BM340" s="108">
        <f t="shared" si="241"/>
        <v>1</v>
      </c>
      <c r="BN340" s="108">
        <f t="shared" si="241"/>
        <v>1</v>
      </c>
      <c r="BO340" s="108">
        <f t="shared" si="241"/>
        <v>1</v>
      </c>
    </row>
    <row r="341" spans="1:67" ht="15" x14ac:dyDescent="0.25">
      <c r="A341" s="80"/>
      <c r="B341" s="77" t="s">
        <v>1308</v>
      </c>
      <c r="C341" s="77" t="s">
        <v>1309</v>
      </c>
      <c r="D341" s="77" t="s">
        <v>8</v>
      </c>
      <c r="E341" s="224">
        <f>VLOOKUP(B341,'Cuadro Control'!C380:J2271,8,FALSE)</f>
        <v>1230815225.9452939</v>
      </c>
      <c r="F341" s="106">
        <f t="shared" si="237"/>
        <v>0.2318411625341423</v>
      </c>
      <c r="G341" s="107">
        <v>46401</v>
      </c>
      <c r="H341" s="107">
        <v>46401</v>
      </c>
      <c r="I341" s="106">
        <f t="shared" si="238"/>
        <v>0</v>
      </c>
      <c r="J341" s="106">
        <f t="shared" si="240"/>
        <v>0</v>
      </c>
      <c r="K341" s="106">
        <f t="shared" si="240"/>
        <v>0</v>
      </c>
      <c r="L341" s="106">
        <f t="shared" si="240"/>
        <v>0</v>
      </c>
      <c r="M341" s="106">
        <f t="shared" si="240"/>
        <v>0</v>
      </c>
      <c r="N341" s="106">
        <f t="shared" si="240"/>
        <v>0</v>
      </c>
      <c r="O341" s="106">
        <f t="shared" si="240"/>
        <v>0</v>
      </c>
      <c r="P341" s="106">
        <f t="shared" si="240"/>
        <v>0</v>
      </c>
      <c r="Q341" s="106">
        <f t="shared" si="240"/>
        <v>0</v>
      </c>
      <c r="R341" s="106">
        <f t="shared" si="240"/>
        <v>0</v>
      </c>
      <c r="S341" s="106">
        <f t="shared" si="240"/>
        <v>0</v>
      </c>
      <c r="T341" s="106">
        <f t="shared" si="240"/>
        <v>0</v>
      </c>
      <c r="U341" s="106">
        <f t="shared" si="240"/>
        <v>0</v>
      </c>
      <c r="V341" s="106">
        <f t="shared" si="240"/>
        <v>0</v>
      </c>
      <c r="W341" s="106">
        <f t="shared" si="240"/>
        <v>0</v>
      </c>
      <c r="X341" s="106">
        <f t="shared" si="240"/>
        <v>0</v>
      </c>
      <c r="Y341" s="106">
        <f t="shared" si="240"/>
        <v>0</v>
      </c>
      <c r="Z341" s="106">
        <f t="shared" si="240"/>
        <v>0</v>
      </c>
      <c r="AA341" s="106">
        <f t="shared" si="240"/>
        <v>0</v>
      </c>
      <c r="AB341" s="106">
        <f t="shared" si="240"/>
        <v>0</v>
      </c>
      <c r="AC341" s="106">
        <f t="shared" si="240"/>
        <v>0</v>
      </c>
      <c r="AD341" s="106">
        <f t="shared" si="240"/>
        <v>0</v>
      </c>
      <c r="AE341" s="106">
        <f t="shared" si="240"/>
        <v>0</v>
      </c>
      <c r="AF341" s="106">
        <f t="shared" si="240"/>
        <v>0</v>
      </c>
      <c r="AG341" s="106">
        <f t="shared" si="240"/>
        <v>0</v>
      </c>
      <c r="AH341" s="106">
        <f t="shared" si="240"/>
        <v>0</v>
      </c>
      <c r="AI341" s="106">
        <f t="shared" si="240"/>
        <v>0</v>
      </c>
      <c r="AJ341" s="106">
        <f t="shared" si="240"/>
        <v>1</v>
      </c>
      <c r="AK341" s="106">
        <f t="shared" si="240"/>
        <v>1</v>
      </c>
      <c r="AL341" s="106">
        <f t="shared" si="240"/>
        <v>1</v>
      </c>
      <c r="AM341" s="106">
        <f t="shared" si="240"/>
        <v>1</v>
      </c>
      <c r="AN341" s="106">
        <f t="shared" si="240"/>
        <v>1</v>
      </c>
      <c r="AO341" s="106">
        <f t="shared" si="240"/>
        <v>1</v>
      </c>
      <c r="AP341" s="106">
        <f t="shared" si="241"/>
        <v>1</v>
      </c>
      <c r="AQ341" s="106">
        <f t="shared" si="241"/>
        <v>1</v>
      </c>
      <c r="AR341" s="106">
        <f t="shared" si="241"/>
        <v>1</v>
      </c>
      <c r="AS341" s="106">
        <f t="shared" ref="AS341:BO341" si="242">IF($G341=0,0,IF(AS$6&lt;$G341,0,IF(AS$6&gt;$H341,1,(AS$6-$G341+1)/($H341-$G341+1))))</f>
        <v>1</v>
      </c>
      <c r="AT341" s="106">
        <f t="shared" si="242"/>
        <v>1</v>
      </c>
      <c r="AU341" s="106">
        <f t="shared" si="242"/>
        <v>1</v>
      </c>
      <c r="AV341" s="106">
        <f t="shared" si="242"/>
        <v>1</v>
      </c>
      <c r="AW341" s="106">
        <f t="shared" si="242"/>
        <v>1</v>
      </c>
      <c r="AX341" s="106">
        <f t="shared" si="242"/>
        <v>1</v>
      </c>
      <c r="AY341" s="106">
        <f t="shared" si="242"/>
        <v>1</v>
      </c>
      <c r="AZ341" s="106">
        <f t="shared" si="242"/>
        <v>1</v>
      </c>
      <c r="BA341" s="106">
        <f t="shared" si="242"/>
        <v>1</v>
      </c>
      <c r="BB341" s="106">
        <f t="shared" si="242"/>
        <v>1</v>
      </c>
      <c r="BC341" s="106">
        <f t="shared" si="242"/>
        <v>1</v>
      </c>
      <c r="BD341" s="106">
        <f t="shared" si="242"/>
        <v>1</v>
      </c>
      <c r="BE341" s="106">
        <f t="shared" si="242"/>
        <v>1</v>
      </c>
      <c r="BF341" s="106">
        <f t="shared" si="242"/>
        <v>1</v>
      </c>
      <c r="BG341" s="106">
        <f t="shared" si="242"/>
        <v>1</v>
      </c>
      <c r="BH341" s="106">
        <f t="shared" si="242"/>
        <v>1</v>
      </c>
      <c r="BI341" s="106">
        <f t="shared" si="242"/>
        <v>1</v>
      </c>
      <c r="BJ341" s="106">
        <f t="shared" si="242"/>
        <v>1</v>
      </c>
      <c r="BK341" s="106">
        <f t="shared" si="242"/>
        <v>1</v>
      </c>
      <c r="BL341" s="106">
        <f t="shared" si="242"/>
        <v>1</v>
      </c>
      <c r="BM341" s="106">
        <f t="shared" si="242"/>
        <v>1</v>
      </c>
      <c r="BN341" s="106">
        <f t="shared" si="242"/>
        <v>1</v>
      </c>
      <c r="BO341" s="106">
        <f t="shared" si="242"/>
        <v>1</v>
      </c>
    </row>
    <row r="342" spans="1:67" ht="15" x14ac:dyDescent="0.25">
      <c r="A342" s="80"/>
      <c r="B342" s="77" t="s">
        <v>1310</v>
      </c>
      <c r="C342" s="77" t="s">
        <v>1311</v>
      </c>
      <c r="D342" s="77" t="s">
        <v>26</v>
      </c>
      <c r="E342" s="224">
        <f>VLOOKUP(B342,'Cuadro Control'!C381:J2272,8,FALSE)</f>
        <v>0</v>
      </c>
      <c r="F342" s="106">
        <f t="shared" si="237"/>
        <v>0</v>
      </c>
      <c r="G342" s="107">
        <v>46402</v>
      </c>
      <c r="H342" s="107">
        <v>46409</v>
      </c>
      <c r="I342" s="106">
        <f t="shared" si="238"/>
        <v>0</v>
      </c>
      <c r="J342" s="106">
        <f t="shared" si="240"/>
        <v>0</v>
      </c>
      <c r="K342" s="106">
        <f t="shared" si="240"/>
        <v>0</v>
      </c>
      <c r="L342" s="106">
        <f t="shared" si="240"/>
        <v>0</v>
      </c>
      <c r="M342" s="106">
        <f t="shared" si="240"/>
        <v>0</v>
      </c>
      <c r="N342" s="106">
        <f t="shared" si="240"/>
        <v>0</v>
      </c>
      <c r="O342" s="106">
        <f t="shared" si="240"/>
        <v>0</v>
      </c>
      <c r="P342" s="106">
        <f t="shared" si="240"/>
        <v>0</v>
      </c>
      <c r="Q342" s="106">
        <f t="shared" si="240"/>
        <v>0</v>
      </c>
      <c r="R342" s="106">
        <f t="shared" si="240"/>
        <v>0</v>
      </c>
      <c r="S342" s="106">
        <f t="shared" si="240"/>
        <v>0</v>
      </c>
      <c r="T342" s="106">
        <f t="shared" si="240"/>
        <v>0</v>
      </c>
      <c r="U342" s="106">
        <f t="shared" si="240"/>
        <v>0</v>
      </c>
      <c r="V342" s="106">
        <f t="shared" si="240"/>
        <v>0</v>
      </c>
      <c r="W342" s="106">
        <f t="shared" si="240"/>
        <v>0</v>
      </c>
      <c r="X342" s="106">
        <f t="shared" si="240"/>
        <v>0</v>
      </c>
      <c r="Y342" s="106">
        <f t="shared" si="240"/>
        <v>0</v>
      </c>
      <c r="Z342" s="106">
        <f t="shared" si="240"/>
        <v>0</v>
      </c>
      <c r="AA342" s="106">
        <f t="shared" si="240"/>
        <v>0</v>
      </c>
      <c r="AB342" s="106">
        <f t="shared" si="240"/>
        <v>0</v>
      </c>
      <c r="AC342" s="106">
        <f t="shared" si="240"/>
        <v>0</v>
      </c>
      <c r="AD342" s="106">
        <f t="shared" si="240"/>
        <v>0</v>
      </c>
      <c r="AE342" s="106">
        <f t="shared" si="240"/>
        <v>0</v>
      </c>
      <c r="AF342" s="106">
        <f t="shared" si="240"/>
        <v>0</v>
      </c>
      <c r="AG342" s="106">
        <f t="shared" si="240"/>
        <v>0</v>
      </c>
      <c r="AH342" s="106">
        <f t="shared" si="240"/>
        <v>0</v>
      </c>
      <c r="AI342" s="106">
        <f t="shared" ref="J342:BO347" si="243">IF($G342=0,0,IF(AI$6&lt;$G342,0,IF(AI$6&gt;$H342,1,(AI$6-$G342+1)/($H342-$G342+1))))</f>
        <v>0</v>
      </c>
      <c r="AJ342" s="106">
        <f t="shared" si="243"/>
        <v>0.125</v>
      </c>
      <c r="AK342" s="106">
        <f t="shared" si="243"/>
        <v>1</v>
      </c>
      <c r="AL342" s="106">
        <f t="shared" si="243"/>
        <v>1</v>
      </c>
      <c r="AM342" s="106">
        <f t="shared" si="243"/>
        <v>1</v>
      </c>
      <c r="AN342" s="106">
        <f t="shared" si="243"/>
        <v>1</v>
      </c>
      <c r="AO342" s="106">
        <f t="shared" si="243"/>
        <v>1</v>
      </c>
      <c r="AP342" s="106">
        <f t="shared" si="243"/>
        <v>1</v>
      </c>
      <c r="AQ342" s="106">
        <f t="shared" si="243"/>
        <v>1</v>
      </c>
      <c r="AR342" s="106">
        <f t="shared" si="243"/>
        <v>1</v>
      </c>
      <c r="AS342" s="106">
        <f t="shared" si="243"/>
        <v>1</v>
      </c>
      <c r="AT342" s="106">
        <f t="shared" si="243"/>
        <v>1</v>
      </c>
      <c r="AU342" s="106">
        <f t="shared" si="243"/>
        <v>1</v>
      </c>
      <c r="AV342" s="106">
        <f t="shared" si="243"/>
        <v>1</v>
      </c>
      <c r="AW342" s="106">
        <f t="shared" si="243"/>
        <v>1</v>
      </c>
      <c r="AX342" s="106">
        <f t="shared" si="243"/>
        <v>1</v>
      </c>
      <c r="AY342" s="106">
        <f t="shared" si="243"/>
        <v>1</v>
      </c>
      <c r="AZ342" s="106">
        <f t="shared" si="243"/>
        <v>1</v>
      </c>
      <c r="BA342" s="106">
        <f t="shared" si="243"/>
        <v>1</v>
      </c>
      <c r="BB342" s="106">
        <f t="shared" si="243"/>
        <v>1</v>
      </c>
      <c r="BC342" s="106">
        <f t="shared" si="243"/>
        <v>1</v>
      </c>
      <c r="BD342" s="106">
        <f t="shared" si="243"/>
        <v>1</v>
      </c>
      <c r="BE342" s="106">
        <f t="shared" si="243"/>
        <v>1</v>
      </c>
      <c r="BF342" s="106">
        <f t="shared" si="243"/>
        <v>1</v>
      </c>
      <c r="BG342" s="106">
        <f t="shared" si="243"/>
        <v>1</v>
      </c>
      <c r="BH342" s="106">
        <f t="shared" si="243"/>
        <v>1</v>
      </c>
      <c r="BI342" s="106">
        <f t="shared" si="243"/>
        <v>1</v>
      </c>
      <c r="BJ342" s="106">
        <f t="shared" si="243"/>
        <v>1</v>
      </c>
      <c r="BK342" s="106">
        <f t="shared" si="243"/>
        <v>1</v>
      </c>
      <c r="BL342" s="106">
        <f t="shared" si="243"/>
        <v>1</v>
      </c>
      <c r="BM342" s="106">
        <f t="shared" si="243"/>
        <v>1</v>
      </c>
      <c r="BN342" s="106">
        <f t="shared" si="243"/>
        <v>1</v>
      </c>
      <c r="BO342" s="106">
        <f t="shared" si="243"/>
        <v>1</v>
      </c>
    </row>
    <row r="343" spans="1:67" ht="15" x14ac:dyDescent="0.25">
      <c r="A343" s="80"/>
      <c r="B343" s="77" t="s">
        <v>1312</v>
      </c>
      <c r="C343" s="77" t="s">
        <v>2065</v>
      </c>
      <c r="D343" s="77" t="s">
        <v>6</v>
      </c>
      <c r="E343" s="224">
        <f>VLOOKUP(B343,'Cuadro Control'!C382:J2273,8,FALSE)</f>
        <v>52736347.43270281</v>
      </c>
      <c r="F343" s="106">
        <f t="shared" si="237"/>
        <v>9.933624348213644E-3</v>
      </c>
      <c r="G343" s="107">
        <v>46409</v>
      </c>
      <c r="H343" s="107">
        <v>46413</v>
      </c>
      <c r="I343" s="106">
        <f t="shared" si="238"/>
        <v>0</v>
      </c>
      <c r="J343" s="106">
        <f t="shared" si="243"/>
        <v>0</v>
      </c>
      <c r="K343" s="106">
        <f t="shared" si="243"/>
        <v>0</v>
      </c>
      <c r="L343" s="106">
        <f t="shared" si="243"/>
        <v>0</v>
      </c>
      <c r="M343" s="106">
        <f t="shared" si="243"/>
        <v>0</v>
      </c>
      <c r="N343" s="106">
        <f t="shared" si="243"/>
        <v>0</v>
      </c>
      <c r="O343" s="106">
        <f t="shared" si="243"/>
        <v>0</v>
      </c>
      <c r="P343" s="106">
        <f t="shared" si="243"/>
        <v>0</v>
      </c>
      <c r="Q343" s="106">
        <f t="shared" si="243"/>
        <v>0</v>
      </c>
      <c r="R343" s="106">
        <f t="shared" si="243"/>
        <v>0</v>
      </c>
      <c r="S343" s="106">
        <f t="shared" si="243"/>
        <v>0</v>
      </c>
      <c r="T343" s="106">
        <f t="shared" si="243"/>
        <v>0</v>
      </c>
      <c r="U343" s="106">
        <f t="shared" si="243"/>
        <v>0</v>
      </c>
      <c r="V343" s="106">
        <f t="shared" si="243"/>
        <v>0</v>
      </c>
      <c r="W343" s="106">
        <f t="shared" si="243"/>
        <v>0</v>
      </c>
      <c r="X343" s="106">
        <f t="shared" si="243"/>
        <v>0</v>
      </c>
      <c r="Y343" s="106">
        <f t="shared" si="243"/>
        <v>0</v>
      </c>
      <c r="Z343" s="106">
        <f t="shared" si="243"/>
        <v>0</v>
      </c>
      <c r="AA343" s="106">
        <f t="shared" si="243"/>
        <v>0</v>
      </c>
      <c r="AB343" s="106">
        <f t="shared" si="243"/>
        <v>0</v>
      </c>
      <c r="AC343" s="106">
        <f t="shared" si="243"/>
        <v>0</v>
      </c>
      <c r="AD343" s="106">
        <f t="shared" si="243"/>
        <v>0</v>
      </c>
      <c r="AE343" s="106">
        <f t="shared" si="243"/>
        <v>0</v>
      </c>
      <c r="AF343" s="106">
        <f t="shared" si="243"/>
        <v>0</v>
      </c>
      <c r="AG343" s="106">
        <f t="shared" si="243"/>
        <v>0</v>
      </c>
      <c r="AH343" s="106">
        <f t="shared" si="243"/>
        <v>0</v>
      </c>
      <c r="AI343" s="106">
        <f t="shared" si="243"/>
        <v>0</v>
      </c>
      <c r="AJ343" s="106">
        <f t="shared" si="243"/>
        <v>0</v>
      </c>
      <c r="AK343" s="106">
        <f t="shared" si="243"/>
        <v>0.2</v>
      </c>
      <c r="AL343" s="106">
        <f t="shared" si="243"/>
        <v>1</v>
      </c>
      <c r="AM343" s="106">
        <f t="shared" si="243"/>
        <v>1</v>
      </c>
      <c r="AN343" s="106">
        <f t="shared" si="243"/>
        <v>1</v>
      </c>
      <c r="AO343" s="106">
        <f t="shared" si="243"/>
        <v>1</v>
      </c>
      <c r="AP343" s="106">
        <f t="shared" si="243"/>
        <v>1</v>
      </c>
      <c r="AQ343" s="106">
        <f t="shared" si="243"/>
        <v>1</v>
      </c>
      <c r="AR343" s="106">
        <f t="shared" si="243"/>
        <v>1</v>
      </c>
      <c r="AS343" s="106">
        <f t="shared" si="243"/>
        <v>1</v>
      </c>
      <c r="AT343" s="106">
        <f t="shared" si="243"/>
        <v>1</v>
      </c>
      <c r="AU343" s="106">
        <f t="shared" si="243"/>
        <v>1</v>
      </c>
      <c r="AV343" s="106">
        <f t="shared" si="243"/>
        <v>1</v>
      </c>
      <c r="AW343" s="106">
        <f t="shared" si="243"/>
        <v>1</v>
      </c>
      <c r="AX343" s="106">
        <f t="shared" si="243"/>
        <v>1</v>
      </c>
      <c r="AY343" s="106">
        <f t="shared" si="243"/>
        <v>1</v>
      </c>
      <c r="AZ343" s="106">
        <f t="shared" si="243"/>
        <v>1</v>
      </c>
      <c r="BA343" s="106">
        <f t="shared" si="243"/>
        <v>1</v>
      </c>
      <c r="BB343" s="106">
        <f t="shared" si="243"/>
        <v>1</v>
      </c>
      <c r="BC343" s="106">
        <f t="shared" si="243"/>
        <v>1</v>
      </c>
      <c r="BD343" s="106">
        <f t="shared" si="243"/>
        <v>1</v>
      </c>
      <c r="BE343" s="106">
        <f t="shared" si="243"/>
        <v>1</v>
      </c>
      <c r="BF343" s="106">
        <f t="shared" si="243"/>
        <v>1</v>
      </c>
      <c r="BG343" s="106">
        <f t="shared" si="243"/>
        <v>1</v>
      </c>
      <c r="BH343" s="106">
        <f t="shared" si="243"/>
        <v>1</v>
      </c>
      <c r="BI343" s="106">
        <f t="shared" si="243"/>
        <v>1</v>
      </c>
      <c r="BJ343" s="106">
        <f t="shared" si="243"/>
        <v>1</v>
      </c>
      <c r="BK343" s="106">
        <f t="shared" si="243"/>
        <v>1</v>
      </c>
      <c r="BL343" s="106">
        <f t="shared" si="243"/>
        <v>1</v>
      </c>
      <c r="BM343" s="106">
        <f t="shared" si="243"/>
        <v>1</v>
      </c>
      <c r="BN343" s="106">
        <f t="shared" si="243"/>
        <v>1</v>
      </c>
      <c r="BO343" s="106">
        <f t="shared" si="243"/>
        <v>1</v>
      </c>
    </row>
    <row r="344" spans="1:67" ht="15" x14ac:dyDescent="0.25">
      <c r="A344" s="80"/>
      <c r="B344" s="77" t="s">
        <v>1313</v>
      </c>
      <c r="C344" s="77" t="s">
        <v>1314</v>
      </c>
      <c r="D344" s="77" t="s">
        <v>19</v>
      </c>
      <c r="E344" s="224">
        <f>VLOOKUP(B344,'Cuadro Control'!C383:J2274,8,FALSE)</f>
        <v>46410609.014634147</v>
      </c>
      <c r="F344" s="106">
        <f t="shared" si="237"/>
        <v>8.742083556535862E-3</v>
      </c>
      <c r="G344" s="107">
        <v>46413</v>
      </c>
      <c r="H344" s="107">
        <v>46414</v>
      </c>
      <c r="I344" s="106">
        <f t="shared" si="238"/>
        <v>0</v>
      </c>
      <c r="J344" s="106">
        <f t="shared" si="243"/>
        <v>0</v>
      </c>
      <c r="K344" s="106">
        <f t="shared" si="243"/>
        <v>0</v>
      </c>
      <c r="L344" s="106">
        <f t="shared" si="243"/>
        <v>0</v>
      </c>
      <c r="M344" s="106">
        <f t="shared" si="243"/>
        <v>0</v>
      </c>
      <c r="N344" s="106">
        <f t="shared" si="243"/>
        <v>0</v>
      </c>
      <c r="O344" s="106">
        <f t="shared" si="243"/>
        <v>0</v>
      </c>
      <c r="P344" s="106">
        <f t="shared" si="243"/>
        <v>0</v>
      </c>
      <c r="Q344" s="106">
        <f t="shared" si="243"/>
        <v>0</v>
      </c>
      <c r="R344" s="106">
        <f t="shared" si="243"/>
        <v>0</v>
      </c>
      <c r="S344" s="106">
        <f t="shared" si="243"/>
        <v>0</v>
      </c>
      <c r="T344" s="106">
        <f t="shared" si="243"/>
        <v>0</v>
      </c>
      <c r="U344" s="106">
        <f t="shared" si="243"/>
        <v>0</v>
      </c>
      <c r="V344" s="106">
        <f t="shared" si="243"/>
        <v>0</v>
      </c>
      <c r="W344" s="106">
        <f t="shared" si="243"/>
        <v>0</v>
      </c>
      <c r="X344" s="106">
        <f t="shared" si="243"/>
        <v>0</v>
      </c>
      <c r="Y344" s="106">
        <f t="shared" si="243"/>
        <v>0</v>
      </c>
      <c r="Z344" s="106">
        <f t="shared" si="243"/>
        <v>0</v>
      </c>
      <c r="AA344" s="106">
        <f t="shared" si="243"/>
        <v>0</v>
      </c>
      <c r="AB344" s="106">
        <f t="shared" si="243"/>
        <v>0</v>
      </c>
      <c r="AC344" s="106">
        <f t="shared" si="243"/>
        <v>0</v>
      </c>
      <c r="AD344" s="106">
        <f t="shared" si="243"/>
        <v>0</v>
      </c>
      <c r="AE344" s="106">
        <f t="shared" si="243"/>
        <v>0</v>
      </c>
      <c r="AF344" s="106">
        <f t="shared" si="243"/>
        <v>0</v>
      </c>
      <c r="AG344" s="106">
        <f t="shared" si="243"/>
        <v>0</v>
      </c>
      <c r="AH344" s="106">
        <f t="shared" si="243"/>
        <v>0</v>
      </c>
      <c r="AI344" s="106">
        <f t="shared" si="243"/>
        <v>0</v>
      </c>
      <c r="AJ344" s="106">
        <f t="shared" si="243"/>
        <v>0</v>
      </c>
      <c r="AK344" s="106">
        <f t="shared" si="243"/>
        <v>0</v>
      </c>
      <c r="AL344" s="106">
        <f t="shared" si="243"/>
        <v>1</v>
      </c>
      <c r="AM344" s="106">
        <f t="shared" si="243"/>
        <v>1</v>
      </c>
      <c r="AN344" s="106">
        <f t="shared" si="243"/>
        <v>1</v>
      </c>
      <c r="AO344" s="106">
        <f t="shared" si="243"/>
        <v>1</v>
      </c>
      <c r="AP344" s="106">
        <f t="shared" si="243"/>
        <v>1</v>
      </c>
      <c r="AQ344" s="106">
        <f t="shared" ref="AP344:BO347" si="244">IF($G344=0,0,IF(AQ$6&lt;$G344,0,IF(AQ$6&gt;$H344,1,(AQ$6-$G344+1)/($H344-$G344+1))))</f>
        <v>1</v>
      </c>
      <c r="AR344" s="106">
        <f t="shared" si="244"/>
        <v>1</v>
      </c>
      <c r="AS344" s="106">
        <f t="shared" si="244"/>
        <v>1</v>
      </c>
      <c r="AT344" s="106">
        <f t="shared" si="244"/>
        <v>1</v>
      </c>
      <c r="AU344" s="106">
        <f t="shared" si="244"/>
        <v>1</v>
      </c>
      <c r="AV344" s="106">
        <f t="shared" si="244"/>
        <v>1</v>
      </c>
      <c r="AW344" s="106">
        <f t="shared" si="244"/>
        <v>1</v>
      </c>
      <c r="AX344" s="106">
        <f t="shared" si="244"/>
        <v>1</v>
      </c>
      <c r="AY344" s="106">
        <f t="shared" si="244"/>
        <v>1</v>
      </c>
      <c r="AZ344" s="106">
        <f t="shared" si="244"/>
        <v>1</v>
      </c>
      <c r="BA344" s="106">
        <f t="shared" si="244"/>
        <v>1</v>
      </c>
      <c r="BB344" s="106">
        <f t="shared" si="244"/>
        <v>1</v>
      </c>
      <c r="BC344" s="106">
        <f t="shared" si="244"/>
        <v>1</v>
      </c>
      <c r="BD344" s="106">
        <f t="shared" si="244"/>
        <v>1</v>
      </c>
      <c r="BE344" s="106">
        <f t="shared" si="244"/>
        <v>1</v>
      </c>
      <c r="BF344" s="106">
        <f t="shared" si="244"/>
        <v>1</v>
      </c>
      <c r="BG344" s="106">
        <f t="shared" si="244"/>
        <v>1</v>
      </c>
      <c r="BH344" s="106">
        <f t="shared" si="244"/>
        <v>1</v>
      </c>
      <c r="BI344" s="106">
        <f t="shared" si="244"/>
        <v>1</v>
      </c>
      <c r="BJ344" s="106">
        <f t="shared" si="244"/>
        <v>1</v>
      </c>
      <c r="BK344" s="106">
        <f t="shared" si="244"/>
        <v>1</v>
      </c>
      <c r="BL344" s="106">
        <f t="shared" si="244"/>
        <v>1</v>
      </c>
      <c r="BM344" s="106">
        <f t="shared" si="244"/>
        <v>1</v>
      </c>
      <c r="BN344" s="106">
        <f t="shared" si="244"/>
        <v>1</v>
      </c>
      <c r="BO344" s="106">
        <f t="shared" si="244"/>
        <v>1</v>
      </c>
    </row>
    <row r="345" spans="1:67" ht="15" x14ac:dyDescent="0.25">
      <c r="A345" s="80"/>
      <c r="B345" s="77" t="s">
        <v>1315</v>
      </c>
      <c r="C345" s="77" t="s">
        <v>1316</v>
      </c>
      <c r="D345" s="77" t="s">
        <v>9</v>
      </c>
      <c r="E345" s="224">
        <f>VLOOKUP(B345,'Cuadro Control'!C384:J2275,8,FALSE)</f>
        <v>1587346329.5488234</v>
      </c>
      <c r="F345" s="106">
        <f t="shared" si="237"/>
        <v>0.29899875353285565</v>
      </c>
      <c r="G345" s="107">
        <v>46413</v>
      </c>
      <c r="H345" s="107">
        <v>46423</v>
      </c>
      <c r="I345" s="106">
        <f t="shared" si="238"/>
        <v>0</v>
      </c>
      <c r="J345" s="106">
        <f t="shared" ref="J345:X345" si="245">IF($G345=0,0,IF(J$6&lt;$G345,0,IF(J$6&gt;$H345,1,(J$6-$G345+1)/($H345-$G345+1))))</f>
        <v>0</v>
      </c>
      <c r="K345" s="106">
        <f t="shared" si="245"/>
        <v>0</v>
      </c>
      <c r="L345" s="106">
        <f t="shared" si="245"/>
        <v>0</v>
      </c>
      <c r="M345" s="106">
        <f t="shared" si="245"/>
        <v>0</v>
      </c>
      <c r="N345" s="106">
        <f t="shared" si="245"/>
        <v>0</v>
      </c>
      <c r="O345" s="106">
        <f t="shared" si="245"/>
        <v>0</v>
      </c>
      <c r="P345" s="106">
        <f t="shared" si="245"/>
        <v>0</v>
      </c>
      <c r="Q345" s="106">
        <f t="shared" si="245"/>
        <v>0</v>
      </c>
      <c r="R345" s="106">
        <f t="shared" si="245"/>
        <v>0</v>
      </c>
      <c r="S345" s="106">
        <f t="shared" si="245"/>
        <v>0</v>
      </c>
      <c r="T345" s="106">
        <f t="shared" si="245"/>
        <v>0</v>
      </c>
      <c r="U345" s="106">
        <f t="shared" si="245"/>
        <v>0</v>
      </c>
      <c r="V345" s="106">
        <f t="shared" si="245"/>
        <v>0</v>
      </c>
      <c r="W345" s="106">
        <f t="shared" si="245"/>
        <v>0</v>
      </c>
      <c r="X345" s="106">
        <f t="shared" si="245"/>
        <v>0</v>
      </c>
      <c r="Y345" s="106">
        <f t="shared" si="243"/>
        <v>0</v>
      </c>
      <c r="Z345" s="106">
        <f t="shared" si="243"/>
        <v>0</v>
      </c>
      <c r="AA345" s="106">
        <f t="shared" si="243"/>
        <v>0</v>
      </c>
      <c r="AB345" s="106">
        <f t="shared" si="243"/>
        <v>0</v>
      </c>
      <c r="AC345" s="106">
        <f t="shared" si="243"/>
        <v>0</v>
      </c>
      <c r="AD345" s="106">
        <f t="shared" si="243"/>
        <v>0</v>
      </c>
      <c r="AE345" s="106">
        <f t="shared" si="243"/>
        <v>0</v>
      </c>
      <c r="AF345" s="106">
        <f t="shared" si="243"/>
        <v>0</v>
      </c>
      <c r="AG345" s="106">
        <f t="shared" si="243"/>
        <v>0</v>
      </c>
      <c r="AH345" s="106">
        <f t="shared" si="243"/>
        <v>0</v>
      </c>
      <c r="AI345" s="106">
        <f t="shared" si="243"/>
        <v>0</v>
      </c>
      <c r="AJ345" s="106">
        <f t="shared" si="243"/>
        <v>0</v>
      </c>
      <c r="AK345" s="106">
        <f t="shared" si="243"/>
        <v>0</v>
      </c>
      <c r="AL345" s="106">
        <f t="shared" si="243"/>
        <v>0.36363636363636365</v>
      </c>
      <c r="AM345" s="106">
        <f t="shared" si="243"/>
        <v>1</v>
      </c>
      <c r="AN345" s="106">
        <f t="shared" si="243"/>
        <v>1</v>
      </c>
      <c r="AO345" s="106">
        <f t="shared" si="243"/>
        <v>1</v>
      </c>
      <c r="AP345" s="106">
        <f t="shared" si="244"/>
        <v>1</v>
      </c>
      <c r="AQ345" s="106">
        <f t="shared" si="244"/>
        <v>1</v>
      </c>
      <c r="AR345" s="106">
        <f t="shared" si="244"/>
        <v>1</v>
      </c>
      <c r="AS345" s="106">
        <f t="shared" si="244"/>
        <v>1</v>
      </c>
      <c r="AT345" s="106">
        <f t="shared" si="244"/>
        <v>1</v>
      </c>
      <c r="AU345" s="106">
        <f t="shared" si="244"/>
        <v>1</v>
      </c>
      <c r="AV345" s="106">
        <f t="shared" si="244"/>
        <v>1</v>
      </c>
      <c r="AW345" s="106">
        <f t="shared" si="244"/>
        <v>1</v>
      </c>
      <c r="AX345" s="106">
        <f t="shared" si="244"/>
        <v>1</v>
      </c>
      <c r="AY345" s="106">
        <f t="shared" si="244"/>
        <v>1</v>
      </c>
      <c r="AZ345" s="106">
        <f t="shared" si="244"/>
        <v>1</v>
      </c>
      <c r="BA345" s="106">
        <f t="shared" si="244"/>
        <v>1</v>
      </c>
      <c r="BB345" s="106">
        <f t="shared" si="244"/>
        <v>1</v>
      </c>
      <c r="BC345" s="106">
        <f t="shared" si="244"/>
        <v>1</v>
      </c>
      <c r="BD345" s="106">
        <f t="shared" si="244"/>
        <v>1</v>
      </c>
      <c r="BE345" s="106">
        <f t="shared" si="244"/>
        <v>1</v>
      </c>
      <c r="BF345" s="106">
        <f t="shared" si="244"/>
        <v>1</v>
      </c>
      <c r="BG345" s="106">
        <f t="shared" si="244"/>
        <v>1</v>
      </c>
      <c r="BH345" s="106">
        <f t="shared" si="244"/>
        <v>1</v>
      </c>
      <c r="BI345" s="106">
        <f t="shared" si="244"/>
        <v>1</v>
      </c>
      <c r="BJ345" s="106">
        <f t="shared" si="244"/>
        <v>1</v>
      </c>
      <c r="BK345" s="106">
        <f t="shared" si="244"/>
        <v>1</v>
      </c>
      <c r="BL345" s="106">
        <f t="shared" si="244"/>
        <v>1</v>
      </c>
      <c r="BM345" s="106">
        <f t="shared" si="244"/>
        <v>1</v>
      </c>
      <c r="BN345" s="106">
        <f t="shared" si="244"/>
        <v>1</v>
      </c>
      <c r="BO345" s="106">
        <f t="shared" si="244"/>
        <v>1</v>
      </c>
    </row>
    <row r="346" spans="1:67" ht="15" x14ac:dyDescent="0.25">
      <c r="A346" s="80"/>
      <c r="B346" s="103" t="s">
        <v>1317</v>
      </c>
      <c r="C346" s="103" t="s">
        <v>1318</v>
      </c>
      <c r="D346" s="103" t="s">
        <v>9</v>
      </c>
      <c r="E346" s="223">
        <f>VLOOKUP(B346,'Cuadro Control'!C385:J2276,8,FALSE)</f>
        <v>179532477.23999998</v>
      </c>
      <c r="F346" s="104">
        <f t="shared" si="237"/>
        <v>3.3817438522495219E-2</v>
      </c>
      <c r="G346" s="105">
        <v>46414</v>
      </c>
      <c r="H346" s="105">
        <v>46427</v>
      </c>
      <c r="I346" s="104">
        <f t="shared" si="238"/>
        <v>0</v>
      </c>
      <c r="J346" s="104">
        <f t="shared" si="243"/>
        <v>0</v>
      </c>
      <c r="K346" s="104">
        <f t="shared" si="243"/>
        <v>0</v>
      </c>
      <c r="L346" s="104">
        <f t="shared" si="243"/>
        <v>0</v>
      </c>
      <c r="M346" s="104">
        <f t="shared" si="243"/>
        <v>0</v>
      </c>
      <c r="N346" s="104">
        <f t="shared" si="243"/>
        <v>0</v>
      </c>
      <c r="O346" s="104">
        <f t="shared" si="243"/>
        <v>0</v>
      </c>
      <c r="P346" s="104">
        <f t="shared" si="243"/>
        <v>0</v>
      </c>
      <c r="Q346" s="104">
        <f t="shared" si="243"/>
        <v>0</v>
      </c>
      <c r="R346" s="104">
        <f t="shared" si="243"/>
        <v>0</v>
      </c>
      <c r="S346" s="104">
        <f t="shared" si="243"/>
        <v>0</v>
      </c>
      <c r="T346" s="104">
        <f t="shared" si="243"/>
        <v>0</v>
      </c>
      <c r="U346" s="104">
        <f t="shared" si="243"/>
        <v>0</v>
      </c>
      <c r="V346" s="104">
        <f t="shared" si="243"/>
        <v>0</v>
      </c>
      <c r="W346" s="104">
        <f t="shared" si="243"/>
        <v>0</v>
      </c>
      <c r="X346" s="104">
        <f t="shared" si="243"/>
        <v>0</v>
      </c>
      <c r="Y346" s="104">
        <f t="shared" si="243"/>
        <v>0</v>
      </c>
      <c r="Z346" s="104">
        <f t="shared" si="243"/>
        <v>0</v>
      </c>
      <c r="AA346" s="104">
        <f t="shared" si="243"/>
        <v>0</v>
      </c>
      <c r="AB346" s="104">
        <f t="shared" si="243"/>
        <v>0</v>
      </c>
      <c r="AC346" s="104">
        <f t="shared" si="243"/>
        <v>0</v>
      </c>
      <c r="AD346" s="104">
        <f t="shared" si="243"/>
        <v>0</v>
      </c>
      <c r="AE346" s="104">
        <f t="shared" si="243"/>
        <v>0</v>
      </c>
      <c r="AF346" s="104">
        <f t="shared" si="243"/>
        <v>0</v>
      </c>
      <c r="AG346" s="104">
        <f t="shared" si="243"/>
        <v>0</v>
      </c>
      <c r="AH346" s="104">
        <f t="shared" si="243"/>
        <v>0</v>
      </c>
      <c r="AI346" s="104">
        <f t="shared" si="243"/>
        <v>0</v>
      </c>
      <c r="AJ346" s="104">
        <f t="shared" si="243"/>
        <v>0</v>
      </c>
      <c r="AK346" s="104">
        <f t="shared" si="243"/>
        <v>0</v>
      </c>
      <c r="AL346" s="104">
        <f t="shared" si="243"/>
        <v>0.21428571428571427</v>
      </c>
      <c r="AM346" s="104">
        <f t="shared" si="243"/>
        <v>0.7142857142857143</v>
      </c>
      <c r="AN346" s="104">
        <f t="shared" si="243"/>
        <v>1</v>
      </c>
      <c r="AO346" s="104">
        <f t="shared" si="243"/>
        <v>1</v>
      </c>
      <c r="AP346" s="104">
        <f t="shared" si="244"/>
        <v>1</v>
      </c>
      <c r="AQ346" s="104">
        <f t="shared" si="244"/>
        <v>1</v>
      </c>
      <c r="AR346" s="104">
        <f t="shared" si="244"/>
        <v>1</v>
      </c>
      <c r="AS346" s="104">
        <f t="shared" si="244"/>
        <v>1</v>
      </c>
      <c r="AT346" s="104">
        <f t="shared" si="244"/>
        <v>1</v>
      </c>
      <c r="AU346" s="104">
        <f t="shared" si="244"/>
        <v>1</v>
      </c>
      <c r="AV346" s="104">
        <f t="shared" si="244"/>
        <v>1</v>
      </c>
      <c r="AW346" s="104">
        <f t="shared" si="244"/>
        <v>1</v>
      </c>
      <c r="AX346" s="104">
        <f t="shared" si="244"/>
        <v>1</v>
      </c>
      <c r="AY346" s="104">
        <f t="shared" si="244"/>
        <v>1</v>
      </c>
      <c r="AZ346" s="104">
        <f t="shared" si="244"/>
        <v>1</v>
      </c>
      <c r="BA346" s="104">
        <f t="shared" si="244"/>
        <v>1</v>
      </c>
      <c r="BB346" s="104">
        <f t="shared" si="244"/>
        <v>1</v>
      </c>
      <c r="BC346" s="104">
        <f t="shared" si="244"/>
        <v>1</v>
      </c>
      <c r="BD346" s="104">
        <f t="shared" si="244"/>
        <v>1</v>
      </c>
      <c r="BE346" s="104">
        <f t="shared" si="244"/>
        <v>1</v>
      </c>
      <c r="BF346" s="104">
        <f t="shared" si="244"/>
        <v>1</v>
      </c>
      <c r="BG346" s="104">
        <f t="shared" si="244"/>
        <v>1</v>
      </c>
      <c r="BH346" s="104">
        <f t="shared" si="244"/>
        <v>1</v>
      </c>
      <c r="BI346" s="104">
        <f t="shared" si="244"/>
        <v>1</v>
      </c>
      <c r="BJ346" s="104">
        <f t="shared" si="244"/>
        <v>1</v>
      </c>
      <c r="BK346" s="104">
        <f t="shared" si="244"/>
        <v>1</v>
      </c>
      <c r="BL346" s="104">
        <f t="shared" si="244"/>
        <v>1</v>
      </c>
      <c r="BM346" s="104">
        <f t="shared" si="244"/>
        <v>1</v>
      </c>
      <c r="BN346" s="104">
        <f t="shared" si="244"/>
        <v>1</v>
      </c>
      <c r="BO346" s="104">
        <f t="shared" si="244"/>
        <v>1</v>
      </c>
    </row>
    <row r="347" spans="1:67" ht="15" x14ac:dyDescent="0.25">
      <c r="A347" s="80"/>
      <c r="B347" s="78" t="s">
        <v>1319</v>
      </c>
      <c r="C347" s="78" t="s">
        <v>1987</v>
      </c>
      <c r="D347" s="78" t="s">
        <v>3</v>
      </c>
      <c r="E347" s="225">
        <f>VLOOKUP(B347,'Cuadro Control'!C386:J2277,8,FALSE)</f>
        <v>0</v>
      </c>
      <c r="F347" s="108">
        <f>IFERROR(E347/$E$331,0)</f>
        <v>0</v>
      </c>
      <c r="G347" s="109">
        <v>46427</v>
      </c>
      <c r="H347" s="109">
        <v>46427</v>
      </c>
      <c r="I347" s="108">
        <f t="shared" si="238"/>
        <v>0</v>
      </c>
      <c r="J347" s="108">
        <f t="shared" si="243"/>
        <v>0</v>
      </c>
      <c r="K347" s="108">
        <f t="shared" si="243"/>
        <v>0</v>
      </c>
      <c r="L347" s="108">
        <f t="shared" si="243"/>
        <v>0</v>
      </c>
      <c r="M347" s="108">
        <f t="shared" si="243"/>
        <v>0</v>
      </c>
      <c r="N347" s="108">
        <f t="shared" si="243"/>
        <v>0</v>
      </c>
      <c r="O347" s="108">
        <f t="shared" si="243"/>
        <v>0</v>
      </c>
      <c r="P347" s="108">
        <f t="shared" si="243"/>
        <v>0</v>
      </c>
      <c r="Q347" s="108">
        <f t="shared" si="243"/>
        <v>0</v>
      </c>
      <c r="R347" s="108">
        <f t="shared" si="243"/>
        <v>0</v>
      </c>
      <c r="S347" s="108">
        <f t="shared" si="243"/>
        <v>0</v>
      </c>
      <c r="T347" s="108">
        <f t="shared" si="243"/>
        <v>0</v>
      </c>
      <c r="U347" s="108">
        <f t="shared" si="243"/>
        <v>0</v>
      </c>
      <c r="V347" s="108">
        <f t="shared" si="243"/>
        <v>0</v>
      </c>
      <c r="W347" s="108">
        <f t="shared" si="243"/>
        <v>0</v>
      </c>
      <c r="X347" s="108">
        <f t="shared" si="243"/>
        <v>0</v>
      </c>
      <c r="Y347" s="108">
        <f t="shared" si="243"/>
        <v>0</v>
      </c>
      <c r="Z347" s="108">
        <f t="shared" si="243"/>
        <v>0</v>
      </c>
      <c r="AA347" s="108">
        <f t="shared" si="243"/>
        <v>0</v>
      </c>
      <c r="AB347" s="108">
        <f t="shared" si="243"/>
        <v>0</v>
      </c>
      <c r="AC347" s="108">
        <f t="shared" si="243"/>
        <v>0</v>
      </c>
      <c r="AD347" s="108">
        <f t="shared" si="243"/>
        <v>0</v>
      </c>
      <c r="AE347" s="108">
        <f t="shared" si="243"/>
        <v>0</v>
      </c>
      <c r="AF347" s="108">
        <f t="shared" si="243"/>
        <v>0</v>
      </c>
      <c r="AG347" s="108">
        <f t="shared" si="243"/>
        <v>0</v>
      </c>
      <c r="AH347" s="108">
        <f t="shared" si="243"/>
        <v>0</v>
      </c>
      <c r="AI347" s="108">
        <f t="shared" si="243"/>
        <v>0</v>
      </c>
      <c r="AJ347" s="108">
        <f t="shared" si="243"/>
        <v>0</v>
      </c>
      <c r="AK347" s="108">
        <f t="shared" si="243"/>
        <v>0</v>
      </c>
      <c r="AL347" s="108">
        <f t="shared" si="243"/>
        <v>0</v>
      </c>
      <c r="AM347" s="108">
        <f t="shared" si="243"/>
        <v>0</v>
      </c>
      <c r="AN347" s="108">
        <f t="shared" si="243"/>
        <v>1</v>
      </c>
      <c r="AO347" s="108">
        <f t="shared" si="243"/>
        <v>1</v>
      </c>
      <c r="AP347" s="108">
        <f t="shared" si="244"/>
        <v>1</v>
      </c>
      <c r="AQ347" s="108">
        <f t="shared" si="244"/>
        <v>1</v>
      </c>
      <c r="AR347" s="108">
        <f t="shared" si="244"/>
        <v>1</v>
      </c>
      <c r="AS347" s="108">
        <f t="shared" si="244"/>
        <v>1</v>
      </c>
      <c r="AT347" s="108">
        <f t="shared" si="244"/>
        <v>1</v>
      </c>
      <c r="AU347" s="108">
        <f t="shared" si="244"/>
        <v>1</v>
      </c>
      <c r="AV347" s="108">
        <f t="shared" si="244"/>
        <v>1</v>
      </c>
      <c r="AW347" s="108">
        <f t="shared" si="244"/>
        <v>1</v>
      </c>
      <c r="AX347" s="108">
        <f t="shared" si="244"/>
        <v>1</v>
      </c>
      <c r="AY347" s="108">
        <f t="shared" si="244"/>
        <v>1</v>
      </c>
      <c r="AZ347" s="108">
        <f t="shared" si="244"/>
        <v>1</v>
      </c>
      <c r="BA347" s="108">
        <f t="shared" si="244"/>
        <v>1</v>
      </c>
      <c r="BB347" s="108">
        <f t="shared" si="244"/>
        <v>1</v>
      </c>
      <c r="BC347" s="108">
        <f t="shared" si="244"/>
        <v>1</v>
      </c>
      <c r="BD347" s="108">
        <f t="shared" si="244"/>
        <v>1</v>
      </c>
      <c r="BE347" s="108">
        <f t="shared" si="244"/>
        <v>1</v>
      </c>
      <c r="BF347" s="108">
        <f t="shared" si="244"/>
        <v>1</v>
      </c>
      <c r="BG347" s="108">
        <f t="shared" si="244"/>
        <v>1</v>
      </c>
      <c r="BH347" s="108">
        <f t="shared" si="244"/>
        <v>1</v>
      </c>
      <c r="BI347" s="108">
        <f t="shared" si="244"/>
        <v>1</v>
      </c>
      <c r="BJ347" s="108">
        <f t="shared" si="244"/>
        <v>1</v>
      </c>
      <c r="BK347" s="108">
        <f t="shared" si="244"/>
        <v>1</v>
      </c>
      <c r="BL347" s="108">
        <f t="shared" si="244"/>
        <v>1</v>
      </c>
      <c r="BM347" s="108">
        <f t="shared" si="244"/>
        <v>1</v>
      </c>
      <c r="BN347" s="108">
        <f t="shared" si="244"/>
        <v>1</v>
      </c>
      <c r="BO347" s="108">
        <f t="shared" si="244"/>
        <v>1</v>
      </c>
    </row>
    <row r="348" spans="1:67" ht="15" x14ac:dyDescent="0.25">
      <c r="A348" s="80"/>
      <c r="B348" s="76" t="s">
        <v>1320</v>
      </c>
      <c r="C348" s="76" t="s">
        <v>1321</v>
      </c>
      <c r="D348" s="76" t="s">
        <v>38</v>
      </c>
      <c r="E348" s="222">
        <f>SUM(E349:E364)</f>
        <v>5308872732.0543728</v>
      </c>
      <c r="F348" s="101">
        <f>IFERROR(E348/$E$109,0)</f>
        <v>2.9408554574576196E-2</v>
      </c>
      <c r="G348" s="102">
        <v>46354</v>
      </c>
      <c r="H348" s="102">
        <v>46435</v>
      </c>
      <c r="I348" s="101">
        <f>SUMPRODUCT($F349:$F363,I349:I363)</f>
        <v>0</v>
      </c>
      <c r="J348" s="101">
        <f t="shared" ref="J348:AO348" si="246">SUMPRODUCT($F349:$F363,J349:J363)</f>
        <v>0</v>
      </c>
      <c r="K348" s="101">
        <f t="shared" si="246"/>
        <v>0</v>
      </c>
      <c r="L348" s="101">
        <f t="shared" si="246"/>
        <v>0</v>
      </c>
      <c r="M348" s="101">
        <f t="shared" si="246"/>
        <v>0</v>
      </c>
      <c r="N348" s="101">
        <f t="shared" si="246"/>
        <v>0</v>
      </c>
      <c r="O348" s="101">
        <f t="shared" si="246"/>
        <v>0</v>
      </c>
      <c r="P348" s="101">
        <f t="shared" si="246"/>
        <v>0</v>
      </c>
      <c r="Q348" s="101">
        <f t="shared" si="246"/>
        <v>0</v>
      </c>
      <c r="R348" s="101">
        <f t="shared" si="246"/>
        <v>0</v>
      </c>
      <c r="S348" s="101">
        <f t="shared" si="246"/>
        <v>0</v>
      </c>
      <c r="T348" s="101">
        <f t="shared" si="246"/>
        <v>0</v>
      </c>
      <c r="U348" s="101">
        <f t="shared" si="246"/>
        <v>0</v>
      </c>
      <c r="V348" s="101">
        <f t="shared" si="246"/>
        <v>0</v>
      </c>
      <c r="W348" s="101">
        <f t="shared" si="246"/>
        <v>0</v>
      </c>
      <c r="X348" s="101">
        <f t="shared" si="246"/>
        <v>0</v>
      </c>
      <c r="Y348" s="101">
        <f t="shared" si="246"/>
        <v>0</v>
      </c>
      <c r="Z348" s="101">
        <f t="shared" si="246"/>
        <v>0</v>
      </c>
      <c r="AA348" s="101">
        <f t="shared" si="246"/>
        <v>0</v>
      </c>
      <c r="AB348" s="101">
        <f t="shared" si="246"/>
        <v>0</v>
      </c>
      <c r="AC348" s="101">
        <f t="shared" si="246"/>
        <v>0</v>
      </c>
      <c r="AD348" s="101">
        <f t="shared" si="246"/>
        <v>9.1498154066575587E-3</v>
      </c>
      <c r="AE348" s="101">
        <f t="shared" si="246"/>
        <v>3.7750428504315078E-2</v>
      </c>
      <c r="AF348" s="101">
        <f t="shared" si="246"/>
        <v>7.5871503452362876E-2</v>
      </c>
      <c r="AG348" s="101">
        <f t="shared" si="246"/>
        <v>0.15001234406338879</v>
      </c>
      <c r="AH348" s="101">
        <f t="shared" si="246"/>
        <v>0.1840275566398496</v>
      </c>
      <c r="AI348" s="101">
        <f t="shared" si="246"/>
        <v>0.27708031581956583</v>
      </c>
      <c r="AJ348" s="101">
        <f t="shared" si="246"/>
        <v>0.3659081659835059</v>
      </c>
      <c r="AK348" s="101">
        <f t="shared" si="246"/>
        <v>0.53258751877282851</v>
      </c>
      <c r="AL348" s="101">
        <f t="shared" si="246"/>
        <v>0.64850810003989967</v>
      </c>
      <c r="AM348" s="101">
        <f t="shared" si="246"/>
        <v>0.75133026396932612</v>
      </c>
      <c r="AN348" s="101">
        <f t="shared" si="246"/>
        <v>0.95981158800934019</v>
      </c>
      <c r="AO348" s="101">
        <f t="shared" si="246"/>
        <v>1</v>
      </c>
      <c r="AP348" s="101">
        <f t="shared" ref="AP348:BO348" si="247">SUMPRODUCT($F349:$F363,AP349:AP363)</f>
        <v>1</v>
      </c>
      <c r="AQ348" s="101">
        <f t="shared" si="247"/>
        <v>1</v>
      </c>
      <c r="AR348" s="101">
        <f t="shared" si="247"/>
        <v>1</v>
      </c>
      <c r="AS348" s="101">
        <f t="shared" si="247"/>
        <v>1</v>
      </c>
      <c r="AT348" s="101">
        <f t="shared" si="247"/>
        <v>1</v>
      </c>
      <c r="AU348" s="101">
        <f t="shared" si="247"/>
        <v>1</v>
      </c>
      <c r="AV348" s="101">
        <f t="shared" si="247"/>
        <v>1</v>
      </c>
      <c r="AW348" s="101">
        <f t="shared" si="247"/>
        <v>1</v>
      </c>
      <c r="AX348" s="101">
        <f t="shared" si="247"/>
        <v>1</v>
      </c>
      <c r="AY348" s="101">
        <f t="shared" si="247"/>
        <v>1</v>
      </c>
      <c r="AZ348" s="101">
        <f t="shared" si="247"/>
        <v>1</v>
      </c>
      <c r="BA348" s="101">
        <f t="shared" si="247"/>
        <v>1</v>
      </c>
      <c r="BB348" s="101">
        <f t="shared" si="247"/>
        <v>1</v>
      </c>
      <c r="BC348" s="101">
        <f t="shared" si="247"/>
        <v>1</v>
      </c>
      <c r="BD348" s="101">
        <f t="shared" si="247"/>
        <v>1</v>
      </c>
      <c r="BE348" s="101">
        <f t="shared" si="247"/>
        <v>1</v>
      </c>
      <c r="BF348" s="101">
        <f t="shared" si="247"/>
        <v>1</v>
      </c>
      <c r="BG348" s="101">
        <f t="shared" si="247"/>
        <v>1</v>
      </c>
      <c r="BH348" s="101">
        <f t="shared" si="247"/>
        <v>1</v>
      </c>
      <c r="BI348" s="101">
        <f t="shared" si="247"/>
        <v>1</v>
      </c>
      <c r="BJ348" s="101">
        <f t="shared" si="247"/>
        <v>1</v>
      </c>
      <c r="BK348" s="101">
        <f t="shared" si="247"/>
        <v>1</v>
      </c>
      <c r="BL348" s="101">
        <f t="shared" si="247"/>
        <v>1</v>
      </c>
      <c r="BM348" s="101">
        <f t="shared" si="247"/>
        <v>1</v>
      </c>
      <c r="BN348" s="101">
        <f t="shared" si="247"/>
        <v>1</v>
      </c>
      <c r="BO348" s="101">
        <f t="shared" si="247"/>
        <v>1</v>
      </c>
    </row>
    <row r="349" spans="1:67" ht="15" x14ac:dyDescent="0.25">
      <c r="A349" s="80"/>
      <c r="B349" s="77" t="s">
        <v>1322</v>
      </c>
      <c r="C349" s="77" t="s">
        <v>2110</v>
      </c>
      <c r="D349" s="77" t="s">
        <v>22</v>
      </c>
      <c r="E349" s="224">
        <f>VLOOKUP(B349,'Cuadro Control'!C388:J2279,8,FALSE)</f>
        <v>83271780.884117648</v>
      </c>
      <c r="F349" s="106">
        <f t="shared" ref="F349:F363" si="248">IFERROR(E349/$E$348,0)</f>
        <v>1.5685397839984384E-2</v>
      </c>
      <c r="G349" s="107">
        <v>46354</v>
      </c>
      <c r="H349" s="107">
        <v>46365</v>
      </c>
      <c r="I349" s="106">
        <f t="shared" ref="I349:X349" si="249">IF($G349=0,0,IF(I$6&lt;$G349,0,IF(I$6&gt;$H349,1,(I$6-$G349+1)/($H349-$G349+1))))</f>
        <v>0</v>
      </c>
      <c r="J349" s="106">
        <f t="shared" si="249"/>
        <v>0</v>
      </c>
      <c r="K349" s="106">
        <f t="shared" si="249"/>
        <v>0</v>
      </c>
      <c r="L349" s="106">
        <f t="shared" si="249"/>
        <v>0</v>
      </c>
      <c r="M349" s="106">
        <f t="shared" si="249"/>
        <v>0</v>
      </c>
      <c r="N349" s="106">
        <f t="shared" si="249"/>
        <v>0</v>
      </c>
      <c r="O349" s="106">
        <f t="shared" si="249"/>
        <v>0</v>
      </c>
      <c r="P349" s="106">
        <f t="shared" si="249"/>
        <v>0</v>
      </c>
      <c r="Q349" s="106">
        <f t="shared" si="249"/>
        <v>0</v>
      </c>
      <c r="R349" s="106">
        <f t="shared" si="249"/>
        <v>0</v>
      </c>
      <c r="S349" s="106">
        <f t="shared" si="249"/>
        <v>0</v>
      </c>
      <c r="T349" s="106">
        <f t="shared" si="249"/>
        <v>0</v>
      </c>
      <c r="U349" s="106">
        <f t="shared" si="249"/>
        <v>0</v>
      </c>
      <c r="V349" s="106">
        <f t="shared" si="249"/>
        <v>0</v>
      </c>
      <c r="W349" s="106">
        <f t="shared" si="249"/>
        <v>0</v>
      </c>
      <c r="X349" s="106">
        <f t="shared" si="249"/>
        <v>0</v>
      </c>
      <c r="Y349" s="106">
        <f t="shared" ref="J349:AO356" si="250">IF($G349=0,0,IF(Y$6&lt;$G349,0,IF(Y$6&gt;$H349,1,(Y$6-$G349+1)/($H349-$G349+1))))</f>
        <v>0</v>
      </c>
      <c r="Z349" s="106">
        <f t="shared" si="250"/>
        <v>0</v>
      </c>
      <c r="AA349" s="106">
        <f t="shared" si="250"/>
        <v>0</v>
      </c>
      <c r="AB349" s="106">
        <f t="shared" si="250"/>
        <v>0</v>
      </c>
      <c r="AC349" s="106">
        <f t="shared" si="250"/>
        <v>0</v>
      </c>
      <c r="AD349" s="106">
        <f t="shared" si="250"/>
        <v>0.58333333333333337</v>
      </c>
      <c r="AE349" s="106">
        <f t="shared" si="250"/>
        <v>1</v>
      </c>
      <c r="AF349" s="106">
        <f t="shared" si="250"/>
        <v>1</v>
      </c>
      <c r="AG349" s="106">
        <f t="shared" si="250"/>
        <v>1</v>
      </c>
      <c r="AH349" s="106">
        <f t="shared" si="250"/>
        <v>1</v>
      </c>
      <c r="AI349" s="106">
        <f t="shared" si="250"/>
        <v>1</v>
      </c>
      <c r="AJ349" s="106">
        <f t="shared" si="250"/>
        <v>1</v>
      </c>
      <c r="AK349" s="106">
        <f t="shared" si="250"/>
        <v>1</v>
      </c>
      <c r="AL349" s="106">
        <f t="shared" si="250"/>
        <v>1</v>
      </c>
      <c r="AM349" s="106">
        <f t="shared" si="250"/>
        <v>1</v>
      </c>
      <c r="AN349" s="106">
        <f t="shared" si="250"/>
        <v>1</v>
      </c>
      <c r="AO349" s="106">
        <f t="shared" si="250"/>
        <v>1</v>
      </c>
      <c r="AP349" s="106">
        <f t="shared" ref="AP349:BO355" si="251">IF($G349=0,0,IF(AP$6&lt;$G349,0,IF(AP$6&gt;$H349,1,(AP$6-$G349+1)/($H349-$G349+1))))</f>
        <v>1</v>
      </c>
      <c r="AQ349" s="106">
        <f t="shared" si="251"/>
        <v>1</v>
      </c>
      <c r="AR349" s="106">
        <f t="shared" si="251"/>
        <v>1</v>
      </c>
      <c r="AS349" s="106">
        <f t="shared" si="251"/>
        <v>1</v>
      </c>
      <c r="AT349" s="106">
        <f t="shared" si="251"/>
        <v>1</v>
      </c>
      <c r="AU349" s="106">
        <f t="shared" si="251"/>
        <v>1</v>
      </c>
      <c r="AV349" s="106">
        <f t="shared" si="251"/>
        <v>1</v>
      </c>
      <c r="AW349" s="106">
        <f t="shared" si="251"/>
        <v>1</v>
      </c>
      <c r="AX349" s="106">
        <f t="shared" si="251"/>
        <v>1</v>
      </c>
      <c r="AY349" s="106">
        <f t="shared" si="251"/>
        <v>1</v>
      </c>
      <c r="AZ349" s="106">
        <f t="shared" si="251"/>
        <v>1</v>
      </c>
      <c r="BA349" s="106">
        <f t="shared" si="251"/>
        <v>1</v>
      </c>
      <c r="BB349" s="106">
        <f t="shared" si="251"/>
        <v>1</v>
      </c>
      <c r="BC349" s="106">
        <f t="shared" si="251"/>
        <v>1</v>
      </c>
      <c r="BD349" s="106">
        <f t="shared" si="251"/>
        <v>1</v>
      </c>
      <c r="BE349" s="106">
        <f t="shared" si="251"/>
        <v>1</v>
      </c>
      <c r="BF349" s="106">
        <f t="shared" si="251"/>
        <v>1</v>
      </c>
      <c r="BG349" s="106">
        <f t="shared" si="251"/>
        <v>1</v>
      </c>
      <c r="BH349" s="106">
        <f t="shared" si="251"/>
        <v>1</v>
      </c>
      <c r="BI349" s="106">
        <f t="shared" si="251"/>
        <v>1</v>
      </c>
      <c r="BJ349" s="106">
        <f t="shared" si="251"/>
        <v>1</v>
      </c>
      <c r="BK349" s="106">
        <f t="shared" si="251"/>
        <v>1</v>
      </c>
      <c r="BL349" s="106">
        <f t="shared" si="251"/>
        <v>1</v>
      </c>
      <c r="BM349" s="106">
        <f t="shared" si="251"/>
        <v>1</v>
      </c>
      <c r="BN349" s="106">
        <f t="shared" si="251"/>
        <v>1</v>
      </c>
      <c r="BO349" s="106">
        <f t="shared" si="251"/>
        <v>1</v>
      </c>
    </row>
    <row r="350" spans="1:67" ht="15" x14ac:dyDescent="0.25">
      <c r="A350" s="80"/>
      <c r="B350" s="77" t="s">
        <v>1324</v>
      </c>
      <c r="C350" s="77" t="s">
        <v>1325</v>
      </c>
      <c r="D350" s="77" t="s">
        <v>9</v>
      </c>
      <c r="E350" s="224">
        <f>VLOOKUP(B350,'Cuadro Control'!C389:J2280,8,FALSE)</f>
        <v>312374505.66882348</v>
      </c>
      <c r="F350" s="106">
        <f t="shared" si="248"/>
        <v>5.8840081771548515E-2</v>
      </c>
      <c r="G350" s="107">
        <v>46365</v>
      </c>
      <c r="H350" s="107">
        <v>46372</v>
      </c>
      <c r="I350" s="106">
        <f t="shared" ref="I350:I364" si="252">IF($G350=0,0,IF(I$6&lt;$G350,0,IF(I$6&gt;$H350,1,(I$6-$G350+1)/($H350-$G350+1))))</f>
        <v>0</v>
      </c>
      <c r="J350" s="106">
        <f t="shared" si="250"/>
        <v>0</v>
      </c>
      <c r="K350" s="106">
        <f t="shared" si="250"/>
        <v>0</v>
      </c>
      <c r="L350" s="106">
        <f t="shared" si="250"/>
        <v>0</v>
      </c>
      <c r="M350" s="106">
        <f t="shared" si="250"/>
        <v>0</v>
      </c>
      <c r="N350" s="106">
        <f t="shared" si="250"/>
        <v>0</v>
      </c>
      <c r="O350" s="106">
        <f t="shared" si="250"/>
        <v>0</v>
      </c>
      <c r="P350" s="106">
        <f t="shared" si="250"/>
        <v>0</v>
      </c>
      <c r="Q350" s="106">
        <f t="shared" si="250"/>
        <v>0</v>
      </c>
      <c r="R350" s="106">
        <f t="shared" si="250"/>
        <v>0</v>
      </c>
      <c r="S350" s="106">
        <f t="shared" si="250"/>
        <v>0</v>
      </c>
      <c r="T350" s="106">
        <f t="shared" si="250"/>
        <v>0</v>
      </c>
      <c r="U350" s="106">
        <f t="shared" si="250"/>
        <v>0</v>
      </c>
      <c r="V350" s="106">
        <f t="shared" si="250"/>
        <v>0</v>
      </c>
      <c r="W350" s="106">
        <f t="shared" si="250"/>
        <v>0</v>
      </c>
      <c r="X350" s="106">
        <f t="shared" si="250"/>
        <v>0</v>
      </c>
      <c r="Y350" s="106">
        <f t="shared" si="250"/>
        <v>0</v>
      </c>
      <c r="Z350" s="106">
        <f t="shared" si="250"/>
        <v>0</v>
      </c>
      <c r="AA350" s="106">
        <f t="shared" si="250"/>
        <v>0</v>
      </c>
      <c r="AB350" s="106">
        <f t="shared" si="250"/>
        <v>0</v>
      </c>
      <c r="AC350" s="106">
        <f t="shared" si="250"/>
        <v>0</v>
      </c>
      <c r="AD350" s="106">
        <f t="shared" si="250"/>
        <v>0</v>
      </c>
      <c r="AE350" s="106">
        <f t="shared" si="250"/>
        <v>0.375</v>
      </c>
      <c r="AF350" s="106">
        <f t="shared" si="250"/>
        <v>1</v>
      </c>
      <c r="AG350" s="106">
        <f t="shared" si="250"/>
        <v>1</v>
      </c>
      <c r="AH350" s="106">
        <f t="shared" si="250"/>
        <v>1</v>
      </c>
      <c r="AI350" s="106">
        <f t="shared" si="250"/>
        <v>1</v>
      </c>
      <c r="AJ350" s="106">
        <f t="shared" si="250"/>
        <v>1</v>
      </c>
      <c r="AK350" s="106">
        <f t="shared" si="250"/>
        <v>1</v>
      </c>
      <c r="AL350" s="106">
        <f t="shared" si="250"/>
        <v>1</v>
      </c>
      <c r="AM350" s="106">
        <f t="shared" si="250"/>
        <v>1</v>
      </c>
      <c r="AN350" s="106">
        <f t="shared" si="250"/>
        <v>1</v>
      </c>
      <c r="AO350" s="106">
        <f t="shared" si="250"/>
        <v>1</v>
      </c>
      <c r="AP350" s="106">
        <f t="shared" si="251"/>
        <v>1</v>
      </c>
      <c r="AQ350" s="106">
        <f t="shared" si="251"/>
        <v>1</v>
      </c>
      <c r="AR350" s="106">
        <f t="shared" si="251"/>
        <v>1</v>
      </c>
      <c r="AS350" s="106">
        <f t="shared" si="251"/>
        <v>1</v>
      </c>
      <c r="AT350" s="106">
        <f t="shared" si="251"/>
        <v>1</v>
      </c>
      <c r="AU350" s="106">
        <f t="shared" si="251"/>
        <v>1</v>
      </c>
      <c r="AV350" s="106">
        <f t="shared" si="251"/>
        <v>1</v>
      </c>
      <c r="AW350" s="106">
        <f t="shared" si="251"/>
        <v>1</v>
      </c>
      <c r="AX350" s="106">
        <f t="shared" si="251"/>
        <v>1</v>
      </c>
      <c r="AY350" s="106">
        <f t="shared" si="251"/>
        <v>1</v>
      </c>
      <c r="AZ350" s="106">
        <f t="shared" si="251"/>
        <v>1</v>
      </c>
      <c r="BA350" s="106">
        <f t="shared" si="251"/>
        <v>1</v>
      </c>
      <c r="BB350" s="106">
        <f t="shared" si="251"/>
        <v>1</v>
      </c>
      <c r="BC350" s="106">
        <f t="shared" si="251"/>
        <v>1</v>
      </c>
      <c r="BD350" s="106">
        <f t="shared" si="251"/>
        <v>1</v>
      </c>
      <c r="BE350" s="106">
        <f t="shared" si="251"/>
        <v>1</v>
      </c>
      <c r="BF350" s="106">
        <f t="shared" si="251"/>
        <v>1</v>
      </c>
      <c r="BG350" s="106">
        <f t="shared" si="251"/>
        <v>1</v>
      </c>
      <c r="BH350" s="106">
        <f t="shared" si="251"/>
        <v>1</v>
      </c>
      <c r="BI350" s="106">
        <f t="shared" si="251"/>
        <v>1</v>
      </c>
      <c r="BJ350" s="106">
        <f t="shared" si="251"/>
        <v>1</v>
      </c>
      <c r="BK350" s="106">
        <f t="shared" si="251"/>
        <v>1</v>
      </c>
      <c r="BL350" s="106">
        <f t="shared" si="251"/>
        <v>1</v>
      </c>
      <c r="BM350" s="106">
        <f t="shared" si="251"/>
        <v>1</v>
      </c>
      <c r="BN350" s="106">
        <f t="shared" si="251"/>
        <v>1</v>
      </c>
      <c r="BO350" s="106">
        <f t="shared" si="251"/>
        <v>1</v>
      </c>
    </row>
    <row r="351" spans="1:67" ht="15" x14ac:dyDescent="0.25">
      <c r="A351" s="80"/>
      <c r="B351" s="103" t="s">
        <v>1326</v>
      </c>
      <c r="C351" s="103" t="s">
        <v>1327</v>
      </c>
      <c r="D351" s="103" t="s">
        <v>6</v>
      </c>
      <c r="E351" s="223">
        <f>VLOOKUP(B351,'Cuadro Control'!C390:J2281,8,FALSE)</f>
        <v>9527825.6870364472</v>
      </c>
      <c r="F351" s="104">
        <f t="shared" si="248"/>
        <v>1.794698454439963E-3</v>
      </c>
      <c r="G351" s="105">
        <v>46372</v>
      </c>
      <c r="H351" s="105">
        <v>46375</v>
      </c>
      <c r="I351" s="104">
        <f t="shared" si="252"/>
        <v>0</v>
      </c>
      <c r="J351" s="104">
        <f t="shared" si="250"/>
        <v>0</v>
      </c>
      <c r="K351" s="104">
        <f t="shared" si="250"/>
        <v>0</v>
      </c>
      <c r="L351" s="104">
        <f t="shared" si="250"/>
        <v>0</v>
      </c>
      <c r="M351" s="104">
        <f t="shared" si="250"/>
        <v>0</v>
      </c>
      <c r="N351" s="104">
        <f t="shared" si="250"/>
        <v>0</v>
      </c>
      <c r="O351" s="104">
        <f t="shared" si="250"/>
        <v>0</v>
      </c>
      <c r="P351" s="104">
        <f t="shared" si="250"/>
        <v>0</v>
      </c>
      <c r="Q351" s="104">
        <f t="shared" si="250"/>
        <v>0</v>
      </c>
      <c r="R351" s="104">
        <f t="shared" si="250"/>
        <v>0</v>
      </c>
      <c r="S351" s="104">
        <f t="shared" si="250"/>
        <v>0</v>
      </c>
      <c r="T351" s="104">
        <f t="shared" si="250"/>
        <v>0</v>
      </c>
      <c r="U351" s="104">
        <f t="shared" si="250"/>
        <v>0</v>
      </c>
      <c r="V351" s="104">
        <f t="shared" si="250"/>
        <v>0</v>
      </c>
      <c r="W351" s="104">
        <f t="shared" si="250"/>
        <v>0</v>
      </c>
      <c r="X351" s="104">
        <f t="shared" si="250"/>
        <v>0</v>
      </c>
      <c r="Y351" s="104">
        <f t="shared" si="250"/>
        <v>0</v>
      </c>
      <c r="Z351" s="104">
        <f t="shared" si="250"/>
        <v>0</v>
      </c>
      <c r="AA351" s="104">
        <f t="shared" si="250"/>
        <v>0</v>
      </c>
      <c r="AB351" s="104">
        <f t="shared" si="250"/>
        <v>0</v>
      </c>
      <c r="AC351" s="104">
        <f t="shared" si="250"/>
        <v>0</v>
      </c>
      <c r="AD351" s="104">
        <f t="shared" si="250"/>
        <v>0</v>
      </c>
      <c r="AE351" s="104">
        <f t="shared" si="250"/>
        <v>0</v>
      </c>
      <c r="AF351" s="104">
        <f t="shared" si="250"/>
        <v>0.75</v>
      </c>
      <c r="AG351" s="104">
        <f t="shared" si="250"/>
        <v>1</v>
      </c>
      <c r="AH351" s="104">
        <f t="shared" si="250"/>
        <v>1</v>
      </c>
      <c r="AI351" s="104">
        <f t="shared" si="250"/>
        <v>1</v>
      </c>
      <c r="AJ351" s="104">
        <f t="shared" si="250"/>
        <v>1</v>
      </c>
      <c r="AK351" s="104">
        <f t="shared" si="250"/>
        <v>1</v>
      </c>
      <c r="AL351" s="104">
        <f t="shared" si="250"/>
        <v>1</v>
      </c>
      <c r="AM351" s="104">
        <f t="shared" si="250"/>
        <v>1</v>
      </c>
      <c r="AN351" s="104">
        <f t="shared" si="250"/>
        <v>1</v>
      </c>
      <c r="AO351" s="104">
        <f t="shared" si="250"/>
        <v>1</v>
      </c>
      <c r="AP351" s="104">
        <f t="shared" si="251"/>
        <v>1</v>
      </c>
      <c r="AQ351" s="104">
        <f t="shared" si="251"/>
        <v>1</v>
      </c>
      <c r="AR351" s="104">
        <f t="shared" si="251"/>
        <v>1</v>
      </c>
      <c r="AS351" s="104">
        <f t="shared" si="251"/>
        <v>1</v>
      </c>
      <c r="AT351" s="104">
        <f t="shared" si="251"/>
        <v>1</v>
      </c>
      <c r="AU351" s="104">
        <f t="shared" si="251"/>
        <v>1</v>
      </c>
      <c r="AV351" s="104">
        <f t="shared" si="251"/>
        <v>1</v>
      </c>
      <c r="AW351" s="104">
        <f t="shared" si="251"/>
        <v>1</v>
      </c>
      <c r="AX351" s="104">
        <f t="shared" si="251"/>
        <v>1</v>
      </c>
      <c r="AY351" s="104">
        <f t="shared" si="251"/>
        <v>1</v>
      </c>
      <c r="AZ351" s="104">
        <f t="shared" si="251"/>
        <v>1</v>
      </c>
      <c r="BA351" s="104">
        <f t="shared" si="251"/>
        <v>1</v>
      </c>
      <c r="BB351" s="104">
        <f t="shared" si="251"/>
        <v>1</v>
      </c>
      <c r="BC351" s="104">
        <f t="shared" si="251"/>
        <v>1</v>
      </c>
      <c r="BD351" s="104">
        <f t="shared" si="251"/>
        <v>1</v>
      </c>
      <c r="BE351" s="104">
        <f t="shared" si="251"/>
        <v>1</v>
      </c>
      <c r="BF351" s="104">
        <f t="shared" si="251"/>
        <v>1</v>
      </c>
      <c r="BG351" s="104">
        <f t="shared" si="251"/>
        <v>1</v>
      </c>
      <c r="BH351" s="104">
        <f t="shared" si="251"/>
        <v>1</v>
      </c>
      <c r="BI351" s="104">
        <f t="shared" si="251"/>
        <v>1</v>
      </c>
      <c r="BJ351" s="104">
        <f t="shared" si="251"/>
        <v>1</v>
      </c>
      <c r="BK351" s="104">
        <f t="shared" si="251"/>
        <v>1</v>
      </c>
      <c r="BL351" s="104">
        <f t="shared" si="251"/>
        <v>1</v>
      </c>
      <c r="BM351" s="104">
        <f t="shared" si="251"/>
        <v>1</v>
      </c>
      <c r="BN351" s="104">
        <f t="shared" si="251"/>
        <v>1</v>
      </c>
      <c r="BO351" s="104">
        <f t="shared" si="251"/>
        <v>1</v>
      </c>
    </row>
    <row r="352" spans="1:67" ht="15" x14ac:dyDescent="0.25">
      <c r="A352" s="80"/>
      <c r="B352" s="77" t="s">
        <v>1328</v>
      </c>
      <c r="C352" s="77" t="s">
        <v>1329</v>
      </c>
      <c r="D352" s="77" t="s">
        <v>19</v>
      </c>
      <c r="E352" s="224">
        <f>VLOOKUP(B352,'Cuadro Control'!C391:J2282,8,FALSE)</f>
        <v>320494616.71764702</v>
      </c>
      <c r="F352" s="106">
        <f t="shared" si="248"/>
        <v>6.0369617599332674E-2</v>
      </c>
      <c r="G352" s="107">
        <v>46375</v>
      </c>
      <c r="H352" s="107">
        <v>46379</v>
      </c>
      <c r="I352" s="106">
        <f t="shared" si="252"/>
        <v>0</v>
      </c>
      <c r="J352" s="106">
        <f t="shared" si="250"/>
        <v>0</v>
      </c>
      <c r="K352" s="106">
        <f t="shared" si="250"/>
        <v>0</v>
      </c>
      <c r="L352" s="106">
        <f t="shared" si="250"/>
        <v>0</v>
      </c>
      <c r="M352" s="106">
        <f t="shared" si="250"/>
        <v>0</v>
      </c>
      <c r="N352" s="106">
        <f t="shared" si="250"/>
        <v>0</v>
      </c>
      <c r="O352" s="106">
        <f t="shared" si="250"/>
        <v>0</v>
      </c>
      <c r="P352" s="106">
        <f t="shared" si="250"/>
        <v>0</v>
      </c>
      <c r="Q352" s="106">
        <f t="shared" si="250"/>
        <v>0</v>
      </c>
      <c r="R352" s="106">
        <f t="shared" si="250"/>
        <v>0</v>
      </c>
      <c r="S352" s="106">
        <f t="shared" si="250"/>
        <v>0</v>
      </c>
      <c r="T352" s="106">
        <f t="shared" si="250"/>
        <v>0</v>
      </c>
      <c r="U352" s="106">
        <f t="shared" si="250"/>
        <v>0</v>
      </c>
      <c r="V352" s="106">
        <f t="shared" si="250"/>
        <v>0</v>
      </c>
      <c r="W352" s="106">
        <f t="shared" si="250"/>
        <v>0</v>
      </c>
      <c r="X352" s="106">
        <f t="shared" si="250"/>
        <v>0</v>
      </c>
      <c r="Y352" s="106">
        <f t="shared" si="250"/>
        <v>0</v>
      </c>
      <c r="Z352" s="106">
        <f t="shared" si="250"/>
        <v>0</v>
      </c>
      <c r="AA352" s="106">
        <f t="shared" si="250"/>
        <v>0</v>
      </c>
      <c r="AB352" s="106">
        <f t="shared" si="250"/>
        <v>0</v>
      </c>
      <c r="AC352" s="106">
        <f t="shared" si="250"/>
        <v>0</v>
      </c>
      <c r="AD352" s="106">
        <f t="shared" si="250"/>
        <v>0</v>
      </c>
      <c r="AE352" s="106">
        <f t="shared" si="250"/>
        <v>0</v>
      </c>
      <c r="AF352" s="106">
        <f t="shared" si="250"/>
        <v>0</v>
      </c>
      <c r="AG352" s="106">
        <f t="shared" si="250"/>
        <v>1</v>
      </c>
      <c r="AH352" s="106">
        <f t="shared" si="250"/>
        <v>1</v>
      </c>
      <c r="AI352" s="106">
        <f t="shared" si="250"/>
        <v>1</v>
      </c>
      <c r="AJ352" s="106">
        <f t="shared" si="250"/>
        <v>1</v>
      </c>
      <c r="AK352" s="106">
        <f t="shared" si="250"/>
        <v>1</v>
      </c>
      <c r="AL352" s="106">
        <f t="shared" si="250"/>
        <v>1</v>
      </c>
      <c r="AM352" s="106">
        <f t="shared" si="250"/>
        <v>1</v>
      </c>
      <c r="AN352" s="106">
        <f t="shared" si="250"/>
        <v>1</v>
      </c>
      <c r="AO352" s="106">
        <f t="shared" si="250"/>
        <v>1</v>
      </c>
      <c r="AP352" s="106">
        <f t="shared" si="251"/>
        <v>1</v>
      </c>
      <c r="AQ352" s="106">
        <f t="shared" si="251"/>
        <v>1</v>
      </c>
      <c r="AR352" s="106">
        <f t="shared" si="251"/>
        <v>1</v>
      </c>
      <c r="AS352" s="106">
        <f t="shared" si="251"/>
        <v>1</v>
      </c>
      <c r="AT352" s="106">
        <f t="shared" si="251"/>
        <v>1</v>
      </c>
      <c r="AU352" s="106">
        <f t="shared" si="251"/>
        <v>1</v>
      </c>
      <c r="AV352" s="106">
        <f t="shared" si="251"/>
        <v>1</v>
      </c>
      <c r="AW352" s="106">
        <f t="shared" si="251"/>
        <v>1</v>
      </c>
      <c r="AX352" s="106">
        <f t="shared" si="251"/>
        <v>1</v>
      </c>
      <c r="AY352" s="106">
        <f t="shared" si="251"/>
        <v>1</v>
      </c>
      <c r="AZ352" s="106">
        <f t="shared" si="251"/>
        <v>1</v>
      </c>
      <c r="BA352" s="106">
        <f t="shared" si="251"/>
        <v>1</v>
      </c>
      <c r="BB352" s="106">
        <f t="shared" si="251"/>
        <v>1</v>
      </c>
      <c r="BC352" s="106">
        <f t="shared" si="251"/>
        <v>1</v>
      </c>
      <c r="BD352" s="106">
        <f t="shared" si="251"/>
        <v>1</v>
      </c>
      <c r="BE352" s="106">
        <f t="shared" si="251"/>
        <v>1</v>
      </c>
      <c r="BF352" s="106">
        <f t="shared" si="251"/>
        <v>1</v>
      </c>
      <c r="BG352" s="106">
        <f t="shared" si="251"/>
        <v>1</v>
      </c>
      <c r="BH352" s="106">
        <f t="shared" si="251"/>
        <v>1</v>
      </c>
      <c r="BI352" s="106">
        <f t="shared" si="251"/>
        <v>1</v>
      </c>
      <c r="BJ352" s="106">
        <f t="shared" si="251"/>
        <v>1</v>
      </c>
      <c r="BK352" s="106">
        <f t="shared" si="251"/>
        <v>1</v>
      </c>
      <c r="BL352" s="106">
        <f t="shared" si="251"/>
        <v>1</v>
      </c>
      <c r="BM352" s="106">
        <f t="shared" si="251"/>
        <v>1</v>
      </c>
      <c r="BN352" s="106">
        <f t="shared" si="251"/>
        <v>1</v>
      </c>
      <c r="BO352" s="106">
        <f t="shared" si="251"/>
        <v>1</v>
      </c>
    </row>
    <row r="353" spans="1:67" ht="15" x14ac:dyDescent="0.25">
      <c r="A353" s="80"/>
      <c r="B353" s="77" t="s">
        <v>1330</v>
      </c>
      <c r="C353" s="77" t="s">
        <v>1331</v>
      </c>
      <c r="D353" s="77" t="s">
        <v>8</v>
      </c>
      <c r="E353" s="224">
        <f>VLOOKUP(B353,'Cuadro Control'!C392:J2283,8,FALSE)</f>
        <v>94303618.549411759</v>
      </c>
      <c r="F353" s="106">
        <f t="shared" si="248"/>
        <v>1.7763397864110998E-2</v>
      </c>
      <c r="G353" s="107">
        <v>46379</v>
      </c>
      <c r="H353" s="107">
        <v>46382</v>
      </c>
      <c r="I353" s="106">
        <f t="shared" si="252"/>
        <v>0</v>
      </c>
      <c r="J353" s="106">
        <f t="shared" si="250"/>
        <v>0</v>
      </c>
      <c r="K353" s="106">
        <f t="shared" si="250"/>
        <v>0</v>
      </c>
      <c r="L353" s="106">
        <f t="shared" si="250"/>
        <v>0</v>
      </c>
      <c r="M353" s="106">
        <f t="shared" si="250"/>
        <v>0</v>
      </c>
      <c r="N353" s="106">
        <f t="shared" si="250"/>
        <v>0</v>
      </c>
      <c r="O353" s="106">
        <f t="shared" si="250"/>
        <v>0</v>
      </c>
      <c r="P353" s="106">
        <f t="shared" si="250"/>
        <v>0</v>
      </c>
      <c r="Q353" s="106">
        <f t="shared" si="250"/>
        <v>0</v>
      </c>
      <c r="R353" s="106">
        <f t="shared" si="250"/>
        <v>0</v>
      </c>
      <c r="S353" s="106">
        <f t="shared" si="250"/>
        <v>0</v>
      </c>
      <c r="T353" s="106">
        <f t="shared" si="250"/>
        <v>0</v>
      </c>
      <c r="U353" s="106">
        <f t="shared" si="250"/>
        <v>0</v>
      </c>
      <c r="V353" s="106">
        <f t="shared" si="250"/>
        <v>0</v>
      </c>
      <c r="W353" s="106">
        <f t="shared" si="250"/>
        <v>0</v>
      </c>
      <c r="X353" s="106">
        <f t="shared" si="250"/>
        <v>0</v>
      </c>
      <c r="Y353" s="106">
        <f t="shared" si="250"/>
        <v>0</v>
      </c>
      <c r="Z353" s="106">
        <f t="shared" si="250"/>
        <v>0</v>
      </c>
      <c r="AA353" s="106">
        <f t="shared" si="250"/>
        <v>0</v>
      </c>
      <c r="AB353" s="106">
        <f t="shared" si="250"/>
        <v>0</v>
      </c>
      <c r="AC353" s="106">
        <f t="shared" si="250"/>
        <v>0</v>
      </c>
      <c r="AD353" s="106">
        <f t="shared" si="250"/>
        <v>0</v>
      </c>
      <c r="AE353" s="106">
        <f t="shared" si="250"/>
        <v>0</v>
      </c>
      <c r="AF353" s="106">
        <f t="shared" si="250"/>
        <v>0</v>
      </c>
      <c r="AG353" s="106">
        <f t="shared" si="250"/>
        <v>0.75</v>
      </c>
      <c r="AH353" s="106">
        <f t="shared" si="250"/>
        <v>1</v>
      </c>
      <c r="AI353" s="106">
        <f t="shared" si="250"/>
        <v>1</v>
      </c>
      <c r="AJ353" s="106">
        <f t="shared" si="250"/>
        <v>1</v>
      </c>
      <c r="AK353" s="106">
        <f t="shared" si="250"/>
        <v>1</v>
      </c>
      <c r="AL353" s="106">
        <f t="shared" si="250"/>
        <v>1</v>
      </c>
      <c r="AM353" s="106">
        <f t="shared" si="250"/>
        <v>1</v>
      </c>
      <c r="AN353" s="106">
        <f t="shared" si="250"/>
        <v>1</v>
      </c>
      <c r="AO353" s="106">
        <f t="shared" si="250"/>
        <v>1</v>
      </c>
      <c r="AP353" s="106">
        <f t="shared" si="251"/>
        <v>1</v>
      </c>
      <c r="AQ353" s="106">
        <f t="shared" si="251"/>
        <v>1</v>
      </c>
      <c r="AR353" s="106">
        <f t="shared" si="251"/>
        <v>1</v>
      </c>
      <c r="AS353" s="106">
        <f t="shared" si="251"/>
        <v>1</v>
      </c>
      <c r="AT353" s="106">
        <f t="shared" si="251"/>
        <v>1</v>
      </c>
      <c r="AU353" s="106">
        <f t="shared" si="251"/>
        <v>1</v>
      </c>
      <c r="AV353" s="106">
        <f t="shared" si="251"/>
        <v>1</v>
      </c>
      <c r="AW353" s="106">
        <f t="shared" si="251"/>
        <v>1</v>
      </c>
      <c r="AX353" s="106">
        <f t="shared" si="251"/>
        <v>1</v>
      </c>
      <c r="AY353" s="106">
        <f t="shared" si="251"/>
        <v>1</v>
      </c>
      <c r="AZ353" s="106">
        <f t="shared" si="251"/>
        <v>1</v>
      </c>
      <c r="BA353" s="106">
        <f t="shared" si="251"/>
        <v>1</v>
      </c>
      <c r="BB353" s="106">
        <f t="shared" si="251"/>
        <v>1</v>
      </c>
      <c r="BC353" s="106">
        <f t="shared" si="251"/>
        <v>1</v>
      </c>
      <c r="BD353" s="106">
        <f t="shared" si="251"/>
        <v>1</v>
      </c>
      <c r="BE353" s="106">
        <f t="shared" si="251"/>
        <v>1</v>
      </c>
      <c r="BF353" s="106">
        <f t="shared" si="251"/>
        <v>1</v>
      </c>
      <c r="BG353" s="106">
        <f t="shared" si="251"/>
        <v>1</v>
      </c>
      <c r="BH353" s="106">
        <f t="shared" si="251"/>
        <v>1</v>
      </c>
      <c r="BI353" s="106">
        <f t="shared" si="251"/>
        <v>1</v>
      </c>
      <c r="BJ353" s="106">
        <f t="shared" si="251"/>
        <v>1</v>
      </c>
      <c r="BK353" s="106">
        <f t="shared" si="251"/>
        <v>1</v>
      </c>
      <c r="BL353" s="106">
        <f t="shared" si="251"/>
        <v>1</v>
      </c>
      <c r="BM353" s="106">
        <f t="shared" si="251"/>
        <v>1</v>
      </c>
      <c r="BN353" s="106">
        <f t="shared" si="251"/>
        <v>1</v>
      </c>
      <c r="BO353" s="106">
        <f t="shared" si="251"/>
        <v>1</v>
      </c>
    </row>
    <row r="354" spans="1:67" ht="15" x14ac:dyDescent="0.25">
      <c r="A354" s="80"/>
      <c r="B354" s="77" t="s">
        <v>1332</v>
      </c>
      <c r="C354" s="77" t="s">
        <v>1333</v>
      </c>
      <c r="D354" s="77" t="s">
        <v>26</v>
      </c>
      <c r="E354" s="224">
        <f>VLOOKUP(B354,'Cuadro Control'!C393:J2284,8,FALSE)</f>
        <v>179436034.15411764</v>
      </c>
      <c r="F354" s="106">
        <f t="shared" si="248"/>
        <v>3.3799272126209236E-2</v>
      </c>
      <c r="G354" s="107">
        <v>46382</v>
      </c>
      <c r="H354" s="107">
        <v>46389</v>
      </c>
      <c r="I354" s="106">
        <f t="shared" si="252"/>
        <v>0</v>
      </c>
      <c r="J354" s="106">
        <f t="shared" si="250"/>
        <v>0</v>
      </c>
      <c r="K354" s="106">
        <f t="shared" si="250"/>
        <v>0</v>
      </c>
      <c r="L354" s="106">
        <f t="shared" si="250"/>
        <v>0</v>
      </c>
      <c r="M354" s="106">
        <f t="shared" si="250"/>
        <v>0</v>
      </c>
      <c r="N354" s="106">
        <f t="shared" si="250"/>
        <v>0</v>
      </c>
      <c r="O354" s="106">
        <f t="shared" si="250"/>
        <v>0</v>
      </c>
      <c r="P354" s="106">
        <f t="shared" si="250"/>
        <v>0</v>
      </c>
      <c r="Q354" s="106">
        <f t="shared" si="250"/>
        <v>0</v>
      </c>
      <c r="R354" s="106">
        <f t="shared" si="250"/>
        <v>0</v>
      </c>
      <c r="S354" s="106">
        <f t="shared" si="250"/>
        <v>0</v>
      </c>
      <c r="T354" s="106">
        <f t="shared" si="250"/>
        <v>0</v>
      </c>
      <c r="U354" s="106">
        <f t="shared" si="250"/>
        <v>0</v>
      </c>
      <c r="V354" s="106">
        <f t="shared" si="250"/>
        <v>0</v>
      </c>
      <c r="W354" s="106">
        <f t="shared" si="250"/>
        <v>0</v>
      </c>
      <c r="X354" s="106">
        <f t="shared" si="250"/>
        <v>0</v>
      </c>
      <c r="Y354" s="106">
        <f t="shared" si="250"/>
        <v>0</v>
      </c>
      <c r="Z354" s="106">
        <f t="shared" si="250"/>
        <v>0</v>
      </c>
      <c r="AA354" s="106">
        <f t="shared" si="250"/>
        <v>0</v>
      </c>
      <c r="AB354" s="106">
        <f t="shared" si="250"/>
        <v>0</v>
      </c>
      <c r="AC354" s="106">
        <f t="shared" si="250"/>
        <v>0</v>
      </c>
      <c r="AD354" s="106">
        <f t="shared" si="250"/>
        <v>0</v>
      </c>
      <c r="AE354" s="106">
        <f t="shared" si="250"/>
        <v>0</v>
      </c>
      <c r="AF354" s="106">
        <f t="shared" si="250"/>
        <v>0</v>
      </c>
      <c r="AG354" s="106">
        <f t="shared" si="250"/>
        <v>0</v>
      </c>
      <c r="AH354" s="106">
        <f t="shared" si="250"/>
        <v>0.875</v>
      </c>
      <c r="AI354" s="106">
        <f t="shared" si="250"/>
        <v>1</v>
      </c>
      <c r="AJ354" s="106">
        <f t="shared" si="250"/>
        <v>1</v>
      </c>
      <c r="AK354" s="106">
        <f t="shared" si="250"/>
        <v>1</v>
      </c>
      <c r="AL354" s="106">
        <f t="shared" si="250"/>
        <v>1</v>
      </c>
      <c r="AM354" s="106">
        <f t="shared" si="250"/>
        <v>1</v>
      </c>
      <c r="AN354" s="106">
        <f t="shared" si="250"/>
        <v>1</v>
      </c>
      <c r="AO354" s="106">
        <f t="shared" si="250"/>
        <v>1</v>
      </c>
      <c r="AP354" s="106">
        <f t="shared" si="251"/>
        <v>1</v>
      </c>
      <c r="AQ354" s="106">
        <f t="shared" si="251"/>
        <v>1</v>
      </c>
      <c r="AR354" s="106">
        <f t="shared" si="251"/>
        <v>1</v>
      </c>
      <c r="AS354" s="106">
        <f t="shared" si="251"/>
        <v>1</v>
      </c>
      <c r="AT354" s="106">
        <f t="shared" si="251"/>
        <v>1</v>
      </c>
      <c r="AU354" s="106">
        <f t="shared" si="251"/>
        <v>1</v>
      </c>
      <c r="AV354" s="106">
        <f t="shared" si="251"/>
        <v>1</v>
      </c>
      <c r="AW354" s="106">
        <f t="shared" si="251"/>
        <v>1</v>
      </c>
      <c r="AX354" s="106">
        <f t="shared" si="251"/>
        <v>1</v>
      </c>
      <c r="AY354" s="106">
        <f t="shared" si="251"/>
        <v>1</v>
      </c>
      <c r="AZ354" s="106">
        <f t="shared" si="251"/>
        <v>1</v>
      </c>
      <c r="BA354" s="106">
        <f t="shared" si="251"/>
        <v>1</v>
      </c>
      <c r="BB354" s="106">
        <f t="shared" si="251"/>
        <v>1</v>
      </c>
      <c r="BC354" s="106">
        <f t="shared" si="251"/>
        <v>1</v>
      </c>
      <c r="BD354" s="106">
        <f t="shared" si="251"/>
        <v>1</v>
      </c>
      <c r="BE354" s="106">
        <f t="shared" si="251"/>
        <v>1</v>
      </c>
      <c r="BF354" s="106">
        <f t="shared" si="251"/>
        <v>1</v>
      </c>
      <c r="BG354" s="106">
        <f t="shared" si="251"/>
        <v>1</v>
      </c>
      <c r="BH354" s="106">
        <f t="shared" si="251"/>
        <v>1</v>
      </c>
      <c r="BI354" s="106">
        <f t="shared" si="251"/>
        <v>1</v>
      </c>
      <c r="BJ354" s="106">
        <f t="shared" si="251"/>
        <v>1</v>
      </c>
      <c r="BK354" s="106">
        <f t="shared" si="251"/>
        <v>1</v>
      </c>
      <c r="BL354" s="106">
        <f t="shared" si="251"/>
        <v>1</v>
      </c>
      <c r="BM354" s="106">
        <f t="shared" si="251"/>
        <v>1</v>
      </c>
      <c r="BN354" s="106">
        <f t="shared" si="251"/>
        <v>1</v>
      </c>
      <c r="BO354" s="106">
        <f t="shared" si="251"/>
        <v>1</v>
      </c>
    </row>
    <row r="355" spans="1:67" ht="15" x14ac:dyDescent="0.25">
      <c r="A355" s="80"/>
      <c r="B355" s="77" t="s">
        <v>1334</v>
      </c>
      <c r="C355" s="77" t="s">
        <v>1335</v>
      </c>
      <c r="D355" s="77" t="s">
        <v>730</v>
      </c>
      <c r="E355" s="224">
        <f>VLOOKUP(B355,'Cuadro Control'!C394:J2285,8,FALSE)</f>
        <v>1212623361.2117648</v>
      </c>
      <c r="F355" s="106">
        <f t="shared" si="248"/>
        <v>0.22841447185013161</v>
      </c>
      <c r="G355" s="107">
        <v>46389</v>
      </c>
      <c r="H355" s="107">
        <v>46406</v>
      </c>
      <c r="I355" s="106">
        <f t="shared" si="252"/>
        <v>0</v>
      </c>
      <c r="J355" s="106">
        <f t="shared" si="250"/>
        <v>0</v>
      </c>
      <c r="K355" s="106">
        <f t="shared" si="250"/>
        <v>0</v>
      </c>
      <c r="L355" s="106">
        <f t="shared" si="250"/>
        <v>0</v>
      </c>
      <c r="M355" s="106">
        <f t="shared" si="250"/>
        <v>0</v>
      </c>
      <c r="N355" s="106">
        <f t="shared" si="250"/>
        <v>0</v>
      </c>
      <c r="O355" s="106">
        <f t="shared" si="250"/>
        <v>0</v>
      </c>
      <c r="P355" s="106">
        <f t="shared" si="250"/>
        <v>0</v>
      </c>
      <c r="Q355" s="106">
        <f t="shared" si="250"/>
        <v>0</v>
      </c>
      <c r="R355" s="106">
        <f t="shared" si="250"/>
        <v>0</v>
      </c>
      <c r="S355" s="106">
        <f t="shared" si="250"/>
        <v>0</v>
      </c>
      <c r="T355" s="106">
        <f t="shared" si="250"/>
        <v>0</v>
      </c>
      <c r="U355" s="106">
        <f t="shared" si="250"/>
        <v>0</v>
      </c>
      <c r="V355" s="106">
        <f t="shared" si="250"/>
        <v>0</v>
      </c>
      <c r="W355" s="106">
        <f t="shared" si="250"/>
        <v>0</v>
      </c>
      <c r="X355" s="106">
        <f t="shared" si="250"/>
        <v>0</v>
      </c>
      <c r="Y355" s="106">
        <f t="shared" si="250"/>
        <v>0</v>
      </c>
      <c r="Z355" s="106">
        <f t="shared" si="250"/>
        <v>0</v>
      </c>
      <c r="AA355" s="106">
        <f t="shared" si="250"/>
        <v>0</v>
      </c>
      <c r="AB355" s="106">
        <f t="shared" si="250"/>
        <v>0</v>
      </c>
      <c r="AC355" s="106">
        <f t="shared" si="250"/>
        <v>0</v>
      </c>
      <c r="AD355" s="106">
        <f t="shared" si="250"/>
        <v>0</v>
      </c>
      <c r="AE355" s="106">
        <f t="shared" si="250"/>
        <v>0</v>
      </c>
      <c r="AF355" s="106">
        <f t="shared" si="250"/>
        <v>0</v>
      </c>
      <c r="AG355" s="106">
        <f t="shared" si="250"/>
        <v>0</v>
      </c>
      <c r="AH355" s="106">
        <f t="shared" si="250"/>
        <v>0</v>
      </c>
      <c r="AI355" s="106">
        <f t="shared" si="250"/>
        <v>0.3888888888888889</v>
      </c>
      <c r="AJ355" s="106">
        <f t="shared" si="250"/>
        <v>0.77777777777777779</v>
      </c>
      <c r="AK355" s="106">
        <f t="shared" si="250"/>
        <v>1</v>
      </c>
      <c r="AL355" s="106">
        <f t="shared" si="250"/>
        <v>1</v>
      </c>
      <c r="AM355" s="106">
        <f t="shared" si="250"/>
        <v>1</v>
      </c>
      <c r="AN355" s="106">
        <f t="shared" si="250"/>
        <v>1</v>
      </c>
      <c r="AO355" s="106">
        <f t="shared" si="250"/>
        <v>1</v>
      </c>
      <c r="AP355" s="106">
        <f t="shared" si="251"/>
        <v>1</v>
      </c>
      <c r="AQ355" s="106">
        <f t="shared" si="251"/>
        <v>1</v>
      </c>
      <c r="AR355" s="106">
        <f t="shared" si="251"/>
        <v>1</v>
      </c>
      <c r="AS355" s="106">
        <f t="shared" ref="AS355:BO355" si="253">IF($G355=0,0,IF(AS$6&lt;$G355,0,IF(AS$6&gt;$H355,1,(AS$6-$G355+1)/($H355-$G355+1))))</f>
        <v>1</v>
      </c>
      <c r="AT355" s="106">
        <f t="shared" si="253"/>
        <v>1</v>
      </c>
      <c r="AU355" s="106">
        <f t="shared" si="253"/>
        <v>1</v>
      </c>
      <c r="AV355" s="106">
        <f t="shared" si="253"/>
        <v>1</v>
      </c>
      <c r="AW355" s="106">
        <f t="shared" si="253"/>
        <v>1</v>
      </c>
      <c r="AX355" s="106">
        <f t="shared" si="253"/>
        <v>1</v>
      </c>
      <c r="AY355" s="106">
        <f t="shared" si="253"/>
        <v>1</v>
      </c>
      <c r="AZ355" s="106">
        <f t="shared" si="253"/>
        <v>1</v>
      </c>
      <c r="BA355" s="106">
        <f t="shared" si="253"/>
        <v>1</v>
      </c>
      <c r="BB355" s="106">
        <f t="shared" si="253"/>
        <v>1</v>
      </c>
      <c r="BC355" s="106">
        <f t="shared" si="253"/>
        <v>1</v>
      </c>
      <c r="BD355" s="106">
        <f t="shared" si="253"/>
        <v>1</v>
      </c>
      <c r="BE355" s="106">
        <f t="shared" si="253"/>
        <v>1</v>
      </c>
      <c r="BF355" s="106">
        <f t="shared" si="253"/>
        <v>1</v>
      </c>
      <c r="BG355" s="106">
        <f t="shared" si="253"/>
        <v>1</v>
      </c>
      <c r="BH355" s="106">
        <f t="shared" si="253"/>
        <v>1</v>
      </c>
      <c r="BI355" s="106">
        <f t="shared" si="253"/>
        <v>1</v>
      </c>
      <c r="BJ355" s="106">
        <f t="shared" si="253"/>
        <v>1</v>
      </c>
      <c r="BK355" s="106">
        <f t="shared" si="253"/>
        <v>1</v>
      </c>
      <c r="BL355" s="106">
        <f t="shared" si="253"/>
        <v>1</v>
      </c>
      <c r="BM355" s="106">
        <f t="shared" si="253"/>
        <v>1</v>
      </c>
      <c r="BN355" s="106">
        <f t="shared" si="253"/>
        <v>1</v>
      </c>
      <c r="BO355" s="106">
        <f t="shared" si="253"/>
        <v>1</v>
      </c>
    </row>
    <row r="356" spans="1:67" ht="15" x14ac:dyDescent="0.25">
      <c r="A356" s="80"/>
      <c r="B356" s="77" t="s">
        <v>1336</v>
      </c>
      <c r="C356" s="77" t="s">
        <v>1337</v>
      </c>
      <c r="D356" s="77" t="s">
        <v>6</v>
      </c>
      <c r="E356" s="224">
        <f>VLOOKUP(B356,'Cuadro Control'!C395:J2286,8,FALSE)</f>
        <v>0</v>
      </c>
      <c r="F356" s="106">
        <f t="shared" si="248"/>
        <v>0</v>
      </c>
      <c r="G356" s="107">
        <v>46406</v>
      </c>
      <c r="H356" s="107">
        <v>46409</v>
      </c>
      <c r="I356" s="106">
        <f t="shared" si="252"/>
        <v>0</v>
      </c>
      <c r="J356" s="106">
        <f t="shared" si="250"/>
        <v>0</v>
      </c>
      <c r="K356" s="106">
        <f t="shared" si="250"/>
        <v>0</v>
      </c>
      <c r="L356" s="106">
        <f t="shared" si="250"/>
        <v>0</v>
      </c>
      <c r="M356" s="106">
        <f t="shared" si="250"/>
        <v>0</v>
      </c>
      <c r="N356" s="106">
        <f t="shared" si="250"/>
        <v>0</v>
      </c>
      <c r="O356" s="106">
        <f t="shared" si="250"/>
        <v>0</v>
      </c>
      <c r="P356" s="106">
        <f t="shared" si="250"/>
        <v>0</v>
      </c>
      <c r="Q356" s="106">
        <f t="shared" si="250"/>
        <v>0</v>
      </c>
      <c r="R356" s="106">
        <f t="shared" si="250"/>
        <v>0</v>
      </c>
      <c r="S356" s="106">
        <f t="shared" si="250"/>
        <v>0</v>
      </c>
      <c r="T356" s="106">
        <f t="shared" si="250"/>
        <v>0</v>
      </c>
      <c r="U356" s="106">
        <f t="shared" si="250"/>
        <v>0</v>
      </c>
      <c r="V356" s="106">
        <f t="shared" si="250"/>
        <v>0</v>
      </c>
      <c r="W356" s="106">
        <f t="shared" si="250"/>
        <v>0</v>
      </c>
      <c r="X356" s="106">
        <f t="shared" si="250"/>
        <v>0</v>
      </c>
      <c r="Y356" s="106">
        <f t="shared" si="250"/>
        <v>0</v>
      </c>
      <c r="Z356" s="106">
        <f t="shared" si="250"/>
        <v>0</v>
      </c>
      <c r="AA356" s="106">
        <f t="shared" si="250"/>
        <v>0</v>
      </c>
      <c r="AB356" s="106">
        <f t="shared" si="250"/>
        <v>0</v>
      </c>
      <c r="AC356" s="106">
        <f t="shared" si="250"/>
        <v>0</v>
      </c>
      <c r="AD356" s="106">
        <f t="shared" si="250"/>
        <v>0</v>
      </c>
      <c r="AE356" s="106">
        <f t="shared" si="250"/>
        <v>0</v>
      </c>
      <c r="AF356" s="106">
        <f t="shared" si="250"/>
        <v>0</v>
      </c>
      <c r="AG356" s="106">
        <f t="shared" si="250"/>
        <v>0</v>
      </c>
      <c r="AH356" s="106">
        <f t="shared" si="250"/>
        <v>0</v>
      </c>
      <c r="AI356" s="106">
        <f t="shared" ref="J356:AO363" si="254">IF($G356=0,0,IF(AI$6&lt;$G356,0,IF(AI$6&gt;$H356,1,(AI$6-$G356+1)/($H356-$G356+1))))</f>
        <v>0</v>
      </c>
      <c r="AJ356" s="106">
        <f t="shared" si="254"/>
        <v>0</v>
      </c>
      <c r="AK356" s="106">
        <f t="shared" si="254"/>
        <v>1</v>
      </c>
      <c r="AL356" s="106">
        <f t="shared" si="254"/>
        <v>1</v>
      </c>
      <c r="AM356" s="106">
        <f t="shared" si="254"/>
        <v>1</v>
      </c>
      <c r="AN356" s="106">
        <f t="shared" si="254"/>
        <v>1</v>
      </c>
      <c r="AO356" s="106">
        <f t="shared" si="254"/>
        <v>1</v>
      </c>
      <c r="AP356" s="106">
        <f t="shared" ref="AP356:BO362" si="255">IF($G356=0,0,IF(AP$6&lt;$G356,0,IF(AP$6&gt;$H356,1,(AP$6-$G356+1)/($H356-$G356+1))))</f>
        <v>1</v>
      </c>
      <c r="AQ356" s="106">
        <f t="shared" si="255"/>
        <v>1</v>
      </c>
      <c r="AR356" s="106">
        <f t="shared" si="255"/>
        <v>1</v>
      </c>
      <c r="AS356" s="106">
        <f t="shared" si="255"/>
        <v>1</v>
      </c>
      <c r="AT356" s="106">
        <f t="shared" si="255"/>
        <v>1</v>
      </c>
      <c r="AU356" s="106">
        <f t="shared" si="255"/>
        <v>1</v>
      </c>
      <c r="AV356" s="106">
        <f t="shared" si="255"/>
        <v>1</v>
      </c>
      <c r="AW356" s="106">
        <f t="shared" si="255"/>
        <v>1</v>
      </c>
      <c r="AX356" s="106">
        <f t="shared" si="255"/>
        <v>1</v>
      </c>
      <c r="AY356" s="106">
        <f t="shared" si="255"/>
        <v>1</v>
      </c>
      <c r="AZ356" s="106">
        <f t="shared" si="255"/>
        <v>1</v>
      </c>
      <c r="BA356" s="106">
        <f t="shared" si="255"/>
        <v>1</v>
      </c>
      <c r="BB356" s="106">
        <f t="shared" si="255"/>
        <v>1</v>
      </c>
      <c r="BC356" s="106">
        <f t="shared" si="255"/>
        <v>1</v>
      </c>
      <c r="BD356" s="106">
        <f t="shared" si="255"/>
        <v>1</v>
      </c>
      <c r="BE356" s="106">
        <f t="shared" si="255"/>
        <v>1</v>
      </c>
      <c r="BF356" s="106">
        <f t="shared" si="255"/>
        <v>1</v>
      </c>
      <c r="BG356" s="106">
        <f t="shared" si="255"/>
        <v>1</v>
      </c>
      <c r="BH356" s="106">
        <f t="shared" si="255"/>
        <v>1</v>
      </c>
      <c r="BI356" s="106">
        <f t="shared" si="255"/>
        <v>1</v>
      </c>
      <c r="BJ356" s="106">
        <f t="shared" si="255"/>
        <v>1</v>
      </c>
      <c r="BK356" s="106">
        <f t="shared" si="255"/>
        <v>1</v>
      </c>
      <c r="BL356" s="106">
        <f t="shared" si="255"/>
        <v>1</v>
      </c>
      <c r="BM356" s="106">
        <f t="shared" si="255"/>
        <v>1</v>
      </c>
      <c r="BN356" s="106">
        <f t="shared" si="255"/>
        <v>1</v>
      </c>
      <c r="BO356" s="106">
        <f t="shared" si="255"/>
        <v>1</v>
      </c>
    </row>
    <row r="357" spans="1:67" ht="15" x14ac:dyDescent="0.25">
      <c r="A357" s="80"/>
      <c r="B357" s="78" t="s">
        <v>1338</v>
      </c>
      <c r="C357" s="78" t="s">
        <v>1339</v>
      </c>
      <c r="D357" s="78" t="s">
        <v>3</v>
      </c>
      <c r="E357" s="225">
        <f>VLOOKUP(B357,'Cuadro Control'!C396:J2287,8,FALSE)</f>
        <v>0</v>
      </c>
      <c r="F357" s="108">
        <f t="shared" si="248"/>
        <v>0</v>
      </c>
      <c r="G357" s="109">
        <v>46406</v>
      </c>
      <c r="H357" s="109">
        <v>46406</v>
      </c>
      <c r="I357" s="108">
        <f t="shared" si="252"/>
        <v>0</v>
      </c>
      <c r="J357" s="108">
        <f t="shared" si="254"/>
        <v>0</v>
      </c>
      <c r="K357" s="108">
        <f t="shared" si="254"/>
        <v>0</v>
      </c>
      <c r="L357" s="108">
        <f t="shared" si="254"/>
        <v>0</v>
      </c>
      <c r="M357" s="108">
        <f t="shared" si="254"/>
        <v>0</v>
      </c>
      <c r="N357" s="108">
        <f t="shared" si="254"/>
        <v>0</v>
      </c>
      <c r="O357" s="108">
        <f t="shared" si="254"/>
        <v>0</v>
      </c>
      <c r="P357" s="108">
        <f t="shared" si="254"/>
        <v>0</v>
      </c>
      <c r="Q357" s="108">
        <f t="shared" si="254"/>
        <v>0</v>
      </c>
      <c r="R357" s="108">
        <f t="shared" si="254"/>
        <v>0</v>
      </c>
      <c r="S357" s="108">
        <f t="shared" si="254"/>
        <v>0</v>
      </c>
      <c r="T357" s="108">
        <f t="shared" si="254"/>
        <v>0</v>
      </c>
      <c r="U357" s="108">
        <f t="shared" si="254"/>
        <v>0</v>
      </c>
      <c r="V357" s="108">
        <f t="shared" si="254"/>
        <v>0</v>
      </c>
      <c r="W357" s="108">
        <f t="shared" si="254"/>
        <v>0</v>
      </c>
      <c r="X357" s="108">
        <f t="shared" si="254"/>
        <v>0</v>
      </c>
      <c r="Y357" s="108">
        <f t="shared" si="254"/>
        <v>0</v>
      </c>
      <c r="Z357" s="108">
        <f t="shared" si="254"/>
        <v>0</v>
      </c>
      <c r="AA357" s="108">
        <f t="shared" si="254"/>
        <v>0</v>
      </c>
      <c r="AB357" s="108">
        <f t="shared" si="254"/>
        <v>0</v>
      </c>
      <c r="AC357" s="108">
        <f t="shared" si="254"/>
        <v>0</v>
      </c>
      <c r="AD357" s="108">
        <f t="shared" si="254"/>
        <v>0</v>
      </c>
      <c r="AE357" s="108">
        <f t="shared" si="254"/>
        <v>0</v>
      </c>
      <c r="AF357" s="108">
        <f t="shared" si="254"/>
        <v>0</v>
      </c>
      <c r="AG357" s="108">
        <f t="shared" si="254"/>
        <v>0</v>
      </c>
      <c r="AH357" s="108">
        <f t="shared" si="254"/>
        <v>0</v>
      </c>
      <c r="AI357" s="108">
        <f t="shared" si="254"/>
        <v>0</v>
      </c>
      <c r="AJ357" s="108">
        <f t="shared" si="254"/>
        <v>0</v>
      </c>
      <c r="AK357" s="108">
        <f t="shared" si="254"/>
        <v>1</v>
      </c>
      <c r="AL357" s="108">
        <f t="shared" si="254"/>
        <v>1</v>
      </c>
      <c r="AM357" s="108">
        <f t="shared" si="254"/>
        <v>1</v>
      </c>
      <c r="AN357" s="108">
        <f t="shared" si="254"/>
        <v>1</v>
      </c>
      <c r="AO357" s="108">
        <f t="shared" si="254"/>
        <v>1</v>
      </c>
      <c r="AP357" s="108">
        <f t="shared" si="255"/>
        <v>1</v>
      </c>
      <c r="AQ357" s="108">
        <f t="shared" si="255"/>
        <v>1</v>
      </c>
      <c r="AR357" s="108">
        <f t="shared" si="255"/>
        <v>1</v>
      </c>
      <c r="AS357" s="108">
        <f t="shared" si="255"/>
        <v>1</v>
      </c>
      <c r="AT357" s="108">
        <f t="shared" si="255"/>
        <v>1</v>
      </c>
      <c r="AU357" s="108">
        <f t="shared" si="255"/>
        <v>1</v>
      </c>
      <c r="AV357" s="108">
        <f t="shared" si="255"/>
        <v>1</v>
      </c>
      <c r="AW357" s="108">
        <f t="shared" si="255"/>
        <v>1</v>
      </c>
      <c r="AX357" s="108">
        <f t="shared" si="255"/>
        <v>1</v>
      </c>
      <c r="AY357" s="108">
        <f t="shared" si="255"/>
        <v>1</v>
      </c>
      <c r="AZ357" s="108">
        <f t="shared" si="255"/>
        <v>1</v>
      </c>
      <c r="BA357" s="108">
        <f t="shared" si="255"/>
        <v>1</v>
      </c>
      <c r="BB357" s="108">
        <f t="shared" si="255"/>
        <v>1</v>
      </c>
      <c r="BC357" s="108">
        <f t="shared" si="255"/>
        <v>1</v>
      </c>
      <c r="BD357" s="108">
        <f t="shared" si="255"/>
        <v>1</v>
      </c>
      <c r="BE357" s="108">
        <f t="shared" si="255"/>
        <v>1</v>
      </c>
      <c r="BF357" s="108">
        <f t="shared" si="255"/>
        <v>1</v>
      </c>
      <c r="BG357" s="108">
        <f t="shared" si="255"/>
        <v>1</v>
      </c>
      <c r="BH357" s="108">
        <f t="shared" si="255"/>
        <v>1</v>
      </c>
      <c r="BI357" s="108">
        <f t="shared" si="255"/>
        <v>1</v>
      </c>
      <c r="BJ357" s="108">
        <f t="shared" si="255"/>
        <v>1</v>
      </c>
      <c r="BK357" s="108">
        <f t="shared" si="255"/>
        <v>1</v>
      </c>
      <c r="BL357" s="108">
        <f t="shared" si="255"/>
        <v>1</v>
      </c>
      <c r="BM357" s="108">
        <f t="shared" si="255"/>
        <v>1</v>
      </c>
      <c r="BN357" s="108">
        <f t="shared" si="255"/>
        <v>1</v>
      </c>
      <c r="BO357" s="108">
        <f t="shared" si="255"/>
        <v>1</v>
      </c>
    </row>
    <row r="358" spans="1:67" ht="15" x14ac:dyDescent="0.25">
      <c r="A358" s="80"/>
      <c r="B358" s="77" t="s">
        <v>1340</v>
      </c>
      <c r="C358" s="77" t="s">
        <v>1341</v>
      </c>
      <c r="D358" s="77" t="s">
        <v>8</v>
      </c>
      <c r="E358" s="224">
        <f>VLOOKUP(B358,'Cuadro Control'!C397:J2288,8,FALSE)</f>
        <v>1230815225.9452939</v>
      </c>
      <c r="F358" s="106">
        <f t="shared" si="248"/>
        <v>0.2318411625341423</v>
      </c>
      <c r="G358" s="107">
        <v>46409</v>
      </c>
      <c r="H358" s="107">
        <v>46410</v>
      </c>
      <c r="I358" s="106">
        <f t="shared" si="252"/>
        <v>0</v>
      </c>
      <c r="J358" s="106">
        <f t="shared" si="254"/>
        <v>0</v>
      </c>
      <c r="K358" s="106">
        <f t="shared" si="254"/>
        <v>0</v>
      </c>
      <c r="L358" s="106">
        <f t="shared" si="254"/>
        <v>0</v>
      </c>
      <c r="M358" s="106">
        <f t="shared" si="254"/>
        <v>0</v>
      </c>
      <c r="N358" s="106">
        <f t="shared" si="254"/>
        <v>0</v>
      </c>
      <c r="O358" s="106">
        <f t="shared" si="254"/>
        <v>0</v>
      </c>
      <c r="P358" s="106">
        <f t="shared" si="254"/>
        <v>0</v>
      </c>
      <c r="Q358" s="106">
        <f t="shared" si="254"/>
        <v>0</v>
      </c>
      <c r="R358" s="106">
        <f t="shared" si="254"/>
        <v>0</v>
      </c>
      <c r="S358" s="106">
        <f t="shared" si="254"/>
        <v>0</v>
      </c>
      <c r="T358" s="106">
        <f t="shared" si="254"/>
        <v>0</v>
      </c>
      <c r="U358" s="106">
        <f t="shared" si="254"/>
        <v>0</v>
      </c>
      <c r="V358" s="106">
        <f t="shared" si="254"/>
        <v>0</v>
      </c>
      <c r="W358" s="106">
        <f t="shared" si="254"/>
        <v>0</v>
      </c>
      <c r="X358" s="106">
        <f t="shared" si="254"/>
        <v>0</v>
      </c>
      <c r="Y358" s="106">
        <f t="shared" si="254"/>
        <v>0</v>
      </c>
      <c r="Z358" s="106">
        <f t="shared" si="254"/>
        <v>0</v>
      </c>
      <c r="AA358" s="106">
        <f t="shared" si="254"/>
        <v>0</v>
      </c>
      <c r="AB358" s="106">
        <f t="shared" si="254"/>
        <v>0</v>
      </c>
      <c r="AC358" s="106">
        <f t="shared" si="254"/>
        <v>0</v>
      </c>
      <c r="AD358" s="106">
        <f t="shared" si="254"/>
        <v>0</v>
      </c>
      <c r="AE358" s="106">
        <f t="shared" si="254"/>
        <v>0</v>
      </c>
      <c r="AF358" s="106">
        <f t="shared" si="254"/>
        <v>0</v>
      </c>
      <c r="AG358" s="106">
        <f t="shared" si="254"/>
        <v>0</v>
      </c>
      <c r="AH358" s="106">
        <f t="shared" si="254"/>
        <v>0</v>
      </c>
      <c r="AI358" s="106">
        <f t="shared" si="254"/>
        <v>0</v>
      </c>
      <c r="AJ358" s="106">
        <f t="shared" si="254"/>
        <v>0</v>
      </c>
      <c r="AK358" s="106">
        <f t="shared" si="254"/>
        <v>0.5</v>
      </c>
      <c r="AL358" s="106">
        <f t="shared" si="254"/>
        <v>1</v>
      </c>
      <c r="AM358" s="106">
        <f t="shared" si="254"/>
        <v>1</v>
      </c>
      <c r="AN358" s="106">
        <f t="shared" si="254"/>
        <v>1</v>
      </c>
      <c r="AO358" s="106">
        <f t="shared" si="254"/>
        <v>1</v>
      </c>
      <c r="AP358" s="106">
        <f t="shared" si="255"/>
        <v>1</v>
      </c>
      <c r="AQ358" s="106">
        <f t="shared" si="255"/>
        <v>1</v>
      </c>
      <c r="AR358" s="106">
        <f t="shared" si="255"/>
        <v>1</v>
      </c>
      <c r="AS358" s="106">
        <f t="shared" si="255"/>
        <v>1</v>
      </c>
      <c r="AT358" s="106">
        <f t="shared" si="255"/>
        <v>1</v>
      </c>
      <c r="AU358" s="106">
        <f t="shared" si="255"/>
        <v>1</v>
      </c>
      <c r="AV358" s="106">
        <f t="shared" si="255"/>
        <v>1</v>
      </c>
      <c r="AW358" s="106">
        <f t="shared" si="255"/>
        <v>1</v>
      </c>
      <c r="AX358" s="106">
        <f t="shared" si="255"/>
        <v>1</v>
      </c>
      <c r="AY358" s="106">
        <f t="shared" si="255"/>
        <v>1</v>
      </c>
      <c r="AZ358" s="106">
        <f t="shared" si="255"/>
        <v>1</v>
      </c>
      <c r="BA358" s="106">
        <f t="shared" si="255"/>
        <v>1</v>
      </c>
      <c r="BB358" s="106">
        <f t="shared" si="255"/>
        <v>1</v>
      </c>
      <c r="BC358" s="106">
        <f t="shared" si="255"/>
        <v>1</v>
      </c>
      <c r="BD358" s="106">
        <f t="shared" si="255"/>
        <v>1</v>
      </c>
      <c r="BE358" s="106">
        <f t="shared" si="255"/>
        <v>1</v>
      </c>
      <c r="BF358" s="106">
        <f t="shared" si="255"/>
        <v>1</v>
      </c>
      <c r="BG358" s="106">
        <f t="shared" si="255"/>
        <v>1</v>
      </c>
      <c r="BH358" s="106">
        <f t="shared" si="255"/>
        <v>1</v>
      </c>
      <c r="BI358" s="106">
        <f t="shared" si="255"/>
        <v>1</v>
      </c>
      <c r="BJ358" s="106">
        <f t="shared" si="255"/>
        <v>1</v>
      </c>
      <c r="BK358" s="106">
        <f t="shared" si="255"/>
        <v>1</v>
      </c>
      <c r="BL358" s="106">
        <f t="shared" si="255"/>
        <v>1</v>
      </c>
      <c r="BM358" s="106">
        <f t="shared" si="255"/>
        <v>1</v>
      </c>
      <c r="BN358" s="106">
        <f t="shared" si="255"/>
        <v>1</v>
      </c>
      <c r="BO358" s="106">
        <f t="shared" si="255"/>
        <v>1</v>
      </c>
    </row>
    <row r="359" spans="1:67" ht="15" x14ac:dyDescent="0.25">
      <c r="A359" s="80"/>
      <c r="B359" s="77" t="s">
        <v>1342</v>
      </c>
      <c r="C359" s="77" t="s">
        <v>1343</v>
      </c>
      <c r="D359" s="77" t="s">
        <v>26</v>
      </c>
      <c r="E359" s="224">
        <f>VLOOKUP(B359,'Cuadro Control'!C398:J2289,8,FALSE)</f>
        <v>0</v>
      </c>
      <c r="F359" s="106">
        <f t="shared" si="248"/>
        <v>0</v>
      </c>
      <c r="G359" s="107">
        <v>46410</v>
      </c>
      <c r="H359" s="107">
        <v>46417</v>
      </c>
      <c r="I359" s="106">
        <f t="shared" si="252"/>
        <v>0</v>
      </c>
      <c r="J359" s="106">
        <f t="shared" si="254"/>
        <v>0</v>
      </c>
      <c r="K359" s="106">
        <f t="shared" si="254"/>
        <v>0</v>
      </c>
      <c r="L359" s="106">
        <f t="shared" si="254"/>
        <v>0</v>
      </c>
      <c r="M359" s="106">
        <f t="shared" si="254"/>
        <v>0</v>
      </c>
      <c r="N359" s="106">
        <f t="shared" si="254"/>
        <v>0</v>
      </c>
      <c r="O359" s="106">
        <f t="shared" si="254"/>
        <v>0</v>
      </c>
      <c r="P359" s="106">
        <f t="shared" si="254"/>
        <v>0</v>
      </c>
      <c r="Q359" s="106">
        <f t="shared" si="254"/>
        <v>0</v>
      </c>
      <c r="R359" s="106">
        <f t="shared" si="254"/>
        <v>0</v>
      </c>
      <c r="S359" s="106">
        <f t="shared" si="254"/>
        <v>0</v>
      </c>
      <c r="T359" s="106">
        <f t="shared" si="254"/>
        <v>0</v>
      </c>
      <c r="U359" s="106">
        <f t="shared" si="254"/>
        <v>0</v>
      </c>
      <c r="V359" s="106">
        <f t="shared" si="254"/>
        <v>0</v>
      </c>
      <c r="W359" s="106">
        <f t="shared" si="254"/>
        <v>0</v>
      </c>
      <c r="X359" s="106">
        <f t="shared" si="254"/>
        <v>0</v>
      </c>
      <c r="Y359" s="106">
        <f t="shared" si="254"/>
        <v>0</v>
      </c>
      <c r="Z359" s="106">
        <f t="shared" si="254"/>
        <v>0</v>
      </c>
      <c r="AA359" s="106">
        <f t="shared" si="254"/>
        <v>0</v>
      </c>
      <c r="AB359" s="106">
        <f t="shared" si="254"/>
        <v>0</v>
      </c>
      <c r="AC359" s="106">
        <f t="shared" si="254"/>
        <v>0</v>
      </c>
      <c r="AD359" s="106">
        <f t="shared" si="254"/>
        <v>0</v>
      </c>
      <c r="AE359" s="106">
        <f t="shared" si="254"/>
        <v>0</v>
      </c>
      <c r="AF359" s="106">
        <f t="shared" si="254"/>
        <v>0</v>
      </c>
      <c r="AG359" s="106">
        <f t="shared" si="254"/>
        <v>0</v>
      </c>
      <c r="AH359" s="106">
        <f t="shared" si="254"/>
        <v>0</v>
      </c>
      <c r="AI359" s="106">
        <f t="shared" si="254"/>
        <v>0</v>
      </c>
      <c r="AJ359" s="106">
        <f t="shared" si="254"/>
        <v>0</v>
      </c>
      <c r="AK359" s="106">
        <f t="shared" si="254"/>
        <v>0</v>
      </c>
      <c r="AL359" s="106">
        <f t="shared" si="254"/>
        <v>0.875</v>
      </c>
      <c r="AM359" s="106">
        <f t="shared" si="254"/>
        <v>1</v>
      </c>
      <c r="AN359" s="106">
        <f t="shared" si="254"/>
        <v>1</v>
      </c>
      <c r="AO359" s="106">
        <f t="shared" si="254"/>
        <v>1</v>
      </c>
      <c r="AP359" s="106">
        <f t="shared" si="255"/>
        <v>1</v>
      </c>
      <c r="AQ359" s="106">
        <f t="shared" si="255"/>
        <v>1</v>
      </c>
      <c r="AR359" s="106">
        <f t="shared" si="255"/>
        <v>1</v>
      </c>
      <c r="AS359" s="106">
        <f t="shared" si="255"/>
        <v>1</v>
      </c>
      <c r="AT359" s="106">
        <f t="shared" si="255"/>
        <v>1</v>
      </c>
      <c r="AU359" s="106">
        <f t="shared" si="255"/>
        <v>1</v>
      </c>
      <c r="AV359" s="106">
        <f t="shared" si="255"/>
        <v>1</v>
      </c>
      <c r="AW359" s="106">
        <f t="shared" si="255"/>
        <v>1</v>
      </c>
      <c r="AX359" s="106">
        <f t="shared" si="255"/>
        <v>1</v>
      </c>
      <c r="AY359" s="106">
        <f t="shared" si="255"/>
        <v>1</v>
      </c>
      <c r="AZ359" s="106">
        <f t="shared" si="255"/>
        <v>1</v>
      </c>
      <c r="BA359" s="106">
        <f t="shared" si="255"/>
        <v>1</v>
      </c>
      <c r="BB359" s="106">
        <f t="shared" si="255"/>
        <v>1</v>
      </c>
      <c r="BC359" s="106">
        <f t="shared" si="255"/>
        <v>1</v>
      </c>
      <c r="BD359" s="106">
        <f t="shared" si="255"/>
        <v>1</v>
      </c>
      <c r="BE359" s="106">
        <f t="shared" si="255"/>
        <v>1</v>
      </c>
      <c r="BF359" s="106">
        <f t="shared" si="255"/>
        <v>1</v>
      </c>
      <c r="BG359" s="106">
        <f t="shared" si="255"/>
        <v>1</v>
      </c>
      <c r="BH359" s="106">
        <f t="shared" si="255"/>
        <v>1</v>
      </c>
      <c r="BI359" s="106">
        <f t="shared" si="255"/>
        <v>1</v>
      </c>
      <c r="BJ359" s="106">
        <f t="shared" si="255"/>
        <v>1</v>
      </c>
      <c r="BK359" s="106">
        <f t="shared" si="255"/>
        <v>1</v>
      </c>
      <c r="BL359" s="106">
        <f t="shared" si="255"/>
        <v>1</v>
      </c>
      <c r="BM359" s="106">
        <f t="shared" si="255"/>
        <v>1</v>
      </c>
      <c r="BN359" s="106">
        <f t="shared" si="255"/>
        <v>1</v>
      </c>
      <c r="BO359" s="106">
        <f t="shared" si="255"/>
        <v>1</v>
      </c>
    </row>
    <row r="360" spans="1:67" ht="15" x14ac:dyDescent="0.25">
      <c r="A360" s="80"/>
      <c r="B360" s="77" t="s">
        <v>1344</v>
      </c>
      <c r="C360" s="77" t="s">
        <v>2066</v>
      </c>
      <c r="D360" s="77" t="s">
        <v>6</v>
      </c>
      <c r="E360" s="224">
        <f>VLOOKUP(B360,'Cuadro Control'!C399:J2290,8,FALSE)</f>
        <v>52736347.43270281</v>
      </c>
      <c r="F360" s="106">
        <f t="shared" si="248"/>
        <v>9.933624348213644E-3</v>
      </c>
      <c r="G360" s="107">
        <v>46417</v>
      </c>
      <c r="H360" s="107">
        <v>46421</v>
      </c>
      <c r="I360" s="106">
        <f t="shared" si="252"/>
        <v>0</v>
      </c>
      <c r="J360" s="106">
        <f t="shared" si="254"/>
        <v>0</v>
      </c>
      <c r="K360" s="106">
        <f t="shared" si="254"/>
        <v>0</v>
      </c>
      <c r="L360" s="106">
        <f t="shared" si="254"/>
        <v>0</v>
      </c>
      <c r="M360" s="106">
        <f t="shared" si="254"/>
        <v>0</v>
      </c>
      <c r="N360" s="106">
        <f t="shared" si="254"/>
        <v>0</v>
      </c>
      <c r="O360" s="106">
        <f t="shared" si="254"/>
        <v>0</v>
      </c>
      <c r="P360" s="106">
        <f t="shared" si="254"/>
        <v>0</v>
      </c>
      <c r="Q360" s="106">
        <f t="shared" si="254"/>
        <v>0</v>
      </c>
      <c r="R360" s="106">
        <f t="shared" si="254"/>
        <v>0</v>
      </c>
      <c r="S360" s="106">
        <f t="shared" si="254"/>
        <v>0</v>
      </c>
      <c r="T360" s="106">
        <f t="shared" si="254"/>
        <v>0</v>
      </c>
      <c r="U360" s="106">
        <f t="shared" si="254"/>
        <v>0</v>
      </c>
      <c r="V360" s="106">
        <f t="shared" si="254"/>
        <v>0</v>
      </c>
      <c r="W360" s="106">
        <f t="shared" si="254"/>
        <v>0</v>
      </c>
      <c r="X360" s="106">
        <f t="shared" si="254"/>
        <v>0</v>
      </c>
      <c r="Y360" s="106">
        <f t="shared" si="254"/>
        <v>0</v>
      </c>
      <c r="Z360" s="106">
        <f t="shared" si="254"/>
        <v>0</v>
      </c>
      <c r="AA360" s="106">
        <f t="shared" si="254"/>
        <v>0</v>
      </c>
      <c r="AB360" s="106">
        <f t="shared" si="254"/>
        <v>0</v>
      </c>
      <c r="AC360" s="106">
        <f t="shared" si="254"/>
        <v>0</v>
      </c>
      <c r="AD360" s="106">
        <f t="shared" si="254"/>
        <v>0</v>
      </c>
      <c r="AE360" s="106">
        <f t="shared" si="254"/>
        <v>0</v>
      </c>
      <c r="AF360" s="106">
        <f t="shared" si="254"/>
        <v>0</v>
      </c>
      <c r="AG360" s="106">
        <f t="shared" si="254"/>
        <v>0</v>
      </c>
      <c r="AH360" s="106">
        <f t="shared" si="254"/>
        <v>0</v>
      </c>
      <c r="AI360" s="106">
        <f t="shared" si="254"/>
        <v>0</v>
      </c>
      <c r="AJ360" s="106">
        <f t="shared" si="254"/>
        <v>0</v>
      </c>
      <c r="AK360" s="106">
        <f t="shared" si="254"/>
        <v>0</v>
      </c>
      <c r="AL360" s="106">
        <f t="shared" si="254"/>
        <v>0</v>
      </c>
      <c r="AM360" s="106">
        <f t="shared" si="254"/>
        <v>1</v>
      </c>
      <c r="AN360" s="106">
        <f t="shared" si="254"/>
        <v>1</v>
      </c>
      <c r="AO360" s="106">
        <f t="shared" si="254"/>
        <v>1</v>
      </c>
      <c r="AP360" s="106">
        <f t="shared" si="255"/>
        <v>1</v>
      </c>
      <c r="AQ360" s="106">
        <f t="shared" si="255"/>
        <v>1</v>
      </c>
      <c r="AR360" s="106">
        <f t="shared" si="255"/>
        <v>1</v>
      </c>
      <c r="AS360" s="106">
        <f t="shared" si="255"/>
        <v>1</v>
      </c>
      <c r="AT360" s="106">
        <f t="shared" si="255"/>
        <v>1</v>
      </c>
      <c r="AU360" s="106">
        <f t="shared" si="255"/>
        <v>1</v>
      </c>
      <c r="AV360" s="106">
        <f t="shared" si="255"/>
        <v>1</v>
      </c>
      <c r="AW360" s="106">
        <f t="shared" si="255"/>
        <v>1</v>
      </c>
      <c r="AX360" s="106">
        <f t="shared" si="255"/>
        <v>1</v>
      </c>
      <c r="AY360" s="106">
        <f t="shared" si="255"/>
        <v>1</v>
      </c>
      <c r="AZ360" s="106">
        <f t="shared" si="255"/>
        <v>1</v>
      </c>
      <c r="BA360" s="106">
        <f t="shared" si="255"/>
        <v>1</v>
      </c>
      <c r="BB360" s="106">
        <f t="shared" si="255"/>
        <v>1</v>
      </c>
      <c r="BC360" s="106">
        <f t="shared" si="255"/>
        <v>1</v>
      </c>
      <c r="BD360" s="106">
        <f t="shared" si="255"/>
        <v>1</v>
      </c>
      <c r="BE360" s="106">
        <f t="shared" si="255"/>
        <v>1</v>
      </c>
      <c r="BF360" s="106">
        <f t="shared" si="255"/>
        <v>1</v>
      </c>
      <c r="BG360" s="106">
        <f t="shared" si="255"/>
        <v>1</v>
      </c>
      <c r="BH360" s="106">
        <f t="shared" si="255"/>
        <v>1</v>
      </c>
      <c r="BI360" s="106">
        <f t="shared" si="255"/>
        <v>1</v>
      </c>
      <c r="BJ360" s="106">
        <f t="shared" si="255"/>
        <v>1</v>
      </c>
      <c r="BK360" s="106">
        <f t="shared" si="255"/>
        <v>1</v>
      </c>
      <c r="BL360" s="106">
        <f t="shared" si="255"/>
        <v>1</v>
      </c>
      <c r="BM360" s="106">
        <f t="shared" si="255"/>
        <v>1</v>
      </c>
      <c r="BN360" s="106">
        <f t="shared" si="255"/>
        <v>1</v>
      </c>
      <c r="BO360" s="106">
        <f t="shared" si="255"/>
        <v>1</v>
      </c>
    </row>
    <row r="361" spans="1:67" ht="15" x14ac:dyDescent="0.25">
      <c r="A361" s="80"/>
      <c r="B361" s="77" t="s">
        <v>1345</v>
      </c>
      <c r="C361" s="77" t="s">
        <v>1346</v>
      </c>
      <c r="D361" s="77" t="s">
        <v>19</v>
      </c>
      <c r="E361" s="224">
        <f>VLOOKUP(B361,'Cuadro Control'!C400:J2291,8,FALSE)</f>
        <v>46410609.014634147</v>
      </c>
      <c r="F361" s="106">
        <f t="shared" si="248"/>
        <v>8.742083556535862E-3</v>
      </c>
      <c r="G361" s="107">
        <v>46421</v>
      </c>
      <c r="H361" s="107">
        <v>46423</v>
      </c>
      <c r="I361" s="106">
        <f t="shared" si="252"/>
        <v>0</v>
      </c>
      <c r="J361" s="106">
        <f t="shared" si="254"/>
        <v>0</v>
      </c>
      <c r="K361" s="106">
        <f t="shared" si="254"/>
        <v>0</v>
      </c>
      <c r="L361" s="106">
        <f t="shared" si="254"/>
        <v>0</v>
      </c>
      <c r="M361" s="106">
        <f t="shared" si="254"/>
        <v>0</v>
      </c>
      <c r="N361" s="106">
        <f t="shared" si="254"/>
        <v>0</v>
      </c>
      <c r="O361" s="106">
        <f t="shared" si="254"/>
        <v>0</v>
      </c>
      <c r="P361" s="106">
        <f t="shared" si="254"/>
        <v>0</v>
      </c>
      <c r="Q361" s="106">
        <f t="shared" si="254"/>
        <v>0</v>
      </c>
      <c r="R361" s="106">
        <f t="shared" si="254"/>
        <v>0</v>
      </c>
      <c r="S361" s="106">
        <f t="shared" si="254"/>
        <v>0</v>
      </c>
      <c r="T361" s="106">
        <f t="shared" si="254"/>
        <v>0</v>
      </c>
      <c r="U361" s="106">
        <f t="shared" si="254"/>
        <v>0</v>
      </c>
      <c r="V361" s="106">
        <f t="shared" si="254"/>
        <v>0</v>
      </c>
      <c r="W361" s="106">
        <f t="shared" si="254"/>
        <v>0</v>
      </c>
      <c r="X361" s="106">
        <f t="shared" si="254"/>
        <v>0</v>
      </c>
      <c r="Y361" s="106">
        <f t="shared" si="254"/>
        <v>0</v>
      </c>
      <c r="Z361" s="106">
        <f t="shared" si="254"/>
        <v>0</v>
      </c>
      <c r="AA361" s="106">
        <f t="shared" si="254"/>
        <v>0</v>
      </c>
      <c r="AB361" s="106">
        <f t="shared" si="254"/>
        <v>0</v>
      </c>
      <c r="AC361" s="106">
        <f t="shared" si="254"/>
        <v>0</v>
      </c>
      <c r="AD361" s="106">
        <f t="shared" si="254"/>
        <v>0</v>
      </c>
      <c r="AE361" s="106">
        <f t="shared" si="254"/>
        <v>0</v>
      </c>
      <c r="AF361" s="106">
        <f t="shared" si="254"/>
        <v>0</v>
      </c>
      <c r="AG361" s="106">
        <f t="shared" si="254"/>
        <v>0</v>
      </c>
      <c r="AH361" s="106">
        <f t="shared" si="254"/>
        <v>0</v>
      </c>
      <c r="AI361" s="106">
        <f t="shared" si="254"/>
        <v>0</v>
      </c>
      <c r="AJ361" s="106">
        <f t="shared" si="254"/>
        <v>0</v>
      </c>
      <c r="AK361" s="106">
        <f t="shared" si="254"/>
        <v>0</v>
      </c>
      <c r="AL361" s="106">
        <f t="shared" si="254"/>
        <v>0</v>
      </c>
      <c r="AM361" s="106">
        <f t="shared" si="254"/>
        <v>1</v>
      </c>
      <c r="AN361" s="106">
        <f t="shared" si="254"/>
        <v>1</v>
      </c>
      <c r="AO361" s="106">
        <f t="shared" si="254"/>
        <v>1</v>
      </c>
      <c r="AP361" s="106">
        <f t="shared" si="255"/>
        <v>1</v>
      </c>
      <c r="AQ361" s="106">
        <f t="shared" si="255"/>
        <v>1</v>
      </c>
      <c r="AR361" s="106">
        <f t="shared" si="255"/>
        <v>1</v>
      </c>
      <c r="AS361" s="106">
        <f t="shared" si="255"/>
        <v>1</v>
      </c>
      <c r="AT361" s="106">
        <f t="shared" si="255"/>
        <v>1</v>
      </c>
      <c r="AU361" s="106">
        <f t="shared" si="255"/>
        <v>1</v>
      </c>
      <c r="AV361" s="106">
        <f t="shared" si="255"/>
        <v>1</v>
      </c>
      <c r="AW361" s="106">
        <f t="shared" si="255"/>
        <v>1</v>
      </c>
      <c r="AX361" s="106">
        <f t="shared" si="255"/>
        <v>1</v>
      </c>
      <c r="AY361" s="106">
        <f t="shared" si="255"/>
        <v>1</v>
      </c>
      <c r="AZ361" s="106">
        <f t="shared" si="255"/>
        <v>1</v>
      </c>
      <c r="BA361" s="106">
        <f t="shared" si="255"/>
        <v>1</v>
      </c>
      <c r="BB361" s="106">
        <f t="shared" si="255"/>
        <v>1</v>
      </c>
      <c r="BC361" s="106">
        <f t="shared" si="255"/>
        <v>1</v>
      </c>
      <c r="BD361" s="106">
        <f t="shared" si="255"/>
        <v>1</v>
      </c>
      <c r="BE361" s="106">
        <f t="shared" si="255"/>
        <v>1</v>
      </c>
      <c r="BF361" s="106">
        <f t="shared" si="255"/>
        <v>1</v>
      </c>
      <c r="BG361" s="106">
        <f t="shared" si="255"/>
        <v>1</v>
      </c>
      <c r="BH361" s="106">
        <f t="shared" si="255"/>
        <v>1</v>
      </c>
      <c r="BI361" s="106">
        <f t="shared" si="255"/>
        <v>1</v>
      </c>
      <c r="BJ361" s="106">
        <f t="shared" si="255"/>
        <v>1</v>
      </c>
      <c r="BK361" s="106">
        <f t="shared" si="255"/>
        <v>1</v>
      </c>
      <c r="BL361" s="106">
        <f t="shared" si="255"/>
        <v>1</v>
      </c>
      <c r="BM361" s="106">
        <f t="shared" si="255"/>
        <v>1</v>
      </c>
      <c r="BN361" s="106">
        <f t="shared" si="255"/>
        <v>1</v>
      </c>
      <c r="BO361" s="106">
        <f t="shared" si="255"/>
        <v>1</v>
      </c>
    </row>
    <row r="362" spans="1:67" ht="15" x14ac:dyDescent="0.25">
      <c r="A362" s="80"/>
      <c r="B362" s="77" t="s">
        <v>1347</v>
      </c>
      <c r="C362" s="77" t="s">
        <v>1348</v>
      </c>
      <c r="D362" s="77" t="s">
        <v>9</v>
      </c>
      <c r="E362" s="224">
        <f>VLOOKUP(B362,'Cuadro Control'!C401:J2292,8,FALSE)</f>
        <v>1587346329.5488234</v>
      </c>
      <c r="F362" s="106">
        <f t="shared" si="248"/>
        <v>0.29899875353285565</v>
      </c>
      <c r="G362" s="107">
        <v>46421</v>
      </c>
      <c r="H362" s="107">
        <v>46431</v>
      </c>
      <c r="I362" s="106">
        <f t="shared" si="252"/>
        <v>0</v>
      </c>
      <c r="J362" s="106">
        <f t="shared" si="254"/>
        <v>0</v>
      </c>
      <c r="K362" s="106">
        <f t="shared" si="254"/>
        <v>0</v>
      </c>
      <c r="L362" s="106">
        <f t="shared" si="254"/>
        <v>0</v>
      </c>
      <c r="M362" s="106">
        <f t="shared" si="254"/>
        <v>0</v>
      </c>
      <c r="N362" s="106">
        <f t="shared" si="254"/>
        <v>0</v>
      </c>
      <c r="O362" s="106">
        <f t="shared" si="254"/>
        <v>0</v>
      </c>
      <c r="P362" s="106">
        <f t="shared" si="254"/>
        <v>0</v>
      </c>
      <c r="Q362" s="106">
        <f t="shared" si="254"/>
        <v>0</v>
      </c>
      <c r="R362" s="106">
        <f t="shared" si="254"/>
        <v>0</v>
      </c>
      <c r="S362" s="106">
        <f t="shared" si="254"/>
        <v>0</v>
      </c>
      <c r="T362" s="106">
        <f t="shared" si="254"/>
        <v>0</v>
      </c>
      <c r="U362" s="106">
        <f t="shared" si="254"/>
        <v>0</v>
      </c>
      <c r="V362" s="106">
        <f t="shared" si="254"/>
        <v>0</v>
      </c>
      <c r="W362" s="106">
        <f t="shared" si="254"/>
        <v>0</v>
      </c>
      <c r="X362" s="106">
        <f t="shared" si="254"/>
        <v>0</v>
      </c>
      <c r="Y362" s="106">
        <f t="shared" si="254"/>
        <v>0</v>
      </c>
      <c r="Z362" s="106">
        <f t="shared" si="254"/>
        <v>0</v>
      </c>
      <c r="AA362" s="106">
        <f t="shared" si="254"/>
        <v>0</v>
      </c>
      <c r="AB362" s="106">
        <f t="shared" si="254"/>
        <v>0</v>
      </c>
      <c r="AC362" s="106">
        <f t="shared" si="254"/>
        <v>0</v>
      </c>
      <c r="AD362" s="106">
        <f t="shared" si="254"/>
        <v>0</v>
      </c>
      <c r="AE362" s="106">
        <f t="shared" si="254"/>
        <v>0</v>
      </c>
      <c r="AF362" s="106">
        <f t="shared" si="254"/>
        <v>0</v>
      </c>
      <c r="AG362" s="106">
        <f t="shared" si="254"/>
        <v>0</v>
      </c>
      <c r="AH362" s="106">
        <f t="shared" si="254"/>
        <v>0</v>
      </c>
      <c r="AI362" s="106">
        <f t="shared" si="254"/>
        <v>0</v>
      </c>
      <c r="AJ362" s="106">
        <f t="shared" si="254"/>
        <v>0</v>
      </c>
      <c r="AK362" s="106">
        <f t="shared" si="254"/>
        <v>0</v>
      </c>
      <c r="AL362" s="106">
        <f t="shared" si="254"/>
        <v>0</v>
      </c>
      <c r="AM362" s="106">
        <f t="shared" si="254"/>
        <v>0.27272727272727271</v>
      </c>
      <c r="AN362" s="106">
        <f t="shared" si="254"/>
        <v>0.90909090909090906</v>
      </c>
      <c r="AO362" s="106">
        <f t="shared" si="254"/>
        <v>1</v>
      </c>
      <c r="AP362" s="106">
        <f t="shared" si="255"/>
        <v>1</v>
      </c>
      <c r="AQ362" s="106">
        <f t="shared" si="255"/>
        <v>1</v>
      </c>
      <c r="AR362" s="106">
        <f t="shared" si="255"/>
        <v>1</v>
      </c>
      <c r="AS362" s="106">
        <f t="shared" ref="AP362:BO363" si="256">IF($G362=0,0,IF(AS$6&lt;$G362,0,IF(AS$6&gt;$H362,1,(AS$6-$G362+1)/($H362-$G362+1))))</f>
        <v>1</v>
      </c>
      <c r="AT362" s="106">
        <f t="shared" si="256"/>
        <v>1</v>
      </c>
      <c r="AU362" s="106">
        <f t="shared" si="256"/>
        <v>1</v>
      </c>
      <c r="AV362" s="106">
        <f t="shared" si="256"/>
        <v>1</v>
      </c>
      <c r="AW362" s="106">
        <f t="shared" si="256"/>
        <v>1</v>
      </c>
      <c r="AX362" s="106">
        <f t="shared" si="256"/>
        <v>1</v>
      </c>
      <c r="AY362" s="106">
        <f t="shared" si="256"/>
        <v>1</v>
      </c>
      <c r="AZ362" s="106">
        <f t="shared" si="256"/>
        <v>1</v>
      </c>
      <c r="BA362" s="106">
        <f t="shared" si="256"/>
        <v>1</v>
      </c>
      <c r="BB362" s="106">
        <f t="shared" si="256"/>
        <v>1</v>
      </c>
      <c r="BC362" s="106">
        <f t="shared" si="256"/>
        <v>1</v>
      </c>
      <c r="BD362" s="106">
        <f t="shared" si="256"/>
        <v>1</v>
      </c>
      <c r="BE362" s="106">
        <f t="shared" si="256"/>
        <v>1</v>
      </c>
      <c r="BF362" s="106">
        <f t="shared" si="256"/>
        <v>1</v>
      </c>
      <c r="BG362" s="106">
        <f t="shared" si="256"/>
        <v>1</v>
      </c>
      <c r="BH362" s="106">
        <f t="shared" si="256"/>
        <v>1</v>
      </c>
      <c r="BI362" s="106">
        <f t="shared" si="256"/>
        <v>1</v>
      </c>
      <c r="BJ362" s="106">
        <f t="shared" si="256"/>
        <v>1</v>
      </c>
      <c r="BK362" s="106">
        <f t="shared" si="256"/>
        <v>1</v>
      </c>
      <c r="BL362" s="106">
        <f t="shared" si="256"/>
        <v>1</v>
      </c>
      <c r="BM362" s="106">
        <f t="shared" si="256"/>
        <v>1</v>
      </c>
      <c r="BN362" s="106">
        <f t="shared" si="256"/>
        <v>1</v>
      </c>
      <c r="BO362" s="106">
        <f t="shared" si="256"/>
        <v>1</v>
      </c>
    </row>
    <row r="363" spans="1:67" ht="15" x14ac:dyDescent="0.25">
      <c r="A363" s="80"/>
      <c r="B363" s="103" t="s">
        <v>1349</v>
      </c>
      <c r="C363" s="103" t="s">
        <v>1350</v>
      </c>
      <c r="D363" s="103" t="s">
        <v>9</v>
      </c>
      <c r="E363" s="223">
        <f>VLOOKUP(B363,'Cuadro Control'!C402:J2293,8,FALSE)</f>
        <v>179532477.23999998</v>
      </c>
      <c r="F363" s="104">
        <f t="shared" si="248"/>
        <v>3.3817438522495219E-2</v>
      </c>
      <c r="G363" s="105">
        <v>46423</v>
      </c>
      <c r="H363" s="105">
        <v>46435</v>
      </c>
      <c r="I363" s="104">
        <f t="shared" si="252"/>
        <v>0</v>
      </c>
      <c r="J363" s="104">
        <f t="shared" si="254"/>
        <v>0</v>
      </c>
      <c r="K363" s="104">
        <f t="shared" si="254"/>
        <v>0</v>
      </c>
      <c r="L363" s="104">
        <f t="shared" si="254"/>
        <v>0</v>
      </c>
      <c r="M363" s="104">
        <f t="shared" si="254"/>
        <v>0</v>
      </c>
      <c r="N363" s="104">
        <f t="shared" si="254"/>
        <v>0</v>
      </c>
      <c r="O363" s="104">
        <f t="shared" si="254"/>
        <v>0</v>
      </c>
      <c r="P363" s="104">
        <f t="shared" si="254"/>
        <v>0</v>
      </c>
      <c r="Q363" s="104">
        <f t="shared" si="254"/>
        <v>0</v>
      </c>
      <c r="R363" s="104">
        <f t="shared" si="254"/>
        <v>0</v>
      </c>
      <c r="S363" s="104">
        <f t="shared" si="254"/>
        <v>0</v>
      </c>
      <c r="T363" s="104">
        <f t="shared" si="254"/>
        <v>0</v>
      </c>
      <c r="U363" s="104">
        <f t="shared" si="254"/>
        <v>0</v>
      </c>
      <c r="V363" s="104">
        <f t="shared" si="254"/>
        <v>0</v>
      </c>
      <c r="W363" s="104">
        <f t="shared" si="254"/>
        <v>0</v>
      </c>
      <c r="X363" s="104">
        <f t="shared" si="254"/>
        <v>0</v>
      </c>
      <c r="Y363" s="104">
        <f t="shared" si="254"/>
        <v>0</v>
      </c>
      <c r="Z363" s="104">
        <f t="shared" si="254"/>
        <v>0</v>
      </c>
      <c r="AA363" s="104">
        <f t="shared" si="254"/>
        <v>0</v>
      </c>
      <c r="AB363" s="104">
        <f t="shared" si="254"/>
        <v>0</v>
      </c>
      <c r="AC363" s="104">
        <f t="shared" si="254"/>
        <v>0</v>
      </c>
      <c r="AD363" s="104">
        <f t="shared" si="254"/>
        <v>0</v>
      </c>
      <c r="AE363" s="104">
        <f t="shared" si="254"/>
        <v>0</v>
      </c>
      <c r="AF363" s="104">
        <f t="shared" si="254"/>
        <v>0</v>
      </c>
      <c r="AG363" s="104">
        <f t="shared" si="254"/>
        <v>0</v>
      </c>
      <c r="AH363" s="104">
        <f t="shared" si="254"/>
        <v>0</v>
      </c>
      <c r="AI363" s="104">
        <f t="shared" si="254"/>
        <v>0</v>
      </c>
      <c r="AJ363" s="104">
        <f t="shared" si="254"/>
        <v>0</v>
      </c>
      <c r="AK363" s="104">
        <f t="shared" si="254"/>
        <v>0</v>
      </c>
      <c r="AL363" s="104">
        <f t="shared" si="254"/>
        <v>0</v>
      </c>
      <c r="AM363" s="104">
        <f t="shared" si="254"/>
        <v>7.6923076923076927E-2</v>
      </c>
      <c r="AN363" s="104">
        <f t="shared" si="254"/>
        <v>0.61538461538461542</v>
      </c>
      <c r="AO363" s="104">
        <f t="shared" si="254"/>
        <v>1</v>
      </c>
      <c r="AP363" s="104">
        <f t="shared" si="256"/>
        <v>1</v>
      </c>
      <c r="AQ363" s="104">
        <f t="shared" si="256"/>
        <v>1</v>
      </c>
      <c r="AR363" s="104">
        <f t="shared" si="256"/>
        <v>1</v>
      </c>
      <c r="AS363" s="104">
        <f t="shared" si="256"/>
        <v>1</v>
      </c>
      <c r="AT363" s="104">
        <f t="shared" si="256"/>
        <v>1</v>
      </c>
      <c r="AU363" s="104">
        <f t="shared" si="256"/>
        <v>1</v>
      </c>
      <c r="AV363" s="104">
        <f t="shared" si="256"/>
        <v>1</v>
      </c>
      <c r="AW363" s="104">
        <f t="shared" si="256"/>
        <v>1</v>
      </c>
      <c r="AX363" s="104">
        <f t="shared" si="256"/>
        <v>1</v>
      </c>
      <c r="AY363" s="104">
        <f t="shared" si="256"/>
        <v>1</v>
      </c>
      <c r="AZ363" s="104">
        <f t="shared" si="256"/>
        <v>1</v>
      </c>
      <c r="BA363" s="104">
        <f t="shared" si="256"/>
        <v>1</v>
      </c>
      <c r="BB363" s="104">
        <f t="shared" si="256"/>
        <v>1</v>
      </c>
      <c r="BC363" s="104">
        <f t="shared" si="256"/>
        <v>1</v>
      </c>
      <c r="BD363" s="104">
        <f t="shared" si="256"/>
        <v>1</v>
      </c>
      <c r="BE363" s="104">
        <f t="shared" si="256"/>
        <v>1</v>
      </c>
      <c r="BF363" s="104">
        <f t="shared" si="256"/>
        <v>1</v>
      </c>
      <c r="BG363" s="104">
        <f t="shared" si="256"/>
        <v>1</v>
      </c>
      <c r="BH363" s="104">
        <f t="shared" si="256"/>
        <v>1</v>
      </c>
      <c r="BI363" s="104">
        <f t="shared" si="256"/>
        <v>1</v>
      </c>
      <c r="BJ363" s="104">
        <f t="shared" si="256"/>
        <v>1</v>
      </c>
      <c r="BK363" s="104">
        <f t="shared" si="256"/>
        <v>1</v>
      </c>
      <c r="BL363" s="104">
        <f t="shared" si="256"/>
        <v>1</v>
      </c>
      <c r="BM363" s="104">
        <f t="shared" si="256"/>
        <v>1</v>
      </c>
      <c r="BN363" s="104">
        <f t="shared" si="256"/>
        <v>1</v>
      </c>
      <c r="BO363" s="104">
        <f t="shared" si="256"/>
        <v>1</v>
      </c>
    </row>
    <row r="364" spans="1:67" ht="15" x14ac:dyDescent="0.25">
      <c r="A364" s="80"/>
      <c r="B364" s="78" t="s">
        <v>1351</v>
      </c>
      <c r="C364" s="78" t="s">
        <v>1988</v>
      </c>
      <c r="D364" s="78" t="s">
        <v>3</v>
      </c>
      <c r="E364" s="225">
        <f>VLOOKUP(B364,'Cuadro Control'!C403:J2294,8,FALSE)</f>
        <v>0</v>
      </c>
      <c r="F364" s="108">
        <f>IFERROR(E364/$E$348,0)</f>
        <v>0</v>
      </c>
      <c r="G364" s="109">
        <v>46435</v>
      </c>
      <c r="H364" s="109">
        <v>46435</v>
      </c>
      <c r="I364" s="108">
        <f t="shared" si="252"/>
        <v>0</v>
      </c>
      <c r="J364" s="108">
        <f t="shared" ref="J364:BO364" si="257">IF($G364=0,0,IF(J$6&lt;$G364,0,IF(J$6&gt;$H364,1,(J$6-$G364+1)/($H364-$G364+1))))</f>
        <v>0</v>
      </c>
      <c r="K364" s="108">
        <f t="shared" si="257"/>
        <v>0</v>
      </c>
      <c r="L364" s="108">
        <f t="shared" si="257"/>
        <v>0</v>
      </c>
      <c r="M364" s="108">
        <f t="shared" si="257"/>
        <v>0</v>
      </c>
      <c r="N364" s="108">
        <f t="shared" si="257"/>
        <v>0</v>
      </c>
      <c r="O364" s="108">
        <f t="shared" si="257"/>
        <v>0</v>
      </c>
      <c r="P364" s="108">
        <f t="shared" si="257"/>
        <v>0</v>
      </c>
      <c r="Q364" s="108">
        <f t="shared" si="257"/>
        <v>0</v>
      </c>
      <c r="R364" s="108">
        <f t="shared" si="257"/>
        <v>0</v>
      </c>
      <c r="S364" s="108">
        <f t="shared" si="257"/>
        <v>0</v>
      </c>
      <c r="T364" s="108">
        <f t="shared" si="257"/>
        <v>0</v>
      </c>
      <c r="U364" s="108">
        <f t="shared" si="257"/>
        <v>0</v>
      </c>
      <c r="V364" s="108">
        <f t="shared" si="257"/>
        <v>0</v>
      </c>
      <c r="W364" s="108">
        <f t="shared" si="257"/>
        <v>0</v>
      </c>
      <c r="X364" s="108">
        <f t="shared" si="257"/>
        <v>0</v>
      </c>
      <c r="Y364" s="108">
        <f t="shared" si="257"/>
        <v>0</v>
      </c>
      <c r="Z364" s="108">
        <f t="shared" si="257"/>
        <v>0</v>
      </c>
      <c r="AA364" s="108">
        <f t="shared" si="257"/>
        <v>0</v>
      </c>
      <c r="AB364" s="108">
        <f t="shared" si="257"/>
        <v>0</v>
      </c>
      <c r="AC364" s="108">
        <f t="shared" si="257"/>
        <v>0</v>
      </c>
      <c r="AD364" s="108">
        <f t="shared" si="257"/>
        <v>0</v>
      </c>
      <c r="AE364" s="108">
        <f t="shared" si="257"/>
        <v>0</v>
      </c>
      <c r="AF364" s="108">
        <f t="shared" si="257"/>
        <v>0</v>
      </c>
      <c r="AG364" s="108">
        <f t="shared" si="257"/>
        <v>0</v>
      </c>
      <c r="AH364" s="108">
        <f t="shared" si="257"/>
        <v>0</v>
      </c>
      <c r="AI364" s="108">
        <f t="shared" si="257"/>
        <v>0</v>
      </c>
      <c r="AJ364" s="108">
        <f t="shared" si="257"/>
        <v>0</v>
      </c>
      <c r="AK364" s="108">
        <f t="shared" si="257"/>
        <v>0</v>
      </c>
      <c r="AL364" s="108">
        <f t="shared" si="257"/>
        <v>0</v>
      </c>
      <c r="AM364" s="108">
        <f t="shared" si="257"/>
        <v>0</v>
      </c>
      <c r="AN364" s="108">
        <f t="shared" si="257"/>
        <v>0</v>
      </c>
      <c r="AO364" s="108">
        <f t="shared" si="257"/>
        <v>1</v>
      </c>
      <c r="AP364" s="108">
        <f t="shared" si="257"/>
        <v>1</v>
      </c>
      <c r="AQ364" s="108">
        <f t="shared" si="257"/>
        <v>1</v>
      </c>
      <c r="AR364" s="108">
        <f t="shared" si="257"/>
        <v>1</v>
      </c>
      <c r="AS364" s="108">
        <f t="shared" si="257"/>
        <v>1</v>
      </c>
      <c r="AT364" s="108">
        <f t="shared" si="257"/>
        <v>1</v>
      </c>
      <c r="AU364" s="108">
        <f t="shared" si="257"/>
        <v>1</v>
      </c>
      <c r="AV364" s="108">
        <f t="shared" si="257"/>
        <v>1</v>
      </c>
      <c r="AW364" s="108">
        <f t="shared" si="257"/>
        <v>1</v>
      </c>
      <c r="AX364" s="108">
        <f t="shared" si="257"/>
        <v>1</v>
      </c>
      <c r="AY364" s="108">
        <f t="shared" si="257"/>
        <v>1</v>
      </c>
      <c r="AZ364" s="108">
        <f t="shared" si="257"/>
        <v>1</v>
      </c>
      <c r="BA364" s="108">
        <f t="shared" si="257"/>
        <v>1</v>
      </c>
      <c r="BB364" s="108">
        <f t="shared" si="257"/>
        <v>1</v>
      </c>
      <c r="BC364" s="108">
        <f t="shared" si="257"/>
        <v>1</v>
      </c>
      <c r="BD364" s="108">
        <f t="shared" si="257"/>
        <v>1</v>
      </c>
      <c r="BE364" s="108">
        <f t="shared" si="257"/>
        <v>1</v>
      </c>
      <c r="BF364" s="108">
        <f t="shared" si="257"/>
        <v>1</v>
      </c>
      <c r="BG364" s="108">
        <f t="shared" si="257"/>
        <v>1</v>
      </c>
      <c r="BH364" s="108">
        <f t="shared" si="257"/>
        <v>1</v>
      </c>
      <c r="BI364" s="108">
        <f t="shared" si="257"/>
        <v>1</v>
      </c>
      <c r="BJ364" s="108">
        <f t="shared" si="257"/>
        <v>1</v>
      </c>
      <c r="BK364" s="108">
        <f t="shared" si="257"/>
        <v>1</v>
      </c>
      <c r="BL364" s="108">
        <f t="shared" si="257"/>
        <v>1</v>
      </c>
      <c r="BM364" s="108">
        <f t="shared" si="257"/>
        <v>1</v>
      </c>
      <c r="BN364" s="108">
        <f t="shared" si="257"/>
        <v>1</v>
      </c>
      <c r="BO364" s="108">
        <f t="shared" si="257"/>
        <v>1</v>
      </c>
    </row>
    <row r="365" spans="1:67" ht="15" x14ac:dyDescent="0.25">
      <c r="A365" s="80"/>
      <c r="B365" s="79" t="s">
        <v>1352</v>
      </c>
      <c r="C365" s="79" t="s">
        <v>1353</v>
      </c>
      <c r="D365" s="79" t="s">
        <v>38</v>
      </c>
      <c r="E365" s="226">
        <f>SUM(E366:E381)</f>
        <v>5308872732.0543728</v>
      </c>
      <c r="F365" s="110">
        <f>IFERROR(E365/$E$109,0)</f>
        <v>2.9408554574576196E-2</v>
      </c>
      <c r="G365" s="111">
        <v>46365</v>
      </c>
      <c r="H365" s="111">
        <v>46444</v>
      </c>
      <c r="I365" s="110">
        <f>SUMPRODUCT($F366:$F380,I366:I380)</f>
        <v>0</v>
      </c>
      <c r="J365" s="110">
        <f t="shared" ref="J365:AO365" si="258">SUMPRODUCT($F366:$F380,J366:J380)</f>
        <v>0</v>
      </c>
      <c r="K365" s="110">
        <f t="shared" si="258"/>
        <v>0</v>
      </c>
      <c r="L365" s="110">
        <f t="shared" si="258"/>
        <v>0</v>
      </c>
      <c r="M365" s="110">
        <f t="shared" si="258"/>
        <v>0</v>
      </c>
      <c r="N365" s="110">
        <f t="shared" si="258"/>
        <v>0</v>
      </c>
      <c r="O365" s="110">
        <f t="shared" si="258"/>
        <v>0</v>
      </c>
      <c r="P365" s="110">
        <f t="shared" si="258"/>
        <v>0</v>
      </c>
      <c r="Q365" s="110">
        <f t="shared" si="258"/>
        <v>0</v>
      </c>
      <c r="R365" s="110">
        <f t="shared" si="258"/>
        <v>0</v>
      </c>
      <c r="S365" s="110">
        <f t="shared" si="258"/>
        <v>0</v>
      </c>
      <c r="T365" s="110">
        <f t="shared" si="258"/>
        <v>0</v>
      </c>
      <c r="U365" s="110">
        <f t="shared" si="258"/>
        <v>0</v>
      </c>
      <c r="V365" s="110">
        <f t="shared" si="258"/>
        <v>0</v>
      </c>
      <c r="W365" s="110">
        <f t="shared" si="258"/>
        <v>0</v>
      </c>
      <c r="X365" s="110">
        <f t="shared" si="258"/>
        <v>0</v>
      </c>
      <c r="Y365" s="110">
        <f t="shared" si="258"/>
        <v>0</v>
      </c>
      <c r="Z365" s="110">
        <f t="shared" si="258"/>
        <v>0</v>
      </c>
      <c r="AA365" s="110">
        <f t="shared" si="258"/>
        <v>0</v>
      </c>
      <c r="AB365" s="110">
        <f t="shared" si="258"/>
        <v>0</v>
      </c>
      <c r="AC365" s="110">
        <f t="shared" si="258"/>
        <v>0</v>
      </c>
      <c r="AD365" s="110">
        <f t="shared" si="258"/>
        <v>0</v>
      </c>
      <c r="AE365" s="110">
        <f t="shared" si="258"/>
        <v>5.2284659466614609E-3</v>
      </c>
      <c r="AF365" s="110">
        <f t="shared" si="258"/>
        <v>3.0395418282871511E-2</v>
      </c>
      <c r="AG365" s="110">
        <f t="shared" si="258"/>
        <v>7.5123712429679551E-2</v>
      </c>
      <c r="AH365" s="110">
        <f t="shared" si="258"/>
        <v>0.12461587214543901</v>
      </c>
      <c r="AI365" s="110">
        <f t="shared" si="258"/>
        <v>0.17135282959252116</v>
      </c>
      <c r="AJ365" s="110">
        <f t="shared" si="258"/>
        <v>0.24535608361815867</v>
      </c>
      <c r="AK365" s="110">
        <f t="shared" si="258"/>
        <v>0.34528741505259125</v>
      </c>
      <c r="AL365" s="110">
        <f t="shared" si="258"/>
        <v>0.41666693750575734</v>
      </c>
      <c r="AM365" s="110">
        <f t="shared" si="258"/>
        <v>0.64850810003989967</v>
      </c>
      <c r="AN365" s="110">
        <f t="shared" si="258"/>
        <v>0.71410290568127988</v>
      </c>
      <c r="AO365" s="110">
        <f t="shared" si="258"/>
        <v>0.90834159235553846</v>
      </c>
      <c r="AP365" s="110">
        <f t="shared" ref="AP365:BO365" si="259">SUMPRODUCT($F366:$F380,AP366:AP380)</f>
        <v>1</v>
      </c>
      <c r="AQ365" s="110">
        <f t="shared" si="259"/>
        <v>1</v>
      </c>
      <c r="AR365" s="110">
        <f t="shared" si="259"/>
        <v>1</v>
      </c>
      <c r="AS365" s="110">
        <f t="shared" si="259"/>
        <v>1</v>
      </c>
      <c r="AT365" s="110">
        <f t="shared" si="259"/>
        <v>1</v>
      </c>
      <c r="AU365" s="110">
        <f t="shared" si="259"/>
        <v>1</v>
      </c>
      <c r="AV365" s="110">
        <f t="shared" si="259"/>
        <v>1</v>
      </c>
      <c r="AW365" s="110">
        <f t="shared" si="259"/>
        <v>1</v>
      </c>
      <c r="AX365" s="110">
        <f t="shared" si="259"/>
        <v>1</v>
      </c>
      <c r="AY365" s="110">
        <f t="shared" si="259"/>
        <v>1</v>
      </c>
      <c r="AZ365" s="110">
        <f t="shared" si="259"/>
        <v>1</v>
      </c>
      <c r="BA365" s="110">
        <f t="shared" si="259"/>
        <v>1</v>
      </c>
      <c r="BB365" s="110">
        <f t="shared" si="259"/>
        <v>1</v>
      </c>
      <c r="BC365" s="110">
        <f t="shared" si="259"/>
        <v>1</v>
      </c>
      <c r="BD365" s="110">
        <f t="shared" si="259"/>
        <v>1</v>
      </c>
      <c r="BE365" s="110">
        <f t="shared" si="259"/>
        <v>1</v>
      </c>
      <c r="BF365" s="110">
        <f t="shared" si="259"/>
        <v>1</v>
      </c>
      <c r="BG365" s="110">
        <f t="shared" si="259"/>
        <v>1</v>
      </c>
      <c r="BH365" s="110">
        <f t="shared" si="259"/>
        <v>1</v>
      </c>
      <c r="BI365" s="110">
        <f t="shared" si="259"/>
        <v>1</v>
      </c>
      <c r="BJ365" s="110">
        <f t="shared" si="259"/>
        <v>1</v>
      </c>
      <c r="BK365" s="110">
        <f t="shared" si="259"/>
        <v>1</v>
      </c>
      <c r="BL365" s="110">
        <f t="shared" si="259"/>
        <v>1</v>
      </c>
      <c r="BM365" s="110">
        <f t="shared" si="259"/>
        <v>1</v>
      </c>
      <c r="BN365" s="110">
        <f t="shared" si="259"/>
        <v>1</v>
      </c>
      <c r="BO365" s="110">
        <f t="shared" si="259"/>
        <v>1</v>
      </c>
    </row>
    <row r="366" spans="1:67" ht="15" x14ac:dyDescent="0.25">
      <c r="A366" s="80"/>
      <c r="B366" s="77" t="s">
        <v>1354</v>
      </c>
      <c r="C366" s="77" t="s">
        <v>2111</v>
      </c>
      <c r="D366" s="77" t="s">
        <v>22</v>
      </c>
      <c r="E366" s="224">
        <f>VLOOKUP(B366,'Cuadro Control'!C405:J2296,8,FALSE)</f>
        <v>83271780.884117648</v>
      </c>
      <c r="F366" s="106">
        <f t="shared" ref="F366:F380" si="260">IFERROR(E366/$E$365,0)</f>
        <v>1.5685397839984384E-2</v>
      </c>
      <c r="G366" s="107">
        <v>46365</v>
      </c>
      <c r="H366" s="107">
        <v>46373</v>
      </c>
      <c r="I366" s="106">
        <f t="shared" ref="I366:X366" si="261">IF($G366=0,0,IF(I$6&lt;$G366,0,IF(I$6&gt;$H366,1,(I$6-$G366+1)/($H366-$G366+1))))</f>
        <v>0</v>
      </c>
      <c r="J366" s="106">
        <f t="shared" si="261"/>
        <v>0</v>
      </c>
      <c r="K366" s="106">
        <f t="shared" si="261"/>
        <v>0</v>
      </c>
      <c r="L366" s="106">
        <f t="shared" si="261"/>
        <v>0</v>
      </c>
      <c r="M366" s="106">
        <f t="shared" si="261"/>
        <v>0</v>
      </c>
      <c r="N366" s="106">
        <f t="shared" si="261"/>
        <v>0</v>
      </c>
      <c r="O366" s="106">
        <f t="shared" si="261"/>
        <v>0</v>
      </c>
      <c r="P366" s="106">
        <f t="shared" si="261"/>
        <v>0</v>
      </c>
      <c r="Q366" s="106">
        <f t="shared" si="261"/>
        <v>0</v>
      </c>
      <c r="R366" s="106">
        <f t="shared" si="261"/>
        <v>0</v>
      </c>
      <c r="S366" s="106">
        <f t="shared" si="261"/>
        <v>0</v>
      </c>
      <c r="T366" s="106">
        <f t="shared" si="261"/>
        <v>0</v>
      </c>
      <c r="U366" s="106">
        <f t="shared" si="261"/>
        <v>0</v>
      </c>
      <c r="V366" s="106">
        <f t="shared" si="261"/>
        <v>0</v>
      </c>
      <c r="W366" s="106">
        <f t="shared" si="261"/>
        <v>0</v>
      </c>
      <c r="X366" s="106">
        <f t="shared" si="261"/>
        <v>0</v>
      </c>
      <c r="Y366" s="106">
        <f t="shared" ref="J366:AO373" si="262">IF($G366=0,0,IF(Y$6&lt;$G366,0,IF(Y$6&gt;$H366,1,(Y$6-$G366+1)/($H366-$G366+1))))</f>
        <v>0</v>
      </c>
      <c r="Z366" s="106">
        <f t="shared" si="262"/>
        <v>0</v>
      </c>
      <c r="AA366" s="106">
        <f t="shared" si="262"/>
        <v>0</v>
      </c>
      <c r="AB366" s="106">
        <f t="shared" si="262"/>
        <v>0</v>
      </c>
      <c r="AC366" s="106">
        <f t="shared" si="262"/>
        <v>0</v>
      </c>
      <c r="AD366" s="106">
        <f t="shared" si="262"/>
        <v>0</v>
      </c>
      <c r="AE366" s="106">
        <f t="shared" si="262"/>
        <v>0.33333333333333331</v>
      </c>
      <c r="AF366" s="106">
        <f t="shared" si="262"/>
        <v>1</v>
      </c>
      <c r="AG366" s="106">
        <f t="shared" si="262"/>
        <v>1</v>
      </c>
      <c r="AH366" s="106">
        <f t="shared" si="262"/>
        <v>1</v>
      </c>
      <c r="AI366" s="106">
        <f t="shared" si="262"/>
        <v>1</v>
      </c>
      <c r="AJ366" s="106">
        <f t="shared" si="262"/>
        <v>1</v>
      </c>
      <c r="AK366" s="106">
        <f t="shared" si="262"/>
        <v>1</v>
      </c>
      <c r="AL366" s="106">
        <f t="shared" si="262"/>
        <v>1</v>
      </c>
      <c r="AM366" s="106">
        <f t="shared" si="262"/>
        <v>1</v>
      </c>
      <c r="AN366" s="106">
        <f t="shared" si="262"/>
        <v>1</v>
      </c>
      <c r="AO366" s="106">
        <f t="shared" si="262"/>
        <v>1</v>
      </c>
      <c r="AP366" s="106">
        <f t="shared" ref="AP366:BO372" si="263">IF($G366=0,0,IF(AP$6&lt;$G366,0,IF(AP$6&gt;$H366,1,(AP$6-$G366+1)/($H366-$G366+1))))</f>
        <v>1</v>
      </c>
      <c r="AQ366" s="106">
        <f t="shared" si="263"/>
        <v>1</v>
      </c>
      <c r="AR366" s="106">
        <f t="shared" si="263"/>
        <v>1</v>
      </c>
      <c r="AS366" s="106">
        <f t="shared" si="263"/>
        <v>1</v>
      </c>
      <c r="AT366" s="106">
        <f t="shared" si="263"/>
        <v>1</v>
      </c>
      <c r="AU366" s="106">
        <f t="shared" si="263"/>
        <v>1</v>
      </c>
      <c r="AV366" s="106">
        <f t="shared" si="263"/>
        <v>1</v>
      </c>
      <c r="AW366" s="106">
        <f t="shared" si="263"/>
        <v>1</v>
      </c>
      <c r="AX366" s="106">
        <f t="shared" si="263"/>
        <v>1</v>
      </c>
      <c r="AY366" s="106">
        <f t="shared" si="263"/>
        <v>1</v>
      </c>
      <c r="AZ366" s="106">
        <f t="shared" si="263"/>
        <v>1</v>
      </c>
      <c r="BA366" s="106">
        <f t="shared" si="263"/>
        <v>1</v>
      </c>
      <c r="BB366" s="106">
        <f t="shared" si="263"/>
        <v>1</v>
      </c>
      <c r="BC366" s="106">
        <f t="shared" si="263"/>
        <v>1</v>
      </c>
      <c r="BD366" s="106">
        <f t="shared" si="263"/>
        <v>1</v>
      </c>
      <c r="BE366" s="106">
        <f t="shared" si="263"/>
        <v>1</v>
      </c>
      <c r="BF366" s="106">
        <f t="shared" si="263"/>
        <v>1</v>
      </c>
      <c r="BG366" s="106">
        <f t="shared" si="263"/>
        <v>1</v>
      </c>
      <c r="BH366" s="106">
        <f t="shared" si="263"/>
        <v>1</v>
      </c>
      <c r="BI366" s="106">
        <f t="shared" si="263"/>
        <v>1</v>
      </c>
      <c r="BJ366" s="106">
        <f t="shared" si="263"/>
        <v>1</v>
      </c>
      <c r="BK366" s="106">
        <f t="shared" si="263"/>
        <v>1</v>
      </c>
      <c r="BL366" s="106">
        <f t="shared" si="263"/>
        <v>1</v>
      </c>
      <c r="BM366" s="106">
        <f t="shared" si="263"/>
        <v>1</v>
      </c>
      <c r="BN366" s="106">
        <f t="shared" si="263"/>
        <v>1</v>
      </c>
      <c r="BO366" s="106">
        <f t="shared" si="263"/>
        <v>1</v>
      </c>
    </row>
    <row r="367" spans="1:67" ht="15" x14ac:dyDescent="0.25">
      <c r="A367" s="80"/>
      <c r="B367" s="77" t="s">
        <v>1356</v>
      </c>
      <c r="C367" s="77" t="s">
        <v>1357</v>
      </c>
      <c r="D367" s="77" t="s">
        <v>9</v>
      </c>
      <c r="E367" s="224">
        <f>VLOOKUP(B367,'Cuadro Control'!C406:J2297,8,FALSE)</f>
        <v>312374505.66882348</v>
      </c>
      <c r="F367" s="106">
        <f t="shared" si="260"/>
        <v>5.8840081771548515E-2</v>
      </c>
      <c r="G367" s="107">
        <v>46373</v>
      </c>
      <c r="H367" s="107">
        <v>46380</v>
      </c>
      <c r="I367" s="106">
        <f t="shared" ref="I367:I381" si="264">IF($G367=0,0,IF(I$6&lt;$G367,0,IF(I$6&gt;$H367,1,(I$6-$G367+1)/($H367-$G367+1))))</f>
        <v>0</v>
      </c>
      <c r="J367" s="106">
        <f t="shared" si="262"/>
        <v>0</v>
      </c>
      <c r="K367" s="106">
        <f t="shared" si="262"/>
        <v>0</v>
      </c>
      <c r="L367" s="106">
        <f t="shared" si="262"/>
        <v>0</v>
      </c>
      <c r="M367" s="106">
        <f t="shared" si="262"/>
        <v>0</v>
      </c>
      <c r="N367" s="106">
        <f t="shared" si="262"/>
        <v>0</v>
      </c>
      <c r="O367" s="106">
        <f t="shared" si="262"/>
        <v>0</v>
      </c>
      <c r="P367" s="106">
        <f t="shared" si="262"/>
        <v>0</v>
      </c>
      <c r="Q367" s="106">
        <f t="shared" si="262"/>
        <v>0</v>
      </c>
      <c r="R367" s="106">
        <f t="shared" si="262"/>
        <v>0</v>
      </c>
      <c r="S367" s="106">
        <f t="shared" si="262"/>
        <v>0</v>
      </c>
      <c r="T367" s="106">
        <f t="shared" si="262"/>
        <v>0</v>
      </c>
      <c r="U367" s="106">
        <f t="shared" si="262"/>
        <v>0</v>
      </c>
      <c r="V367" s="106">
        <f t="shared" si="262"/>
        <v>0</v>
      </c>
      <c r="W367" s="106">
        <f t="shared" si="262"/>
        <v>0</v>
      </c>
      <c r="X367" s="106">
        <f t="shared" si="262"/>
        <v>0</v>
      </c>
      <c r="Y367" s="106">
        <f t="shared" si="262"/>
        <v>0</v>
      </c>
      <c r="Z367" s="106">
        <f t="shared" si="262"/>
        <v>0</v>
      </c>
      <c r="AA367" s="106">
        <f t="shared" si="262"/>
        <v>0</v>
      </c>
      <c r="AB367" s="106">
        <f t="shared" si="262"/>
        <v>0</v>
      </c>
      <c r="AC367" s="106">
        <f t="shared" si="262"/>
        <v>0</v>
      </c>
      <c r="AD367" s="106">
        <f t="shared" si="262"/>
        <v>0</v>
      </c>
      <c r="AE367" s="106">
        <f t="shared" si="262"/>
        <v>0</v>
      </c>
      <c r="AF367" s="106">
        <f t="shared" si="262"/>
        <v>0.25</v>
      </c>
      <c r="AG367" s="106">
        <f t="shared" si="262"/>
        <v>1</v>
      </c>
      <c r="AH367" s="106">
        <f t="shared" si="262"/>
        <v>1</v>
      </c>
      <c r="AI367" s="106">
        <f t="shared" si="262"/>
        <v>1</v>
      </c>
      <c r="AJ367" s="106">
        <f t="shared" si="262"/>
        <v>1</v>
      </c>
      <c r="AK367" s="106">
        <f t="shared" si="262"/>
        <v>1</v>
      </c>
      <c r="AL367" s="106">
        <f t="shared" si="262"/>
        <v>1</v>
      </c>
      <c r="AM367" s="106">
        <f t="shared" si="262"/>
        <v>1</v>
      </c>
      <c r="AN367" s="106">
        <f t="shared" si="262"/>
        <v>1</v>
      </c>
      <c r="AO367" s="106">
        <f t="shared" si="262"/>
        <v>1</v>
      </c>
      <c r="AP367" s="106">
        <f t="shared" si="263"/>
        <v>1</v>
      </c>
      <c r="AQ367" s="106">
        <f t="shared" si="263"/>
        <v>1</v>
      </c>
      <c r="AR367" s="106">
        <f t="shared" si="263"/>
        <v>1</v>
      </c>
      <c r="AS367" s="106">
        <f t="shared" si="263"/>
        <v>1</v>
      </c>
      <c r="AT367" s="106">
        <f t="shared" si="263"/>
        <v>1</v>
      </c>
      <c r="AU367" s="106">
        <f t="shared" si="263"/>
        <v>1</v>
      </c>
      <c r="AV367" s="106">
        <f t="shared" si="263"/>
        <v>1</v>
      </c>
      <c r="AW367" s="106">
        <f t="shared" si="263"/>
        <v>1</v>
      </c>
      <c r="AX367" s="106">
        <f t="shared" si="263"/>
        <v>1</v>
      </c>
      <c r="AY367" s="106">
        <f t="shared" si="263"/>
        <v>1</v>
      </c>
      <c r="AZ367" s="106">
        <f t="shared" si="263"/>
        <v>1</v>
      </c>
      <c r="BA367" s="106">
        <f t="shared" si="263"/>
        <v>1</v>
      </c>
      <c r="BB367" s="106">
        <f t="shared" si="263"/>
        <v>1</v>
      </c>
      <c r="BC367" s="106">
        <f t="shared" si="263"/>
        <v>1</v>
      </c>
      <c r="BD367" s="106">
        <f t="shared" si="263"/>
        <v>1</v>
      </c>
      <c r="BE367" s="106">
        <f t="shared" si="263"/>
        <v>1</v>
      </c>
      <c r="BF367" s="106">
        <f t="shared" si="263"/>
        <v>1</v>
      </c>
      <c r="BG367" s="106">
        <f t="shared" si="263"/>
        <v>1</v>
      </c>
      <c r="BH367" s="106">
        <f t="shared" si="263"/>
        <v>1</v>
      </c>
      <c r="BI367" s="106">
        <f t="shared" si="263"/>
        <v>1</v>
      </c>
      <c r="BJ367" s="106">
        <f t="shared" si="263"/>
        <v>1</v>
      </c>
      <c r="BK367" s="106">
        <f t="shared" si="263"/>
        <v>1</v>
      </c>
      <c r="BL367" s="106">
        <f t="shared" si="263"/>
        <v>1</v>
      </c>
      <c r="BM367" s="106">
        <f t="shared" si="263"/>
        <v>1</v>
      </c>
      <c r="BN367" s="106">
        <f t="shared" si="263"/>
        <v>1</v>
      </c>
      <c r="BO367" s="106">
        <f t="shared" si="263"/>
        <v>1</v>
      </c>
    </row>
    <row r="368" spans="1:67" ht="15" x14ac:dyDescent="0.25">
      <c r="A368" s="80"/>
      <c r="B368" s="103" t="s">
        <v>1358</v>
      </c>
      <c r="C368" s="103" t="s">
        <v>1359</v>
      </c>
      <c r="D368" s="103" t="s">
        <v>6</v>
      </c>
      <c r="E368" s="223">
        <f>VLOOKUP(B368,'Cuadro Control'!C407:J2298,8,FALSE)</f>
        <v>9527825.6870364472</v>
      </c>
      <c r="F368" s="104">
        <f t="shared" si="260"/>
        <v>1.794698454439963E-3</v>
      </c>
      <c r="G368" s="105">
        <v>46380</v>
      </c>
      <c r="H368" s="105">
        <v>46385</v>
      </c>
      <c r="I368" s="104">
        <f t="shared" si="264"/>
        <v>0</v>
      </c>
      <c r="J368" s="104">
        <f t="shared" si="262"/>
        <v>0</v>
      </c>
      <c r="K368" s="104">
        <f t="shared" si="262"/>
        <v>0</v>
      </c>
      <c r="L368" s="104">
        <f t="shared" si="262"/>
        <v>0</v>
      </c>
      <c r="M368" s="104">
        <f t="shared" si="262"/>
        <v>0</v>
      </c>
      <c r="N368" s="104">
        <f t="shared" si="262"/>
        <v>0</v>
      </c>
      <c r="O368" s="104">
        <f t="shared" si="262"/>
        <v>0</v>
      </c>
      <c r="P368" s="104">
        <f t="shared" si="262"/>
        <v>0</v>
      </c>
      <c r="Q368" s="104">
        <f t="shared" si="262"/>
        <v>0</v>
      </c>
      <c r="R368" s="104">
        <f t="shared" si="262"/>
        <v>0</v>
      </c>
      <c r="S368" s="104">
        <f t="shared" si="262"/>
        <v>0</v>
      </c>
      <c r="T368" s="104">
        <f t="shared" si="262"/>
        <v>0</v>
      </c>
      <c r="U368" s="104">
        <f t="shared" si="262"/>
        <v>0</v>
      </c>
      <c r="V368" s="104">
        <f t="shared" si="262"/>
        <v>0</v>
      </c>
      <c r="W368" s="104">
        <f t="shared" si="262"/>
        <v>0</v>
      </c>
      <c r="X368" s="104">
        <f t="shared" si="262"/>
        <v>0</v>
      </c>
      <c r="Y368" s="104">
        <f t="shared" si="262"/>
        <v>0</v>
      </c>
      <c r="Z368" s="104">
        <f t="shared" si="262"/>
        <v>0</v>
      </c>
      <c r="AA368" s="104">
        <f t="shared" si="262"/>
        <v>0</v>
      </c>
      <c r="AB368" s="104">
        <f t="shared" si="262"/>
        <v>0</v>
      </c>
      <c r="AC368" s="104">
        <f t="shared" si="262"/>
        <v>0</v>
      </c>
      <c r="AD368" s="104">
        <f t="shared" si="262"/>
        <v>0</v>
      </c>
      <c r="AE368" s="104">
        <f t="shared" si="262"/>
        <v>0</v>
      </c>
      <c r="AF368" s="104">
        <f t="shared" si="262"/>
        <v>0</v>
      </c>
      <c r="AG368" s="104">
        <f t="shared" si="262"/>
        <v>0.33333333333333331</v>
      </c>
      <c r="AH368" s="104">
        <f t="shared" si="262"/>
        <v>1</v>
      </c>
      <c r="AI368" s="104">
        <f t="shared" si="262"/>
        <v>1</v>
      </c>
      <c r="AJ368" s="104">
        <f t="shared" si="262"/>
        <v>1</v>
      </c>
      <c r="AK368" s="104">
        <f t="shared" si="262"/>
        <v>1</v>
      </c>
      <c r="AL368" s="104">
        <f t="shared" si="262"/>
        <v>1</v>
      </c>
      <c r="AM368" s="104">
        <f t="shared" si="262"/>
        <v>1</v>
      </c>
      <c r="AN368" s="104">
        <f t="shared" si="262"/>
        <v>1</v>
      </c>
      <c r="AO368" s="104">
        <f t="shared" si="262"/>
        <v>1</v>
      </c>
      <c r="AP368" s="104">
        <f t="shared" si="263"/>
        <v>1</v>
      </c>
      <c r="AQ368" s="104">
        <f t="shared" si="263"/>
        <v>1</v>
      </c>
      <c r="AR368" s="104">
        <f t="shared" si="263"/>
        <v>1</v>
      </c>
      <c r="AS368" s="104">
        <f t="shared" si="263"/>
        <v>1</v>
      </c>
      <c r="AT368" s="104">
        <f t="shared" si="263"/>
        <v>1</v>
      </c>
      <c r="AU368" s="104">
        <f t="shared" si="263"/>
        <v>1</v>
      </c>
      <c r="AV368" s="104">
        <f t="shared" si="263"/>
        <v>1</v>
      </c>
      <c r="AW368" s="104">
        <f t="shared" si="263"/>
        <v>1</v>
      </c>
      <c r="AX368" s="104">
        <f t="shared" si="263"/>
        <v>1</v>
      </c>
      <c r="AY368" s="104">
        <f t="shared" si="263"/>
        <v>1</v>
      </c>
      <c r="AZ368" s="104">
        <f t="shared" si="263"/>
        <v>1</v>
      </c>
      <c r="BA368" s="104">
        <f t="shared" si="263"/>
        <v>1</v>
      </c>
      <c r="BB368" s="104">
        <f t="shared" si="263"/>
        <v>1</v>
      </c>
      <c r="BC368" s="104">
        <f t="shared" si="263"/>
        <v>1</v>
      </c>
      <c r="BD368" s="104">
        <f t="shared" si="263"/>
        <v>1</v>
      </c>
      <c r="BE368" s="104">
        <f t="shared" si="263"/>
        <v>1</v>
      </c>
      <c r="BF368" s="104">
        <f t="shared" si="263"/>
        <v>1</v>
      </c>
      <c r="BG368" s="104">
        <f t="shared" si="263"/>
        <v>1</v>
      </c>
      <c r="BH368" s="104">
        <f t="shared" si="263"/>
        <v>1</v>
      </c>
      <c r="BI368" s="104">
        <f t="shared" si="263"/>
        <v>1</v>
      </c>
      <c r="BJ368" s="104">
        <f t="shared" si="263"/>
        <v>1</v>
      </c>
      <c r="BK368" s="104">
        <f t="shared" si="263"/>
        <v>1</v>
      </c>
      <c r="BL368" s="104">
        <f t="shared" si="263"/>
        <v>1</v>
      </c>
      <c r="BM368" s="104">
        <f t="shared" si="263"/>
        <v>1</v>
      </c>
      <c r="BN368" s="104">
        <f t="shared" si="263"/>
        <v>1</v>
      </c>
      <c r="BO368" s="104">
        <f t="shared" si="263"/>
        <v>1</v>
      </c>
    </row>
    <row r="369" spans="1:67" ht="15" x14ac:dyDescent="0.25">
      <c r="A369" s="80"/>
      <c r="B369" s="77" t="s">
        <v>1360</v>
      </c>
      <c r="C369" s="77" t="s">
        <v>1361</v>
      </c>
      <c r="D369" s="77" t="s">
        <v>19</v>
      </c>
      <c r="E369" s="224">
        <f>VLOOKUP(B369,'Cuadro Control'!C408:J2299,8,FALSE)</f>
        <v>320494616.71764702</v>
      </c>
      <c r="F369" s="106">
        <f t="shared" si="260"/>
        <v>6.0369617599332674E-2</v>
      </c>
      <c r="G369" s="107">
        <v>46385</v>
      </c>
      <c r="H369" s="107">
        <v>46389</v>
      </c>
      <c r="I369" s="106">
        <f t="shared" si="264"/>
        <v>0</v>
      </c>
      <c r="J369" s="106">
        <f t="shared" si="262"/>
        <v>0</v>
      </c>
      <c r="K369" s="106">
        <f t="shared" si="262"/>
        <v>0</v>
      </c>
      <c r="L369" s="106">
        <f t="shared" si="262"/>
        <v>0</v>
      </c>
      <c r="M369" s="106">
        <f t="shared" si="262"/>
        <v>0</v>
      </c>
      <c r="N369" s="106">
        <f t="shared" si="262"/>
        <v>0</v>
      </c>
      <c r="O369" s="106">
        <f t="shared" si="262"/>
        <v>0</v>
      </c>
      <c r="P369" s="106">
        <f t="shared" si="262"/>
        <v>0</v>
      </c>
      <c r="Q369" s="106">
        <f t="shared" si="262"/>
        <v>0</v>
      </c>
      <c r="R369" s="106">
        <f t="shared" si="262"/>
        <v>0</v>
      </c>
      <c r="S369" s="106">
        <f t="shared" si="262"/>
        <v>0</v>
      </c>
      <c r="T369" s="106">
        <f t="shared" si="262"/>
        <v>0</v>
      </c>
      <c r="U369" s="106">
        <f t="shared" si="262"/>
        <v>0</v>
      </c>
      <c r="V369" s="106">
        <f t="shared" si="262"/>
        <v>0</v>
      </c>
      <c r="W369" s="106">
        <f t="shared" si="262"/>
        <v>0</v>
      </c>
      <c r="X369" s="106">
        <f t="shared" si="262"/>
        <v>0</v>
      </c>
      <c r="Y369" s="106">
        <f t="shared" si="262"/>
        <v>0</v>
      </c>
      <c r="Z369" s="106">
        <f t="shared" si="262"/>
        <v>0</v>
      </c>
      <c r="AA369" s="106">
        <f t="shared" si="262"/>
        <v>0</v>
      </c>
      <c r="AB369" s="106">
        <f t="shared" si="262"/>
        <v>0</v>
      </c>
      <c r="AC369" s="106">
        <f t="shared" si="262"/>
        <v>0</v>
      </c>
      <c r="AD369" s="106">
        <f t="shared" si="262"/>
        <v>0</v>
      </c>
      <c r="AE369" s="106">
        <f t="shared" si="262"/>
        <v>0</v>
      </c>
      <c r="AF369" s="106">
        <f t="shared" si="262"/>
        <v>0</v>
      </c>
      <c r="AG369" s="106">
        <f t="shared" si="262"/>
        <v>0</v>
      </c>
      <c r="AH369" s="106">
        <f t="shared" si="262"/>
        <v>0.8</v>
      </c>
      <c r="AI369" s="106">
        <f t="shared" si="262"/>
        <v>1</v>
      </c>
      <c r="AJ369" s="106">
        <f t="shared" si="262"/>
        <v>1</v>
      </c>
      <c r="AK369" s="106">
        <f t="shared" si="262"/>
        <v>1</v>
      </c>
      <c r="AL369" s="106">
        <f t="shared" si="262"/>
        <v>1</v>
      </c>
      <c r="AM369" s="106">
        <f t="shared" si="262"/>
        <v>1</v>
      </c>
      <c r="AN369" s="106">
        <f t="shared" si="262"/>
        <v>1</v>
      </c>
      <c r="AO369" s="106">
        <f t="shared" si="262"/>
        <v>1</v>
      </c>
      <c r="AP369" s="106">
        <f t="shared" si="263"/>
        <v>1</v>
      </c>
      <c r="AQ369" s="106">
        <f t="shared" si="263"/>
        <v>1</v>
      </c>
      <c r="AR369" s="106">
        <f t="shared" si="263"/>
        <v>1</v>
      </c>
      <c r="AS369" s="106">
        <f t="shared" si="263"/>
        <v>1</v>
      </c>
      <c r="AT369" s="106">
        <f t="shared" si="263"/>
        <v>1</v>
      </c>
      <c r="AU369" s="106">
        <f t="shared" si="263"/>
        <v>1</v>
      </c>
      <c r="AV369" s="106">
        <f t="shared" si="263"/>
        <v>1</v>
      </c>
      <c r="AW369" s="106">
        <f t="shared" si="263"/>
        <v>1</v>
      </c>
      <c r="AX369" s="106">
        <f t="shared" si="263"/>
        <v>1</v>
      </c>
      <c r="AY369" s="106">
        <f t="shared" si="263"/>
        <v>1</v>
      </c>
      <c r="AZ369" s="106">
        <f t="shared" si="263"/>
        <v>1</v>
      </c>
      <c r="BA369" s="106">
        <f t="shared" si="263"/>
        <v>1</v>
      </c>
      <c r="BB369" s="106">
        <f t="shared" si="263"/>
        <v>1</v>
      </c>
      <c r="BC369" s="106">
        <f t="shared" si="263"/>
        <v>1</v>
      </c>
      <c r="BD369" s="106">
        <f t="shared" si="263"/>
        <v>1</v>
      </c>
      <c r="BE369" s="106">
        <f t="shared" si="263"/>
        <v>1</v>
      </c>
      <c r="BF369" s="106">
        <f t="shared" si="263"/>
        <v>1</v>
      </c>
      <c r="BG369" s="106">
        <f t="shared" si="263"/>
        <v>1</v>
      </c>
      <c r="BH369" s="106">
        <f t="shared" si="263"/>
        <v>1</v>
      </c>
      <c r="BI369" s="106">
        <f t="shared" si="263"/>
        <v>1</v>
      </c>
      <c r="BJ369" s="106">
        <f t="shared" si="263"/>
        <v>1</v>
      </c>
      <c r="BK369" s="106">
        <f t="shared" si="263"/>
        <v>1</v>
      </c>
      <c r="BL369" s="106">
        <f t="shared" si="263"/>
        <v>1</v>
      </c>
      <c r="BM369" s="106">
        <f t="shared" si="263"/>
        <v>1</v>
      </c>
      <c r="BN369" s="106">
        <f t="shared" si="263"/>
        <v>1</v>
      </c>
      <c r="BO369" s="106">
        <f t="shared" si="263"/>
        <v>1</v>
      </c>
    </row>
    <row r="370" spans="1:67" ht="15" x14ac:dyDescent="0.25">
      <c r="A370" s="80"/>
      <c r="B370" s="77" t="s">
        <v>1362</v>
      </c>
      <c r="C370" s="77" t="s">
        <v>1363</v>
      </c>
      <c r="D370" s="77" t="s">
        <v>8</v>
      </c>
      <c r="E370" s="224">
        <f>VLOOKUP(B370,'Cuadro Control'!C409:J2300,8,FALSE)</f>
        <v>94303618.549411759</v>
      </c>
      <c r="F370" s="106">
        <f t="shared" si="260"/>
        <v>1.7763397864110998E-2</v>
      </c>
      <c r="G370" s="107">
        <v>46391</v>
      </c>
      <c r="H370" s="107">
        <v>46392</v>
      </c>
      <c r="I370" s="106">
        <f t="shared" si="264"/>
        <v>0</v>
      </c>
      <c r="J370" s="106">
        <f t="shared" si="262"/>
        <v>0</v>
      </c>
      <c r="K370" s="106">
        <f t="shared" si="262"/>
        <v>0</v>
      </c>
      <c r="L370" s="106">
        <f t="shared" si="262"/>
        <v>0</v>
      </c>
      <c r="M370" s="106">
        <f t="shared" si="262"/>
        <v>0</v>
      </c>
      <c r="N370" s="106">
        <f t="shared" si="262"/>
        <v>0</v>
      </c>
      <c r="O370" s="106">
        <f t="shared" si="262"/>
        <v>0</v>
      </c>
      <c r="P370" s="106">
        <f t="shared" si="262"/>
        <v>0</v>
      </c>
      <c r="Q370" s="106">
        <f t="shared" si="262"/>
        <v>0</v>
      </c>
      <c r="R370" s="106">
        <f t="shared" si="262"/>
        <v>0</v>
      </c>
      <c r="S370" s="106">
        <f t="shared" si="262"/>
        <v>0</v>
      </c>
      <c r="T370" s="106">
        <f t="shared" si="262"/>
        <v>0</v>
      </c>
      <c r="U370" s="106">
        <f t="shared" si="262"/>
        <v>0</v>
      </c>
      <c r="V370" s="106">
        <f t="shared" si="262"/>
        <v>0</v>
      </c>
      <c r="W370" s="106">
        <f t="shared" si="262"/>
        <v>0</v>
      </c>
      <c r="X370" s="106">
        <f t="shared" si="262"/>
        <v>0</v>
      </c>
      <c r="Y370" s="106">
        <f t="shared" si="262"/>
        <v>0</v>
      </c>
      <c r="Z370" s="106">
        <f t="shared" si="262"/>
        <v>0</v>
      </c>
      <c r="AA370" s="106">
        <f t="shared" si="262"/>
        <v>0</v>
      </c>
      <c r="AB370" s="106">
        <f t="shared" si="262"/>
        <v>0</v>
      </c>
      <c r="AC370" s="106">
        <f t="shared" si="262"/>
        <v>0</v>
      </c>
      <c r="AD370" s="106">
        <f t="shared" si="262"/>
        <v>0</v>
      </c>
      <c r="AE370" s="106">
        <f t="shared" si="262"/>
        <v>0</v>
      </c>
      <c r="AF370" s="106">
        <f t="shared" si="262"/>
        <v>0</v>
      </c>
      <c r="AG370" s="106">
        <f t="shared" si="262"/>
        <v>0</v>
      </c>
      <c r="AH370" s="106">
        <f t="shared" si="262"/>
        <v>0</v>
      </c>
      <c r="AI370" s="106">
        <f t="shared" si="262"/>
        <v>1</v>
      </c>
      <c r="AJ370" s="106">
        <f t="shared" si="262"/>
        <v>1</v>
      </c>
      <c r="AK370" s="106">
        <f t="shared" si="262"/>
        <v>1</v>
      </c>
      <c r="AL370" s="106">
        <f t="shared" si="262"/>
        <v>1</v>
      </c>
      <c r="AM370" s="106">
        <f t="shared" si="262"/>
        <v>1</v>
      </c>
      <c r="AN370" s="106">
        <f t="shared" si="262"/>
        <v>1</v>
      </c>
      <c r="AO370" s="106">
        <f t="shared" si="262"/>
        <v>1</v>
      </c>
      <c r="AP370" s="106">
        <f t="shared" si="263"/>
        <v>1</v>
      </c>
      <c r="AQ370" s="106">
        <f t="shared" si="263"/>
        <v>1</v>
      </c>
      <c r="AR370" s="106">
        <f t="shared" si="263"/>
        <v>1</v>
      </c>
      <c r="AS370" s="106">
        <f t="shared" si="263"/>
        <v>1</v>
      </c>
      <c r="AT370" s="106">
        <f t="shared" si="263"/>
        <v>1</v>
      </c>
      <c r="AU370" s="106">
        <f t="shared" si="263"/>
        <v>1</v>
      </c>
      <c r="AV370" s="106">
        <f t="shared" si="263"/>
        <v>1</v>
      </c>
      <c r="AW370" s="106">
        <f t="shared" si="263"/>
        <v>1</v>
      </c>
      <c r="AX370" s="106">
        <f t="shared" si="263"/>
        <v>1</v>
      </c>
      <c r="AY370" s="106">
        <f t="shared" si="263"/>
        <v>1</v>
      </c>
      <c r="AZ370" s="106">
        <f t="shared" si="263"/>
        <v>1</v>
      </c>
      <c r="BA370" s="106">
        <f t="shared" si="263"/>
        <v>1</v>
      </c>
      <c r="BB370" s="106">
        <f t="shared" si="263"/>
        <v>1</v>
      </c>
      <c r="BC370" s="106">
        <f t="shared" si="263"/>
        <v>1</v>
      </c>
      <c r="BD370" s="106">
        <f t="shared" si="263"/>
        <v>1</v>
      </c>
      <c r="BE370" s="106">
        <f t="shared" si="263"/>
        <v>1</v>
      </c>
      <c r="BF370" s="106">
        <f t="shared" si="263"/>
        <v>1</v>
      </c>
      <c r="BG370" s="106">
        <f t="shared" si="263"/>
        <v>1</v>
      </c>
      <c r="BH370" s="106">
        <f t="shared" si="263"/>
        <v>1</v>
      </c>
      <c r="BI370" s="106">
        <f t="shared" si="263"/>
        <v>1</v>
      </c>
      <c r="BJ370" s="106">
        <f t="shared" si="263"/>
        <v>1</v>
      </c>
      <c r="BK370" s="106">
        <f t="shared" si="263"/>
        <v>1</v>
      </c>
      <c r="BL370" s="106">
        <f t="shared" si="263"/>
        <v>1</v>
      </c>
      <c r="BM370" s="106">
        <f t="shared" si="263"/>
        <v>1</v>
      </c>
      <c r="BN370" s="106">
        <f t="shared" si="263"/>
        <v>1</v>
      </c>
      <c r="BO370" s="106">
        <f t="shared" si="263"/>
        <v>1</v>
      </c>
    </row>
    <row r="371" spans="1:67" ht="15" x14ac:dyDescent="0.25">
      <c r="A371" s="80"/>
      <c r="B371" s="77" t="s">
        <v>1364</v>
      </c>
      <c r="C371" s="77" t="s">
        <v>1365</v>
      </c>
      <c r="D371" s="77" t="s">
        <v>26</v>
      </c>
      <c r="E371" s="224">
        <f>VLOOKUP(B371,'Cuadro Control'!C410:J2301,8,FALSE)</f>
        <v>179436034.15411764</v>
      </c>
      <c r="F371" s="106">
        <f t="shared" si="260"/>
        <v>3.3799272126209236E-2</v>
      </c>
      <c r="G371" s="107">
        <v>46392</v>
      </c>
      <c r="H371" s="107">
        <v>46399</v>
      </c>
      <c r="I371" s="106">
        <f t="shared" si="264"/>
        <v>0</v>
      </c>
      <c r="J371" s="106">
        <f t="shared" si="262"/>
        <v>0</v>
      </c>
      <c r="K371" s="106">
        <f t="shared" si="262"/>
        <v>0</v>
      </c>
      <c r="L371" s="106">
        <f t="shared" si="262"/>
        <v>0</v>
      </c>
      <c r="M371" s="106">
        <f t="shared" si="262"/>
        <v>0</v>
      </c>
      <c r="N371" s="106">
        <f t="shared" si="262"/>
        <v>0</v>
      </c>
      <c r="O371" s="106">
        <f t="shared" si="262"/>
        <v>0</v>
      </c>
      <c r="P371" s="106">
        <f t="shared" si="262"/>
        <v>0</v>
      </c>
      <c r="Q371" s="106">
        <f t="shared" si="262"/>
        <v>0</v>
      </c>
      <c r="R371" s="106">
        <f t="shared" si="262"/>
        <v>0</v>
      </c>
      <c r="S371" s="106">
        <f t="shared" si="262"/>
        <v>0</v>
      </c>
      <c r="T371" s="106">
        <f t="shared" si="262"/>
        <v>0</v>
      </c>
      <c r="U371" s="106">
        <f t="shared" si="262"/>
        <v>0</v>
      </c>
      <c r="V371" s="106">
        <f t="shared" si="262"/>
        <v>0</v>
      </c>
      <c r="W371" s="106">
        <f t="shared" si="262"/>
        <v>0</v>
      </c>
      <c r="X371" s="106">
        <f t="shared" si="262"/>
        <v>0</v>
      </c>
      <c r="Y371" s="106">
        <f t="shared" si="262"/>
        <v>0</v>
      </c>
      <c r="Z371" s="106">
        <f t="shared" si="262"/>
        <v>0</v>
      </c>
      <c r="AA371" s="106">
        <f t="shared" si="262"/>
        <v>0</v>
      </c>
      <c r="AB371" s="106">
        <f t="shared" si="262"/>
        <v>0</v>
      </c>
      <c r="AC371" s="106">
        <f t="shared" si="262"/>
        <v>0</v>
      </c>
      <c r="AD371" s="106">
        <f t="shared" si="262"/>
        <v>0</v>
      </c>
      <c r="AE371" s="106">
        <f t="shared" si="262"/>
        <v>0</v>
      </c>
      <c r="AF371" s="106">
        <f t="shared" si="262"/>
        <v>0</v>
      </c>
      <c r="AG371" s="106">
        <f t="shared" si="262"/>
        <v>0</v>
      </c>
      <c r="AH371" s="106">
        <f t="shared" si="262"/>
        <v>0</v>
      </c>
      <c r="AI371" s="106">
        <f t="shared" si="262"/>
        <v>0.5</v>
      </c>
      <c r="AJ371" s="106">
        <f t="shared" si="262"/>
        <v>1</v>
      </c>
      <c r="AK371" s="106">
        <f t="shared" si="262"/>
        <v>1</v>
      </c>
      <c r="AL371" s="106">
        <f t="shared" si="262"/>
        <v>1</v>
      </c>
      <c r="AM371" s="106">
        <f t="shared" si="262"/>
        <v>1</v>
      </c>
      <c r="AN371" s="106">
        <f t="shared" si="262"/>
        <v>1</v>
      </c>
      <c r="AO371" s="106">
        <f t="shared" si="262"/>
        <v>1</v>
      </c>
      <c r="AP371" s="106">
        <f t="shared" si="263"/>
        <v>1</v>
      </c>
      <c r="AQ371" s="106">
        <f t="shared" si="263"/>
        <v>1</v>
      </c>
      <c r="AR371" s="106">
        <f t="shared" si="263"/>
        <v>1</v>
      </c>
      <c r="AS371" s="106">
        <f t="shared" si="263"/>
        <v>1</v>
      </c>
      <c r="AT371" s="106">
        <f t="shared" si="263"/>
        <v>1</v>
      </c>
      <c r="AU371" s="106">
        <f t="shared" si="263"/>
        <v>1</v>
      </c>
      <c r="AV371" s="106">
        <f t="shared" si="263"/>
        <v>1</v>
      </c>
      <c r="AW371" s="106">
        <f t="shared" si="263"/>
        <v>1</v>
      </c>
      <c r="AX371" s="106">
        <f t="shared" si="263"/>
        <v>1</v>
      </c>
      <c r="AY371" s="106">
        <f t="shared" si="263"/>
        <v>1</v>
      </c>
      <c r="AZ371" s="106">
        <f t="shared" si="263"/>
        <v>1</v>
      </c>
      <c r="BA371" s="106">
        <f t="shared" si="263"/>
        <v>1</v>
      </c>
      <c r="BB371" s="106">
        <f t="shared" si="263"/>
        <v>1</v>
      </c>
      <c r="BC371" s="106">
        <f t="shared" si="263"/>
        <v>1</v>
      </c>
      <c r="BD371" s="106">
        <f t="shared" si="263"/>
        <v>1</v>
      </c>
      <c r="BE371" s="106">
        <f t="shared" si="263"/>
        <v>1</v>
      </c>
      <c r="BF371" s="106">
        <f t="shared" si="263"/>
        <v>1</v>
      </c>
      <c r="BG371" s="106">
        <f t="shared" si="263"/>
        <v>1</v>
      </c>
      <c r="BH371" s="106">
        <f t="shared" si="263"/>
        <v>1</v>
      </c>
      <c r="BI371" s="106">
        <f t="shared" si="263"/>
        <v>1</v>
      </c>
      <c r="BJ371" s="106">
        <f t="shared" si="263"/>
        <v>1</v>
      </c>
      <c r="BK371" s="106">
        <f t="shared" si="263"/>
        <v>1</v>
      </c>
      <c r="BL371" s="106">
        <f t="shared" si="263"/>
        <v>1</v>
      </c>
      <c r="BM371" s="106">
        <f t="shared" si="263"/>
        <v>1</v>
      </c>
      <c r="BN371" s="106">
        <f t="shared" si="263"/>
        <v>1</v>
      </c>
      <c r="BO371" s="106">
        <f t="shared" si="263"/>
        <v>1</v>
      </c>
    </row>
    <row r="372" spans="1:67" ht="15" x14ac:dyDescent="0.25">
      <c r="A372" s="80"/>
      <c r="B372" s="77" t="s">
        <v>1366</v>
      </c>
      <c r="C372" s="77" t="s">
        <v>1367</v>
      </c>
      <c r="D372" s="77" t="s">
        <v>730</v>
      </c>
      <c r="E372" s="224">
        <f>VLOOKUP(B372,'Cuadro Control'!C411:J2302,8,FALSE)</f>
        <v>1212623361.2117648</v>
      </c>
      <c r="F372" s="106">
        <f t="shared" si="260"/>
        <v>0.22841447185013161</v>
      </c>
      <c r="G372" s="107">
        <v>46399</v>
      </c>
      <c r="H372" s="107">
        <v>46414</v>
      </c>
      <c r="I372" s="106">
        <f t="shared" si="264"/>
        <v>0</v>
      </c>
      <c r="J372" s="106">
        <f t="shared" si="262"/>
        <v>0</v>
      </c>
      <c r="K372" s="106">
        <f t="shared" si="262"/>
        <v>0</v>
      </c>
      <c r="L372" s="106">
        <f t="shared" si="262"/>
        <v>0</v>
      </c>
      <c r="M372" s="106">
        <f t="shared" si="262"/>
        <v>0</v>
      </c>
      <c r="N372" s="106">
        <f t="shared" si="262"/>
        <v>0</v>
      </c>
      <c r="O372" s="106">
        <f t="shared" si="262"/>
        <v>0</v>
      </c>
      <c r="P372" s="106">
        <f t="shared" si="262"/>
        <v>0</v>
      </c>
      <c r="Q372" s="106">
        <f t="shared" si="262"/>
        <v>0</v>
      </c>
      <c r="R372" s="106">
        <f t="shared" si="262"/>
        <v>0</v>
      </c>
      <c r="S372" s="106">
        <f t="shared" si="262"/>
        <v>0</v>
      </c>
      <c r="T372" s="106">
        <f t="shared" si="262"/>
        <v>0</v>
      </c>
      <c r="U372" s="106">
        <f t="shared" si="262"/>
        <v>0</v>
      </c>
      <c r="V372" s="106">
        <f t="shared" si="262"/>
        <v>0</v>
      </c>
      <c r="W372" s="106">
        <f t="shared" si="262"/>
        <v>0</v>
      </c>
      <c r="X372" s="106">
        <f t="shared" si="262"/>
        <v>0</v>
      </c>
      <c r="Y372" s="106">
        <f t="shared" si="262"/>
        <v>0</v>
      </c>
      <c r="Z372" s="106">
        <f t="shared" si="262"/>
        <v>0</v>
      </c>
      <c r="AA372" s="106">
        <f t="shared" si="262"/>
        <v>0</v>
      </c>
      <c r="AB372" s="106">
        <f t="shared" si="262"/>
        <v>0</v>
      </c>
      <c r="AC372" s="106">
        <f t="shared" si="262"/>
        <v>0</v>
      </c>
      <c r="AD372" s="106">
        <f t="shared" si="262"/>
        <v>0</v>
      </c>
      <c r="AE372" s="106">
        <f t="shared" si="262"/>
        <v>0</v>
      </c>
      <c r="AF372" s="106">
        <f t="shared" si="262"/>
        <v>0</v>
      </c>
      <c r="AG372" s="106">
        <f t="shared" si="262"/>
        <v>0</v>
      </c>
      <c r="AH372" s="106">
        <f t="shared" si="262"/>
        <v>0</v>
      </c>
      <c r="AI372" s="106">
        <f t="shared" si="262"/>
        <v>0</v>
      </c>
      <c r="AJ372" s="106">
        <f t="shared" si="262"/>
        <v>0.25</v>
      </c>
      <c r="AK372" s="106">
        <f t="shared" si="262"/>
        <v>0.6875</v>
      </c>
      <c r="AL372" s="106">
        <f t="shared" si="262"/>
        <v>1</v>
      </c>
      <c r="AM372" s="106">
        <f t="shared" si="262"/>
        <v>1</v>
      </c>
      <c r="AN372" s="106">
        <f t="shared" si="262"/>
        <v>1</v>
      </c>
      <c r="AO372" s="106">
        <f t="shared" si="262"/>
        <v>1</v>
      </c>
      <c r="AP372" s="106">
        <f t="shared" si="263"/>
        <v>1</v>
      </c>
      <c r="AQ372" s="106">
        <f t="shared" si="263"/>
        <v>1</v>
      </c>
      <c r="AR372" s="106">
        <f t="shared" si="263"/>
        <v>1</v>
      </c>
      <c r="AS372" s="106">
        <f t="shared" ref="AS372:BO372" si="265">IF($G372=0,0,IF(AS$6&lt;$G372,0,IF(AS$6&gt;$H372,1,(AS$6-$G372+1)/($H372-$G372+1))))</f>
        <v>1</v>
      </c>
      <c r="AT372" s="106">
        <f t="shared" si="265"/>
        <v>1</v>
      </c>
      <c r="AU372" s="106">
        <f t="shared" si="265"/>
        <v>1</v>
      </c>
      <c r="AV372" s="106">
        <f t="shared" si="265"/>
        <v>1</v>
      </c>
      <c r="AW372" s="106">
        <f t="shared" si="265"/>
        <v>1</v>
      </c>
      <c r="AX372" s="106">
        <f t="shared" si="265"/>
        <v>1</v>
      </c>
      <c r="AY372" s="106">
        <f t="shared" si="265"/>
        <v>1</v>
      </c>
      <c r="AZ372" s="106">
        <f t="shared" si="265"/>
        <v>1</v>
      </c>
      <c r="BA372" s="106">
        <f t="shared" si="265"/>
        <v>1</v>
      </c>
      <c r="BB372" s="106">
        <f t="shared" si="265"/>
        <v>1</v>
      </c>
      <c r="BC372" s="106">
        <f t="shared" si="265"/>
        <v>1</v>
      </c>
      <c r="BD372" s="106">
        <f t="shared" si="265"/>
        <v>1</v>
      </c>
      <c r="BE372" s="106">
        <f t="shared" si="265"/>
        <v>1</v>
      </c>
      <c r="BF372" s="106">
        <f t="shared" si="265"/>
        <v>1</v>
      </c>
      <c r="BG372" s="106">
        <f t="shared" si="265"/>
        <v>1</v>
      </c>
      <c r="BH372" s="106">
        <f t="shared" si="265"/>
        <v>1</v>
      </c>
      <c r="BI372" s="106">
        <f t="shared" si="265"/>
        <v>1</v>
      </c>
      <c r="BJ372" s="106">
        <f t="shared" si="265"/>
        <v>1</v>
      </c>
      <c r="BK372" s="106">
        <f t="shared" si="265"/>
        <v>1</v>
      </c>
      <c r="BL372" s="106">
        <f t="shared" si="265"/>
        <v>1</v>
      </c>
      <c r="BM372" s="106">
        <f t="shared" si="265"/>
        <v>1</v>
      </c>
      <c r="BN372" s="106">
        <f t="shared" si="265"/>
        <v>1</v>
      </c>
      <c r="BO372" s="106">
        <f t="shared" si="265"/>
        <v>1</v>
      </c>
    </row>
    <row r="373" spans="1:67" ht="15" x14ac:dyDescent="0.25">
      <c r="A373" s="80"/>
      <c r="B373" s="77" t="s">
        <v>1368</v>
      </c>
      <c r="C373" s="77" t="s">
        <v>1369</v>
      </c>
      <c r="D373" s="77" t="s">
        <v>6</v>
      </c>
      <c r="E373" s="224">
        <f>VLOOKUP(B373,'Cuadro Control'!C412:J2303,8,FALSE)</f>
        <v>0</v>
      </c>
      <c r="F373" s="106">
        <f t="shared" si="260"/>
        <v>0</v>
      </c>
      <c r="G373" s="107">
        <v>46414</v>
      </c>
      <c r="H373" s="107">
        <v>46417</v>
      </c>
      <c r="I373" s="106">
        <f t="shared" si="264"/>
        <v>0</v>
      </c>
      <c r="J373" s="106">
        <f t="shared" si="262"/>
        <v>0</v>
      </c>
      <c r="K373" s="106">
        <f t="shared" si="262"/>
        <v>0</v>
      </c>
      <c r="L373" s="106">
        <f t="shared" si="262"/>
        <v>0</v>
      </c>
      <c r="M373" s="106">
        <f t="shared" si="262"/>
        <v>0</v>
      </c>
      <c r="N373" s="106">
        <f t="shared" si="262"/>
        <v>0</v>
      </c>
      <c r="O373" s="106">
        <f t="shared" si="262"/>
        <v>0</v>
      </c>
      <c r="P373" s="106">
        <f t="shared" si="262"/>
        <v>0</v>
      </c>
      <c r="Q373" s="106">
        <f t="shared" si="262"/>
        <v>0</v>
      </c>
      <c r="R373" s="106">
        <f t="shared" si="262"/>
        <v>0</v>
      </c>
      <c r="S373" s="106">
        <f t="shared" si="262"/>
        <v>0</v>
      </c>
      <c r="T373" s="106">
        <f t="shared" si="262"/>
        <v>0</v>
      </c>
      <c r="U373" s="106">
        <f t="shared" si="262"/>
        <v>0</v>
      </c>
      <c r="V373" s="106">
        <f t="shared" si="262"/>
        <v>0</v>
      </c>
      <c r="W373" s="106">
        <f t="shared" si="262"/>
        <v>0</v>
      </c>
      <c r="X373" s="106">
        <f t="shared" si="262"/>
        <v>0</v>
      </c>
      <c r="Y373" s="106">
        <f t="shared" si="262"/>
        <v>0</v>
      </c>
      <c r="Z373" s="106">
        <f t="shared" si="262"/>
        <v>0</v>
      </c>
      <c r="AA373" s="106">
        <f t="shared" si="262"/>
        <v>0</v>
      </c>
      <c r="AB373" s="106">
        <f t="shared" si="262"/>
        <v>0</v>
      </c>
      <c r="AC373" s="106">
        <f t="shared" si="262"/>
        <v>0</v>
      </c>
      <c r="AD373" s="106">
        <f t="shared" si="262"/>
        <v>0</v>
      </c>
      <c r="AE373" s="106">
        <f t="shared" si="262"/>
        <v>0</v>
      </c>
      <c r="AF373" s="106">
        <f t="shared" si="262"/>
        <v>0</v>
      </c>
      <c r="AG373" s="106">
        <f t="shared" si="262"/>
        <v>0</v>
      </c>
      <c r="AH373" s="106">
        <f t="shared" si="262"/>
        <v>0</v>
      </c>
      <c r="AI373" s="106">
        <f t="shared" ref="J373:AO380" si="266">IF($G373=0,0,IF(AI$6&lt;$G373,0,IF(AI$6&gt;$H373,1,(AI$6-$G373+1)/($H373-$G373+1))))</f>
        <v>0</v>
      </c>
      <c r="AJ373" s="106">
        <f t="shared" si="266"/>
        <v>0</v>
      </c>
      <c r="AK373" s="106">
        <f t="shared" si="266"/>
        <v>0</v>
      </c>
      <c r="AL373" s="106">
        <f t="shared" si="266"/>
        <v>0.75</v>
      </c>
      <c r="AM373" s="106">
        <f t="shared" si="266"/>
        <v>1</v>
      </c>
      <c r="AN373" s="106">
        <f t="shared" si="266"/>
        <v>1</v>
      </c>
      <c r="AO373" s="106">
        <f t="shared" si="266"/>
        <v>1</v>
      </c>
      <c r="AP373" s="106">
        <f t="shared" ref="AP373:BO379" si="267">IF($G373=0,0,IF(AP$6&lt;$G373,0,IF(AP$6&gt;$H373,1,(AP$6-$G373+1)/($H373-$G373+1))))</f>
        <v>1</v>
      </c>
      <c r="AQ373" s="106">
        <f t="shared" si="267"/>
        <v>1</v>
      </c>
      <c r="AR373" s="106">
        <f t="shared" si="267"/>
        <v>1</v>
      </c>
      <c r="AS373" s="106">
        <f t="shared" si="267"/>
        <v>1</v>
      </c>
      <c r="AT373" s="106">
        <f t="shared" si="267"/>
        <v>1</v>
      </c>
      <c r="AU373" s="106">
        <f t="shared" si="267"/>
        <v>1</v>
      </c>
      <c r="AV373" s="106">
        <f t="shared" si="267"/>
        <v>1</v>
      </c>
      <c r="AW373" s="106">
        <f t="shared" si="267"/>
        <v>1</v>
      </c>
      <c r="AX373" s="106">
        <f t="shared" si="267"/>
        <v>1</v>
      </c>
      <c r="AY373" s="106">
        <f t="shared" si="267"/>
        <v>1</v>
      </c>
      <c r="AZ373" s="106">
        <f t="shared" si="267"/>
        <v>1</v>
      </c>
      <c r="BA373" s="106">
        <f t="shared" si="267"/>
        <v>1</v>
      </c>
      <c r="BB373" s="106">
        <f t="shared" si="267"/>
        <v>1</v>
      </c>
      <c r="BC373" s="106">
        <f t="shared" si="267"/>
        <v>1</v>
      </c>
      <c r="BD373" s="106">
        <f t="shared" si="267"/>
        <v>1</v>
      </c>
      <c r="BE373" s="106">
        <f t="shared" si="267"/>
        <v>1</v>
      </c>
      <c r="BF373" s="106">
        <f t="shared" si="267"/>
        <v>1</v>
      </c>
      <c r="BG373" s="106">
        <f t="shared" si="267"/>
        <v>1</v>
      </c>
      <c r="BH373" s="106">
        <f t="shared" si="267"/>
        <v>1</v>
      </c>
      <c r="BI373" s="106">
        <f t="shared" si="267"/>
        <v>1</v>
      </c>
      <c r="BJ373" s="106">
        <f t="shared" si="267"/>
        <v>1</v>
      </c>
      <c r="BK373" s="106">
        <f t="shared" si="267"/>
        <v>1</v>
      </c>
      <c r="BL373" s="106">
        <f t="shared" si="267"/>
        <v>1</v>
      </c>
      <c r="BM373" s="106">
        <f t="shared" si="267"/>
        <v>1</v>
      </c>
      <c r="BN373" s="106">
        <f t="shared" si="267"/>
        <v>1</v>
      </c>
      <c r="BO373" s="106">
        <f t="shared" si="267"/>
        <v>1</v>
      </c>
    </row>
    <row r="374" spans="1:67" ht="15" x14ac:dyDescent="0.25">
      <c r="A374" s="80"/>
      <c r="B374" s="78" t="s">
        <v>1370</v>
      </c>
      <c r="C374" s="78" t="s">
        <v>1371</v>
      </c>
      <c r="D374" s="78" t="s">
        <v>3</v>
      </c>
      <c r="E374" s="225">
        <f>VLOOKUP(B374,'Cuadro Control'!C413:J2304,8,FALSE)</f>
        <v>0</v>
      </c>
      <c r="F374" s="108">
        <f t="shared" si="260"/>
        <v>0</v>
      </c>
      <c r="G374" s="109">
        <v>46414</v>
      </c>
      <c r="H374" s="109">
        <v>46414</v>
      </c>
      <c r="I374" s="108">
        <f t="shared" si="264"/>
        <v>0</v>
      </c>
      <c r="J374" s="108">
        <f t="shared" si="266"/>
        <v>0</v>
      </c>
      <c r="K374" s="108">
        <f t="shared" si="266"/>
        <v>0</v>
      </c>
      <c r="L374" s="108">
        <f t="shared" si="266"/>
        <v>0</v>
      </c>
      <c r="M374" s="108">
        <f t="shared" si="266"/>
        <v>0</v>
      </c>
      <c r="N374" s="108">
        <f t="shared" si="266"/>
        <v>0</v>
      </c>
      <c r="O374" s="108">
        <f t="shared" si="266"/>
        <v>0</v>
      </c>
      <c r="P374" s="108">
        <f t="shared" si="266"/>
        <v>0</v>
      </c>
      <c r="Q374" s="108">
        <f t="shared" si="266"/>
        <v>0</v>
      </c>
      <c r="R374" s="108">
        <f t="shared" si="266"/>
        <v>0</v>
      </c>
      <c r="S374" s="108">
        <f t="shared" si="266"/>
        <v>0</v>
      </c>
      <c r="T374" s="108">
        <f t="shared" si="266"/>
        <v>0</v>
      </c>
      <c r="U374" s="108">
        <f t="shared" si="266"/>
        <v>0</v>
      </c>
      <c r="V374" s="108">
        <f t="shared" si="266"/>
        <v>0</v>
      </c>
      <c r="W374" s="108">
        <f t="shared" si="266"/>
        <v>0</v>
      </c>
      <c r="X374" s="108">
        <f t="shared" si="266"/>
        <v>0</v>
      </c>
      <c r="Y374" s="108">
        <f t="shared" si="266"/>
        <v>0</v>
      </c>
      <c r="Z374" s="108">
        <f t="shared" si="266"/>
        <v>0</v>
      </c>
      <c r="AA374" s="108">
        <f t="shared" si="266"/>
        <v>0</v>
      </c>
      <c r="AB374" s="108">
        <f t="shared" si="266"/>
        <v>0</v>
      </c>
      <c r="AC374" s="108">
        <f t="shared" si="266"/>
        <v>0</v>
      </c>
      <c r="AD374" s="108">
        <f t="shared" si="266"/>
        <v>0</v>
      </c>
      <c r="AE374" s="108">
        <f t="shared" si="266"/>
        <v>0</v>
      </c>
      <c r="AF374" s="108">
        <f t="shared" si="266"/>
        <v>0</v>
      </c>
      <c r="AG374" s="108">
        <f t="shared" si="266"/>
        <v>0</v>
      </c>
      <c r="AH374" s="108">
        <f t="shared" si="266"/>
        <v>0</v>
      </c>
      <c r="AI374" s="108">
        <f t="shared" si="266"/>
        <v>0</v>
      </c>
      <c r="AJ374" s="108">
        <f t="shared" si="266"/>
        <v>0</v>
      </c>
      <c r="AK374" s="108">
        <f t="shared" si="266"/>
        <v>0</v>
      </c>
      <c r="AL374" s="108">
        <f t="shared" si="266"/>
        <v>1</v>
      </c>
      <c r="AM374" s="108">
        <f t="shared" si="266"/>
        <v>1</v>
      </c>
      <c r="AN374" s="108">
        <f t="shared" si="266"/>
        <v>1</v>
      </c>
      <c r="AO374" s="108">
        <f t="shared" si="266"/>
        <v>1</v>
      </c>
      <c r="AP374" s="108">
        <f t="shared" si="267"/>
        <v>1</v>
      </c>
      <c r="AQ374" s="108">
        <f t="shared" si="267"/>
        <v>1</v>
      </c>
      <c r="AR374" s="108">
        <f t="shared" si="267"/>
        <v>1</v>
      </c>
      <c r="AS374" s="108">
        <f t="shared" si="267"/>
        <v>1</v>
      </c>
      <c r="AT374" s="108">
        <f t="shared" si="267"/>
        <v>1</v>
      </c>
      <c r="AU374" s="108">
        <f t="shared" si="267"/>
        <v>1</v>
      </c>
      <c r="AV374" s="108">
        <f t="shared" si="267"/>
        <v>1</v>
      </c>
      <c r="AW374" s="108">
        <f t="shared" si="267"/>
        <v>1</v>
      </c>
      <c r="AX374" s="108">
        <f t="shared" si="267"/>
        <v>1</v>
      </c>
      <c r="AY374" s="108">
        <f t="shared" si="267"/>
        <v>1</v>
      </c>
      <c r="AZ374" s="108">
        <f t="shared" si="267"/>
        <v>1</v>
      </c>
      <c r="BA374" s="108">
        <f t="shared" si="267"/>
        <v>1</v>
      </c>
      <c r="BB374" s="108">
        <f t="shared" si="267"/>
        <v>1</v>
      </c>
      <c r="BC374" s="108">
        <f t="shared" si="267"/>
        <v>1</v>
      </c>
      <c r="BD374" s="108">
        <f t="shared" si="267"/>
        <v>1</v>
      </c>
      <c r="BE374" s="108">
        <f t="shared" si="267"/>
        <v>1</v>
      </c>
      <c r="BF374" s="108">
        <f t="shared" si="267"/>
        <v>1</v>
      </c>
      <c r="BG374" s="108">
        <f t="shared" si="267"/>
        <v>1</v>
      </c>
      <c r="BH374" s="108">
        <f t="shared" si="267"/>
        <v>1</v>
      </c>
      <c r="BI374" s="108">
        <f t="shared" si="267"/>
        <v>1</v>
      </c>
      <c r="BJ374" s="108">
        <f t="shared" si="267"/>
        <v>1</v>
      </c>
      <c r="BK374" s="108">
        <f t="shared" si="267"/>
        <v>1</v>
      </c>
      <c r="BL374" s="108">
        <f t="shared" si="267"/>
        <v>1</v>
      </c>
      <c r="BM374" s="108">
        <f t="shared" si="267"/>
        <v>1</v>
      </c>
      <c r="BN374" s="108">
        <f t="shared" si="267"/>
        <v>1</v>
      </c>
      <c r="BO374" s="108">
        <f t="shared" si="267"/>
        <v>1</v>
      </c>
    </row>
    <row r="375" spans="1:67" ht="15" x14ac:dyDescent="0.25">
      <c r="A375" s="80"/>
      <c r="B375" s="77" t="s">
        <v>1372</v>
      </c>
      <c r="C375" s="77" t="s">
        <v>1373</v>
      </c>
      <c r="D375" s="77" t="s">
        <v>8</v>
      </c>
      <c r="E375" s="224">
        <f>VLOOKUP(B375,'Cuadro Control'!C414:J2305,8,FALSE)</f>
        <v>1230815225.9452939</v>
      </c>
      <c r="F375" s="106">
        <f t="shared" si="260"/>
        <v>0.2318411625341423</v>
      </c>
      <c r="G375" s="107">
        <v>46417</v>
      </c>
      <c r="H375" s="107">
        <v>46419</v>
      </c>
      <c r="I375" s="106">
        <f t="shared" si="264"/>
        <v>0</v>
      </c>
      <c r="J375" s="106">
        <f t="shared" si="266"/>
        <v>0</v>
      </c>
      <c r="K375" s="106">
        <f t="shared" si="266"/>
        <v>0</v>
      </c>
      <c r="L375" s="106">
        <f t="shared" si="266"/>
        <v>0</v>
      </c>
      <c r="M375" s="106">
        <f t="shared" si="266"/>
        <v>0</v>
      </c>
      <c r="N375" s="106">
        <f t="shared" si="266"/>
        <v>0</v>
      </c>
      <c r="O375" s="106">
        <f t="shared" si="266"/>
        <v>0</v>
      </c>
      <c r="P375" s="106">
        <f t="shared" si="266"/>
        <v>0</v>
      </c>
      <c r="Q375" s="106">
        <f t="shared" si="266"/>
        <v>0</v>
      </c>
      <c r="R375" s="106">
        <f t="shared" si="266"/>
        <v>0</v>
      </c>
      <c r="S375" s="106">
        <f t="shared" si="266"/>
        <v>0</v>
      </c>
      <c r="T375" s="106">
        <f t="shared" si="266"/>
        <v>0</v>
      </c>
      <c r="U375" s="106">
        <f t="shared" si="266"/>
        <v>0</v>
      </c>
      <c r="V375" s="106">
        <f t="shared" si="266"/>
        <v>0</v>
      </c>
      <c r="W375" s="106">
        <f t="shared" si="266"/>
        <v>0</v>
      </c>
      <c r="X375" s="106">
        <f t="shared" si="266"/>
        <v>0</v>
      </c>
      <c r="Y375" s="106">
        <f t="shared" si="266"/>
        <v>0</v>
      </c>
      <c r="Z375" s="106">
        <f t="shared" si="266"/>
        <v>0</v>
      </c>
      <c r="AA375" s="106">
        <f t="shared" si="266"/>
        <v>0</v>
      </c>
      <c r="AB375" s="106">
        <f t="shared" si="266"/>
        <v>0</v>
      </c>
      <c r="AC375" s="106">
        <f t="shared" si="266"/>
        <v>0</v>
      </c>
      <c r="AD375" s="106">
        <f t="shared" si="266"/>
        <v>0</v>
      </c>
      <c r="AE375" s="106">
        <f t="shared" si="266"/>
        <v>0</v>
      </c>
      <c r="AF375" s="106">
        <f t="shared" si="266"/>
        <v>0</v>
      </c>
      <c r="AG375" s="106">
        <f t="shared" si="266"/>
        <v>0</v>
      </c>
      <c r="AH375" s="106">
        <f t="shared" si="266"/>
        <v>0</v>
      </c>
      <c r="AI375" s="106">
        <f t="shared" si="266"/>
        <v>0</v>
      </c>
      <c r="AJ375" s="106">
        <f t="shared" si="266"/>
        <v>0</v>
      </c>
      <c r="AK375" s="106">
        <f t="shared" si="266"/>
        <v>0</v>
      </c>
      <c r="AL375" s="106">
        <f t="shared" si="266"/>
        <v>0</v>
      </c>
      <c r="AM375" s="106">
        <f t="shared" si="266"/>
        <v>1</v>
      </c>
      <c r="AN375" s="106">
        <f t="shared" si="266"/>
        <v>1</v>
      </c>
      <c r="AO375" s="106">
        <f t="shared" si="266"/>
        <v>1</v>
      </c>
      <c r="AP375" s="106">
        <f t="shared" si="267"/>
        <v>1</v>
      </c>
      <c r="AQ375" s="106">
        <f t="shared" si="267"/>
        <v>1</v>
      </c>
      <c r="AR375" s="106">
        <f t="shared" si="267"/>
        <v>1</v>
      </c>
      <c r="AS375" s="106">
        <f t="shared" si="267"/>
        <v>1</v>
      </c>
      <c r="AT375" s="106">
        <f t="shared" si="267"/>
        <v>1</v>
      </c>
      <c r="AU375" s="106">
        <f t="shared" si="267"/>
        <v>1</v>
      </c>
      <c r="AV375" s="106">
        <f t="shared" si="267"/>
        <v>1</v>
      </c>
      <c r="AW375" s="106">
        <f t="shared" si="267"/>
        <v>1</v>
      </c>
      <c r="AX375" s="106">
        <f t="shared" si="267"/>
        <v>1</v>
      </c>
      <c r="AY375" s="106">
        <f t="shared" si="267"/>
        <v>1</v>
      </c>
      <c r="AZ375" s="106">
        <f t="shared" si="267"/>
        <v>1</v>
      </c>
      <c r="BA375" s="106">
        <f t="shared" si="267"/>
        <v>1</v>
      </c>
      <c r="BB375" s="106">
        <f t="shared" si="267"/>
        <v>1</v>
      </c>
      <c r="BC375" s="106">
        <f t="shared" si="267"/>
        <v>1</v>
      </c>
      <c r="BD375" s="106">
        <f t="shared" si="267"/>
        <v>1</v>
      </c>
      <c r="BE375" s="106">
        <f t="shared" si="267"/>
        <v>1</v>
      </c>
      <c r="BF375" s="106">
        <f t="shared" si="267"/>
        <v>1</v>
      </c>
      <c r="BG375" s="106">
        <f t="shared" si="267"/>
        <v>1</v>
      </c>
      <c r="BH375" s="106">
        <f t="shared" si="267"/>
        <v>1</v>
      </c>
      <c r="BI375" s="106">
        <f t="shared" si="267"/>
        <v>1</v>
      </c>
      <c r="BJ375" s="106">
        <f t="shared" si="267"/>
        <v>1</v>
      </c>
      <c r="BK375" s="106">
        <f t="shared" si="267"/>
        <v>1</v>
      </c>
      <c r="BL375" s="106">
        <f t="shared" si="267"/>
        <v>1</v>
      </c>
      <c r="BM375" s="106">
        <f t="shared" si="267"/>
        <v>1</v>
      </c>
      <c r="BN375" s="106">
        <f t="shared" si="267"/>
        <v>1</v>
      </c>
      <c r="BO375" s="106">
        <f t="shared" si="267"/>
        <v>1</v>
      </c>
    </row>
    <row r="376" spans="1:67" ht="15" x14ac:dyDescent="0.25">
      <c r="A376" s="80"/>
      <c r="B376" s="77" t="s">
        <v>1374</v>
      </c>
      <c r="C376" s="77" t="s">
        <v>1375</v>
      </c>
      <c r="D376" s="77" t="s">
        <v>26</v>
      </c>
      <c r="E376" s="224">
        <f>VLOOKUP(B376,'Cuadro Control'!C415:J2306,8,FALSE)</f>
        <v>0</v>
      </c>
      <c r="F376" s="106">
        <f t="shared" si="260"/>
        <v>0</v>
      </c>
      <c r="G376" s="107">
        <v>46419</v>
      </c>
      <c r="H376" s="107">
        <v>46426</v>
      </c>
      <c r="I376" s="106">
        <f t="shared" si="264"/>
        <v>0</v>
      </c>
      <c r="J376" s="106">
        <f t="shared" si="266"/>
        <v>0</v>
      </c>
      <c r="K376" s="106">
        <f t="shared" si="266"/>
        <v>0</v>
      </c>
      <c r="L376" s="106">
        <f t="shared" si="266"/>
        <v>0</v>
      </c>
      <c r="M376" s="106">
        <f t="shared" si="266"/>
        <v>0</v>
      </c>
      <c r="N376" s="106">
        <f t="shared" si="266"/>
        <v>0</v>
      </c>
      <c r="O376" s="106">
        <f t="shared" si="266"/>
        <v>0</v>
      </c>
      <c r="P376" s="106">
        <f t="shared" si="266"/>
        <v>0</v>
      </c>
      <c r="Q376" s="106">
        <f t="shared" si="266"/>
        <v>0</v>
      </c>
      <c r="R376" s="106">
        <f t="shared" si="266"/>
        <v>0</v>
      </c>
      <c r="S376" s="106">
        <f t="shared" si="266"/>
        <v>0</v>
      </c>
      <c r="T376" s="106">
        <f t="shared" si="266"/>
        <v>0</v>
      </c>
      <c r="U376" s="106">
        <f t="shared" si="266"/>
        <v>0</v>
      </c>
      <c r="V376" s="106">
        <f t="shared" si="266"/>
        <v>0</v>
      </c>
      <c r="W376" s="106">
        <f t="shared" si="266"/>
        <v>0</v>
      </c>
      <c r="X376" s="106">
        <f t="shared" si="266"/>
        <v>0</v>
      </c>
      <c r="Y376" s="106">
        <f t="shared" si="266"/>
        <v>0</v>
      </c>
      <c r="Z376" s="106">
        <f t="shared" si="266"/>
        <v>0</v>
      </c>
      <c r="AA376" s="106">
        <f t="shared" si="266"/>
        <v>0</v>
      </c>
      <c r="AB376" s="106">
        <f t="shared" si="266"/>
        <v>0</v>
      </c>
      <c r="AC376" s="106">
        <f t="shared" si="266"/>
        <v>0</v>
      </c>
      <c r="AD376" s="106">
        <f t="shared" si="266"/>
        <v>0</v>
      </c>
      <c r="AE376" s="106">
        <f t="shared" si="266"/>
        <v>0</v>
      </c>
      <c r="AF376" s="106">
        <f t="shared" si="266"/>
        <v>0</v>
      </c>
      <c r="AG376" s="106">
        <f t="shared" si="266"/>
        <v>0</v>
      </c>
      <c r="AH376" s="106">
        <f t="shared" si="266"/>
        <v>0</v>
      </c>
      <c r="AI376" s="106">
        <f t="shared" si="266"/>
        <v>0</v>
      </c>
      <c r="AJ376" s="106">
        <f t="shared" si="266"/>
        <v>0</v>
      </c>
      <c r="AK376" s="106">
        <f t="shared" si="266"/>
        <v>0</v>
      </c>
      <c r="AL376" s="106">
        <f t="shared" si="266"/>
        <v>0</v>
      </c>
      <c r="AM376" s="106">
        <f t="shared" si="266"/>
        <v>0.625</v>
      </c>
      <c r="AN376" s="106">
        <f t="shared" si="266"/>
        <v>1</v>
      </c>
      <c r="AO376" s="106">
        <f t="shared" si="266"/>
        <v>1</v>
      </c>
      <c r="AP376" s="106">
        <f t="shared" si="267"/>
        <v>1</v>
      </c>
      <c r="AQ376" s="106">
        <f t="shared" si="267"/>
        <v>1</v>
      </c>
      <c r="AR376" s="106">
        <f t="shared" si="267"/>
        <v>1</v>
      </c>
      <c r="AS376" s="106">
        <f t="shared" si="267"/>
        <v>1</v>
      </c>
      <c r="AT376" s="106">
        <f t="shared" si="267"/>
        <v>1</v>
      </c>
      <c r="AU376" s="106">
        <f t="shared" si="267"/>
        <v>1</v>
      </c>
      <c r="AV376" s="106">
        <f t="shared" si="267"/>
        <v>1</v>
      </c>
      <c r="AW376" s="106">
        <f t="shared" si="267"/>
        <v>1</v>
      </c>
      <c r="AX376" s="106">
        <f t="shared" si="267"/>
        <v>1</v>
      </c>
      <c r="AY376" s="106">
        <f t="shared" si="267"/>
        <v>1</v>
      </c>
      <c r="AZ376" s="106">
        <f t="shared" si="267"/>
        <v>1</v>
      </c>
      <c r="BA376" s="106">
        <f t="shared" si="267"/>
        <v>1</v>
      </c>
      <c r="BB376" s="106">
        <f t="shared" si="267"/>
        <v>1</v>
      </c>
      <c r="BC376" s="106">
        <f t="shared" si="267"/>
        <v>1</v>
      </c>
      <c r="BD376" s="106">
        <f t="shared" si="267"/>
        <v>1</v>
      </c>
      <c r="BE376" s="106">
        <f t="shared" si="267"/>
        <v>1</v>
      </c>
      <c r="BF376" s="106">
        <f t="shared" si="267"/>
        <v>1</v>
      </c>
      <c r="BG376" s="106">
        <f t="shared" si="267"/>
        <v>1</v>
      </c>
      <c r="BH376" s="106">
        <f t="shared" si="267"/>
        <v>1</v>
      </c>
      <c r="BI376" s="106">
        <f t="shared" si="267"/>
        <v>1</v>
      </c>
      <c r="BJ376" s="106">
        <f t="shared" si="267"/>
        <v>1</v>
      </c>
      <c r="BK376" s="106">
        <f t="shared" si="267"/>
        <v>1</v>
      </c>
      <c r="BL376" s="106">
        <f t="shared" si="267"/>
        <v>1</v>
      </c>
      <c r="BM376" s="106">
        <f t="shared" si="267"/>
        <v>1</v>
      </c>
      <c r="BN376" s="106">
        <f t="shared" si="267"/>
        <v>1</v>
      </c>
      <c r="BO376" s="106">
        <f t="shared" si="267"/>
        <v>1</v>
      </c>
    </row>
    <row r="377" spans="1:67" ht="15" x14ac:dyDescent="0.25">
      <c r="A377" s="80"/>
      <c r="B377" s="77" t="s">
        <v>1376</v>
      </c>
      <c r="C377" s="77" t="s">
        <v>2067</v>
      </c>
      <c r="D377" s="77" t="s">
        <v>6</v>
      </c>
      <c r="E377" s="224">
        <f>VLOOKUP(B377,'Cuadro Control'!C416:J2307,8,FALSE)</f>
        <v>52736347.43270281</v>
      </c>
      <c r="F377" s="106">
        <f t="shared" si="260"/>
        <v>9.933624348213644E-3</v>
      </c>
      <c r="G377" s="107">
        <v>46426</v>
      </c>
      <c r="H377" s="107">
        <v>46429</v>
      </c>
      <c r="I377" s="106">
        <f t="shared" si="264"/>
        <v>0</v>
      </c>
      <c r="J377" s="106">
        <f t="shared" si="266"/>
        <v>0</v>
      </c>
      <c r="K377" s="106">
        <f t="shared" si="266"/>
        <v>0</v>
      </c>
      <c r="L377" s="106">
        <f t="shared" si="266"/>
        <v>0</v>
      </c>
      <c r="M377" s="106">
        <f t="shared" si="266"/>
        <v>0</v>
      </c>
      <c r="N377" s="106">
        <f t="shared" si="266"/>
        <v>0</v>
      </c>
      <c r="O377" s="106">
        <f t="shared" si="266"/>
        <v>0</v>
      </c>
      <c r="P377" s="106">
        <f t="shared" si="266"/>
        <v>0</v>
      </c>
      <c r="Q377" s="106">
        <f t="shared" si="266"/>
        <v>0</v>
      </c>
      <c r="R377" s="106">
        <f t="shared" si="266"/>
        <v>0</v>
      </c>
      <c r="S377" s="106">
        <f t="shared" si="266"/>
        <v>0</v>
      </c>
      <c r="T377" s="106">
        <f t="shared" si="266"/>
        <v>0</v>
      </c>
      <c r="U377" s="106">
        <f t="shared" si="266"/>
        <v>0</v>
      </c>
      <c r="V377" s="106">
        <f t="shared" si="266"/>
        <v>0</v>
      </c>
      <c r="W377" s="106">
        <f t="shared" si="266"/>
        <v>0</v>
      </c>
      <c r="X377" s="106">
        <f t="shared" si="266"/>
        <v>0</v>
      </c>
      <c r="Y377" s="106">
        <f t="shared" si="266"/>
        <v>0</v>
      </c>
      <c r="Z377" s="106">
        <f t="shared" si="266"/>
        <v>0</v>
      </c>
      <c r="AA377" s="106">
        <f t="shared" si="266"/>
        <v>0</v>
      </c>
      <c r="AB377" s="106">
        <f t="shared" si="266"/>
        <v>0</v>
      </c>
      <c r="AC377" s="106">
        <f t="shared" si="266"/>
        <v>0</v>
      </c>
      <c r="AD377" s="106">
        <f t="shared" si="266"/>
        <v>0</v>
      </c>
      <c r="AE377" s="106">
        <f t="shared" si="266"/>
        <v>0</v>
      </c>
      <c r="AF377" s="106">
        <f t="shared" si="266"/>
        <v>0</v>
      </c>
      <c r="AG377" s="106">
        <f t="shared" si="266"/>
        <v>0</v>
      </c>
      <c r="AH377" s="106">
        <f t="shared" si="266"/>
        <v>0</v>
      </c>
      <c r="AI377" s="106">
        <f t="shared" si="266"/>
        <v>0</v>
      </c>
      <c r="AJ377" s="106">
        <f t="shared" si="266"/>
        <v>0</v>
      </c>
      <c r="AK377" s="106">
        <f t="shared" si="266"/>
        <v>0</v>
      </c>
      <c r="AL377" s="106">
        <f t="shared" si="266"/>
        <v>0</v>
      </c>
      <c r="AM377" s="106">
        <f t="shared" si="266"/>
        <v>0</v>
      </c>
      <c r="AN377" s="106">
        <f t="shared" si="266"/>
        <v>1</v>
      </c>
      <c r="AO377" s="106">
        <f t="shared" si="266"/>
        <v>1</v>
      </c>
      <c r="AP377" s="106">
        <f t="shared" si="267"/>
        <v>1</v>
      </c>
      <c r="AQ377" s="106">
        <f t="shared" si="267"/>
        <v>1</v>
      </c>
      <c r="AR377" s="106">
        <f t="shared" si="267"/>
        <v>1</v>
      </c>
      <c r="AS377" s="106">
        <f t="shared" si="267"/>
        <v>1</v>
      </c>
      <c r="AT377" s="106">
        <f t="shared" si="267"/>
        <v>1</v>
      </c>
      <c r="AU377" s="106">
        <f t="shared" si="267"/>
        <v>1</v>
      </c>
      <c r="AV377" s="106">
        <f t="shared" si="267"/>
        <v>1</v>
      </c>
      <c r="AW377" s="106">
        <f t="shared" si="267"/>
        <v>1</v>
      </c>
      <c r="AX377" s="106">
        <f t="shared" si="267"/>
        <v>1</v>
      </c>
      <c r="AY377" s="106">
        <f t="shared" si="267"/>
        <v>1</v>
      </c>
      <c r="AZ377" s="106">
        <f t="shared" si="267"/>
        <v>1</v>
      </c>
      <c r="BA377" s="106">
        <f t="shared" si="267"/>
        <v>1</v>
      </c>
      <c r="BB377" s="106">
        <f t="shared" si="267"/>
        <v>1</v>
      </c>
      <c r="BC377" s="106">
        <f t="shared" si="267"/>
        <v>1</v>
      </c>
      <c r="BD377" s="106">
        <f t="shared" si="267"/>
        <v>1</v>
      </c>
      <c r="BE377" s="106">
        <f t="shared" si="267"/>
        <v>1</v>
      </c>
      <c r="BF377" s="106">
        <f t="shared" si="267"/>
        <v>1</v>
      </c>
      <c r="BG377" s="106">
        <f t="shared" si="267"/>
        <v>1</v>
      </c>
      <c r="BH377" s="106">
        <f t="shared" si="267"/>
        <v>1</v>
      </c>
      <c r="BI377" s="106">
        <f t="shared" si="267"/>
        <v>1</v>
      </c>
      <c r="BJ377" s="106">
        <f t="shared" si="267"/>
        <v>1</v>
      </c>
      <c r="BK377" s="106">
        <f t="shared" si="267"/>
        <v>1</v>
      </c>
      <c r="BL377" s="106">
        <f t="shared" si="267"/>
        <v>1</v>
      </c>
      <c r="BM377" s="106">
        <f t="shared" si="267"/>
        <v>1</v>
      </c>
      <c r="BN377" s="106">
        <f t="shared" si="267"/>
        <v>1</v>
      </c>
      <c r="BO377" s="106">
        <f t="shared" si="267"/>
        <v>1</v>
      </c>
    </row>
    <row r="378" spans="1:67" ht="15" x14ac:dyDescent="0.25">
      <c r="A378" s="80"/>
      <c r="B378" s="77" t="s">
        <v>1377</v>
      </c>
      <c r="C378" s="77" t="s">
        <v>1378</v>
      </c>
      <c r="D378" s="77" t="s">
        <v>19</v>
      </c>
      <c r="E378" s="224">
        <f>VLOOKUP(B378,'Cuadro Control'!C417:J2308,8,FALSE)</f>
        <v>46410609.014634147</v>
      </c>
      <c r="F378" s="106">
        <f t="shared" si="260"/>
        <v>8.742083556535862E-3</v>
      </c>
      <c r="G378" s="107">
        <v>46429</v>
      </c>
      <c r="H378" s="107">
        <v>46431</v>
      </c>
      <c r="I378" s="106">
        <f t="shared" si="264"/>
        <v>0</v>
      </c>
      <c r="J378" s="106">
        <f t="shared" si="266"/>
        <v>0</v>
      </c>
      <c r="K378" s="106">
        <f t="shared" si="266"/>
        <v>0</v>
      </c>
      <c r="L378" s="106">
        <f t="shared" si="266"/>
        <v>0</v>
      </c>
      <c r="M378" s="106">
        <f t="shared" si="266"/>
        <v>0</v>
      </c>
      <c r="N378" s="106">
        <f t="shared" si="266"/>
        <v>0</v>
      </c>
      <c r="O378" s="106">
        <f t="shared" si="266"/>
        <v>0</v>
      </c>
      <c r="P378" s="106">
        <f t="shared" si="266"/>
        <v>0</v>
      </c>
      <c r="Q378" s="106">
        <f t="shared" si="266"/>
        <v>0</v>
      </c>
      <c r="R378" s="106">
        <f t="shared" si="266"/>
        <v>0</v>
      </c>
      <c r="S378" s="106">
        <f t="shared" si="266"/>
        <v>0</v>
      </c>
      <c r="T378" s="106">
        <f t="shared" si="266"/>
        <v>0</v>
      </c>
      <c r="U378" s="106">
        <f t="shared" si="266"/>
        <v>0</v>
      </c>
      <c r="V378" s="106">
        <f t="shared" si="266"/>
        <v>0</v>
      </c>
      <c r="W378" s="106">
        <f t="shared" si="266"/>
        <v>0</v>
      </c>
      <c r="X378" s="106">
        <f t="shared" si="266"/>
        <v>0</v>
      </c>
      <c r="Y378" s="106">
        <f t="shared" si="266"/>
        <v>0</v>
      </c>
      <c r="Z378" s="106">
        <f t="shared" si="266"/>
        <v>0</v>
      </c>
      <c r="AA378" s="106">
        <f t="shared" si="266"/>
        <v>0</v>
      </c>
      <c r="AB378" s="106">
        <f t="shared" si="266"/>
        <v>0</v>
      </c>
      <c r="AC378" s="106">
        <f t="shared" si="266"/>
        <v>0</v>
      </c>
      <c r="AD378" s="106">
        <f t="shared" si="266"/>
        <v>0</v>
      </c>
      <c r="AE378" s="106">
        <f t="shared" si="266"/>
        <v>0</v>
      </c>
      <c r="AF378" s="106">
        <f t="shared" si="266"/>
        <v>0</v>
      </c>
      <c r="AG378" s="106">
        <f t="shared" si="266"/>
        <v>0</v>
      </c>
      <c r="AH378" s="106">
        <f t="shared" si="266"/>
        <v>0</v>
      </c>
      <c r="AI378" s="106">
        <f t="shared" si="266"/>
        <v>0</v>
      </c>
      <c r="AJ378" s="106">
        <f t="shared" si="266"/>
        <v>0</v>
      </c>
      <c r="AK378" s="106">
        <f t="shared" si="266"/>
        <v>0</v>
      </c>
      <c r="AL378" s="106">
        <f t="shared" si="266"/>
        <v>0</v>
      </c>
      <c r="AM378" s="106">
        <f t="shared" si="266"/>
        <v>0</v>
      </c>
      <c r="AN378" s="106">
        <f t="shared" si="266"/>
        <v>0.66666666666666663</v>
      </c>
      <c r="AO378" s="106">
        <f t="shared" si="266"/>
        <v>1</v>
      </c>
      <c r="AP378" s="106">
        <f t="shared" si="267"/>
        <v>1</v>
      </c>
      <c r="AQ378" s="106">
        <f t="shared" si="267"/>
        <v>1</v>
      </c>
      <c r="AR378" s="106">
        <f t="shared" si="267"/>
        <v>1</v>
      </c>
      <c r="AS378" s="106">
        <f t="shared" si="267"/>
        <v>1</v>
      </c>
      <c r="AT378" s="106">
        <f t="shared" si="267"/>
        <v>1</v>
      </c>
      <c r="AU378" s="106">
        <f t="shared" si="267"/>
        <v>1</v>
      </c>
      <c r="AV378" s="106">
        <f t="shared" si="267"/>
        <v>1</v>
      </c>
      <c r="AW378" s="106">
        <f t="shared" si="267"/>
        <v>1</v>
      </c>
      <c r="AX378" s="106">
        <f t="shared" si="267"/>
        <v>1</v>
      </c>
      <c r="AY378" s="106">
        <f t="shared" si="267"/>
        <v>1</v>
      </c>
      <c r="AZ378" s="106">
        <f t="shared" si="267"/>
        <v>1</v>
      </c>
      <c r="BA378" s="106">
        <f t="shared" si="267"/>
        <v>1</v>
      </c>
      <c r="BB378" s="106">
        <f t="shared" si="267"/>
        <v>1</v>
      </c>
      <c r="BC378" s="106">
        <f t="shared" si="267"/>
        <v>1</v>
      </c>
      <c r="BD378" s="106">
        <f t="shared" si="267"/>
        <v>1</v>
      </c>
      <c r="BE378" s="106">
        <f t="shared" si="267"/>
        <v>1</v>
      </c>
      <c r="BF378" s="106">
        <f t="shared" si="267"/>
        <v>1</v>
      </c>
      <c r="BG378" s="106">
        <f t="shared" si="267"/>
        <v>1</v>
      </c>
      <c r="BH378" s="106">
        <f t="shared" si="267"/>
        <v>1</v>
      </c>
      <c r="BI378" s="106">
        <f t="shared" si="267"/>
        <v>1</v>
      </c>
      <c r="BJ378" s="106">
        <f t="shared" si="267"/>
        <v>1</v>
      </c>
      <c r="BK378" s="106">
        <f t="shared" si="267"/>
        <v>1</v>
      </c>
      <c r="BL378" s="106">
        <f t="shared" si="267"/>
        <v>1</v>
      </c>
      <c r="BM378" s="106">
        <f t="shared" si="267"/>
        <v>1</v>
      </c>
      <c r="BN378" s="106">
        <f t="shared" si="267"/>
        <v>1</v>
      </c>
      <c r="BO378" s="106">
        <f t="shared" si="267"/>
        <v>1</v>
      </c>
    </row>
    <row r="379" spans="1:67" ht="15" x14ac:dyDescent="0.25">
      <c r="A379" s="80"/>
      <c r="B379" s="77" t="s">
        <v>1379</v>
      </c>
      <c r="C379" s="77" t="s">
        <v>1380</v>
      </c>
      <c r="D379" s="77" t="s">
        <v>9</v>
      </c>
      <c r="E379" s="224">
        <f>VLOOKUP(B379,'Cuadro Control'!C418:J2309,8,FALSE)</f>
        <v>1587346329.5488234</v>
      </c>
      <c r="F379" s="106">
        <f t="shared" si="260"/>
        <v>0.29899875353285565</v>
      </c>
      <c r="G379" s="107">
        <v>46429</v>
      </c>
      <c r="H379" s="107">
        <v>46440</v>
      </c>
      <c r="I379" s="106">
        <f t="shared" si="264"/>
        <v>0</v>
      </c>
      <c r="J379" s="106">
        <f t="shared" si="266"/>
        <v>0</v>
      </c>
      <c r="K379" s="106">
        <f t="shared" si="266"/>
        <v>0</v>
      </c>
      <c r="L379" s="106">
        <f t="shared" si="266"/>
        <v>0</v>
      </c>
      <c r="M379" s="106">
        <f t="shared" si="266"/>
        <v>0</v>
      </c>
      <c r="N379" s="106">
        <f t="shared" si="266"/>
        <v>0</v>
      </c>
      <c r="O379" s="106">
        <f t="shared" si="266"/>
        <v>0</v>
      </c>
      <c r="P379" s="106">
        <f t="shared" si="266"/>
        <v>0</v>
      </c>
      <c r="Q379" s="106">
        <f t="shared" si="266"/>
        <v>0</v>
      </c>
      <c r="R379" s="106">
        <f t="shared" si="266"/>
        <v>0</v>
      </c>
      <c r="S379" s="106">
        <f t="shared" si="266"/>
        <v>0</v>
      </c>
      <c r="T379" s="106">
        <f t="shared" si="266"/>
        <v>0</v>
      </c>
      <c r="U379" s="106">
        <f t="shared" si="266"/>
        <v>0</v>
      </c>
      <c r="V379" s="106">
        <f t="shared" si="266"/>
        <v>0</v>
      </c>
      <c r="W379" s="106">
        <f t="shared" si="266"/>
        <v>0</v>
      </c>
      <c r="X379" s="106">
        <f t="shared" si="266"/>
        <v>0</v>
      </c>
      <c r="Y379" s="106">
        <f t="shared" si="266"/>
        <v>0</v>
      </c>
      <c r="Z379" s="106">
        <f t="shared" si="266"/>
        <v>0</v>
      </c>
      <c r="AA379" s="106">
        <f t="shared" si="266"/>
        <v>0</v>
      </c>
      <c r="AB379" s="106">
        <f t="shared" si="266"/>
        <v>0</v>
      </c>
      <c r="AC379" s="106">
        <f t="shared" si="266"/>
        <v>0</v>
      </c>
      <c r="AD379" s="106">
        <f t="shared" si="266"/>
        <v>0</v>
      </c>
      <c r="AE379" s="106">
        <f t="shared" si="266"/>
        <v>0</v>
      </c>
      <c r="AF379" s="106">
        <f t="shared" si="266"/>
        <v>0</v>
      </c>
      <c r="AG379" s="106">
        <f t="shared" si="266"/>
        <v>0</v>
      </c>
      <c r="AH379" s="106">
        <f t="shared" si="266"/>
        <v>0</v>
      </c>
      <c r="AI379" s="106">
        <f t="shared" si="266"/>
        <v>0</v>
      </c>
      <c r="AJ379" s="106">
        <f t="shared" si="266"/>
        <v>0</v>
      </c>
      <c r="AK379" s="106">
        <f t="shared" si="266"/>
        <v>0</v>
      </c>
      <c r="AL379" s="106">
        <f t="shared" si="266"/>
        <v>0</v>
      </c>
      <c r="AM379" s="106">
        <f t="shared" si="266"/>
        <v>0</v>
      </c>
      <c r="AN379" s="106">
        <f t="shared" si="266"/>
        <v>0.16666666666666666</v>
      </c>
      <c r="AO379" s="106">
        <f t="shared" si="266"/>
        <v>0.75</v>
      </c>
      <c r="AP379" s="106">
        <f t="shared" si="267"/>
        <v>1</v>
      </c>
      <c r="AQ379" s="106">
        <f t="shared" si="267"/>
        <v>1</v>
      </c>
      <c r="AR379" s="106">
        <f t="shared" si="267"/>
        <v>1</v>
      </c>
      <c r="AS379" s="106">
        <f t="shared" ref="AP379:BO380" si="268">IF($G379=0,0,IF(AS$6&lt;$G379,0,IF(AS$6&gt;$H379,1,(AS$6-$G379+1)/($H379-$G379+1))))</f>
        <v>1</v>
      </c>
      <c r="AT379" s="106">
        <f t="shared" si="268"/>
        <v>1</v>
      </c>
      <c r="AU379" s="106">
        <f t="shared" si="268"/>
        <v>1</v>
      </c>
      <c r="AV379" s="106">
        <f t="shared" si="268"/>
        <v>1</v>
      </c>
      <c r="AW379" s="106">
        <f t="shared" si="268"/>
        <v>1</v>
      </c>
      <c r="AX379" s="106">
        <f t="shared" si="268"/>
        <v>1</v>
      </c>
      <c r="AY379" s="106">
        <f t="shared" si="268"/>
        <v>1</v>
      </c>
      <c r="AZ379" s="106">
        <f t="shared" si="268"/>
        <v>1</v>
      </c>
      <c r="BA379" s="106">
        <f t="shared" si="268"/>
        <v>1</v>
      </c>
      <c r="BB379" s="106">
        <f t="shared" si="268"/>
        <v>1</v>
      </c>
      <c r="BC379" s="106">
        <f t="shared" si="268"/>
        <v>1</v>
      </c>
      <c r="BD379" s="106">
        <f t="shared" si="268"/>
        <v>1</v>
      </c>
      <c r="BE379" s="106">
        <f t="shared" si="268"/>
        <v>1</v>
      </c>
      <c r="BF379" s="106">
        <f t="shared" si="268"/>
        <v>1</v>
      </c>
      <c r="BG379" s="106">
        <f t="shared" si="268"/>
        <v>1</v>
      </c>
      <c r="BH379" s="106">
        <f t="shared" si="268"/>
        <v>1</v>
      </c>
      <c r="BI379" s="106">
        <f t="shared" si="268"/>
        <v>1</v>
      </c>
      <c r="BJ379" s="106">
        <f t="shared" si="268"/>
        <v>1</v>
      </c>
      <c r="BK379" s="106">
        <f t="shared" si="268"/>
        <v>1</v>
      </c>
      <c r="BL379" s="106">
        <f t="shared" si="268"/>
        <v>1</v>
      </c>
      <c r="BM379" s="106">
        <f t="shared" si="268"/>
        <v>1</v>
      </c>
      <c r="BN379" s="106">
        <f t="shared" si="268"/>
        <v>1</v>
      </c>
      <c r="BO379" s="106">
        <f t="shared" si="268"/>
        <v>1</v>
      </c>
    </row>
    <row r="380" spans="1:67" ht="15" x14ac:dyDescent="0.25">
      <c r="A380" s="80"/>
      <c r="B380" s="103" t="s">
        <v>1381</v>
      </c>
      <c r="C380" s="103" t="s">
        <v>1382</v>
      </c>
      <c r="D380" s="103" t="s">
        <v>9</v>
      </c>
      <c r="E380" s="223">
        <f>VLOOKUP(B380,'Cuadro Control'!C419:J2310,8,FALSE)</f>
        <v>179532477.23999998</v>
      </c>
      <c r="F380" s="104">
        <f t="shared" si="260"/>
        <v>3.3817438522495219E-2</v>
      </c>
      <c r="G380" s="105">
        <v>46431</v>
      </c>
      <c r="H380" s="105">
        <v>46444</v>
      </c>
      <c r="I380" s="104">
        <f t="shared" si="264"/>
        <v>0</v>
      </c>
      <c r="J380" s="104">
        <f t="shared" si="266"/>
        <v>0</v>
      </c>
      <c r="K380" s="104">
        <f t="shared" si="266"/>
        <v>0</v>
      </c>
      <c r="L380" s="104">
        <f t="shared" si="266"/>
        <v>0</v>
      </c>
      <c r="M380" s="104">
        <f t="shared" si="266"/>
        <v>0</v>
      </c>
      <c r="N380" s="104">
        <f t="shared" si="266"/>
        <v>0</v>
      </c>
      <c r="O380" s="104">
        <f t="shared" si="266"/>
        <v>0</v>
      </c>
      <c r="P380" s="104">
        <f t="shared" si="266"/>
        <v>0</v>
      </c>
      <c r="Q380" s="104">
        <f t="shared" si="266"/>
        <v>0</v>
      </c>
      <c r="R380" s="104">
        <f t="shared" si="266"/>
        <v>0</v>
      </c>
      <c r="S380" s="104">
        <f t="shared" si="266"/>
        <v>0</v>
      </c>
      <c r="T380" s="104">
        <f t="shared" si="266"/>
        <v>0</v>
      </c>
      <c r="U380" s="104">
        <f t="shared" si="266"/>
        <v>0</v>
      </c>
      <c r="V380" s="104">
        <f t="shared" si="266"/>
        <v>0</v>
      </c>
      <c r="W380" s="104">
        <f t="shared" si="266"/>
        <v>0</v>
      </c>
      <c r="X380" s="104">
        <f t="shared" si="266"/>
        <v>0</v>
      </c>
      <c r="Y380" s="104">
        <f t="shared" si="266"/>
        <v>0</v>
      </c>
      <c r="Z380" s="104">
        <f t="shared" si="266"/>
        <v>0</v>
      </c>
      <c r="AA380" s="104">
        <f t="shared" si="266"/>
        <v>0</v>
      </c>
      <c r="AB380" s="104">
        <f t="shared" si="266"/>
        <v>0</v>
      </c>
      <c r="AC380" s="104">
        <f t="shared" si="266"/>
        <v>0</v>
      </c>
      <c r="AD380" s="104">
        <f t="shared" si="266"/>
        <v>0</v>
      </c>
      <c r="AE380" s="104">
        <f t="shared" si="266"/>
        <v>0</v>
      </c>
      <c r="AF380" s="104">
        <f t="shared" si="266"/>
        <v>0</v>
      </c>
      <c r="AG380" s="104">
        <f t="shared" si="266"/>
        <v>0</v>
      </c>
      <c r="AH380" s="104">
        <f t="shared" si="266"/>
        <v>0</v>
      </c>
      <c r="AI380" s="104">
        <f t="shared" si="266"/>
        <v>0</v>
      </c>
      <c r="AJ380" s="104">
        <f t="shared" si="266"/>
        <v>0</v>
      </c>
      <c r="AK380" s="104">
        <f t="shared" si="266"/>
        <v>0</v>
      </c>
      <c r="AL380" s="104">
        <f t="shared" si="266"/>
        <v>0</v>
      </c>
      <c r="AM380" s="104">
        <f t="shared" si="266"/>
        <v>0</v>
      </c>
      <c r="AN380" s="104">
        <f t="shared" si="266"/>
        <v>0</v>
      </c>
      <c r="AO380" s="104">
        <f t="shared" si="266"/>
        <v>0.5</v>
      </c>
      <c r="AP380" s="104">
        <f t="shared" si="268"/>
        <v>1</v>
      </c>
      <c r="AQ380" s="104">
        <f t="shared" si="268"/>
        <v>1</v>
      </c>
      <c r="AR380" s="104">
        <f t="shared" si="268"/>
        <v>1</v>
      </c>
      <c r="AS380" s="104">
        <f t="shared" si="268"/>
        <v>1</v>
      </c>
      <c r="AT380" s="104">
        <f t="shared" si="268"/>
        <v>1</v>
      </c>
      <c r="AU380" s="104">
        <f t="shared" si="268"/>
        <v>1</v>
      </c>
      <c r="AV380" s="104">
        <f t="shared" si="268"/>
        <v>1</v>
      </c>
      <c r="AW380" s="104">
        <f t="shared" si="268"/>
        <v>1</v>
      </c>
      <c r="AX380" s="104">
        <f t="shared" si="268"/>
        <v>1</v>
      </c>
      <c r="AY380" s="104">
        <f t="shared" si="268"/>
        <v>1</v>
      </c>
      <c r="AZ380" s="104">
        <f t="shared" si="268"/>
        <v>1</v>
      </c>
      <c r="BA380" s="104">
        <f t="shared" si="268"/>
        <v>1</v>
      </c>
      <c r="BB380" s="104">
        <f t="shared" si="268"/>
        <v>1</v>
      </c>
      <c r="BC380" s="104">
        <f t="shared" si="268"/>
        <v>1</v>
      </c>
      <c r="BD380" s="104">
        <f t="shared" si="268"/>
        <v>1</v>
      </c>
      <c r="BE380" s="104">
        <f t="shared" si="268"/>
        <v>1</v>
      </c>
      <c r="BF380" s="104">
        <f t="shared" si="268"/>
        <v>1</v>
      </c>
      <c r="BG380" s="104">
        <f t="shared" si="268"/>
        <v>1</v>
      </c>
      <c r="BH380" s="104">
        <f t="shared" si="268"/>
        <v>1</v>
      </c>
      <c r="BI380" s="104">
        <f t="shared" si="268"/>
        <v>1</v>
      </c>
      <c r="BJ380" s="104">
        <f t="shared" si="268"/>
        <v>1</v>
      </c>
      <c r="BK380" s="104">
        <f t="shared" si="268"/>
        <v>1</v>
      </c>
      <c r="BL380" s="104">
        <f t="shared" si="268"/>
        <v>1</v>
      </c>
      <c r="BM380" s="104">
        <f t="shared" si="268"/>
        <v>1</v>
      </c>
      <c r="BN380" s="104">
        <f t="shared" si="268"/>
        <v>1</v>
      </c>
      <c r="BO380" s="104">
        <f t="shared" si="268"/>
        <v>1</v>
      </c>
    </row>
    <row r="381" spans="1:67" ht="15" x14ac:dyDescent="0.25">
      <c r="A381" s="80"/>
      <c r="B381" s="78" t="s">
        <v>1383</v>
      </c>
      <c r="C381" s="78" t="s">
        <v>1989</v>
      </c>
      <c r="D381" s="78" t="s">
        <v>3</v>
      </c>
      <c r="E381" s="225">
        <f>VLOOKUP(B381,'Cuadro Control'!C420:J2311,8,FALSE)</f>
        <v>0</v>
      </c>
      <c r="F381" s="108">
        <f>IFERROR(E381/$E$365,0)</f>
        <v>0</v>
      </c>
      <c r="G381" s="109">
        <v>46444</v>
      </c>
      <c r="H381" s="109">
        <v>46444</v>
      </c>
      <c r="I381" s="108">
        <f t="shared" si="264"/>
        <v>0</v>
      </c>
      <c r="J381" s="108">
        <f t="shared" ref="J381:BO381" si="269">IF($G381=0,0,IF(J$6&lt;$G381,0,IF(J$6&gt;$H381,1,(J$6-$G381+1)/($H381-$G381+1))))</f>
        <v>0</v>
      </c>
      <c r="K381" s="108">
        <f t="shared" si="269"/>
        <v>0</v>
      </c>
      <c r="L381" s="108">
        <f t="shared" si="269"/>
        <v>0</v>
      </c>
      <c r="M381" s="108">
        <f t="shared" si="269"/>
        <v>0</v>
      </c>
      <c r="N381" s="108">
        <f t="shared" si="269"/>
        <v>0</v>
      </c>
      <c r="O381" s="108">
        <f t="shared" si="269"/>
        <v>0</v>
      </c>
      <c r="P381" s="108">
        <f t="shared" si="269"/>
        <v>0</v>
      </c>
      <c r="Q381" s="108">
        <f t="shared" si="269"/>
        <v>0</v>
      </c>
      <c r="R381" s="108">
        <f t="shared" si="269"/>
        <v>0</v>
      </c>
      <c r="S381" s="108">
        <f t="shared" si="269"/>
        <v>0</v>
      </c>
      <c r="T381" s="108">
        <f t="shared" si="269"/>
        <v>0</v>
      </c>
      <c r="U381" s="108">
        <f t="shared" si="269"/>
        <v>0</v>
      </c>
      <c r="V381" s="108">
        <f t="shared" si="269"/>
        <v>0</v>
      </c>
      <c r="W381" s="108">
        <f t="shared" si="269"/>
        <v>0</v>
      </c>
      <c r="X381" s="108">
        <f t="shared" si="269"/>
        <v>0</v>
      </c>
      <c r="Y381" s="108">
        <f t="shared" si="269"/>
        <v>0</v>
      </c>
      <c r="Z381" s="108">
        <f t="shared" si="269"/>
        <v>0</v>
      </c>
      <c r="AA381" s="108">
        <f t="shared" si="269"/>
        <v>0</v>
      </c>
      <c r="AB381" s="108">
        <f t="shared" si="269"/>
        <v>0</v>
      </c>
      <c r="AC381" s="108">
        <f t="shared" si="269"/>
        <v>0</v>
      </c>
      <c r="AD381" s="108">
        <f t="shared" si="269"/>
        <v>0</v>
      </c>
      <c r="AE381" s="108">
        <f t="shared" si="269"/>
        <v>0</v>
      </c>
      <c r="AF381" s="108">
        <f t="shared" si="269"/>
        <v>0</v>
      </c>
      <c r="AG381" s="108">
        <f t="shared" si="269"/>
        <v>0</v>
      </c>
      <c r="AH381" s="108">
        <f t="shared" si="269"/>
        <v>0</v>
      </c>
      <c r="AI381" s="108">
        <f t="shared" si="269"/>
        <v>0</v>
      </c>
      <c r="AJ381" s="108">
        <f t="shared" si="269"/>
        <v>0</v>
      </c>
      <c r="AK381" s="108">
        <f t="shared" si="269"/>
        <v>0</v>
      </c>
      <c r="AL381" s="108">
        <f t="shared" si="269"/>
        <v>0</v>
      </c>
      <c r="AM381" s="108">
        <f t="shared" si="269"/>
        <v>0</v>
      </c>
      <c r="AN381" s="108">
        <f t="shared" si="269"/>
        <v>0</v>
      </c>
      <c r="AO381" s="108">
        <f t="shared" si="269"/>
        <v>0</v>
      </c>
      <c r="AP381" s="108">
        <f t="shared" si="269"/>
        <v>1</v>
      </c>
      <c r="AQ381" s="108">
        <f t="shared" si="269"/>
        <v>1</v>
      </c>
      <c r="AR381" s="108">
        <f t="shared" si="269"/>
        <v>1</v>
      </c>
      <c r="AS381" s="108">
        <f t="shared" si="269"/>
        <v>1</v>
      </c>
      <c r="AT381" s="108">
        <f t="shared" si="269"/>
        <v>1</v>
      </c>
      <c r="AU381" s="108">
        <f t="shared" si="269"/>
        <v>1</v>
      </c>
      <c r="AV381" s="108">
        <f t="shared" si="269"/>
        <v>1</v>
      </c>
      <c r="AW381" s="108">
        <f t="shared" si="269"/>
        <v>1</v>
      </c>
      <c r="AX381" s="108">
        <f t="shared" si="269"/>
        <v>1</v>
      </c>
      <c r="AY381" s="108">
        <f t="shared" si="269"/>
        <v>1</v>
      </c>
      <c r="AZ381" s="108">
        <f t="shared" si="269"/>
        <v>1</v>
      </c>
      <c r="BA381" s="108">
        <f t="shared" si="269"/>
        <v>1</v>
      </c>
      <c r="BB381" s="108">
        <f t="shared" si="269"/>
        <v>1</v>
      </c>
      <c r="BC381" s="108">
        <f t="shared" si="269"/>
        <v>1</v>
      </c>
      <c r="BD381" s="108">
        <f t="shared" si="269"/>
        <v>1</v>
      </c>
      <c r="BE381" s="108">
        <f t="shared" si="269"/>
        <v>1</v>
      </c>
      <c r="BF381" s="108">
        <f t="shared" si="269"/>
        <v>1</v>
      </c>
      <c r="BG381" s="108">
        <f t="shared" si="269"/>
        <v>1</v>
      </c>
      <c r="BH381" s="108">
        <f t="shared" si="269"/>
        <v>1</v>
      </c>
      <c r="BI381" s="108">
        <f t="shared" si="269"/>
        <v>1</v>
      </c>
      <c r="BJ381" s="108">
        <f t="shared" si="269"/>
        <v>1</v>
      </c>
      <c r="BK381" s="108">
        <f t="shared" si="269"/>
        <v>1</v>
      </c>
      <c r="BL381" s="108">
        <f t="shared" si="269"/>
        <v>1</v>
      </c>
      <c r="BM381" s="108">
        <f t="shared" si="269"/>
        <v>1</v>
      </c>
      <c r="BN381" s="108">
        <f t="shared" si="269"/>
        <v>1</v>
      </c>
      <c r="BO381" s="108">
        <f t="shared" si="269"/>
        <v>1</v>
      </c>
    </row>
    <row r="382" spans="1:67" ht="15" x14ac:dyDescent="0.25">
      <c r="A382" s="80"/>
      <c r="B382" s="79" t="s">
        <v>1384</v>
      </c>
      <c r="C382" s="79" t="s">
        <v>1385</v>
      </c>
      <c r="D382" s="79" t="s">
        <v>38</v>
      </c>
      <c r="E382" s="226">
        <f>SUM(E383:E398)</f>
        <v>5308872732.0543728</v>
      </c>
      <c r="F382" s="110">
        <f>IFERROR(E382/$E$109,0)</f>
        <v>2.9408554574576196E-2</v>
      </c>
      <c r="G382" s="111">
        <v>46373</v>
      </c>
      <c r="H382" s="111">
        <v>46452</v>
      </c>
      <c r="I382" s="110">
        <f>SUMPRODUCT($F383:$F397,I383:I397)</f>
        <v>0</v>
      </c>
      <c r="J382" s="110">
        <f t="shared" ref="J382:AO382" si="270">SUMPRODUCT($F383:$F397,J383:J397)</f>
        <v>0</v>
      </c>
      <c r="K382" s="110">
        <f t="shared" si="270"/>
        <v>0</v>
      </c>
      <c r="L382" s="110">
        <f t="shared" si="270"/>
        <v>0</v>
      </c>
      <c r="M382" s="110">
        <f t="shared" si="270"/>
        <v>0</v>
      </c>
      <c r="N382" s="110">
        <f t="shared" si="270"/>
        <v>0</v>
      </c>
      <c r="O382" s="110">
        <f t="shared" si="270"/>
        <v>0</v>
      </c>
      <c r="P382" s="110">
        <f t="shared" si="270"/>
        <v>0</v>
      </c>
      <c r="Q382" s="110">
        <f t="shared" si="270"/>
        <v>0</v>
      </c>
      <c r="R382" s="110">
        <f t="shared" si="270"/>
        <v>0</v>
      </c>
      <c r="S382" s="110">
        <f t="shared" si="270"/>
        <v>0</v>
      </c>
      <c r="T382" s="110">
        <f t="shared" si="270"/>
        <v>0</v>
      </c>
      <c r="U382" s="110">
        <f t="shared" si="270"/>
        <v>0</v>
      </c>
      <c r="V382" s="110">
        <f t="shared" si="270"/>
        <v>0</v>
      </c>
      <c r="W382" s="110">
        <f t="shared" si="270"/>
        <v>0</v>
      </c>
      <c r="X382" s="110">
        <f t="shared" si="270"/>
        <v>0</v>
      </c>
      <c r="Y382" s="110">
        <f t="shared" si="270"/>
        <v>0</v>
      </c>
      <c r="Z382" s="110">
        <f t="shared" si="270"/>
        <v>0</v>
      </c>
      <c r="AA382" s="110">
        <f t="shared" si="270"/>
        <v>0</v>
      </c>
      <c r="AB382" s="110">
        <f t="shared" si="270"/>
        <v>0</v>
      </c>
      <c r="AC382" s="110">
        <f t="shared" si="270"/>
        <v>0</v>
      </c>
      <c r="AD382" s="110">
        <f t="shared" si="270"/>
        <v>0</v>
      </c>
      <c r="AE382" s="110">
        <f t="shared" si="270"/>
        <v>0</v>
      </c>
      <c r="AF382" s="110">
        <f t="shared" si="270"/>
        <v>3.137079567996877E-3</v>
      </c>
      <c r="AG382" s="110">
        <f t="shared" si="270"/>
        <v>1.4116858055985946E-2</v>
      </c>
      <c r="AH382" s="110">
        <f t="shared" si="270"/>
        <v>5.6873455080068344E-2</v>
      </c>
      <c r="AI382" s="110">
        <f t="shared" si="270"/>
        <v>9.3568640237210773E-2</v>
      </c>
      <c r="AJ382" s="110">
        <f t="shared" si="270"/>
        <v>0.16008640555045139</v>
      </c>
      <c r="AK382" s="110">
        <f t="shared" si="270"/>
        <v>0.2285609018644725</v>
      </c>
      <c r="AL382" s="110">
        <f t="shared" si="270"/>
        <v>0.32261391968511494</v>
      </c>
      <c r="AM382" s="110">
        <f t="shared" si="270"/>
        <v>0.41666693750575734</v>
      </c>
      <c r="AN382" s="110">
        <f t="shared" si="270"/>
        <v>0.64850810003989967</v>
      </c>
      <c r="AO382" s="110">
        <f t="shared" si="270"/>
        <v>0.68554380807165194</v>
      </c>
      <c r="AP382" s="110">
        <f t="shared" ref="AP382:BO382" si="271">SUMPRODUCT($F383:$F397,AP383:AP397)</f>
        <v>0.87952301742392291</v>
      </c>
      <c r="AQ382" s="110">
        <f t="shared" si="271"/>
        <v>0.99739865857519272</v>
      </c>
      <c r="AR382" s="110">
        <f t="shared" si="271"/>
        <v>1</v>
      </c>
      <c r="AS382" s="110">
        <f t="shared" si="271"/>
        <v>1</v>
      </c>
      <c r="AT382" s="110">
        <f t="shared" si="271"/>
        <v>1</v>
      </c>
      <c r="AU382" s="110">
        <f t="shared" si="271"/>
        <v>1</v>
      </c>
      <c r="AV382" s="110">
        <f t="shared" si="271"/>
        <v>1</v>
      </c>
      <c r="AW382" s="110">
        <f t="shared" si="271"/>
        <v>1</v>
      </c>
      <c r="AX382" s="110">
        <f t="shared" si="271"/>
        <v>1</v>
      </c>
      <c r="AY382" s="110">
        <f t="shared" si="271"/>
        <v>1</v>
      </c>
      <c r="AZ382" s="110">
        <f t="shared" si="271"/>
        <v>1</v>
      </c>
      <c r="BA382" s="110">
        <f t="shared" si="271"/>
        <v>1</v>
      </c>
      <c r="BB382" s="110">
        <f t="shared" si="271"/>
        <v>1</v>
      </c>
      <c r="BC382" s="110">
        <f t="shared" si="271"/>
        <v>1</v>
      </c>
      <c r="BD382" s="110">
        <f t="shared" si="271"/>
        <v>1</v>
      </c>
      <c r="BE382" s="110">
        <f t="shared" si="271"/>
        <v>1</v>
      </c>
      <c r="BF382" s="110">
        <f t="shared" si="271"/>
        <v>1</v>
      </c>
      <c r="BG382" s="110">
        <f t="shared" si="271"/>
        <v>1</v>
      </c>
      <c r="BH382" s="110">
        <f t="shared" si="271"/>
        <v>1</v>
      </c>
      <c r="BI382" s="110">
        <f t="shared" si="271"/>
        <v>1</v>
      </c>
      <c r="BJ382" s="110">
        <f t="shared" si="271"/>
        <v>1</v>
      </c>
      <c r="BK382" s="110">
        <f t="shared" si="271"/>
        <v>1</v>
      </c>
      <c r="BL382" s="110">
        <f t="shared" si="271"/>
        <v>1</v>
      </c>
      <c r="BM382" s="110">
        <f t="shared" si="271"/>
        <v>1</v>
      </c>
      <c r="BN382" s="110">
        <f t="shared" si="271"/>
        <v>1</v>
      </c>
      <c r="BO382" s="110">
        <f t="shared" si="271"/>
        <v>1</v>
      </c>
    </row>
    <row r="383" spans="1:67" ht="15" x14ac:dyDescent="0.25">
      <c r="A383" s="80"/>
      <c r="B383" s="77" t="s">
        <v>1386</v>
      </c>
      <c r="C383" s="77" t="s">
        <v>2112</v>
      </c>
      <c r="D383" s="77" t="s">
        <v>22</v>
      </c>
      <c r="E383" s="224">
        <f>VLOOKUP(B383,'Cuadro Control'!C422:J2313,8,FALSE)</f>
        <v>83271780.884117648</v>
      </c>
      <c r="F383" s="106">
        <f t="shared" ref="F383:F397" si="272">IFERROR(E383/$E$382,0)</f>
        <v>1.5685397839984384E-2</v>
      </c>
      <c r="G383" s="107">
        <v>46373</v>
      </c>
      <c r="H383" s="107">
        <v>46382</v>
      </c>
      <c r="I383" s="106">
        <f t="shared" ref="I383:X383" si="273">IF($G383=0,0,IF(I$6&lt;$G383,0,IF(I$6&gt;$H383,1,(I$6-$G383+1)/($H383-$G383+1))))</f>
        <v>0</v>
      </c>
      <c r="J383" s="106">
        <f t="shared" si="273"/>
        <v>0</v>
      </c>
      <c r="K383" s="106">
        <f t="shared" si="273"/>
        <v>0</v>
      </c>
      <c r="L383" s="106">
        <f t="shared" si="273"/>
        <v>0</v>
      </c>
      <c r="M383" s="106">
        <f t="shared" si="273"/>
        <v>0</v>
      </c>
      <c r="N383" s="106">
        <f t="shared" si="273"/>
        <v>0</v>
      </c>
      <c r="O383" s="106">
        <f t="shared" si="273"/>
        <v>0</v>
      </c>
      <c r="P383" s="106">
        <f t="shared" si="273"/>
        <v>0</v>
      </c>
      <c r="Q383" s="106">
        <f t="shared" si="273"/>
        <v>0</v>
      </c>
      <c r="R383" s="106">
        <f t="shared" si="273"/>
        <v>0</v>
      </c>
      <c r="S383" s="106">
        <f t="shared" si="273"/>
        <v>0</v>
      </c>
      <c r="T383" s="106">
        <f t="shared" si="273"/>
        <v>0</v>
      </c>
      <c r="U383" s="106">
        <f t="shared" si="273"/>
        <v>0</v>
      </c>
      <c r="V383" s="106">
        <f t="shared" si="273"/>
        <v>0</v>
      </c>
      <c r="W383" s="106">
        <f t="shared" si="273"/>
        <v>0</v>
      </c>
      <c r="X383" s="106">
        <f t="shared" si="273"/>
        <v>0</v>
      </c>
      <c r="Y383" s="106">
        <f t="shared" ref="J383:AO390" si="274">IF($G383=0,0,IF(Y$6&lt;$G383,0,IF(Y$6&gt;$H383,1,(Y$6-$G383+1)/($H383-$G383+1))))</f>
        <v>0</v>
      </c>
      <c r="Z383" s="106">
        <f t="shared" si="274"/>
        <v>0</v>
      </c>
      <c r="AA383" s="106">
        <f t="shared" si="274"/>
        <v>0</v>
      </c>
      <c r="AB383" s="106">
        <f t="shared" si="274"/>
        <v>0</v>
      </c>
      <c r="AC383" s="106">
        <f t="shared" si="274"/>
        <v>0</v>
      </c>
      <c r="AD383" s="106">
        <f t="shared" si="274"/>
        <v>0</v>
      </c>
      <c r="AE383" s="106">
        <f t="shared" si="274"/>
        <v>0</v>
      </c>
      <c r="AF383" s="106">
        <f t="shared" si="274"/>
        <v>0.2</v>
      </c>
      <c r="AG383" s="106">
        <f t="shared" si="274"/>
        <v>0.9</v>
      </c>
      <c r="AH383" s="106">
        <f t="shared" si="274"/>
        <v>1</v>
      </c>
      <c r="AI383" s="106">
        <f t="shared" si="274"/>
        <v>1</v>
      </c>
      <c r="AJ383" s="106">
        <f t="shared" si="274"/>
        <v>1</v>
      </c>
      <c r="AK383" s="106">
        <f t="shared" si="274"/>
        <v>1</v>
      </c>
      <c r="AL383" s="106">
        <f t="shared" si="274"/>
        <v>1</v>
      </c>
      <c r="AM383" s="106">
        <f t="shared" si="274"/>
        <v>1</v>
      </c>
      <c r="AN383" s="106">
        <f t="shared" si="274"/>
        <v>1</v>
      </c>
      <c r="AO383" s="106">
        <f t="shared" si="274"/>
        <v>1</v>
      </c>
      <c r="AP383" s="106">
        <f t="shared" ref="AP383:BO389" si="275">IF($G383=0,0,IF(AP$6&lt;$G383,0,IF(AP$6&gt;$H383,1,(AP$6-$G383+1)/($H383-$G383+1))))</f>
        <v>1</v>
      </c>
      <c r="AQ383" s="106">
        <f t="shared" si="275"/>
        <v>1</v>
      </c>
      <c r="AR383" s="106">
        <f t="shared" si="275"/>
        <v>1</v>
      </c>
      <c r="AS383" s="106">
        <f t="shared" si="275"/>
        <v>1</v>
      </c>
      <c r="AT383" s="106">
        <f t="shared" si="275"/>
        <v>1</v>
      </c>
      <c r="AU383" s="106">
        <f t="shared" si="275"/>
        <v>1</v>
      </c>
      <c r="AV383" s="106">
        <f t="shared" si="275"/>
        <v>1</v>
      </c>
      <c r="AW383" s="106">
        <f t="shared" si="275"/>
        <v>1</v>
      </c>
      <c r="AX383" s="106">
        <f t="shared" si="275"/>
        <v>1</v>
      </c>
      <c r="AY383" s="106">
        <f t="shared" si="275"/>
        <v>1</v>
      </c>
      <c r="AZ383" s="106">
        <f t="shared" si="275"/>
        <v>1</v>
      </c>
      <c r="BA383" s="106">
        <f t="shared" si="275"/>
        <v>1</v>
      </c>
      <c r="BB383" s="106">
        <f t="shared" si="275"/>
        <v>1</v>
      </c>
      <c r="BC383" s="106">
        <f t="shared" si="275"/>
        <v>1</v>
      </c>
      <c r="BD383" s="106">
        <f t="shared" si="275"/>
        <v>1</v>
      </c>
      <c r="BE383" s="106">
        <f t="shared" si="275"/>
        <v>1</v>
      </c>
      <c r="BF383" s="106">
        <f t="shared" si="275"/>
        <v>1</v>
      </c>
      <c r="BG383" s="106">
        <f t="shared" si="275"/>
        <v>1</v>
      </c>
      <c r="BH383" s="106">
        <f t="shared" si="275"/>
        <v>1</v>
      </c>
      <c r="BI383" s="106">
        <f t="shared" si="275"/>
        <v>1</v>
      </c>
      <c r="BJ383" s="106">
        <f t="shared" si="275"/>
        <v>1</v>
      </c>
      <c r="BK383" s="106">
        <f t="shared" si="275"/>
        <v>1</v>
      </c>
      <c r="BL383" s="106">
        <f t="shared" si="275"/>
        <v>1</v>
      </c>
      <c r="BM383" s="106">
        <f t="shared" si="275"/>
        <v>1</v>
      </c>
      <c r="BN383" s="106">
        <f t="shared" si="275"/>
        <v>1</v>
      </c>
      <c r="BO383" s="106">
        <f t="shared" si="275"/>
        <v>1</v>
      </c>
    </row>
    <row r="384" spans="1:67" ht="15" x14ac:dyDescent="0.25">
      <c r="A384" s="80"/>
      <c r="B384" s="77" t="s">
        <v>1388</v>
      </c>
      <c r="C384" s="77" t="s">
        <v>1389</v>
      </c>
      <c r="D384" s="77" t="s">
        <v>9</v>
      </c>
      <c r="E384" s="224">
        <f>VLOOKUP(B384,'Cuadro Control'!C423:J2314,8,FALSE)</f>
        <v>312374505.66882348</v>
      </c>
      <c r="F384" s="106">
        <f t="shared" si="272"/>
        <v>5.8840081771548515E-2</v>
      </c>
      <c r="G384" s="107">
        <v>46382</v>
      </c>
      <c r="H384" s="107">
        <v>46391</v>
      </c>
      <c r="I384" s="106">
        <f t="shared" ref="I384:I398" si="276">IF($G384=0,0,IF(I$6&lt;$G384,0,IF(I$6&gt;$H384,1,(I$6-$G384+1)/($H384-$G384+1))))</f>
        <v>0</v>
      </c>
      <c r="J384" s="106">
        <f t="shared" si="274"/>
        <v>0</v>
      </c>
      <c r="K384" s="106">
        <f t="shared" si="274"/>
        <v>0</v>
      </c>
      <c r="L384" s="106">
        <f t="shared" si="274"/>
        <v>0</v>
      </c>
      <c r="M384" s="106">
        <f t="shared" si="274"/>
        <v>0</v>
      </c>
      <c r="N384" s="106">
        <f t="shared" si="274"/>
        <v>0</v>
      </c>
      <c r="O384" s="106">
        <f t="shared" si="274"/>
        <v>0</v>
      </c>
      <c r="P384" s="106">
        <f t="shared" si="274"/>
        <v>0</v>
      </c>
      <c r="Q384" s="106">
        <f t="shared" si="274"/>
        <v>0</v>
      </c>
      <c r="R384" s="106">
        <f t="shared" si="274"/>
        <v>0</v>
      </c>
      <c r="S384" s="106">
        <f t="shared" si="274"/>
        <v>0</v>
      </c>
      <c r="T384" s="106">
        <f t="shared" si="274"/>
        <v>0</v>
      </c>
      <c r="U384" s="106">
        <f t="shared" si="274"/>
        <v>0</v>
      </c>
      <c r="V384" s="106">
        <f t="shared" si="274"/>
        <v>0</v>
      </c>
      <c r="W384" s="106">
        <f t="shared" si="274"/>
        <v>0</v>
      </c>
      <c r="X384" s="106">
        <f t="shared" si="274"/>
        <v>0</v>
      </c>
      <c r="Y384" s="106">
        <f t="shared" si="274"/>
        <v>0</v>
      </c>
      <c r="Z384" s="106">
        <f t="shared" si="274"/>
        <v>0</v>
      </c>
      <c r="AA384" s="106">
        <f t="shared" si="274"/>
        <v>0</v>
      </c>
      <c r="AB384" s="106">
        <f t="shared" si="274"/>
        <v>0</v>
      </c>
      <c r="AC384" s="106">
        <f t="shared" si="274"/>
        <v>0</v>
      </c>
      <c r="AD384" s="106">
        <f t="shared" si="274"/>
        <v>0</v>
      </c>
      <c r="AE384" s="106">
        <f t="shared" si="274"/>
        <v>0</v>
      </c>
      <c r="AF384" s="106">
        <f t="shared" si="274"/>
        <v>0</v>
      </c>
      <c r="AG384" s="106">
        <f t="shared" si="274"/>
        <v>0</v>
      </c>
      <c r="AH384" s="106">
        <f t="shared" si="274"/>
        <v>0.7</v>
      </c>
      <c r="AI384" s="106">
        <f t="shared" si="274"/>
        <v>1</v>
      </c>
      <c r="AJ384" s="106">
        <f t="shared" si="274"/>
        <v>1</v>
      </c>
      <c r="AK384" s="106">
        <f t="shared" si="274"/>
        <v>1</v>
      </c>
      <c r="AL384" s="106">
        <f t="shared" si="274"/>
        <v>1</v>
      </c>
      <c r="AM384" s="106">
        <f t="shared" si="274"/>
        <v>1</v>
      </c>
      <c r="AN384" s="106">
        <f t="shared" si="274"/>
        <v>1</v>
      </c>
      <c r="AO384" s="106">
        <f t="shared" si="274"/>
        <v>1</v>
      </c>
      <c r="AP384" s="106">
        <f t="shared" si="275"/>
        <v>1</v>
      </c>
      <c r="AQ384" s="106">
        <f t="shared" si="275"/>
        <v>1</v>
      </c>
      <c r="AR384" s="106">
        <f t="shared" si="275"/>
        <v>1</v>
      </c>
      <c r="AS384" s="106">
        <f t="shared" si="275"/>
        <v>1</v>
      </c>
      <c r="AT384" s="106">
        <f t="shared" si="275"/>
        <v>1</v>
      </c>
      <c r="AU384" s="106">
        <f t="shared" si="275"/>
        <v>1</v>
      </c>
      <c r="AV384" s="106">
        <f t="shared" si="275"/>
        <v>1</v>
      </c>
      <c r="AW384" s="106">
        <f t="shared" si="275"/>
        <v>1</v>
      </c>
      <c r="AX384" s="106">
        <f t="shared" si="275"/>
        <v>1</v>
      </c>
      <c r="AY384" s="106">
        <f t="shared" si="275"/>
        <v>1</v>
      </c>
      <c r="AZ384" s="106">
        <f t="shared" si="275"/>
        <v>1</v>
      </c>
      <c r="BA384" s="106">
        <f t="shared" si="275"/>
        <v>1</v>
      </c>
      <c r="BB384" s="106">
        <f t="shared" si="275"/>
        <v>1</v>
      </c>
      <c r="BC384" s="106">
        <f t="shared" si="275"/>
        <v>1</v>
      </c>
      <c r="BD384" s="106">
        <f t="shared" si="275"/>
        <v>1</v>
      </c>
      <c r="BE384" s="106">
        <f t="shared" si="275"/>
        <v>1</v>
      </c>
      <c r="BF384" s="106">
        <f t="shared" si="275"/>
        <v>1</v>
      </c>
      <c r="BG384" s="106">
        <f t="shared" si="275"/>
        <v>1</v>
      </c>
      <c r="BH384" s="106">
        <f t="shared" si="275"/>
        <v>1</v>
      </c>
      <c r="BI384" s="106">
        <f t="shared" si="275"/>
        <v>1</v>
      </c>
      <c r="BJ384" s="106">
        <f t="shared" si="275"/>
        <v>1</v>
      </c>
      <c r="BK384" s="106">
        <f t="shared" si="275"/>
        <v>1</v>
      </c>
      <c r="BL384" s="106">
        <f t="shared" si="275"/>
        <v>1</v>
      </c>
      <c r="BM384" s="106">
        <f t="shared" si="275"/>
        <v>1</v>
      </c>
      <c r="BN384" s="106">
        <f t="shared" si="275"/>
        <v>1</v>
      </c>
      <c r="BO384" s="106">
        <f t="shared" si="275"/>
        <v>1</v>
      </c>
    </row>
    <row r="385" spans="1:67" ht="15" x14ac:dyDescent="0.25">
      <c r="A385" s="80"/>
      <c r="B385" s="103" t="s">
        <v>1390</v>
      </c>
      <c r="C385" s="103" t="s">
        <v>1391</v>
      </c>
      <c r="D385" s="103" t="s">
        <v>6</v>
      </c>
      <c r="E385" s="223">
        <f>VLOOKUP(B385,'Cuadro Control'!C424:J2315,8,FALSE)</f>
        <v>9527825.6870364472</v>
      </c>
      <c r="F385" s="104">
        <f t="shared" si="272"/>
        <v>1.794698454439963E-3</v>
      </c>
      <c r="G385" s="105">
        <v>46392</v>
      </c>
      <c r="H385" s="105">
        <v>46394</v>
      </c>
      <c r="I385" s="104">
        <f t="shared" si="276"/>
        <v>0</v>
      </c>
      <c r="J385" s="104">
        <f t="shared" si="274"/>
        <v>0</v>
      </c>
      <c r="K385" s="104">
        <f t="shared" si="274"/>
        <v>0</v>
      </c>
      <c r="L385" s="104">
        <f t="shared" si="274"/>
        <v>0</v>
      </c>
      <c r="M385" s="104">
        <f t="shared" si="274"/>
        <v>0</v>
      </c>
      <c r="N385" s="104">
        <f t="shared" si="274"/>
        <v>0</v>
      </c>
      <c r="O385" s="104">
        <f t="shared" si="274"/>
        <v>0</v>
      </c>
      <c r="P385" s="104">
        <f t="shared" si="274"/>
        <v>0</v>
      </c>
      <c r="Q385" s="104">
        <f t="shared" si="274"/>
        <v>0</v>
      </c>
      <c r="R385" s="104">
        <f t="shared" si="274"/>
        <v>0</v>
      </c>
      <c r="S385" s="104">
        <f t="shared" si="274"/>
        <v>0</v>
      </c>
      <c r="T385" s="104">
        <f t="shared" si="274"/>
        <v>0</v>
      </c>
      <c r="U385" s="104">
        <f t="shared" si="274"/>
        <v>0</v>
      </c>
      <c r="V385" s="104">
        <f t="shared" si="274"/>
        <v>0</v>
      </c>
      <c r="W385" s="104">
        <f t="shared" si="274"/>
        <v>0</v>
      </c>
      <c r="X385" s="104">
        <f t="shared" si="274"/>
        <v>0</v>
      </c>
      <c r="Y385" s="104">
        <f t="shared" si="274"/>
        <v>0</v>
      </c>
      <c r="Z385" s="104">
        <f t="shared" si="274"/>
        <v>0</v>
      </c>
      <c r="AA385" s="104">
        <f t="shared" si="274"/>
        <v>0</v>
      </c>
      <c r="AB385" s="104">
        <f t="shared" si="274"/>
        <v>0</v>
      </c>
      <c r="AC385" s="104">
        <f t="shared" si="274"/>
        <v>0</v>
      </c>
      <c r="AD385" s="104">
        <f t="shared" si="274"/>
        <v>0</v>
      </c>
      <c r="AE385" s="104">
        <f t="shared" si="274"/>
        <v>0</v>
      </c>
      <c r="AF385" s="104">
        <f t="shared" si="274"/>
        <v>0</v>
      </c>
      <c r="AG385" s="104">
        <f t="shared" si="274"/>
        <v>0</v>
      </c>
      <c r="AH385" s="104">
        <f t="shared" si="274"/>
        <v>0</v>
      </c>
      <c r="AI385" s="104">
        <f t="shared" si="274"/>
        <v>1</v>
      </c>
      <c r="AJ385" s="104">
        <f t="shared" si="274"/>
        <v>1</v>
      </c>
      <c r="AK385" s="104">
        <f t="shared" si="274"/>
        <v>1</v>
      </c>
      <c r="AL385" s="104">
        <f t="shared" si="274"/>
        <v>1</v>
      </c>
      <c r="AM385" s="104">
        <f t="shared" si="274"/>
        <v>1</v>
      </c>
      <c r="AN385" s="104">
        <f t="shared" si="274"/>
        <v>1</v>
      </c>
      <c r="AO385" s="104">
        <f t="shared" si="274"/>
        <v>1</v>
      </c>
      <c r="AP385" s="104">
        <f t="shared" si="275"/>
        <v>1</v>
      </c>
      <c r="AQ385" s="104">
        <f t="shared" si="275"/>
        <v>1</v>
      </c>
      <c r="AR385" s="104">
        <f t="shared" si="275"/>
        <v>1</v>
      </c>
      <c r="AS385" s="104">
        <f t="shared" si="275"/>
        <v>1</v>
      </c>
      <c r="AT385" s="104">
        <f t="shared" si="275"/>
        <v>1</v>
      </c>
      <c r="AU385" s="104">
        <f t="shared" si="275"/>
        <v>1</v>
      </c>
      <c r="AV385" s="104">
        <f t="shared" si="275"/>
        <v>1</v>
      </c>
      <c r="AW385" s="104">
        <f t="shared" si="275"/>
        <v>1</v>
      </c>
      <c r="AX385" s="104">
        <f t="shared" si="275"/>
        <v>1</v>
      </c>
      <c r="AY385" s="104">
        <f t="shared" si="275"/>
        <v>1</v>
      </c>
      <c r="AZ385" s="104">
        <f t="shared" si="275"/>
        <v>1</v>
      </c>
      <c r="BA385" s="104">
        <f t="shared" si="275"/>
        <v>1</v>
      </c>
      <c r="BB385" s="104">
        <f t="shared" si="275"/>
        <v>1</v>
      </c>
      <c r="BC385" s="104">
        <f t="shared" si="275"/>
        <v>1</v>
      </c>
      <c r="BD385" s="104">
        <f t="shared" si="275"/>
        <v>1</v>
      </c>
      <c r="BE385" s="104">
        <f t="shared" si="275"/>
        <v>1</v>
      </c>
      <c r="BF385" s="104">
        <f t="shared" si="275"/>
        <v>1</v>
      </c>
      <c r="BG385" s="104">
        <f t="shared" si="275"/>
        <v>1</v>
      </c>
      <c r="BH385" s="104">
        <f t="shared" si="275"/>
        <v>1</v>
      </c>
      <c r="BI385" s="104">
        <f t="shared" si="275"/>
        <v>1</v>
      </c>
      <c r="BJ385" s="104">
        <f t="shared" si="275"/>
        <v>1</v>
      </c>
      <c r="BK385" s="104">
        <f t="shared" si="275"/>
        <v>1</v>
      </c>
      <c r="BL385" s="104">
        <f t="shared" si="275"/>
        <v>1</v>
      </c>
      <c r="BM385" s="104">
        <f t="shared" si="275"/>
        <v>1</v>
      </c>
      <c r="BN385" s="104">
        <f t="shared" si="275"/>
        <v>1</v>
      </c>
      <c r="BO385" s="104">
        <f t="shared" si="275"/>
        <v>1</v>
      </c>
    </row>
    <row r="386" spans="1:67" ht="15" x14ac:dyDescent="0.25">
      <c r="A386" s="80"/>
      <c r="B386" s="77" t="s">
        <v>1392</v>
      </c>
      <c r="C386" s="77" t="s">
        <v>1393</v>
      </c>
      <c r="D386" s="77" t="s">
        <v>19</v>
      </c>
      <c r="E386" s="224">
        <f>VLOOKUP(B386,'Cuadro Control'!C425:J2316,8,FALSE)</f>
        <v>320494616.71764702</v>
      </c>
      <c r="F386" s="106">
        <f t="shared" si="272"/>
        <v>6.0369617599332674E-2</v>
      </c>
      <c r="G386" s="107">
        <v>46394</v>
      </c>
      <c r="H386" s="107">
        <v>46400</v>
      </c>
      <c r="I386" s="106">
        <f t="shared" si="276"/>
        <v>0</v>
      </c>
      <c r="J386" s="106">
        <f t="shared" si="274"/>
        <v>0</v>
      </c>
      <c r="K386" s="106">
        <f t="shared" si="274"/>
        <v>0</v>
      </c>
      <c r="L386" s="106">
        <f t="shared" si="274"/>
        <v>0</v>
      </c>
      <c r="M386" s="106">
        <f t="shared" si="274"/>
        <v>0</v>
      </c>
      <c r="N386" s="106">
        <f t="shared" si="274"/>
        <v>0</v>
      </c>
      <c r="O386" s="106">
        <f t="shared" si="274"/>
        <v>0</v>
      </c>
      <c r="P386" s="106">
        <f t="shared" si="274"/>
        <v>0</v>
      </c>
      <c r="Q386" s="106">
        <f t="shared" si="274"/>
        <v>0</v>
      </c>
      <c r="R386" s="106">
        <f t="shared" si="274"/>
        <v>0</v>
      </c>
      <c r="S386" s="106">
        <f t="shared" si="274"/>
        <v>0</v>
      </c>
      <c r="T386" s="106">
        <f t="shared" si="274"/>
        <v>0</v>
      </c>
      <c r="U386" s="106">
        <f t="shared" si="274"/>
        <v>0</v>
      </c>
      <c r="V386" s="106">
        <f t="shared" si="274"/>
        <v>0</v>
      </c>
      <c r="W386" s="106">
        <f t="shared" si="274"/>
        <v>0</v>
      </c>
      <c r="X386" s="106">
        <f t="shared" si="274"/>
        <v>0</v>
      </c>
      <c r="Y386" s="106">
        <f t="shared" si="274"/>
        <v>0</v>
      </c>
      <c r="Z386" s="106">
        <f t="shared" si="274"/>
        <v>0</v>
      </c>
      <c r="AA386" s="106">
        <f t="shared" si="274"/>
        <v>0</v>
      </c>
      <c r="AB386" s="106">
        <f t="shared" si="274"/>
        <v>0</v>
      </c>
      <c r="AC386" s="106">
        <f t="shared" si="274"/>
        <v>0</v>
      </c>
      <c r="AD386" s="106">
        <f t="shared" si="274"/>
        <v>0</v>
      </c>
      <c r="AE386" s="106">
        <f t="shared" si="274"/>
        <v>0</v>
      </c>
      <c r="AF386" s="106">
        <f t="shared" si="274"/>
        <v>0</v>
      </c>
      <c r="AG386" s="106">
        <f t="shared" si="274"/>
        <v>0</v>
      </c>
      <c r="AH386" s="106">
        <f t="shared" si="274"/>
        <v>0</v>
      </c>
      <c r="AI386" s="106">
        <f t="shared" si="274"/>
        <v>0.2857142857142857</v>
      </c>
      <c r="AJ386" s="106">
        <f t="shared" si="274"/>
        <v>1</v>
      </c>
      <c r="AK386" s="106">
        <f t="shared" si="274"/>
        <v>1</v>
      </c>
      <c r="AL386" s="106">
        <f t="shared" si="274"/>
        <v>1</v>
      </c>
      <c r="AM386" s="106">
        <f t="shared" si="274"/>
        <v>1</v>
      </c>
      <c r="AN386" s="106">
        <f t="shared" si="274"/>
        <v>1</v>
      </c>
      <c r="AO386" s="106">
        <f t="shared" si="274"/>
        <v>1</v>
      </c>
      <c r="AP386" s="106">
        <f t="shared" si="275"/>
        <v>1</v>
      </c>
      <c r="AQ386" s="106">
        <f t="shared" si="275"/>
        <v>1</v>
      </c>
      <c r="AR386" s="106">
        <f t="shared" si="275"/>
        <v>1</v>
      </c>
      <c r="AS386" s="106">
        <f t="shared" si="275"/>
        <v>1</v>
      </c>
      <c r="AT386" s="106">
        <f t="shared" si="275"/>
        <v>1</v>
      </c>
      <c r="AU386" s="106">
        <f t="shared" si="275"/>
        <v>1</v>
      </c>
      <c r="AV386" s="106">
        <f t="shared" si="275"/>
        <v>1</v>
      </c>
      <c r="AW386" s="106">
        <f t="shared" si="275"/>
        <v>1</v>
      </c>
      <c r="AX386" s="106">
        <f t="shared" si="275"/>
        <v>1</v>
      </c>
      <c r="AY386" s="106">
        <f t="shared" si="275"/>
        <v>1</v>
      </c>
      <c r="AZ386" s="106">
        <f t="shared" si="275"/>
        <v>1</v>
      </c>
      <c r="BA386" s="106">
        <f t="shared" si="275"/>
        <v>1</v>
      </c>
      <c r="BB386" s="106">
        <f t="shared" si="275"/>
        <v>1</v>
      </c>
      <c r="BC386" s="106">
        <f t="shared" si="275"/>
        <v>1</v>
      </c>
      <c r="BD386" s="106">
        <f t="shared" si="275"/>
        <v>1</v>
      </c>
      <c r="BE386" s="106">
        <f t="shared" si="275"/>
        <v>1</v>
      </c>
      <c r="BF386" s="106">
        <f t="shared" si="275"/>
        <v>1</v>
      </c>
      <c r="BG386" s="106">
        <f t="shared" si="275"/>
        <v>1</v>
      </c>
      <c r="BH386" s="106">
        <f t="shared" si="275"/>
        <v>1</v>
      </c>
      <c r="BI386" s="106">
        <f t="shared" si="275"/>
        <v>1</v>
      </c>
      <c r="BJ386" s="106">
        <f t="shared" si="275"/>
        <v>1</v>
      </c>
      <c r="BK386" s="106">
        <f t="shared" si="275"/>
        <v>1</v>
      </c>
      <c r="BL386" s="106">
        <f t="shared" si="275"/>
        <v>1</v>
      </c>
      <c r="BM386" s="106">
        <f t="shared" si="275"/>
        <v>1</v>
      </c>
      <c r="BN386" s="106">
        <f t="shared" si="275"/>
        <v>1</v>
      </c>
      <c r="BO386" s="106">
        <f t="shared" si="275"/>
        <v>1</v>
      </c>
    </row>
    <row r="387" spans="1:67" ht="15" x14ac:dyDescent="0.25">
      <c r="A387" s="80"/>
      <c r="B387" s="77" t="s">
        <v>1394</v>
      </c>
      <c r="C387" s="77" t="s">
        <v>1395</v>
      </c>
      <c r="D387" s="77" t="s">
        <v>8</v>
      </c>
      <c r="E387" s="224">
        <f>VLOOKUP(B387,'Cuadro Control'!C426:J2317,8,FALSE)</f>
        <v>94303618.549411759</v>
      </c>
      <c r="F387" s="106">
        <f t="shared" si="272"/>
        <v>1.7763397864110998E-2</v>
      </c>
      <c r="G387" s="107">
        <v>46400</v>
      </c>
      <c r="H387" s="107">
        <v>46401</v>
      </c>
      <c r="I387" s="106">
        <f t="shared" si="276"/>
        <v>0</v>
      </c>
      <c r="J387" s="106">
        <f t="shared" si="274"/>
        <v>0</v>
      </c>
      <c r="K387" s="106">
        <f t="shared" si="274"/>
        <v>0</v>
      </c>
      <c r="L387" s="106">
        <f t="shared" si="274"/>
        <v>0</v>
      </c>
      <c r="M387" s="106">
        <f t="shared" si="274"/>
        <v>0</v>
      </c>
      <c r="N387" s="106">
        <f t="shared" si="274"/>
        <v>0</v>
      </c>
      <c r="O387" s="106">
        <f t="shared" si="274"/>
        <v>0</v>
      </c>
      <c r="P387" s="106">
        <f t="shared" si="274"/>
        <v>0</v>
      </c>
      <c r="Q387" s="106">
        <f t="shared" si="274"/>
        <v>0</v>
      </c>
      <c r="R387" s="106">
        <f t="shared" si="274"/>
        <v>0</v>
      </c>
      <c r="S387" s="106">
        <f t="shared" si="274"/>
        <v>0</v>
      </c>
      <c r="T387" s="106">
        <f t="shared" si="274"/>
        <v>0</v>
      </c>
      <c r="U387" s="106">
        <f t="shared" si="274"/>
        <v>0</v>
      </c>
      <c r="V387" s="106">
        <f t="shared" si="274"/>
        <v>0</v>
      </c>
      <c r="W387" s="106">
        <f t="shared" si="274"/>
        <v>0</v>
      </c>
      <c r="X387" s="106">
        <f t="shared" si="274"/>
        <v>0</v>
      </c>
      <c r="Y387" s="106">
        <f t="shared" si="274"/>
        <v>0</v>
      </c>
      <c r="Z387" s="106">
        <f t="shared" si="274"/>
        <v>0</v>
      </c>
      <c r="AA387" s="106">
        <f t="shared" si="274"/>
        <v>0</v>
      </c>
      <c r="AB387" s="106">
        <f t="shared" si="274"/>
        <v>0</v>
      </c>
      <c r="AC387" s="106">
        <f t="shared" si="274"/>
        <v>0</v>
      </c>
      <c r="AD387" s="106">
        <f t="shared" si="274"/>
        <v>0</v>
      </c>
      <c r="AE387" s="106">
        <f t="shared" si="274"/>
        <v>0</v>
      </c>
      <c r="AF387" s="106">
        <f t="shared" si="274"/>
        <v>0</v>
      </c>
      <c r="AG387" s="106">
        <f t="shared" si="274"/>
        <v>0</v>
      </c>
      <c r="AH387" s="106">
        <f t="shared" si="274"/>
        <v>0</v>
      </c>
      <c r="AI387" s="106">
        <f t="shared" si="274"/>
        <v>0</v>
      </c>
      <c r="AJ387" s="106">
        <f t="shared" si="274"/>
        <v>1</v>
      </c>
      <c r="AK387" s="106">
        <f t="shared" si="274"/>
        <v>1</v>
      </c>
      <c r="AL387" s="106">
        <f t="shared" si="274"/>
        <v>1</v>
      </c>
      <c r="AM387" s="106">
        <f t="shared" si="274"/>
        <v>1</v>
      </c>
      <c r="AN387" s="106">
        <f t="shared" si="274"/>
        <v>1</v>
      </c>
      <c r="AO387" s="106">
        <f t="shared" si="274"/>
        <v>1</v>
      </c>
      <c r="AP387" s="106">
        <f t="shared" si="275"/>
        <v>1</v>
      </c>
      <c r="AQ387" s="106">
        <f t="shared" si="275"/>
        <v>1</v>
      </c>
      <c r="AR387" s="106">
        <f t="shared" si="275"/>
        <v>1</v>
      </c>
      <c r="AS387" s="106">
        <f t="shared" si="275"/>
        <v>1</v>
      </c>
      <c r="AT387" s="106">
        <f t="shared" si="275"/>
        <v>1</v>
      </c>
      <c r="AU387" s="106">
        <f t="shared" si="275"/>
        <v>1</v>
      </c>
      <c r="AV387" s="106">
        <f t="shared" si="275"/>
        <v>1</v>
      </c>
      <c r="AW387" s="106">
        <f t="shared" si="275"/>
        <v>1</v>
      </c>
      <c r="AX387" s="106">
        <f t="shared" si="275"/>
        <v>1</v>
      </c>
      <c r="AY387" s="106">
        <f t="shared" si="275"/>
        <v>1</v>
      </c>
      <c r="AZ387" s="106">
        <f t="shared" si="275"/>
        <v>1</v>
      </c>
      <c r="BA387" s="106">
        <f t="shared" si="275"/>
        <v>1</v>
      </c>
      <c r="BB387" s="106">
        <f t="shared" si="275"/>
        <v>1</v>
      </c>
      <c r="BC387" s="106">
        <f t="shared" si="275"/>
        <v>1</v>
      </c>
      <c r="BD387" s="106">
        <f t="shared" si="275"/>
        <v>1</v>
      </c>
      <c r="BE387" s="106">
        <f t="shared" si="275"/>
        <v>1</v>
      </c>
      <c r="BF387" s="106">
        <f t="shared" si="275"/>
        <v>1</v>
      </c>
      <c r="BG387" s="106">
        <f t="shared" si="275"/>
        <v>1</v>
      </c>
      <c r="BH387" s="106">
        <f t="shared" si="275"/>
        <v>1</v>
      </c>
      <c r="BI387" s="106">
        <f t="shared" si="275"/>
        <v>1</v>
      </c>
      <c r="BJ387" s="106">
        <f t="shared" si="275"/>
        <v>1</v>
      </c>
      <c r="BK387" s="106">
        <f t="shared" si="275"/>
        <v>1</v>
      </c>
      <c r="BL387" s="106">
        <f t="shared" si="275"/>
        <v>1</v>
      </c>
      <c r="BM387" s="106">
        <f t="shared" si="275"/>
        <v>1</v>
      </c>
      <c r="BN387" s="106">
        <f t="shared" si="275"/>
        <v>1</v>
      </c>
      <c r="BO387" s="106">
        <f t="shared" si="275"/>
        <v>1</v>
      </c>
    </row>
    <row r="388" spans="1:67" ht="15" x14ac:dyDescent="0.25">
      <c r="A388" s="80"/>
      <c r="B388" s="77" t="s">
        <v>1396</v>
      </c>
      <c r="C388" s="77" t="s">
        <v>1397</v>
      </c>
      <c r="D388" s="77" t="s">
        <v>26</v>
      </c>
      <c r="E388" s="224">
        <f>VLOOKUP(B388,'Cuadro Control'!C427:J2318,8,FALSE)</f>
        <v>179436034.15411764</v>
      </c>
      <c r="F388" s="106">
        <f t="shared" si="272"/>
        <v>3.3799272126209236E-2</v>
      </c>
      <c r="G388" s="107">
        <v>46402</v>
      </c>
      <c r="H388" s="107">
        <v>46407</v>
      </c>
      <c r="I388" s="106">
        <f t="shared" si="276"/>
        <v>0</v>
      </c>
      <c r="J388" s="106">
        <f t="shared" si="274"/>
        <v>0</v>
      </c>
      <c r="K388" s="106">
        <f t="shared" si="274"/>
        <v>0</v>
      </c>
      <c r="L388" s="106">
        <f t="shared" si="274"/>
        <v>0</v>
      </c>
      <c r="M388" s="106">
        <f t="shared" si="274"/>
        <v>0</v>
      </c>
      <c r="N388" s="106">
        <f t="shared" si="274"/>
        <v>0</v>
      </c>
      <c r="O388" s="106">
        <f t="shared" si="274"/>
        <v>0</v>
      </c>
      <c r="P388" s="106">
        <f t="shared" si="274"/>
        <v>0</v>
      </c>
      <c r="Q388" s="106">
        <f t="shared" si="274"/>
        <v>0</v>
      </c>
      <c r="R388" s="106">
        <f t="shared" si="274"/>
        <v>0</v>
      </c>
      <c r="S388" s="106">
        <f t="shared" si="274"/>
        <v>0</v>
      </c>
      <c r="T388" s="106">
        <f t="shared" si="274"/>
        <v>0</v>
      </c>
      <c r="U388" s="106">
        <f t="shared" si="274"/>
        <v>0</v>
      </c>
      <c r="V388" s="106">
        <f t="shared" si="274"/>
        <v>0</v>
      </c>
      <c r="W388" s="106">
        <f t="shared" si="274"/>
        <v>0</v>
      </c>
      <c r="X388" s="106">
        <f t="shared" si="274"/>
        <v>0</v>
      </c>
      <c r="Y388" s="106">
        <f t="shared" si="274"/>
        <v>0</v>
      </c>
      <c r="Z388" s="106">
        <f t="shared" si="274"/>
        <v>0</v>
      </c>
      <c r="AA388" s="106">
        <f t="shared" si="274"/>
        <v>0</v>
      </c>
      <c r="AB388" s="106">
        <f t="shared" si="274"/>
        <v>0</v>
      </c>
      <c r="AC388" s="106">
        <f t="shared" si="274"/>
        <v>0</v>
      </c>
      <c r="AD388" s="106">
        <f t="shared" si="274"/>
        <v>0</v>
      </c>
      <c r="AE388" s="106">
        <f t="shared" si="274"/>
        <v>0</v>
      </c>
      <c r="AF388" s="106">
        <f t="shared" si="274"/>
        <v>0</v>
      </c>
      <c r="AG388" s="106">
        <f t="shared" si="274"/>
        <v>0</v>
      </c>
      <c r="AH388" s="106">
        <f t="shared" si="274"/>
        <v>0</v>
      </c>
      <c r="AI388" s="106">
        <f t="shared" si="274"/>
        <v>0</v>
      </c>
      <c r="AJ388" s="106">
        <f t="shared" si="274"/>
        <v>0.16666666666666666</v>
      </c>
      <c r="AK388" s="106">
        <f t="shared" si="274"/>
        <v>1</v>
      </c>
      <c r="AL388" s="106">
        <f t="shared" si="274"/>
        <v>1</v>
      </c>
      <c r="AM388" s="106">
        <f t="shared" si="274"/>
        <v>1</v>
      </c>
      <c r="AN388" s="106">
        <f t="shared" si="274"/>
        <v>1</v>
      </c>
      <c r="AO388" s="106">
        <f t="shared" si="274"/>
        <v>1</v>
      </c>
      <c r="AP388" s="106">
        <f t="shared" si="275"/>
        <v>1</v>
      </c>
      <c r="AQ388" s="106">
        <f t="shared" si="275"/>
        <v>1</v>
      </c>
      <c r="AR388" s="106">
        <f t="shared" si="275"/>
        <v>1</v>
      </c>
      <c r="AS388" s="106">
        <f t="shared" si="275"/>
        <v>1</v>
      </c>
      <c r="AT388" s="106">
        <f t="shared" si="275"/>
        <v>1</v>
      </c>
      <c r="AU388" s="106">
        <f t="shared" si="275"/>
        <v>1</v>
      </c>
      <c r="AV388" s="106">
        <f t="shared" si="275"/>
        <v>1</v>
      </c>
      <c r="AW388" s="106">
        <f t="shared" si="275"/>
        <v>1</v>
      </c>
      <c r="AX388" s="106">
        <f t="shared" si="275"/>
        <v>1</v>
      </c>
      <c r="AY388" s="106">
        <f t="shared" si="275"/>
        <v>1</v>
      </c>
      <c r="AZ388" s="106">
        <f t="shared" si="275"/>
        <v>1</v>
      </c>
      <c r="BA388" s="106">
        <f t="shared" si="275"/>
        <v>1</v>
      </c>
      <c r="BB388" s="106">
        <f t="shared" si="275"/>
        <v>1</v>
      </c>
      <c r="BC388" s="106">
        <f t="shared" si="275"/>
        <v>1</v>
      </c>
      <c r="BD388" s="106">
        <f t="shared" si="275"/>
        <v>1</v>
      </c>
      <c r="BE388" s="106">
        <f t="shared" si="275"/>
        <v>1</v>
      </c>
      <c r="BF388" s="106">
        <f t="shared" si="275"/>
        <v>1</v>
      </c>
      <c r="BG388" s="106">
        <f t="shared" si="275"/>
        <v>1</v>
      </c>
      <c r="BH388" s="106">
        <f t="shared" si="275"/>
        <v>1</v>
      </c>
      <c r="BI388" s="106">
        <f t="shared" si="275"/>
        <v>1</v>
      </c>
      <c r="BJ388" s="106">
        <f t="shared" si="275"/>
        <v>1</v>
      </c>
      <c r="BK388" s="106">
        <f t="shared" si="275"/>
        <v>1</v>
      </c>
      <c r="BL388" s="106">
        <f t="shared" si="275"/>
        <v>1</v>
      </c>
      <c r="BM388" s="106">
        <f t="shared" si="275"/>
        <v>1</v>
      </c>
      <c r="BN388" s="106">
        <f t="shared" si="275"/>
        <v>1</v>
      </c>
      <c r="BO388" s="106">
        <f t="shared" si="275"/>
        <v>1</v>
      </c>
    </row>
    <row r="389" spans="1:67" ht="15" x14ac:dyDescent="0.25">
      <c r="A389" s="80"/>
      <c r="B389" s="77" t="s">
        <v>1398</v>
      </c>
      <c r="C389" s="77" t="s">
        <v>1399</v>
      </c>
      <c r="D389" s="77" t="s">
        <v>730</v>
      </c>
      <c r="E389" s="224">
        <f>VLOOKUP(B389,'Cuadro Control'!C429:J2319,8,FALSE)</f>
        <v>1212623361.2117648</v>
      </c>
      <c r="F389" s="106">
        <f t="shared" si="272"/>
        <v>0.22841447185013161</v>
      </c>
      <c r="G389" s="107">
        <v>46407</v>
      </c>
      <c r="H389" s="107">
        <v>46423</v>
      </c>
      <c r="I389" s="106">
        <f t="shared" si="276"/>
        <v>0</v>
      </c>
      <c r="J389" s="106">
        <f t="shared" si="274"/>
        <v>0</v>
      </c>
      <c r="K389" s="106">
        <f t="shared" si="274"/>
        <v>0</v>
      </c>
      <c r="L389" s="106">
        <f t="shared" si="274"/>
        <v>0</v>
      </c>
      <c r="M389" s="106">
        <f t="shared" si="274"/>
        <v>0</v>
      </c>
      <c r="N389" s="106">
        <f t="shared" si="274"/>
        <v>0</v>
      </c>
      <c r="O389" s="106">
        <f t="shared" si="274"/>
        <v>0</v>
      </c>
      <c r="P389" s="106">
        <f t="shared" si="274"/>
        <v>0</v>
      </c>
      <c r="Q389" s="106">
        <f t="shared" si="274"/>
        <v>0</v>
      </c>
      <c r="R389" s="106">
        <f t="shared" si="274"/>
        <v>0</v>
      </c>
      <c r="S389" s="106">
        <f t="shared" si="274"/>
        <v>0</v>
      </c>
      <c r="T389" s="106">
        <f t="shared" si="274"/>
        <v>0</v>
      </c>
      <c r="U389" s="106">
        <f t="shared" si="274"/>
        <v>0</v>
      </c>
      <c r="V389" s="106">
        <f t="shared" si="274"/>
        <v>0</v>
      </c>
      <c r="W389" s="106">
        <f t="shared" si="274"/>
        <v>0</v>
      </c>
      <c r="X389" s="106">
        <f t="shared" si="274"/>
        <v>0</v>
      </c>
      <c r="Y389" s="106">
        <f t="shared" si="274"/>
        <v>0</v>
      </c>
      <c r="Z389" s="106">
        <f t="shared" si="274"/>
        <v>0</v>
      </c>
      <c r="AA389" s="106">
        <f t="shared" si="274"/>
        <v>0</v>
      </c>
      <c r="AB389" s="106">
        <f t="shared" si="274"/>
        <v>0</v>
      </c>
      <c r="AC389" s="106">
        <f t="shared" si="274"/>
        <v>0</v>
      </c>
      <c r="AD389" s="106">
        <f t="shared" si="274"/>
        <v>0</v>
      </c>
      <c r="AE389" s="106">
        <f t="shared" si="274"/>
        <v>0</v>
      </c>
      <c r="AF389" s="106">
        <f t="shared" si="274"/>
        <v>0</v>
      </c>
      <c r="AG389" s="106">
        <f t="shared" si="274"/>
        <v>0</v>
      </c>
      <c r="AH389" s="106">
        <f t="shared" si="274"/>
        <v>0</v>
      </c>
      <c r="AI389" s="106">
        <f t="shared" si="274"/>
        <v>0</v>
      </c>
      <c r="AJ389" s="106">
        <f t="shared" si="274"/>
        <v>0</v>
      </c>
      <c r="AK389" s="106">
        <f t="shared" si="274"/>
        <v>0.17647058823529413</v>
      </c>
      <c r="AL389" s="106">
        <f t="shared" si="274"/>
        <v>0.58823529411764708</v>
      </c>
      <c r="AM389" s="106">
        <f t="shared" si="274"/>
        <v>1</v>
      </c>
      <c r="AN389" s="106">
        <f t="shared" si="274"/>
        <v>1</v>
      </c>
      <c r="AO389" s="106">
        <f t="shared" si="274"/>
        <v>1</v>
      </c>
      <c r="AP389" s="106">
        <f t="shared" si="275"/>
        <v>1</v>
      </c>
      <c r="AQ389" s="106">
        <f t="shared" si="275"/>
        <v>1</v>
      </c>
      <c r="AR389" s="106">
        <f t="shared" si="275"/>
        <v>1</v>
      </c>
      <c r="AS389" s="106">
        <f t="shared" ref="AS389:BO389" si="277">IF($G389=0,0,IF(AS$6&lt;$G389,0,IF(AS$6&gt;$H389,1,(AS$6-$G389+1)/($H389-$G389+1))))</f>
        <v>1</v>
      </c>
      <c r="AT389" s="106">
        <f t="shared" si="277"/>
        <v>1</v>
      </c>
      <c r="AU389" s="106">
        <f t="shared" si="277"/>
        <v>1</v>
      </c>
      <c r="AV389" s="106">
        <f t="shared" si="277"/>
        <v>1</v>
      </c>
      <c r="AW389" s="106">
        <f t="shared" si="277"/>
        <v>1</v>
      </c>
      <c r="AX389" s="106">
        <f t="shared" si="277"/>
        <v>1</v>
      </c>
      <c r="AY389" s="106">
        <f t="shared" si="277"/>
        <v>1</v>
      </c>
      <c r="AZ389" s="106">
        <f t="shared" si="277"/>
        <v>1</v>
      </c>
      <c r="BA389" s="106">
        <f t="shared" si="277"/>
        <v>1</v>
      </c>
      <c r="BB389" s="106">
        <f t="shared" si="277"/>
        <v>1</v>
      </c>
      <c r="BC389" s="106">
        <f t="shared" si="277"/>
        <v>1</v>
      </c>
      <c r="BD389" s="106">
        <f t="shared" si="277"/>
        <v>1</v>
      </c>
      <c r="BE389" s="106">
        <f t="shared" si="277"/>
        <v>1</v>
      </c>
      <c r="BF389" s="106">
        <f t="shared" si="277"/>
        <v>1</v>
      </c>
      <c r="BG389" s="106">
        <f t="shared" si="277"/>
        <v>1</v>
      </c>
      <c r="BH389" s="106">
        <f t="shared" si="277"/>
        <v>1</v>
      </c>
      <c r="BI389" s="106">
        <f t="shared" si="277"/>
        <v>1</v>
      </c>
      <c r="BJ389" s="106">
        <f t="shared" si="277"/>
        <v>1</v>
      </c>
      <c r="BK389" s="106">
        <f t="shared" si="277"/>
        <v>1</v>
      </c>
      <c r="BL389" s="106">
        <f t="shared" si="277"/>
        <v>1</v>
      </c>
      <c r="BM389" s="106">
        <f t="shared" si="277"/>
        <v>1</v>
      </c>
      <c r="BN389" s="106">
        <f t="shared" si="277"/>
        <v>1</v>
      </c>
      <c r="BO389" s="106">
        <f t="shared" si="277"/>
        <v>1</v>
      </c>
    </row>
    <row r="390" spans="1:67" ht="15" x14ac:dyDescent="0.25">
      <c r="A390" s="80"/>
      <c r="B390" s="77" t="s">
        <v>1400</v>
      </c>
      <c r="C390" s="77" t="s">
        <v>1401</v>
      </c>
      <c r="D390" s="77" t="s">
        <v>6</v>
      </c>
      <c r="E390" s="224">
        <f>VLOOKUP(B390,'Cuadro Control'!C430:J2320,8,FALSE)</f>
        <v>0</v>
      </c>
      <c r="F390" s="106">
        <f t="shared" si="272"/>
        <v>0</v>
      </c>
      <c r="G390" s="107">
        <v>46423</v>
      </c>
      <c r="H390" s="107">
        <v>46426</v>
      </c>
      <c r="I390" s="106">
        <f t="shared" si="276"/>
        <v>0</v>
      </c>
      <c r="J390" s="106">
        <f t="shared" si="274"/>
        <v>0</v>
      </c>
      <c r="K390" s="106">
        <f t="shared" si="274"/>
        <v>0</v>
      </c>
      <c r="L390" s="106">
        <f t="shared" si="274"/>
        <v>0</v>
      </c>
      <c r="M390" s="106">
        <f t="shared" si="274"/>
        <v>0</v>
      </c>
      <c r="N390" s="106">
        <f t="shared" si="274"/>
        <v>0</v>
      </c>
      <c r="O390" s="106">
        <f t="shared" si="274"/>
        <v>0</v>
      </c>
      <c r="P390" s="106">
        <f t="shared" si="274"/>
        <v>0</v>
      </c>
      <c r="Q390" s="106">
        <f t="shared" si="274"/>
        <v>0</v>
      </c>
      <c r="R390" s="106">
        <f t="shared" si="274"/>
        <v>0</v>
      </c>
      <c r="S390" s="106">
        <f t="shared" si="274"/>
        <v>0</v>
      </c>
      <c r="T390" s="106">
        <f t="shared" si="274"/>
        <v>0</v>
      </c>
      <c r="U390" s="106">
        <f t="shared" si="274"/>
        <v>0</v>
      </c>
      <c r="V390" s="106">
        <f t="shared" si="274"/>
        <v>0</v>
      </c>
      <c r="W390" s="106">
        <f t="shared" si="274"/>
        <v>0</v>
      </c>
      <c r="X390" s="106">
        <f t="shared" si="274"/>
        <v>0</v>
      </c>
      <c r="Y390" s="106">
        <f t="shared" si="274"/>
        <v>0</v>
      </c>
      <c r="Z390" s="106">
        <f t="shared" si="274"/>
        <v>0</v>
      </c>
      <c r="AA390" s="106">
        <f t="shared" si="274"/>
        <v>0</v>
      </c>
      <c r="AB390" s="106">
        <f t="shared" si="274"/>
        <v>0</v>
      </c>
      <c r="AC390" s="106">
        <f t="shared" si="274"/>
        <v>0</v>
      </c>
      <c r="AD390" s="106">
        <f t="shared" si="274"/>
        <v>0</v>
      </c>
      <c r="AE390" s="106">
        <f t="shared" si="274"/>
        <v>0</v>
      </c>
      <c r="AF390" s="106">
        <f t="shared" si="274"/>
        <v>0</v>
      </c>
      <c r="AG390" s="106">
        <f t="shared" si="274"/>
        <v>0</v>
      </c>
      <c r="AH390" s="106">
        <f t="shared" si="274"/>
        <v>0</v>
      </c>
      <c r="AI390" s="106">
        <f t="shared" ref="J390:AO397" si="278">IF($G390=0,0,IF(AI$6&lt;$G390,0,IF(AI$6&gt;$H390,1,(AI$6-$G390+1)/($H390-$G390+1))))</f>
        <v>0</v>
      </c>
      <c r="AJ390" s="106">
        <f t="shared" si="278"/>
        <v>0</v>
      </c>
      <c r="AK390" s="106">
        <f t="shared" si="278"/>
        <v>0</v>
      </c>
      <c r="AL390" s="106">
        <f t="shared" si="278"/>
        <v>0</v>
      </c>
      <c r="AM390" s="106">
        <f t="shared" si="278"/>
        <v>0.25</v>
      </c>
      <c r="AN390" s="106">
        <f t="shared" si="278"/>
        <v>1</v>
      </c>
      <c r="AO390" s="106">
        <f t="shared" si="278"/>
        <v>1</v>
      </c>
      <c r="AP390" s="106">
        <f t="shared" ref="AP390:BO396" si="279">IF($G390=0,0,IF(AP$6&lt;$G390,0,IF(AP$6&gt;$H390,1,(AP$6-$G390+1)/($H390-$G390+1))))</f>
        <v>1</v>
      </c>
      <c r="AQ390" s="106">
        <f t="shared" si="279"/>
        <v>1</v>
      </c>
      <c r="AR390" s="106">
        <f t="shared" si="279"/>
        <v>1</v>
      </c>
      <c r="AS390" s="106">
        <f t="shared" si="279"/>
        <v>1</v>
      </c>
      <c r="AT390" s="106">
        <f t="shared" si="279"/>
        <v>1</v>
      </c>
      <c r="AU390" s="106">
        <f t="shared" si="279"/>
        <v>1</v>
      </c>
      <c r="AV390" s="106">
        <f t="shared" si="279"/>
        <v>1</v>
      </c>
      <c r="AW390" s="106">
        <f t="shared" si="279"/>
        <v>1</v>
      </c>
      <c r="AX390" s="106">
        <f t="shared" si="279"/>
        <v>1</v>
      </c>
      <c r="AY390" s="106">
        <f t="shared" si="279"/>
        <v>1</v>
      </c>
      <c r="AZ390" s="106">
        <f t="shared" si="279"/>
        <v>1</v>
      </c>
      <c r="BA390" s="106">
        <f t="shared" si="279"/>
        <v>1</v>
      </c>
      <c r="BB390" s="106">
        <f t="shared" si="279"/>
        <v>1</v>
      </c>
      <c r="BC390" s="106">
        <f t="shared" si="279"/>
        <v>1</v>
      </c>
      <c r="BD390" s="106">
        <f t="shared" si="279"/>
        <v>1</v>
      </c>
      <c r="BE390" s="106">
        <f t="shared" si="279"/>
        <v>1</v>
      </c>
      <c r="BF390" s="106">
        <f t="shared" si="279"/>
        <v>1</v>
      </c>
      <c r="BG390" s="106">
        <f t="shared" si="279"/>
        <v>1</v>
      </c>
      <c r="BH390" s="106">
        <f t="shared" si="279"/>
        <v>1</v>
      </c>
      <c r="BI390" s="106">
        <f t="shared" si="279"/>
        <v>1</v>
      </c>
      <c r="BJ390" s="106">
        <f t="shared" si="279"/>
        <v>1</v>
      </c>
      <c r="BK390" s="106">
        <f t="shared" si="279"/>
        <v>1</v>
      </c>
      <c r="BL390" s="106">
        <f t="shared" si="279"/>
        <v>1</v>
      </c>
      <c r="BM390" s="106">
        <f t="shared" si="279"/>
        <v>1</v>
      </c>
      <c r="BN390" s="106">
        <f t="shared" si="279"/>
        <v>1</v>
      </c>
      <c r="BO390" s="106">
        <f t="shared" si="279"/>
        <v>1</v>
      </c>
    </row>
    <row r="391" spans="1:67" ht="15" x14ac:dyDescent="0.25">
      <c r="A391" s="80"/>
      <c r="B391" s="78" t="s">
        <v>1402</v>
      </c>
      <c r="C391" s="78" t="s">
        <v>1403</v>
      </c>
      <c r="D391" s="78" t="s">
        <v>3</v>
      </c>
      <c r="E391" s="225">
        <f>VLOOKUP(B391,'Cuadro Control'!C431:J2321,8,FALSE)</f>
        <v>0</v>
      </c>
      <c r="F391" s="108">
        <f t="shared" si="272"/>
        <v>0</v>
      </c>
      <c r="G391" s="109">
        <v>46423</v>
      </c>
      <c r="H391" s="109">
        <v>46423</v>
      </c>
      <c r="I391" s="108">
        <f t="shared" si="276"/>
        <v>0</v>
      </c>
      <c r="J391" s="108">
        <f t="shared" si="278"/>
        <v>0</v>
      </c>
      <c r="K391" s="108">
        <f t="shared" si="278"/>
        <v>0</v>
      </c>
      <c r="L391" s="108">
        <f t="shared" si="278"/>
        <v>0</v>
      </c>
      <c r="M391" s="108">
        <f t="shared" si="278"/>
        <v>0</v>
      </c>
      <c r="N391" s="108">
        <f t="shared" si="278"/>
        <v>0</v>
      </c>
      <c r="O391" s="108">
        <f t="shared" si="278"/>
        <v>0</v>
      </c>
      <c r="P391" s="108">
        <f t="shared" si="278"/>
        <v>0</v>
      </c>
      <c r="Q391" s="108">
        <f t="shared" si="278"/>
        <v>0</v>
      </c>
      <c r="R391" s="108">
        <f t="shared" si="278"/>
        <v>0</v>
      </c>
      <c r="S391" s="108">
        <f t="shared" si="278"/>
        <v>0</v>
      </c>
      <c r="T391" s="108">
        <f t="shared" si="278"/>
        <v>0</v>
      </c>
      <c r="U391" s="108">
        <f t="shared" si="278"/>
        <v>0</v>
      </c>
      <c r="V391" s="108">
        <f t="shared" si="278"/>
        <v>0</v>
      </c>
      <c r="W391" s="108">
        <f t="shared" si="278"/>
        <v>0</v>
      </c>
      <c r="X391" s="108">
        <f t="shared" si="278"/>
        <v>0</v>
      </c>
      <c r="Y391" s="108">
        <f t="shared" si="278"/>
        <v>0</v>
      </c>
      <c r="Z391" s="108">
        <f t="shared" si="278"/>
        <v>0</v>
      </c>
      <c r="AA391" s="108">
        <f t="shared" si="278"/>
        <v>0</v>
      </c>
      <c r="AB391" s="108">
        <f t="shared" si="278"/>
        <v>0</v>
      </c>
      <c r="AC391" s="108">
        <f t="shared" si="278"/>
        <v>0</v>
      </c>
      <c r="AD391" s="108">
        <f t="shared" si="278"/>
        <v>0</v>
      </c>
      <c r="AE391" s="108">
        <f t="shared" si="278"/>
        <v>0</v>
      </c>
      <c r="AF391" s="108">
        <f t="shared" si="278"/>
        <v>0</v>
      </c>
      <c r="AG391" s="108">
        <f t="shared" si="278"/>
        <v>0</v>
      </c>
      <c r="AH391" s="108">
        <f t="shared" si="278"/>
        <v>0</v>
      </c>
      <c r="AI391" s="108">
        <f t="shared" si="278"/>
        <v>0</v>
      </c>
      <c r="AJ391" s="108">
        <f t="shared" si="278"/>
        <v>0</v>
      </c>
      <c r="AK391" s="108">
        <f t="shared" si="278"/>
        <v>0</v>
      </c>
      <c r="AL391" s="108">
        <f t="shared" si="278"/>
        <v>0</v>
      </c>
      <c r="AM391" s="108">
        <f t="shared" si="278"/>
        <v>1</v>
      </c>
      <c r="AN391" s="108">
        <f t="shared" si="278"/>
        <v>1</v>
      </c>
      <c r="AO391" s="108">
        <f t="shared" si="278"/>
        <v>1</v>
      </c>
      <c r="AP391" s="108">
        <f t="shared" si="279"/>
        <v>1</v>
      </c>
      <c r="AQ391" s="108">
        <f t="shared" si="279"/>
        <v>1</v>
      </c>
      <c r="AR391" s="108">
        <f t="shared" si="279"/>
        <v>1</v>
      </c>
      <c r="AS391" s="108">
        <f t="shared" si="279"/>
        <v>1</v>
      </c>
      <c r="AT391" s="108">
        <f t="shared" si="279"/>
        <v>1</v>
      </c>
      <c r="AU391" s="108">
        <f t="shared" si="279"/>
        <v>1</v>
      </c>
      <c r="AV391" s="108">
        <f t="shared" si="279"/>
        <v>1</v>
      </c>
      <c r="AW391" s="108">
        <f t="shared" si="279"/>
        <v>1</v>
      </c>
      <c r="AX391" s="108">
        <f t="shared" si="279"/>
        <v>1</v>
      </c>
      <c r="AY391" s="108">
        <f t="shared" si="279"/>
        <v>1</v>
      </c>
      <c r="AZ391" s="108">
        <f t="shared" si="279"/>
        <v>1</v>
      </c>
      <c r="BA391" s="108">
        <f t="shared" si="279"/>
        <v>1</v>
      </c>
      <c r="BB391" s="108">
        <f t="shared" si="279"/>
        <v>1</v>
      </c>
      <c r="BC391" s="108">
        <f t="shared" si="279"/>
        <v>1</v>
      </c>
      <c r="BD391" s="108">
        <f t="shared" si="279"/>
        <v>1</v>
      </c>
      <c r="BE391" s="108">
        <f t="shared" si="279"/>
        <v>1</v>
      </c>
      <c r="BF391" s="108">
        <f t="shared" si="279"/>
        <v>1</v>
      </c>
      <c r="BG391" s="108">
        <f t="shared" si="279"/>
        <v>1</v>
      </c>
      <c r="BH391" s="108">
        <f t="shared" si="279"/>
        <v>1</v>
      </c>
      <c r="BI391" s="108">
        <f t="shared" si="279"/>
        <v>1</v>
      </c>
      <c r="BJ391" s="108">
        <f t="shared" si="279"/>
        <v>1</v>
      </c>
      <c r="BK391" s="108">
        <f t="shared" si="279"/>
        <v>1</v>
      </c>
      <c r="BL391" s="108">
        <f t="shared" si="279"/>
        <v>1</v>
      </c>
      <c r="BM391" s="108">
        <f t="shared" si="279"/>
        <v>1</v>
      </c>
      <c r="BN391" s="108">
        <f t="shared" si="279"/>
        <v>1</v>
      </c>
      <c r="BO391" s="108">
        <f t="shared" si="279"/>
        <v>1</v>
      </c>
    </row>
    <row r="392" spans="1:67" ht="15" x14ac:dyDescent="0.25">
      <c r="A392" s="80"/>
      <c r="B392" s="77" t="s">
        <v>1404</v>
      </c>
      <c r="C392" s="77" t="s">
        <v>1405</v>
      </c>
      <c r="D392" s="77" t="s">
        <v>8</v>
      </c>
      <c r="E392" s="224">
        <f>VLOOKUP(B392,'Cuadro Control'!C432:J2322,8,FALSE)</f>
        <v>1230815225.9452939</v>
      </c>
      <c r="F392" s="106">
        <f t="shared" si="272"/>
        <v>0.2318411625341423</v>
      </c>
      <c r="G392" s="107">
        <v>46426</v>
      </c>
      <c r="H392" s="107">
        <v>46427</v>
      </c>
      <c r="I392" s="106">
        <f t="shared" si="276"/>
        <v>0</v>
      </c>
      <c r="J392" s="106">
        <f t="shared" si="278"/>
        <v>0</v>
      </c>
      <c r="K392" s="106">
        <f t="shared" si="278"/>
        <v>0</v>
      </c>
      <c r="L392" s="106">
        <f t="shared" si="278"/>
        <v>0</v>
      </c>
      <c r="M392" s="106">
        <f t="shared" si="278"/>
        <v>0</v>
      </c>
      <c r="N392" s="106">
        <f t="shared" si="278"/>
        <v>0</v>
      </c>
      <c r="O392" s="106">
        <f t="shared" si="278"/>
        <v>0</v>
      </c>
      <c r="P392" s="106">
        <f t="shared" si="278"/>
        <v>0</v>
      </c>
      <c r="Q392" s="106">
        <f t="shared" si="278"/>
        <v>0</v>
      </c>
      <c r="R392" s="106">
        <f t="shared" si="278"/>
        <v>0</v>
      </c>
      <c r="S392" s="106">
        <f t="shared" si="278"/>
        <v>0</v>
      </c>
      <c r="T392" s="106">
        <f t="shared" si="278"/>
        <v>0</v>
      </c>
      <c r="U392" s="106">
        <f t="shared" si="278"/>
        <v>0</v>
      </c>
      <c r="V392" s="106">
        <f t="shared" si="278"/>
        <v>0</v>
      </c>
      <c r="W392" s="106">
        <f t="shared" si="278"/>
        <v>0</v>
      </c>
      <c r="X392" s="106">
        <f t="shared" si="278"/>
        <v>0</v>
      </c>
      <c r="Y392" s="106">
        <f t="shared" si="278"/>
        <v>0</v>
      </c>
      <c r="Z392" s="106">
        <f t="shared" si="278"/>
        <v>0</v>
      </c>
      <c r="AA392" s="106">
        <f t="shared" si="278"/>
        <v>0</v>
      </c>
      <c r="AB392" s="106">
        <f t="shared" si="278"/>
        <v>0</v>
      </c>
      <c r="AC392" s="106">
        <f t="shared" si="278"/>
        <v>0</v>
      </c>
      <c r="AD392" s="106">
        <f t="shared" si="278"/>
        <v>0</v>
      </c>
      <c r="AE392" s="106">
        <f t="shared" si="278"/>
        <v>0</v>
      </c>
      <c r="AF392" s="106">
        <f t="shared" si="278"/>
        <v>0</v>
      </c>
      <c r="AG392" s="106">
        <f t="shared" si="278"/>
        <v>0</v>
      </c>
      <c r="AH392" s="106">
        <f t="shared" si="278"/>
        <v>0</v>
      </c>
      <c r="AI392" s="106">
        <f t="shared" si="278"/>
        <v>0</v>
      </c>
      <c r="AJ392" s="106">
        <f t="shared" si="278"/>
        <v>0</v>
      </c>
      <c r="AK392" s="106">
        <f t="shared" si="278"/>
        <v>0</v>
      </c>
      <c r="AL392" s="106">
        <f t="shared" si="278"/>
        <v>0</v>
      </c>
      <c r="AM392" s="106">
        <f t="shared" si="278"/>
        <v>0</v>
      </c>
      <c r="AN392" s="106">
        <f t="shared" si="278"/>
        <v>1</v>
      </c>
      <c r="AO392" s="106">
        <f t="shared" si="278"/>
        <v>1</v>
      </c>
      <c r="AP392" s="106">
        <f t="shared" si="279"/>
        <v>1</v>
      </c>
      <c r="AQ392" s="106">
        <f t="shared" si="279"/>
        <v>1</v>
      </c>
      <c r="AR392" s="106">
        <f t="shared" si="279"/>
        <v>1</v>
      </c>
      <c r="AS392" s="106">
        <f t="shared" si="279"/>
        <v>1</v>
      </c>
      <c r="AT392" s="106">
        <f t="shared" si="279"/>
        <v>1</v>
      </c>
      <c r="AU392" s="106">
        <f t="shared" si="279"/>
        <v>1</v>
      </c>
      <c r="AV392" s="106">
        <f t="shared" si="279"/>
        <v>1</v>
      </c>
      <c r="AW392" s="106">
        <f t="shared" si="279"/>
        <v>1</v>
      </c>
      <c r="AX392" s="106">
        <f t="shared" si="279"/>
        <v>1</v>
      </c>
      <c r="AY392" s="106">
        <f t="shared" si="279"/>
        <v>1</v>
      </c>
      <c r="AZ392" s="106">
        <f t="shared" si="279"/>
        <v>1</v>
      </c>
      <c r="BA392" s="106">
        <f t="shared" si="279"/>
        <v>1</v>
      </c>
      <c r="BB392" s="106">
        <f t="shared" si="279"/>
        <v>1</v>
      </c>
      <c r="BC392" s="106">
        <f t="shared" si="279"/>
        <v>1</v>
      </c>
      <c r="BD392" s="106">
        <f t="shared" si="279"/>
        <v>1</v>
      </c>
      <c r="BE392" s="106">
        <f t="shared" si="279"/>
        <v>1</v>
      </c>
      <c r="BF392" s="106">
        <f t="shared" si="279"/>
        <v>1</v>
      </c>
      <c r="BG392" s="106">
        <f t="shared" si="279"/>
        <v>1</v>
      </c>
      <c r="BH392" s="106">
        <f t="shared" si="279"/>
        <v>1</v>
      </c>
      <c r="BI392" s="106">
        <f t="shared" si="279"/>
        <v>1</v>
      </c>
      <c r="BJ392" s="106">
        <f t="shared" si="279"/>
        <v>1</v>
      </c>
      <c r="BK392" s="106">
        <f t="shared" si="279"/>
        <v>1</v>
      </c>
      <c r="BL392" s="106">
        <f t="shared" si="279"/>
        <v>1</v>
      </c>
      <c r="BM392" s="106">
        <f t="shared" si="279"/>
        <v>1</v>
      </c>
      <c r="BN392" s="106">
        <f t="shared" si="279"/>
        <v>1</v>
      </c>
      <c r="BO392" s="106">
        <f t="shared" si="279"/>
        <v>1</v>
      </c>
    </row>
    <row r="393" spans="1:67" ht="15" x14ac:dyDescent="0.25">
      <c r="A393" s="80"/>
      <c r="B393" s="77" t="s">
        <v>1406</v>
      </c>
      <c r="C393" s="77" t="s">
        <v>1407</v>
      </c>
      <c r="D393" s="77" t="s">
        <v>26</v>
      </c>
      <c r="E393" s="224">
        <f>VLOOKUP(B393,'Cuadro Control'!C433:J2323,8,FALSE)</f>
        <v>0</v>
      </c>
      <c r="F393" s="106">
        <f t="shared" si="272"/>
        <v>0</v>
      </c>
      <c r="G393" s="107">
        <v>46427</v>
      </c>
      <c r="H393" s="107">
        <v>46435</v>
      </c>
      <c r="I393" s="106">
        <f t="shared" si="276"/>
        <v>0</v>
      </c>
      <c r="J393" s="106">
        <f t="shared" si="278"/>
        <v>0</v>
      </c>
      <c r="K393" s="106">
        <f t="shared" si="278"/>
        <v>0</v>
      </c>
      <c r="L393" s="106">
        <f t="shared" si="278"/>
        <v>0</v>
      </c>
      <c r="M393" s="106">
        <f t="shared" si="278"/>
        <v>0</v>
      </c>
      <c r="N393" s="106">
        <f t="shared" si="278"/>
        <v>0</v>
      </c>
      <c r="O393" s="106">
        <f t="shared" si="278"/>
        <v>0</v>
      </c>
      <c r="P393" s="106">
        <f t="shared" si="278"/>
        <v>0</v>
      </c>
      <c r="Q393" s="106">
        <f t="shared" si="278"/>
        <v>0</v>
      </c>
      <c r="R393" s="106">
        <f t="shared" si="278"/>
        <v>0</v>
      </c>
      <c r="S393" s="106">
        <f t="shared" si="278"/>
        <v>0</v>
      </c>
      <c r="T393" s="106">
        <f t="shared" si="278"/>
        <v>0</v>
      </c>
      <c r="U393" s="106">
        <f t="shared" si="278"/>
        <v>0</v>
      </c>
      <c r="V393" s="106">
        <f t="shared" si="278"/>
        <v>0</v>
      </c>
      <c r="W393" s="106">
        <f t="shared" si="278"/>
        <v>0</v>
      </c>
      <c r="X393" s="106">
        <f t="shared" si="278"/>
        <v>0</v>
      </c>
      <c r="Y393" s="106">
        <f t="shared" si="278"/>
        <v>0</v>
      </c>
      <c r="Z393" s="106">
        <f t="shared" si="278"/>
        <v>0</v>
      </c>
      <c r="AA393" s="106">
        <f t="shared" si="278"/>
        <v>0</v>
      </c>
      <c r="AB393" s="106">
        <f t="shared" si="278"/>
        <v>0</v>
      </c>
      <c r="AC393" s="106">
        <f t="shared" si="278"/>
        <v>0</v>
      </c>
      <c r="AD393" s="106">
        <f t="shared" si="278"/>
        <v>0</v>
      </c>
      <c r="AE393" s="106">
        <f t="shared" si="278"/>
        <v>0</v>
      </c>
      <c r="AF393" s="106">
        <f t="shared" si="278"/>
        <v>0</v>
      </c>
      <c r="AG393" s="106">
        <f t="shared" si="278"/>
        <v>0</v>
      </c>
      <c r="AH393" s="106">
        <f t="shared" si="278"/>
        <v>0</v>
      </c>
      <c r="AI393" s="106">
        <f t="shared" si="278"/>
        <v>0</v>
      </c>
      <c r="AJ393" s="106">
        <f t="shared" si="278"/>
        <v>0</v>
      </c>
      <c r="AK393" s="106">
        <f t="shared" si="278"/>
        <v>0</v>
      </c>
      <c r="AL393" s="106">
        <f t="shared" si="278"/>
        <v>0</v>
      </c>
      <c r="AM393" s="106">
        <f t="shared" si="278"/>
        <v>0</v>
      </c>
      <c r="AN393" s="106">
        <f t="shared" si="278"/>
        <v>0.44444444444444442</v>
      </c>
      <c r="AO393" s="106">
        <f t="shared" si="278"/>
        <v>1</v>
      </c>
      <c r="AP393" s="106">
        <f t="shared" si="279"/>
        <v>1</v>
      </c>
      <c r="AQ393" s="106">
        <f t="shared" si="279"/>
        <v>1</v>
      </c>
      <c r="AR393" s="106">
        <f t="shared" si="279"/>
        <v>1</v>
      </c>
      <c r="AS393" s="106">
        <f t="shared" si="279"/>
        <v>1</v>
      </c>
      <c r="AT393" s="106">
        <f t="shared" si="279"/>
        <v>1</v>
      </c>
      <c r="AU393" s="106">
        <f t="shared" si="279"/>
        <v>1</v>
      </c>
      <c r="AV393" s="106">
        <f t="shared" si="279"/>
        <v>1</v>
      </c>
      <c r="AW393" s="106">
        <f t="shared" si="279"/>
        <v>1</v>
      </c>
      <c r="AX393" s="106">
        <f t="shared" si="279"/>
        <v>1</v>
      </c>
      <c r="AY393" s="106">
        <f t="shared" si="279"/>
        <v>1</v>
      </c>
      <c r="AZ393" s="106">
        <f t="shared" si="279"/>
        <v>1</v>
      </c>
      <c r="BA393" s="106">
        <f t="shared" si="279"/>
        <v>1</v>
      </c>
      <c r="BB393" s="106">
        <f t="shared" si="279"/>
        <v>1</v>
      </c>
      <c r="BC393" s="106">
        <f t="shared" si="279"/>
        <v>1</v>
      </c>
      <c r="BD393" s="106">
        <f t="shared" si="279"/>
        <v>1</v>
      </c>
      <c r="BE393" s="106">
        <f t="shared" si="279"/>
        <v>1</v>
      </c>
      <c r="BF393" s="106">
        <f t="shared" si="279"/>
        <v>1</v>
      </c>
      <c r="BG393" s="106">
        <f t="shared" si="279"/>
        <v>1</v>
      </c>
      <c r="BH393" s="106">
        <f t="shared" si="279"/>
        <v>1</v>
      </c>
      <c r="BI393" s="106">
        <f t="shared" si="279"/>
        <v>1</v>
      </c>
      <c r="BJ393" s="106">
        <f t="shared" si="279"/>
        <v>1</v>
      </c>
      <c r="BK393" s="106">
        <f t="shared" si="279"/>
        <v>1</v>
      </c>
      <c r="BL393" s="106">
        <f t="shared" si="279"/>
        <v>1</v>
      </c>
      <c r="BM393" s="106">
        <f t="shared" si="279"/>
        <v>1</v>
      </c>
      <c r="BN393" s="106">
        <f t="shared" si="279"/>
        <v>1</v>
      </c>
      <c r="BO393" s="106">
        <f t="shared" si="279"/>
        <v>1</v>
      </c>
    </row>
    <row r="394" spans="1:67" ht="15" x14ac:dyDescent="0.25">
      <c r="A394" s="80"/>
      <c r="B394" s="77" t="s">
        <v>1408</v>
      </c>
      <c r="C394" s="77" t="s">
        <v>2068</v>
      </c>
      <c r="D394" s="77" t="s">
        <v>6</v>
      </c>
      <c r="E394" s="224">
        <f>VLOOKUP(B394,'Cuadro Control'!C434:J2324,8,FALSE)</f>
        <v>52736347.43270281</v>
      </c>
      <c r="F394" s="106">
        <f t="shared" si="272"/>
        <v>9.933624348213644E-3</v>
      </c>
      <c r="G394" s="107">
        <v>46435</v>
      </c>
      <c r="H394" s="107">
        <v>46437</v>
      </c>
      <c r="I394" s="106">
        <f t="shared" si="276"/>
        <v>0</v>
      </c>
      <c r="J394" s="106">
        <f t="shared" si="278"/>
        <v>0</v>
      </c>
      <c r="K394" s="106">
        <f t="shared" si="278"/>
        <v>0</v>
      </c>
      <c r="L394" s="106">
        <f t="shared" si="278"/>
        <v>0</v>
      </c>
      <c r="M394" s="106">
        <f t="shared" si="278"/>
        <v>0</v>
      </c>
      <c r="N394" s="106">
        <f t="shared" si="278"/>
        <v>0</v>
      </c>
      <c r="O394" s="106">
        <f t="shared" si="278"/>
        <v>0</v>
      </c>
      <c r="P394" s="106">
        <f t="shared" si="278"/>
        <v>0</v>
      </c>
      <c r="Q394" s="106">
        <f t="shared" si="278"/>
        <v>0</v>
      </c>
      <c r="R394" s="106">
        <f t="shared" si="278"/>
        <v>0</v>
      </c>
      <c r="S394" s="106">
        <f t="shared" si="278"/>
        <v>0</v>
      </c>
      <c r="T394" s="106">
        <f t="shared" si="278"/>
        <v>0</v>
      </c>
      <c r="U394" s="106">
        <f t="shared" si="278"/>
        <v>0</v>
      </c>
      <c r="V394" s="106">
        <f t="shared" si="278"/>
        <v>0</v>
      </c>
      <c r="W394" s="106">
        <f t="shared" si="278"/>
        <v>0</v>
      </c>
      <c r="X394" s="106">
        <f t="shared" si="278"/>
        <v>0</v>
      </c>
      <c r="Y394" s="106">
        <f t="shared" si="278"/>
        <v>0</v>
      </c>
      <c r="Z394" s="106">
        <f t="shared" si="278"/>
        <v>0</v>
      </c>
      <c r="AA394" s="106">
        <f t="shared" si="278"/>
        <v>0</v>
      </c>
      <c r="AB394" s="106">
        <f t="shared" si="278"/>
        <v>0</v>
      </c>
      <c r="AC394" s="106">
        <f t="shared" si="278"/>
        <v>0</v>
      </c>
      <c r="AD394" s="106">
        <f t="shared" si="278"/>
        <v>0</v>
      </c>
      <c r="AE394" s="106">
        <f t="shared" si="278"/>
        <v>0</v>
      </c>
      <c r="AF394" s="106">
        <f t="shared" si="278"/>
        <v>0</v>
      </c>
      <c r="AG394" s="106">
        <f t="shared" si="278"/>
        <v>0</v>
      </c>
      <c r="AH394" s="106">
        <f t="shared" si="278"/>
        <v>0</v>
      </c>
      <c r="AI394" s="106">
        <f t="shared" si="278"/>
        <v>0</v>
      </c>
      <c r="AJ394" s="106">
        <f t="shared" si="278"/>
        <v>0</v>
      </c>
      <c r="AK394" s="106">
        <f t="shared" si="278"/>
        <v>0</v>
      </c>
      <c r="AL394" s="106">
        <f t="shared" si="278"/>
        <v>0</v>
      </c>
      <c r="AM394" s="106">
        <f t="shared" si="278"/>
        <v>0</v>
      </c>
      <c r="AN394" s="106">
        <f t="shared" si="278"/>
        <v>0</v>
      </c>
      <c r="AO394" s="106">
        <f t="shared" si="278"/>
        <v>1</v>
      </c>
      <c r="AP394" s="106">
        <f t="shared" si="279"/>
        <v>1</v>
      </c>
      <c r="AQ394" s="106">
        <f t="shared" si="279"/>
        <v>1</v>
      </c>
      <c r="AR394" s="106">
        <f t="shared" si="279"/>
        <v>1</v>
      </c>
      <c r="AS394" s="106">
        <f t="shared" si="279"/>
        <v>1</v>
      </c>
      <c r="AT394" s="106">
        <f t="shared" si="279"/>
        <v>1</v>
      </c>
      <c r="AU394" s="106">
        <f t="shared" si="279"/>
        <v>1</v>
      </c>
      <c r="AV394" s="106">
        <f t="shared" si="279"/>
        <v>1</v>
      </c>
      <c r="AW394" s="106">
        <f t="shared" si="279"/>
        <v>1</v>
      </c>
      <c r="AX394" s="106">
        <f t="shared" si="279"/>
        <v>1</v>
      </c>
      <c r="AY394" s="106">
        <f t="shared" si="279"/>
        <v>1</v>
      </c>
      <c r="AZ394" s="106">
        <f t="shared" si="279"/>
        <v>1</v>
      </c>
      <c r="BA394" s="106">
        <f t="shared" si="279"/>
        <v>1</v>
      </c>
      <c r="BB394" s="106">
        <f t="shared" si="279"/>
        <v>1</v>
      </c>
      <c r="BC394" s="106">
        <f t="shared" si="279"/>
        <v>1</v>
      </c>
      <c r="BD394" s="106">
        <f t="shared" si="279"/>
        <v>1</v>
      </c>
      <c r="BE394" s="106">
        <f t="shared" si="279"/>
        <v>1</v>
      </c>
      <c r="BF394" s="106">
        <f t="shared" si="279"/>
        <v>1</v>
      </c>
      <c r="BG394" s="106">
        <f t="shared" si="279"/>
        <v>1</v>
      </c>
      <c r="BH394" s="106">
        <f t="shared" si="279"/>
        <v>1</v>
      </c>
      <c r="BI394" s="106">
        <f t="shared" si="279"/>
        <v>1</v>
      </c>
      <c r="BJ394" s="106">
        <f t="shared" si="279"/>
        <v>1</v>
      </c>
      <c r="BK394" s="106">
        <f t="shared" si="279"/>
        <v>1</v>
      </c>
      <c r="BL394" s="106">
        <f t="shared" si="279"/>
        <v>1</v>
      </c>
      <c r="BM394" s="106">
        <f t="shared" si="279"/>
        <v>1</v>
      </c>
      <c r="BN394" s="106">
        <f t="shared" si="279"/>
        <v>1</v>
      </c>
      <c r="BO394" s="106">
        <f t="shared" si="279"/>
        <v>1</v>
      </c>
    </row>
    <row r="395" spans="1:67" ht="15" x14ac:dyDescent="0.25">
      <c r="A395" s="80"/>
      <c r="B395" s="77" t="s">
        <v>1409</v>
      </c>
      <c r="C395" s="77" t="s">
        <v>1410</v>
      </c>
      <c r="D395" s="77" t="s">
        <v>19</v>
      </c>
      <c r="E395" s="224">
        <f>VLOOKUP(B395,'Cuadro Control'!C435:J2325,8,FALSE)</f>
        <v>46410609.014634147</v>
      </c>
      <c r="F395" s="106">
        <f t="shared" si="272"/>
        <v>8.742083556535862E-3</v>
      </c>
      <c r="G395" s="107">
        <v>46437</v>
      </c>
      <c r="H395" s="107">
        <v>46440</v>
      </c>
      <c r="I395" s="106">
        <f t="shared" si="276"/>
        <v>0</v>
      </c>
      <c r="J395" s="106">
        <f t="shared" si="278"/>
        <v>0</v>
      </c>
      <c r="K395" s="106">
        <f t="shared" si="278"/>
        <v>0</v>
      </c>
      <c r="L395" s="106">
        <f t="shared" si="278"/>
        <v>0</v>
      </c>
      <c r="M395" s="106">
        <f t="shared" si="278"/>
        <v>0</v>
      </c>
      <c r="N395" s="106">
        <f t="shared" si="278"/>
        <v>0</v>
      </c>
      <c r="O395" s="106">
        <f t="shared" si="278"/>
        <v>0</v>
      </c>
      <c r="P395" s="106">
        <f t="shared" si="278"/>
        <v>0</v>
      </c>
      <c r="Q395" s="106">
        <f t="shared" si="278"/>
        <v>0</v>
      </c>
      <c r="R395" s="106">
        <f t="shared" si="278"/>
        <v>0</v>
      </c>
      <c r="S395" s="106">
        <f t="shared" si="278"/>
        <v>0</v>
      </c>
      <c r="T395" s="106">
        <f t="shared" si="278"/>
        <v>0</v>
      </c>
      <c r="U395" s="106">
        <f t="shared" si="278"/>
        <v>0</v>
      </c>
      <c r="V395" s="106">
        <f t="shared" si="278"/>
        <v>0</v>
      </c>
      <c r="W395" s="106">
        <f t="shared" si="278"/>
        <v>0</v>
      </c>
      <c r="X395" s="106">
        <f t="shared" si="278"/>
        <v>0</v>
      </c>
      <c r="Y395" s="106">
        <f t="shared" si="278"/>
        <v>0</v>
      </c>
      <c r="Z395" s="106">
        <f t="shared" si="278"/>
        <v>0</v>
      </c>
      <c r="AA395" s="106">
        <f t="shared" si="278"/>
        <v>0</v>
      </c>
      <c r="AB395" s="106">
        <f t="shared" si="278"/>
        <v>0</v>
      </c>
      <c r="AC395" s="106">
        <f t="shared" si="278"/>
        <v>0</v>
      </c>
      <c r="AD395" s="106">
        <f t="shared" si="278"/>
        <v>0</v>
      </c>
      <c r="AE395" s="106">
        <f t="shared" si="278"/>
        <v>0</v>
      </c>
      <c r="AF395" s="106">
        <f t="shared" si="278"/>
        <v>0</v>
      </c>
      <c r="AG395" s="106">
        <f t="shared" si="278"/>
        <v>0</v>
      </c>
      <c r="AH395" s="106">
        <f t="shared" si="278"/>
        <v>0</v>
      </c>
      <c r="AI395" s="106">
        <f t="shared" si="278"/>
        <v>0</v>
      </c>
      <c r="AJ395" s="106">
        <f t="shared" si="278"/>
        <v>0</v>
      </c>
      <c r="AK395" s="106">
        <f t="shared" si="278"/>
        <v>0</v>
      </c>
      <c r="AL395" s="106">
        <f t="shared" si="278"/>
        <v>0</v>
      </c>
      <c r="AM395" s="106">
        <f t="shared" si="278"/>
        <v>0</v>
      </c>
      <c r="AN395" s="106">
        <f t="shared" si="278"/>
        <v>0</v>
      </c>
      <c r="AO395" s="106">
        <f t="shared" si="278"/>
        <v>0.25</v>
      </c>
      <c r="AP395" s="106">
        <f t="shared" si="279"/>
        <v>1</v>
      </c>
      <c r="AQ395" s="106">
        <f t="shared" si="279"/>
        <v>1</v>
      </c>
      <c r="AR395" s="106">
        <f t="shared" si="279"/>
        <v>1</v>
      </c>
      <c r="AS395" s="106">
        <f t="shared" si="279"/>
        <v>1</v>
      </c>
      <c r="AT395" s="106">
        <f t="shared" si="279"/>
        <v>1</v>
      </c>
      <c r="AU395" s="106">
        <f t="shared" si="279"/>
        <v>1</v>
      </c>
      <c r="AV395" s="106">
        <f t="shared" si="279"/>
        <v>1</v>
      </c>
      <c r="AW395" s="106">
        <f t="shared" si="279"/>
        <v>1</v>
      </c>
      <c r="AX395" s="106">
        <f t="shared" si="279"/>
        <v>1</v>
      </c>
      <c r="AY395" s="106">
        <f t="shared" si="279"/>
        <v>1</v>
      </c>
      <c r="AZ395" s="106">
        <f t="shared" si="279"/>
        <v>1</v>
      </c>
      <c r="BA395" s="106">
        <f t="shared" si="279"/>
        <v>1</v>
      </c>
      <c r="BB395" s="106">
        <f t="shared" si="279"/>
        <v>1</v>
      </c>
      <c r="BC395" s="106">
        <f t="shared" si="279"/>
        <v>1</v>
      </c>
      <c r="BD395" s="106">
        <f t="shared" si="279"/>
        <v>1</v>
      </c>
      <c r="BE395" s="106">
        <f t="shared" si="279"/>
        <v>1</v>
      </c>
      <c r="BF395" s="106">
        <f t="shared" si="279"/>
        <v>1</v>
      </c>
      <c r="BG395" s="106">
        <f t="shared" si="279"/>
        <v>1</v>
      </c>
      <c r="BH395" s="106">
        <f t="shared" si="279"/>
        <v>1</v>
      </c>
      <c r="BI395" s="106">
        <f t="shared" si="279"/>
        <v>1</v>
      </c>
      <c r="BJ395" s="106">
        <f t="shared" si="279"/>
        <v>1</v>
      </c>
      <c r="BK395" s="106">
        <f t="shared" si="279"/>
        <v>1</v>
      </c>
      <c r="BL395" s="106">
        <f t="shared" si="279"/>
        <v>1</v>
      </c>
      <c r="BM395" s="106">
        <f t="shared" si="279"/>
        <v>1</v>
      </c>
      <c r="BN395" s="106">
        <f t="shared" si="279"/>
        <v>1</v>
      </c>
      <c r="BO395" s="106">
        <f t="shared" si="279"/>
        <v>1</v>
      </c>
    </row>
    <row r="396" spans="1:67" ht="15" x14ac:dyDescent="0.25">
      <c r="A396" s="80"/>
      <c r="B396" s="77" t="s">
        <v>1411</v>
      </c>
      <c r="C396" s="77" t="s">
        <v>1412</v>
      </c>
      <c r="D396" s="77" t="s">
        <v>9</v>
      </c>
      <c r="E396" s="224">
        <f>VLOOKUP(B396,'Cuadro Control'!C436:J2326,8,FALSE)</f>
        <v>1587346329.5488234</v>
      </c>
      <c r="F396" s="106">
        <f t="shared" si="272"/>
        <v>0.29899875353285565</v>
      </c>
      <c r="G396" s="107">
        <v>46437</v>
      </c>
      <c r="H396" s="107">
        <v>46448</v>
      </c>
      <c r="I396" s="106">
        <f t="shared" si="276"/>
        <v>0</v>
      </c>
      <c r="J396" s="106">
        <f t="shared" si="278"/>
        <v>0</v>
      </c>
      <c r="K396" s="106">
        <f t="shared" si="278"/>
        <v>0</v>
      </c>
      <c r="L396" s="106">
        <f t="shared" si="278"/>
        <v>0</v>
      </c>
      <c r="M396" s="106">
        <f t="shared" si="278"/>
        <v>0</v>
      </c>
      <c r="N396" s="106">
        <f t="shared" si="278"/>
        <v>0</v>
      </c>
      <c r="O396" s="106">
        <f t="shared" si="278"/>
        <v>0</v>
      </c>
      <c r="P396" s="106">
        <f t="shared" si="278"/>
        <v>0</v>
      </c>
      <c r="Q396" s="106">
        <f t="shared" si="278"/>
        <v>0</v>
      </c>
      <c r="R396" s="106">
        <f t="shared" si="278"/>
        <v>0</v>
      </c>
      <c r="S396" s="106">
        <f t="shared" si="278"/>
        <v>0</v>
      </c>
      <c r="T396" s="106">
        <f t="shared" si="278"/>
        <v>0</v>
      </c>
      <c r="U396" s="106">
        <f t="shared" si="278"/>
        <v>0</v>
      </c>
      <c r="V396" s="106">
        <f t="shared" si="278"/>
        <v>0</v>
      </c>
      <c r="W396" s="106">
        <f t="shared" si="278"/>
        <v>0</v>
      </c>
      <c r="X396" s="106">
        <f t="shared" si="278"/>
        <v>0</v>
      </c>
      <c r="Y396" s="106">
        <f t="shared" si="278"/>
        <v>0</v>
      </c>
      <c r="Z396" s="106">
        <f t="shared" si="278"/>
        <v>0</v>
      </c>
      <c r="AA396" s="106">
        <f t="shared" si="278"/>
        <v>0</v>
      </c>
      <c r="AB396" s="106">
        <f t="shared" si="278"/>
        <v>0</v>
      </c>
      <c r="AC396" s="106">
        <f t="shared" si="278"/>
        <v>0</v>
      </c>
      <c r="AD396" s="106">
        <f t="shared" si="278"/>
        <v>0</v>
      </c>
      <c r="AE396" s="106">
        <f t="shared" si="278"/>
        <v>0</v>
      </c>
      <c r="AF396" s="106">
        <f t="shared" si="278"/>
        <v>0</v>
      </c>
      <c r="AG396" s="106">
        <f t="shared" si="278"/>
        <v>0</v>
      </c>
      <c r="AH396" s="106">
        <f t="shared" si="278"/>
        <v>0</v>
      </c>
      <c r="AI396" s="106">
        <f t="shared" si="278"/>
        <v>0</v>
      </c>
      <c r="AJ396" s="106">
        <f t="shared" si="278"/>
        <v>0</v>
      </c>
      <c r="AK396" s="106">
        <f t="shared" si="278"/>
        <v>0</v>
      </c>
      <c r="AL396" s="106">
        <f t="shared" si="278"/>
        <v>0</v>
      </c>
      <c r="AM396" s="106">
        <f t="shared" si="278"/>
        <v>0</v>
      </c>
      <c r="AN396" s="106">
        <f t="shared" si="278"/>
        <v>0</v>
      </c>
      <c r="AO396" s="106">
        <f t="shared" si="278"/>
        <v>8.3333333333333329E-2</v>
      </c>
      <c r="AP396" s="106">
        <f t="shared" si="279"/>
        <v>0.66666666666666663</v>
      </c>
      <c r="AQ396" s="106">
        <f t="shared" si="279"/>
        <v>1</v>
      </c>
      <c r="AR396" s="106">
        <f t="shared" si="279"/>
        <v>1</v>
      </c>
      <c r="AS396" s="106">
        <f t="shared" ref="AP396:BO397" si="280">IF($G396=0,0,IF(AS$6&lt;$G396,0,IF(AS$6&gt;$H396,1,(AS$6-$G396+1)/($H396-$G396+1))))</f>
        <v>1</v>
      </c>
      <c r="AT396" s="106">
        <f t="shared" si="280"/>
        <v>1</v>
      </c>
      <c r="AU396" s="106">
        <f t="shared" si="280"/>
        <v>1</v>
      </c>
      <c r="AV396" s="106">
        <f t="shared" si="280"/>
        <v>1</v>
      </c>
      <c r="AW396" s="106">
        <f t="shared" si="280"/>
        <v>1</v>
      </c>
      <c r="AX396" s="106">
        <f t="shared" si="280"/>
        <v>1</v>
      </c>
      <c r="AY396" s="106">
        <f t="shared" si="280"/>
        <v>1</v>
      </c>
      <c r="AZ396" s="106">
        <f t="shared" si="280"/>
        <v>1</v>
      </c>
      <c r="BA396" s="106">
        <f t="shared" si="280"/>
        <v>1</v>
      </c>
      <c r="BB396" s="106">
        <f t="shared" si="280"/>
        <v>1</v>
      </c>
      <c r="BC396" s="106">
        <f t="shared" si="280"/>
        <v>1</v>
      </c>
      <c r="BD396" s="106">
        <f t="shared" si="280"/>
        <v>1</v>
      </c>
      <c r="BE396" s="106">
        <f t="shared" si="280"/>
        <v>1</v>
      </c>
      <c r="BF396" s="106">
        <f t="shared" si="280"/>
        <v>1</v>
      </c>
      <c r="BG396" s="106">
        <f t="shared" si="280"/>
        <v>1</v>
      </c>
      <c r="BH396" s="106">
        <f t="shared" si="280"/>
        <v>1</v>
      </c>
      <c r="BI396" s="106">
        <f t="shared" si="280"/>
        <v>1</v>
      </c>
      <c r="BJ396" s="106">
        <f t="shared" si="280"/>
        <v>1</v>
      </c>
      <c r="BK396" s="106">
        <f t="shared" si="280"/>
        <v>1</v>
      </c>
      <c r="BL396" s="106">
        <f t="shared" si="280"/>
        <v>1</v>
      </c>
      <c r="BM396" s="106">
        <f t="shared" si="280"/>
        <v>1</v>
      </c>
      <c r="BN396" s="106">
        <f t="shared" si="280"/>
        <v>1</v>
      </c>
      <c r="BO396" s="106">
        <f t="shared" si="280"/>
        <v>1</v>
      </c>
    </row>
    <row r="397" spans="1:67" ht="15" x14ac:dyDescent="0.25">
      <c r="A397" s="80"/>
      <c r="B397" s="103" t="s">
        <v>1413</v>
      </c>
      <c r="C397" s="103" t="s">
        <v>1414</v>
      </c>
      <c r="D397" s="103" t="s">
        <v>9</v>
      </c>
      <c r="E397" s="223">
        <f>VLOOKUP(B397,'Cuadro Control'!C437:J2327,8,FALSE)</f>
        <v>179532477.23999998</v>
      </c>
      <c r="F397" s="104">
        <f t="shared" si="272"/>
        <v>3.3817438522495219E-2</v>
      </c>
      <c r="G397" s="105">
        <v>46440</v>
      </c>
      <c r="H397" s="105">
        <v>46452</v>
      </c>
      <c r="I397" s="104">
        <f t="shared" si="276"/>
        <v>0</v>
      </c>
      <c r="J397" s="104">
        <f t="shared" si="278"/>
        <v>0</v>
      </c>
      <c r="K397" s="104">
        <f t="shared" si="278"/>
        <v>0</v>
      </c>
      <c r="L397" s="104">
        <f t="shared" si="278"/>
        <v>0</v>
      </c>
      <c r="M397" s="104">
        <f t="shared" si="278"/>
        <v>0</v>
      </c>
      <c r="N397" s="104">
        <f t="shared" si="278"/>
        <v>0</v>
      </c>
      <c r="O397" s="104">
        <f t="shared" si="278"/>
        <v>0</v>
      </c>
      <c r="P397" s="104">
        <f t="shared" si="278"/>
        <v>0</v>
      </c>
      <c r="Q397" s="104">
        <f t="shared" si="278"/>
        <v>0</v>
      </c>
      <c r="R397" s="104">
        <f t="shared" si="278"/>
        <v>0</v>
      </c>
      <c r="S397" s="104">
        <f t="shared" si="278"/>
        <v>0</v>
      </c>
      <c r="T397" s="104">
        <f t="shared" si="278"/>
        <v>0</v>
      </c>
      <c r="U397" s="104">
        <f t="shared" si="278"/>
        <v>0</v>
      </c>
      <c r="V397" s="104">
        <f t="shared" si="278"/>
        <v>0</v>
      </c>
      <c r="W397" s="104">
        <f t="shared" si="278"/>
        <v>0</v>
      </c>
      <c r="X397" s="104">
        <f t="shared" si="278"/>
        <v>0</v>
      </c>
      <c r="Y397" s="104">
        <f t="shared" si="278"/>
        <v>0</v>
      </c>
      <c r="Z397" s="104">
        <f t="shared" si="278"/>
        <v>0</v>
      </c>
      <c r="AA397" s="104">
        <f t="shared" si="278"/>
        <v>0</v>
      </c>
      <c r="AB397" s="104">
        <f t="shared" si="278"/>
        <v>0</v>
      </c>
      <c r="AC397" s="104">
        <f t="shared" si="278"/>
        <v>0</v>
      </c>
      <c r="AD397" s="104">
        <f t="shared" si="278"/>
        <v>0</v>
      </c>
      <c r="AE397" s="104">
        <f t="shared" si="278"/>
        <v>0</v>
      </c>
      <c r="AF397" s="104">
        <f t="shared" si="278"/>
        <v>0</v>
      </c>
      <c r="AG397" s="104">
        <f t="shared" si="278"/>
        <v>0</v>
      </c>
      <c r="AH397" s="104">
        <f t="shared" si="278"/>
        <v>0</v>
      </c>
      <c r="AI397" s="104">
        <f t="shared" si="278"/>
        <v>0</v>
      </c>
      <c r="AJ397" s="104">
        <f t="shared" si="278"/>
        <v>0</v>
      </c>
      <c r="AK397" s="104">
        <f t="shared" si="278"/>
        <v>0</v>
      </c>
      <c r="AL397" s="104">
        <f t="shared" si="278"/>
        <v>0</v>
      </c>
      <c r="AM397" s="104">
        <f t="shared" si="278"/>
        <v>0</v>
      </c>
      <c r="AN397" s="104">
        <f t="shared" si="278"/>
        <v>0</v>
      </c>
      <c r="AO397" s="104">
        <f t="shared" si="278"/>
        <v>0</v>
      </c>
      <c r="AP397" s="104">
        <f t="shared" si="280"/>
        <v>0.38461538461538464</v>
      </c>
      <c r="AQ397" s="104">
        <f t="shared" si="280"/>
        <v>0.92307692307692313</v>
      </c>
      <c r="AR397" s="104">
        <f t="shared" si="280"/>
        <v>1</v>
      </c>
      <c r="AS397" s="104">
        <f t="shared" si="280"/>
        <v>1</v>
      </c>
      <c r="AT397" s="104">
        <f t="shared" si="280"/>
        <v>1</v>
      </c>
      <c r="AU397" s="104">
        <f t="shared" si="280"/>
        <v>1</v>
      </c>
      <c r="AV397" s="104">
        <f t="shared" si="280"/>
        <v>1</v>
      </c>
      <c r="AW397" s="104">
        <f t="shared" si="280"/>
        <v>1</v>
      </c>
      <c r="AX397" s="104">
        <f t="shared" si="280"/>
        <v>1</v>
      </c>
      <c r="AY397" s="104">
        <f t="shared" si="280"/>
        <v>1</v>
      </c>
      <c r="AZ397" s="104">
        <f t="shared" si="280"/>
        <v>1</v>
      </c>
      <c r="BA397" s="104">
        <f t="shared" si="280"/>
        <v>1</v>
      </c>
      <c r="BB397" s="104">
        <f t="shared" si="280"/>
        <v>1</v>
      </c>
      <c r="BC397" s="104">
        <f t="shared" si="280"/>
        <v>1</v>
      </c>
      <c r="BD397" s="104">
        <f t="shared" si="280"/>
        <v>1</v>
      </c>
      <c r="BE397" s="104">
        <f t="shared" si="280"/>
        <v>1</v>
      </c>
      <c r="BF397" s="104">
        <f t="shared" si="280"/>
        <v>1</v>
      </c>
      <c r="BG397" s="104">
        <f t="shared" si="280"/>
        <v>1</v>
      </c>
      <c r="BH397" s="104">
        <f t="shared" si="280"/>
        <v>1</v>
      </c>
      <c r="BI397" s="104">
        <f t="shared" si="280"/>
        <v>1</v>
      </c>
      <c r="BJ397" s="104">
        <f t="shared" si="280"/>
        <v>1</v>
      </c>
      <c r="BK397" s="104">
        <f t="shared" si="280"/>
        <v>1</v>
      </c>
      <c r="BL397" s="104">
        <f t="shared" si="280"/>
        <v>1</v>
      </c>
      <c r="BM397" s="104">
        <f t="shared" si="280"/>
        <v>1</v>
      </c>
      <c r="BN397" s="104">
        <f t="shared" si="280"/>
        <v>1</v>
      </c>
      <c r="BO397" s="104">
        <f t="shared" si="280"/>
        <v>1</v>
      </c>
    </row>
    <row r="398" spans="1:67" ht="15" x14ac:dyDescent="0.25">
      <c r="A398" s="80"/>
      <c r="B398" s="78" t="s">
        <v>1415</v>
      </c>
      <c r="C398" s="78" t="s">
        <v>1990</v>
      </c>
      <c r="D398" s="78" t="s">
        <v>3</v>
      </c>
      <c r="E398" s="225">
        <f>VLOOKUP(B398,'Cuadro Control'!C438:J2328,8,FALSE)</f>
        <v>0</v>
      </c>
      <c r="F398" s="108">
        <f>IFERROR(E398/$E$382,0)</f>
        <v>0</v>
      </c>
      <c r="G398" s="109">
        <v>46452</v>
      </c>
      <c r="H398" s="109">
        <v>46452</v>
      </c>
      <c r="I398" s="108">
        <f t="shared" si="276"/>
        <v>0</v>
      </c>
      <c r="J398" s="108">
        <f t="shared" ref="J398:BO398" si="281">IF($G398=0,0,IF(J$6&lt;$G398,0,IF(J$6&gt;$H398,1,(J$6-$G398+1)/($H398-$G398+1))))</f>
        <v>0</v>
      </c>
      <c r="K398" s="108">
        <f t="shared" si="281"/>
        <v>0</v>
      </c>
      <c r="L398" s="108">
        <f t="shared" si="281"/>
        <v>0</v>
      </c>
      <c r="M398" s="108">
        <f t="shared" si="281"/>
        <v>0</v>
      </c>
      <c r="N398" s="108">
        <f t="shared" si="281"/>
        <v>0</v>
      </c>
      <c r="O398" s="108">
        <f t="shared" si="281"/>
        <v>0</v>
      </c>
      <c r="P398" s="108">
        <f t="shared" si="281"/>
        <v>0</v>
      </c>
      <c r="Q398" s="108">
        <f t="shared" si="281"/>
        <v>0</v>
      </c>
      <c r="R398" s="108">
        <f t="shared" si="281"/>
        <v>0</v>
      </c>
      <c r="S398" s="108">
        <f t="shared" si="281"/>
        <v>0</v>
      </c>
      <c r="T398" s="108">
        <f t="shared" si="281"/>
        <v>0</v>
      </c>
      <c r="U398" s="108">
        <f t="shared" si="281"/>
        <v>0</v>
      </c>
      <c r="V398" s="108">
        <f t="shared" si="281"/>
        <v>0</v>
      </c>
      <c r="W398" s="108">
        <f t="shared" si="281"/>
        <v>0</v>
      </c>
      <c r="X398" s="108">
        <f t="shared" si="281"/>
        <v>0</v>
      </c>
      <c r="Y398" s="108">
        <f t="shared" si="281"/>
        <v>0</v>
      </c>
      <c r="Z398" s="108">
        <f t="shared" si="281"/>
        <v>0</v>
      </c>
      <c r="AA398" s="108">
        <f t="shared" si="281"/>
        <v>0</v>
      </c>
      <c r="AB398" s="108">
        <f t="shared" si="281"/>
        <v>0</v>
      </c>
      <c r="AC398" s="108">
        <f t="shared" si="281"/>
        <v>0</v>
      </c>
      <c r="AD398" s="108">
        <f t="shared" si="281"/>
        <v>0</v>
      </c>
      <c r="AE398" s="108">
        <f t="shared" si="281"/>
        <v>0</v>
      </c>
      <c r="AF398" s="108">
        <f t="shared" si="281"/>
        <v>0</v>
      </c>
      <c r="AG398" s="108">
        <f t="shared" si="281"/>
        <v>0</v>
      </c>
      <c r="AH398" s="108">
        <f t="shared" si="281"/>
        <v>0</v>
      </c>
      <c r="AI398" s="108">
        <f t="shared" si="281"/>
        <v>0</v>
      </c>
      <c r="AJ398" s="108">
        <f t="shared" si="281"/>
        <v>0</v>
      </c>
      <c r="AK398" s="108">
        <f t="shared" si="281"/>
        <v>0</v>
      </c>
      <c r="AL398" s="108">
        <f t="shared" si="281"/>
        <v>0</v>
      </c>
      <c r="AM398" s="108">
        <f t="shared" si="281"/>
        <v>0</v>
      </c>
      <c r="AN398" s="108">
        <f t="shared" si="281"/>
        <v>0</v>
      </c>
      <c r="AO398" s="108">
        <f t="shared" si="281"/>
        <v>0</v>
      </c>
      <c r="AP398" s="108">
        <f t="shared" si="281"/>
        <v>0</v>
      </c>
      <c r="AQ398" s="108">
        <f t="shared" si="281"/>
        <v>0</v>
      </c>
      <c r="AR398" s="108">
        <f t="shared" si="281"/>
        <v>1</v>
      </c>
      <c r="AS398" s="108">
        <f t="shared" si="281"/>
        <v>1</v>
      </c>
      <c r="AT398" s="108">
        <f t="shared" si="281"/>
        <v>1</v>
      </c>
      <c r="AU398" s="108">
        <f t="shared" si="281"/>
        <v>1</v>
      </c>
      <c r="AV398" s="108">
        <f t="shared" si="281"/>
        <v>1</v>
      </c>
      <c r="AW398" s="108">
        <f t="shared" si="281"/>
        <v>1</v>
      </c>
      <c r="AX398" s="108">
        <f t="shared" si="281"/>
        <v>1</v>
      </c>
      <c r="AY398" s="108">
        <f t="shared" si="281"/>
        <v>1</v>
      </c>
      <c r="AZ398" s="108">
        <f t="shared" si="281"/>
        <v>1</v>
      </c>
      <c r="BA398" s="108">
        <f t="shared" si="281"/>
        <v>1</v>
      </c>
      <c r="BB398" s="108">
        <f t="shared" si="281"/>
        <v>1</v>
      </c>
      <c r="BC398" s="108">
        <f t="shared" si="281"/>
        <v>1</v>
      </c>
      <c r="BD398" s="108">
        <f t="shared" si="281"/>
        <v>1</v>
      </c>
      <c r="BE398" s="108">
        <f t="shared" si="281"/>
        <v>1</v>
      </c>
      <c r="BF398" s="108">
        <f t="shared" si="281"/>
        <v>1</v>
      </c>
      <c r="BG398" s="108">
        <f t="shared" si="281"/>
        <v>1</v>
      </c>
      <c r="BH398" s="108">
        <f t="shared" si="281"/>
        <v>1</v>
      </c>
      <c r="BI398" s="108">
        <f t="shared" si="281"/>
        <v>1</v>
      </c>
      <c r="BJ398" s="108">
        <f t="shared" si="281"/>
        <v>1</v>
      </c>
      <c r="BK398" s="108">
        <f t="shared" si="281"/>
        <v>1</v>
      </c>
      <c r="BL398" s="108">
        <f t="shared" si="281"/>
        <v>1</v>
      </c>
      <c r="BM398" s="108">
        <f t="shared" si="281"/>
        <v>1</v>
      </c>
      <c r="BN398" s="108">
        <f t="shared" si="281"/>
        <v>1</v>
      </c>
      <c r="BO398" s="108">
        <f t="shared" si="281"/>
        <v>1</v>
      </c>
    </row>
    <row r="399" spans="1:67" ht="15" x14ac:dyDescent="0.25">
      <c r="A399" s="80"/>
      <c r="B399" s="79" t="s">
        <v>1416</v>
      </c>
      <c r="C399" s="79" t="s">
        <v>1417</v>
      </c>
      <c r="D399" s="79" t="s">
        <v>38</v>
      </c>
      <c r="E399" s="226">
        <f>SUM(E400:E415)</f>
        <v>5308872732.0543728</v>
      </c>
      <c r="F399" s="110">
        <f>IFERROR(E399/$E$109,0)</f>
        <v>2.9408554574576196E-2</v>
      </c>
      <c r="G399" s="111">
        <v>46382</v>
      </c>
      <c r="H399" s="111">
        <v>46461</v>
      </c>
      <c r="I399" s="110">
        <f>SUMPRODUCT($F400:$F414,I400:I414)</f>
        <v>0</v>
      </c>
      <c r="J399" s="110">
        <f t="shared" ref="J399:AO399" si="282">SUMPRODUCT($F400:$F414,J400:J414)</f>
        <v>0</v>
      </c>
      <c r="K399" s="110">
        <f t="shared" si="282"/>
        <v>0</v>
      </c>
      <c r="L399" s="110">
        <f t="shared" si="282"/>
        <v>0</v>
      </c>
      <c r="M399" s="110">
        <f t="shared" si="282"/>
        <v>0</v>
      </c>
      <c r="N399" s="110">
        <f t="shared" si="282"/>
        <v>0</v>
      </c>
      <c r="O399" s="110">
        <f t="shared" si="282"/>
        <v>0</v>
      </c>
      <c r="P399" s="110">
        <f t="shared" si="282"/>
        <v>0</v>
      </c>
      <c r="Q399" s="110">
        <f t="shared" si="282"/>
        <v>0</v>
      </c>
      <c r="R399" s="110">
        <f t="shared" si="282"/>
        <v>0</v>
      </c>
      <c r="S399" s="110">
        <f t="shared" si="282"/>
        <v>0</v>
      </c>
      <c r="T399" s="110">
        <f t="shared" si="282"/>
        <v>0</v>
      </c>
      <c r="U399" s="110">
        <f t="shared" si="282"/>
        <v>0</v>
      </c>
      <c r="V399" s="110">
        <f t="shared" si="282"/>
        <v>0</v>
      </c>
      <c r="W399" s="110">
        <f t="shared" si="282"/>
        <v>0</v>
      </c>
      <c r="X399" s="110">
        <f t="shared" si="282"/>
        <v>0</v>
      </c>
      <c r="Y399" s="110">
        <f t="shared" si="282"/>
        <v>0</v>
      </c>
      <c r="Z399" s="110">
        <f t="shared" si="282"/>
        <v>0</v>
      </c>
      <c r="AA399" s="110">
        <f t="shared" si="282"/>
        <v>0</v>
      </c>
      <c r="AB399" s="110">
        <f t="shared" si="282"/>
        <v>0</v>
      </c>
      <c r="AC399" s="110">
        <f t="shared" si="282"/>
        <v>0</v>
      </c>
      <c r="AD399" s="110">
        <f t="shared" si="282"/>
        <v>0</v>
      </c>
      <c r="AE399" s="110">
        <f t="shared" si="282"/>
        <v>0</v>
      </c>
      <c r="AF399" s="110">
        <f t="shared" si="282"/>
        <v>0</v>
      </c>
      <c r="AG399" s="110">
        <f t="shared" si="282"/>
        <v>0</v>
      </c>
      <c r="AH399" s="110">
        <f t="shared" si="282"/>
        <v>9.98161680726279E-3</v>
      </c>
      <c r="AI399" s="110">
        <f t="shared" si="282"/>
        <v>3.9221430548603789E-2</v>
      </c>
      <c r="AJ399" s="110">
        <f t="shared" si="282"/>
        <v>7.5721945247826203E-2</v>
      </c>
      <c r="AK399" s="110">
        <f t="shared" si="282"/>
        <v>0.14853206090804622</v>
      </c>
      <c r="AL399" s="110">
        <f t="shared" si="282"/>
        <v>0.2151247564615236</v>
      </c>
      <c r="AM399" s="110">
        <f t="shared" si="282"/>
        <v>0.30917777428216603</v>
      </c>
      <c r="AN399" s="110">
        <f t="shared" si="282"/>
        <v>0.40323079210280843</v>
      </c>
      <c r="AO399" s="110">
        <f t="shared" si="282"/>
        <v>0.64850810003989967</v>
      </c>
      <c r="AP399" s="110">
        <f t="shared" ref="AP399:BO399" si="283">SUMPRODUCT($F400:$F414,AP400:AP414)</f>
        <v>0.65513051627204211</v>
      </c>
      <c r="AQ399" s="110">
        <f t="shared" si="283"/>
        <v>0.81275445756990683</v>
      </c>
      <c r="AR399" s="110">
        <f t="shared" si="283"/>
        <v>0.9927534060308939</v>
      </c>
      <c r="AS399" s="110">
        <f t="shared" si="283"/>
        <v>1</v>
      </c>
      <c r="AT399" s="110">
        <f t="shared" si="283"/>
        <v>1</v>
      </c>
      <c r="AU399" s="110">
        <f t="shared" si="283"/>
        <v>1</v>
      </c>
      <c r="AV399" s="110">
        <f t="shared" si="283"/>
        <v>1</v>
      </c>
      <c r="AW399" s="110">
        <f t="shared" si="283"/>
        <v>1</v>
      </c>
      <c r="AX399" s="110">
        <f t="shared" si="283"/>
        <v>1</v>
      </c>
      <c r="AY399" s="110">
        <f t="shared" si="283"/>
        <v>1</v>
      </c>
      <c r="AZ399" s="110">
        <f t="shared" si="283"/>
        <v>1</v>
      </c>
      <c r="BA399" s="110">
        <f t="shared" si="283"/>
        <v>1</v>
      </c>
      <c r="BB399" s="110">
        <f t="shared" si="283"/>
        <v>1</v>
      </c>
      <c r="BC399" s="110">
        <f t="shared" si="283"/>
        <v>1</v>
      </c>
      <c r="BD399" s="110">
        <f t="shared" si="283"/>
        <v>1</v>
      </c>
      <c r="BE399" s="110">
        <f t="shared" si="283"/>
        <v>1</v>
      </c>
      <c r="BF399" s="110">
        <f t="shared" si="283"/>
        <v>1</v>
      </c>
      <c r="BG399" s="110">
        <f t="shared" si="283"/>
        <v>1</v>
      </c>
      <c r="BH399" s="110">
        <f t="shared" si="283"/>
        <v>1</v>
      </c>
      <c r="BI399" s="110">
        <f t="shared" si="283"/>
        <v>1</v>
      </c>
      <c r="BJ399" s="110">
        <f t="shared" si="283"/>
        <v>1</v>
      </c>
      <c r="BK399" s="110">
        <f t="shared" si="283"/>
        <v>1</v>
      </c>
      <c r="BL399" s="110">
        <f t="shared" si="283"/>
        <v>1</v>
      </c>
      <c r="BM399" s="110">
        <f t="shared" si="283"/>
        <v>1</v>
      </c>
      <c r="BN399" s="110">
        <f t="shared" si="283"/>
        <v>1</v>
      </c>
      <c r="BO399" s="110">
        <f t="shared" si="283"/>
        <v>1</v>
      </c>
    </row>
    <row r="400" spans="1:67" ht="15" x14ac:dyDescent="0.25">
      <c r="A400" s="80"/>
      <c r="B400" s="77" t="s">
        <v>1418</v>
      </c>
      <c r="C400" s="77" t="s">
        <v>2113</v>
      </c>
      <c r="D400" s="77" t="s">
        <v>22</v>
      </c>
      <c r="E400" s="224">
        <f>VLOOKUP(B400,'Cuadro Control'!C440:J2330,8,FALSE)</f>
        <v>83271780.884117648</v>
      </c>
      <c r="F400" s="106">
        <f t="shared" ref="F400:F414" si="284">IFERROR(E400/$E$399,0)</f>
        <v>1.5685397839984384E-2</v>
      </c>
      <c r="G400" s="107">
        <v>46382</v>
      </c>
      <c r="H400" s="107">
        <v>46392</v>
      </c>
      <c r="I400" s="106">
        <f t="shared" ref="I400:X400" si="285">IF($G400=0,0,IF(I$6&lt;$G400,0,IF(I$6&gt;$H400,1,(I$6-$G400+1)/($H400-$G400+1))))</f>
        <v>0</v>
      </c>
      <c r="J400" s="106">
        <f t="shared" si="285"/>
        <v>0</v>
      </c>
      <c r="K400" s="106">
        <f t="shared" si="285"/>
        <v>0</v>
      </c>
      <c r="L400" s="106">
        <f t="shared" si="285"/>
        <v>0</v>
      </c>
      <c r="M400" s="106">
        <f t="shared" si="285"/>
        <v>0</v>
      </c>
      <c r="N400" s="106">
        <f t="shared" si="285"/>
        <v>0</v>
      </c>
      <c r="O400" s="106">
        <f t="shared" si="285"/>
        <v>0</v>
      </c>
      <c r="P400" s="106">
        <f t="shared" si="285"/>
        <v>0</v>
      </c>
      <c r="Q400" s="106">
        <f t="shared" si="285"/>
        <v>0</v>
      </c>
      <c r="R400" s="106">
        <f t="shared" si="285"/>
        <v>0</v>
      </c>
      <c r="S400" s="106">
        <f t="shared" si="285"/>
        <v>0</v>
      </c>
      <c r="T400" s="106">
        <f t="shared" si="285"/>
        <v>0</v>
      </c>
      <c r="U400" s="106">
        <f t="shared" si="285"/>
        <v>0</v>
      </c>
      <c r="V400" s="106">
        <f t="shared" si="285"/>
        <v>0</v>
      </c>
      <c r="W400" s="106">
        <f t="shared" si="285"/>
        <v>0</v>
      </c>
      <c r="X400" s="106">
        <f t="shared" si="285"/>
        <v>0</v>
      </c>
      <c r="Y400" s="106">
        <f t="shared" ref="J400:AO407" si="286">IF($G400=0,0,IF(Y$6&lt;$G400,0,IF(Y$6&gt;$H400,1,(Y$6-$G400+1)/($H400-$G400+1))))</f>
        <v>0</v>
      </c>
      <c r="Z400" s="106">
        <f t="shared" si="286"/>
        <v>0</v>
      </c>
      <c r="AA400" s="106">
        <f t="shared" si="286"/>
        <v>0</v>
      </c>
      <c r="AB400" s="106">
        <f t="shared" si="286"/>
        <v>0</v>
      </c>
      <c r="AC400" s="106">
        <f t="shared" si="286"/>
        <v>0</v>
      </c>
      <c r="AD400" s="106">
        <f t="shared" si="286"/>
        <v>0</v>
      </c>
      <c r="AE400" s="106">
        <f t="shared" si="286"/>
        <v>0</v>
      </c>
      <c r="AF400" s="106">
        <f t="shared" si="286"/>
        <v>0</v>
      </c>
      <c r="AG400" s="106">
        <f t="shared" si="286"/>
        <v>0</v>
      </c>
      <c r="AH400" s="106">
        <f t="shared" si="286"/>
        <v>0.63636363636363635</v>
      </c>
      <c r="AI400" s="106">
        <f t="shared" si="286"/>
        <v>1</v>
      </c>
      <c r="AJ400" s="106">
        <f t="shared" si="286"/>
        <v>1</v>
      </c>
      <c r="AK400" s="106">
        <f t="shared" si="286"/>
        <v>1</v>
      </c>
      <c r="AL400" s="106">
        <f t="shared" si="286"/>
        <v>1</v>
      </c>
      <c r="AM400" s="106">
        <f t="shared" si="286"/>
        <v>1</v>
      </c>
      <c r="AN400" s="106">
        <f t="shared" si="286"/>
        <v>1</v>
      </c>
      <c r="AO400" s="106">
        <f t="shared" si="286"/>
        <v>1</v>
      </c>
      <c r="AP400" s="106">
        <f t="shared" ref="AP400:BO406" si="287">IF($G400=0,0,IF(AP$6&lt;$G400,0,IF(AP$6&gt;$H400,1,(AP$6-$G400+1)/($H400-$G400+1))))</f>
        <v>1</v>
      </c>
      <c r="AQ400" s="106">
        <f t="shared" si="287"/>
        <v>1</v>
      </c>
      <c r="AR400" s="106">
        <f t="shared" si="287"/>
        <v>1</v>
      </c>
      <c r="AS400" s="106">
        <f t="shared" si="287"/>
        <v>1</v>
      </c>
      <c r="AT400" s="106">
        <f t="shared" si="287"/>
        <v>1</v>
      </c>
      <c r="AU400" s="106">
        <f t="shared" si="287"/>
        <v>1</v>
      </c>
      <c r="AV400" s="106">
        <f t="shared" si="287"/>
        <v>1</v>
      </c>
      <c r="AW400" s="106">
        <f t="shared" si="287"/>
        <v>1</v>
      </c>
      <c r="AX400" s="106">
        <f t="shared" si="287"/>
        <v>1</v>
      </c>
      <c r="AY400" s="106">
        <f t="shared" si="287"/>
        <v>1</v>
      </c>
      <c r="AZ400" s="106">
        <f t="shared" si="287"/>
        <v>1</v>
      </c>
      <c r="BA400" s="106">
        <f t="shared" si="287"/>
        <v>1</v>
      </c>
      <c r="BB400" s="106">
        <f t="shared" si="287"/>
        <v>1</v>
      </c>
      <c r="BC400" s="106">
        <f t="shared" si="287"/>
        <v>1</v>
      </c>
      <c r="BD400" s="106">
        <f t="shared" si="287"/>
        <v>1</v>
      </c>
      <c r="BE400" s="106">
        <f t="shared" si="287"/>
        <v>1</v>
      </c>
      <c r="BF400" s="106">
        <f t="shared" si="287"/>
        <v>1</v>
      </c>
      <c r="BG400" s="106">
        <f t="shared" si="287"/>
        <v>1</v>
      </c>
      <c r="BH400" s="106">
        <f t="shared" si="287"/>
        <v>1</v>
      </c>
      <c r="BI400" s="106">
        <f t="shared" si="287"/>
        <v>1</v>
      </c>
      <c r="BJ400" s="106">
        <f t="shared" si="287"/>
        <v>1</v>
      </c>
      <c r="BK400" s="106">
        <f t="shared" si="287"/>
        <v>1</v>
      </c>
      <c r="BL400" s="106">
        <f t="shared" si="287"/>
        <v>1</v>
      </c>
      <c r="BM400" s="106">
        <f t="shared" si="287"/>
        <v>1</v>
      </c>
      <c r="BN400" s="106">
        <f t="shared" si="287"/>
        <v>1</v>
      </c>
      <c r="BO400" s="106">
        <f t="shared" si="287"/>
        <v>1</v>
      </c>
    </row>
    <row r="401" spans="1:67" ht="15" x14ac:dyDescent="0.25">
      <c r="A401" s="80"/>
      <c r="B401" s="77" t="s">
        <v>1420</v>
      </c>
      <c r="C401" s="77" t="s">
        <v>1421</v>
      </c>
      <c r="D401" s="77" t="s">
        <v>9</v>
      </c>
      <c r="E401" s="224">
        <f>VLOOKUP(B401,'Cuadro Control'!C441:J2331,8,FALSE)</f>
        <v>312374505.66882348</v>
      </c>
      <c r="F401" s="106">
        <f t="shared" si="284"/>
        <v>5.8840081771548515E-2</v>
      </c>
      <c r="G401" s="107">
        <v>46392</v>
      </c>
      <c r="H401" s="107">
        <v>46401</v>
      </c>
      <c r="I401" s="106">
        <f t="shared" ref="I401:I415" si="288">IF($G401=0,0,IF(I$6&lt;$G401,0,IF(I$6&gt;$H401,1,(I$6-$G401+1)/($H401-$G401+1))))</f>
        <v>0</v>
      </c>
      <c r="J401" s="106">
        <f t="shared" si="286"/>
        <v>0</v>
      </c>
      <c r="K401" s="106">
        <f t="shared" si="286"/>
        <v>0</v>
      </c>
      <c r="L401" s="106">
        <f t="shared" si="286"/>
        <v>0</v>
      </c>
      <c r="M401" s="106">
        <f t="shared" si="286"/>
        <v>0</v>
      </c>
      <c r="N401" s="106">
        <f t="shared" si="286"/>
        <v>0</v>
      </c>
      <c r="O401" s="106">
        <f t="shared" si="286"/>
        <v>0</v>
      </c>
      <c r="P401" s="106">
        <f t="shared" si="286"/>
        <v>0</v>
      </c>
      <c r="Q401" s="106">
        <f t="shared" si="286"/>
        <v>0</v>
      </c>
      <c r="R401" s="106">
        <f t="shared" si="286"/>
        <v>0</v>
      </c>
      <c r="S401" s="106">
        <f t="shared" si="286"/>
        <v>0</v>
      </c>
      <c r="T401" s="106">
        <f t="shared" si="286"/>
        <v>0</v>
      </c>
      <c r="U401" s="106">
        <f t="shared" si="286"/>
        <v>0</v>
      </c>
      <c r="V401" s="106">
        <f t="shared" si="286"/>
        <v>0</v>
      </c>
      <c r="W401" s="106">
        <f t="shared" si="286"/>
        <v>0</v>
      </c>
      <c r="X401" s="106">
        <f t="shared" si="286"/>
        <v>0</v>
      </c>
      <c r="Y401" s="106">
        <f t="shared" si="286"/>
        <v>0</v>
      </c>
      <c r="Z401" s="106">
        <f t="shared" si="286"/>
        <v>0</v>
      </c>
      <c r="AA401" s="106">
        <f t="shared" si="286"/>
        <v>0</v>
      </c>
      <c r="AB401" s="106">
        <f t="shared" si="286"/>
        <v>0</v>
      </c>
      <c r="AC401" s="106">
        <f t="shared" si="286"/>
        <v>0</v>
      </c>
      <c r="AD401" s="106">
        <f t="shared" si="286"/>
        <v>0</v>
      </c>
      <c r="AE401" s="106">
        <f t="shared" si="286"/>
        <v>0</v>
      </c>
      <c r="AF401" s="106">
        <f t="shared" si="286"/>
        <v>0</v>
      </c>
      <c r="AG401" s="106">
        <f t="shared" si="286"/>
        <v>0</v>
      </c>
      <c r="AH401" s="106">
        <f t="shared" si="286"/>
        <v>0</v>
      </c>
      <c r="AI401" s="106">
        <f t="shared" si="286"/>
        <v>0.4</v>
      </c>
      <c r="AJ401" s="106">
        <f t="shared" si="286"/>
        <v>1</v>
      </c>
      <c r="AK401" s="106">
        <f t="shared" si="286"/>
        <v>1</v>
      </c>
      <c r="AL401" s="106">
        <f t="shared" si="286"/>
        <v>1</v>
      </c>
      <c r="AM401" s="106">
        <f t="shared" si="286"/>
        <v>1</v>
      </c>
      <c r="AN401" s="106">
        <f t="shared" si="286"/>
        <v>1</v>
      </c>
      <c r="AO401" s="106">
        <f t="shared" si="286"/>
        <v>1</v>
      </c>
      <c r="AP401" s="106">
        <f t="shared" si="287"/>
        <v>1</v>
      </c>
      <c r="AQ401" s="106">
        <f t="shared" si="287"/>
        <v>1</v>
      </c>
      <c r="AR401" s="106">
        <f t="shared" si="287"/>
        <v>1</v>
      </c>
      <c r="AS401" s="106">
        <f t="shared" si="287"/>
        <v>1</v>
      </c>
      <c r="AT401" s="106">
        <f t="shared" si="287"/>
        <v>1</v>
      </c>
      <c r="AU401" s="106">
        <f t="shared" si="287"/>
        <v>1</v>
      </c>
      <c r="AV401" s="106">
        <f t="shared" si="287"/>
        <v>1</v>
      </c>
      <c r="AW401" s="106">
        <f t="shared" si="287"/>
        <v>1</v>
      </c>
      <c r="AX401" s="106">
        <f t="shared" si="287"/>
        <v>1</v>
      </c>
      <c r="AY401" s="106">
        <f t="shared" si="287"/>
        <v>1</v>
      </c>
      <c r="AZ401" s="106">
        <f t="shared" si="287"/>
        <v>1</v>
      </c>
      <c r="BA401" s="106">
        <f t="shared" si="287"/>
        <v>1</v>
      </c>
      <c r="BB401" s="106">
        <f t="shared" si="287"/>
        <v>1</v>
      </c>
      <c r="BC401" s="106">
        <f t="shared" si="287"/>
        <v>1</v>
      </c>
      <c r="BD401" s="106">
        <f t="shared" si="287"/>
        <v>1</v>
      </c>
      <c r="BE401" s="106">
        <f t="shared" si="287"/>
        <v>1</v>
      </c>
      <c r="BF401" s="106">
        <f t="shared" si="287"/>
        <v>1</v>
      </c>
      <c r="BG401" s="106">
        <f t="shared" si="287"/>
        <v>1</v>
      </c>
      <c r="BH401" s="106">
        <f t="shared" si="287"/>
        <v>1</v>
      </c>
      <c r="BI401" s="106">
        <f t="shared" si="287"/>
        <v>1</v>
      </c>
      <c r="BJ401" s="106">
        <f t="shared" si="287"/>
        <v>1</v>
      </c>
      <c r="BK401" s="106">
        <f t="shared" si="287"/>
        <v>1</v>
      </c>
      <c r="BL401" s="106">
        <f t="shared" si="287"/>
        <v>1</v>
      </c>
      <c r="BM401" s="106">
        <f t="shared" si="287"/>
        <v>1</v>
      </c>
      <c r="BN401" s="106">
        <f t="shared" si="287"/>
        <v>1</v>
      </c>
      <c r="BO401" s="106">
        <f t="shared" si="287"/>
        <v>1</v>
      </c>
    </row>
    <row r="402" spans="1:67" ht="15" x14ac:dyDescent="0.25">
      <c r="A402" s="80"/>
      <c r="B402" s="103" t="s">
        <v>1422</v>
      </c>
      <c r="C402" s="103" t="s">
        <v>1423</v>
      </c>
      <c r="D402" s="103" t="s">
        <v>6</v>
      </c>
      <c r="E402" s="223">
        <f>VLOOKUP(B402,'Cuadro Control'!C442:J2332,8,FALSE)</f>
        <v>9527825.6870364472</v>
      </c>
      <c r="F402" s="104">
        <f t="shared" si="284"/>
        <v>1.794698454439963E-3</v>
      </c>
      <c r="G402" s="105">
        <v>46401</v>
      </c>
      <c r="H402" s="105">
        <v>46403</v>
      </c>
      <c r="I402" s="104">
        <f t="shared" si="288"/>
        <v>0</v>
      </c>
      <c r="J402" s="104">
        <f t="shared" si="286"/>
        <v>0</v>
      </c>
      <c r="K402" s="104">
        <f t="shared" si="286"/>
        <v>0</v>
      </c>
      <c r="L402" s="104">
        <f t="shared" si="286"/>
        <v>0</v>
      </c>
      <c r="M402" s="104">
        <f t="shared" si="286"/>
        <v>0</v>
      </c>
      <c r="N402" s="104">
        <f t="shared" si="286"/>
        <v>0</v>
      </c>
      <c r="O402" s="104">
        <f t="shared" si="286"/>
        <v>0</v>
      </c>
      <c r="P402" s="104">
        <f t="shared" si="286"/>
        <v>0</v>
      </c>
      <c r="Q402" s="104">
        <f t="shared" si="286"/>
        <v>0</v>
      </c>
      <c r="R402" s="104">
        <f t="shared" si="286"/>
        <v>0</v>
      </c>
      <c r="S402" s="104">
        <f t="shared" si="286"/>
        <v>0</v>
      </c>
      <c r="T402" s="104">
        <f t="shared" si="286"/>
        <v>0</v>
      </c>
      <c r="U402" s="104">
        <f t="shared" si="286"/>
        <v>0</v>
      </c>
      <c r="V402" s="104">
        <f t="shared" si="286"/>
        <v>0</v>
      </c>
      <c r="W402" s="104">
        <f t="shared" si="286"/>
        <v>0</v>
      </c>
      <c r="X402" s="104">
        <f t="shared" si="286"/>
        <v>0</v>
      </c>
      <c r="Y402" s="104">
        <f t="shared" si="286"/>
        <v>0</v>
      </c>
      <c r="Z402" s="104">
        <f t="shared" si="286"/>
        <v>0</v>
      </c>
      <c r="AA402" s="104">
        <f t="shared" si="286"/>
        <v>0</v>
      </c>
      <c r="AB402" s="104">
        <f t="shared" si="286"/>
        <v>0</v>
      </c>
      <c r="AC402" s="104">
        <f t="shared" si="286"/>
        <v>0</v>
      </c>
      <c r="AD402" s="104">
        <f t="shared" si="286"/>
        <v>0</v>
      </c>
      <c r="AE402" s="104">
        <f t="shared" si="286"/>
        <v>0</v>
      </c>
      <c r="AF402" s="104">
        <f t="shared" si="286"/>
        <v>0</v>
      </c>
      <c r="AG402" s="104">
        <f t="shared" si="286"/>
        <v>0</v>
      </c>
      <c r="AH402" s="104">
        <f t="shared" si="286"/>
        <v>0</v>
      </c>
      <c r="AI402" s="104">
        <f t="shared" si="286"/>
        <v>0</v>
      </c>
      <c r="AJ402" s="104">
        <f t="shared" si="286"/>
        <v>0.66666666666666663</v>
      </c>
      <c r="AK402" s="104">
        <f t="shared" si="286"/>
        <v>1</v>
      </c>
      <c r="AL402" s="104">
        <f t="shared" si="286"/>
        <v>1</v>
      </c>
      <c r="AM402" s="104">
        <f t="shared" si="286"/>
        <v>1</v>
      </c>
      <c r="AN402" s="104">
        <f t="shared" si="286"/>
        <v>1</v>
      </c>
      <c r="AO402" s="104">
        <f t="shared" si="286"/>
        <v>1</v>
      </c>
      <c r="AP402" s="104">
        <f t="shared" si="287"/>
        <v>1</v>
      </c>
      <c r="AQ402" s="104">
        <f t="shared" si="287"/>
        <v>1</v>
      </c>
      <c r="AR402" s="104">
        <f t="shared" si="287"/>
        <v>1</v>
      </c>
      <c r="AS402" s="104">
        <f t="shared" si="287"/>
        <v>1</v>
      </c>
      <c r="AT402" s="104">
        <f t="shared" si="287"/>
        <v>1</v>
      </c>
      <c r="AU402" s="104">
        <f t="shared" si="287"/>
        <v>1</v>
      </c>
      <c r="AV402" s="104">
        <f t="shared" si="287"/>
        <v>1</v>
      </c>
      <c r="AW402" s="104">
        <f t="shared" si="287"/>
        <v>1</v>
      </c>
      <c r="AX402" s="104">
        <f t="shared" si="287"/>
        <v>1</v>
      </c>
      <c r="AY402" s="104">
        <f t="shared" si="287"/>
        <v>1</v>
      </c>
      <c r="AZ402" s="104">
        <f t="shared" si="287"/>
        <v>1</v>
      </c>
      <c r="BA402" s="104">
        <f t="shared" si="287"/>
        <v>1</v>
      </c>
      <c r="BB402" s="104">
        <f t="shared" si="287"/>
        <v>1</v>
      </c>
      <c r="BC402" s="104">
        <f t="shared" si="287"/>
        <v>1</v>
      </c>
      <c r="BD402" s="104">
        <f t="shared" si="287"/>
        <v>1</v>
      </c>
      <c r="BE402" s="104">
        <f t="shared" si="287"/>
        <v>1</v>
      </c>
      <c r="BF402" s="104">
        <f t="shared" si="287"/>
        <v>1</v>
      </c>
      <c r="BG402" s="104">
        <f t="shared" si="287"/>
        <v>1</v>
      </c>
      <c r="BH402" s="104">
        <f t="shared" si="287"/>
        <v>1</v>
      </c>
      <c r="BI402" s="104">
        <f t="shared" si="287"/>
        <v>1</v>
      </c>
      <c r="BJ402" s="104">
        <f t="shared" si="287"/>
        <v>1</v>
      </c>
      <c r="BK402" s="104">
        <f t="shared" si="287"/>
        <v>1</v>
      </c>
      <c r="BL402" s="104">
        <f t="shared" si="287"/>
        <v>1</v>
      </c>
      <c r="BM402" s="104">
        <f t="shared" si="287"/>
        <v>1</v>
      </c>
      <c r="BN402" s="104">
        <f t="shared" si="287"/>
        <v>1</v>
      </c>
      <c r="BO402" s="104">
        <f t="shared" si="287"/>
        <v>1</v>
      </c>
    </row>
    <row r="403" spans="1:67" ht="15" x14ac:dyDescent="0.25">
      <c r="A403" s="80"/>
      <c r="B403" s="77" t="s">
        <v>1424</v>
      </c>
      <c r="C403" s="77" t="s">
        <v>1425</v>
      </c>
      <c r="D403" s="77" t="s">
        <v>19</v>
      </c>
      <c r="E403" s="224">
        <f>VLOOKUP(B403,'Cuadro Control'!C443:J2333,8,FALSE)</f>
        <v>320494616.71764702</v>
      </c>
      <c r="F403" s="106">
        <f t="shared" si="284"/>
        <v>6.0369617599332674E-2</v>
      </c>
      <c r="G403" s="107">
        <v>46403</v>
      </c>
      <c r="H403" s="107">
        <v>46408</v>
      </c>
      <c r="I403" s="106">
        <f t="shared" si="288"/>
        <v>0</v>
      </c>
      <c r="J403" s="106">
        <f t="shared" si="286"/>
        <v>0</v>
      </c>
      <c r="K403" s="106">
        <f t="shared" si="286"/>
        <v>0</v>
      </c>
      <c r="L403" s="106">
        <f t="shared" si="286"/>
        <v>0</v>
      </c>
      <c r="M403" s="106">
        <f t="shared" si="286"/>
        <v>0</v>
      </c>
      <c r="N403" s="106">
        <f t="shared" si="286"/>
        <v>0</v>
      </c>
      <c r="O403" s="106">
        <f t="shared" si="286"/>
        <v>0</v>
      </c>
      <c r="P403" s="106">
        <f t="shared" si="286"/>
        <v>0</v>
      </c>
      <c r="Q403" s="106">
        <f t="shared" si="286"/>
        <v>0</v>
      </c>
      <c r="R403" s="106">
        <f t="shared" si="286"/>
        <v>0</v>
      </c>
      <c r="S403" s="106">
        <f t="shared" si="286"/>
        <v>0</v>
      </c>
      <c r="T403" s="106">
        <f t="shared" si="286"/>
        <v>0</v>
      </c>
      <c r="U403" s="106">
        <f t="shared" si="286"/>
        <v>0</v>
      </c>
      <c r="V403" s="106">
        <f t="shared" si="286"/>
        <v>0</v>
      </c>
      <c r="W403" s="106">
        <f t="shared" si="286"/>
        <v>0</v>
      </c>
      <c r="X403" s="106">
        <f t="shared" si="286"/>
        <v>0</v>
      </c>
      <c r="Y403" s="106">
        <f t="shared" si="286"/>
        <v>0</v>
      </c>
      <c r="Z403" s="106">
        <f t="shared" si="286"/>
        <v>0</v>
      </c>
      <c r="AA403" s="106">
        <f t="shared" si="286"/>
        <v>0</v>
      </c>
      <c r="AB403" s="106">
        <f t="shared" si="286"/>
        <v>0</v>
      </c>
      <c r="AC403" s="106">
        <f t="shared" si="286"/>
        <v>0</v>
      </c>
      <c r="AD403" s="106">
        <f t="shared" si="286"/>
        <v>0</v>
      </c>
      <c r="AE403" s="106">
        <f t="shared" si="286"/>
        <v>0</v>
      </c>
      <c r="AF403" s="106">
        <f t="shared" si="286"/>
        <v>0</v>
      </c>
      <c r="AG403" s="106">
        <f t="shared" si="286"/>
        <v>0</v>
      </c>
      <c r="AH403" s="106">
        <f t="shared" si="286"/>
        <v>0</v>
      </c>
      <c r="AI403" s="106">
        <f t="shared" si="286"/>
        <v>0</v>
      </c>
      <c r="AJ403" s="106">
        <f t="shared" si="286"/>
        <v>0</v>
      </c>
      <c r="AK403" s="106">
        <f t="shared" si="286"/>
        <v>1</v>
      </c>
      <c r="AL403" s="106">
        <f t="shared" si="286"/>
        <v>1</v>
      </c>
      <c r="AM403" s="106">
        <f t="shared" si="286"/>
        <v>1</v>
      </c>
      <c r="AN403" s="106">
        <f t="shared" si="286"/>
        <v>1</v>
      </c>
      <c r="AO403" s="106">
        <f t="shared" si="286"/>
        <v>1</v>
      </c>
      <c r="AP403" s="106">
        <f t="shared" si="287"/>
        <v>1</v>
      </c>
      <c r="AQ403" s="106">
        <f t="shared" si="287"/>
        <v>1</v>
      </c>
      <c r="AR403" s="106">
        <f t="shared" si="287"/>
        <v>1</v>
      </c>
      <c r="AS403" s="106">
        <f t="shared" si="287"/>
        <v>1</v>
      </c>
      <c r="AT403" s="106">
        <f t="shared" si="287"/>
        <v>1</v>
      </c>
      <c r="AU403" s="106">
        <f t="shared" si="287"/>
        <v>1</v>
      </c>
      <c r="AV403" s="106">
        <f t="shared" si="287"/>
        <v>1</v>
      </c>
      <c r="AW403" s="106">
        <f t="shared" si="287"/>
        <v>1</v>
      </c>
      <c r="AX403" s="106">
        <f t="shared" si="287"/>
        <v>1</v>
      </c>
      <c r="AY403" s="106">
        <f t="shared" si="287"/>
        <v>1</v>
      </c>
      <c r="AZ403" s="106">
        <f t="shared" si="287"/>
        <v>1</v>
      </c>
      <c r="BA403" s="106">
        <f t="shared" si="287"/>
        <v>1</v>
      </c>
      <c r="BB403" s="106">
        <f t="shared" si="287"/>
        <v>1</v>
      </c>
      <c r="BC403" s="106">
        <f t="shared" si="287"/>
        <v>1</v>
      </c>
      <c r="BD403" s="106">
        <f t="shared" si="287"/>
        <v>1</v>
      </c>
      <c r="BE403" s="106">
        <f t="shared" si="287"/>
        <v>1</v>
      </c>
      <c r="BF403" s="106">
        <f t="shared" si="287"/>
        <v>1</v>
      </c>
      <c r="BG403" s="106">
        <f t="shared" si="287"/>
        <v>1</v>
      </c>
      <c r="BH403" s="106">
        <f t="shared" si="287"/>
        <v>1</v>
      </c>
      <c r="BI403" s="106">
        <f t="shared" si="287"/>
        <v>1</v>
      </c>
      <c r="BJ403" s="106">
        <f t="shared" si="287"/>
        <v>1</v>
      </c>
      <c r="BK403" s="106">
        <f t="shared" si="287"/>
        <v>1</v>
      </c>
      <c r="BL403" s="106">
        <f t="shared" si="287"/>
        <v>1</v>
      </c>
      <c r="BM403" s="106">
        <f t="shared" si="287"/>
        <v>1</v>
      </c>
      <c r="BN403" s="106">
        <f t="shared" si="287"/>
        <v>1</v>
      </c>
      <c r="BO403" s="106">
        <f t="shared" si="287"/>
        <v>1</v>
      </c>
    </row>
    <row r="404" spans="1:67" ht="15" x14ac:dyDescent="0.25">
      <c r="A404" s="80"/>
      <c r="B404" s="77" t="s">
        <v>1426</v>
      </c>
      <c r="C404" s="77" t="s">
        <v>1427</v>
      </c>
      <c r="D404" s="77" t="s">
        <v>8</v>
      </c>
      <c r="E404" s="224">
        <f>VLOOKUP(B404,'Cuadro Control'!C444:J2334,8,FALSE)</f>
        <v>94303618.549411759</v>
      </c>
      <c r="F404" s="106">
        <f t="shared" si="284"/>
        <v>1.7763397864110998E-2</v>
      </c>
      <c r="G404" s="107">
        <v>46408</v>
      </c>
      <c r="H404" s="107">
        <v>46410</v>
      </c>
      <c r="I404" s="106">
        <f t="shared" si="288"/>
        <v>0</v>
      </c>
      <c r="J404" s="106">
        <f t="shared" si="286"/>
        <v>0</v>
      </c>
      <c r="K404" s="106">
        <f t="shared" si="286"/>
        <v>0</v>
      </c>
      <c r="L404" s="106">
        <f t="shared" si="286"/>
        <v>0</v>
      </c>
      <c r="M404" s="106">
        <f t="shared" si="286"/>
        <v>0</v>
      </c>
      <c r="N404" s="106">
        <f t="shared" si="286"/>
        <v>0</v>
      </c>
      <c r="O404" s="106">
        <f t="shared" si="286"/>
        <v>0</v>
      </c>
      <c r="P404" s="106">
        <f t="shared" si="286"/>
        <v>0</v>
      </c>
      <c r="Q404" s="106">
        <f t="shared" si="286"/>
        <v>0</v>
      </c>
      <c r="R404" s="106">
        <f t="shared" si="286"/>
        <v>0</v>
      </c>
      <c r="S404" s="106">
        <f t="shared" si="286"/>
        <v>0</v>
      </c>
      <c r="T404" s="106">
        <f t="shared" si="286"/>
        <v>0</v>
      </c>
      <c r="U404" s="106">
        <f t="shared" si="286"/>
        <v>0</v>
      </c>
      <c r="V404" s="106">
        <f t="shared" si="286"/>
        <v>0</v>
      </c>
      <c r="W404" s="106">
        <f t="shared" si="286"/>
        <v>0</v>
      </c>
      <c r="X404" s="106">
        <f t="shared" si="286"/>
        <v>0</v>
      </c>
      <c r="Y404" s="106">
        <f t="shared" si="286"/>
        <v>0</v>
      </c>
      <c r="Z404" s="106">
        <f t="shared" si="286"/>
        <v>0</v>
      </c>
      <c r="AA404" s="106">
        <f t="shared" si="286"/>
        <v>0</v>
      </c>
      <c r="AB404" s="106">
        <f t="shared" si="286"/>
        <v>0</v>
      </c>
      <c r="AC404" s="106">
        <f t="shared" si="286"/>
        <v>0</v>
      </c>
      <c r="AD404" s="106">
        <f t="shared" si="286"/>
        <v>0</v>
      </c>
      <c r="AE404" s="106">
        <f t="shared" si="286"/>
        <v>0</v>
      </c>
      <c r="AF404" s="106">
        <f t="shared" si="286"/>
        <v>0</v>
      </c>
      <c r="AG404" s="106">
        <f t="shared" si="286"/>
        <v>0</v>
      </c>
      <c r="AH404" s="106">
        <f t="shared" si="286"/>
        <v>0</v>
      </c>
      <c r="AI404" s="106">
        <f t="shared" si="286"/>
        <v>0</v>
      </c>
      <c r="AJ404" s="106">
        <f t="shared" si="286"/>
        <v>0</v>
      </c>
      <c r="AK404" s="106">
        <f t="shared" si="286"/>
        <v>0.66666666666666663</v>
      </c>
      <c r="AL404" s="106">
        <f t="shared" si="286"/>
        <v>1</v>
      </c>
      <c r="AM404" s="106">
        <f t="shared" si="286"/>
        <v>1</v>
      </c>
      <c r="AN404" s="106">
        <f t="shared" si="286"/>
        <v>1</v>
      </c>
      <c r="AO404" s="106">
        <f t="shared" si="286"/>
        <v>1</v>
      </c>
      <c r="AP404" s="106">
        <f t="shared" si="287"/>
        <v>1</v>
      </c>
      <c r="AQ404" s="106">
        <f t="shared" si="287"/>
        <v>1</v>
      </c>
      <c r="AR404" s="106">
        <f t="shared" si="287"/>
        <v>1</v>
      </c>
      <c r="AS404" s="106">
        <f t="shared" si="287"/>
        <v>1</v>
      </c>
      <c r="AT404" s="106">
        <f t="shared" si="287"/>
        <v>1</v>
      </c>
      <c r="AU404" s="106">
        <f t="shared" si="287"/>
        <v>1</v>
      </c>
      <c r="AV404" s="106">
        <f t="shared" si="287"/>
        <v>1</v>
      </c>
      <c r="AW404" s="106">
        <f t="shared" si="287"/>
        <v>1</v>
      </c>
      <c r="AX404" s="106">
        <f t="shared" si="287"/>
        <v>1</v>
      </c>
      <c r="AY404" s="106">
        <f t="shared" si="287"/>
        <v>1</v>
      </c>
      <c r="AZ404" s="106">
        <f t="shared" si="287"/>
        <v>1</v>
      </c>
      <c r="BA404" s="106">
        <f t="shared" si="287"/>
        <v>1</v>
      </c>
      <c r="BB404" s="106">
        <f t="shared" si="287"/>
        <v>1</v>
      </c>
      <c r="BC404" s="106">
        <f t="shared" si="287"/>
        <v>1</v>
      </c>
      <c r="BD404" s="106">
        <f t="shared" si="287"/>
        <v>1</v>
      </c>
      <c r="BE404" s="106">
        <f t="shared" si="287"/>
        <v>1</v>
      </c>
      <c r="BF404" s="106">
        <f t="shared" si="287"/>
        <v>1</v>
      </c>
      <c r="BG404" s="106">
        <f t="shared" si="287"/>
        <v>1</v>
      </c>
      <c r="BH404" s="106">
        <f t="shared" si="287"/>
        <v>1</v>
      </c>
      <c r="BI404" s="106">
        <f t="shared" si="287"/>
        <v>1</v>
      </c>
      <c r="BJ404" s="106">
        <f t="shared" si="287"/>
        <v>1</v>
      </c>
      <c r="BK404" s="106">
        <f t="shared" si="287"/>
        <v>1</v>
      </c>
      <c r="BL404" s="106">
        <f t="shared" si="287"/>
        <v>1</v>
      </c>
      <c r="BM404" s="106">
        <f t="shared" si="287"/>
        <v>1</v>
      </c>
      <c r="BN404" s="106">
        <f t="shared" si="287"/>
        <v>1</v>
      </c>
      <c r="BO404" s="106">
        <f t="shared" si="287"/>
        <v>1</v>
      </c>
    </row>
    <row r="405" spans="1:67" ht="15" x14ac:dyDescent="0.25">
      <c r="A405" s="80"/>
      <c r="B405" s="77" t="s">
        <v>1428</v>
      </c>
      <c r="C405" s="77" t="s">
        <v>1429</v>
      </c>
      <c r="D405" s="77" t="s">
        <v>26</v>
      </c>
      <c r="E405" s="224">
        <f>VLOOKUP(B405,'Cuadro Control'!C445:J2335,8,FALSE)</f>
        <v>179436034.15411764</v>
      </c>
      <c r="F405" s="106">
        <f t="shared" si="284"/>
        <v>3.3799272126209236E-2</v>
      </c>
      <c r="G405" s="107">
        <v>46410</v>
      </c>
      <c r="H405" s="107">
        <v>46415</v>
      </c>
      <c r="I405" s="106">
        <f t="shared" si="288"/>
        <v>0</v>
      </c>
      <c r="J405" s="106">
        <f t="shared" si="286"/>
        <v>0</v>
      </c>
      <c r="K405" s="106">
        <f t="shared" si="286"/>
        <v>0</v>
      </c>
      <c r="L405" s="106">
        <f t="shared" si="286"/>
        <v>0</v>
      </c>
      <c r="M405" s="106">
        <f t="shared" si="286"/>
        <v>0</v>
      </c>
      <c r="N405" s="106">
        <f t="shared" si="286"/>
        <v>0</v>
      </c>
      <c r="O405" s="106">
        <f t="shared" si="286"/>
        <v>0</v>
      </c>
      <c r="P405" s="106">
        <f t="shared" si="286"/>
        <v>0</v>
      </c>
      <c r="Q405" s="106">
        <f t="shared" si="286"/>
        <v>0</v>
      </c>
      <c r="R405" s="106">
        <f t="shared" si="286"/>
        <v>0</v>
      </c>
      <c r="S405" s="106">
        <f t="shared" si="286"/>
        <v>0</v>
      </c>
      <c r="T405" s="106">
        <f t="shared" si="286"/>
        <v>0</v>
      </c>
      <c r="U405" s="106">
        <f t="shared" si="286"/>
        <v>0</v>
      </c>
      <c r="V405" s="106">
        <f t="shared" si="286"/>
        <v>0</v>
      </c>
      <c r="W405" s="106">
        <f t="shared" si="286"/>
        <v>0</v>
      </c>
      <c r="X405" s="106">
        <f t="shared" si="286"/>
        <v>0</v>
      </c>
      <c r="Y405" s="106">
        <f t="shared" si="286"/>
        <v>0</v>
      </c>
      <c r="Z405" s="106">
        <f t="shared" si="286"/>
        <v>0</v>
      </c>
      <c r="AA405" s="106">
        <f t="shared" si="286"/>
        <v>0</v>
      </c>
      <c r="AB405" s="106">
        <f t="shared" si="286"/>
        <v>0</v>
      </c>
      <c r="AC405" s="106">
        <f t="shared" si="286"/>
        <v>0</v>
      </c>
      <c r="AD405" s="106">
        <f t="shared" si="286"/>
        <v>0</v>
      </c>
      <c r="AE405" s="106">
        <f t="shared" si="286"/>
        <v>0</v>
      </c>
      <c r="AF405" s="106">
        <f t="shared" si="286"/>
        <v>0</v>
      </c>
      <c r="AG405" s="106">
        <f t="shared" si="286"/>
        <v>0</v>
      </c>
      <c r="AH405" s="106">
        <f t="shared" si="286"/>
        <v>0</v>
      </c>
      <c r="AI405" s="106">
        <f t="shared" si="286"/>
        <v>0</v>
      </c>
      <c r="AJ405" s="106">
        <f t="shared" si="286"/>
        <v>0</v>
      </c>
      <c r="AK405" s="106">
        <f t="shared" si="286"/>
        <v>0</v>
      </c>
      <c r="AL405" s="106">
        <f t="shared" si="286"/>
        <v>1</v>
      </c>
      <c r="AM405" s="106">
        <f t="shared" si="286"/>
        <v>1</v>
      </c>
      <c r="AN405" s="106">
        <f t="shared" si="286"/>
        <v>1</v>
      </c>
      <c r="AO405" s="106">
        <f t="shared" si="286"/>
        <v>1</v>
      </c>
      <c r="AP405" s="106">
        <f t="shared" si="287"/>
        <v>1</v>
      </c>
      <c r="AQ405" s="106">
        <f t="shared" si="287"/>
        <v>1</v>
      </c>
      <c r="AR405" s="106">
        <f t="shared" si="287"/>
        <v>1</v>
      </c>
      <c r="AS405" s="106">
        <f t="shared" si="287"/>
        <v>1</v>
      </c>
      <c r="AT405" s="106">
        <f t="shared" si="287"/>
        <v>1</v>
      </c>
      <c r="AU405" s="106">
        <f t="shared" si="287"/>
        <v>1</v>
      </c>
      <c r="AV405" s="106">
        <f t="shared" si="287"/>
        <v>1</v>
      </c>
      <c r="AW405" s="106">
        <f t="shared" si="287"/>
        <v>1</v>
      </c>
      <c r="AX405" s="106">
        <f t="shared" si="287"/>
        <v>1</v>
      </c>
      <c r="AY405" s="106">
        <f t="shared" si="287"/>
        <v>1</v>
      </c>
      <c r="AZ405" s="106">
        <f t="shared" si="287"/>
        <v>1</v>
      </c>
      <c r="BA405" s="106">
        <f t="shared" si="287"/>
        <v>1</v>
      </c>
      <c r="BB405" s="106">
        <f t="shared" si="287"/>
        <v>1</v>
      </c>
      <c r="BC405" s="106">
        <f t="shared" si="287"/>
        <v>1</v>
      </c>
      <c r="BD405" s="106">
        <f t="shared" si="287"/>
        <v>1</v>
      </c>
      <c r="BE405" s="106">
        <f t="shared" si="287"/>
        <v>1</v>
      </c>
      <c r="BF405" s="106">
        <f t="shared" si="287"/>
        <v>1</v>
      </c>
      <c r="BG405" s="106">
        <f t="shared" si="287"/>
        <v>1</v>
      </c>
      <c r="BH405" s="106">
        <f t="shared" si="287"/>
        <v>1</v>
      </c>
      <c r="BI405" s="106">
        <f t="shared" si="287"/>
        <v>1</v>
      </c>
      <c r="BJ405" s="106">
        <f t="shared" si="287"/>
        <v>1</v>
      </c>
      <c r="BK405" s="106">
        <f t="shared" si="287"/>
        <v>1</v>
      </c>
      <c r="BL405" s="106">
        <f t="shared" si="287"/>
        <v>1</v>
      </c>
      <c r="BM405" s="106">
        <f t="shared" si="287"/>
        <v>1</v>
      </c>
      <c r="BN405" s="106">
        <f t="shared" si="287"/>
        <v>1</v>
      </c>
      <c r="BO405" s="106">
        <f t="shared" si="287"/>
        <v>1</v>
      </c>
    </row>
    <row r="406" spans="1:67" ht="15" x14ac:dyDescent="0.25">
      <c r="A406" s="80"/>
      <c r="B406" s="77" t="s">
        <v>1430</v>
      </c>
      <c r="C406" s="77" t="s">
        <v>1431</v>
      </c>
      <c r="D406" s="77" t="s">
        <v>730</v>
      </c>
      <c r="E406" s="224">
        <f>VLOOKUP(B406,'Cuadro Control'!C446:J2336,8,FALSE)</f>
        <v>1212623361.2117648</v>
      </c>
      <c r="F406" s="106">
        <f t="shared" si="284"/>
        <v>0.22841447185013161</v>
      </c>
      <c r="G406" s="107">
        <v>46415</v>
      </c>
      <c r="H406" s="107">
        <v>46431</v>
      </c>
      <c r="I406" s="106">
        <f t="shared" si="288"/>
        <v>0</v>
      </c>
      <c r="J406" s="106">
        <f t="shared" si="286"/>
        <v>0</v>
      </c>
      <c r="K406" s="106">
        <f t="shared" si="286"/>
        <v>0</v>
      </c>
      <c r="L406" s="106">
        <f t="shared" si="286"/>
        <v>0</v>
      </c>
      <c r="M406" s="106">
        <f t="shared" si="286"/>
        <v>0</v>
      </c>
      <c r="N406" s="106">
        <f t="shared" si="286"/>
        <v>0</v>
      </c>
      <c r="O406" s="106">
        <f t="shared" si="286"/>
        <v>0</v>
      </c>
      <c r="P406" s="106">
        <f t="shared" si="286"/>
        <v>0</v>
      </c>
      <c r="Q406" s="106">
        <f t="shared" si="286"/>
        <v>0</v>
      </c>
      <c r="R406" s="106">
        <f t="shared" si="286"/>
        <v>0</v>
      </c>
      <c r="S406" s="106">
        <f t="shared" si="286"/>
        <v>0</v>
      </c>
      <c r="T406" s="106">
        <f t="shared" si="286"/>
        <v>0</v>
      </c>
      <c r="U406" s="106">
        <f t="shared" si="286"/>
        <v>0</v>
      </c>
      <c r="V406" s="106">
        <f t="shared" si="286"/>
        <v>0</v>
      </c>
      <c r="W406" s="106">
        <f t="shared" si="286"/>
        <v>0</v>
      </c>
      <c r="X406" s="106">
        <f t="shared" si="286"/>
        <v>0</v>
      </c>
      <c r="Y406" s="106">
        <f t="shared" si="286"/>
        <v>0</v>
      </c>
      <c r="Z406" s="106">
        <f t="shared" si="286"/>
        <v>0</v>
      </c>
      <c r="AA406" s="106">
        <f t="shared" si="286"/>
        <v>0</v>
      </c>
      <c r="AB406" s="106">
        <f t="shared" si="286"/>
        <v>0</v>
      </c>
      <c r="AC406" s="106">
        <f t="shared" si="286"/>
        <v>0</v>
      </c>
      <c r="AD406" s="106">
        <f t="shared" si="286"/>
        <v>0</v>
      </c>
      <c r="AE406" s="106">
        <f t="shared" si="286"/>
        <v>0</v>
      </c>
      <c r="AF406" s="106">
        <f t="shared" si="286"/>
        <v>0</v>
      </c>
      <c r="AG406" s="106">
        <f t="shared" si="286"/>
        <v>0</v>
      </c>
      <c r="AH406" s="106">
        <f t="shared" si="286"/>
        <v>0</v>
      </c>
      <c r="AI406" s="106">
        <f t="shared" si="286"/>
        <v>0</v>
      </c>
      <c r="AJ406" s="106">
        <f t="shared" si="286"/>
        <v>0</v>
      </c>
      <c r="AK406" s="106">
        <f t="shared" si="286"/>
        <v>0</v>
      </c>
      <c r="AL406" s="106">
        <f t="shared" si="286"/>
        <v>0.11764705882352941</v>
      </c>
      <c r="AM406" s="106">
        <f t="shared" si="286"/>
        <v>0.52941176470588236</v>
      </c>
      <c r="AN406" s="106">
        <f t="shared" si="286"/>
        <v>0.94117647058823528</v>
      </c>
      <c r="AO406" s="106">
        <f t="shared" si="286"/>
        <v>1</v>
      </c>
      <c r="AP406" s="106">
        <f t="shared" si="287"/>
        <v>1</v>
      </c>
      <c r="AQ406" s="106">
        <f t="shared" si="287"/>
        <v>1</v>
      </c>
      <c r="AR406" s="106">
        <f t="shared" si="287"/>
        <v>1</v>
      </c>
      <c r="AS406" s="106">
        <f t="shared" ref="AS406:BO406" si="289">IF($G406=0,0,IF(AS$6&lt;$G406,0,IF(AS$6&gt;$H406,1,(AS$6-$G406+1)/($H406-$G406+1))))</f>
        <v>1</v>
      </c>
      <c r="AT406" s="106">
        <f t="shared" si="289"/>
        <v>1</v>
      </c>
      <c r="AU406" s="106">
        <f t="shared" si="289"/>
        <v>1</v>
      </c>
      <c r="AV406" s="106">
        <f t="shared" si="289"/>
        <v>1</v>
      </c>
      <c r="AW406" s="106">
        <f t="shared" si="289"/>
        <v>1</v>
      </c>
      <c r="AX406" s="106">
        <f t="shared" si="289"/>
        <v>1</v>
      </c>
      <c r="AY406" s="106">
        <f t="shared" si="289"/>
        <v>1</v>
      </c>
      <c r="AZ406" s="106">
        <f t="shared" si="289"/>
        <v>1</v>
      </c>
      <c r="BA406" s="106">
        <f t="shared" si="289"/>
        <v>1</v>
      </c>
      <c r="BB406" s="106">
        <f t="shared" si="289"/>
        <v>1</v>
      </c>
      <c r="BC406" s="106">
        <f t="shared" si="289"/>
        <v>1</v>
      </c>
      <c r="BD406" s="106">
        <f t="shared" si="289"/>
        <v>1</v>
      </c>
      <c r="BE406" s="106">
        <f t="shared" si="289"/>
        <v>1</v>
      </c>
      <c r="BF406" s="106">
        <f t="shared" si="289"/>
        <v>1</v>
      </c>
      <c r="BG406" s="106">
        <f t="shared" si="289"/>
        <v>1</v>
      </c>
      <c r="BH406" s="106">
        <f t="shared" si="289"/>
        <v>1</v>
      </c>
      <c r="BI406" s="106">
        <f t="shared" si="289"/>
        <v>1</v>
      </c>
      <c r="BJ406" s="106">
        <f t="shared" si="289"/>
        <v>1</v>
      </c>
      <c r="BK406" s="106">
        <f t="shared" si="289"/>
        <v>1</v>
      </c>
      <c r="BL406" s="106">
        <f t="shared" si="289"/>
        <v>1</v>
      </c>
      <c r="BM406" s="106">
        <f t="shared" si="289"/>
        <v>1</v>
      </c>
      <c r="BN406" s="106">
        <f t="shared" si="289"/>
        <v>1</v>
      </c>
      <c r="BO406" s="106">
        <f t="shared" si="289"/>
        <v>1</v>
      </c>
    </row>
    <row r="407" spans="1:67" ht="15" x14ac:dyDescent="0.25">
      <c r="A407" s="80"/>
      <c r="B407" s="77" t="s">
        <v>1432</v>
      </c>
      <c r="C407" s="77" t="s">
        <v>1433</v>
      </c>
      <c r="D407" s="77" t="s">
        <v>6</v>
      </c>
      <c r="E407" s="224">
        <f>VLOOKUP(B407,'Cuadro Control'!C447:J2337,8,FALSE)</f>
        <v>0</v>
      </c>
      <c r="F407" s="106">
        <f t="shared" si="284"/>
        <v>0</v>
      </c>
      <c r="G407" s="107">
        <v>46431</v>
      </c>
      <c r="H407" s="107">
        <v>46435</v>
      </c>
      <c r="I407" s="106">
        <f t="shared" si="288"/>
        <v>0</v>
      </c>
      <c r="J407" s="106">
        <f t="shared" si="286"/>
        <v>0</v>
      </c>
      <c r="K407" s="106">
        <f t="shared" si="286"/>
        <v>0</v>
      </c>
      <c r="L407" s="106">
        <f t="shared" si="286"/>
        <v>0</v>
      </c>
      <c r="M407" s="106">
        <f t="shared" si="286"/>
        <v>0</v>
      </c>
      <c r="N407" s="106">
        <f t="shared" si="286"/>
        <v>0</v>
      </c>
      <c r="O407" s="106">
        <f t="shared" si="286"/>
        <v>0</v>
      </c>
      <c r="P407" s="106">
        <f t="shared" si="286"/>
        <v>0</v>
      </c>
      <c r="Q407" s="106">
        <f t="shared" si="286"/>
        <v>0</v>
      </c>
      <c r="R407" s="106">
        <f t="shared" si="286"/>
        <v>0</v>
      </c>
      <c r="S407" s="106">
        <f t="shared" si="286"/>
        <v>0</v>
      </c>
      <c r="T407" s="106">
        <f t="shared" si="286"/>
        <v>0</v>
      </c>
      <c r="U407" s="106">
        <f t="shared" si="286"/>
        <v>0</v>
      </c>
      <c r="V407" s="106">
        <f t="shared" si="286"/>
        <v>0</v>
      </c>
      <c r="W407" s="106">
        <f t="shared" si="286"/>
        <v>0</v>
      </c>
      <c r="X407" s="106">
        <f t="shared" si="286"/>
        <v>0</v>
      </c>
      <c r="Y407" s="106">
        <f t="shared" si="286"/>
        <v>0</v>
      </c>
      <c r="Z407" s="106">
        <f t="shared" si="286"/>
        <v>0</v>
      </c>
      <c r="AA407" s="106">
        <f t="shared" si="286"/>
        <v>0</v>
      </c>
      <c r="AB407" s="106">
        <f t="shared" si="286"/>
        <v>0</v>
      </c>
      <c r="AC407" s="106">
        <f t="shared" si="286"/>
        <v>0</v>
      </c>
      <c r="AD407" s="106">
        <f t="shared" si="286"/>
        <v>0</v>
      </c>
      <c r="AE407" s="106">
        <f t="shared" si="286"/>
        <v>0</v>
      </c>
      <c r="AF407" s="106">
        <f t="shared" si="286"/>
        <v>0</v>
      </c>
      <c r="AG407" s="106">
        <f t="shared" si="286"/>
        <v>0</v>
      </c>
      <c r="AH407" s="106">
        <f t="shared" si="286"/>
        <v>0</v>
      </c>
      <c r="AI407" s="106">
        <f t="shared" ref="J407:AO414" si="290">IF($G407=0,0,IF(AI$6&lt;$G407,0,IF(AI$6&gt;$H407,1,(AI$6-$G407+1)/($H407-$G407+1))))</f>
        <v>0</v>
      </c>
      <c r="AJ407" s="106">
        <f t="shared" si="290"/>
        <v>0</v>
      </c>
      <c r="AK407" s="106">
        <f t="shared" si="290"/>
        <v>0</v>
      </c>
      <c r="AL407" s="106">
        <f t="shared" si="290"/>
        <v>0</v>
      </c>
      <c r="AM407" s="106">
        <f t="shared" si="290"/>
        <v>0</v>
      </c>
      <c r="AN407" s="106">
        <f t="shared" si="290"/>
        <v>0</v>
      </c>
      <c r="AO407" s="106">
        <f t="shared" si="290"/>
        <v>1</v>
      </c>
      <c r="AP407" s="106">
        <f t="shared" ref="AP407:BO413" si="291">IF($G407=0,0,IF(AP$6&lt;$G407,0,IF(AP$6&gt;$H407,1,(AP$6-$G407+1)/($H407-$G407+1))))</f>
        <v>1</v>
      </c>
      <c r="AQ407" s="106">
        <f t="shared" si="291"/>
        <v>1</v>
      </c>
      <c r="AR407" s="106">
        <f t="shared" si="291"/>
        <v>1</v>
      </c>
      <c r="AS407" s="106">
        <f t="shared" si="291"/>
        <v>1</v>
      </c>
      <c r="AT407" s="106">
        <f t="shared" si="291"/>
        <v>1</v>
      </c>
      <c r="AU407" s="106">
        <f t="shared" si="291"/>
        <v>1</v>
      </c>
      <c r="AV407" s="106">
        <f t="shared" si="291"/>
        <v>1</v>
      </c>
      <c r="AW407" s="106">
        <f t="shared" si="291"/>
        <v>1</v>
      </c>
      <c r="AX407" s="106">
        <f t="shared" si="291"/>
        <v>1</v>
      </c>
      <c r="AY407" s="106">
        <f t="shared" si="291"/>
        <v>1</v>
      </c>
      <c r="AZ407" s="106">
        <f t="shared" si="291"/>
        <v>1</v>
      </c>
      <c r="BA407" s="106">
        <f t="shared" si="291"/>
        <v>1</v>
      </c>
      <c r="BB407" s="106">
        <f t="shared" si="291"/>
        <v>1</v>
      </c>
      <c r="BC407" s="106">
        <f t="shared" si="291"/>
        <v>1</v>
      </c>
      <c r="BD407" s="106">
        <f t="shared" si="291"/>
        <v>1</v>
      </c>
      <c r="BE407" s="106">
        <f t="shared" si="291"/>
        <v>1</v>
      </c>
      <c r="BF407" s="106">
        <f t="shared" si="291"/>
        <v>1</v>
      </c>
      <c r="BG407" s="106">
        <f t="shared" si="291"/>
        <v>1</v>
      </c>
      <c r="BH407" s="106">
        <f t="shared" si="291"/>
        <v>1</v>
      </c>
      <c r="BI407" s="106">
        <f t="shared" si="291"/>
        <v>1</v>
      </c>
      <c r="BJ407" s="106">
        <f t="shared" si="291"/>
        <v>1</v>
      </c>
      <c r="BK407" s="106">
        <f t="shared" si="291"/>
        <v>1</v>
      </c>
      <c r="BL407" s="106">
        <f t="shared" si="291"/>
        <v>1</v>
      </c>
      <c r="BM407" s="106">
        <f t="shared" si="291"/>
        <v>1</v>
      </c>
      <c r="BN407" s="106">
        <f t="shared" si="291"/>
        <v>1</v>
      </c>
      <c r="BO407" s="106">
        <f t="shared" si="291"/>
        <v>1</v>
      </c>
    </row>
    <row r="408" spans="1:67" ht="15" x14ac:dyDescent="0.25">
      <c r="A408" s="80"/>
      <c r="B408" s="78" t="s">
        <v>1434</v>
      </c>
      <c r="C408" s="78" t="s">
        <v>1435</v>
      </c>
      <c r="D408" s="78" t="s">
        <v>3</v>
      </c>
      <c r="E408" s="225">
        <f>VLOOKUP(B408,'Cuadro Control'!C448:J2338,8,FALSE)</f>
        <v>0</v>
      </c>
      <c r="F408" s="108">
        <f t="shared" si="284"/>
        <v>0</v>
      </c>
      <c r="G408" s="109">
        <v>46431</v>
      </c>
      <c r="H408" s="109">
        <v>46431</v>
      </c>
      <c r="I408" s="108">
        <f t="shared" si="288"/>
        <v>0</v>
      </c>
      <c r="J408" s="108">
        <f t="shared" si="290"/>
        <v>0</v>
      </c>
      <c r="K408" s="108">
        <f t="shared" si="290"/>
        <v>0</v>
      </c>
      <c r="L408" s="108">
        <f t="shared" si="290"/>
        <v>0</v>
      </c>
      <c r="M408" s="108">
        <f t="shared" si="290"/>
        <v>0</v>
      </c>
      <c r="N408" s="108">
        <f t="shared" si="290"/>
        <v>0</v>
      </c>
      <c r="O408" s="108">
        <f t="shared" si="290"/>
        <v>0</v>
      </c>
      <c r="P408" s="108">
        <f t="shared" si="290"/>
        <v>0</v>
      </c>
      <c r="Q408" s="108">
        <f t="shared" si="290"/>
        <v>0</v>
      </c>
      <c r="R408" s="108">
        <f t="shared" si="290"/>
        <v>0</v>
      </c>
      <c r="S408" s="108">
        <f t="shared" si="290"/>
        <v>0</v>
      </c>
      <c r="T408" s="108">
        <f t="shared" si="290"/>
        <v>0</v>
      </c>
      <c r="U408" s="108">
        <f t="shared" si="290"/>
        <v>0</v>
      </c>
      <c r="V408" s="108">
        <f t="shared" si="290"/>
        <v>0</v>
      </c>
      <c r="W408" s="108">
        <f t="shared" si="290"/>
        <v>0</v>
      </c>
      <c r="X408" s="108">
        <f t="shared" si="290"/>
        <v>0</v>
      </c>
      <c r="Y408" s="108">
        <f t="shared" si="290"/>
        <v>0</v>
      </c>
      <c r="Z408" s="108">
        <f t="shared" si="290"/>
        <v>0</v>
      </c>
      <c r="AA408" s="108">
        <f t="shared" si="290"/>
        <v>0</v>
      </c>
      <c r="AB408" s="108">
        <f t="shared" si="290"/>
        <v>0</v>
      </c>
      <c r="AC408" s="108">
        <f t="shared" si="290"/>
        <v>0</v>
      </c>
      <c r="AD408" s="108">
        <f t="shared" si="290"/>
        <v>0</v>
      </c>
      <c r="AE408" s="108">
        <f t="shared" si="290"/>
        <v>0</v>
      </c>
      <c r="AF408" s="108">
        <f t="shared" si="290"/>
        <v>0</v>
      </c>
      <c r="AG408" s="108">
        <f t="shared" si="290"/>
        <v>0</v>
      </c>
      <c r="AH408" s="108">
        <f t="shared" si="290"/>
        <v>0</v>
      </c>
      <c r="AI408" s="108">
        <f t="shared" si="290"/>
        <v>0</v>
      </c>
      <c r="AJ408" s="108">
        <f t="shared" si="290"/>
        <v>0</v>
      </c>
      <c r="AK408" s="108">
        <f t="shared" si="290"/>
        <v>0</v>
      </c>
      <c r="AL408" s="108">
        <f t="shared" si="290"/>
        <v>0</v>
      </c>
      <c r="AM408" s="108">
        <f t="shared" si="290"/>
        <v>0</v>
      </c>
      <c r="AN408" s="108">
        <f t="shared" si="290"/>
        <v>0</v>
      </c>
      <c r="AO408" s="108">
        <f t="shared" si="290"/>
        <v>1</v>
      </c>
      <c r="AP408" s="108">
        <f t="shared" si="291"/>
        <v>1</v>
      </c>
      <c r="AQ408" s="108">
        <f t="shared" si="291"/>
        <v>1</v>
      </c>
      <c r="AR408" s="108">
        <f t="shared" si="291"/>
        <v>1</v>
      </c>
      <c r="AS408" s="108">
        <f t="shared" si="291"/>
        <v>1</v>
      </c>
      <c r="AT408" s="108">
        <f t="shared" si="291"/>
        <v>1</v>
      </c>
      <c r="AU408" s="108">
        <f t="shared" si="291"/>
        <v>1</v>
      </c>
      <c r="AV408" s="108">
        <f t="shared" si="291"/>
        <v>1</v>
      </c>
      <c r="AW408" s="108">
        <f t="shared" si="291"/>
        <v>1</v>
      </c>
      <c r="AX408" s="108">
        <f t="shared" si="291"/>
        <v>1</v>
      </c>
      <c r="AY408" s="108">
        <f t="shared" si="291"/>
        <v>1</v>
      </c>
      <c r="AZ408" s="108">
        <f t="shared" si="291"/>
        <v>1</v>
      </c>
      <c r="BA408" s="108">
        <f t="shared" si="291"/>
        <v>1</v>
      </c>
      <c r="BB408" s="108">
        <f t="shared" si="291"/>
        <v>1</v>
      </c>
      <c r="BC408" s="108">
        <f t="shared" si="291"/>
        <v>1</v>
      </c>
      <c r="BD408" s="108">
        <f t="shared" si="291"/>
        <v>1</v>
      </c>
      <c r="BE408" s="108">
        <f t="shared" si="291"/>
        <v>1</v>
      </c>
      <c r="BF408" s="108">
        <f t="shared" si="291"/>
        <v>1</v>
      </c>
      <c r="BG408" s="108">
        <f t="shared" si="291"/>
        <v>1</v>
      </c>
      <c r="BH408" s="108">
        <f t="shared" si="291"/>
        <v>1</v>
      </c>
      <c r="BI408" s="108">
        <f t="shared" si="291"/>
        <v>1</v>
      </c>
      <c r="BJ408" s="108">
        <f t="shared" si="291"/>
        <v>1</v>
      </c>
      <c r="BK408" s="108">
        <f t="shared" si="291"/>
        <v>1</v>
      </c>
      <c r="BL408" s="108">
        <f t="shared" si="291"/>
        <v>1</v>
      </c>
      <c r="BM408" s="108">
        <f t="shared" si="291"/>
        <v>1</v>
      </c>
      <c r="BN408" s="108">
        <f t="shared" si="291"/>
        <v>1</v>
      </c>
      <c r="BO408" s="108">
        <f t="shared" si="291"/>
        <v>1</v>
      </c>
    </row>
    <row r="409" spans="1:67" ht="15" x14ac:dyDescent="0.25">
      <c r="A409" s="80"/>
      <c r="B409" s="77" t="s">
        <v>1436</v>
      </c>
      <c r="C409" s="77" t="s">
        <v>1437</v>
      </c>
      <c r="D409" s="77" t="s">
        <v>8</v>
      </c>
      <c r="E409" s="224">
        <f>VLOOKUP(B409,'Cuadro Control'!C449:J2339,8,FALSE)</f>
        <v>1230815225.9452939</v>
      </c>
      <c r="F409" s="106">
        <f t="shared" si="284"/>
        <v>0.2318411625341423</v>
      </c>
      <c r="G409" s="107">
        <v>46435</v>
      </c>
      <c r="H409" s="107">
        <v>46435</v>
      </c>
      <c r="I409" s="106">
        <f t="shared" si="288"/>
        <v>0</v>
      </c>
      <c r="J409" s="106">
        <f t="shared" si="290"/>
        <v>0</v>
      </c>
      <c r="K409" s="106">
        <f t="shared" si="290"/>
        <v>0</v>
      </c>
      <c r="L409" s="106">
        <f t="shared" si="290"/>
        <v>0</v>
      </c>
      <c r="M409" s="106">
        <f t="shared" si="290"/>
        <v>0</v>
      </c>
      <c r="N409" s="106">
        <f t="shared" si="290"/>
        <v>0</v>
      </c>
      <c r="O409" s="106">
        <f t="shared" si="290"/>
        <v>0</v>
      </c>
      <c r="P409" s="106">
        <f t="shared" si="290"/>
        <v>0</v>
      </c>
      <c r="Q409" s="106">
        <f t="shared" si="290"/>
        <v>0</v>
      </c>
      <c r="R409" s="106">
        <f t="shared" si="290"/>
        <v>0</v>
      </c>
      <c r="S409" s="106">
        <f t="shared" si="290"/>
        <v>0</v>
      </c>
      <c r="T409" s="106">
        <f t="shared" si="290"/>
        <v>0</v>
      </c>
      <c r="U409" s="106">
        <f t="shared" si="290"/>
        <v>0</v>
      </c>
      <c r="V409" s="106">
        <f t="shared" si="290"/>
        <v>0</v>
      </c>
      <c r="W409" s="106">
        <f t="shared" si="290"/>
        <v>0</v>
      </c>
      <c r="X409" s="106">
        <f t="shared" si="290"/>
        <v>0</v>
      </c>
      <c r="Y409" s="106">
        <f t="shared" si="290"/>
        <v>0</v>
      </c>
      <c r="Z409" s="106">
        <f t="shared" si="290"/>
        <v>0</v>
      </c>
      <c r="AA409" s="106">
        <f t="shared" si="290"/>
        <v>0</v>
      </c>
      <c r="AB409" s="106">
        <f t="shared" si="290"/>
        <v>0</v>
      </c>
      <c r="AC409" s="106">
        <f t="shared" si="290"/>
        <v>0</v>
      </c>
      <c r="AD409" s="106">
        <f t="shared" si="290"/>
        <v>0</v>
      </c>
      <c r="AE409" s="106">
        <f t="shared" si="290"/>
        <v>0</v>
      </c>
      <c r="AF409" s="106">
        <f t="shared" si="290"/>
        <v>0</v>
      </c>
      <c r="AG409" s="106">
        <f t="shared" si="290"/>
        <v>0</v>
      </c>
      <c r="AH409" s="106">
        <f t="shared" si="290"/>
        <v>0</v>
      </c>
      <c r="AI409" s="106">
        <f t="shared" si="290"/>
        <v>0</v>
      </c>
      <c r="AJ409" s="106">
        <f t="shared" si="290"/>
        <v>0</v>
      </c>
      <c r="AK409" s="106">
        <f t="shared" si="290"/>
        <v>0</v>
      </c>
      <c r="AL409" s="106">
        <f t="shared" si="290"/>
        <v>0</v>
      </c>
      <c r="AM409" s="106">
        <f t="shared" si="290"/>
        <v>0</v>
      </c>
      <c r="AN409" s="106">
        <f t="shared" si="290"/>
        <v>0</v>
      </c>
      <c r="AO409" s="106">
        <f t="shared" si="290"/>
        <v>1</v>
      </c>
      <c r="AP409" s="106">
        <f t="shared" si="291"/>
        <v>1</v>
      </c>
      <c r="AQ409" s="106">
        <f t="shared" si="291"/>
        <v>1</v>
      </c>
      <c r="AR409" s="106">
        <f t="shared" si="291"/>
        <v>1</v>
      </c>
      <c r="AS409" s="106">
        <f t="shared" si="291"/>
        <v>1</v>
      </c>
      <c r="AT409" s="106">
        <f t="shared" si="291"/>
        <v>1</v>
      </c>
      <c r="AU409" s="106">
        <f t="shared" si="291"/>
        <v>1</v>
      </c>
      <c r="AV409" s="106">
        <f t="shared" si="291"/>
        <v>1</v>
      </c>
      <c r="AW409" s="106">
        <f t="shared" si="291"/>
        <v>1</v>
      </c>
      <c r="AX409" s="106">
        <f t="shared" si="291"/>
        <v>1</v>
      </c>
      <c r="AY409" s="106">
        <f t="shared" si="291"/>
        <v>1</v>
      </c>
      <c r="AZ409" s="106">
        <f t="shared" si="291"/>
        <v>1</v>
      </c>
      <c r="BA409" s="106">
        <f t="shared" si="291"/>
        <v>1</v>
      </c>
      <c r="BB409" s="106">
        <f t="shared" si="291"/>
        <v>1</v>
      </c>
      <c r="BC409" s="106">
        <f t="shared" si="291"/>
        <v>1</v>
      </c>
      <c r="BD409" s="106">
        <f t="shared" si="291"/>
        <v>1</v>
      </c>
      <c r="BE409" s="106">
        <f t="shared" si="291"/>
        <v>1</v>
      </c>
      <c r="BF409" s="106">
        <f t="shared" si="291"/>
        <v>1</v>
      </c>
      <c r="BG409" s="106">
        <f t="shared" si="291"/>
        <v>1</v>
      </c>
      <c r="BH409" s="106">
        <f t="shared" si="291"/>
        <v>1</v>
      </c>
      <c r="BI409" s="106">
        <f t="shared" si="291"/>
        <v>1</v>
      </c>
      <c r="BJ409" s="106">
        <f t="shared" si="291"/>
        <v>1</v>
      </c>
      <c r="BK409" s="106">
        <f t="shared" si="291"/>
        <v>1</v>
      </c>
      <c r="BL409" s="106">
        <f t="shared" si="291"/>
        <v>1</v>
      </c>
      <c r="BM409" s="106">
        <f t="shared" si="291"/>
        <v>1</v>
      </c>
      <c r="BN409" s="106">
        <f t="shared" si="291"/>
        <v>1</v>
      </c>
      <c r="BO409" s="106">
        <f t="shared" si="291"/>
        <v>1</v>
      </c>
    </row>
    <row r="410" spans="1:67" ht="15" x14ac:dyDescent="0.25">
      <c r="A410" s="80"/>
      <c r="B410" s="77" t="s">
        <v>1438</v>
      </c>
      <c r="C410" s="77" t="s">
        <v>1439</v>
      </c>
      <c r="D410" s="77" t="s">
        <v>26</v>
      </c>
      <c r="E410" s="224">
        <f>VLOOKUP(B410,'Cuadro Control'!C450:J2340,8,FALSE)</f>
        <v>0</v>
      </c>
      <c r="F410" s="106">
        <f t="shared" si="284"/>
        <v>0</v>
      </c>
      <c r="G410" s="107">
        <v>46436</v>
      </c>
      <c r="H410" s="107">
        <v>46443</v>
      </c>
      <c r="I410" s="106">
        <f t="shared" si="288"/>
        <v>0</v>
      </c>
      <c r="J410" s="106">
        <f t="shared" si="290"/>
        <v>0</v>
      </c>
      <c r="K410" s="106">
        <f t="shared" si="290"/>
        <v>0</v>
      </c>
      <c r="L410" s="106">
        <f t="shared" si="290"/>
        <v>0</v>
      </c>
      <c r="M410" s="106">
        <f t="shared" si="290"/>
        <v>0</v>
      </c>
      <c r="N410" s="106">
        <f t="shared" si="290"/>
        <v>0</v>
      </c>
      <c r="O410" s="106">
        <f t="shared" si="290"/>
        <v>0</v>
      </c>
      <c r="P410" s="106">
        <f t="shared" si="290"/>
        <v>0</v>
      </c>
      <c r="Q410" s="106">
        <f t="shared" si="290"/>
        <v>0</v>
      </c>
      <c r="R410" s="106">
        <f t="shared" si="290"/>
        <v>0</v>
      </c>
      <c r="S410" s="106">
        <f t="shared" si="290"/>
        <v>0</v>
      </c>
      <c r="T410" s="106">
        <f t="shared" si="290"/>
        <v>0</v>
      </c>
      <c r="U410" s="106">
        <f t="shared" si="290"/>
        <v>0</v>
      </c>
      <c r="V410" s="106">
        <f t="shared" si="290"/>
        <v>0</v>
      </c>
      <c r="W410" s="106">
        <f t="shared" si="290"/>
        <v>0</v>
      </c>
      <c r="X410" s="106">
        <f t="shared" si="290"/>
        <v>0</v>
      </c>
      <c r="Y410" s="106">
        <f t="shared" si="290"/>
        <v>0</v>
      </c>
      <c r="Z410" s="106">
        <f t="shared" si="290"/>
        <v>0</v>
      </c>
      <c r="AA410" s="106">
        <f t="shared" si="290"/>
        <v>0</v>
      </c>
      <c r="AB410" s="106">
        <f t="shared" si="290"/>
        <v>0</v>
      </c>
      <c r="AC410" s="106">
        <f t="shared" si="290"/>
        <v>0</v>
      </c>
      <c r="AD410" s="106">
        <f t="shared" si="290"/>
        <v>0</v>
      </c>
      <c r="AE410" s="106">
        <f t="shared" si="290"/>
        <v>0</v>
      </c>
      <c r="AF410" s="106">
        <f t="shared" si="290"/>
        <v>0</v>
      </c>
      <c r="AG410" s="106">
        <f t="shared" si="290"/>
        <v>0</v>
      </c>
      <c r="AH410" s="106">
        <f t="shared" si="290"/>
        <v>0</v>
      </c>
      <c r="AI410" s="106">
        <f t="shared" si="290"/>
        <v>0</v>
      </c>
      <c r="AJ410" s="106">
        <f t="shared" si="290"/>
        <v>0</v>
      </c>
      <c r="AK410" s="106">
        <f t="shared" si="290"/>
        <v>0</v>
      </c>
      <c r="AL410" s="106">
        <f t="shared" si="290"/>
        <v>0</v>
      </c>
      <c r="AM410" s="106">
        <f t="shared" si="290"/>
        <v>0</v>
      </c>
      <c r="AN410" s="106">
        <f t="shared" si="290"/>
        <v>0</v>
      </c>
      <c r="AO410" s="106">
        <f t="shared" si="290"/>
        <v>0.25</v>
      </c>
      <c r="AP410" s="106">
        <f t="shared" si="291"/>
        <v>1</v>
      </c>
      <c r="AQ410" s="106">
        <f t="shared" si="291"/>
        <v>1</v>
      </c>
      <c r="AR410" s="106">
        <f t="shared" si="291"/>
        <v>1</v>
      </c>
      <c r="AS410" s="106">
        <f t="shared" si="291"/>
        <v>1</v>
      </c>
      <c r="AT410" s="106">
        <f t="shared" si="291"/>
        <v>1</v>
      </c>
      <c r="AU410" s="106">
        <f t="shared" si="291"/>
        <v>1</v>
      </c>
      <c r="AV410" s="106">
        <f t="shared" si="291"/>
        <v>1</v>
      </c>
      <c r="AW410" s="106">
        <f t="shared" si="291"/>
        <v>1</v>
      </c>
      <c r="AX410" s="106">
        <f t="shared" si="291"/>
        <v>1</v>
      </c>
      <c r="AY410" s="106">
        <f t="shared" si="291"/>
        <v>1</v>
      </c>
      <c r="AZ410" s="106">
        <f t="shared" si="291"/>
        <v>1</v>
      </c>
      <c r="BA410" s="106">
        <f t="shared" si="291"/>
        <v>1</v>
      </c>
      <c r="BB410" s="106">
        <f t="shared" si="291"/>
        <v>1</v>
      </c>
      <c r="BC410" s="106">
        <f t="shared" si="291"/>
        <v>1</v>
      </c>
      <c r="BD410" s="106">
        <f t="shared" si="291"/>
        <v>1</v>
      </c>
      <c r="BE410" s="106">
        <f t="shared" si="291"/>
        <v>1</v>
      </c>
      <c r="BF410" s="106">
        <f t="shared" si="291"/>
        <v>1</v>
      </c>
      <c r="BG410" s="106">
        <f t="shared" si="291"/>
        <v>1</v>
      </c>
      <c r="BH410" s="106">
        <f t="shared" si="291"/>
        <v>1</v>
      </c>
      <c r="BI410" s="106">
        <f t="shared" si="291"/>
        <v>1</v>
      </c>
      <c r="BJ410" s="106">
        <f t="shared" si="291"/>
        <v>1</v>
      </c>
      <c r="BK410" s="106">
        <f t="shared" si="291"/>
        <v>1</v>
      </c>
      <c r="BL410" s="106">
        <f t="shared" si="291"/>
        <v>1</v>
      </c>
      <c r="BM410" s="106">
        <f t="shared" si="291"/>
        <v>1</v>
      </c>
      <c r="BN410" s="106">
        <f t="shared" si="291"/>
        <v>1</v>
      </c>
      <c r="BO410" s="106">
        <f t="shared" si="291"/>
        <v>1</v>
      </c>
    </row>
    <row r="411" spans="1:67" ht="15" x14ac:dyDescent="0.25">
      <c r="A411" s="80"/>
      <c r="B411" s="77" t="s">
        <v>1440</v>
      </c>
      <c r="C411" s="77" t="s">
        <v>2069</v>
      </c>
      <c r="D411" s="77" t="s">
        <v>6</v>
      </c>
      <c r="E411" s="224">
        <f>VLOOKUP(B411,'Cuadro Control'!C451:J2341,8,FALSE)</f>
        <v>52736347.43270281</v>
      </c>
      <c r="F411" s="106">
        <f t="shared" si="284"/>
        <v>9.933624348213644E-3</v>
      </c>
      <c r="G411" s="107">
        <v>46443</v>
      </c>
      <c r="H411" s="107">
        <v>46445</v>
      </c>
      <c r="I411" s="106">
        <f t="shared" si="288"/>
        <v>0</v>
      </c>
      <c r="J411" s="106">
        <f t="shared" si="290"/>
        <v>0</v>
      </c>
      <c r="K411" s="106">
        <f t="shared" si="290"/>
        <v>0</v>
      </c>
      <c r="L411" s="106">
        <f t="shared" si="290"/>
        <v>0</v>
      </c>
      <c r="M411" s="106">
        <f t="shared" si="290"/>
        <v>0</v>
      </c>
      <c r="N411" s="106">
        <f t="shared" si="290"/>
        <v>0</v>
      </c>
      <c r="O411" s="106">
        <f t="shared" si="290"/>
        <v>0</v>
      </c>
      <c r="P411" s="106">
        <f t="shared" si="290"/>
        <v>0</v>
      </c>
      <c r="Q411" s="106">
        <f t="shared" si="290"/>
        <v>0</v>
      </c>
      <c r="R411" s="106">
        <f t="shared" si="290"/>
        <v>0</v>
      </c>
      <c r="S411" s="106">
        <f t="shared" si="290"/>
        <v>0</v>
      </c>
      <c r="T411" s="106">
        <f t="shared" si="290"/>
        <v>0</v>
      </c>
      <c r="U411" s="106">
        <f t="shared" si="290"/>
        <v>0</v>
      </c>
      <c r="V411" s="106">
        <f t="shared" si="290"/>
        <v>0</v>
      </c>
      <c r="W411" s="106">
        <f t="shared" si="290"/>
        <v>0</v>
      </c>
      <c r="X411" s="106">
        <f t="shared" si="290"/>
        <v>0</v>
      </c>
      <c r="Y411" s="106">
        <f t="shared" si="290"/>
        <v>0</v>
      </c>
      <c r="Z411" s="106">
        <f t="shared" si="290"/>
        <v>0</v>
      </c>
      <c r="AA411" s="106">
        <f t="shared" si="290"/>
        <v>0</v>
      </c>
      <c r="AB411" s="106">
        <f t="shared" si="290"/>
        <v>0</v>
      </c>
      <c r="AC411" s="106">
        <f t="shared" si="290"/>
        <v>0</v>
      </c>
      <c r="AD411" s="106">
        <f t="shared" si="290"/>
        <v>0</v>
      </c>
      <c r="AE411" s="106">
        <f t="shared" si="290"/>
        <v>0</v>
      </c>
      <c r="AF411" s="106">
        <f t="shared" si="290"/>
        <v>0</v>
      </c>
      <c r="AG411" s="106">
        <f t="shared" si="290"/>
        <v>0</v>
      </c>
      <c r="AH411" s="106">
        <f t="shared" si="290"/>
        <v>0</v>
      </c>
      <c r="AI411" s="106">
        <f t="shared" si="290"/>
        <v>0</v>
      </c>
      <c r="AJ411" s="106">
        <f t="shared" si="290"/>
        <v>0</v>
      </c>
      <c r="AK411" s="106">
        <f t="shared" si="290"/>
        <v>0</v>
      </c>
      <c r="AL411" s="106">
        <f t="shared" si="290"/>
        <v>0</v>
      </c>
      <c r="AM411" s="106">
        <f t="shared" si="290"/>
        <v>0</v>
      </c>
      <c r="AN411" s="106">
        <f t="shared" si="290"/>
        <v>0</v>
      </c>
      <c r="AO411" s="106">
        <f t="shared" si="290"/>
        <v>0</v>
      </c>
      <c r="AP411" s="106">
        <f t="shared" si="291"/>
        <v>0.66666666666666663</v>
      </c>
      <c r="AQ411" s="106">
        <f t="shared" si="291"/>
        <v>1</v>
      </c>
      <c r="AR411" s="106">
        <f t="shared" si="291"/>
        <v>1</v>
      </c>
      <c r="AS411" s="106">
        <f t="shared" si="291"/>
        <v>1</v>
      </c>
      <c r="AT411" s="106">
        <f t="shared" si="291"/>
        <v>1</v>
      </c>
      <c r="AU411" s="106">
        <f t="shared" si="291"/>
        <v>1</v>
      </c>
      <c r="AV411" s="106">
        <f t="shared" si="291"/>
        <v>1</v>
      </c>
      <c r="AW411" s="106">
        <f t="shared" si="291"/>
        <v>1</v>
      </c>
      <c r="AX411" s="106">
        <f t="shared" si="291"/>
        <v>1</v>
      </c>
      <c r="AY411" s="106">
        <f t="shared" si="291"/>
        <v>1</v>
      </c>
      <c r="AZ411" s="106">
        <f t="shared" si="291"/>
        <v>1</v>
      </c>
      <c r="BA411" s="106">
        <f t="shared" si="291"/>
        <v>1</v>
      </c>
      <c r="BB411" s="106">
        <f t="shared" si="291"/>
        <v>1</v>
      </c>
      <c r="BC411" s="106">
        <f t="shared" si="291"/>
        <v>1</v>
      </c>
      <c r="BD411" s="106">
        <f t="shared" si="291"/>
        <v>1</v>
      </c>
      <c r="BE411" s="106">
        <f t="shared" si="291"/>
        <v>1</v>
      </c>
      <c r="BF411" s="106">
        <f t="shared" si="291"/>
        <v>1</v>
      </c>
      <c r="BG411" s="106">
        <f t="shared" si="291"/>
        <v>1</v>
      </c>
      <c r="BH411" s="106">
        <f t="shared" si="291"/>
        <v>1</v>
      </c>
      <c r="BI411" s="106">
        <f t="shared" si="291"/>
        <v>1</v>
      </c>
      <c r="BJ411" s="106">
        <f t="shared" si="291"/>
        <v>1</v>
      </c>
      <c r="BK411" s="106">
        <f t="shared" si="291"/>
        <v>1</v>
      </c>
      <c r="BL411" s="106">
        <f t="shared" si="291"/>
        <v>1</v>
      </c>
      <c r="BM411" s="106">
        <f t="shared" si="291"/>
        <v>1</v>
      </c>
      <c r="BN411" s="106">
        <f t="shared" si="291"/>
        <v>1</v>
      </c>
      <c r="BO411" s="106">
        <f t="shared" si="291"/>
        <v>1</v>
      </c>
    </row>
    <row r="412" spans="1:67" ht="15" x14ac:dyDescent="0.25">
      <c r="A412" s="80"/>
      <c r="B412" s="77" t="s">
        <v>1441</v>
      </c>
      <c r="C412" s="77" t="s">
        <v>1442</v>
      </c>
      <c r="D412" s="77" t="s">
        <v>19</v>
      </c>
      <c r="E412" s="224">
        <f>VLOOKUP(B412,'Cuadro Control'!C452:J2342,8,FALSE)</f>
        <v>46410609.014634147</v>
      </c>
      <c r="F412" s="106">
        <f t="shared" si="284"/>
        <v>8.742083556535862E-3</v>
      </c>
      <c r="G412" s="107">
        <v>46447</v>
      </c>
      <c r="H412" s="107">
        <v>46448</v>
      </c>
      <c r="I412" s="106">
        <f t="shared" si="288"/>
        <v>0</v>
      </c>
      <c r="J412" s="106">
        <f t="shared" si="290"/>
        <v>0</v>
      </c>
      <c r="K412" s="106">
        <f t="shared" si="290"/>
        <v>0</v>
      </c>
      <c r="L412" s="106">
        <f t="shared" si="290"/>
        <v>0</v>
      </c>
      <c r="M412" s="106">
        <f t="shared" si="290"/>
        <v>0</v>
      </c>
      <c r="N412" s="106">
        <f t="shared" si="290"/>
        <v>0</v>
      </c>
      <c r="O412" s="106">
        <f t="shared" si="290"/>
        <v>0</v>
      </c>
      <c r="P412" s="106">
        <f t="shared" si="290"/>
        <v>0</v>
      </c>
      <c r="Q412" s="106">
        <f t="shared" si="290"/>
        <v>0</v>
      </c>
      <c r="R412" s="106">
        <f t="shared" si="290"/>
        <v>0</v>
      </c>
      <c r="S412" s="106">
        <f t="shared" si="290"/>
        <v>0</v>
      </c>
      <c r="T412" s="106">
        <f t="shared" si="290"/>
        <v>0</v>
      </c>
      <c r="U412" s="106">
        <f t="shared" si="290"/>
        <v>0</v>
      </c>
      <c r="V412" s="106">
        <f t="shared" si="290"/>
        <v>0</v>
      </c>
      <c r="W412" s="106">
        <f t="shared" si="290"/>
        <v>0</v>
      </c>
      <c r="X412" s="106">
        <f t="shared" si="290"/>
        <v>0</v>
      </c>
      <c r="Y412" s="106">
        <f t="shared" si="290"/>
        <v>0</v>
      </c>
      <c r="Z412" s="106">
        <f t="shared" si="290"/>
        <v>0</v>
      </c>
      <c r="AA412" s="106">
        <f t="shared" si="290"/>
        <v>0</v>
      </c>
      <c r="AB412" s="106">
        <f t="shared" si="290"/>
        <v>0</v>
      </c>
      <c r="AC412" s="106">
        <f t="shared" si="290"/>
        <v>0</v>
      </c>
      <c r="AD412" s="106">
        <f t="shared" si="290"/>
        <v>0</v>
      </c>
      <c r="AE412" s="106">
        <f t="shared" si="290"/>
        <v>0</v>
      </c>
      <c r="AF412" s="106">
        <f t="shared" si="290"/>
        <v>0</v>
      </c>
      <c r="AG412" s="106">
        <f t="shared" si="290"/>
        <v>0</v>
      </c>
      <c r="AH412" s="106">
        <f t="shared" si="290"/>
        <v>0</v>
      </c>
      <c r="AI412" s="106">
        <f t="shared" si="290"/>
        <v>0</v>
      </c>
      <c r="AJ412" s="106">
        <f t="shared" si="290"/>
        <v>0</v>
      </c>
      <c r="AK412" s="106">
        <f t="shared" si="290"/>
        <v>0</v>
      </c>
      <c r="AL412" s="106">
        <f t="shared" si="290"/>
        <v>0</v>
      </c>
      <c r="AM412" s="106">
        <f t="shared" si="290"/>
        <v>0</v>
      </c>
      <c r="AN412" s="106">
        <f t="shared" si="290"/>
        <v>0</v>
      </c>
      <c r="AO412" s="106">
        <f t="shared" si="290"/>
        <v>0</v>
      </c>
      <c r="AP412" s="106">
        <f t="shared" si="291"/>
        <v>0</v>
      </c>
      <c r="AQ412" s="106">
        <f t="shared" si="291"/>
        <v>1</v>
      </c>
      <c r="AR412" s="106">
        <f t="shared" si="291"/>
        <v>1</v>
      </c>
      <c r="AS412" s="106">
        <f t="shared" si="291"/>
        <v>1</v>
      </c>
      <c r="AT412" s="106">
        <f t="shared" si="291"/>
        <v>1</v>
      </c>
      <c r="AU412" s="106">
        <f t="shared" si="291"/>
        <v>1</v>
      </c>
      <c r="AV412" s="106">
        <f t="shared" si="291"/>
        <v>1</v>
      </c>
      <c r="AW412" s="106">
        <f t="shared" si="291"/>
        <v>1</v>
      </c>
      <c r="AX412" s="106">
        <f t="shared" si="291"/>
        <v>1</v>
      </c>
      <c r="AY412" s="106">
        <f t="shared" si="291"/>
        <v>1</v>
      </c>
      <c r="AZ412" s="106">
        <f t="shared" si="291"/>
        <v>1</v>
      </c>
      <c r="BA412" s="106">
        <f t="shared" si="291"/>
        <v>1</v>
      </c>
      <c r="BB412" s="106">
        <f t="shared" si="291"/>
        <v>1</v>
      </c>
      <c r="BC412" s="106">
        <f t="shared" si="291"/>
        <v>1</v>
      </c>
      <c r="BD412" s="106">
        <f t="shared" si="291"/>
        <v>1</v>
      </c>
      <c r="BE412" s="106">
        <f t="shared" si="291"/>
        <v>1</v>
      </c>
      <c r="BF412" s="106">
        <f t="shared" si="291"/>
        <v>1</v>
      </c>
      <c r="BG412" s="106">
        <f t="shared" si="291"/>
        <v>1</v>
      </c>
      <c r="BH412" s="106">
        <f t="shared" si="291"/>
        <v>1</v>
      </c>
      <c r="BI412" s="106">
        <f t="shared" si="291"/>
        <v>1</v>
      </c>
      <c r="BJ412" s="106">
        <f t="shared" si="291"/>
        <v>1</v>
      </c>
      <c r="BK412" s="106">
        <f t="shared" si="291"/>
        <v>1</v>
      </c>
      <c r="BL412" s="106">
        <f t="shared" si="291"/>
        <v>1</v>
      </c>
      <c r="BM412" s="106">
        <f t="shared" si="291"/>
        <v>1</v>
      </c>
      <c r="BN412" s="106">
        <f t="shared" si="291"/>
        <v>1</v>
      </c>
      <c r="BO412" s="106">
        <f t="shared" si="291"/>
        <v>1</v>
      </c>
    </row>
    <row r="413" spans="1:67" ht="15" x14ac:dyDescent="0.25">
      <c r="A413" s="80"/>
      <c r="B413" s="77" t="s">
        <v>1443</v>
      </c>
      <c r="C413" s="77" t="s">
        <v>1444</v>
      </c>
      <c r="D413" s="77" t="s">
        <v>9</v>
      </c>
      <c r="E413" s="224">
        <f>VLOOKUP(B413,'Cuadro Control'!C453:J2343,8,FALSE)</f>
        <v>1587346329.5488234</v>
      </c>
      <c r="F413" s="106">
        <f t="shared" si="284"/>
        <v>0.29899875353285565</v>
      </c>
      <c r="G413" s="107">
        <v>46447</v>
      </c>
      <c r="H413" s="107">
        <v>46457</v>
      </c>
      <c r="I413" s="106">
        <f t="shared" si="288"/>
        <v>0</v>
      </c>
      <c r="J413" s="106">
        <f t="shared" si="290"/>
        <v>0</v>
      </c>
      <c r="K413" s="106">
        <f t="shared" si="290"/>
        <v>0</v>
      </c>
      <c r="L413" s="106">
        <f t="shared" si="290"/>
        <v>0</v>
      </c>
      <c r="M413" s="106">
        <f t="shared" si="290"/>
        <v>0</v>
      </c>
      <c r="N413" s="106">
        <f t="shared" si="290"/>
        <v>0</v>
      </c>
      <c r="O413" s="106">
        <f t="shared" si="290"/>
        <v>0</v>
      </c>
      <c r="P413" s="106">
        <f t="shared" si="290"/>
        <v>0</v>
      </c>
      <c r="Q413" s="106">
        <f t="shared" si="290"/>
        <v>0</v>
      </c>
      <c r="R413" s="106">
        <f t="shared" si="290"/>
        <v>0</v>
      </c>
      <c r="S413" s="106">
        <f t="shared" si="290"/>
        <v>0</v>
      </c>
      <c r="T413" s="106">
        <f t="shared" si="290"/>
        <v>0</v>
      </c>
      <c r="U413" s="106">
        <f t="shared" si="290"/>
        <v>0</v>
      </c>
      <c r="V413" s="106">
        <f t="shared" si="290"/>
        <v>0</v>
      </c>
      <c r="W413" s="106">
        <f t="shared" si="290"/>
        <v>0</v>
      </c>
      <c r="X413" s="106">
        <f t="shared" si="290"/>
        <v>0</v>
      </c>
      <c r="Y413" s="106">
        <f t="shared" si="290"/>
        <v>0</v>
      </c>
      <c r="Z413" s="106">
        <f t="shared" si="290"/>
        <v>0</v>
      </c>
      <c r="AA413" s="106">
        <f t="shared" si="290"/>
        <v>0</v>
      </c>
      <c r="AB413" s="106">
        <f t="shared" si="290"/>
        <v>0</v>
      </c>
      <c r="AC413" s="106">
        <f t="shared" si="290"/>
        <v>0</v>
      </c>
      <c r="AD413" s="106">
        <f t="shared" si="290"/>
        <v>0</v>
      </c>
      <c r="AE413" s="106">
        <f t="shared" si="290"/>
        <v>0</v>
      </c>
      <c r="AF413" s="106">
        <f t="shared" si="290"/>
        <v>0</v>
      </c>
      <c r="AG413" s="106">
        <f t="shared" si="290"/>
        <v>0</v>
      </c>
      <c r="AH413" s="106">
        <f t="shared" si="290"/>
        <v>0</v>
      </c>
      <c r="AI413" s="106">
        <f t="shared" si="290"/>
        <v>0</v>
      </c>
      <c r="AJ413" s="106">
        <f t="shared" si="290"/>
        <v>0</v>
      </c>
      <c r="AK413" s="106">
        <f t="shared" si="290"/>
        <v>0</v>
      </c>
      <c r="AL413" s="106">
        <f t="shared" si="290"/>
        <v>0</v>
      </c>
      <c r="AM413" s="106">
        <f t="shared" si="290"/>
        <v>0</v>
      </c>
      <c r="AN413" s="106">
        <f t="shared" si="290"/>
        <v>0</v>
      </c>
      <c r="AO413" s="106">
        <f t="shared" si="290"/>
        <v>0</v>
      </c>
      <c r="AP413" s="106">
        <f t="shared" si="291"/>
        <v>0</v>
      </c>
      <c r="AQ413" s="106">
        <f t="shared" si="291"/>
        <v>0.45454545454545453</v>
      </c>
      <c r="AR413" s="106">
        <f t="shared" si="291"/>
        <v>1</v>
      </c>
      <c r="AS413" s="106">
        <f t="shared" ref="AP413:BO414" si="292">IF($G413=0,0,IF(AS$6&lt;$G413,0,IF(AS$6&gt;$H413,1,(AS$6-$G413+1)/($H413-$G413+1))))</f>
        <v>1</v>
      </c>
      <c r="AT413" s="106">
        <f t="shared" si="292"/>
        <v>1</v>
      </c>
      <c r="AU413" s="106">
        <f t="shared" si="292"/>
        <v>1</v>
      </c>
      <c r="AV413" s="106">
        <f t="shared" si="292"/>
        <v>1</v>
      </c>
      <c r="AW413" s="106">
        <f t="shared" si="292"/>
        <v>1</v>
      </c>
      <c r="AX413" s="106">
        <f t="shared" si="292"/>
        <v>1</v>
      </c>
      <c r="AY413" s="106">
        <f t="shared" si="292"/>
        <v>1</v>
      </c>
      <c r="AZ413" s="106">
        <f t="shared" si="292"/>
        <v>1</v>
      </c>
      <c r="BA413" s="106">
        <f t="shared" si="292"/>
        <v>1</v>
      </c>
      <c r="BB413" s="106">
        <f t="shared" si="292"/>
        <v>1</v>
      </c>
      <c r="BC413" s="106">
        <f t="shared" si="292"/>
        <v>1</v>
      </c>
      <c r="BD413" s="106">
        <f t="shared" si="292"/>
        <v>1</v>
      </c>
      <c r="BE413" s="106">
        <f t="shared" si="292"/>
        <v>1</v>
      </c>
      <c r="BF413" s="106">
        <f t="shared" si="292"/>
        <v>1</v>
      </c>
      <c r="BG413" s="106">
        <f t="shared" si="292"/>
        <v>1</v>
      </c>
      <c r="BH413" s="106">
        <f t="shared" si="292"/>
        <v>1</v>
      </c>
      <c r="BI413" s="106">
        <f t="shared" si="292"/>
        <v>1</v>
      </c>
      <c r="BJ413" s="106">
        <f t="shared" si="292"/>
        <v>1</v>
      </c>
      <c r="BK413" s="106">
        <f t="shared" si="292"/>
        <v>1</v>
      </c>
      <c r="BL413" s="106">
        <f t="shared" si="292"/>
        <v>1</v>
      </c>
      <c r="BM413" s="106">
        <f t="shared" si="292"/>
        <v>1</v>
      </c>
      <c r="BN413" s="106">
        <f t="shared" si="292"/>
        <v>1</v>
      </c>
      <c r="BO413" s="106">
        <f t="shared" si="292"/>
        <v>1</v>
      </c>
    </row>
    <row r="414" spans="1:67" ht="15" x14ac:dyDescent="0.25">
      <c r="A414" s="80"/>
      <c r="B414" s="103" t="s">
        <v>1445</v>
      </c>
      <c r="C414" s="103" t="s">
        <v>1446</v>
      </c>
      <c r="D414" s="103" t="s">
        <v>9</v>
      </c>
      <c r="E414" s="223">
        <f>VLOOKUP(B414,'Cuadro Control'!C454:J2344,8,FALSE)</f>
        <v>179532477.23999998</v>
      </c>
      <c r="F414" s="104">
        <f t="shared" si="284"/>
        <v>3.3817438522495219E-2</v>
      </c>
      <c r="G414" s="105">
        <v>46448</v>
      </c>
      <c r="H414" s="105">
        <v>46461</v>
      </c>
      <c r="I414" s="104">
        <f t="shared" si="288"/>
        <v>0</v>
      </c>
      <c r="J414" s="104">
        <f t="shared" si="290"/>
        <v>0</v>
      </c>
      <c r="K414" s="104">
        <f t="shared" si="290"/>
        <v>0</v>
      </c>
      <c r="L414" s="104">
        <f t="shared" si="290"/>
        <v>0</v>
      </c>
      <c r="M414" s="104">
        <f t="shared" si="290"/>
        <v>0</v>
      </c>
      <c r="N414" s="104">
        <f t="shared" si="290"/>
        <v>0</v>
      </c>
      <c r="O414" s="104">
        <f t="shared" si="290"/>
        <v>0</v>
      </c>
      <c r="P414" s="104">
        <f t="shared" si="290"/>
        <v>0</v>
      </c>
      <c r="Q414" s="104">
        <f t="shared" si="290"/>
        <v>0</v>
      </c>
      <c r="R414" s="104">
        <f t="shared" si="290"/>
        <v>0</v>
      </c>
      <c r="S414" s="104">
        <f t="shared" si="290"/>
        <v>0</v>
      </c>
      <c r="T414" s="104">
        <f t="shared" si="290"/>
        <v>0</v>
      </c>
      <c r="U414" s="104">
        <f t="shared" si="290"/>
        <v>0</v>
      </c>
      <c r="V414" s="104">
        <f t="shared" si="290"/>
        <v>0</v>
      </c>
      <c r="W414" s="104">
        <f t="shared" si="290"/>
        <v>0</v>
      </c>
      <c r="X414" s="104">
        <f t="shared" si="290"/>
        <v>0</v>
      </c>
      <c r="Y414" s="104">
        <f t="shared" si="290"/>
        <v>0</v>
      </c>
      <c r="Z414" s="104">
        <f t="shared" si="290"/>
        <v>0</v>
      </c>
      <c r="AA414" s="104">
        <f t="shared" si="290"/>
        <v>0</v>
      </c>
      <c r="AB414" s="104">
        <f t="shared" si="290"/>
        <v>0</v>
      </c>
      <c r="AC414" s="104">
        <f t="shared" si="290"/>
        <v>0</v>
      </c>
      <c r="AD414" s="104">
        <f t="shared" si="290"/>
        <v>0</v>
      </c>
      <c r="AE414" s="104">
        <f t="shared" si="290"/>
        <v>0</v>
      </c>
      <c r="AF414" s="104">
        <f t="shared" si="290"/>
        <v>0</v>
      </c>
      <c r="AG414" s="104">
        <f t="shared" si="290"/>
        <v>0</v>
      </c>
      <c r="AH414" s="104">
        <f t="shared" si="290"/>
        <v>0</v>
      </c>
      <c r="AI414" s="104">
        <f t="shared" si="290"/>
        <v>0</v>
      </c>
      <c r="AJ414" s="104">
        <f t="shared" si="290"/>
        <v>0</v>
      </c>
      <c r="AK414" s="104">
        <f t="shared" si="290"/>
        <v>0</v>
      </c>
      <c r="AL414" s="104">
        <f t="shared" si="290"/>
        <v>0</v>
      </c>
      <c r="AM414" s="104">
        <f t="shared" si="290"/>
        <v>0</v>
      </c>
      <c r="AN414" s="104">
        <f t="shared" si="290"/>
        <v>0</v>
      </c>
      <c r="AO414" s="104">
        <f t="shared" si="290"/>
        <v>0</v>
      </c>
      <c r="AP414" s="104">
        <f t="shared" si="292"/>
        <v>0</v>
      </c>
      <c r="AQ414" s="104">
        <f t="shared" si="292"/>
        <v>0.2857142857142857</v>
      </c>
      <c r="AR414" s="104">
        <f t="shared" si="292"/>
        <v>0.7857142857142857</v>
      </c>
      <c r="AS414" s="104">
        <f t="shared" si="292"/>
        <v>1</v>
      </c>
      <c r="AT414" s="104">
        <f t="shared" si="292"/>
        <v>1</v>
      </c>
      <c r="AU414" s="104">
        <f t="shared" si="292"/>
        <v>1</v>
      </c>
      <c r="AV414" s="104">
        <f t="shared" si="292"/>
        <v>1</v>
      </c>
      <c r="AW414" s="104">
        <f t="shared" si="292"/>
        <v>1</v>
      </c>
      <c r="AX414" s="104">
        <f t="shared" si="292"/>
        <v>1</v>
      </c>
      <c r="AY414" s="104">
        <f t="shared" si="292"/>
        <v>1</v>
      </c>
      <c r="AZ414" s="104">
        <f t="shared" si="292"/>
        <v>1</v>
      </c>
      <c r="BA414" s="104">
        <f t="shared" si="292"/>
        <v>1</v>
      </c>
      <c r="BB414" s="104">
        <f t="shared" si="292"/>
        <v>1</v>
      </c>
      <c r="BC414" s="104">
        <f t="shared" si="292"/>
        <v>1</v>
      </c>
      <c r="BD414" s="104">
        <f t="shared" si="292"/>
        <v>1</v>
      </c>
      <c r="BE414" s="104">
        <f t="shared" si="292"/>
        <v>1</v>
      </c>
      <c r="BF414" s="104">
        <f t="shared" si="292"/>
        <v>1</v>
      </c>
      <c r="BG414" s="104">
        <f t="shared" si="292"/>
        <v>1</v>
      </c>
      <c r="BH414" s="104">
        <f t="shared" si="292"/>
        <v>1</v>
      </c>
      <c r="BI414" s="104">
        <f t="shared" si="292"/>
        <v>1</v>
      </c>
      <c r="BJ414" s="104">
        <f t="shared" si="292"/>
        <v>1</v>
      </c>
      <c r="BK414" s="104">
        <f t="shared" si="292"/>
        <v>1</v>
      </c>
      <c r="BL414" s="104">
        <f t="shared" si="292"/>
        <v>1</v>
      </c>
      <c r="BM414" s="104">
        <f t="shared" si="292"/>
        <v>1</v>
      </c>
      <c r="BN414" s="104">
        <f t="shared" si="292"/>
        <v>1</v>
      </c>
      <c r="BO414" s="104">
        <f t="shared" si="292"/>
        <v>1</v>
      </c>
    </row>
    <row r="415" spans="1:67" ht="15" x14ac:dyDescent="0.25">
      <c r="A415" s="80"/>
      <c r="B415" s="78" t="s">
        <v>1447</v>
      </c>
      <c r="C415" s="78" t="s">
        <v>1991</v>
      </c>
      <c r="D415" s="78" t="s">
        <v>3</v>
      </c>
      <c r="E415" s="225">
        <f>VLOOKUP(B415,'Cuadro Control'!C455:J2345,8,FALSE)</f>
        <v>0</v>
      </c>
      <c r="F415" s="108">
        <f>IFERROR(E415/$E$399,0)</f>
        <v>0</v>
      </c>
      <c r="G415" s="109">
        <v>46461</v>
      </c>
      <c r="H415" s="109">
        <v>46461</v>
      </c>
      <c r="I415" s="108">
        <f t="shared" si="288"/>
        <v>0</v>
      </c>
      <c r="J415" s="108">
        <f t="shared" ref="J415:BO415" si="293">IF($G415=0,0,IF(J$6&lt;$G415,0,IF(J$6&gt;$H415,1,(J$6-$G415+1)/($H415-$G415+1))))</f>
        <v>0</v>
      </c>
      <c r="K415" s="108">
        <f t="shared" si="293"/>
        <v>0</v>
      </c>
      <c r="L415" s="108">
        <f t="shared" si="293"/>
        <v>0</v>
      </c>
      <c r="M415" s="108">
        <f t="shared" si="293"/>
        <v>0</v>
      </c>
      <c r="N415" s="108">
        <f t="shared" si="293"/>
        <v>0</v>
      </c>
      <c r="O415" s="108">
        <f t="shared" si="293"/>
        <v>0</v>
      </c>
      <c r="P415" s="108">
        <f t="shared" si="293"/>
        <v>0</v>
      </c>
      <c r="Q415" s="108">
        <f t="shared" si="293"/>
        <v>0</v>
      </c>
      <c r="R415" s="108">
        <f t="shared" si="293"/>
        <v>0</v>
      </c>
      <c r="S415" s="108">
        <f t="shared" si="293"/>
        <v>0</v>
      </c>
      <c r="T415" s="108">
        <f t="shared" si="293"/>
        <v>0</v>
      </c>
      <c r="U415" s="108">
        <f t="shared" si="293"/>
        <v>0</v>
      </c>
      <c r="V415" s="108">
        <f t="shared" si="293"/>
        <v>0</v>
      </c>
      <c r="W415" s="108">
        <f t="shared" si="293"/>
        <v>0</v>
      </c>
      <c r="X415" s="108">
        <f t="shared" si="293"/>
        <v>0</v>
      </c>
      <c r="Y415" s="108">
        <f t="shared" si="293"/>
        <v>0</v>
      </c>
      <c r="Z415" s="108">
        <f t="shared" si="293"/>
        <v>0</v>
      </c>
      <c r="AA415" s="108">
        <f t="shared" si="293"/>
        <v>0</v>
      </c>
      <c r="AB415" s="108">
        <f t="shared" si="293"/>
        <v>0</v>
      </c>
      <c r="AC415" s="108">
        <f t="shared" si="293"/>
        <v>0</v>
      </c>
      <c r="AD415" s="108">
        <f t="shared" si="293"/>
        <v>0</v>
      </c>
      <c r="AE415" s="108">
        <f t="shared" si="293"/>
        <v>0</v>
      </c>
      <c r="AF415" s="108">
        <f t="shared" si="293"/>
        <v>0</v>
      </c>
      <c r="AG415" s="108">
        <f t="shared" si="293"/>
        <v>0</v>
      </c>
      <c r="AH415" s="108">
        <f t="shared" si="293"/>
        <v>0</v>
      </c>
      <c r="AI415" s="108">
        <f t="shared" si="293"/>
        <v>0</v>
      </c>
      <c r="AJ415" s="108">
        <f t="shared" si="293"/>
        <v>0</v>
      </c>
      <c r="AK415" s="108">
        <f t="shared" si="293"/>
        <v>0</v>
      </c>
      <c r="AL415" s="108">
        <f t="shared" si="293"/>
        <v>0</v>
      </c>
      <c r="AM415" s="108">
        <f t="shared" si="293"/>
        <v>0</v>
      </c>
      <c r="AN415" s="108">
        <f t="shared" si="293"/>
        <v>0</v>
      </c>
      <c r="AO415" s="108">
        <f t="shared" si="293"/>
        <v>0</v>
      </c>
      <c r="AP415" s="108">
        <f t="shared" si="293"/>
        <v>0</v>
      </c>
      <c r="AQ415" s="108">
        <f t="shared" si="293"/>
        <v>0</v>
      </c>
      <c r="AR415" s="108">
        <f t="shared" si="293"/>
        <v>0</v>
      </c>
      <c r="AS415" s="108">
        <f t="shared" si="293"/>
        <v>1</v>
      </c>
      <c r="AT415" s="108">
        <f t="shared" si="293"/>
        <v>1</v>
      </c>
      <c r="AU415" s="108">
        <f t="shared" si="293"/>
        <v>1</v>
      </c>
      <c r="AV415" s="108">
        <f t="shared" si="293"/>
        <v>1</v>
      </c>
      <c r="AW415" s="108">
        <f t="shared" si="293"/>
        <v>1</v>
      </c>
      <c r="AX415" s="108">
        <f t="shared" si="293"/>
        <v>1</v>
      </c>
      <c r="AY415" s="108">
        <f t="shared" si="293"/>
        <v>1</v>
      </c>
      <c r="AZ415" s="108">
        <f t="shared" si="293"/>
        <v>1</v>
      </c>
      <c r="BA415" s="108">
        <f t="shared" si="293"/>
        <v>1</v>
      </c>
      <c r="BB415" s="108">
        <f t="shared" si="293"/>
        <v>1</v>
      </c>
      <c r="BC415" s="108">
        <f t="shared" si="293"/>
        <v>1</v>
      </c>
      <c r="BD415" s="108">
        <f t="shared" si="293"/>
        <v>1</v>
      </c>
      <c r="BE415" s="108">
        <f t="shared" si="293"/>
        <v>1</v>
      </c>
      <c r="BF415" s="108">
        <f t="shared" si="293"/>
        <v>1</v>
      </c>
      <c r="BG415" s="108">
        <f t="shared" si="293"/>
        <v>1</v>
      </c>
      <c r="BH415" s="108">
        <f t="shared" si="293"/>
        <v>1</v>
      </c>
      <c r="BI415" s="108">
        <f t="shared" si="293"/>
        <v>1</v>
      </c>
      <c r="BJ415" s="108">
        <f t="shared" si="293"/>
        <v>1</v>
      </c>
      <c r="BK415" s="108">
        <f t="shared" si="293"/>
        <v>1</v>
      </c>
      <c r="BL415" s="108">
        <f t="shared" si="293"/>
        <v>1</v>
      </c>
      <c r="BM415" s="108">
        <f t="shared" si="293"/>
        <v>1</v>
      </c>
      <c r="BN415" s="108">
        <f t="shared" si="293"/>
        <v>1</v>
      </c>
      <c r="BO415" s="108">
        <f t="shared" si="293"/>
        <v>1</v>
      </c>
    </row>
    <row r="416" spans="1:67" ht="15" x14ac:dyDescent="0.25">
      <c r="A416" s="80"/>
      <c r="B416" s="76" t="s">
        <v>1448</v>
      </c>
      <c r="C416" s="76" t="s">
        <v>1449</v>
      </c>
      <c r="D416" s="76" t="s">
        <v>38</v>
      </c>
      <c r="E416" s="222">
        <f>SUM(E417:E432)</f>
        <v>5308872732.0543728</v>
      </c>
      <c r="F416" s="101">
        <f>IFERROR(E416/$E$109,0)</f>
        <v>2.9408554574576196E-2</v>
      </c>
      <c r="G416" s="102">
        <v>46392</v>
      </c>
      <c r="H416" s="102">
        <v>46470</v>
      </c>
      <c r="I416" s="101">
        <f>SUMPRODUCT($F417:$F431,I417:I431)</f>
        <v>0</v>
      </c>
      <c r="J416" s="101">
        <f t="shared" ref="J416:AO416" si="294">SUMPRODUCT($F417:$F431,J417:J431)</f>
        <v>0</v>
      </c>
      <c r="K416" s="101">
        <f t="shared" si="294"/>
        <v>0</v>
      </c>
      <c r="L416" s="101">
        <f t="shared" si="294"/>
        <v>0</v>
      </c>
      <c r="M416" s="101">
        <f t="shared" si="294"/>
        <v>0</v>
      </c>
      <c r="N416" s="101">
        <f t="shared" si="294"/>
        <v>0</v>
      </c>
      <c r="O416" s="101">
        <f t="shared" si="294"/>
        <v>0</v>
      </c>
      <c r="P416" s="101">
        <f t="shared" si="294"/>
        <v>0</v>
      </c>
      <c r="Q416" s="101">
        <f t="shared" si="294"/>
        <v>0</v>
      </c>
      <c r="R416" s="101">
        <f t="shared" si="294"/>
        <v>0</v>
      </c>
      <c r="S416" s="101">
        <f t="shared" si="294"/>
        <v>0</v>
      </c>
      <c r="T416" s="101">
        <f t="shared" si="294"/>
        <v>0</v>
      </c>
      <c r="U416" s="101">
        <f t="shared" si="294"/>
        <v>0</v>
      </c>
      <c r="V416" s="101">
        <f t="shared" si="294"/>
        <v>0</v>
      </c>
      <c r="W416" s="101">
        <f t="shared" si="294"/>
        <v>0</v>
      </c>
      <c r="X416" s="101">
        <f t="shared" si="294"/>
        <v>0</v>
      </c>
      <c r="Y416" s="101">
        <f t="shared" si="294"/>
        <v>0</v>
      </c>
      <c r="Z416" s="101">
        <f t="shared" si="294"/>
        <v>0</v>
      </c>
      <c r="AA416" s="101">
        <f t="shared" si="294"/>
        <v>0</v>
      </c>
      <c r="AB416" s="101">
        <f t="shared" si="294"/>
        <v>0</v>
      </c>
      <c r="AC416" s="101">
        <f t="shared" si="294"/>
        <v>0</v>
      </c>
      <c r="AD416" s="101">
        <f t="shared" si="294"/>
        <v>0</v>
      </c>
      <c r="AE416" s="101">
        <f t="shared" si="294"/>
        <v>0</v>
      </c>
      <c r="AF416" s="101">
        <f t="shared" si="294"/>
        <v>0</v>
      </c>
      <c r="AG416" s="101">
        <f t="shared" si="294"/>
        <v>0</v>
      </c>
      <c r="AH416" s="101">
        <f t="shared" si="294"/>
        <v>0</v>
      </c>
      <c r="AI416" s="101">
        <f t="shared" si="294"/>
        <v>6.2741591359937541E-3</v>
      </c>
      <c r="AJ416" s="101">
        <f t="shared" si="294"/>
        <v>2.3040408061427948E-2</v>
      </c>
      <c r="AK416" s="101">
        <f t="shared" si="294"/>
        <v>7.4884419302420888E-2</v>
      </c>
      <c r="AL416" s="101">
        <f t="shared" si="294"/>
        <v>0.14113064513133328</v>
      </c>
      <c r="AM416" s="101">
        <f t="shared" si="294"/>
        <v>0.18825246565562576</v>
      </c>
      <c r="AN416" s="101">
        <f t="shared" si="294"/>
        <v>0.28230548347626816</v>
      </c>
      <c r="AO416" s="101">
        <f t="shared" si="294"/>
        <v>0.37635850129691062</v>
      </c>
      <c r="AP416" s="101">
        <f t="shared" ref="AP416:BO416" si="295">SUMPRODUCT($F417:$F431,AP417:AP431)</f>
        <v>0.64850810003989967</v>
      </c>
      <c r="AQ416" s="101">
        <f t="shared" si="295"/>
        <v>0.65049482490954236</v>
      </c>
      <c r="AR416" s="101">
        <f t="shared" si="295"/>
        <v>0.78074169005721283</v>
      </c>
      <c r="AS416" s="101">
        <f t="shared" si="295"/>
        <v>0.98792234338482321</v>
      </c>
      <c r="AT416" s="101">
        <f t="shared" si="295"/>
        <v>1</v>
      </c>
      <c r="AU416" s="101">
        <f t="shared" si="295"/>
        <v>1</v>
      </c>
      <c r="AV416" s="101">
        <f t="shared" si="295"/>
        <v>1</v>
      </c>
      <c r="AW416" s="101">
        <f t="shared" si="295"/>
        <v>1</v>
      </c>
      <c r="AX416" s="101">
        <f t="shared" si="295"/>
        <v>1</v>
      </c>
      <c r="AY416" s="101">
        <f t="shared" si="295"/>
        <v>1</v>
      </c>
      <c r="AZ416" s="101">
        <f t="shared" si="295"/>
        <v>1</v>
      </c>
      <c r="BA416" s="101">
        <f t="shared" si="295"/>
        <v>1</v>
      </c>
      <c r="BB416" s="101">
        <f t="shared" si="295"/>
        <v>1</v>
      </c>
      <c r="BC416" s="101">
        <f t="shared" si="295"/>
        <v>1</v>
      </c>
      <c r="BD416" s="101">
        <f t="shared" si="295"/>
        <v>1</v>
      </c>
      <c r="BE416" s="101">
        <f t="shared" si="295"/>
        <v>1</v>
      </c>
      <c r="BF416" s="101">
        <f t="shared" si="295"/>
        <v>1</v>
      </c>
      <c r="BG416" s="101">
        <f t="shared" si="295"/>
        <v>1</v>
      </c>
      <c r="BH416" s="101">
        <f t="shared" si="295"/>
        <v>1</v>
      </c>
      <c r="BI416" s="101">
        <f t="shared" si="295"/>
        <v>1</v>
      </c>
      <c r="BJ416" s="101">
        <f t="shared" si="295"/>
        <v>1</v>
      </c>
      <c r="BK416" s="101">
        <f t="shared" si="295"/>
        <v>1</v>
      </c>
      <c r="BL416" s="101">
        <f t="shared" si="295"/>
        <v>1</v>
      </c>
      <c r="BM416" s="101">
        <f t="shared" si="295"/>
        <v>1</v>
      </c>
      <c r="BN416" s="101">
        <f t="shared" si="295"/>
        <v>1</v>
      </c>
      <c r="BO416" s="101">
        <f t="shared" si="295"/>
        <v>1</v>
      </c>
    </row>
    <row r="417" spans="1:67" ht="15" x14ac:dyDescent="0.25">
      <c r="A417" s="80"/>
      <c r="B417" s="77" t="s">
        <v>1450</v>
      </c>
      <c r="C417" s="77" t="s">
        <v>2114</v>
      </c>
      <c r="D417" s="77" t="s">
        <v>22</v>
      </c>
      <c r="E417" s="224">
        <f>VLOOKUP(B417,'Cuadro Control'!C457:J2347,8,FALSE)</f>
        <v>83271780.884117648</v>
      </c>
      <c r="F417" s="106">
        <f t="shared" ref="F417:F431" si="296">IFERROR(E417/$E$416,0)</f>
        <v>1.5685397839984384E-2</v>
      </c>
      <c r="G417" s="107">
        <v>46392</v>
      </c>
      <c r="H417" s="107">
        <v>46401</v>
      </c>
      <c r="I417" s="106">
        <f t="shared" ref="I417:X417" si="297">IF($G417=0,0,IF(I$6&lt;$G417,0,IF(I$6&gt;$H417,1,(I$6-$G417+1)/($H417-$G417+1))))</f>
        <v>0</v>
      </c>
      <c r="J417" s="106">
        <f t="shared" si="297"/>
        <v>0</v>
      </c>
      <c r="K417" s="106">
        <f t="shared" si="297"/>
        <v>0</v>
      </c>
      <c r="L417" s="106">
        <f t="shared" si="297"/>
        <v>0</v>
      </c>
      <c r="M417" s="106">
        <f t="shared" si="297"/>
        <v>0</v>
      </c>
      <c r="N417" s="106">
        <f t="shared" si="297"/>
        <v>0</v>
      </c>
      <c r="O417" s="106">
        <f t="shared" si="297"/>
        <v>0</v>
      </c>
      <c r="P417" s="106">
        <f t="shared" si="297"/>
        <v>0</v>
      </c>
      <c r="Q417" s="106">
        <f t="shared" si="297"/>
        <v>0</v>
      </c>
      <c r="R417" s="106">
        <f t="shared" si="297"/>
        <v>0</v>
      </c>
      <c r="S417" s="106">
        <f t="shared" si="297"/>
        <v>0</v>
      </c>
      <c r="T417" s="106">
        <f t="shared" si="297"/>
        <v>0</v>
      </c>
      <c r="U417" s="106">
        <f t="shared" si="297"/>
        <v>0</v>
      </c>
      <c r="V417" s="106">
        <f t="shared" si="297"/>
        <v>0</v>
      </c>
      <c r="W417" s="106">
        <f t="shared" si="297"/>
        <v>0</v>
      </c>
      <c r="X417" s="106">
        <f t="shared" si="297"/>
        <v>0</v>
      </c>
      <c r="Y417" s="106">
        <f t="shared" ref="J417:AO424" si="298">IF($G417=0,0,IF(Y$6&lt;$G417,0,IF(Y$6&gt;$H417,1,(Y$6-$G417+1)/($H417-$G417+1))))</f>
        <v>0</v>
      </c>
      <c r="Z417" s="106">
        <f t="shared" si="298"/>
        <v>0</v>
      </c>
      <c r="AA417" s="106">
        <f t="shared" si="298"/>
        <v>0</v>
      </c>
      <c r="AB417" s="106">
        <f t="shared" si="298"/>
        <v>0</v>
      </c>
      <c r="AC417" s="106">
        <f t="shared" si="298"/>
        <v>0</v>
      </c>
      <c r="AD417" s="106">
        <f t="shared" si="298"/>
        <v>0</v>
      </c>
      <c r="AE417" s="106">
        <f t="shared" si="298"/>
        <v>0</v>
      </c>
      <c r="AF417" s="106">
        <f t="shared" si="298"/>
        <v>0</v>
      </c>
      <c r="AG417" s="106">
        <f t="shared" si="298"/>
        <v>0</v>
      </c>
      <c r="AH417" s="106">
        <f t="shared" si="298"/>
        <v>0</v>
      </c>
      <c r="AI417" s="106">
        <f t="shared" si="298"/>
        <v>0.4</v>
      </c>
      <c r="AJ417" s="106">
        <f t="shared" si="298"/>
        <v>1</v>
      </c>
      <c r="AK417" s="106">
        <f t="shared" si="298"/>
        <v>1</v>
      </c>
      <c r="AL417" s="106">
        <f t="shared" si="298"/>
        <v>1</v>
      </c>
      <c r="AM417" s="106">
        <f t="shared" si="298"/>
        <v>1</v>
      </c>
      <c r="AN417" s="106">
        <f t="shared" si="298"/>
        <v>1</v>
      </c>
      <c r="AO417" s="106">
        <f t="shared" si="298"/>
        <v>1</v>
      </c>
      <c r="AP417" s="106">
        <f t="shared" ref="AP417:BO423" si="299">IF($G417=0,0,IF(AP$6&lt;$G417,0,IF(AP$6&gt;$H417,1,(AP$6-$G417+1)/($H417-$G417+1))))</f>
        <v>1</v>
      </c>
      <c r="AQ417" s="106">
        <f t="shared" si="299"/>
        <v>1</v>
      </c>
      <c r="AR417" s="106">
        <f t="shared" si="299"/>
        <v>1</v>
      </c>
      <c r="AS417" s="106">
        <f t="shared" si="299"/>
        <v>1</v>
      </c>
      <c r="AT417" s="106">
        <f t="shared" si="299"/>
        <v>1</v>
      </c>
      <c r="AU417" s="106">
        <f t="shared" si="299"/>
        <v>1</v>
      </c>
      <c r="AV417" s="106">
        <f t="shared" si="299"/>
        <v>1</v>
      </c>
      <c r="AW417" s="106">
        <f t="shared" si="299"/>
        <v>1</v>
      </c>
      <c r="AX417" s="106">
        <f t="shared" si="299"/>
        <v>1</v>
      </c>
      <c r="AY417" s="106">
        <f t="shared" si="299"/>
        <v>1</v>
      </c>
      <c r="AZ417" s="106">
        <f t="shared" si="299"/>
        <v>1</v>
      </c>
      <c r="BA417" s="106">
        <f t="shared" si="299"/>
        <v>1</v>
      </c>
      <c r="BB417" s="106">
        <f t="shared" si="299"/>
        <v>1</v>
      </c>
      <c r="BC417" s="106">
        <f t="shared" si="299"/>
        <v>1</v>
      </c>
      <c r="BD417" s="106">
        <f t="shared" si="299"/>
        <v>1</v>
      </c>
      <c r="BE417" s="106">
        <f t="shared" si="299"/>
        <v>1</v>
      </c>
      <c r="BF417" s="106">
        <f t="shared" si="299"/>
        <v>1</v>
      </c>
      <c r="BG417" s="106">
        <f t="shared" si="299"/>
        <v>1</v>
      </c>
      <c r="BH417" s="106">
        <f t="shared" si="299"/>
        <v>1</v>
      </c>
      <c r="BI417" s="106">
        <f t="shared" si="299"/>
        <v>1</v>
      </c>
      <c r="BJ417" s="106">
        <f t="shared" si="299"/>
        <v>1</v>
      </c>
      <c r="BK417" s="106">
        <f t="shared" si="299"/>
        <v>1</v>
      </c>
      <c r="BL417" s="106">
        <f t="shared" si="299"/>
        <v>1</v>
      </c>
      <c r="BM417" s="106">
        <f t="shared" si="299"/>
        <v>1</v>
      </c>
      <c r="BN417" s="106">
        <f t="shared" si="299"/>
        <v>1</v>
      </c>
      <c r="BO417" s="106">
        <f t="shared" si="299"/>
        <v>1</v>
      </c>
    </row>
    <row r="418" spans="1:67" ht="15" x14ac:dyDescent="0.25">
      <c r="A418" s="80"/>
      <c r="B418" s="77" t="s">
        <v>1452</v>
      </c>
      <c r="C418" s="77" t="s">
        <v>1453</v>
      </c>
      <c r="D418" s="77" t="s">
        <v>9</v>
      </c>
      <c r="E418" s="224">
        <f>VLOOKUP(B418,'Cuadro Control'!C458:J2348,8,FALSE)</f>
        <v>312374505.66882348</v>
      </c>
      <c r="F418" s="106">
        <f t="shared" si="296"/>
        <v>5.8840081771548515E-2</v>
      </c>
      <c r="G418" s="107">
        <v>46402</v>
      </c>
      <c r="H418" s="107">
        <v>46409</v>
      </c>
      <c r="I418" s="106">
        <f t="shared" ref="I418:I432" si="300">IF($G418=0,0,IF(I$6&lt;$G418,0,IF(I$6&gt;$H418,1,(I$6-$G418+1)/($H418-$G418+1))))</f>
        <v>0</v>
      </c>
      <c r="J418" s="106">
        <f t="shared" si="298"/>
        <v>0</v>
      </c>
      <c r="K418" s="106">
        <f t="shared" si="298"/>
        <v>0</v>
      </c>
      <c r="L418" s="106">
        <f t="shared" si="298"/>
        <v>0</v>
      </c>
      <c r="M418" s="106">
        <f t="shared" si="298"/>
        <v>0</v>
      </c>
      <c r="N418" s="106">
        <f t="shared" si="298"/>
        <v>0</v>
      </c>
      <c r="O418" s="106">
        <f t="shared" si="298"/>
        <v>0</v>
      </c>
      <c r="P418" s="106">
        <f t="shared" si="298"/>
        <v>0</v>
      </c>
      <c r="Q418" s="106">
        <f t="shared" si="298"/>
        <v>0</v>
      </c>
      <c r="R418" s="106">
        <f t="shared" si="298"/>
        <v>0</v>
      </c>
      <c r="S418" s="106">
        <f t="shared" si="298"/>
        <v>0</v>
      </c>
      <c r="T418" s="106">
        <f t="shared" si="298"/>
        <v>0</v>
      </c>
      <c r="U418" s="106">
        <f t="shared" si="298"/>
        <v>0</v>
      </c>
      <c r="V418" s="106">
        <f t="shared" si="298"/>
        <v>0</v>
      </c>
      <c r="W418" s="106">
        <f t="shared" si="298"/>
        <v>0</v>
      </c>
      <c r="X418" s="106">
        <f t="shared" si="298"/>
        <v>0</v>
      </c>
      <c r="Y418" s="106">
        <f t="shared" si="298"/>
        <v>0</v>
      </c>
      <c r="Z418" s="106">
        <f t="shared" si="298"/>
        <v>0</v>
      </c>
      <c r="AA418" s="106">
        <f t="shared" si="298"/>
        <v>0</v>
      </c>
      <c r="AB418" s="106">
        <f t="shared" si="298"/>
        <v>0</v>
      </c>
      <c r="AC418" s="106">
        <f t="shared" si="298"/>
        <v>0</v>
      </c>
      <c r="AD418" s="106">
        <f t="shared" si="298"/>
        <v>0</v>
      </c>
      <c r="AE418" s="106">
        <f t="shared" si="298"/>
        <v>0</v>
      </c>
      <c r="AF418" s="106">
        <f t="shared" si="298"/>
        <v>0</v>
      </c>
      <c r="AG418" s="106">
        <f t="shared" si="298"/>
        <v>0</v>
      </c>
      <c r="AH418" s="106">
        <f t="shared" si="298"/>
        <v>0</v>
      </c>
      <c r="AI418" s="106">
        <f t="shared" si="298"/>
        <v>0</v>
      </c>
      <c r="AJ418" s="106">
        <f t="shared" si="298"/>
        <v>0.125</v>
      </c>
      <c r="AK418" s="106">
        <f t="shared" si="298"/>
        <v>1</v>
      </c>
      <c r="AL418" s="106">
        <f t="shared" si="298"/>
        <v>1</v>
      </c>
      <c r="AM418" s="106">
        <f t="shared" si="298"/>
        <v>1</v>
      </c>
      <c r="AN418" s="106">
        <f t="shared" si="298"/>
        <v>1</v>
      </c>
      <c r="AO418" s="106">
        <f t="shared" si="298"/>
        <v>1</v>
      </c>
      <c r="AP418" s="106">
        <f t="shared" si="299"/>
        <v>1</v>
      </c>
      <c r="AQ418" s="106">
        <f t="shared" si="299"/>
        <v>1</v>
      </c>
      <c r="AR418" s="106">
        <f t="shared" si="299"/>
        <v>1</v>
      </c>
      <c r="AS418" s="106">
        <f t="shared" si="299"/>
        <v>1</v>
      </c>
      <c r="AT418" s="106">
        <f t="shared" si="299"/>
        <v>1</v>
      </c>
      <c r="AU418" s="106">
        <f t="shared" si="299"/>
        <v>1</v>
      </c>
      <c r="AV418" s="106">
        <f t="shared" si="299"/>
        <v>1</v>
      </c>
      <c r="AW418" s="106">
        <f t="shared" si="299"/>
        <v>1</v>
      </c>
      <c r="AX418" s="106">
        <f t="shared" si="299"/>
        <v>1</v>
      </c>
      <c r="AY418" s="106">
        <f t="shared" si="299"/>
        <v>1</v>
      </c>
      <c r="AZ418" s="106">
        <f t="shared" si="299"/>
        <v>1</v>
      </c>
      <c r="BA418" s="106">
        <f t="shared" si="299"/>
        <v>1</v>
      </c>
      <c r="BB418" s="106">
        <f t="shared" si="299"/>
        <v>1</v>
      </c>
      <c r="BC418" s="106">
        <f t="shared" si="299"/>
        <v>1</v>
      </c>
      <c r="BD418" s="106">
        <f t="shared" si="299"/>
        <v>1</v>
      </c>
      <c r="BE418" s="106">
        <f t="shared" si="299"/>
        <v>1</v>
      </c>
      <c r="BF418" s="106">
        <f t="shared" si="299"/>
        <v>1</v>
      </c>
      <c r="BG418" s="106">
        <f t="shared" si="299"/>
        <v>1</v>
      </c>
      <c r="BH418" s="106">
        <f t="shared" si="299"/>
        <v>1</v>
      </c>
      <c r="BI418" s="106">
        <f t="shared" si="299"/>
        <v>1</v>
      </c>
      <c r="BJ418" s="106">
        <f t="shared" si="299"/>
        <v>1</v>
      </c>
      <c r="BK418" s="106">
        <f t="shared" si="299"/>
        <v>1</v>
      </c>
      <c r="BL418" s="106">
        <f t="shared" si="299"/>
        <v>1</v>
      </c>
      <c r="BM418" s="106">
        <f t="shared" si="299"/>
        <v>1</v>
      </c>
      <c r="BN418" s="106">
        <f t="shared" si="299"/>
        <v>1</v>
      </c>
      <c r="BO418" s="106">
        <f t="shared" si="299"/>
        <v>1</v>
      </c>
    </row>
    <row r="419" spans="1:67" ht="15" x14ac:dyDescent="0.25">
      <c r="A419" s="80"/>
      <c r="B419" s="103" t="s">
        <v>1454</v>
      </c>
      <c r="C419" s="103" t="s">
        <v>1455</v>
      </c>
      <c r="D419" s="103" t="s">
        <v>6</v>
      </c>
      <c r="E419" s="223">
        <f>VLOOKUP(B419,'Cuadro Control'!C459:J2349,8,FALSE)</f>
        <v>9527825.6870364472</v>
      </c>
      <c r="F419" s="104">
        <f t="shared" si="296"/>
        <v>1.794698454439963E-3</v>
      </c>
      <c r="G419" s="105">
        <v>46409</v>
      </c>
      <c r="H419" s="105">
        <v>46413</v>
      </c>
      <c r="I419" s="104">
        <f t="shared" si="300"/>
        <v>0</v>
      </c>
      <c r="J419" s="104">
        <f t="shared" si="298"/>
        <v>0</v>
      </c>
      <c r="K419" s="104">
        <f t="shared" si="298"/>
        <v>0</v>
      </c>
      <c r="L419" s="104">
        <f t="shared" si="298"/>
        <v>0</v>
      </c>
      <c r="M419" s="104">
        <f t="shared" si="298"/>
        <v>0</v>
      </c>
      <c r="N419" s="104">
        <f t="shared" si="298"/>
        <v>0</v>
      </c>
      <c r="O419" s="104">
        <f t="shared" si="298"/>
        <v>0</v>
      </c>
      <c r="P419" s="104">
        <f t="shared" si="298"/>
        <v>0</v>
      </c>
      <c r="Q419" s="104">
        <f t="shared" si="298"/>
        <v>0</v>
      </c>
      <c r="R419" s="104">
        <f t="shared" si="298"/>
        <v>0</v>
      </c>
      <c r="S419" s="104">
        <f t="shared" si="298"/>
        <v>0</v>
      </c>
      <c r="T419" s="104">
        <f t="shared" si="298"/>
        <v>0</v>
      </c>
      <c r="U419" s="104">
        <f t="shared" si="298"/>
        <v>0</v>
      </c>
      <c r="V419" s="104">
        <f t="shared" si="298"/>
        <v>0</v>
      </c>
      <c r="W419" s="104">
        <f t="shared" si="298"/>
        <v>0</v>
      </c>
      <c r="X419" s="104">
        <f t="shared" si="298"/>
        <v>0</v>
      </c>
      <c r="Y419" s="104">
        <f t="shared" si="298"/>
        <v>0</v>
      </c>
      <c r="Z419" s="104">
        <f t="shared" si="298"/>
        <v>0</v>
      </c>
      <c r="AA419" s="104">
        <f t="shared" si="298"/>
        <v>0</v>
      </c>
      <c r="AB419" s="104">
        <f t="shared" si="298"/>
        <v>0</v>
      </c>
      <c r="AC419" s="104">
        <f t="shared" si="298"/>
        <v>0</v>
      </c>
      <c r="AD419" s="104">
        <f t="shared" si="298"/>
        <v>0</v>
      </c>
      <c r="AE419" s="104">
        <f t="shared" si="298"/>
        <v>0</v>
      </c>
      <c r="AF419" s="104">
        <f t="shared" si="298"/>
        <v>0</v>
      </c>
      <c r="AG419" s="104">
        <f t="shared" si="298"/>
        <v>0</v>
      </c>
      <c r="AH419" s="104">
        <f t="shared" si="298"/>
        <v>0</v>
      </c>
      <c r="AI419" s="104">
        <f t="shared" si="298"/>
        <v>0</v>
      </c>
      <c r="AJ419" s="104">
        <f t="shared" si="298"/>
        <v>0</v>
      </c>
      <c r="AK419" s="104">
        <f t="shared" si="298"/>
        <v>0.2</v>
      </c>
      <c r="AL419" s="104">
        <f t="shared" si="298"/>
        <v>1</v>
      </c>
      <c r="AM419" s="104">
        <f t="shared" si="298"/>
        <v>1</v>
      </c>
      <c r="AN419" s="104">
        <f t="shared" si="298"/>
        <v>1</v>
      </c>
      <c r="AO419" s="104">
        <f t="shared" si="298"/>
        <v>1</v>
      </c>
      <c r="AP419" s="104">
        <f t="shared" si="299"/>
        <v>1</v>
      </c>
      <c r="AQ419" s="104">
        <f t="shared" si="299"/>
        <v>1</v>
      </c>
      <c r="AR419" s="104">
        <f t="shared" si="299"/>
        <v>1</v>
      </c>
      <c r="AS419" s="104">
        <f t="shared" si="299"/>
        <v>1</v>
      </c>
      <c r="AT419" s="104">
        <f t="shared" si="299"/>
        <v>1</v>
      </c>
      <c r="AU419" s="104">
        <f t="shared" si="299"/>
        <v>1</v>
      </c>
      <c r="AV419" s="104">
        <f t="shared" si="299"/>
        <v>1</v>
      </c>
      <c r="AW419" s="104">
        <f t="shared" si="299"/>
        <v>1</v>
      </c>
      <c r="AX419" s="104">
        <f t="shared" si="299"/>
        <v>1</v>
      </c>
      <c r="AY419" s="104">
        <f t="shared" si="299"/>
        <v>1</v>
      </c>
      <c r="AZ419" s="104">
        <f t="shared" si="299"/>
        <v>1</v>
      </c>
      <c r="BA419" s="104">
        <f t="shared" si="299"/>
        <v>1</v>
      </c>
      <c r="BB419" s="104">
        <f t="shared" si="299"/>
        <v>1</v>
      </c>
      <c r="BC419" s="104">
        <f t="shared" si="299"/>
        <v>1</v>
      </c>
      <c r="BD419" s="104">
        <f t="shared" si="299"/>
        <v>1</v>
      </c>
      <c r="BE419" s="104">
        <f t="shared" si="299"/>
        <v>1</v>
      </c>
      <c r="BF419" s="104">
        <f t="shared" si="299"/>
        <v>1</v>
      </c>
      <c r="BG419" s="104">
        <f t="shared" si="299"/>
        <v>1</v>
      </c>
      <c r="BH419" s="104">
        <f t="shared" si="299"/>
        <v>1</v>
      </c>
      <c r="BI419" s="104">
        <f t="shared" si="299"/>
        <v>1</v>
      </c>
      <c r="BJ419" s="104">
        <f t="shared" si="299"/>
        <v>1</v>
      </c>
      <c r="BK419" s="104">
        <f t="shared" si="299"/>
        <v>1</v>
      </c>
      <c r="BL419" s="104">
        <f t="shared" si="299"/>
        <v>1</v>
      </c>
      <c r="BM419" s="104">
        <f t="shared" si="299"/>
        <v>1</v>
      </c>
      <c r="BN419" s="104">
        <f t="shared" si="299"/>
        <v>1</v>
      </c>
      <c r="BO419" s="104">
        <f t="shared" si="299"/>
        <v>1</v>
      </c>
    </row>
    <row r="420" spans="1:67" ht="15" x14ac:dyDescent="0.25">
      <c r="A420" s="80"/>
      <c r="B420" s="77" t="s">
        <v>1456</v>
      </c>
      <c r="C420" s="77" t="s">
        <v>1457</v>
      </c>
      <c r="D420" s="77" t="s">
        <v>19</v>
      </c>
      <c r="E420" s="224">
        <f>VLOOKUP(B420,'Cuadro Control'!C460:J2350,8,FALSE)</f>
        <v>320494616.71764702</v>
      </c>
      <c r="F420" s="106">
        <f t="shared" si="296"/>
        <v>6.0369617599332674E-2</v>
      </c>
      <c r="G420" s="107">
        <v>46413</v>
      </c>
      <c r="H420" s="107">
        <v>46416</v>
      </c>
      <c r="I420" s="106">
        <f t="shared" si="300"/>
        <v>0</v>
      </c>
      <c r="J420" s="106">
        <f t="shared" si="298"/>
        <v>0</v>
      </c>
      <c r="K420" s="106">
        <f t="shared" si="298"/>
        <v>0</v>
      </c>
      <c r="L420" s="106">
        <f t="shared" si="298"/>
        <v>0</v>
      </c>
      <c r="M420" s="106">
        <f t="shared" si="298"/>
        <v>0</v>
      </c>
      <c r="N420" s="106">
        <f t="shared" si="298"/>
        <v>0</v>
      </c>
      <c r="O420" s="106">
        <f t="shared" si="298"/>
        <v>0</v>
      </c>
      <c r="P420" s="106">
        <f t="shared" si="298"/>
        <v>0</v>
      </c>
      <c r="Q420" s="106">
        <f t="shared" si="298"/>
        <v>0</v>
      </c>
      <c r="R420" s="106">
        <f t="shared" si="298"/>
        <v>0</v>
      </c>
      <c r="S420" s="106">
        <f t="shared" si="298"/>
        <v>0</v>
      </c>
      <c r="T420" s="106">
        <f t="shared" si="298"/>
        <v>0</v>
      </c>
      <c r="U420" s="106">
        <f t="shared" si="298"/>
        <v>0</v>
      </c>
      <c r="V420" s="106">
        <f t="shared" si="298"/>
        <v>0</v>
      </c>
      <c r="W420" s="106">
        <f t="shared" si="298"/>
        <v>0</v>
      </c>
      <c r="X420" s="106">
        <f t="shared" si="298"/>
        <v>0</v>
      </c>
      <c r="Y420" s="106">
        <f t="shared" si="298"/>
        <v>0</v>
      </c>
      <c r="Z420" s="106">
        <f t="shared" si="298"/>
        <v>0</v>
      </c>
      <c r="AA420" s="106">
        <f t="shared" si="298"/>
        <v>0</v>
      </c>
      <c r="AB420" s="106">
        <f t="shared" si="298"/>
        <v>0</v>
      </c>
      <c r="AC420" s="106">
        <f t="shared" si="298"/>
        <v>0</v>
      </c>
      <c r="AD420" s="106">
        <f t="shared" si="298"/>
        <v>0</v>
      </c>
      <c r="AE420" s="106">
        <f t="shared" si="298"/>
        <v>0</v>
      </c>
      <c r="AF420" s="106">
        <f t="shared" si="298"/>
        <v>0</v>
      </c>
      <c r="AG420" s="106">
        <f t="shared" si="298"/>
        <v>0</v>
      </c>
      <c r="AH420" s="106">
        <f t="shared" si="298"/>
        <v>0</v>
      </c>
      <c r="AI420" s="106">
        <f t="shared" si="298"/>
        <v>0</v>
      </c>
      <c r="AJ420" s="106">
        <f t="shared" si="298"/>
        <v>0</v>
      </c>
      <c r="AK420" s="106">
        <f t="shared" si="298"/>
        <v>0</v>
      </c>
      <c r="AL420" s="106">
        <f t="shared" si="298"/>
        <v>1</v>
      </c>
      <c r="AM420" s="106">
        <f t="shared" si="298"/>
        <v>1</v>
      </c>
      <c r="AN420" s="106">
        <f t="shared" si="298"/>
        <v>1</v>
      </c>
      <c r="AO420" s="106">
        <f t="shared" si="298"/>
        <v>1</v>
      </c>
      <c r="AP420" s="106">
        <f t="shared" si="299"/>
        <v>1</v>
      </c>
      <c r="AQ420" s="106">
        <f t="shared" si="299"/>
        <v>1</v>
      </c>
      <c r="AR420" s="106">
        <f t="shared" si="299"/>
        <v>1</v>
      </c>
      <c r="AS420" s="106">
        <f t="shared" si="299"/>
        <v>1</v>
      </c>
      <c r="AT420" s="106">
        <f t="shared" si="299"/>
        <v>1</v>
      </c>
      <c r="AU420" s="106">
        <f t="shared" si="299"/>
        <v>1</v>
      </c>
      <c r="AV420" s="106">
        <f t="shared" si="299"/>
        <v>1</v>
      </c>
      <c r="AW420" s="106">
        <f t="shared" si="299"/>
        <v>1</v>
      </c>
      <c r="AX420" s="106">
        <f t="shared" si="299"/>
        <v>1</v>
      </c>
      <c r="AY420" s="106">
        <f t="shared" si="299"/>
        <v>1</v>
      </c>
      <c r="AZ420" s="106">
        <f t="shared" si="299"/>
        <v>1</v>
      </c>
      <c r="BA420" s="106">
        <f t="shared" si="299"/>
        <v>1</v>
      </c>
      <c r="BB420" s="106">
        <f t="shared" si="299"/>
        <v>1</v>
      </c>
      <c r="BC420" s="106">
        <f t="shared" si="299"/>
        <v>1</v>
      </c>
      <c r="BD420" s="106">
        <f t="shared" si="299"/>
        <v>1</v>
      </c>
      <c r="BE420" s="106">
        <f t="shared" si="299"/>
        <v>1</v>
      </c>
      <c r="BF420" s="106">
        <f t="shared" si="299"/>
        <v>1</v>
      </c>
      <c r="BG420" s="106">
        <f t="shared" si="299"/>
        <v>1</v>
      </c>
      <c r="BH420" s="106">
        <f t="shared" si="299"/>
        <v>1</v>
      </c>
      <c r="BI420" s="106">
        <f t="shared" si="299"/>
        <v>1</v>
      </c>
      <c r="BJ420" s="106">
        <f t="shared" si="299"/>
        <v>1</v>
      </c>
      <c r="BK420" s="106">
        <f t="shared" si="299"/>
        <v>1</v>
      </c>
      <c r="BL420" s="106">
        <f t="shared" si="299"/>
        <v>1</v>
      </c>
      <c r="BM420" s="106">
        <f t="shared" si="299"/>
        <v>1</v>
      </c>
      <c r="BN420" s="106">
        <f t="shared" si="299"/>
        <v>1</v>
      </c>
      <c r="BO420" s="106">
        <f t="shared" si="299"/>
        <v>1</v>
      </c>
    </row>
    <row r="421" spans="1:67" ht="15" x14ac:dyDescent="0.25">
      <c r="A421" s="80"/>
      <c r="B421" s="77" t="s">
        <v>1458</v>
      </c>
      <c r="C421" s="77" t="s">
        <v>1459</v>
      </c>
      <c r="D421" s="77" t="s">
        <v>8</v>
      </c>
      <c r="E421" s="224">
        <f>VLOOKUP(B421,'Cuadro Control'!C461:J2351,8,FALSE)</f>
        <v>94303618.549411759</v>
      </c>
      <c r="F421" s="106">
        <f t="shared" si="296"/>
        <v>1.7763397864110998E-2</v>
      </c>
      <c r="G421" s="107">
        <v>46416</v>
      </c>
      <c r="H421" s="107">
        <v>46419</v>
      </c>
      <c r="I421" s="106">
        <f t="shared" si="300"/>
        <v>0</v>
      </c>
      <c r="J421" s="106">
        <f t="shared" si="298"/>
        <v>0</v>
      </c>
      <c r="K421" s="106">
        <f t="shared" si="298"/>
        <v>0</v>
      </c>
      <c r="L421" s="106">
        <f t="shared" si="298"/>
        <v>0</v>
      </c>
      <c r="M421" s="106">
        <f t="shared" si="298"/>
        <v>0</v>
      </c>
      <c r="N421" s="106">
        <f t="shared" si="298"/>
        <v>0</v>
      </c>
      <c r="O421" s="106">
        <f t="shared" si="298"/>
        <v>0</v>
      </c>
      <c r="P421" s="106">
        <f t="shared" si="298"/>
        <v>0</v>
      </c>
      <c r="Q421" s="106">
        <f t="shared" si="298"/>
        <v>0</v>
      </c>
      <c r="R421" s="106">
        <f t="shared" si="298"/>
        <v>0</v>
      </c>
      <c r="S421" s="106">
        <f t="shared" si="298"/>
        <v>0</v>
      </c>
      <c r="T421" s="106">
        <f t="shared" si="298"/>
        <v>0</v>
      </c>
      <c r="U421" s="106">
        <f t="shared" si="298"/>
        <v>0</v>
      </c>
      <c r="V421" s="106">
        <f t="shared" si="298"/>
        <v>0</v>
      </c>
      <c r="W421" s="106">
        <f t="shared" si="298"/>
        <v>0</v>
      </c>
      <c r="X421" s="106">
        <f t="shared" si="298"/>
        <v>0</v>
      </c>
      <c r="Y421" s="106">
        <f t="shared" si="298"/>
        <v>0</v>
      </c>
      <c r="Z421" s="106">
        <f t="shared" si="298"/>
        <v>0</v>
      </c>
      <c r="AA421" s="106">
        <f t="shared" si="298"/>
        <v>0</v>
      </c>
      <c r="AB421" s="106">
        <f t="shared" si="298"/>
        <v>0</v>
      </c>
      <c r="AC421" s="106">
        <f t="shared" si="298"/>
        <v>0</v>
      </c>
      <c r="AD421" s="106">
        <f t="shared" si="298"/>
        <v>0</v>
      </c>
      <c r="AE421" s="106">
        <f t="shared" si="298"/>
        <v>0</v>
      </c>
      <c r="AF421" s="106">
        <f t="shared" si="298"/>
        <v>0</v>
      </c>
      <c r="AG421" s="106">
        <f t="shared" si="298"/>
        <v>0</v>
      </c>
      <c r="AH421" s="106">
        <f t="shared" si="298"/>
        <v>0</v>
      </c>
      <c r="AI421" s="106">
        <f t="shared" si="298"/>
        <v>0</v>
      </c>
      <c r="AJ421" s="106">
        <f t="shared" si="298"/>
        <v>0</v>
      </c>
      <c r="AK421" s="106">
        <f t="shared" si="298"/>
        <v>0</v>
      </c>
      <c r="AL421" s="106">
        <f t="shared" si="298"/>
        <v>0.25</v>
      </c>
      <c r="AM421" s="106">
        <f t="shared" si="298"/>
        <v>1</v>
      </c>
      <c r="AN421" s="106">
        <f t="shared" si="298"/>
        <v>1</v>
      </c>
      <c r="AO421" s="106">
        <f t="shared" si="298"/>
        <v>1</v>
      </c>
      <c r="AP421" s="106">
        <f t="shared" si="299"/>
        <v>1</v>
      </c>
      <c r="AQ421" s="106">
        <f t="shared" si="299"/>
        <v>1</v>
      </c>
      <c r="AR421" s="106">
        <f t="shared" si="299"/>
        <v>1</v>
      </c>
      <c r="AS421" s="106">
        <f t="shared" si="299"/>
        <v>1</v>
      </c>
      <c r="AT421" s="106">
        <f t="shared" si="299"/>
        <v>1</v>
      </c>
      <c r="AU421" s="106">
        <f t="shared" si="299"/>
        <v>1</v>
      </c>
      <c r="AV421" s="106">
        <f t="shared" si="299"/>
        <v>1</v>
      </c>
      <c r="AW421" s="106">
        <f t="shared" si="299"/>
        <v>1</v>
      </c>
      <c r="AX421" s="106">
        <f t="shared" si="299"/>
        <v>1</v>
      </c>
      <c r="AY421" s="106">
        <f t="shared" si="299"/>
        <v>1</v>
      </c>
      <c r="AZ421" s="106">
        <f t="shared" si="299"/>
        <v>1</v>
      </c>
      <c r="BA421" s="106">
        <f t="shared" si="299"/>
        <v>1</v>
      </c>
      <c r="BB421" s="106">
        <f t="shared" si="299"/>
        <v>1</v>
      </c>
      <c r="BC421" s="106">
        <f t="shared" si="299"/>
        <v>1</v>
      </c>
      <c r="BD421" s="106">
        <f t="shared" si="299"/>
        <v>1</v>
      </c>
      <c r="BE421" s="106">
        <f t="shared" si="299"/>
        <v>1</v>
      </c>
      <c r="BF421" s="106">
        <f t="shared" si="299"/>
        <v>1</v>
      </c>
      <c r="BG421" s="106">
        <f t="shared" si="299"/>
        <v>1</v>
      </c>
      <c r="BH421" s="106">
        <f t="shared" si="299"/>
        <v>1</v>
      </c>
      <c r="BI421" s="106">
        <f t="shared" si="299"/>
        <v>1</v>
      </c>
      <c r="BJ421" s="106">
        <f t="shared" si="299"/>
        <v>1</v>
      </c>
      <c r="BK421" s="106">
        <f t="shared" si="299"/>
        <v>1</v>
      </c>
      <c r="BL421" s="106">
        <f t="shared" si="299"/>
        <v>1</v>
      </c>
      <c r="BM421" s="106">
        <f t="shared" si="299"/>
        <v>1</v>
      </c>
      <c r="BN421" s="106">
        <f t="shared" si="299"/>
        <v>1</v>
      </c>
      <c r="BO421" s="106">
        <f t="shared" si="299"/>
        <v>1</v>
      </c>
    </row>
    <row r="422" spans="1:67" ht="15" x14ac:dyDescent="0.25">
      <c r="A422" s="80"/>
      <c r="B422" s="77" t="s">
        <v>1460</v>
      </c>
      <c r="C422" s="77" t="s">
        <v>1461</v>
      </c>
      <c r="D422" s="77" t="s">
        <v>26</v>
      </c>
      <c r="E422" s="224">
        <f>VLOOKUP(B422,'Cuadro Control'!C462:J2352,8,FALSE)</f>
        <v>179436034.15411764</v>
      </c>
      <c r="F422" s="106">
        <f t="shared" si="296"/>
        <v>3.3799272126209236E-2</v>
      </c>
      <c r="G422" s="107">
        <v>46419</v>
      </c>
      <c r="H422" s="107">
        <v>46423</v>
      </c>
      <c r="I422" s="106">
        <f t="shared" si="300"/>
        <v>0</v>
      </c>
      <c r="J422" s="106">
        <f t="shared" si="298"/>
        <v>0</v>
      </c>
      <c r="K422" s="106">
        <f t="shared" si="298"/>
        <v>0</v>
      </c>
      <c r="L422" s="106">
        <f t="shared" si="298"/>
        <v>0</v>
      </c>
      <c r="M422" s="106">
        <f t="shared" si="298"/>
        <v>0</v>
      </c>
      <c r="N422" s="106">
        <f t="shared" si="298"/>
        <v>0</v>
      </c>
      <c r="O422" s="106">
        <f t="shared" si="298"/>
        <v>0</v>
      </c>
      <c r="P422" s="106">
        <f t="shared" si="298"/>
        <v>0</v>
      </c>
      <c r="Q422" s="106">
        <f t="shared" si="298"/>
        <v>0</v>
      </c>
      <c r="R422" s="106">
        <f t="shared" si="298"/>
        <v>0</v>
      </c>
      <c r="S422" s="106">
        <f t="shared" si="298"/>
        <v>0</v>
      </c>
      <c r="T422" s="106">
        <f t="shared" si="298"/>
        <v>0</v>
      </c>
      <c r="U422" s="106">
        <f t="shared" si="298"/>
        <v>0</v>
      </c>
      <c r="V422" s="106">
        <f t="shared" si="298"/>
        <v>0</v>
      </c>
      <c r="W422" s="106">
        <f t="shared" si="298"/>
        <v>0</v>
      </c>
      <c r="X422" s="106">
        <f t="shared" si="298"/>
        <v>0</v>
      </c>
      <c r="Y422" s="106">
        <f t="shared" si="298"/>
        <v>0</v>
      </c>
      <c r="Z422" s="106">
        <f t="shared" si="298"/>
        <v>0</v>
      </c>
      <c r="AA422" s="106">
        <f t="shared" si="298"/>
        <v>0</v>
      </c>
      <c r="AB422" s="106">
        <f t="shared" si="298"/>
        <v>0</v>
      </c>
      <c r="AC422" s="106">
        <f t="shared" si="298"/>
        <v>0</v>
      </c>
      <c r="AD422" s="106">
        <f t="shared" si="298"/>
        <v>0</v>
      </c>
      <c r="AE422" s="106">
        <f t="shared" si="298"/>
        <v>0</v>
      </c>
      <c r="AF422" s="106">
        <f t="shared" si="298"/>
        <v>0</v>
      </c>
      <c r="AG422" s="106">
        <f t="shared" si="298"/>
        <v>0</v>
      </c>
      <c r="AH422" s="106">
        <f t="shared" si="298"/>
        <v>0</v>
      </c>
      <c r="AI422" s="106">
        <f t="shared" si="298"/>
        <v>0</v>
      </c>
      <c r="AJ422" s="106">
        <f t="shared" si="298"/>
        <v>0</v>
      </c>
      <c r="AK422" s="106">
        <f t="shared" si="298"/>
        <v>0</v>
      </c>
      <c r="AL422" s="106">
        <f t="shared" si="298"/>
        <v>0</v>
      </c>
      <c r="AM422" s="106">
        <f t="shared" si="298"/>
        <v>1</v>
      </c>
      <c r="AN422" s="106">
        <f t="shared" si="298"/>
        <v>1</v>
      </c>
      <c r="AO422" s="106">
        <f t="shared" si="298"/>
        <v>1</v>
      </c>
      <c r="AP422" s="106">
        <f t="shared" si="299"/>
        <v>1</v>
      </c>
      <c r="AQ422" s="106">
        <f t="shared" si="299"/>
        <v>1</v>
      </c>
      <c r="AR422" s="106">
        <f t="shared" si="299"/>
        <v>1</v>
      </c>
      <c r="AS422" s="106">
        <f t="shared" si="299"/>
        <v>1</v>
      </c>
      <c r="AT422" s="106">
        <f t="shared" si="299"/>
        <v>1</v>
      </c>
      <c r="AU422" s="106">
        <f t="shared" si="299"/>
        <v>1</v>
      </c>
      <c r="AV422" s="106">
        <f t="shared" si="299"/>
        <v>1</v>
      </c>
      <c r="AW422" s="106">
        <f t="shared" si="299"/>
        <v>1</v>
      </c>
      <c r="AX422" s="106">
        <f t="shared" si="299"/>
        <v>1</v>
      </c>
      <c r="AY422" s="106">
        <f t="shared" si="299"/>
        <v>1</v>
      </c>
      <c r="AZ422" s="106">
        <f t="shared" si="299"/>
        <v>1</v>
      </c>
      <c r="BA422" s="106">
        <f t="shared" si="299"/>
        <v>1</v>
      </c>
      <c r="BB422" s="106">
        <f t="shared" si="299"/>
        <v>1</v>
      </c>
      <c r="BC422" s="106">
        <f t="shared" si="299"/>
        <v>1</v>
      </c>
      <c r="BD422" s="106">
        <f t="shared" si="299"/>
        <v>1</v>
      </c>
      <c r="BE422" s="106">
        <f t="shared" si="299"/>
        <v>1</v>
      </c>
      <c r="BF422" s="106">
        <f t="shared" si="299"/>
        <v>1</v>
      </c>
      <c r="BG422" s="106">
        <f t="shared" si="299"/>
        <v>1</v>
      </c>
      <c r="BH422" s="106">
        <f t="shared" si="299"/>
        <v>1</v>
      </c>
      <c r="BI422" s="106">
        <f t="shared" si="299"/>
        <v>1</v>
      </c>
      <c r="BJ422" s="106">
        <f t="shared" si="299"/>
        <v>1</v>
      </c>
      <c r="BK422" s="106">
        <f t="shared" si="299"/>
        <v>1</v>
      </c>
      <c r="BL422" s="106">
        <f t="shared" si="299"/>
        <v>1</v>
      </c>
      <c r="BM422" s="106">
        <f t="shared" si="299"/>
        <v>1</v>
      </c>
      <c r="BN422" s="106">
        <f t="shared" si="299"/>
        <v>1</v>
      </c>
      <c r="BO422" s="106">
        <f t="shared" si="299"/>
        <v>1</v>
      </c>
    </row>
    <row r="423" spans="1:67" ht="15" x14ac:dyDescent="0.25">
      <c r="A423" s="80"/>
      <c r="B423" s="77" t="s">
        <v>1462</v>
      </c>
      <c r="C423" s="77" t="s">
        <v>1463</v>
      </c>
      <c r="D423" s="77" t="s">
        <v>730</v>
      </c>
      <c r="E423" s="224">
        <f>VLOOKUP(B423,'Cuadro Control'!C463:J2353,8,FALSE)</f>
        <v>1212623361.2117648</v>
      </c>
      <c r="F423" s="106">
        <f t="shared" si="296"/>
        <v>0.22841447185013161</v>
      </c>
      <c r="G423" s="107">
        <v>46424</v>
      </c>
      <c r="H423" s="107">
        <v>46440</v>
      </c>
      <c r="I423" s="106">
        <f t="shared" si="300"/>
        <v>0</v>
      </c>
      <c r="J423" s="106">
        <f t="shared" si="298"/>
        <v>0</v>
      </c>
      <c r="K423" s="106">
        <f t="shared" si="298"/>
        <v>0</v>
      </c>
      <c r="L423" s="106">
        <f t="shared" si="298"/>
        <v>0</v>
      </c>
      <c r="M423" s="106">
        <f t="shared" si="298"/>
        <v>0</v>
      </c>
      <c r="N423" s="106">
        <f t="shared" si="298"/>
        <v>0</v>
      </c>
      <c r="O423" s="106">
        <f t="shared" si="298"/>
        <v>0</v>
      </c>
      <c r="P423" s="106">
        <f t="shared" si="298"/>
        <v>0</v>
      </c>
      <c r="Q423" s="106">
        <f t="shared" si="298"/>
        <v>0</v>
      </c>
      <c r="R423" s="106">
        <f t="shared" si="298"/>
        <v>0</v>
      </c>
      <c r="S423" s="106">
        <f t="shared" si="298"/>
        <v>0</v>
      </c>
      <c r="T423" s="106">
        <f t="shared" si="298"/>
        <v>0</v>
      </c>
      <c r="U423" s="106">
        <f t="shared" si="298"/>
        <v>0</v>
      </c>
      <c r="V423" s="106">
        <f t="shared" si="298"/>
        <v>0</v>
      </c>
      <c r="W423" s="106">
        <f t="shared" si="298"/>
        <v>0</v>
      </c>
      <c r="X423" s="106">
        <f t="shared" si="298"/>
        <v>0</v>
      </c>
      <c r="Y423" s="106">
        <f t="shared" si="298"/>
        <v>0</v>
      </c>
      <c r="Z423" s="106">
        <f t="shared" si="298"/>
        <v>0</v>
      </c>
      <c r="AA423" s="106">
        <f t="shared" si="298"/>
        <v>0</v>
      </c>
      <c r="AB423" s="106">
        <f t="shared" si="298"/>
        <v>0</v>
      </c>
      <c r="AC423" s="106">
        <f t="shared" si="298"/>
        <v>0</v>
      </c>
      <c r="AD423" s="106">
        <f t="shared" si="298"/>
        <v>0</v>
      </c>
      <c r="AE423" s="106">
        <f t="shared" si="298"/>
        <v>0</v>
      </c>
      <c r="AF423" s="106">
        <f t="shared" si="298"/>
        <v>0</v>
      </c>
      <c r="AG423" s="106">
        <f t="shared" si="298"/>
        <v>0</v>
      </c>
      <c r="AH423" s="106">
        <f t="shared" si="298"/>
        <v>0</v>
      </c>
      <c r="AI423" s="106">
        <f t="shared" si="298"/>
        <v>0</v>
      </c>
      <c r="AJ423" s="106">
        <f t="shared" si="298"/>
        <v>0</v>
      </c>
      <c r="AK423" s="106">
        <f t="shared" si="298"/>
        <v>0</v>
      </c>
      <c r="AL423" s="106">
        <f t="shared" si="298"/>
        <v>0</v>
      </c>
      <c r="AM423" s="106">
        <f t="shared" si="298"/>
        <v>0</v>
      </c>
      <c r="AN423" s="106">
        <f t="shared" si="298"/>
        <v>0.41176470588235292</v>
      </c>
      <c r="AO423" s="106">
        <f t="shared" si="298"/>
        <v>0.82352941176470584</v>
      </c>
      <c r="AP423" s="106">
        <f t="shared" si="299"/>
        <v>1</v>
      </c>
      <c r="AQ423" s="106">
        <f t="shared" si="299"/>
        <v>1</v>
      </c>
      <c r="AR423" s="106">
        <f t="shared" si="299"/>
        <v>1</v>
      </c>
      <c r="AS423" s="106">
        <f t="shared" ref="AS423:BO423" si="301">IF($G423=0,0,IF(AS$6&lt;$G423,0,IF(AS$6&gt;$H423,1,(AS$6-$G423+1)/($H423-$G423+1))))</f>
        <v>1</v>
      </c>
      <c r="AT423" s="106">
        <f t="shared" si="301"/>
        <v>1</v>
      </c>
      <c r="AU423" s="106">
        <f t="shared" si="301"/>
        <v>1</v>
      </c>
      <c r="AV423" s="106">
        <f t="shared" si="301"/>
        <v>1</v>
      </c>
      <c r="AW423" s="106">
        <f t="shared" si="301"/>
        <v>1</v>
      </c>
      <c r="AX423" s="106">
        <f t="shared" si="301"/>
        <v>1</v>
      </c>
      <c r="AY423" s="106">
        <f t="shared" si="301"/>
        <v>1</v>
      </c>
      <c r="AZ423" s="106">
        <f t="shared" si="301"/>
        <v>1</v>
      </c>
      <c r="BA423" s="106">
        <f t="shared" si="301"/>
        <v>1</v>
      </c>
      <c r="BB423" s="106">
        <f t="shared" si="301"/>
        <v>1</v>
      </c>
      <c r="BC423" s="106">
        <f t="shared" si="301"/>
        <v>1</v>
      </c>
      <c r="BD423" s="106">
        <f t="shared" si="301"/>
        <v>1</v>
      </c>
      <c r="BE423" s="106">
        <f t="shared" si="301"/>
        <v>1</v>
      </c>
      <c r="BF423" s="106">
        <f t="shared" si="301"/>
        <v>1</v>
      </c>
      <c r="BG423" s="106">
        <f t="shared" si="301"/>
        <v>1</v>
      </c>
      <c r="BH423" s="106">
        <f t="shared" si="301"/>
        <v>1</v>
      </c>
      <c r="BI423" s="106">
        <f t="shared" si="301"/>
        <v>1</v>
      </c>
      <c r="BJ423" s="106">
        <f t="shared" si="301"/>
        <v>1</v>
      </c>
      <c r="BK423" s="106">
        <f t="shared" si="301"/>
        <v>1</v>
      </c>
      <c r="BL423" s="106">
        <f t="shared" si="301"/>
        <v>1</v>
      </c>
      <c r="BM423" s="106">
        <f t="shared" si="301"/>
        <v>1</v>
      </c>
      <c r="BN423" s="106">
        <f t="shared" si="301"/>
        <v>1</v>
      </c>
      <c r="BO423" s="106">
        <f t="shared" si="301"/>
        <v>1</v>
      </c>
    </row>
    <row r="424" spans="1:67" ht="15" x14ac:dyDescent="0.25">
      <c r="A424" s="80"/>
      <c r="B424" s="77" t="s">
        <v>1464</v>
      </c>
      <c r="C424" s="77" t="s">
        <v>1465</v>
      </c>
      <c r="D424" s="77" t="s">
        <v>6</v>
      </c>
      <c r="E424" s="224">
        <f>VLOOKUP(B424,'Cuadro Control'!C464:J2354,8,FALSE)</f>
        <v>0</v>
      </c>
      <c r="F424" s="106">
        <f t="shared" si="296"/>
        <v>0</v>
      </c>
      <c r="G424" s="107">
        <v>46440</v>
      </c>
      <c r="H424" s="107">
        <v>46443</v>
      </c>
      <c r="I424" s="106">
        <f t="shared" si="300"/>
        <v>0</v>
      </c>
      <c r="J424" s="106">
        <f t="shared" si="298"/>
        <v>0</v>
      </c>
      <c r="K424" s="106">
        <f t="shared" si="298"/>
        <v>0</v>
      </c>
      <c r="L424" s="106">
        <f t="shared" si="298"/>
        <v>0</v>
      </c>
      <c r="M424" s="106">
        <f t="shared" si="298"/>
        <v>0</v>
      </c>
      <c r="N424" s="106">
        <f t="shared" si="298"/>
        <v>0</v>
      </c>
      <c r="O424" s="106">
        <f t="shared" si="298"/>
        <v>0</v>
      </c>
      <c r="P424" s="106">
        <f t="shared" si="298"/>
        <v>0</v>
      </c>
      <c r="Q424" s="106">
        <f t="shared" si="298"/>
        <v>0</v>
      </c>
      <c r="R424" s="106">
        <f t="shared" si="298"/>
        <v>0</v>
      </c>
      <c r="S424" s="106">
        <f t="shared" si="298"/>
        <v>0</v>
      </c>
      <c r="T424" s="106">
        <f t="shared" si="298"/>
        <v>0</v>
      </c>
      <c r="U424" s="106">
        <f t="shared" si="298"/>
        <v>0</v>
      </c>
      <c r="V424" s="106">
        <f t="shared" si="298"/>
        <v>0</v>
      </c>
      <c r="W424" s="106">
        <f t="shared" si="298"/>
        <v>0</v>
      </c>
      <c r="X424" s="106">
        <f t="shared" si="298"/>
        <v>0</v>
      </c>
      <c r="Y424" s="106">
        <f t="shared" si="298"/>
        <v>0</v>
      </c>
      <c r="Z424" s="106">
        <f t="shared" si="298"/>
        <v>0</v>
      </c>
      <c r="AA424" s="106">
        <f t="shared" si="298"/>
        <v>0</v>
      </c>
      <c r="AB424" s="106">
        <f t="shared" si="298"/>
        <v>0</v>
      </c>
      <c r="AC424" s="106">
        <f t="shared" si="298"/>
        <v>0</v>
      </c>
      <c r="AD424" s="106">
        <f t="shared" si="298"/>
        <v>0</v>
      </c>
      <c r="AE424" s="106">
        <f t="shared" si="298"/>
        <v>0</v>
      </c>
      <c r="AF424" s="106">
        <f t="shared" si="298"/>
        <v>0</v>
      </c>
      <c r="AG424" s="106">
        <f t="shared" si="298"/>
        <v>0</v>
      </c>
      <c r="AH424" s="106">
        <f t="shared" si="298"/>
        <v>0</v>
      </c>
      <c r="AI424" s="106">
        <f t="shared" ref="J424:AO431" si="302">IF($G424=0,0,IF(AI$6&lt;$G424,0,IF(AI$6&gt;$H424,1,(AI$6-$G424+1)/($H424-$G424+1))))</f>
        <v>0</v>
      </c>
      <c r="AJ424" s="106">
        <f t="shared" si="302"/>
        <v>0</v>
      </c>
      <c r="AK424" s="106">
        <f t="shared" si="302"/>
        <v>0</v>
      </c>
      <c r="AL424" s="106">
        <f t="shared" si="302"/>
        <v>0</v>
      </c>
      <c r="AM424" s="106">
        <f t="shared" si="302"/>
        <v>0</v>
      </c>
      <c r="AN424" s="106">
        <f t="shared" si="302"/>
        <v>0</v>
      </c>
      <c r="AO424" s="106">
        <f t="shared" si="302"/>
        <v>0</v>
      </c>
      <c r="AP424" s="106">
        <f t="shared" ref="AP424:BO430" si="303">IF($G424=0,0,IF(AP$6&lt;$G424,0,IF(AP$6&gt;$H424,1,(AP$6-$G424+1)/($H424-$G424+1))))</f>
        <v>1</v>
      </c>
      <c r="AQ424" s="106">
        <f t="shared" si="303"/>
        <v>1</v>
      </c>
      <c r="AR424" s="106">
        <f t="shared" si="303"/>
        <v>1</v>
      </c>
      <c r="AS424" s="106">
        <f t="shared" si="303"/>
        <v>1</v>
      </c>
      <c r="AT424" s="106">
        <f t="shared" si="303"/>
        <v>1</v>
      </c>
      <c r="AU424" s="106">
        <f t="shared" si="303"/>
        <v>1</v>
      </c>
      <c r="AV424" s="106">
        <f t="shared" si="303"/>
        <v>1</v>
      </c>
      <c r="AW424" s="106">
        <f t="shared" si="303"/>
        <v>1</v>
      </c>
      <c r="AX424" s="106">
        <f t="shared" si="303"/>
        <v>1</v>
      </c>
      <c r="AY424" s="106">
        <f t="shared" si="303"/>
        <v>1</v>
      </c>
      <c r="AZ424" s="106">
        <f t="shared" si="303"/>
        <v>1</v>
      </c>
      <c r="BA424" s="106">
        <f t="shared" si="303"/>
        <v>1</v>
      </c>
      <c r="BB424" s="106">
        <f t="shared" si="303"/>
        <v>1</v>
      </c>
      <c r="BC424" s="106">
        <f t="shared" si="303"/>
        <v>1</v>
      </c>
      <c r="BD424" s="106">
        <f t="shared" si="303"/>
        <v>1</v>
      </c>
      <c r="BE424" s="106">
        <f t="shared" si="303"/>
        <v>1</v>
      </c>
      <c r="BF424" s="106">
        <f t="shared" si="303"/>
        <v>1</v>
      </c>
      <c r="BG424" s="106">
        <f t="shared" si="303"/>
        <v>1</v>
      </c>
      <c r="BH424" s="106">
        <f t="shared" si="303"/>
        <v>1</v>
      </c>
      <c r="BI424" s="106">
        <f t="shared" si="303"/>
        <v>1</v>
      </c>
      <c r="BJ424" s="106">
        <f t="shared" si="303"/>
        <v>1</v>
      </c>
      <c r="BK424" s="106">
        <f t="shared" si="303"/>
        <v>1</v>
      </c>
      <c r="BL424" s="106">
        <f t="shared" si="303"/>
        <v>1</v>
      </c>
      <c r="BM424" s="106">
        <f t="shared" si="303"/>
        <v>1</v>
      </c>
      <c r="BN424" s="106">
        <f t="shared" si="303"/>
        <v>1</v>
      </c>
      <c r="BO424" s="106">
        <f t="shared" si="303"/>
        <v>1</v>
      </c>
    </row>
    <row r="425" spans="1:67" ht="15" x14ac:dyDescent="0.25">
      <c r="A425" s="80"/>
      <c r="B425" s="78" t="s">
        <v>1466</v>
      </c>
      <c r="C425" s="78" t="s">
        <v>1467</v>
      </c>
      <c r="D425" s="78" t="s">
        <v>3</v>
      </c>
      <c r="E425" s="225">
        <f>VLOOKUP(B425,'Cuadro Control'!C465:J2355,8,FALSE)</f>
        <v>0</v>
      </c>
      <c r="F425" s="108">
        <f t="shared" si="296"/>
        <v>0</v>
      </c>
      <c r="G425" s="109">
        <v>46440</v>
      </c>
      <c r="H425" s="109">
        <v>46440</v>
      </c>
      <c r="I425" s="108">
        <f t="shared" si="300"/>
        <v>0</v>
      </c>
      <c r="J425" s="108">
        <f t="shared" si="302"/>
        <v>0</v>
      </c>
      <c r="K425" s="108">
        <f t="shared" si="302"/>
        <v>0</v>
      </c>
      <c r="L425" s="108">
        <f t="shared" si="302"/>
        <v>0</v>
      </c>
      <c r="M425" s="108">
        <f t="shared" si="302"/>
        <v>0</v>
      </c>
      <c r="N425" s="108">
        <f t="shared" si="302"/>
        <v>0</v>
      </c>
      <c r="O425" s="108">
        <f t="shared" si="302"/>
        <v>0</v>
      </c>
      <c r="P425" s="108">
        <f t="shared" si="302"/>
        <v>0</v>
      </c>
      <c r="Q425" s="108">
        <f t="shared" si="302"/>
        <v>0</v>
      </c>
      <c r="R425" s="108">
        <f t="shared" si="302"/>
        <v>0</v>
      </c>
      <c r="S425" s="108">
        <f t="shared" si="302"/>
        <v>0</v>
      </c>
      <c r="T425" s="108">
        <f t="shared" si="302"/>
        <v>0</v>
      </c>
      <c r="U425" s="108">
        <f t="shared" si="302"/>
        <v>0</v>
      </c>
      <c r="V425" s="108">
        <f t="shared" si="302"/>
        <v>0</v>
      </c>
      <c r="W425" s="108">
        <f t="shared" si="302"/>
        <v>0</v>
      </c>
      <c r="X425" s="108">
        <f t="shared" si="302"/>
        <v>0</v>
      </c>
      <c r="Y425" s="108">
        <f t="shared" si="302"/>
        <v>0</v>
      </c>
      <c r="Z425" s="108">
        <f t="shared" si="302"/>
        <v>0</v>
      </c>
      <c r="AA425" s="108">
        <f t="shared" si="302"/>
        <v>0</v>
      </c>
      <c r="AB425" s="108">
        <f t="shared" si="302"/>
        <v>0</v>
      </c>
      <c r="AC425" s="108">
        <f t="shared" si="302"/>
        <v>0</v>
      </c>
      <c r="AD425" s="108">
        <f t="shared" si="302"/>
        <v>0</v>
      </c>
      <c r="AE425" s="108">
        <f t="shared" si="302"/>
        <v>0</v>
      </c>
      <c r="AF425" s="108">
        <f t="shared" si="302"/>
        <v>0</v>
      </c>
      <c r="AG425" s="108">
        <f t="shared" si="302"/>
        <v>0</v>
      </c>
      <c r="AH425" s="108">
        <f t="shared" si="302"/>
        <v>0</v>
      </c>
      <c r="AI425" s="108">
        <f t="shared" si="302"/>
        <v>0</v>
      </c>
      <c r="AJ425" s="108">
        <f t="shared" si="302"/>
        <v>0</v>
      </c>
      <c r="AK425" s="108">
        <f t="shared" si="302"/>
        <v>0</v>
      </c>
      <c r="AL425" s="108">
        <f t="shared" si="302"/>
        <v>0</v>
      </c>
      <c r="AM425" s="108">
        <f t="shared" si="302"/>
        <v>0</v>
      </c>
      <c r="AN425" s="108">
        <f t="shared" si="302"/>
        <v>0</v>
      </c>
      <c r="AO425" s="108">
        <f t="shared" si="302"/>
        <v>0</v>
      </c>
      <c r="AP425" s="108">
        <f t="shared" si="303"/>
        <v>1</v>
      </c>
      <c r="AQ425" s="108">
        <f t="shared" si="303"/>
        <v>1</v>
      </c>
      <c r="AR425" s="108">
        <f t="shared" si="303"/>
        <v>1</v>
      </c>
      <c r="AS425" s="108">
        <f t="shared" si="303"/>
        <v>1</v>
      </c>
      <c r="AT425" s="108">
        <f t="shared" si="303"/>
        <v>1</v>
      </c>
      <c r="AU425" s="108">
        <f t="shared" si="303"/>
        <v>1</v>
      </c>
      <c r="AV425" s="108">
        <f t="shared" si="303"/>
        <v>1</v>
      </c>
      <c r="AW425" s="108">
        <f t="shared" si="303"/>
        <v>1</v>
      </c>
      <c r="AX425" s="108">
        <f t="shared" si="303"/>
        <v>1</v>
      </c>
      <c r="AY425" s="108">
        <f t="shared" si="303"/>
        <v>1</v>
      </c>
      <c r="AZ425" s="108">
        <f t="shared" si="303"/>
        <v>1</v>
      </c>
      <c r="BA425" s="108">
        <f t="shared" si="303"/>
        <v>1</v>
      </c>
      <c r="BB425" s="108">
        <f t="shared" si="303"/>
        <v>1</v>
      </c>
      <c r="BC425" s="108">
        <f t="shared" si="303"/>
        <v>1</v>
      </c>
      <c r="BD425" s="108">
        <f t="shared" si="303"/>
        <v>1</v>
      </c>
      <c r="BE425" s="108">
        <f t="shared" si="303"/>
        <v>1</v>
      </c>
      <c r="BF425" s="108">
        <f t="shared" si="303"/>
        <v>1</v>
      </c>
      <c r="BG425" s="108">
        <f t="shared" si="303"/>
        <v>1</v>
      </c>
      <c r="BH425" s="108">
        <f t="shared" si="303"/>
        <v>1</v>
      </c>
      <c r="BI425" s="108">
        <f t="shared" si="303"/>
        <v>1</v>
      </c>
      <c r="BJ425" s="108">
        <f t="shared" si="303"/>
        <v>1</v>
      </c>
      <c r="BK425" s="108">
        <f t="shared" si="303"/>
        <v>1</v>
      </c>
      <c r="BL425" s="108">
        <f t="shared" si="303"/>
        <v>1</v>
      </c>
      <c r="BM425" s="108">
        <f t="shared" si="303"/>
        <v>1</v>
      </c>
      <c r="BN425" s="108">
        <f t="shared" si="303"/>
        <v>1</v>
      </c>
      <c r="BO425" s="108">
        <f t="shared" si="303"/>
        <v>1</v>
      </c>
    </row>
    <row r="426" spans="1:67" ht="15" x14ac:dyDescent="0.25">
      <c r="A426" s="80"/>
      <c r="B426" s="77" t="s">
        <v>1468</v>
      </c>
      <c r="C426" s="77" t="s">
        <v>1469</v>
      </c>
      <c r="D426" s="77" t="s">
        <v>8</v>
      </c>
      <c r="E426" s="224">
        <f>VLOOKUP(B426,'Cuadro Control'!C466:J2356,8,FALSE)</f>
        <v>1230815225.9452939</v>
      </c>
      <c r="F426" s="106">
        <f t="shared" si="296"/>
        <v>0.2318411625341423</v>
      </c>
      <c r="G426" s="107">
        <v>46443</v>
      </c>
      <c r="H426" s="107">
        <v>46444</v>
      </c>
      <c r="I426" s="106">
        <f t="shared" si="300"/>
        <v>0</v>
      </c>
      <c r="J426" s="106">
        <f t="shared" si="302"/>
        <v>0</v>
      </c>
      <c r="K426" s="106">
        <f t="shared" si="302"/>
        <v>0</v>
      </c>
      <c r="L426" s="106">
        <f t="shared" si="302"/>
        <v>0</v>
      </c>
      <c r="M426" s="106">
        <f t="shared" si="302"/>
        <v>0</v>
      </c>
      <c r="N426" s="106">
        <f t="shared" si="302"/>
        <v>0</v>
      </c>
      <c r="O426" s="106">
        <f t="shared" si="302"/>
        <v>0</v>
      </c>
      <c r="P426" s="106">
        <f t="shared" si="302"/>
        <v>0</v>
      </c>
      <c r="Q426" s="106">
        <f t="shared" si="302"/>
        <v>0</v>
      </c>
      <c r="R426" s="106">
        <f t="shared" si="302"/>
        <v>0</v>
      </c>
      <c r="S426" s="106">
        <f t="shared" si="302"/>
        <v>0</v>
      </c>
      <c r="T426" s="106">
        <f t="shared" si="302"/>
        <v>0</v>
      </c>
      <c r="U426" s="106">
        <f t="shared" si="302"/>
        <v>0</v>
      </c>
      <c r="V426" s="106">
        <f t="shared" si="302"/>
        <v>0</v>
      </c>
      <c r="W426" s="106">
        <f t="shared" si="302"/>
        <v>0</v>
      </c>
      <c r="X426" s="106">
        <f t="shared" si="302"/>
        <v>0</v>
      </c>
      <c r="Y426" s="106">
        <f t="shared" si="302"/>
        <v>0</v>
      </c>
      <c r="Z426" s="106">
        <f t="shared" si="302"/>
        <v>0</v>
      </c>
      <c r="AA426" s="106">
        <f t="shared" si="302"/>
        <v>0</v>
      </c>
      <c r="AB426" s="106">
        <f t="shared" si="302"/>
        <v>0</v>
      </c>
      <c r="AC426" s="106">
        <f t="shared" si="302"/>
        <v>0</v>
      </c>
      <c r="AD426" s="106">
        <f t="shared" si="302"/>
        <v>0</v>
      </c>
      <c r="AE426" s="106">
        <f t="shared" si="302"/>
        <v>0</v>
      </c>
      <c r="AF426" s="106">
        <f t="shared" si="302"/>
        <v>0</v>
      </c>
      <c r="AG426" s="106">
        <f t="shared" si="302"/>
        <v>0</v>
      </c>
      <c r="AH426" s="106">
        <f t="shared" si="302"/>
        <v>0</v>
      </c>
      <c r="AI426" s="106">
        <f t="shared" si="302"/>
        <v>0</v>
      </c>
      <c r="AJ426" s="106">
        <f t="shared" si="302"/>
        <v>0</v>
      </c>
      <c r="AK426" s="106">
        <f t="shared" si="302"/>
        <v>0</v>
      </c>
      <c r="AL426" s="106">
        <f t="shared" si="302"/>
        <v>0</v>
      </c>
      <c r="AM426" s="106">
        <f t="shared" si="302"/>
        <v>0</v>
      </c>
      <c r="AN426" s="106">
        <f t="shared" si="302"/>
        <v>0</v>
      </c>
      <c r="AO426" s="106">
        <f t="shared" si="302"/>
        <v>0</v>
      </c>
      <c r="AP426" s="106">
        <f t="shared" si="303"/>
        <v>1</v>
      </c>
      <c r="AQ426" s="106">
        <f t="shared" si="303"/>
        <v>1</v>
      </c>
      <c r="AR426" s="106">
        <f t="shared" si="303"/>
        <v>1</v>
      </c>
      <c r="AS426" s="106">
        <f t="shared" si="303"/>
        <v>1</v>
      </c>
      <c r="AT426" s="106">
        <f t="shared" si="303"/>
        <v>1</v>
      </c>
      <c r="AU426" s="106">
        <f t="shared" si="303"/>
        <v>1</v>
      </c>
      <c r="AV426" s="106">
        <f t="shared" si="303"/>
        <v>1</v>
      </c>
      <c r="AW426" s="106">
        <f t="shared" si="303"/>
        <v>1</v>
      </c>
      <c r="AX426" s="106">
        <f t="shared" si="303"/>
        <v>1</v>
      </c>
      <c r="AY426" s="106">
        <f t="shared" si="303"/>
        <v>1</v>
      </c>
      <c r="AZ426" s="106">
        <f t="shared" si="303"/>
        <v>1</v>
      </c>
      <c r="BA426" s="106">
        <f t="shared" si="303"/>
        <v>1</v>
      </c>
      <c r="BB426" s="106">
        <f t="shared" si="303"/>
        <v>1</v>
      </c>
      <c r="BC426" s="106">
        <f t="shared" si="303"/>
        <v>1</v>
      </c>
      <c r="BD426" s="106">
        <f t="shared" si="303"/>
        <v>1</v>
      </c>
      <c r="BE426" s="106">
        <f t="shared" si="303"/>
        <v>1</v>
      </c>
      <c r="BF426" s="106">
        <f t="shared" si="303"/>
        <v>1</v>
      </c>
      <c r="BG426" s="106">
        <f t="shared" si="303"/>
        <v>1</v>
      </c>
      <c r="BH426" s="106">
        <f t="shared" si="303"/>
        <v>1</v>
      </c>
      <c r="BI426" s="106">
        <f t="shared" si="303"/>
        <v>1</v>
      </c>
      <c r="BJ426" s="106">
        <f t="shared" si="303"/>
        <v>1</v>
      </c>
      <c r="BK426" s="106">
        <f t="shared" si="303"/>
        <v>1</v>
      </c>
      <c r="BL426" s="106">
        <f t="shared" si="303"/>
        <v>1</v>
      </c>
      <c r="BM426" s="106">
        <f t="shared" si="303"/>
        <v>1</v>
      </c>
      <c r="BN426" s="106">
        <f t="shared" si="303"/>
        <v>1</v>
      </c>
      <c r="BO426" s="106">
        <f t="shared" si="303"/>
        <v>1</v>
      </c>
    </row>
    <row r="427" spans="1:67" ht="15" x14ac:dyDescent="0.25">
      <c r="A427" s="80"/>
      <c r="B427" s="77" t="s">
        <v>1470</v>
      </c>
      <c r="C427" s="77" t="s">
        <v>1471</v>
      </c>
      <c r="D427" s="77" t="s">
        <v>26</v>
      </c>
      <c r="E427" s="224">
        <f>VLOOKUP(B427,'Cuadro Control'!C467:J2357,8,FALSE)</f>
        <v>0</v>
      </c>
      <c r="F427" s="106">
        <f t="shared" si="296"/>
        <v>0</v>
      </c>
      <c r="G427" s="107">
        <v>46444</v>
      </c>
      <c r="H427" s="107">
        <v>46451</v>
      </c>
      <c r="I427" s="106">
        <f t="shared" si="300"/>
        <v>0</v>
      </c>
      <c r="J427" s="106">
        <f t="shared" si="302"/>
        <v>0</v>
      </c>
      <c r="K427" s="106">
        <f t="shared" si="302"/>
        <v>0</v>
      </c>
      <c r="L427" s="106">
        <f t="shared" si="302"/>
        <v>0</v>
      </c>
      <c r="M427" s="106">
        <f t="shared" si="302"/>
        <v>0</v>
      </c>
      <c r="N427" s="106">
        <f t="shared" si="302"/>
        <v>0</v>
      </c>
      <c r="O427" s="106">
        <f t="shared" si="302"/>
        <v>0</v>
      </c>
      <c r="P427" s="106">
        <f t="shared" si="302"/>
        <v>0</v>
      </c>
      <c r="Q427" s="106">
        <f t="shared" si="302"/>
        <v>0</v>
      </c>
      <c r="R427" s="106">
        <f t="shared" si="302"/>
        <v>0</v>
      </c>
      <c r="S427" s="106">
        <f t="shared" si="302"/>
        <v>0</v>
      </c>
      <c r="T427" s="106">
        <f t="shared" si="302"/>
        <v>0</v>
      </c>
      <c r="U427" s="106">
        <f t="shared" si="302"/>
        <v>0</v>
      </c>
      <c r="V427" s="106">
        <f t="shared" si="302"/>
        <v>0</v>
      </c>
      <c r="W427" s="106">
        <f t="shared" si="302"/>
        <v>0</v>
      </c>
      <c r="X427" s="106">
        <f t="shared" si="302"/>
        <v>0</v>
      </c>
      <c r="Y427" s="106">
        <f t="shared" si="302"/>
        <v>0</v>
      </c>
      <c r="Z427" s="106">
        <f t="shared" si="302"/>
        <v>0</v>
      </c>
      <c r="AA427" s="106">
        <f t="shared" si="302"/>
        <v>0</v>
      </c>
      <c r="AB427" s="106">
        <f t="shared" si="302"/>
        <v>0</v>
      </c>
      <c r="AC427" s="106">
        <f t="shared" si="302"/>
        <v>0</v>
      </c>
      <c r="AD427" s="106">
        <f t="shared" si="302"/>
        <v>0</v>
      </c>
      <c r="AE427" s="106">
        <f t="shared" si="302"/>
        <v>0</v>
      </c>
      <c r="AF427" s="106">
        <f t="shared" si="302"/>
        <v>0</v>
      </c>
      <c r="AG427" s="106">
        <f t="shared" si="302"/>
        <v>0</v>
      </c>
      <c r="AH427" s="106">
        <f t="shared" si="302"/>
        <v>0</v>
      </c>
      <c r="AI427" s="106">
        <f t="shared" si="302"/>
        <v>0</v>
      </c>
      <c r="AJ427" s="106">
        <f t="shared" si="302"/>
        <v>0</v>
      </c>
      <c r="AK427" s="106">
        <f t="shared" si="302"/>
        <v>0</v>
      </c>
      <c r="AL427" s="106">
        <f t="shared" si="302"/>
        <v>0</v>
      </c>
      <c r="AM427" s="106">
        <f t="shared" si="302"/>
        <v>0</v>
      </c>
      <c r="AN427" s="106">
        <f t="shared" si="302"/>
        <v>0</v>
      </c>
      <c r="AO427" s="106">
        <f t="shared" si="302"/>
        <v>0</v>
      </c>
      <c r="AP427" s="106">
        <f t="shared" si="303"/>
        <v>0.125</v>
      </c>
      <c r="AQ427" s="106">
        <f t="shared" si="303"/>
        <v>1</v>
      </c>
      <c r="AR427" s="106">
        <f t="shared" si="303"/>
        <v>1</v>
      </c>
      <c r="AS427" s="106">
        <f t="shared" si="303"/>
        <v>1</v>
      </c>
      <c r="AT427" s="106">
        <f t="shared" si="303"/>
        <v>1</v>
      </c>
      <c r="AU427" s="106">
        <f t="shared" si="303"/>
        <v>1</v>
      </c>
      <c r="AV427" s="106">
        <f t="shared" si="303"/>
        <v>1</v>
      </c>
      <c r="AW427" s="106">
        <f t="shared" si="303"/>
        <v>1</v>
      </c>
      <c r="AX427" s="106">
        <f t="shared" si="303"/>
        <v>1</v>
      </c>
      <c r="AY427" s="106">
        <f t="shared" si="303"/>
        <v>1</v>
      </c>
      <c r="AZ427" s="106">
        <f t="shared" si="303"/>
        <v>1</v>
      </c>
      <c r="BA427" s="106">
        <f t="shared" si="303"/>
        <v>1</v>
      </c>
      <c r="BB427" s="106">
        <f t="shared" si="303"/>
        <v>1</v>
      </c>
      <c r="BC427" s="106">
        <f t="shared" si="303"/>
        <v>1</v>
      </c>
      <c r="BD427" s="106">
        <f t="shared" si="303"/>
        <v>1</v>
      </c>
      <c r="BE427" s="106">
        <f t="shared" si="303"/>
        <v>1</v>
      </c>
      <c r="BF427" s="106">
        <f t="shared" si="303"/>
        <v>1</v>
      </c>
      <c r="BG427" s="106">
        <f t="shared" si="303"/>
        <v>1</v>
      </c>
      <c r="BH427" s="106">
        <f t="shared" si="303"/>
        <v>1</v>
      </c>
      <c r="BI427" s="106">
        <f t="shared" si="303"/>
        <v>1</v>
      </c>
      <c r="BJ427" s="106">
        <f t="shared" si="303"/>
        <v>1</v>
      </c>
      <c r="BK427" s="106">
        <f t="shared" si="303"/>
        <v>1</v>
      </c>
      <c r="BL427" s="106">
        <f t="shared" si="303"/>
        <v>1</v>
      </c>
      <c r="BM427" s="106">
        <f t="shared" si="303"/>
        <v>1</v>
      </c>
      <c r="BN427" s="106">
        <f t="shared" si="303"/>
        <v>1</v>
      </c>
      <c r="BO427" s="106">
        <f t="shared" si="303"/>
        <v>1</v>
      </c>
    </row>
    <row r="428" spans="1:67" ht="15" x14ac:dyDescent="0.25">
      <c r="A428" s="80"/>
      <c r="B428" s="77" t="s">
        <v>1472</v>
      </c>
      <c r="C428" s="77" t="s">
        <v>2070</v>
      </c>
      <c r="D428" s="77" t="s">
        <v>6</v>
      </c>
      <c r="E428" s="224">
        <f>VLOOKUP(B428,'Cuadro Control'!C468:J2358,8,FALSE)</f>
        <v>52736347.43270281</v>
      </c>
      <c r="F428" s="106">
        <f t="shared" si="296"/>
        <v>9.933624348213644E-3</v>
      </c>
      <c r="G428" s="107">
        <v>46451</v>
      </c>
      <c r="H428" s="107">
        <v>46455</v>
      </c>
      <c r="I428" s="106">
        <f t="shared" si="300"/>
        <v>0</v>
      </c>
      <c r="J428" s="106">
        <f t="shared" si="302"/>
        <v>0</v>
      </c>
      <c r="K428" s="106">
        <f t="shared" si="302"/>
        <v>0</v>
      </c>
      <c r="L428" s="106">
        <f t="shared" si="302"/>
        <v>0</v>
      </c>
      <c r="M428" s="106">
        <f t="shared" si="302"/>
        <v>0</v>
      </c>
      <c r="N428" s="106">
        <f t="shared" si="302"/>
        <v>0</v>
      </c>
      <c r="O428" s="106">
        <f t="shared" si="302"/>
        <v>0</v>
      </c>
      <c r="P428" s="106">
        <f t="shared" si="302"/>
        <v>0</v>
      </c>
      <c r="Q428" s="106">
        <f t="shared" si="302"/>
        <v>0</v>
      </c>
      <c r="R428" s="106">
        <f t="shared" si="302"/>
        <v>0</v>
      </c>
      <c r="S428" s="106">
        <f t="shared" si="302"/>
        <v>0</v>
      </c>
      <c r="T428" s="106">
        <f t="shared" si="302"/>
        <v>0</v>
      </c>
      <c r="U428" s="106">
        <f t="shared" si="302"/>
        <v>0</v>
      </c>
      <c r="V428" s="106">
        <f t="shared" si="302"/>
        <v>0</v>
      </c>
      <c r="W428" s="106">
        <f t="shared" si="302"/>
        <v>0</v>
      </c>
      <c r="X428" s="106">
        <f t="shared" si="302"/>
        <v>0</v>
      </c>
      <c r="Y428" s="106">
        <f t="shared" si="302"/>
        <v>0</v>
      </c>
      <c r="Z428" s="106">
        <f t="shared" si="302"/>
        <v>0</v>
      </c>
      <c r="AA428" s="106">
        <f t="shared" si="302"/>
        <v>0</v>
      </c>
      <c r="AB428" s="106">
        <f t="shared" si="302"/>
        <v>0</v>
      </c>
      <c r="AC428" s="106">
        <f t="shared" si="302"/>
        <v>0</v>
      </c>
      <c r="AD428" s="106">
        <f t="shared" si="302"/>
        <v>0</v>
      </c>
      <c r="AE428" s="106">
        <f t="shared" si="302"/>
        <v>0</v>
      </c>
      <c r="AF428" s="106">
        <f t="shared" si="302"/>
        <v>0</v>
      </c>
      <c r="AG428" s="106">
        <f t="shared" si="302"/>
        <v>0</v>
      </c>
      <c r="AH428" s="106">
        <f t="shared" si="302"/>
        <v>0</v>
      </c>
      <c r="AI428" s="106">
        <f t="shared" si="302"/>
        <v>0</v>
      </c>
      <c r="AJ428" s="106">
        <f t="shared" si="302"/>
        <v>0</v>
      </c>
      <c r="AK428" s="106">
        <f t="shared" si="302"/>
        <v>0</v>
      </c>
      <c r="AL428" s="106">
        <f t="shared" si="302"/>
        <v>0</v>
      </c>
      <c r="AM428" s="106">
        <f t="shared" si="302"/>
        <v>0</v>
      </c>
      <c r="AN428" s="106">
        <f t="shared" si="302"/>
        <v>0</v>
      </c>
      <c r="AO428" s="106">
        <f t="shared" si="302"/>
        <v>0</v>
      </c>
      <c r="AP428" s="106">
        <f t="shared" si="303"/>
        <v>0</v>
      </c>
      <c r="AQ428" s="106">
        <f t="shared" si="303"/>
        <v>0.2</v>
      </c>
      <c r="AR428" s="106">
        <f t="shared" si="303"/>
        <v>1</v>
      </c>
      <c r="AS428" s="106">
        <f t="shared" si="303"/>
        <v>1</v>
      </c>
      <c r="AT428" s="106">
        <f t="shared" si="303"/>
        <v>1</v>
      </c>
      <c r="AU428" s="106">
        <f t="shared" si="303"/>
        <v>1</v>
      </c>
      <c r="AV428" s="106">
        <f t="shared" si="303"/>
        <v>1</v>
      </c>
      <c r="AW428" s="106">
        <f t="shared" si="303"/>
        <v>1</v>
      </c>
      <c r="AX428" s="106">
        <f t="shared" si="303"/>
        <v>1</v>
      </c>
      <c r="AY428" s="106">
        <f t="shared" si="303"/>
        <v>1</v>
      </c>
      <c r="AZ428" s="106">
        <f t="shared" si="303"/>
        <v>1</v>
      </c>
      <c r="BA428" s="106">
        <f t="shared" si="303"/>
        <v>1</v>
      </c>
      <c r="BB428" s="106">
        <f t="shared" si="303"/>
        <v>1</v>
      </c>
      <c r="BC428" s="106">
        <f t="shared" si="303"/>
        <v>1</v>
      </c>
      <c r="BD428" s="106">
        <f t="shared" si="303"/>
        <v>1</v>
      </c>
      <c r="BE428" s="106">
        <f t="shared" si="303"/>
        <v>1</v>
      </c>
      <c r="BF428" s="106">
        <f t="shared" si="303"/>
        <v>1</v>
      </c>
      <c r="BG428" s="106">
        <f t="shared" si="303"/>
        <v>1</v>
      </c>
      <c r="BH428" s="106">
        <f t="shared" si="303"/>
        <v>1</v>
      </c>
      <c r="BI428" s="106">
        <f t="shared" si="303"/>
        <v>1</v>
      </c>
      <c r="BJ428" s="106">
        <f t="shared" si="303"/>
        <v>1</v>
      </c>
      <c r="BK428" s="106">
        <f t="shared" si="303"/>
        <v>1</v>
      </c>
      <c r="BL428" s="106">
        <f t="shared" si="303"/>
        <v>1</v>
      </c>
      <c r="BM428" s="106">
        <f t="shared" si="303"/>
        <v>1</v>
      </c>
      <c r="BN428" s="106">
        <f t="shared" si="303"/>
        <v>1</v>
      </c>
      <c r="BO428" s="106">
        <f t="shared" si="303"/>
        <v>1</v>
      </c>
    </row>
    <row r="429" spans="1:67" ht="15" x14ac:dyDescent="0.25">
      <c r="A429" s="80"/>
      <c r="B429" s="77" t="s">
        <v>1473</v>
      </c>
      <c r="C429" s="77" t="s">
        <v>1474</v>
      </c>
      <c r="D429" s="77" t="s">
        <v>9</v>
      </c>
      <c r="E429" s="224">
        <f>VLOOKUP(B429,'Cuadro Control'!C469:J2359,8,FALSE)</f>
        <v>46410609.014634147</v>
      </c>
      <c r="F429" s="106">
        <f t="shared" si="296"/>
        <v>8.742083556535862E-3</v>
      </c>
      <c r="G429" s="107">
        <v>46455</v>
      </c>
      <c r="H429" s="107">
        <v>46457</v>
      </c>
      <c r="I429" s="106">
        <f t="shared" si="300"/>
        <v>0</v>
      </c>
      <c r="J429" s="106">
        <f t="shared" si="302"/>
        <v>0</v>
      </c>
      <c r="K429" s="106">
        <f t="shared" si="302"/>
        <v>0</v>
      </c>
      <c r="L429" s="106">
        <f t="shared" si="302"/>
        <v>0</v>
      </c>
      <c r="M429" s="106">
        <f t="shared" si="302"/>
        <v>0</v>
      </c>
      <c r="N429" s="106">
        <f t="shared" si="302"/>
        <v>0</v>
      </c>
      <c r="O429" s="106">
        <f t="shared" si="302"/>
        <v>0</v>
      </c>
      <c r="P429" s="106">
        <f t="shared" si="302"/>
        <v>0</v>
      </c>
      <c r="Q429" s="106">
        <f t="shared" si="302"/>
        <v>0</v>
      </c>
      <c r="R429" s="106">
        <f t="shared" si="302"/>
        <v>0</v>
      </c>
      <c r="S429" s="106">
        <f t="shared" si="302"/>
        <v>0</v>
      </c>
      <c r="T429" s="106">
        <f t="shared" si="302"/>
        <v>0</v>
      </c>
      <c r="U429" s="106">
        <f t="shared" si="302"/>
        <v>0</v>
      </c>
      <c r="V429" s="106">
        <f t="shared" si="302"/>
        <v>0</v>
      </c>
      <c r="W429" s="106">
        <f t="shared" si="302"/>
        <v>0</v>
      </c>
      <c r="X429" s="106">
        <f t="shared" si="302"/>
        <v>0</v>
      </c>
      <c r="Y429" s="106">
        <f t="shared" si="302"/>
        <v>0</v>
      </c>
      <c r="Z429" s="106">
        <f t="shared" si="302"/>
        <v>0</v>
      </c>
      <c r="AA429" s="106">
        <f t="shared" si="302"/>
        <v>0</v>
      </c>
      <c r="AB429" s="106">
        <f t="shared" si="302"/>
        <v>0</v>
      </c>
      <c r="AC429" s="106">
        <f t="shared" si="302"/>
        <v>0</v>
      </c>
      <c r="AD429" s="106">
        <f t="shared" si="302"/>
        <v>0</v>
      </c>
      <c r="AE429" s="106">
        <f t="shared" si="302"/>
        <v>0</v>
      </c>
      <c r="AF429" s="106">
        <f t="shared" si="302"/>
        <v>0</v>
      </c>
      <c r="AG429" s="106">
        <f t="shared" si="302"/>
        <v>0</v>
      </c>
      <c r="AH429" s="106">
        <f t="shared" si="302"/>
        <v>0</v>
      </c>
      <c r="AI429" s="106">
        <f t="shared" si="302"/>
        <v>0</v>
      </c>
      <c r="AJ429" s="106">
        <f t="shared" si="302"/>
        <v>0</v>
      </c>
      <c r="AK429" s="106">
        <f t="shared" si="302"/>
        <v>0</v>
      </c>
      <c r="AL429" s="106">
        <f t="shared" si="302"/>
        <v>0</v>
      </c>
      <c r="AM429" s="106">
        <f t="shared" si="302"/>
        <v>0</v>
      </c>
      <c r="AN429" s="106">
        <f t="shared" si="302"/>
        <v>0</v>
      </c>
      <c r="AO429" s="106">
        <f t="shared" si="302"/>
        <v>0</v>
      </c>
      <c r="AP429" s="106">
        <f t="shared" si="303"/>
        <v>0</v>
      </c>
      <c r="AQ429" s="106">
        <f t="shared" si="303"/>
        <v>0</v>
      </c>
      <c r="AR429" s="106">
        <f t="shared" si="303"/>
        <v>1</v>
      </c>
      <c r="AS429" s="106">
        <f t="shared" si="303"/>
        <v>1</v>
      </c>
      <c r="AT429" s="106">
        <f t="shared" si="303"/>
        <v>1</v>
      </c>
      <c r="AU429" s="106">
        <f t="shared" si="303"/>
        <v>1</v>
      </c>
      <c r="AV429" s="106">
        <f t="shared" si="303"/>
        <v>1</v>
      </c>
      <c r="AW429" s="106">
        <f t="shared" si="303"/>
        <v>1</v>
      </c>
      <c r="AX429" s="106">
        <f t="shared" si="303"/>
        <v>1</v>
      </c>
      <c r="AY429" s="106">
        <f t="shared" si="303"/>
        <v>1</v>
      </c>
      <c r="AZ429" s="106">
        <f t="shared" si="303"/>
        <v>1</v>
      </c>
      <c r="BA429" s="106">
        <f t="shared" si="303"/>
        <v>1</v>
      </c>
      <c r="BB429" s="106">
        <f t="shared" si="303"/>
        <v>1</v>
      </c>
      <c r="BC429" s="106">
        <f t="shared" si="303"/>
        <v>1</v>
      </c>
      <c r="BD429" s="106">
        <f t="shared" si="303"/>
        <v>1</v>
      </c>
      <c r="BE429" s="106">
        <f t="shared" si="303"/>
        <v>1</v>
      </c>
      <c r="BF429" s="106">
        <f t="shared" si="303"/>
        <v>1</v>
      </c>
      <c r="BG429" s="106">
        <f t="shared" si="303"/>
        <v>1</v>
      </c>
      <c r="BH429" s="106">
        <f t="shared" si="303"/>
        <v>1</v>
      </c>
      <c r="BI429" s="106">
        <f t="shared" si="303"/>
        <v>1</v>
      </c>
      <c r="BJ429" s="106">
        <f t="shared" si="303"/>
        <v>1</v>
      </c>
      <c r="BK429" s="106">
        <f t="shared" si="303"/>
        <v>1</v>
      </c>
      <c r="BL429" s="106">
        <f t="shared" si="303"/>
        <v>1</v>
      </c>
      <c r="BM429" s="106">
        <f t="shared" si="303"/>
        <v>1</v>
      </c>
      <c r="BN429" s="106">
        <f t="shared" si="303"/>
        <v>1</v>
      </c>
      <c r="BO429" s="106">
        <f t="shared" si="303"/>
        <v>1</v>
      </c>
    </row>
    <row r="430" spans="1:67" ht="15" x14ac:dyDescent="0.25">
      <c r="A430" s="80"/>
      <c r="B430" s="77" t="s">
        <v>1475</v>
      </c>
      <c r="C430" s="77" t="s">
        <v>1476</v>
      </c>
      <c r="D430" s="77" t="s">
        <v>9</v>
      </c>
      <c r="E430" s="224">
        <f>VLOOKUP(B430,'Cuadro Control'!C470:J2360,8,FALSE)</f>
        <v>1587346329.5488234</v>
      </c>
      <c r="F430" s="106">
        <f t="shared" si="296"/>
        <v>0.29899875353285565</v>
      </c>
      <c r="G430" s="107">
        <v>46455</v>
      </c>
      <c r="H430" s="107">
        <v>46465</v>
      </c>
      <c r="I430" s="106">
        <f t="shared" si="300"/>
        <v>0</v>
      </c>
      <c r="J430" s="106">
        <f t="shared" si="302"/>
        <v>0</v>
      </c>
      <c r="K430" s="106">
        <f t="shared" si="302"/>
        <v>0</v>
      </c>
      <c r="L430" s="106">
        <f t="shared" si="302"/>
        <v>0</v>
      </c>
      <c r="M430" s="106">
        <f t="shared" si="302"/>
        <v>0</v>
      </c>
      <c r="N430" s="106">
        <f t="shared" si="302"/>
        <v>0</v>
      </c>
      <c r="O430" s="106">
        <f t="shared" si="302"/>
        <v>0</v>
      </c>
      <c r="P430" s="106">
        <f t="shared" si="302"/>
        <v>0</v>
      </c>
      <c r="Q430" s="106">
        <f t="shared" si="302"/>
        <v>0</v>
      </c>
      <c r="R430" s="106">
        <f t="shared" si="302"/>
        <v>0</v>
      </c>
      <c r="S430" s="106">
        <f t="shared" si="302"/>
        <v>0</v>
      </c>
      <c r="T430" s="106">
        <f t="shared" si="302"/>
        <v>0</v>
      </c>
      <c r="U430" s="106">
        <f t="shared" si="302"/>
        <v>0</v>
      </c>
      <c r="V430" s="106">
        <f t="shared" si="302"/>
        <v>0</v>
      </c>
      <c r="W430" s="106">
        <f t="shared" si="302"/>
        <v>0</v>
      </c>
      <c r="X430" s="106">
        <f t="shared" si="302"/>
        <v>0</v>
      </c>
      <c r="Y430" s="106">
        <f t="shared" si="302"/>
        <v>0</v>
      </c>
      <c r="Z430" s="106">
        <f t="shared" si="302"/>
        <v>0</v>
      </c>
      <c r="AA430" s="106">
        <f t="shared" si="302"/>
        <v>0</v>
      </c>
      <c r="AB430" s="106">
        <f t="shared" si="302"/>
        <v>0</v>
      </c>
      <c r="AC430" s="106">
        <f t="shared" si="302"/>
        <v>0</v>
      </c>
      <c r="AD430" s="106">
        <f t="shared" si="302"/>
        <v>0</v>
      </c>
      <c r="AE430" s="106">
        <f t="shared" si="302"/>
        <v>0</v>
      </c>
      <c r="AF430" s="106">
        <f t="shared" si="302"/>
        <v>0</v>
      </c>
      <c r="AG430" s="106">
        <f t="shared" si="302"/>
        <v>0</v>
      </c>
      <c r="AH430" s="106">
        <f t="shared" si="302"/>
        <v>0</v>
      </c>
      <c r="AI430" s="106">
        <f t="shared" si="302"/>
        <v>0</v>
      </c>
      <c r="AJ430" s="106">
        <f t="shared" si="302"/>
        <v>0</v>
      </c>
      <c r="AK430" s="106">
        <f t="shared" si="302"/>
        <v>0</v>
      </c>
      <c r="AL430" s="106">
        <f t="shared" si="302"/>
        <v>0</v>
      </c>
      <c r="AM430" s="106">
        <f t="shared" si="302"/>
        <v>0</v>
      </c>
      <c r="AN430" s="106">
        <f t="shared" si="302"/>
        <v>0</v>
      </c>
      <c r="AO430" s="106">
        <f t="shared" si="302"/>
        <v>0</v>
      </c>
      <c r="AP430" s="106">
        <f t="shared" si="303"/>
        <v>0</v>
      </c>
      <c r="AQ430" s="106">
        <f t="shared" si="303"/>
        <v>0</v>
      </c>
      <c r="AR430" s="106">
        <f t="shared" si="303"/>
        <v>0.36363636363636365</v>
      </c>
      <c r="AS430" s="106">
        <f t="shared" ref="AP430:BO431" si="304">IF($G430=0,0,IF(AS$6&lt;$G430,0,IF(AS$6&gt;$H430,1,(AS$6-$G430+1)/($H430-$G430+1))))</f>
        <v>1</v>
      </c>
      <c r="AT430" s="106">
        <f t="shared" si="304"/>
        <v>1</v>
      </c>
      <c r="AU430" s="106">
        <f t="shared" si="304"/>
        <v>1</v>
      </c>
      <c r="AV430" s="106">
        <f t="shared" si="304"/>
        <v>1</v>
      </c>
      <c r="AW430" s="106">
        <f t="shared" si="304"/>
        <v>1</v>
      </c>
      <c r="AX430" s="106">
        <f t="shared" si="304"/>
        <v>1</v>
      </c>
      <c r="AY430" s="106">
        <f t="shared" si="304"/>
        <v>1</v>
      </c>
      <c r="AZ430" s="106">
        <f t="shared" si="304"/>
        <v>1</v>
      </c>
      <c r="BA430" s="106">
        <f t="shared" si="304"/>
        <v>1</v>
      </c>
      <c r="BB430" s="106">
        <f t="shared" si="304"/>
        <v>1</v>
      </c>
      <c r="BC430" s="106">
        <f t="shared" si="304"/>
        <v>1</v>
      </c>
      <c r="BD430" s="106">
        <f t="shared" si="304"/>
        <v>1</v>
      </c>
      <c r="BE430" s="106">
        <f t="shared" si="304"/>
        <v>1</v>
      </c>
      <c r="BF430" s="106">
        <f t="shared" si="304"/>
        <v>1</v>
      </c>
      <c r="BG430" s="106">
        <f t="shared" si="304"/>
        <v>1</v>
      </c>
      <c r="BH430" s="106">
        <f t="shared" si="304"/>
        <v>1</v>
      </c>
      <c r="BI430" s="106">
        <f t="shared" si="304"/>
        <v>1</v>
      </c>
      <c r="BJ430" s="106">
        <f t="shared" si="304"/>
        <v>1</v>
      </c>
      <c r="BK430" s="106">
        <f t="shared" si="304"/>
        <v>1</v>
      </c>
      <c r="BL430" s="106">
        <f t="shared" si="304"/>
        <v>1</v>
      </c>
      <c r="BM430" s="106">
        <f t="shared" si="304"/>
        <v>1</v>
      </c>
      <c r="BN430" s="106">
        <f t="shared" si="304"/>
        <v>1</v>
      </c>
      <c r="BO430" s="106">
        <f t="shared" si="304"/>
        <v>1</v>
      </c>
    </row>
    <row r="431" spans="1:67" ht="15" x14ac:dyDescent="0.25">
      <c r="A431" s="80"/>
      <c r="B431" s="103" t="s">
        <v>1477</v>
      </c>
      <c r="C431" s="103" t="s">
        <v>1478</v>
      </c>
      <c r="D431" s="103" t="s">
        <v>9</v>
      </c>
      <c r="E431" s="223">
        <f>VLOOKUP(B431,'Cuadro Control'!C471:J2361,8,FALSE)</f>
        <v>179532477.23999998</v>
      </c>
      <c r="F431" s="104">
        <f t="shared" si="296"/>
        <v>3.3817438522495219E-2</v>
      </c>
      <c r="G431" s="105">
        <v>46457</v>
      </c>
      <c r="H431" s="105">
        <v>46470</v>
      </c>
      <c r="I431" s="104">
        <f t="shared" si="300"/>
        <v>0</v>
      </c>
      <c r="J431" s="104">
        <f t="shared" si="302"/>
        <v>0</v>
      </c>
      <c r="K431" s="104">
        <f t="shared" si="302"/>
        <v>0</v>
      </c>
      <c r="L431" s="104">
        <f t="shared" si="302"/>
        <v>0</v>
      </c>
      <c r="M431" s="104">
        <f t="shared" si="302"/>
        <v>0</v>
      </c>
      <c r="N431" s="104">
        <f t="shared" si="302"/>
        <v>0</v>
      </c>
      <c r="O431" s="104">
        <f t="shared" si="302"/>
        <v>0</v>
      </c>
      <c r="P431" s="104">
        <f t="shared" si="302"/>
        <v>0</v>
      </c>
      <c r="Q431" s="104">
        <f t="shared" si="302"/>
        <v>0</v>
      </c>
      <c r="R431" s="104">
        <f t="shared" si="302"/>
        <v>0</v>
      </c>
      <c r="S431" s="104">
        <f t="shared" si="302"/>
        <v>0</v>
      </c>
      <c r="T431" s="104">
        <f t="shared" si="302"/>
        <v>0</v>
      </c>
      <c r="U431" s="104">
        <f t="shared" si="302"/>
        <v>0</v>
      </c>
      <c r="V431" s="104">
        <f t="shared" si="302"/>
        <v>0</v>
      </c>
      <c r="W431" s="104">
        <f t="shared" si="302"/>
        <v>0</v>
      </c>
      <c r="X431" s="104">
        <f t="shared" si="302"/>
        <v>0</v>
      </c>
      <c r="Y431" s="104">
        <f t="shared" si="302"/>
        <v>0</v>
      </c>
      <c r="Z431" s="104">
        <f t="shared" si="302"/>
        <v>0</v>
      </c>
      <c r="AA431" s="104">
        <f t="shared" si="302"/>
        <v>0</v>
      </c>
      <c r="AB431" s="104">
        <f t="shared" si="302"/>
        <v>0</v>
      </c>
      <c r="AC431" s="104">
        <f t="shared" si="302"/>
        <v>0</v>
      </c>
      <c r="AD431" s="104">
        <f t="shared" si="302"/>
        <v>0</v>
      </c>
      <c r="AE431" s="104">
        <f t="shared" si="302"/>
        <v>0</v>
      </c>
      <c r="AF431" s="104">
        <f t="shared" si="302"/>
        <v>0</v>
      </c>
      <c r="AG431" s="104">
        <f t="shared" si="302"/>
        <v>0</v>
      </c>
      <c r="AH431" s="104">
        <f t="shared" si="302"/>
        <v>0</v>
      </c>
      <c r="AI431" s="104">
        <f t="shared" si="302"/>
        <v>0</v>
      </c>
      <c r="AJ431" s="104">
        <f t="shared" si="302"/>
        <v>0</v>
      </c>
      <c r="AK431" s="104">
        <f t="shared" si="302"/>
        <v>0</v>
      </c>
      <c r="AL431" s="104">
        <f t="shared" si="302"/>
        <v>0</v>
      </c>
      <c r="AM431" s="104">
        <f t="shared" si="302"/>
        <v>0</v>
      </c>
      <c r="AN431" s="104">
        <f t="shared" si="302"/>
        <v>0</v>
      </c>
      <c r="AO431" s="104">
        <f t="shared" si="302"/>
        <v>0</v>
      </c>
      <c r="AP431" s="104">
        <f t="shared" si="304"/>
        <v>0</v>
      </c>
      <c r="AQ431" s="104">
        <f t="shared" si="304"/>
        <v>0</v>
      </c>
      <c r="AR431" s="104">
        <f t="shared" si="304"/>
        <v>0.14285714285714285</v>
      </c>
      <c r="AS431" s="104">
        <f t="shared" si="304"/>
        <v>0.6428571428571429</v>
      </c>
      <c r="AT431" s="104">
        <f t="shared" si="304"/>
        <v>1</v>
      </c>
      <c r="AU431" s="104">
        <f t="shared" si="304"/>
        <v>1</v>
      </c>
      <c r="AV431" s="104">
        <f t="shared" si="304"/>
        <v>1</v>
      </c>
      <c r="AW431" s="104">
        <f t="shared" si="304"/>
        <v>1</v>
      </c>
      <c r="AX431" s="104">
        <f t="shared" si="304"/>
        <v>1</v>
      </c>
      <c r="AY431" s="104">
        <f t="shared" si="304"/>
        <v>1</v>
      </c>
      <c r="AZ431" s="104">
        <f t="shared" si="304"/>
        <v>1</v>
      </c>
      <c r="BA431" s="104">
        <f t="shared" si="304"/>
        <v>1</v>
      </c>
      <c r="BB431" s="104">
        <f t="shared" si="304"/>
        <v>1</v>
      </c>
      <c r="BC431" s="104">
        <f t="shared" si="304"/>
        <v>1</v>
      </c>
      <c r="BD431" s="104">
        <f t="shared" si="304"/>
        <v>1</v>
      </c>
      <c r="BE431" s="104">
        <f t="shared" si="304"/>
        <v>1</v>
      </c>
      <c r="BF431" s="104">
        <f t="shared" si="304"/>
        <v>1</v>
      </c>
      <c r="BG431" s="104">
        <f t="shared" si="304"/>
        <v>1</v>
      </c>
      <c r="BH431" s="104">
        <f t="shared" si="304"/>
        <v>1</v>
      </c>
      <c r="BI431" s="104">
        <f t="shared" si="304"/>
        <v>1</v>
      </c>
      <c r="BJ431" s="104">
        <f t="shared" si="304"/>
        <v>1</v>
      </c>
      <c r="BK431" s="104">
        <f t="shared" si="304"/>
        <v>1</v>
      </c>
      <c r="BL431" s="104">
        <f t="shared" si="304"/>
        <v>1</v>
      </c>
      <c r="BM431" s="104">
        <f t="shared" si="304"/>
        <v>1</v>
      </c>
      <c r="BN431" s="104">
        <f t="shared" si="304"/>
        <v>1</v>
      </c>
      <c r="BO431" s="104">
        <f t="shared" si="304"/>
        <v>1</v>
      </c>
    </row>
    <row r="432" spans="1:67" ht="15" x14ac:dyDescent="0.25">
      <c r="A432" s="80"/>
      <c r="B432" s="78" t="s">
        <v>1479</v>
      </c>
      <c r="C432" s="78" t="s">
        <v>1992</v>
      </c>
      <c r="D432" s="78" t="s">
        <v>3</v>
      </c>
      <c r="E432" s="225">
        <f>VLOOKUP(B432,'Cuadro Control'!C472:J2362,8,FALSE)</f>
        <v>0</v>
      </c>
      <c r="F432" s="108">
        <f>IFERROR(E432/$E$416,0)</f>
        <v>0</v>
      </c>
      <c r="G432" s="109">
        <v>46470</v>
      </c>
      <c r="H432" s="109">
        <v>46470</v>
      </c>
      <c r="I432" s="108">
        <f t="shared" si="300"/>
        <v>0</v>
      </c>
      <c r="J432" s="108">
        <f t="shared" ref="J432:BO432" si="305">IF($G432=0,0,IF(J$6&lt;$G432,0,IF(J$6&gt;$H432,1,(J$6-$G432+1)/($H432-$G432+1))))</f>
        <v>0</v>
      </c>
      <c r="K432" s="108">
        <f t="shared" si="305"/>
        <v>0</v>
      </c>
      <c r="L432" s="108">
        <f t="shared" si="305"/>
        <v>0</v>
      </c>
      <c r="M432" s="108">
        <f t="shared" si="305"/>
        <v>0</v>
      </c>
      <c r="N432" s="108">
        <f t="shared" si="305"/>
        <v>0</v>
      </c>
      <c r="O432" s="108">
        <f t="shared" si="305"/>
        <v>0</v>
      </c>
      <c r="P432" s="108">
        <f t="shared" si="305"/>
        <v>0</v>
      </c>
      <c r="Q432" s="108">
        <f t="shared" si="305"/>
        <v>0</v>
      </c>
      <c r="R432" s="108">
        <f t="shared" si="305"/>
        <v>0</v>
      </c>
      <c r="S432" s="108">
        <f t="shared" si="305"/>
        <v>0</v>
      </c>
      <c r="T432" s="108">
        <f t="shared" si="305"/>
        <v>0</v>
      </c>
      <c r="U432" s="108">
        <f t="shared" si="305"/>
        <v>0</v>
      </c>
      <c r="V432" s="108">
        <f t="shared" si="305"/>
        <v>0</v>
      </c>
      <c r="W432" s="108">
        <f t="shared" si="305"/>
        <v>0</v>
      </c>
      <c r="X432" s="108">
        <f t="shared" si="305"/>
        <v>0</v>
      </c>
      <c r="Y432" s="108">
        <f t="shared" si="305"/>
        <v>0</v>
      </c>
      <c r="Z432" s="108">
        <f t="shared" si="305"/>
        <v>0</v>
      </c>
      <c r="AA432" s="108">
        <f t="shared" si="305"/>
        <v>0</v>
      </c>
      <c r="AB432" s="108">
        <f t="shared" si="305"/>
        <v>0</v>
      </c>
      <c r="AC432" s="108">
        <f t="shared" si="305"/>
        <v>0</v>
      </c>
      <c r="AD432" s="108">
        <f t="shared" si="305"/>
        <v>0</v>
      </c>
      <c r="AE432" s="108">
        <f t="shared" si="305"/>
        <v>0</v>
      </c>
      <c r="AF432" s="108">
        <f t="shared" si="305"/>
        <v>0</v>
      </c>
      <c r="AG432" s="108">
        <f t="shared" si="305"/>
        <v>0</v>
      </c>
      <c r="AH432" s="108">
        <f t="shared" si="305"/>
        <v>0</v>
      </c>
      <c r="AI432" s="108">
        <f t="shared" si="305"/>
        <v>0</v>
      </c>
      <c r="AJ432" s="108">
        <f t="shared" si="305"/>
        <v>0</v>
      </c>
      <c r="AK432" s="108">
        <f t="shared" si="305"/>
        <v>0</v>
      </c>
      <c r="AL432" s="108">
        <f t="shared" si="305"/>
        <v>0</v>
      </c>
      <c r="AM432" s="108">
        <f t="shared" si="305"/>
        <v>0</v>
      </c>
      <c r="AN432" s="108">
        <f t="shared" si="305"/>
        <v>0</v>
      </c>
      <c r="AO432" s="108">
        <f t="shared" si="305"/>
        <v>0</v>
      </c>
      <c r="AP432" s="108">
        <f t="shared" si="305"/>
        <v>0</v>
      </c>
      <c r="AQ432" s="108">
        <f t="shared" si="305"/>
        <v>0</v>
      </c>
      <c r="AR432" s="108">
        <f t="shared" si="305"/>
        <v>0</v>
      </c>
      <c r="AS432" s="108">
        <f t="shared" si="305"/>
        <v>0</v>
      </c>
      <c r="AT432" s="108">
        <f t="shared" si="305"/>
        <v>1</v>
      </c>
      <c r="AU432" s="108">
        <f t="shared" si="305"/>
        <v>1</v>
      </c>
      <c r="AV432" s="108">
        <f t="shared" si="305"/>
        <v>1</v>
      </c>
      <c r="AW432" s="108">
        <f t="shared" si="305"/>
        <v>1</v>
      </c>
      <c r="AX432" s="108">
        <f t="shared" si="305"/>
        <v>1</v>
      </c>
      <c r="AY432" s="108">
        <f t="shared" si="305"/>
        <v>1</v>
      </c>
      <c r="AZ432" s="108">
        <f t="shared" si="305"/>
        <v>1</v>
      </c>
      <c r="BA432" s="108">
        <f t="shared" si="305"/>
        <v>1</v>
      </c>
      <c r="BB432" s="108">
        <f t="shared" si="305"/>
        <v>1</v>
      </c>
      <c r="BC432" s="108">
        <f t="shared" si="305"/>
        <v>1</v>
      </c>
      <c r="BD432" s="108">
        <f t="shared" si="305"/>
        <v>1</v>
      </c>
      <c r="BE432" s="108">
        <f t="shared" si="305"/>
        <v>1</v>
      </c>
      <c r="BF432" s="108">
        <f t="shared" si="305"/>
        <v>1</v>
      </c>
      <c r="BG432" s="108">
        <f t="shared" si="305"/>
        <v>1</v>
      </c>
      <c r="BH432" s="108">
        <f t="shared" si="305"/>
        <v>1</v>
      </c>
      <c r="BI432" s="108">
        <f t="shared" si="305"/>
        <v>1</v>
      </c>
      <c r="BJ432" s="108">
        <f t="shared" si="305"/>
        <v>1</v>
      </c>
      <c r="BK432" s="108">
        <f t="shared" si="305"/>
        <v>1</v>
      </c>
      <c r="BL432" s="108">
        <f t="shared" si="305"/>
        <v>1</v>
      </c>
      <c r="BM432" s="108">
        <f t="shared" si="305"/>
        <v>1</v>
      </c>
      <c r="BN432" s="108">
        <f t="shared" si="305"/>
        <v>1</v>
      </c>
      <c r="BO432" s="108">
        <f t="shared" si="305"/>
        <v>1</v>
      </c>
    </row>
    <row r="433" spans="1:67" ht="15" x14ac:dyDescent="0.25">
      <c r="A433" s="80"/>
      <c r="B433" s="76" t="s">
        <v>1480</v>
      </c>
      <c r="C433" s="76" t="s">
        <v>1481</v>
      </c>
      <c r="D433" s="76" t="s">
        <v>38</v>
      </c>
      <c r="E433" s="222">
        <f>SUM(E434:E449)</f>
        <v>5308872732.0543728</v>
      </c>
      <c r="F433" s="101">
        <f>IFERROR(E433/$E$109,0)</f>
        <v>2.9408554574576196E-2</v>
      </c>
      <c r="G433" s="102">
        <v>46402</v>
      </c>
      <c r="H433" s="102">
        <v>46482</v>
      </c>
      <c r="I433" s="101">
        <f>SUMPRODUCT($F434:$F448,I434:I448)</f>
        <v>0</v>
      </c>
      <c r="J433" s="101">
        <f t="shared" ref="J433:AO433" si="306">SUMPRODUCT($F434:$F448,J434:J448)</f>
        <v>0</v>
      </c>
      <c r="K433" s="101">
        <f t="shared" si="306"/>
        <v>0</v>
      </c>
      <c r="L433" s="101">
        <f t="shared" si="306"/>
        <v>0</v>
      </c>
      <c r="M433" s="101">
        <f t="shared" si="306"/>
        <v>0</v>
      </c>
      <c r="N433" s="101">
        <f t="shared" si="306"/>
        <v>0</v>
      </c>
      <c r="O433" s="101">
        <f t="shared" si="306"/>
        <v>0</v>
      </c>
      <c r="P433" s="101">
        <f t="shared" si="306"/>
        <v>0</v>
      </c>
      <c r="Q433" s="101">
        <f t="shared" si="306"/>
        <v>0</v>
      </c>
      <c r="R433" s="101">
        <f t="shared" si="306"/>
        <v>0</v>
      </c>
      <c r="S433" s="101">
        <f t="shared" si="306"/>
        <v>0</v>
      </c>
      <c r="T433" s="101">
        <f t="shared" si="306"/>
        <v>0</v>
      </c>
      <c r="U433" s="101">
        <f t="shared" si="306"/>
        <v>0</v>
      </c>
      <c r="V433" s="101">
        <f t="shared" si="306"/>
        <v>0</v>
      </c>
      <c r="W433" s="101">
        <f t="shared" si="306"/>
        <v>0</v>
      </c>
      <c r="X433" s="101">
        <f t="shared" si="306"/>
        <v>0</v>
      </c>
      <c r="Y433" s="101">
        <f t="shared" si="306"/>
        <v>0</v>
      </c>
      <c r="Z433" s="101">
        <f t="shared" si="306"/>
        <v>0</v>
      </c>
      <c r="AA433" s="101">
        <f t="shared" si="306"/>
        <v>0</v>
      </c>
      <c r="AB433" s="101">
        <f t="shared" si="306"/>
        <v>0</v>
      </c>
      <c r="AC433" s="101">
        <f t="shared" si="306"/>
        <v>0</v>
      </c>
      <c r="AD433" s="101">
        <f t="shared" si="306"/>
        <v>0</v>
      </c>
      <c r="AE433" s="101">
        <f t="shared" si="306"/>
        <v>0</v>
      </c>
      <c r="AF433" s="101">
        <f t="shared" si="306"/>
        <v>0</v>
      </c>
      <c r="AG433" s="101">
        <f t="shared" si="306"/>
        <v>0</v>
      </c>
      <c r="AH433" s="101">
        <f t="shared" si="306"/>
        <v>0</v>
      </c>
      <c r="AI433" s="101">
        <f t="shared" si="306"/>
        <v>0</v>
      </c>
      <c r="AJ433" s="101">
        <f t="shared" si="306"/>
        <v>1.7428219822204871E-3</v>
      </c>
      <c r="AK433" s="101">
        <f t="shared" si="306"/>
        <v>1.3942575857763897E-2</v>
      </c>
      <c r="AL433" s="101">
        <f t="shared" si="306"/>
        <v>6.7170469390089332E-2</v>
      </c>
      <c r="AM433" s="101">
        <f t="shared" si="306"/>
        <v>0.12159739126547237</v>
      </c>
      <c r="AN433" s="101">
        <f t="shared" si="306"/>
        <v>0.17376706331582181</v>
      </c>
      <c r="AO433" s="101">
        <f t="shared" si="306"/>
        <v>0.2596319881087919</v>
      </c>
      <c r="AP433" s="101">
        <f t="shared" ref="AP433:BO433" si="307">SUMPRODUCT($F434:$F448,AP434:AP448)</f>
        <v>0.35956331954322446</v>
      </c>
      <c r="AQ433" s="101">
        <f t="shared" si="307"/>
        <v>0.53258751877282851</v>
      </c>
      <c r="AR433" s="101">
        <f t="shared" si="307"/>
        <v>0.64850810003989967</v>
      </c>
      <c r="AS433" s="101">
        <f t="shared" si="307"/>
        <v>0.72886230523580342</v>
      </c>
      <c r="AT433" s="101">
        <f t="shared" si="307"/>
        <v>0.8815462829765508</v>
      </c>
      <c r="AU433" s="101">
        <f t="shared" si="307"/>
        <v>0.99436376024625084</v>
      </c>
      <c r="AV433" s="101">
        <f t="shared" si="307"/>
        <v>1</v>
      </c>
      <c r="AW433" s="101">
        <f t="shared" si="307"/>
        <v>1</v>
      </c>
      <c r="AX433" s="101">
        <f t="shared" si="307"/>
        <v>1</v>
      </c>
      <c r="AY433" s="101">
        <f t="shared" si="307"/>
        <v>1</v>
      </c>
      <c r="AZ433" s="101">
        <f t="shared" si="307"/>
        <v>1</v>
      </c>
      <c r="BA433" s="101">
        <f t="shared" si="307"/>
        <v>1</v>
      </c>
      <c r="BB433" s="101">
        <f t="shared" si="307"/>
        <v>1</v>
      </c>
      <c r="BC433" s="101">
        <f t="shared" si="307"/>
        <v>1</v>
      </c>
      <c r="BD433" s="101">
        <f t="shared" si="307"/>
        <v>1</v>
      </c>
      <c r="BE433" s="101">
        <f t="shared" si="307"/>
        <v>1</v>
      </c>
      <c r="BF433" s="101">
        <f t="shared" si="307"/>
        <v>1</v>
      </c>
      <c r="BG433" s="101">
        <f t="shared" si="307"/>
        <v>1</v>
      </c>
      <c r="BH433" s="101">
        <f t="shared" si="307"/>
        <v>1</v>
      </c>
      <c r="BI433" s="101">
        <f t="shared" si="307"/>
        <v>1</v>
      </c>
      <c r="BJ433" s="101">
        <f t="shared" si="307"/>
        <v>1</v>
      </c>
      <c r="BK433" s="101">
        <f t="shared" si="307"/>
        <v>1</v>
      </c>
      <c r="BL433" s="101">
        <f t="shared" si="307"/>
        <v>1</v>
      </c>
      <c r="BM433" s="101">
        <f t="shared" si="307"/>
        <v>1</v>
      </c>
      <c r="BN433" s="101">
        <f t="shared" si="307"/>
        <v>1</v>
      </c>
      <c r="BO433" s="101">
        <f t="shared" si="307"/>
        <v>1</v>
      </c>
    </row>
    <row r="434" spans="1:67" ht="15" x14ac:dyDescent="0.25">
      <c r="A434" s="80"/>
      <c r="B434" s="77" t="s">
        <v>1482</v>
      </c>
      <c r="C434" s="77" t="s">
        <v>2115</v>
      </c>
      <c r="D434" s="77" t="s">
        <v>22</v>
      </c>
      <c r="E434" s="224">
        <f>VLOOKUP(B434,'Cuadro Control'!C474:J2364,8,FALSE)</f>
        <v>83271780.884117648</v>
      </c>
      <c r="F434" s="106">
        <f t="shared" ref="F434:F448" si="308">IFERROR(E434/$E$433,0)</f>
        <v>1.5685397839984384E-2</v>
      </c>
      <c r="G434" s="107">
        <v>46402</v>
      </c>
      <c r="H434" s="107">
        <v>46410</v>
      </c>
      <c r="I434" s="106">
        <f t="shared" ref="I434:X434" si="309">IF($G434=0,0,IF(I$6&lt;$G434,0,IF(I$6&gt;$H434,1,(I$6-$G434+1)/($H434-$G434+1))))</f>
        <v>0</v>
      </c>
      <c r="J434" s="106">
        <f t="shared" si="309"/>
        <v>0</v>
      </c>
      <c r="K434" s="106">
        <f t="shared" si="309"/>
        <v>0</v>
      </c>
      <c r="L434" s="106">
        <f t="shared" si="309"/>
        <v>0</v>
      </c>
      <c r="M434" s="106">
        <f t="shared" si="309"/>
        <v>0</v>
      </c>
      <c r="N434" s="106">
        <f t="shared" si="309"/>
        <v>0</v>
      </c>
      <c r="O434" s="106">
        <f t="shared" si="309"/>
        <v>0</v>
      </c>
      <c r="P434" s="106">
        <f t="shared" si="309"/>
        <v>0</v>
      </c>
      <c r="Q434" s="106">
        <f t="shared" si="309"/>
        <v>0</v>
      </c>
      <c r="R434" s="106">
        <f t="shared" si="309"/>
        <v>0</v>
      </c>
      <c r="S434" s="106">
        <f t="shared" si="309"/>
        <v>0</v>
      </c>
      <c r="T434" s="106">
        <f t="shared" si="309"/>
        <v>0</v>
      </c>
      <c r="U434" s="106">
        <f t="shared" si="309"/>
        <v>0</v>
      </c>
      <c r="V434" s="106">
        <f t="shared" si="309"/>
        <v>0</v>
      </c>
      <c r="W434" s="106">
        <f t="shared" si="309"/>
        <v>0</v>
      </c>
      <c r="X434" s="106">
        <f t="shared" si="309"/>
        <v>0</v>
      </c>
      <c r="Y434" s="106">
        <f t="shared" ref="J434:AO441" si="310">IF($G434=0,0,IF(Y$6&lt;$G434,0,IF(Y$6&gt;$H434,1,(Y$6-$G434+1)/($H434-$G434+1))))</f>
        <v>0</v>
      </c>
      <c r="Z434" s="106">
        <f t="shared" si="310"/>
        <v>0</v>
      </c>
      <c r="AA434" s="106">
        <f t="shared" si="310"/>
        <v>0</v>
      </c>
      <c r="AB434" s="106">
        <f t="shared" si="310"/>
        <v>0</v>
      </c>
      <c r="AC434" s="106">
        <f t="shared" si="310"/>
        <v>0</v>
      </c>
      <c r="AD434" s="106">
        <f t="shared" si="310"/>
        <v>0</v>
      </c>
      <c r="AE434" s="106">
        <f t="shared" si="310"/>
        <v>0</v>
      </c>
      <c r="AF434" s="106">
        <f t="shared" si="310"/>
        <v>0</v>
      </c>
      <c r="AG434" s="106">
        <f t="shared" si="310"/>
        <v>0</v>
      </c>
      <c r="AH434" s="106">
        <f t="shared" si="310"/>
        <v>0</v>
      </c>
      <c r="AI434" s="106">
        <f t="shared" si="310"/>
        <v>0</v>
      </c>
      <c r="AJ434" s="106">
        <f t="shared" si="310"/>
        <v>0.1111111111111111</v>
      </c>
      <c r="AK434" s="106">
        <f t="shared" si="310"/>
        <v>0.88888888888888884</v>
      </c>
      <c r="AL434" s="106">
        <f t="shared" si="310"/>
        <v>1</v>
      </c>
      <c r="AM434" s="106">
        <f t="shared" si="310"/>
        <v>1</v>
      </c>
      <c r="AN434" s="106">
        <f t="shared" si="310"/>
        <v>1</v>
      </c>
      <c r="AO434" s="106">
        <f t="shared" si="310"/>
        <v>1</v>
      </c>
      <c r="AP434" s="106">
        <f t="shared" ref="AP434:BO440" si="311">IF($G434=0,0,IF(AP$6&lt;$G434,0,IF(AP$6&gt;$H434,1,(AP$6-$G434+1)/($H434-$G434+1))))</f>
        <v>1</v>
      </c>
      <c r="AQ434" s="106">
        <f t="shared" si="311"/>
        <v>1</v>
      </c>
      <c r="AR434" s="106">
        <f t="shared" si="311"/>
        <v>1</v>
      </c>
      <c r="AS434" s="106">
        <f t="shared" si="311"/>
        <v>1</v>
      </c>
      <c r="AT434" s="106">
        <f t="shared" si="311"/>
        <v>1</v>
      </c>
      <c r="AU434" s="106">
        <f t="shared" si="311"/>
        <v>1</v>
      </c>
      <c r="AV434" s="106">
        <f t="shared" si="311"/>
        <v>1</v>
      </c>
      <c r="AW434" s="106">
        <f t="shared" si="311"/>
        <v>1</v>
      </c>
      <c r="AX434" s="106">
        <f t="shared" si="311"/>
        <v>1</v>
      </c>
      <c r="AY434" s="106">
        <f t="shared" si="311"/>
        <v>1</v>
      </c>
      <c r="AZ434" s="106">
        <f t="shared" si="311"/>
        <v>1</v>
      </c>
      <c r="BA434" s="106">
        <f t="shared" si="311"/>
        <v>1</v>
      </c>
      <c r="BB434" s="106">
        <f t="shared" si="311"/>
        <v>1</v>
      </c>
      <c r="BC434" s="106">
        <f t="shared" si="311"/>
        <v>1</v>
      </c>
      <c r="BD434" s="106">
        <f t="shared" si="311"/>
        <v>1</v>
      </c>
      <c r="BE434" s="106">
        <f t="shared" si="311"/>
        <v>1</v>
      </c>
      <c r="BF434" s="106">
        <f t="shared" si="311"/>
        <v>1</v>
      </c>
      <c r="BG434" s="106">
        <f t="shared" si="311"/>
        <v>1</v>
      </c>
      <c r="BH434" s="106">
        <f t="shared" si="311"/>
        <v>1</v>
      </c>
      <c r="BI434" s="106">
        <f t="shared" si="311"/>
        <v>1</v>
      </c>
      <c r="BJ434" s="106">
        <f t="shared" si="311"/>
        <v>1</v>
      </c>
      <c r="BK434" s="106">
        <f t="shared" si="311"/>
        <v>1</v>
      </c>
      <c r="BL434" s="106">
        <f t="shared" si="311"/>
        <v>1</v>
      </c>
      <c r="BM434" s="106">
        <f t="shared" si="311"/>
        <v>1</v>
      </c>
      <c r="BN434" s="106">
        <f t="shared" si="311"/>
        <v>1</v>
      </c>
      <c r="BO434" s="106">
        <f t="shared" si="311"/>
        <v>1</v>
      </c>
    </row>
    <row r="435" spans="1:67" ht="15" x14ac:dyDescent="0.25">
      <c r="A435" s="80"/>
      <c r="B435" s="77" t="s">
        <v>1484</v>
      </c>
      <c r="C435" s="77" t="s">
        <v>1485</v>
      </c>
      <c r="D435" s="77" t="s">
        <v>9</v>
      </c>
      <c r="E435" s="224">
        <f>VLOOKUP(B435,'Cuadro Control'!C475:J2365,8,FALSE)</f>
        <v>312374505.66882348</v>
      </c>
      <c r="F435" s="106">
        <f t="shared" si="308"/>
        <v>5.8840081771548515E-2</v>
      </c>
      <c r="G435" s="107">
        <v>46410</v>
      </c>
      <c r="H435" s="107">
        <v>46417</v>
      </c>
      <c r="I435" s="106">
        <f t="shared" ref="I435:I449" si="312">IF($G435=0,0,IF(I$6&lt;$G435,0,IF(I$6&gt;$H435,1,(I$6-$G435+1)/($H435-$G435+1))))</f>
        <v>0</v>
      </c>
      <c r="J435" s="106">
        <f t="shared" si="310"/>
        <v>0</v>
      </c>
      <c r="K435" s="106">
        <f t="shared" si="310"/>
        <v>0</v>
      </c>
      <c r="L435" s="106">
        <f t="shared" si="310"/>
        <v>0</v>
      </c>
      <c r="M435" s="106">
        <f t="shared" si="310"/>
        <v>0</v>
      </c>
      <c r="N435" s="106">
        <f t="shared" si="310"/>
        <v>0</v>
      </c>
      <c r="O435" s="106">
        <f t="shared" si="310"/>
        <v>0</v>
      </c>
      <c r="P435" s="106">
        <f t="shared" si="310"/>
        <v>0</v>
      </c>
      <c r="Q435" s="106">
        <f t="shared" si="310"/>
        <v>0</v>
      </c>
      <c r="R435" s="106">
        <f t="shared" si="310"/>
        <v>0</v>
      </c>
      <c r="S435" s="106">
        <f t="shared" si="310"/>
        <v>0</v>
      </c>
      <c r="T435" s="106">
        <f t="shared" si="310"/>
        <v>0</v>
      </c>
      <c r="U435" s="106">
        <f t="shared" si="310"/>
        <v>0</v>
      </c>
      <c r="V435" s="106">
        <f t="shared" si="310"/>
        <v>0</v>
      </c>
      <c r="W435" s="106">
        <f t="shared" si="310"/>
        <v>0</v>
      </c>
      <c r="X435" s="106">
        <f t="shared" si="310"/>
        <v>0</v>
      </c>
      <c r="Y435" s="106">
        <f t="shared" si="310"/>
        <v>0</v>
      </c>
      <c r="Z435" s="106">
        <f t="shared" si="310"/>
        <v>0</v>
      </c>
      <c r="AA435" s="106">
        <f t="shared" si="310"/>
        <v>0</v>
      </c>
      <c r="AB435" s="106">
        <f t="shared" si="310"/>
        <v>0</v>
      </c>
      <c r="AC435" s="106">
        <f t="shared" si="310"/>
        <v>0</v>
      </c>
      <c r="AD435" s="106">
        <f t="shared" si="310"/>
        <v>0</v>
      </c>
      <c r="AE435" s="106">
        <f t="shared" si="310"/>
        <v>0</v>
      </c>
      <c r="AF435" s="106">
        <f t="shared" si="310"/>
        <v>0</v>
      </c>
      <c r="AG435" s="106">
        <f t="shared" si="310"/>
        <v>0</v>
      </c>
      <c r="AH435" s="106">
        <f t="shared" si="310"/>
        <v>0</v>
      </c>
      <c r="AI435" s="106">
        <f t="shared" si="310"/>
        <v>0</v>
      </c>
      <c r="AJ435" s="106">
        <f t="shared" si="310"/>
        <v>0</v>
      </c>
      <c r="AK435" s="106">
        <f t="shared" si="310"/>
        <v>0</v>
      </c>
      <c r="AL435" s="106">
        <f t="shared" si="310"/>
        <v>0.875</v>
      </c>
      <c r="AM435" s="106">
        <f t="shared" si="310"/>
        <v>1</v>
      </c>
      <c r="AN435" s="106">
        <f t="shared" si="310"/>
        <v>1</v>
      </c>
      <c r="AO435" s="106">
        <f t="shared" si="310"/>
        <v>1</v>
      </c>
      <c r="AP435" s="106">
        <f t="shared" si="311"/>
        <v>1</v>
      </c>
      <c r="AQ435" s="106">
        <f t="shared" si="311"/>
        <v>1</v>
      </c>
      <c r="AR435" s="106">
        <f t="shared" si="311"/>
        <v>1</v>
      </c>
      <c r="AS435" s="106">
        <f t="shared" si="311"/>
        <v>1</v>
      </c>
      <c r="AT435" s="106">
        <f t="shared" si="311"/>
        <v>1</v>
      </c>
      <c r="AU435" s="106">
        <f t="shared" si="311"/>
        <v>1</v>
      </c>
      <c r="AV435" s="106">
        <f t="shared" si="311"/>
        <v>1</v>
      </c>
      <c r="AW435" s="106">
        <f t="shared" si="311"/>
        <v>1</v>
      </c>
      <c r="AX435" s="106">
        <f t="shared" si="311"/>
        <v>1</v>
      </c>
      <c r="AY435" s="106">
        <f t="shared" si="311"/>
        <v>1</v>
      </c>
      <c r="AZ435" s="106">
        <f t="shared" si="311"/>
        <v>1</v>
      </c>
      <c r="BA435" s="106">
        <f t="shared" si="311"/>
        <v>1</v>
      </c>
      <c r="BB435" s="106">
        <f t="shared" si="311"/>
        <v>1</v>
      </c>
      <c r="BC435" s="106">
        <f t="shared" si="311"/>
        <v>1</v>
      </c>
      <c r="BD435" s="106">
        <f t="shared" si="311"/>
        <v>1</v>
      </c>
      <c r="BE435" s="106">
        <f t="shared" si="311"/>
        <v>1</v>
      </c>
      <c r="BF435" s="106">
        <f t="shared" si="311"/>
        <v>1</v>
      </c>
      <c r="BG435" s="106">
        <f t="shared" si="311"/>
        <v>1</v>
      </c>
      <c r="BH435" s="106">
        <f t="shared" si="311"/>
        <v>1</v>
      </c>
      <c r="BI435" s="106">
        <f t="shared" si="311"/>
        <v>1</v>
      </c>
      <c r="BJ435" s="106">
        <f t="shared" si="311"/>
        <v>1</v>
      </c>
      <c r="BK435" s="106">
        <f t="shared" si="311"/>
        <v>1</v>
      </c>
      <c r="BL435" s="106">
        <f t="shared" si="311"/>
        <v>1</v>
      </c>
      <c r="BM435" s="106">
        <f t="shared" si="311"/>
        <v>1</v>
      </c>
      <c r="BN435" s="106">
        <f t="shared" si="311"/>
        <v>1</v>
      </c>
      <c r="BO435" s="106">
        <f t="shared" si="311"/>
        <v>1</v>
      </c>
    </row>
    <row r="436" spans="1:67" ht="15" x14ac:dyDescent="0.25">
      <c r="A436" s="80"/>
      <c r="B436" s="103" t="s">
        <v>1486</v>
      </c>
      <c r="C436" s="103" t="s">
        <v>1487</v>
      </c>
      <c r="D436" s="103" t="s">
        <v>6</v>
      </c>
      <c r="E436" s="223">
        <f>VLOOKUP(B436,'Cuadro Control'!C476:J2366,8,FALSE)</f>
        <v>9527825.6870364472</v>
      </c>
      <c r="F436" s="104">
        <f t="shared" si="308"/>
        <v>1.794698454439963E-3</v>
      </c>
      <c r="G436" s="105">
        <v>46417</v>
      </c>
      <c r="H436" s="105">
        <v>46421</v>
      </c>
      <c r="I436" s="104">
        <f t="shared" si="312"/>
        <v>0</v>
      </c>
      <c r="J436" s="104">
        <f t="shared" si="310"/>
        <v>0</v>
      </c>
      <c r="K436" s="104">
        <f t="shared" si="310"/>
        <v>0</v>
      </c>
      <c r="L436" s="104">
        <f t="shared" si="310"/>
        <v>0</v>
      </c>
      <c r="M436" s="104">
        <f t="shared" si="310"/>
        <v>0</v>
      </c>
      <c r="N436" s="104">
        <f t="shared" si="310"/>
        <v>0</v>
      </c>
      <c r="O436" s="104">
        <f t="shared" si="310"/>
        <v>0</v>
      </c>
      <c r="P436" s="104">
        <f t="shared" si="310"/>
        <v>0</v>
      </c>
      <c r="Q436" s="104">
        <f t="shared" si="310"/>
        <v>0</v>
      </c>
      <c r="R436" s="104">
        <f t="shared" si="310"/>
        <v>0</v>
      </c>
      <c r="S436" s="104">
        <f t="shared" si="310"/>
        <v>0</v>
      </c>
      <c r="T436" s="104">
        <f t="shared" si="310"/>
        <v>0</v>
      </c>
      <c r="U436" s="104">
        <f t="shared" si="310"/>
        <v>0</v>
      </c>
      <c r="V436" s="104">
        <f t="shared" si="310"/>
        <v>0</v>
      </c>
      <c r="W436" s="104">
        <f t="shared" si="310"/>
        <v>0</v>
      </c>
      <c r="X436" s="104">
        <f t="shared" si="310"/>
        <v>0</v>
      </c>
      <c r="Y436" s="104">
        <f t="shared" si="310"/>
        <v>0</v>
      </c>
      <c r="Z436" s="104">
        <f t="shared" si="310"/>
        <v>0</v>
      </c>
      <c r="AA436" s="104">
        <f t="shared" si="310"/>
        <v>0</v>
      </c>
      <c r="AB436" s="104">
        <f t="shared" si="310"/>
        <v>0</v>
      </c>
      <c r="AC436" s="104">
        <f t="shared" si="310"/>
        <v>0</v>
      </c>
      <c r="AD436" s="104">
        <f t="shared" si="310"/>
        <v>0</v>
      </c>
      <c r="AE436" s="104">
        <f t="shared" si="310"/>
        <v>0</v>
      </c>
      <c r="AF436" s="104">
        <f t="shared" si="310"/>
        <v>0</v>
      </c>
      <c r="AG436" s="104">
        <f t="shared" si="310"/>
        <v>0</v>
      </c>
      <c r="AH436" s="104">
        <f t="shared" si="310"/>
        <v>0</v>
      </c>
      <c r="AI436" s="104">
        <f t="shared" si="310"/>
        <v>0</v>
      </c>
      <c r="AJ436" s="104">
        <f t="shared" si="310"/>
        <v>0</v>
      </c>
      <c r="AK436" s="104">
        <f t="shared" si="310"/>
        <v>0</v>
      </c>
      <c r="AL436" s="104">
        <f t="shared" si="310"/>
        <v>0</v>
      </c>
      <c r="AM436" s="104">
        <f t="shared" si="310"/>
        <v>1</v>
      </c>
      <c r="AN436" s="104">
        <f t="shared" si="310"/>
        <v>1</v>
      </c>
      <c r="AO436" s="104">
        <f t="shared" si="310"/>
        <v>1</v>
      </c>
      <c r="AP436" s="104">
        <f t="shared" si="311"/>
        <v>1</v>
      </c>
      <c r="AQ436" s="104">
        <f t="shared" si="311"/>
        <v>1</v>
      </c>
      <c r="AR436" s="104">
        <f t="shared" si="311"/>
        <v>1</v>
      </c>
      <c r="AS436" s="104">
        <f t="shared" si="311"/>
        <v>1</v>
      </c>
      <c r="AT436" s="104">
        <f t="shared" si="311"/>
        <v>1</v>
      </c>
      <c r="AU436" s="104">
        <f t="shared" si="311"/>
        <v>1</v>
      </c>
      <c r="AV436" s="104">
        <f t="shared" si="311"/>
        <v>1</v>
      </c>
      <c r="AW436" s="104">
        <f t="shared" si="311"/>
        <v>1</v>
      </c>
      <c r="AX436" s="104">
        <f t="shared" si="311"/>
        <v>1</v>
      </c>
      <c r="AY436" s="104">
        <f t="shared" si="311"/>
        <v>1</v>
      </c>
      <c r="AZ436" s="104">
        <f t="shared" si="311"/>
        <v>1</v>
      </c>
      <c r="BA436" s="104">
        <f t="shared" si="311"/>
        <v>1</v>
      </c>
      <c r="BB436" s="104">
        <f t="shared" si="311"/>
        <v>1</v>
      </c>
      <c r="BC436" s="104">
        <f t="shared" si="311"/>
        <v>1</v>
      </c>
      <c r="BD436" s="104">
        <f t="shared" si="311"/>
        <v>1</v>
      </c>
      <c r="BE436" s="104">
        <f t="shared" si="311"/>
        <v>1</v>
      </c>
      <c r="BF436" s="104">
        <f t="shared" si="311"/>
        <v>1</v>
      </c>
      <c r="BG436" s="104">
        <f t="shared" si="311"/>
        <v>1</v>
      </c>
      <c r="BH436" s="104">
        <f t="shared" si="311"/>
        <v>1</v>
      </c>
      <c r="BI436" s="104">
        <f t="shared" si="311"/>
        <v>1</v>
      </c>
      <c r="BJ436" s="104">
        <f t="shared" si="311"/>
        <v>1</v>
      </c>
      <c r="BK436" s="104">
        <f t="shared" si="311"/>
        <v>1</v>
      </c>
      <c r="BL436" s="104">
        <f t="shared" si="311"/>
        <v>1</v>
      </c>
      <c r="BM436" s="104">
        <f t="shared" si="311"/>
        <v>1</v>
      </c>
      <c r="BN436" s="104">
        <f t="shared" si="311"/>
        <v>1</v>
      </c>
      <c r="BO436" s="104">
        <f t="shared" si="311"/>
        <v>1</v>
      </c>
    </row>
    <row r="437" spans="1:67" ht="15" x14ac:dyDescent="0.25">
      <c r="A437" s="80"/>
      <c r="B437" s="77" t="s">
        <v>1488</v>
      </c>
      <c r="C437" s="77" t="s">
        <v>1489</v>
      </c>
      <c r="D437" s="77" t="s">
        <v>19</v>
      </c>
      <c r="E437" s="224">
        <f>VLOOKUP(B437,'Cuadro Control'!C478:J2367,8,FALSE)</f>
        <v>320494616.71764702</v>
      </c>
      <c r="F437" s="106">
        <f t="shared" si="308"/>
        <v>6.0369617599332674E-2</v>
      </c>
      <c r="G437" s="107">
        <v>46421</v>
      </c>
      <c r="H437" s="107">
        <v>46424</v>
      </c>
      <c r="I437" s="106">
        <f t="shared" si="312"/>
        <v>0</v>
      </c>
      <c r="J437" s="106">
        <f t="shared" si="310"/>
        <v>0</v>
      </c>
      <c r="K437" s="106">
        <f t="shared" si="310"/>
        <v>0</v>
      </c>
      <c r="L437" s="106">
        <f t="shared" si="310"/>
        <v>0</v>
      </c>
      <c r="M437" s="106">
        <f t="shared" si="310"/>
        <v>0</v>
      </c>
      <c r="N437" s="106">
        <f t="shared" si="310"/>
        <v>0</v>
      </c>
      <c r="O437" s="106">
        <f t="shared" si="310"/>
        <v>0</v>
      </c>
      <c r="P437" s="106">
        <f t="shared" si="310"/>
        <v>0</v>
      </c>
      <c r="Q437" s="106">
        <f t="shared" si="310"/>
        <v>0</v>
      </c>
      <c r="R437" s="106">
        <f t="shared" si="310"/>
        <v>0</v>
      </c>
      <c r="S437" s="106">
        <f t="shared" si="310"/>
        <v>0</v>
      </c>
      <c r="T437" s="106">
        <f t="shared" si="310"/>
        <v>0</v>
      </c>
      <c r="U437" s="106">
        <f t="shared" si="310"/>
        <v>0</v>
      </c>
      <c r="V437" s="106">
        <f t="shared" si="310"/>
        <v>0</v>
      </c>
      <c r="W437" s="106">
        <f t="shared" si="310"/>
        <v>0</v>
      </c>
      <c r="X437" s="106">
        <f t="shared" si="310"/>
        <v>0</v>
      </c>
      <c r="Y437" s="106">
        <f t="shared" si="310"/>
        <v>0</v>
      </c>
      <c r="Z437" s="106">
        <f t="shared" si="310"/>
        <v>0</v>
      </c>
      <c r="AA437" s="106">
        <f t="shared" si="310"/>
        <v>0</v>
      </c>
      <c r="AB437" s="106">
        <f t="shared" si="310"/>
        <v>0</v>
      </c>
      <c r="AC437" s="106">
        <f t="shared" si="310"/>
        <v>0</v>
      </c>
      <c r="AD437" s="106">
        <f t="shared" si="310"/>
        <v>0</v>
      </c>
      <c r="AE437" s="106">
        <f t="shared" si="310"/>
        <v>0</v>
      </c>
      <c r="AF437" s="106">
        <f t="shared" si="310"/>
        <v>0</v>
      </c>
      <c r="AG437" s="106">
        <f t="shared" si="310"/>
        <v>0</v>
      </c>
      <c r="AH437" s="106">
        <f t="shared" si="310"/>
        <v>0</v>
      </c>
      <c r="AI437" s="106">
        <f t="shared" si="310"/>
        <v>0</v>
      </c>
      <c r="AJ437" s="106">
        <f t="shared" si="310"/>
        <v>0</v>
      </c>
      <c r="AK437" s="106">
        <f t="shared" si="310"/>
        <v>0</v>
      </c>
      <c r="AL437" s="106">
        <f t="shared" si="310"/>
        <v>0</v>
      </c>
      <c r="AM437" s="106">
        <f t="shared" si="310"/>
        <v>0.75</v>
      </c>
      <c r="AN437" s="106">
        <f t="shared" si="310"/>
        <v>1</v>
      </c>
      <c r="AO437" s="106">
        <f t="shared" si="310"/>
        <v>1</v>
      </c>
      <c r="AP437" s="106">
        <f t="shared" si="311"/>
        <v>1</v>
      </c>
      <c r="AQ437" s="106">
        <f t="shared" si="311"/>
        <v>1</v>
      </c>
      <c r="AR437" s="106">
        <f t="shared" si="311"/>
        <v>1</v>
      </c>
      <c r="AS437" s="106">
        <f t="shared" si="311"/>
        <v>1</v>
      </c>
      <c r="AT437" s="106">
        <f t="shared" si="311"/>
        <v>1</v>
      </c>
      <c r="AU437" s="106">
        <f t="shared" si="311"/>
        <v>1</v>
      </c>
      <c r="AV437" s="106">
        <f t="shared" si="311"/>
        <v>1</v>
      </c>
      <c r="AW437" s="106">
        <f t="shared" si="311"/>
        <v>1</v>
      </c>
      <c r="AX437" s="106">
        <f t="shared" si="311"/>
        <v>1</v>
      </c>
      <c r="AY437" s="106">
        <f t="shared" si="311"/>
        <v>1</v>
      </c>
      <c r="AZ437" s="106">
        <f t="shared" si="311"/>
        <v>1</v>
      </c>
      <c r="BA437" s="106">
        <f t="shared" si="311"/>
        <v>1</v>
      </c>
      <c r="BB437" s="106">
        <f t="shared" si="311"/>
        <v>1</v>
      </c>
      <c r="BC437" s="106">
        <f t="shared" si="311"/>
        <v>1</v>
      </c>
      <c r="BD437" s="106">
        <f t="shared" si="311"/>
        <v>1</v>
      </c>
      <c r="BE437" s="106">
        <f t="shared" si="311"/>
        <v>1</v>
      </c>
      <c r="BF437" s="106">
        <f t="shared" si="311"/>
        <v>1</v>
      </c>
      <c r="BG437" s="106">
        <f t="shared" si="311"/>
        <v>1</v>
      </c>
      <c r="BH437" s="106">
        <f t="shared" si="311"/>
        <v>1</v>
      </c>
      <c r="BI437" s="106">
        <f t="shared" si="311"/>
        <v>1</v>
      </c>
      <c r="BJ437" s="106">
        <f t="shared" si="311"/>
        <v>1</v>
      </c>
      <c r="BK437" s="106">
        <f t="shared" si="311"/>
        <v>1</v>
      </c>
      <c r="BL437" s="106">
        <f t="shared" si="311"/>
        <v>1</v>
      </c>
      <c r="BM437" s="106">
        <f t="shared" si="311"/>
        <v>1</v>
      </c>
      <c r="BN437" s="106">
        <f t="shared" si="311"/>
        <v>1</v>
      </c>
      <c r="BO437" s="106">
        <f t="shared" si="311"/>
        <v>1</v>
      </c>
    </row>
    <row r="438" spans="1:67" ht="15" x14ac:dyDescent="0.25">
      <c r="A438" s="80"/>
      <c r="B438" s="77" t="s">
        <v>1490</v>
      </c>
      <c r="C438" s="77" t="s">
        <v>1491</v>
      </c>
      <c r="D438" s="77" t="s">
        <v>8</v>
      </c>
      <c r="E438" s="224">
        <f>VLOOKUP(B438,'Cuadro Control'!C479:J2368,8,FALSE)</f>
        <v>94303618.549411759</v>
      </c>
      <c r="F438" s="106">
        <f t="shared" si="308"/>
        <v>1.7763397864110998E-2</v>
      </c>
      <c r="G438" s="107">
        <v>46424</v>
      </c>
      <c r="H438" s="107">
        <v>46427</v>
      </c>
      <c r="I438" s="106">
        <f t="shared" si="312"/>
        <v>0</v>
      </c>
      <c r="J438" s="106">
        <f t="shared" si="310"/>
        <v>0</v>
      </c>
      <c r="K438" s="106">
        <f t="shared" si="310"/>
        <v>0</v>
      </c>
      <c r="L438" s="106">
        <f t="shared" si="310"/>
        <v>0</v>
      </c>
      <c r="M438" s="106">
        <f t="shared" si="310"/>
        <v>0</v>
      </c>
      <c r="N438" s="106">
        <f t="shared" si="310"/>
        <v>0</v>
      </c>
      <c r="O438" s="106">
        <f t="shared" si="310"/>
        <v>0</v>
      </c>
      <c r="P438" s="106">
        <f t="shared" si="310"/>
        <v>0</v>
      </c>
      <c r="Q438" s="106">
        <f t="shared" si="310"/>
        <v>0</v>
      </c>
      <c r="R438" s="106">
        <f t="shared" si="310"/>
        <v>0</v>
      </c>
      <c r="S438" s="106">
        <f t="shared" si="310"/>
        <v>0</v>
      </c>
      <c r="T438" s="106">
        <f t="shared" si="310"/>
        <v>0</v>
      </c>
      <c r="U438" s="106">
        <f t="shared" si="310"/>
        <v>0</v>
      </c>
      <c r="V438" s="106">
        <f t="shared" si="310"/>
        <v>0</v>
      </c>
      <c r="W438" s="106">
        <f t="shared" si="310"/>
        <v>0</v>
      </c>
      <c r="X438" s="106">
        <f t="shared" si="310"/>
        <v>0</v>
      </c>
      <c r="Y438" s="106">
        <f t="shared" si="310"/>
        <v>0</v>
      </c>
      <c r="Z438" s="106">
        <f t="shared" si="310"/>
        <v>0</v>
      </c>
      <c r="AA438" s="106">
        <f t="shared" si="310"/>
        <v>0</v>
      </c>
      <c r="AB438" s="106">
        <f t="shared" si="310"/>
        <v>0</v>
      </c>
      <c r="AC438" s="106">
        <f t="shared" si="310"/>
        <v>0</v>
      </c>
      <c r="AD438" s="106">
        <f t="shared" si="310"/>
        <v>0</v>
      </c>
      <c r="AE438" s="106">
        <f t="shared" si="310"/>
        <v>0</v>
      </c>
      <c r="AF438" s="106">
        <f t="shared" si="310"/>
        <v>0</v>
      </c>
      <c r="AG438" s="106">
        <f t="shared" si="310"/>
        <v>0</v>
      </c>
      <c r="AH438" s="106">
        <f t="shared" si="310"/>
        <v>0</v>
      </c>
      <c r="AI438" s="106">
        <f t="shared" si="310"/>
        <v>0</v>
      </c>
      <c r="AJ438" s="106">
        <f t="shared" si="310"/>
        <v>0</v>
      </c>
      <c r="AK438" s="106">
        <f t="shared" si="310"/>
        <v>0</v>
      </c>
      <c r="AL438" s="106">
        <f t="shared" si="310"/>
        <v>0</v>
      </c>
      <c r="AM438" s="106">
        <f t="shared" si="310"/>
        <v>0</v>
      </c>
      <c r="AN438" s="106">
        <f t="shared" si="310"/>
        <v>1</v>
      </c>
      <c r="AO438" s="106">
        <f t="shared" si="310"/>
        <v>1</v>
      </c>
      <c r="AP438" s="106">
        <f t="shared" si="311"/>
        <v>1</v>
      </c>
      <c r="AQ438" s="106">
        <f t="shared" si="311"/>
        <v>1</v>
      </c>
      <c r="AR438" s="106">
        <f t="shared" si="311"/>
        <v>1</v>
      </c>
      <c r="AS438" s="106">
        <f t="shared" si="311"/>
        <v>1</v>
      </c>
      <c r="AT438" s="106">
        <f t="shared" si="311"/>
        <v>1</v>
      </c>
      <c r="AU438" s="106">
        <f t="shared" si="311"/>
        <v>1</v>
      </c>
      <c r="AV438" s="106">
        <f t="shared" si="311"/>
        <v>1</v>
      </c>
      <c r="AW438" s="106">
        <f t="shared" si="311"/>
        <v>1</v>
      </c>
      <c r="AX438" s="106">
        <f t="shared" si="311"/>
        <v>1</v>
      </c>
      <c r="AY438" s="106">
        <f t="shared" si="311"/>
        <v>1</v>
      </c>
      <c r="AZ438" s="106">
        <f t="shared" si="311"/>
        <v>1</v>
      </c>
      <c r="BA438" s="106">
        <f t="shared" si="311"/>
        <v>1</v>
      </c>
      <c r="BB438" s="106">
        <f t="shared" si="311"/>
        <v>1</v>
      </c>
      <c r="BC438" s="106">
        <f t="shared" si="311"/>
        <v>1</v>
      </c>
      <c r="BD438" s="106">
        <f t="shared" si="311"/>
        <v>1</v>
      </c>
      <c r="BE438" s="106">
        <f t="shared" si="311"/>
        <v>1</v>
      </c>
      <c r="BF438" s="106">
        <f t="shared" si="311"/>
        <v>1</v>
      </c>
      <c r="BG438" s="106">
        <f t="shared" si="311"/>
        <v>1</v>
      </c>
      <c r="BH438" s="106">
        <f t="shared" si="311"/>
        <v>1</v>
      </c>
      <c r="BI438" s="106">
        <f t="shared" si="311"/>
        <v>1</v>
      </c>
      <c r="BJ438" s="106">
        <f t="shared" si="311"/>
        <v>1</v>
      </c>
      <c r="BK438" s="106">
        <f t="shared" si="311"/>
        <v>1</v>
      </c>
      <c r="BL438" s="106">
        <f t="shared" si="311"/>
        <v>1</v>
      </c>
      <c r="BM438" s="106">
        <f t="shared" si="311"/>
        <v>1</v>
      </c>
      <c r="BN438" s="106">
        <f t="shared" si="311"/>
        <v>1</v>
      </c>
      <c r="BO438" s="106">
        <f t="shared" si="311"/>
        <v>1</v>
      </c>
    </row>
    <row r="439" spans="1:67" ht="15" x14ac:dyDescent="0.25">
      <c r="A439" s="80"/>
      <c r="B439" s="77" t="s">
        <v>1492</v>
      </c>
      <c r="C439" s="77" t="s">
        <v>1493</v>
      </c>
      <c r="D439" s="77" t="s">
        <v>26</v>
      </c>
      <c r="E439" s="224">
        <f>VLOOKUP(B439,'Cuadro Control'!C480:J2369,8,FALSE)</f>
        <v>179436034.15411764</v>
      </c>
      <c r="F439" s="106">
        <f t="shared" si="308"/>
        <v>3.3799272126209236E-2</v>
      </c>
      <c r="G439" s="107">
        <v>46427</v>
      </c>
      <c r="H439" s="107">
        <v>46433</v>
      </c>
      <c r="I439" s="106">
        <f t="shared" si="312"/>
        <v>0</v>
      </c>
      <c r="J439" s="106">
        <f t="shared" si="310"/>
        <v>0</v>
      </c>
      <c r="K439" s="106">
        <f t="shared" si="310"/>
        <v>0</v>
      </c>
      <c r="L439" s="106">
        <f t="shared" si="310"/>
        <v>0</v>
      </c>
      <c r="M439" s="106">
        <f t="shared" si="310"/>
        <v>0</v>
      </c>
      <c r="N439" s="106">
        <f t="shared" si="310"/>
        <v>0</v>
      </c>
      <c r="O439" s="106">
        <f t="shared" si="310"/>
        <v>0</v>
      </c>
      <c r="P439" s="106">
        <f t="shared" si="310"/>
        <v>0</v>
      </c>
      <c r="Q439" s="106">
        <f t="shared" si="310"/>
        <v>0</v>
      </c>
      <c r="R439" s="106">
        <f t="shared" si="310"/>
        <v>0</v>
      </c>
      <c r="S439" s="106">
        <f t="shared" si="310"/>
        <v>0</v>
      </c>
      <c r="T439" s="106">
        <f t="shared" si="310"/>
        <v>0</v>
      </c>
      <c r="U439" s="106">
        <f t="shared" si="310"/>
        <v>0</v>
      </c>
      <c r="V439" s="106">
        <f t="shared" si="310"/>
        <v>0</v>
      </c>
      <c r="W439" s="106">
        <f t="shared" si="310"/>
        <v>0</v>
      </c>
      <c r="X439" s="106">
        <f t="shared" si="310"/>
        <v>0</v>
      </c>
      <c r="Y439" s="106">
        <f t="shared" si="310"/>
        <v>0</v>
      </c>
      <c r="Z439" s="106">
        <f t="shared" si="310"/>
        <v>0</v>
      </c>
      <c r="AA439" s="106">
        <f t="shared" si="310"/>
        <v>0</v>
      </c>
      <c r="AB439" s="106">
        <f t="shared" si="310"/>
        <v>0</v>
      </c>
      <c r="AC439" s="106">
        <f t="shared" si="310"/>
        <v>0</v>
      </c>
      <c r="AD439" s="106">
        <f t="shared" si="310"/>
        <v>0</v>
      </c>
      <c r="AE439" s="106">
        <f t="shared" si="310"/>
        <v>0</v>
      </c>
      <c r="AF439" s="106">
        <f t="shared" si="310"/>
        <v>0</v>
      </c>
      <c r="AG439" s="106">
        <f t="shared" si="310"/>
        <v>0</v>
      </c>
      <c r="AH439" s="106">
        <f t="shared" si="310"/>
        <v>0</v>
      </c>
      <c r="AI439" s="106">
        <f t="shared" si="310"/>
        <v>0</v>
      </c>
      <c r="AJ439" s="106">
        <f t="shared" si="310"/>
        <v>0</v>
      </c>
      <c r="AK439" s="106">
        <f t="shared" si="310"/>
        <v>0</v>
      </c>
      <c r="AL439" s="106">
        <f t="shared" si="310"/>
        <v>0</v>
      </c>
      <c r="AM439" s="106">
        <f t="shared" si="310"/>
        <v>0</v>
      </c>
      <c r="AN439" s="106">
        <f t="shared" si="310"/>
        <v>0.5714285714285714</v>
      </c>
      <c r="AO439" s="106">
        <f t="shared" si="310"/>
        <v>1</v>
      </c>
      <c r="AP439" s="106">
        <f t="shared" si="311"/>
        <v>1</v>
      </c>
      <c r="AQ439" s="106">
        <f t="shared" si="311"/>
        <v>1</v>
      </c>
      <c r="AR439" s="106">
        <f t="shared" si="311"/>
        <v>1</v>
      </c>
      <c r="AS439" s="106">
        <f t="shared" si="311"/>
        <v>1</v>
      </c>
      <c r="AT439" s="106">
        <f t="shared" si="311"/>
        <v>1</v>
      </c>
      <c r="AU439" s="106">
        <f t="shared" si="311"/>
        <v>1</v>
      </c>
      <c r="AV439" s="106">
        <f t="shared" si="311"/>
        <v>1</v>
      </c>
      <c r="AW439" s="106">
        <f t="shared" si="311"/>
        <v>1</v>
      </c>
      <c r="AX439" s="106">
        <f t="shared" si="311"/>
        <v>1</v>
      </c>
      <c r="AY439" s="106">
        <f t="shared" si="311"/>
        <v>1</v>
      </c>
      <c r="AZ439" s="106">
        <f t="shared" si="311"/>
        <v>1</v>
      </c>
      <c r="BA439" s="106">
        <f t="shared" si="311"/>
        <v>1</v>
      </c>
      <c r="BB439" s="106">
        <f t="shared" si="311"/>
        <v>1</v>
      </c>
      <c r="BC439" s="106">
        <f t="shared" si="311"/>
        <v>1</v>
      </c>
      <c r="BD439" s="106">
        <f t="shared" si="311"/>
        <v>1</v>
      </c>
      <c r="BE439" s="106">
        <f t="shared" si="311"/>
        <v>1</v>
      </c>
      <c r="BF439" s="106">
        <f t="shared" si="311"/>
        <v>1</v>
      </c>
      <c r="BG439" s="106">
        <f t="shared" si="311"/>
        <v>1</v>
      </c>
      <c r="BH439" s="106">
        <f t="shared" si="311"/>
        <v>1</v>
      </c>
      <c r="BI439" s="106">
        <f t="shared" si="311"/>
        <v>1</v>
      </c>
      <c r="BJ439" s="106">
        <f t="shared" si="311"/>
        <v>1</v>
      </c>
      <c r="BK439" s="106">
        <f t="shared" si="311"/>
        <v>1</v>
      </c>
      <c r="BL439" s="106">
        <f t="shared" si="311"/>
        <v>1</v>
      </c>
      <c r="BM439" s="106">
        <f t="shared" si="311"/>
        <v>1</v>
      </c>
      <c r="BN439" s="106">
        <f t="shared" si="311"/>
        <v>1</v>
      </c>
      <c r="BO439" s="106">
        <f t="shared" si="311"/>
        <v>1</v>
      </c>
    </row>
    <row r="440" spans="1:67" ht="15" x14ac:dyDescent="0.25">
      <c r="A440" s="80"/>
      <c r="B440" s="77" t="s">
        <v>1494</v>
      </c>
      <c r="C440" s="77" t="s">
        <v>1495</v>
      </c>
      <c r="D440" s="77" t="s">
        <v>730</v>
      </c>
      <c r="E440" s="224">
        <f>VLOOKUP(B440,'Cuadro Control'!C481:J2370,8,FALSE)</f>
        <v>1212623361.2117648</v>
      </c>
      <c r="F440" s="106">
        <f t="shared" si="308"/>
        <v>0.22841447185013161</v>
      </c>
      <c r="G440" s="107">
        <v>46433</v>
      </c>
      <c r="H440" s="107">
        <v>46448</v>
      </c>
      <c r="I440" s="106">
        <f t="shared" si="312"/>
        <v>0</v>
      </c>
      <c r="J440" s="106">
        <f t="shared" si="310"/>
        <v>0</v>
      </c>
      <c r="K440" s="106">
        <f t="shared" si="310"/>
        <v>0</v>
      </c>
      <c r="L440" s="106">
        <f t="shared" si="310"/>
        <v>0</v>
      </c>
      <c r="M440" s="106">
        <f t="shared" si="310"/>
        <v>0</v>
      </c>
      <c r="N440" s="106">
        <f t="shared" si="310"/>
        <v>0</v>
      </c>
      <c r="O440" s="106">
        <f t="shared" si="310"/>
        <v>0</v>
      </c>
      <c r="P440" s="106">
        <f t="shared" si="310"/>
        <v>0</v>
      </c>
      <c r="Q440" s="106">
        <f t="shared" si="310"/>
        <v>0</v>
      </c>
      <c r="R440" s="106">
        <f t="shared" si="310"/>
        <v>0</v>
      </c>
      <c r="S440" s="106">
        <f t="shared" si="310"/>
        <v>0</v>
      </c>
      <c r="T440" s="106">
        <f t="shared" si="310"/>
        <v>0</v>
      </c>
      <c r="U440" s="106">
        <f t="shared" si="310"/>
        <v>0</v>
      </c>
      <c r="V440" s="106">
        <f t="shared" si="310"/>
        <v>0</v>
      </c>
      <c r="W440" s="106">
        <f t="shared" si="310"/>
        <v>0</v>
      </c>
      <c r="X440" s="106">
        <f t="shared" si="310"/>
        <v>0</v>
      </c>
      <c r="Y440" s="106">
        <f t="shared" si="310"/>
        <v>0</v>
      </c>
      <c r="Z440" s="106">
        <f t="shared" si="310"/>
        <v>0</v>
      </c>
      <c r="AA440" s="106">
        <f t="shared" si="310"/>
        <v>0</v>
      </c>
      <c r="AB440" s="106">
        <f t="shared" si="310"/>
        <v>0</v>
      </c>
      <c r="AC440" s="106">
        <f t="shared" si="310"/>
        <v>0</v>
      </c>
      <c r="AD440" s="106">
        <f t="shared" si="310"/>
        <v>0</v>
      </c>
      <c r="AE440" s="106">
        <f t="shared" si="310"/>
        <v>0</v>
      </c>
      <c r="AF440" s="106">
        <f t="shared" si="310"/>
        <v>0</v>
      </c>
      <c r="AG440" s="106">
        <f t="shared" si="310"/>
        <v>0</v>
      </c>
      <c r="AH440" s="106">
        <f t="shared" si="310"/>
        <v>0</v>
      </c>
      <c r="AI440" s="106">
        <f t="shared" si="310"/>
        <v>0</v>
      </c>
      <c r="AJ440" s="106">
        <f t="shared" si="310"/>
        <v>0</v>
      </c>
      <c r="AK440" s="106">
        <f t="shared" si="310"/>
        <v>0</v>
      </c>
      <c r="AL440" s="106">
        <f t="shared" si="310"/>
        <v>0</v>
      </c>
      <c r="AM440" s="106">
        <f t="shared" si="310"/>
        <v>0</v>
      </c>
      <c r="AN440" s="106">
        <f t="shared" si="310"/>
        <v>0</v>
      </c>
      <c r="AO440" s="106">
        <f t="shared" si="310"/>
        <v>0.3125</v>
      </c>
      <c r="AP440" s="106">
        <f t="shared" si="311"/>
        <v>0.75</v>
      </c>
      <c r="AQ440" s="106">
        <f t="shared" si="311"/>
        <v>1</v>
      </c>
      <c r="AR440" s="106">
        <f t="shared" si="311"/>
        <v>1</v>
      </c>
      <c r="AS440" s="106">
        <f t="shared" ref="AS440:BO440" si="313">IF($G440=0,0,IF(AS$6&lt;$G440,0,IF(AS$6&gt;$H440,1,(AS$6-$G440+1)/($H440-$G440+1))))</f>
        <v>1</v>
      </c>
      <c r="AT440" s="106">
        <f t="shared" si="313"/>
        <v>1</v>
      </c>
      <c r="AU440" s="106">
        <f t="shared" si="313"/>
        <v>1</v>
      </c>
      <c r="AV440" s="106">
        <f t="shared" si="313"/>
        <v>1</v>
      </c>
      <c r="AW440" s="106">
        <f t="shared" si="313"/>
        <v>1</v>
      </c>
      <c r="AX440" s="106">
        <f t="shared" si="313"/>
        <v>1</v>
      </c>
      <c r="AY440" s="106">
        <f t="shared" si="313"/>
        <v>1</v>
      </c>
      <c r="AZ440" s="106">
        <f t="shared" si="313"/>
        <v>1</v>
      </c>
      <c r="BA440" s="106">
        <f t="shared" si="313"/>
        <v>1</v>
      </c>
      <c r="BB440" s="106">
        <f t="shared" si="313"/>
        <v>1</v>
      </c>
      <c r="BC440" s="106">
        <f t="shared" si="313"/>
        <v>1</v>
      </c>
      <c r="BD440" s="106">
        <f t="shared" si="313"/>
        <v>1</v>
      </c>
      <c r="BE440" s="106">
        <f t="shared" si="313"/>
        <v>1</v>
      </c>
      <c r="BF440" s="106">
        <f t="shared" si="313"/>
        <v>1</v>
      </c>
      <c r="BG440" s="106">
        <f t="shared" si="313"/>
        <v>1</v>
      </c>
      <c r="BH440" s="106">
        <f t="shared" si="313"/>
        <v>1</v>
      </c>
      <c r="BI440" s="106">
        <f t="shared" si="313"/>
        <v>1</v>
      </c>
      <c r="BJ440" s="106">
        <f t="shared" si="313"/>
        <v>1</v>
      </c>
      <c r="BK440" s="106">
        <f t="shared" si="313"/>
        <v>1</v>
      </c>
      <c r="BL440" s="106">
        <f t="shared" si="313"/>
        <v>1</v>
      </c>
      <c r="BM440" s="106">
        <f t="shared" si="313"/>
        <v>1</v>
      </c>
      <c r="BN440" s="106">
        <f t="shared" si="313"/>
        <v>1</v>
      </c>
      <c r="BO440" s="106">
        <f t="shared" si="313"/>
        <v>1</v>
      </c>
    </row>
    <row r="441" spans="1:67" ht="15" x14ac:dyDescent="0.25">
      <c r="A441" s="80"/>
      <c r="B441" s="77" t="s">
        <v>1496</v>
      </c>
      <c r="C441" s="77" t="s">
        <v>1497</v>
      </c>
      <c r="D441" s="77" t="s">
        <v>6</v>
      </c>
      <c r="E441" s="224">
        <f>VLOOKUP(B441,'Cuadro Control'!C482:J2371,8,FALSE)</f>
        <v>0</v>
      </c>
      <c r="F441" s="106">
        <f t="shared" si="308"/>
        <v>0</v>
      </c>
      <c r="G441" s="107">
        <v>46448</v>
      </c>
      <c r="H441" s="107">
        <v>46451</v>
      </c>
      <c r="I441" s="106">
        <f t="shared" si="312"/>
        <v>0</v>
      </c>
      <c r="J441" s="106">
        <f t="shared" si="310"/>
        <v>0</v>
      </c>
      <c r="K441" s="106">
        <f t="shared" si="310"/>
        <v>0</v>
      </c>
      <c r="L441" s="106">
        <f t="shared" si="310"/>
        <v>0</v>
      </c>
      <c r="M441" s="106">
        <f t="shared" si="310"/>
        <v>0</v>
      </c>
      <c r="N441" s="106">
        <f t="shared" si="310"/>
        <v>0</v>
      </c>
      <c r="O441" s="106">
        <f t="shared" si="310"/>
        <v>0</v>
      </c>
      <c r="P441" s="106">
        <f t="shared" si="310"/>
        <v>0</v>
      </c>
      <c r="Q441" s="106">
        <f t="shared" si="310"/>
        <v>0</v>
      </c>
      <c r="R441" s="106">
        <f t="shared" si="310"/>
        <v>0</v>
      </c>
      <c r="S441" s="106">
        <f t="shared" si="310"/>
        <v>0</v>
      </c>
      <c r="T441" s="106">
        <f t="shared" si="310"/>
        <v>0</v>
      </c>
      <c r="U441" s="106">
        <f t="shared" si="310"/>
        <v>0</v>
      </c>
      <c r="V441" s="106">
        <f t="shared" si="310"/>
        <v>0</v>
      </c>
      <c r="W441" s="106">
        <f t="shared" si="310"/>
        <v>0</v>
      </c>
      <c r="X441" s="106">
        <f t="shared" si="310"/>
        <v>0</v>
      </c>
      <c r="Y441" s="106">
        <f t="shared" si="310"/>
        <v>0</v>
      </c>
      <c r="Z441" s="106">
        <f t="shared" si="310"/>
        <v>0</v>
      </c>
      <c r="AA441" s="106">
        <f t="shared" si="310"/>
        <v>0</v>
      </c>
      <c r="AB441" s="106">
        <f t="shared" si="310"/>
        <v>0</v>
      </c>
      <c r="AC441" s="106">
        <f t="shared" si="310"/>
        <v>0</v>
      </c>
      <c r="AD441" s="106">
        <f t="shared" si="310"/>
        <v>0</v>
      </c>
      <c r="AE441" s="106">
        <f t="shared" si="310"/>
        <v>0</v>
      </c>
      <c r="AF441" s="106">
        <f t="shared" si="310"/>
        <v>0</v>
      </c>
      <c r="AG441" s="106">
        <f t="shared" si="310"/>
        <v>0</v>
      </c>
      <c r="AH441" s="106">
        <f t="shared" si="310"/>
        <v>0</v>
      </c>
      <c r="AI441" s="106">
        <f t="shared" ref="J441:AO448" si="314">IF($G441=0,0,IF(AI$6&lt;$G441,0,IF(AI$6&gt;$H441,1,(AI$6-$G441+1)/($H441-$G441+1))))</f>
        <v>0</v>
      </c>
      <c r="AJ441" s="106">
        <f t="shared" si="314"/>
        <v>0</v>
      </c>
      <c r="AK441" s="106">
        <f t="shared" si="314"/>
        <v>0</v>
      </c>
      <c r="AL441" s="106">
        <f t="shared" si="314"/>
        <v>0</v>
      </c>
      <c r="AM441" s="106">
        <f t="shared" si="314"/>
        <v>0</v>
      </c>
      <c r="AN441" s="106">
        <f t="shared" si="314"/>
        <v>0</v>
      </c>
      <c r="AO441" s="106">
        <f t="shared" si="314"/>
        <v>0</v>
      </c>
      <c r="AP441" s="106">
        <f t="shared" ref="AP441:BO447" si="315">IF($G441=0,0,IF(AP$6&lt;$G441,0,IF(AP$6&gt;$H441,1,(AP$6-$G441+1)/($H441-$G441+1))))</f>
        <v>0</v>
      </c>
      <c r="AQ441" s="106">
        <f t="shared" si="315"/>
        <v>1</v>
      </c>
      <c r="AR441" s="106">
        <f t="shared" si="315"/>
        <v>1</v>
      </c>
      <c r="AS441" s="106">
        <f t="shared" si="315"/>
        <v>1</v>
      </c>
      <c r="AT441" s="106">
        <f t="shared" si="315"/>
        <v>1</v>
      </c>
      <c r="AU441" s="106">
        <f t="shared" si="315"/>
        <v>1</v>
      </c>
      <c r="AV441" s="106">
        <f t="shared" si="315"/>
        <v>1</v>
      </c>
      <c r="AW441" s="106">
        <f t="shared" si="315"/>
        <v>1</v>
      </c>
      <c r="AX441" s="106">
        <f t="shared" si="315"/>
        <v>1</v>
      </c>
      <c r="AY441" s="106">
        <f t="shared" si="315"/>
        <v>1</v>
      </c>
      <c r="AZ441" s="106">
        <f t="shared" si="315"/>
        <v>1</v>
      </c>
      <c r="BA441" s="106">
        <f t="shared" si="315"/>
        <v>1</v>
      </c>
      <c r="BB441" s="106">
        <f t="shared" si="315"/>
        <v>1</v>
      </c>
      <c r="BC441" s="106">
        <f t="shared" si="315"/>
        <v>1</v>
      </c>
      <c r="BD441" s="106">
        <f t="shared" si="315"/>
        <v>1</v>
      </c>
      <c r="BE441" s="106">
        <f t="shared" si="315"/>
        <v>1</v>
      </c>
      <c r="BF441" s="106">
        <f t="shared" si="315"/>
        <v>1</v>
      </c>
      <c r="BG441" s="106">
        <f t="shared" si="315"/>
        <v>1</v>
      </c>
      <c r="BH441" s="106">
        <f t="shared" si="315"/>
        <v>1</v>
      </c>
      <c r="BI441" s="106">
        <f t="shared" si="315"/>
        <v>1</v>
      </c>
      <c r="BJ441" s="106">
        <f t="shared" si="315"/>
        <v>1</v>
      </c>
      <c r="BK441" s="106">
        <f t="shared" si="315"/>
        <v>1</v>
      </c>
      <c r="BL441" s="106">
        <f t="shared" si="315"/>
        <v>1</v>
      </c>
      <c r="BM441" s="106">
        <f t="shared" si="315"/>
        <v>1</v>
      </c>
      <c r="BN441" s="106">
        <f t="shared" si="315"/>
        <v>1</v>
      </c>
      <c r="BO441" s="106">
        <f t="shared" si="315"/>
        <v>1</v>
      </c>
    </row>
    <row r="442" spans="1:67" ht="15" x14ac:dyDescent="0.25">
      <c r="A442" s="80"/>
      <c r="B442" s="78" t="s">
        <v>1498</v>
      </c>
      <c r="C442" s="78" t="s">
        <v>1499</v>
      </c>
      <c r="D442" s="78" t="s">
        <v>3</v>
      </c>
      <c r="E442" s="225">
        <f>VLOOKUP(B442,'Cuadro Control'!C483:J2372,8,FALSE)</f>
        <v>0</v>
      </c>
      <c r="F442" s="108">
        <f t="shared" si="308"/>
        <v>0</v>
      </c>
      <c r="G442" s="109">
        <v>46448</v>
      </c>
      <c r="H442" s="109">
        <v>46448</v>
      </c>
      <c r="I442" s="108">
        <f t="shared" si="312"/>
        <v>0</v>
      </c>
      <c r="J442" s="108">
        <f t="shared" si="314"/>
        <v>0</v>
      </c>
      <c r="K442" s="108">
        <f t="shared" si="314"/>
        <v>0</v>
      </c>
      <c r="L442" s="108">
        <f t="shared" si="314"/>
        <v>0</v>
      </c>
      <c r="M442" s="108">
        <f t="shared" si="314"/>
        <v>0</v>
      </c>
      <c r="N442" s="108">
        <f t="shared" si="314"/>
        <v>0</v>
      </c>
      <c r="O442" s="108">
        <f t="shared" si="314"/>
        <v>0</v>
      </c>
      <c r="P442" s="108">
        <f t="shared" si="314"/>
        <v>0</v>
      </c>
      <c r="Q442" s="108">
        <f t="shared" si="314"/>
        <v>0</v>
      </c>
      <c r="R442" s="108">
        <f t="shared" si="314"/>
        <v>0</v>
      </c>
      <c r="S442" s="108">
        <f t="shared" si="314"/>
        <v>0</v>
      </c>
      <c r="T442" s="108">
        <f t="shared" si="314"/>
        <v>0</v>
      </c>
      <c r="U442" s="108">
        <f t="shared" si="314"/>
        <v>0</v>
      </c>
      <c r="V442" s="108">
        <f t="shared" si="314"/>
        <v>0</v>
      </c>
      <c r="W442" s="108">
        <f t="shared" si="314"/>
        <v>0</v>
      </c>
      <c r="X442" s="108">
        <f t="shared" si="314"/>
        <v>0</v>
      </c>
      <c r="Y442" s="108">
        <f t="shared" si="314"/>
        <v>0</v>
      </c>
      <c r="Z442" s="108">
        <f t="shared" si="314"/>
        <v>0</v>
      </c>
      <c r="AA442" s="108">
        <f t="shared" si="314"/>
        <v>0</v>
      </c>
      <c r="AB442" s="108">
        <f t="shared" si="314"/>
        <v>0</v>
      </c>
      <c r="AC442" s="108">
        <f t="shared" si="314"/>
        <v>0</v>
      </c>
      <c r="AD442" s="108">
        <f t="shared" si="314"/>
        <v>0</v>
      </c>
      <c r="AE442" s="108">
        <f t="shared" si="314"/>
        <v>0</v>
      </c>
      <c r="AF442" s="108">
        <f t="shared" si="314"/>
        <v>0</v>
      </c>
      <c r="AG442" s="108">
        <f t="shared" si="314"/>
        <v>0</v>
      </c>
      <c r="AH442" s="108">
        <f t="shared" si="314"/>
        <v>0</v>
      </c>
      <c r="AI442" s="108">
        <f t="shared" si="314"/>
        <v>0</v>
      </c>
      <c r="AJ442" s="108">
        <f t="shared" si="314"/>
        <v>0</v>
      </c>
      <c r="AK442" s="108">
        <f t="shared" si="314"/>
        <v>0</v>
      </c>
      <c r="AL442" s="108">
        <f t="shared" si="314"/>
        <v>0</v>
      </c>
      <c r="AM442" s="108">
        <f t="shared" si="314"/>
        <v>0</v>
      </c>
      <c r="AN442" s="108">
        <f t="shared" si="314"/>
        <v>0</v>
      </c>
      <c r="AO442" s="108">
        <f t="shared" si="314"/>
        <v>0</v>
      </c>
      <c r="AP442" s="108">
        <f t="shared" si="315"/>
        <v>0</v>
      </c>
      <c r="AQ442" s="108">
        <f t="shared" si="315"/>
        <v>1</v>
      </c>
      <c r="AR442" s="108">
        <f t="shared" si="315"/>
        <v>1</v>
      </c>
      <c r="AS442" s="108">
        <f t="shared" si="315"/>
        <v>1</v>
      </c>
      <c r="AT442" s="108">
        <f t="shared" si="315"/>
        <v>1</v>
      </c>
      <c r="AU442" s="108">
        <f t="shared" si="315"/>
        <v>1</v>
      </c>
      <c r="AV442" s="108">
        <f t="shared" si="315"/>
        <v>1</v>
      </c>
      <c r="AW442" s="108">
        <f t="shared" si="315"/>
        <v>1</v>
      </c>
      <c r="AX442" s="108">
        <f t="shared" si="315"/>
        <v>1</v>
      </c>
      <c r="AY442" s="108">
        <f t="shared" si="315"/>
        <v>1</v>
      </c>
      <c r="AZ442" s="108">
        <f t="shared" si="315"/>
        <v>1</v>
      </c>
      <c r="BA442" s="108">
        <f t="shared" si="315"/>
        <v>1</v>
      </c>
      <c r="BB442" s="108">
        <f t="shared" si="315"/>
        <v>1</v>
      </c>
      <c r="BC442" s="108">
        <f t="shared" si="315"/>
        <v>1</v>
      </c>
      <c r="BD442" s="108">
        <f t="shared" si="315"/>
        <v>1</v>
      </c>
      <c r="BE442" s="108">
        <f t="shared" si="315"/>
        <v>1</v>
      </c>
      <c r="BF442" s="108">
        <f t="shared" si="315"/>
        <v>1</v>
      </c>
      <c r="BG442" s="108">
        <f t="shared" si="315"/>
        <v>1</v>
      </c>
      <c r="BH442" s="108">
        <f t="shared" si="315"/>
        <v>1</v>
      </c>
      <c r="BI442" s="108">
        <f t="shared" si="315"/>
        <v>1</v>
      </c>
      <c r="BJ442" s="108">
        <f t="shared" si="315"/>
        <v>1</v>
      </c>
      <c r="BK442" s="108">
        <f t="shared" si="315"/>
        <v>1</v>
      </c>
      <c r="BL442" s="108">
        <f t="shared" si="315"/>
        <v>1</v>
      </c>
      <c r="BM442" s="108">
        <f t="shared" si="315"/>
        <v>1</v>
      </c>
      <c r="BN442" s="108">
        <f t="shared" si="315"/>
        <v>1</v>
      </c>
      <c r="BO442" s="108">
        <f t="shared" si="315"/>
        <v>1</v>
      </c>
    </row>
    <row r="443" spans="1:67" ht="15" x14ac:dyDescent="0.25">
      <c r="A443" s="80"/>
      <c r="B443" s="77" t="s">
        <v>1500</v>
      </c>
      <c r="C443" s="77" t="s">
        <v>1501</v>
      </c>
      <c r="D443" s="77" t="s">
        <v>8</v>
      </c>
      <c r="E443" s="224">
        <f>VLOOKUP(B443,'Cuadro Control'!C484:J2373,8,FALSE)</f>
        <v>1230815225.9452939</v>
      </c>
      <c r="F443" s="106">
        <f t="shared" si="308"/>
        <v>0.2318411625341423</v>
      </c>
      <c r="G443" s="107">
        <v>46451</v>
      </c>
      <c r="H443" s="107">
        <v>46452</v>
      </c>
      <c r="I443" s="106">
        <f t="shared" si="312"/>
        <v>0</v>
      </c>
      <c r="J443" s="106">
        <f t="shared" si="314"/>
        <v>0</v>
      </c>
      <c r="K443" s="106">
        <f t="shared" si="314"/>
        <v>0</v>
      </c>
      <c r="L443" s="106">
        <f t="shared" si="314"/>
        <v>0</v>
      </c>
      <c r="M443" s="106">
        <f t="shared" si="314"/>
        <v>0</v>
      </c>
      <c r="N443" s="106">
        <f t="shared" si="314"/>
        <v>0</v>
      </c>
      <c r="O443" s="106">
        <f t="shared" si="314"/>
        <v>0</v>
      </c>
      <c r="P443" s="106">
        <f t="shared" si="314"/>
        <v>0</v>
      </c>
      <c r="Q443" s="106">
        <f t="shared" si="314"/>
        <v>0</v>
      </c>
      <c r="R443" s="106">
        <f t="shared" si="314"/>
        <v>0</v>
      </c>
      <c r="S443" s="106">
        <f t="shared" si="314"/>
        <v>0</v>
      </c>
      <c r="T443" s="106">
        <f t="shared" si="314"/>
        <v>0</v>
      </c>
      <c r="U443" s="106">
        <f t="shared" si="314"/>
        <v>0</v>
      </c>
      <c r="V443" s="106">
        <f t="shared" si="314"/>
        <v>0</v>
      </c>
      <c r="W443" s="106">
        <f t="shared" si="314"/>
        <v>0</v>
      </c>
      <c r="X443" s="106">
        <f t="shared" si="314"/>
        <v>0</v>
      </c>
      <c r="Y443" s="106">
        <f t="shared" si="314"/>
        <v>0</v>
      </c>
      <c r="Z443" s="106">
        <f t="shared" si="314"/>
        <v>0</v>
      </c>
      <c r="AA443" s="106">
        <f t="shared" si="314"/>
        <v>0</v>
      </c>
      <c r="AB443" s="106">
        <f t="shared" si="314"/>
        <v>0</v>
      </c>
      <c r="AC443" s="106">
        <f t="shared" si="314"/>
        <v>0</v>
      </c>
      <c r="AD443" s="106">
        <f t="shared" si="314"/>
        <v>0</v>
      </c>
      <c r="AE443" s="106">
        <f t="shared" si="314"/>
        <v>0</v>
      </c>
      <c r="AF443" s="106">
        <f t="shared" si="314"/>
        <v>0</v>
      </c>
      <c r="AG443" s="106">
        <f t="shared" si="314"/>
        <v>0</v>
      </c>
      <c r="AH443" s="106">
        <f t="shared" si="314"/>
        <v>0</v>
      </c>
      <c r="AI443" s="106">
        <f t="shared" si="314"/>
        <v>0</v>
      </c>
      <c r="AJ443" s="106">
        <f t="shared" si="314"/>
        <v>0</v>
      </c>
      <c r="AK443" s="106">
        <f t="shared" si="314"/>
        <v>0</v>
      </c>
      <c r="AL443" s="106">
        <f t="shared" si="314"/>
        <v>0</v>
      </c>
      <c r="AM443" s="106">
        <f t="shared" si="314"/>
        <v>0</v>
      </c>
      <c r="AN443" s="106">
        <f t="shared" si="314"/>
        <v>0</v>
      </c>
      <c r="AO443" s="106">
        <f t="shared" si="314"/>
        <v>0</v>
      </c>
      <c r="AP443" s="106">
        <f t="shared" si="315"/>
        <v>0</v>
      </c>
      <c r="AQ443" s="106">
        <f t="shared" si="315"/>
        <v>0.5</v>
      </c>
      <c r="AR443" s="106">
        <f t="shared" si="315"/>
        <v>1</v>
      </c>
      <c r="AS443" s="106">
        <f t="shared" si="315"/>
        <v>1</v>
      </c>
      <c r="AT443" s="106">
        <f t="shared" si="315"/>
        <v>1</v>
      </c>
      <c r="AU443" s="106">
        <f t="shared" si="315"/>
        <v>1</v>
      </c>
      <c r="AV443" s="106">
        <f t="shared" si="315"/>
        <v>1</v>
      </c>
      <c r="AW443" s="106">
        <f t="shared" si="315"/>
        <v>1</v>
      </c>
      <c r="AX443" s="106">
        <f t="shared" si="315"/>
        <v>1</v>
      </c>
      <c r="AY443" s="106">
        <f t="shared" si="315"/>
        <v>1</v>
      </c>
      <c r="AZ443" s="106">
        <f t="shared" si="315"/>
        <v>1</v>
      </c>
      <c r="BA443" s="106">
        <f t="shared" si="315"/>
        <v>1</v>
      </c>
      <c r="BB443" s="106">
        <f t="shared" si="315"/>
        <v>1</v>
      </c>
      <c r="BC443" s="106">
        <f t="shared" si="315"/>
        <v>1</v>
      </c>
      <c r="BD443" s="106">
        <f t="shared" si="315"/>
        <v>1</v>
      </c>
      <c r="BE443" s="106">
        <f t="shared" si="315"/>
        <v>1</v>
      </c>
      <c r="BF443" s="106">
        <f t="shared" si="315"/>
        <v>1</v>
      </c>
      <c r="BG443" s="106">
        <f t="shared" si="315"/>
        <v>1</v>
      </c>
      <c r="BH443" s="106">
        <f t="shared" si="315"/>
        <v>1</v>
      </c>
      <c r="BI443" s="106">
        <f t="shared" si="315"/>
        <v>1</v>
      </c>
      <c r="BJ443" s="106">
        <f t="shared" si="315"/>
        <v>1</v>
      </c>
      <c r="BK443" s="106">
        <f t="shared" si="315"/>
        <v>1</v>
      </c>
      <c r="BL443" s="106">
        <f t="shared" si="315"/>
        <v>1</v>
      </c>
      <c r="BM443" s="106">
        <f t="shared" si="315"/>
        <v>1</v>
      </c>
      <c r="BN443" s="106">
        <f t="shared" si="315"/>
        <v>1</v>
      </c>
      <c r="BO443" s="106">
        <f t="shared" si="315"/>
        <v>1</v>
      </c>
    </row>
    <row r="444" spans="1:67" ht="15" x14ac:dyDescent="0.25">
      <c r="A444" s="80"/>
      <c r="B444" s="77" t="s">
        <v>1502</v>
      </c>
      <c r="C444" s="77" t="s">
        <v>1503</v>
      </c>
      <c r="D444" s="77" t="s">
        <v>26</v>
      </c>
      <c r="E444" s="224">
        <f>VLOOKUP(B444,'Cuadro Control'!C485:J2374,8,FALSE)</f>
        <v>0</v>
      </c>
      <c r="F444" s="106">
        <f t="shared" si="308"/>
        <v>0</v>
      </c>
      <c r="G444" s="107">
        <v>46452</v>
      </c>
      <c r="H444" s="107">
        <v>46459</v>
      </c>
      <c r="I444" s="106">
        <f t="shared" si="312"/>
        <v>0</v>
      </c>
      <c r="J444" s="106">
        <f t="shared" si="314"/>
        <v>0</v>
      </c>
      <c r="K444" s="106">
        <f t="shared" si="314"/>
        <v>0</v>
      </c>
      <c r="L444" s="106">
        <f t="shared" si="314"/>
        <v>0</v>
      </c>
      <c r="M444" s="106">
        <f t="shared" si="314"/>
        <v>0</v>
      </c>
      <c r="N444" s="106">
        <f t="shared" si="314"/>
        <v>0</v>
      </c>
      <c r="O444" s="106">
        <f t="shared" si="314"/>
        <v>0</v>
      </c>
      <c r="P444" s="106">
        <f t="shared" si="314"/>
        <v>0</v>
      </c>
      <c r="Q444" s="106">
        <f t="shared" si="314"/>
        <v>0</v>
      </c>
      <c r="R444" s="106">
        <f t="shared" si="314"/>
        <v>0</v>
      </c>
      <c r="S444" s="106">
        <f t="shared" si="314"/>
        <v>0</v>
      </c>
      <c r="T444" s="106">
        <f t="shared" si="314"/>
        <v>0</v>
      </c>
      <c r="U444" s="106">
        <f t="shared" si="314"/>
        <v>0</v>
      </c>
      <c r="V444" s="106">
        <f t="shared" si="314"/>
        <v>0</v>
      </c>
      <c r="W444" s="106">
        <f t="shared" si="314"/>
        <v>0</v>
      </c>
      <c r="X444" s="106">
        <f t="shared" si="314"/>
        <v>0</v>
      </c>
      <c r="Y444" s="106">
        <f t="shared" si="314"/>
        <v>0</v>
      </c>
      <c r="Z444" s="106">
        <f t="shared" si="314"/>
        <v>0</v>
      </c>
      <c r="AA444" s="106">
        <f t="shared" si="314"/>
        <v>0</v>
      </c>
      <c r="AB444" s="106">
        <f t="shared" si="314"/>
        <v>0</v>
      </c>
      <c r="AC444" s="106">
        <f t="shared" si="314"/>
        <v>0</v>
      </c>
      <c r="AD444" s="106">
        <f t="shared" si="314"/>
        <v>0</v>
      </c>
      <c r="AE444" s="106">
        <f t="shared" si="314"/>
        <v>0</v>
      </c>
      <c r="AF444" s="106">
        <f t="shared" si="314"/>
        <v>0</v>
      </c>
      <c r="AG444" s="106">
        <f t="shared" si="314"/>
        <v>0</v>
      </c>
      <c r="AH444" s="106">
        <f t="shared" si="314"/>
        <v>0</v>
      </c>
      <c r="AI444" s="106">
        <f t="shared" si="314"/>
        <v>0</v>
      </c>
      <c r="AJ444" s="106">
        <f t="shared" si="314"/>
        <v>0</v>
      </c>
      <c r="AK444" s="106">
        <f t="shared" si="314"/>
        <v>0</v>
      </c>
      <c r="AL444" s="106">
        <f t="shared" si="314"/>
        <v>0</v>
      </c>
      <c r="AM444" s="106">
        <f t="shared" si="314"/>
        <v>0</v>
      </c>
      <c r="AN444" s="106">
        <f t="shared" si="314"/>
        <v>0</v>
      </c>
      <c r="AO444" s="106">
        <f t="shared" si="314"/>
        <v>0</v>
      </c>
      <c r="AP444" s="106">
        <f t="shared" si="315"/>
        <v>0</v>
      </c>
      <c r="AQ444" s="106">
        <f t="shared" si="315"/>
        <v>0</v>
      </c>
      <c r="AR444" s="106">
        <f t="shared" si="315"/>
        <v>0.875</v>
      </c>
      <c r="AS444" s="106">
        <f t="shared" si="315"/>
        <v>1</v>
      </c>
      <c r="AT444" s="106">
        <f t="shared" si="315"/>
        <v>1</v>
      </c>
      <c r="AU444" s="106">
        <f t="shared" si="315"/>
        <v>1</v>
      </c>
      <c r="AV444" s="106">
        <f t="shared" si="315"/>
        <v>1</v>
      </c>
      <c r="AW444" s="106">
        <f t="shared" si="315"/>
        <v>1</v>
      </c>
      <c r="AX444" s="106">
        <f t="shared" si="315"/>
        <v>1</v>
      </c>
      <c r="AY444" s="106">
        <f t="shared" si="315"/>
        <v>1</v>
      </c>
      <c r="AZ444" s="106">
        <f t="shared" si="315"/>
        <v>1</v>
      </c>
      <c r="BA444" s="106">
        <f t="shared" si="315"/>
        <v>1</v>
      </c>
      <c r="BB444" s="106">
        <f t="shared" si="315"/>
        <v>1</v>
      </c>
      <c r="BC444" s="106">
        <f t="shared" si="315"/>
        <v>1</v>
      </c>
      <c r="BD444" s="106">
        <f t="shared" si="315"/>
        <v>1</v>
      </c>
      <c r="BE444" s="106">
        <f t="shared" si="315"/>
        <v>1</v>
      </c>
      <c r="BF444" s="106">
        <f t="shared" si="315"/>
        <v>1</v>
      </c>
      <c r="BG444" s="106">
        <f t="shared" si="315"/>
        <v>1</v>
      </c>
      <c r="BH444" s="106">
        <f t="shared" si="315"/>
        <v>1</v>
      </c>
      <c r="BI444" s="106">
        <f t="shared" si="315"/>
        <v>1</v>
      </c>
      <c r="BJ444" s="106">
        <f t="shared" si="315"/>
        <v>1</v>
      </c>
      <c r="BK444" s="106">
        <f t="shared" si="315"/>
        <v>1</v>
      </c>
      <c r="BL444" s="106">
        <f t="shared" si="315"/>
        <v>1</v>
      </c>
      <c r="BM444" s="106">
        <f t="shared" si="315"/>
        <v>1</v>
      </c>
      <c r="BN444" s="106">
        <f t="shared" si="315"/>
        <v>1</v>
      </c>
      <c r="BO444" s="106">
        <f t="shared" si="315"/>
        <v>1</v>
      </c>
    </row>
    <row r="445" spans="1:67" ht="15" x14ac:dyDescent="0.25">
      <c r="A445" s="80"/>
      <c r="B445" s="77" t="s">
        <v>1504</v>
      </c>
      <c r="C445" s="77" t="s">
        <v>2071</v>
      </c>
      <c r="D445" s="77" t="s">
        <v>6</v>
      </c>
      <c r="E445" s="224">
        <f>VLOOKUP(B445,'Cuadro Control'!C486:J2375,8,FALSE)</f>
        <v>52736347.43270281</v>
      </c>
      <c r="F445" s="106">
        <f t="shared" si="308"/>
        <v>9.933624348213644E-3</v>
      </c>
      <c r="G445" s="107">
        <v>46459</v>
      </c>
      <c r="H445" s="107">
        <v>46463</v>
      </c>
      <c r="I445" s="106">
        <f t="shared" si="312"/>
        <v>0</v>
      </c>
      <c r="J445" s="106">
        <f t="shared" si="314"/>
        <v>0</v>
      </c>
      <c r="K445" s="106">
        <f t="shared" si="314"/>
        <v>0</v>
      </c>
      <c r="L445" s="106">
        <f t="shared" si="314"/>
        <v>0</v>
      </c>
      <c r="M445" s="106">
        <f t="shared" si="314"/>
        <v>0</v>
      </c>
      <c r="N445" s="106">
        <f t="shared" si="314"/>
        <v>0</v>
      </c>
      <c r="O445" s="106">
        <f t="shared" si="314"/>
        <v>0</v>
      </c>
      <c r="P445" s="106">
        <f t="shared" si="314"/>
        <v>0</v>
      </c>
      <c r="Q445" s="106">
        <f t="shared" si="314"/>
        <v>0</v>
      </c>
      <c r="R445" s="106">
        <f t="shared" si="314"/>
        <v>0</v>
      </c>
      <c r="S445" s="106">
        <f t="shared" si="314"/>
        <v>0</v>
      </c>
      <c r="T445" s="106">
        <f t="shared" si="314"/>
        <v>0</v>
      </c>
      <c r="U445" s="106">
        <f t="shared" si="314"/>
        <v>0</v>
      </c>
      <c r="V445" s="106">
        <f t="shared" si="314"/>
        <v>0</v>
      </c>
      <c r="W445" s="106">
        <f t="shared" si="314"/>
        <v>0</v>
      </c>
      <c r="X445" s="106">
        <f t="shared" si="314"/>
        <v>0</v>
      </c>
      <c r="Y445" s="106">
        <f t="shared" si="314"/>
        <v>0</v>
      </c>
      <c r="Z445" s="106">
        <f t="shared" si="314"/>
        <v>0</v>
      </c>
      <c r="AA445" s="106">
        <f t="shared" si="314"/>
        <v>0</v>
      </c>
      <c r="AB445" s="106">
        <f t="shared" si="314"/>
        <v>0</v>
      </c>
      <c r="AC445" s="106">
        <f t="shared" si="314"/>
        <v>0</v>
      </c>
      <c r="AD445" s="106">
        <f t="shared" si="314"/>
        <v>0</v>
      </c>
      <c r="AE445" s="106">
        <f t="shared" si="314"/>
        <v>0</v>
      </c>
      <c r="AF445" s="106">
        <f t="shared" si="314"/>
        <v>0</v>
      </c>
      <c r="AG445" s="106">
        <f t="shared" si="314"/>
        <v>0</v>
      </c>
      <c r="AH445" s="106">
        <f t="shared" si="314"/>
        <v>0</v>
      </c>
      <c r="AI445" s="106">
        <f t="shared" si="314"/>
        <v>0</v>
      </c>
      <c r="AJ445" s="106">
        <f t="shared" si="314"/>
        <v>0</v>
      </c>
      <c r="AK445" s="106">
        <f t="shared" si="314"/>
        <v>0</v>
      </c>
      <c r="AL445" s="106">
        <f t="shared" si="314"/>
        <v>0</v>
      </c>
      <c r="AM445" s="106">
        <f t="shared" si="314"/>
        <v>0</v>
      </c>
      <c r="AN445" s="106">
        <f t="shared" si="314"/>
        <v>0</v>
      </c>
      <c r="AO445" s="106">
        <f t="shared" si="314"/>
        <v>0</v>
      </c>
      <c r="AP445" s="106">
        <f t="shared" si="315"/>
        <v>0</v>
      </c>
      <c r="AQ445" s="106">
        <f t="shared" si="315"/>
        <v>0</v>
      </c>
      <c r="AR445" s="106">
        <f t="shared" si="315"/>
        <v>0</v>
      </c>
      <c r="AS445" s="106">
        <f t="shared" si="315"/>
        <v>1</v>
      </c>
      <c r="AT445" s="106">
        <f t="shared" si="315"/>
        <v>1</v>
      </c>
      <c r="AU445" s="106">
        <f t="shared" si="315"/>
        <v>1</v>
      </c>
      <c r="AV445" s="106">
        <f t="shared" si="315"/>
        <v>1</v>
      </c>
      <c r="AW445" s="106">
        <f t="shared" si="315"/>
        <v>1</v>
      </c>
      <c r="AX445" s="106">
        <f t="shared" si="315"/>
        <v>1</v>
      </c>
      <c r="AY445" s="106">
        <f t="shared" si="315"/>
        <v>1</v>
      </c>
      <c r="AZ445" s="106">
        <f t="shared" si="315"/>
        <v>1</v>
      </c>
      <c r="BA445" s="106">
        <f t="shared" si="315"/>
        <v>1</v>
      </c>
      <c r="BB445" s="106">
        <f t="shared" si="315"/>
        <v>1</v>
      </c>
      <c r="BC445" s="106">
        <f t="shared" si="315"/>
        <v>1</v>
      </c>
      <c r="BD445" s="106">
        <f t="shared" si="315"/>
        <v>1</v>
      </c>
      <c r="BE445" s="106">
        <f t="shared" si="315"/>
        <v>1</v>
      </c>
      <c r="BF445" s="106">
        <f t="shared" si="315"/>
        <v>1</v>
      </c>
      <c r="BG445" s="106">
        <f t="shared" si="315"/>
        <v>1</v>
      </c>
      <c r="BH445" s="106">
        <f t="shared" si="315"/>
        <v>1</v>
      </c>
      <c r="BI445" s="106">
        <f t="shared" si="315"/>
        <v>1</v>
      </c>
      <c r="BJ445" s="106">
        <f t="shared" si="315"/>
        <v>1</v>
      </c>
      <c r="BK445" s="106">
        <f t="shared" si="315"/>
        <v>1</v>
      </c>
      <c r="BL445" s="106">
        <f t="shared" si="315"/>
        <v>1</v>
      </c>
      <c r="BM445" s="106">
        <f t="shared" si="315"/>
        <v>1</v>
      </c>
      <c r="BN445" s="106">
        <f t="shared" si="315"/>
        <v>1</v>
      </c>
      <c r="BO445" s="106">
        <f t="shared" si="315"/>
        <v>1</v>
      </c>
    </row>
    <row r="446" spans="1:67" ht="15" x14ac:dyDescent="0.25">
      <c r="A446" s="80"/>
      <c r="B446" s="77" t="s">
        <v>1505</v>
      </c>
      <c r="C446" s="77" t="s">
        <v>1506</v>
      </c>
      <c r="D446" s="77" t="s">
        <v>19</v>
      </c>
      <c r="E446" s="224">
        <f>VLOOKUP(B446,'Cuadro Control'!C487:J2376,8,FALSE)</f>
        <v>46410609.014634147</v>
      </c>
      <c r="F446" s="106">
        <f t="shared" si="308"/>
        <v>8.742083556535862E-3</v>
      </c>
      <c r="G446" s="107">
        <v>46463</v>
      </c>
      <c r="H446" s="107">
        <v>46465</v>
      </c>
      <c r="I446" s="106">
        <f t="shared" si="312"/>
        <v>0</v>
      </c>
      <c r="J446" s="106">
        <f t="shared" si="314"/>
        <v>0</v>
      </c>
      <c r="K446" s="106">
        <f t="shared" si="314"/>
        <v>0</v>
      </c>
      <c r="L446" s="106">
        <f t="shared" si="314"/>
        <v>0</v>
      </c>
      <c r="M446" s="106">
        <f t="shared" si="314"/>
        <v>0</v>
      </c>
      <c r="N446" s="106">
        <f t="shared" si="314"/>
        <v>0</v>
      </c>
      <c r="O446" s="106">
        <f t="shared" si="314"/>
        <v>0</v>
      </c>
      <c r="P446" s="106">
        <f t="shared" si="314"/>
        <v>0</v>
      </c>
      <c r="Q446" s="106">
        <f t="shared" si="314"/>
        <v>0</v>
      </c>
      <c r="R446" s="106">
        <f t="shared" si="314"/>
        <v>0</v>
      </c>
      <c r="S446" s="106">
        <f t="shared" si="314"/>
        <v>0</v>
      </c>
      <c r="T446" s="106">
        <f t="shared" si="314"/>
        <v>0</v>
      </c>
      <c r="U446" s="106">
        <f t="shared" si="314"/>
        <v>0</v>
      </c>
      <c r="V446" s="106">
        <f t="shared" si="314"/>
        <v>0</v>
      </c>
      <c r="W446" s="106">
        <f t="shared" si="314"/>
        <v>0</v>
      </c>
      <c r="X446" s="106">
        <f t="shared" si="314"/>
        <v>0</v>
      </c>
      <c r="Y446" s="106">
        <f t="shared" si="314"/>
        <v>0</v>
      </c>
      <c r="Z446" s="106">
        <f t="shared" si="314"/>
        <v>0</v>
      </c>
      <c r="AA446" s="106">
        <f t="shared" si="314"/>
        <v>0</v>
      </c>
      <c r="AB446" s="106">
        <f t="shared" si="314"/>
        <v>0</v>
      </c>
      <c r="AC446" s="106">
        <f t="shared" si="314"/>
        <v>0</v>
      </c>
      <c r="AD446" s="106">
        <f t="shared" si="314"/>
        <v>0</v>
      </c>
      <c r="AE446" s="106">
        <f t="shared" si="314"/>
        <v>0</v>
      </c>
      <c r="AF446" s="106">
        <f t="shared" si="314"/>
        <v>0</v>
      </c>
      <c r="AG446" s="106">
        <f t="shared" si="314"/>
        <v>0</v>
      </c>
      <c r="AH446" s="106">
        <f t="shared" si="314"/>
        <v>0</v>
      </c>
      <c r="AI446" s="106">
        <f t="shared" si="314"/>
        <v>0</v>
      </c>
      <c r="AJ446" s="106">
        <f t="shared" si="314"/>
        <v>0</v>
      </c>
      <c r="AK446" s="106">
        <f t="shared" si="314"/>
        <v>0</v>
      </c>
      <c r="AL446" s="106">
        <f t="shared" si="314"/>
        <v>0</v>
      </c>
      <c r="AM446" s="106">
        <f t="shared" si="314"/>
        <v>0</v>
      </c>
      <c r="AN446" s="106">
        <f t="shared" si="314"/>
        <v>0</v>
      </c>
      <c r="AO446" s="106">
        <f t="shared" si="314"/>
        <v>0</v>
      </c>
      <c r="AP446" s="106">
        <f t="shared" si="315"/>
        <v>0</v>
      </c>
      <c r="AQ446" s="106">
        <f t="shared" si="315"/>
        <v>0</v>
      </c>
      <c r="AR446" s="106">
        <f t="shared" si="315"/>
        <v>0</v>
      </c>
      <c r="AS446" s="106">
        <f t="shared" si="315"/>
        <v>1</v>
      </c>
      <c r="AT446" s="106">
        <f t="shared" si="315"/>
        <v>1</v>
      </c>
      <c r="AU446" s="106">
        <f t="shared" si="315"/>
        <v>1</v>
      </c>
      <c r="AV446" s="106">
        <f t="shared" si="315"/>
        <v>1</v>
      </c>
      <c r="AW446" s="106">
        <f t="shared" si="315"/>
        <v>1</v>
      </c>
      <c r="AX446" s="106">
        <f t="shared" si="315"/>
        <v>1</v>
      </c>
      <c r="AY446" s="106">
        <f t="shared" si="315"/>
        <v>1</v>
      </c>
      <c r="AZ446" s="106">
        <f t="shared" si="315"/>
        <v>1</v>
      </c>
      <c r="BA446" s="106">
        <f t="shared" si="315"/>
        <v>1</v>
      </c>
      <c r="BB446" s="106">
        <f t="shared" si="315"/>
        <v>1</v>
      </c>
      <c r="BC446" s="106">
        <f t="shared" si="315"/>
        <v>1</v>
      </c>
      <c r="BD446" s="106">
        <f t="shared" si="315"/>
        <v>1</v>
      </c>
      <c r="BE446" s="106">
        <f t="shared" si="315"/>
        <v>1</v>
      </c>
      <c r="BF446" s="106">
        <f t="shared" si="315"/>
        <v>1</v>
      </c>
      <c r="BG446" s="106">
        <f t="shared" si="315"/>
        <v>1</v>
      </c>
      <c r="BH446" s="106">
        <f t="shared" si="315"/>
        <v>1</v>
      </c>
      <c r="BI446" s="106">
        <f t="shared" si="315"/>
        <v>1</v>
      </c>
      <c r="BJ446" s="106">
        <f t="shared" si="315"/>
        <v>1</v>
      </c>
      <c r="BK446" s="106">
        <f t="shared" si="315"/>
        <v>1</v>
      </c>
      <c r="BL446" s="106">
        <f t="shared" si="315"/>
        <v>1</v>
      </c>
      <c r="BM446" s="106">
        <f t="shared" si="315"/>
        <v>1</v>
      </c>
      <c r="BN446" s="106">
        <f t="shared" si="315"/>
        <v>1</v>
      </c>
      <c r="BO446" s="106">
        <f t="shared" si="315"/>
        <v>1</v>
      </c>
    </row>
    <row r="447" spans="1:67" ht="15" x14ac:dyDescent="0.25">
      <c r="A447" s="80"/>
      <c r="B447" s="77" t="s">
        <v>1507</v>
      </c>
      <c r="C447" s="77" t="s">
        <v>1508</v>
      </c>
      <c r="D447" s="77" t="s">
        <v>9</v>
      </c>
      <c r="E447" s="224">
        <f>VLOOKUP(B447,'Cuadro Control'!C488:J2377,8,FALSE)</f>
        <v>1587346329.5488234</v>
      </c>
      <c r="F447" s="106">
        <f t="shared" si="308"/>
        <v>0.29899875353285565</v>
      </c>
      <c r="G447" s="107">
        <v>46463</v>
      </c>
      <c r="H447" s="107">
        <v>46477</v>
      </c>
      <c r="I447" s="106">
        <f t="shared" si="312"/>
        <v>0</v>
      </c>
      <c r="J447" s="106">
        <f t="shared" si="314"/>
        <v>0</v>
      </c>
      <c r="K447" s="106">
        <f t="shared" si="314"/>
        <v>0</v>
      </c>
      <c r="L447" s="106">
        <f t="shared" si="314"/>
        <v>0</v>
      </c>
      <c r="M447" s="106">
        <f t="shared" si="314"/>
        <v>0</v>
      </c>
      <c r="N447" s="106">
        <f t="shared" si="314"/>
        <v>0</v>
      </c>
      <c r="O447" s="106">
        <f t="shared" si="314"/>
        <v>0</v>
      </c>
      <c r="P447" s="106">
        <f t="shared" si="314"/>
        <v>0</v>
      </c>
      <c r="Q447" s="106">
        <f t="shared" si="314"/>
        <v>0</v>
      </c>
      <c r="R447" s="106">
        <f t="shared" si="314"/>
        <v>0</v>
      </c>
      <c r="S447" s="106">
        <f t="shared" si="314"/>
        <v>0</v>
      </c>
      <c r="T447" s="106">
        <f t="shared" si="314"/>
        <v>0</v>
      </c>
      <c r="U447" s="106">
        <f t="shared" si="314"/>
        <v>0</v>
      </c>
      <c r="V447" s="106">
        <f t="shared" si="314"/>
        <v>0</v>
      </c>
      <c r="W447" s="106">
        <f t="shared" si="314"/>
        <v>0</v>
      </c>
      <c r="X447" s="106">
        <f t="shared" si="314"/>
        <v>0</v>
      </c>
      <c r="Y447" s="106">
        <f t="shared" si="314"/>
        <v>0</v>
      </c>
      <c r="Z447" s="106">
        <f t="shared" si="314"/>
        <v>0</v>
      </c>
      <c r="AA447" s="106">
        <f t="shared" si="314"/>
        <v>0</v>
      </c>
      <c r="AB447" s="106">
        <f t="shared" si="314"/>
        <v>0</v>
      </c>
      <c r="AC447" s="106">
        <f t="shared" si="314"/>
        <v>0</v>
      </c>
      <c r="AD447" s="106">
        <f t="shared" si="314"/>
        <v>0</v>
      </c>
      <c r="AE447" s="106">
        <f t="shared" si="314"/>
        <v>0</v>
      </c>
      <c r="AF447" s="106">
        <f t="shared" si="314"/>
        <v>0</v>
      </c>
      <c r="AG447" s="106">
        <f t="shared" si="314"/>
        <v>0</v>
      </c>
      <c r="AH447" s="106">
        <f t="shared" si="314"/>
        <v>0</v>
      </c>
      <c r="AI447" s="106">
        <f t="shared" si="314"/>
        <v>0</v>
      </c>
      <c r="AJ447" s="106">
        <f t="shared" si="314"/>
        <v>0</v>
      </c>
      <c r="AK447" s="106">
        <f t="shared" si="314"/>
        <v>0</v>
      </c>
      <c r="AL447" s="106">
        <f t="shared" si="314"/>
        <v>0</v>
      </c>
      <c r="AM447" s="106">
        <f t="shared" si="314"/>
        <v>0</v>
      </c>
      <c r="AN447" s="106">
        <f t="shared" si="314"/>
        <v>0</v>
      </c>
      <c r="AO447" s="106">
        <f t="shared" si="314"/>
        <v>0</v>
      </c>
      <c r="AP447" s="106">
        <f t="shared" si="315"/>
        <v>0</v>
      </c>
      <c r="AQ447" s="106">
        <f t="shared" si="315"/>
        <v>0</v>
      </c>
      <c r="AR447" s="106">
        <f t="shared" si="315"/>
        <v>0</v>
      </c>
      <c r="AS447" s="106">
        <f t="shared" ref="AP447:BO448" si="316">IF($G447=0,0,IF(AS$6&lt;$G447,0,IF(AS$6&gt;$H447,1,(AS$6-$G447+1)/($H447-$G447+1))))</f>
        <v>0.2</v>
      </c>
      <c r="AT447" s="106">
        <f t="shared" si="316"/>
        <v>0.66666666666666663</v>
      </c>
      <c r="AU447" s="106">
        <f t="shared" si="316"/>
        <v>1</v>
      </c>
      <c r="AV447" s="106">
        <f t="shared" si="316"/>
        <v>1</v>
      </c>
      <c r="AW447" s="106">
        <f t="shared" si="316"/>
        <v>1</v>
      </c>
      <c r="AX447" s="106">
        <f t="shared" si="316"/>
        <v>1</v>
      </c>
      <c r="AY447" s="106">
        <f t="shared" si="316"/>
        <v>1</v>
      </c>
      <c r="AZ447" s="106">
        <f t="shared" si="316"/>
        <v>1</v>
      </c>
      <c r="BA447" s="106">
        <f t="shared" si="316"/>
        <v>1</v>
      </c>
      <c r="BB447" s="106">
        <f t="shared" si="316"/>
        <v>1</v>
      </c>
      <c r="BC447" s="106">
        <f t="shared" si="316"/>
        <v>1</v>
      </c>
      <c r="BD447" s="106">
        <f t="shared" si="316"/>
        <v>1</v>
      </c>
      <c r="BE447" s="106">
        <f t="shared" si="316"/>
        <v>1</v>
      </c>
      <c r="BF447" s="106">
        <f t="shared" si="316"/>
        <v>1</v>
      </c>
      <c r="BG447" s="106">
        <f t="shared" si="316"/>
        <v>1</v>
      </c>
      <c r="BH447" s="106">
        <f t="shared" si="316"/>
        <v>1</v>
      </c>
      <c r="BI447" s="106">
        <f t="shared" si="316"/>
        <v>1</v>
      </c>
      <c r="BJ447" s="106">
        <f t="shared" si="316"/>
        <v>1</v>
      </c>
      <c r="BK447" s="106">
        <f t="shared" si="316"/>
        <v>1</v>
      </c>
      <c r="BL447" s="106">
        <f t="shared" si="316"/>
        <v>1</v>
      </c>
      <c r="BM447" s="106">
        <f t="shared" si="316"/>
        <v>1</v>
      </c>
      <c r="BN447" s="106">
        <f t="shared" si="316"/>
        <v>1</v>
      </c>
      <c r="BO447" s="106">
        <f t="shared" si="316"/>
        <v>1</v>
      </c>
    </row>
    <row r="448" spans="1:67" ht="15" x14ac:dyDescent="0.25">
      <c r="A448" s="80"/>
      <c r="B448" s="103" t="s">
        <v>1509</v>
      </c>
      <c r="C448" s="103" t="s">
        <v>1510</v>
      </c>
      <c r="D448" s="103" t="s">
        <v>9</v>
      </c>
      <c r="E448" s="223">
        <f>VLOOKUP(B448,'Cuadro Control'!C489:J2378,8,FALSE)</f>
        <v>179532477.23999998</v>
      </c>
      <c r="F448" s="104">
        <f t="shared" si="308"/>
        <v>3.3817438522495219E-2</v>
      </c>
      <c r="G448" s="105">
        <v>46465</v>
      </c>
      <c r="H448" s="105">
        <v>46482</v>
      </c>
      <c r="I448" s="104">
        <f t="shared" si="312"/>
        <v>0</v>
      </c>
      <c r="J448" s="104">
        <f t="shared" si="314"/>
        <v>0</v>
      </c>
      <c r="K448" s="104">
        <f t="shared" si="314"/>
        <v>0</v>
      </c>
      <c r="L448" s="104">
        <f t="shared" si="314"/>
        <v>0</v>
      </c>
      <c r="M448" s="104">
        <f t="shared" si="314"/>
        <v>0</v>
      </c>
      <c r="N448" s="104">
        <f t="shared" si="314"/>
        <v>0</v>
      </c>
      <c r="O448" s="104">
        <f t="shared" si="314"/>
        <v>0</v>
      </c>
      <c r="P448" s="104">
        <f t="shared" si="314"/>
        <v>0</v>
      </c>
      <c r="Q448" s="104">
        <f t="shared" si="314"/>
        <v>0</v>
      </c>
      <c r="R448" s="104">
        <f t="shared" si="314"/>
        <v>0</v>
      </c>
      <c r="S448" s="104">
        <f t="shared" si="314"/>
        <v>0</v>
      </c>
      <c r="T448" s="104">
        <f t="shared" si="314"/>
        <v>0</v>
      </c>
      <c r="U448" s="104">
        <f t="shared" si="314"/>
        <v>0</v>
      </c>
      <c r="V448" s="104">
        <f t="shared" si="314"/>
        <v>0</v>
      </c>
      <c r="W448" s="104">
        <f t="shared" si="314"/>
        <v>0</v>
      </c>
      <c r="X448" s="104">
        <f t="shared" si="314"/>
        <v>0</v>
      </c>
      <c r="Y448" s="104">
        <f t="shared" si="314"/>
        <v>0</v>
      </c>
      <c r="Z448" s="104">
        <f t="shared" si="314"/>
        <v>0</v>
      </c>
      <c r="AA448" s="104">
        <f t="shared" si="314"/>
        <v>0</v>
      </c>
      <c r="AB448" s="104">
        <f t="shared" si="314"/>
        <v>0</v>
      </c>
      <c r="AC448" s="104">
        <f t="shared" si="314"/>
        <v>0</v>
      </c>
      <c r="AD448" s="104">
        <f t="shared" si="314"/>
        <v>0</v>
      </c>
      <c r="AE448" s="104">
        <f t="shared" si="314"/>
        <v>0</v>
      </c>
      <c r="AF448" s="104">
        <f t="shared" si="314"/>
        <v>0</v>
      </c>
      <c r="AG448" s="104">
        <f t="shared" si="314"/>
        <v>0</v>
      </c>
      <c r="AH448" s="104">
        <f t="shared" si="314"/>
        <v>0</v>
      </c>
      <c r="AI448" s="104">
        <f t="shared" si="314"/>
        <v>0</v>
      </c>
      <c r="AJ448" s="104">
        <f t="shared" si="314"/>
        <v>0</v>
      </c>
      <c r="AK448" s="104">
        <f t="shared" si="314"/>
        <v>0</v>
      </c>
      <c r="AL448" s="104">
        <f t="shared" si="314"/>
        <v>0</v>
      </c>
      <c r="AM448" s="104">
        <f t="shared" si="314"/>
        <v>0</v>
      </c>
      <c r="AN448" s="104">
        <f t="shared" si="314"/>
        <v>0</v>
      </c>
      <c r="AO448" s="104">
        <f t="shared" si="314"/>
        <v>0</v>
      </c>
      <c r="AP448" s="104">
        <f t="shared" si="316"/>
        <v>0</v>
      </c>
      <c r="AQ448" s="104">
        <f t="shared" si="316"/>
        <v>0</v>
      </c>
      <c r="AR448" s="104">
        <f t="shared" si="316"/>
        <v>0</v>
      </c>
      <c r="AS448" s="104">
        <f t="shared" si="316"/>
        <v>5.5555555555555552E-2</v>
      </c>
      <c r="AT448" s="104">
        <f t="shared" si="316"/>
        <v>0.44444444444444442</v>
      </c>
      <c r="AU448" s="104">
        <f t="shared" si="316"/>
        <v>0.83333333333333337</v>
      </c>
      <c r="AV448" s="104">
        <f t="shared" si="316"/>
        <v>1</v>
      </c>
      <c r="AW448" s="104">
        <f t="shared" si="316"/>
        <v>1</v>
      </c>
      <c r="AX448" s="104">
        <f t="shared" si="316"/>
        <v>1</v>
      </c>
      <c r="AY448" s="104">
        <f t="shared" si="316"/>
        <v>1</v>
      </c>
      <c r="AZ448" s="104">
        <f t="shared" si="316"/>
        <v>1</v>
      </c>
      <c r="BA448" s="104">
        <f t="shared" si="316"/>
        <v>1</v>
      </c>
      <c r="BB448" s="104">
        <f t="shared" si="316"/>
        <v>1</v>
      </c>
      <c r="BC448" s="104">
        <f t="shared" si="316"/>
        <v>1</v>
      </c>
      <c r="BD448" s="104">
        <f t="shared" si="316"/>
        <v>1</v>
      </c>
      <c r="BE448" s="104">
        <f t="shared" si="316"/>
        <v>1</v>
      </c>
      <c r="BF448" s="104">
        <f t="shared" si="316"/>
        <v>1</v>
      </c>
      <c r="BG448" s="104">
        <f t="shared" si="316"/>
        <v>1</v>
      </c>
      <c r="BH448" s="104">
        <f t="shared" si="316"/>
        <v>1</v>
      </c>
      <c r="BI448" s="104">
        <f t="shared" si="316"/>
        <v>1</v>
      </c>
      <c r="BJ448" s="104">
        <f t="shared" si="316"/>
        <v>1</v>
      </c>
      <c r="BK448" s="104">
        <f t="shared" si="316"/>
        <v>1</v>
      </c>
      <c r="BL448" s="104">
        <f t="shared" si="316"/>
        <v>1</v>
      </c>
      <c r="BM448" s="104">
        <f t="shared" si="316"/>
        <v>1</v>
      </c>
      <c r="BN448" s="104">
        <f t="shared" si="316"/>
        <v>1</v>
      </c>
      <c r="BO448" s="104">
        <f t="shared" si="316"/>
        <v>1</v>
      </c>
    </row>
    <row r="449" spans="1:67" ht="15" x14ac:dyDescent="0.25">
      <c r="A449" s="80"/>
      <c r="B449" s="78" t="s">
        <v>1511</v>
      </c>
      <c r="C449" s="78" t="s">
        <v>1993</v>
      </c>
      <c r="D449" s="78" t="s">
        <v>3</v>
      </c>
      <c r="E449" s="225">
        <f>VLOOKUP(B449,'Cuadro Control'!C490:J2379,8,FALSE)</f>
        <v>0</v>
      </c>
      <c r="F449" s="108">
        <f>IFERROR(E449/$E$433,0)</f>
        <v>0</v>
      </c>
      <c r="G449" s="109">
        <v>46482</v>
      </c>
      <c r="H449" s="109">
        <v>46482</v>
      </c>
      <c r="I449" s="108">
        <f t="shared" si="312"/>
        <v>0</v>
      </c>
      <c r="J449" s="108">
        <f t="shared" ref="J449:BO449" si="317">IF($G449=0,0,IF(J$6&lt;$G449,0,IF(J$6&gt;$H449,1,(J$6-$G449+1)/($H449-$G449+1))))</f>
        <v>0</v>
      </c>
      <c r="K449" s="108">
        <f t="shared" si="317"/>
        <v>0</v>
      </c>
      <c r="L449" s="108">
        <f t="shared" si="317"/>
        <v>0</v>
      </c>
      <c r="M449" s="108">
        <f t="shared" si="317"/>
        <v>0</v>
      </c>
      <c r="N449" s="108">
        <f t="shared" si="317"/>
        <v>0</v>
      </c>
      <c r="O449" s="108">
        <f t="shared" si="317"/>
        <v>0</v>
      </c>
      <c r="P449" s="108">
        <f t="shared" si="317"/>
        <v>0</v>
      </c>
      <c r="Q449" s="108">
        <f t="shared" si="317"/>
        <v>0</v>
      </c>
      <c r="R449" s="108">
        <f t="shared" si="317"/>
        <v>0</v>
      </c>
      <c r="S449" s="108">
        <f t="shared" si="317"/>
        <v>0</v>
      </c>
      <c r="T449" s="108">
        <f t="shared" si="317"/>
        <v>0</v>
      </c>
      <c r="U449" s="108">
        <f t="shared" si="317"/>
        <v>0</v>
      </c>
      <c r="V449" s="108">
        <f t="shared" si="317"/>
        <v>0</v>
      </c>
      <c r="W449" s="108">
        <f t="shared" si="317"/>
        <v>0</v>
      </c>
      <c r="X449" s="108">
        <f t="shared" si="317"/>
        <v>0</v>
      </c>
      <c r="Y449" s="108">
        <f t="shared" si="317"/>
        <v>0</v>
      </c>
      <c r="Z449" s="108">
        <f t="shared" si="317"/>
        <v>0</v>
      </c>
      <c r="AA449" s="108">
        <f t="shared" si="317"/>
        <v>0</v>
      </c>
      <c r="AB449" s="108">
        <f t="shared" si="317"/>
        <v>0</v>
      </c>
      <c r="AC449" s="108">
        <f t="shared" si="317"/>
        <v>0</v>
      </c>
      <c r="AD449" s="108">
        <f t="shared" si="317"/>
        <v>0</v>
      </c>
      <c r="AE449" s="108">
        <f t="shared" si="317"/>
        <v>0</v>
      </c>
      <c r="AF449" s="108">
        <f t="shared" si="317"/>
        <v>0</v>
      </c>
      <c r="AG449" s="108">
        <f t="shared" si="317"/>
        <v>0</v>
      </c>
      <c r="AH449" s="108">
        <f t="shared" si="317"/>
        <v>0</v>
      </c>
      <c r="AI449" s="108">
        <f t="shared" si="317"/>
        <v>0</v>
      </c>
      <c r="AJ449" s="108">
        <f t="shared" si="317"/>
        <v>0</v>
      </c>
      <c r="AK449" s="108">
        <f t="shared" si="317"/>
        <v>0</v>
      </c>
      <c r="AL449" s="108">
        <f t="shared" si="317"/>
        <v>0</v>
      </c>
      <c r="AM449" s="108">
        <f t="shared" si="317"/>
        <v>0</v>
      </c>
      <c r="AN449" s="108">
        <f t="shared" si="317"/>
        <v>0</v>
      </c>
      <c r="AO449" s="108">
        <f t="shared" si="317"/>
        <v>0</v>
      </c>
      <c r="AP449" s="108">
        <f t="shared" si="317"/>
        <v>0</v>
      </c>
      <c r="AQ449" s="108">
        <f t="shared" si="317"/>
        <v>0</v>
      </c>
      <c r="AR449" s="108">
        <f t="shared" si="317"/>
        <v>0</v>
      </c>
      <c r="AS449" s="108">
        <f t="shared" si="317"/>
        <v>0</v>
      </c>
      <c r="AT449" s="108">
        <f t="shared" si="317"/>
        <v>0</v>
      </c>
      <c r="AU449" s="108">
        <f t="shared" si="317"/>
        <v>0</v>
      </c>
      <c r="AV449" s="108">
        <f t="shared" si="317"/>
        <v>1</v>
      </c>
      <c r="AW449" s="108">
        <f t="shared" si="317"/>
        <v>1</v>
      </c>
      <c r="AX449" s="108">
        <f t="shared" si="317"/>
        <v>1</v>
      </c>
      <c r="AY449" s="108">
        <f t="shared" si="317"/>
        <v>1</v>
      </c>
      <c r="AZ449" s="108">
        <f t="shared" si="317"/>
        <v>1</v>
      </c>
      <c r="BA449" s="108">
        <f t="shared" si="317"/>
        <v>1</v>
      </c>
      <c r="BB449" s="108">
        <f t="shared" si="317"/>
        <v>1</v>
      </c>
      <c r="BC449" s="108">
        <f t="shared" si="317"/>
        <v>1</v>
      </c>
      <c r="BD449" s="108">
        <f t="shared" si="317"/>
        <v>1</v>
      </c>
      <c r="BE449" s="108">
        <f t="shared" si="317"/>
        <v>1</v>
      </c>
      <c r="BF449" s="108">
        <f t="shared" si="317"/>
        <v>1</v>
      </c>
      <c r="BG449" s="108">
        <f t="shared" si="317"/>
        <v>1</v>
      </c>
      <c r="BH449" s="108">
        <f t="shared" si="317"/>
        <v>1</v>
      </c>
      <c r="BI449" s="108">
        <f t="shared" si="317"/>
        <v>1</v>
      </c>
      <c r="BJ449" s="108">
        <f t="shared" si="317"/>
        <v>1</v>
      </c>
      <c r="BK449" s="108">
        <f t="shared" si="317"/>
        <v>1</v>
      </c>
      <c r="BL449" s="108">
        <f t="shared" si="317"/>
        <v>1</v>
      </c>
      <c r="BM449" s="108">
        <f t="shared" si="317"/>
        <v>1</v>
      </c>
      <c r="BN449" s="108">
        <f t="shared" si="317"/>
        <v>1</v>
      </c>
      <c r="BO449" s="108">
        <f t="shared" si="317"/>
        <v>1</v>
      </c>
    </row>
    <row r="450" spans="1:67" ht="15" x14ac:dyDescent="0.25">
      <c r="A450" s="80"/>
      <c r="B450" s="76" t="s">
        <v>1512</v>
      </c>
      <c r="C450" s="76" t="s">
        <v>1513</v>
      </c>
      <c r="D450" s="76" t="s">
        <v>38</v>
      </c>
      <c r="E450" s="222">
        <f>SUM(E451:E466)</f>
        <v>5308872732.0543728</v>
      </c>
      <c r="F450" s="101">
        <f>IFERROR(E450/$E$109,0)</f>
        <v>2.9408554574576196E-2</v>
      </c>
      <c r="G450" s="102">
        <v>46410</v>
      </c>
      <c r="H450" s="102">
        <v>46490</v>
      </c>
      <c r="I450" s="101">
        <f>SUMPRODUCT($F451:$F465,I451:I465)</f>
        <v>0</v>
      </c>
      <c r="J450" s="101">
        <f t="shared" ref="J450:AO450" si="318">SUMPRODUCT($F451:$F465,J451:J465)</f>
        <v>0</v>
      </c>
      <c r="K450" s="101">
        <f t="shared" si="318"/>
        <v>0</v>
      </c>
      <c r="L450" s="101">
        <f t="shared" si="318"/>
        <v>0</v>
      </c>
      <c r="M450" s="101">
        <f t="shared" si="318"/>
        <v>0</v>
      </c>
      <c r="N450" s="101">
        <f t="shared" si="318"/>
        <v>0</v>
      </c>
      <c r="O450" s="101">
        <f t="shared" si="318"/>
        <v>0</v>
      </c>
      <c r="P450" s="101">
        <f t="shared" si="318"/>
        <v>0</v>
      </c>
      <c r="Q450" s="101">
        <f t="shared" si="318"/>
        <v>0</v>
      </c>
      <c r="R450" s="101">
        <f t="shared" si="318"/>
        <v>0</v>
      </c>
      <c r="S450" s="101">
        <f t="shared" si="318"/>
        <v>0</v>
      </c>
      <c r="T450" s="101">
        <f t="shared" si="318"/>
        <v>0</v>
      </c>
      <c r="U450" s="101">
        <f t="shared" si="318"/>
        <v>0</v>
      </c>
      <c r="V450" s="101">
        <f t="shared" si="318"/>
        <v>0</v>
      </c>
      <c r="W450" s="101">
        <f t="shared" si="318"/>
        <v>0</v>
      </c>
      <c r="X450" s="101">
        <f t="shared" si="318"/>
        <v>0</v>
      </c>
      <c r="Y450" s="101">
        <f t="shared" si="318"/>
        <v>0</v>
      </c>
      <c r="Z450" s="101">
        <f t="shared" si="318"/>
        <v>0</v>
      </c>
      <c r="AA450" s="101">
        <f t="shared" si="318"/>
        <v>0</v>
      </c>
      <c r="AB450" s="101">
        <f t="shared" si="318"/>
        <v>0</v>
      </c>
      <c r="AC450" s="101">
        <f t="shared" si="318"/>
        <v>0</v>
      </c>
      <c r="AD450" s="101">
        <f t="shared" si="318"/>
        <v>0</v>
      </c>
      <c r="AE450" s="101">
        <f t="shared" si="318"/>
        <v>0</v>
      </c>
      <c r="AF450" s="101">
        <f t="shared" si="318"/>
        <v>0</v>
      </c>
      <c r="AG450" s="101">
        <f t="shared" si="318"/>
        <v>0</v>
      </c>
      <c r="AH450" s="101">
        <f t="shared" si="318"/>
        <v>0</v>
      </c>
      <c r="AI450" s="101">
        <f t="shared" si="318"/>
        <v>0</v>
      </c>
      <c r="AJ450" s="101">
        <f t="shared" si="318"/>
        <v>0</v>
      </c>
      <c r="AK450" s="101">
        <f t="shared" si="318"/>
        <v>0</v>
      </c>
      <c r="AL450" s="101">
        <f t="shared" si="318"/>
        <v>1.0979778487989068E-2</v>
      </c>
      <c r="AM450" s="101">
        <f t="shared" si="318"/>
        <v>5.2460448947202205E-2</v>
      </c>
      <c r="AN450" s="101">
        <f t="shared" si="318"/>
        <v>9.6443383932417096E-2</v>
      </c>
      <c r="AO450" s="101">
        <f t="shared" si="318"/>
        <v>0.16571961757148626</v>
      </c>
      <c r="AP450" s="101">
        <f t="shared" ref="AP450:BO450" si="319">SUMPRODUCT($F451:$F465,AP451:AP465)</f>
        <v>0.24199704726742144</v>
      </c>
      <c r="AQ450" s="101">
        <f t="shared" si="319"/>
        <v>0.3360500650880639</v>
      </c>
      <c r="AR450" s="101">
        <f t="shared" si="319"/>
        <v>0.41666693750575734</v>
      </c>
      <c r="AS450" s="101">
        <f t="shared" si="319"/>
        <v>0.64850810003989967</v>
      </c>
      <c r="AT450" s="101">
        <f t="shared" si="319"/>
        <v>0.65347491221400644</v>
      </c>
      <c r="AU450" s="101">
        <f t="shared" si="319"/>
        <v>0.81033892624687143</v>
      </c>
      <c r="AV450" s="101">
        <f t="shared" si="319"/>
        <v>0.9903378747078585</v>
      </c>
      <c r="AW450" s="101">
        <f t="shared" si="319"/>
        <v>1</v>
      </c>
      <c r="AX450" s="101">
        <f t="shared" si="319"/>
        <v>1</v>
      </c>
      <c r="AY450" s="101">
        <f t="shared" si="319"/>
        <v>1</v>
      </c>
      <c r="AZ450" s="101">
        <f t="shared" si="319"/>
        <v>1</v>
      </c>
      <c r="BA450" s="101">
        <f t="shared" si="319"/>
        <v>1</v>
      </c>
      <c r="BB450" s="101">
        <f t="shared" si="319"/>
        <v>1</v>
      </c>
      <c r="BC450" s="101">
        <f t="shared" si="319"/>
        <v>1</v>
      </c>
      <c r="BD450" s="101">
        <f t="shared" si="319"/>
        <v>1</v>
      </c>
      <c r="BE450" s="101">
        <f t="shared" si="319"/>
        <v>1</v>
      </c>
      <c r="BF450" s="101">
        <f t="shared" si="319"/>
        <v>1</v>
      </c>
      <c r="BG450" s="101">
        <f t="shared" si="319"/>
        <v>1</v>
      </c>
      <c r="BH450" s="101">
        <f t="shared" si="319"/>
        <v>1</v>
      </c>
      <c r="BI450" s="101">
        <f t="shared" si="319"/>
        <v>1</v>
      </c>
      <c r="BJ450" s="101">
        <f t="shared" si="319"/>
        <v>1</v>
      </c>
      <c r="BK450" s="101">
        <f t="shared" si="319"/>
        <v>1</v>
      </c>
      <c r="BL450" s="101">
        <f t="shared" si="319"/>
        <v>1</v>
      </c>
      <c r="BM450" s="101">
        <f t="shared" si="319"/>
        <v>1</v>
      </c>
      <c r="BN450" s="101">
        <f t="shared" si="319"/>
        <v>1</v>
      </c>
      <c r="BO450" s="101">
        <f t="shared" si="319"/>
        <v>1</v>
      </c>
    </row>
    <row r="451" spans="1:67" ht="15" x14ac:dyDescent="0.25">
      <c r="A451" s="80"/>
      <c r="B451" s="77" t="s">
        <v>1514</v>
      </c>
      <c r="C451" s="77" t="s">
        <v>2116</v>
      </c>
      <c r="D451" s="77" t="s">
        <v>22</v>
      </c>
      <c r="E451" s="224">
        <f>VLOOKUP(B451,'Cuadro Control'!C492:J2381,8,FALSE)</f>
        <v>83271780.884117648</v>
      </c>
      <c r="F451" s="106">
        <f t="shared" ref="F451:F465" si="320">IFERROR(E451/$E$450,0)</f>
        <v>1.5685397839984384E-2</v>
      </c>
      <c r="G451" s="107">
        <v>46410</v>
      </c>
      <c r="H451" s="107">
        <v>46419</v>
      </c>
      <c r="I451" s="106">
        <f t="shared" ref="I451:X451" si="321">IF($G451=0,0,IF(I$6&lt;$G451,0,IF(I$6&gt;$H451,1,(I$6-$G451+1)/($H451-$G451+1))))</f>
        <v>0</v>
      </c>
      <c r="J451" s="106">
        <f t="shared" si="321"/>
        <v>0</v>
      </c>
      <c r="K451" s="106">
        <f t="shared" si="321"/>
        <v>0</v>
      </c>
      <c r="L451" s="106">
        <f t="shared" si="321"/>
        <v>0</v>
      </c>
      <c r="M451" s="106">
        <f t="shared" si="321"/>
        <v>0</v>
      </c>
      <c r="N451" s="106">
        <f t="shared" si="321"/>
        <v>0</v>
      </c>
      <c r="O451" s="106">
        <f t="shared" si="321"/>
        <v>0</v>
      </c>
      <c r="P451" s="106">
        <f t="shared" si="321"/>
        <v>0</v>
      </c>
      <c r="Q451" s="106">
        <f t="shared" si="321"/>
        <v>0</v>
      </c>
      <c r="R451" s="106">
        <f t="shared" si="321"/>
        <v>0</v>
      </c>
      <c r="S451" s="106">
        <f t="shared" si="321"/>
        <v>0</v>
      </c>
      <c r="T451" s="106">
        <f t="shared" si="321"/>
        <v>0</v>
      </c>
      <c r="U451" s="106">
        <f t="shared" si="321"/>
        <v>0</v>
      </c>
      <c r="V451" s="106">
        <f t="shared" si="321"/>
        <v>0</v>
      </c>
      <c r="W451" s="106">
        <f t="shared" si="321"/>
        <v>0</v>
      </c>
      <c r="X451" s="106">
        <f t="shared" si="321"/>
        <v>0</v>
      </c>
      <c r="Y451" s="106">
        <f t="shared" ref="J451:AO458" si="322">IF($G451=0,0,IF(Y$6&lt;$G451,0,IF(Y$6&gt;$H451,1,(Y$6-$G451+1)/($H451-$G451+1))))</f>
        <v>0</v>
      </c>
      <c r="Z451" s="106">
        <f t="shared" si="322"/>
        <v>0</v>
      </c>
      <c r="AA451" s="106">
        <f t="shared" si="322"/>
        <v>0</v>
      </c>
      <c r="AB451" s="106">
        <f t="shared" si="322"/>
        <v>0</v>
      </c>
      <c r="AC451" s="106">
        <f t="shared" si="322"/>
        <v>0</v>
      </c>
      <c r="AD451" s="106">
        <f t="shared" si="322"/>
        <v>0</v>
      </c>
      <c r="AE451" s="106">
        <f t="shared" si="322"/>
        <v>0</v>
      </c>
      <c r="AF451" s="106">
        <f t="shared" si="322"/>
        <v>0</v>
      </c>
      <c r="AG451" s="106">
        <f t="shared" si="322"/>
        <v>0</v>
      </c>
      <c r="AH451" s="106">
        <f t="shared" si="322"/>
        <v>0</v>
      </c>
      <c r="AI451" s="106">
        <f t="shared" si="322"/>
        <v>0</v>
      </c>
      <c r="AJ451" s="106">
        <f t="shared" si="322"/>
        <v>0</v>
      </c>
      <c r="AK451" s="106">
        <f t="shared" si="322"/>
        <v>0</v>
      </c>
      <c r="AL451" s="106">
        <f t="shared" si="322"/>
        <v>0.7</v>
      </c>
      <c r="AM451" s="106">
        <f t="shared" si="322"/>
        <v>1</v>
      </c>
      <c r="AN451" s="106">
        <f t="shared" si="322"/>
        <v>1</v>
      </c>
      <c r="AO451" s="106">
        <f t="shared" si="322"/>
        <v>1</v>
      </c>
      <c r="AP451" s="106">
        <f t="shared" ref="AP451:BO457" si="323">IF($G451=0,0,IF(AP$6&lt;$G451,0,IF(AP$6&gt;$H451,1,(AP$6-$G451+1)/($H451-$G451+1))))</f>
        <v>1</v>
      </c>
      <c r="AQ451" s="106">
        <f t="shared" si="323"/>
        <v>1</v>
      </c>
      <c r="AR451" s="106">
        <f t="shared" si="323"/>
        <v>1</v>
      </c>
      <c r="AS451" s="106">
        <f t="shared" si="323"/>
        <v>1</v>
      </c>
      <c r="AT451" s="106">
        <f t="shared" si="323"/>
        <v>1</v>
      </c>
      <c r="AU451" s="106">
        <f t="shared" si="323"/>
        <v>1</v>
      </c>
      <c r="AV451" s="106">
        <f t="shared" si="323"/>
        <v>1</v>
      </c>
      <c r="AW451" s="106">
        <f t="shared" si="323"/>
        <v>1</v>
      </c>
      <c r="AX451" s="106">
        <f t="shared" si="323"/>
        <v>1</v>
      </c>
      <c r="AY451" s="106">
        <f t="shared" si="323"/>
        <v>1</v>
      </c>
      <c r="AZ451" s="106">
        <f t="shared" si="323"/>
        <v>1</v>
      </c>
      <c r="BA451" s="106">
        <f t="shared" si="323"/>
        <v>1</v>
      </c>
      <c r="BB451" s="106">
        <f t="shared" si="323"/>
        <v>1</v>
      </c>
      <c r="BC451" s="106">
        <f t="shared" si="323"/>
        <v>1</v>
      </c>
      <c r="BD451" s="106">
        <f t="shared" si="323"/>
        <v>1</v>
      </c>
      <c r="BE451" s="106">
        <f t="shared" si="323"/>
        <v>1</v>
      </c>
      <c r="BF451" s="106">
        <f t="shared" si="323"/>
        <v>1</v>
      </c>
      <c r="BG451" s="106">
        <f t="shared" si="323"/>
        <v>1</v>
      </c>
      <c r="BH451" s="106">
        <f t="shared" si="323"/>
        <v>1</v>
      </c>
      <c r="BI451" s="106">
        <f t="shared" si="323"/>
        <v>1</v>
      </c>
      <c r="BJ451" s="106">
        <f t="shared" si="323"/>
        <v>1</v>
      </c>
      <c r="BK451" s="106">
        <f t="shared" si="323"/>
        <v>1</v>
      </c>
      <c r="BL451" s="106">
        <f t="shared" si="323"/>
        <v>1</v>
      </c>
      <c r="BM451" s="106">
        <f t="shared" si="323"/>
        <v>1</v>
      </c>
      <c r="BN451" s="106">
        <f t="shared" si="323"/>
        <v>1</v>
      </c>
      <c r="BO451" s="106">
        <f t="shared" si="323"/>
        <v>1</v>
      </c>
    </row>
    <row r="452" spans="1:67" ht="15" x14ac:dyDescent="0.25">
      <c r="A452" s="80"/>
      <c r="B452" s="77" t="s">
        <v>1516</v>
      </c>
      <c r="C452" s="77" t="s">
        <v>1517</v>
      </c>
      <c r="D452" s="77" t="s">
        <v>9</v>
      </c>
      <c r="E452" s="224">
        <f>VLOOKUP(B452,'Cuadro Control'!C493:J2382,8,FALSE)</f>
        <v>312374505.66882348</v>
      </c>
      <c r="F452" s="106">
        <f t="shared" si="320"/>
        <v>5.8840081771548515E-2</v>
      </c>
      <c r="G452" s="107">
        <v>46419</v>
      </c>
      <c r="H452" s="107">
        <v>46426</v>
      </c>
      <c r="I452" s="106">
        <f t="shared" ref="I452:I466" si="324">IF($G452=0,0,IF(I$6&lt;$G452,0,IF(I$6&gt;$H452,1,(I$6-$G452+1)/($H452-$G452+1))))</f>
        <v>0</v>
      </c>
      <c r="J452" s="106">
        <f t="shared" si="322"/>
        <v>0</v>
      </c>
      <c r="K452" s="106">
        <f t="shared" si="322"/>
        <v>0</v>
      </c>
      <c r="L452" s="106">
        <f t="shared" si="322"/>
        <v>0</v>
      </c>
      <c r="M452" s="106">
        <f t="shared" si="322"/>
        <v>0</v>
      </c>
      <c r="N452" s="106">
        <f t="shared" si="322"/>
        <v>0</v>
      </c>
      <c r="O452" s="106">
        <f t="shared" si="322"/>
        <v>0</v>
      </c>
      <c r="P452" s="106">
        <f t="shared" si="322"/>
        <v>0</v>
      </c>
      <c r="Q452" s="106">
        <f t="shared" si="322"/>
        <v>0</v>
      </c>
      <c r="R452" s="106">
        <f t="shared" si="322"/>
        <v>0</v>
      </c>
      <c r="S452" s="106">
        <f t="shared" si="322"/>
        <v>0</v>
      </c>
      <c r="T452" s="106">
        <f t="shared" si="322"/>
        <v>0</v>
      </c>
      <c r="U452" s="106">
        <f t="shared" si="322"/>
        <v>0</v>
      </c>
      <c r="V452" s="106">
        <f t="shared" si="322"/>
        <v>0</v>
      </c>
      <c r="W452" s="106">
        <f t="shared" si="322"/>
        <v>0</v>
      </c>
      <c r="X452" s="106">
        <f t="shared" si="322"/>
        <v>0</v>
      </c>
      <c r="Y452" s="106">
        <f t="shared" si="322"/>
        <v>0</v>
      </c>
      <c r="Z452" s="106">
        <f t="shared" si="322"/>
        <v>0</v>
      </c>
      <c r="AA452" s="106">
        <f t="shared" si="322"/>
        <v>0</v>
      </c>
      <c r="AB452" s="106">
        <f t="shared" si="322"/>
        <v>0</v>
      </c>
      <c r="AC452" s="106">
        <f t="shared" si="322"/>
        <v>0</v>
      </c>
      <c r="AD452" s="106">
        <f t="shared" si="322"/>
        <v>0</v>
      </c>
      <c r="AE452" s="106">
        <f t="shared" si="322"/>
        <v>0</v>
      </c>
      <c r="AF452" s="106">
        <f t="shared" si="322"/>
        <v>0</v>
      </c>
      <c r="AG452" s="106">
        <f t="shared" si="322"/>
        <v>0</v>
      </c>
      <c r="AH452" s="106">
        <f t="shared" si="322"/>
        <v>0</v>
      </c>
      <c r="AI452" s="106">
        <f t="shared" si="322"/>
        <v>0</v>
      </c>
      <c r="AJ452" s="106">
        <f t="shared" si="322"/>
        <v>0</v>
      </c>
      <c r="AK452" s="106">
        <f t="shared" si="322"/>
        <v>0</v>
      </c>
      <c r="AL452" s="106">
        <f t="shared" si="322"/>
        <v>0</v>
      </c>
      <c r="AM452" s="106">
        <f t="shared" si="322"/>
        <v>0.625</v>
      </c>
      <c r="AN452" s="106">
        <f t="shared" si="322"/>
        <v>1</v>
      </c>
      <c r="AO452" s="106">
        <f t="shared" si="322"/>
        <v>1</v>
      </c>
      <c r="AP452" s="106">
        <f t="shared" si="323"/>
        <v>1</v>
      </c>
      <c r="AQ452" s="106">
        <f t="shared" si="323"/>
        <v>1</v>
      </c>
      <c r="AR452" s="106">
        <f t="shared" si="323"/>
        <v>1</v>
      </c>
      <c r="AS452" s="106">
        <f t="shared" si="323"/>
        <v>1</v>
      </c>
      <c r="AT452" s="106">
        <f t="shared" si="323"/>
        <v>1</v>
      </c>
      <c r="AU452" s="106">
        <f t="shared" si="323"/>
        <v>1</v>
      </c>
      <c r="AV452" s="106">
        <f t="shared" si="323"/>
        <v>1</v>
      </c>
      <c r="AW452" s="106">
        <f t="shared" si="323"/>
        <v>1</v>
      </c>
      <c r="AX452" s="106">
        <f t="shared" si="323"/>
        <v>1</v>
      </c>
      <c r="AY452" s="106">
        <f t="shared" si="323"/>
        <v>1</v>
      </c>
      <c r="AZ452" s="106">
        <f t="shared" si="323"/>
        <v>1</v>
      </c>
      <c r="BA452" s="106">
        <f t="shared" si="323"/>
        <v>1</v>
      </c>
      <c r="BB452" s="106">
        <f t="shared" si="323"/>
        <v>1</v>
      </c>
      <c r="BC452" s="106">
        <f t="shared" si="323"/>
        <v>1</v>
      </c>
      <c r="BD452" s="106">
        <f t="shared" si="323"/>
        <v>1</v>
      </c>
      <c r="BE452" s="106">
        <f t="shared" si="323"/>
        <v>1</v>
      </c>
      <c r="BF452" s="106">
        <f t="shared" si="323"/>
        <v>1</v>
      </c>
      <c r="BG452" s="106">
        <f t="shared" si="323"/>
        <v>1</v>
      </c>
      <c r="BH452" s="106">
        <f t="shared" si="323"/>
        <v>1</v>
      </c>
      <c r="BI452" s="106">
        <f t="shared" si="323"/>
        <v>1</v>
      </c>
      <c r="BJ452" s="106">
        <f t="shared" si="323"/>
        <v>1</v>
      </c>
      <c r="BK452" s="106">
        <f t="shared" si="323"/>
        <v>1</v>
      </c>
      <c r="BL452" s="106">
        <f t="shared" si="323"/>
        <v>1</v>
      </c>
      <c r="BM452" s="106">
        <f t="shared" si="323"/>
        <v>1</v>
      </c>
      <c r="BN452" s="106">
        <f t="shared" si="323"/>
        <v>1</v>
      </c>
      <c r="BO452" s="106">
        <f t="shared" si="323"/>
        <v>1</v>
      </c>
    </row>
    <row r="453" spans="1:67" ht="15" x14ac:dyDescent="0.25">
      <c r="A453" s="80"/>
      <c r="B453" s="103" t="s">
        <v>1518</v>
      </c>
      <c r="C453" s="103" t="s">
        <v>1519</v>
      </c>
      <c r="D453" s="103" t="s">
        <v>6</v>
      </c>
      <c r="E453" s="223">
        <f>VLOOKUP(B453,'Cuadro Control'!C494:J2383,8,FALSE)</f>
        <v>9527825.6870364472</v>
      </c>
      <c r="F453" s="104">
        <f t="shared" si="320"/>
        <v>1.794698454439963E-3</v>
      </c>
      <c r="G453" s="105">
        <v>46426</v>
      </c>
      <c r="H453" s="105">
        <v>46429</v>
      </c>
      <c r="I453" s="104">
        <f t="shared" si="324"/>
        <v>0</v>
      </c>
      <c r="J453" s="104">
        <f t="shared" si="322"/>
        <v>0</v>
      </c>
      <c r="K453" s="104">
        <f t="shared" si="322"/>
        <v>0</v>
      </c>
      <c r="L453" s="104">
        <f t="shared" si="322"/>
        <v>0</v>
      </c>
      <c r="M453" s="104">
        <f t="shared" si="322"/>
        <v>0</v>
      </c>
      <c r="N453" s="104">
        <f t="shared" si="322"/>
        <v>0</v>
      </c>
      <c r="O453" s="104">
        <f t="shared" si="322"/>
        <v>0</v>
      </c>
      <c r="P453" s="104">
        <f t="shared" si="322"/>
        <v>0</v>
      </c>
      <c r="Q453" s="104">
        <f t="shared" si="322"/>
        <v>0</v>
      </c>
      <c r="R453" s="104">
        <f t="shared" si="322"/>
        <v>0</v>
      </c>
      <c r="S453" s="104">
        <f t="shared" si="322"/>
        <v>0</v>
      </c>
      <c r="T453" s="104">
        <f t="shared" si="322"/>
        <v>0</v>
      </c>
      <c r="U453" s="104">
        <f t="shared" si="322"/>
        <v>0</v>
      </c>
      <c r="V453" s="104">
        <f t="shared" si="322"/>
        <v>0</v>
      </c>
      <c r="W453" s="104">
        <f t="shared" si="322"/>
        <v>0</v>
      </c>
      <c r="X453" s="104">
        <f t="shared" si="322"/>
        <v>0</v>
      </c>
      <c r="Y453" s="104">
        <f t="shared" si="322"/>
        <v>0</v>
      </c>
      <c r="Z453" s="104">
        <f t="shared" si="322"/>
        <v>0</v>
      </c>
      <c r="AA453" s="104">
        <f t="shared" si="322"/>
        <v>0</v>
      </c>
      <c r="AB453" s="104">
        <f t="shared" si="322"/>
        <v>0</v>
      </c>
      <c r="AC453" s="104">
        <f t="shared" si="322"/>
        <v>0</v>
      </c>
      <c r="AD453" s="104">
        <f t="shared" si="322"/>
        <v>0</v>
      </c>
      <c r="AE453" s="104">
        <f t="shared" si="322"/>
        <v>0</v>
      </c>
      <c r="AF453" s="104">
        <f t="shared" si="322"/>
        <v>0</v>
      </c>
      <c r="AG453" s="104">
        <f t="shared" si="322"/>
        <v>0</v>
      </c>
      <c r="AH453" s="104">
        <f t="shared" si="322"/>
        <v>0</v>
      </c>
      <c r="AI453" s="104">
        <f t="shared" si="322"/>
        <v>0</v>
      </c>
      <c r="AJ453" s="104">
        <f t="shared" si="322"/>
        <v>0</v>
      </c>
      <c r="AK453" s="104">
        <f t="shared" si="322"/>
        <v>0</v>
      </c>
      <c r="AL453" s="104">
        <f t="shared" si="322"/>
        <v>0</v>
      </c>
      <c r="AM453" s="104">
        <f t="shared" si="322"/>
        <v>0</v>
      </c>
      <c r="AN453" s="104">
        <f t="shared" si="322"/>
        <v>1</v>
      </c>
      <c r="AO453" s="104">
        <f t="shared" si="322"/>
        <v>1</v>
      </c>
      <c r="AP453" s="104">
        <f t="shared" si="323"/>
        <v>1</v>
      </c>
      <c r="AQ453" s="104">
        <f t="shared" si="323"/>
        <v>1</v>
      </c>
      <c r="AR453" s="104">
        <f t="shared" si="323"/>
        <v>1</v>
      </c>
      <c r="AS453" s="104">
        <f t="shared" si="323"/>
        <v>1</v>
      </c>
      <c r="AT453" s="104">
        <f t="shared" si="323"/>
        <v>1</v>
      </c>
      <c r="AU453" s="104">
        <f t="shared" si="323"/>
        <v>1</v>
      </c>
      <c r="AV453" s="104">
        <f t="shared" si="323"/>
        <v>1</v>
      </c>
      <c r="AW453" s="104">
        <f t="shared" si="323"/>
        <v>1</v>
      </c>
      <c r="AX453" s="104">
        <f t="shared" si="323"/>
        <v>1</v>
      </c>
      <c r="AY453" s="104">
        <f t="shared" si="323"/>
        <v>1</v>
      </c>
      <c r="AZ453" s="104">
        <f t="shared" si="323"/>
        <v>1</v>
      </c>
      <c r="BA453" s="104">
        <f t="shared" si="323"/>
        <v>1</v>
      </c>
      <c r="BB453" s="104">
        <f t="shared" si="323"/>
        <v>1</v>
      </c>
      <c r="BC453" s="104">
        <f t="shared" si="323"/>
        <v>1</v>
      </c>
      <c r="BD453" s="104">
        <f t="shared" si="323"/>
        <v>1</v>
      </c>
      <c r="BE453" s="104">
        <f t="shared" si="323"/>
        <v>1</v>
      </c>
      <c r="BF453" s="104">
        <f t="shared" si="323"/>
        <v>1</v>
      </c>
      <c r="BG453" s="104">
        <f t="shared" si="323"/>
        <v>1</v>
      </c>
      <c r="BH453" s="104">
        <f t="shared" si="323"/>
        <v>1</v>
      </c>
      <c r="BI453" s="104">
        <f t="shared" si="323"/>
        <v>1</v>
      </c>
      <c r="BJ453" s="104">
        <f t="shared" si="323"/>
        <v>1</v>
      </c>
      <c r="BK453" s="104">
        <f t="shared" si="323"/>
        <v>1</v>
      </c>
      <c r="BL453" s="104">
        <f t="shared" si="323"/>
        <v>1</v>
      </c>
      <c r="BM453" s="104">
        <f t="shared" si="323"/>
        <v>1</v>
      </c>
      <c r="BN453" s="104">
        <f t="shared" si="323"/>
        <v>1</v>
      </c>
      <c r="BO453" s="104">
        <f t="shared" si="323"/>
        <v>1</v>
      </c>
    </row>
    <row r="454" spans="1:67" ht="15" x14ac:dyDescent="0.25">
      <c r="A454" s="80"/>
      <c r="B454" s="77" t="s">
        <v>1520</v>
      </c>
      <c r="C454" s="77" t="s">
        <v>1521</v>
      </c>
      <c r="D454" s="77" t="s">
        <v>19</v>
      </c>
      <c r="E454" s="224">
        <f>VLOOKUP(B454,'Cuadro Control'!C495:J2384,8,FALSE)</f>
        <v>320494616.71764702</v>
      </c>
      <c r="F454" s="106">
        <f t="shared" si="320"/>
        <v>6.0369617599332674E-2</v>
      </c>
      <c r="G454" s="107">
        <v>46429</v>
      </c>
      <c r="H454" s="107">
        <v>46434</v>
      </c>
      <c r="I454" s="106">
        <f t="shared" si="324"/>
        <v>0</v>
      </c>
      <c r="J454" s="106">
        <f t="shared" si="322"/>
        <v>0</v>
      </c>
      <c r="K454" s="106">
        <f t="shared" si="322"/>
        <v>0</v>
      </c>
      <c r="L454" s="106">
        <f t="shared" si="322"/>
        <v>0</v>
      </c>
      <c r="M454" s="106">
        <f t="shared" si="322"/>
        <v>0</v>
      </c>
      <c r="N454" s="106">
        <f t="shared" si="322"/>
        <v>0</v>
      </c>
      <c r="O454" s="106">
        <f t="shared" si="322"/>
        <v>0</v>
      </c>
      <c r="P454" s="106">
        <f t="shared" si="322"/>
        <v>0</v>
      </c>
      <c r="Q454" s="106">
        <f t="shared" si="322"/>
        <v>0</v>
      </c>
      <c r="R454" s="106">
        <f t="shared" si="322"/>
        <v>0</v>
      </c>
      <c r="S454" s="106">
        <f t="shared" si="322"/>
        <v>0</v>
      </c>
      <c r="T454" s="106">
        <f t="shared" si="322"/>
        <v>0</v>
      </c>
      <c r="U454" s="106">
        <f t="shared" si="322"/>
        <v>0</v>
      </c>
      <c r="V454" s="106">
        <f t="shared" si="322"/>
        <v>0</v>
      </c>
      <c r="W454" s="106">
        <f t="shared" si="322"/>
        <v>0</v>
      </c>
      <c r="X454" s="106">
        <f t="shared" si="322"/>
        <v>0</v>
      </c>
      <c r="Y454" s="106">
        <f t="shared" si="322"/>
        <v>0</v>
      </c>
      <c r="Z454" s="106">
        <f t="shared" si="322"/>
        <v>0</v>
      </c>
      <c r="AA454" s="106">
        <f t="shared" si="322"/>
        <v>0</v>
      </c>
      <c r="AB454" s="106">
        <f t="shared" si="322"/>
        <v>0</v>
      </c>
      <c r="AC454" s="106">
        <f t="shared" si="322"/>
        <v>0</v>
      </c>
      <c r="AD454" s="106">
        <f t="shared" si="322"/>
        <v>0</v>
      </c>
      <c r="AE454" s="106">
        <f t="shared" si="322"/>
        <v>0</v>
      </c>
      <c r="AF454" s="106">
        <f t="shared" si="322"/>
        <v>0</v>
      </c>
      <c r="AG454" s="106">
        <f t="shared" si="322"/>
        <v>0</v>
      </c>
      <c r="AH454" s="106">
        <f t="shared" si="322"/>
        <v>0</v>
      </c>
      <c r="AI454" s="106">
        <f t="shared" si="322"/>
        <v>0</v>
      </c>
      <c r="AJ454" s="106">
        <f t="shared" si="322"/>
        <v>0</v>
      </c>
      <c r="AK454" s="106">
        <f t="shared" si="322"/>
        <v>0</v>
      </c>
      <c r="AL454" s="106">
        <f t="shared" si="322"/>
        <v>0</v>
      </c>
      <c r="AM454" s="106">
        <f t="shared" si="322"/>
        <v>0</v>
      </c>
      <c r="AN454" s="106">
        <f t="shared" si="322"/>
        <v>0.33333333333333331</v>
      </c>
      <c r="AO454" s="106">
        <f t="shared" si="322"/>
        <v>1</v>
      </c>
      <c r="AP454" s="106">
        <f t="shared" si="323"/>
        <v>1</v>
      </c>
      <c r="AQ454" s="106">
        <f t="shared" si="323"/>
        <v>1</v>
      </c>
      <c r="AR454" s="106">
        <f t="shared" si="323"/>
        <v>1</v>
      </c>
      <c r="AS454" s="106">
        <f t="shared" si="323"/>
        <v>1</v>
      </c>
      <c r="AT454" s="106">
        <f t="shared" si="323"/>
        <v>1</v>
      </c>
      <c r="AU454" s="106">
        <f t="shared" si="323"/>
        <v>1</v>
      </c>
      <c r="AV454" s="106">
        <f t="shared" si="323"/>
        <v>1</v>
      </c>
      <c r="AW454" s="106">
        <f t="shared" si="323"/>
        <v>1</v>
      </c>
      <c r="AX454" s="106">
        <f t="shared" si="323"/>
        <v>1</v>
      </c>
      <c r="AY454" s="106">
        <f t="shared" si="323"/>
        <v>1</v>
      </c>
      <c r="AZ454" s="106">
        <f t="shared" si="323"/>
        <v>1</v>
      </c>
      <c r="BA454" s="106">
        <f t="shared" si="323"/>
        <v>1</v>
      </c>
      <c r="BB454" s="106">
        <f t="shared" si="323"/>
        <v>1</v>
      </c>
      <c r="BC454" s="106">
        <f t="shared" si="323"/>
        <v>1</v>
      </c>
      <c r="BD454" s="106">
        <f t="shared" si="323"/>
        <v>1</v>
      </c>
      <c r="BE454" s="106">
        <f t="shared" si="323"/>
        <v>1</v>
      </c>
      <c r="BF454" s="106">
        <f t="shared" si="323"/>
        <v>1</v>
      </c>
      <c r="BG454" s="106">
        <f t="shared" si="323"/>
        <v>1</v>
      </c>
      <c r="BH454" s="106">
        <f t="shared" si="323"/>
        <v>1</v>
      </c>
      <c r="BI454" s="106">
        <f t="shared" si="323"/>
        <v>1</v>
      </c>
      <c r="BJ454" s="106">
        <f t="shared" si="323"/>
        <v>1</v>
      </c>
      <c r="BK454" s="106">
        <f t="shared" si="323"/>
        <v>1</v>
      </c>
      <c r="BL454" s="106">
        <f t="shared" si="323"/>
        <v>1</v>
      </c>
      <c r="BM454" s="106">
        <f t="shared" si="323"/>
        <v>1</v>
      </c>
      <c r="BN454" s="106">
        <f t="shared" si="323"/>
        <v>1</v>
      </c>
      <c r="BO454" s="106">
        <f t="shared" si="323"/>
        <v>1</v>
      </c>
    </row>
    <row r="455" spans="1:67" ht="15" x14ac:dyDescent="0.25">
      <c r="A455" s="80"/>
      <c r="B455" s="77" t="s">
        <v>1522</v>
      </c>
      <c r="C455" s="77" t="s">
        <v>1523</v>
      </c>
      <c r="D455" s="77" t="s">
        <v>8</v>
      </c>
      <c r="E455" s="224">
        <f>VLOOKUP(B455,'Cuadro Control'!C496:J2385,8,FALSE)</f>
        <v>94303618.549411759</v>
      </c>
      <c r="F455" s="106">
        <f t="shared" si="320"/>
        <v>1.7763397864110998E-2</v>
      </c>
      <c r="G455" s="107">
        <v>46434</v>
      </c>
      <c r="H455" s="107">
        <v>46435</v>
      </c>
      <c r="I455" s="106">
        <f t="shared" si="324"/>
        <v>0</v>
      </c>
      <c r="J455" s="106">
        <f t="shared" si="322"/>
        <v>0</v>
      </c>
      <c r="K455" s="106">
        <f t="shared" si="322"/>
        <v>0</v>
      </c>
      <c r="L455" s="106">
        <f t="shared" si="322"/>
        <v>0</v>
      </c>
      <c r="M455" s="106">
        <f t="shared" si="322"/>
        <v>0</v>
      </c>
      <c r="N455" s="106">
        <f t="shared" si="322"/>
        <v>0</v>
      </c>
      <c r="O455" s="106">
        <f t="shared" si="322"/>
        <v>0</v>
      </c>
      <c r="P455" s="106">
        <f t="shared" si="322"/>
        <v>0</v>
      </c>
      <c r="Q455" s="106">
        <f t="shared" si="322"/>
        <v>0</v>
      </c>
      <c r="R455" s="106">
        <f t="shared" si="322"/>
        <v>0</v>
      </c>
      <c r="S455" s="106">
        <f t="shared" si="322"/>
        <v>0</v>
      </c>
      <c r="T455" s="106">
        <f t="shared" si="322"/>
        <v>0</v>
      </c>
      <c r="U455" s="106">
        <f t="shared" si="322"/>
        <v>0</v>
      </c>
      <c r="V455" s="106">
        <f t="shared" si="322"/>
        <v>0</v>
      </c>
      <c r="W455" s="106">
        <f t="shared" si="322"/>
        <v>0</v>
      </c>
      <c r="X455" s="106">
        <f t="shared" si="322"/>
        <v>0</v>
      </c>
      <c r="Y455" s="106">
        <f t="shared" si="322"/>
        <v>0</v>
      </c>
      <c r="Z455" s="106">
        <f t="shared" si="322"/>
        <v>0</v>
      </c>
      <c r="AA455" s="106">
        <f t="shared" si="322"/>
        <v>0</v>
      </c>
      <c r="AB455" s="106">
        <f t="shared" si="322"/>
        <v>0</v>
      </c>
      <c r="AC455" s="106">
        <f t="shared" si="322"/>
        <v>0</v>
      </c>
      <c r="AD455" s="106">
        <f t="shared" si="322"/>
        <v>0</v>
      </c>
      <c r="AE455" s="106">
        <f t="shared" si="322"/>
        <v>0</v>
      </c>
      <c r="AF455" s="106">
        <f t="shared" si="322"/>
        <v>0</v>
      </c>
      <c r="AG455" s="106">
        <f t="shared" si="322"/>
        <v>0</v>
      </c>
      <c r="AH455" s="106">
        <f t="shared" si="322"/>
        <v>0</v>
      </c>
      <c r="AI455" s="106">
        <f t="shared" si="322"/>
        <v>0</v>
      </c>
      <c r="AJ455" s="106">
        <f t="shared" si="322"/>
        <v>0</v>
      </c>
      <c r="AK455" s="106">
        <f t="shared" si="322"/>
        <v>0</v>
      </c>
      <c r="AL455" s="106">
        <f t="shared" si="322"/>
        <v>0</v>
      </c>
      <c r="AM455" s="106">
        <f t="shared" si="322"/>
        <v>0</v>
      </c>
      <c r="AN455" s="106">
        <f t="shared" si="322"/>
        <v>0</v>
      </c>
      <c r="AO455" s="106">
        <f t="shared" si="322"/>
        <v>1</v>
      </c>
      <c r="AP455" s="106">
        <f t="shared" si="323"/>
        <v>1</v>
      </c>
      <c r="AQ455" s="106">
        <f t="shared" si="323"/>
        <v>1</v>
      </c>
      <c r="AR455" s="106">
        <f t="shared" si="323"/>
        <v>1</v>
      </c>
      <c r="AS455" s="106">
        <f t="shared" si="323"/>
        <v>1</v>
      </c>
      <c r="AT455" s="106">
        <f t="shared" si="323"/>
        <v>1</v>
      </c>
      <c r="AU455" s="106">
        <f t="shared" si="323"/>
        <v>1</v>
      </c>
      <c r="AV455" s="106">
        <f t="shared" si="323"/>
        <v>1</v>
      </c>
      <c r="AW455" s="106">
        <f t="shared" si="323"/>
        <v>1</v>
      </c>
      <c r="AX455" s="106">
        <f t="shared" si="323"/>
        <v>1</v>
      </c>
      <c r="AY455" s="106">
        <f t="shared" si="323"/>
        <v>1</v>
      </c>
      <c r="AZ455" s="106">
        <f t="shared" si="323"/>
        <v>1</v>
      </c>
      <c r="BA455" s="106">
        <f t="shared" si="323"/>
        <v>1</v>
      </c>
      <c r="BB455" s="106">
        <f t="shared" si="323"/>
        <v>1</v>
      </c>
      <c r="BC455" s="106">
        <f t="shared" si="323"/>
        <v>1</v>
      </c>
      <c r="BD455" s="106">
        <f t="shared" si="323"/>
        <v>1</v>
      </c>
      <c r="BE455" s="106">
        <f t="shared" si="323"/>
        <v>1</v>
      </c>
      <c r="BF455" s="106">
        <f t="shared" si="323"/>
        <v>1</v>
      </c>
      <c r="BG455" s="106">
        <f t="shared" si="323"/>
        <v>1</v>
      </c>
      <c r="BH455" s="106">
        <f t="shared" si="323"/>
        <v>1</v>
      </c>
      <c r="BI455" s="106">
        <f t="shared" si="323"/>
        <v>1</v>
      </c>
      <c r="BJ455" s="106">
        <f t="shared" si="323"/>
        <v>1</v>
      </c>
      <c r="BK455" s="106">
        <f t="shared" si="323"/>
        <v>1</v>
      </c>
      <c r="BL455" s="106">
        <f t="shared" si="323"/>
        <v>1</v>
      </c>
      <c r="BM455" s="106">
        <f t="shared" si="323"/>
        <v>1</v>
      </c>
      <c r="BN455" s="106">
        <f t="shared" si="323"/>
        <v>1</v>
      </c>
      <c r="BO455" s="106">
        <f t="shared" si="323"/>
        <v>1</v>
      </c>
    </row>
    <row r="456" spans="1:67" ht="15" x14ac:dyDescent="0.25">
      <c r="A456" s="80"/>
      <c r="B456" s="77" t="s">
        <v>1524</v>
      </c>
      <c r="C456" s="77" t="s">
        <v>1525</v>
      </c>
      <c r="D456" s="77" t="s">
        <v>26</v>
      </c>
      <c r="E456" s="224">
        <f>VLOOKUP(B456,'Cuadro Control'!C497:J2386,8,FALSE)</f>
        <v>179436034.15411764</v>
      </c>
      <c r="F456" s="106">
        <f t="shared" si="320"/>
        <v>3.3799272126209236E-2</v>
      </c>
      <c r="G456" s="107">
        <v>46436</v>
      </c>
      <c r="H456" s="107">
        <v>46441</v>
      </c>
      <c r="I456" s="106">
        <f t="shared" si="324"/>
        <v>0</v>
      </c>
      <c r="J456" s="106">
        <f t="shared" si="322"/>
        <v>0</v>
      </c>
      <c r="K456" s="106">
        <f t="shared" si="322"/>
        <v>0</v>
      </c>
      <c r="L456" s="106">
        <f t="shared" si="322"/>
        <v>0</v>
      </c>
      <c r="M456" s="106">
        <f t="shared" si="322"/>
        <v>0</v>
      </c>
      <c r="N456" s="106">
        <f t="shared" si="322"/>
        <v>0</v>
      </c>
      <c r="O456" s="106">
        <f t="shared" si="322"/>
        <v>0</v>
      </c>
      <c r="P456" s="106">
        <f t="shared" si="322"/>
        <v>0</v>
      </c>
      <c r="Q456" s="106">
        <f t="shared" si="322"/>
        <v>0</v>
      </c>
      <c r="R456" s="106">
        <f t="shared" si="322"/>
        <v>0</v>
      </c>
      <c r="S456" s="106">
        <f t="shared" si="322"/>
        <v>0</v>
      </c>
      <c r="T456" s="106">
        <f t="shared" si="322"/>
        <v>0</v>
      </c>
      <c r="U456" s="106">
        <f t="shared" si="322"/>
        <v>0</v>
      </c>
      <c r="V456" s="106">
        <f t="shared" si="322"/>
        <v>0</v>
      </c>
      <c r="W456" s="106">
        <f t="shared" si="322"/>
        <v>0</v>
      </c>
      <c r="X456" s="106">
        <f t="shared" si="322"/>
        <v>0</v>
      </c>
      <c r="Y456" s="106">
        <f t="shared" si="322"/>
        <v>0</v>
      </c>
      <c r="Z456" s="106">
        <f t="shared" si="322"/>
        <v>0</v>
      </c>
      <c r="AA456" s="106">
        <f t="shared" si="322"/>
        <v>0</v>
      </c>
      <c r="AB456" s="106">
        <f t="shared" si="322"/>
        <v>0</v>
      </c>
      <c r="AC456" s="106">
        <f t="shared" si="322"/>
        <v>0</v>
      </c>
      <c r="AD456" s="106">
        <f t="shared" si="322"/>
        <v>0</v>
      </c>
      <c r="AE456" s="106">
        <f t="shared" si="322"/>
        <v>0</v>
      </c>
      <c r="AF456" s="106">
        <f t="shared" si="322"/>
        <v>0</v>
      </c>
      <c r="AG456" s="106">
        <f t="shared" si="322"/>
        <v>0</v>
      </c>
      <c r="AH456" s="106">
        <f t="shared" si="322"/>
        <v>0</v>
      </c>
      <c r="AI456" s="106">
        <f t="shared" si="322"/>
        <v>0</v>
      </c>
      <c r="AJ456" s="106">
        <f t="shared" si="322"/>
        <v>0</v>
      </c>
      <c r="AK456" s="106">
        <f t="shared" si="322"/>
        <v>0</v>
      </c>
      <c r="AL456" s="106">
        <f t="shared" si="322"/>
        <v>0</v>
      </c>
      <c r="AM456" s="106">
        <f t="shared" si="322"/>
        <v>0</v>
      </c>
      <c r="AN456" s="106">
        <f t="shared" si="322"/>
        <v>0</v>
      </c>
      <c r="AO456" s="106">
        <f t="shared" si="322"/>
        <v>0.33333333333333331</v>
      </c>
      <c r="AP456" s="106">
        <f t="shared" si="323"/>
        <v>1</v>
      </c>
      <c r="AQ456" s="106">
        <f t="shared" si="323"/>
        <v>1</v>
      </c>
      <c r="AR456" s="106">
        <f t="shared" si="323"/>
        <v>1</v>
      </c>
      <c r="AS456" s="106">
        <f t="shared" si="323"/>
        <v>1</v>
      </c>
      <c r="AT456" s="106">
        <f t="shared" si="323"/>
        <v>1</v>
      </c>
      <c r="AU456" s="106">
        <f t="shared" si="323"/>
        <v>1</v>
      </c>
      <c r="AV456" s="106">
        <f t="shared" si="323"/>
        <v>1</v>
      </c>
      <c r="AW456" s="106">
        <f t="shared" si="323"/>
        <v>1</v>
      </c>
      <c r="AX456" s="106">
        <f t="shared" si="323"/>
        <v>1</v>
      </c>
      <c r="AY456" s="106">
        <f t="shared" si="323"/>
        <v>1</v>
      </c>
      <c r="AZ456" s="106">
        <f t="shared" si="323"/>
        <v>1</v>
      </c>
      <c r="BA456" s="106">
        <f t="shared" si="323"/>
        <v>1</v>
      </c>
      <c r="BB456" s="106">
        <f t="shared" si="323"/>
        <v>1</v>
      </c>
      <c r="BC456" s="106">
        <f t="shared" si="323"/>
        <v>1</v>
      </c>
      <c r="BD456" s="106">
        <f t="shared" si="323"/>
        <v>1</v>
      </c>
      <c r="BE456" s="106">
        <f t="shared" si="323"/>
        <v>1</v>
      </c>
      <c r="BF456" s="106">
        <f t="shared" si="323"/>
        <v>1</v>
      </c>
      <c r="BG456" s="106">
        <f t="shared" si="323"/>
        <v>1</v>
      </c>
      <c r="BH456" s="106">
        <f t="shared" si="323"/>
        <v>1</v>
      </c>
      <c r="BI456" s="106">
        <f t="shared" si="323"/>
        <v>1</v>
      </c>
      <c r="BJ456" s="106">
        <f t="shared" si="323"/>
        <v>1</v>
      </c>
      <c r="BK456" s="106">
        <f t="shared" si="323"/>
        <v>1</v>
      </c>
      <c r="BL456" s="106">
        <f t="shared" si="323"/>
        <v>1</v>
      </c>
      <c r="BM456" s="106">
        <f t="shared" si="323"/>
        <v>1</v>
      </c>
      <c r="BN456" s="106">
        <f t="shared" si="323"/>
        <v>1</v>
      </c>
      <c r="BO456" s="106">
        <f t="shared" si="323"/>
        <v>1</v>
      </c>
    </row>
    <row r="457" spans="1:67" ht="15" x14ac:dyDescent="0.25">
      <c r="A457" s="80"/>
      <c r="B457" s="77" t="s">
        <v>1526</v>
      </c>
      <c r="C457" s="77" t="s">
        <v>1527</v>
      </c>
      <c r="D457" s="77" t="s">
        <v>730</v>
      </c>
      <c r="E457" s="224">
        <f>VLOOKUP(B457,'Cuadro Control'!C498:J2387,8,FALSE)</f>
        <v>1212623361.2117648</v>
      </c>
      <c r="F457" s="106">
        <f t="shared" si="320"/>
        <v>0.22841447185013161</v>
      </c>
      <c r="G457" s="107">
        <v>46441</v>
      </c>
      <c r="H457" s="107">
        <v>46457</v>
      </c>
      <c r="I457" s="106">
        <f t="shared" si="324"/>
        <v>0</v>
      </c>
      <c r="J457" s="106">
        <f t="shared" si="322"/>
        <v>0</v>
      </c>
      <c r="K457" s="106">
        <f t="shared" si="322"/>
        <v>0</v>
      </c>
      <c r="L457" s="106">
        <f t="shared" si="322"/>
        <v>0</v>
      </c>
      <c r="M457" s="106">
        <f t="shared" si="322"/>
        <v>0</v>
      </c>
      <c r="N457" s="106">
        <f t="shared" si="322"/>
        <v>0</v>
      </c>
      <c r="O457" s="106">
        <f t="shared" si="322"/>
        <v>0</v>
      </c>
      <c r="P457" s="106">
        <f t="shared" si="322"/>
        <v>0</v>
      </c>
      <c r="Q457" s="106">
        <f t="shared" si="322"/>
        <v>0</v>
      </c>
      <c r="R457" s="106">
        <f t="shared" si="322"/>
        <v>0</v>
      </c>
      <c r="S457" s="106">
        <f t="shared" si="322"/>
        <v>0</v>
      </c>
      <c r="T457" s="106">
        <f t="shared" si="322"/>
        <v>0</v>
      </c>
      <c r="U457" s="106">
        <f t="shared" si="322"/>
        <v>0</v>
      </c>
      <c r="V457" s="106">
        <f t="shared" si="322"/>
        <v>0</v>
      </c>
      <c r="W457" s="106">
        <f t="shared" si="322"/>
        <v>0</v>
      </c>
      <c r="X457" s="106">
        <f t="shared" si="322"/>
        <v>0</v>
      </c>
      <c r="Y457" s="106">
        <f t="shared" si="322"/>
        <v>0</v>
      </c>
      <c r="Z457" s="106">
        <f t="shared" si="322"/>
        <v>0</v>
      </c>
      <c r="AA457" s="106">
        <f t="shared" si="322"/>
        <v>0</v>
      </c>
      <c r="AB457" s="106">
        <f t="shared" si="322"/>
        <v>0</v>
      </c>
      <c r="AC457" s="106">
        <f t="shared" si="322"/>
        <v>0</v>
      </c>
      <c r="AD457" s="106">
        <f t="shared" si="322"/>
        <v>0</v>
      </c>
      <c r="AE457" s="106">
        <f t="shared" si="322"/>
        <v>0</v>
      </c>
      <c r="AF457" s="106">
        <f t="shared" si="322"/>
        <v>0</v>
      </c>
      <c r="AG457" s="106">
        <f t="shared" si="322"/>
        <v>0</v>
      </c>
      <c r="AH457" s="106">
        <f t="shared" si="322"/>
        <v>0</v>
      </c>
      <c r="AI457" s="106">
        <f t="shared" si="322"/>
        <v>0</v>
      </c>
      <c r="AJ457" s="106">
        <f t="shared" si="322"/>
        <v>0</v>
      </c>
      <c r="AK457" s="106">
        <f t="shared" si="322"/>
        <v>0</v>
      </c>
      <c r="AL457" s="106">
        <f t="shared" si="322"/>
        <v>0</v>
      </c>
      <c r="AM457" s="106">
        <f t="shared" si="322"/>
        <v>0</v>
      </c>
      <c r="AN457" s="106">
        <f t="shared" si="322"/>
        <v>0</v>
      </c>
      <c r="AO457" s="106">
        <f t="shared" si="322"/>
        <v>0</v>
      </c>
      <c r="AP457" s="106">
        <f t="shared" si="323"/>
        <v>0.23529411764705882</v>
      </c>
      <c r="AQ457" s="106">
        <f t="shared" si="323"/>
        <v>0.6470588235294118</v>
      </c>
      <c r="AR457" s="106">
        <f t="shared" si="323"/>
        <v>1</v>
      </c>
      <c r="AS457" s="106">
        <f t="shared" ref="AS457:BO457" si="325">IF($G457=0,0,IF(AS$6&lt;$G457,0,IF(AS$6&gt;$H457,1,(AS$6-$G457+1)/($H457-$G457+1))))</f>
        <v>1</v>
      </c>
      <c r="AT457" s="106">
        <f t="shared" si="325"/>
        <v>1</v>
      </c>
      <c r="AU457" s="106">
        <f t="shared" si="325"/>
        <v>1</v>
      </c>
      <c r="AV457" s="106">
        <f t="shared" si="325"/>
        <v>1</v>
      </c>
      <c r="AW457" s="106">
        <f t="shared" si="325"/>
        <v>1</v>
      </c>
      <c r="AX457" s="106">
        <f t="shared" si="325"/>
        <v>1</v>
      </c>
      <c r="AY457" s="106">
        <f t="shared" si="325"/>
        <v>1</v>
      </c>
      <c r="AZ457" s="106">
        <f t="shared" si="325"/>
        <v>1</v>
      </c>
      <c r="BA457" s="106">
        <f t="shared" si="325"/>
        <v>1</v>
      </c>
      <c r="BB457" s="106">
        <f t="shared" si="325"/>
        <v>1</v>
      </c>
      <c r="BC457" s="106">
        <f t="shared" si="325"/>
        <v>1</v>
      </c>
      <c r="BD457" s="106">
        <f t="shared" si="325"/>
        <v>1</v>
      </c>
      <c r="BE457" s="106">
        <f t="shared" si="325"/>
        <v>1</v>
      </c>
      <c r="BF457" s="106">
        <f t="shared" si="325"/>
        <v>1</v>
      </c>
      <c r="BG457" s="106">
        <f t="shared" si="325"/>
        <v>1</v>
      </c>
      <c r="BH457" s="106">
        <f t="shared" si="325"/>
        <v>1</v>
      </c>
      <c r="BI457" s="106">
        <f t="shared" si="325"/>
        <v>1</v>
      </c>
      <c r="BJ457" s="106">
        <f t="shared" si="325"/>
        <v>1</v>
      </c>
      <c r="BK457" s="106">
        <f t="shared" si="325"/>
        <v>1</v>
      </c>
      <c r="BL457" s="106">
        <f t="shared" si="325"/>
        <v>1</v>
      </c>
      <c r="BM457" s="106">
        <f t="shared" si="325"/>
        <v>1</v>
      </c>
      <c r="BN457" s="106">
        <f t="shared" si="325"/>
        <v>1</v>
      </c>
      <c r="BO457" s="106">
        <f t="shared" si="325"/>
        <v>1</v>
      </c>
    </row>
    <row r="458" spans="1:67" ht="15" x14ac:dyDescent="0.25">
      <c r="A458" s="80"/>
      <c r="B458" s="77" t="s">
        <v>1528</v>
      </c>
      <c r="C458" s="77" t="s">
        <v>1529</v>
      </c>
      <c r="D458" s="77" t="s">
        <v>6</v>
      </c>
      <c r="E458" s="224">
        <f>VLOOKUP(B458,'Cuadro Control'!C499:J2388,8,FALSE)</f>
        <v>0</v>
      </c>
      <c r="F458" s="106">
        <f t="shared" si="320"/>
        <v>0</v>
      </c>
      <c r="G458" s="107">
        <v>46457</v>
      </c>
      <c r="H458" s="107">
        <v>46459</v>
      </c>
      <c r="I458" s="106">
        <f t="shared" si="324"/>
        <v>0</v>
      </c>
      <c r="J458" s="106">
        <f t="shared" si="322"/>
        <v>0</v>
      </c>
      <c r="K458" s="106">
        <f t="shared" si="322"/>
        <v>0</v>
      </c>
      <c r="L458" s="106">
        <f t="shared" si="322"/>
        <v>0</v>
      </c>
      <c r="M458" s="106">
        <f t="shared" si="322"/>
        <v>0</v>
      </c>
      <c r="N458" s="106">
        <f t="shared" si="322"/>
        <v>0</v>
      </c>
      <c r="O458" s="106">
        <f t="shared" si="322"/>
        <v>0</v>
      </c>
      <c r="P458" s="106">
        <f t="shared" si="322"/>
        <v>0</v>
      </c>
      <c r="Q458" s="106">
        <f t="shared" si="322"/>
        <v>0</v>
      </c>
      <c r="R458" s="106">
        <f t="shared" si="322"/>
        <v>0</v>
      </c>
      <c r="S458" s="106">
        <f t="shared" si="322"/>
        <v>0</v>
      </c>
      <c r="T458" s="106">
        <f t="shared" si="322"/>
        <v>0</v>
      </c>
      <c r="U458" s="106">
        <f t="shared" si="322"/>
        <v>0</v>
      </c>
      <c r="V458" s="106">
        <f t="shared" si="322"/>
        <v>0</v>
      </c>
      <c r="W458" s="106">
        <f t="shared" si="322"/>
        <v>0</v>
      </c>
      <c r="X458" s="106">
        <f t="shared" si="322"/>
        <v>0</v>
      </c>
      <c r="Y458" s="106">
        <f t="shared" si="322"/>
        <v>0</v>
      </c>
      <c r="Z458" s="106">
        <f t="shared" si="322"/>
        <v>0</v>
      </c>
      <c r="AA458" s="106">
        <f t="shared" si="322"/>
        <v>0</v>
      </c>
      <c r="AB458" s="106">
        <f t="shared" si="322"/>
        <v>0</v>
      </c>
      <c r="AC458" s="106">
        <f t="shared" si="322"/>
        <v>0</v>
      </c>
      <c r="AD458" s="106">
        <f t="shared" si="322"/>
        <v>0</v>
      </c>
      <c r="AE458" s="106">
        <f t="shared" si="322"/>
        <v>0</v>
      </c>
      <c r="AF458" s="106">
        <f t="shared" si="322"/>
        <v>0</v>
      </c>
      <c r="AG458" s="106">
        <f t="shared" si="322"/>
        <v>0</v>
      </c>
      <c r="AH458" s="106">
        <f t="shared" si="322"/>
        <v>0</v>
      </c>
      <c r="AI458" s="106">
        <f t="shared" ref="J458:AO465" si="326">IF($G458=0,0,IF(AI$6&lt;$G458,0,IF(AI$6&gt;$H458,1,(AI$6-$G458+1)/($H458-$G458+1))))</f>
        <v>0</v>
      </c>
      <c r="AJ458" s="106">
        <f t="shared" si="326"/>
        <v>0</v>
      </c>
      <c r="AK458" s="106">
        <f t="shared" si="326"/>
        <v>0</v>
      </c>
      <c r="AL458" s="106">
        <f t="shared" si="326"/>
        <v>0</v>
      </c>
      <c r="AM458" s="106">
        <f t="shared" si="326"/>
        <v>0</v>
      </c>
      <c r="AN458" s="106">
        <f t="shared" si="326"/>
        <v>0</v>
      </c>
      <c r="AO458" s="106">
        <f t="shared" si="326"/>
        <v>0</v>
      </c>
      <c r="AP458" s="106">
        <f t="shared" ref="AP458:BO464" si="327">IF($G458=0,0,IF(AP$6&lt;$G458,0,IF(AP$6&gt;$H458,1,(AP$6-$G458+1)/($H458-$G458+1))))</f>
        <v>0</v>
      </c>
      <c r="AQ458" s="106">
        <f t="shared" si="327"/>
        <v>0</v>
      </c>
      <c r="AR458" s="106">
        <f t="shared" si="327"/>
        <v>0.66666666666666663</v>
      </c>
      <c r="AS458" s="106">
        <f t="shared" si="327"/>
        <v>1</v>
      </c>
      <c r="AT458" s="106">
        <f t="shared" si="327"/>
        <v>1</v>
      </c>
      <c r="AU458" s="106">
        <f t="shared" si="327"/>
        <v>1</v>
      </c>
      <c r="AV458" s="106">
        <f t="shared" si="327"/>
        <v>1</v>
      </c>
      <c r="AW458" s="106">
        <f t="shared" si="327"/>
        <v>1</v>
      </c>
      <c r="AX458" s="106">
        <f t="shared" si="327"/>
        <v>1</v>
      </c>
      <c r="AY458" s="106">
        <f t="shared" si="327"/>
        <v>1</v>
      </c>
      <c r="AZ458" s="106">
        <f t="shared" si="327"/>
        <v>1</v>
      </c>
      <c r="BA458" s="106">
        <f t="shared" si="327"/>
        <v>1</v>
      </c>
      <c r="BB458" s="106">
        <f t="shared" si="327"/>
        <v>1</v>
      </c>
      <c r="BC458" s="106">
        <f t="shared" si="327"/>
        <v>1</v>
      </c>
      <c r="BD458" s="106">
        <f t="shared" si="327"/>
        <v>1</v>
      </c>
      <c r="BE458" s="106">
        <f t="shared" si="327"/>
        <v>1</v>
      </c>
      <c r="BF458" s="106">
        <f t="shared" si="327"/>
        <v>1</v>
      </c>
      <c r="BG458" s="106">
        <f t="shared" si="327"/>
        <v>1</v>
      </c>
      <c r="BH458" s="106">
        <f t="shared" si="327"/>
        <v>1</v>
      </c>
      <c r="BI458" s="106">
        <f t="shared" si="327"/>
        <v>1</v>
      </c>
      <c r="BJ458" s="106">
        <f t="shared" si="327"/>
        <v>1</v>
      </c>
      <c r="BK458" s="106">
        <f t="shared" si="327"/>
        <v>1</v>
      </c>
      <c r="BL458" s="106">
        <f t="shared" si="327"/>
        <v>1</v>
      </c>
      <c r="BM458" s="106">
        <f t="shared" si="327"/>
        <v>1</v>
      </c>
      <c r="BN458" s="106">
        <f t="shared" si="327"/>
        <v>1</v>
      </c>
      <c r="BO458" s="106">
        <f t="shared" si="327"/>
        <v>1</v>
      </c>
    </row>
    <row r="459" spans="1:67" ht="15" x14ac:dyDescent="0.25">
      <c r="A459" s="80"/>
      <c r="B459" s="78" t="s">
        <v>1530</v>
      </c>
      <c r="C459" s="78" t="s">
        <v>1531</v>
      </c>
      <c r="D459" s="78" t="s">
        <v>3</v>
      </c>
      <c r="E459" s="225">
        <f>VLOOKUP(B459,'Cuadro Control'!C500:J2389,8,FALSE)</f>
        <v>0</v>
      </c>
      <c r="F459" s="108">
        <f t="shared" si="320"/>
        <v>0</v>
      </c>
      <c r="G459" s="109">
        <v>46457</v>
      </c>
      <c r="H459" s="109">
        <v>46457</v>
      </c>
      <c r="I459" s="108">
        <f t="shared" si="324"/>
        <v>0</v>
      </c>
      <c r="J459" s="108">
        <f t="shared" si="326"/>
        <v>0</v>
      </c>
      <c r="K459" s="108">
        <f t="shared" si="326"/>
        <v>0</v>
      </c>
      <c r="L459" s="108">
        <f t="shared" si="326"/>
        <v>0</v>
      </c>
      <c r="M459" s="108">
        <f t="shared" si="326"/>
        <v>0</v>
      </c>
      <c r="N459" s="108">
        <f t="shared" si="326"/>
        <v>0</v>
      </c>
      <c r="O459" s="108">
        <f t="shared" si="326"/>
        <v>0</v>
      </c>
      <c r="P459" s="108">
        <f t="shared" si="326"/>
        <v>0</v>
      </c>
      <c r="Q459" s="108">
        <f t="shared" si="326"/>
        <v>0</v>
      </c>
      <c r="R459" s="108">
        <f t="shared" si="326"/>
        <v>0</v>
      </c>
      <c r="S459" s="108">
        <f t="shared" si="326"/>
        <v>0</v>
      </c>
      <c r="T459" s="108">
        <f t="shared" si="326"/>
        <v>0</v>
      </c>
      <c r="U459" s="108">
        <f t="shared" si="326"/>
        <v>0</v>
      </c>
      <c r="V459" s="108">
        <f t="shared" si="326"/>
        <v>0</v>
      </c>
      <c r="W459" s="108">
        <f t="shared" si="326"/>
        <v>0</v>
      </c>
      <c r="X459" s="108">
        <f t="shared" si="326"/>
        <v>0</v>
      </c>
      <c r="Y459" s="108">
        <f t="shared" si="326"/>
        <v>0</v>
      </c>
      <c r="Z459" s="108">
        <f t="shared" si="326"/>
        <v>0</v>
      </c>
      <c r="AA459" s="108">
        <f t="shared" si="326"/>
        <v>0</v>
      </c>
      <c r="AB459" s="108">
        <f t="shared" si="326"/>
        <v>0</v>
      </c>
      <c r="AC459" s="108">
        <f t="shared" si="326"/>
        <v>0</v>
      </c>
      <c r="AD459" s="108">
        <f t="shared" si="326"/>
        <v>0</v>
      </c>
      <c r="AE459" s="108">
        <f t="shared" si="326"/>
        <v>0</v>
      </c>
      <c r="AF459" s="108">
        <f t="shared" si="326"/>
        <v>0</v>
      </c>
      <c r="AG459" s="108">
        <f t="shared" si="326"/>
        <v>0</v>
      </c>
      <c r="AH459" s="108">
        <f t="shared" si="326"/>
        <v>0</v>
      </c>
      <c r="AI459" s="108">
        <f t="shared" si="326"/>
        <v>0</v>
      </c>
      <c r="AJ459" s="108">
        <f t="shared" si="326"/>
        <v>0</v>
      </c>
      <c r="AK459" s="108">
        <f t="shared" si="326"/>
        <v>0</v>
      </c>
      <c r="AL459" s="108">
        <f t="shared" si="326"/>
        <v>0</v>
      </c>
      <c r="AM459" s="108">
        <f t="shared" si="326"/>
        <v>0</v>
      </c>
      <c r="AN459" s="108">
        <f t="shared" si="326"/>
        <v>0</v>
      </c>
      <c r="AO459" s="108">
        <f t="shared" si="326"/>
        <v>0</v>
      </c>
      <c r="AP459" s="108">
        <f t="shared" si="327"/>
        <v>0</v>
      </c>
      <c r="AQ459" s="108">
        <f t="shared" si="327"/>
        <v>0</v>
      </c>
      <c r="AR459" s="108">
        <f t="shared" si="327"/>
        <v>1</v>
      </c>
      <c r="AS459" s="108">
        <f t="shared" si="327"/>
        <v>1</v>
      </c>
      <c r="AT459" s="108">
        <f t="shared" si="327"/>
        <v>1</v>
      </c>
      <c r="AU459" s="108">
        <f t="shared" si="327"/>
        <v>1</v>
      </c>
      <c r="AV459" s="108">
        <f t="shared" si="327"/>
        <v>1</v>
      </c>
      <c r="AW459" s="108">
        <f t="shared" si="327"/>
        <v>1</v>
      </c>
      <c r="AX459" s="108">
        <f t="shared" si="327"/>
        <v>1</v>
      </c>
      <c r="AY459" s="108">
        <f t="shared" si="327"/>
        <v>1</v>
      </c>
      <c r="AZ459" s="108">
        <f t="shared" si="327"/>
        <v>1</v>
      </c>
      <c r="BA459" s="108">
        <f t="shared" si="327"/>
        <v>1</v>
      </c>
      <c r="BB459" s="108">
        <f t="shared" si="327"/>
        <v>1</v>
      </c>
      <c r="BC459" s="108">
        <f t="shared" si="327"/>
        <v>1</v>
      </c>
      <c r="BD459" s="108">
        <f t="shared" si="327"/>
        <v>1</v>
      </c>
      <c r="BE459" s="108">
        <f t="shared" si="327"/>
        <v>1</v>
      </c>
      <c r="BF459" s="108">
        <f t="shared" si="327"/>
        <v>1</v>
      </c>
      <c r="BG459" s="108">
        <f t="shared" si="327"/>
        <v>1</v>
      </c>
      <c r="BH459" s="108">
        <f t="shared" si="327"/>
        <v>1</v>
      </c>
      <c r="BI459" s="108">
        <f t="shared" si="327"/>
        <v>1</v>
      </c>
      <c r="BJ459" s="108">
        <f t="shared" si="327"/>
        <v>1</v>
      </c>
      <c r="BK459" s="108">
        <f t="shared" si="327"/>
        <v>1</v>
      </c>
      <c r="BL459" s="108">
        <f t="shared" si="327"/>
        <v>1</v>
      </c>
      <c r="BM459" s="108">
        <f t="shared" si="327"/>
        <v>1</v>
      </c>
      <c r="BN459" s="108">
        <f t="shared" si="327"/>
        <v>1</v>
      </c>
      <c r="BO459" s="108">
        <f t="shared" si="327"/>
        <v>1</v>
      </c>
    </row>
    <row r="460" spans="1:67" ht="15" x14ac:dyDescent="0.25">
      <c r="A460" s="80"/>
      <c r="B460" s="77" t="s">
        <v>1532</v>
      </c>
      <c r="C460" s="77" t="s">
        <v>1533</v>
      </c>
      <c r="D460" s="77" t="s">
        <v>8</v>
      </c>
      <c r="E460" s="224">
        <f>VLOOKUP(B460,'Cuadro Control'!C501:J2390,8,FALSE)</f>
        <v>1230815225.9452939</v>
      </c>
      <c r="F460" s="106">
        <f t="shared" si="320"/>
        <v>0.2318411625341423</v>
      </c>
      <c r="G460" s="107">
        <v>46459</v>
      </c>
      <c r="H460" s="107">
        <v>46461</v>
      </c>
      <c r="I460" s="106">
        <f t="shared" si="324"/>
        <v>0</v>
      </c>
      <c r="J460" s="106">
        <f t="shared" si="326"/>
        <v>0</v>
      </c>
      <c r="K460" s="106">
        <f t="shared" si="326"/>
        <v>0</v>
      </c>
      <c r="L460" s="106">
        <f t="shared" si="326"/>
        <v>0</v>
      </c>
      <c r="M460" s="106">
        <f t="shared" si="326"/>
        <v>0</v>
      </c>
      <c r="N460" s="106">
        <f t="shared" si="326"/>
        <v>0</v>
      </c>
      <c r="O460" s="106">
        <f t="shared" si="326"/>
        <v>0</v>
      </c>
      <c r="P460" s="106">
        <f t="shared" si="326"/>
        <v>0</v>
      </c>
      <c r="Q460" s="106">
        <f t="shared" si="326"/>
        <v>0</v>
      </c>
      <c r="R460" s="106">
        <f t="shared" si="326"/>
        <v>0</v>
      </c>
      <c r="S460" s="106">
        <f t="shared" si="326"/>
        <v>0</v>
      </c>
      <c r="T460" s="106">
        <f t="shared" si="326"/>
        <v>0</v>
      </c>
      <c r="U460" s="106">
        <f t="shared" si="326"/>
        <v>0</v>
      </c>
      <c r="V460" s="106">
        <f t="shared" si="326"/>
        <v>0</v>
      </c>
      <c r="W460" s="106">
        <f t="shared" si="326"/>
        <v>0</v>
      </c>
      <c r="X460" s="106">
        <f t="shared" si="326"/>
        <v>0</v>
      </c>
      <c r="Y460" s="106">
        <f t="shared" si="326"/>
        <v>0</v>
      </c>
      <c r="Z460" s="106">
        <f t="shared" si="326"/>
        <v>0</v>
      </c>
      <c r="AA460" s="106">
        <f t="shared" si="326"/>
        <v>0</v>
      </c>
      <c r="AB460" s="106">
        <f t="shared" si="326"/>
        <v>0</v>
      </c>
      <c r="AC460" s="106">
        <f t="shared" si="326"/>
        <v>0</v>
      </c>
      <c r="AD460" s="106">
        <f t="shared" si="326"/>
        <v>0</v>
      </c>
      <c r="AE460" s="106">
        <f t="shared" si="326"/>
        <v>0</v>
      </c>
      <c r="AF460" s="106">
        <f t="shared" si="326"/>
        <v>0</v>
      </c>
      <c r="AG460" s="106">
        <f t="shared" si="326"/>
        <v>0</v>
      </c>
      <c r="AH460" s="106">
        <f t="shared" si="326"/>
        <v>0</v>
      </c>
      <c r="AI460" s="106">
        <f t="shared" si="326"/>
        <v>0</v>
      </c>
      <c r="AJ460" s="106">
        <f t="shared" si="326"/>
        <v>0</v>
      </c>
      <c r="AK460" s="106">
        <f t="shared" si="326"/>
        <v>0</v>
      </c>
      <c r="AL460" s="106">
        <f t="shared" si="326"/>
        <v>0</v>
      </c>
      <c r="AM460" s="106">
        <f t="shared" si="326"/>
        <v>0</v>
      </c>
      <c r="AN460" s="106">
        <f t="shared" si="326"/>
        <v>0</v>
      </c>
      <c r="AO460" s="106">
        <f t="shared" si="326"/>
        <v>0</v>
      </c>
      <c r="AP460" s="106">
        <f t="shared" si="327"/>
        <v>0</v>
      </c>
      <c r="AQ460" s="106">
        <f t="shared" si="327"/>
        <v>0</v>
      </c>
      <c r="AR460" s="106">
        <f t="shared" si="327"/>
        <v>0</v>
      </c>
      <c r="AS460" s="106">
        <f t="shared" si="327"/>
        <v>1</v>
      </c>
      <c r="AT460" s="106">
        <f t="shared" si="327"/>
        <v>1</v>
      </c>
      <c r="AU460" s="106">
        <f t="shared" si="327"/>
        <v>1</v>
      </c>
      <c r="AV460" s="106">
        <f t="shared" si="327"/>
        <v>1</v>
      </c>
      <c r="AW460" s="106">
        <f t="shared" si="327"/>
        <v>1</v>
      </c>
      <c r="AX460" s="106">
        <f t="shared" si="327"/>
        <v>1</v>
      </c>
      <c r="AY460" s="106">
        <f t="shared" si="327"/>
        <v>1</v>
      </c>
      <c r="AZ460" s="106">
        <f t="shared" si="327"/>
        <v>1</v>
      </c>
      <c r="BA460" s="106">
        <f t="shared" si="327"/>
        <v>1</v>
      </c>
      <c r="BB460" s="106">
        <f t="shared" si="327"/>
        <v>1</v>
      </c>
      <c r="BC460" s="106">
        <f t="shared" si="327"/>
        <v>1</v>
      </c>
      <c r="BD460" s="106">
        <f t="shared" si="327"/>
        <v>1</v>
      </c>
      <c r="BE460" s="106">
        <f t="shared" si="327"/>
        <v>1</v>
      </c>
      <c r="BF460" s="106">
        <f t="shared" si="327"/>
        <v>1</v>
      </c>
      <c r="BG460" s="106">
        <f t="shared" si="327"/>
        <v>1</v>
      </c>
      <c r="BH460" s="106">
        <f t="shared" si="327"/>
        <v>1</v>
      </c>
      <c r="BI460" s="106">
        <f t="shared" si="327"/>
        <v>1</v>
      </c>
      <c r="BJ460" s="106">
        <f t="shared" si="327"/>
        <v>1</v>
      </c>
      <c r="BK460" s="106">
        <f t="shared" si="327"/>
        <v>1</v>
      </c>
      <c r="BL460" s="106">
        <f t="shared" si="327"/>
        <v>1</v>
      </c>
      <c r="BM460" s="106">
        <f t="shared" si="327"/>
        <v>1</v>
      </c>
      <c r="BN460" s="106">
        <f t="shared" si="327"/>
        <v>1</v>
      </c>
      <c r="BO460" s="106">
        <f t="shared" si="327"/>
        <v>1</v>
      </c>
    </row>
    <row r="461" spans="1:67" ht="15" x14ac:dyDescent="0.25">
      <c r="A461" s="80"/>
      <c r="B461" s="77" t="s">
        <v>1534</v>
      </c>
      <c r="C461" s="77" t="s">
        <v>1535</v>
      </c>
      <c r="D461" s="77" t="s">
        <v>26</v>
      </c>
      <c r="E461" s="224">
        <f>VLOOKUP(B461,'Cuadro Control'!C502:J2391,8,FALSE)</f>
        <v>0</v>
      </c>
      <c r="F461" s="106">
        <f t="shared" si="320"/>
        <v>0</v>
      </c>
      <c r="G461" s="107">
        <v>46461</v>
      </c>
      <c r="H461" s="107">
        <v>46469</v>
      </c>
      <c r="I461" s="106">
        <f t="shared" si="324"/>
        <v>0</v>
      </c>
      <c r="J461" s="106">
        <f t="shared" si="326"/>
        <v>0</v>
      </c>
      <c r="K461" s="106">
        <f t="shared" si="326"/>
        <v>0</v>
      </c>
      <c r="L461" s="106">
        <f t="shared" si="326"/>
        <v>0</v>
      </c>
      <c r="M461" s="106">
        <f t="shared" si="326"/>
        <v>0</v>
      </c>
      <c r="N461" s="106">
        <f t="shared" si="326"/>
        <v>0</v>
      </c>
      <c r="O461" s="106">
        <f t="shared" si="326"/>
        <v>0</v>
      </c>
      <c r="P461" s="106">
        <f t="shared" si="326"/>
        <v>0</v>
      </c>
      <c r="Q461" s="106">
        <f t="shared" si="326"/>
        <v>0</v>
      </c>
      <c r="R461" s="106">
        <f t="shared" si="326"/>
        <v>0</v>
      </c>
      <c r="S461" s="106">
        <f t="shared" si="326"/>
        <v>0</v>
      </c>
      <c r="T461" s="106">
        <f t="shared" si="326"/>
        <v>0</v>
      </c>
      <c r="U461" s="106">
        <f t="shared" si="326"/>
        <v>0</v>
      </c>
      <c r="V461" s="106">
        <f t="shared" si="326"/>
        <v>0</v>
      </c>
      <c r="W461" s="106">
        <f t="shared" si="326"/>
        <v>0</v>
      </c>
      <c r="X461" s="106">
        <f t="shared" si="326"/>
        <v>0</v>
      </c>
      <c r="Y461" s="106">
        <f t="shared" si="326"/>
        <v>0</v>
      </c>
      <c r="Z461" s="106">
        <f t="shared" si="326"/>
        <v>0</v>
      </c>
      <c r="AA461" s="106">
        <f t="shared" si="326"/>
        <v>0</v>
      </c>
      <c r="AB461" s="106">
        <f t="shared" si="326"/>
        <v>0</v>
      </c>
      <c r="AC461" s="106">
        <f t="shared" si="326"/>
        <v>0</v>
      </c>
      <c r="AD461" s="106">
        <f t="shared" si="326"/>
        <v>0</v>
      </c>
      <c r="AE461" s="106">
        <f t="shared" si="326"/>
        <v>0</v>
      </c>
      <c r="AF461" s="106">
        <f t="shared" si="326"/>
        <v>0</v>
      </c>
      <c r="AG461" s="106">
        <f t="shared" si="326"/>
        <v>0</v>
      </c>
      <c r="AH461" s="106">
        <f t="shared" si="326"/>
        <v>0</v>
      </c>
      <c r="AI461" s="106">
        <f t="shared" si="326"/>
        <v>0</v>
      </c>
      <c r="AJ461" s="106">
        <f t="shared" si="326"/>
        <v>0</v>
      </c>
      <c r="AK461" s="106">
        <f t="shared" si="326"/>
        <v>0</v>
      </c>
      <c r="AL461" s="106">
        <f t="shared" si="326"/>
        <v>0</v>
      </c>
      <c r="AM461" s="106">
        <f t="shared" si="326"/>
        <v>0</v>
      </c>
      <c r="AN461" s="106">
        <f t="shared" si="326"/>
        <v>0</v>
      </c>
      <c r="AO461" s="106">
        <f t="shared" si="326"/>
        <v>0</v>
      </c>
      <c r="AP461" s="106">
        <f t="shared" si="327"/>
        <v>0</v>
      </c>
      <c r="AQ461" s="106">
        <f t="shared" si="327"/>
        <v>0</v>
      </c>
      <c r="AR461" s="106">
        <f t="shared" si="327"/>
        <v>0</v>
      </c>
      <c r="AS461" s="106">
        <f t="shared" si="327"/>
        <v>0.55555555555555558</v>
      </c>
      <c r="AT461" s="106">
        <f t="shared" si="327"/>
        <v>1</v>
      </c>
      <c r="AU461" s="106">
        <f t="shared" si="327"/>
        <v>1</v>
      </c>
      <c r="AV461" s="106">
        <f t="shared" si="327"/>
        <v>1</v>
      </c>
      <c r="AW461" s="106">
        <f t="shared" si="327"/>
        <v>1</v>
      </c>
      <c r="AX461" s="106">
        <f t="shared" si="327"/>
        <v>1</v>
      </c>
      <c r="AY461" s="106">
        <f t="shared" si="327"/>
        <v>1</v>
      </c>
      <c r="AZ461" s="106">
        <f t="shared" si="327"/>
        <v>1</v>
      </c>
      <c r="BA461" s="106">
        <f t="shared" si="327"/>
        <v>1</v>
      </c>
      <c r="BB461" s="106">
        <f t="shared" si="327"/>
        <v>1</v>
      </c>
      <c r="BC461" s="106">
        <f t="shared" si="327"/>
        <v>1</v>
      </c>
      <c r="BD461" s="106">
        <f t="shared" si="327"/>
        <v>1</v>
      </c>
      <c r="BE461" s="106">
        <f t="shared" si="327"/>
        <v>1</v>
      </c>
      <c r="BF461" s="106">
        <f t="shared" si="327"/>
        <v>1</v>
      </c>
      <c r="BG461" s="106">
        <f t="shared" si="327"/>
        <v>1</v>
      </c>
      <c r="BH461" s="106">
        <f t="shared" si="327"/>
        <v>1</v>
      </c>
      <c r="BI461" s="106">
        <f t="shared" si="327"/>
        <v>1</v>
      </c>
      <c r="BJ461" s="106">
        <f t="shared" si="327"/>
        <v>1</v>
      </c>
      <c r="BK461" s="106">
        <f t="shared" si="327"/>
        <v>1</v>
      </c>
      <c r="BL461" s="106">
        <f t="shared" si="327"/>
        <v>1</v>
      </c>
      <c r="BM461" s="106">
        <f t="shared" si="327"/>
        <v>1</v>
      </c>
      <c r="BN461" s="106">
        <f t="shared" si="327"/>
        <v>1</v>
      </c>
      <c r="BO461" s="106">
        <f t="shared" si="327"/>
        <v>1</v>
      </c>
    </row>
    <row r="462" spans="1:67" ht="15" x14ac:dyDescent="0.25">
      <c r="A462" s="80"/>
      <c r="B462" s="77" t="s">
        <v>1536</v>
      </c>
      <c r="C462" s="77" t="s">
        <v>2072</v>
      </c>
      <c r="D462" s="77" t="s">
        <v>6</v>
      </c>
      <c r="E462" s="224">
        <f>VLOOKUP(B462,'Cuadro Control'!C503:J2392,8,FALSE)</f>
        <v>52736347.43270281</v>
      </c>
      <c r="F462" s="106">
        <f t="shared" si="320"/>
        <v>9.933624348213644E-3</v>
      </c>
      <c r="G462" s="107">
        <v>46470</v>
      </c>
      <c r="H462" s="107">
        <v>46475</v>
      </c>
      <c r="I462" s="106">
        <f t="shared" si="324"/>
        <v>0</v>
      </c>
      <c r="J462" s="106">
        <f t="shared" si="326"/>
        <v>0</v>
      </c>
      <c r="K462" s="106">
        <f t="shared" si="326"/>
        <v>0</v>
      </c>
      <c r="L462" s="106">
        <f t="shared" si="326"/>
        <v>0</v>
      </c>
      <c r="M462" s="106">
        <f t="shared" si="326"/>
        <v>0</v>
      </c>
      <c r="N462" s="106">
        <f t="shared" si="326"/>
        <v>0</v>
      </c>
      <c r="O462" s="106">
        <f t="shared" si="326"/>
        <v>0</v>
      </c>
      <c r="P462" s="106">
        <f t="shared" si="326"/>
        <v>0</v>
      </c>
      <c r="Q462" s="106">
        <f t="shared" si="326"/>
        <v>0</v>
      </c>
      <c r="R462" s="106">
        <f t="shared" si="326"/>
        <v>0</v>
      </c>
      <c r="S462" s="106">
        <f t="shared" si="326"/>
        <v>0</v>
      </c>
      <c r="T462" s="106">
        <f t="shared" si="326"/>
        <v>0</v>
      </c>
      <c r="U462" s="106">
        <f t="shared" si="326"/>
        <v>0</v>
      </c>
      <c r="V462" s="106">
        <f t="shared" si="326"/>
        <v>0</v>
      </c>
      <c r="W462" s="106">
        <f t="shared" si="326"/>
        <v>0</v>
      </c>
      <c r="X462" s="106">
        <f t="shared" si="326"/>
        <v>0</v>
      </c>
      <c r="Y462" s="106">
        <f t="shared" si="326"/>
        <v>0</v>
      </c>
      <c r="Z462" s="106">
        <f t="shared" si="326"/>
        <v>0</v>
      </c>
      <c r="AA462" s="106">
        <f t="shared" si="326"/>
        <v>0</v>
      </c>
      <c r="AB462" s="106">
        <f t="shared" si="326"/>
        <v>0</v>
      </c>
      <c r="AC462" s="106">
        <f t="shared" si="326"/>
        <v>0</v>
      </c>
      <c r="AD462" s="106">
        <f t="shared" si="326"/>
        <v>0</v>
      </c>
      <c r="AE462" s="106">
        <f t="shared" si="326"/>
        <v>0</v>
      </c>
      <c r="AF462" s="106">
        <f t="shared" si="326"/>
        <v>0</v>
      </c>
      <c r="AG462" s="106">
        <f t="shared" si="326"/>
        <v>0</v>
      </c>
      <c r="AH462" s="106">
        <f t="shared" si="326"/>
        <v>0</v>
      </c>
      <c r="AI462" s="106">
        <f t="shared" si="326"/>
        <v>0</v>
      </c>
      <c r="AJ462" s="106">
        <f t="shared" si="326"/>
        <v>0</v>
      </c>
      <c r="AK462" s="106">
        <f t="shared" si="326"/>
        <v>0</v>
      </c>
      <c r="AL462" s="106">
        <f t="shared" si="326"/>
        <v>0</v>
      </c>
      <c r="AM462" s="106">
        <f t="shared" si="326"/>
        <v>0</v>
      </c>
      <c r="AN462" s="106">
        <f t="shared" si="326"/>
        <v>0</v>
      </c>
      <c r="AO462" s="106">
        <f t="shared" si="326"/>
        <v>0</v>
      </c>
      <c r="AP462" s="106">
        <f t="shared" si="327"/>
        <v>0</v>
      </c>
      <c r="AQ462" s="106">
        <f t="shared" si="327"/>
        <v>0</v>
      </c>
      <c r="AR462" s="106">
        <f t="shared" si="327"/>
        <v>0</v>
      </c>
      <c r="AS462" s="106">
        <f t="shared" si="327"/>
        <v>0</v>
      </c>
      <c r="AT462" s="106">
        <f t="shared" si="327"/>
        <v>0.5</v>
      </c>
      <c r="AU462" s="106">
        <f t="shared" si="327"/>
        <v>1</v>
      </c>
      <c r="AV462" s="106">
        <f t="shared" si="327"/>
        <v>1</v>
      </c>
      <c r="AW462" s="106">
        <f t="shared" si="327"/>
        <v>1</v>
      </c>
      <c r="AX462" s="106">
        <f t="shared" si="327"/>
        <v>1</v>
      </c>
      <c r="AY462" s="106">
        <f t="shared" si="327"/>
        <v>1</v>
      </c>
      <c r="AZ462" s="106">
        <f t="shared" si="327"/>
        <v>1</v>
      </c>
      <c r="BA462" s="106">
        <f t="shared" si="327"/>
        <v>1</v>
      </c>
      <c r="BB462" s="106">
        <f t="shared" si="327"/>
        <v>1</v>
      </c>
      <c r="BC462" s="106">
        <f t="shared" si="327"/>
        <v>1</v>
      </c>
      <c r="BD462" s="106">
        <f t="shared" si="327"/>
        <v>1</v>
      </c>
      <c r="BE462" s="106">
        <f t="shared" si="327"/>
        <v>1</v>
      </c>
      <c r="BF462" s="106">
        <f t="shared" si="327"/>
        <v>1</v>
      </c>
      <c r="BG462" s="106">
        <f t="shared" si="327"/>
        <v>1</v>
      </c>
      <c r="BH462" s="106">
        <f t="shared" si="327"/>
        <v>1</v>
      </c>
      <c r="BI462" s="106">
        <f t="shared" si="327"/>
        <v>1</v>
      </c>
      <c r="BJ462" s="106">
        <f t="shared" si="327"/>
        <v>1</v>
      </c>
      <c r="BK462" s="106">
        <f t="shared" si="327"/>
        <v>1</v>
      </c>
      <c r="BL462" s="106">
        <f t="shared" si="327"/>
        <v>1</v>
      </c>
      <c r="BM462" s="106">
        <f t="shared" si="327"/>
        <v>1</v>
      </c>
      <c r="BN462" s="106">
        <f t="shared" si="327"/>
        <v>1</v>
      </c>
      <c r="BO462" s="106">
        <f t="shared" si="327"/>
        <v>1</v>
      </c>
    </row>
    <row r="463" spans="1:67" ht="15" x14ac:dyDescent="0.25">
      <c r="A463" s="80"/>
      <c r="B463" s="77" t="s">
        <v>1537</v>
      </c>
      <c r="C463" s="77" t="s">
        <v>1538</v>
      </c>
      <c r="D463" s="77" t="s">
        <v>19</v>
      </c>
      <c r="E463" s="224">
        <f>VLOOKUP(B463,'Cuadro Control'!C504:J2393,8,FALSE)</f>
        <v>46410609.014634147</v>
      </c>
      <c r="F463" s="106">
        <f t="shared" si="320"/>
        <v>8.742083556535862E-3</v>
      </c>
      <c r="G463" s="107">
        <v>46475</v>
      </c>
      <c r="H463" s="107">
        <v>46477</v>
      </c>
      <c r="I463" s="106">
        <f t="shared" si="324"/>
        <v>0</v>
      </c>
      <c r="J463" s="106">
        <f t="shared" si="326"/>
        <v>0</v>
      </c>
      <c r="K463" s="106">
        <f t="shared" si="326"/>
        <v>0</v>
      </c>
      <c r="L463" s="106">
        <f t="shared" si="326"/>
        <v>0</v>
      </c>
      <c r="M463" s="106">
        <f t="shared" si="326"/>
        <v>0</v>
      </c>
      <c r="N463" s="106">
        <f t="shared" si="326"/>
        <v>0</v>
      </c>
      <c r="O463" s="106">
        <f t="shared" si="326"/>
        <v>0</v>
      </c>
      <c r="P463" s="106">
        <f t="shared" si="326"/>
        <v>0</v>
      </c>
      <c r="Q463" s="106">
        <f t="shared" si="326"/>
        <v>0</v>
      </c>
      <c r="R463" s="106">
        <f t="shared" si="326"/>
        <v>0</v>
      </c>
      <c r="S463" s="106">
        <f t="shared" si="326"/>
        <v>0</v>
      </c>
      <c r="T463" s="106">
        <f t="shared" si="326"/>
        <v>0</v>
      </c>
      <c r="U463" s="106">
        <f t="shared" si="326"/>
        <v>0</v>
      </c>
      <c r="V463" s="106">
        <f t="shared" si="326"/>
        <v>0</v>
      </c>
      <c r="W463" s="106">
        <f t="shared" si="326"/>
        <v>0</v>
      </c>
      <c r="X463" s="106">
        <f t="shared" si="326"/>
        <v>0</v>
      </c>
      <c r="Y463" s="106">
        <f t="shared" si="326"/>
        <v>0</v>
      </c>
      <c r="Z463" s="106">
        <f t="shared" si="326"/>
        <v>0</v>
      </c>
      <c r="AA463" s="106">
        <f t="shared" si="326"/>
        <v>0</v>
      </c>
      <c r="AB463" s="106">
        <f t="shared" si="326"/>
        <v>0</v>
      </c>
      <c r="AC463" s="106">
        <f t="shared" si="326"/>
        <v>0</v>
      </c>
      <c r="AD463" s="106">
        <f t="shared" si="326"/>
        <v>0</v>
      </c>
      <c r="AE463" s="106">
        <f t="shared" si="326"/>
        <v>0</v>
      </c>
      <c r="AF463" s="106">
        <f t="shared" si="326"/>
        <v>0</v>
      </c>
      <c r="AG463" s="106">
        <f t="shared" si="326"/>
        <v>0</v>
      </c>
      <c r="AH463" s="106">
        <f t="shared" si="326"/>
        <v>0</v>
      </c>
      <c r="AI463" s="106">
        <f t="shared" si="326"/>
        <v>0</v>
      </c>
      <c r="AJ463" s="106">
        <f t="shared" si="326"/>
        <v>0</v>
      </c>
      <c r="AK463" s="106">
        <f t="shared" si="326"/>
        <v>0</v>
      </c>
      <c r="AL463" s="106">
        <f t="shared" si="326"/>
        <v>0</v>
      </c>
      <c r="AM463" s="106">
        <f t="shared" si="326"/>
        <v>0</v>
      </c>
      <c r="AN463" s="106">
        <f t="shared" si="326"/>
        <v>0</v>
      </c>
      <c r="AO463" s="106">
        <f t="shared" si="326"/>
        <v>0</v>
      </c>
      <c r="AP463" s="106">
        <f t="shared" si="327"/>
        <v>0</v>
      </c>
      <c r="AQ463" s="106">
        <f t="shared" si="327"/>
        <v>0</v>
      </c>
      <c r="AR463" s="106">
        <f t="shared" si="327"/>
        <v>0</v>
      </c>
      <c r="AS463" s="106">
        <f t="shared" si="327"/>
        <v>0</v>
      </c>
      <c r="AT463" s="106">
        <f t="shared" si="327"/>
        <v>0</v>
      </c>
      <c r="AU463" s="106">
        <f t="shared" si="327"/>
        <v>1</v>
      </c>
      <c r="AV463" s="106">
        <f t="shared" si="327"/>
        <v>1</v>
      </c>
      <c r="AW463" s="106">
        <f t="shared" si="327"/>
        <v>1</v>
      </c>
      <c r="AX463" s="106">
        <f t="shared" si="327"/>
        <v>1</v>
      </c>
      <c r="AY463" s="106">
        <f t="shared" si="327"/>
        <v>1</v>
      </c>
      <c r="AZ463" s="106">
        <f t="shared" si="327"/>
        <v>1</v>
      </c>
      <c r="BA463" s="106">
        <f t="shared" si="327"/>
        <v>1</v>
      </c>
      <c r="BB463" s="106">
        <f t="shared" si="327"/>
        <v>1</v>
      </c>
      <c r="BC463" s="106">
        <f t="shared" si="327"/>
        <v>1</v>
      </c>
      <c r="BD463" s="106">
        <f t="shared" si="327"/>
        <v>1</v>
      </c>
      <c r="BE463" s="106">
        <f t="shared" si="327"/>
        <v>1</v>
      </c>
      <c r="BF463" s="106">
        <f t="shared" si="327"/>
        <v>1</v>
      </c>
      <c r="BG463" s="106">
        <f t="shared" si="327"/>
        <v>1</v>
      </c>
      <c r="BH463" s="106">
        <f t="shared" si="327"/>
        <v>1</v>
      </c>
      <c r="BI463" s="106">
        <f t="shared" si="327"/>
        <v>1</v>
      </c>
      <c r="BJ463" s="106">
        <f t="shared" si="327"/>
        <v>1</v>
      </c>
      <c r="BK463" s="106">
        <f t="shared" si="327"/>
        <v>1</v>
      </c>
      <c r="BL463" s="106">
        <f t="shared" si="327"/>
        <v>1</v>
      </c>
      <c r="BM463" s="106">
        <f t="shared" si="327"/>
        <v>1</v>
      </c>
      <c r="BN463" s="106">
        <f t="shared" si="327"/>
        <v>1</v>
      </c>
      <c r="BO463" s="106">
        <f t="shared" si="327"/>
        <v>1</v>
      </c>
    </row>
    <row r="464" spans="1:67" ht="15" x14ac:dyDescent="0.25">
      <c r="A464" s="80"/>
      <c r="B464" s="77" t="s">
        <v>1539</v>
      </c>
      <c r="C464" s="77" t="s">
        <v>1540</v>
      </c>
      <c r="D464" s="77" t="s">
        <v>9</v>
      </c>
      <c r="E464" s="224">
        <f>VLOOKUP(B464,'Cuadro Control'!C505:J2394,8,FALSE)</f>
        <v>1587346329.5488234</v>
      </c>
      <c r="F464" s="106">
        <f t="shared" si="320"/>
        <v>0.29899875353285565</v>
      </c>
      <c r="G464" s="107">
        <v>46475</v>
      </c>
      <c r="H464" s="107">
        <v>46485</v>
      </c>
      <c r="I464" s="106">
        <f t="shared" si="324"/>
        <v>0</v>
      </c>
      <c r="J464" s="106">
        <f t="shared" si="326"/>
        <v>0</v>
      </c>
      <c r="K464" s="106">
        <f t="shared" si="326"/>
        <v>0</v>
      </c>
      <c r="L464" s="106">
        <f t="shared" si="326"/>
        <v>0</v>
      </c>
      <c r="M464" s="106">
        <f t="shared" si="326"/>
        <v>0</v>
      </c>
      <c r="N464" s="106">
        <f t="shared" si="326"/>
        <v>0</v>
      </c>
      <c r="O464" s="106">
        <f t="shared" si="326"/>
        <v>0</v>
      </c>
      <c r="P464" s="106">
        <f t="shared" si="326"/>
        <v>0</v>
      </c>
      <c r="Q464" s="106">
        <f t="shared" si="326"/>
        <v>0</v>
      </c>
      <c r="R464" s="106">
        <f t="shared" si="326"/>
        <v>0</v>
      </c>
      <c r="S464" s="106">
        <f t="shared" si="326"/>
        <v>0</v>
      </c>
      <c r="T464" s="106">
        <f t="shared" si="326"/>
        <v>0</v>
      </c>
      <c r="U464" s="106">
        <f t="shared" si="326"/>
        <v>0</v>
      </c>
      <c r="V464" s="106">
        <f t="shared" si="326"/>
        <v>0</v>
      </c>
      <c r="W464" s="106">
        <f t="shared" si="326"/>
        <v>0</v>
      </c>
      <c r="X464" s="106">
        <f t="shared" si="326"/>
        <v>0</v>
      </c>
      <c r="Y464" s="106">
        <f t="shared" si="326"/>
        <v>0</v>
      </c>
      <c r="Z464" s="106">
        <f t="shared" si="326"/>
        <v>0</v>
      </c>
      <c r="AA464" s="106">
        <f t="shared" si="326"/>
        <v>0</v>
      </c>
      <c r="AB464" s="106">
        <f t="shared" si="326"/>
        <v>0</v>
      </c>
      <c r="AC464" s="106">
        <f t="shared" si="326"/>
        <v>0</v>
      </c>
      <c r="AD464" s="106">
        <f t="shared" si="326"/>
        <v>0</v>
      </c>
      <c r="AE464" s="106">
        <f t="shared" si="326"/>
        <v>0</v>
      </c>
      <c r="AF464" s="106">
        <f t="shared" si="326"/>
        <v>0</v>
      </c>
      <c r="AG464" s="106">
        <f t="shared" si="326"/>
        <v>0</v>
      </c>
      <c r="AH464" s="106">
        <f t="shared" si="326"/>
        <v>0</v>
      </c>
      <c r="AI464" s="106">
        <f t="shared" si="326"/>
        <v>0</v>
      </c>
      <c r="AJ464" s="106">
        <f t="shared" si="326"/>
        <v>0</v>
      </c>
      <c r="AK464" s="106">
        <f t="shared" si="326"/>
        <v>0</v>
      </c>
      <c r="AL464" s="106">
        <f t="shared" si="326"/>
        <v>0</v>
      </c>
      <c r="AM464" s="106">
        <f t="shared" si="326"/>
        <v>0</v>
      </c>
      <c r="AN464" s="106">
        <f t="shared" si="326"/>
        <v>0</v>
      </c>
      <c r="AO464" s="106">
        <f t="shared" si="326"/>
        <v>0</v>
      </c>
      <c r="AP464" s="106">
        <f t="shared" si="327"/>
        <v>0</v>
      </c>
      <c r="AQ464" s="106">
        <f t="shared" si="327"/>
        <v>0</v>
      </c>
      <c r="AR464" s="106">
        <f t="shared" si="327"/>
        <v>0</v>
      </c>
      <c r="AS464" s="106">
        <f t="shared" ref="AP464:BO465" si="328">IF($G464=0,0,IF(AS$6&lt;$G464,0,IF(AS$6&gt;$H464,1,(AS$6-$G464+1)/($H464-$G464+1))))</f>
        <v>0</v>
      </c>
      <c r="AT464" s="106">
        <f t="shared" si="328"/>
        <v>0</v>
      </c>
      <c r="AU464" s="106">
        <f t="shared" si="328"/>
        <v>0.45454545454545453</v>
      </c>
      <c r="AV464" s="106">
        <f t="shared" si="328"/>
        <v>1</v>
      </c>
      <c r="AW464" s="106">
        <f t="shared" si="328"/>
        <v>1</v>
      </c>
      <c r="AX464" s="106">
        <f t="shared" si="328"/>
        <v>1</v>
      </c>
      <c r="AY464" s="106">
        <f t="shared" si="328"/>
        <v>1</v>
      </c>
      <c r="AZ464" s="106">
        <f t="shared" si="328"/>
        <v>1</v>
      </c>
      <c r="BA464" s="106">
        <f t="shared" si="328"/>
        <v>1</v>
      </c>
      <c r="BB464" s="106">
        <f t="shared" si="328"/>
        <v>1</v>
      </c>
      <c r="BC464" s="106">
        <f t="shared" si="328"/>
        <v>1</v>
      </c>
      <c r="BD464" s="106">
        <f t="shared" si="328"/>
        <v>1</v>
      </c>
      <c r="BE464" s="106">
        <f t="shared" si="328"/>
        <v>1</v>
      </c>
      <c r="BF464" s="106">
        <f t="shared" si="328"/>
        <v>1</v>
      </c>
      <c r="BG464" s="106">
        <f t="shared" si="328"/>
        <v>1</v>
      </c>
      <c r="BH464" s="106">
        <f t="shared" si="328"/>
        <v>1</v>
      </c>
      <c r="BI464" s="106">
        <f t="shared" si="328"/>
        <v>1</v>
      </c>
      <c r="BJ464" s="106">
        <f t="shared" si="328"/>
        <v>1</v>
      </c>
      <c r="BK464" s="106">
        <f t="shared" si="328"/>
        <v>1</v>
      </c>
      <c r="BL464" s="106">
        <f t="shared" si="328"/>
        <v>1</v>
      </c>
      <c r="BM464" s="106">
        <f t="shared" si="328"/>
        <v>1</v>
      </c>
      <c r="BN464" s="106">
        <f t="shared" si="328"/>
        <v>1</v>
      </c>
      <c r="BO464" s="106">
        <f t="shared" si="328"/>
        <v>1</v>
      </c>
    </row>
    <row r="465" spans="1:67" ht="15" x14ac:dyDescent="0.25">
      <c r="A465" s="80"/>
      <c r="B465" s="103" t="s">
        <v>1541</v>
      </c>
      <c r="C465" s="103" t="s">
        <v>1542</v>
      </c>
      <c r="D465" s="103" t="s">
        <v>9</v>
      </c>
      <c r="E465" s="223">
        <f>VLOOKUP(B465,'Cuadro Control'!C506:J2395,8,FALSE)</f>
        <v>179532477.23999998</v>
      </c>
      <c r="F465" s="104">
        <f t="shared" si="320"/>
        <v>3.3817438522495219E-2</v>
      </c>
      <c r="G465" s="105">
        <v>46477</v>
      </c>
      <c r="H465" s="105">
        <v>46490</v>
      </c>
      <c r="I465" s="104">
        <f t="shared" si="324"/>
        <v>0</v>
      </c>
      <c r="J465" s="104">
        <f t="shared" si="326"/>
        <v>0</v>
      </c>
      <c r="K465" s="104">
        <f t="shared" si="326"/>
        <v>0</v>
      </c>
      <c r="L465" s="104">
        <f t="shared" si="326"/>
        <v>0</v>
      </c>
      <c r="M465" s="104">
        <f t="shared" si="326"/>
        <v>0</v>
      </c>
      <c r="N465" s="104">
        <f t="shared" si="326"/>
        <v>0</v>
      </c>
      <c r="O465" s="104">
        <f t="shared" si="326"/>
        <v>0</v>
      </c>
      <c r="P465" s="104">
        <f t="shared" si="326"/>
        <v>0</v>
      </c>
      <c r="Q465" s="104">
        <f t="shared" si="326"/>
        <v>0</v>
      </c>
      <c r="R465" s="104">
        <f t="shared" si="326"/>
        <v>0</v>
      </c>
      <c r="S465" s="104">
        <f t="shared" si="326"/>
        <v>0</v>
      </c>
      <c r="T465" s="104">
        <f t="shared" si="326"/>
        <v>0</v>
      </c>
      <c r="U465" s="104">
        <f t="shared" si="326"/>
        <v>0</v>
      </c>
      <c r="V465" s="104">
        <f t="shared" si="326"/>
        <v>0</v>
      </c>
      <c r="W465" s="104">
        <f t="shared" si="326"/>
        <v>0</v>
      </c>
      <c r="X465" s="104">
        <f t="shared" si="326"/>
        <v>0</v>
      </c>
      <c r="Y465" s="104">
        <f t="shared" si="326"/>
        <v>0</v>
      </c>
      <c r="Z465" s="104">
        <f t="shared" si="326"/>
        <v>0</v>
      </c>
      <c r="AA465" s="104">
        <f t="shared" si="326"/>
        <v>0</v>
      </c>
      <c r="AB465" s="104">
        <f t="shared" si="326"/>
        <v>0</v>
      </c>
      <c r="AC465" s="104">
        <f t="shared" si="326"/>
        <v>0</v>
      </c>
      <c r="AD465" s="104">
        <f t="shared" si="326"/>
        <v>0</v>
      </c>
      <c r="AE465" s="104">
        <f t="shared" si="326"/>
        <v>0</v>
      </c>
      <c r="AF465" s="104">
        <f t="shared" si="326"/>
        <v>0</v>
      </c>
      <c r="AG465" s="104">
        <f t="shared" si="326"/>
        <v>0</v>
      </c>
      <c r="AH465" s="104">
        <f t="shared" si="326"/>
        <v>0</v>
      </c>
      <c r="AI465" s="104">
        <f t="shared" si="326"/>
        <v>0</v>
      </c>
      <c r="AJ465" s="104">
        <f t="shared" si="326"/>
        <v>0</v>
      </c>
      <c r="AK465" s="104">
        <f t="shared" si="326"/>
        <v>0</v>
      </c>
      <c r="AL465" s="104">
        <f t="shared" si="326"/>
        <v>0</v>
      </c>
      <c r="AM465" s="104">
        <f t="shared" si="326"/>
        <v>0</v>
      </c>
      <c r="AN465" s="104">
        <f t="shared" si="326"/>
        <v>0</v>
      </c>
      <c r="AO465" s="104">
        <f t="shared" si="326"/>
        <v>0</v>
      </c>
      <c r="AP465" s="104">
        <f t="shared" si="328"/>
        <v>0</v>
      </c>
      <c r="AQ465" s="104">
        <f t="shared" si="328"/>
        <v>0</v>
      </c>
      <c r="AR465" s="104">
        <f t="shared" si="328"/>
        <v>0</v>
      </c>
      <c r="AS465" s="104">
        <f t="shared" si="328"/>
        <v>0</v>
      </c>
      <c r="AT465" s="104">
        <f t="shared" si="328"/>
        <v>0</v>
      </c>
      <c r="AU465" s="104">
        <f t="shared" si="328"/>
        <v>0.21428571428571427</v>
      </c>
      <c r="AV465" s="104">
        <f t="shared" si="328"/>
        <v>0.7142857142857143</v>
      </c>
      <c r="AW465" s="104">
        <f t="shared" si="328"/>
        <v>1</v>
      </c>
      <c r="AX465" s="104">
        <f t="shared" si="328"/>
        <v>1</v>
      </c>
      <c r="AY465" s="104">
        <f t="shared" si="328"/>
        <v>1</v>
      </c>
      <c r="AZ465" s="104">
        <f t="shared" si="328"/>
        <v>1</v>
      </c>
      <c r="BA465" s="104">
        <f t="shared" si="328"/>
        <v>1</v>
      </c>
      <c r="BB465" s="104">
        <f t="shared" si="328"/>
        <v>1</v>
      </c>
      <c r="BC465" s="104">
        <f t="shared" si="328"/>
        <v>1</v>
      </c>
      <c r="BD465" s="104">
        <f t="shared" si="328"/>
        <v>1</v>
      </c>
      <c r="BE465" s="104">
        <f t="shared" si="328"/>
        <v>1</v>
      </c>
      <c r="BF465" s="104">
        <f t="shared" si="328"/>
        <v>1</v>
      </c>
      <c r="BG465" s="104">
        <f t="shared" si="328"/>
        <v>1</v>
      </c>
      <c r="BH465" s="104">
        <f t="shared" si="328"/>
        <v>1</v>
      </c>
      <c r="BI465" s="104">
        <f t="shared" si="328"/>
        <v>1</v>
      </c>
      <c r="BJ465" s="104">
        <f t="shared" si="328"/>
        <v>1</v>
      </c>
      <c r="BK465" s="104">
        <f t="shared" si="328"/>
        <v>1</v>
      </c>
      <c r="BL465" s="104">
        <f t="shared" si="328"/>
        <v>1</v>
      </c>
      <c r="BM465" s="104">
        <f t="shared" si="328"/>
        <v>1</v>
      </c>
      <c r="BN465" s="104">
        <f t="shared" si="328"/>
        <v>1</v>
      </c>
      <c r="BO465" s="104">
        <f t="shared" si="328"/>
        <v>1</v>
      </c>
    </row>
    <row r="466" spans="1:67" ht="15" x14ac:dyDescent="0.25">
      <c r="A466" s="80"/>
      <c r="B466" s="78" t="s">
        <v>1543</v>
      </c>
      <c r="C466" s="78" t="s">
        <v>1994</v>
      </c>
      <c r="D466" s="78" t="s">
        <v>3</v>
      </c>
      <c r="E466" s="225">
        <f>VLOOKUP(B466,'Cuadro Control'!C507:J2396,8,FALSE)</f>
        <v>0</v>
      </c>
      <c r="F466" s="108">
        <f>IFERROR(E466/$E$450,0)</f>
        <v>0</v>
      </c>
      <c r="G466" s="109">
        <v>46490</v>
      </c>
      <c r="H466" s="109">
        <v>46490</v>
      </c>
      <c r="I466" s="108">
        <f t="shared" si="324"/>
        <v>0</v>
      </c>
      <c r="J466" s="108">
        <f t="shared" ref="J466:BO466" si="329">IF($G466=0,0,IF(J$6&lt;$G466,0,IF(J$6&gt;$H466,1,(J$6-$G466+1)/($H466-$G466+1))))</f>
        <v>0</v>
      </c>
      <c r="K466" s="108">
        <f t="shared" si="329"/>
        <v>0</v>
      </c>
      <c r="L466" s="108">
        <f t="shared" si="329"/>
        <v>0</v>
      </c>
      <c r="M466" s="108">
        <f t="shared" si="329"/>
        <v>0</v>
      </c>
      <c r="N466" s="108">
        <f t="shared" si="329"/>
        <v>0</v>
      </c>
      <c r="O466" s="108">
        <f t="shared" si="329"/>
        <v>0</v>
      </c>
      <c r="P466" s="108">
        <f t="shared" si="329"/>
        <v>0</v>
      </c>
      <c r="Q466" s="108">
        <f t="shared" si="329"/>
        <v>0</v>
      </c>
      <c r="R466" s="108">
        <f t="shared" si="329"/>
        <v>0</v>
      </c>
      <c r="S466" s="108">
        <f t="shared" si="329"/>
        <v>0</v>
      </c>
      <c r="T466" s="108">
        <f t="shared" si="329"/>
        <v>0</v>
      </c>
      <c r="U466" s="108">
        <f t="shared" si="329"/>
        <v>0</v>
      </c>
      <c r="V466" s="108">
        <f t="shared" si="329"/>
        <v>0</v>
      </c>
      <c r="W466" s="108">
        <f t="shared" si="329"/>
        <v>0</v>
      </c>
      <c r="X466" s="108">
        <f t="shared" si="329"/>
        <v>0</v>
      </c>
      <c r="Y466" s="108">
        <f t="shared" si="329"/>
        <v>0</v>
      </c>
      <c r="Z466" s="108">
        <f t="shared" si="329"/>
        <v>0</v>
      </c>
      <c r="AA466" s="108">
        <f t="shared" si="329"/>
        <v>0</v>
      </c>
      <c r="AB466" s="108">
        <f t="shared" si="329"/>
        <v>0</v>
      </c>
      <c r="AC466" s="108">
        <f t="shared" si="329"/>
        <v>0</v>
      </c>
      <c r="AD466" s="108">
        <f t="shared" si="329"/>
        <v>0</v>
      </c>
      <c r="AE466" s="108">
        <f t="shared" si="329"/>
        <v>0</v>
      </c>
      <c r="AF466" s="108">
        <f t="shared" si="329"/>
        <v>0</v>
      </c>
      <c r="AG466" s="108">
        <f t="shared" si="329"/>
        <v>0</v>
      </c>
      <c r="AH466" s="108">
        <f t="shared" si="329"/>
        <v>0</v>
      </c>
      <c r="AI466" s="108">
        <f t="shared" si="329"/>
        <v>0</v>
      </c>
      <c r="AJ466" s="108">
        <f t="shared" si="329"/>
        <v>0</v>
      </c>
      <c r="AK466" s="108">
        <f t="shared" si="329"/>
        <v>0</v>
      </c>
      <c r="AL466" s="108">
        <f t="shared" si="329"/>
        <v>0</v>
      </c>
      <c r="AM466" s="108">
        <f t="shared" si="329"/>
        <v>0</v>
      </c>
      <c r="AN466" s="108">
        <f t="shared" si="329"/>
        <v>0</v>
      </c>
      <c r="AO466" s="108">
        <f t="shared" si="329"/>
        <v>0</v>
      </c>
      <c r="AP466" s="108">
        <f t="shared" si="329"/>
        <v>0</v>
      </c>
      <c r="AQ466" s="108">
        <f t="shared" si="329"/>
        <v>0</v>
      </c>
      <c r="AR466" s="108">
        <f t="shared" si="329"/>
        <v>0</v>
      </c>
      <c r="AS466" s="108">
        <f t="shared" si="329"/>
        <v>0</v>
      </c>
      <c r="AT466" s="108">
        <f t="shared" si="329"/>
        <v>0</v>
      </c>
      <c r="AU466" s="108">
        <f t="shared" si="329"/>
        <v>0</v>
      </c>
      <c r="AV466" s="108">
        <f t="shared" si="329"/>
        <v>0</v>
      </c>
      <c r="AW466" s="108">
        <f t="shared" si="329"/>
        <v>1</v>
      </c>
      <c r="AX466" s="108">
        <f t="shared" si="329"/>
        <v>1</v>
      </c>
      <c r="AY466" s="108">
        <f t="shared" si="329"/>
        <v>1</v>
      </c>
      <c r="AZ466" s="108">
        <f t="shared" si="329"/>
        <v>1</v>
      </c>
      <c r="BA466" s="108">
        <f t="shared" si="329"/>
        <v>1</v>
      </c>
      <c r="BB466" s="108">
        <f t="shared" si="329"/>
        <v>1</v>
      </c>
      <c r="BC466" s="108">
        <f t="shared" si="329"/>
        <v>1</v>
      </c>
      <c r="BD466" s="108">
        <f t="shared" si="329"/>
        <v>1</v>
      </c>
      <c r="BE466" s="108">
        <f t="shared" si="329"/>
        <v>1</v>
      </c>
      <c r="BF466" s="108">
        <f t="shared" si="329"/>
        <v>1</v>
      </c>
      <c r="BG466" s="108">
        <f t="shared" si="329"/>
        <v>1</v>
      </c>
      <c r="BH466" s="108">
        <f t="shared" si="329"/>
        <v>1</v>
      </c>
      <c r="BI466" s="108">
        <f t="shared" si="329"/>
        <v>1</v>
      </c>
      <c r="BJ466" s="108">
        <f t="shared" si="329"/>
        <v>1</v>
      </c>
      <c r="BK466" s="108">
        <f t="shared" si="329"/>
        <v>1</v>
      </c>
      <c r="BL466" s="108">
        <f t="shared" si="329"/>
        <v>1</v>
      </c>
      <c r="BM466" s="108">
        <f t="shared" si="329"/>
        <v>1</v>
      </c>
      <c r="BN466" s="108">
        <f t="shared" si="329"/>
        <v>1</v>
      </c>
      <c r="BO466" s="108">
        <f t="shared" si="329"/>
        <v>1</v>
      </c>
    </row>
    <row r="467" spans="1:67" ht="15" x14ac:dyDescent="0.25">
      <c r="A467" s="80"/>
      <c r="B467" s="79" t="s">
        <v>1544</v>
      </c>
      <c r="C467" s="79" t="s">
        <v>1545</v>
      </c>
      <c r="D467" s="79" t="s">
        <v>38</v>
      </c>
      <c r="E467" s="226">
        <f>SUM(E468:E483)</f>
        <v>5308872732.0543728</v>
      </c>
      <c r="F467" s="110">
        <f>IFERROR(E467/$E$109,0)</f>
        <v>2.9408554574576196E-2</v>
      </c>
      <c r="G467" s="111">
        <v>46419</v>
      </c>
      <c r="H467" s="111">
        <v>46498</v>
      </c>
      <c r="I467" s="110">
        <f>SUMPRODUCT($F468:$F482,I468:I482)</f>
        <v>0</v>
      </c>
      <c r="J467" s="110">
        <f t="shared" ref="J467:AO467" si="330">SUMPRODUCT($F468:$F482,J468:J482)</f>
        <v>0</v>
      </c>
      <c r="K467" s="110">
        <f t="shared" si="330"/>
        <v>0</v>
      </c>
      <c r="L467" s="110">
        <f t="shared" si="330"/>
        <v>0</v>
      </c>
      <c r="M467" s="110">
        <f t="shared" si="330"/>
        <v>0</v>
      </c>
      <c r="N467" s="110">
        <f t="shared" si="330"/>
        <v>0</v>
      </c>
      <c r="O467" s="110">
        <f t="shared" si="330"/>
        <v>0</v>
      </c>
      <c r="P467" s="110">
        <f t="shared" si="330"/>
        <v>0</v>
      </c>
      <c r="Q467" s="110">
        <f t="shared" si="330"/>
        <v>0</v>
      </c>
      <c r="R467" s="110">
        <f t="shared" si="330"/>
        <v>0</v>
      </c>
      <c r="S467" s="110">
        <f t="shared" si="330"/>
        <v>0</v>
      </c>
      <c r="T467" s="110">
        <f t="shared" si="330"/>
        <v>0</v>
      </c>
      <c r="U467" s="110">
        <f t="shared" si="330"/>
        <v>0</v>
      </c>
      <c r="V467" s="110">
        <f t="shared" si="330"/>
        <v>0</v>
      </c>
      <c r="W467" s="110">
        <f t="shared" si="330"/>
        <v>0</v>
      </c>
      <c r="X467" s="110">
        <f t="shared" si="330"/>
        <v>0</v>
      </c>
      <c r="Y467" s="110">
        <f t="shared" si="330"/>
        <v>0</v>
      </c>
      <c r="Z467" s="110">
        <f t="shared" si="330"/>
        <v>0</v>
      </c>
      <c r="AA467" s="110">
        <f t="shared" si="330"/>
        <v>0</v>
      </c>
      <c r="AB467" s="110">
        <f t="shared" si="330"/>
        <v>0</v>
      </c>
      <c r="AC467" s="110">
        <f t="shared" si="330"/>
        <v>0</v>
      </c>
      <c r="AD467" s="110">
        <f t="shared" si="330"/>
        <v>0</v>
      </c>
      <c r="AE467" s="110">
        <f t="shared" si="330"/>
        <v>0</v>
      </c>
      <c r="AF467" s="110">
        <f t="shared" si="330"/>
        <v>0</v>
      </c>
      <c r="AG467" s="110">
        <f t="shared" si="330"/>
        <v>0</v>
      </c>
      <c r="AH467" s="110">
        <f t="shared" si="330"/>
        <v>0</v>
      </c>
      <c r="AI467" s="110">
        <f t="shared" si="330"/>
        <v>0</v>
      </c>
      <c r="AJ467" s="110">
        <f t="shared" si="330"/>
        <v>0</v>
      </c>
      <c r="AK467" s="110">
        <f t="shared" si="330"/>
        <v>0</v>
      </c>
      <c r="AL467" s="110">
        <f t="shared" si="330"/>
        <v>0</v>
      </c>
      <c r="AM467" s="110">
        <f t="shared" si="330"/>
        <v>8.7141099111024359E-3</v>
      </c>
      <c r="AN467" s="110">
        <f t="shared" si="330"/>
        <v>4.1836545294005947E-2</v>
      </c>
      <c r="AO467" s="110">
        <f t="shared" si="330"/>
        <v>8.6381780999194982E-2</v>
      </c>
      <c r="AP467" s="110">
        <f t="shared" ref="AP467:BO467" si="331">SUMPRODUCT($F468:$F482,AP468:AP482)</f>
        <v>0.16008640555045139</v>
      </c>
      <c r="AQ467" s="110">
        <f t="shared" si="331"/>
        <v>0.2285609018644725</v>
      </c>
      <c r="AR467" s="110">
        <f t="shared" si="331"/>
        <v>0.32261391968511494</v>
      </c>
      <c r="AS467" s="110">
        <f t="shared" si="331"/>
        <v>0.41666693750575734</v>
      </c>
      <c r="AT467" s="110">
        <f t="shared" si="331"/>
        <v>0.64850810003989967</v>
      </c>
      <c r="AU467" s="110">
        <f t="shared" si="331"/>
        <v>0.64850810003989967</v>
      </c>
      <c r="AV467" s="110">
        <f t="shared" si="331"/>
        <v>0.76171449665057656</v>
      </c>
      <c r="AW467" s="110">
        <f t="shared" si="331"/>
        <v>0.98792234338482321</v>
      </c>
      <c r="AX467" s="110">
        <f t="shared" si="331"/>
        <v>1</v>
      </c>
      <c r="AY467" s="110">
        <f t="shared" si="331"/>
        <v>1</v>
      </c>
      <c r="AZ467" s="110">
        <f t="shared" si="331"/>
        <v>1</v>
      </c>
      <c r="BA467" s="110">
        <f t="shared" si="331"/>
        <v>1</v>
      </c>
      <c r="BB467" s="110">
        <f t="shared" si="331"/>
        <v>1</v>
      </c>
      <c r="BC467" s="110">
        <f t="shared" si="331"/>
        <v>1</v>
      </c>
      <c r="BD467" s="110">
        <f t="shared" si="331"/>
        <v>1</v>
      </c>
      <c r="BE467" s="110">
        <f t="shared" si="331"/>
        <v>1</v>
      </c>
      <c r="BF467" s="110">
        <f t="shared" si="331"/>
        <v>1</v>
      </c>
      <c r="BG467" s="110">
        <f t="shared" si="331"/>
        <v>1</v>
      </c>
      <c r="BH467" s="110">
        <f t="shared" si="331"/>
        <v>1</v>
      </c>
      <c r="BI467" s="110">
        <f t="shared" si="331"/>
        <v>1</v>
      </c>
      <c r="BJ467" s="110">
        <f t="shared" si="331"/>
        <v>1</v>
      </c>
      <c r="BK467" s="110">
        <f t="shared" si="331"/>
        <v>1</v>
      </c>
      <c r="BL467" s="110">
        <f t="shared" si="331"/>
        <v>1</v>
      </c>
      <c r="BM467" s="110">
        <f t="shared" si="331"/>
        <v>1</v>
      </c>
      <c r="BN467" s="110">
        <f t="shared" si="331"/>
        <v>1</v>
      </c>
      <c r="BO467" s="110">
        <f t="shared" si="331"/>
        <v>1</v>
      </c>
    </row>
    <row r="468" spans="1:67" ht="15" x14ac:dyDescent="0.25">
      <c r="A468" s="80"/>
      <c r="B468" s="77" t="s">
        <v>1546</v>
      </c>
      <c r="C468" s="77" t="s">
        <v>2117</v>
      </c>
      <c r="D468" s="77" t="s">
        <v>22</v>
      </c>
      <c r="E468" s="224">
        <f>VLOOKUP(B468,'Cuadro Control'!C509:J2398,8,FALSE)</f>
        <v>83271780.884117648</v>
      </c>
      <c r="F468" s="106">
        <f t="shared" ref="F468:F482" si="332">IFERROR(E468/$E$467,0)</f>
        <v>1.5685397839984384E-2</v>
      </c>
      <c r="G468" s="107">
        <v>46419</v>
      </c>
      <c r="H468" s="107">
        <v>46427</v>
      </c>
      <c r="I468" s="106">
        <f t="shared" ref="I468:X468" si="333">IF($G468=0,0,IF(I$6&lt;$G468,0,IF(I$6&gt;$H468,1,(I$6-$G468+1)/($H468-$G468+1))))</f>
        <v>0</v>
      </c>
      <c r="J468" s="106">
        <f t="shared" si="333"/>
        <v>0</v>
      </c>
      <c r="K468" s="106">
        <f t="shared" si="333"/>
        <v>0</v>
      </c>
      <c r="L468" s="106">
        <f t="shared" si="333"/>
        <v>0</v>
      </c>
      <c r="M468" s="106">
        <f t="shared" si="333"/>
        <v>0</v>
      </c>
      <c r="N468" s="106">
        <f t="shared" si="333"/>
        <v>0</v>
      </c>
      <c r="O468" s="106">
        <f t="shared" si="333"/>
        <v>0</v>
      </c>
      <c r="P468" s="106">
        <f t="shared" si="333"/>
        <v>0</v>
      </c>
      <c r="Q468" s="106">
        <f t="shared" si="333"/>
        <v>0</v>
      </c>
      <c r="R468" s="106">
        <f t="shared" si="333"/>
        <v>0</v>
      </c>
      <c r="S468" s="106">
        <f t="shared" si="333"/>
        <v>0</v>
      </c>
      <c r="T468" s="106">
        <f t="shared" si="333"/>
        <v>0</v>
      </c>
      <c r="U468" s="106">
        <f t="shared" si="333"/>
        <v>0</v>
      </c>
      <c r="V468" s="106">
        <f t="shared" si="333"/>
        <v>0</v>
      </c>
      <c r="W468" s="106">
        <f t="shared" si="333"/>
        <v>0</v>
      </c>
      <c r="X468" s="106">
        <f t="shared" si="333"/>
        <v>0</v>
      </c>
      <c r="Y468" s="106">
        <f t="shared" ref="J468:AO475" si="334">IF($G468=0,0,IF(Y$6&lt;$G468,0,IF(Y$6&gt;$H468,1,(Y$6-$G468+1)/($H468-$G468+1))))</f>
        <v>0</v>
      </c>
      <c r="Z468" s="106">
        <f t="shared" si="334"/>
        <v>0</v>
      </c>
      <c r="AA468" s="106">
        <f t="shared" si="334"/>
        <v>0</v>
      </c>
      <c r="AB468" s="106">
        <f t="shared" si="334"/>
        <v>0</v>
      </c>
      <c r="AC468" s="106">
        <f t="shared" si="334"/>
        <v>0</v>
      </c>
      <c r="AD468" s="106">
        <f t="shared" si="334"/>
        <v>0</v>
      </c>
      <c r="AE468" s="106">
        <f t="shared" si="334"/>
        <v>0</v>
      </c>
      <c r="AF468" s="106">
        <f t="shared" si="334"/>
        <v>0</v>
      </c>
      <c r="AG468" s="106">
        <f t="shared" si="334"/>
        <v>0</v>
      </c>
      <c r="AH468" s="106">
        <f t="shared" si="334"/>
        <v>0</v>
      </c>
      <c r="AI468" s="106">
        <f t="shared" si="334"/>
        <v>0</v>
      </c>
      <c r="AJ468" s="106">
        <f t="shared" si="334"/>
        <v>0</v>
      </c>
      <c r="AK468" s="106">
        <f t="shared" si="334"/>
        <v>0</v>
      </c>
      <c r="AL468" s="106">
        <f t="shared" si="334"/>
        <v>0</v>
      </c>
      <c r="AM468" s="106">
        <f t="shared" si="334"/>
        <v>0.55555555555555558</v>
      </c>
      <c r="AN468" s="106">
        <f t="shared" si="334"/>
        <v>1</v>
      </c>
      <c r="AO468" s="106">
        <f t="shared" si="334"/>
        <v>1</v>
      </c>
      <c r="AP468" s="106">
        <f t="shared" ref="AP468:BO474" si="335">IF($G468=0,0,IF(AP$6&lt;$G468,0,IF(AP$6&gt;$H468,1,(AP$6-$G468+1)/($H468-$G468+1))))</f>
        <v>1</v>
      </c>
      <c r="AQ468" s="106">
        <f t="shared" si="335"/>
        <v>1</v>
      </c>
      <c r="AR468" s="106">
        <f t="shared" si="335"/>
        <v>1</v>
      </c>
      <c r="AS468" s="106">
        <f t="shared" si="335"/>
        <v>1</v>
      </c>
      <c r="AT468" s="106">
        <f t="shared" si="335"/>
        <v>1</v>
      </c>
      <c r="AU468" s="106">
        <f t="shared" si="335"/>
        <v>1</v>
      </c>
      <c r="AV468" s="106">
        <f t="shared" si="335"/>
        <v>1</v>
      </c>
      <c r="AW468" s="106">
        <f t="shared" si="335"/>
        <v>1</v>
      </c>
      <c r="AX468" s="106">
        <f t="shared" si="335"/>
        <v>1</v>
      </c>
      <c r="AY468" s="106">
        <f t="shared" si="335"/>
        <v>1</v>
      </c>
      <c r="AZ468" s="106">
        <f t="shared" si="335"/>
        <v>1</v>
      </c>
      <c r="BA468" s="106">
        <f t="shared" si="335"/>
        <v>1</v>
      </c>
      <c r="BB468" s="106">
        <f t="shared" si="335"/>
        <v>1</v>
      </c>
      <c r="BC468" s="106">
        <f t="shared" si="335"/>
        <v>1</v>
      </c>
      <c r="BD468" s="106">
        <f t="shared" si="335"/>
        <v>1</v>
      </c>
      <c r="BE468" s="106">
        <f t="shared" si="335"/>
        <v>1</v>
      </c>
      <c r="BF468" s="106">
        <f t="shared" si="335"/>
        <v>1</v>
      </c>
      <c r="BG468" s="106">
        <f t="shared" si="335"/>
        <v>1</v>
      </c>
      <c r="BH468" s="106">
        <f t="shared" si="335"/>
        <v>1</v>
      </c>
      <c r="BI468" s="106">
        <f t="shared" si="335"/>
        <v>1</v>
      </c>
      <c r="BJ468" s="106">
        <f t="shared" si="335"/>
        <v>1</v>
      </c>
      <c r="BK468" s="106">
        <f t="shared" si="335"/>
        <v>1</v>
      </c>
      <c r="BL468" s="106">
        <f t="shared" si="335"/>
        <v>1</v>
      </c>
      <c r="BM468" s="106">
        <f t="shared" si="335"/>
        <v>1</v>
      </c>
      <c r="BN468" s="106">
        <f t="shared" si="335"/>
        <v>1</v>
      </c>
      <c r="BO468" s="106">
        <f t="shared" si="335"/>
        <v>1</v>
      </c>
    </row>
    <row r="469" spans="1:67" ht="15" x14ac:dyDescent="0.25">
      <c r="A469" s="80"/>
      <c r="B469" s="77" t="s">
        <v>1548</v>
      </c>
      <c r="C469" s="77" t="s">
        <v>1549</v>
      </c>
      <c r="D469" s="77" t="s">
        <v>9</v>
      </c>
      <c r="E469" s="224">
        <f>VLOOKUP(B469,'Cuadro Control'!C510:J2399,8,FALSE)</f>
        <v>312374505.66882348</v>
      </c>
      <c r="F469" s="106">
        <f t="shared" si="332"/>
        <v>5.8840081771548515E-2</v>
      </c>
      <c r="G469" s="107">
        <v>46427</v>
      </c>
      <c r="H469" s="107">
        <v>46435</v>
      </c>
      <c r="I469" s="106">
        <f t="shared" ref="I469:I483" si="336">IF($G469=0,0,IF(I$6&lt;$G469,0,IF(I$6&gt;$H469,1,(I$6-$G469+1)/($H469-$G469+1))))</f>
        <v>0</v>
      </c>
      <c r="J469" s="106">
        <f t="shared" si="334"/>
        <v>0</v>
      </c>
      <c r="K469" s="106">
        <f t="shared" si="334"/>
        <v>0</v>
      </c>
      <c r="L469" s="106">
        <f t="shared" si="334"/>
        <v>0</v>
      </c>
      <c r="M469" s="106">
        <f t="shared" si="334"/>
        <v>0</v>
      </c>
      <c r="N469" s="106">
        <f t="shared" si="334"/>
        <v>0</v>
      </c>
      <c r="O469" s="106">
        <f t="shared" si="334"/>
        <v>0</v>
      </c>
      <c r="P469" s="106">
        <f t="shared" si="334"/>
        <v>0</v>
      </c>
      <c r="Q469" s="106">
        <f t="shared" si="334"/>
        <v>0</v>
      </c>
      <c r="R469" s="106">
        <f t="shared" si="334"/>
        <v>0</v>
      </c>
      <c r="S469" s="106">
        <f t="shared" si="334"/>
        <v>0</v>
      </c>
      <c r="T469" s="106">
        <f t="shared" si="334"/>
        <v>0</v>
      </c>
      <c r="U469" s="106">
        <f t="shared" si="334"/>
        <v>0</v>
      </c>
      <c r="V469" s="106">
        <f t="shared" si="334"/>
        <v>0</v>
      </c>
      <c r="W469" s="106">
        <f t="shared" si="334"/>
        <v>0</v>
      </c>
      <c r="X469" s="106">
        <f t="shared" si="334"/>
        <v>0</v>
      </c>
      <c r="Y469" s="106">
        <f t="shared" si="334"/>
        <v>0</v>
      </c>
      <c r="Z469" s="106">
        <f t="shared" si="334"/>
        <v>0</v>
      </c>
      <c r="AA469" s="106">
        <f t="shared" si="334"/>
        <v>0</v>
      </c>
      <c r="AB469" s="106">
        <f t="shared" si="334"/>
        <v>0</v>
      </c>
      <c r="AC469" s="106">
        <f t="shared" si="334"/>
        <v>0</v>
      </c>
      <c r="AD469" s="106">
        <f t="shared" si="334"/>
        <v>0</v>
      </c>
      <c r="AE469" s="106">
        <f t="shared" si="334"/>
        <v>0</v>
      </c>
      <c r="AF469" s="106">
        <f t="shared" si="334"/>
        <v>0</v>
      </c>
      <c r="AG469" s="106">
        <f t="shared" si="334"/>
        <v>0</v>
      </c>
      <c r="AH469" s="106">
        <f t="shared" si="334"/>
        <v>0</v>
      </c>
      <c r="AI469" s="106">
        <f t="shared" si="334"/>
        <v>0</v>
      </c>
      <c r="AJ469" s="106">
        <f t="shared" si="334"/>
        <v>0</v>
      </c>
      <c r="AK469" s="106">
        <f t="shared" si="334"/>
        <v>0</v>
      </c>
      <c r="AL469" s="106">
        <f t="shared" si="334"/>
        <v>0</v>
      </c>
      <c r="AM469" s="106">
        <f t="shared" si="334"/>
        <v>0</v>
      </c>
      <c r="AN469" s="106">
        <f t="shared" si="334"/>
        <v>0.44444444444444442</v>
      </c>
      <c r="AO469" s="106">
        <f t="shared" si="334"/>
        <v>1</v>
      </c>
      <c r="AP469" s="106">
        <f t="shared" si="335"/>
        <v>1</v>
      </c>
      <c r="AQ469" s="106">
        <f t="shared" si="335"/>
        <v>1</v>
      </c>
      <c r="AR469" s="106">
        <f t="shared" si="335"/>
        <v>1</v>
      </c>
      <c r="AS469" s="106">
        <f t="shared" si="335"/>
        <v>1</v>
      </c>
      <c r="AT469" s="106">
        <f t="shared" si="335"/>
        <v>1</v>
      </c>
      <c r="AU469" s="106">
        <f t="shared" si="335"/>
        <v>1</v>
      </c>
      <c r="AV469" s="106">
        <f t="shared" si="335"/>
        <v>1</v>
      </c>
      <c r="AW469" s="106">
        <f t="shared" si="335"/>
        <v>1</v>
      </c>
      <c r="AX469" s="106">
        <f t="shared" si="335"/>
        <v>1</v>
      </c>
      <c r="AY469" s="106">
        <f t="shared" si="335"/>
        <v>1</v>
      </c>
      <c r="AZ469" s="106">
        <f t="shared" si="335"/>
        <v>1</v>
      </c>
      <c r="BA469" s="106">
        <f t="shared" si="335"/>
        <v>1</v>
      </c>
      <c r="BB469" s="106">
        <f t="shared" si="335"/>
        <v>1</v>
      </c>
      <c r="BC469" s="106">
        <f t="shared" si="335"/>
        <v>1</v>
      </c>
      <c r="BD469" s="106">
        <f t="shared" si="335"/>
        <v>1</v>
      </c>
      <c r="BE469" s="106">
        <f t="shared" si="335"/>
        <v>1</v>
      </c>
      <c r="BF469" s="106">
        <f t="shared" si="335"/>
        <v>1</v>
      </c>
      <c r="BG469" s="106">
        <f t="shared" si="335"/>
        <v>1</v>
      </c>
      <c r="BH469" s="106">
        <f t="shared" si="335"/>
        <v>1</v>
      </c>
      <c r="BI469" s="106">
        <f t="shared" si="335"/>
        <v>1</v>
      </c>
      <c r="BJ469" s="106">
        <f t="shared" si="335"/>
        <v>1</v>
      </c>
      <c r="BK469" s="106">
        <f t="shared" si="335"/>
        <v>1</v>
      </c>
      <c r="BL469" s="106">
        <f t="shared" si="335"/>
        <v>1</v>
      </c>
      <c r="BM469" s="106">
        <f t="shared" si="335"/>
        <v>1</v>
      </c>
      <c r="BN469" s="106">
        <f t="shared" si="335"/>
        <v>1</v>
      </c>
      <c r="BO469" s="106">
        <f t="shared" si="335"/>
        <v>1</v>
      </c>
    </row>
    <row r="470" spans="1:67" ht="15" x14ac:dyDescent="0.25">
      <c r="A470" s="80"/>
      <c r="B470" s="103" t="s">
        <v>1550</v>
      </c>
      <c r="C470" s="103" t="s">
        <v>1551</v>
      </c>
      <c r="D470" s="103" t="s">
        <v>6</v>
      </c>
      <c r="E470" s="223">
        <f>VLOOKUP(B470,'Cuadro Control'!C511:J2400,8,FALSE)</f>
        <v>9527825.6870364472</v>
      </c>
      <c r="F470" s="104">
        <f t="shared" si="332"/>
        <v>1.794698454439963E-3</v>
      </c>
      <c r="G470" s="105">
        <v>46435</v>
      </c>
      <c r="H470" s="105">
        <v>46437</v>
      </c>
      <c r="I470" s="104">
        <f t="shared" si="336"/>
        <v>0</v>
      </c>
      <c r="J470" s="104">
        <f t="shared" si="334"/>
        <v>0</v>
      </c>
      <c r="K470" s="104">
        <f t="shared" si="334"/>
        <v>0</v>
      </c>
      <c r="L470" s="104">
        <f t="shared" si="334"/>
        <v>0</v>
      </c>
      <c r="M470" s="104">
        <f t="shared" si="334"/>
        <v>0</v>
      </c>
      <c r="N470" s="104">
        <f t="shared" si="334"/>
        <v>0</v>
      </c>
      <c r="O470" s="104">
        <f t="shared" si="334"/>
        <v>0</v>
      </c>
      <c r="P470" s="104">
        <f t="shared" si="334"/>
        <v>0</v>
      </c>
      <c r="Q470" s="104">
        <f t="shared" si="334"/>
        <v>0</v>
      </c>
      <c r="R470" s="104">
        <f t="shared" si="334"/>
        <v>0</v>
      </c>
      <c r="S470" s="104">
        <f t="shared" si="334"/>
        <v>0</v>
      </c>
      <c r="T470" s="104">
        <f t="shared" si="334"/>
        <v>0</v>
      </c>
      <c r="U470" s="104">
        <f t="shared" si="334"/>
        <v>0</v>
      </c>
      <c r="V470" s="104">
        <f t="shared" si="334"/>
        <v>0</v>
      </c>
      <c r="W470" s="104">
        <f t="shared" si="334"/>
        <v>0</v>
      </c>
      <c r="X470" s="104">
        <f t="shared" si="334"/>
        <v>0</v>
      </c>
      <c r="Y470" s="104">
        <f t="shared" si="334"/>
        <v>0</v>
      </c>
      <c r="Z470" s="104">
        <f t="shared" si="334"/>
        <v>0</v>
      </c>
      <c r="AA470" s="104">
        <f t="shared" si="334"/>
        <v>0</v>
      </c>
      <c r="AB470" s="104">
        <f t="shared" si="334"/>
        <v>0</v>
      </c>
      <c r="AC470" s="104">
        <f t="shared" si="334"/>
        <v>0</v>
      </c>
      <c r="AD470" s="104">
        <f t="shared" si="334"/>
        <v>0</v>
      </c>
      <c r="AE470" s="104">
        <f t="shared" si="334"/>
        <v>0</v>
      </c>
      <c r="AF470" s="104">
        <f t="shared" si="334"/>
        <v>0</v>
      </c>
      <c r="AG470" s="104">
        <f t="shared" si="334"/>
        <v>0</v>
      </c>
      <c r="AH470" s="104">
        <f t="shared" si="334"/>
        <v>0</v>
      </c>
      <c r="AI470" s="104">
        <f t="shared" si="334"/>
        <v>0</v>
      </c>
      <c r="AJ470" s="104">
        <f t="shared" si="334"/>
        <v>0</v>
      </c>
      <c r="AK470" s="104">
        <f t="shared" si="334"/>
        <v>0</v>
      </c>
      <c r="AL470" s="104">
        <f t="shared" si="334"/>
        <v>0</v>
      </c>
      <c r="AM470" s="104">
        <f t="shared" si="334"/>
        <v>0</v>
      </c>
      <c r="AN470" s="104">
        <f t="shared" si="334"/>
        <v>0</v>
      </c>
      <c r="AO470" s="104">
        <f t="shared" si="334"/>
        <v>1</v>
      </c>
      <c r="AP470" s="104">
        <f t="shared" si="335"/>
        <v>1</v>
      </c>
      <c r="AQ470" s="104">
        <f t="shared" si="335"/>
        <v>1</v>
      </c>
      <c r="AR470" s="104">
        <f t="shared" si="335"/>
        <v>1</v>
      </c>
      <c r="AS470" s="104">
        <f t="shared" si="335"/>
        <v>1</v>
      </c>
      <c r="AT470" s="104">
        <f t="shared" si="335"/>
        <v>1</v>
      </c>
      <c r="AU470" s="104">
        <f t="shared" si="335"/>
        <v>1</v>
      </c>
      <c r="AV470" s="104">
        <f t="shared" si="335"/>
        <v>1</v>
      </c>
      <c r="AW470" s="104">
        <f t="shared" si="335"/>
        <v>1</v>
      </c>
      <c r="AX470" s="104">
        <f t="shared" si="335"/>
        <v>1</v>
      </c>
      <c r="AY470" s="104">
        <f t="shared" si="335"/>
        <v>1</v>
      </c>
      <c r="AZ470" s="104">
        <f t="shared" si="335"/>
        <v>1</v>
      </c>
      <c r="BA470" s="104">
        <f t="shared" si="335"/>
        <v>1</v>
      </c>
      <c r="BB470" s="104">
        <f t="shared" si="335"/>
        <v>1</v>
      </c>
      <c r="BC470" s="104">
        <f t="shared" si="335"/>
        <v>1</v>
      </c>
      <c r="BD470" s="104">
        <f t="shared" si="335"/>
        <v>1</v>
      </c>
      <c r="BE470" s="104">
        <f t="shared" si="335"/>
        <v>1</v>
      </c>
      <c r="BF470" s="104">
        <f t="shared" si="335"/>
        <v>1</v>
      </c>
      <c r="BG470" s="104">
        <f t="shared" si="335"/>
        <v>1</v>
      </c>
      <c r="BH470" s="104">
        <f t="shared" si="335"/>
        <v>1</v>
      </c>
      <c r="BI470" s="104">
        <f t="shared" si="335"/>
        <v>1</v>
      </c>
      <c r="BJ470" s="104">
        <f t="shared" si="335"/>
        <v>1</v>
      </c>
      <c r="BK470" s="104">
        <f t="shared" si="335"/>
        <v>1</v>
      </c>
      <c r="BL470" s="104">
        <f t="shared" si="335"/>
        <v>1</v>
      </c>
      <c r="BM470" s="104">
        <f t="shared" si="335"/>
        <v>1</v>
      </c>
      <c r="BN470" s="104">
        <f t="shared" si="335"/>
        <v>1</v>
      </c>
      <c r="BO470" s="104">
        <f t="shared" si="335"/>
        <v>1</v>
      </c>
    </row>
    <row r="471" spans="1:67" ht="15" x14ac:dyDescent="0.25">
      <c r="A471" s="80"/>
      <c r="B471" s="77" t="s">
        <v>1552</v>
      </c>
      <c r="C471" s="77" t="s">
        <v>1553</v>
      </c>
      <c r="D471" s="77" t="s">
        <v>19</v>
      </c>
      <c r="E471" s="224">
        <f>VLOOKUP(B471,'Cuadro Control'!C512:J2401,8,FALSE)</f>
        <v>320494616.71764702</v>
      </c>
      <c r="F471" s="106">
        <f t="shared" si="332"/>
        <v>6.0369617599332674E-2</v>
      </c>
      <c r="G471" s="107">
        <v>46437</v>
      </c>
      <c r="H471" s="107">
        <v>46442</v>
      </c>
      <c r="I471" s="106">
        <f t="shared" si="336"/>
        <v>0</v>
      </c>
      <c r="J471" s="106">
        <f t="shared" si="334"/>
        <v>0</v>
      </c>
      <c r="K471" s="106">
        <f t="shared" si="334"/>
        <v>0</v>
      </c>
      <c r="L471" s="106">
        <f t="shared" si="334"/>
        <v>0</v>
      </c>
      <c r="M471" s="106">
        <f t="shared" si="334"/>
        <v>0</v>
      </c>
      <c r="N471" s="106">
        <f t="shared" si="334"/>
        <v>0</v>
      </c>
      <c r="O471" s="106">
        <f t="shared" si="334"/>
        <v>0</v>
      </c>
      <c r="P471" s="106">
        <f t="shared" si="334"/>
        <v>0</v>
      </c>
      <c r="Q471" s="106">
        <f t="shared" si="334"/>
        <v>0</v>
      </c>
      <c r="R471" s="106">
        <f t="shared" si="334"/>
        <v>0</v>
      </c>
      <c r="S471" s="106">
        <f t="shared" si="334"/>
        <v>0</v>
      </c>
      <c r="T471" s="106">
        <f t="shared" si="334"/>
        <v>0</v>
      </c>
      <c r="U471" s="106">
        <f t="shared" si="334"/>
        <v>0</v>
      </c>
      <c r="V471" s="106">
        <f t="shared" si="334"/>
        <v>0</v>
      </c>
      <c r="W471" s="106">
        <f t="shared" si="334"/>
        <v>0</v>
      </c>
      <c r="X471" s="106">
        <f t="shared" si="334"/>
        <v>0</v>
      </c>
      <c r="Y471" s="106">
        <f t="shared" si="334"/>
        <v>0</v>
      </c>
      <c r="Z471" s="106">
        <f t="shared" si="334"/>
        <v>0</v>
      </c>
      <c r="AA471" s="106">
        <f t="shared" si="334"/>
        <v>0</v>
      </c>
      <c r="AB471" s="106">
        <f t="shared" si="334"/>
        <v>0</v>
      </c>
      <c r="AC471" s="106">
        <f t="shared" si="334"/>
        <v>0</v>
      </c>
      <c r="AD471" s="106">
        <f t="shared" si="334"/>
        <v>0</v>
      </c>
      <c r="AE471" s="106">
        <f t="shared" si="334"/>
        <v>0</v>
      </c>
      <c r="AF471" s="106">
        <f t="shared" si="334"/>
        <v>0</v>
      </c>
      <c r="AG471" s="106">
        <f t="shared" si="334"/>
        <v>0</v>
      </c>
      <c r="AH471" s="106">
        <f t="shared" si="334"/>
        <v>0</v>
      </c>
      <c r="AI471" s="106">
        <f t="shared" si="334"/>
        <v>0</v>
      </c>
      <c r="AJ471" s="106">
        <f t="shared" si="334"/>
        <v>0</v>
      </c>
      <c r="AK471" s="106">
        <f t="shared" si="334"/>
        <v>0</v>
      </c>
      <c r="AL471" s="106">
        <f t="shared" si="334"/>
        <v>0</v>
      </c>
      <c r="AM471" s="106">
        <f t="shared" si="334"/>
        <v>0</v>
      </c>
      <c r="AN471" s="106">
        <f t="shared" si="334"/>
        <v>0</v>
      </c>
      <c r="AO471" s="106">
        <f t="shared" si="334"/>
        <v>0.16666666666666666</v>
      </c>
      <c r="AP471" s="106">
        <f t="shared" si="335"/>
        <v>1</v>
      </c>
      <c r="AQ471" s="106">
        <f t="shared" si="335"/>
        <v>1</v>
      </c>
      <c r="AR471" s="106">
        <f t="shared" si="335"/>
        <v>1</v>
      </c>
      <c r="AS471" s="106">
        <f t="shared" si="335"/>
        <v>1</v>
      </c>
      <c r="AT471" s="106">
        <f t="shared" si="335"/>
        <v>1</v>
      </c>
      <c r="AU471" s="106">
        <f t="shared" si="335"/>
        <v>1</v>
      </c>
      <c r="AV471" s="106">
        <f t="shared" si="335"/>
        <v>1</v>
      </c>
      <c r="AW471" s="106">
        <f t="shared" si="335"/>
        <v>1</v>
      </c>
      <c r="AX471" s="106">
        <f t="shared" si="335"/>
        <v>1</v>
      </c>
      <c r="AY471" s="106">
        <f t="shared" si="335"/>
        <v>1</v>
      </c>
      <c r="AZ471" s="106">
        <f t="shared" si="335"/>
        <v>1</v>
      </c>
      <c r="BA471" s="106">
        <f t="shared" si="335"/>
        <v>1</v>
      </c>
      <c r="BB471" s="106">
        <f t="shared" si="335"/>
        <v>1</v>
      </c>
      <c r="BC471" s="106">
        <f t="shared" si="335"/>
        <v>1</v>
      </c>
      <c r="BD471" s="106">
        <f t="shared" si="335"/>
        <v>1</v>
      </c>
      <c r="BE471" s="106">
        <f t="shared" si="335"/>
        <v>1</v>
      </c>
      <c r="BF471" s="106">
        <f t="shared" si="335"/>
        <v>1</v>
      </c>
      <c r="BG471" s="106">
        <f t="shared" si="335"/>
        <v>1</v>
      </c>
      <c r="BH471" s="106">
        <f t="shared" si="335"/>
        <v>1</v>
      </c>
      <c r="BI471" s="106">
        <f t="shared" si="335"/>
        <v>1</v>
      </c>
      <c r="BJ471" s="106">
        <f t="shared" si="335"/>
        <v>1</v>
      </c>
      <c r="BK471" s="106">
        <f t="shared" si="335"/>
        <v>1</v>
      </c>
      <c r="BL471" s="106">
        <f t="shared" si="335"/>
        <v>1</v>
      </c>
      <c r="BM471" s="106">
        <f t="shared" si="335"/>
        <v>1</v>
      </c>
      <c r="BN471" s="106">
        <f t="shared" si="335"/>
        <v>1</v>
      </c>
      <c r="BO471" s="106">
        <f t="shared" si="335"/>
        <v>1</v>
      </c>
    </row>
    <row r="472" spans="1:67" ht="15" x14ac:dyDescent="0.25">
      <c r="A472" s="80"/>
      <c r="B472" s="77" t="s">
        <v>1554</v>
      </c>
      <c r="C472" s="77" t="s">
        <v>1555</v>
      </c>
      <c r="D472" s="77" t="s">
        <v>8</v>
      </c>
      <c r="E472" s="224">
        <f>VLOOKUP(B472,'Cuadro Control'!C513:J2402,8,FALSE)</f>
        <v>94303618.549411759</v>
      </c>
      <c r="F472" s="106">
        <f t="shared" si="332"/>
        <v>1.7763397864110998E-2</v>
      </c>
      <c r="G472" s="107">
        <v>46442</v>
      </c>
      <c r="H472" s="107">
        <v>46444</v>
      </c>
      <c r="I472" s="106">
        <f t="shared" si="336"/>
        <v>0</v>
      </c>
      <c r="J472" s="106">
        <f t="shared" si="334"/>
        <v>0</v>
      </c>
      <c r="K472" s="106">
        <f t="shared" si="334"/>
        <v>0</v>
      </c>
      <c r="L472" s="106">
        <f t="shared" si="334"/>
        <v>0</v>
      </c>
      <c r="M472" s="106">
        <f t="shared" si="334"/>
        <v>0</v>
      </c>
      <c r="N472" s="106">
        <f t="shared" si="334"/>
        <v>0</v>
      </c>
      <c r="O472" s="106">
        <f t="shared" si="334"/>
        <v>0</v>
      </c>
      <c r="P472" s="106">
        <f t="shared" si="334"/>
        <v>0</v>
      </c>
      <c r="Q472" s="106">
        <f t="shared" si="334"/>
        <v>0</v>
      </c>
      <c r="R472" s="106">
        <f t="shared" si="334"/>
        <v>0</v>
      </c>
      <c r="S472" s="106">
        <f t="shared" si="334"/>
        <v>0</v>
      </c>
      <c r="T472" s="106">
        <f t="shared" si="334"/>
        <v>0</v>
      </c>
      <c r="U472" s="106">
        <f t="shared" si="334"/>
        <v>0</v>
      </c>
      <c r="V472" s="106">
        <f t="shared" si="334"/>
        <v>0</v>
      </c>
      <c r="W472" s="106">
        <f t="shared" si="334"/>
        <v>0</v>
      </c>
      <c r="X472" s="106">
        <f t="shared" si="334"/>
        <v>0</v>
      </c>
      <c r="Y472" s="106">
        <f t="shared" si="334"/>
        <v>0</v>
      </c>
      <c r="Z472" s="106">
        <f t="shared" si="334"/>
        <v>0</v>
      </c>
      <c r="AA472" s="106">
        <f t="shared" si="334"/>
        <v>0</v>
      </c>
      <c r="AB472" s="106">
        <f t="shared" si="334"/>
        <v>0</v>
      </c>
      <c r="AC472" s="106">
        <f t="shared" si="334"/>
        <v>0</v>
      </c>
      <c r="AD472" s="106">
        <f t="shared" si="334"/>
        <v>0</v>
      </c>
      <c r="AE472" s="106">
        <f t="shared" si="334"/>
        <v>0</v>
      </c>
      <c r="AF472" s="106">
        <f t="shared" si="334"/>
        <v>0</v>
      </c>
      <c r="AG472" s="106">
        <f t="shared" si="334"/>
        <v>0</v>
      </c>
      <c r="AH472" s="106">
        <f t="shared" si="334"/>
        <v>0</v>
      </c>
      <c r="AI472" s="106">
        <f t="shared" si="334"/>
        <v>0</v>
      </c>
      <c r="AJ472" s="106">
        <f t="shared" si="334"/>
        <v>0</v>
      </c>
      <c r="AK472" s="106">
        <f t="shared" si="334"/>
        <v>0</v>
      </c>
      <c r="AL472" s="106">
        <f t="shared" si="334"/>
        <v>0</v>
      </c>
      <c r="AM472" s="106">
        <f t="shared" si="334"/>
        <v>0</v>
      </c>
      <c r="AN472" s="106">
        <f t="shared" si="334"/>
        <v>0</v>
      </c>
      <c r="AO472" s="106">
        <f t="shared" si="334"/>
        <v>0</v>
      </c>
      <c r="AP472" s="106">
        <f t="shared" si="335"/>
        <v>1</v>
      </c>
      <c r="AQ472" s="106">
        <f t="shared" si="335"/>
        <v>1</v>
      </c>
      <c r="AR472" s="106">
        <f t="shared" si="335"/>
        <v>1</v>
      </c>
      <c r="AS472" s="106">
        <f t="shared" si="335"/>
        <v>1</v>
      </c>
      <c r="AT472" s="106">
        <f t="shared" si="335"/>
        <v>1</v>
      </c>
      <c r="AU472" s="106">
        <f t="shared" si="335"/>
        <v>1</v>
      </c>
      <c r="AV472" s="106">
        <f t="shared" si="335"/>
        <v>1</v>
      </c>
      <c r="AW472" s="106">
        <f t="shared" si="335"/>
        <v>1</v>
      </c>
      <c r="AX472" s="106">
        <f t="shared" si="335"/>
        <v>1</v>
      </c>
      <c r="AY472" s="106">
        <f t="shared" si="335"/>
        <v>1</v>
      </c>
      <c r="AZ472" s="106">
        <f t="shared" si="335"/>
        <v>1</v>
      </c>
      <c r="BA472" s="106">
        <f t="shared" si="335"/>
        <v>1</v>
      </c>
      <c r="BB472" s="106">
        <f t="shared" si="335"/>
        <v>1</v>
      </c>
      <c r="BC472" s="106">
        <f t="shared" si="335"/>
        <v>1</v>
      </c>
      <c r="BD472" s="106">
        <f t="shared" si="335"/>
        <v>1</v>
      </c>
      <c r="BE472" s="106">
        <f t="shared" si="335"/>
        <v>1</v>
      </c>
      <c r="BF472" s="106">
        <f t="shared" si="335"/>
        <v>1</v>
      </c>
      <c r="BG472" s="106">
        <f t="shared" si="335"/>
        <v>1</v>
      </c>
      <c r="BH472" s="106">
        <f t="shared" si="335"/>
        <v>1</v>
      </c>
      <c r="BI472" s="106">
        <f t="shared" si="335"/>
        <v>1</v>
      </c>
      <c r="BJ472" s="106">
        <f t="shared" si="335"/>
        <v>1</v>
      </c>
      <c r="BK472" s="106">
        <f t="shared" si="335"/>
        <v>1</v>
      </c>
      <c r="BL472" s="106">
        <f t="shared" si="335"/>
        <v>1</v>
      </c>
      <c r="BM472" s="106">
        <f t="shared" si="335"/>
        <v>1</v>
      </c>
      <c r="BN472" s="106">
        <f t="shared" si="335"/>
        <v>1</v>
      </c>
      <c r="BO472" s="106">
        <f t="shared" si="335"/>
        <v>1</v>
      </c>
    </row>
    <row r="473" spans="1:67" ht="15" x14ac:dyDescent="0.25">
      <c r="A473" s="80"/>
      <c r="B473" s="77" t="s">
        <v>1556</v>
      </c>
      <c r="C473" s="77" t="s">
        <v>1557</v>
      </c>
      <c r="D473" s="77" t="s">
        <v>26</v>
      </c>
      <c r="E473" s="224">
        <f>VLOOKUP(B473,'Cuadro Control'!C514:J2403,8,FALSE)</f>
        <v>179436034.15411764</v>
      </c>
      <c r="F473" s="106">
        <f t="shared" si="332"/>
        <v>3.3799272126209236E-2</v>
      </c>
      <c r="G473" s="107">
        <v>46444</v>
      </c>
      <c r="H473" s="107">
        <v>46449</v>
      </c>
      <c r="I473" s="106">
        <f t="shared" si="336"/>
        <v>0</v>
      </c>
      <c r="J473" s="106">
        <f t="shared" si="334"/>
        <v>0</v>
      </c>
      <c r="K473" s="106">
        <f t="shared" si="334"/>
        <v>0</v>
      </c>
      <c r="L473" s="106">
        <f t="shared" si="334"/>
        <v>0</v>
      </c>
      <c r="M473" s="106">
        <f t="shared" si="334"/>
        <v>0</v>
      </c>
      <c r="N473" s="106">
        <f t="shared" si="334"/>
        <v>0</v>
      </c>
      <c r="O473" s="106">
        <f t="shared" si="334"/>
        <v>0</v>
      </c>
      <c r="P473" s="106">
        <f t="shared" si="334"/>
        <v>0</v>
      </c>
      <c r="Q473" s="106">
        <f t="shared" si="334"/>
        <v>0</v>
      </c>
      <c r="R473" s="106">
        <f t="shared" si="334"/>
        <v>0</v>
      </c>
      <c r="S473" s="106">
        <f t="shared" si="334"/>
        <v>0</v>
      </c>
      <c r="T473" s="106">
        <f t="shared" si="334"/>
        <v>0</v>
      </c>
      <c r="U473" s="106">
        <f t="shared" si="334"/>
        <v>0</v>
      </c>
      <c r="V473" s="106">
        <f t="shared" si="334"/>
        <v>0</v>
      </c>
      <c r="W473" s="106">
        <f t="shared" si="334"/>
        <v>0</v>
      </c>
      <c r="X473" s="106">
        <f t="shared" si="334"/>
        <v>0</v>
      </c>
      <c r="Y473" s="106">
        <f t="shared" si="334"/>
        <v>0</v>
      </c>
      <c r="Z473" s="106">
        <f t="shared" si="334"/>
        <v>0</v>
      </c>
      <c r="AA473" s="106">
        <f t="shared" si="334"/>
        <v>0</v>
      </c>
      <c r="AB473" s="106">
        <f t="shared" si="334"/>
        <v>0</v>
      </c>
      <c r="AC473" s="106">
        <f t="shared" si="334"/>
        <v>0</v>
      </c>
      <c r="AD473" s="106">
        <f t="shared" si="334"/>
        <v>0</v>
      </c>
      <c r="AE473" s="106">
        <f t="shared" si="334"/>
        <v>0</v>
      </c>
      <c r="AF473" s="106">
        <f t="shared" si="334"/>
        <v>0</v>
      </c>
      <c r="AG473" s="106">
        <f t="shared" si="334"/>
        <v>0</v>
      </c>
      <c r="AH473" s="106">
        <f t="shared" si="334"/>
        <v>0</v>
      </c>
      <c r="AI473" s="106">
        <f t="shared" si="334"/>
        <v>0</v>
      </c>
      <c r="AJ473" s="106">
        <f t="shared" si="334"/>
        <v>0</v>
      </c>
      <c r="AK473" s="106">
        <f t="shared" si="334"/>
        <v>0</v>
      </c>
      <c r="AL473" s="106">
        <f t="shared" si="334"/>
        <v>0</v>
      </c>
      <c r="AM473" s="106">
        <f t="shared" si="334"/>
        <v>0</v>
      </c>
      <c r="AN473" s="106">
        <f t="shared" si="334"/>
        <v>0</v>
      </c>
      <c r="AO473" s="106">
        <f t="shared" si="334"/>
        <v>0</v>
      </c>
      <c r="AP473" s="106">
        <f t="shared" si="335"/>
        <v>0.16666666666666666</v>
      </c>
      <c r="AQ473" s="106">
        <f t="shared" si="335"/>
        <v>1</v>
      </c>
      <c r="AR473" s="106">
        <f t="shared" si="335"/>
        <v>1</v>
      </c>
      <c r="AS473" s="106">
        <f t="shared" si="335"/>
        <v>1</v>
      </c>
      <c r="AT473" s="106">
        <f t="shared" si="335"/>
        <v>1</v>
      </c>
      <c r="AU473" s="106">
        <f t="shared" si="335"/>
        <v>1</v>
      </c>
      <c r="AV473" s="106">
        <f t="shared" si="335"/>
        <v>1</v>
      </c>
      <c r="AW473" s="106">
        <f t="shared" si="335"/>
        <v>1</v>
      </c>
      <c r="AX473" s="106">
        <f t="shared" si="335"/>
        <v>1</v>
      </c>
      <c r="AY473" s="106">
        <f t="shared" si="335"/>
        <v>1</v>
      </c>
      <c r="AZ473" s="106">
        <f t="shared" si="335"/>
        <v>1</v>
      </c>
      <c r="BA473" s="106">
        <f t="shared" si="335"/>
        <v>1</v>
      </c>
      <c r="BB473" s="106">
        <f t="shared" si="335"/>
        <v>1</v>
      </c>
      <c r="BC473" s="106">
        <f t="shared" si="335"/>
        <v>1</v>
      </c>
      <c r="BD473" s="106">
        <f t="shared" si="335"/>
        <v>1</v>
      </c>
      <c r="BE473" s="106">
        <f t="shared" si="335"/>
        <v>1</v>
      </c>
      <c r="BF473" s="106">
        <f t="shared" si="335"/>
        <v>1</v>
      </c>
      <c r="BG473" s="106">
        <f t="shared" si="335"/>
        <v>1</v>
      </c>
      <c r="BH473" s="106">
        <f t="shared" si="335"/>
        <v>1</v>
      </c>
      <c r="BI473" s="106">
        <f t="shared" si="335"/>
        <v>1</v>
      </c>
      <c r="BJ473" s="106">
        <f t="shared" si="335"/>
        <v>1</v>
      </c>
      <c r="BK473" s="106">
        <f t="shared" si="335"/>
        <v>1</v>
      </c>
      <c r="BL473" s="106">
        <f t="shared" si="335"/>
        <v>1</v>
      </c>
      <c r="BM473" s="106">
        <f t="shared" si="335"/>
        <v>1</v>
      </c>
      <c r="BN473" s="106">
        <f t="shared" si="335"/>
        <v>1</v>
      </c>
      <c r="BO473" s="106">
        <f t="shared" si="335"/>
        <v>1</v>
      </c>
    </row>
    <row r="474" spans="1:67" ht="15" x14ac:dyDescent="0.25">
      <c r="A474" s="80"/>
      <c r="B474" s="77" t="s">
        <v>1558</v>
      </c>
      <c r="C474" s="77" t="s">
        <v>1559</v>
      </c>
      <c r="D474" s="77" t="s">
        <v>730</v>
      </c>
      <c r="E474" s="224">
        <f>VLOOKUP(B474,'Cuadro Control'!C515:J2404,8,FALSE)</f>
        <v>1212623361.2117648</v>
      </c>
      <c r="F474" s="106">
        <f t="shared" si="332"/>
        <v>0.22841447185013161</v>
      </c>
      <c r="G474" s="107">
        <v>46449</v>
      </c>
      <c r="H474" s="107">
        <v>46465</v>
      </c>
      <c r="I474" s="106">
        <f t="shared" si="336"/>
        <v>0</v>
      </c>
      <c r="J474" s="106">
        <f t="shared" si="334"/>
        <v>0</v>
      </c>
      <c r="K474" s="106">
        <f t="shared" si="334"/>
        <v>0</v>
      </c>
      <c r="L474" s="106">
        <f t="shared" si="334"/>
        <v>0</v>
      </c>
      <c r="M474" s="106">
        <f t="shared" si="334"/>
        <v>0</v>
      </c>
      <c r="N474" s="106">
        <f t="shared" si="334"/>
        <v>0</v>
      </c>
      <c r="O474" s="106">
        <f t="shared" si="334"/>
        <v>0</v>
      </c>
      <c r="P474" s="106">
        <f t="shared" si="334"/>
        <v>0</v>
      </c>
      <c r="Q474" s="106">
        <f t="shared" si="334"/>
        <v>0</v>
      </c>
      <c r="R474" s="106">
        <f t="shared" si="334"/>
        <v>0</v>
      </c>
      <c r="S474" s="106">
        <f t="shared" si="334"/>
        <v>0</v>
      </c>
      <c r="T474" s="106">
        <f t="shared" si="334"/>
        <v>0</v>
      </c>
      <c r="U474" s="106">
        <f t="shared" si="334"/>
        <v>0</v>
      </c>
      <c r="V474" s="106">
        <f t="shared" si="334"/>
        <v>0</v>
      </c>
      <c r="W474" s="106">
        <f t="shared" si="334"/>
        <v>0</v>
      </c>
      <c r="X474" s="106">
        <f t="shared" si="334"/>
        <v>0</v>
      </c>
      <c r="Y474" s="106">
        <f t="shared" si="334"/>
        <v>0</v>
      </c>
      <c r="Z474" s="106">
        <f t="shared" si="334"/>
        <v>0</v>
      </c>
      <c r="AA474" s="106">
        <f t="shared" si="334"/>
        <v>0</v>
      </c>
      <c r="AB474" s="106">
        <f t="shared" si="334"/>
        <v>0</v>
      </c>
      <c r="AC474" s="106">
        <f t="shared" si="334"/>
        <v>0</v>
      </c>
      <c r="AD474" s="106">
        <f t="shared" si="334"/>
        <v>0</v>
      </c>
      <c r="AE474" s="106">
        <f t="shared" si="334"/>
        <v>0</v>
      </c>
      <c r="AF474" s="106">
        <f t="shared" si="334"/>
        <v>0</v>
      </c>
      <c r="AG474" s="106">
        <f t="shared" si="334"/>
        <v>0</v>
      </c>
      <c r="AH474" s="106">
        <f t="shared" si="334"/>
        <v>0</v>
      </c>
      <c r="AI474" s="106">
        <f t="shared" si="334"/>
        <v>0</v>
      </c>
      <c r="AJ474" s="106">
        <f t="shared" si="334"/>
        <v>0</v>
      </c>
      <c r="AK474" s="106">
        <f t="shared" si="334"/>
        <v>0</v>
      </c>
      <c r="AL474" s="106">
        <f t="shared" si="334"/>
        <v>0</v>
      </c>
      <c r="AM474" s="106">
        <f t="shared" si="334"/>
        <v>0</v>
      </c>
      <c r="AN474" s="106">
        <f t="shared" si="334"/>
        <v>0</v>
      </c>
      <c r="AO474" s="106">
        <f t="shared" si="334"/>
        <v>0</v>
      </c>
      <c r="AP474" s="106">
        <f t="shared" si="335"/>
        <v>0</v>
      </c>
      <c r="AQ474" s="106">
        <f t="shared" si="335"/>
        <v>0.17647058823529413</v>
      </c>
      <c r="AR474" s="106">
        <f t="shared" si="335"/>
        <v>0.58823529411764708</v>
      </c>
      <c r="AS474" s="106">
        <f t="shared" ref="AS474:BO474" si="337">IF($G474=0,0,IF(AS$6&lt;$G474,0,IF(AS$6&gt;$H474,1,(AS$6-$G474+1)/($H474-$G474+1))))</f>
        <v>1</v>
      </c>
      <c r="AT474" s="106">
        <f t="shared" si="337"/>
        <v>1</v>
      </c>
      <c r="AU474" s="106">
        <f t="shared" si="337"/>
        <v>1</v>
      </c>
      <c r="AV474" s="106">
        <f t="shared" si="337"/>
        <v>1</v>
      </c>
      <c r="AW474" s="106">
        <f t="shared" si="337"/>
        <v>1</v>
      </c>
      <c r="AX474" s="106">
        <f t="shared" si="337"/>
        <v>1</v>
      </c>
      <c r="AY474" s="106">
        <f t="shared" si="337"/>
        <v>1</v>
      </c>
      <c r="AZ474" s="106">
        <f t="shared" si="337"/>
        <v>1</v>
      </c>
      <c r="BA474" s="106">
        <f t="shared" si="337"/>
        <v>1</v>
      </c>
      <c r="BB474" s="106">
        <f t="shared" si="337"/>
        <v>1</v>
      </c>
      <c r="BC474" s="106">
        <f t="shared" si="337"/>
        <v>1</v>
      </c>
      <c r="BD474" s="106">
        <f t="shared" si="337"/>
        <v>1</v>
      </c>
      <c r="BE474" s="106">
        <f t="shared" si="337"/>
        <v>1</v>
      </c>
      <c r="BF474" s="106">
        <f t="shared" si="337"/>
        <v>1</v>
      </c>
      <c r="BG474" s="106">
        <f t="shared" si="337"/>
        <v>1</v>
      </c>
      <c r="BH474" s="106">
        <f t="shared" si="337"/>
        <v>1</v>
      </c>
      <c r="BI474" s="106">
        <f t="shared" si="337"/>
        <v>1</v>
      </c>
      <c r="BJ474" s="106">
        <f t="shared" si="337"/>
        <v>1</v>
      </c>
      <c r="BK474" s="106">
        <f t="shared" si="337"/>
        <v>1</v>
      </c>
      <c r="BL474" s="106">
        <f t="shared" si="337"/>
        <v>1</v>
      </c>
      <c r="BM474" s="106">
        <f t="shared" si="337"/>
        <v>1</v>
      </c>
      <c r="BN474" s="106">
        <f t="shared" si="337"/>
        <v>1</v>
      </c>
      <c r="BO474" s="106">
        <f t="shared" si="337"/>
        <v>1</v>
      </c>
    </row>
    <row r="475" spans="1:67" ht="15" x14ac:dyDescent="0.25">
      <c r="A475" s="80"/>
      <c r="B475" s="77" t="s">
        <v>1560</v>
      </c>
      <c r="C475" s="77" t="s">
        <v>1561</v>
      </c>
      <c r="D475" s="77" t="s">
        <v>6</v>
      </c>
      <c r="E475" s="224">
        <f>VLOOKUP(B475,'Cuadro Control'!C516:J2405,8,FALSE)</f>
        <v>0</v>
      </c>
      <c r="F475" s="106">
        <f t="shared" si="332"/>
        <v>0</v>
      </c>
      <c r="G475" s="107">
        <v>46465</v>
      </c>
      <c r="H475" s="107">
        <v>46469</v>
      </c>
      <c r="I475" s="106">
        <f t="shared" si="336"/>
        <v>0</v>
      </c>
      <c r="J475" s="106">
        <f t="shared" si="334"/>
        <v>0</v>
      </c>
      <c r="K475" s="106">
        <f t="shared" si="334"/>
        <v>0</v>
      </c>
      <c r="L475" s="106">
        <f t="shared" si="334"/>
        <v>0</v>
      </c>
      <c r="M475" s="106">
        <f t="shared" si="334"/>
        <v>0</v>
      </c>
      <c r="N475" s="106">
        <f t="shared" si="334"/>
        <v>0</v>
      </c>
      <c r="O475" s="106">
        <f t="shared" si="334"/>
        <v>0</v>
      </c>
      <c r="P475" s="106">
        <f t="shared" si="334"/>
        <v>0</v>
      </c>
      <c r="Q475" s="106">
        <f t="shared" si="334"/>
        <v>0</v>
      </c>
      <c r="R475" s="106">
        <f t="shared" si="334"/>
        <v>0</v>
      </c>
      <c r="S475" s="106">
        <f t="shared" si="334"/>
        <v>0</v>
      </c>
      <c r="T475" s="106">
        <f t="shared" si="334"/>
        <v>0</v>
      </c>
      <c r="U475" s="106">
        <f t="shared" si="334"/>
        <v>0</v>
      </c>
      <c r="V475" s="106">
        <f t="shared" si="334"/>
        <v>0</v>
      </c>
      <c r="W475" s="106">
        <f t="shared" si="334"/>
        <v>0</v>
      </c>
      <c r="X475" s="106">
        <f t="shared" si="334"/>
        <v>0</v>
      </c>
      <c r="Y475" s="106">
        <f t="shared" si="334"/>
        <v>0</v>
      </c>
      <c r="Z475" s="106">
        <f t="shared" si="334"/>
        <v>0</v>
      </c>
      <c r="AA475" s="106">
        <f t="shared" si="334"/>
        <v>0</v>
      </c>
      <c r="AB475" s="106">
        <f t="shared" si="334"/>
        <v>0</v>
      </c>
      <c r="AC475" s="106">
        <f t="shared" si="334"/>
        <v>0</v>
      </c>
      <c r="AD475" s="106">
        <f t="shared" si="334"/>
        <v>0</v>
      </c>
      <c r="AE475" s="106">
        <f t="shared" si="334"/>
        <v>0</v>
      </c>
      <c r="AF475" s="106">
        <f t="shared" si="334"/>
        <v>0</v>
      </c>
      <c r="AG475" s="106">
        <f t="shared" si="334"/>
        <v>0</v>
      </c>
      <c r="AH475" s="106">
        <f t="shared" si="334"/>
        <v>0</v>
      </c>
      <c r="AI475" s="106">
        <f t="shared" ref="J475:AO482" si="338">IF($G475=0,0,IF(AI$6&lt;$G475,0,IF(AI$6&gt;$H475,1,(AI$6-$G475+1)/($H475-$G475+1))))</f>
        <v>0</v>
      </c>
      <c r="AJ475" s="106">
        <f t="shared" si="338"/>
        <v>0</v>
      </c>
      <c r="AK475" s="106">
        <f t="shared" si="338"/>
        <v>0</v>
      </c>
      <c r="AL475" s="106">
        <f t="shared" si="338"/>
        <v>0</v>
      </c>
      <c r="AM475" s="106">
        <f t="shared" si="338"/>
        <v>0</v>
      </c>
      <c r="AN475" s="106">
        <f t="shared" si="338"/>
        <v>0</v>
      </c>
      <c r="AO475" s="106">
        <f t="shared" si="338"/>
        <v>0</v>
      </c>
      <c r="AP475" s="106">
        <f t="shared" ref="AP475:BO481" si="339">IF($G475=0,0,IF(AP$6&lt;$G475,0,IF(AP$6&gt;$H475,1,(AP$6-$G475+1)/($H475-$G475+1))))</f>
        <v>0</v>
      </c>
      <c r="AQ475" s="106">
        <f t="shared" si="339"/>
        <v>0</v>
      </c>
      <c r="AR475" s="106">
        <f t="shared" si="339"/>
        <v>0</v>
      </c>
      <c r="AS475" s="106">
        <f t="shared" si="339"/>
        <v>0.2</v>
      </c>
      <c r="AT475" s="106">
        <f t="shared" si="339"/>
        <v>1</v>
      </c>
      <c r="AU475" s="106">
        <f t="shared" si="339"/>
        <v>1</v>
      </c>
      <c r="AV475" s="106">
        <f t="shared" si="339"/>
        <v>1</v>
      </c>
      <c r="AW475" s="106">
        <f t="shared" si="339"/>
        <v>1</v>
      </c>
      <c r="AX475" s="106">
        <f t="shared" si="339"/>
        <v>1</v>
      </c>
      <c r="AY475" s="106">
        <f t="shared" si="339"/>
        <v>1</v>
      </c>
      <c r="AZ475" s="106">
        <f t="shared" si="339"/>
        <v>1</v>
      </c>
      <c r="BA475" s="106">
        <f t="shared" si="339"/>
        <v>1</v>
      </c>
      <c r="BB475" s="106">
        <f t="shared" si="339"/>
        <v>1</v>
      </c>
      <c r="BC475" s="106">
        <f t="shared" si="339"/>
        <v>1</v>
      </c>
      <c r="BD475" s="106">
        <f t="shared" si="339"/>
        <v>1</v>
      </c>
      <c r="BE475" s="106">
        <f t="shared" si="339"/>
        <v>1</v>
      </c>
      <c r="BF475" s="106">
        <f t="shared" si="339"/>
        <v>1</v>
      </c>
      <c r="BG475" s="106">
        <f t="shared" si="339"/>
        <v>1</v>
      </c>
      <c r="BH475" s="106">
        <f t="shared" si="339"/>
        <v>1</v>
      </c>
      <c r="BI475" s="106">
        <f t="shared" si="339"/>
        <v>1</v>
      </c>
      <c r="BJ475" s="106">
        <f t="shared" si="339"/>
        <v>1</v>
      </c>
      <c r="BK475" s="106">
        <f t="shared" si="339"/>
        <v>1</v>
      </c>
      <c r="BL475" s="106">
        <f t="shared" si="339"/>
        <v>1</v>
      </c>
      <c r="BM475" s="106">
        <f t="shared" si="339"/>
        <v>1</v>
      </c>
      <c r="BN475" s="106">
        <f t="shared" si="339"/>
        <v>1</v>
      </c>
      <c r="BO475" s="106">
        <f t="shared" si="339"/>
        <v>1</v>
      </c>
    </row>
    <row r="476" spans="1:67" ht="15" x14ac:dyDescent="0.25">
      <c r="A476" s="80"/>
      <c r="B476" s="78" t="s">
        <v>1562</v>
      </c>
      <c r="C476" s="78" t="s">
        <v>1563</v>
      </c>
      <c r="D476" s="78" t="s">
        <v>3</v>
      </c>
      <c r="E476" s="225">
        <f>VLOOKUP(B476,'Cuadro Control'!C517:J2406,8,FALSE)</f>
        <v>0</v>
      </c>
      <c r="F476" s="108">
        <f t="shared" si="332"/>
        <v>0</v>
      </c>
      <c r="G476" s="109">
        <v>46465</v>
      </c>
      <c r="H476" s="109">
        <v>46465</v>
      </c>
      <c r="I476" s="108">
        <f t="shared" si="336"/>
        <v>0</v>
      </c>
      <c r="J476" s="108">
        <f t="shared" si="338"/>
        <v>0</v>
      </c>
      <c r="K476" s="108">
        <f t="shared" si="338"/>
        <v>0</v>
      </c>
      <c r="L476" s="108">
        <f t="shared" si="338"/>
        <v>0</v>
      </c>
      <c r="M476" s="108">
        <f t="shared" si="338"/>
        <v>0</v>
      </c>
      <c r="N476" s="108">
        <f t="shared" si="338"/>
        <v>0</v>
      </c>
      <c r="O476" s="108">
        <f t="shared" si="338"/>
        <v>0</v>
      </c>
      <c r="P476" s="108">
        <f t="shared" si="338"/>
        <v>0</v>
      </c>
      <c r="Q476" s="108">
        <f t="shared" si="338"/>
        <v>0</v>
      </c>
      <c r="R476" s="108">
        <f t="shared" si="338"/>
        <v>0</v>
      </c>
      <c r="S476" s="108">
        <f t="shared" si="338"/>
        <v>0</v>
      </c>
      <c r="T476" s="108">
        <f t="shared" si="338"/>
        <v>0</v>
      </c>
      <c r="U476" s="108">
        <f t="shared" si="338"/>
        <v>0</v>
      </c>
      <c r="V476" s="108">
        <f t="shared" si="338"/>
        <v>0</v>
      </c>
      <c r="W476" s="108">
        <f t="shared" si="338"/>
        <v>0</v>
      </c>
      <c r="X476" s="108">
        <f t="shared" si="338"/>
        <v>0</v>
      </c>
      <c r="Y476" s="108">
        <f t="shared" si="338"/>
        <v>0</v>
      </c>
      <c r="Z476" s="108">
        <f t="shared" si="338"/>
        <v>0</v>
      </c>
      <c r="AA476" s="108">
        <f t="shared" si="338"/>
        <v>0</v>
      </c>
      <c r="AB476" s="108">
        <f t="shared" si="338"/>
        <v>0</v>
      </c>
      <c r="AC476" s="108">
        <f t="shared" si="338"/>
        <v>0</v>
      </c>
      <c r="AD476" s="108">
        <f t="shared" si="338"/>
        <v>0</v>
      </c>
      <c r="AE476" s="108">
        <f t="shared" si="338"/>
        <v>0</v>
      </c>
      <c r="AF476" s="108">
        <f t="shared" si="338"/>
        <v>0</v>
      </c>
      <c r="AG476" s="108">
        <f t="shared" si="338"/>
        <v>0</v>
      </c>
      <c r="AH476" s="108">
        <f t="shared" si="338"/>
        <v>0</v>
      </c>
      <c r="AI476" s="108">
        <f t="shared" si="338"/>
        <v>0</v>
      </c>
      <c r="AJ476" s="108">
        <f t="shared" si="338"/>
        <v>0</v>
      </c>
      <c r="AK476" s="108">
        <f t="shared" si="338"/>
        <v>0</v>
      </c>
      <c r="AL476" s="108">
        <f t="shared" si="338"/>
        <v>0</v>
      </c>
      <c r="AM476" s="108">
        <f t="shared" si="338"/>
        <v>0</v>
      </c>
      <c r="AN476" s="108">
        <f t="shared" si="338"/>
        <v>0</v>
      </c>
      <c r="AO476" s="108">
        <f t="shared" si="338"/>
        <v>0</v>
      </c>
      <c r="AP476" s="108">
        <f t="shared" si="339"/>
        <v>0</v>
      </c>
      <c r="AQ476" s="108">
        <f t="shared" si="339"/>
        <v>0</v>
      </c>
      <c r="AR476" s="108">
        <f t="shared" si="339"/>
        <v>0</v>
      </c>
      <c r="AS476" s="108">
        <f t="shared" si="339"/>
        <v>1</v>
      </c>
      <c r="AT476" s="108">
        <f t="shared" si="339"/>
        <v>1</v>
      </c>
      <c r="AU476" s="108">
        <f t="shared" si="339"/>
        <v>1</v>
      </c>
      <c r="AV476" s="108">
        <f t="shared" si="339"/>
        <v>1</v>
      </c>
      <c r="AW476" s="108">
        <f t="shared" si="339"/>
        <v>1</v>
      </c>
      <c r="AX476" s="108">
        <f t="shared" si="339"/>
        <v>1</v>
      </c>
      <c r="AY476" s="108">
        <f t="shared" si="339"/>
        <v>1</v>
      </c>
      <c r="AZ476" s="108">
        <f t="shared" si="339"/>
        <v>1</v>
      </c>
      <c r="BA476" s="108">
        <f t="shared" si="339"/>
        <v>1</v>
      </c>
      <c r="BB476" s="108">
        <f t="shared" si="339"/>
        <v>1</v>
      </c>
      <c r="BC476" s="108">
        <f t="shared" si="339"/>
        <v>1</v>
      </c>
      <c r="BD476" s="108">
        <f t="shared" si="339"/>
        <v>1</v>
      </c>
      <c r="BE476" s="108">
        <f t="shared" si="339"/>
        <v>1</v>
      </c>
      <c r="BF476" s="108">
        <f t="shared" si="339"/>
        <v>1</v>
      </c>
      <c r="BG476" s="108">
        <f t="shared" si="339"/>
        <v>1</v>
      </c>
      <c r="BH476" s="108">
        <f t="shared" si="339"/>
        <v>1</v>
      </c>
      <c r="BI476" s="108">
        <f t="shared" si="339"/>
        <v>1</v>
      </c>
      <c r="BJ476" s="108">
        <f t="shared" si="339"/>
        <v>1</v>
      </c>
      <c r="BK476" s="108">
        <f t="shared" si="339"/>
        <v>1</v>
      </c>
      <c r="BL476" s="108">
        <f t="shared" si="339"/>
        <v>1</v>
      </c>
      <c r="BM476" s="108">
        <f t="shared" si="339"/>
        <v>1</v>
      </c>
      <c r="BN476" s="108">
        <f t="shared" si="339"/>
        <v>1</v>
      </c>
      <c r="BO476" s="108">
        <f t="shared" si="339"/>
        <v>1</v>
      </c>
    </row>
    <row r="477" spans="1:67" ht="15" x14ac:dyDescent="0.25">
      <c r="A477" s="80"/>
      <c r="B477" s="77" t="s">
        <v>1564</v>
      </c>
      <c r="C477" s="77" t="s">
        <v>1565</v>
      </c>
      <c r="D477" s="77" t="s">
        <v>8</v>
      </c>
      <c r="E477" s="224">
        <f>VLOOKUP(B477,'Cuadro Control'!C518:J2407,8,FALSE)</f>
        <v>1230815225.9452939</v>
      </c>
      <c r="F477" s="106">
        <f t="shared" si="332"/>
        <v>0.2318411625341423</v>
      </c>
      <c r="G477" s="107">
        <v>46470</v>
      </c>
      <c r="H477" s="107">
        <v>46470</v>
      </c>
      <c r="I477" s="106">
        <f t="shared" si="336"/>
        <v>0</v>
      </c>
      <c r="J477" s="106">
        <f t="shared" si="338"/>
        <v>0</v>
      </c>
      <c r="K477" s="106">
        <f t="shared" si="338"/>
        <v>0</v>
      </c>
      <c r="L477" s="106">
        <f t="shared" si="338"/>
        <v>0</v>
      </c>
      <c r="M477" s="106">
        <f t="shared" si="338"/>
        <v>0</v>
      </c>
      <c r="N477" s="106">
        <f t="shared" si="338"/>
        <v>0</v>
      </c>
      <c r="O477" s="106">
        <f t="shared" si="338"/>
        <v>0</v>
      </c>
      <c r="P477" s="106">
        <f t="shared" si="338"/>
        <v>0</v>
      </c>
      <c r="Q477" s="106">
        <f t="shared" si="338"/>
        <v>0</v>
      </c>
      <c r="R477" s="106">
        <f t="shared" si="338"/>
        <v>0</v>
      </c>
      <c r="S477" s="106">
        <f t="shared" si="338"/>
        <v>0</v>
      </c>
      <c r="T477" s="106">
        <f t="shared" si="338"/>
        <v>0</v>
      </c>
      <c r="U477" s="106">
        <f t="shared" si="338"/>
        <v>0</v>
      </c>
      <c r="V477" s="106">
        <f t="shared" si="338"/>
        <v>0</v>
      </c>
      <c r="W477" s="106">
        <f t="shared" si="338"/>
        <v>0</v>
      </c>
      <c r="X477" s="106">
        <f t="shared" si="338"/>
        <v>0</v>
      </c>
      <c r="Y477" s="106">
        <f t="shared" si="338"/>
        <v>0</v>
      </c>
      <c r="Z477" s="106">
        <f t="shared" si="338"/>
        <v>0</v>
      </c>
      <c r="AA477" s="106">
        <f t="shared" si="338"/>
        <v>0</v>
      </c>
      <c r="AB477" s="106">
        <f t="shared" si="338"/>
        <v>0</v>
      </c>
      <c r="AC477" s="106">
        <f t="shared" si="338"/>
        <v>0</v>
      </c>
      <c r="AD477" s="106">
        <f t="shared" si="338"/>
        <v>0</v>
      </c>
      <c r="AE477" s="106">
        <f t="shared" si="338"/>
        <v>0</v>
      </c>
      <c r="AF477" s="106">
        <f t="shared" si="338"/>
        <v>0</v>
      </c>
      <c r="AG477" s="106">
        <f t="shared" si="338"/>
        <v>0</v>
      </c>
      <c r="AH477" s="106">
        <f t="shared" si="338"/>
        <v>0</v>
      </c>
      <c r="AI477" s="106">
        <f t="shared" si="338"/>
        <v>0</v>
      </c>
      <c r="AJ477" s="106">
        <f t="shared" si="338"/>
        <v>0</v>
      </c>
      <c r="AK477" s="106">
        <f t="shared" si="338"/>
        <v>0</v>
      </c>
      <c r="AL477" s="106">
        <f t="shared" si="338"/>
        <v>0</v>
      </c>
      <c r="AM477" s="106">
        <f t="shared" si="338"/>
        <v>0</v>
      </c>
      <c r="AN477" s="106">
        <f t="shared" si="338"/>
        <v>0</v>
      </c>
      <c r="AO477" s="106">
        <f t="shared" si="338"/>
        <v>0</v>
      </c>
      <c r="AP477" s="106">
        <f t="shared" si="339"/>
        <v>0</v>
      </c>
      <c r="AQ477" s="106">
        <f t="shared" si="339"/>
        <v>0</v>
      </c>
      <c r="AR477" s="106">
        <f t="shared" si="339"/>
        <v>0</v>
      </c>
      <c r="AS477" s="106">
        <f t="shared" si="339"/>
        <v>0</v>
      </c>
      <c r="AT477" s="106">
        <f t="shared" si="339"/>
        <v>1</v>
      </c>
      <c r="AU477" s="106">
        <f t="shared" si="339"/>
        <v>1</v>
      </c>
      <c r="AV477" s="106">
        <f t="shared" si="339"/>
        <v>1</v>
      </c>
      <c r="AW477" s="106">
        <f t="shared" si="339"/>
        <v>1</v>
      </c>
      <c r="AX477" s="106">
        <f t="shared" si="339"/>
        <v>1</v>
      </c>
      <c r="AY477" s="106">
        <f t="shared" si="339"/>
        <v>1</v>
      </c>
      <c r="AZ477" s="106">
        <f t="shared" si="339"/>
        <v>1</v>
      </c>
      <c r="BA477" s="106">
        <f t="shared" si="339"/>
        <v>1</v>
      </c>
      <c r="BB477" s="106">
        <f t="shared" si="339"/>
        <v>1</v>
      </c>
      <c r="BC477" s="106">
        <f t="shared" si="339"/>
        <v>1</v>
      </c>
      <c r="BD477" s="106">
        <f t="shared" si="339"/>
        <v>1</v>
      </c>
      <c r="BE477" s="106">
        <f t="shared" si="339"/>
        <v>1</v>
      </c>
      <c r="BF477" s="106">
        <f t="shared" si="339"/>
        <v>1</v>
      </c>
      <c r="BG477" s="106">
        <f t="shared" si="339"/>
        <v>1</v>
      </c>
      <c r="BH477" s="106">
        <f t="shared" si="339"/>
        <v>1</v>
      </c>
      <c r="BI477" s="106">
        <f t="shared" si="339"/>
        <v>1</v>
      </c>
      <c r="BJ477" s="106">
        <f t="shared" si="339"/>
        <v>1</v>
      </c>
      <c r="BK477" s="106">
        <f t="shared" si="339"/>
        <v>1</v>
      </c>
      <c r="BL477" s="106">
        <f t="shared" si="339"/>
        <v>1</v>
      </c>
      <c r="BM477" s="106">
        <f t="shared" si="339"/>
        <v>1</v>
      </c>
      <c r="BN477" s="106">
        <f t="shared" si="339"/>
        <v>1</v>
      </c>
      <c r="BO477" s="106">
        <f t="shared" si="339"/>
        <v>1</v>
      </c>
    </row>
    <row r="478" spans="1:67" ht="15" x14ac:dyDescent="0.25">
      <c r="A478" s="80"/>
      <c r="B478" s="77" t="s">
        <v>1566</v>
      </c>
      <c r="C478" s="77" t="s">
        <v>1567</v>
      </c>
      <c r="D478" s="77" t="s">
        <v>26</v>
      </c>
      <c r="E478" s="224">
        <f>VLOOKUP(B478,'Cuadro Control'!C519:J2408,8,FALSE)</f>
        <v>0</v>
      </c>
      <c r="F478" s="106">
        <f t="shared" si="332"/>
        <v>0</v>
      </c>
      <c r="G478" s="107">
        <v>46470</v>
      </c>
      <c r="H478" s="107">
        <v>46480</v>
      </c>
      <c r="I478" s="106">
        <f t="shared" si="336"/>
        <v>0</v>
      </c>
      <c r="J478" s="106">
        <f t="shared" si="338"/>
        <v>0</v>
      </c>
      <c r="K478" s="106">
        <f t="shared" si="338"/>
        <v>0</v>
      </c>
      <c r="L478" s="106">
        <f t="shared" si="338"/>
        <v>0</v>
      </c>
      <c r="M478" s="106">
        <f t="shared" si="338"/>
        <v>0</v>
      </c>
      <c r="N478" s="106">
        <f t="shared" si="338"/>
        <v>0</v>
      </c>
      <c r="O478" s="106">
        <f t="shared" si="338"/>
        <v>0</v>
      </c>
      <c r="P478" s="106">
        <f t="shared" si="338"/>
        <v>0</v>
      </c>
      <c r="Q478" s="106">
        <f t="shared" si="338"/>
        <v>0</v>
      </c>
      <c r="R478" s="106">
        <f t="shared" si="338"/>
        <v>0</v>
      </c>
      <c r="S478" s="106">
        <f t="shared" si="338"/>
        <v>0</v>
      </c>
      <c r="T478" s="106">
        <f t="shared" si="338"/>
        <v>0</v>
      </c>
      <c r="U478" s="106">
        <f t="shared" si="338"/>
        <v>0</v>
      </c>
      <c r="V478" s="106">
        <f t="shared" si="338"/>
        <v>0</v>
      </c>
      <c r="W478" s="106">
        <f t="shared" si="338"/>
        <v>0</v>
      </c>
      <c r="X478" s="106">
        <f t="shared" si="338"/>
        <v>0</v>
      </c>
      <c r="Y478" s="106">
        <f t="shared" si="338"/>
        <v>0</v>
      </c>
      <c r="Z478" s="106">
        <f t="shared" si="338"/>
        <v>0</v>
      </c>
      <c r="AA478" s="106">
        <f t="shared" si="338"/>
        <v>0</v>
      </c>
      <c r="AB478" s="106">
        <f t="shared" si="338"/>
        <v>0</v>
      </c>
      <c r="AC478" s="106">
        <f t="shared" si="338"/>
        <v>0</v>
      </c>
      <c r="AD478" s="106">
        <f t="shared" si="338"/>
        <v>0</v>
      </c>
      <c r="AE478" s="106">
        <f t="shared" si="338"/>
        <v>0</v>
      </c>
      <c r="AF478" s="106">
        <f t="shared" si="338"/>
        <v>0</v>
      </c>
      <c r="AG478" s="106">
        <f t="shared" si="338"/>
        <v>0</v>
      </c>
      <c r="AH478" s="106">
        <f t="shared" si="338"/>
        <v>0</v>
      </c>
      <c r="AI478" s="106">
        <f t="shared" si="338"/>
        <v>0</v>
      </c>
      <c r="AJ478" s="106">
        <f t="shared" si="338"/>
        <v>0</v>
      </c>
      <c r="AK478" s="106">
        <f t="shared" si="338"/>
        <v>0</v>
      </c>
      <c r="AL478" s="106">
        <f t="shared" si="338"/>
        <v>0</v>
      </c>
      <c r="AM478" s="106">
        <f t="shared" si="338"/>
        <v>0</v>
      </c>
      <c r="AN478" s="106">
        <f t="shared" si="338"/>
        <v>0</v>
      </c>
      <c r="AO478" s="106">
        <f t="shared" si="338"/>
        <v>0</v>
      </c>
      <c r="AP478" s="106">
        <f t="shared" si="339"/>
        <v>0</v>
      </c>
      <c r="AQ478" s="106">
        <f t="shared" si="339"/>
        <v>0</v>
      </c>
      <c r="AR478" s="106">
        <f t="shared" si="339"/>
        <v>0</v>
      </c>
      <c r="AS478" s="106">
        <f t="shared" si="339"/>
        <v>0</v>
      </c>
      <c r="AT478" s="106">
        <f t="shared" si="339"/>
        <v>0.27272727272727271</v>
      </c>
      <c r="AU478" s="106">
        <f t="shared" si="339"/>
        <v>0.90909090909090906</v>
      </c>
      <c r="AV478" s="106">
        <f t="shared" si="339"/>
        <v>1</v>
      </c>
      <c r="AW478" s="106">
        <f t="shared" si="339"/>
        <v>1</v>
      </c>
      <c r="AX478" s="106">
        <f t="shared" si="339"/>
        <v>1</v>
      </c>
      <c r="AY478" s="106">
        <f t="shared" si="339"/>
        <v>1</v>
      </c>
      <c r="AZ478" s="106">
        <f t="shared" si="339"/>
        <v>1</v>
      </c>
      <c r="BA478" s="106">
        <f t="shared" si="339"/>
        <v>1</v>
      </c>
      <c r="BB478" s="106">
        <f t="shared" si="339"/>
        <v>1</v>
      </c>
      <c r="BC478" s="106">
        <f t="shared" si="339"/>
        <v>1</v>
      </c>
      <c r="BD478" s="106">
        <f t="shared" si="339"/>
        <v>1</v>
      </c>
      <c r="BE478" s="106">
        <f t="shared" si="339"/>
        <v>1</v>
      </c>
      <c r="BF478" s="106">
        <f t="shared" si="339"/>
        <v>1</v>
      </c>
      <c r="BG478" s="106">
        <f t="shared" si="339"/>
        <v>1</v>
      </c>
      <c r="BH478" s="106">
        <f t="shared" si="339"/>
        <v>1</v>
      </c>
      <c r="BI478" s="106">
        <f t="shared" si="339"/>
        <v>1</v>
      </c>
      <c r="BJ478" s="106">
        <f t="shared" si="339"/>
        <v>1</v>
      </c>
      <c r="BK478" s="106">
        <f t="shared" si="339"/>
        <v>1</v>
      </c>
      <c r="BL478" s="106">
        <f t="shared" si="339"/>
        <v>1</v>
      </c>
      <c r="BM478" s="106">
        <f t="shared" si="339"/>
        <v>1</v>
      </c>
      <c r="BN478" s="106">
        <f t="shared" si="339"/>
        <v>1</v>
      </c>
      <c r="BO478" s="106">
        <f t="shared" si="339"/>
        <v>1</v>
      </c>
    </row>
    <row r="479" spans="1:67" ht="15" x14ac:dyDescent="0.25">
      <c r="A479" s="80"/>
      <c r="B479" s="77" t="s">
        <v>1568</v>
      </c>
      <c r="C479" s="77" t="s">
        <v>2073</v>
      </c>
      <c r="D479" s="77" t="s">
        <v>6</v>
      </c>
      <c r="E479" s="224">
        <f>VLOOKUP(B479,'Cuadro Control'!C520:J2409,8,FALSE)</f>
        <v>52736347.43270281</v>
      </c>
      <c r="F479" s="106">
        <f t="shared" si="332"/>
        <v>9.933624348213644E-3</v>
      </c>
      <c r="G479" s="107">
        <v>46480</v>
      </c>
      <c r="H479" s="107">
        <v>46483</v>
      </c>
      <c r="I479" s="106">
        <f t="shared" si="336"/>
        <v>0</v>
      </c>
      <c r="J479" s="106">
        <f t="shared" si="338"/>
        <v>0</v>
      </c>
      <c r="K479" s="106">
        <f t="shared" si="338"/>
        <v>0</v>
      </c>
      <c r="L479" s="106">
        <f t="shared" si="338"/>
        <v>0</v>
      </c>
      <c r="M479" s="106">
        <f t="shared" si="338"/>
        <v>0</v>
      </c>
      <c r="N479" s="106">
        <f t="shared" si="338"/>
        <v>0</v>
      </c>
      <c r="O479" s="106">
        <f t="shared" si="338"/>
        <v>0</v>
      </c>
      <c r="P479" s="106">
        <f t="shared" si="338"/>
        <v>0</v>
      </c>
      <c r="Q479" s="106">
        <f t="shared" si="338"/>
        <v>0</v>
      </c>
      <c r="R479" s="106">
        <f t="shared" si="338"/>
        <v>0</v>
      </c>
      <c r="S479" s="106">
        <f t="shared" si="338"/>
        <v>0</v>
      </c>
      <c r="T479" s="106">
        <f t="shared" si="338"/>
        <v>0</v>
      </c>
      <c r="U479" s="106">
        <f t="shared" si="338"/>
        <v>0</v>
      </c>
      <c r="V479" s="106">
        <f t="shared" si="338"/>
        <v>0</v>
      </c>
      <c r="W479" s="106">
        <f t="shared" si="338"/>
        <v>0</v>
      </c>
      <c r="X479" s="106">
        <f t="shared" si="338"/>
        <v>0</v>
      </c>
      <c r="Y479" s="106">
        <f t="shared" si="338"/>
        <v>0</v>
      </c>
      <c r="Z479" s="106">
        <f t="shared" si="338"/>
        <v>0</v>
      </c>
      <c r="AA479" s="106">
        <f t="shared" si="338"/>
        <v>0</v>
      </c>
      <c r="AB479" s="106">
        <f t="shared" si="338"/>
        <v>0</v>
      </c>
      <c r="AC479" s="106">
        <f t="shared" si="338"/>
        <v>0</v>
      </c>
      <c r="AD479" s="106">
        <f t="shared" si="338"/>
        <v>0</v>
      </c>
      <c r="AE479" s="106">
        <f t="shared" si="338"/>
        <v>0</v>
      </c>
      <c r="AF479" s="106">
        <f t="shared" si="338"/>
        <v>0</v>
      </c>
      <c r="AG479" s="106">
        <f t="shared" si="338"/>
        <v>0</v>
      </c>
      <c r="AH479" s="106">
        <f t="shared" si="338"/>
        <v>0</v>
      </c>
      <c r="AI479" s="106">
        <f t="shared" si="338"/>
        <v>0</v>
      </c>
      <c r="AJ479" s="106">
        <f t="shared" si="338"/>
        <v>0</v>
      </c>
      <c r="AK479" s="106">
        <f t="shared" si="338"/>
        <v>0</v>
      </c>
      <c r="AL479" s="106">
        <f t="shared" si="338"/>
        <v>0</v>
      </c>
      <c r="AM479" s="106">
        <f t="shared" si="338"/>
        <v>0</v>
      </c>
      <c r="AN479" s="106">
        <f t="shared" si="338"/>
        <v>0</v>
      </c>
      <c r="AO479" s="106">
        <f t="shared" si="338"/>
        <v>0</v>
      </c>
      <c r="AP479" s="106">
        <f t="shared" si="339"/>
        <v>0</v>
      </c>
      <c r="AQ479" s="106">
        <f t="shared" si="339"/>
        <v>0</v>
      </c>
      <c r="AR479" s="106">
        <f t="shared" si="339"/>
        <v>0</v>
      </c>
      <c r="AS479" s="106">
        <f t="shared" si="339"/>
        <v>0</v>
      </c>
      <c r="AT479" s="106">
        <f t="shared" si="339"/>
        <v>0</v>
      </c>
      <c r="AU479" s="106">
        <f t="shared" si="339"/>
        <v>0</v>
      </c>
      <c r="AV479" s="106">
        <f t="shared" si="339"/>
        <v>1</v>
      </c>
      <c r="AW479" s="106">
        <f t="shared" si="339"/>
        <v>1</v>
      </c>
      <c r="AX479" s="106">
        <f t="shared" si="339"/>
        <v>1</v>
      </c>
      <c r="AY479" s="106">
        <f t="shared" si="339"/>
        <v>1</v>
      </c>
      <c r="AZ479" s="106">
        <f t="shared" si="339"/>
        <v>1</v>
      </c>
      <c r="BA479" s="106">
        <f t="shared" si="339"/>
        <v>1</v>
      </c>
      <c r="BB479" s="106">
        <f t="shared" si="339"/>
        <v>1</v>
      </c>
      <c r="BC479" s="106">
        <f t="shared" si="339"/>
        <v>1</v>
      </c>
      <c r="BD479" s="106">
        <f t="shared" si="339"/>
        <v>1</v>
      </c>
      <c r="BE479" s="106">
        <f t="shared" si="339"/>
        <v>1</v>
      </c>
      <c r="BF479" s="106">
        <f t="shared" si="339"/>
        <v>1</v>
      </c>
      <c r="BG479" s="106">
        <f t="shared" si="339"/>
        <v>1</v>
      </c>
      <c r="BH479" s="106">
        <f t="shared" si="339"/>
        <v>1</v>
      </c>
      <c r="BI479" s="106">
        <f t="shared" si="339"/>
        <v>1</v>
      </c>
      <c r="BJ479" s="106">
        <f t="shared" si="339"/>
        <v>1</v>
      </c>
      <c r="BK479" s="106">
        <f t="shared" si="339"/>
        <v>1</v>
      </c>
      <c r="BL479" s="106">
        <f t="shared" si="339"/>
        <v>1</v>
      </c>
      <c r="BM479" s="106">
        <f t="shared" si="339"/>
        <v>1</v>
      </c>
      <c r="BN479" s="106">
        <f t="shared" si="339"/>
        <v>1</v>
      </c>
      <c r="BO479" s="106">
        <f t="shared" si="339"/>
        <v>1</v>
      </c>
    </row>
    <row r="480" spans="1:67" ht="15" x14ac:dyDescent="0.25">
      <c r="A480" s="80"/>
      <c r="B480" s="77" t="s">
        <v>1569</v>
      </c>
      <c r="C480" s="77" t="s">
        <v>1570</v>
      </c>
      <c r="D480" s="77" t="s">
        <v>19</v>
      </c>
      <c r="E480" s="224">
        <f>VLOOKUP(B480,'Cuadro Control'!C521:J2410,8,FALSE)</f>
        <v>46410609.014634147</v>
      </c>
      <c r="F480" s="106">
        <f t="shared" si="332"/>
        <v>8.742083556535862E-3</v>
      </c>
      <c r="G480" s="107">
        <v>46484</v>
      </c>
      <c r="H480" s="107">
        <v>46485</v>
      </c>
      <c r="I480" s="106">
        <f t="shared" si="336"/>
        <v>0</v>
      </c>
      <c r="J480" s="106">
        <f t="shared" si="338"/>
        <v>0</v>
      </c>
      <c r="K480" s="106">
        <f t="shared" si="338"/>
        <v>0</v>
      </c>
      <c r="L480" s="106">
        <f t="shared" si="338"/>
        <v>0</v>
      </c>
      <c r="M480" s="106">
        <f t="shared" si="338"/>
        <v>0</v>
      </c>
      <c r="N480" s="106">
        <f t="shared" si="338"/>
        <v>0</v>
      </c>
      <c r="O480" s="106">
        <f t="shared" si="338"/>
        <v>0</v>
      </c>
      <c r="P480" s="106">
        <f t="shared" si="338"/>
        <v>0</v>
      </c>
      <c r="Q480" s="106">
        <f t="shared" si="338"/>
        <v>0</v>
      </c>
      <c r="R480" s="106">
        <f t="shared" si="338"/>
        <v>0</v>
      </c>
      <c r="S480" s="106">
        <f t="shared" si="338"/>
        <v>0</v>
      </c>
      <c r="T480" s="106">
        <f t="shared" si="338"/>
        <v>0</v>
      </c>
      <c r="U480" s="106">
        <f t="shared" si="338"/>
        <v>0</v>
      </c>
      <c r="V480" s="106">
        <f t="shared" si="338"/>
        <v>0</v>
      </c>
      <c r="W480" s="106">
        <f t="shared" si="338"/>
        <v>0</v>
      </c>
      <c r="X480" s="106">
        <f t="shared" si="338"/>
        <v>0</v>
      </c>
      <c r="Y480" s="106">
        <f t="shared" si="338"/>
        <v>0</v>
      </c>
      <c r="Z480" s="106">
        <f t="shared" si="338"/>
        <v>0</v>
      </c>
      <c r="AA480" s="106">
        <f t="shared" si="338"/>
        <v>0</v>
      </c>
      <c r="AB480" s="106">
        <f t="shared" si="338"/>
        <v>0</v>
      </c>
      <c r="AC480" s="106">
        <f t="shared" si="338"/>
        <v>0</v>
      </c>
      <c r="AD480" s="106">
        <f t="shared" si="338"/>
        <v>0</v>
      </c>
      <c r="AE480" s="106">
        <f t="shared" si="338"/>
        <v>0</v>
      </c>
      <c r="AF480" s="106">
        <f t="shared" si="338"/>
        <v>0</v>
      </c>
      <c r="AG480" s="106">
        <f t="shared" si="338"/>
        <v>0</v>
      </c>
      <c r="AH480" s="106">
        <f t="shared" si="338"/>
        <v>0</v>
      </c>
      <c r="AI480" s="106">
        <f t="shared" si="338"/>
        <v>0</v>
      </c>
      <c r="AJ480" s="106">
        <f t="shared" si="338"/>
        <v>0</v>
      </c>
      <c r="AK480" s="106">
        <f t="shared" si="338"/>
        <v>0</v>
      </c>
      <c r="AL480" s="106">
        <f t="shared" si="338"/>
        <v>0</v>
      </c>
      <c r="AM480" s="106">
        <f t="shared" si="338"/>
        <v>0</v>
      </c>
      <c r="AN480" s="106">
        <f t="shared" si="338"/>
        <v>0</v>
      </c>
      <c r="AO480" s="106">
        <f t="shared" si="338"/>
        <v>0</v>
      </c>
      <c r="AP480" s="106">
        <f t="shared" si="339"/>
        <v>0</v>
      </c>
      <c r="AQ480" s="106">
        <f t="shared" si="339"/>
        <v>0</v>
      </c>
      <c r="AR480" s="106">
        <f t="shared" si="339"/>
        <v>0</v>
      </c>
      <c r="AS480" s="106">
        <f t="shared" si="339"/>
        <v>0</v>
      </c>
      <c r="AT480" s="106">
        <f t="shared" si="339"/>
        <v>0</v>
      </c>
      <c r="AU480" s="106">
        <f t="shared" si="339"/>
        <v>0</v>
      </c>
      <c r="AV480" s="106">
        <f t="shared" si="339"/>
        <v>1</v>
      </c>
      <c r="AW480" s="106">
        <f t="shared" si="339"/>
        <v>1</v>
      </c>
      <c r="AX480" s="106">
        <f t="shared" si="339"/>
        <v>1</v>
      </c>
      <c r="AY480" s="106">
        <f t="shared" si="339"/>
        <v>1</v>
      </c>
      <c r="AZ480" s="106">
        <f t="shared" si="339"/>
        <v>1</v>
      </c>
      <c r="BA480" s="106">
        <f t="shared" si="339"/>
        <v>1</v>
      </c>
      <c r="BB480" s="106">
        <f t="shared" si="339"/>
        <v>1</v>
      </c>
      <c r="BC480" s="106">
        <f t="shared" si="339"/>
        <v>1</v>
      </c>
      <c r="BD480" s="106">
        <f t="shared" si="339"/>
        <v>1</v>
      </c>
      <c r="BE480" s="106">
        <f t="shared" si="339"/>
        <v>1</v>
      </c>
      <c r="BF480" s="106">
        <f t="shared" si="339"/>
        <v>1</v>
      </c>
      <c r="BG480" s="106">
        <f t="shared" si="339"/>
        <v>1</v>
      </c>
      <c r="BH480" s="106">
        <f t="shared" si="339"/>
        <v>1</v>
      </c>
      <c r="BI480" s="106">
        <f t="shared" si="339"/>
        <v>1</v>
      </c>
      <c r="BJ480" s="106">
        <f t="shared" si="339"/>
        <v>1</v>
      </c>
      <c r="BK480" s="106">
        <f t="shared" si="339"/>
        <v>1</v>
      </c>
      <c r="BL480" s="106">
        <f t="shared" si="339"/>
        <v>1</v>
      </c>
      <c r="BM480" s="106">
        <f t="shared" si="339"/>
        <v>1</v>
      </c>
      <c r="BN480" s="106">
        <f t="shared" si="339"/>
        <v>1</v>
      </c>
      <c r="BO480" s="106">
        <f t="shared" si="339"/>
        <v>1</v>
      </c>
    </row>
    <row r="481" spans="1:67" ht="15" x14ac:dyDescent="0.25">
      <c r="A481" s="80"/>
      <c r="B481" s="77" t="s">
        <v>1571</v>
      </c>
      <c r="C481" s="77" t="s">
        <v>1572</v>
      </c>
      <c r="D481" s="77" t="s">
        <v>9</v>
      </c>
      <c r="E481" s="224">
        <f>VLOOKUP(B481,'Cuadro Control'!C522:J2411,8,FALSE)</f>
        <v>1587346329.5488234</v>
      </c>
      <c r="F481" s="106">
        <f t="shared" si="332"/>
        <v>0.29899875353285565</v>
      </c>
      <c r="G481" s="107">
        <v>46484</v>
      </c>
      <c r="H481" s="107">
        <v>46493</v>
      </c>
      <c r="I481" s="106">
        <f t="shared" si="336"/>
        <v>0</v>
      </c>
      <c r="J481" s="106">
        <f t="shared" si="338"/>
        <v>0</v>
      </c>
      <c r="K481" s="106">
        <f t="shared" si="338"/>
        <v>0</v>
      </c>
      <c r="L481" s="106">
        <f t="shared" si="338"/>
        <v>0</v>
      </c>
      <c r="M481" s="106">
        <f t="shared" si="338"/>
        <v>0</v>
      </c>
      <c r="N481" s="106">
        <f t="shared" si="338"/>
        <v>0</v>
      </c>
      <c r="O481" s="106">
        <f t="shared" si="338"/>
        <v>0</v>
      </c>
      <c r="P481" s="106">
        <f t="shared" si="338"/>
        <v>0</v>
      </c>
      <c r="Q481" s="106">
        <f t="shared" si="338"/>
        <v>0</v>
      </c>
      <c r="R481" s="106">
        <f t="shared" si="338"/>
        <v>0</v>
      </c>
      <c r="S481" s="106">
        <f t="shared" si="338"/>
        <v>0</v>
      </c>
      <c r="T481" s="106">
        <f t="shared" si="338"/>
        <v>0</v>
      </c>
      <c r="U481" s="106">
        <f t="shared" si="338"/>
        <v>0</v>
      </c>
      <c r="V481" s="106">
        <f t="shared" si="338"/>
        <v>0</v>
      </c>
      <c r="W481" s="106">
        <f t="shared" si="338"/>
        <v>0</v>
      </c>
      <c r="X481" s="106">
        <f t="shared" si="338"/>
        <v>0</v>
      </c>
      <c r="Y481" s="106">
        <f t="shared" si="338"/>
        <v>0</v>
      </c>
      <c r="Z481" s="106">
        <f t="shared" si="338"/>
        <v>0</v>
      </c>
      <c r="AA481" s="106">
        <f t="shared" si="338"/>
        <v>0</v>
      </c>
      <c r="AB481" s="106">
        <f t="shared" si="338"/>
        <v>0</v>
      </c>
      <c r="AC481" s="106">
        <f t="shared" si="338"/>
        <v>0</v>
      </c>
      <c r="AD481" s="106">
        <f t="shared" si="338"/>
        <v>0</v>
      </c>
      <c r="AE481" s="106">
        <f t="shared" si="338"/>
        <v>0</v>
      </c>
      <c r="AF481" s="106">
        <f t="shared" si="338"/>
        <v>0</v>
      </c>
      <c r="AG481" s="106">
        <f t="shared" si="338"/>
        <v>0</v>
      </c>
      <c r="AH481" s="106">
        <f t="shared" si="338"/>
        <v>0</v>
      </c>
      <c r="AI481" s="106">
        <f t="shared" si="338"/>
        <v>0</v>
      </c>
      <c r="AJ481" s="106">
        <f t="shared" si="338"/>
        <v>0</v>
      </c>
      <c r="AK481" s="106">
        <f t="shared" si="338"/>
        <v>0</v>
      </c>
      <c r="AL481" s="106">
        <f t="shared" si="338"/>
        <v>0</v>
      </c>
      <c r="AM481" s="106">
        <f t="shared" si="338"/>
        <v>0</v>
      </c>
      <c r="AN481" s="106">
        <f t="shared" si="338"/>
        <v>0</v>
      </c>
      <c r="AO481" s="106">
        <f t="shared" si="338"/>
        <v>0</v>
      </c>
      <c r="AP481" s="106">
        <f t="shared" si="339"/>
        <v>0</v>
      </c>
      <c r="AQ481" s="106">
        <f t="shared" si="339"/>
        <v>0</v>
      </c>
      <c r="AR481" s="106">
        <f t="shared" si="339"/>
        <v>0</v>
      </c>
      <c r="AS481" s="106">
        <f t="shared" ref="AP481:BO482" si="340">IF($G481=0,0,IF(AS$6&lt;$G481,0,IF(AS$6&gt;$H481,1,(AS$6-$G481+1)/($H481-$G481+1))))</f>
        <v>0</v>
      </c>
      <c r="AT481" s="106">
        <f t="shared" si="340"/>
        <v>0</v>
      </c>
      <c r="AU481" s="106">
        <f t="shared" si="340"/>
        <v>0</v>
      </c>
      <c r="AV481" s="106">
        <f t="shared" si="340"/>
        <v>0.3</v>
      </c>
      <c r="AW481" s="106">
        <f t="shared" si="340"/>
        <v>1</v>
      </c>
      <c r="AX481" s="106">
        <f t="shared" si="340"/>
        <v>1</v>
      </c>
      <c r="AY481" s="106">
        <f t="shared" si="340"/>
        <v>1</v>
      </c>
      <c r="AZ481" s="106">
        <f t="shared" si="340"/>
        <v>1</v>
      </c>
      <c r="BA481" s="106">
        <f t="shared" si="340"/>
        <v>1</v>
      </c>
      <c r="BB481" s="106">
        <f t="shared" si="340"/>
        <v>1</v>
      </c>
      <c r="BC481" s="106">
        <f t="shared" si="340"/>
        <v>1</v>
      </c>
      <c r="BD481" s="106">
        <f t="shared" si="340"/>
        <v>1</v>
      </c>
      <c r="BE481" s="106">
        <f t="shared" si="340"/>
        <v>1</v>
      </c>
      <c r="BF481" s="106">
        <f t="shared" si="340"/>
        <v>1</v>
      </c>
      <c r="BG481" s="106">
        <f t="shared" si="340"/>
        <v>1</v>
      </c>
      <c r="BH481" s="106">
        <f t="shared" si="340"/>
        <v>1</v>
      </c>
      <c r="BI481" s="106">
        <f t="shared" si="340"/>
        <v>1</v>
      </c>
      <c r="BJ481" s="106">
        <f t="shared" si="340"/>
        <v>1</v>
      </c>
      <c r="BK481" s="106">
        <f t="shared" si="340"/>
        <v>1</v>
      </c>
      <c r="BL481" s="106">
        <f t="shared" si="340"/>
        <v>1</v>
      </c>
      <c r="BM481" s="106">
        <f t="shared" si="340"/>
        <v>1</v>
      </c>
      <c r="BN481" s="106">
        <f t="shared" si="340"/>
        <v>1</v>
      </c>
      <c r="BO481" s="106">
        <f t="shared" si="340"/>
        <v>1</v>
      </c>
    </row>
    <row r="482" spans="1:67" ht="15" x14ac:dyDescent="0.25">
      <c r="A482" s="80"/>
      <c r="B482" s="103" t="s">
        <v>1573</v>
      </c>
      <c r="C482" s="103" t="s">
        <v>1574</v>
      </c>
      <c r="D482" s="103" t="s">
        <v>9</v>
      </c>
      <c r="E482" s="223">
        <f>VLOOKUP(B482,'Cuadro Control'!C523:J2412,8,FALSE)</f>
        <v>179532477.23999998</v>
      </c>
      <c r="F482" s="104">
        <f t="shared" si="332"/>
        <v>3.3817438522495219E-2</v>
      </c>
      <c r="G482" s="105">
        <v>46485</v>
      </c>
      <c r="H482" s="105">
        <v>46498</v>
      </c>
      <c r="I482" s="104">
        <f t="shared" si="336"/>
        <v>0</v>
      </c>
      <c r="J482" s="104">
        <f t="shared" si="338"/>
        <v>0</v>
      </c>
      <c r="K482" s="104">
        <f t="shared" si="338"/>
        <v>0</v>
      </c>
      <c r="L482" s="104">
        <f t="shared" si="338"/>
        <v>0</v>
      </c>
      <c r="M482" s="104">
        <f t="shared" si="338"/>
        <v>0</v>
      </c>
      <c r="N482" s="104">
        <f t="shared" si="338"/>
        <v>0</v>
      </c>
      <c r="O482" s="104">
        <f t="shared" si="338"/>
        <v>0</v>
      </c>
      <c r="P482" s="104">
        <f t="shared" si="338"/>
        <v>0</v>
      </c>
      <c r="Q482" s="104">
        <f t="shared" si="338"/>
        <v>0</v>
      </c>
      <c r="R482" s="104">
        <f t="shared" si="338"/>
        <v>0</v>
      </c>
      <c r="S482" s="104">
        <f t="shared" si="338"/>
        <v>0</v>
      </c>
      <c r="T482" s="104">
        <f t="shared" si="338"/>
        <v>0</v>
      </c>
      <c r="U482" s="104">
        <f t="shared" si="338"/>
        <v>0</v>
      </c>
      <c r="V482" s="104">
        <f t="shared" si="338"/>
        <v>0</v>
      </c>
      <c r="W482" s="104">
        <f t="shared" si="338"/>
        <v>0</v>
      </c>
      <c r="X482" s="104">
        <f t="shared" si="338"/>
        <v>0</v>
      </c>
      <c r="Y482" s="104">
        <f t="shared" si="338"/>
        <v>0</v>
      </c>
      <c r="Z482" s="104">
        <f t="shared" si="338"/>
        <v>0</v>
      </c>
      <c r="AA482" s="104">
        <f t="shared" si="338"/>
        <v>0</v>
      </c>
      <c r="AB482" s="104">
        <f t="shared" si="338"/>
        <v>0</v>
      </c>
      <c r="AC482" s="104">
        <f t="shared" si="338"/>
        <v>0</v>
      </c>
      <c r="AD482" s="104">
        <f t="shared" si="338"/>
        <v>0</v>
      </c>
      <c r="AE482" s="104">
        <f t="shared" si="338"/>
        <v>0</v>
      </c>
      <c r="AF482" s="104">
        <f t="shared" si="338"/>
        <v>0</v>
      </c>
      <c r="AG482" s="104">
        <f t="shared" si="338"/>
        <v>0</v>
      </c>
      <c r="AH482" s="104">
        <f t="shared" si="338"/>
        <v>0</v>
      </c>
      <c r="AI482" s="104">
        <f t="shared" si="338"/>
        <v>0</v>
      </c>
      <c r="AJ482" s="104">
        <f t="shared" si="338"/>
        <v>0</v>
      </c>
      <c r="AK482" s="104">
        <f t="shared" si="338"/>
        <v>0</v>
      </c>
      <c r="AL482" s="104">
        <f t="shared" si="338"/>
        <v>0</v>
      </c>
      <c r="AM482" s="104">
        <f t="shared" si="338"/>
        <v>0</v>
      </c>
      <c r="AN482" s="104">
        <f t="shared" si="338"/>
        <v>0</v>
      </c>
      <c r="AO482" s="104">
        <f t="shared" si="338"/>
        <v>0</v>
      </c>
      <c r="AP482" s="104">
        <f t="shared" si="340"/>
        <v>0</v>
      </c>
      <c r="AQ482" s="104">
        <f t="shared" si="340"/>
        <v>0</v>
      </c>
      <c r="AR482" s="104">
        <f t="shared" si="340"/>
        <v>0</v>
      </c>
      <c r="AS482" s="104">
        <f t="shared" si="340"/>
        <v>0</v>
      </c>
      <c r="AT482" s="104">
        <f t="shared" si="340"/>
        <v>0</v>
      </c>
      <c r="AU482" s="104">
        <f t="shared" si="340"/>
        <v>0</v>
      </c>
      <c r="AV482" s="104">
        <f t="shared" si="340"/>
        <v>0.14285714285714285</v>
      </c>
      <c r="AW482" s="104">
        <f t="shared" si="340"/>
        <v>0.6428571428571429</v>
      </c>
      <c r="AX482" s="104">
        <f t="shared" si="340"/>
        <v>1</v>
      </c>
      <c r="AY482" s="104">
        <f t="shared" si="340"/>
        <v>1</v>
      </c>
      <c r="AZ482" s="104">
        <f t="shared" si="340"/>
        <v>1</v>
      </c>
      <c r="BA482" s="104">
        <f t="shared" si="340"/>
        <v>1</v>
      </c>
      <c r="BB482" s="104">
        <f t="shared" si="340"/>
        <v>1</v>
      </c>
      <c r="BC482" s="104">
        <f t="shared" si="340"/>
        <v>1</v>
      </c>
      <c r="BD482" s="104">
        <f t="shared" si="340"/>
        <v>1</v>
      </c>
      <c r="BE482" s="104">
        <f t="shared" si="340"/>
        <v>1</v>
      </c>
      <c r="BF482" s="104">
        <f t="shared" si="340"/>
        <v>1</v>
      </c>
      <c r="BG482" s="104">
        <f t="shared" si="340"/>
        <v>1</v>
      </c>
      <c r="BH482" s="104">
        <f t="shared" si="340"/>
        <v>1</v>
      </c>
      <c r="BI482" s="104">
        <f t="shared" si="340"/>
        <v>1</v>
      </c>
      <c r="BJ482" s="104">
        <f t="shared" si="340"/>
        <v>1</v>
      </c>
      <c r="BK482" s="104">
        <f t="shared" si="340"/>
        <v>1</v>
      </c>
      <c r="BL482" s="104">
        <f t="shared" si="340"/>
        <v>1</v>
      </c>
      <c r="BM482" s="104">
        <f t="shared" si="340"/>
        <v>1</v>
      </c>
      <c r="BN482" s="104">
        <f t="shared" si="340"/>
        <v>1</v>
      </c>
      <c r="BO482" s="104">
        <f t="shared" si="340"/>
        <v>1</v>
      </c>
    </row>
    <row r="483" spans="1:67" ht="15" x14ac:dyDescent="0.25">
      <c r="A483" s="80"/>
      <c r="B483" s="78" t="s">
        <v>1575</v>
      </c>
      <c r="C483" s="78" t="s">
        <v>1995</v>
      </c>
      <c r="D483" s="78" t="s">
        <v>3</v>
      </c>
      <c r="E483" s="225">
        <f>VLOOKUP(B483,'Cuadro Control'!C524:J2413,8,FALSE)</f>
        <v>0</v>
      </c>
      <c r="F483" s="108">
        <f>IFERROR(E483/$E$467,0)</f>
        <v>0</v>
      </c>
      <c r="G483" s="109">
        <v>46498</v>
      </c>
      <c r="H483" s="109">
        <v>46498</v>
      </c>
      <c r="I483" s="108">
        <f t="shared" si="336"/>
        <v>0</v>
      </c>
      <c r="J483" s="108">
        <f t="shared" ref="J483:BO483" si="341">IF($G483=0,0,IF(J$6&lt;$G483,0,IF(J$6&gt;$H483,1,(J$6-$G483+1)/($H483-$G483+1))))</f>
        <v>0</v>
      </c>
      <c r="K483" s="108">
        <f t="shared" si="341"/>
        <v>0</v>
      </c>
      <c r="L483" s="108">
        <f t="shared" si="341"/>
        <v>0</v>
      </c>
      <c r="M483" s="108">
        <f t="shared" si="341"/>
        <v>0</v>
      </c>
      <c r="N483" s="108">
        <f t="shared" si="341"/>
        <v>0</v>
      </c>
      <c r="O483" s="108">
        <f t="shared" si="341"/>
        <v>0</v>
      </c>
      <c r="P483" s="108">
        <f t="shared" si="341"/>
        <v>0</v>
      </c>
      <c r="Q483" s="108">
        <f t="shared" si="341"/>
        <v>0</v>
      </c>
      <c r="R483" s="108">
        <f t="shared" si="341"/>
        <v>0</v>
      </c>
      <c r="S483" s="108">
        <f t="shared" si="341"/>
        <v>0</v>
      </c>
      <c r="T483" s="108">
        <f t="shared" si="341"/>
        <v>0</v>
      </c>
      <c r="U483" s="108">
        <f t="shared" si="341"/>
        <v>0</v>
      </c>
      <c r="V483" s="108">
        <f t="shared" si="341"/>
        <v>0</v>
      </c>
      <c r="W483" s="108">
        <f t="shared" si="341"/>
        <v>0</v>
      </c>
      <c r="X483" s="108">
        <f t="shared" si="341"/>
        <v>0</v>
      </c>
      <c r="Y483" s="108">
        <f t="shared" si="341"/>
        <v>0</v>
      </c>
      <c r="Z483" s="108">
        <f t="shared" si="341"/>
        <v>0</v>
      </c>
      <c r="AA483" s="108">
        <f t="shared" si="341"/>
        <v>0</v>
      </c>
      <c r="AB483" s="108">
        <f t="shared" si="341"/>
        <v>0</v>
      </c>
      <c r="AC483" s="108">
        <f t="shared" si="341"/>
        <v>0</v>
      </c>
      <c r="AD483" s="108">
        <f t="shared" si="341"/>
        <v>0</v>
      </c>
      <c r="AE483" s="108">
        <f t="shared" si="341"/>
        <v>0</v>
      </c>
      <c r="AF483" s="108">
        <f t="shared" si="341"/>
        <v>0</v>
      </c>
      <c r="AG483" s="108">
        <f t="shared" si="341"/>
        <v>0</v>
      </c>
      <c r="AH483" s="108">
        <f t="shared" si="341"/>
        <v>0</v>
      </c>
      <c r="AI483" s="108">
        <f t="shared" si="341"/>
        <v>0</v>
      </c>
      <c r="AJ483" s="108">
        <f t="shared" si="341"/>
        <v>0</v>
      </c>
      <c r="AK483" s="108">
        <f t="shared" si="341"/>
        <v>0</v>
      </c>
      <c r="AL483" s="108">
        <f t="shared" si="341"/>
        <v>0</v>
      </c>
      <c r="AM483" s="108">
        <f t="shared" si="341"/>
        <v>0</v>
      </c>
      <c r="AN483" s="108">
        <f t="shared" si="341"/>
        <v>0</v>
      </c>
      <c r="AO483" s="108">
        <f t="shared" si="341"/>
        <v>0</v>
      </c>
      <c r="AP483" s="108">
        <f t="shared" si="341"/>
        <v>0</v>
      </c>
      <c r="AQ483" s="108">
        <f t="shared" si="341"/>
        <v>0</v>
      </c>
      <c r="AR483" s="108">
        <f t="shared" si="341"/>
        <v>0</v>
      </c>
      <c r="AS483" s="108">
        <f t="shared" si="341"/>
        <v>0</v>
      </c>
      <c r="AT483" s="108">
        <f t="shared" si="341"/>
        <v>0</v>
      </c>
      <c r="AU483" s="108">
        <f t="shared" si="341"/>
        <v>0</v>
      </c>
      <c r="AV483" s="108">
        <f t="shared" si="341"/>
        <v>0</v>
      </c>
      <c r="AW483" s="108">
        <f t="shared" si="341"/>
        <v>0</v>
      </c>
      <c r="AX483" s="108">
        <f t="shared" si="341"/>
        <v>1</v>
      </c>
      <c r="AY483" s="108">
        <f t="shared" si="341"/>
        <v>1</v>
      </c>
      <c r="AZ483" s="108">
        <f t="shared" si="341"/>
        <v>1</v>
      </c>
      <c r="BA483" s="108">
        <f t="shared" si="341"/>
        <v>1</v>
      </c>
      <c r="BB483" s="108">
        <f t="shared" si="341"/>
        <v>1</v>
      </c>
      <c r="BC483" s="108">
        <f t="shared" si="341"/>
        <v>1</v>
      </c>
      <c r="BD483" s="108">
        <f t="shared" si="341"/>
        <v>1</v>
      </c>
      <c r="BE483" s="108">
        <f t="shared" si="341"/>
        <v>1</v>
      </c>
      <c r="BF483" s="108">
        <f t="shared" si="341"/>
        <v>1</v>
      </c>
      <c r="BG483" s="108">
        <f t="shared" si="341"/>
        <v>1</v>
      </c>
      <c r="BH483" s="108">
        <f t="shared" si="341"/>
        <v>1</v>
      </c>
      <c r="BI483" s="108">
        <f t="shared" si="341"/>
        <v>1</v>
      </c>
      <c r="BJ483" s="108">
        <f t="shared" si="341"/>
        <v>1</v>
      </c>
      <c r="BK483" s="108">
        <f t="shared" si="341"/>
        <v>1</v>
      </c>
      <c r="BL483" s="108">
        <f t="shared" si="341"/>
        <v>1</v>
      </c>
      <c r="BM483" s="108">
        <f t="shared" si="341"/>
        <v>1</v>
      </c>
      <c r="BN483" s="108">
        <f t="shared" si="341"/>
        <v>1</v>
      </c>
      <c r="BO483" s="108">
        <f t="shared" si="341"/>
        <v>1</v>
      </c>
    </row>
    <row r="484" spans="1:67" ht="15" x14ac:dyDescent="0.25">
      <c r="A484" s="80"/>
      <c r="B484" s="79" t="s">
        <v>1576</v>
      </c>
      <c r="C484" s="79" t="s">
        <v>1577</v>
      </c>
      <c r="D484" s="79" t="s">
        <v>38</v>
      </c>
      <c r="E484" s="226">
        <f>SUM(E485:E500)</f>
        <v>5308872732.0543728</v>
      </c>
      <c r="F484" s="110">
        <f>IFERROR(E484/$E$109,0)</f>
        <v>2.9408554574576196E-2</v>
      </c>
      <c r="G484" s="111">
        <v>46427</v>
      </c>
      <c r="H484" s="111">
        <v>46506</v>
      </c>
      <c r="I484" s="110">
        <f>SUMPRODUCT($F485:$F499,I485:I499)</f>
        <v>0</v>
      </c>
      <c r="J484" s="110">
        <f t="shared" ref="J484:AO484" si="342">SUMPRODUCT($F485:$F499,J485:J499)</f>
        <v>0</v>
      </c>
      <c r="K484" s="110">
        <f t="shared" si="342"/>
        <v>0</v>
      </c>
      <c r="L484" s="110">
        <f t="shared" si="342"/>
        <v>0</v>
      </c>
      <c r="M484" s="110">
        <f t="shared" si="342"/>
        <v>0</v>
      </c>
      <c r="N484" s="110">
        <f t="shared" si="342"/>
        <v>0</v>
      </c>
      <c r="O484" s="110">
        <f t="shared" si="342"/>
        <v>0</v>
      </c>
      <c r="P484" s="110">
        <f t="shared" si="342"/>
        <v>0</v>
      </c>
      <c r="Q484" s="110">
        <f t="shared" si="342"/>
        <v>0</v>
      </c>
      <c r="R484" s="110">
        <f t="shared" si="342"/>
        <v>0</v>
      </c>
      <c r="S484" s="110">
        <f t="shared" si="342"/>
        <v>0</v>
      </c>
      <c r="T484" s="110">
        <f t="shared" si="342"/>
        <v>0</v>
      </c>
      <c r="U484" s="110">
        <f t="shared" si="342"/>
        <v>0</v>
      </c>
      <c r="V484" s="110">
        <f t="shared" si="342"/>
        <v>0</v>
      </c>
      <c r="W484" s="110">
        <f t="shared" si="342"/>
        <v>0</v>
      </c>
      <c r="X484" s="110">
        <f t="shared" si="342"/>
        <v>0</v>
      </c>
      <c r="Y484" s="110">
        <f t="shared" si="342"/>
        <v>0</v>
      </c>
      <c r="Z484" s="110">
        <f t="shared" si="342"/>
        <v>0</v>
      </c>
      <c r="AA484" s="110">
        <f t="shared" si="342"/>
        <v>0</v>
      </c>
      <c r="AB484" s="110">
        <f t="shared" si="342"/>
        <v>0</v>
      </c>
      <c r="AC484" s="110">
        <f t="shared" si="342"/>
        <v>0</v>
      </c>
      <c r="AD484" s="110">
        <f t="shared" si="342"/>
        <v>0</v>
      </c>
      <c r="AE484" s="110">
        <f t="shared" si="342"/>
        <v>0</v>
      </c>
      <c r="AF484" s="110">
        <f t="shared" si="342"/>
        <v>0</v>
      </c>
      <c r="AG484" s="110">
        <f t="shared" si="342"/>
        <v>0</v>
      </c>
      <c r="AH484" s="110">
        <f t="shared" si="342"/>
        <v>0</v>
      </c>
      <c r="AI484" s="110">
        <f t="shared" si="342"/>
        <v>0</v>
      </c>
      <c r="AJ484" s="110">
        <f t="shared" si="342"/>
        <v>0</v>
      </c>
      <c r="AK484" s="110">
        <f t="shared" si="342"/>
        <v>0</v>
      </c>
      <c r="AL484" s="110">
        <f t="shared" si="342"/>
        <v>0</v>
      </c>
      <c r="AM484" s="110">
        <f t="shared" si="342"/>
        <v>0</v>
      </c>
      <c r="AN484" s="110">
        <f t="shared" si="342"/>
        <v>6.9712879288819484E-3</v>
      </c>
      <c r="AO484" s="110">
        <f t="shared" si="342"/>
        <v>3.0395418282871511E-2</v>
      </c>
      <c r="AP484" s="110">
        <f t="shared" ref="AP484:BO484" si="343">SUMPRODUCT($F485:$F499,AP485:AP499)</f>
        <v>7.5721945247826203E-2</v>
      </c>
      <c r="AQ484" s="110">
        <f t="shared" si="343"/>
        <v>0.14853206090804622</v>
      </c>
      <c r="AR484" s="110">
        <f t="shared" si="343"/>
        <v>0.19967318924813235</v>
      </c>
      <c r="AS484" s="110">
        <f t="shared" si="343"/>
        <v>0.27961825439567839</v>
      </c>
      <c r="AT484" s="110">
        <f t="shared" si="343"/>
        <v>0.35956331954322446</v>
      </c>
      <c r="AU484" s="110">
        <f t="shared" si="343"/>
        <v>0.41666693750575734</v>
      </c>
      <c r="AV484" s="110">
        <f t="shared" si="343"/>
        <v>0.64850810003989967</v>
      </c>
      <c r="AW484" s="110">
        <f t="shared" si="343"/>
        <v>0.71701693353345841</v>
      </c>
      <c r="AX484" s="110">
        <f t="shared" si="343"/>
        <v>0.90964226306794216</v>
      </c>
      <c r="AY484" s="110">
        <f t="shared" si="343"/>
        <v>1</v>
      </c>
      <c r="AZ484" s="110">
        <f t="shared" si="343"/>
        <v>1</v>
      </c>
      <c r="BA484" s="110">
        <f t="shared" si="343"/>
        <v>1</v>
      </c>
      <c r="BB484" s="110">
        <f t="shared" si="343"/>
        <v>1</v>
      </c>
      <c r="BC484" s="110">
        <f t="shared" si="343"/>
        <v>1</v>
      </c>
      <c r="BD484" s="110">
        <f t="shared" si="343"/>
        <v>1</v>
      </c>
      <c r="BE484" s="110">
        <f t="shared" si="343"/>
        <v>1</v>
      </c>
      <c r="BF484" s="110">
        <f t="shared" si="343"/>
        <v>1</v>
      </c>
      <c r="BG484" s="110">
        <f t="shared" si="343"/>
        <v>1</v>
      </c>
      <c r="BH484" s="110">
        <f t="shared" si="343"/>
        <v>1</v>
      </c>
      <c r="BI484" s="110">
        <f t="shared" si="343"/>
        <v>1</v>
      </c>
      <c r="BJ484" s="110">
        <f t="shared" si="343"/>
        <v>1</v>
      </c>
      <c r="BK484" s="110">
        <f t="shared" si="343"/>
        <v>1</v>
      </c>
      <c r="BL484" s="110">
        <f t="shared" si="343"/>
        <v>1</v>
      </c>
      <c r="BM484" s="110">
        <f t="shared" si="343"/>
        <v>1</v>
      </c>
      <c r="BN484" s="110">
        <f t="shared" si="343"/>
        <v>1</v>
      </c>
      <c r="BO484" s="110">
        <f t="shared" si="343"/>
        <v>1</v>
      </c>
    </row>
    <row r="485" spans="1:67" ht="15" x14ac:dyDescent="0.25">
      <c r="A485" s="80"/>
      <c r="B485" s="77" t="s">
        <v>1578</v>
      </c>
      <c r="C485" s="77" t="s">
        <v>2118</v>
      </c>
      <c r="D485" s="77" t="s">
        <v>22</v>
      </c>
      <c r="E485" s="224">
        <f>VLOOKUP(B485,'Cuadro Control'!C527:J2415,8,FALSE)</f>
        <v>83271780.884117648</v>
      </c>
      <c r="F485" s="106">
        <f t="shared" ref="F485:F499" si="344">IFERROR(E485/$E$484,0)</f>
        <v>1.5685397839984384E-2</v>
      </c>
      <c r="G485" s="107">
        <v>46427</v>
      </c>
      <c r="H485" s="107">
        <v>46435</v>
      </c>
      <c r="I485" s="106">
        <f t="shared" ref="I485:X485" si="345">IF($G485=0,0,IF(I$6&lt;$G485,0,IF(I$6&gt;$H485,1,(I$6-$G485+1)/($H485-$G485+1))))</f>
        <v>0</v>
      </c>
      <c r="J485" s="106">
        <f t="shared" si="345"/>
        <v>0</v>
      </c>
      <c r="K485" s="106">
        <f t="shared" si="345"/>
        <v>0</v>
      </c>
      <c r="L485" s="106">
        <f t="shared" si="345"/>
        <v>0</v>
      </c>
      <c r="M485" s="106">
        <f t="shared" si="345"/>
        <v>0</v>
      </c>
      <c r="N485" s="106">
        <f t="shared" si="345"/>
        <v>0</v>
      </c>
      <c r="O485" s="106">
        <f t="shared" si="345"/>
        <v>0</v>
      </c>
      <c r="P485" s="106">
        <f t="shared" si="345"/>
        <v>0</v>
      </c>
      <c r="Q485" s="106">
        <f t="shared" si="345"/>
        <v>0</v>
      </c>
      <c r="R485" s="106">
        <f t="shared" si="345"/>
        <v>0</v>
      </c>
      <c r="S485" s="106">
        <f t="shared" si="345"/>
        <v>0</v>
      </c>
      <c r="T485" s="106">
        <f t="shared" si="345"/>
        <v>0</v>
      </c>
      <c r="U485" s="106">
        <f t="shared" si="345"/>
        <v>0</v>
      </c>
      <c r="V485" s="106">
        <f t="shared" si="345"/>
        <v>0</v>
      </c>
      <c r="W485" s="106">
        <f t="shared" si="345"/>
        <v>0</v>
      </c>
      <c r="X485" s="106">
        <f t="shared" si="345"/>
        <v>0</v>
      </c>
      <c r="Y485" s="106">
        <f t="shared" ref="J485:AO492" si="346">IF($G485=0,0,IF(Y$6&lt;$G485,0,IF(Y$6&gt;$H485,1,(Y$6-$G485+1)/($H485-$G485+1))))</f>
        <v>0</v>
      </c>
      <c r="Z485" s="106">
        <f t="shared" si="346"/>
        <v>0</v>
      </c>
      <c r="AA485" s="106">
        <f t="shared" si="346"/>
        <v>0</v>
      </c>
      <c r="AB485" s="106">
        <f t="shared" si="346"/>
        <v>0</v>
      </c>
      <c r="AC485" s="106">
        <f t="shared" si="346"/>
        <v>0</v>
      </c>
      <c r="AD485" s="106">
        <f t="shared" si="346"/>
        <v>0</v>
      </c>
      <c r="AE485" s="106">
        <f t="shared" si="346"/>
        <v>0</v>
      </c>
      <c r="AF485" s="106">
        <f t="shared" si="346"/>
        <v>0</v>
      </c>
      <c r="AG485" s="106">
        <f t="shared" si="346"/>
        <v>0</v>
      </c>
      <c r="AH485" s="106">
        <f t="shared" si="346"/>
        <v>0</v>
      </c>
      <c r="AI485" s="106">
        <f t="shared" si="346"/>
        <v>0</v>
      </c>
      <c r="AJ485" s="106">
        <f t="shared" si="346"/>
        <v>0</v>
      </c>
      <c r="AK485" s="106">
        <f t="shared" si="346"/>
        <v>0</v>
      </c>
      <c r="AL485" s="106">
        <f t="shared" si="346"/>
        <v>0</v>
      </c>
      <c r="AM485" s="106">
        <f t="shared" si="346"/>
        <v>0</v>
      </c>
      <c r="AN485" s="106">
        <f t="shared" si="346"/>
        <v>0.44444444444444442</v>
      </c>
      <c r="AO485" s="106">
        <f t="shared" si="346"/>
        <v>1</v>
      </c>
      <c r="AP485" s="106">
        <f t="shared" ref="AP485:BO491" si="347">IF($G485=0,0,IF(AP$6&lt;$G485,0,IF(AP$6&gt;$H485,1,(AP$6-$G485+1)/($H485-$G485+1))))</f>
        <v>1</v>
      </c>
      <c r="AQ485" s="106">
        <f t="shared" si="347"/>
        <v>1</v>
      </c>
      <c r="AR485" s="106">
        <f t="shared" si="347"/>
        <v>1</v>
      </c>
      <c r="AS485" s="106">
        <f t="shared" si="347"/>
        <v>1</v>
      </c>
      <c r="AT485" s="106">
        <f t="shared" si="347"/>
        <v>1</v>
      </c>
      <c r="AU485" s="106">
        <f t="shared" si="347"/>
        <v>1</v>
      </c>
      <c r="AV485" s="106">
        <f t="shared" si="347"/>
        <v>1</v>
      </c>
      <c r="AW485" s="106">
        <f t="shared" si="347"/>
        <v>1</v>
      </c>
      <c r="AX485" s="106">
        <f t="shared" si="347"/>
        <v>1</v>
      </c>
      <c r="AY485" s="106">
        <f t="shared" si="347"/>
        <v>1</v>
      </c>
      <c r="AZ485" s="106">
        <f t="shared" si="347"/>
        <v>1</v>
      </c>
      <c r="BA485" s="106">
        <f t="shared" si="347"/>
        <v>1</v>
      </c>
      <c r="BB485" s="106">
        <f t="shared" si="347"/>
        <v>1</v>
      </c>
      <c r="BC485" s="106">
        <f t="shared" si="347"/>
        <v>1</v>
      </c>
      <c r="BD485" s="106">
        <f t="shared" si="347"/>
        <v>1</v>
      </c>
      <c r="BE485" s="106">
        <f t="shared" si="347"/>
        <v>1</v>
      </c>
      <c r="BF485" s="106">
        <f t="shared" si="347"/>
        <v>1</v>
      </c>
      <c r="BG485" s="106">
        <f t="shared" si="347"/>
        <v>1</v>
      </c>
      <c r="BH485" s="106">
        <f t="shared" si="347"/>
        <v>1</v>
      </c>
      <c r="BI485" s="106">
        <f t="shared" si="347"/>
        <v>1</v>
      </c>
      <c r="BJ485" s="106">
        <f t="shared" si="347"/>
        <v>1</v>
      </c>
      <c r="BK485" s="106">
        <f t="shared" si="347"/>
        <v>1</v>
      </c>
      <c r="BL485" s="106">
        <f t="shared" si="347"/>
        <v>1</v>
      </c>
      <c r="BM485" s="106">
        <f t="shared" si="347"/>
        <v>1</v>
      </c>
      <c r="BN485" s="106">
        <f t="shared" si="347"/>
        <v>1</v>
      </c>
      <c r="BO485" s="106">
        <f t="shared" si="347"/>
        <v>1</v>
      </c>
    </row>
    <row r="486" spans="1:67" ht="15" x14ac:dyDescent="0.25">
      <c r="A486" s="80"/>
      <c r="B486" s="77" t="s">
        <v>1580</v>
      </c>
      <c r="C486" s="77" t="s">
        <v>1581</v>
      </c>
      <c r="D486" s="77" t="s">
        <v>9</v>
      </c>
      <c r="E486" s="224">
        <f>VLOOKUP(B486,'Cuadro Control'!C528:J2416,8,FALSE)</f>
        <v>312374505.66882348</v>
      </c>
      <c r="F486" s="106">
        <f t="shared" si="344"/>
        <v>5.8840081771548515E-2</v>
      </c>
      <c r="G486" s="107">
        <v>46436</v>
      </c>
      <c r="H486" s="107">
        <v>46443</v>
      </c>
      <c r="I486" s="106">
        <f t="shared" ref="I486:I500" si="348">IF($G486=0,0,IF(I$6&lt;$G486,0,IF(I$6&gt;$H486,1,(I$6-$G486+1)/($H486-$G486+1))))</f>
        <v>0</v>
      </c>
      <c r="J486" s="106">
        <f t="shared" si="346"/>
        <v>0</v>
      </c>
      <c r="K486" s="106">
        <f t="shared" si="346"/>
        <v>0</v>
      </c>
      <c r="L486" s="106">
        <f t="shared" si="346"/>
        <v>0</v>
      </c>
      <c r="M486" s="106">
        <f t="shared" si="346"/>
        <v>0</v>
      </c>
      <c r="N486" s="106">
        <f t="shared" si="346"/>
        <v>0</v>
      </c>
      <c r="O486" s="106">
        <f t="shared" si="346"/>
        <v>0</v>
      </c>
      <c r="P486" s="106">
        <f t="shared" si="346"/>
        <v>0</v>
      </c>
      <c r="Q486" s="106">
        <f t="shared" si="346"/>
        <v>0</v>
      </c>
      <c r="R486" s="106">
        <f t="shared" si="346"/>
        <v>0</v>
      </c>
      <c r="S486" s="106">
        <f t="shared" si="346"/>
        <v>0</v>
      </c>
      <c r="T486" s="106">
        <f t="shared" si="346"/>
        <v>0</v>
      </c>
      <c r="U486" s="106">
        <f t="shared" si="346"/>
        <v>0</v>
      </c>
      <c r="V486" s="106">
        <f t="shared" si="346"/>
        <v>0</v>
      </c>
      <c r="W486" s="106">
        <f t="shared" si="346"/>
        <v>0</v>
      </c>
      <c r="X486" s="106">
        <f t="shared" si="346"/>
        <v>0</v>
      </c>
      <c r="Y486" s="106">
        <f t="shared" si="346"/>
        <v>0</v>
      </c>
      <c r="Z486" s="106">
        <f t="shared" si="346"/>
        <v>0</v>
      </c>
      <c r="AA486" s="106">
        <f t="shared" si="346"/>
        <v>0</v>
      </c>
      <c r="AB486" s="106">
        <f t="shared" si="346"/>
        <v>0</v>
      </c>
      <c r="AC486" s="106">
        <f t="shared" si="346"/>
        <v>0</v>
      </c>
      <c r="AD486" s="106">
        <f t="shared" si="346"/>
        <v>0</v>
      </c>
      <c r="AE486" s="106">
        <f t="shared" si="346"/>
        <v>0</v>
      </c>
      <c r="AF486" s="106">
        <f t="shared" si="346"/>
        <v>0</v>
      </c>
      <c r="AG486" s="106">
        <f t="shared" si="346"/>
        <v>0</v>
      </c>
      <c r="AH486" s="106">
        <f t="shared" si="346"/>
        <v>0</v>
      </c>
      <c r="AI486" s="106">
        <f t="shared" si="346"/>
        <v>0</v>
      </c>
      <c r="AJ486" s="106">
        <f t="shared" si="346"/>
        <v>0</v>
      </c>
      <c r="AK486" s="106">
        <f t="shared" si="346"/>
        <v>0</v>
      </c>
      <c r="AL486" s="106">
        <f t="shared" si="346"/>
        <v>0</v>
      </c>
      <c r="AM486" s="106">
        <f t="shared" si="346"/>
        <v>0</v>
      </c>
      <c r="AN486" s="106">
        <f t="shared" si="346"/>
        <v>0</v>
      </c>
      <c r="AO486" s="106">
        <f t="shared" si="346"/>
        <v>0.25</v>
      </c>
      <c r="AP486" s="106">
        <f t="shared" si="347"/>
        <v>1</v>
      </c>
      <c r="AQ486" s="106">
        <f t="shared" si="347"/>
        <v>1</v>
      </c>
      <c r="AR486" s="106">
        <f t="shared" si="347"/>
        <v>1</v>
      </c>
      <c r="AS486" s="106">
        <f t="shared" si="347"/>
        <v>1</v>
      </c>
      <c r="AT486" s="106">
        <f t="shared" si="347"/>
        <v>1</v>
      </c>
      <c r="AU486" s="106">
        <f t="shared" si="347"/>
        <v>1</v>
      </c>
      <c r="AV486" s="106">
        <f t="shared" si="347"/>
        <v>1</v>
      </c>
      <c r="AW486" s="106">
        <f t="shared" si="347"/>
        <v>1</v>
      </c>
      <c r="AX486" s="106">
        <f t="shared" si="347"/>
        <v>1</v>
      </c>
      <c r="AY486" s="106">
        <f t="shared" si="347"/>
        <v>1</v>
      </c>
      <c r="AZ486" s="106">
        <f t="shared" si="347"/>
        <v>1</v>
      </c>
      <c r="BA486" s="106">
        <f t="shared" si="347"/>
        <v>1</v>
      </c>
      <c r="BB486" s="106">
        <f t="shared" si="347"/>
        <v>1</v>
      </c>
      <c r="BC486" s="106">
        <f t="shared" si="347"/>
        <v>1</v>
      </c>
      <c r="BD486" s="106">
        <f t="shared" si="347"/>
        <v>1</v>
      </c>
      <c r="BE486" s="106">
        <f t="shared" si="347"/>
        <v>1</v>
      </c>
      <c r="BF486" s="106">
        <f t="shared" si="347"/>
        <v>1</v>
      </c>
      <c r="BG486" s="106">
        <f t="shared" si="347"/>
        <v>1</v>
      </c>
      <c r="BH486" s="106">
        <f t="shared" si="347"/>
        <v>1</v>
      </c>
      <c r="BI486" s="106">
        <f t="shared" si="347"/>
        <v>1</v>
      </c>
      <c r="BJ486" s="106">
        <f t="shared" si="347"/>
        <v>1</v>
      </c>
      <c r="BK486" s="106">
        <f t="shared" si="347"/>
        <v>1</v>
      </c>
      <c r="BL486" s="106">
        <f t="shared" si="347"/>
        <v>1</v>
      </c>
      <c r="BM486" s="106">
        <f t="shared" si="347"/>
        <v>1</v>
      </c>
      <c r="BN486" s="106">
        <f t="shared" si="347"/>
        <v>1</v>
      </c>
      <c r="BO486" s="106">
        <f t="shared" si="347"/>
        <v>1</v>
      </c>
    </row>
    <row r="487" spans="1:67" ht="15" x14ac:dyDescent="0.25">
      <c r="A487" s="80"/>
      <c r="B487" s="103" t="s">
        <v>1582</v>
      </c>
      <c r="C487" s="103" t="s">
        <v>1583</v>
      </c>
      <c r="D487" s="103" t="s">
        <v>6</v>
      </c>
      <c r="E487" s="223">
        <f>VLOOKUP(B487,'Cuadro Control'!C529:J2417,8,FALSE)</f>
        <v>9527825.6870364472</v>
      </c>
      <c r="F487" s="104">
        <f t="shared" si="344"/>
        <v>1.794698454439963E-3</v>
      </c>
      <c r="G487" s="105">
        <v>46443</v>
      </c>
      <c r="H487" s="105">
        <v>46445</v>
      </c>
      <c r="I487" s="104">
        <f t="shared" si="348"/>
        <v>0</v>
      </c>
      <c r="J487" s="104">
        <f t="shared" si="346"/>
        <v>0</v>
      </c>
      <c r="K487" s="104">
        <f t="shared" si="346"/>
        <v>0</v>
      </c>
      <c r="L487" s="104">
        <f t="shared" si="346"/>
        <v>0</v>
      </c>
      <c r="M487" s="104">
        <f t="shared" si="346"/>
        <v>0</v>
      </c>
      <c r="N487" s="104">
        <f t="shared" si="346"/>
        <v>0</v>
      </c>
      <c r="O487" s="104">
        <f t="shared" si="346"/>
        <v>0</v>
      </c>
      <c r="P487" s="104">
        <f t="shared" si="346"/>
        <v>0</v>
      </c>
      <c r="Q487" s="104">
        <f t="shared" si="346"/>
        <v>0</v>
      </c>
      <c r="R487" s="104">
        <f t="shared" si="346"/>
        <v>0</v>
      </c>
      <c r="S487" s="104">
        <f t="shared" si="346"/>
        <v>0</v>
      </c>
      <c r="T487" s="104">
        <f t="shared" si="346"/>
        <v>0</v>
      </c>
      <c r="U487" s="104">
        <f t="shared" si="346"/>
        <v>0</v>
      </c>
      <c r="V487" s="104">
        <f t="shared" si="346"/>
        <v>0</v>
      </c>
      <c r="W487" s="104">
        <f t="shared" si="346"/>
        <v>0</v>
      </c>
      <c r="X487" s="104">
        <f t="shared" si="346"/>
        <v>0</v>
      </c>
      <c r="Y487" s="104">
        <f t="shared" si="346"/>
        <v>0</v>
      </c>
      <c r="Z487" s="104">
        <f t="shared" si="346"/>
        <v>0</v>
      </c>
      <c r="AA487" s="104">
        <f t="shared" si="346"/>
        <v>0</v>
      </c>
      <c r="AB487" s="104">
        <f t="shared" si="346"/>
        <v>0</v>
      </c>
      <c r="AC487" s="104">
        <f t="shared" si="346"/>
        <v>0</v>
      </c>
      <c r="AD487" s="104">
        <f t="shared" si="346"/>
        <v>0</v>
      </c>
      <c r="AE487" s="104">
        <f t="shared" si="346"/>
        <v>0</v>
      </c>
      <c r="AF487" s="104">
        <f t="shared" si="346"/>
        <v>0</v>
      </c>
      <c r="AG487" s="104">
        <f t="shared" si="346"/>
        <v>0</v>
      </c>
      <c r="AH487" s="104">
        <f t="shared" si="346"/>
        <v>0</v>
      </c>
      <c r="AI487" s="104">
        <f t="shared" si="346"/>
        <v>0</v>
      </c>
      <c r="AJ487" s="104">
        <f t="shared" si="346"/>
        <v>0</v>
      </c>
      <c r="AK487" s="104">
        <f t="shared" si="346"/>
        <v>0</v>
      </c>
      <c r="AL487" s="104">
        <f t="shared" si="346"/>
        <v>0</v>
      </c>
      <c r="AM487" s="104">
        <f t="shared" si="346"/>
        <v>0</v>
      </c>
      <c r="AN487" s="104">
        <f t="shared" si="346"/>
        <v>0</v>
      </c>
      <c r="AO487" s="104">
        <f t="shared" si="346"/>
        <v>0</v>
      </c>
      <c r="AP487" s="104">
        <f t="shared" si="347"/>
        <v>0.66666666666666663</v>
      </c>
      <c r="AQ487" s="104">
        <f t="shared" si="347"/>
        <v>1</v>
      </c>
      <c r="AR487" s="104">
        <f t="shared" si="347"/>
        <v>1</v>
      </c>
      <c r="AS487" s="104">
        <f t="shared" si="347"/>
        <v>1</v>
      </c>
      <c r="AT487" s="104">
        <f t="shared" si="347"/>
        <v>1</v>
      </c>
      <c r="AU487" s="104">
        <f t="shared" si="347"/>
        <v>1</v>
      </c>
      <c r="AV487" s="104">
        <f t="shared" si="347"/>
        <v>1</v>
      </c>
      <c r="AW487" s="104">
        <f t="shared" si="347"/>
        <v>1</v>
      </c>
      <c r="AX487" s="104">
        <f t="shared" si="347"/>
        <v>1</v>
      </c>
      <c r="AY487" s="104">
        <f t="shared" si="347"/>
        <v>1</v>
      </c>
      <c r="AZ487" s="104">
        <f t="shared" si="347"/>
        <v>1</v>
      </c>
      <c r="BA487" s="104">
        <f t="shared" si="347"/>
        <v>1</v>
      </c>
      <c r="BB487" s="104">
        <f t="shared" si="347"/>
        <v>1</v>
      </c>
      <c r="BC487" s="104">
        <f t="shared" si="347"/>
        <v>1</v>
      </c>
      <c r="BD487" s="104">
        <f t="shared" si="347"/>
        <v>1</v>
      </c>
      <c r="BE487" s="104">
        <f t="shared" si="347"/>
        <v>1</v>
      </c>
      <c r="BF487" s="104">
        <f t="shared" si="347"/>
        <v>1</v>
      </c>
      <c r="BG487" s="104">
        <f t="shared" si="347"/>
        <v>1</v>
      </c>
      <c r="BH487" s="104">
        <f t="shared" si="347"/>
        <v>1</v>
      </c>
      <c r="BI487" s="104">
        <f t="shared" si="347"/>
        <v>1</v>
      </c>
      <c r="BJ487" s="104">
        <f t="shared" si="347"/>
        <v>1</v>
      </c>
      <c r="BK487" s="104">
        <f t="shared" si="347"/>
        <v>1</v>
      </c>
      <c r="BL487" s="104">
        <f t="shared" si="347"/>
        <v>1</v>
      </c>
      <c r="BM487" s="104">
        <f t="shared" si="347"/>
        <v>1</v>
      </c>
      <c r="BN487" s="104">
        <f t="shared" si="347"/>
        <v>1</v>
      </c>
      <c r="BO487" s="104">
        <f t="shared" si="347"/>
        <v>1</v>
      </c>
    </row>
    <row r="488" spans="1:67" ht="15" x14ac:dyDescent="0.25">
      <c r="A488" s="80"/>
      <c r="B488" s="77" t="s">
        <v>1584</v>
      </c>
      <c r="C488" s="77" t="s">
        <v>1585</v>
      </c>
      <c r="D488" s="77" t="s">
        <v>19</v>
      </c>
      <c r="E488" s="224">
        <f>VLOOKUP(B488,'Cuadro Control'!C530:J2418,8,FALSE)</f>
        <v>320494616.71764702</v>
      </c>
      <c r="F488" s="106">
        <f t="shared" si="344"/>
        <v>6.0369617599332674E-2</v>
      </c>
      <c r="G488" s="107">
        <v>46447</v>
      </c>
      <c r="H488" s="107">
        <v>46450</v>
      </c>
      <c r="I488" s="106">
        <f t="shared" si="348"/>
        <v>0</v>
      </c>
      <c r="J488" s="106">
        <f t="shared" si="346"/>
        <v>0</v>
      </c>
      <c r="K488" s="106">
        <f t="shared" si="346"/>
        <v>0</v>
      </c>
      <c r="L488" s="106">
        <f t="shared" si="346"/>
        <v>0</v>
      </c>
      <c r="M488" s="106">
        <f t="shared" si="346"/>
        <v>0</v>
      </c>
      <c r="N488" s="106">
        <f t="shared" si="346"/>
        <v>0</v>
      </c>
      <c r="O488" s="106">
        <f t="shared" si="346"/>
        <v>0</v>
      </c>
      <c r="P488" s="106">
        <f t="shared" si="346"/>
        <v>0</v>
      </c>
      <c r="Q488" s="106">
        <f t="shared" si="346"/>
        <v>0</v>
      </c>
      <c r="R488" s="106">
        <f t="shared" si="346"/>
        <v>0</v>
      </c>
      <c r="S488" s="106">
        <f t="shared" si="346"/>
        <v>0</v>
      </c>
      <c r="T488" s="106">
        <f t="shared" si="346"/>
        <v>0</v>
      </c>
      <c r="U488" s="106">
        <f t="shared" si="346"/>
        <v>0</v>
      </c>
      <c r="V488" s="106">
        <f t="shared" si="346"/>
        <v>0</v>
      </c>
      <c r="W488" s="106">
        <f t="shared" si="346"/>
        <v>0</v>
      </c>
      <c r="X488" s="106">
        <f t="shared" si="346"/>
        <v>0</v>
      </c>
      <c r="Y488" s="106">
        <f t="shared" si="346"/>
        <v>0</v>
      </c>
      <c r="Z488" s="106">
        <f t="shared" si="346"/>
        <v>0</v>
      </c>
      <c r="AA488" s="106">
        <f t="shared" si="346"/>
        <v>0</v>
      </c>
      <c r="AB488" s="106">
        <f t="shared" si="346"/>
        <v>0</v>
      </c>
      <c r="AC488" s="106">
        <f t="shared" si="346"/>
        <v>0</v>
      </c>
      <c r="AD488" s="106">
        <f t="shared" si="346"/>
        <v>0</v>
      </c>
      <c r="AE488" s="106">
        <f t="shared" si="346"/>
        <v>0</v>
      </c>
      <c r="AF488" s="106">
        <f t="shared" si="346"/>
        <v>0</v>
      </c>
      <c r="AG488" s="106">
        <f t="shared" si="346"/>
        <v>0</v>
      </c>
      <c r="AH488" s="106">
        <f t="shared" si="346"/>
        <v>0</v>
      </c>
      <c r="AI488" s="106">
        <f t="shared" si="346"/>
        <v>0</v>
      </c>
      <c r="AJ488" s="106">
        <f t="shared" si="346"/>
        <v>0</v>
      </c>
      <c r="AK488" s="106">
        <f t="shared" si="346"/>
        <v>0</v>
      </c>
      <c r="AL488" s="106">
        <f t="shared" si="346"/>
        <v>0</v>
      </c>
      <c r="AM488" s="106">
        <f t="shared" si="346"/>
        <v>0</v>
      </c>
      <c r="AN488" s="106">
        <f t="shared" si="346"/>
        <v>0</v>
      </c>
      <c r="AO488" s="106">
        <f t="shared" si="346"/>
        <v>0</v>
      </c>
      <c r="AP488" s="106">
        <f t="shared" si="347"/>
        <v>0</v>
      </c>
      <c r="AQ488" s="106">
        <f t="shared" si="347"/>
        <v>1</v>
      </c>
      <c r="AR488" s="106">
        <f t="shared" si="347"/>
        <v>1</v>
      </c>
      <c r="AS488" s="106">
        <f t="shared" si="347"/>
        <v>1</v>
      </c>
      <c r="AT488" s="106">
        <f t="shared" si="347"/>
        <v>1</v>
      </c>
      <c r="AU488" s="106">
        <f t="shared" si="347"/>
        <v>1</v>
      </c>
      <c r="AV488" s="106">
        <f t="shared" si="347"/>
        <v>1</v>
      </c>
      <c r="AW488" s="106">
        <f t="shared" si="347"/>
        <v>1</v>
      </c>
      <c r="AX488" s="106">
        <f t="shared" si="347"/>
        <v>1</v>
      </c>
      <c r="AY488" s="106">
        <f t="shared" si="347"/>
        <v>1</v>
      </c>
      <c r="AZ488" s="106">
        <f t="shared" si="347"/>
        <v>1</v>
      </c>
      <c r="BA488" s="106">
        <f t="shared" si="347"/>
        <v>1</v>
      </c>
      <c r="BB488" s="106">
        <f t="shared" si="347"/>
        <v>1</v>
      </c>
      <c r="BC488" s="106">
        <f t="shared" si="347"/>
        <v>1</v>
      </c>
      <c r="BD488" s="106">
        <f t="shared" si="347"/>
        <v>1</v>
      </c>
      <c r="BE488" s="106">
        <f t="shared" si="347"/>
        <v>1</v>
      </c>
      <c r="BF488" s="106">
        <f t="shared" si="347"/>
        <v>1</v>
      </c>
      <c r="BG488" s="106">
        <f t="shared" si="347"/>
        <v>1</v>
      </c>
      <c r="BH488" s="106">
        <f t="shared" si="347"/>
        <v>1</v>
      </c>
      <c r="BI488" s="106">
        <f t="shared" si="347"/>
        <v>1</v>
      </c>
      <c r="BJ488" s="106">
        <f t="shared" si="347"/>
        <v>1</v>
      </c>
      <c r="BK488" s="106">
        <f t="shared" si="347"/>
        <v>1</v>
      </c>
      <c r="BL488" s="106">
        <f t="shared" si="347"/>
        <v>1</v>
      </c>
      <c r="BM488" s="106">
        <f t="shared" si="347"/>
        <v>1</v>
      </c>
      <c r="BN488" s="106">
        <f t="shared" si="347"/>
        <v>1</v>
      </c>
      <c r="BO488" s="106">
        <f t="shared" si="347"/>
        <v>1</v>
      </c>
    </row>
    <row r="489" spans="1:67" ht="15" x14ac:dyDescent="0.25">
      <c r="A489" s="80"/>
      <c r="B489" s="77" t="s">
        <v>1586</v>
      </c>
      <c r="C489" s="77" t="s">
        <v>1587</v>
      </c>
      <c r="D489" s="77" t="s">
        <v>8</v>
      </c>
      <c r="E489" s="224">
        <f>VLOOKUP(B489,'Cuadro Control'!C531:J2419,8,FALSE)</f>
        <v>94303618.549411759</v>
      </c>
      <c r="F489" s="106">
        <f t="shared" si="344"/>
        <v>1.7763397864110998E-2</v>
      </c>
      <c r="G489" s="107">
        <v>46450</v>
      </c>
      <c r="H489" s="107">
        <v>46452</v>
      </c>
      <c r="I489" s="106">
        <f t="shared" si="348"/>
        <v>0</v>
      </c>
      <c r="J489" s="106">
        <f t="shared" si="346"/>
        <v>0</v>
      </c>
      <c r="K489" s="106">
        <f t="shared" si="346"/>
        <v>0</v>
      </c>
      <c r="L489" s="106">
        <f t="shared" si="346"/>
        <v>0</v>
      </c>
      <c r="M489" s="106">
        <f t="shared" si="346"/>
        <v>0</v>
      </c>
      <c r="N489" s="106">
        <f t="shared" si="346"/>
        <v>0</v>
      </c>
      <c r="O489" s="106">
        <f t="shared" si="346"/>
        <v>0</v>
      </c>
      <c r="P489" s="106">
        <f t="shared" si="346"/>
        <v>0</v>
      </c>
      <c r="Q489" s="106">
        <f t="shared" si="346"/>
        <v>0</v>
      </c>
      <c r="R489" s="106">
        <f t="shared" si="346"/>
        <v>0</v>
      </c>
      <c r="S489" s="106">
        <f t="shared" si="346"/>
        <v>0</v>
      </c>
      <c r="T489" s="106">
        <f t="shared" si="346"/>
        <v>0</v>
      </c>
      <c r="U489" s="106">
        <f t="shared" si="346"/>
        <v>0</v>
      </c>
      <c r="V489" s="106">
        <f t="shared" si="346"/>
        <v>0</v>
      </c>
      <c r="W489" s="106">
        <f t="shared" si="346"/>
        <v>0</v>
      </c>
      <c r="X489" s="106">
        <f t="shared" si="346"/>
        <v>0</v>
      </c>
      <c r="Y489" s="106">
        <f t="shared" si="346"/>
        <v>0</v>
      </c>
      <c r="Z489" s="106">
        <f t="shared" si="346"/>
        <v>0</v>
      </c>
      <c r="AA489" s="106">
        <f t="shared" si="346"/>
        <v>0</v>
      </c>
      <c r="AB489" s="106">
        <f t="shared" si="346"/>
        <v>0</v>
      </c>
      <c r="AC489" s="106">
        <f t="shared" si="346"/>
        <v>0</v>
      </c>
      <c r="AD489" s="106">
        <f t="shared" si="346"/>
        <v>0</v>
      </c>
      <c r="AE489" s="106">
        <f t="shared" si="346"/>
        <v>0</v>
      </c>
      <c r="AF489" s="106">
        <f t="shared" si="346"/>
        <v>0</v>
      </c>
      <c r="AG489" s="106">
        <f t="shared" si="346"/>
        <v>0</v>
      </c>
      <c r="AH489" s="106">
        <f t="shared" si="346"/>
        <v>0</v>
      </c>
      <c r="AI489" s="106">
        <f t="shared" si="346"/>
        <v>0</v>
      </c>
      <c r="AJ489" s="106">
        <f t="shared" si="346"/>
        <v>0</v>
      </c>
      <c r="AK489" s="106">
        <f t="shared" si="346"/>
        <v>0</v>
      </c>
      <c r="AL489" s="106">
        <f t="shared" si="346"/>
        <v>0</v>
      </c>
      <c r="AM489" s="106">
        <f t="shared" si="346"/>
        <v>0</v>
      </c>
      <c r="AN489" s="106">
        <f t="shared" si="346"/>
        <v>0</v>
      </c>
      <c r="AO489" s="106">
        <f t="shared" si="346"/>
        <v>0</v>
      </c>
      <c r="AP489" s="106">
        <f t="shared" si="347"/>
        <v>0</v>
      </c>
      <c r="AQ489" s="106">
        <f t="shared" si="347"/>
        <v>0.66666666666666663</v>
      </c>
      <c r="AR489" s="106">
        <f t="shared" si="347"/>
        <v>1</v>
      </c>
      <c r="AS489" s="106">
        <f t="shared" si="347"/>
        <v>1</v>
      </c>
      <c r="AT489" s="106">
        <f t="shared" si="347"/>
        <v>1</v>
      </c>
      <c r="AU489" s="106">
        <f t="shared" si="347"/>
        <v>1</v>
      </c>
      <c r="AV489" s="106">
        <f t="shared" si="347"/>
        <v>1</v>
      </c>
      <c r="AW489" s="106">
        <f t="shared" si="347"/>
        <v>1</v>
      </c>
      <c r="AX489" s="106">
        <f t="shared" si="347"/>
        <v>1</v>
      </c>
      <c r="AY489" s="106">
        <f t="shared" si="347"/>
        <v>1</v>
      </c>
      <c r="AZ489" s="106">
        <f t="shared" si="347"/>
        <v>1</v>
      </c>
      <c r="BA489" s="106">
        <f t="shared" si="347"/>
        <v>1</v>
      </c>
      <c r="BB489" s="106">
        <f t="shared" si="347"/>
        <v>1</v>
      </c>
      <c r="BC489" s="106">
        <f t="shared" si="347"/>
        <v>1</v>
      </c>
      <c r="BD489" s="106">
        <f t="shared" si="347"/>
        <v>1</v>
      </c>
      <c r="BE489" s="106">
        <f t="shared" si="347"/>
        <v>1</v>
      </c>
      <c r="BF489" s="106">
        <f t="shared" si="347"/>
        <v>1</v>
      </c>
      <c r="BG489" s="106">
        <f t="shared" si="347"/>
        <v>1</v>
      </c>
      <c r="BH489" s="106">
        <f t="shared" si="347"/>
        <v>1</v>
      </c>
      <c r="BI489" s="106">
        <f t="shared" si="347"/>
        <v>1</v>
      </c>
      <c r="BJ489" s="106">
        <f t="shared" si="347"/>
        <v>1</v>
      </c>
      <c r="BK489" s="106">
        <f t="shared" si="347"/>
        <v>1</v>
      </c>
      <c r="BL489" s="106">
        <f t="shared" si="347"/>
        <v>1</v>
      </c>
      <c r="BM489" s="106">
        <f t="shared" si="347"/>
        <v>1</v>
      </c>
      <c r="BN489" s="106">
        <f t="shared" si="347"/>
        <v>1</v>
      </c>
      <c r="BO489" s="106">
        <f t="shared" si="347"/>
        <v>1</v>
      </c>
    </row>
    <row r="490" spans="1:67" ht="15" x14ac:dyDescent="0.25">
      <c r="A490" s="80"/>
      <c r="B490" s="77" t="s">
        <v>1588</v>
      </c>
      <c r="C490" s="77" t="s">
        <v>1589</v>
      </c>
      <c r="D490" s="77" t="s">
        <v>26</v>
      </c>
      <c r="E490" s="224">
        <f>VLOOKUP(B490,'Cuadro Control'!C532:J2420,8,FALSE)</f>
        <v>179436034.15411764</v>
      </c>
      <c r="F490" s="106">
        <f t="shared" si="344"/>
        <v>3.3799272126209236E-2</v>
      </c>
      <c r="G490" s="107">
        <v>46452</v>
      </c>
      <c r="H490" s="107">
        <v>46457</v>
      </c>
      <c r="I490" s="106">
        <f t="shared" si="348"/>
        <v>0</v>
      </c>
      <c r="J490" s="106">
        <f t="shared" si="346"/>
        <v>0</v>
      </c>
      <c r="K490" s="106">
        <f t="shared" si="346"/>
        <v>0</v>
      </c>
      <c r="L490" s="106">
        <f t="shared" si="346"/>
        <v>0</v>
      </c>
      <c r="M490" s="106">
        <f t="shared" si="346"/>
        <v>0</v>
      </c>
      <c r="N490" s="106">
        <f t="shared" si="346"/>
        <v>0</v>
      </c>
      <c r="O490" s="106">
        <f t="shared" si="346"/>
        <v>0</v>
      </c>
      <c r="P490" s="106">
        <f t="shared" si="346"/>
        <v>0</v>
      </c>
      <c r="Q490" s="106">
        <f t="shared" si="346"/>
        <v>0</v>
      </c>
      <c r="R490" s="106">
        <f t="shared" si="346"/>
        <v>0</v>
      </c>
      <c r="S490" s="106">
        <f t="shared" si="346"/>
        <v>0</v>
      </c>
      <c r="T490" s="106">
        <f t="shared" si="346"/>
        <v>0</v>
      </c>
      <c r="U490" s="106">
        <f t="shared" si="346"/>
        <v>0</v>
      </c>
      <c r="V490" s="106">
        <f t="shared" si="346"/>
        <v>0</v>
      </c>
      <c r="W490" s="106">
        <f t="shared" si="346"/>
        <v>0</v>
      </c>
      <c r="X490" s="106">
        <f t="shared" si="346"/>
        <v>0</v>
      </c>
      <c r="Y490" s="106">
        <f t="shared" si="346"/>
        <v>0</v>
      </c>
      <c r="Z490" s="106">
        <f t="shared" si="346"/>
        <v>0</v>
      </c>
      <c r="AA490" s="106">
        <f t="shared" si="346"/>
        <v>0</v>
      </c>
      <c r="AB490" s="106">
        <f t="shared" si="346"/>
        <v>0</v>
      </c>
      <c r="AC490" s="106">
        <f t="shared" si="346"/>
        <v>0</v>
      </c>
      <c r="AD490" s="106">
        <f t="shared" si="346"/>
        <v>0</v>
      </c>
      <c r="AE490" s="106">
        <f t="shared" si="346"/>
        <v>0</v>
      </c>
      <c r="AF490" s="106">
        <f t="shared" si="346"/>
        <v>0</v>
      </c>
      <c r="AG490" s="106">
        <f t="shared" si="346"/>
        <v>0</v>
      </c>
      <c r="AH490" s="106">
        <f t="shared" si="346"/>
        <v>0</v>
      </c>
      <c r="AI490" s="106">
        <f t="shared" si="346"/>
        <v>0</v>
      </c>
      <c r="AJ490" s="106">
        <f t="shared" si="346"/>
        <v>0</v>
      </c>
      <c r="AK490" s="106">
        <f t="shared" si="346"/>
        <v>0</v>
      </c>
      <c r="AL490" s="106">
        <f t="shared" si="346"/>
        <v>0</v>
      </c>
      <c r="AM490" s="106">
        <f t="shared" si="346"/>
        <v>0</v>
      </c>
      <c r="AN490" s="106">
        <f t="shared" si="346"/>
        <v>0</v>
      </c>
      <c r="AO490" s="106">
        <f t="shared" si="346"/>
        <v>0</v>
      </c>
      <c r="AP490" s="106">
        <f t="shared" si="347"/>
        <v>0</v>
      </c>
      <c r="AQ490" s="106">
        <f t="shared" si="347"/>
        <v>0</v>
      </c>
      <c r="AR490" s="106">
        <f t="shared" si="347"/>
        <v>1</v>
      </c>
      <c r="AS490" s="106">
        <f t="shared" si="347"/>
        <v>1</v>
      </c>
      <c r="AT490" s="106">
        <f t="shared" si="347"/>
        <v>1</v>
      </c>
      <c r="AU490" s="106">
        <f t="shared" si="347"/>
        <v>1</v>
      </c>
      <c r="AV490" s="106">
        <f t="shared" si="347"/>
        <v>1</v>
      </c>
      <c r="AW490" s="106">
        <f t="shared" si="347"/>
        <v>1</v>
      </c>
      <c r="AX490" s="106">
        <f t="shared" si="347"/>
        <v>1</v>
      </c>
      <c r="AY490" s="106">
        <f t="shared" si="347"/>
        <v>1</v>
      </c>
      <c r="AZ490" s="106">
        <f t="shared" si="347"/>
        <v>1</v>
      </c>
      <c r="BA490" s="106">
        <f t="shared" si="347"/>
        <v>1</v>
      </c>
      <c r="BB490" s="106">
        <f t="shared" si="347"/>
        <v>1</v>
      </c>
      <c r="BC490" s="106">
        <f t="shared" si="347"/>
        <v>1</v>
      </c>
      <c r="BD490" s="106">
        <f t="shared" si="347"/>
        <v>1</v>
      </c>
      <c r="BE490" s="106">
        <f t="shared" si="347"/>
        <v>1</v>
      </c>
      <c r="BF490" s="106">
        <f t="shared" si="347"/>
        <v>1</v>
      </c>
      <c r="BG490" s="106">
        <f t="shared" si="347"/>
        <v>1</v>
      </c>
      <c r="BH490" s="106">
        <f t="shared" si="347"/>
        <v>1</v>
      </c>
      <c r="BI490" s="106">
        <f t="shared" si="347"/>
        <v>1</v>
      </c>
      <c r="BJ490" s="106">
        <f t="shared" si="347"/>
        <v>1</v>
      </c>
      <c r="BK490" s="106">
        <f t="shared" si="347"/>
        <v>1</v>
      </c>
      <c r="BL490" s="106">
        <f t="shared" si="347"/>
        <v>1</v>
      </c>
      <c r="BM490" s="106">
        <f t="shared" si="347"/>
        <v>1</v>
      </c>
      <c r="BN490" s="106">
        <f t="shared" si="347"/>
        <v>1</v>
      </c>
      <c r="BO490" s="106">
        <f t="shared" si="347"/>
        <v>1</v>
      </c>
    </row>
    <row r="491" spans="1:67" ht="15" x14ac:dyDescent="0.25">
      <c r="A491" s="80"/>
      <c r="B491" s="77" t="s">
        <v>1590</v>
      </c>
      <c r="C491" s="77" t="s">
        <v>1591</v>
      </c>
      <c r="D491" s="77" t="s">
        <v>730</v>
      </c>
      <c r="E491" s="224">
        <f>VLOOKUP(B491,'Cuadro Control'!C533:J2421,8,FALSE)</f>
        <v>1212623361.2117648</v>
      </c>
      <c r="F491" s="106">
        <f t="shared" si="344"/>
        <v>0.22841447185013161</v>
      </c>
      <c r="G491" s="107">
        <v>46458</v>
      </c>
      <c r="H491" s="107">
        <v>46477</v>
      </c>
      <c r="I491" s="106">
        <f t="shared" si="348"/>
        <v>0</v>
      </c>
      <c r="J491" s="106">
        <f t="shared" si="346"/>
        <v>0</v>
      </c>
      <c r="K491" s="106">
        <f t="shared" si="346"/>
        <v>0</v>
      </c>
      <c r="L491" s="106">
        <f t="shared" si="346"/>
        <v>0</v>
      </c>
      <c r="M491" s="106">
        <f t="shared" si="346"/>
        <v>0</v>
      </c>
      <c r="N491" s="106">
        <f t="shared" si="346"/>
        <v>0</v>
      </c>
      <c r="O491" s="106">
        <f t="shared" si="346"/>
        <v>0</v>
      </c>
      <c r="P491" s="106">
        <f t="shared" si="346"/>
        <v>0</v>
      </c>
      <c r="Q491" s="106">
        <f t="shared" si="346"/>
        <v>0</v>
      </c>
      <c r="R491" s="106">
        <f t="shared" si="346"/>
        <v>0</v>
      </c>
      <c r="S491" s="106">
        <f t="shared" si="346"/>
        <v>0</v>
      </c>
      <c r="T491" s="106">
        <f t="shared" si="346"/>
        <v>0</v>
      </c>
      <c r="U491" s="106">
        <f t="shared" si="346"/>
        <v>0</v>
      </c>
      <c r="V491" s="106">
        <f t="shared" si="346"/>
        <v>0</v>
      </c>
      <c r="W491" s="106">
        <f t="shared" si="346"/>
        <v>0</v>
      </c>
      <c r="X491" s="106">
        <f t="shared" si="346"/>
        <v>0</v>
      </c>
      <c r="Y491" s="106">
        <f t="shared" si="346"/>
        <v>0</v>
      </c>
      <c r="Z491" s="106">
        <f t="shared" si="346"/>
        <v>0</v>
      </c>
      <c r="AA491" s="106">
        <f t="shared" si="346"/>
        <v>0</v>
      </c>
      <c r="AB491" s="106">
        <f t="shared" si="346"/>
        <v>0</v>
      </c>
      <c r="AC491" s="106">
        <f t="shared" si="346"/>
        <v>0</v>
      </c>
      <c r="AD491" s="106">
        <f t="shared" si="346"/>
        <v>0</v>
      </c>
      <c r="AE491" s="106">
        <f t="shared" si="346"/>
        <v>0</v>
      </c>
      <c r="AF491" s="106">
        <f t="shared" si="346"/>
        <v>0</v>
      </c>
      <c r="AG491" s="106">
        <f t="shared" si="346"/>
        <v>0</v>
      </c>
      <c r="AH491" s="106">
        <f t="shared" si="346"/>
        <v>0</v>
      </c>
      <c r="AI491" s="106">
        <f t="shared" si="346"/>
        <v>0</v>
      </c>
      <c r="AJ491" s="106">
        <f t="shared" si="346"/>
        <v>0</v>
      </c>
      <c r="AK491" s="106">
        <f t="shared" si="346"/>
        <v>0</v>
      </c>
      <c r="AL491" s="106">
        <f t="shared" si="346"/>
        <v>0</v>
      </c>
      <c r="AM491" s="106">
        <f t="shared" si="346"/>
        <v>0</v>
      </c>
      <c r="AN491" s="106">
        <f t="shared" si="346"/>
        <v>0</v>
      </c>
      <c r="AO491" s="106">
        <f t="shared" si="346"/>
        <v>0</v>
      </c>
      <c r="AP491" s="106">
        <f t="shared" si="347"/>
        <v>0</v>
      </c>
      <c r="AQ491" s="106">
        <f t="shared" si="347"/>
        <v>0</v>
      </c>
      <c r="AR491" s="106">
        <f t="shared" si="347"/>
        <v>0.05</v>
      </c>
      <c r="AS491" s="106">
        <f t="shared" ref="AS491:BO491" si="349">IF($G491=0,0,IF(AS$6&lt;$G491,0,IF(AS$6&gt;$H491,1,(AS$6-$G491+1)/($H491-$G491+1))))</f>
        <v>0.4</v>
      </c>
      <c r="AT491" s="106">
        <f t="shared" si="349"/>
        <v>0.75</v>
      </c>
      <c r="AU491" s="106">
        <f t="shared" si="349"/>
        <v>1</v>
      </c>
      <c r="AV491" s="106">
        <f t="shared" si="349"/>
        <v>1</v>
      </c>
      <c r="AW491" s="106">
        <f t="shared" si="349"/>
        <v>1</v>
      </c>
      <c r="AX491" s="106">
        <f t="shared" si="349"/>
        <v>1</v>
      </c>
      <c r="AY491" s="106">
        <f t="shared" si="349"/>
        <v>1</v>
      </c>
      <c r="AZ491" s="106">
        <f t="shared" si="349"/>
        <v>1</v>
      </c>
      <c r="BA491" s="106">
        <f t="shared" si="349"/>
        <v>1</v>
      </c>
      <c r="BB491" s="106">
        <f t="shared" si="349"/>
        <v>1</v>
      </c>
      <c r="BC491" s="106">
        <f t="shared" si="349"/>
        <v>1</v>
      </c>
      <c r="BD491" s="106">
        <f t="shared" si="349"/>
        <v>1</v>
      </c>
      <c r="BE491" s="106">
        <f t="shared" si="349"/>
        <v>1</v>
      </c>
      <c r="BF491" s="106">
        <f t="shared" si="349"/>
        <v>1</v>
      </c>
      <c r="BG491" s="106">
        <f t="shared" si="349"/>
        <v>1</v>
      </c>
      <c r="BH491" s="106">
        <f t="shared" si="349"/>
        <v>1</v>
      </c>
      <c r="BI491" s="106">
        <f t="shared" si="349"/>
        <v>1</v>
      </c>
      <c r="BJ491" s="106">
        <f t="shared" si="349"/>
        <v>1</v>
      </c>
      <c r="BK491" s="106">
        <f t="shared" si="349"/>
        <v>1</v>
      </c>
      <c r="BL491" s="106">
        <f t="shared" si="349"/>
        <v>1</v>
      </c>
      <c r="BM491" s="106">
        <f t="shared" si="349"/>
        <v>1</v>
      </c>
      <c r="BN491" s="106">
        <f t="shared" si="349"/>
        <v>1</v>
      </c>
      <c r="BO491" s="106">
        <f t="shared" si="349"/>
        <v>1</v>
      </c>
    </row>
    <row r="492" spans="1:67" ht="15" x14ac:dyDescent="0.25">
      <c r="A492" s="80"/>
      <c r="B492" s="77" t="s">
        <v>1592</v>
      </c>
      <c r="C492" s="77" t="s">
        <v>1593</v>
      </c>
      <c r="D492" s="77" t="s">
        <v>6</v>
      </c>
      <c r="E492" s="224">
        <f>VLOOKUP(B492,'Cuadro Control'!C534:J2422,8,FALSE)</f>
        <v>0</v>
      </c>
      <c r="F492" s="106">
        <f t="shared" si="344"/>
        <v>0</v>
      </c>
      <c r="G492" s="107">
        <v>46477</v>
      </c>
      <c r="H492" s="107">
        <v>46480</v>
      </c>
      <c r="I492" s="106">
        <f t="shared" si="348"/>
        <v>0</v>
      </c>
      <c r="J492" s="106">
        <f t="shared" si="346"/>
        <v>0</v>
      </c>
      <c r="K492" s="106">
        <f t="shared" si="346"/>
        <v>0</v>
      </c>
      <c r="L492" s="106">
        <f t="shared" si="346"/>
        <v>0</v>
      </c>
      <c r="M492" s="106">
        <f t="shared" si="346"/>
        <v>0</v>
      </c>
      <c r="N492" s="106">
        <f t="shared" si="346"/>
        <v>0</v>
      </c>
      <c r="O492" s="106">
        <f t="shared" si="346"/>
        <v>0</v>
      </c>
      <c r="P492" s="106">
        <f t="shared" si="346"/>
        <v>0</v>
      </c>
      <c r="Q492" s="106">
        <f t="shared" si="346"/>
        <v>0</v>
      </c>
      <c r="R492" s="106">
        <f t="shared" si="346"/>
        <v>0</v>
      </c>
      <c r="S492" s="106">
        <f t="shared" si="346"/>
        <v>0</v>
      </c>
      <c r="T492" s="106">
        <f t="shared" si="346"/>
        <v>0</v>
      </c>
      <c r="U492" s="106">
        <f t="shared" si="346"/>
        <v>0</v>
      </c>
      <c r="V492" s="106">
        <f t="shared" si="346"/>
        <v>0</v>
      </c>
      <c r="W492" s="106">
        <f t="shared" si="346"/>
        <v>0</v>
      </c>
      <c r="X492" s="106">
        <f t="shared" si="346"/>
        <v>0</v>
      </c>
      <c r="Y492" s="106">
        <f t="shared" si="346"/>
        <v>0</v>
      </c>
      <c r="Z492" s="106">
        <f t="shared" si="346"/>
        <v>0</v>
      </c>
      <c r="AA492" s="106">
        <f t="shared" si="346"/>
        <v>0</v>
      </c>
      <c r="AB492" s="106">
        <f t="shared" si="346"/>
        <v>0</v>
      </c>
      <c r="AC492" s="106">
        <f t="shared" si="346"/>
        <v>0</v>
      </c>
      <c r="AD492" s="106">
        <f t="shared" si="346"/>
        <v>0</v>
      </c>
      <c r="AE492" s="106">
        <f t="shared" si="346"/>
        <v>0</v>
      </c>
      <c r="AF492" s="106">
        <f t="shared" si="346"/>
        <v>0</v>
      </c>
      <c r="AG492" s="106">
        <f t="shared" si="346"/>
        <v>0</v>
      </c>
      <c r="AH492" s="106">
        <f t="shared" si="346"/>
        <v>0</v>
      </c>
      <c r="AI492" s="106">
        <f t="shared" ref="J492:AO499" si="350">IF($G492=0,0,IF(AI$6&lt;$G492,0,IF(AI$6&gt;$H492,1,(AI$6-$G492+1)/($H492-$G492+1))))</f>
        <v>0</v>
      </c>
      <c r="AJ492" s="106">
        <f t="shared" si="350"/>
        <v>0</v>
      </c>
      <c r="AK492" s="106">
        <f t="shared" si="350"/>
        <v>0</v>
      </c>
      <c r="AL492" s="106">
        <f t="shared" si="350"/>
        <v>0</v>
      </c>
      <c r="AM492" s="106">
        <f t="shared" si="350"/>
        <v>0</v>
      </c>
      <c r="AN492" s="106">
        <f t="shared" si="350"/>
        <v>0</v>
      </c>
      <c r="AO492" s="106">
        <f t="shared" si="350"/>
        <v>0</v>
      </c>
      <c r="AP492" s="106">
        <f t="shared" ref="AP492:BO498" si="351">IF($G492=0,0,IF(AP$6&lt;$G492,0,IF(AP$6&gt;$H492,1,(AP$6-$G492+1)/($H492-$G492+1))))</f>
        <v>0</v>
      </c>
      <c r="AQ492" s="106">
        <f t="shared" si="351"/>
        <v>0</v>
      </c>
      <c r="AR492" s="106">
        <f t="shared" si="351"/>
        <v>0</v>
      </c>
      <c r="AS492" s="106">
        <f t="shared" si="351"/>
        <v>0</v>
      </c>
      <c r="AT492" s="106">
        <f t="shared" si="351"/>
        <v>0</v>
      </c>
      <c r="AU492" s="106">
        <f t="shared" si="351"/>
        <v>0.75</v>
      </c>
      <c r="AV492" s="106">
        <f t="shared" si="351"/>
        <v>1</v>
      </c>
      <c r="AW492" s="106">
        <f t="shared" si="351"/>
        <v>1</v>
      </c>
      <c r="AX492" s="106">
        <f t="shared" si="351"/>
        <v>1</v>
      </c>
      <c r="AY492" s="106">
        <f t="shared" si="351"/>
        <v>1</v>
      </c>
      <c r="AZ492" s="106">
        <f t="shared" si="351"/>
        <v>1</v>
      </c>
      <c r="BA492" s="106">
        <f t="shared" si="351"/>
        <v>1</v>
      </c>
      <c r="BB492" s="106">
        <f t="shared" si="351"/>
        <v>1</v>
      </c>
      <c r="BC492" s="106">
        <f t="shared" si="351"/>
        <v>1</v>
      </c>
      <c r="BD492" s="106">
        <f t="shared" si="351"/>
        <v>1</v>
      </c>
      <c r="BE492" s="106">
        <f t="shared" si="351"/>
        <v>1</v>
      </c>
      <c r="BF492" s="106">
        <f t="shared" si="351"/>
        <v>1</v>
      </c>
      <c r="BG492" s="106">
        <f t="shared" si="351"/>
        <v>1</v>
      </c>
      <c r="BH492" s="106">
        <f t="shared" si="351"/>
        <v>1</v>
      </c>
      <c r="BI492" s="106">
        <f t="shared" si="351"/>
        <v>1</v>
      </c>
      <c r="BJ492" s="106">
        <f t="shared" si="351"/>
        <v>1</v>
      </c>
      <c r="BK492" s="106">
        <f t="shared" si="351"/>
        <v>1</v>
      </c>
      <c r="BL492" s="106">
        <f t="shared" si="351"/>
        <v>1</v>
      </c>
      <c r="BM492" s="106">
        <f t="shared" si="351"/>
        <v>1</v>
      </c>
      <c r="BN492" s="106">
        <f t="shared" si="351"/>
        <v>1</v>
      </c>
      <c r="BO492" s="106">
        <f t="shared" si="351"/>
        <v>1</v>
      </c>
    </row>
    <row r="493" spans="1:67" ht="15" x14ac:dyDescent="0.25">
      <c r="A493" s="80"/>
      <c r="B493" s="78" t="s">
        <v>1594</v>
      </c>
      <c r="C493" s="78" t="s">
        <v>1595</v>
      </c>
      <c r="D493" s="78" t="s">
        <v>3</v>
      </c>
      <c r="E493" s="225">
        <f>VLOOKUP(B493,'Cuadro Control'!C535:J2423,8,FALSE)</f>
        <v>0</v>
      </c>
      <c r="F493" s="108">
        <f t="shared" si="344"/>
        <v>0</v>
      </c>
      <c r="G493" s="109">
        <v>46477</v>
      </c>
      <c r="H493" s="109">
        <v>46477</v>
      </c>
      <c r="I493" s="108">
        <f t="shared" si="348"/>
        <v>0</v>
      </c>
      <c r="J493" s="108">
        <f t="shared" si="350"/>
        <v>0</v>
      </c>
      <c r="K493" s="108">
        <f t="shared" si="350"/>
        <v>0</v>
      </c>
      <c r="L493" s="108">
        <f t="shared" si="350"/>
        <v>0</v>
      </c>
      <c r="M493" s="108">
        <f t="shared" si="350"/>
        <v>0</v>
      </c>
      <c r="N493" s="108">
        <f t="shared" si="350"/>
        <v>0</v>
      </c>
      <c r="O493" s="108">
        <f t="shared" si="350"/>
        <v>0</v>
      </c>
      <c r="P493" s="108">
        <f t="shared" si="350"/>
        <v>0</v>
      </c>
      <c r="Q493" s="108">
        <f t="shared" si="350"/>
        <v>0</v>
      </c>
      <c r="R493" s="108">
        <f t="shared" si="350"/>
        <v>0</v>
      </c>
      <c r="S493" s="108">
        <f t="shared" si="350"/>
        <v>0</v>
      </c>
      <c r="T493" s="108">
        <f t="shared" si="350"/>
        <v>0</v>
      </c>
      <c r="U493" s="108">
        <f t="shared" si="350"/>
        <v>0</v>
      </c>
      <c r="V493" s="108">
        <f t="shared" si="350"/>
        <v>0</v>
      </c>
      <c r="W493" s="108">
        <f t="shared" si="350"/>
        <v>0</v>
      </c>
      <c r="X493" s="108">
        <f t="shared" si="350"/>
        <v>0</v>
      </c>
      <c r="Y493" s="108">
        <f t="shared" si="350"/>
        <v>0</v>
      </c>
      <c r="Z493" s="108">
        <f t="shared" si="350"/>
        <v>0</v>
      </c>
      <c r="AA493" s="108">
        <f t="shared" si="350"/>
        <v>0</v>
      </c>
      <c r="AB493" s="108">
        <f t="shared" si="350"/>
        <v>0</v>
      </c>
      <c r="AC493" s="108">
        <f t="shared" si="350"/>
        <v>0</v>
      </c>
      <c r="AD493" s="108">
        <f t="shared" si="350"/>
        <v>0</v>
      </c>
      <c r="AE493" s="108">
        <f t="shared" si="350"/>
        <v>0</v>
      </c>
      <c r="AF493" s="108">
        <f t="shared" si="350"/>
        <v>0</v>
      </c>
      <c r="AG493" s="108">
        <f t="shared" si="350"/>
        <v>0</v>
      </c>
      <c r="AH493" s="108">
        <f t="shared" si="350"/>
        <v>0</v>
      </c>
      <c r="AI493" s="108">
        <f t="shared" si="350"/>
        <v>0</v>
      </c>
      <c r="AJ493" s="108">
        <f t="shared" si="350"/>
        <v>0</v>
      </c>
      <c r="AK493" s="108">
        <f t="shared" si="350"/>
        <v>0</v>
      </c>
      <c r="AL493" s="108">
        <f t="shared" si="350"/>
        <v>0</v>
      </c>
      <c r="AM493" s="108">
        <f t="shared" si="350"/>
        <v>0</v>
      </c>
      <c r="AN493" s="108">
        <f t="shared" si="350"/>
        <v>0</v>
      </c>
      <c r="AO493" s="108">
        <f t="shared" si="350"/>
        <v>0</v>
      </c>
      <c r="AP493" s="108">
        <f t="shared" si="351"/>
        <v>0</v>
      </c>
      <c r="AQ493" s="108">
        <f t="shared" si="351"/>
        <v>0</v>
      </c>
      <c r="AR493" s="108">
        <f t="shared" si="351"/>
        <v>0</v>
      </c>
      <c r="AS493" s="108">
        <f t="shared" si="351"/>
        <v>0</v>
      </c>
      <c r="AT493" s="108">
        <f t="shared" si="351"/>
        <v>0</v>
      </c>
      <c r="AU493" s="108">
        <f t="shared" si="351"/>
        <v>1</v>
      </c>
      <c r="AV493" s="108">
        <f t="shared" si="351"/>
        <v>1</v>
      </c>
      <c r="AW493" s="108">
        <f t="shared" si="351"/>
        <v>1</v>
      </c>
      <c r="AX493" s="108">
        <f t="shared" si="351"/>
        <v>1</v>
      </c>
      <c r="AY493" s="108">
        <f t="shared" si="351"/>
        <v>1</v>
      </c>
      <c r="AZ493" s="108">
        <f t="shared" si="351"/>
        <v>1</v>
      </c>
      <c r="BA493" s="108">
        <f t="shared" si="351"/>
        <v>1</v>
      </c>
      <c r="BB493" s="108">
        <f t="shared" si="351"/>
        <v>1</v>
      </c>
      <c r="BC493" s="108">
        <f t="shared" si="351"/>
        <v>1</v>
      </c>
      <c r="BD493" s="108">
        <f t="shared" si="351"/>
        <v>1</v>
      </c>
      <c r="BE493" s="108">
        <f t="shared" si="351"/>
        <v>1</v>
      </c>
      <c r="BF493" s="108">
        <f t="shared" si="351"/>
        <v>1</v>
      </c>
      <c r="BG493" s="108">
        <f t="shared" si="351"/>
        <v>1</v>
      </c>
      <c r="BH493" s="108">
        <f t="shared" si="351"/>
        <v>1</v>
      </c>
      <c r="BI493" s="108">
        <f t="shared" si="351"/>
        <v>1</v>
      </c>
      <c r="BJ493" s="108">
        <f t="shared" si="351"/>
        <v>1</v>
      </c>
      <c r="BK493" s="108">
        <f t="shared" si="351"/>
        <v>1</v>
      </c>
      <c r="BL493" s="108">
        <f t="shared" si="351"/>
        <v>1</v>
      </c>
      <c r="BM493" s="108">
        <f t="shared" si="351"/>
        <v>1</v>
      </c>
      <c r="BN493" s="108">
        <f t="shared" si="351"/>
        <v>1</v>
      </c>
      <c r="BO493" s="108">
        <f t="shared" si="351"/>
        <v>1</v>
      </c>
    </row>
    <row r="494" spans="1:67" ht="15" x14ac:dyDescent="0.25">
      <c r="A494" s="80"/>
      <c r="B494" s="77" t="s">
        <v>1596</v>
      </c>
      <c r="C494" s="77" t="s">
        <v>1597</v>
      </c>
      <c r="D494" s="77" t="s">
        <v>8</v>
      </c>
      <c r="E494" s="224">
        <f>VLOOKUP(B494,'Cuadro Control'!C536:J2424,8,FALSE)</f>
        <v>1230815225.9452939</v>
      </c>
      <c r="F494" s="106">
        <f t="shared" si="344"/>
        <v>0.2318411625341423</v>
      </c>
      <c r="G494" s="107">
        <v>46480</v>
      </c>
      <c r="H494" s="107">
        <v>46482</v>
      </c>
      <c r="I494" s="106">
        <f t="shared" si="348"/>
        <v>0</v>
      </c>
      <c r="J494" s="106">
        <f t="shared" si="350"/>
        <v>0</v>
      </c>
      <c r="K494" s="106">
        <f t="shared" si="350"/>
        <v>0</v>
      </c>
      <c r="L494" s="106">
        <f t="shared" si="350"/>
        <v>0</v>
      </c>
      <c r="M494" s="106">
        <f t="shared" si="350"/>
        <v>0</v>
      </c>
      <c r="N494" s="106">
        <f t="shared" si="350"/>
        <v>0</v>
      </c>
      <c r="O494" s="106">
        <f t="shared" si="350"/>
        <v>0</v>
      </c>
      <c r="P494" s="106">
        <f t="shared" si="350"/>
        <v>0</v>
      </c>
      <c r="Q494" s="106">
        <f t="shared" si="350"/>
        <v>0</v>
      </c>
      <c r="R494" s="106">
        <f t="shared" si="350"/>
        <v>0</v>
      </c>
      <c r="S494" s="106">
        <f t="shared" si="350"/>
        <v>0</v>
      </c>
      <c r="T494" s="106">
        <f t="shared" si="350"/>
        <v>0</v>
      </c>
      <c r="U494" s="106">
        <f t="shared" si="350"/>
        <v>0</v>
      </c>
      <c r="V494" s="106">
        <f t="shared" si="350"/>
        <v>0</v>
      </c>
      <c r="W494" s="106">
        <f t="shared" si="350"/>
        <v>0</v>
      </c>
      <c r="X494" s="106">
        <f t="shared" si="350"/>
        <v>0</v>
      </c>
      <c r="Y494" s="106">
        <f t="shared" si="350"/>
        <v>0</v>
      </c>
      <c r="Z494" s="106">
        <f t="shared" si="350"/>
        <v>0</v>
      </c>
      <c r="AA494" s="106">
        <f t="shared" si="350"/>
        <v>0</v>
      </c>
      <c r="AB494" s="106">
        <f t="shared" si="350"/>
        <v>0</v>
      </c>
      <c r="AC494" s="106">
        <f t="shared" si="350"/>
        <v>0</v>
      </c>
      <c r="AD494" s="106">
        <f t="shared" si="350"/>
        <v>0</v>
      </c>
      <c r="AE494" s="106">
        <f t="shared" si="350"/>
        <v>0</v>
      </c>
      <c r="AF494" s="106">
        <f t="shared" si="350"/>
        <v>0</v>
      </c>
      <c r="AG494" s="106">
        <f t="shared" si="350"/>
        <v>0</v>
      </c>
      <c r="AH494" s="106">
        <f t="shared" si="350"/>
        <v>0</v>
      </c>
      <c r="AI494" s="106">
        <f t="shared" si="350"/>
        <v>0</v>
      </c>
      <c r="AJ494" s="106">
        <f t="shared" si="350"/>
        <v>0</v>
      </c>
      <c r="AK494" s="106">
        <f t="shared" si="350"/>
        <v>0</v>
      </c>
      <c r="AL494" s="106">
        <f t="shared" si="350"/>
        <v>0</v>
      </c>
      <c r="AM494" s="106">
        <f t="shared" si="350"/>
        <v>0</v>
      </c>
      <c r="AN494" s="106">
        <f t="shared" si="350"/>
        <v>0</v>
      </c>
      <c r="AO494" s="106">
        <f t="shared" si="350"/>
        <v>0</v>
      </c>
      <c r="AP494" s="106">
        <f t="shared" si="351"/>
        <v>0</v>
      </c>
      <c r="AQ494" s="106">
        <f t="shared" si="351"/>
        <v>0</v>
      </c>
      <c r="AR494" s="106">
        <f t="shared" si="351"/>
        <v>0</v>
      </c>
      <c r="AS494" s="106">
        <f t="shared" si="351"/>
        <v>0</v>
      </c>
      <c r="AT494" s="106">
        <f t="shared" si="351"/>
        <v>0</v>
      </c>
      <c r="AU494" s="106">
        <f t="shared" si="351"/>
        <v>0</v>
      </c>
      <c r="AV494" s="106">
        <f t="shared" si="351"/>
        <v>1</v>
      </c>
      <c r="AW494" s="106">
        <f t="shared" si="351"/>
        <v>1</v>
      </c>
      <c r="AX494" s="106">
        <f t="shared" si="351"/>
        <v>1</v>
      </c>
      <c r="AY494" s="106">
        <f t="shared" si="351"/>
        <v>1</v>
      </c>
      <c r="AZ494" s="106">
        <f t="shared" si="351"/>
        <v>1</v>
      </c>
      <c r="BA494" s="106">
        <f t="shared" si="351"/>
        <v>1</v>
      </c>
      <c r="BB494" s="106">
        <f t="shared" si="351"/>
        <v>1</v>
      </c>
      <c r="BC494" s="106">
        <f t="shared" si="351"/>
        <v>1</v>
      </c>
      <c r="BD494" s="106">
        <f t="shared" si="351"/>
        <v>1</v>
      </c>
      <c r="BE494" s="106">
        <f t="shared" si="351"/>
        <v>1</v>
      </c>
      <c r="BF494" s="106">
        <f t="shared" si="351"/>
        <v>1</v>
      </c>
      <c r="BG494" s="106">
        <f t="shared" si="351"/>
        <v>1</v>
      </c>
      <c r="BH494" s="106">
        <f t="shared" si="351"/>
        <v>1</v>
      </c>
      <c r="BI494" s="106">
        <f t="shared" si="351"/>
        <v>1</v>
      </c>
      <c r="BJ494" s="106">
        <f t="shared" si="351"/>
        <v>1</v>
      </c>
      <c r="BK494" s="106">
        <f t="shared" si="351"/>
        <v>1</v>
      </c>
      <c r="BL494" s="106">
        <f t="shared" si="351"/>
        <v>1</v>
      </c>
      <c r="BM494" s="106">
        <f t="shared" si="351"/>
        <v>1</v>
      </c>
      <c r="BN494" s="106">
        <f t="shared" si="351"/>
        <v>1</v>
      </c>
      <c r="BO494" s="106">
        <f t="shared" si="351"/>
        <v>1</v>
      </c>
    </row>
    <row r="495" spans="1:67" ht="15" x14ac:dyDescent="0.25">
      <c r="A495" s="80"/>
      <c r="B495" s="77" t="s">
        <v>1598</v>
      </c>
      <c r="C495" s="77" t="s">
        <v>1599</v>
      </c>
      <c r="D495" s="77" t="s">
        <v>26</v>
      </c>
      <c r="E495" s="224">
        <f>VLOOKUP(B495,'Cuadro Control'!C537:J2425,8,FALSE)</f>
        <v>0</v>
      </c>
      <c r="F495" s="106">
        <f t="shared" si="344"/>
        <v>0</v>
      </c>
      <c r="G495" s="107">
        <v>46482</v>
      </c>
      <c r="H495" s="107">
        <v>46489</v>
      </c>
      <c r="I495" s="106">
        <f t="shared" si="348"/>
        <v>0</v>
      </c>
      <c r="J495" s="106">
        <f t="shared" si="350"/>
        <v>0</v>
      </c>
      <c r="K495" s="106">
        <f t="shared" si="350"/>
        <v>0</v>
      </c>
      <c r="L495" s="106">
        <f t="shared" si="350"/>
        <v>0</v>
      </c>
      <c r="M495" s="106">
        <f t="shared" si="350"/>
        <v>0</v>
      </c>
      <c r="N495" s="106">
        <f t="shared" si="350"/>
        <v>0</v>
      </c>
      <c r="O495" s="106">
        <f t="shared" si="350"/>
        <v>0</v>
      </c>
      <c r="P495" s="106">
        <f t="shared" si="350"/>
        <v>0</v>
      </c>
      <c r="Q495" s="106">
        <f t="shared" si="350"/>
        <v>0</v>
      </c>
      <c r="R495" s="106">
        <f t="shared" si="350"/>
        <v>0</v>
      </c>
      <c r="S495" s="106">
        <f t="shared" si="350"/>
        <v>0</v>
      </c>
      <c r="T495" s="106">
        <f t="shared" si="350"/>
        <v>0</v>
      </c>
      <c r="U495" s="106">
        <f t="shared" si="350"/>
        <v>0</v>
      </c>
      <c r="V495" s="106">
        <f t="shared" si="350"/>
        <v>0</v>
      </c>
      <c r="W495" s="106">
        <f t="shared" si="350"/>
        <v>0</v>
      </c>
      <c r="X495" s="106">
        <f t="shared" si="350"/>
        <v>0</v>
      </c>
      <c r="Y495" s="106">
        <f t="shared" si="350"/>
        <v>0</v>
      </c>
      <c r="Z495" s="106">
        <f t="shared" si="350"/>
        <v>0</v>
      </c>
      <c r="AA495" s="106">
        <f t="shared" si="350"/>
        <v>0</v>
      </c>
      <c r="AB495" s="106">
        <f t="shared" si="350"/>
        <v>0</v>
      </c>
      <c r="AC495" s="106">
        <f t="shared" si="350"/>
        <v>0</v>
      </c>
      <c r="AD495" s="106">
        <f t="shared" si="350"/>
        <v>0</v>
      </c>
      <c r="AE495" s="106">
        <f t="shared" si="350"/>
        <v>0</v>
      </c>
      <c r="AF495" s="106">
        <f t="shared" si="350"/>
        <v>0</v>
      </c>
      <c r="AG495" s="106">
        <f t="shared" si="350"/>
        <v>0</v>
      </c>
      <c r="AH495" s="106">
        <f t="shared" si="350"/>
        <v>0</v>
      </c>
      <c r="AI495" s="106">
        <f t="shared" si="350"/>
        <v>0</v>
      </c>
      <c r="AJ495" s="106">
        <f t="shared" si="350"/>
        <v>0</v>
      </c>
      <c r="AK495" s="106">
        <f t="shared" si="350"/>
        <v>0</v>
      </c>
      <c r="AL495" s="106">
        <f t="shared" si="350"/>
        <v>0</v>
      </c>
      <c r="AM495" s="106">
        <f t="shared" si="350"/>
        <v>0</v>
      </c>
      <c r="AN495" s="106">
        <f t="shared" si="350"/>
        <v>0</v>
      </c>
      <c r="AO495" s="106">
        <f t="shared" si="350"/>
        <v>0</v>
      </c>
      <c r="AP495" s="106">
        <f t="shared" si="351"/>
        <v>0</v>
      </c>
      <c r="AQ495" s="106">
        <f t="shared" si="351"/>
        <v>0</v>
      </c>
      <c r="AR495" s="106">
        <f t="shared" si="351"/>
        <v>0</v>
      </c>
      <c r="AS495" s="106">
        <f t="shared" si="351"/>
        <v>0</v>
      </c>
      <c r="AT495" s="106">
        <f t="shared" si="351"/>
        <v>0</v>
      </c>
      <c r="AU495" s="106">
        <f t="shared" si="351"/>
        <v>0</v>
      </c>
      <c r="AV495" s="106">
        <f t="shared" si="351"/>
        <v>0.625</v>
      </c>
      <c r="AW495" s="106">
        <f t="shared" si="351"/>
        <v>1</v>
      </c>
      <c r="AX495" s="106">
        <f t="shared" si="351"/>
        <v>1</v>
      </c>
      <c r="AY495" s="106">
        <f t="shared" si="351"/>
        <v>1</v>
      </c>
      <c r="AZ495" s="106">
        <f t="shared" si="351"/>
        <v>1</v>
      </c>
      <c r="BA495" s="106">
        <f t="shared" si="351"/>
        <v>1</v>
      </c>
      <c r="BB495" s="106">
        <f t="shared" si="351"/>
        <v>1</v>
      </c>
      <c r="BC495" s="106">
        <f t="shared" si="351"/>
        <v>1</v>
      </c>
      <c r="BD495" s="106">
        <f t="shared" si="351"/>
        <v>1</v>
      </c>
      <c r="BE495" s="106">
        <f t="shared" si="351"/>
        <v>1</v>
      </c>
      <c r="BF495" s="106">
        <f t="shared" si="351"/>
        <v>1</v>
      </c>
      <c r="BG495" s="106">
        <f t="shared" si="351"/>
        <v>1</v>
      </c>
      <c r="BH495" s="106">
        <f t="shared" si="351"/>
        <v>1</v>
      </c>
      <c r="BI495" s="106">
        <f t="shared" si="351"/>
        <v>1</v>
      </c>
      <c r="BJ495" s="106">
        <f t="shared" si="351"/>
        <v>1</v>
      </c>
      <c r="BK495" s="106">
        <f t="shared" si="351"/>
        <v>1</v>
      </c>
      <c r="BL495" s="106">
        <f t="shared" si="351"/>
        <v>1</v>
      </c>
      <c r="BM495" s="106">
        <f t="shared" si="351"/>
        <v>1</v>
      </c>
      <c r="BN495" s="106">
        <f t="shared" si="351"/>
        <v>1</v>
      </c>
      <c r="BO495" s="106">
        <f t="shared" si="351"/>
        <v>1</v>
      </c>
    </row>
    <row r="496" spans="1:67" ht="15" x14ac:dyDescent="0.25">
      <c r="A496" s="80"/>
      <c r="B496" s="77" t="s">
        <v>1600</v>
      </c>
      <c r="C496" s="77" t="s">
        <v>2074</v>
      </c>
      <c r="D496" s="77" t="s">
        <v>6</v>
      </c>
      <c r="E496" s="224">
        <f>VLOOKUP(B496,'Cuadro Control'!C538:J2426,8,FALSE)</f>
        <v>52736347.43270281</v>
      </c>
      <c r="F496" s="106">
        <f t="shared" si="344"/>
        <v>9.933624348213644E-3</v>
      </c>
      <c r="G496" s="107">
        <v>46489</v>
      </c>
      <c r="H496" s="107">
        <v>46492</v>
      </c>
      <c r="I496" s="106">
        <f t="shared" si="348"/>
        <v>0</v>
      </c>
      <c r="J496" s="106">
        <f t="shared" si="350"/>
        <v>0</v>
      </c>
      <c r="K496" s="106">
        <f t="shared" si="350"/>
        <v>0</v>
      </c>
      <c r="L496" s="106">
        <f t="shared" si="350"/>
        <v>0</v>
      </c>
      <c r="M496" s="106">
        <f t="shared" si="350"/>
        <v>0</v>
      </c>
      <c r="N496" s="106">
        <f t="shared" si="350"/>
        <v>0</v>
      </c>
      <c r="O496" s="106">
        <f t="shared" si="350"/>
        <v>0</v>
      </c>
      <c r="P496" s="106">
        <f t="shared" si="350"/>
        <v>0</v>
      </c>
      <c r="Q496" s="106">
        <f t="shared" si="350"/>
        <v>0</v>
      </c>
      <c r="R496" s="106">
        <f t="shared" si="350"/>
        <v>0</v>
      </c>
      <c r="S496" s="106">
        <f t="shared" si="350"/>
        <v>0</v>
      </c>
      <c r="T496" s="106">
        <f t="shared" si="350"/>
        <v>0</v>
      </c>
      <c r="U496" s="106">
        <f t="shared" si="350"/>
        <v>0</v>
      </c>
      <c r="V496" s="106">
        <f t="shared" si="350"/>
        <v>0</v>
      </c>
      <c r="W496" s="106">
        <f t="shared" si="350"/>
        <v>0</v>
      </c>
      <c r="X496" s="106">
        <f t="shared" si="350"/>
        <v>0</v>
      </c>
      <c r="Y496" s="106">
        <f t="shared" si="350"/>
        <v>0</v>
      </c>
      <c r="Z496" s="106">
        <f t="shared" si="350"/>
        <v>0</v>
      </c>
      <c r="AA496" s="106">
        <f t="shared" si="350"/>
        <v>0</v>
      </c>
      <c r="AB496" s="106">
        <f t="shared" si="350"/>
        <v>0</v>
      </c>
      <c r="AC496" s="106">
        <f t="shared" si="350"/>
        <v>0</v>
      </c>
      <c r="AD496" s="106">
        <f t="shared" si="350"/>
        <v>0</v>
      </c>
      <c r="AE496" s="106">
        <f t="shared" si="350"/>
        <v>0</v>
      </c>
      <c r="AF496" s="106">
        <f t="shared" si="350"/>
        <v>0</v>
      </c>
      <c r="AG496" s="106">
        <f t="shared" si="350"/>
        <v>0</v>
      </c>
      <c r="AH496" s="106">
        <f t="shared" si="350"/>
        <v>0</v>
      </c>
      <c r="AI496" s="106">
        <f t="shared" si="350"/>
        <v>0</v>
      </c>
      <c r="AJ496" s="106">
        <f t="shared" si="350"/>
        <v>0</v>
      </c>
      <c r="AK496" s="106">
        <f t="shared" si="350"/>
        <v>0</v>
      </c>
      <c r="AL496" s="106">
        <f t="shared" si="350"/>
        <v>0</v>
      </c>
      <c r="AM496" s="106">
        <f t="shared" si="350"/>
        <v>0</v>
      </c>
      <c r="AN496" s="106">
        <f t="shared" si="350"/>
        <v>0</v>
      </c>
      <c r="AO496" s="106">
        <f t="shared" si="350"/>
        <v>0</v>
      </c>
      <c r="AP496" s="106">
        <f t="shared" si="351"/>
        <v>0</v>
      </c>
      <c r="AQ496" s="106">
        <f t="shared" si="351"/>
        <v>0</v>
      </c>
      <c r="AR496" s="106">
        <f t="shared" si="351"/>
        <v>0</v>
      </c>
      <c r="AS496" s="106">
        <f t="shared" si="351"/>
        <v>0</v>
      </c>
      <c r="AT496" s="106">
        <f t="shared" si="351"/>
        <v>0</v>
      </c>
      <c r="AU496" s="106">
        <f t="shared" si="351"/>
        <v>0</v>
      </c>
      <c r="AV496" s="106">
        <f t="shared" si="351"/>
        <v>0</v>
      </c>
      <c r="AW496" s="106">
        <f t="shared" si="351"/>
        <v>1</v>
      </c>
      <c r="AX496" s="106">
        <f t="shared" si="351"/>
        <v>1</v>
      </c>
      <c r="AY496" s="106">
        <f t="shared" si="351"/>
        <v>1</v>
      </c>
      <c r="AZ496" s="106">
        <f t="shared" si="351"/>
        <v>1</v>
      </c>
      <c r="BA496" s="106">
        <f t="shared" si="351"/>
        <v>1</v>
      </c>
      <c r="BB496" s="106">
        <f t="shared" si="351"/>
        <v>1</v>
      </c>
      <c r="BC496" s="106">
        <f t="shared" si="351"/>
        <v>1</v>
      </c>
      <c r="BD496" s="106">
        <f t="shared" si="351"/>
        <v>1</v>
      </c>
      <c r="BE496" s="106">
        <f t="shared" si="351"/>
        <v>1</v>
      </c>
      <c r="BF496" s="106">
        <f t="shared" si="351"/>
        <v>1</v>
      </c>
      <c r="BG496" s="106">
        <f t="shared" si="351"/>
        <v>1</v>
      </c>
      <c r="BH496" s="106">
        <f t="shared" si="351"/>
        <v>1</v>
      </c>
      <c r="BI496" s="106">
        <f t="shared" si="351"/>
        <v>1</v>
      </c>
      <c r="BJ496" s="106">
        <f t="shared" si="351"/>
        <v>1</v>
      </c>
      <c r="BK496" s="106">
        <f t="shared" si="351"/>
        <v>1</v>
      </c>
      <c r="BL496" s="106">
        <f t="shared" si="351"/>
        <v>1</v>
      </c>
      <c r="BM496" s="106">
        <f t="shared" si="351"/>
        <v>1</v>
      </c>
      <c r="BN496" s="106">
        <f t="shared" si="351"/>
        <v>1</v>
      </c>
      <c r="BO496" s="106">
        <f t="shared" si="351"/>
        <v>1</v>
      </c>
    </row>
    <row r="497" spans="1:67" ht="15" x14ac:dyDescent="0.25">
      <c r="A497" s="80"/>
      <c r="B497" s="77" t="s">
        <v>1601</v>
      </c>
      <c r="C497" s="77" t="s">
        <v>1602</v>
      </c>
      <c r="D497" s="77" t="s">
        <v>19</v>
      </c>
      <c r="E497" s="224">
        <f>VLOOKUP(B497,'Cuadro Control'!C539:J2427,8,FALSE)</f>
        <v>46410609.014634147</v>
      </c>
      <c r="F497" s="106">
        <f t="shared" si="344"/>
        <v>8.742083556535862E-3</v>
      </c>
      <c r="G497" s="107">
        <v>46492</v>
      </c>
      <c r="H497" s="107">
        <v>46493</v>
      </c>
      <c r="I497" s="106">
        <f t="shared" si="348"/>
        <v>0</v>
      </c>
      <c r="J497" s="106">
        <f t="shared" si="350"/>
        <v>0</v>
      </c>
      <c r="K497" s="106">
        <f t="shared" si="350"/>
        <v>0</v>
      </c>
      <c r="L497" s="106">
        <f t="shared" si="350"/>
        <v>0</v>
      </c>
      <c r="M497" s="106">
        <f t="shared" si="350"/>
        <v>0</v>
      </c>
      <c r="N497" s="106">
        <f t="shared" si="350"/>
        <v>0</v>
      </c>
      <c r="O497" s="106">
        <f t="shared" si="350"/>
        <v>0</v>
      </c>
      <c r="P497" s="106">
        <f t="shared" si="350"/>
        <v>0</v>
      </c>
      <c r="Q497" s="106">
        <f t="shared" si="350"/>
        <v>0</v>
      </c>
      <c r="R497" s="106">
        <f t="shared" si="350"/>
        <v>0</v>
      </c>
      <c r="S497" s="106">
        <f t="shared" si="350"/>
        <v>0</v>
      </c>
      <c r="T497" s="106">
        <f t="shared" si="350"/>
        <v>0</v>
      </c>
      <c r="U497" s="106">
        <f t="shared" si="350"/>
        <v>0</v>
      </c>
      <c r="V497" s="106">
        <f t="shared" si="350"/>
        <v>0</v>
      </c>
      <c r="W497" s="106">
        <f t="shared" si="350"/>
        <v>0</v>
      </c>
      <c r="X497" s="106">
        <f t="shared" si="350"/>
        <v>0</v>
      </c>
      <c r="Y497" s="106">
        <f t="shared" si="350"/>
        <v>0</v>
      </c>
      <c r="Z497" s="106">
        <f t="shared" si="350"/>
        <v>0</v>
      </c>
      <c r="AA497" s="106">
        <f t="shared" si="350"/>
        <v>0</v>
      </c>
      <c r="AB497" s="106">
        <f t="shared" si="350"/>
        <v>0</v>
      </c>
      <c r="AC497" s="106">
        <f t="shared" si="350"/>
        <v>0</v>
      </c>
      <c r="AD497" s="106">
        <f t="shared" si="350"/>
        <v>0</v>
      </c>
      <c r="AE497" s="106">
        <f t="shared" si="350"/>
        <v>0</v>
      </c>
      <c r="AF497" s="106">
        <f t="shared" si="350"/>
        <v>0</v>
      </c>
      <c r="AG497" s="106">
        <f t="shared" si="350"/>
        <v>0</v>
      </c>
      <c r="AH497" s="106">
        <f t="shared" si="350"/>
        <v>0</v>
      </c>
      <c r="AI497" s="106">
        <f t="shared" si="350"/>
        <v>0</v>
      </c>
      <c r="AJ497" s="106">
        <f t="shared" si="350"/>
        <v>0</v>
      </c>
      <c r="AK497" s="106">
        <f t="shared" si="350"/>
        <v>0</v>
      </c>
      <c r="AL497" s="106">
        <f t="shared" si="350"/>
        <v>0</v>
      </c>
      <c r="AM497" s="106">
        <f t="shared" si="350"/>
        <v>0</v>
      </c>
      <c r="AN497" s="106">
        <f t="shared" si="350"/>
        <v>0</v>
      </c>
      <c r="AO497" s="106">
        <f t="shared" si="350"/>
        <v>0</v>
      </c>
      <c r="AP497" s="106">
        <f t="shared" si="351"/>
        <v>0</v>
      </c>
      <c r="AQ497" s="106">
        <f t="shared" si="351"/>
        <v>0</v>
      </c>
      <c r="AR497" s="106">
        <f t="shared" si="351"/>
        <v>0</v>
      </c>
      <c r="AS497" s="106">
        <f t="shared" si="351"/>
        <v>0</v>
      </c>
      <c r="AT497" s="106">
        <f t="shared" si="351"/>
        <v>0</v>
      </c>
      <c r="AU497" s="106">
        <f t="shared" si="351"/>
        <v>0</v>
      </c>
      <c r="AV497" s="106">
        <f t="shared" si="351"/>
        <v>0</v>
      </c>
      <c r="AW497" s="106">
        <f t="shared" si="351"/>
        <v>1</v>
      </c>
      <c r="AX497" s="106">
        <f t="shared" si="351"/>
        <v>1</v>
      </c>
      <c r="AY497" s="106">
        <f t="shared" si="351"/>
        <v>1</v>
      </c>
      <c r="AZ497" s="106">
        <f t="shared" si="351"/>
        <v>1</v>
      </c>
      <c r="BA497" s="106">
        <f t="shared" si="351"/>
        <v>1</v>
      </c>
      <c r="BB497" s="106">
        <f t="shared" si="351"/>
        <v>1</v>
      </c>
      <c r="BC497" s="106">
        <f t="shared" si="351"/>
        <v>1</v>
      </c>
      <c r="BD497" s="106">
        <f t="shared" si="351"/>
        <v>1</v>
      </c>
      <c r="BE497" s="106">
        <f t="shared" si="351"/>
        <v>1</v>
      </c>
      <c r="BF497" s="106">
        <f t="shared" si="351"/>
        <v>1</v>
      </c>
      <c r="BG497" s="106">
        <f t="shared" si="351"/>
        <v>1</v>
      </c>
      <c r="BH497" s="106">
        <f t="shared" si="351"/>
        <v>1</v>
      </c>
      <c r="BI497" s="106">
        <f t="shared" si="351"/>
        <v>1</v>
      </c>
      <c r="BJ497" s="106">
        <f t="shared" si="351"/>
        <v>1</v>
      </c>
      <c r="BK497" s="106">
        <f t="shared" si="351"/>
        <v>1</v>
      </c>
      <c r="BL497" s="106">
        <f t="shared" si="351"/>
        <v>1</v>
      </c>
      <c r="BM497" s="106">
        <f t="shared" si="351"/>
        <v>1</v>
      </c>
      <c r="BN497" s="106">
        <f t="shared" si="351"/>
        <v>1</v>
      </c>
      <c r="BO497" s="106">
        <f t="shared" si="351"/>
        <v>1</v>
      </c>
    </row>
    <row r="498" spans="1:67" ht="15" x14ac:dyDescent="0.25">
      <c r="A498" s="80"/>
      <c r="B498" s="77" t="s">
        <v>1603</v>
      </c>
      <c r="C498" s="77" t="s">
        <v>1604</v>
      </c>
      <c r="D498" s="77" t="s">
        <v>9</v>
      </c>
      <c r="E498" s="224">
        <f>VLOOKUP(B498,'Cuadro Control'!C540:J2428,8,FALSE)</f>
        <v>1587346329.5488234</v>
      </c>
      <c r="F498" s="106">
        <f t="shared" si="344"/>
        <v>0.29899875353285565</v>
      </c>
      <c r="G498" s="107">
        <v>46492</v>
      </c>
      <c r="H498" s="107">
        <v>46503</v>
      </c>
      <c r="I498" s="106">
        <f t="shared" si="348"/>
        <v>0</v>
      </c>
      <c r="J498" s="106">
        <f t="shared" si="350"/>
        <v>0</v>
      </c>
      <c r="K498" s="106">
        <f t="shared" si="350"/>
        <v>0</v>
      </c>
      <c r="L498" s="106">
        <f t="shared" si="350"/>
        <v>0</v>
      </c>
      <c r="M498" s="106">
        <f t="shared" si="350"/>
        <v>0</v>
      </c>
      <c r="N498" s="106">
        <f t="shared" si="350"/>
        <v>0</v>
      </c>
      <c r="O498" s="106">
        <f t="shared" si="350"/>
        <v>0</v>
      </c>
      <c r="P498" s="106">
        <f t="shared" si="350"/>
        <v>0</v>
      </c>
      <c r="Q498" s="106">
        <f t="shared" si="350"/>
        <v>0</v>
      </c>
      <c r="R498" s="106">
        <f t="shared" si="350"/>
        <v>0</v>
      </c>
      <c r="S498" s="106">
        <f t="shared" si="350"/>
        <v>0</v>
      </c>
      <c r="T498" s="106">
        <f t="shared" si="350"/>
        <v>0</v>
      </c>
      <c r="U498" s="106">
        <f t="shared" si="350"/>
        <v>0</v>
      </c>
      <c r="V498" s="106">
        <f t="shared" si="350"/>
        <v>0</v>
      </c>
      <c r="W498" s="106">
        <f t="shared" si="350"/>
        <v>0</v>
      </c>
      <c r="X498" s="106">
        <f t="shared" si="350"/>
        <v>0</v>
      </c>
      <c r="Y498" s="106">
        <f t="shared" si="350"/>
        <v>0</v>
      </c>
      <c r="Z498" s="106">
        <f t="shared" si="350"/>
        <v>0</v>
      </c>
      <c r="AA498" s="106">
        <f t="shared" si="350"/>
        <v>0</v>
      </c>
      <c r="AB498" s="106">
        <f t="shared" si="350"/>
        <v>0</v>
      </c>
      <c r="AC498" s="106">
        <f t="shared" si="350"/>
        <v>0</v>
      </c>
      <c r="AD498" s="106">
        <f t="shared" si="350"/>
        <v>0</v>
      </c>
      <c r="AE498" s="106">
        <f t="shared" si="350"/>
        <v>0</v>
      </c>
      <c r="AF498" s="106">
        <f t="shared" si="350"/>
        <v>0</v>
      </c>
      <c r="AG498" s="106">
        <f t="shared" si="350"/>
        <v>0</v>
      </c>
      <c r="AH498" s="106">
        <f t="shared" si="350"/>
        <v>0</v>
      </c>
      <c r="AI498" s="106">
        <f t="shared" si="350"/>
        <v>0</v>
      </c>
      <c r="AJ498" s="106">
        <f t="shared" si="350"/>
        <v>0</v>
      </c>
      <c r="AK498" s="106">
        <f t="shared" si="350"/>
        <v>0</v>
      </c>
      <c r="AL498" s="106">
        <f t="shared" si="350"/>
        <v>0</v>
      </c>
      <c r="AM498" s="106">
        <f t="shared" si="350"/>
        <v>0</v>
      </c>
      <c r="AN498" s="106">
        <f t="shared" si="350"/>
        <v>0</v>
      </c>
      <c r="AO498" s="106">
        <f t="shared" si="350"/>
        <v>0</v>
      </c>
      <c r="AP498" s="106">
        <f t="shared" si="351"/>
        <v>0</v>
      </c>
      <c r="AQ498" s="106">
        <f t="shared" si="351"/>
        <v>0</v>
      </c>
      <c r="AR498" s="106">
        <f t="shared" si="351"/>
        <v>0</v>
      </c>
      <c r="AS498" s="106">
        <f t="shared" ref="AP498:BO499" si="352">IF($G498=0,0,IF(AS$6&lt;$G498,0,IF(AS$6&gt;$H498,1,(AS$6-$G498+1)/($H498-$G498+1))))</f>
        <v>0</v>
      </c>
      <c r="AT498" s="106">
        <f t="shared" si="352"/>
        <v>0</v>
      </c>
      <c r="AU498" s="106">
        <f t="shared" si="352"/>
        <v>0</v>
      </c>
      <c r="AV498" s="106">
        <f t="shared" si="352"/>
        <v>0</v>
      </c>
      <c r="AW498" s="106">
        <f t="shared" si="352"/>
        <v>0.16666666666666666</v>
      </c>
      <c r="AX498" s="106">
        <f t="shared" si="352"/>
        <v>0.75</v>
      </c>
      <c r="AY498" s="106">
        <f t="shared" si="352"/>
        <v>1</v>
      </c>
      <c r="AZ498" s="106">
        <f t="shared" si="352"/>
        <v>1</v>
      </c>
      <c r="BA498" s="106">
        <f t="shared" si="352"/>
        <v>1</v>
      </c>
      <c r="BB498" s="106">
        <f t="shared" si="352"/>
        <v>1</v>
      </c>
      <c r="BC498" s="106">
        <f t="shared" si="352"/>
        <v>1</v>
      </c>
      <c r="BD498" s="106">
        <f t="shared" si="352"/>
        <v>1</v>
      </c>
      <c r="BE498" s="106">
        <f t="shared" si="352"/>
        <v>1</v>
      </c>
      <c r="BF498" s="106">
        <f t="shared" si="352"/>
        <v>1</v>
      </c>
      <c r="BG498" s="106">
        <f t="shared" si="352"/>
        <v>1</v>
      </c>
      <c r="BH498" s="106">
        <f t="shared" si="352"/>
        <v>1</v>
      </c>
      <c r="BI498" s="106">
        <f t="shared" si="352"/>
        <v>1</v>
      </c>
      <c r="BJ498" s="106">
        <f t="shared" si="352"/>
        <v>1</v>
      </c>
      <c r="BK498" s="106">
        <f t="shared" si="352"/>
        <v>1</v>
      </c>
      <c r="BL498" s="106">
        <f t="shared" si="352"/>
        <v>1</v>
      </c>
      <c r="BM498" s="106">
        <f t="shared" si="352"/>
        <v>1</v>
      </c>
      <c r="BN498" s="106">
        <f t="shared" si="352"/>
        <v>1</v>
      </c>
      <c r="BO498" s="106">
        <f t="shared" si="352"/>
        <v>1</v>
      </c>
    </row>
    <row r="499" spans="1:67" ht="15" x14ac:dyDescent="0.25">
      <c r="A499" s="80"/>
      <c r="B499" s="103" t="s">
        <v>1605</v>
      </c>
      <c r="C499" s="103" t="s">
        <v>1606</v>
      </c>
      <c r="D499" s="103" t="s">
        <v>9</v>
      </c>
      <c r="E499" s="223">
        <f>VLOOKUP(B499,'Cuadro Control'!C541:J2429,8,FALSE)</f>
        <v>179532477.23999998</v>
      </c>
      <c r="F499" s="104">
        <f t="shared" si="344"/>
        <v>3.3817438522495219E-2</v>
      </c>
      <c r="G499" s="105">
        <v>46494</v>
      </c>
      <c r="H499" s="105">
        <v>46506</v>
      </c>
      <c r="I499" s="104">
        <f t="shared" si="348"/>
        <v>0</v>
      </c>
      <c r="J499" s="104">
        <f t="shared" si="350"/>
        <v>0</v>
      </c>
      <c r="K499" s="104">
        <f t="shared" si="350"/>
        <v>0</v>
      </c>
      <c r="L499" s="104">
        <f t="shared" si="350"/>
        <v>0</v>
      </c>
      <c r="M499" s="104">
        <f t="shared" si="350"/>
        <v>0</v>
      </c>
      <c r="N499" s="104">
        <f t="shared" si="350"/>
        <v>0</v>
      </c>
      <c r="O499" s="104">
        <f t="shared" si="350"/>
        <v>0</v>
      </c>
      <c r="P499" s="104">
        <f t="shared" si="350"/>
        <v>0</v>
      </c>
      <c r="Q499" s="104">
        <f t="shared" si="350"/>
        <v>0</v>
      </c>
      <c r="R499" s="104">
        <f t="shared" si="350"/>
        <v>0</v>
      </c>
      <c r="S499" s="104">
        <f t="shared" si="350"/>
        <v>0</v>
      </c>
      <c r="T499" s="104">
        <f t="shared" si="350"/>
        <v>0</v>
      </c>
      <c r="U499" s="104">
        <f t="shared" si="350"/>
        <v>0</v>
      </c>
      <c r="V499" s="104">
        <f t="shared" si="350"/>
        <v>0</v>
      </c>
      <c r="W499" s="104">
        <f t="shared" si="350"/>
        <v>0</v>
      </c>
      <c r="X499" s="104">
        <f t="shared" si="350"/>
        <v>0</v>
      </c>
      <c r="Y499" s="104">
        <f t="shared" si="350"/>
        <v>0</v>
      </c>
      <c r="Z499" s="104">
        <f t="shared" si="350"/>
        <v>0</v>
      </c>
      <c r="AA499" s="104">
        <f t="shared" si="350"/>
        <v>0</v>
      </c>
      <c r="AB499" s="104">
        <f t="shared" si="350"/>
        <v>0</v>
      </c>
      <c r="AC499" s="104">
        <f t="shared" si="350"/>
        <v>0</v>
      </c>
      <c r="AD499" s="104">
        <f t="shared" si="350"/>
        <v>0</v>
      </c>
      <c r="AE499" s="104">
        <f t="shared" si="350"/>
        <v>0</v>
      </c>
      <c r="AF499" s="104">
        <f t="shared" si="350"/>
        <v>0</v>
      </c>
      <c r="AG499" s="104">
        <f t="shared" si="350"/>
        <v>0</v>
      </c>
      <c r="AH499" s="104">
        <f t="shared" si="350"/>
        <v>0</v>
      </c>
      <c r="AI499" s="104">
        <f t="shared" si="350"/>
        <v>0</v>
      </c>
      <c r="AJ499" s="104">
        <f t="shared" si="350"/>
        <v>0</v>
      </c>
      <c r="AK499" s="104">
        <f t="shared" si="350"/>
        <v>0</v>
      </c>
      <c r="AL499" s="104">
        <f t="shared" si="350"/>
        <v>0</v>
      </c>
      <c r="AM499" s="104">
        <f t="shared" si="350"/>
        <v>0</v>
      </c>
      <c r="AN499" s="104">
        <f t="shared" si="350"/>
        <v>0</v>
      </c>
      <c r="AO499" s="104">
        <f t="shared" si="350"/>
        <v>0</v>
      </c>
      <c r="AP499" s="104">
        <f t="shared" si="352"/>
        <v>0</v>
      </c>
      <c r="AQ499" s="104">
        <f t="shared" si="352"/>
        <v>0</v>
      </c>
      <c r="AR499" s="104">
        <f t="shared" si="352"/>
        <v>0</v>
      </c>
      <c r="AS499" s="104">
        <f t="shared" si="352"/>
        <v>0</v>
      </c>
      <c r="AT499" s="104">
        <f t="shared" si="352"/>
        <v>0</v>
      </c>
      <c r="AU499" s="104">
        <f t="shared" si="352"/>
        <v>0</v>
      </c>
      <c r="AV499" s="104">
        <f t="shared" si="352"/>
        <v>0</v>
      </c>
      <c r="AW499" s="104">
        <f t="shared" si="352"/>
        <v>0</v>
      </c>
      <c r="AX499" s="104">
        <f t="shared" si="352"/>
        <v>0.53846153846153844</v>
      </c>
      <c r="AY499" s="104">
        <f t="shared" si="352"/>
        <v>1</v>
      </c>
      <c r="AZ499" s="104">
        <f t="shared" si="352"/>
        <v>1</v>
      </c>
      <c r="BA499" s="104">
        <f t="shared" si="352"/>
        <v>1</v>
      </c>
      <c r="BB499" s="104">
        <f t="shared" si="352"/>
        <v>1</v>
      </c>
      <c r="BC499" s="104">
        <f t="shared" si="352"/>
        <v>1</v>
      </c>
      <c r="BD499" s="104">
        <f t="shared" si="352"/>
        <v>1</v>
      </c>
      <c r="BE499" s="104">
        <f t="shared" si="352"/>
        <v>1</v>
      </c>
      <c r="BF499" s="104">
        <f t="shared" si="352"/>
        <v>1</v>
      </c>
      <c r="BG499" s="104">
        <f t="shared" si="352"/>
        <v>1</v>
      </c>
      <c r="BH499" s="104">
        <f t="shared" si="352"/>
        <v>1</v>
      </c>
      <c r="BI499" s="104">
        <f t="shared" si="352"/>
        <v>1</v>
      </c>
      <c r="BJ499" s="104">
        <f t="shared" si="352"/>
        <v>1</v>
      </c>
      <c r="BK499" s="104">
        <f t="shared" si="352"/>
        <v>1</v>
      </c>
      <c r="BL499" s="104">
        <f t="shared" si="352"/>
        <v>1</v>
      </c>
      <c r="BM499" s="104">
        <f t="shared" si="352"/>
        <v>1</v>
      </c>
      <c r="BN499" s="104">
        <f t="shared" si="352"/>
        <v>1</v>
      </c>
      <c r="BO499" s="104">
        <f t="shared" si="352"/>
        <v>1</v>
      </c>
    </row>
    <row r="500" spans="1:67" ht="15" x14ac:dyDescent="0.25">
      <c r="A500" s="80"/>
      <c r="B500" s="78" t="s">
        <v>1607</v>
      </c>
      <c r="C500" s="78" t="s">
        <v>1996</v>
      </c>
      <c r="D500" s="78" t="s">
        <v>3</v>
      </c>
      <c r="E500" s="225">
        <f>VLOOKUP(B500,'Cuadro Control'!C542:J2430,8,FALSE)</f>
        <v>0</v>
      </c>
      <c r="F500" s="108">
        <f>IFERROR(E500/$E$484,0)</f>
        <v>0</v>
      </c>
      <c r="G500" s="109">
        <v>46506</v>
      </c>
      <c r="H500" s="109">
        <v>46506</v>
      </c>
      <c r="I500" s="108">
        <f t="shared" si="348"/>
        <v>0</v>
      </c>
      <c r="J500" s="108">
        <f t="shared" ref="J500:BO500" si="353">IF($G500=0,0,IF(J$6&lt;$G500,0,IF(J$6&gt;$H500,1,(J$6-$G500+1)/($H500-$G500+1))))</f>
        <v>0</v>
      </c>
      <c r="K500" s="108">
        <f t="shared" si="353"/>
        <v>0</v>
      </c>
      <c r="L500" s="108">
        <f t="shared" si="353"/>
        <v>0</v>
      </c>
      <c r="M500" s="108">
        <f t="shared" si="353"/>
        <v>0</v>
      </c>
      <c r="N500" s="108">
        <f t="shared" si="353"/>
        <v>0</v>
      </c>
      <c r="O500" s="108">
        <f t="shared" si="353"/>
        <v>0</v>
      </c>
      <c r="P500" s="108">
        <f t="shared" si="353"/>
        <v>0</v>
      </c>
      <c r="Q500" s="108">
        <f t="shared" si="353"/>
        <v>0</v>
      </c>
      <c r="R500" s="108">
        <f t="shared" si="353"/>
        <v>0</v>
      </c>
      <c r="S500" s="108">
        <f t="shared" si="353"/>
        <v>0</v>
      </c>
      <c r="T500" s="108">
        <f t="shared" si="353"/>
        <v>0</v>
      </c>
      <c r="U500" s="108">
        <f t="shared" si="353"/>
        <v>0</v>
      </c>
      <c r="V500" s="108">
        <f t="shared" si="353"/>
        <v>0</v>
      </c>
      <c r="W500" s="108">
        <f t="shared" si="353"/>
        <v>0</v>
      </c>
      <c r="X500" s="108">
        <f t="shared" si="353"/>
        <v>0</v>
      </c>
      <c r="Y500" s="108">
        <f t="shared" si="353"/>
        <v>0</v>
      </c>
      <c r="Z500" s="108">
        <f t="shared" si="353"/>
        <v>0</v>
      </c>
      <c r="AA500" s="108">
        <f t="shared" si="353"/>
        <v>0</v>
      </c>
      <c r="AB500" s="108">
        <f t="shared" si="353"/>
        <v>0</v>
      </c>
      <c r="AC500" s="108">
        <f t="shared" si="353"/>
        <v>0</v>
      </c>
      <c r="AD500" s="108">
        <f t="shared" si="353"/>
        <v>0</v>
      </c>
      <c r="AE500" s="108">
        <f t="shared" si="353"/>
        <v>0</v>
      </c>
      <c r="AF500" s="108">
        <f t="shared" si="353"/>
        <v>0</v>
      </c>
      <c r="AG500" s="108">
        <f t="shared" si="353"/>
        <v>0</v>
      </c>
      <c r="AH500" s="108">
        <f t="shared" si="353"/>
        <v>0</v>
      </c>
      <c r="AI500" s="108">
        <f t="shared" si="353"/>
        <v>0</v>
      </c>
      <c r="AJ500" s="108">
        <f t="shared" si="353"/>
        <v>0</v>
      </c>
      <c r="AK500" s="108">
        <f t="shared" si="353"/>
        <v>0</v>
      </c>
      <c r="AL500" s="108">
        <f t="shared" si="353"/>
        <v>0</v>
      </c>
      <c r="AM500" s="108">
        <f t="shared" si="353"/>
        <v>0</v>
      </c>
      <c r="AN500" s="108">
        <f t="shared" si="353"/>
        <v>0</v>
      </c>
      <c r="AO500" s="108">
        <f t="shared" si="353"/>
        <v>0</v>
      </c>
      <c r="AP500" s="108">
        <f t="shared" si="353"/>
        <v>0</v>
      </c>
      <c r="AQ500" s="108">
        <f t="shared" si="353"/>
        <v>0</v>
      </c>
      <c r="AR500" s="108">
        <f t="shared" si="353"/>
        <v>0</v>
      </c>
      <c r="AS500" s="108">
        <f t="shared" si="353"/>
        <v>0</v>
      </c>
      <c r="AT500" s="108">
        <f t="shared" si="353"/>
        <v>0</v>
      </c>
      <c r="AU500" s="108">
        <f t="shared" si="353"/>
        <v>0</v>
      </c>
      <c r="AV500" s="108">
        <f t="shared" si="353"/>
        <v>0</v>
      </c>
      <c r="AW500" s="108">
        <f t="shared" si="353"/>
        <v>0</v>
      </c>
      <c r="AX500" s="108">
        <f t="shared" si="353"/>
        <v>0</v>
      </c>
      <c r="AY500" s="108">
        <f t="shared" si="353"/>
        <v>1</v>
      </c>
      <c r="AZ500" s="108">
        <f t="shared" si="353"/>
        <v>1</v>
      </c>
      <c r="BA500" s="108">
        <f t="shared" si="353"/>
        <v>1</v>
      </c>
      <c r="BB500" s="108">
        <f t="shared" si="353"/>
        <v>1</v>
      </c>
      <c r="BC500" s="108">
        <f t="shared" si="353"/>
        <v>1</v>
      </c>
      <c r="BD500" s="108">
        <f t="shared" si="353"/>
        <v>1</v>
      </c>
      <c r="BE500" s="108">
        <f t="shared" si="353"/>
        <v>1</v>
      </c>
      <c r="BF500" s="108">
        <f t="shared" si="353"/>
        <v>1</v>
      </c>
      <c r="BG500" s="108">
        <f t="shared" si="353"/>
        <v>1</v>
      </c>
      <c r="BH500" s="108">
        <f t="shared" si="353"/>
        <v>1</v>
      </c>
      <c r="BI500" s="108">
        <f t="shared" si="353"/>
        <v>1</v>
      </c>
      <c r="BJ500" s="108">
        <f t="shared" si="353"/>
        <v>1</v>
      </c>
      <c r="BK500" s="108">
        <f t="shared" si="353"/>
        <v>1</v>
      </c>
      <c r="BL500" s="108">
        <f t="shared" si="353"/>
        <v>1</v>
      </c>
      <c r="BM500" s="108">
        <f t="shared" si="353"/>
        <v>1</v>
      </c>
      <c r="BN500" s="108">
        <f t="shared" si="353"/>
        <v>1</v>
      </c>
      <c r="BO500" s="108">
        <f t="shared" si="353"/>
        <v>1</v>
      </c>
    </row>
    <row r="501" spans="1:67" ht="15" x14ac:dyDescent="0.25">
      <c r="A501" s="80"/>
      <c r="B501" s="79" t="s">
        <v>1608</v>
      </c>
      <c r="C501" s="79" t="s">
        <v>1609</v>
      </c>
      <c r="D501" s="79" t="s">
        <v>38</v>
      </c>
      <c r="E501" s="226">
        <f>SUM(E502:E517)</f>
        <v>5308872732.0543728</v>
      </c>
      <c r="F501" s="110">
        <f>IFERROR(E501/$E$109,0)</f>
        <v>2.9408554574576196E-2</v>
      </c>
      <c r="G501" s="111">
        <v>46436</v>
      </c>
      <c r="H501" s="111">
        <v>46515</v>
      </c>
      <c r="I501" s="110">
        <f>SUMPRODUCT($F502:$F516,I502:I516)</f>
        <v>0</v>
      </c>
      <c r="J501" s="110">
        <f t="shared" ref="J501:AO501" si="354">SUMPRODUCT($F502:$F516,J502:J516)</f>
        <v>0</v>
      </c>
      <c r="K501" s="110">
        <f t="shared" si="354"/>
        <v>0</v>
      </c>
      <c r="L501" s="110">
        <f t="shared" si="354"/>
        <v>0</v>
      </c>
      <c r="M501" s="110">
        <f t="shared" si="354"/>
        <v>0</v>
      </c>
      <c r="N501" s="110">
        <f t="shared" si="354"/>
        <v>0</v>
      </c>
      <c r="O501" s="110">
        <f t="shared" si="354"/>
        <v>0</v>
      </c>
      <c r="P501" s="110">
        <f t="shared" si="354"/>
        <v>0</v>
      </c>
      <c r="Q501" s="110">
        <f t="shared" si="354"/>
        <v>0</v>
      </c>
      <c r="R501" s="110">
        <f t="shared" si="354"/>
        <v>0</v>
      </c>
      <c r="S501" s="110">
        <f t="shared" si="354"/>
        <v>0</v>
      </c>
      <c r="T501" s="110">
        <f t="shared" si="354"/>
        <v>0</v>
      </c>
      <c r="U501" s="110">
        <f t="shared" si="354"/>
        <v>0</v>
      </c>
      <c r="V501" s="110">
        <f t="shared" si="354"/>
        <v>0</v>
      </c>
      <c r="W501" s="110">
        <f t="shared" si="354"/>
        <v>0</v>
      </c>
      <c r="X501" s="110">
        <f t="shared" si="354"/>
        <v>0</v>
      </c>
      <c r="Y501" s="110">
        <f t="shared" si="354"/>
        <v>0</v>
      </c>
      <c r="Z501" s="110">
        <f t="shared" si="354"/>
        <v>0</v>
      </c>
      <c r="AA501" s="110">
        <f t="shared" si="354"/>
        <v>0</v>
      </c>
      <c r="AB501" s="110">
        <f t="shared" si="354"/>
        <v>0</v>
      </c>
      <c r="AC501" s="110">
        <f t="shared" si="354"/>
        <v>0</v>
      </c>
      <c r="AD501" s="110">
        <f t="shared" si="354"/>
        <v>0</v>
      </c>
      <c r="AE501" s="110">
        <f t="shared" si="354"/>
        <v>0</v>
      </c>
      <c r="AF501" s="110">
        <f t="shared" si="354"/>
        <v>0</v>
      </c>
      <c r="AG501" s="110">
        <f t="shared" si="354"/>
        <v>0</v>
      </c>
      <c r="AH501" s="110">
        <f t="shared" si="354"/>
        <v>0</v>
      </c>
      <c r="AI501" s="110">
        <f t="shared" si="354"/>
        <v>0</v>
      </c>
      <c r="AJ501" s="110">
        <f t="shared" si="354"/>
        <v>0</v>
      </c>
      <c r="AK501" s="110">
        <f t="shared" si="354"/>
        <v>0</v>
      </c>
      <c r="AL501" s="110">
        <f t="shared" si="354"/>
        <v>0</v>
      </c>
      <c r="AM501" s="110">
        <f t="shared" si="354"/>
        <v>0</v>
      </c>
      <c r="AN501" s="110">
        <f t="shared" si="354"/>
        <v>0</v>
      </c>
      <c r="AO501" s="110">
        <f t="shared" si="354"/>
        <v>3.4856439644409742E-3</v>
      </c>
      <c r="AP501" s="110">
        <f t="shared" ref="AP501:BO501" si="355">SUMPRODUCT($F502:$F516,AP502:AP516)</f>
        <v>2.3040408061427948E-2</v>
      </c>
      <c r="AQ501" s="110">
        <f t="shared" si="355"/>
        <v>7.4884419302420888E-2</v>
      </c>
      <c r="AR501" s="110">
        <f t="shared" si="355"/>
        <v>0.14113064513133328</v>
      </c>
      <c r="AS501" s="110">
        <f t="shared" si="355"/>
        <v>0.18261925363459089</v>
      </c>
      <c r="AT501" s="110">
        <f t="shared" si="355"/>
        <v>0.26819753080317182</v>
      </c>
      <c r="AU501" s="110">
        <f t="shared" si="355"/>
        <v>0.34814259595071784</v>
      </c>
      <c r="AV501" s="110">
        <f t="shared" si="355"/>
        <v>0.41666693750575734</v>
      </c>
      <c r="AW501" s="110">
        <f t="shared" si="355"/>
        <v>0.64850810003989967</v>
      </c>
      <c r="AX501" s="110">
        <f t="shared" si="355"/>
        <v>0.68554380807165194</v>
      </c>
      <c r="AY501" s="110">
        <f t="shared" si="355"/>
        <v>0.87952301742392291</v>
      </c>
      <c r="AZ501" s="110">
        <f t="shared" si="355"/>
        <v>0.99739865857519272</v>
      </c>
      <c r="BA501" s="110">
        <f t="shared" si="355"/>
        <v>1</v>
      </c>
      <c r="BB501" s="110">
        <f t="shared" si="355"/>
        <v>1</v>
      </c>
      <c r="BC501" s="110">
        <f t="shared" si="355"/>
        <v>1</v>
      </c>
      <c r="BD501" s="110">
        <f t="shared" si="355"/>
        <v>1</v>
      </c>
      <c r="BE501" s="110">
        <f t="shared" si="355"/>
        <v>1</v>
      </c>
      <c r="BF501" s="110">
        <f t="shared" si="355"/>
        <v>1</v>
      </c>
      <c r="BG501" s="110">
        <f t="shared" si="355"/>
        <v>1</v>
      </c>
      <c r="BH501" s="110">
        <f t="shared" si="355"/>
        <v>1</v>
      </c>
      <c r="BI501" s="110">
        <f t="shared" si="355"/>
        <v>1</v>
      </c>
      <c r="BJ501" s="110">
        <f t="shared" si="355"/>
        <v>1</v>
      </c>
      <c r="BK501" s="110">
        <f t="shared" si="355"/>
        <v>1</v>
      </c>
      <c r="BL501" s="110">
        <f t="shared" si="355"/>
        <v>1</v>
      </c>
      <c r="BM501" s="110">
        <f t="shared" si="355"/>
        <v>1</v>
      </c>
      <c r="BN501" s="110">
        <f t="shared" si="355"/>
        <v>1</v>
      </c>
      <c r="BO501" s="110">
        <f t="shared" si="355"/>
        <v>1</v>
      </c>
    </row>
    <row r="502" spans="1:67" ht="15" x14ac:dyDescent="0.25">
      <c r="A502" s="80"/>
      <c r="B502" s="77" t="s">
        <v>1610</v>
      </c>
      <c r="C502" s="77" t="s">
        <v>2119</v>
      </c>
      <c r="D502" s="77" t="s">
        <v>22</v>
      </c>
      <c r="E502" s="224">
        <f>VLOOKUP(B502,'Cuadro Control'!C544:J2432,8,FALSE)</f>
        <v>83271780.884117648</v>
      </c>
      <c r="F502" s="106">
        <f t="shared" ref="F502:F516" si="356">IFERROR(E502/$E$501,0)</f>
        <v>1.5685397839984384E-2</v>
      </c>
      <c r="G502" s="107">
        <v>46436</v>
      </c>
      <c r="H502" s="107">
        <v>46444</v>
      </c>
      <c r="I502" s="106">
        <f t="shared" ref="I502:X502" si="357">IF($G502=0,0,IF(I$6&lt;$G502,0,IF(I$6&gt;$H502,1,(I$6-$G502+1)/($H502-$G502+1))))</f>
        <v>0</v>
      </c>
      <c r="J502" s="106">
        <f t="shared" si="357"/>
        <v>0</v>
      </c>
      <c r="K502" s="106">
        <f t="shared" si="357"/>
        <v>0</v>
      </c>
      <c r="L502" s="106">
        <f t="shared" si="357"/>
        <v>0</v>
      </c>
      <c r="M502" s="106">
        <f t="shared" si="357"/>
        <v>0</v>
      </c>
      <c r="N502" s="106">
        <f t="shared" si="357"/>
        <v>0</v>
      </c>
      <c r="O502" s="106">
        <f t="shared" si="357"/>
        <v>0</v>
      </c>
      <c r="P502" s="106">
        <f t="shared" si="357"/>
        <v>0</v>
      </c>
      <c r="Q502" s="106">
        <f t="shared" si="357"/>
        <v>0</v>
      </c>
      <c r="R502" s="106">
        <f t="shared" si="357"/>
        <v>0</v>
      </c>
      <c r="S502" s="106">
        <f t="shared" si="357"/>
        <v>0</v>
      </c>
      <c r="T502" s="106">
        <f t="shared" si="357"/>
        <v>0</v>
      </c>
      <c r="U502" s="106">
        <f t="shared" si="357"/>
        <v>0</v>
      </c>
      <c r="V502" s="106">
        <f t="shared" si="357"/>
        <v>0</v>
      </c>
      <c r="W502" s="106">
        <f t="shared" si="357"/>
        <v>0</v>
      </c>
      <c r="X502" s="106">
        <f t="shared" si="357"/>
        <v>0</v>
      </c>
      <c r="Y502" s="106">
        <f t="shared" ref="J502:AO509" si="358">IF($G502=0,0,IF(Y$6&lt;$G502,0,IF(Y$6&gt;$H502,1,(Y$6-$G502+1)/($H502-$G502+1))))</f>
        <v>0</v>
      </c>
      <c r="Z502" s="106">
        <f t="shared" si="358"/>
        <v>0</v>
      </c>
      <c r="AA502" s="106">
        <f t="shared" si="358"/>
        <v>0</v>
      </c>
      <c r="AB502" s="106">
        <f t="shared" si="358"/>
        <v>0</v>
      </c>
      <c r="AC502" s="106">
        <f t="shared" si="358"/>
        <v>0</v>
      </c>
      <c r="AD502" s="106">
        <f t="shared" si="358"/>
        <v>0</v>
      </c>
      <c r="AE502" s="106">
        <f t="shared" si="358"/>
        <v>0</v>
      </c>
      <c r="AF502" s="106">
        <f t="shared" si="358"/>
        <v>0</v>
      </c>
      <c r="AG502" s="106">
        <f t="shared" si="358"/>
        <v>0</v>
      </c>
      <c r="AH502" s="106">
        <f t="shared" si="358"/>
        <v>0</v>
      </c>
      <c r="AI502" s="106">
        <f t="shared" si="358"/>
        <v>0</v>
      </c>
      <c r="AJ502" s="106">
        <f t="shared" si="358"/>
        <v>0</v>
      </c>
      <c r="AK502" s="106">
        <f t="shared" si="358"/>
        <v>0</v>
      </c>
      <c r="AL502" s="106">
        <f t="shared" si="358"/>
        <v>0</v>
      </c>
      <c r="AM502" s="106">
        <f t="shared" si="358"/>
        <v>0</v>
      </c>
      <c r="AN502" s="106">
        <f t="shared" si="358"/>
        <v>0</v>
      </c>
      <c r="AO502" s="106">
        <f t="shared" si="358"/>
        <v>0.22222222222222221</v>
      </c>
      <c r="AP502" s="106">
        <f t="shared" ref="AP502:BO508" si="359">IF($G502=0,0,IF(AP$6&lt;$G502,0,IF(AP$6&gt;$H502,1,(AP$6-$G502+1)/($H502-$G502+1))))</f>
        <v>1</v>
      </c>
      <c r="AQ502" s="106">
        <f t="shared" si="359"/>
        <v>1</v>
      </c>
      <c r="AR502" s="106">
        <f t="shared" si="359"/>
        <v>1</v>
      </c>
      <c r="AS502" s="106">
        <f t="shared" si="359"/>
        <v>1</v>
      </c>
      <c r="AT502" s="106">
        <f t="shared" si="359"/>
        <v>1</v>
      </c>
      <c r="AU502" s="106">
        <f t="shared" si="359"/>
        <v>1</v>
      </c>
      <c r="AV502" s="106">
        <f t="shared" si="359"/>
        <v>1</v>
      </c>
      <c r="AW502" s="106">
        <f t="shared" si="359"/>
        <v>1</v>
      </c>
      <c r="AX502" s="106">
        <f t="shared" si="359"/>
        <v>1</v>
      </c>
      <c r="AY502" s="106">
        <f t="shared" si="359"/>
        <v>1</v>
      </c>
      <c r="AZ502" s="106">
        <f t="shared" si="359"/>
        <v>1</v>
      </c>
      <c r="BA502" s="106">
        <f t="shared" si="359"/>
        <v>1</v>
      </c>
      <c r="BB502" s="106">
        <f t="shared" si="359"/>
        <v>1</v>
      </c>
      <c r="BC502" s="106">
        <f t="shared" si="359"/>
        <v>1</v>
      </c>
      <c r="BD502" s="106">
        <f t="shared" si="359"/>
        <v>1</v>
      </c>
      <c r="BE502" s="106">
        <f t="shared" si="359"/>
        <v>1</v>
      </c>
      <c r="BF502" s="106">
        <f t="shared" si="359"/>
        <v>1</v>
      </c>
      <c r="BG502" s="106">
        <f t="shared" si="359"/>
        <v>1</v>
      </c>
      <c r="BH502" s="106">
        <f t="shared" si="359"/>
        <v>1</v>
      </c>
      <c r="BI502" s="106">
        <f t="shared" si="359"/>
        <v>1</v>
      </c>
      <c r="BJ502" s="106">
        <f t="shared" si="359"/>
        <v>1</v>
      </c>
      <c r="BK502" s="106">
        <f t="shared" si="359"/>
        <v>1</v>
      </c>
      <c r="BL502" s="106">
        <f t="shared" si="359"/>
        <v>1</v>
      </c>
      <c r="BM502" s="106">
        <f t="shared" si="359"/>
        <v>1</v>
      </c>
      <c r="BN502" s="106">
        <f t="shared" si="359"/>
        <v>1</v>
      </c>
      <c r="BO502" s="106">
        <f t="shared" si="359"/>
        <v>1</v>
      </c>
    </row>
    <row r="503" spans="1:67" ht="15" x14ac:dyDescent="0.25">
      <c r="A503" s="80"/>
      <c r="B503" s="77" t="s">
        <v>1612</v>
      </c>
      <c r="C503" s="77" t="s">
        <v>1613</v>
      </c>
      <c r="D503" s="77" t="s">
        <v>9</v>
      </c>
      <c r="E503" s="224">
        <f>VLOOKUP(B503,'Cuadro Control'!C545:J2433,8,FALSE)</f>
        <v>312374505.66882348</v>
      </c>
      <c r="F503" s="106">
        <f t="shared" si="356"/>
        <v>5.8840081771548515E-2</v>
      </c>
      <c r="G503" s="107">
        <v>46444</v>
      </c>
      <c r="H503" s="107">
        <v>46451</v>
      </c>
      <c r="I503" s="106">
        <f t="shared" ref="I503:I517" si="360">IF($G503=0,0,IF(I$6&lt;$G503,0,IF(I$6&gt;$H503,1,(I$6-$G503+1)/($H503-$G503+1))))</f>
        <v>0</v>
      </c>
      <c r="J503" s="106">
        <f t="shared" si="358"/>
        <v>0</v>
      </c>
      <c r="K503" s="106">
        <f t="shared" si="358"/>
        <v>0</v>
      </c>
      <c r="L503" s="106">
        <f t="shared" si="358"/>
        <v>0</v>
      </c>
      <c r="M503" s="106">
        <f t="shared" si="358"/>
        <v>0</v>
      </c>
      <c r="N503" s="106">
        <f t="shared" si="358"/>
        <v>0</v>
      </c>
      <c r="O503" s="106">
        <f t="shared" si="358"/>
        <v>0</v>
      </c>
      <c r="P503" s="106">
        <f t="shared" si="358"/>
        <v>0</v>
      </c>
      <c r="Q503" s="106">
        <f t="shared" si="358"/>
        <v>0</v>
      </c>
      <c r="R503" s="106">
        <f t="shared" si="358"/>
        <v>0</v>
      </c>
      <c r="S503" s="106">
        <f t="shared" si="358"/>
        <v>0</v>
      </c>
      <c r="T503" s="106">
        <f t="shared" si="358"/>
        <v>0</v>
      </c>
      <c r="U503" s="106">
        <f t="shared" si="358"/>
        <v>0</v>
      </c>
      <c r="V503" s="106">
        <f t="shared" si="358"/>
        <v>0</v>
      </c>
      <c r="W503" s="106">
        <f t="shared" si="358"/>
        <v>0</v>
      </c>
      <c r="X503" s="106">
        <f t="shared" si="358"/>
        <v>0</v>
      </c>
      <c r="Y503" s="106">
        <f t="shared" si="358"/>
        <v>0</v>
      </c>
      <c r="Z503" s="106">
        <f t="shared" si="358"/>
        <v>0</v>
      </c>
      <c r="AA503" s="106">
        <f t="shared" si="358"/>
        <v>0</v>
      </c>
      <c r="AB503" s="106">
        <f t="shared" si="358"/>
        <v>0</v>
      </c>
      <c r="AC503" s="106">
        <f t="shared" si="358"/>
        <v>0</v>
      </c>
      <c r="AD503" s="106">
        <f t="shared" si="358"/>
        <v>0</v>
      </c>
      <c r="AE503" s="106">
        <f t="shared" si="358"/>
        <v>0</v>
      </c>
      <c r="AF503" s="106">
        <f t="shared" si="358"/>
        <v>0</v>
      </c>
      <c r="AG503" s="106">
        <f t="shared" si="358"/>
        <v>0</v>
      </c>
      <c r="AH503" s="106">
        <f t="shared" si="358"/>
        <v>0</v>
      </c>
      <c r="AI503" s="106">
        <f t="shared" si="358"/>
        <v>0</v>
      </c>
      <c r="AJ503" s="106">
        <f t="shared" si="358"/>
        <v>0</v>
      </c>
      <c r="AK503" s="106">
        <f t="shared" si="358"/>
        <v>0</v>
      </c>
      <c r="AL503" s="106">
        <f t="shared" si="358"/>
        <v>0</v>
      </c>
      <c r="AM503" s="106">
        <f t="shared" si="358"/>
        <v>0</v>
      </c>
      <c r="AN503" s="106">
        <f t="shared" si="358"/>
        <v>0</v>
      </c>
      <c r="AO503" s="106">
        <f t="shared" si="358"/>
        <v>0</v>
      </c>
      <c r="AP503" s="106">
        <f t="shared" si="359"/>
        <v>0.125</v>
      </c>
      <c r="AQ503" s="106">
        <f t="shared" si="359"/>
        <v>1</v>
      </c>
      <c r="AR503" s="106">
        <f t="shared" si="359"/>
        <v>1</v>
      </c>
      <c r="AS503" s="106">
        <f t="shared" si="359"/>
        <v>1</v>
      </c>
      <c r="AT503" s="106">
        <f t="shared" si="359"/>
        <v>1</v>
      </c>
      <c r="AU503" s="106">
        <f t="shared" si="359"/>
        <v>1</v>
      </c>
      <c r="AV503" s="106">
        <f t="shared" si="359"/>
        <v>1</v>
      </c>
      <c r="AW503" s="106">
        <f t="shared" si="359"/>
        <v>1</v>
      </c>
      <c r="AX503" s="106">
        <f t="shared" si="359"/>
        <v>1</v>
      </c>
      <c r="AY503" s="106">
        <f t="shared" si="359"/>
        <v>1</v>
      </c>
      <c r="AZ503" s="106">
        <f t="shared" si="359"/>
        <v>1</v>
      </c>
      <c r="BA503" s="106">
        <f t="shared" si="359"/>
        <v>1</v>
      </c>
      <c r="BB503" s="106">
        <f t="shared" si="359"/>
        <v>1</v>
      </c>
      <c r="BC503" s="106">
        <f t="shared" si="359"/>
        <v>1</v>
      </c>
      <c r="BD503" s="106">
        <f t="shared" si="359"/>
        <v>1</v>
      </c>
      <c r="BE503" s="106">
        <f t="shared" si="359"/>
        <v>1</v>
      </c>
      <c r="BF503" s="106">
        <f t="shared" si="359"/>
        <v>1</v>
      </c>
      <c r="BG503" s="106">
        <f t="shared" si="359"/>
        <v>1</v>
      </c>
      <c r="BH503" s="106">
        <f t="shared" si="359"/>
        <v>1</v>
      </c>
      <c r="BI503" s="106">
        <f t="shared" si="359"/>
        <v>1</v>
      </c>
      <c r="BJ503" s="106">
        <f t="shared" si="359"/>
        <v>1</v>
      </c>
      <c r="BK503" s="106">
        <f t="shared" si="359"/>
        <v>1</v>
      </c>
      <c r="BL503" s="106">
        <f t="shared" si="359"/>
        <v>1</v>
      </c>
      <c r="BM503" s="106">
        <f t="shared" si="359"/>
        <v>1</v>
      </c>
      <c r="BN503" s="106">
        <f t="shared" si="359"/>
        <v>1</v>
      </c>
      <c r="BO503" s="106">
        <f t="shared" si="359"/>
        <v>1</v>
      </c>
    </row>
    <row r="504" spans="1:67" ht="15" x14ac:dyDescent="0.25">
      <c r="A504" s="80"/>
      <c r="B504" s="103" t="s">
        <v>1614</v>
      </c>
      <c r="C504" s="103" t="s">
        <v>1615</v>
      </c>
      <c r="D504" s="103" t="s">
        <v>6</v>
      </c>
      <c r="E504" s="223">
        <f>VLOOKUP(B504,'Cuadro Control'!C546:J2434,8,FALSE)</f>
        <v>9527825.6870364472</v>
      </c>
      <c r="F504" s="104">
        <f t="shared" si="356"/>
        <v>1.794698454439963E-3</v>
      </c>
      <c r="G504" s="105">
        <v>46451</v>
      </c>
      <c r="H504" s="105">
        <v>46455</v>
      </c>
      <c r="I504" s="104">
        <f t="shared" si="360"/>
        <v>0</v>
      </c>
      <c r="J504" s="104">
        <f t="shared" si="358"/>
        <v>0</v>
      </c>
      <c r="K504" s="104">
        <f t="shared" si="358"/>
        <v>0</v>
      </c>
      <c r="L504" s="104">
        <f t="shared" si="358"/>
        <v>0</v>
      </c>
      <c r="M504" s="104">
        <f t="shared" si="358"/>
        <v>0</v>
      </c>
      <c r="N504" s="104">
        <f t="shared" si="358"/>
        <v>0</v>
      </c>
      <c r="O504" s="104">
        <f t="shared" si="358"/>
        <v>0</v>
      </c>
      <c r="P504" s="104">
        <f t="shared" si="358"/>
        <v>0</v>
      </c>
      <c r="Q504" s="104">
        <f t="shared" si="358"/>
        <v>0</v>
      </c>
      <c r="R504" s="104">
        <f t="shared" si="358"/>
        <v>0</v>
      </c>
      <c r="S504" s="104">
        <f t="shared" si="358"/>
        <v>0</v>
      </c>
      <c r="T504" s="104">
        <f t="shared" si="358"/>
        <v>0</v>
      </c>
      <c r="U504" s="104">
        <f t="shared" si="358"/>
        <v>0</v>
      </c>
      <c r="V504" s="104">
        <f t="shared" si="358"/>
        <v>0</v>
      </c>
      <c r="W504" s="104">
        <f t="shared" si="358"/>
        <v>0</v>
      </c>
      <c r="X504" s="104">
        <f t="shared" si="358"/>
        <v>0</v>
      </c>
      <c r="Y504" s="104">
        <f t="shared" si="358"/>
        <v>0</v>
      </c>
      <c r="Z504" s="104">
        <f t="shared" si="358"/>
        <v>0</v>
      </c>
      <c r="AA504" s="104">
        <f t="shared" si="358"/>
        <v>0</v>
      </c>
      <c r="AB504" s="104">
        <f t="shared" si="358"/>
        <v>0</v>
      </c>
      <c r="AC504" s="104">
        <f t="shared" si="358"/>
        <v>0</v>
      </c>
      <c r="AD504" s="104">
        <f t="shared" si="358"/>
        <v>0</v>
      </c>
      <c r="AE504" s="104">
        <f t="shared" si="358"/>
        <v>0</v>
      </c>
      <c r="AF504" s="104">
        <f t="shared" si="358"/>
        <v>0</v>
      </c>
      <c r="AG504" s="104">
        <f t="shared" si="358"/>
        <v>0</v>
      </c>
      <c r="AH504" s="104">
        <f t="shared" si="358"/>
        <v>0</v>
      </c>
      <c r="AI504" s="104">
        <f t="shared" si="358"/>
        <v>0</v>
      </c>
      <c r="AJ504" s="104">
        <f t="shared" si="358"/>
        <v>0</v>
      </c>
      <c r="AK504" s="104">
        <f t="shared" si="358"/>
        <v>0</v>
      </c>
      <c r="AL504" s="104">
        <f t="shared" si="358"/>
        <v>0</v>
      </c>
      <c r="AM504" s="104">
        <f t="shared" si="358"/>
        <v>0</v>
      </c>
      <c r="AN504" s="104">
        <f t="shared" si="358"/>
        <v>0</v>
      </c>
      <c r="AO504" s="104">
        <f t="shared" si="358"/>
        <v>0</v>
      </c>
      <c r="AP504" s="104">
        <f t="shared" si="359"/>
        <v>0</v>
      </c>
      <c r="AQ504" s="104">
        <f t="shared" si="359"/>
        <v>0.2</v>
      </c>
      <c r="AR504" s="104">
        <f t="shared" si="359"/>
        <v>1</v>
      </c>
      <c r="AS504" s="104">
        <f t="shared" si="359"/>
        <v>1</v>
      </c>
      <c r="AT504" s="104">
        <f t="shared" si="359"/>
        <v>1</v>
      </c>
      <c r="AU504" s="104">
        <f t="shared" si="359"/>
        <v>1</v>
      </c>
      <c r="AV504" s="104">
        <f t="shared" si="359"/>
        <v>1</v>
      </c>
      <c r="AW504" s="104">
        <f t="shared" si="359"/>
        <v>1</v>
      </c>
      <c r="AX504" s="104">
        <f t="shared" si="359"/>
        <v>1</v>
      </c>
      <c r="AY504" s="104">
        <f t="shared" si="359"/>
        <v>1</v>
      </c>
      <c r="AZ504" s="104">
        <f t="shared" si="359"/>
        <v>1</v>
      </c>
      <c r="BA504" s="104">
        <f t="shared" si="359"/>
        <v>1</v>
      </c>
      <c r="BB504" s="104">
        <f t="shared" si="359"/>
        <v>1</v>
      </c>
      <c r="BC504" s="104">
        <f t="shared" si="359"/>
        <v>1</v>
      </c>
      <c r="BD504" s="104">
        <f t="shared" si="359"/>
        <v>1</v>
      </c>
      <c r="BE504" s="104">
        <f t="shared" si="359"/>
        <v>1</v>
      </c>
      <c r="BF504" s="104">
        <f t="shared" si="359"/>
        <v>1</v>
      </c>
      <c r="BG504" s="104">
        <f t="shared" si="359"/>
        <v>1</v>
      </c>
      <c r="BH504" s="104">
        <f t="shared" si="359"/>
        <v>1</v>
      </c>
      <c r="BI504" s="104">
        <f t="shared" si="359"/>
        <v>1</v>
      </c>
      <c r="BJ504" s="104">
        <f t="shared" si="359"/>
        <v>1</v>
      </c>
      <c r="BK504" s="104">
        <f t="shared" si="359"/>
        <v>1</v>
      </c>
      <c r="BL504" s="104">
        <f t="shared" si="359"/>
        <v>1</v>
      </c>
      <c r="BM504" s="104">
        <f t="shared" si="359"/>
        <v>1</v>
      </c>
      <c r="BN504" s="104">
        <f t="shared" si="359"/>
        <v>1</v>
      </c>
      <c r="BO504" s="104">
        <f t="shared" si="359"/>
        <v>1</v>
      </c>
    </row>
    <row r="505" spans="1:67" ht="15" x14ac:dyDescent="0.25">
      <c r="A505" s="80"/>
      <c r="B505" s="77" t="s">
        <v>1616</v>
      </c>
      <c r="C505" s="77" t="s">
        <v>1617</v>
      </c>
      <c r="D505" s="77" t="s">
        <v>19</v>
      </c>
      <c r="E505" s="224">
        <f>VLOOKUP(B505,'Cuadro Control'!C547:J2435,8,FALSE)</f>
        <v>320494616.71764702</v>
      </c>
      <c r="F505" s="106">
        <f t="shared" si="356"/>
        <v>6.0369617599332674E-2</v>
      </c>
      <c r="G505" s="107">
        <v>46455</v>
      </c>
      <c r="H505" s="107">
        <v>46458</v>
      </c>
      <c r="I505" s="106">
        <f t="shared" si="360"/>
        <v>0</v>
      </c>
      <c r="J505" s="106">
        <f t="shared" si="358"/>
        <v>0</v>
      </c>
      <c r="K505" s="106">
        <f t="shared" si="358"/>
        <v>0</v>
      </c>
      <c r="L505" s="106">
        <f t="shared" si="358"/>
        <v>0</v>
      </c>
      <c r="M505" s="106">
        <f t="shared" si="358"/>
        <v>0</v>
      </c>
      <c r="N505" s="106">
        <f t="shared" si="358"/>
        <v>0</v>
      </c>
      <c r="O505" s="106">
        <f t="shared" si="358"/>
        <v>0</v>
      </c>
      <c r="P505" s="106">
        <f t="shared" si="358"/>
        <v>0</v>
      </c>
      <c r="Q505" s="106">
        <f t="shared" si="358"/>
        <v>0</v>
      </c>
      <c r="R505" s="106">
        <f t="shared" si="358"/>
        <v>0</v>
      </c>
      <c r="S505" s="106">
        <f t="shared" si="358"/>
        <v>0</v>
      </c>
      <c r="T505" s="106">
        <f t="shared" si="358"/>
        <v>0</v>
      </c>
      <c r="U505" s="106">
        <f t="shared" si="358"/>
        <v>0</v>
      </c>
      <c r="V505" s="106">
        <f t="shared" si="358"/>
        <v>0</v>
      </c>
      <c r="W505" s="106">
        <f t="shared" si="358"/>
        <v>0</v>
      </c>
      <c r="X505" s="106">
        <f t="shared" si="358"/>
        <v>0</v>
      </c>
      <c r="Y505" s="106">
        <f t="shared" si="358"/>
        <v>0</v>
      </c>
      <c r="Z505" s="106">
        <f t="shared" si="358"/>
        <v>0</v>
      </c>
      <c r="AA505" s="106">
        <f t="shared" si="358"/>
        <v>0</v>
      </c>
      <c r="AB505" s="106">
        <f t="shared" si="358"/>
        <v>0</v>
      </c>
      <c r="AC505" s="106">
        <f t="shared" si="358"/>
        <v>0</v>
      </c>
      <c r="AD505" s="106">
        <f t="shared" si="358"/>
        <v>0</v>
      </c>
      <c r="AE505" s="106">
        <f t="shared" si="358"/>
        <v>0</v>
      </c>
      <c r="AF505" s="106">
        <f t="shared" si="358"/>
        <v>0</v>
      </c>
      <c r="AG505" s="106">
        <f t="shared" si="358"/>
        <v>0</v>
      </c>
      <c r="AH505" s="106">
        <f t="shared" si="358"/>
        <v>0</v>
      </c>
      <c r="AI505" s="106">
        <f t="shared" si="358"/>
        <v>0</v>
      </c>
      <c r="AJ505" s="106">
        <f t="shared" si="358"/>
        <v>0</v>
      </c>
      <c r="AK505" s="106">
        <f t="shared" si="358"/>
        <v>0</v>
      </c>
      <c r="AL505" s="106">
        <f t="shared" si="358"/>
        <v>0</v>
      </c>
      <c r="AM505" s="106">
        <f t="shared" si="358"/>
        <v>0</v>
      </c>
      <c r="AN505" s="106">
        <f t="shared" si="358"/>
        <v>0</v>
      </c>
      <c r="AO505" s="106">
        <f t="shared" si="358"/>
        <v>0</v>
      </c>
      <c r="AP505" s="106">
        <f t="shared" si="359"/>
        <v>0</v>
      </c>
      <c r="AQ505" s="106">
        <f t="shared" si="359"/>
        <v>0</v>
      </c>
      <c r="AR505" s="106">
        <f t="shared" si="359"/>
        <v>1</v>
      </c>
      <c r="AS505" s="106">
        <f t="shared" si="359"/>
        <v>1</v>
      </c>
      <c r="AT505" s="106">
        <f t="shared" si="359"/>
        <v>1</v>
      </c>
      <c r="AU505" s="106">
        <f t="shared" si="359"/>
        <v>1</v>
      </c>
      <c r="AV505" s="106">
        <f t="shared" si="359"/>
        <v>1</v>
      </c>
      <c r="AW505" s="106">
        <f t="shared" si="359"/>
        <v>1</v>
      </c>
      <c r="AX505" s="106">
        <f t="shared" si="359"/>
        <v>1</v>
      </c>
      <c r="AY505" s="106">
        <f t="shared" si="359"/>
        <v>1</v>
      </c>
      <c r="AZ505" s="106">
        <f t="shared" si="359"/>
        <v>1</v>
      </c>
      <c r="BA505" s="106">
        <f t="shared" si="359"/>
        <v>1</v>
      </c>
      <c r="BB505" s="106">
        <f t="shared" si="359"/>
        <v>1</v>
      </c>
      <c r="BC505" s="106">
        <f t="shared" si="359"/>
        <v>1</v>
      </c>
      <c r="BD505" s="106">
        <f t="shared" si="359"/>
        <v>1</v>
      </c>
      <c r="BE505" s="106">
        <f t="shared" si="359"/>
        <v>1</v>
      </c>
      <c r="BF505" s="106">
        <f t="shared" si="359"/>
        <v>1</v>
      </c>
      <c r="BG505" s="106">
        <f t="shared" si="359"/>
        <v>1</v>
      </c>
      <c r="BH505" s="106">
        <f t="shared" si="359"/>
        <v>1</v>
      </c>
      <c r="BI505" s="106">
        <f t="shared" si="359"/>
        <v>1</v>
      </c>
      <c r="BJ505" s="106">
        <f t="shared" si="359"/>
        <v>1</v>
      </c>
      <c r="BK505" s="106">
        <f t="shared" si="359"/>
        <v>1</v>
      </c>
      <c r="BL505" s="106">
        <f t="shared" si="359"/>
        <v>1</v>
      </c>
      <c r="BM505" s="106">
        <f t="shared" si="359"/>
        <v>1</v>
      </c>
      <c r="BN505" s="106">
        <f t="shared" si="359"/>
        <v>1</v>
      </c>
      <c r="BO505" s="106">
        <f t="shared" si="359"/>
        <v>1</v>
      </c>
    </row>
    <row r="506" spans="1:67" ht="15" x14ac:dyDescent="0.25">
      <c r="A506" s="80"/>
      <c r="B506" s="77" t="s">
        <v>1618</v>
      </c>
      <c r="C506" s="77" t="s">
        <v>1619</v>
      </c>
      <c r="D506" s="77" t="s">
        <v>8</v>
      </c>
      <c r="E506" s="224">
        <f>VLOOKUP(B506,'Cuadro Control'!C548:J2436,8,FALSE)</f>
        <v>94303618.549411759</v>
      </c>
      <c r="F506" s="106">
        <f t="shared" si="356"/>
        <v>1.7763397864110998E-2</v>
      </c>
      <c r="G506" s="107">
        <v>46458</v>
      </c>
      <c r="H506" s="107">
        <v>46461</v>
      </c>
      <c r="I506" s="106">
        <f t="shared" si="360"/>
        <v>0</v>
      </c>
      <c r="J506" s="106">
        <f t="shared" si="358"/>
        <v>0</v>
      </c>
      <c r="K506" s="106">
        <f t="shared" si="358"/>
        <v>0</v>
      </c>
      <c r="L506" s="106">
        <f t="shared" si="358"/>
        <v>0</v>
      </c>
      <c r="M506" s="106">
        <f t="shared" si="358"/>
        <v>0</v>
      </c>
      <c r="N506" s="106">
        <f t="shared" si="358"/>
        <v>0</v>
      </c>
      <c r="O506" s="106">
        <f t="shared" si="358"/>
        <v>0</v>
      </c>
      <c r="P506" s="106">
        <f t="shared" si="358"/>
        <v>0</v>
      </c>
      <c r="Q506" s="106">
        <f t="shared" si="358"/>
        <v>0</v>
      </c>
      <c r="R506" s="106">
        <f t="shared" si="358"/>
        <v>0</v>
      </c>
      <c r="S506" s="106">
        <f t="shared" si="358"/>
        <v>0</v>
      </c>
      <c r="T506" s="106">
        <f t="shared" si="358"/>
        <v>0</v>
      </c>
      <c r="U506" s="106">
        <f t="shared" si="358"/>
        <v>0</v>
      </c>
      <c r="V506" s="106">
        <f t="shared" si="358"/>
        <v>0</v>
      </c>
      <c r="W506" s="106">
        <f t="shared" si="358"/>
        <v>0</v>
      </c>
      <c r="X506" s="106">
        <f t="shared" si="358"/>
        <v>0</v>
      </c>
      <c r="Y506" s="106">
        <f t="shared" si="358"/>
        <v>0</v>
      </c>
      <c r="Z506" s="106">
        <f t="shared" si="358"/>
        <v>0</v>
      </c>
      <c r="AA506" s="106">
        <f t="shared" si="358"/>
        <v>0</v>
      </c>
      <c r="AB506" s="106">
        <f t="shared" si="358"/>
        <v>0</v>
      </c>
      <c r="AC506" s="106">
        <f t="shared" si="358"/>
        <v>0</v>
      </c>
      <c r="AD506" s="106">
        <f t="shared" si="358"/>
        <v>0</v>
      </c>
      <c r="AE506" s="106">
        <f t="shared" si="358"/>
        <v>0</v>
      </c>
      <c r="AF506" s="106">
        <f t="shared" si="358"/>
        <v>0</v>
      </c>
      <c r="AG506" s="106">
        <f t="shared" si="358"/>
        <v>0</v>
      </c>
      <c r="AH506" s="106">
        <f t="shared" si="358"/>
        <v>0</v>
      </c>
      <c r="AI506" s="106">
        <f t="shared" si="358"/>
        <v>0</v>
      </c>
      <c r="AJ506" s="106">
        <f t="shared" si="358"/>
        <v>0</v>
      </c>
      <c r="AK506" s="106">
        <f t="shared" si="358"/>
        <v>0</v>
      </c>
      <c r="AL506" s="106">
        <f t="shared" si="358"/>
        <v>0</v>
      </c>
      <c r="AM506" s="106">
        <f t="shared" si="358"/>
        <v>0</v>
      </c>
      <c r="AN506" s="106">
        <f t="shared" si="358"/>
        <v>0</v>
      </c>
      <c r="AO506" s="106">
        <f t="shared" si="358"/>
        <v>0</v>
      </c>
      <c r="AP506" s="106">
        <f t="shared" si="359"/>
        <v>0</v>
      </c>
      <c r="AQ506" s="106">
        <f t="shared" si="359"/>
        <v>0</v>
      </c>
      <c r="AR506" s="106">
        <f t="shared" si="359"/>
        <v>0.25</v>
      </c>
      <c r="AS506" s="106">
        <f t="shared" si="359"/>
        <v>1</v>
      </c>
      <c r="AT506" s="106">
        <f t="shared" si="359"/>
        <v>1</v>
      </c>
      <c r="AU506" s="106">
        <f t="shared" si="359"/>
        <v>1</v>
      </c>
      <c r="AV506" s="106">
        <f t="shared" si="359"/>
        <v>1</v>
      </c>
      <c r="AW506" s="106">
        <f t="shared" si="359"/>
        <v>1</v>
      </c>
      <c r="AX506" s="106">
        <f t="shared" si="359"/>
        <v>1</v>
      </c>
      <c r="AY506" s="106">
        <f t="shared" si="359"/>
        <v>1</v>
      </c>
      <c r="AZ506" s="106">
        <f t="shared" si="359"/>
        <v>1</v>
      </c>
      <c r="BA506" s="106">
        <f t="shared" si="359"/>
        <v>1</v>
      </c>
      <c r="BB506" s="106">
        <f t="shared" si="359"/>
        <v>1</v>
      </c>
      <c r="BC506" s="106">
        <f t="shared" si="359"/>
        <v>1</v>
      </c>
      <c r="BD506" s="106">
        <f t="shared" si="359"/>
        <v>1</v>
      </c>
      <c r="BE506" s="106">
        <f t="shared" si="359"/>
        <v>1</v>
      </c>
      <c r="BF506" s="106">
        <f t="shared" si="359"/>
        <v>1</v>
      </c>
      <c r="BG506" s="106">
        <f t="shared" si="359"/>
        <v>1</v>
      </c>
      <c r="BH506" s="106">
        <f t="shared" si="359"/>
        <v>1</v>
      </c>
      <c r="BI506" s="106">
        <f t="shared" si="359"/>
        <v>1</v>
      </c>
      <c r="BJ506" s="106">
        <f t="shared" si="359"/>
        <v>1</v>
      </c>
      <c r="BK506" s="106">
        <f t="shared" si="359"/>
        <v>1</v>
      </c>
      <c r="BL506" s="106">
        <f t="shared" si="359"/>
        <v>1</v>
      </c>
      <c r="BM506" s="106">
        <f t="shared" si="359"/>
        <v>1</v>
      </c>
      <c r="BN506" s="106">
        <f t="shared" si="359"/>
        <v>1</v>
      </c>
      <c r="BO506" s="106">
        <f t="shared" si="359"/>
        <v>1</v>
      </c>
    </row>
    <row r="507" spans="1:67" ht="15" x14ac:dyDescent="0.25">
      <c r="A507" s="80"/>
      <c r="B507" s="77" t="s">
        <v>1620</v>
      </c>
      <c r="C507" s="77" t="s">
        <v>1621</v>
      </c>
      <c r="D507" s="77" t="s">
        <v>26</v>
      </c>
      <c r="E507" s="224">
        <f>VLOOKUP(B507,'Cuadro Control'!C549:J2437,8,FALSE)</f>
        <v>179436034.15411764</v>
      </c>
      <c r="F507" s="106">
        <f t="shared" si="356"/>
        <v>3.3799272126209236E-2</v>
      </c>
      <c r="G507" s="107">
        <v>46461</v>
      </c>
      <c r="H507" s="107">
        <v>46466</v>
      </c>
      <c r="I507" s="106">
        <f t="shared" si="360"/>
        <v>0</v>
      </c>
      <c r="J507" s="106">
        <f t="shared" si="358"/>
        <v>0</v>
      </c>
      <c r="K507" s="106">
        <f t="shared" si="358"/>
        <v>0</v>
      </c>
      <c r="L507" s="106">
        <f t="shared" si="358"/>
        <v>0</v>
      </c>
      <c r="M507" s="106">
        <f t="shared" si="358"/>
        <v>0</v>
      </c>
      <c r="N507" s="106">
        <f t="shared" si="358"/>
        <v>0</v>
      </c>
      <c r="O507" s="106">
        <f t="shared" si="358"/>
        <v>0</v>
      </c>
      <c r="P507" s="106">
        <f t="shared" si="358"/>
        <v>0</v>
      </c>
      <c r="Q507" s="106">
        <f t="shared" si="358"/>
        <v>0</v>
      </c>
      <c r="R507" s="106">
        <f t="shared" si="358"/>
        <v>0</v>
      </c>
      <c r="S507" s="106">
        <f t="shared" si="358"/>
        <v>0</v>
      </c>
      <c r="T507" s="106">
        <f t="shared" si="358"/>
        <v>0</v>
      </c>
      <c r="U507" s="106">
        <f t="shared" si="358"/>
        <v>0</v>
      </c>
      <c r="V507" s="106">
        <f t="shared" si="358"/>
        <v>0</v>
      </c>
      <c r="W507" s="106">
        <f t="shared" si="358"/>
        <v>0</v>
      </c>
      <c r="X507" s="106">
        <f t="shared" si="358"/>
        <v>0</v>
      </c>
      <c r="Y507" s="106">
        <f t="shared" si="358"/>
        <v>0</v>
      </c>
      <c r="Z507" s="106">
        <f t="shared" si="358"/>
        <v>0</v>
      </c>
      <c r="AA507" s="106">
        <f t="shared" si="358"/>
        <v>0</v>
      </c>
      <c r="AB507" s="106">
        <f t="shared" si="358"/>
        <v>0</v>
      </c>
      <c r="AC507" s="106">
        <f t="shared" si="358"/>
        <v>0</v>
      </c>
      <c r="AD507" s="106">
        <f t="shared" si="358"/>
        <v>0</v>
      </c>
      <c r="AE507" s="106">
        <f t="shared" si="358"/>
        <v>0</v>
      </c>
      <c r="AF507" s="106">
        <f t="shared" si="358"/>
        <v>0</v>
      </c>
      <c r="AG507" s="106">
        <f t="shared" si="358"/>
        <v>0</v>
      </c>
      <c r="AH507" s="106">
        <f t="shared" si="358"/>
        <v>0</v>
      </c>
      <c r="AI507" s="106">
        <f t="shared" si="358"/>
        <v>0</v>
      </c>
      <c r="AJ507" s="106">
        <f t="shared" si="358"/>
        <v>0</v>
      </c>
      <c r="AK507" s="106">
        <f t="shared" si="358"/>
        <v>0</v>
      </c>
      <c r="AL507" s="106">
        <f t="shared" si="358"/>
        <v>0</v>
      </c>
      <c r="AM507" s="106">
        <f t="shared" si="358"/>
        <v>0</v>
      </c>
      <c r="AN507" s="106">
        <f t="shared" si="358"/>
        <v>0</v>
      </c>
      <c r="AO507" s="106">
        <f t="shared" si="358"/>
        <v>0</v>
      </c>
      <c r="AP507" s="106">
        <f t="shared" si="359"/>
        <v>0</v>
      </c>
      <c r="AQ507" s="106">
        <f t="shared" si="359"/>
        <v>0</v>
      </c>
      <c r="AR507" s="106">
        <f t="shared" si="359"/>
        <v>0</v>
      </c>
      <c r="AS507" s="106">
        <f t="shared" si="359"/>
        <v>0.83333333333333337</v>
      </c>
      <c r="AT507" s="106">
        <f t="shared" si="359"/>
        <v>1</v>
      </c>
      <c r="AU507" s="106">
        <f t="shared" si="359"/>
        <v>1</v>
      </c>
      <c r="AV507" s="106">
        <f t="shared" si="359"/>
        <v>1</v>
      </c>
      <c r="AW507" s="106">
        <f t="shared" si="359"/>
        <v>1</v>
      </c>
      <c r="AX507" s="106">
        <f t="shared" si="359"/>
        <v>1</v>
      </c>
      <c r="AY507" s="106">
        <f t="shared" si="359"/>
        <v>1</v>
      </c>
      <c r="AZ507" s="106">
        <f t="shared" si="359"/>
        <v>1</v>
      </c>
      <c r="BA507" s="106">
        <f t="shared" si="359"/>
        <v>1</v>
      </c>
      <c r="BB507" s="106">
        <f t="shared" si="359"/>
        <v>1</v>
      </c>
      <c r="BC507" s="106">
        <f t="shared" si="359"/>
        <v>1</v>
      </c>
      <c r="BD507" s="106">
        <f t="shared" si="359"/>
        <v>1</v>
      </c>
      <c r="BE507" s="106">
        <f t="shared" si="359"/>
        <v>1</v>
      </c>
      <c r="BF507" s="106">
        <f t="shared" si="359"/>
        <v>1</v>
      </c>
      <c r="BG507" s="106">
        <f t="shared" si="359"/>
        <v>1</v>
      </c>
      <c r="BH507" s="106">
        <f t="shared" si="359"/>
        <v>1</v>
      </c>
      <c r="BI507" s="106">
        <f t="shared" si="359"/>
        <v>1</v>
      </c>
      <c r="BJ507" s="106">
        <f t="shared" si="359"/>
        <v>1</v>
      </c>
      <c r="BK507" s="106">
        <f t="shared" si="359"/>
        <v>1</v>
      </c>
      <c r="BL507" s="106">
        <f t="shared" si="359"/>
        <v>1</v>
      </c>
      <c r="BM507" s="106">
        <f t="shared" si="359"/>
        <v>1</v>
      </c>
      <c r="BN507" s="106">
        <f t="shared" si="359"/>
        <v>1</v>
      </c>
      <c r="BO507" s="106">
        <f t="shared" si="359"/>
        <v>1</v>
      </c>
    </row>
    <row r="508" spans="1:67" ht="15" x14ac:dyDescent="0.25">
      <c r="A508" s="80"/>
      <c r="B508" s="77" t="s">
        <v>1622</v>
      </c>
      <c r="C508" s="77" t="s">
        <v>1623</v>
      </c>
      <c r="D508" s="77" t="s">
        <v>730</v>
      </c>
      <c r="E508" s="224">
        <f>VLOOKUP(B508,'Cuadro Control'!C550:J2438,8,FALSE)</f>
        <v>1212623361.2117648</v>
      </c>
      <c r="F508" s="106">
        <f t="shared" si="356"/>
        <v>0.22841447185013161</v>
      </c>
      <c r="G508" s="107">
        <v>46466</v>
      </c>
      <c r="H508" s="107">
        <v>46485</v>
      </c>
      <c r="I508" s="106">
        <f t="shared" si="360"/>
        <v>0</v>
      </c>
      <c r="J508" s="106">
        <f t="shared" si="358"/>
        <v>0</v>
      </c>
      <c r="K508" s="106">
        <f t="shared" si="358"/>
        <v>0</v>
      </c>
      <c r="L508" s="106">
        <f t="shared" si="358"/>
        <v>0</v>
      </c>
      <c r="M508" s="106">
        <f t="shared" si="358"/>
        <v>0</v>
      </c>
      <c r="N508" s="106">
        <f t="shared" si="358"/>
        <v>0</v>
      </c>
      <c r="O508" s="106">
        <f t="shared" si="358"/>
        <v>0</v>
      </c>
      <c r="P508" s="106">
        <f t="shared" si="358"/>
        <v>0</v>
      </c>
      <c r="Q508" s="106">
        <f t="shared" si="358"/>
        <v>0</v>
      </c>
      <c r="R508" s="106">
        <f t="shared" si="358"/>
        <v>0</v>
      </c>
      <c r="S508" s="106">
        <f t="shared" si="358"/>
        <v>0</v>
      </c>
      <c r="T508" s="106">
        <f t="shared" si="358"/>
        <v>0</v>
      </c>
      <c r="U508" s="106">
        <f t="shared" si="358"/>
        <v>0</v>
      </c>
      <c r="V508" s="106">
        <f t="shared" si="358"/>
        <v>0</v>
      </c>
      <c r="W508" s="106">
        <f t="shared" si="358"/>
        <v>0</v>
      </c>
      <c r="X508" s="106">
        <f t="shared" si="358"/>
        <v>0</v>
      </c>
      <c r="Y508" s="106">
        <f t="shared" si="358"/>
        <v>0</v>
      </c>
      <c r="Z508" s="106">
        <f t="shared" si="358"/>
        <v>0</v>
      </c>
      <c r="AA508" s="106">
        <f t="shared" si="358"/>
        <v>0</v>
      </c>
      <c r="AB508" s="106">
        <f t="shared" si="358"/>
        <v>0</v>
      </c>
      <c r="AC508" s="106">
        <f t="shared" si="358"/>
        <v>0</v>
      </c>
      <c r="AD508" s="106">
        <f t="shared" si="358"/>
        <v>0</v>
      </c>
      <c r="AE508" s="106">
        <f t="shared" si="358"/>
        <v>0</v>
      </c>
      <c r="AF508" s="106">
        <f t="shared" si="358"/>
        <v>0</v>
      </c>
      <c r="AG508" s="106">
        <f t="shared" si="358"/>
        <v>0</v>
      </c>
      <c r="AH508" s="106">
        <f t="shared" si="358"/>
        <v>0</v>
      </c>
      <c r="AI508" s="106">
        <f t="shared" si="358"/>
        <v>0</v>
      </c>
      <c r="AJ508" s="106">
        <f t="shared" si="358"/>
        <v>0</v>
      </c>
      <c r="AK508" s="106">
        <f t="shared" si="358"/>
        <v>0</v>
      </c>
      <c r="AL508" s="106">
        <f t="shared" si="358"/>
        <v>0</v>
      </c>
      <c r="AM508" s="106">
        <f t="shared" si="358"/>
        <v>0</v>
      </c>
      <c r="AN508" s="106">
        <f t="shared" si="358"/>
        <v>0</v>
      </c>
      <c r="AO508" s="106">
        <f t="shared" si="358"/>
        <v>0</v>
      </c>
      <c r="AP508" s="106">
        <f t="shared" si="359"/>
        <v>0</v>
      </c>
      <c r="AQ508" s="106">
        <f t="shared" si="359"/>
        <v>0</v>
      </c>
      <c r="AR508" s="106">
        <f t="shared" si="359"/>
        <v>0</v>
      </c>
      <c r="AS508" s="106">
        <f t="shared" ref="AS508:BO508" si="361">IF($G508=0,0,IF(AS$6&lt;$G508,0,IF(AS$6&gt;$H508,1,(AS$6-$G508+1)/($H508-$G508+1))))</f>
        <v>0</v>
      </c>
      <c r="AT508" s="106">
        <f t="shared" si="361"/>
        <v>0.35</v>
      </c>
      <c r="AU508" s="106">
        <f t="shared" si="361"/>
        <v>0.7</v>
      </c>
      <c r="AV508" s="106">
        <f t="shared" si="361"/>
        <v>1</v>
      </c>
      <c r="AW508" s="106">
        <f t="shared" si="361"/>
        <v>1</v>
      </c>
      <c r="AX508" s="106">
        <f t="shared" si="361"/>
        <v>1</v>
      </c>
      <c r="AY508" s="106">
        <f t="shared" si="361"/>
        <v>1</v>
      </c>
      <c r="AZ508" s="106">
        <f t="shared" si="361"/>
        <v>1</v>
      </c>
      <c r="BA508" s="106">
        <f t="shared" si="361"/>
        <v>1</v>
      </c>
      <c r="BB508" s="106">
        <f t="shared" si="361"/>
        <v>1</v>
      </c>
      <c r="BC508" s="106">
        <f t="shared" si="361"/>
        <v>1</v>
      </c>
      <c r="BD508" s="106">
        <f t="shared" si="361"/>
        <v>1</v>
      </c>
      <c r="BE508" s="106">
        <f t="shared" si="361"/>
        <v>1</v>
      </c>
      <c r="BF508" s="106">
        <f t="shared" si="361"/>
        <v>1</v>
      </c>
      <c r="BG508" s="106">
        <f t="shared" si="361"/>
        <v>1</v>
      </c>
      <c r="BH508" s="106">
        <f t="shared" si="361"/>
        <v>1</v>
      </c>
      <c r="BI508" s="106">
        <f t="shared" si="361"/>
        <v>1</v>
      </c>
      <c r="BJ508" s="106">
        <f t="shared" si="361"/>
        <v>1</v>
      </c>
      <c r="BK508" s="106">
        <f t="shared" si="361"/>
        <v>1</v>
      </c>
      <c r="BL508" s="106">
        <f t="shared" si="361"/>
        <v>1</v>
      </c>
      <c r="BM508" s="106">
        <f t="shared" si="361"/>
        <v>1</v>
      </c>
      <c r="BN508" s="106">
        <f t="shared" si="361"/>
        <v>1</v>
      </c>
      <c r="BO508" s="106">
        <f t="shared" si="361"/>
        <v>1</v>
      </c>
    </row>
    <row r="509" spans="1:67" ht="15" x14ac:dyDescent="0.25">
      <c r="A509" s="80"/>
      <c r="B509" s="77" t="s">
        <v>1624</v>
      </c>
      <c r="C509" s="77" t="s">
        <v>1625</v>
      </c>
      <c r="D509" s="77" t="s">
        <v>6</v>
      </c>
      <c r="E509" s="224">
        <f>VLOOKUP(B509,'Cuadro Control'!C551:J2439,8,FALSE)</f>
        <v>0</v>
      </c>
      <c r="F509" s="106">
        <f t="shared" si="356"/>
        <v>0</v>
      </c>
      <c r="G509" s="107">
        <v>46485</v>
      </c>
      <c r="H509" s="107">
        <v>46489</v>
      </c>
      <c r="I509" s="106">
        <f t="shared" si="360"/>
        <v>0</v>
      </c>
      <c r="J509" s="106">
        <f t="shared" si="358"/>
        <v>0</v>
      </c>
      <c r="K509" s="106">
        <f t="shared" si="358"/>
        <v>0</v>
      </c>
      <c r="L509" s="106">
        <f t="shared" si="358"/>
        <v>0</v>
      </c>
      <c r="M509" s="106">
        <f t="shared" si="358"/>
        <v>0</v>
      </c>
      <c r="N509" s="106">
        <f t="shared" si="358"/>
        <v>0</v>
      </c>
      <c r="O509" s="106">
        <f t="shared" si="358"/>
        <v>0</v>
      </c>
      <c r="P509" s="106">
        <f t="shared" si="358"/>
        <v>0</v>
      </c>
      <c r="Q509" s="106">
        <f t="shared" si="358"/>
        <v>0</v>
      </c>
      <c r="R509" s="106">
        <f t="shared" si="358"/>
        <v>0</v>
      </c>
      <c r="S509" s="106">
        <f t="shared" si="358"/>
        <v>0</v>
      </c>
      <c r="T509" s="106">
        <f t="shared" si="358"/>
        <v>0</v>
      </c>
      <c r="U509" s="106">
        <f t="shared" si="358"/>
        <v>0</v>
      </c>
      <c r="V509" s="106">
        <f t="shared" si="358"/>
        <v>0</v>
      </c>
      <c r="W509" s="106">
        <f t="shared" si="358"/>
        <v>0</v>
      </c>
      <c r="X509" s="106">
        <f t="shared" si="358"/>
        <v>0</v>
      </c>
      <c r="Y509" s="106">
        <f t="shared" si="358"/>
        <v>0</v>
      </c>
      <c r="Z509" s="106">
        <f t="shared" si="358"/>
        <v>0</v>
      </c>
      <c r="AA509" s="106">
        <f t="shared" si="358"/>
        <v>0</v>
      </c>
      <c r="AB509" s="106">
        <f t="shared" si="358"/>
        <v>0</v>
      </c>
      <c r="AC509" s="106">
        <f t="shared" si="358"/>
        <v>0</v>
      </c>
      <c r="AD509" s="106">
        <f t="shared" si="358"/>
        <v>0</v>
      </c>
      <c r="AE509" s="106">
        <f t="shared" si="358"/>
        <v>0</v>
      </c>
      <c r="AF509" s="106">
        <f t="shared" si="358"/>
        <v>0</v>
      </c>
      <c r="AG509" s="106">
        <f t="shared" si="358"/>
        <v>0</v>
      </c>
      <c r="AH509" s="106">
        <f t="shared" si="358"/>
        <v>0</v>
      </c>
      <c r="AI509" s="106">
        <f t="shared" ref="J509:AO516" si="362">IF($G509=0,0,IF(AI$6&lt;$G509,0,IF(AI$6&gt;$H509,1,(AI$6-$G509+1)/($H509-$G509+1))))</f>
        <v>0</v>
      </c>
      <c r="AJ509" s="106">
        <f t="shared" si="362"/>
        <v>0</v>
      </c>
      <c r="AK509" s="106">
        <f t="shared" si="362"/>
        <v>0</v>
      </c>
      <c r="AL509" s="106">
        <f t="shared" si="362"/>
        <v>0</v>
      </c>
      <c r="AM509" s="106">
        <f t="shared" si="362"/>
        <v>0</v>
      </c>
      <c r="AN509" s="106">
        <f t="shared" si="362"/>
        <v>0</v>
      </c>
      <c r="AO509" s="106">
        <f t="shared" si="362"/>
        <v>0</v>
      </c>
      <c r="AP509" s="106">
        <f t="shared" ref="AP509:BO515" si="363">IF($G509=0,0,IF(AP$6&lt;$G509,0,IF(AP$6&gt;$H509,1,(AP$6-$G509+1)/($H509-$G509+1))))</f>
        <v>0</v>
      </c>
      <c r="AQ509" s="106">
        <f t="shared" si="363"/>
        <v>0</v>
      </c>
      <c r="AR509" s="106">
        <f t="shared" si="363"/>
        <v>0</v>
      </c>
      <c r="AS509" s="106">
        <f t="shared" si="363"/>
        <v>0</v>
      </c>
      <c r="AT509" s="106">
        <f t="shared" si="363"/>
        <v>0</v>
      </c>
      <c r="AU509" s="106">
        <f t="shared" si="363"/>
        <v>0</v>
      </c>
      <c r="AV509" s="106">
        <f t="shared" si="363"/>
        <v>0.4</v>
      </c>
      <c r="AW509" s="106">
        <f t="shared" si="363"/>
        <v>1</v>
      </c>
      <c r="AX509" s="106">
        <f t="shared" si="363"/>
        <v>1</v>
      </c>
      <c r="AY509" s="106">
        <f t="shared" si="363"/>
        <v>1</v>
      </c>
      <c r="AZ509" s="106">
        <f t="shared" si="363"/>
        <v>1</v>
      </c>
      <c r="BA509" s="106">
        <f t="shared" si="363"/>
        <v>1</v>
      </c>
      <c r="BB509" s="106">
        <f t="shared" si="363"/>
        <v>1</v>
      </c>
      <c r="BC509" s="106">
        <f t="shared" si="363"/>
        <v>1</v>
      </c>
      <c r="BD509" s="106">
        <f t="shared" si="363"/>
        <v>1</v>
      </c>
      <c r="BE509" s="106">
        <f t="shared" si="363"/>
        <v>1</v>
      </c>
      <c r="BF509" s="106">
        <f t="shared" si="363"/>
        <v>1</v>
      </c>
      <c r="BG509" s="106">
        <f t="shared" si="363"/>
        <v>1</v>
      </c>
      <c r="BH509" s="106">
        <f t="shared" si="363"/>
        <v>1</v>
      </c>
      <c r="BI509" s="106">
        <f t="shared" si="363"/>
        <v>1</v>
      </c>
      <c r="BJ509" s="106">
        <f t="shared" si="363"/>
        <v>1</v>
      </c>
      <c r="BK509" s="106">
        <f t="shared" si="363"/>
        <v>1</v>
      </c>
      <c r="BL509" s="106">
        <f t="shared" si="363"/>
        <v>1</v>
      </c>
      <c r="BM509" s="106">
        <f t="shared" si="363"/>
        <v>1</v>
      </c>
      <c r="BN509" s="106">
        <f t="shared" si="363"/>
        <v>1</v>
      </c>
      <c r="BO509" s="106">
        <f t="shared" si="363"/>
        <v>1</v>
      </c>
    </row>
    <row r="510" spans="1:67" ht="15" x14ac:dyDescent="0.25">
      <c r="A510" s="80"/>
      <c r="B510" s="78" t="s">
        <v>1626</v>
      </c>
      <c r="C510" s="78" t="s">
        <v>1627</v>
      </c>
      <c r="D510" s="78" t="s">
        <v>3</v>
      </c>
      <c r="E510" s="225">
        <f>VLOOKUP(B510,'Cuadro Control'!C552:J2440,8,FALSE)</f>
        <v>0</v>
      </c>
      <c r="F510" s="108">
        <f t="shared" si="356"/>
        <v>0</v>
      </c>
      <c r="G510" s="109">
        <v>46485</v>
      </c>
      <c r="H510" s="109">
        <v>46485</v>
      </c>
      <c r="I510" s="108">
        <f t="shared" si="360"/>
        <v>0</v>
      </c>
      <c r="J510" s="108">
        <f t="shared" si="362"/>
        <v>0</v>
      </c>
      <c r="K510" s="108">
        <f t="shared" si="362"/>
        <v>0</v>
      </c>
      <c r="L510" s="108">
        <f t="shared" si="362"/>
        <v>0</v>
      </c>
      <c r="M510" s="108">
        <f t="shared" si="362"/>
        <v>0</v>
      </c>
      <c r="N510" s="108">
        <f t="shared" si="362"/>
        <v>0</v>
      </c>
      <c r="O510" s="108">
        <f t="shared" si="362"/>
        <v>0</v>
      </c>
      <c r="P510" s="108">
        <f t="shared" si="362"/>
        <v>0</v>
      </c>
      <c r="Q510" s="108">
        <f t="shared" si="362"/>
        <v>0</v>
      </c>
      <c r="R510" s="108">
        <f t="shared" si="362"/>
        <v>0</v>
      </c>
      <c r="S510" s="108">
        <f t="shared" si="362"/>
        <v>0</v>
      </c>
      <c r="T510" s="108">
        <f t="shared" si="362"/>
        <v>0</v>
      </c>
      <c r="U510" s="108">
        <f t="shared" si="362"/>
        <v>0</v>
      </c>
      <c r="V510" s="108">
        <f t="shared" si="362"/>
        <v>0</v>
      </c>
      <c r="W510" s="108">
        <f t="shared" si="362"/>
        <v>0</v>
      </c>
      <c r="X510" s="108">
        <f t="shared" si="362"/>
        <v>0</v>
      </c>
      <c r="Y510" s="108">
        <f t="shared" si="362"/>
        <v>0</v>
      </c>
      <c r="Z510" s="108">
        <f t="shared" si="362"/>
        <v>0</v>
      </c>
      <c r="AA510" s="108">
        <f t="shared" si="362"/>
        <v>0</v>
      </c>
      <c r="AB510" s="108">
        <f t="shared" si="362"/>
        <v>0</v>
      </c>
      <c r="AC510" s="108">
        <f t="shared" si="362"/>
        <v>0</v>
      </c>
      <c r="AD510" s="108">
        <f t="shared" si="362"/>
        <v>0</v>
      </c>
      <c r="AE510" s="108">
        <f t="shared" si="362"/>
        <v>0</v>
      </c>
      <c r="AF510" s="108">
        <f t="shared" si="362"/>
        <v>0</v>
      </c>
      <c r="AG510" s="108">
        <f t="shared" si="362"/>
        <v>0</v>
      </c>
      <c r="AH510" s="108">
        <f t="shared" si="362"/>
        <v>0</v>
      </c>
      <c r="AI510" s="108">
        <f t="shared" si="362"/>
        <v>0</v>
      </c>
      <c r="AJ510" s="108">
        <f t="shared" si="362"/>
        <v>0</v>
      </c>
      <c r="AK510" s="108">
        <f t="shared" si="362"/>
        <v>0</v>
      </c>
      <c r="AL510" s="108">
        <f t="shared" si="362"/>
        <v>0</v>
      </c>
      <c r="AM510" s="108">
        <f t="shared" si="362"/>
        <v>0</v>
      </c>
      <c r="AN510" s="108">
        <f t="shared" si="362"/>
        <v>0</v>
      </c>
      <c r="AO510" s="108">
        <f t="shared" si="362"/>
        <v>0</v>
      </c>
      <c r="AP510" s="108">
        <f t="shared" si="363"/>
        <v>0</v>
      </c>
      <c r="AQ510" s="108">
        <f t="shared" si="363"/>
        <v>0</v>
      </c>
      <c r="AR510" s="108">
        <f t="shared" si="363"/>
        <v>0</v>
      </c>
      <c r="AS510" s="108">
        <f t="shared" si="363"/>
        <v>0</v>
      </c>
      <c r="AT510" s="108">
        <f t="shared" si="363"/>
        <v>0</v>
      </c>
      <c r="AU510" s="108">
        <f t="shared" si="363"/>
        <v>0</v>
      </c>
      <c r="AV510" s="108">
        <f t="shared" si="363"/>
        <v>1</v>
      </c>
      <c r="AW510" s="108">
        <f t="shared" si="363"/>
        <v>1</v>
      </c>
      <c r="AX510" s="108">
        <f t="shared" si="363"/>
        <v>1</v>
      </c>
      <c r="AY510" s="108">
        <f t="shared" si="363"/>
        <v>1</v>
      </c>
      <c r="AZ510" s="108">
        <f t="shared" si="363"/>
        <v>1</v>
      </c>
      <c r="BA510" s="108">
        <f t="shared" si="363"/>
        <v>1</v>
      </c>
      <c r="BB510" s="108">
        <f t="shared" si="363"/>
        <v>1</v>
      </c>
      <c r="BC510" s="108">
        <f t="shared" si="363"/>
        <v>1</v>
      </c>
      <c r="BD510" s="108">
        <f t="shared" si="363"/>
        <v>1</v>
      </c>
      <c r="BE510" s="108">
        <f t="shared" si="363"/>
        <v>1</v>
      </c>
      <c r="BF510" s="108">
        <f t="shared" si="363"/>
        <v>1</v>
      </c>
      <c r="BG510" s="108">
        <f t="shared" si="363"/>
        <v>1</v>
      </c>
      <c r="BH510" s="108">
        <f t="shared" si="363"/>
        <v>1</v>
      </c>
      <c r="BI510" s="108">
        <f t="shared" si="363"/>
        <v>1</v>
      </c>
      <c r="BJ510" s="108">
        <f t="shared" si="363"/>
        <v>1</v>
      </c>
      <c r="BK510" s="108">
        <f t="shared" si="363"/>
        <v>1</v>
      </c>
      <c r="BL510" s="108">
        <f t="shared" si="363"/>
        <v>1</v>
      </c>
      <c r="BM510" s="108">
        <f t="shared" si="363"/>
        <v>1</v>
      </c>
      <c r="BN510" s="108">
        <f t="shared" si="363"/>
        <v>1</v>
      </c>
      <c r="BO510" s="108">
        <f t="shared" si="363"/>
        <v>1</v>
      </c>
    </row>
    <row r="511" spans="1:67" ht="15" x14ac:dyDescent="0.25">
      <c r="A511" s="80"/>
      <c r="B511" s="77" t="s">
        <v>1628</v>
      </c>
      <c r="C511" s="77" t="s">
        <v>1629</v>
      </c>
      <c r="D511" s="77" t="s">
        <v>8</v>
      </c>
      <c r="E511" s="224">
        <f>VLOOKUP(B511,'Cuadro Control'!C553:J2441,8,FALSE)</f>
        <v>1230815225.9452939</v>
      </c>
      <c r="F511" s="106">
        <f t="shared" si="356"/>
        <v>0.2318411625341423</v>
      </c>
      <c r="G511" s="107">
        <v>46489</v>
      </c>
      <c r="H511" s="107">
        <v>46490</v>
      </c>
      <c r="I511" s="106">
        <f t="shared" si="360"/>
        <v>0</v>
      </c>
      <c r="J511" s="106">
        <f t="shared" si="362"/>
        <v>0</v>
      </c>
      <c r="K511" s="106">
        <f t="shared" si="362"/>
        <v>0</v>
      </c>
      <c r="L511" s="106">
        <f t="shared" si="362"/>
        <v>0</v>
      </c>
      <c r="M511" s="106">
        <f t="shared" si="362"/>
        <v>0</v>
      </c>
      <c r="N511" s="106">
        <f t="shared" si="362"/>
        <v>0</v>
      </c>
      <c r="O511" s="106">
        <f t="shared" si="362"/>
        <v>0</v>
      </c>
      <c r="P511" s="106">
        <f t="shared" si="362"/>
        <v>0</v>
      </c>
      <c r="Q511" s="106">
        <f t="shared" si="362"/>
        <v>0</v>
      </c>
      <c r="R511" s="106">
        <f t="shared" si="362"/>
        <v>0</v>
      </c>
      <c r="S511" s="106">
        <f t="shared" si="362"/>
        <v>0</v>
      </c>
      <c r="T511" s="106">
        <f t="shared" si="362"/>
        <v>0</v>
      </c>
      <c r="U511" s="106">
        <f t="shared" si="362"/>
        <v>0</v>
      </c>
      <c r="V511" s="106">
        <f t="shared" si="362"/>
        <v>0</v>
      </c>
      <c r="W511" s="106">
        <f t="shared" si="362"/>
        <v>0</v>
      </c>
      <c r="X511" s="106">
        <f t="shared" si="362"/>
        <v>0</v>
      </c>
      <c r="Y511" s="106">
        <f t="shared" si="362"/>
        <v>0</v>
      </c>
      <c r="Z511" s="106">
        <f t="shared" si="362"/>
        <v>0</v>
      </c>
      <c r="AA511" s="106">
        <f t="shared" si="362"/>
        <v>0</v>
      </c>
      <c r="AB511" s="106">
        <f t="shared" si="362"/>
        <v>0</v>
      </c>
      <c r="AC511" s="106">
        <f t="shared" si="362"/>
        <v>0</v>
      </c>
      <c r="AD511" s="106">
        <f t="shared" si="362"/>
        <v>0</v>
      </c>
      <c r="AE511" s="106">
        <f t="shared" si="362"/>
        <v>0</v>
      </c>
      <c r="AF511" s="106">
        <f t="shared" si="362"/>
        <v>0</v>
      </c>
      <c r="AG511" s="106">
        <f t="shared" si="362"/>
        <v>0</v>
      </c>
      <c r="AH511" s="106">
        <f t="shared" si="362"/>
        <v>0</v>
      </c>
      <c r="AI511" s="106">
        <f t="shared" si="362"/>
        <v>0</v>
      </c>
      <c r="AJ511" s="106">
        <f t="shared" si="362"/>
        <v>0</v>
      </c>
      <c r="AK511" s="106">
        <f t="shared" si="362"/>
        <v>0</v>
      </c>
      <c r="AL511" s="106">
        <f t="shared" si="362"/>
        <v>0</v>
      </c>
      <c r="AM511" s="106">
        <f t="shared" si="362"/>
        <v>0</v>
      </c>
      <c r="AN511" s="106">
        <f t="shared" si="362"/>
        <v>0</v>
      </c>
      <c r="AO511" s="106">
        <f t="shared" si="362"/>
        <v>0</v>
      </c>
      <c r="AP511" s="106">
        <f t="shared" si="363"/>
        <v>0</v>
      </c>
      <c r="AQ511" s="106">
        <f t="shared" si="363"/>
        <v>0</v>
      </c>
      <c r="AR511" s="106">
        <f t="shared" si="363"/>
        <v>0</v>
      </c>
      <c r="AS511" s="106">
        <f t="shared" si="363"/>
        <v>0</v>
      </c>
      <c r="AT511" s="106">
        <f t="shared" si="363"/>
        <v>0</v>
      </c>
      <c r="AU511" s="106">
        <f t="shared" si="363"/>
        <v>0</v>
      </c>
      <c r="AV511" s="106">
        <f t="shared" si="363"/>
        <v>0</v>
      </c>
      <c r="AW511" s="106">
        <f t="shared" si="363"/>
        <v>1</v>
      </c>
      <c r="AX511" s="106">
        <f t="shared" si="363"/>
        <v>1</v>
      </c>
      <c r="AY511" s="106">
        <f t="shared" si="363"/>
        <v>1</v>
      </c>
      <c r="AZ511" s="106">
        <f t="shared" si="363"/>
        <v>1</v>
      </c>
      <c r="BA511" s="106">
        <f t="shared" si="363"/>
        <v>1</v>
      </c>
      <c r="BB511" s="106">
        <f t="shared" si="363"/>
        <v>1</v>
      </c>
      <c r="BC511" s="106">
        <f t="shared" si="363"/>
        <v>1</v>
      </c>
      <c r="BD511" s="106">
        <f t="shared" si="363"/>
        <v>1</v>
      </c>
      <c r="BE511" s="106">
        <f t="shared" si="363"/>
        <v>1</v>
      </c>
      <c r="BF511" s="106">
        <f t="shared" si="363"/>
        <v>1</v>
      </c>
      <c r="BG511" s="106">
        <f t="shared" si="363"/>
        <v>1</v>
      </c>
      <c r="BH511" s="106">
        <f t="shared" si="363"/>
        <v>1</v>
      </c>
      <c r="BI511" s="106">
        <f t="shared" si="363"/>
        <v>1</v>
      </c>
      <c r="BJ511" s="106">
        <f t="shared" si="363"/>
        <v>1</v>
      </c>
      <c r="BK511" s="106">
        <f t="shared" si="363"/>
        <v>1</v>
      </c>
      <c r="BL511" s="106">
        <f t="shared" si="363"/>
        <v>1</v>
      </c>
      <c r="BM511" s="106">
        <f t="shared" si="363"/>
        <v>1</v>
      </c>
      <c r="BN511" s="106">
        <f t="shared" si="363"/>
        <v>1</v>
      </c>
      <c r="BO511" s="106">
        <f t="shared" si="363"/>
        <v>1</v>
      </c>
    </row>
    <row r="512" spans="1:67" ht="15" x14ac:dyDescent="0.25">
      <c r="A512" s="80"/>
      <c r="B512" s="77" t="s">
        <v>1630</v>
      </c>
      <c r="C512" s="77" t="s">
        <v>1631</v>
      </c>
      <c r="D512" s="77" t="s">
        <v>26</v>
      </c>
      <c r="E512" s="224">
        <f>VLOOKUP(B512,'Cuadro Control'!C554:J2442,8,FALSE)</f>
        <v>0</v>
      </c>
      <c r="F512" s="106">
        <f t="shared" si="356"/>
        <v>0</v>
      </c>
      <c r="G512" s="107">
        <v>46490</v>
      </c>
      <c r="H512" s="107">
        <v>46497</v>
      </c>
      <c r="I512" s="106">
        <f t="shared" si="360"/>
        <v>0</v>
      </c>
      <c r="J512" s="106">
        <f t="shared" si="362"/>
        <v>0</v>
      </c>
      <c r="K512" s="106">
        <f t="shared" si="362"/>
        <v>0</v>
      </c>
      <c r="L512" s="106">
        <f t="shared" si="362"/>
        <v>0</v>
      </c>
      <c r="M512" s="106">
        <f t="shared" si="362"/>
        <v>0</v>
      </c>
      <c r="N512" s="106">
        <f t="shared" si="362"/>
        <v>0</v>
      </c>
      <c r="O512" s="106">
        <f t="shared" si="362"/>
        <v>0</v>
      </c>
      <c r="P512" s="106">
        <f t="shared" si="362"/>
        <v>0</v>
      </c>
      <c r="Q512" s="106">
        <f t="shared" si="362"/>
        <v>0</v>
      </c>
      <c r="R512" s="106">
        <f t="shared" si="362"/>
        <v>0</v>
      </c>
      <c r="S512" s="106">
        <f t="shared" si="362"/>
        <v>0</v>
      </c>
      <c r="T512" s="106">
        <f t="shared" si="362"/>
        <v>0</v>
      </c>
      <c r="U512" s="106">
        <f t="shared" si="362"/>
        <v>0</v>
      </c>
      <c r="V512" s="106">
        <f t="shared" si="362"/>
        <v>0</v>
      </c>
      <c r="W512" s="106">
        <f t="shared" si="362"/>
        <v>0</v>
      </c>
      <c r="X512" s="106">
        <f t="shared" si="362"/>
        <v>0</v>
      </c>
      <c r="Y512" s="106">
        <f t="shared" si="362"/>
        <v>0</v>
      </c>
      <c r="Z512" s="106">
        <f t="shared" si="362"/>
        <v>0</v>
      </c>
      <c r="AA512" s="106">
        <f t="shared" si="362"/>
        <v>0</v>
      </c>
      <c r="AB512" s="106">
        <f t="shared" si="362"/>
        <v>0</v>
      </c>
      <c r="AC512" s="106">
        <f t="shared" si="362"/>
        <v>0</v>
      </c>
      <c r="AD512" s="106">
        <f t="shared" si="362"/>
        <v>0</v>
      </c>
      <c r="AE512" s="106">
        <f t="shared" si="362"/>
        <v>0</v>
      </c>
      <c r="AF512" s="106">
        <f t="shared" si="362"/>
        <v>0</v>
      </c>
      <c r="AG512" s="106">
        <f t="shared" si="362"/>
        <v>0</v>
      </c>
      <c r="AH512" s="106">
        <f t="shared" si="362"/>
        <v>0</v>
      </c>
      <c r="AI512" s="106">
        <f t="shared" si="362"/>
        <v>0</v>
      </c>
      <c r="AJ512" s="106">
        <f t="shared" si="362"/>
        <v>0</v>
      </c>
      <c r="AK512" s="106">
        <f t="shared" si="362"/>
        <v>0</v>
      </c>
      <c r="AL512" s="106">
        <f t="shared" si="362"/>
        <v>0</v>
      </c>
      <c r="AM512" s="106">
        <f t="shared" si="362"/>
        <v>0</v>
      </c>
      <c r="AN512" s="106">
        <f t="shared" si="362"/>
        <v>0</v>
      </c>
      <c r="AO512" s="106">
        <f t="shared" si="362"/>
        <v>0</v>
      </c>
      <c r="AP512" s="106">
        <f t="shared" si="363"/>
        <v>0</v>
      </c>
      <c r="AQ512" s="106">
        <f t="shared" si="363"/>
        <v>0</v>
      </c>
      <c r="AR512" s="106">
        <f t="shared" si="363"/>
        <v>0</v>
      </c>
      <c r="AS512" s="106">
        <f t="shared" si="363"/>
        <v>0</v>
      </c>
      <c r="AT512" s="106">
        <f t="shared" si="363"/>
        <v>0</v>
      </c>
      <c r="AU512" s="106">
        <f t="shared" si="363"/>
        <v>0</v>
      </c>
      <c r="AV512" s="106">
        <f t="shared" si="363"/>
        <v>0</v>
      </c>
      <c r="AW512" s="106">
        <f t="shared" si="363"/>
        <v>0.5</v>
      </c>
      <c r="AX512" s="106">
        <f t="shared" si="363"/>
        <v>1</v>
      </c>
      <c r="AY512" s="106">
        <f t="shared" si="363"/>
        <v>1</v>
      </c>
      <c r="AZ512" s="106">
        <f t="shared" si="363"/>
        <v>1</v>
      </c>
      <c r="BA512" s="106">
        <f t="shared" si="363"/>
        <v>1</v>
      </c>
      <c r="BB512" s="106">
        <f t="shared" si="363"/>
        <v>1</v>
      </c>
      <c r="BC512" s="106">
        <f t="shared" si="363"/>
        <v>1</v>
      </c>
      <c r="BD512" s="106">
        <f t="shared" si="363"/>
        <v>1</v>
      </c>
      <c r="BE512" s="106">
        <f t="shared" si="363"/>
        <v>1</v>
      </c>
      <c r="BF512" s="106">
        <f t="shared" si="363"/>
        <v>1</v>
      </c>
      <c r="BG512" s="106">
        <f t="shared" si="363"/>
        <v>1</v>
      </c>
      <c r="BH512" s="106">
        <f t="shared" si="363"/>
        <v>1</v>
      </c>
      <c r="BI512" s="106">
        <f t="shared" si="363"/>
        <v>1</v>
      </c>
      <c r="BJ512" s="106">
        <f t="shared" si="363"/>
        <v>1</v>
      </c>
      <c r="BK512" s="106">
        <f t="shared" si="363"/>
        <v>1</v>
      </c>
      <c r="BL512" s="106">
        <f t="shared" si="363"/>
        <v>1</v>
      </c>
      <c r="BM512" s="106">
        <f t="shared" si="363"/>
        <v>1</v>
      </c>
      <c r="BN512" s="106">
        <f t="shared" si="363"/>
        <v>1</v>
      </c>
      <c r="BO512" s="106">
        <f t="shared" si="363"/>
        <v>1</v>
      </c>
    </row>
    <row r="513" spans="1:67" ht="15" x14ac:dyDescent="0.25">
      <c r="A513" s="80"/>
      <c r="B513" s="77" t="s">
        <v>1632</v>
      </c>
      <c r="C513" s="77" t="s">
        <v>2075</v>
      </c>
      <c r="D513" s="77" t="s">
        <v>6</v>
      </c>
      <c r="E513" s="224">
        <f>VLOOKUP(B513,'Cuadro Control'!C555:J2443,8,FALSE)</f>
        <v>52736347.43270281</v>
      </c>
      <c r="F513" s="106">
        <f t="shared" si="356"/>
        <v>9.933624348213644E-3</v>
      </c>
      <c r="G513" s="107">
        <v>46497</v>
      </c>
      <c r="H513" s="107">
        <v>46500</v>
      </c>
      <c r="I513" s="106">
        <f t="shared" si="360"/>
        <v>0</v>
      </c>
      <c r="J513" s="106">
        <f t="shared" si="362"/>
        <v>0</v>
      </c>
      <c r="K513" s="106">
        <f t="shared" si="362"/>
        <v>0</v>
      </c>
      <c r="L513" s="106">
        <f t="shared" si="362"/>
        <v>0</v>
      </c>
      <c r="M513" s="106">
        <f t="shared" si="362"/>
        <v>0</v>
      </c>
      <c r="N513" s="106">
        <f t="shared" si="362"/>
        <v>0</v>
      </c>
      <c r="O513" s="106">
        <f t="shared" si="362"/>
        <v>0</v>
      </c>
      <c r="P513" s="106">
        <f t="shared" si="362"/>
        <v>0</v>
      </c>
      <c r="Q513" s="106">
        <f t="shared" si="362"/>
        <v>0</v>
      </c>
      <c r="R513" s="106">
        <f t="shared" si="362"/>
        <v>0</v>
      </c>
      <c r="S513" s="106">
        <f t="shared" si="362"/>
        <v>0</v>
      </c>
      <c r="T513" s="106">
        <f t="shared" si="362"/>
        <v>0</v>
      </c>
      <c r="U513" s="106">
        <f t="shared" si="362"/>
        <v>0</v>
      </c>
      <c r="V513" s="106">
        <f t="shared" si="362"/>
        <v>0</v>
      </c>
      <c r="W513" s="106">
        <f t="shared" si="362"/>
        <v>0</v>
      </c>
      <c r="X513" s="106">
        <f t="shared" si="362"/>
        <v>0</v>
      </c>
      <c r="Y513" s="106">
        <f t="shared" si="362"/>
        <v>0</v>
      </c>
      <c r="Z513" s="106">
        <f t="shared" si="362"/>
        <v>0</v>
      </c>
      <c r="AA513" s="106">
        <f t="shared" si="362"/>
        <v>0</v>
      </c>
      <c r="AB513" s="106">
        <f t="shared" si="362"/>
        <v>0</v>
      </c>
      <c r="AC513" s="106">
        <f t="shared" si="362"/>
        <v>0</v>
      </c>
      <c r="AD513" s="106">
        <f t="shared" si="362"/>
        <v>0</v>
      </c>
      <c r="AE513" s="106">
        <f t="shared" si="362"/>
        <v>0</v>
      </c>
      <c r="AF513" s="106">
        <f t="shared" si="362"/>
        <v>0</v>
      </c>
      <c r="AG513" s="106">
        <f t="shared" si="362"/>
        <v>0</v>
      </c>
      <c r="AH513" s="106">
        <f t="shared" si="362"/>
        <v>0</v>
      </c>
      <c r="AI513" s="106">
        <f t="shared" si="362"/>
        <v>0</v>
      </c>
      <c r="AJ513" s="106">
        <f t="shared" si="362"/>
        <v>0</v>
      </c>
      <c r="AK513" s="106">
        <f t="shared" si="362"/>
        <v>0</v>
      </c>
      <c r="AL513" s="106">
        <f t="shared" si="362"/>
        <v>0</v>
      </c>
      <c r="AM513" s="106">
        <f t="shared" si="362"/>
        <v>0</v>
      </c>
      <c r="AN513" s="106">
        <f t="shared" si="362"/>
        <v>0</v>
      </c>
      <c r="AO513" s="106">
        <f t="shared" si="362"/>
        <v>0</v>
      </c>
      <c r="AP513" s="106">
        <f t="shared" si="363"/>
        <v>0</v>
      </c>
      <c r="AQ513" s="106">
        <f t="shared" si="363"/>
        <v>0</v>
      </c>
      <c r="AR513" s="106">
        <f t="shared" si="363"/>
        <v>0</v>
      </c>
      <c r="AS513" s="106">
        <f t="shared" si="363"/>
        <v>0</v>
      </c>
      <c r="AT513" s="106">
        <f t="shared" si="363"/>
        <v>0</v>
      </c>
      <c r="AU513" s="106">
        <f t="shared" si="363"/>
        <v>0</v>
      </c>
      <c r="AV513" s="106">
        <f t="shared" si="363"/>
        <v>0</v>
      </c>
      <c r="AW513" s="106">
        <f t="shared" si="363"/>
        <v>0</v>
      </c>
      <c r="AX513" s="106">
        <f t="shared" si="363"/>
        <v>1</v>
      </c>
      <c r="AY513" s="106">
        <f t="shared" si="363"/>
        <v>1</v>
      </c>
      <c r="AZ513" s="106">
        <f t="shared" si="363"/>
        <v>1</v>
      </c>
      <c r="BA513" s="106">
        <f t="shared" si="363"/>
        <v>1</v>
      </c>
      <c r="BB513" s="106">
        <f t="shared" si="363"/>
        <v>1</v>
      </c>
      <c r="BC513" s="106">
        <f t="shared" si="363"/>
        <v>1</v>
      </c>
      <c r="BD513" s="106">
        <f t="shared" si="363"/>
        <v>1</v>
      </c>
      <c r="BE513" s="106">
        <f t="shared" si="363"/>
        <v>1</v>
      </c>
      <c r="BF513" s="106">
        <f t="shared" si="363"/>
        <v>1</v>
      </c>
      <c r="BG513" s="106">
        <f t="shared" si="363"/>
        <v>1</v>
      </c>
      <c r="BH513" s="106">
        <f t="shared" si="363"/>
        <v>1</v>
      </c>
      <c r="BI513" s="106">
        <f t="shared" si="363"/>
        <v>1</v>
      </c>
      <c r="BJ513" s="106">
        <f t="shared" si="363"/>
        <v>1</v>
      </c>
      <c r="BK513" s="106">
        <f t="shared" si="363"/>
        <v>1</v>
      </c>
      <c r="BL513" s="106">
        <f t="shared" si="363"/>
        <v>1</v>
      </c>
      <c r="BM513" s="106">
        <f t="shared" si="363"/>
        <v>1</v>
      </c>
      <c r="BN513" s="106">
        <f t="shared" si="363"/>
        <v>1</v>
      </c>
      <c r="BO513" s="106">
        <f t="shared" si="363"/>
        <v>1</v>
      </c>
    </row>
    <row r="514" spans="1:67" ht="15" x14ac:dyDescent="0.25">
      <c r="A514" s="80"/>
      <c r="B514" s="77" t="s">
        <v>1633</v>
      </c>
      <c r="C514" s="77" t="s">
        <v>1634</v>
      </c>
      <c r="D514" s="77" t="s">
        <v>19</v>
      </c>
      <c r="E514" s="224">
        <f>VLOOKUP(B514,'Cuadro Control'!C556:J2444,8,FALSE)</f>
        <v>46410609.014634147</v>
      </c>
      <c r="F514" s="106">
        <f t="shared" si="356"/>
        <v>8.742083556535862E-3</v>
      </c>
      <c r="G514" s="107">
        <v>46500</v>
      </c>
      <c r="H514" s="107">
        <v>46503</v>
      </c>
      <c r="I514" s="106">
        <f t="shared" si="360"/>
        <v>0</v>
      </c>
      <c r="J514" s="106">
        <f t="shared" si="362"/>
        <v>0</v>
      </c>
      <c r="K514" s="106">
        <f t="shared" si="362"/>
        <v>0</v>
      </c>
      <c r="L514" s="106">
        <f t="shared" si="362"/>
        <v>0</v>
      </c>
      <c r="M514" s="106">
        <f t="shared" si="362"/>
        <v>0</v>
      </c>
      <c r="N514" s="106">
        <f t="shared" si="362"/>
        <v>0</v>
      </c>
      <c r="O514" s="106">
        <f t="shared" si="362"/>
        <v>0</v>
      </c>
      <c r="P514" s="106">
        <f t="shared" si="362"/>
        <v>0</v>
      </c>
      <c r="Q514" s="106">
        <f t="shared" si="362"/>
        <v>0</v>
      </c>
      <c r="R514" s="106">
        <f t="shared" si="362"/>
        <v>0</v>
      </c>
      <c r="S514" s="106">
        <f t="shared" si="362"/>
        <v>0</v>
      </c>
      <c r="T514" s="106">
        <f t="shared" si="362"/>
        <v>0</v>
      </c>
      <c r="U514" s="106">
        <f t="shared" si="362"/>
        <v>0</v>
      </c>
      <c r="V514" s="106">
        <f t="shared" si="362"/>
        <v>0</v>
      </c>
      <c r="W514" s="106">
        <f t="shared" si="362"/>
        <v>0</v>
      </c>
      <c r="X514" s="106">
        <f t="shared" si="362"/>
        <v>0</v>
      </c>
      <c r="Y514" s="106">
        <f t="shared" si="362"/>
        <v>0</v>
      </c>
      <c r="Z514" s="106">
        <f t="shared" si="362"/>
        <v>0</v>
      </c>
      <c r="AA514" s="106">
        <f t="shared" si="362"/>
        <v>0</v>
      </c>
      <c r="AB514" s="106">
        <f t="shared" si="362"/>
        <v>0</v>
      </c>
      <c r="AC514" s="106">
        <f t="shared" si="362"/>
        <v>0</v>
      </c>
      <c r="AD514" s="106">
        <f t="shared" si="362"/>
        <v>0</v>
      </c>
      <c r="AE514" s="106">
        <f t="shared" si="362"/>
        <v>0</v>
      </c>
      <c r="AF514" s="106">
        <f t="shared" si="362"/>
        <v>0</v>
      </c>
      <c r="AG514" s="106">
        <f t="shared" si="362"/>
        <v>0</v>
      </c>
      <c r="AH514" s="106">
        <f t="shared" si="362"/>
        <v>0</v>
      </c>
      <c r="AI514" s="106">
        <f t="shared" si="362"/>
        <v>0</v>
      </c>
      <c r="AJ514" s="106">
        <f t="shared" si="362"/>
        <v>0</v>
      </c>
      <c r="AK514" s="106">
        <f t="shared" si="362"/>
        <v>0</v>
      </c>
      <c r="AL514" s="106">
        <f t="shared" si="362"/>
        <v>0</v>
      </c>
      <c r="AM514" s="106">
        <f t="shared" si="362"/>
        <v>0</v>
      </c>
      <c r="AN514" s="106">
        <f t="shared" si="362"/>
        <v>0</v>
      </c>
      <c r="AO514" s="106">
        <f t="shared" si="362"/>
        <v>0</v>
      </c>
      <c r="AP514" s="106">
        <f t="shared" si="363"/>
        <v>0</v>
      </c>
      <c r="AQ514" s="106">
        <f t="shared" si="363"/>
        <v>0</v>
      </c>
      <c r="AR514" s="106">
        <f t="shared" si="363"/>
        <v>0</v>
      </c>
      <c r="AS514" s="106">
        <f t="shared" si="363"/>
        <v>0</v>
      </c>
      <c r="AT514" s="106">
        <f t="shared" si="363"/>
        <v>0</v>
      </c>
      <c r="AU514" s="106">
        <f t="shared" si="363"/>
        <v>0</v>
      </c>
      <c r="AV514" s="106">
        <f t="shared" si="363"/>
        <v>0</v>
      </c>
      <c r="AW514" s="106">
        <f t="shared" si="363"/>
        <v>0</v>
      </c>
      <c r="AX514" s="106">
        <f t="shared" si="363"/>
        <v>0.25</v>
      </c>
      <c r="AY514" s="106">
        <f t="shared" si="363"/>
        <v>1</v>
      </c>
      <c r="AZ514" s="106">
        <f t="shared" si="363"/>
        <v>1</v>
      </c>
      <c r="BA514" s="106">
        <f t="shared" si="363"/>
        <v>1</v>
      </c>
      <c r="BB514" s="106">
        <f t="shared" si="363"/>
        <v>1</v>
      </c>
      <c r="BC514" s="106">
        <f t="shared" si="363"/>
        <v>1</v>
      </c>
      <c r="BD514" s="106">
        <f t="shared" si="363"/>
        <v>1</v>
      </c>
      <c r="BE514" s="106">
        <f t="shared" si="363"/>
        <v>1</v>
      </c>
      <c r="BF514" s="106">
        <f t="shared" si="363"/>
        <v>1</v>
      </c>
      <c r="BG514" s="106">
        <f t="shared" si="363"/>
        <v>1</v>
      </c>
      <c r="BH514" s="106">
        <f t="shared" si="363"/>
        <v>1</v>
      </c>
      <c r="BI514" s="106">
        <f t="shared" si="363"/>
        <v>1</v>
      </c>
      <c r="BJ514" s="106">
        <f t="shared" si="363"/>
        <v>1</v>
      </c>
      <c r="BK514" s="106">
        <f t="shared" si="363"/>
        <v>1</v>
      </c>
      <c r="BL514" s="106">
        <f t="shared" si="363"/>
        <v>1</v>
      </c>
      <c r="BM514" s="106">
        <f t="shared" si="363"/>
        <v>1</v>
      </c>
      <c r="BN514" s="106">
        <f t="shared" si="363"/>
        <v>1</v>
      </c>
      <c r="BO514" s="106">
        <f t="shared" si="363"/>
        <v>1</v>
      </c>
    </row>
    <row r="515" spans="1:67" ht="15" x14ac:dyDescent="0.25">
      <c r="A515" s="80"/>
      <c r="B515" s="77" t="s">
        <v>1635</v>
      </c>
      <c r="C515" s="77" t="s">
        <v>1636</v>
      </c>
      <c r="D515" s="77" t="s">
        <v>9</v>
      </c>
      <c r="E515" s="224">
        <f>VLOOKUP(B515,'Cuadro Control'!C557:J2445,8,FALSE)</f>
        <v>1587346329.5488234</v>
      </c>
      <c r="F515" s="106">
        <f t="shared" si="356"/>
        <v>0.29899875353285565</v>
      </c>
      <c r="G515" s="107">
        <v>46500</v>
      </c>
      <c r="H515" s="107">
        <v>46511</v>
      </c>
      <c r="I515" s="106">
        <f t="shared" si="360"/>
        <v>0</v>
      </c>
      <c r="J515" s="106">
        <f t="shared" si="362"/>
        <v>0</v>
      </c>
      <c r="K515" s="106">
        <f t="shared" si="362"/>
        <v>0</v>
      </c>
      <c r="L515" s="106">
        <f t="shared" si="362"/>
        <v>0</v>
      </c>
      <c r="M515" s="106">
        <f t="shared" si="362"/>
        <v>0</v>
      </c>
      <c r="N515" s="106">
        <f t="shared" si="362"/>
        <v>0</v>
      </c>
      <c r="O515" s="106">
        <f t="shared" si="362"/>
        <v>0</v>
      </c>
      <c r="P515" s="106">
        <f t="shared" si="362"/>
        <v>0</v>
      </c>
      <c r="Q515" s="106">
        <f t="shared" si="362"/>
        <v>0</v>
      </c>
      <c r="R515" s="106">
        <f t="shared" si="362"/>
        <v>0</v>
      </c>
      <c r="S515" s="106">
        <f t="shared" si="362"/>
        <v>0</v>
      </c>
      <c r="T515" s="106">
        <f t="shared" si="362"/>
        <v>0</v>
      </c>
      <c r="U515" s="106">
        <f t="shared" si="362"/>
        <v>0</v>
      </c>
      <c r="V515" s="106">
        <f t="shared" si="362"/>
        <v>0</v>
      </c>
      <c r="W515" s="106">
        <f t="shared" si="362"/>
        <v>0</v>
      </c>
      <c r="X515" s="106">
        <f t="shared" si="362"/>
        <v>0</v>
      </c>
      <c r="Y515" s="106">
        <f t="shared" si="362"/>
        <v>0</v>
      </c>
      <c r="Z515" s="106">
        <f t="shared" si="362"/>
        <v>0</v>
      </c>
      <c r="AA515" s="106">
        <f t="shared" si="362"/>
        <v>0</v>
      </c>
      <c r="AB515" s="106">
        <f t="shared" si="362"/>
        <v>0</v>
      </c>
      <c r="AC515" s="106">
        <f t="shared" si="362"/>
        <v>0</v>
      </c>
      <c r="AD515" s="106">
        <f t="shared" si="362"/>
        <v>0</v>
      </c>
      <c r="AE515" s="106">
        <f t="shared" si="362"/>
        <v>0</v>
      </c>
      <c r="AF515" s="106">
        <f t="shared" si="362"/>
        <v>0</v>
      </c>
      <c r="AG515" s="106">
        <f t="shared" si="362"/>
        <v>0</v>
      </c>
      <c r="AH515" s="106">
        <f t="shared" si="362"/>
        <v>0</v>
      </c>
      <c r="AI515" s="106">
        <f t="shared" si="362"/>
        <v>0</v>
      </c>
      <c r="AJ515" s="106">
        <f t="shared" si="362"/>
        <v>0</v>
      </c>
      <c r="AK515" s="106">
        <f t="shared" si="362"/>
        <v>0</v>
      </c>
      <c r="AL515" s="106">
        <f t="shared" si="362"/>
        <v>0</v>
      </c>
      <c r="AM515" s="106">
        <f t="shared" si="362"/>
        <v>0</v>
      </c>
      <c r="AN515" s="106">
        <f t="shared" si="362"/>
        <v>0</v>
      </c>
      <c r="AO515" s="106">
        <f t="shared" si="362"/>
        <v>0</v>
      </c>
      <c r="AP515" s="106">
        <f t="shared" si="363"/>
        <v>0</v>
      </c>
      <c r="AQ515" s="106">
        <f t="shared" si="363"/>
        <v>0</v>
      </c>
      <c r="AR515" s="106">
        <f t="shared" si="363"/>
        <v>0</v>
      </c>
      <c r="AS515" s="106">
        <f t="shared" ref="AP515:BO516" si="364">IF($G515=0,0,IF(AS$6&lt;$G515,0,IF(AS$6&gt;$H515,1,(AS$6-$G515+1)/($H515-$G515+1))))</f>
        <v>0</v>
      </c>
      <c r="AT515" s="106">
        <f t="shared" si="364"/>
        <v>0</v>
      </c>
      <c r="AU515" s="106">
        <f t="shared" si="364"/>
        <v>0</v>
      </c>
      <c r="AV515" s="106">
        <f t="shared" si="364"/>
        <v>0</v>
      </c>
      <c r="AW515" s="106">
        <f t="shared" si="364"/>
        <v>0</v>
      </c>
      <c r="AX515" s="106">
        <f t="shared" si="364"/>
        <v>8.3333333333333329E-2</v>
      </c>
      <c r="AY515" s="106">
        <f t="shared" si="364"/>
        <v>0.66666666666666663</v>
      </c>
      <c r="AZ515" s="106">
        <f t="shared" si="364"/>
        <v>1</v>
      </c>
      <c r="BA515" s="106">
        <f t="shared" si="364"/>
        <v>1</v>
      </c>
      <c r="BB515" s="106">
        <f t="shared" si="364"/>
        <v>1</v>
      </c>
      <c r="BC515" s="106">
        <f t="shared" si="364"/>
        <v>1</v>
      </c>
      <c r="BD515" s="106">
        <f t="shared" si="364"/>
        <v>1</v>
      </c>
      <c r="BE515" s="106">
        <f t="shared" si="364"/>
        <v>1</v>
      </c>
      <c r="BF515" s="106">
        <f t="shared" si="364"/>
        <v>1</v>
      </c>
      <c r="BG515" s="106">
        <f t="shared" si="364"/>
        <v>1</v>
      </c>
      <c r="BH515" s="106">
        <f t="shared" si="364"/>
        <v>1</v>
      </c>
      <c r="BI515" s="106">
        <f t="shared" si="364"/>
        <v>1</v>
      </c>
      <c r="BJ515" s="106">
        <f t="shared" si="364"/>
        <v>1</v>
      </c>
      <c r="BK515" s="106">
        <f t="shared" si="364"/>
        <v>1</v>
      </c>
      <c r="BL515" s="106">
        <f t="shared" si="364"/>
        <v>1</v>
      </c>
      <c r="BM515" s="106">
        <f t="shared" si="364"/>
        <v>1</v>
      </c>
      <c r="BN515" s="106">
        <f t="shared" si="364"/>
        <v>1</v>
      </c>
      <c r="BO515" s="106">
        <f t="shared" si="364"/>
        <v>1</v>
      </c>
    </row>
    <row r="516" spans="1:67" ht="15" x14ac:dyDescent="0.25">
      <c r="A516" s="80"/>
      <c r="B516" s="103" t="s">
        <v>1637</v>
      </c>
      <c r="C516" s="103" t="s">
        <v>1638</v>
      </c>
      <c r="D516" s="103" t="s">
        <v>9</v>
      </c>
      <c r="E516" s="223">
        <f>VLOOKUP(B516,'Cuadro Control'!C558:J2446,8,FALSE)</f>
        <v>179532477.23999998</v>
      </c>
      <c r="F516" s="104">
        <f t="shared" si="356"/>
        <v>3.3817438522495219E-2</v>
      </c>
      <c r="G516" s="105">
        <v>46503</v>
      </c>
      <c r="H516" s="105">
        <v>46515</v>
      </c>
      <c r="I516" s="104">
        <f t="shared" si="360"/>
        <v>0</v>
      </c>
      <c r="J516" s="104">
        <f t="shared" si="362"/>
        <v>0</v>
      </c>
      <c r="K516" s="104">
        <f t="shared" si="362"/>
        <v>0</v>
      </c>
      <c r="L516" s="104">
        <f t="shared" si="362"/>
        <v>0</v>
      </c>
      <c r="M516" s="104">
        <f t="shared" si="362"/>
        <v>0</v>
      </c>
      <c r="N516" s="104">
        <f t="shared" si="362"/>
        <v>0</v>
      </c>
      <c r="O516" s="104">
        <f t="shared" si="362"/>
        <v>0</v>
      </c>
      <c r="P516" s="104">
        <f t="shared" si="362"/>
        <v>0</v>
      </c>
      <c r="Q516" s="104">
        <f t="shared" si="362"/>
        <v>0</v>
      </c>
      <c r="R516" s="104">
        <f t="shared" si="362"/>
        <v>0</v>
      </c>
      <c r="S516" s="104">
        <f t="shared" si="362"/>
        <v>0</v>
      </c>
      <c r="T516" s="104">
        <f t="shared" si="362"/>
        <v>0</v>
      </c>
      <c r="U516" s="104">
        <f t="shared" si="362"/>
        <v>0</v>
      </c>
      <c r="V516" s="104">
        <f t="shared" si="362"/>
        <v>0</v>
      </c>
      <c r="W516" s="104">
        <f t="shared" si="362"/>
        <v>0</v>
      </c>
      <c r="X516" s="104">
        <f t="shared" si="362"/>
        <v>0</v>
      </c>
      <c r="Y516" s="104">
        <f t="shared" si="362"/>
        <v>0</v>
      </c>
      <c r="Z516" s="104">
        <f t="shared" si="362"/>
        <v>0</v>
      </c>
      <c r="AA516" s="104">
        <f t="shared" si="362"/>
        <v>0</v>
      </c>
      <c r="AB516" s="104">
        <f t="shared" si="362"/>
        <v>0</v>
      </c>
      <c r="AC516" s="104">
        <f t="shared" si="362"/>
        <v>0</v>
      </c>
      <c r="AD516" s="104">
        <f t="shared" si="362"/>
        <v>0</v>
      </c>
      <c r="AE516" s="104">
        <f t="shared" si="362"/>
        <v>0</v>
      </c>
      <c r="AF516" s="104">
        <f t="shared" si="362"/>
        <v>0</v>
      </c>
      <c r="AG516" s="104">
        <f t="shared" si="362"/>
        <v>0</v>
      </c>
      <c r="AH516" s="104">
        <f t="shared" si="362"/>
        <v>0</v>
      </c>
      <c r="AI516" s="104">
        <f t="shared" si="362"/>
        <v>0</v>
      </c>
      <c r="AJ516" s="104">
        <f t="shared" si="362"/>
        <v>0</v>
      </c>
      <c r="AK516" s="104">
        <f t="shared" si="362"/>
        <v>0</v>
      </c>
      <c r="AL516" s="104">
        <f t="shared" si="362"/>
        <v>0</v>
      </c>
      <c r="AM516" s="104">
        <f t="shared" si="362"/>
        <v>0</v>
      </c>
      <c r="AN516" s="104">
        <f t="shared" si="362"/>
        <v>0</v>
      </c>
      <c r="AO516" s="104">
        <f t="shared" si="362"/>
        <v>0</v>
      </c>
      <c r="AP516" s="104">
        <f t="shared" si="364"/>
        <v>0</v>
      </c>
      <c r="AQ516" s="104">
        <f t="shared" si="364"/>
        <v>0</v>
      </c>
      <c r="AR516" s="104">
        <f t="shared" si="364"/>
        <v>0</v>
      </c>
      <c r="AS516" s="104">
        <f t="shared" si="364"/>
        <v>0</v>
      </c>
      <c r="AT516" s="104">
        <f t="shared" si="364"/>
        <v>0</v>
      </c>
      <c r="AU516" s="104">
        <f t="shared" si="364"/>
        <v>0</v>
      </c>
      <c r="AV516" s="104">
        <f t="shared" si="364"/>
        <v>0</v>
      </c>
      <c r="AW516" s="104">
        <f t="shared" si="364"/>
        <v>0</v>
      </c>
      <c r="AX516" s="104">
        <f t="shared" si="364"/>
        <v>0</v>
      </c>
      <c r="AY516" s="104">
        <f t="shared" si="364"/>
        <v>0.38461538461538464</v>
      </c>
      <c r="AZ516" s="104">
        <f t="shared" si="364"/>
        <v>0.92307692307692313</v>
      </c>
      <c r="BA516" s="104">
        <f t="shared" si="364"/>
        <v>1</v>
      </c>
      <c r="BB516" s="104">
        <f t="shared" si="364"/>
        <v>1</v>
      </c>
      <c r="BC516" s="104">
        <f t="shared" si="364"/>
        <v>1</v>
      </c>
      <c r="BD516" s="104">
        <f t="shared" si="364"/>
        <v>1</v>
      </c>
      <c r="BE516" s="104">
        <f t="shared" si="364"/>
        <v>1</v>
      </c>
      <c r="BF516" s="104">
        <f t="shared" si="364"/>
        <v>1</v>
      </c>
      <c r="BG516" s="104">
        <f t="shared" si="364"/>
        <v>1</v>
      </c>
      <c r="BH516" s="104">
        <f t="shared" si="364"/>
        <v>1</v>
      </c>
      <c r="BI516" s="104">
        <f t="shared" si="364"/>
        <v>1</v>
      </c>
      <c r="BJ516" s="104">
        <f t="shared" si="364"/>
        <v>1</v>
      </c>
      <c r="BK516" s="104">
        <f t="shared" si="364"/>
        <v>1</v>
      </c>
      <c r="BL516" s="104">
        <f t="shared" si="364"/>
        <v>1</v>
      </c>
      <c r="BM516" s="104">
        <f t="shared" si="364"/>
        <v>1</v>
      </c>
      <c r="BN516" s="104">
        <f t="shared" si="364"/>
        <v>1</v>
      </c>
      <c r="BO516" s="104">
        <f t="shared" si="364"/>
        <v>1</v>
      </c>
    </row>
    <row r="517" spans="1:67" ht="15" x14ac:dyDescent="0.25">
      <c r="A517" s="80"/>
      <c r="B517" s="78" t="s">
        <v>1639</v>
      </c>
      <c r="C517" s="78" t="s">
        <v>1997</v>
      </c>
      <c r="D517" s="78" t="s">
        <v>3</v>
      </c>
      <c r="E517" s="225">
        <f>VLOOKUP(B517,'Cuadro Control'!C559:J2447,8,FALSE)</f>
        <v>0</v>
      </c>
      <c r="F517" s="108">
        <f>IFERROR(E517/$E$501,0)</f>
        <v>0</v>
      </c>
      <c r="G517" s="109">
        <v>46515</v>
      </c>
      <c r="H517" s="109">
        <v>46515</v>
      </c>
      <c r="I517" s="108">
        <f t="shared" si="360"/>
        <v>0</v>
      </c>
      <c r="J517" s="108">
        <f t="shared" ref="J517:BO517" si="365">IF($G517=0,0,IF(J$6&lt;$G517,0,IF(J$6&gt;$H517,1,(J$6-$G517+1)/($H517-$G517+1))))</f>
        <v>0</v>
      </c>
      <c r="K517" s="108">
        <f t="shared" si="365"/>
        <v>0</v>
      </c>
      <c r="L517" s="108">
        <f t="shared" si="365"/>
        <v>0</v>
      </c>
      <c r="M517" s="108">
        <f t="shared" si="365"/>
        <v>0</v>
      </c>
      <c r="N517" s="108">
        <f t="shared" si="365"/>
        <v>0</v>
      </c>
      <c r="O517" s="108">
        <f t="shared" si="365"/>
        <v>0</v>
      </c>
      <c r="P517" s="108">
        <f t="shared" si="365"/>
        <v>0</v>
      </c>
      <c r="Q517" s="108">
        <f t="shared" si="365"/>
        <v>0</v>
      </c>
      <c r="R517" s="108">
        <f t="shared" si="365"/>
        <v>0</v>
      </c>
      <c r="S517" s="108">
        <f t="shared" si="365"/>
        <v>0</v>
      </c>
      <c r="T517" s="108">
        <f t="shared" si="365"/>
        <v>0</v>
      </c>
      <c r="U517" s="108">
        <f t="shared" si="365"/>
        <v>0</v>
      </c>
      <c r="V517" s="108">
        <f t="shared" si="365"/>
        <v>0</v>
      </c>
      <c r="W517" s="108">
        <f t="shared" si="365"/>
        <v>0</v>
      </c>
      <c r="X517" s="108">
        <f t="shared" si="365"/>
        <v>0</v>
      </c>
      <c r="Y517" s="108">
        <f t="shared" si="365"/>
        <v>0</v>
      </c>
      <c r="Z517" s="108">
        <f t="shared" si="365"/>
        <v>0</v>
      </c>
      <c r="AA517" s="108">
        <f t="shared" si="365"/>
        <v>0</v>
      </c>
      <c r="AB517" s="108">
        <f t="shared" si="365"/>
        <v>0</v>
      </c>
      <c r="AC517" s="108">
        <f t="shared" si="365"/>
        <v>0</v>
      </c>
      <c r="AD517" s="108">
        <f t="shared" si="365"/>
        <v>0</v>
      </c>
      <c r="AE517" s="108">
        <f t="shared" si="365"/>
        <v>0</v>
      </c>
      <c r="AF517" s="108">
        <f t="shared" si="365"/>
        <v>0</v>
      </c>
      <c r="AG517" s="108">
        <f t="shared" si="365"/>
        <v>0</v>
      </c>
      <c r="AH517" s="108">
        <f t="shared" si="365"/>
        <v>0</v>
      </c>
      <c r="AI517" s="108">
        <f t="shared" si="365"/>
        <v>0</v>
      </c>
      <c r="AJ517" s="108">
        <f t="shared" si="365"/>
        <v>0</v>
      </c>
      <c r="AK517" s="108">
        <f t="shared" si="365"/>
        <v>0</v>
      </c>
      <c r="AL517" s="108">
        <f t="shared" si="365"/>
        <v>0</v>
      </c>
      <c r="AM517" s="108">
        <f t="shared" si="365"/>
        <v>0</v>
      </c>
      <c r="AN517" s="108">
        <f t="shared" si="365"/>
        <v>0</v>
      </c>
      <c r="AO517" s="108">
        <f t="shared" si="365"/>
        <v>0</v>
      </c>
      <c r="AP517" s="108">
        <f t="shared" si="365"/>
        <v>0</v>
      </c>
      <c r="AQ517" s="108">
        <f t="shared" si="365"/>
        <v>0</v>
      </c>
      <c r="AR517" s="108">
        <f t="shared" si="365"/>
        <v>0</v>
      </c>
      <c r="AS517" s="108">
        <f t="shared" si="365"/>
        <v>0</v>
      </c>
      <c r="AT517" s="108">
        <f t="shared" si="365"/>
        <v>0</v>
      </c>
      <c r="AU517" s="108">
        <f t="shared" si="365"/>
        <v>0</v>
      </c>
      <c r="AV517" s="108">
        <f t="shared" si="365"/>
        <v>0</v>
      </c>
      <c r="AW517" s="108">
        <f t="shared" si="365"/>
        <v>0</v>
      </c>
      <c r="AX517" s="108">
        <f t="shared" si="365"/>
        <v>0</v>
      </c>
      <c r="AY517" s="108">
        <f t="shared" si="365"/>
        <v>0</v>
      </c>
      <c r="AZ517" s="108">
        <f t="shared" si="365"/>
        <v>0</v>
      </c>
      <c r="BA517" s="108">
        <f t="shared" si="365"/>
        <v>1</v>
      </c>
      <c r="BB517" s="108">
        <f t="shared" si="365"/>
        <v>1</v>
      </c>
      <c r="BC517" s="108">
        <f t="shared" si="365"/>
        <v>1</v>
      </c>
      <c r="BD517" s="108">
        <f t="shared" si="365"/>
        <v>1</v>
      </c>
      <c r="BE517" s="108">
        <f t="shared" si="365"/>
        <v>1</v>
      </c>
      <c r="BF517" s="108">
        <f t="shared" si="365"/>
        <v>1</v>
      </c>
      <c r="BG517" s="108">
        <f t="shared" si="365"/>
        <v>1</v>
      </c>
      <c r="BH517" s="108">
        <f t="shared" si="365"/>
        <v>1</v>
      </c>
      <c r="BI517" s="108">
        <f t="shared" si="365"/>
        <v>1</v>
      </c>
      <c r="BJ517" s="108">
        <f t="shared" si="365"/>
        <v>1</v>
      </c>
      <c r="BK517" s="108">
        <f t="shared" si="365"/>
        <v>1</v>
      </c>
      <c r="BL517" s="108">
        <f t="shared" si="365"/>
        <v>1</v>
      </c>
      <c r="BM517" s="108">
        <f t="shared" si="365"/>
        <v>1</v>
      </c>
      <c r="BN517" s="108">
        <f t="shared" si="365"/>
        <v>1</v>
      </c>
      <c r="BO517" s="108">
        <f t="shared" si="365"/>
        <v>1</v>
      </c>
    </row>
    <row r="518" spans="1:67" ht="15" x14ac:dyDescent="0.25">
      <c r="A518" s="80"/>
      <c r="B518" s="76" t="s">
        <v>1640</v>
      </c>
      <c r="C518" s="76" t="s">
        <v>1641</v>
      </c>
      <c r="D518" s="76" t="s">
        <v>38</v>
      </c>
      <c r="E518" s="222">
        <f>SUM(E519:E534)</f>
        <v>5308872732.0543728</v>
      </c>
      <c r="F518" s="101">
        <f>IFERROR(E518/$E$109,0)</f>
        <v>2.9408554574576196E-2</v>
      </c>
      <c r="G518" s="102">
        <v>46444</v>
      </c>
      <c r="H518" s="102">
        <v>46525</v>
      </c>
      <c r="I518" s="101">
        <f>SUMPRODUCT($F519:$F533,I519:I533)</f>
        <v>0</v>
      </c>
      <c r="J518" s="101">
        <f t="shared" ref="J518:AO518" si="366">SUMPRODUCT($F519:$F533,J519:J533)</f>
        <v>0</v>
      </c>
      <c r="K518" s="101">
        <f t="shared" si="366"/>
        <v>0</v>
      </c>
      <c r="L518" s="101">
        <f t="shared" si="366"/>
        <v>0</v>
      </c>
      <c r="M518" s="101">
        <f t="shared" si="366"/>
        <v>0</v>
      </c>
      <c r="N518" s="101">
        <f t="shared" si="366"/>
        <v>0</v>
      </c>
      <c r="O518" s="101">
        <f t="shared" si="366"/>
        <v>0</v>
      </c>
      <c r="P518" s="101">
        <f t="shared" si="366"/>
        <v>0</v>
      </c>
      <c r="Q518" s="101">
        <f t="shared" si="366"/>
        <v>0</v>
      </c>
      <c r="R518" s="101">
        <f t="shared" si="366"/>
        <v>0</v>
      </c>
      <c r="S518" s="101">
        <f t="shared" si="366"/>
        <v>0</v>
      </c>
      <c r="T518" s="101">
        <f t="shared" si="366"/>
        <v>0</v>
      </c>
      <c r="U518" s="101">
        <f t="shared" si="366"/>
        <v>0</v>
      </c>
      <c r="V518" s="101">
        <f t="shared" si="366"/>
        <v>0</v>
      </c>
      <c r="W518" s="101">
        <f t="shared" si="366"/>
        <v>0</v>
      </c>
      <c r="X518" s="101">
        <f t="shared" si="366"/>
        <v>0</v>
      </c>
      <c r="Y518" s="101">
        <f t="shared" si="366"/>
        <v>0</v>
      </c>
      <c r="Z518" s="101">
        <f t="shared" si="366"/>
        <v>0</v>
      </c>
      <c r="AA518" s="101">
        <f t="shared" si="366"/>
        <v>0</v>
      </c>
      <c r="AB518" s="101">
        <f t="shared" si="366"/>
        <v>0</v>
      </c>
      <c r="AC518" s="101">
        <f t="shared" si="366"/>
        <v>0</v>
      </c>
      <c r="AD518" s="101">
        <f t="shared" si="366"/>
        <v>0</v>
      </c>
      <c r="AE518" s="101">
        <f t="shared" si="366"/>
        <v>0</v>
      </c>
      <c r="AF518" s="101">
        <f t="shared" si="366"/>
        <v>0</v>
      </c>
      <c r="AG518" s="101">
        <f t="shared" si="366"/>
        <v>0</v>
      </c>
      <c r="AH518" s="101">
        <f t="shared" si="366"/>
        <v>0</v>
      </c>
      <c r="AI518" s="101">
        <f t="shared" si="366"/>
        <v>0</v>
      </c>
      <c r="AJ518" s="101">
        <f t="shared" si="366"/>
        <v>0</v>
      </c>
      <c r="AK518" s="101">
        <f t="shared" si="366"/>
        <v>0</v>
      </c>
      <c r="AL518" s="101">
        <f t="shared" si="366"/>
        <v>0</v>
      </c>
      <c r="AM518" s="101">
        <f t="shared" si="366"/>
        <v>0</v>
      </c>
      <c r="AN518" s="101">
        <f t="shared" si="366"/>
        <v>0</v>
      </c>
      <c r="AO518" s="101">
        <f t="shared" si="366"/>
        <v>0</v>
      </c>
      <c r="AP518" s="101">
        <f t="shared" ref="AP518:BO518" si="367">SUMPRODUCT($F519:$F533,AP519:AP533)</f>
        <v>1.7428219822204871E-3</v>
      </c>
      <c r="AQ518" s="101">
        <f t="shared" si="367"/>
        <v>1.3942575857763897E-2</v>
      </c>
      <c r="AR518" s="101">
        <f t="shared" si="367"/>
        <v>6.7170469390089332E-2</v>
      </c>
      <c r="AS518" s="101">
        <f t="shared" si="367"/>
        <v>0.10219287132282973</v>
      </c>
      <c r="AT518" s="101">
        <f t="shared" si="367"/>
        <v>0.16571961757148626</v>
      </c>
      <c r="AU518" s="101">
        <f t="shared" si="367"/>
        <v>0.2168042746368922</v>
      </c>
      <c r="AV518" s="101">
        <f t="shared" si="367"/>
        <v>0.31673560607132478</v>
      </c>
      <c r="AW518" s="101">
        <f t="shared" si="367"/>
        <v>0.41666693750575734</v>
      </c>
      <c r="AX518" s="101">
        <f t="shared" si="367"/>
        <v>0.64850810003989967</v>
      </c>
      <c r="AY518" s="101">
        <f t="shared" si="367"/>
        <v>0.65513051627204211</v>
      </c>
      <c r="AZ518" s="101">
        <f t="shared" si="367"/>
        <v>0.83720112037603167</v>
      </c>
      <c r="BA518" s="101">
        <f t="shared" si="367"/>
        <v>0.9909820163940013</v>
      </c>
      <c r="BB518" s="101">
        <f t="shared" si="367"/>
        <v>1</v>
      </c>
      <c r="BC518" s="101">
        <f t="shared" si="367"/>
        <v>1</v>
      </c>
      <c r="BD518" s="101">
        <f t="shared" si="367"/>
        <v>1</v>
      </c>
      <c r="BE518" s="101">
        <f t="shared" si="367"/>
        <v>1</v>
      </c>
      <c r="BF518" s="101">
        <f t="shared" si="367"/>
        <v>1</v>
      </c>
      <c r="BG518" s="101">
        <f t="shared" si="367"/>
        <v>1</v>
      </c>
      <c r="BH518" s="101">
        <f t="shared" si="367"/>
        <v>1</v>
      </c>
      <c r="BI518" s="101">
        <f t="shared" si="367"/>
        <v>1</v>
      </c>
      <c r="BJ518" s="101">
        <f t="shared" si="367"/>
        <v>1</v>
      </c>
      <c r="BK518" s="101">
        <f t="shared" si="367"/>
        <v>1</v>
      </c>
      <c r="BL518" s="101">
        <f t="shared" si="367"/>
        <v>1</v>
      </c>
      <c r="BM518" s="101">
        <f t="shared" si="367"/>
        <v>1</v>
      </c>
      <c r="BN518" s="101">
        <f t="shared" si="367"/>
        <v>1</v>
      </c>
      <c r="BO518" s="101">
        <f t="shared" si="367"/>
        <v>1</v>
      </c>
    </row>
    <row r="519" spans="1:67" ht="15" x14ac:dyDescent="0.25">
      <c r="A519" s="80"/>
      <c r="B519" s="77" t="s">
        <v>1642</v>
      </c>
      <c r="C519" s="77" t="s">
        <v>2120</v>
      </c>
      <c r="D519" s="77" t="s">
        <v>22</v>
      </c>
      <c r="E519" s="224">
        <f>VLOOKUP(B519,'Cuadro Control'!C561:J2449,8,FALSE)</f>
        <v>83271780.884117648</v>
      </c>
      <c r="F519" s="106">
        <f t="shared" ref="F519:F533" si="368">IFERROR(E519/$E$518,0)</f>
        <v>1.5685397839984384E-2</v>
      </c>
      <c r="G519" s="107">
        <v>46444</v>
      </c>
      <c r="H519" s="107">
        <v>46452</v>
      </c>
      <c r="I519" s="106">
        <f t="shared" ref="I519:X519" si="369">IF($G519=0,0,IF(I$6&lt;$G519,0,IF(I$6&gt;$H519,1,(I$6-$G519+1)/($H519-$G519+1))))</f>
        <v>0</v>
      </c>
      <c r="J519" s="106">
        <f t="shared" si="369"/>
        <v>0</v>
      </c>
      <c r="K519" s="106">
        <f t="shared" si="369"/>
        <v>0</v>
      </c>
      <c r="L519" s="106">
        <f t="shared" si="369"/>
        <v>0</v>
      </c>
      <c r="M519" s="106">
        <f t="shared" si="369"/>
        <v>0</v>
      </c>
      <c r="N519" s="106">
        <f t="shared" si="369"/>
        <v>0</v>
      </c>
      <c r="O519" s="106">
        <f t="shared" si="369"/>
        <v>0</v>
      </c>
      <c r="P519" s="106">
        <f t="shared" si="369"/>
        <v>0</v>
      </c>
      <c r="Q519" s="106">
        <f t="shared" si="369"/>
        <v>0</v>
      </c>
      <c r="R519" s="106">
        <f t="shared" si="369"/>
        <v>0</v>
      </c>
      <c r="S519" s="106">
        <f t="shared" si="369"/>
        <v>0</v>
      </c>
      <c r="T519" s="106">
        <f t="shared" si="369"/>
        <v>0</v>
      </c>
      <c r="U519" s="106">
        <f t="shared" si="369"/>
        <v>0</v>
      </c>
      <c r="V519" s="106">
        <f t="shared" si="369"/>
        <v>0</v>
      </c>
      <c r="W519" s="106">
        <f t="shared" si="369"/>
        <v>0</v>
      </c>
      <c r="X519" s="106">
        <f t="shared" si="369"/>
        <v>0</v>
      </c>
      <c r="Y519" s="106">
        <f t="shared" ref="J519:AO526" si="370">IF($G519=0,0,IF(Y$6&lt;$G519,0,IF(Y$6&gt;$H519,1,(Y$6-$G519+1)/($H519-$G519+1))))</f>
        <v>0</v>
      </c>
      <c r="Z519" s="106">
        <f t="shared" si="370"/>
        <v>0</v>
      </c>
      <c r="AA519" s="106">
        <f t="shared" si="370"/>
        <v>0</v>
      </c>
      <c r="AB519" s="106">
        <f t="shared" si="370"/>
        <v>0</v>
      </c>
      <c r="AC519" s="106">
        <f t="shared" si="370"/>
        <v>0</v>
      </c>
      <c r="AD519" s="106">
        <f t="shared" si="370"/>
        <v>0</v>
      </c>
      <c r="AE519" s="106">
        <f t="shared" si="370"/>
        <v>0</v>
      </c>
      <c r="AF519" s="106">
        <f t="shared" si="370"/>
        <v>0</v>
      </c>
      <c r="AG519" s="106">
        <f t="shared" si="370"/>
        <v>0</v>
      </c>
      <c r="AH519" s="106">
        <f t="shared" si="370"/>
        <v>0</v>
      </c>
      <c r="AI519" s="106">
        <f t="shared" si="370"/>
        <v>0</v>
      </c>
      <c r="AJ519" s="106">
        <f t="shared" si="370"/>
        <v>0</v>
      </c>
      <c r="AK519" s="106">
        <f t="shared" si="370"/>
        <v>0</v>
      </c>
      <c r="AL519" s="106">
        <f t="shared" si="370"/>
        <v>0</v>
      </c>
      <c r="AM519" s="106">
        <f t="shared" si="370"/>
        <v>0</v>
      </c>
      <c r="AN519" s="106">
        <f t="shared" si="370"/>
        <v>0</v>
      </c>
      <c r="AO519" s="106">
        <f t="shared" si="370"/>
        <v>0</v>
      </c>
      <c r="AP519" s="106">
        <f t="shared" ref="AP519:BO525" si="371">IF($G519=0,0,IF(AP$6&lt;$G519,0,IF(AP$6&gt;$H519,1,(AP$6-$G519+1)/($H519-$G519+1))))</f>
        <v>0.1111111111111111</v>
      </c>
      <c r="AQ519" s="106">
        <f t="shared" si="371"/>
        <v>0.88888888888888884</v>
      </c>
      <c r="AR519" s="106">
        <f t="shared" si="371"/>
        <v>1</v>
      </c>
      <c r="AS519" s="106">
        <f t="shared" si="371"/>
        <v>1</v>
      </c>
      <c r="AT519" s="106">
        <f t="shared" si="371"/>
        <v>1</v>
      </c>
      <c r="AU519" s="106">
        <f t="shared" si="371"/>
        <v>1</v>
      </c>
      <c r="AV519" s="106">
        <f t="shared" si="371"/>
        <v>1</v>
      </c>
      <c r="AW519" s="106">
        <f t="shared" si="371"/>
        <v>1</v>
      </c>
      <c r="AX519" s="106">
        <f t="shared" si="371"/>
        <v>1</v>
      </c>
      <c r="AY519" s="106">
        <f t="shared" si="371"/>
        <v>1</v>
      </c>
      <c r="AZ519" s="106">
        <f t="shared" si="371"/>
        <v>1</v>
      </c>
      <c r="BA519" s="106">
        <f t="shared" si="371"/>
        <v>1</v>
      </c>
      <c r="BB519" s="106">
        <f t="shared" si="371"/>
        <v>1</v>
      </c>
      <c r="BC519" s="106">
        <f t="shared" si="371"/>
        <v>1</v>
      </c>
      <c r="BD519" s="106">
        <f t="shared" si="371"/>
        <v>1</v>
      </c>
      <c r="BE519" s="106">
        <f t="shared" si="371"/>
        <v>1</v>
      </c>
      <c r="BF519" s="106">
        <f t="shared" si="371"/>
        <v>1</v>
      </c>
      <c r="BG519" s="106">
        <f t="shared" si="371"/>
        <v>1</v>
      </c>
      <c r="BH519" s="106">
        <f t="shared" si="371"/>
        <v>1</v>
      </c>
      <c r="BI519" s="106">
        <f t="shared" si="371"/>
        <v>1</v>
      </c>
      <c r="BJ519" s="106">
        <f t="shared" si="371"/>
        <v>1</v>
      </c>
      <c r="BK519" s="106">
        <f t="shared" si="371"/>
        <v>1</v>
      </c>
      <c r="BL519" s="106">
        <f t="shared" si="371"/>
        <v>1</v>
      </c>
      <c r="BM519" s="106">
        <f t="shared" si="371"/>
        <v>1</v>
      </c>
      <c r="BN519" s="106">
        <f t="shared" si="371"/>
        <v>1</v>
      </c>
      <c r="BO519" s="106">
        <f t="shared" si="371"/>
        <v>1</v>
      </c>
    </row>
    <row r="520" spans="1:67" ht="15" x14ac:dyDescent="0.25">
      <c r="A520" s="80"/>
      <c r="B520" s="77" t="s">
        <v>1644</v>
      </c>
      <c r="C520" s="77" t="s">
        <v>1645</v>
      </c>
      <c r="D520" s="77" t="s">
        <v>9</v>
      </c>
      <c r="E520" s="224">
        <f>VLOOKUP(B520,'Cuadro Control'!C562:J2450,8,FALSE)</f>
        <v>312374505.66882348</v>
      </c>
      <c r="F520" s="106">
        <f t="shared" si="368"/>
        <v>5.8840081771548515E-2</v>
      </c>
      <c r="G520" s="107">
        <v>46452</v>
      </c>
      <c r="H520" s="107">
        <v>46459</v>
      </c>
      <c r="I520" s="106">
        <f t="shared" ref="I520:I534" si="372">IF($G520=0,0,IF(I$6&lt;$G520,0,IF(I$6&gt;$H520,1,(I$6-$G520+1)/($H520-$G520+1))))</f>
        <v>0</v>
      </c>
      <c r="J520" s="106">
        <f t="shared" si="370"/>
        <v>0</v>
      </c>
      <c r="K520" s="106">
        <f t="shared" si="370"/>
        <v>0</v>
      </c>
      <c r="L520" s="106">
        <f t="shared" si="370"/>
        <v>0</v>
      </c>
      <c r="M520" s="106">
        <f t="shared" si="370"/>
        <v>0</v>
      </c>
      <c r="N520" s="106">
        <f t="shared" si="370"/>
        <v>0</v>
      </c>
      <c r="O520" s="106">
        <f t="shared" si="370"/>
        <v>0</v>
      </c>
      <c r="P520" s="106">
        <f t="shared" si="370"/>
        <v>0</v>
      </c>
      <c r="Q520" s="106">
        <f t="shared" si="370"/>
        <v>0</v>
      </c>
      <c r="R520" s="106">
        <f t="shared" si="370"/>
        <v>0</v>
      </c>
      <c r="S520" s="106">
        <f t="shared" si="370"/>
        <v>0</v>
      </c>
      <c r="T520" s="106">
        <f t="shared" si="370"/>
        <v>0</v>
      </c>
      <c r="U520" s="106">
        <f t="shared" si="370"/>
        <v>0</v>
      </c>
      <c r="V520" s="106">
        <f t="shared" si="370"/>
        <v>0</v>
      </c>
      <c r="W520" s="106">
        <f t="shared" si="370"/>
        <v>0</v>
      </c>
      <c r="X520" s="106">
        <f t="shared" si="370"/>
        <v>0</v>
      </c>
      <c r="Y520" s="106">
        <f t="shared" si="370"/>
        <v>0</v>
      </c>
      <c r="Z520" s="106">
        <f t="shared" si="370"/>
        <v>0</v>
      </c>
      <c r="AA520" s="106">
        <f t="shared" si="370"/>
        <v>0</v>
      </c>
      <c r="AB520" s="106">
        <f t="shared" si="370"/>
        <v>0</v>
      </c>
      <c r="AC520" s="106">
        <f t="shared" si="370"/>
        <v>0</v>
      </c>
      <c r="AD520" s="106">
        <f t="shared" si="370"/>
        <v>0</v>
      </c>
      <c r="AE520" s="106">
        <f t="shared" si="370"/>
        <v>0</v>
      </c>
      <c r="AF520" s="106">
        <f t="shared" si="370"/>
        <v>0</v>
      </c>
      <c r="AG520" s="106">
        <f t="shared" si="370"/>
        <v>0</v>
      </c>
      <c r="AH520" s="106">
        <f t="shared" si="370"/>
        <v>0</v>
      </c>
      <c r="AI520" s="106">
        <f t="shared" si="370"/>
        <v>0</v>
      </c>
      <c r="AJ520" s="106">
        <f t="shared" si="370"/>
        <v>0</v>
      </c>
      <c r="AK520" s="106">
        <f t="shared" si="370"/>
        <v>0</v>
      </c>
      <c r="AL520" s="106">
        <f t="shared" si="370"/>
        <v>0</v>
      </c>
      <c r="AM520" s="106">
        <f t="shared" si="370"/>
        <v>0</v>
      </c>
      <c r="AN520" s="106">
        <f t="shared" si="370"/>
        <v>0</v>
      </c>
      <c r="AO520" s="106">
        <f t="shared" si="370"/>
        <v>0</v>
      </c>
      <c r="AP520" s="106">
        <f t="shared" si="371"/>
        <v>0</v>
      </c>
      <c r="AQ520" s="106">
        <f t="shared" si="371"/>
        <v>0</v>
      </c>
      <c r="AR520" s="106">
        <f t="shared" si="371"/>
        <v>0.875</v>
      </c>
      <c r="AS520" s="106">
        <f t="shared" si="371"/>
        <v>1</v>
      </c>
      <c r="AT520" s="106">
        <f t="shared" si="371"/>
        <v>1</v>
      </c>
      <c r="AU520" s="106">
        <f t="shared" si="371"/>
        <v>1</v>
      </c>
      <c r="AV520" s="106">
        <f t="shared" si="371"/>
        <v>1</v>
      </c>
      <c r="AW520" s="106">
        <f t="shared" si="371"/>
        <v>1</v>
      </c>
      <c r="AX520" s="106">
        <f t="shared" si="371"/>
        <v>1</v>
      </c>
      <c r="AY520" s="106">
        <f t="shared" si="371"/>
        <v>1</v>
      </c>
      <c r="AZ520" s="106">
        <f t="shared" si="371"/>
        <v>1</v>
      </c>
      <c r="BA520" s="106">
        <f t="shared" si="371"/>
        <v>1</v>
      </c>
      <c r="BB520" s="106">
        <f t="shared" si="371"/>
        <v>1</v>
      </c>
      <c r="BC520" s="106">
        <f t="shared" si="371"/>
        <v>1</v>
      </c>
      <c r="BD520" s="106">
        <f t="shared" si="371"/>
        <v>1</v>
      </c>
      <c r="BE520" s="106">
        <f t="shared" si="371"/>
        <v>1</v>
      </c>
      <c r="BF520" s="106">
        <f t="shared" si="371"/>
        <v>1</v>
      </c>
      <c r="BG520" s="106">
        <f t="shared" si="371"/>
        <v>1</v>
      </c>
      <c r="BH520" s="106">
        <f t="shared" si="371"/>
        <v>1</v>
      </c>
      <c r="BI520" s="106">
        <f t="shared" si="371"/>
        <v>1</v>
      </c>
      <c r="BJ520" s="106">
        <f t="shared" si="371"/>
        <v>1</v>
      </c>
      <c r="BK520" s="106">
        <f t="shared" si="371"/>
        <v>1</v>
      </c>
      <c r="BL520" s="106">
        <f t="shared" si="371"/>
        <v>1</v>
      </c>
      <c r="BM520" s="106">
        <f t="shared" si="371"/>
        <v>1</v>
      </c>
      <c r="BN520" s="106">
        <f t="shared" si="371"/>
        <v>1</v>
      </c>
      <c r="BO520" s="106">
        <f t="shared" si="371"/>
        <v>1</v>
      </c>
    </row>
    <row r="521" spans="1:67" ht="15" x14ac:dyDescent="0.25">
      <c r="A521" s="80"/>
      <c r="B521" s="103" t="s">
        <v>1646</v>
      </c>
      <c r="C521" s="103" t="s">
        <v>1647</v>
      </c>
      <c r="D521" s="103" t="s">
        <v>6</v>
      </c>
      <c r="E521" s="223">
        <f>VLOOKUP(B521,'Cuadro Control'!C563:J2451,8,FALSE)</f>
        <v>9527825.6870364472</v>
      </c>
      <c r="F521" s="104">
        <f t="shared" si="368"/>
        <v>1.794698454439963E-3</v>
      </c>
      <c r="G521" s="105">
        <v>46459</v>
      </c>
      <c r="H521" s="105">
        <v>46463</v>
      </c>
      <c r="I521" s="104">
        <f t="shared" si="372"/>
        <v>0</v>
      </c>
      <c r="J521" s="104">
        <f t="shared" si="370"/>
        <v>0</v>
      </c>
      <c r="K521" s="104">
        <f t="shared" si="370"/>
        <v>0</v>
      </c>
      <c r="L521" s="104">
        <f t="shared" si="370"/>
        <v>0</v>
      </c>
      <c r="M521" s="104">
        <f t="shared" si="370"/>
        <v>0</v>
      </c>
      <c r="N521" s="104">
        <f t="shared" si="370"/>
        <v>0</v>
      </c>
      <c r="O521" s="104">
        <f t="shared" si="370"/>
        <v>0</v>
      </c>
      <c r="P521" s="104">
        <f t="shared" si="370"/>
        <v>0</v>
      </c>
      <c r="Q521" s="104">
        <f t="shared" si="370"/>
        <v>0</v>
      </c>
      <c r="R521" s="104">
        <f t="shared" si="370"/>
        <v>0</v>
      </c>
      <c r="S521" s="104">
        <f t="shared" si="370"/>
        <v>0</v>
      </c>
      <c r="T521" s="104">
        <f t="shared" si="370"/>
        <v>0</v>
      </c>
      <c r="U521" s="104">
        <f t="shared" si="370"/>
        <v>0</v>
      </c>
      <c r="V521" s="104">
        <f t="shared" si="370"/>
        <v>0</v>
      </c>
      <c r="W521" s="104">
        <f t="shared" si="370"/>
        <v>0</v>
      </c>
      <c r="X521" s="104">
        <f t="shared" si="370"/>
        <v>0</v>
      </c>
      <c r="Y521" s="104">
        <f t="shared" si="370"/>
        <v>0</v>
      </c>
      <c r="Z521" s="104">
        <f t="shared" si="370"/>
        <v>0</v>
      </c>
      <c r="AA521" s="104">
        <f t="shared" si="370"/>
        <v>0</v>
      </c>
      <c r="AB521" s="104">
        <f t="shared" si="370"/>
        <v>0</v>
      </c>
      <c r="AC521" s="104">
        <f t="shared" si="370"/>
        <v>0</v>
      </c>
      <c r="AD521" s="104">
        <f t="shared" si="370"/>
        <v>0</v>
      </c>
      <c r="AE521" s="104">
        <f t="shared" si="370"/>
        <v>0</v>
      </c>
      <c r="AF521" s="104">
        <f t="shared" si="370"/>
        <v>0</v>
      </c>
      <c r="AG521" s="104">
        <f t="shared" si="370"/>
        <v>0</v>
      </c>
      <c r="AH521" s="104">
        <f t="shared" si="370"/>
        <v>0</v>
      </c>
      <c r="AI521" s="104">
        <f t="shared" si="370"/>
        <v>0</v>
      </c>
      <c r="AJ521" s="104">
        <f t="shared" si="370"/>
        <v>0</v>
      </c>
      <c r="AK521" s="104">
        <f t="shared" si="370"/>
        <v>0</v>
      </c>
      <c r="AL521" s="104">
        <f t="shared" si="370"/>
        <v>0</v>
      </c>
      <c r="AM521" s="104">
        <f t="shared" si="370"/>
        <v>0</v>
      </c>
      <c r="AN521" s="104">
        <f t="shared" si="370"/>
        <v>0</v>
      </c>
      <c r="AO521" s="104">
        <f t="shared" si="370"/>
        <v>0</v>
      </c>
      <c r="AP521" s="104">
        <f t="shared" si="371"/>
        <v>0</v>
      </c>
      <c r="AQ521" s="104">
        <f t="shared" si="371"/>
        <v>0</v>
      </c>
      <c r="AR521" s="104">
        <f t="shared" si="371"/>
        <v>0</v>
      </c>
      <c r="AS521" s="104">
        <f t="shared" si="371"/>
        <v>1</v>
      </c>
      <c r="AT521" s="104">
        <f t="shared" si="371"/>
        <v>1</v>
      </c>
      <c r="AU521" s="104">
        <f t="shared" si="371"/>
        <v>1</v>
      </c>
      <c r="AV521" s="104">
        <f t="shared" si="371"/>
        <v>1</v>
      </c>
      <c r="AW521" s="104">
        <f t="shared" si="371"/>
        <v>1</v>
      </c>
      <c r="AX521" s="104">
        <f t="shared" si="371"/>
        <v>1</v>
      </c>
      <c r="AY521" s="104">
        <f t="shared" si="371"/>
        <v>1</v>
      </c>
      <c r="AZ521" s="104">
        <f t="shared" si="371"/>
        <v>1</v>
      </c>
      <c r="BA521" s="104">
        <f t="shared" si="371"/>
        <v>1</v>
      </c>
      <c r="BB521" s="104">
        <f t="shared" si="371"/>
        <v>1</v>
      </c>
      <c r="BC521" s="104">
        <f t="shared" si="371"/>
        <v>1</v>
      </c>
      <c r="BD521" s="104">
        <f t="shared" si="371"/>
        <v>1</v>
      </c>
      <c r="BE521" s="104">
        <f t="shared" si="371"/>
        <v>1</v>
      </c>
      <c r="BF521" s="104">
        <f t="shared" si="371"/>
        <v>1</v>
      </c>
      <c r="BG521" s="104">
        <f t="shared" si="371"/>
        <v>1</v>
      </c>
      <c r="BH521" s="104">
        <f t="shared" si="371"/>
        <v>1</v>
      </c>
      <c r="BI521" s="104">
        <f t="shared" si="371"/>
        <v>1</v>
      </c>
      <c r="BJ521" s="104">
        <f t="shared" si="371"/>
        <v>1</v>
      </c>
      <c r="BK521" s="104">
        <f t="shared" si="371"/>
        <v>1</v>
      </c>
      <c r="BL521" s="104">
        <f t="shared" si="371"/>
        <v>1</v>
      </c>
      <c r="BM521" s="104">
        <f t="shared" si="371"/>
        <v>1</v>
      </c>
      <c r="BN521" s="104">
        <f t="shared" si="371"/>
        <v>1</v>
      </c>
      <c r="BO521" s="104">
        <f t="shared" si="371"/>
        <v>1</v>
      </c>
    </row>
    <row r="522" spans="1:67" ht="15" x14ac:dyDescent="0.25">
      <c r="A522" s="80"/>
      <c r="B522" s="77" t="s">
        <v>1648</v>
      </c>
      <c r="C522" s="77" t="s">
        <v>1649</v>
      </c>
      <c r="D522" s="77" t="s">
        <v>19</v>
      </c>
      <c r="E522" s="224">
        <f>VLOOKUP(B522,'Cuadro Control'!C564:J2452,8,FALSE)</f>
        <v>320494616.71764702</v>
      </c>
      <c r="F522" s="106">
        <f t="shared" si="368"/>
        <v>6.0369617599332674E-2</v>
      </c>
      <c r="G522" s="107">
        <v>46463</v>
      </c>
      <c r="H522" s="107">
        <v>46469</v>
      </c>
      <c r="I522" s="106">
        <f t="shared" si="372"/>
        <v>0</v>
      </c>
      <c r="J522" s="106">
        <f t="shared" si="370"/>
        <v>0</v>
      </c>
      <c r="K522" s="106">
        <f t="shared" si="370"/>
        <v>0</v>
      </c>
      <c r="L522" s="106">
        <f t="shared" si="370"/>
        <v>0</v>
      </c>
      <c r="M522" s="106">
        <f t="shared" si="370"/>
        <v>0</v>
      </c>
      <c r="N522" s="106">
        <f t="shared" si="370"/>
        <v>0</v>
      </c>
      <c r="O522" s="106">
        <f t="shared" si="370"/>
        <v>0</v>
      </c>
      <c r="P522" s="106">
        <f t="shared" si="370"/>
        <v>0</v>
      </c>
      <c r="Q522" s="106">
        <f t="shared" si="370"/>
        <v>0</v>
      </c>
      <c r="R522" s="106">
        <f t="shared" si="370"/>
        <v>0</v>
      </c>
      <c r="S522" s="106">
        <f t="shared" si="370"/>
        <v>0</v>
      </c>
      <c r="T522" s="106">
        <f t="shared" si="370"/>
        <v>0</v>
      </c>
      <c r="U522" s="106">
        <f t="shared" si="370"/>
        <v>0</v>
      </c>
      <c r="V522" s="106">
        <f t="shared" si="370"/>
        <v>0</v>
      </c>
      <c r="W522" s="106">
        <f t="shared" si="370"/>
        <v>0</v>
      </c>
      <c r="X522" s="106">
        <f t="shared" si="370"/>
        <v>0</v>
      </c>
      <c r="Y522" s="106">
        <f t="shared" si="370"/>
        <v>0</v>
      </c>
      <c r="Z522" s="106">
        <f t="shared" si="370"/>
        <v>0</v>
      </c>
      <c r="AA522" s="106">
        <f t="shared" si="370"/>
        <v>0</v>
      </c>
      <c r="AB522" s="106">
        <f t="shared" si="370"/>
        <v>0</v>
      </c>
      <c r="AC522" s="106">
        <f t="shared" si="370"/>
        <v>0</v>
      </c>
      <c r="AD522" s="106">
        <f t="shared" si="370"/>
        <v>0</v>
      </c>
      <c r="AE522" s="106">
        <f t="shared" si="370"/>
        <v>0</v>
      </c>
      <c r="AF522" s="106">
        <f t="shared" si="370"/>
        <v>0</v>
      </c>
      <c r="AG522" s="106">
        <f t="shared" si="370"/>
        <v>0</v>
      </c>
      <c r="AH522" s="106">
        <f t="shared" si="370"/>
        <v>0</v>
      </c>
      <c r="AI522" s="106">
        <f t="shared" si="370"/>
        <v>0</v>
      </c>
      <c r="AJ522" s="106">
        <f t="shared" si="370"/>
        <v>0</v>
      </c>
      <c r="AK522" s="106">
        <f t="shared" si="370"/>
        <v>0</v>
      </c>
      <c r="AL522" s="106">
        <f t="shared" si="370"/>
        <v>0</v>
      </c>
      <c r="AM522" s="106">
        <f t="shared" si="370"/>
        <v>0</v>
      </c>
      <c r="AN522" s="106">
        <f t="shared" si="370"/>
        <v>0</v>
      </c>
      <c r="AO522" s="106">
        <f t="shared" si="370"/>
        <v>0</v>
      </c>
      <c r="AP522" s="106">
        <f t="shared" si="371"/>
        <v>0</v>
      </c>
      <c r="AQ522" s="106">
        <f t="shared" si="371"/>
        <v>0</v>
      </c>
      <c r="AR522" s="106">
        <f t="shared" si="371"/>
        <v>0</v>
      </c>
      <c r="AS522" s="106">
        <f t="shared" si="371"/>
        <v>0.42857142857142855</v>
      </c>
      <c r="AT522" s="106">
        <f t="shared" si="371"/>
        <v>1</v>
      </c>
      <c r="AU522" s="106">
        <f t="shared" si="371"/>
        <v>1</v>
      </c>
      <c r="AV522" s="106">
        <f t="shared" si="371"/>
        <v>1</v>
      </c>
      <c r="AW522" s="106">
        <f t="shared" si="371"/>
        <v>1</v>
      </c>
      <c r="AX522" s="106">
        <f t="shared" si="371"/>
        <v>1</v>
      </c>
      <c r="AY522" s="106">
        <f t="shared" si="371"/>
        <v>1</v>
      </c>
      <c r="AZ522" s="106">
        <f t="shared" si="371"/>
        <v>1</v>
      </c>
      <c r="BA522" s="106">
        <f t="shared" si="371"/>
        <v>1</v>
      </c>
      <c r="BB522" s="106">
        <f t="shared" si="371"/>
        <v>1</v>
      </c>
      <c r="BC522" s="106">
        <f t="shared" si="371"/>
        <v>1</v>
      </c>
      <c r="BD522" s="106">
        <f t="shared" si="371"/>
        <v>1</v>
      </c>
      <c r="BE522" s="106">
        <f t="shared" si="371"/>
        <v>1</v>
      </c>
      <c r="BF522" s="106">
        <f t="shared" si="371"/>
        <v>1</v>
      </c>
      <c r="BG522" s="106">
        <f t="shared" si="371"/>
        <v>1</v>
      </c>
      <c r="BH522" s="106">
        <f t="shared" si="371"/>
        <v>1</v>
      </c>
      <c r="BI522" s="106">
        <f t="shared" si="371"/>
        <v>1</v>
      </c>
      <c r="BJ522" s="106">
        <f t="shared" si="371"/>
        <v>1</v>
      </c>
      <c r="BK522" s="106">
        <f t="shared" si="371"/>
        <v>1</v>
      </c>
      <c r="BL522" s="106">
        <f t="shared" si="371"/>
        <v>1</v>
      </c>
      <c r="BM522" s="106">
        <f t="shared" si="371"/>
        <v>1</v>
      </c>
      <c r="BN522" s="106">
        <f t="shared" si="371"/>
        <v>1</v>
      </c>
      <c r="BO522" s="106">
        <f t="shared" si="371"/>
        <v>1</v>
      </c>
    </row>
    <row r="523" spans="1:67" ht="15" x14ac:dyDescent="0.25">
      <c r="A523" s="80"/>
      <c r="B523" s="77" t="s">
        <v>1650</v>
      </c>
      <c r="C523" s="77" t="s">
        <v>1651</v>
      </c>
      <c r="D523" s="77" t="s">
        <v>8</v>
      </c>
      <c r="E523" s="224">
        <f>VLOOKUP(B523,'Cuadro Control'!C565:J2453,8,FALSE)</f>
        <v>94303618.549411759</v>
      </c>
      <c r="F523" s="106">
        <f t="shared" si="368"/>
        <v>1.7763397864110998E-2</v>
      </c>
      <c r="G523" s="107">
        <v>46469</v>
      </c>
      <c r="H523" s="107">
        <v>46470</v>
      </c>
      <c r="I523" s="106">
        <f t="shared" si="372"/>
        <v>0</v>
      </c>
      <c r="J523" s="106">
        <f t="shared" si="370"/>
        <v>0</v>
      </c>
      <c r="K523" s="106">
        <f t="shared" si="370"/>
        <v>0</v>
      </c>
      <c r="L523" s="106">
        <f t="shared" si="370"/>
        <v>0</v>
      </c>
      <c r="M523" s="106">
        <f t="shared" si="370"/>
        <v>0</v>
      </c>
      <c r="N523" s="106">
        <f t="shared" si="370"/>
        <v>0</v>
      </c>
      <c r="O523" s="106">
        <f t="shared" si="370"/>
        <v>0</v>
      </c>
      <c r="P523" s="106">
        <f t="shared" si="370"/>
        <v>0</v>
      </c>
      <c r="Q523" s="106">
        <f t="shared" si="370"/>
        <v>0</v>
      </c>
      <c r="R523" s="106">
        <f t="shared" si="370"/>
        <v>0</v>
      </c>
      <c r="S523" s="106">
        <f t="shared" si="370"/>
        <v>0</v>
      </c>
      <c r="T523" s="106">
        <f t="shared" si="370"/>
        <v>0</v>
      </c>
      <c r="U523" s="106">
        <f t="shared" si="370"/>
        <v>0</v>
      </c>
      <c r="V523" s="106">
        <f t="shared" si="370"/>
        <v>0</v>
      </c>
      <c r="W523" s="106">
        <f t="shared" si="370"/>
        <v>0</v>
      </c>
      <c r="X523" s="106">
        <f t="shared" si="370"/>
        <v>0</v>
      </c>
      <c r="Y523" s="106">
        <f t="shared" si="370"/>
        <v>0</v>
      </c>
      <c r="Z523" s="106">
        <f t="shared" si="370"/>
        <v>0</v>
      </c>
      <c r="AA523" s="106">
        <f t="shared" si="370"/>
        <v>0</v>
      </c>
      <c r="AB523" s="106">
        <f t="shared" si="370"/>
        <v>0</v>
      </c>
      <c r="AC523" s="106">
        <f t="shared" si="370"/>
        <v>0</v>
      </c>
      <c r="AD523" s="106">
        <f t="shared" si="370"/>
        <v>0</v>
      </c>
      <c r="AE523" s="106">
        <f t="shared" si="370"/>
        <v>0</v>
      </c>
      <c r="AF523" s="106">
        <f t="shared" si="370"/>
        <v>0</v>
      </c>
      <c r="AG523" s="106">
        <f t="shared" si="370"/>
        <v>0</v>
      </c>
      <c r="AH523" s="106">
        <f t="shared" si="370"/>
        <v>0</v>
      </c>
      <c r="AI523" s="106">
        <f t="shared" si="370"/>
        <v>0</v>
      </c>
      <c r="AJ523" s="106">
        <f t="shared" si="370"/>
        <v>0</v>
      </c>
      <c r="AK523" s="106">
        <f t="shared" si="370"/>
        <v>0</v>
      </c>
      <c r="AL523" s="106">
        <f t="shared" si="370"/>
        <v>0</v>
      </c>
      <c r="AM523" s="106">
        <f t="shared" si="370"/>
        <v>0</v>
      </c>
      <c r="AN523" s="106">
        <f t="shared" si="370"/>
        <v>0</v>
      </c>
      <c r="AO523" s="106">
        <f t="shared" si="370"/>
        <v>0</v>
      </c>
      <c r="AP523" s="106">
        <f t="shared" si="371"/>
        <v>0</v>
      </c>
      <c r="AQ523" s="106">
        <f t="shared" si="371"/>
        <v>0</v>
      </c>
      <c r="AR523" s="106">
        <f t="shared" si="371"/>
        <v>0</v>
      </c>
      <c r="AS523" s="106">
        <f t="shared" si="371"/>
        <v>0</v>
      </c>
      <c r="AT523" s="106">
        <f t="shared" si="371"/>
        <v>1</v>
      </c>
      <c r="AU523" s="106">
        <f t="shared" si="371"/>
        <v>1</v>
      </c>
      <c r="AV523" s="106">
        <f t="shared" si="371"/>
        <v>1</v>
      </c>
      <c r="AW523" s="106">
        <f t="shared" si="371"/>
        <v>1</v>
      </c>
      <c r="AX523" s="106">
        <f t="shared" si="371"/>
        <v>1</v>
      </c>
      <c r="AY523" s="106">
        <f t="shared" si="371"/>
        <v>1</v>
      </c>
      <c r="AZ523" s="106">
        <f t="shared" si="371"/>
        <v>1</v>
      </c>
      <c r="BA523" s="106">
        <f t="shared" si="371"/>
        <v>1</v>
      </c>
      <c r="BB523" s="106">
        <f t="shared" si="371"/>
        <v>1</v>
      </c>
      <c r="BC523" s="106">
        <f t="shared" si="371"/>
        <v>1</v>
      </c>
      <c r="BD523" s="106">
        <f t="shared" si="371"/>
        <v>1</v>
      </c>
      <c r="BE523" s="106">
        <f t="shared" si="371"/>
        <v>1</v>
      </c>
      <c r="BF523" s="106">
        <f t="shared" si="371"/>
        <v>1</v>
      </c>
      <c r="BG523" s="106">
        <f t="shared" si="371"/>
        <v>1</v>
      </c>
      <c r="BH523" s="106">
        <f t="shared" si="371"/>
        <v>1</v>
      </c>
      <c r="BI523" s="106">
        <f t="shared" si="371"/>
        <v>1</v>
      </c>
      <c r="BJ523" s="106">
        <f t="shared" si="371"/>
        <v>1</v>
      </c>
      <c r="BK523" s="106">
        <f t="shared" si="371"/>
        <v>1</v>
      </c>
      <c r="BL523" s="106">
        <f t="shared" si="371"/>
        <v>1</v>
      </c>
      <c r="BM523" s="106">
        <f t="shared" si="371"/>
        <v>1</v>
      </c>
      <c r="BN523" s="106">
        <f t="shared" si="371"/>
        <v>1</v>
      </c>
      <c r="BO523" s="106">
        <f t="shared" si="371"/>
        <v>1</v>
      </c>
    </row>
    <row r="524" spans="1:67" ht="15" x14ac:dyDescent="0.25">
      <c r="A524" s="80"/>
      <c r="B524" s="77" t="s">
        <v>1652</v>
      </c>
      <c r="C524" s="77" t="s">
        <v>1653</v>
      </c>
      <c r="D524" s="77" t="s">
        <v>26</v>
      </c>
      <c r="E524" s="224">
        <f>VLOOKUP(B524,'Cuadro Control'!C566:J2454,8,FALSE)</f>
        <v>179436034.15411764</v>
      </c>
      <c r="F524" s="106">
        <f t="shared" si="368"/>
        <v>3.3799272126209236E-2</v>
      </c>
      <c r="G524" s="107">
        <v>46470</v>
      </c>
      <c r="H524" s="107">
        <v>46478</v>
      </c>
      <c r="I524" s="106">
        <f t="shared" si="372"/>
        <v>0</v>
      </c>
      <c r="J524" s="106">
        <f t="shared" si="370"/>
        <v>0</v>
      </c>
      <c r="K524" s="106">
        <f t="shared" si="370"/>
        <v>0</v>
      </c>
      <c r="L524" s="106">
        <f t="shared" si="370"/>
        <v>0</v>
      </c>
      <c r="M524" s="106">
        <f t="shared" si="370"/>
        <v>0</v>
      </c>
      <c r="N524" s="106">
        <f t="shared" si="370"/>
        <v>0</v>
      </c>
      <c r="O524" s="106">
        <f t="shared" si="370"/>
        <v>0</v>
      </c>
      <c r="P524" s="106">
        <f t="shared" si="370"/>
        <v>0</v>
      </c>
      <c r="Q524" s="106">
        <f t="shared" si="370"/>
        <v>0</v>
      </c>
      <c r="R524" s="106">
        <f t="shared" si="370"/>
        <v>0</v>
      </c>
      <c r="S524" s="106">
        <f t="shared" si="370"/>
        <v>0</v>
      </c>
      <c r="T524" s="106">
        <f t="shared" si="370"/>
        <v>0</v>
      </c>
      <c r="U524" s="106">
        <f t="shared" si="370"/>
        <v>0</v>
      </c>
      <c r="V524" s="106">
        <f t="shared" si="370"/>
        <v>0</v>
      </c>
      <c r="W524" s="106">
        <f t="shared" si="370"/>
        <v>0</v>
      </c>
      <c r="X524" s="106">
        <f t="shared" si="370"/>
        <v>0</v>
      </c>
      <c r="Y524" s="106">
        <f t="shared" si="370"/>
        <v>0</v>
      </c>
      <c r="Z524" s="106">
        <f t="shared" si="370"/>
        <v>0</v>
      </c>
      <c r="AA524" s="106">
        <f t="shared" si="370"/>
        <v>0</v>
      </c>
      <c r="AB524" s="106">
        <f t="shared" si="370"/>
        <v>0</v>
      </c>
      <c r="AC524" s="106">
        <f t="shared" si="370"/>
        <v>0</v>
      </c>
      <c r="AD524" s="106">
        <f t="shared" si="370"/>
        <v>0</v>
      </c>
      <c r="AE524" s="106">
        <f t="shared" si="370"/>
        <v>0</v>
      </c>
      <c r="AF524" s="106">
        <f t="shared" si="370"/>
        <v>0</v>
      </c>
      <c r="AG524" s="106">
        <f t="shared" si="370"/>
        <v>0</v>
      </c>
      <c r="AH524" s="106">
        <f t="shared" si="370"/>
        <v>0</v>
      </c>
      <c r="AI524" s="106">
        <f t="shared" si="370"/>
        <v>0</v>
      </c>
      <c r="AJ524" s="106">
        <f t="shared" si="370"/>
        <v>0</v>
      </c>
      <c r="AK524" s="106">
        <f t="shared" si="370"/>
        <v>0</v>
      </c>
      <c r="AL524" s="106">
        <f t="shared" si="370"/>
        <v>0</v>
      </c>
      <c r="AM524" s="106">
        <f t="shared" si="370"/>
        <v>0</v>
      </c>
      <c r="AN524" s="106">
        <f t="shared" si="370"/>
        <v>0</v>
      </c>
      <c r="AO524" s="106">
        <f t="shared" si="370"/>
        <v>0</v>
      </c>
      <c r="AP524" s="106">
        <f t="shared" si="371"/>
        <v>0</v>
      </c>
      <c r="AQ524" s="106">
        <f t="shared" si="371"/>
        <v>0</v>
      </c>
      <c r="AR524" s="106">
        <f t="shared" si="371"/>
        <v>0</v>
      </c>
      <c r="AS524" s="106">
        <f t="shared" si="371"/>
        <v>0</v>
      </c>
      <c r="AT524" s="106">
        <f t="shared" si="371"/>
        <v>0.33333333333333331</v>
      </c>
      <c r="AU524" s="106">
        <f t="shared" si="371"/>
        <v>1</v>
      </c>
      <c r="AV524" s="106">
        <f t="shared" si="371"/>
        <v>1</v>
      </c>
      <c r="AW524" s="106">
        <f t="shared" si="371"/>
        <v>1</v>
      </c>
      <c r="AX524" s="106">
        <f t="shared" si="371"/>
        <v>1</v>
      </c>
      <c r="AY524" s="106">
        <f t="shared" si="371"/>
        <v>1</v>
      </c>
      <c r="AZ524" s="106">
        <f t="shared" si="371"/>
        <v>1</v>
      </c>
      <c r="BA524" s="106">
        <f t="shared" si="371"/>
        <v>1</v>
      </c>
      <c r="BB524" s="106">
        <f t="shared" si="371"/>
        <v>1</v>
      </c>
      <c r="BC524" s="106">
        <f t="shared" si="371"/>
        <v>1</v>
      </c>
      <c r="BD524" s="106">
        <f t="shared" si="371"/>
        <v>1</v>
      </c>
      <c r="BE524" s="106">
        <f t="shared" si="371"/>
        <v>1</v>
      </c>
      <c r="BF524" s="106">
        <f t="shared" si="371"/>
        <v>1</v>
      </c>
      <c r="BG524" s="106">
        <f t="shared" si="371"/>
        <v>1</v>
      </c>
      <c r="BH524" s="106">
        <f t="shared" si="371"/>
        <v>1</v>
      </c>
      <c r="BI524" s="106">
        <f t="shared" si="371"/>
        <v>1</v>
      </c>
      <c r="BJ524" s="106">
        <f t="shared" si="371"/>
        <v>1</v>
      </c>
      <c r="BK524" s="106">
        <f t="shared" si="371"/>
        <v>1</v>
      </c>
      <c r="BL524" s="106">
        <f t="shared" si="371"/>
        <v>1</v>
      </c>
      <c r="BM524" s="106">
        <f t="shared" si="371"/>
        <v>1</v>
      </c>
      <c r="BN524" s="106">
        <f t="shared" si="371"/>
        <v>1</v>
      </c>
      <c r="BO524" s="106">
        <f t="shared" si="371"/>
        <v>1</v>
      </c>
    </row>
    <row r="525" spans="1:67" ht="15" x14ac:dyDescent="0.25">
      <c r="A525" s="80"/>
      <c r="B525" s="77" t="s">
        <v>1654</v>
      </c>
      <c r="C525" s="77" t="s">
        <v>1655</v>
      </c>
      <c r="D525" s="77" t="s">
        <v>730</v>
      </c>
      <c r="E525" s="224">
        <f>VLOOKUP(B525,'Cuadro Control'!C567:J2455,8,FALSE)</f>
        <v>1212623361.2117648</v>
      </c>
      <c r="F525" s="106">
        <f t="shared" si="368"/>
        <v>0.22841447185013161</v>
      </c>
      <c r="G525" s="107">
        <v>46478</v>
      </c>
      <c r="H525" s="107">
        <v>46493</v>
      </c>
      <c r="I525" s="106">
        <f t="shared" si="372"/>
        <v>0</v>
      </c>
      <c r="J525" s="106">
        <f t="shared" si="370"/>
        <v>0</v>
      </c>
      <c r="K525" s="106">
        <f t="shared" si="370"/>
        <v>0</v>
      </c>
      <c r="L525" s="106">
        <f t="shared" si="370"/>
        <v>0</v>
      </c>
      <c r="M525" s="106">
        <f t="shared" si="370"/>
        <v>0</v>
      </c>
      <c r="N525" s="106">
        <f t="shared" si="370"/>
        <v>0</v>
      </c>
      <c r="O525" s="106">
        <f t="shared" si="370"/>
        <v>0</v>
      </c>
      <c r="P525" s="106">
        <f t="shared" si="370"/>
        <v>0</v>
      </c>
      <c r="Q525" s="106">
        <f t="shared" si="370"/>
        <v>0</v>
      </c>
      <c r="R525" s="106">
        <f t="shared" si="370"/>
        <v>0</v>
      </c>
      <c r="S525" s="106">
        <f t="shared" si="370"/>
        <v>0</v>
      </c>
      <c r="T525" s="106">
        <f t="shared" si="370"/>
        <v>0</v>
      </c>
      <c r="U525" s="106">
        <f t="shared" si="370"/>
        <v>0</v>
      </c>
      <c r="V525" s="106">
        <f t="shared" si="370"/>
        <v>0</v>
      </c>
      <c r="W525" s="106">
        <f t="shared" si="370"/>
        <v>0</v>
      </c>
      <c r="X525" s="106">
        <f t="shared" si="370"/>
        <v>0</v>
      </c>
      <c r="Y525" s="106">
        <f t="shared" si="370"/>
        <v>0</v>
      </c>
      <c r="Z525" s="106">
        <f t="shared" si="370"/>
        <v>0</v>
      </c>
      <c r="AA525" s="106">
        <f t="shared" si="370"/>
        <v>0</v>
      </c>
      <c r="AB525" s="106">
        <f t="shared" si="370"/>
        <v>0</v>
      </c>
      <c r="AC525" s="106">
        <f t="shared" si="370"/>
        <v>0</v>
      </c>
      <c r="AD525" s="106">
        <f t="shared" si="370"/>
        <v>0</v>
      </c>
      <c r="AE525" s="106">
        <f t="shared" si="370"/>
        <v>0</v>
      </c>
      <c r="AF525" s="106">
        <f t="shared" si="370"/>
        <v>0</v>
      </c>
      <c r="AG525" s="106">
        <f t="shared" si="370"/>
        <v>0</v>
      </c>
      <c r="AH525" s="106">
        <f t="shared" si="370"/>
        <v>0</v>
      </c>
      <c r="AI525" s="106">
        <f t="shared" si="370"/>
        <v>0</v>
      </c>
      <c r="AJ525" s="106">
        <f t="shared" si="370"/>
        <v>0</v>
      </c>
      <c r="AK525" s="106">
        <f t="shared" si="370"/>
        <v>0</v>
      </c>
      <c r="AL525" s="106">
        <f t="shared" si="370"/>
        <v>0</v>
      </c>
      <c r="AM525" s="106">
        <f t="shared" si="370"/>
        <v>0</v>
      </c>
      <c r="AN525" s="106">
        <f t="shared" si="370"/>
        <v>0</v>
      </c>
      <c r="AO525" s="106">
        <f t="shared" si="370"/>
        <v>0</v>
      </c>
      <c r="AP525" s="106">
        <f t="shared" si="371"/>
        <v>0</v>
      </c>
      <c r="AQ525" s="106">
        <f t="shared" si="371"/>
        <v>0</v>
      </c>
      <c r="AR525" s="106">
        <f t="shared" si="371"/>
        <v>0</v>
      </c>
      <c r="AS525" s="106">
        <f t="shared" ref="AS525:BO525" si="373">IF($G525=0,0,IF(AS$6&lt;$G525,0,IF(AS$6&gt;$H525,1,(AS$6-$G525+1)/($H525-$G525+1))))</f>
        <v>0</v>
      </c>
      <c r="AT525" s="106">
        <f t="shared" si="373"/>
        <v>0</v>
      </c>
      <c r="AU525" s="106">
        <f t="shared" si="373"/>
        <v>0.125</v>
      </c>
      <c r="AV525" s="106">
        <f t="shared" si="373"/>
        <v>0.5625</v>
      </c>
      <c r="AW525" s="106">
        <f t="shared" si="373"/>
        <v>1</v>
      </c>
      <c r="AX525" s="106">
        <f t="shared" si="373"/>
        <v>1</v>
      </c>
      <c r="AY525" s="106">
        <f t="shared" si="373"/>
        <v>1</v>
      </c>
      <c r="AZ525" s="106">
        <f t="shared" si="373"/>
        <v>1</v>
      </c>
      <c r="BA525" s="106">
        <f t="shared" si="373"/>
        <v>1</v>
      </c>
      <c r="BB525" s="106">
        <f t="shared" si="373"/>
        <v>1</v>
      </c>
      <c r="BC525" s="106">
        <f t="shared" si="373"/>
        <v>1</v>
      </c>
      <c r="BD525" s="106">
        <f t="shared" si="373"/>
        <v>1</v>
      </c>
      <c r="BE525" s="106">
        <f t="shared" si="373"/>
        <v>1</v>
      </c>
      <c r="BF525" s="106">
        <f t="shared" si="373"/>
        <v>1</v>
      </c>
      <c r="BG525" s="106">
        <f t="shared" si="373"/>
        <v>1</v>
      </c>
      <c r="BH525" s="106">
        <f t="shared" si="373"/>
        <v>1</v>
      </c>
      <c r="BI525" s="106">
        <f t="shared" si="373"/>
        <v>1</v>
      </c>
      <c r="BJ525" s="106">
        <f t="shared" si="373"/>
        <v>1</v>
      </c>
      <c r="BK525" s="106">
        <f t="shared" si="373"/>
        <v>1</v>
      </c>
      <c r="BL525" s="106">
        <f t="shared" si="373"/>
        <v>1</v>
      </c>
      <c r="BM525" s="106">
        <f t="shared" si="373"/>
        <v>1</v>
      </c>
      <c r="BN525" s="106">
        <f t="shared" si="373"/>
        <v>1</v>
      </c>
      <c r="BO525" s="106">
        <f t="shared" si="373"/>
        <v>1</v>
      </c>
    </row>
    <row r="526" spans="1:67" ht="15" x14ac:dyDescent="0.25">
      <c r="A526" s="80"/>
      <c r="B526" s="77" t="s">
        <v>1656</v>
      </c>
      <c r="C526" s="77" t="s">
        <v>1657</v>
      </c>
      <c r="D526" s="77" t="s">
        <v>6</v>
      </c>
      <c r="E526" s="224">
        <f>VLOOKUP(B526,'Cuadro Control'!C568:J2456,8,FALSE)</f>
        <v>0</v>
      </c>
      <c r="F526" s="106">
        <f t="shared" si="368"/>
        <v>0</v>
      </c>
      <c r="G526" s="107">
        <v>46494</v>
      </c>
      <c r="H526" s="107">
        <v>46497</v>
      </c>
      <c r="I526" s="106">
        <f t="shared" si="372"/>
        <v>0</v>
      </c>
      <c r="J526" s="106">
        <f t="shared" si="370"/>
        <v>0</v>
      </c>
      <c r="K526" s="106">
        <f t="shared" si="370"/>
        <v>0</v>
      </c>
      <c r="L526" s="106">
        <f t="shared" si="370"/>
        <v>0</v>
      </c>
      <c r="M526" s="106">
        <f t="shared" si="370"/>
        <v>0</v>
      </c>
      <c r="N526" s="106">
        <f t="shared" si="370"/>
        <v>0</v>
      </c>
      <c r="O526" s="106">
        <f t="shared" si="370"/>
        <v>0</v>
      </c>
      <c r="P526" s="106">
        <f t="shared" si="370"/>
        <v>0</v>
      </c>
      <c r="Q526" s="106">
        <f t="shared" si="370"/>
        <v>0</v>
      </c>
      <c r="R526" s="106">
        <f t="shared" si="370"/>
        <v>0</v>
      </c>
      <c r="S526" s="106">
        <f t="shared" si="370"/>
        <v>0</v>
      </c>
      <c r="T526" s="106">
        <f t="shared" si="370"/>
        <v>0</v>
      </c>
      <c r="U526" s="106">
        <f t="shared" si="370"/>
        <v>0</v>
      </c>
      <c r="V526" s="106">
        <f t="shared" si="370"/>
        <v>0</v>
      </c>
      <c r="W526" s="106">
        <f t="shared" si="370"/>
        <v>0</v>
      </c>
      <c r="X526" s="106">
        <f t="shared" si="370"/>
        <v>0</v>
      </c>
      <c r="Y526" s="106">
        <f t="shared" si="370"/>
        <v>0</v>
      </c>
      <c r="Z526" s="106">
        <f t="shared" si="370"/>
        <v>0</v>
      </c>
      <c r="AA526" s="106">
        <f t="shared" si="370"/>
        <v>0</v>
      </c>
      <c r="AB526" s="106">
        <f t="shared" si="370"/>
        <v>0</v>
      </c>
      <c r="AC526" s="106">
        <f t="shared" si="370"/>
        <v>0</v>
      </c>
      <c r="AD526" s="106">
        <f t="shared" si="370"/>
        <v>0</v>
      </c>
      <c r="AE526" s="106">
        <f t="shared" si="370"/>
        <v>0</v>
      </c>
      <c r="AF526" s="106">
        <f t="shared" si="370"/>
        <v>0</v>
      </c>
      <c r="AG526" s="106">
        <f t="shared" si="370"/>
        <v>0</v>
      </c>
      <c r="AH526" s="106">
        <f t="shared" si="370"/>
        <v>0</v>
      </c>
      <c r="AI526" s="106">
        <f t="shared" ref="J526:AO533" si="374">IF($G526=0,0,IF(AI$6&lt;$G526,0,IF(AI$6&gt;$H526,1,(AI$6-$G526+1)/($H526-$G526+1))))</f>
        <v>0</v>
      </c>
      <c r="AJ526" s="106">
        <f t="shared" si="374"/>
        <v>0</v>
      </c>
      <c r="AK526" s="106">
        <f t="shared" si="374"/>
        <v>0</v>
      </c>
      <c r="AL526" s="106">
        <f t="shared" si="374"/>
        <v>0</v>
      </c>
      <c r="AM526" s="106">
        <f t="shared" si="374"/>
        <v>0</v>
      </c>
      <c r="AN526" s="106">
        <f t="shared" si="374"/>
        <v>0</v>
      </c>
      <c r="AO526" s="106">
        <f t="shared" si="374"/>
        <v>0</v>
      </c>
      <c r="AP526" s="106">
        <f t="shared" ref="AP526:BO532" si="375">IF($G526=0,0,IF(AP$6&lt;$G526,0,IF(AP$6&gt;$H526,1,(AP$6-$G526+1)/($H526-$G526+1))))</f>
        <v>0</v>
      </c>
      <c r="AQ526" s="106">
        <f t="shared" si="375"/>
        <v>0</v>
      </c>
      <c r="AR526" s="106">
        <f t="shared" si="375"/>
        <v>0</v>
      </c>
      <c r="AS526" s="106">
        <f t="shared" si="375"/>
        <v>0</v>
      </c>
      <c r="AT526" s="106">
        <f t="shared" si="375"/>
        <v>0</v>
      </c>
      <c r="AU526" s="106">
        <f t="shared" si="375"/>
        <v>0</v>
      </c>
      <c r="AV526" s="106">
        <f t="shared" si="375"/>
        <v>0</v>
      </c>
      <c r="AW526" s="106">
        <f t="shared" si="375"/>
        <v>0</v>
      </c>
      <c r="AX526" s="106">
        <f t="shared" si="375"/>
        <v>1</v>
      </c>
      <c r="AY526" s="106">
        <f t="shared" si="375"/>
        <v>1</v>
      </c>
      <c r="AZ526" s="106">
        <f t="shared" si="375"/>
        <v>1</v>
      </c>
      <c r="BA526" s="106">
        <f t="shared" si="375"/>
        <v>1</v>
      </c>
      <c r="BB526" s="106">
        <f t="shared" si="375"/>
        <v>1</v>
      </c>
      <c r="BC526" s="106">
        <f t="shared" si="375"/>
        <v>1</v>
      </c>
      <c r="BD526" s="106">
        <f t="shared" si="375"/>
        <v>1</v>
      </c>
      <c r="BE526" s="106">
        <f t="shared" si="375"/>
        <v>1</v>
      </c>
      <c r="BF526" s="106">
        <f t="shared" si="375"/>
        <v>1</v>
      </c>
      <c r="BG526" s="106">
        <f t="shared" si="375"/>
        <v>1</v>
      </c>
      <c r="BH526" s="106">
        <f t="shared" si="375"/>
        <v>1</v>
      </c>
      <c r="BI526" s="106">
        <f t="shared" si="375"/>
        <v>1</v>
      </c>
      <c r="BJ526" s="106">
        <f t="shared" si="375"/>
        <v>1</v>
      </c>
      <c r="BK526" s="106">
        <f t="shared" si="375"/>
        <v>1</v>
      </c>
      <c r="BL526" s="106">
        <f t="shared" si="375"/>
        <v>1</v>
      </c>
      <c r="BM526" s="106">
        <f t="shared" si="375"/>
        <v>1</v>
      </c>
      <c r="BN526" s="106">
        <f t="shared" si="375"/>
        <v>1</v>
      </c>
      <c r="BO526" s="106">
        <f t="shared" si="375"/>
        <v>1</v>
      </c>
    </row>
    <row r="527" spans="1:67" ht="15" x14ac:dyDescent="0.25">
      <c r="A527" s="80"/>
      <c r="B527" s="78" t="s">
        <v>1658</v>
      </c>
      <c r="C527" s="78" t="s">
        <v>1659</v>
      </c>
      <c r="D527" s="78" t="s">
        <v>3</v>
      </c>
      <c r="E527" s="225">
        <f>VLOOKUP(B527,'Cuadro Control'!C569:J2457,8,FALSE)</f>
        <v>0</v>
      </c>
      <c r="F527" s="108">
        <f t="shared" si="368"/>
        <v>0</v>
      </c>
      <c r="G527" s="109">
        <v>46493</v>
      </c>
      <c r="H527" s="109">
        <v>46493</v>
      </c>
      <c r="I527" s="108">
        <f t="shared" si="372"/>
        <v>0</v>
      </c>
      <c r="J527" s="108">
        <f t="shared" si="374"/>
        <v>0</v>
      </c>
      <c r="K527" s="108">
        <f t="shared" si="374"/>
        <v>0</v>
      </c>
      <c r="L527" s="108">
        <f t="shared" si="374"/>
        <v>0</v>
      </c>
      <c r="M527" s="108">
        <f t="shared" si="374"/>
        <v>0</v>
      </c>
      <c r="N527" s="108">
        <f t="shared" si="374"/>
        <v>0</v>
      </c>
      <c r="O527" s="108">
        <f t="shared" si="374"/>
        <v>0</v>
      </c>
      <c r="P527" s="108">
        <f t="shared" si="374"/>
        <v>0</v>
      </c>
      <c r="Q527" s="108">
        <f t="shared" si="374"/>
        <v>0</v>
      </c>
      <c r="R527" s="108">
        <f t="shared" si="374"/>
        <v>0</v>
      </c>
      <c r="S527" s="108">
        <f t="shared" si="374"/>
        <v>0</v>
      </c>
      <c r="T527" s="108">
        <f t="shared" si="374"/>
        <v>0</v>
      </c>
      <c r="U527" s="108">
        <f t="shared" si="374"/>
        <v>0</v>
      </c>
      <c r="V527" s="108">
        <f t="shared" si="374"/>
        <v>0</v>
      </c>
      <c r="W527" s="108">
        <f t="shared" si="374"/>
        <v>0</v>
      </c>
      <c r="X527" s="108">
        <f t="shared" si="374"/>
        <v>0</v>
      </c>
      <c r="Y527" s="108">
        <f t="shared" si="374"/>
        <v>0</v>
      </c>
      <c r="Z527" s="108">
        <f t="shared" si="374"/>
        <v>0</v>
      </c>
      <c r="AA527" s="108">
        <f t="shared" si="374"/>
        <v>0</v>
      </c>
      <c r="AB527" s="108">
        <f t="shared" si="374"/>
        <v>0</v>
      </c>
      <c r="AC527" s="108">
        <f t="shared" si="374"/>
        <v>0</v>
      </c>
      <c r="AD527" s="108">
        <f t="shared" si="374"/>
        <v>0</v>
      </c>
      <c r="AE527" s="108">
        <f t="shared" si="374"/>
        <v>0</v>
      </c>
      <c r="AF527" s="108">
        <f t="shared" si="374"/>
        <v>0</v>
      </c>
      <c r="AG527" s="108">
        <f t="shared" si="374"/>
        <v>0</v>
      </c>
      <c r="AH527" s="108">
        <f t="shared" si="374"/>
        <v>0</v>
      </c>
      <c r="AI527" s="108">
        <f t="shared" si="374"/>
        <v>0</v>
      </c>
      <c r="AJ527" s="108">
        <f t="shared" si="374"/>
        <v>0</v>
      </c>
      <c r="AK527" s="108">
        <f t="shared" si="374"/>
        <v>0</v>
      </c>
      <c r="AL527" s="108">
        <f t="shared" si="374"/>
        <v>0</v>
      </c>
      <c r="AM527" s="108">
        <f t="shared" si="374"/>
        <v>0</v>
      </c>
      <c r="AN527" s="108">
        <f t="shared" si="374"/>
        <v>0</v>
      </c>
      <c r="AO527" s="108">
        <f t="shared" si="374"/>
        <v>0</v>
      </c>
      <c r="AP527" s="108">
        <f t="shared" si="375"/>
        <v>0</v>
      </c>
      <c r="AQ527" s="108">
        <f t="shared" si="375"/>
        <v>0</v>
      </c>
      <c r="AR527" s="108">
        <f t="shared" si="375"/>
        <v>0</v>
      </c>
      <c r="AS527" s="108">
        <f t="shared" si="375"/>
        <v>0</v>
      </c>
      <c r="AT527" s="108">
        <f t="shared" si="375"/>
        <v>0</v>
      </c>
      <c r="AU527" s="108">
        <f t="shared" si="375"/>
        <v>0</v>
      </c>
      <c r="AV527" s="108">
        <f t="shared" si="375"/>
        <v>0</v>
      </c>
      <c r="AW527" s="108">
        <f t="shared" si="375"/>
        <v>1</v>
      </c>
      <c r="AX527" s="108">
        <f t="shared" si="375"/>
        <v>1</v>
      </c>
      <c r="AY527" s="108">
        <f t="shared" si="375"/>
        <v>1</v>
      </c>
      <c r="AZ527" s="108">
        <f t="shared" si="375"/>
        <v>1</v>
      </c>
      <c r="BA527" s="108">
        <f t="shared" si="375"/>
        <v>1</v>
      </c>
      <c r="BB527" s="108">
        <f t="shared" si="375"/>
        <v>1</v>
      </c>
      <c r="BC527" s="108">
        <f t="shared" si="375"/>
        <v>1</v>
      </c>
      <c r="BD527" s="108">
        <f t="shared" si="375"/>
        <v>1</v>
      </c>
      <c r="BE527" s="108">
        <f t="shared" si="375"/>
        <v>1</v>
      </c>
      <c r="BF527" s="108">
        <f t="shared" si="375"/>
        <v>1</v>
      </c>
      <c r="BG527" s="108">
        <f t="shared" si="375"/>
        <v>1</v>
      </c>
      <c r="BH527" s="108">
        <f t="shared" si="375"/>
        <v>1</v>
      </c>
      <c r="BI527" s="108">
        <f t="shared" si="375"/>
        <v>1</v>
      </c>
      <c r="BJ527" s="108">
        <f t="shared" si="375"/>
        <v>1</v>
      </c>
      <c r="BK527" s="108">
        <f t="shared" si="375"/>
        <v>1</v>
      </c>
      <c r="BL527" s="108">
        <f t="shared" si="375"/>
        <v>1</v>
      </c>
      <c r="BM527" s="108">
        <f t="shared" si="375"/>
        <v>1</v>
      </c>
      <c r="BN527" s="108">
        <f t="shared" si="375"/>
        <v>1</v>
      </c>
      <c r="BO527" s="108">
        <f t="shared" si="375"/>
        <v>1</v>
      </c>
    </row>
    <row r="528" spans="1:67" ht="15" x14ac:dyDescent="0.25">
      <c r="A528" s="80"/>
      <c r="B528" s="77" t="s">
        <v>1660</v>
      </c>
      <c r="C528" s="77" t="s">
        <v>1661</v>
      </c>
      <c r="D528" s="77" t="s">
        <v>8</v>
      </c>
      <c r="E528" s="224">
        <f>VLOOKUP(B528,'Cuadro Control'!C570:J2458,8,FALSE)</f>
        <v>1230815225.9452939</v>
      </c>
      <c r="F528" s="106">
        <f t="shared" si="368"/>
        <v>0.2318411625341423</v>
      </c>
      <c r="G528" s="107">
        <v>46497</v>
      </c>
      <c r="H528" s="107">
        <v>46498</v>
      </c>
      <c r="I528" s="106">
        <f t="shared" si="372"/>
        <v>0</v>
      </c>
      <c r="J528" s="106">
        <f t="shared" si="374"/>
        <v>0</v>
      </c>
      <c r="K528" s="106">
        <f t="shared" si="374"/>
        <v>0</v>
      </c>
      <c r="L528" s="106">
        <f t="shared" si="374"/>
        <v>0</v>
      </c>
      <c r="M528" s="106">
        <f t="shared" si="374"/>
        <v>0</v>
      </c>
      <c r="N528" s="106">
        <f t="shared" si="374"/>
        <v>0</v>
      </c>
      <c r="O528" s="106">
        <f t="shared" si="374"/>
        <v>0</v>
      </c>
      <c r="P528" s="106">
        <f t="shared" si="374"/>
        <v>0</v>
      </c>
      <c r="Q528" s="106">
        <f t="shared" si="374"/>
        <v>0</v>
      </c>
      <c r="R528" s="106">
        <f t="shared" si="374"/>
        <v>0</v>
      </c>
      <c r="S528" s="106">
        <f t="shared" si="374"/>
        <v>0</v>
      </c>
      <c r="T528" s="106">
        <f t="shared" si="374"/>
        <v>0</v>
      </c>
      <c r="U528" s="106">
        <f t="shared" si="374"/>
        <v>0</v>
      </c>
      <c r="V528" s="106">
        <f t="shared" si="374"/>
        <v>0</v>
      </c>
      <c r="W528" s="106">
        <f t="shared" si="374"/>
        <v>0</v>
      </c>
      <c r="X528" s="106">
        <f t="shared" si="374"/>
        <v>0</v>
      </c>
      <c r="Y528" s="106">
        <f t="shared" si="374"/>
        <v>0</v>
      </c>
      <c r="Z528" s="106">
        <f t="shared" si="374"/>
        <v>0</v>
      </c>
      <c r="AA528" s="106">
        <f t="shared" si="374"/>
        <v>0</v>
      </c>
      <c r="AB528" s="106">
        <f t="shared" si="374"/>
        <v>0</v>
      </c>
      <c r="AC528" s="106">
        <f t="shared" si="374"/>
        <v>0</v>
      </c>
      <c r="AD528" s="106">
        <f t="shared" si="374"/>
        <v>0</v>
      </c>
      <c r="AE528" s="106">
        <f t="shared" si="374"/>
        <v>0</v>
      </c>
      <c r="AF528" s="106">
        <f t="shared" si="374"/>
        <v>0</v>
      </c>
      <c r="AG528" s="106">
        <f t="shared" si="374"/>
        <v>0</v>
      </c>
      <c r="AH528" s="106">
        <f t="shared" si="374"/>
        <v>0</v>
      </c>
      <c r="AI528" s="106">
        <f t="shared" si="374"/>
        <v>0</v>
      </c>
      <c r="AJ528" s="106">
        <f t="shared" si="374"/>
        <v>0</v>
      </c>
      <c r="AK528" s="106">
        <f t="shared" si="374"/>
        <v>0</v>
      </c>
      <c r="AL528" s="106">
        <f t="shared" si="374"/>
        <v>0</v>
      </c>
      <c r="AM528" s="106">
        <f t="shared" si="374"/>
        <v>0</v>
      </c>
      <c r="AN528" s="106">
        <f t="shared" si="374"/>
        <v>0</v>
      </c>
      <c r="AO528" s="106">
        <f t="shared" si="374"/>
        <v>0</v>
      </c>
      <c r="AP528" s="106">
        <f t="shared" si="375"/>
        <v>0</v>
      </c>
      <c r="AQ528" s="106">
        <f t="shared" si="375"/>
        <v>0</v>
      </c>
      <c r="AR528" s="106">
        <f t="shared" si="375"/>
        <v>0</v>
      </c>
      <c r="AS528" s="106">
        <f t="shared" si="375"/>
        <v>0</v>
      </c>
      <c r="AT528" s="106">
        <f t="shared" si="375"/>
        <v>0</v>
      </c>
      <c r="AU528" s="106">
        <f t="shared" si="375"/>
        <v>0</v>
      </c>
      <c r="AV528" s="106">
        <f t="shared" si="375"/>
        <v>0</v>
      </c>
      <c r="AW528" s="106">
        <f t="shared" si="375"/>
        <v>0</v>
      </c>
      <c r="AX528" s="106">
        <f t="shared" si="375"/>
        <v>1</v>
      </c>
      <c r="AY528" s="106">
        <f t="shared" si="375"/>
        <v>1</v>
      </c>
      <c r="AZ528" s="106">
        <f t="shared" si="375"/>
        <v>1</v>
      </c>
      <c r="BA528" s="106">
        <f t="shared" si="375"/>
        <v>1</v>
      </c>
      <c r="BB528" s="106">
        <f t="shared" si="375"/>
        <v>1</v>
      </c>
      <c r="BC528" s="106">
        <f t="shared" si="375"/>
        <v>1</v>
      </c>
      <c r="BD528" s="106">
        <f t="shared" si="375"/>
        <v>1</v>
      </c>
      <c r="BE528" s="106">
        <f t="shared" si="375"/>
        <v>1</v>
      </c>
      <c r="BF528" s="106">
        <f t="shared" si="375"/>
        <v>1</v>
      </c>
      <c r="BG528" s="106">
        <f t="shared" si="375"/>
        <v>1</v>
      </c>
      <c r="BH528" s="106">
        <f t="shared" si="375"/>
        <v>1</v>
      </c>
      <c r="BI528" s="106">
        <f t="shared" si="375"/>
        <v>1</v>
      </c>
      <c r="BJ528" s="106">
        <f t="shared" si="375"/>
        <v>1</v>
      </c>
      <c r="BK528" s="106">
        <f t="shared" si="375"/>
        <v>1</v>
      </c>
      <c r="BL528" s="106">
        <f t="shared" si="375"/>
        <v>1</v>
      </c>
      <c r="BM528" s="106">
        <f t="shared" si="375"/>
        <v>1</v>
      </c>
      <c r="BN528" s="106">
        <f t="shared" si="375"/>
        <v>1</v>
      </c>
      <c r="BO528" s="106">
        <f t="shared" si="375"/>
        <v>1</v>
      </c>
    </row>
    <row r="529" spans="1:67" ht="15" x14ac:dyDescent="0.25">
      <c r="A529" s="80"/>
      <c r="B529" s="77" t="s">
        <v>1662</v>
      </c>
      <c r="C529" s="77" t="s">
        <v>1663</v>
      </c>
      <c r="D529" s="77" t="s">
        <v>26</v>
      </c>
      <c r="E529" s="224">
        <f>VLOOKUP(B529,'Cuadro Control'!C571:J2459,8,FALSE)</f>
        <v>0</v>
      </c>
      <c r="F529" s="106">
        <f t="shared" si="368"/>
        <v>0</v>
      </c>
      <c r="G529" s="107">
        <v>46498</v>
      </c>
      <c r="H529" s="107">
        <v>46505</v>
      </c>
      <c r="I529" s="106">
        <f t="shared" si="372"/>
        <v>0</v>
      </c>
      <c r="J529" s="106">
        <f t="shared" si="374"/>
        <v>0</v>
      </c>
      <c r="K529" s="106">
        <f t="shared" si="374"/>
        <v>0</v>
      </c>
      <c r="L529" s="106">
        <f t="shared" si="374"/>
        <v>0</v>
      </c>
      <c r="M529" s="106">
        <f t="shared" si="374"/>
        <v>0</v>
      </c>
      <c r="N529" s="106">
        <f t="shared" si="374"/>
        <v>0</v>
      </c>
      <c r="O529" s="106">
        <f t="shared" si="374"/>
        <v>0</v>
      </c>
      <c r="P529" s="106">
        <f t="shared" si="374"/>
        <v>0</v>
      </c>
      <c r="Q529" s="106">
        <f t="shared" si="374"/>
        <v>0</v>
      </c>
      <c r="R529" s="106">
        <f t="shared" si="374"/>
        <v>0</v>
      </c>
      <c r="S529" s="106">
        <f t="shared" si="374"/>
        <v>0</v>
      </c>
      <c r="T529" s="106">
        <f t="shared" si="374"/>
        <v>0</v>
      </c>
      <c r="U529" s="106">
        <f t="shared" si="374"/>
        <v>0</v>
      </c>
      <c r="V529" s="106">
        <f t="shared" si="374"/>
        <v>0</v>
      </c>
      <c r="W529" s="106">
        <f t="shared" si="374"/>
        <v>0</v>
      </c>
      <c r="X529" s="106">
        <f t="shared" si="374"/>
        <v>0</v>
      </c>
      <c r="Y529" s="106">
        <f t="shared" si="374"/>
        <v>0</v>
      </c>
      <c r="Z529" s="106">
        <f t="shared" si="374"/>
        <v>0</v>
      </c>
      <c r="AA529" s="106">
        <f t="shared" si="374"/>
        <v>0</v>
      </c>
      <c r="AB529" s="106">
        <f t="shared" si="374"/>
        <v>0</v>
      </c>
      <c r="AC529" s="106">
        <f t="shared" si="374"/>
        <v>0</v>
      </c>
      <c r="AD529" s="106">
        <f t="shared" si="374"/>
        <v>0</v>
      </c>
      <c r="AE529" s="106">
        <f t="shared" si="374"/>
        <v>0</v>
      </c>
      <c r="AF529" s="106">
        <f t="shared" si="374"/>
        <v>0</v>
      </c>
      <c r="AG529" s="106">
        <f t="shared" si="374"/>
        <v>0</v>
      </c>
      <c r="AH529" s="106">
        <f t="shared" si="374"/>
        <v>0</v>
      </c>
      <c r="AI529" s="106">
        <f t="shared" si="374"/>
        <v>0</v>
      </c>
      <c r="AJ529" s="106">
        <f t="shared" si="374"/>
        <v>0</v>
      </c>
      <c r="AK529" s="106">
        <f t="shared" si="374"/>
        <v>0</v>
      </c>
      <c r="AL529" s="106">
        <f t="shared" si="374"/>
        <v>0</v>
      </c>
      <c r="AM529" s="106">
        <f t="shared" si="374"/>
        <v>0</v>
      </c>
      <c r="AN529" s="106">
        <f t="shared" si="374"/>
        <v>0</v>
      </c>
      <c r="AO529" s="106">
        <f t="shared" si="374"/>
        <v>0</v>
      </c>
      <c r="AP529" s="106">
        <f t="shared" si="375"/>
        <v>0</v>
      </c>
      <c r="AQ529" s="106">
        <f t="shared" si="375"/>
        <v>0</v>
      </c>
      <c r="AR529" s="106">
        <f t="shared" si="375"/>
        <v>0</v>
      </c>
      <c r="AS529" s="106">
        <f t="shared" si="375"/>
        <v>0</v>
      </c>
      <c r="AT529" s="106">
        <f t="shared" si="375"/>
        <v>0</v>
      </c>
      <c r="AU529" s="106">
        <f t="shared" si="375"/>
        <v>0</v>
      </c>
      <c r="AV529" s="106">
        <f t="shared" si="375"/>
        <v>0</v>
      </c>
      <c r="AW529" s="106">
        <f t="shared" si="375"/>
        <v>0</v>
      </c>
      <c r="AX529" s="106">
        <f t="shared" si="375"/>
        <v>0.375</v>
      </c>
      <c r="AY529" s="106">
        <f t="shared" si="375"/>
        <v>1</v>
      </c>
      <c r="AZ529" s="106">
        <f t="shared" si="375"/>
        <v>1</v>
      </c>
      <c r="BA529" s="106">
        <f t="shared" si="375"/>
        <v>1</v>
      </c>
      <c r="BB529" s="106">
        <f t="shared" si="375"/>
        <v>1</v>
      </c>
      <c r="BC529" s="106">
        <f t="shared" si="375"/>
        <v>1</v>
      </c>
      <c r="BD529" s="106">
        <f t="shared" si="375"/>
        <v>1</v>
      </c>
      <c r="BE529" s="106">
        <f t="shared" si="375"/>
        <v>1</v>
      </c>
      <c r="BF529" s="106">
        <f t="shared" si="375"/>
        <v>1</v>
      </c>
      <c r="BG529" s="106">
        <f t="shared" si="375"/>
        <v>1</v>
      </c>
      <c r="BH529" s="106">
        <f t="shared" si="375"/>
        <v>1</v>
      </c>
      <c r="BI529" s="106">
        <f t="shared" si="375"/>
        <v>1</v>
      </c>
      <c r="BJ529" s="106">
        <f t="shared" si="375"/>
        <v>1</v>
      </c>
      <c r="BK529" s="106">
        <f t="shared" si="375"/>
        <v>1</v>
      </c>
      <c r="BL529" s="106">
        <f t="shared" si="375"/>
        <v>1</v>
      </c>
      <c r="BM529" s="106">
        <f t="shared" si="375"/>
        <v>1</v>
      </c>
      <c r="BN529" s="106">
        <f t="shared" si="375"/>
        <v>1</v>
      </c>
      <c r="BO529" s="106">
        <f t="shared" si="375"/>
        <v>1</v>
      </c>
    </row>
    <row r="530" spans="1:67" ht="15" x14ac:dyDescent="0.25">
      <c r="A530" s="80"/>
      <c r="B530" s="77" t="s">
        <v>1664</v>
      </c>
      <c r="C530" s="77" t="s">
        <v>2076</v>
      </c>
      <c r="D530" s="77" t="s">
        <v>6</v>
      </c>
      <c r="E530" s="224">
        <f>VLOOKUP(B530,'Cuadro Control'!C572:J2460,8,FALSE)</f>
        <v>52736347.43270281</v>
      </c>
      <c r="F530" s="106">
        <f t="shared" si="368"/>
        <v>9.933624348213644E-3</v>
      </c>
      <c r="G530" s="107">
        <v>46506</v>
      </c>
      <c r="H530" s="107">
        <v>46508</v>
      </c>
      <c r="I530" s="106">
        <f t="shared" si="372"/>
        <v>0</v>
      </c>
      <c r="J530" s="106">
        <f t="shared" si="374"/>
        <v>0</v>
      </c>
      <c r="K530" s="106">
        <f t="shared" si="374"/>
        <v>0</v>
      </c>
      <c r="L530" s="106">
        <f t="shared" si="374"/>
        <v>0</v>
      </c>
      <c r="M530" s="106">
        <f t="shared" si="374"/>
        <v>0</v>
      </c>
      <c r="N530" s="106">
        <f t="shared" si="374"/>
        <v>0</v>
      </c>
      <c r="O530" s="106">
        <f t="shared" si="374"/>
        <v>0</v>
      </c>
      <c r="P530" s="106">
        <f t="shared" si="374"/>
        <v>0</v>
      </c>
      <c r="Q530" s="106">
        <f t="shared" si="374"/>
        <v>0</v>
      </c>
      <c r="R530" s="106">
        <f t="shared" si="374"/>
        <v>0</v>
      </c>
      <c r="S530" s="106">
        <f t="shared" si="374"/>
        <v>0</v>
      </c>
      <c r="T530" s="106">
        <f t="shared" si="374"/>
        <v>0</v>
      </c>
      <c r="U530" s="106">
        <f t="shared" si="374"/>
        <v>0</v>
      </c>
      <c r="V530" s="106">
        <f t="shared" si="374"/>
        <v>0</v>
      </c>
      <c r="W530" s="106">
        <f t="shared" si="374"/>
        <v>0</v>
      </c>
      <c r="X530" s="106">
        <f t="shared" si="374"/>
        <v>0</v>
      </c>
      <c r="Y530" s="106">
        <f t="shared" si="374"/>
        <v>0</v>
      </c>
      <c r="Z530" s="106">
        <f t="shared" si="374"/>
        <v>0</v>
      </c>
      <c r="AA530" s="106">
        <f t="shared" si="374"/>
        <v>0</v>
      </c>
      <c r="AB530" s="106">
        <f t="shared" si="374"/>
        <v>0</v>
      </c>
      <c r="AC530" s="106">
        <f t="shared" si="374"/>
        <v>0</v>
      </c>
      <c r="AD530" s="106">
        <f t="shared" si="374"/>
        <v>0</v>
      </c>
      <c r="AE530" s="106">
        <f t="shared" si="374"/>
        <v>0</v>
      </c>
      <c r="AF530" s="106">
        <f t="shared" si="374"/>
        <v>0</v>
      </c>
      <c r="AG530" s="106">
        <f t="shared" si="374"/>
        <v>0</v>
      </c>
      <c r="AH530" s="106">
        <f t="shared" si="374"/>
        <v>0</v>
      </c>
      <c r="AI530" s="106">
        <f t="shared" si="374"/>
        <v>0</v>
      </c>
      <c r="AJ530" s="106">
        <f t="shared" si="374"/>
        <v>0</v>
      </c>
      <c r="AK530" s="106">
        <f t="shared" si="374"/>
        <v>0</v>
      </c>
      <c r="AL530" s="106">
        <f t="shared" si="374"/>
        <v>0</v>
      </c>
      <c r="AM530" s="106">
        <f t="shared" si="374"/>
        <v>0</v>
      </c>
      <c r="AN530" s="106">
        <f t="shared" si="374"/>
        <v>0</v>
      </c>
      <c r="AO530" s="106">
        <f t="shared" si="374"/>
        <v>0</v>
      </c>
      <c r="AP530" s="106">
        <f t="shared" si="375"/>
        <v>0</v>
      </c>
      <c r="AQ530" s="106">
        <f t="shared" si="375"/>
        <v>0</v>
      </c>
      <c r="AR530" s="106">
        <f t="shared" si="375"/>
        <v>0</v>
      </c>
      <c r="AS530" s="106">
        <f t="shared" si="375"/>
        <v>0</v>
      </c>
      <c r="AT530" s="106">
        <f t="shared" si="375"/>
        <v>0</v>
      </c>
      <c r="AU530" s="106">
        <f t="shared" si="375"/>
        <v>0</v>
      </c>
      <c r="AV530" s="106">
        <f t="shared" si="375"/>
        <v>0</v>
      </c>
      <c r="AW530" s="106">
        <f t="shared" si="375"/>
        <v>0</v>
      </c>
      <c r="AX530" s="106">
        <f t="shared" si="375"/>
        <v>0</v>
      </c>
      <c r="AY530" s="106">
        <f t="shared" si="375"/>
        <v>0.66666666666666663</v>
      </c>
      <c r="AZ530" s="106">
        <f t="shared" si="375"/>
        <v>1</v>
      </c>
      <c r="BA530" s="106">
        <f t="shared" si="375"/>
        <v>1</v>
      </c>
      <c r="BB530" s="106">
        <f t="shared" si="375"/>
        <v>1</v>
      </c>
      <c r="BC530" s="106">
        <f t="shared" si="375"/>
        <v>1</v>
      </c>
      <c r="BD530" s="106">
        <f t="shared" si="375"/>
        <v>1</v>
      </c>
      <c r="BE530" s="106">
        <f t="shared" si="375"/>
        <v>1</v>
      </c>
      <c r="BF530" s="106">
        <f t="shared" si="375"/>
        <v>1</v>
      </c>
      <c r="BG530" s="106">
        <f t="shared" si="375"/>
        <v>1</v>
      </c>
      <c r="BH530" s="106">
        <f t="shared" si="375"/>
        <v>1</v>
      </c>
      <c r="BI530" s="106">
        <f t="shared" si="375"/>
        <v>1</v>
      </c>
      <c r="BJ530" s="106">
        <f t="shared" si="375"/>
        <v>1</v>
      </c>
      <c r="BK530" s="106">
        <f t="shared" si="375"/>
        <v>1</v>
      </c>
      <c r="BL530" s="106">
        <f t="shared" si="375"/>
        <v>1</v>
      </c>
      <c r="BM530" s="106">
        <f t="shared" si="375"/>
        <v>1</v>
      </c>
      <c r="BN530" s="106">
        <f t="shared" si="375"/>
        <v>1</v>
      </c>
      <c r="BO530" s="106">
        <f t="shared" si="375"/>
        <v>1</v>
      </c>
    </row>
    <row r="531" spans="1:67" ht="15" x14ac:dyDescent="0.25">
      <c r="A531" s="80"/>
      <c r="B531" s="77" t="s">
        <v>1665</v>
      </c>
      <c r="C531" s="77" t="s">
        <v>1666</v>
      </c>
      <c r="D531" s="77" t="s">
        <v>19</v>
      </c>
      <c r="E531" s="224">
        <f>VLOOKUP(B531,'Cuadro Control'!C573:J2461,8,FALSE)</f>
        <v>46410609.014634147</v>
      </c>
      <c r="F531" s="106">
        <f t="shared" si="368"/>
        <v>8.742083556535862E-3</v>
      </c>
      <c r="G531" s="107">
        <v>46508</v>
      </c>
      <c r="H531" s="107">
        <v>46511</v>
      </c>
      <c r="I531" s="106">
        <f t="shared" si="372"/>
        <v>0</v>
      </c>
      <c r="J531" s="106">
        <f t="shared" si="374"/>
        <v>0</v>
      </c>
      <c r="K531" s="106">
        <f t="shared" si="374"/>
        <v>0</v>
      </c>
      <c r="L531" s="106">
        <f t="shared" si="374"/>
        <v>0</v>
      </c>
      <c r="M531" s="106">
        <f t="shared" si="374"/>
        <v>0</v>
      </c>
      <c r="N531" s="106">
        <f t="shared" si="374"/>
        <v>0</v>
      </c>
      <c r="O531" s="106">
        <f t="shared" si="374"/>
        <v>0</v>
      </c>
      <c r="P531" s="106">
        <f t="shared" si="374"/>
        <v>0</v>
      </c>
      <c r="Q531" s="106">
        <f t="shared" si="374"/>
        <v>0</v>
      </c>
      <c r="R531" s="106">
        <f t="shared" si="374"/>
        <v>0</v>
      </c>
      <c r="S531" s="106">
        <f t="shared" si="374"/>
        <v>0</v>
      </c>
      <c r="T531" s="106">
        <f t="shared" si="374"/>
        <v>0</v>
      </c>
      <c r="U531" s="106">
        <f t="shared" si="374"/>
        <v>0</v>
      </c>
      <c r="V531" s="106">
        <f t="shared" si="374"/>
        <v>0</v>
      </c>
      <c r="W531" s="106">
        <f t="shared" si="374"/>
        <v>0</v>
      </c>
      <c r="X531" s="106">
        <f t="shared" si="374"/>
        <v>0</v>
      </c>
      <c r="Y531" s="106">
        <f t="shared" si="374"/>
        <v>0</v>
      </c>
      <c r="Z531" s="106">
        <f t="shared" si="374"/>
        <v>0</v>
      </c>
      <c r="AA531" s="106">
        <f t="shared" si="374"/>
        <v>0</v>
      </c>
      <c r="AB531" s="106">
        <f t="shared" si="374"/>
        <v>0</v>
      </c>
      <c r="AC531" s="106">
        <f t="shared" si="374"/>
        <v>0</v>
      </c>
      <c r="AD531" s="106">
        <f t="shared" si="374"/>
        <v>0</v>
      </c>
      <c r="AE531" s="106">
        <f t="shared" si="374"/>
        <v>0</v>
      </c>
      <c r="AF531" s="106">
        <f t="shared" si="374"/>
        <v>0</v>
      </c>
      <c r="AG531" s="106">
        <f t="shared" si="374"/>
        <v>0</v>
      </c>
      <c r="AH531" s="106">
        <f t="shared" si="374"/>
        <v>0</v>
      </c>
      <c r="AI531" s="106">
        <f t="shared" si="374"/>
        <v>0</v>
      </c>
      <c r="AJ531" s="106">
        <f t="shared" si="374"/>
        <v>0</v>
      </c>
      <c r="AK531" s="106">
        <f t="shared" si="374"/>
        <v>0</v>
      </c>
      <c r="AL531" s="106">
        <f t="shared" si="374"/>
        <v>0</v>
      </c>
      <c r="AM531" s="106">
        <f t="shared" si="374"/>
        <v>0</v>
      </c>
      <c r="AN531" s="106">
        <f t="shared" si="374"/>
        <v>0</v>
      </c>
      <c r="AO531" s="106">
        <f t="shared" si="374"/>
        <v>0</v>
      </c>
      <c r="AP531" s="106">
        <f t="shared" si="375"/>
        <v>0</v>
      </c>
      <c r="AQ531" s="106">
        <f t="shared" si="375"/>
        <v>0</v>
      </c>
      <c r="AR531" s="106">
        <f t="shared" si="375"/>
        <v>0</v>
      </c>
      <c r="AS531" s="106">
        <f t="shared" si="375"/>
        <v>0</v>
      </c>
      <c r="AT531" s="106">
        <f t="shared" si="375"/>
        <v>0</v>
      </c>
      <c r="AU531" s="106">
        <f t="shared" si="375"/>
        <v>0</v>
      </c>
      <c r="AV531" s="106">
        <f t="shared" si="375"/>
        <v>0</v>
      </c>
      <c r="AW531" s="106">
        <f t="shared" si="375"/>
        <v>0</v>
      </c>
      <c r="AX531" s="106">
        <f t="shared" si="375"/>
        <v>0</v>
      </c>
      <c r="AY531" s="106">
        <f t="shared" si="375"/>
        <v>0</v>
      </c>
      <c r="AZ531" s="106">
        <f t="shared" si="375"/>
        <v>1</v>
      </c>
      <c r="BA531" s="106">
        <f t="shared" si="375"/>
        <v>1</v>
      </c>
      <c r="BB531" s="106">
        <f t="shared" si="375"/>
        <v>1</v>
      </c>
      <c r="BC531" s="106">
        <f t="shared" si="375"/>
        <v>1</v>
      </c>
      <c r="BD531" s="106">
        <f t="shared" si="375"/>
        <v>1</v>
      </c>
      <c r="BE531" s="106">
        <f t="shared" si="375"/>
        <v>1</v>
      </c>
      <c r="BF531" s="106">
        <f t="shared" si="375"/>
        <v>1</v>
      </c>
      <c r="BG531" s="106">
        <f t="shared" si="375"/>
        <v>1</v>
      </c>
      <c r="BH531" s="106">
        <f t="shared" si="375"/>
        <v>1</v>
      </c>
      <c r="BI531" s="106">
        <f t="shared" si="375"/>
        <v>1</v>
      </c>
      <c r="BJ531" s="106">
        <f t="shared" si="375"/>
        <v>1</v>
      </c>
      <c r="BK531" s="106">
        <f t="shared" si="375"/>
        <v>1</v>
      </c>
      <c r="BL531" s="106">
        <f t="shared" si="375"/>
        <v>1</v>
      </c>
      <c r="BM531" s="106">
        <f t="shared" si="375"/>
        <v>1</v>
      </c>
      <c r="BN531" s="106">
        <f t="shared" si="375"/>
        <v>1</v>
      </c>
      <c r="BO531" s="106">
        <f t="shared" si="375"/>
        <v>1</v>
      </c>
    </row>
    <row r="532" spans="1:67" ht="15" x14ac:dyDescent="0.25">
      <c r="A532" s="80"/>
      <c r="B532" s="77" t="s">
        <v>1667</v>
      </c>
      <c r="C532" s="77" t="s">
        <v>1668</v>
      </c>
      <c r="D532" s="77" t="s">
        <v>9</v>
      </c>
      <c r="E532" s="224">
        <f>VLOOKUP(B532,'Cuadro Control'!C574:J2462,8,FALSE)</f>
        <v>1587346329.5488234</v>
      </c>
      <c r="F532" s="106">
        <f t="shared" si="368"/>
        <v>0.29899875353285565</v>
      </c>
      <c r="G532" s="107">
        <v>46508</v>
      </c>
      <c r="H532" s="107">
        <v>46520</v>
      </c>
      <c r="I532" s="106">
        <f t="shared" si="372"/>
        <v>0</v>
      </c>
      <c r="J532" s="106">
        <f t="shared" si="374"/>
        <v>0</v>
      </c>
      <c r="K532" s="106">
        <f t="shared" si="374"/>
        <v>0</v>
      </c>
      <c r="L532" s="106">
        <f t="shared" si="374"/>
        <v>0</v>
      </c>
      <c r="M532" s="106">
        <f t="shared" si="374"/>
        <v>0</v>
      </c>
      <c r="N532" s="106">
        <f t="shared" si="374"/>
        <v>0</v>
      </c>
      <c r="O532" s="106">
        <f t="shared" si="374"/>
        <v>0</v>
      </c>
      <c r="P532" s="106">
        <f t="shared" si="374"/>
        <v>0</v>
      </c>
      <c r="Q532" s="106">
        <f t="shared" si="374"/>
        <v>0</v>
      </c>
      <c r="R532" s="106">
        <f t="shared" si="374"/>
        <v>0</v>
      </c>
      <c r="S532" s="106">
        <f t="shared" si="374"/>
        <v>0</v>
      </c>
      <c r="T532" s="106">
        <f t="shared" si="374"/>
        <v>0</v>
      </c>
      <c r="U532" s="106">
        <f t="shared" si="374"/>
        <v>0</v>
      </c>
      <c r="V532" s="106">
        <f t="shared" si="374"/>
        <v>0</v>
      </c>
      <c r="W532" s="106">
        <f t="shared" si="374"/>
        <v>0</v>
      </c>
      <c r="X532" s="106">
        <f t="shared" si="374"/>
        <v>0</v>
      </c>
      <c r="Y532" s="106">
        <f t="shared" si="374"/>
        <v>0</v>
      </c>
      <c r="Z532" s="106">
        <f t="shared" si="374"/>
        <v>0</v>
      </c>
      <c r="AA532" s="106">
        <f t="shared" si="374"/>
        <v>0</v>
      </c>
      <c r="AB532" s="106">
        <f t="shared" si="374"/>
        <v>0</v>
      </c>
      <c r="AC532" s="106">
        <f t="shared" si="374"/>
        <v>0</v>
      </c>
      <c r="AD532" s="106">
        <f t="shared" si="374"/>
        <v>0</v>
      </c>
      <c r="AE532" s="106">
        <f t="shared" si="374"/>
        <v>0</v>
      </c>
      <c r="AF532" s="106">
        <f t="shared" si="374"/>
        <v>0</v>
      </c>
      <c r="AG532" s="106">
        <f t="shared" si="374"/>
        <v>0</v>
      </c>
      <c r="AH532" s="106">
        <f t="shared" si="374"/>
        <v>0</v>
      </c>
      <c r="AI532" s="106">
        <f t="shared" si="374"/>
        <v>0</v>
      </c>
      <c r="AJ532" s="106">
        <f t="shared" si="374"/>
        <v>0</v>
      </c>
      <c r="AK532" s="106">
        <f t="shared" si="374"/>
        <v>0</v>
      </c>
      <c r="AL532" s="106">
        <f t="shared" si="374"/>
        <v>0</v>
      </c>
      <c r="AM532" s="106">
        <f t="shared" si="374"/>
        <v>0</v>
      </c>
      <c r="AN532" s="106">
        <f t="shared" si="374"/>
        <v>0</v>
      </c>
      <c r="AO532" s="106">
        <f t="shared" si="374"/>
        <v>0</v>
      </c>
      <c r="AP532" s="106">
        <f t="shared" si="375"/>
        <v>0</v>
      </c>
      <c r="AQ532" s="106">
        <f t="shared" si="375"/>
        <v>0</v>
      </c>
      <c r="AR532" s="106">
        <f t="shared" si="375"/>
        <v>0</v>
      </c>
      <c r="AS532" s="106">
        <f t="shared" ref="AP532:BO533" si="376">IF($G532=0,0,IF(AS$6&lt;$G532,0,IF(AS$6&gt;$H532,1,(AS$6-$G532+1)/($H532-$G532+1))))</f>
        <v>0</v>
      </c>
      <c r="AT532" s="106">
        <f t="shared" si="376"/>
        <v>0</v>
      </c>
      <c r="AU532" s="106">
        <f t="shared" si="376"/>
        <v>0</v>
      </c>
      <c r="AV532" s="106">
        <f t="shared" si="376"/>
        <v>0</v>
      </c>
      <c r="AW532" s="106">
        <f t="shared" si="376"/>
        <v>0</v>
      </c>
      <c r="AX532" s="106">
        <f t="shared" si="376"/>
        <v>0</v>
      </c>
      <c r="AY532" s="106">
        <f t="shared" si="376"/>
        <v>0</v>
      </c>
      <c r="AZ532" s="106">
        <f t="shared" si="376"/>
        <v>0.53846153846153844</v>
      </c>
      <c r="BA532" s="106">
        <f t="shared" si="376"/>
        <v>1</v>
      </c>
      <c r="BB532" s="106">
        <f t="shared" si="376"/>
        <v>1</v>
      </c>
      <c r="BC532" s="106">
        <f t="shared" si="376"/>
        <v>1</v>
      </c>
      <c r="BD532" s="106">
        <f t="shared" si="376"/>
        <v>1</v>
      </c>
      <c r="BE532" s="106">
        <f t="shared" si="376"/>
        <v>1</v>
      </c>
      <c r="BF532" s="106">
        <f t="shared" si="376"/>
        <v>1</v>
      </c>
      <c r="BG532" s="106">
        <f t="shared" si="376"/>
        <v>1</v>
      </c>
      <c r="BH532" s="106">
        <f t="shared" si="376"/>
        <v>1</v>
      </c>
      <c r="BI532" s="106">
        <f t="shared" si="376"/>
        <v>1</v>
      </c>
      <c r="BJ532" s="106">
        <f t="shared" si="376"/>
        <v>1</v>
      </c>
      <c r="BK532" s="106">
        <f t="shared" si="376"/>
        <v>1</v>
      </c>
      <c r="BL532" s="106">
        <f t="shared" si="376"/>
        <v>1</v>
      </c>
      <c r="BM532" s="106">
        <f t="shared" si="376"/>
        <v>1</v>
      </c>
      <c r="BN532" s="106">
        <f t="shared" si="376"/>
        <v>1</v>
      </c>
      <c r="BO532" s="106">
        <f t="shared" si="376"/>
        <v>1</v>
      </c>
    </row>
    <row r="533" spans="1:67" ht="15" x14ac:dyDescent="0.25">
      <c r="A533" s="80"/>
      <c r="B533" s="103" t="s">
        <v>1669</v>
      </c>
      <c r="C533" s="103" t="s">
        <v>1670</v>
      </c>
      <c r="D533" s="103" t="s">
        <v>9</v>
      </c>
      <c r="E533" s="223">
        <f>VLOOKUP(B533,'Cuadro Control'!C576:J2463,8,FALSE)</f>
        <v>179532477.23999998</v>
      </c>
      <c r="F533" s="104">
        <f t="shared" si="368"/>
        <v>3.3817438522495219E-2</v>
      </c>
      <c r="G533" s="105">
        <v>46511</v>
      </c>
      <c r="H533" s="105">
        <v>46525</v>
      </c>
      <c r="I533" s="104">
        <f t="shared" si="372"/>
        <v>0</v>
      </c>
      <c r="J533" s="104">
        <f t="shared" si="374"/>
        <v>0</v>
      </c>
      <c r="K533" s="104">
        <f t="shared" si="374"/>
        <v>0</v>
      </c>
      <c r="L533" s="104">
        <f t="shared" si="374"/>
        <v>0</v>
      </c>
      <c r="M533" s="104">
        <f t="shared" si="374"/>
        <v>0</v>
      </c>
      <c r="N533" s="104">
        <f t="shared" si="374"/>
        <v>0</v>
      </c>
      <c r="O533" s="104">
        <f t="shared" si="374"/>
        <v>0</v>
      </c>
      <c r="P533" s="104">
        <f t="shared" si="374"/>
        <v>0</v>
      </c>
      <c r="Q533" s="104">
        <f t="shared" si="374"/>
        <v>0</v>
      </c>
      <c r="R533" s="104">
        <f t="shared" si="374"/>
        <v>0</v>
      </c>
      <c r="S533" s="104">
        <f t="shared" si="374"/>
        <v>0</v>
      </c>
      <c r="T533" s="104">
        <f t="shared" si="374"/>
        <v>0</v>
      </c>
      <c r="U533" s="104">
        <f t="shared" si="374"/>
        <v>0</v>
      </c>
      <c r="V533" s="104">
        <f t="shared" si="374"/>
        <v>0</v>
      </c>
      <c r="W533" s="104">
        <f t="shared" si="374"/>
        <v>0</v>
      </c>
      <c r="X533" s="104">
        <f t="shared" si="374"/>
        <v>0</v>
      </c>
      <c r="Y533" s="104">
        <f t="shared" si="374"/>
        <v>0</v>
      </c>
      <c r="Z533" s="104">
        <f t="shared" si="374"/>
        <v>0</v>
      </c>
      <c r="AA533" s="104">
        <f t="shared" si="374"/>
        <v>0</v>
      </c>
      <c r="AB533" s="104">
        <f t="shared" si="374"/>
        <v>0</v>
      </c>
      <c r="AC533" s="104">
        <f t="shared" si="374"/>
        <v>0</v>
      </c>
      <c r="AD533" s="104">
        <f t="shared" si="374"/>
        <v>0</v>
      </c>
      <c r="AE533" s="104">
        <f t="shared" si="374"/>
        <v>0</v>
      </c>
      <c r="AF533" s="104">
        <f t="shared" si="374"/>
        <v>0</v>
      </c>
      <c r="AG533" s="104">
        <f t="shared" si="374"/>
        <v>0</v>
      </c>
      <c r="AH533" s="104">
        <f t="shared" si="374"/>
        <v>0</v>
      </c>
      <c r="AI533" s="104">
        <f t="shared" si="374"/>
        <v>0</v>
      </c>
      <c r="AJ533" s="104">
        <f t="shared" si="374"/>
        <v>0</v>
      </c>
      <c r="AK533" s="104">
        <f t="shared" si="374"/>
        <v>0</v>
      </c>
      <c r="AL533" s="104">
        <f t="shared" si="374"/>
        <v>0</v>
      </c>
      <c r="AM533" s="104">
        <f t="shared" si="374"/>
        <v>0</v>
      </c>
      <c r="AN533" s="104">
        <f t="shared" si="374"/>
        <v>0</v>
      </c>
      <c r="AO533" s="104">
        <f t="shared" si="374"/>
        <v>0</v>
      </c>
      <c r="AP533" s="104">
        <f t="shared" si="376"/>
        <v>0</v>
      </c>
      <c r="AQ533" s="104">
        <f t="shared" si="376"/>
        <v>0</v>
      </c>
      <c r="AR533" s="104">
        <f t="shared" si="376"/>
        <v>0</v>
      </c>
      <c r="AS533" s="104">
        <f t="shared" si="376"/>
        <v>0</v>
      </c>
      <c r="AT533" s="104">
        <f t="shared" si="376"/>
        <v>0</v>
      </c>
      <c r="AU533" s="104">
        <f t="shared" si="376"/>
        <v>0</v>
      </c>
      <c r="AV533" s="104">
        <f t="shared" si="376"/>
        <v>0</v>
      </c>
      <c r="AW533" s="104">
        <f t="shared" si="376"/>
        <v>0</v>
      </c>
      <c r="AX533" s="104">
        <f t="shared" si="376"/>
        <v>0</v>
      </c>
      <c r="AY533" s="104">
        <f t="shared" si="376"/>
        <v>0</v>
      </c>
      <c r="AZ533" s="104">
        <f t="shared" si="376"/>
        <v>0.26666666666666666</v>
      </c>
      <c r="BA533" s="104">
        <f t="shared" si="376"/>
        <v>0.73333333333333328</v>
      </c>
      <c r="BB533" s="104">
        <f t="shared" si="376"/>
        <v>1</v>
      </c>
      <c r="BC533" s="104">
        <f t="shared" si="376"/>
        <v>1</v>
      </c>
      <c r="BD533" s="104">
        <f t="shared" si="376"/>
        <v>1</v>
      </c>
      <c r="BE533" s="104">
        <f t="shared" si="376"/>
        <v>1</v>
      </c>
      <c r="BF533" s="104">
        <f t="shared" si="376"/>
        <v>1</v>
      </c>
      <c r="BG533" s="104">
        <f t="shared" si="376"/>
        <v>1</v>
      </c>
      <c r="BH533" s="104">
        <f t="shared" si="376"/>
        <v>1</v>
      </c>
      <c r="BI533" s="104">
        <f t="shared" si="376"/>
        <v>1</v>
      </c>
      <c r="BJ533" s="104">
        <f t="shared" si="376"/>
        <v>1</v>
      </c>
      <c r="BK533" s="104">
        <f t="shared" si="376"/>
        <v>1</v>
      </c>
      <c r="BL533" s="104">
        <f t="shared" si="376"/>
        <v>1</v>
      </c>
      <c r="BM533" s="104">
        <f t="shared" si="376"/>
        <v>1</v>
      </c>
      <c r="BN533" s="104">
        <f t="shared" si="376"/>
        <v>1</v>
      </c>
      <c r="BO533" s="104">
        <f t="shared" si="376"/>
        <v>1</v>
      </c>
    </row>
    <row r="534" spans="1:67" ht="15" x14ac:dyDescent="0.25">
      <c r="A534" s="80"/>
      <c r="B534" s="78" t="s">
        <v>1671</v>
      </c>
      <c r="C534" s="78" t="s">
        <v>1998</v>
      </c>
      <c r="D534" s="78" t="s">
        <v>3</v>
      </c>
      <c r="E534" s="225">
        <f>VLOOKUP(B534,'Cuadro Control'!C577:J2464,8,FALSE)</f>
        <v>0</v>
      </c>
      <c r="F534" s="108">
        <f>IFERROR(E534/$E$518,0)</f>
        <v>0</v>
      </c>
      <c r="G534" s="109">
        <v>46525</v>
      </c>
      <c r="H534" s="109">
        <v>46525</v>
      </c>
      <c r="I534" s="108">
        <f t="shared" si="372"/>
        <v>0</v>
      </c>
      <c r="J534" s="108">
        <f t="shared" ref="J534:BO534" si="377">IF($G534=0,0,IF(J$6&lt;$G534,0,IF(J$6&gt;$H534,1,(J$6-$G534+1)/($H534-$G534+1))))</f>
        <v>0</v>
      </c>
      <c r="K534" s="108">
        <f t="shared" si="377"/>
        <v>0</v>
      </c>
      <c r="L534" s="108">
        <f t="shared" si="377"/>
        <v>0</v>
      </c>
      <c r="M534" s="108">
        <f t="shared" si="377"/>
        <v>0</v>
      </c>
      <c r="N534" s="108">
        <f t="shared" si="377"/>
        <v>0</v>
      </c>
      <c r="O534" s="108">
        <f t="shared" si="377"/>
        <v>0</v>
      </c>
      <c r="P534" s="108">
        <f t="shared" si="377"/>
        <v>0</v>
      </c>
      <c r="Q534" s="108">
        <f t="shared" si="377"/>
        <v>0</v>
      </c>
      <c r="R534" s="108">
        <f t="shared" si="377"/>
        <v>0</v>
      </c>
      <c r="S534" s="108">
        <f t="shared" si="377"/>
        <v>0</v>
      </c>
      <c r="T534" s="108">
        <f t="shared" si="377"/>
        <v>0</v>
      </c>
      <c r="U534" s="108">
        <f t="shared" si="377"/>
        <v>0</v>
      </c>
      <c r="V534" s="108">
        <f t="shared" si="377"/>
        <v>0</v>
      </c>
      <c r="W534" s="108">
        <f t="shared" si="377"/>
        <v>0</v>
      </c>
      <c r="X534" s="108">
        <f t="shared" si="377"/>
        <v>0</v>
      </c>
      <c r="Y534" s="108">
        <f t="shared" si="377"/>
        <v>0</v>
      </c>
      <c r="Z534" s="108">
        <f t="shared" si="377"/>
        <v>0</v>
      </c>
      <c r="AA534" s="108">
        <f t="shared" si="377"/>
        <v>0</v>
      </c>
      <c r="AB534" s="108">
        <f t="shared" si="377"/>
        <v>0</v>
      </c>
      <c r="AC534" s="108">
        <f t="shared" si="377"/>
        <v>0</v>
      </c>
      <c r="AD534" s="108">
        <f t="shared" si="377"/>
        <v>0</v>
      </c>
      <c r="AE534" s="108">
        <f t="shared" si="377"/>
        <v>0</v>
      </c>
      <c r="AF534" s="108">
        <f t="shared" si="377"/>
        <v>0</v>
      </c>
      <c r="AG534" s="108">
        <f t="shared" si="377"/>
        <v>0</v>
      </c>
      <c r="AH534" s="108">
        <f t="shared" si="377"/>
        <v>0</v>
      </c>
      <c r="AI534" s="108">
        <f t="shared" si="377"/>
        <v>0</v>
      </c>
      <c r="AJ534" s="108">
        <f t="shared" si="377"/>
        <v>0</v>
      </c>
      <c r="AK534" s="108">
        <f t="shared" si="377"/>
        <v>0</v>
      </c>
      <c r="AL534" s="108">
        <f t="shared" si="377"/>
        <v>0</v>
      </c>
      <c r="AM534" s="108">
        <f t="shared" si="377"/>
        <v>0</v>
      </c>
      <c r="AN534" s="108">
        <f t="shared" si="377"/>
        <v>0</v>
      </c>
      <c r="AO534" s="108">
        <f t="shared" si="377"/>
        <v>0</v>
      </c>
      <c r="AP534" s="108">
        <f t="shared" si="377"/>
        <v>0</v>
      </c>
      <c r="AQ534" s="108">
        <f t="shared" si="377"/>
        <v>0</v>
      </c>
      <c r="AR534" s="108">
        <f t="shared" si="377"/>
        <v>0</v>
      </c>
      <c r="AS534" s="108">
        <f t="shared" si="377"/>
        <v>0</v>
      </c>
      <c r="AT534" s="108">
        <f t="shared" si="377"/>
        <v>0</v>
      </c>
      <c r="AU534" s="108">
        <f t="shared" si="377"/>
        <v>0</v>
      </c>
      <c r="AV534" s="108">
        <f t="shared" si="377"/>
        <v>0</v>
      </c>
      <c r="AW534" s="108">
        <f t="shared" si="377"/>
        <v>0</v>
      </c>
      <c r="AX534" s="108">
        <f t="shared" si="377"/>
        <v>0</v>
      </c>
      <c r="AY534" s="108">
        <f t="shared" si="377"/>
        <v>0</v>
      </c>
      <c r="AZ534" s="108">
        <f t="shared" si="377"/>
        <v>0</v>
      </c>
      <c r="BA534" s="108">
        <f t="shared" si="377"/>
        <v>0</v>
      </c>
      <c r="BB534" s="108">
        <f t="shared" si="377"/>
        <v>1</v>
      </c>
      <c r="BC534" s="108">
        <f t="shared" si="377"/>
        <v>1</v>
      </c>
      <c r="BD534" s="108">
        <f t="shared" si="377"/>
        <v>1</v>
      </c>
      <c r="BE534" s="108">
        <f t="shared" si="377"/>
        <v>1</v>
      </c>
      <c r="BF534" s="108">
        <f t="shared" si="377"/>
        <v>1</v>
      </c>
      <c r="BG534" s="108">
        <f t="shared" si="377"/>
        <v>1</v>
      </c>
      <c r="BH534" s="108">
        <f t="shared" si="377"/>
        <v>1</v>
      </c>
      <c r="BI534" s="108">
        <f t="shared" si="377"/>
        <v>1</v>
      </c>
      <c r="BJ534" s="108">
        <f t="shared" si="377"/>
        <v>1</v>
      </c>
      <c r="BK534" s="108">
        <f t="shared" si="377"/>
        <v>1</v>
      </c>
      <c r="BL534" s="108">
        <f t="shared" si="377"/>
        <v>1</v>
      </c>
      <c r="BM534" s="108">
        <f t="shared" si="377"/>
        <v>1</v>
      </c>
      <c r="BN534" s="108">
        <f t="shared" si="377"/>
        <v>1</v>
      </c>
      <c r="BO534" s="108">
        <f t="shared" si="377"/>
        <v>1</v>
      </c>
    </row>
    <row r="535" spans="1:67" ht="15" x14ac:dyDescent="0.25">
      <c r="A535" s="80"/>
      <c r="B535" s="76" t="s">
        <v>1672</v>
      </c>
      <c r="C535" s="76" t="s">
        <v>1673</v>
      </c>
      <c r="D535" s="76" t="s">
        <v>38</v>
      </c>
      <c r="E535" s="222">
        <f>SUM(E536:E551)</f>
        <v>5308872732.0543728</v>
      </c>
      <c r="F535" s="101">
        <f>IFERROR(E535/$E$109,0)</f>
        <v>2.9408554574576196E-2</v>
      </c>
      <c r="G535" s="102">
        <v>46452</v>
      </c>
      <c r="H535" s="102">
        <v>46533</v>
      </c>
      <c r="I535" s="101">
        <f>SUMPRODUCT($F536:$F550,I536:I550)</f>
        <v>0</v>
      </c>
      <c r="J535" s="101">
        <f t="shared" ref="J535:AO535" si="378">SUMPRODUCT($F536:$F550,J536:J550)</f>
        <v>0</v>
      </c>
      <c r="K535" s="101">
        <f t="shared" si="378"/>
        <v>0</v>
      </c>
      <c r="L535" s="101">
        <f t="shared" si="378"/>
        <v>0</v>
      </c>
      <c r="M535" s="101">
        <f t="shared" si="378"/>
        <v>0</v>
      </c>
      <c r="N535" s="101">
        <f t="shared" si="378"/>
        <v>0</v>
      </c>
      <c r="O535" s="101">
        <f t="shared" si="378"/>
        <v>0</v>
      </c>
      <c r="P535" s="101">
        <f t="shared" si="378"/>
        <v>0</v>
      </c>
      <c r="Q535" s="101">
        <f t="shared" si="378"/>
        <v>0</v>
      </c>
      <c r="R535" s="101">
        <f t="shared" si="378"/>
        <v>0</v>
      </c>
      <c r="S535" s="101">
        <f t="shared" si="378"/>
        <v>0</v>
      </c>
      <c r="T535" s="101">
        <f t="shared" si="378"/>
        <v>0</v>
      </c>
      <c r="U535" s="101">
        <f t="shared" si="378"/>
        <v>0</v>
      </c>
      <c r="V535" s="101">
        <f t="shared" si="378"/>
        <v>0</v>
      </c>
      <c r="W535" s="101">
        <f t="shared" si="378"/>
        <v>0</v>
      </c>
      <c r="X535" s="101">
        <f t="shared" si="378"/>
        <v>0</v>
      </c>
      <c r="Y535" s="101">
        <f t="shared" si="378"/>
        <v>0</v>
      </c>
      <c r="Z535" s="101">
        <f t="shared" si="378"/>
        <v>0</v>
      </c>
      <c r="AA535" s="101">
        <f t="shared" si="378"/>
        <v>0</v>
      </c>
      <c r="AB535" s="101">
        <f t="shared" si="378"/>
        <v>0</v>
      </c>
      <c r="AC535" s="101">
        <f t="shared" si="378"/>
        <v>0</v>
      </c>
      <c r="AD535" s="101">
        <f t="shared" si="378"/>
        <v>0</v>
      </c>
      <c r="AE535" s="101">
        <f t="shared" si="378"/>
        <v>0</v>
      </c>
      <c r="AF535" s="101">
        <f t="shared" si="378"/>
        <v>0</v>
      </c>
      <c r="AG535" s="101">
        <f t="shared" si="378"/>
        <v>0</v>
      </c>
      <c r="AH535" s="101">
        <f t="shared" si="378"/>
        <v>0</v>
      </c>
      <c r="AI535" s="101">
        <f t="shared" si="378"/>
        <v>0</v>
      </c>
      <c r="AJ535" s="101">
        <f t="shared" si="378"/>
        <v>0</v>
      </c>
      <c r="AK535" s="101">
        <f t="shared" si="378"/>
        <v>0</v>
      </c>
      <c r="AL535" s="101">
        <f t="shared" si="378"/>
        <v>0</v>
      </c>
      <c r="AM535" s="101">
        <f t="shared" si="378"/>
        <v>0</v>
      </c>
      <c r="AN535" s="101">
        <f t="shared" si="378"/>
        <v>0</v>
      </c>
      <c r="AO535" s="101">
        <f t="shared" si="378"/>
        <v>0</v>
      </c>
      <c r="AP535" s="101">
        <f t="shared" ref="AP535:BO535" si="379">SUMPRODUCT($F536:$F550,AP536:AP550)</f>
        <v>0</v>
      </c>
      <c r="AQ535" s="101">
        <f t="shared" si="379"/>
        <v>0</v>
      </c>
      <c r="AR535" s="101">
        <f t="shared" si="379"/>
        <v>1.0979778487989068E-2</v>
      </c>
      <c r="AS535" s="101">
        <f t="shared" si="379"/>
        <v>4.8374332157511336E-2</v>
      </c>
      <c r="AT535" s="101">
        <f t="shared" si="379"/>
        <v>7.5422828838752884E-2</v>
      </c>
      <c r="AU535" s="101">
        <f t="shared" si="379"/>
        <v>0.14113064513133328</v>
      </c>
      <c r="AV535" s="101">
        <f t="shared" si="379"/>
        <v>0.20094215853618863</v>
      </c>
      <c r="AW535" s="101">
        <f t="shared" si="379"/>
        <v>0.2897700087001287</v>
      </c>
      <c r="AX535" s="101">
        <f t="shared" si="379"/>
        <v>0.37859785886406877</v>
      </c>
      <c r="AY535" s="101">
        <f t="shared" si="379"/>
        <v>0.64850810003989967</v>
      </c>
      <c r="AZ535" s="101">
        <f t="shared" si="379"/>
        <v>0.65049482490954236</v>
      </c>
      <c r="BA535" s="101">
        <f t="shared" si="379"/>
        <v>0.78074169005721283</v>
      </c>
      <c r="BB535" s="101">
        <f t="shared" si="379"/>
        <v>0.98792234338482321</v>
      </c>
      <c r="BC535" s="101">
        <f t="shared" si="379"/>
        <v>1</v>
      </c>
      <c r="BD535" s="101">
        <f t="shared" si="379"/>
        <v>1</v>
      </c>
      <c r="BE535" s="101">
        <f t="shared" si="379"/>
        <v>1</v>
      </c>
      <c r="BF535" s="101">
        <f t="shared" si="379"/>
        <v>1</v>
      </c>
      <c r="BG535" s="101">
        <f t="shared" si="379"/>
        <v>1</v>
      </c>
      <c r="BH535" s="101">
        <f t="shared" si="379"/>
        <v>1</v>
      </c>
      <c r="BI535" s="101">
        <f t="shared" si="379"/>
        <v>1</v>
      </c>
      <c r="BJ535" s="101">
        <f t="shared" si="379"/>
        <v>1</v>
      </c>
      <c r="BK535" s="101">
        <f t="shared" si="379"/>
        <v>1</v>
      </c>
      <c r="BL535" s="101">
        <f t="shared" si="379"/>
        <v>1</v>
      </c>
      <c r="BM535" s="101">
        <f t="shared" si="379"/>
        <v>1</v>
      </c>
      <c r="BN535" s="101">
        <f t="shared" si="379"/>
        <v>1</v>
      </c>
      <c r="BO535" s="101">
        <f t="shared" si="379"/>
        <v>1</v>
      </c>
    </row>
    <row r="536" spans="1:67" ht="15" x14ac:dyDescent="0.25">
      <c r="A536" s="80"/>
      <c r="B536" s="77" t="s">
        <v>1674</v>
      </c>
      <c r="C536" s="77" t="s">
        <v>2121</v>
      </c>
      <c r="D536" s="77" t="s">
        <v>22</v>
      </c>
      <c r="E536" s="224">
        <f>VLOOKUP(B536,'Cuadro Control'!C579:J2466,8,FALSE)</f>
        <v>83271780.884117648</v>
      </c>
      <c r="F536" s="106">
        <f t="shared" ref="F536:F550" si="380">IFERROR(E536/$E$535,0)</f>
        <v>1.5685397839984384E-2</v>
      </c>
      <c r="G536" s="107">
        <v>46452</v>
      </c>
      <c r="H536" s="107">
        <v>46461</v>
      </c>
      <c r="I536" s="106">
        <f t="shared" ref="I536:X536" si="381">IF($G536=0,0,IF(I$6&lt;$G536,0,IF(I$6&gt;$H536,1,(I$6-$G536+1)/($H536-$G536+1))))</f>
        <v>0</v>
      </c>
      <c r="J536" s="106">
        <f t="shared" si="381"/>
        <v>0</v>
      </c>
      <c r="K536" s="106">
        <f t="shared" si="381"/>
        <v>0</v>
      </c>
      <c r="L536" s="106">
        <f t="shared" si="381"/>
        <v>0</v>
      </c>
      <c r="M536" s="106">
        <f t="shared" si="381"/>
        <v>0</v>
      </c>
      <c r="N536" s="106">
        <f t="shared" si="381"/>
        <v>0</v>
      </c>
      <c r="O536" s="106">
        <f t="shared" si="381"/>
        <v>0</v>
      </c>
      <c r="P536" s="106">
        <f t="shared" si="381"/>
        <v>0</v>
      </c>
      <c r="Q536" s="106">
        <f t="shared" si="381"/>
        <v>0</v>
      </c>
      <c r="R536" s="106">
        <f t="shared" si="381"/>
        <v>0</v>
      </c>
      <c r="S536" s="106">
        <f t="shared" si="381"/>
        <v>0</v>
      </c>
      <c r="T536" s="106">
        <f t="shared" si="381"/>
        <v>0</v>
      </c>
      <c r="U536" s="106">
        <f t="shared" si="381"/>
        <v>0</v>
      </c>
      <c r="V536" s="106">
        <f t="shared" si="381"/>
        <v>0</v>
      </c>
      <c r="W536" s="106">
        <f t="shared" si="381"/>
        <v>0</v>
      </c>
      <c r="X536" s="106">
        <f t="shared" si="381"/>
        <v>0</v>
      </c>
      <c r="Y536" s="106">
        <f t="shared" ref="J536:AO543" si="382">IF($G536=0,0,IF(Y$6&lt;$G536,0,IF(Y$6&gt;$H536,1,(Y$6-$G536+1)/($H536-$G536+1))))</f>
        <v>0</v>
      </c>
      <c r="Z536" s="106">
        <f t="shared" si="382"/>
        <v>0</v>
      </c>
      <c r="AA536" s="106">
        <f t="shared" si="382"/>
        <v>0</v>
      </c>
      <c r="AB536" s="106">
        <f t="shared" si="382"/>
        <v>0</v>
      </c>
      <c r="AC536" s="106">
        <f t="shared" si="382"/>
        <v>0</v>
      </c>
      <c r="AD536" s="106">
        <f t="shared" si="382"/>
        <v>0</v>
      </c>
      <c r="AE536" s="106">
        <f t="shared" si="382"/>
        <v>0</v>
      </c>
      <c r="AF536" s="106">
        <f t="shared" si="382"/>
        <v>0</v>
      </c>
      <c r="AG536" s="106">
        <f t="shared" si="382"/>
        <v>0</v>
      </c>
      <c r="AH536" s="106">
        <f t="shared" si="382"/>
        <v>0</v>
      </c>
      <c r="AI536" s="106">
        <f t="shared" si="382"/>
        <v>0</v>
      </c>
      <c r="AJ536" s="106">
        <f t="shared" si="382"/>
        <v>0</v>
      </c>
      <c r="AK536" s="106">
        <f t="shared" si="382"/>
        <v>0</v>
      </c>
      <c r="AL536" s="106">
        <f t="shared" si="382"/>
        <v>0</v>
      </c>
      <c r="AM536" s="106">
        <f t="shared" si="382"/>
        <v>0</v>
      </c>
      <c r="AN536" s="106">
        <f t="shared" si="382"/>
        <v>0</v>
      </c>
      <c r="AO536" s="106">
        <f t="shared" si="382"/>
        <v>0</v>
      </c>
      <c r="AP536" s="106">
        <f t="shared" ref="AP536:BO542" si="383">IF($G536=0,0,IF(AP$6&lt;$G536,0,IF(AP$6&gt;$H536,1,(AP$6-$G536+1)/($H536-$G536+1))))</f>
        <v>0</v>
      </c>
      <c r="AQ536" s="106">
        <f t="shared" si="383"/>
        <v>0</v>
      </c>
      <c r="AR536" s="106">
        <f t="shared" si="383"/>
        <v>0.7</v>
      </c>
      <c r="AS536" s="106">
        <f t="shared" si="383"/>
        <v>1</v>
      </c>
      <c r="AT536" s="106">
        <f t="shared" si="383"/>
        <v>1</v>
      </c>
      <c r="AU536" s="106">
        <f t="shared" si="383"/>
        <v>1</v>
      </c>
      <c r="AV536" s="106">
        <f t="shared" si="383"/>
        <v>1</v>
      </c>
      <c r="AW536" s="106">
        <f t="shared" si="383"/>
        <v>1</v>
      </c>
      <c r="AX536" s="106">
        <f t="shared" si="383"/>
        <v>1</v>
      </c>
      <c r="AY536" s="106">
        <f t="shared" si="383"/>
        <v>1</v>
      </c>
      <c r="AZ536" s="106">
        <f t="shared" si="383"/>
        <v>1</v>
      </c>
      <c r="BA536" s="106">
        <f t="shared" si="383"/>
        <v>1</v>
      </c>
      <c r="BB536" s="106">
        <f t="shared" si="383"/>
        <v>1</v>
      </c>
      <c r="BC536" s="106">
        <f t="shared" si="383"/>
        <v>1</v>
      </c>
      <c r="BD536" s="106">
        <f t="shared" si="383"/>
        <v>1</v>
      </c>
      <c r="BE536" s="106">
        <f t="shared" si="383"/>
        <v>1</v>
      </c>
      <c r="BF536" s="106">
        <f t="shared" si="383"/>
        <v>1</v>
      </c>
      <c r="BG536" s="106">
        <f t="shared" si="383"/>
        <v>1</v>
      </c>
      <c r="BH536" s="106">
        <f t="shared" si="383"/>
        <v>1</v>
      </c>
      <c r="BI536" s="106">
        <f t="shared" si="383"/>
        <v>1</v>
      </c>
      <c r="BJ536" s="106">
        <f t="shared" si="383"/>
        <v>1</v>
      </c>
      <c r="BK536" s="106">
        <f t="shared" si="383"/>
        <v>1</v>
      </c>
      <c r="BL536" s="106">
        <f t="shared" si="383"/>
        <v>1</v>
      </c>
      <c r="BM536" s="106">
        <f t="shared" si="383"/>
        <v>1</v>
      </c>
      <c r="BN536" s="106">
        <f t="shared" si="383"/>
        <v>1</v>
      </c>
      <c r="BO536" s="106">
        <f t="shared" si="383"/>
        <v>1</v>
      </c>
    </row>
    <row r="537" spans="1:67" ht="15" x14ac:dyDescent="0.25">
      <c r="A537" s="80"/>
      <c r="B537" s="77" t="s">
        <v>1676</v>
      </c>
      <c r="C537" s="77" t="s">
        <v>1677</v>
      </c>
      <c r="D537" s="77" t="s">
        <v>9</v>
      </c>
      <c r="E537" s="224">
        <f>VLOOKUP(B537,'Cuadro Control'!C580:J2467,8,FALSE)</f>
        <v>312374505.66882348</v>
      </c>
      <c r="F537" s="106">
        <f t="shared" si="380"/>
        <v>5.8840081771548515E-2</v>
      </c>
      <c r="G537" s="107">
        <v>46461</v>
      </c>
      <c r="H537" s="107">
        <v>46469</v>
      </c>
      <c r="I537" s="106">
        <f t="shared" ref="I537:I551" si="384">IF($G537=0,0,IF(I$6&lt;$G537,0,IF(I$6&gt;$H537,1,(I$6-$G537+1)/($H537-$G537+1))))</f>
        <v>0</v>
      </c>
      <c r="J537" s="106">
        <f t="shared" si="382"/>
        <v>0</v>
      </c>
      <c r="K537" s="106">
        <f t="shared" si="382"/>
        <v>0</v>
      </c>
      <c r="L537" s="106">
        <f t="shared" si="382"/>
        <v>0</v>
      </c>
      <c r="M537" s="106">
        <f t="shared" si="382"/>
        <v>0</v>
      </c>
      <c r="N537" s="106">
        <f t="shared" si="382"/>
        <v>0</v>
      </c>
      <c r="O537" s="106">
        <f t="shared" si="382"/>
        <v>0</v>
      </c>
      <c r="P537" s="106">
        <f t="shared" si="382"/>
        <v>0</v>
      </c>
      <c r="Q537" s="106">
        <f t="shared" si="382"/>
        <v>0</v>
      </c>
      <c r="R537" s="106">
        <f t="shared" si="382"/>
        <v>0</v>
      </c>
      <c r="S537" s="106">
        <f t="shared" si="382"/>
        <v>0</v>
      </c>
      <c r="T537" s="106">
        <f t="shared" si="382"/>
        <v>0</v>
      </c>
      <c r="U537" s="106">
        <f t="shared" si="382"/>
        <v>0</v>
      </c>
      <c r="V537" s="106">
        <f t="shared" si="382"/>
        <v>0</v>
      </c>
      <c r="W537" s="106">
        <f t="shared" si="382"/>
        <v>0</v>
      </c>
      <c r="X537" s="106">
        <f t="shared" si="382"/>
        <v>0</v>
      </c>
      <c r="Y537" s="106">
        <f t="shared" si="382"/>
        <v>0</v>
      </c>
      <c r="Z537" s="106">
        <f t="shared" si="382"/>
        <v>0</v>
      </c>
      <c r="AA537" s="106">
        <f t="shared" si="382"/>
        <v>0</v>
      </c>
      <c r="AB537" s="106">
        <f t="shared" si="382"/>
        <v>0</v>
      </c>
      <c r="AC537" s="106">
        <f t="shared" si="382"/>
        <v>0</v>
      </c>
      <c r="AD537" s="106">
        <f t="shared" si="382"/>
        <v>0</v>
      </c>
      <c r="AE537" s="106">
        <f t="shared" si="382"/>
        <v>0</v>
      </c>
      <c r="AF537" s="106">
        <f t="shared" si="382"/>
        <v>0</v>
      </c>
      <c r="AG537" s="106">
        <f t="shared" si="382"/>
        <v>0</v>
      </c>
      <c r="AH537" s="106">
        <f t="shared" si="382"/>
        <v>0</v>
      </c>
      <c r="AI537" s="106">
        <f t="shared" si="382"/>
        <v>0</v>
      </c>
      <c r="AJ537" s="106">
        <f t="shared" si="382"/>
        <v>0</v>
      </c>
      <c r="AK537" s="106">
        <f t="shared" si="382"/>
        <v>0</v>
      </c>
      <c r="AL537" s="106">
        <f t="shared" si="382"/>
        <v>0</v>
      </c>
      <c r="AM537" s="106">
        <f t="shared" si="382"/>
        <v>0</v>
      </c>
      <c r="AN537" s="106">
        <f t="shared" si="382"/>
        <v>0</v>
      </c>
      <c r="AO537" s="106">
        <f t="shared" si="382"/>
        <v>0</v>
      </c>
      <c r="AP537" s="106">
        <f t="shared" si="383"/>
        <v>0</v>
      </c>
      <c r="AQ537" s="106">
        <f t="shared" si="383"/>
        <v>0</v>
      </c>
      <c r="AR537" s="106">
        <f t="shared" si="383"/>
        <v>0</v>
      </c>
      <c r="AS537" s="106">
        <f t="shared" si="383"/>
        <v>0.55555555555555558</v>
      </c>
      <c r="AT537" s="106">
        <f t="shared" si="383"/>
        <v>1</v>
      </c>
      <c r="AU537" s="106">
        <f t="shared" si="383"/>
        <v>1</v>
      </c>
      <c r="AV537" s="106">
        <f t="shared" si="383"/>
        <v>1</v>
      </c>
      <c r="AW537" s="106">
        <f t="shared" si="383"/>
        <v>1</v>
      </c>
      <c r="AX537" s="106">
        <f t="shared" si="383"/>
        <v>1</v>
      </c>
      <c r="AY537" s="106">
        <f t="shared" si="383"/>
        <v>1</v>
      </c>
      <c r="AZ537" s="106">
        <f t="shared" si="383"/>
        <v>1</v>
      </c>
      <c r="BA537" s="106">
        <f t="shared" si="383"/>
        <v>1</v>
      </c>
      <c r="BB537" s="106">
        <f t="shared" si="383"/>
        <v>1</v>
      </c>
      <c r="BC537" s="106">
        <f t="shared" si="383"/>
        <v>1</v>
      </c>
      <c r="BD537" s="106">
        <f t="shared" si="383"/>
        <v>1</v>
      </c>
      <c r="BE537" s="106">
        <f t="shared" si="383"/>
        <v>1</v>
      </c>
      <c r="BF537" s="106">
        <f t="shared" si="383"/>
        <v>1</v>
      </c>
      <c r="BG537" s="106">
        <f t="shared" si="383"/>
        <v>1</v>
      </c>
      <c r="BH537" s="106">
        <f t="shared" si="383"/>
        <v>1</v>
      </c>
      <c r="BI537" s="106">
        <f t="shared" si="383"/>
        <v>1</v>
      </c>
      <c r="BJ537" s="106">
        <f t="shared" si="383"/>
        <v>1</v>
      </c>
      <c r="BK537" s="106">
        <f t="shared" si="383"/>
        <v>1</v>
      </c>
      <c r="BL537" s="106">
        <f t="shared" si="383"/>
        <v>1</v>
      </c>
      <c r="BM537" s="106">
        <f t="shared" si="383"/>
        <v>1</v>
      </c>
      <c r="BN537" s="106">
        <f t="shared" si="383"/>
        <v>1</v>
      </c>
      <c r="BO537" s="106">
        <f t="shared" si="383"/>
        <v>1</v>
      </c>
    </row>
    <row r="538" spans="1:67" ht="15" x14ac:dyDescent="0.25">
      <c r="A538" s="80"/>
      <c r="B538" s="103" t="s">
        <v>1678</v>
      </c>
      <c r="C538" s="103" t="s">
        <v>1679</v>
      </c>
      <c r="D538" s="103" t="s">
        <v>6</v>
      </c>
      <c r="E538" s="223">
        <f>VLOOKUP(B538,'Cuadro Control'!C581:J2468,8,FALSE)</f>
        <v>9527825.6870364472</v>
      </c>
      <c r="F538" s="104">
        <f t="shared" si="380"/>
        <v>1.794698454439963E-3</v>
      </c>
      <c r="G538" s="105">
        <v>46470</v>
      </c>
      <c r="H538" s="105">
        <v>46475</v>
      </c>
      <c r="I538" s="104">
        <f t="shared" si="384"/>
        <v>0</v>
      </c>
      <c r="J538" s="104">
        <f t="shared" si="382"/>
        <v>0</v>
      </c>
      <c r="K538" s="104">
        <f t="shared" si="382"/>
        <v>0</v>
      </c>
      <c r="L538" s="104">
        <f t="shared" si="382"/>
        <v>0</v>
      </c>
      <c r="M538" s="104">
        <f t="shared" si="382"/>
        <v>0</v>
      </c>
      <c r="N538" s="104">
        <f t="shared" si="382"/>
        <v>0</v>
      </c>
      <c r="O538" s="104">
        <f t="shared" si="382"/>
        <v>0</v>
      </c>
      <c r="P538" s="104">
        <f t="shared" si="382"/>
        <v>0</v>
      </c>
      <c r="Q538" s="104">
        <f t="shared" si="382"/>
        <v>0</v>
      </c>
      <c r="R538" s="104">
        <f t="shared" si="382"/>
        <v>0</v>
      </c>
      <c r="S538" s="104">
        <f t="shared" si="382"/>
        <v>0</v>
      </c>
      <c r="T538" s="104">
        <f t="shared" si="382"/>
        <v>0</v>
      </c>
      <c r="U538" s="104">
        <f t="shared" si="382"/>
        <v>0</v>
      </c>
      <c r="V538" s="104">
        <f t="shared" si="382"/>
        <v>0</v>
      </c>
      <c r="W538" s="104">
        <f t="shared" si="382"/>
        <v>0</v>
      </c>
      <c r="X538" s="104">
        <f t="shared" si="382"/>
        <v>0</v>
      </c>
      <c r="Y538" s="104">
        <f t="shared" si="382"/>
        <v>0</v>
      </c>
      <c r="Z538" s="104">
        <f t="shared" si="382"/>
        <v>0</v>
      </c>
      <c r="AA538" s="104">
        <f t="shared" si="382"/>
        <v>0</v>
      </c>
      <c r="AB538" s="104">
        <f t="shared" si="382"/>
        <v>0</v>
      </c>
      <c r="AC538" s="104">
        <f t="shared" si="382"/>
        <v>0</v>
      </c>
      <c r="AD538" s="104">
        <f t="shared" si="382"/>
        <v>0</v>
      </c>
      <c r="AE538" s="104">
        <f t="shared" si="382"/>
        <v>0</v>
      </c>
      <c r="AF538" s="104">
        <f t="shared" si="382"/>
        <v>0</v>
      </c>
      <c r="AG538" s="104">
        <f t="shared" si="382"/>
        <v>0</v>
      </c>
      <c r="AH538" s="104">
        <f t="shared" si="382"/>
        <v>0</v>
      </c>
      <c r="AI538" s="104">
        <f t="shared" si="382"/>
        <v>0</v>
      </c>
      <c r="AJ538" s="104">
        <f t="shared" si="382"/>
        <v>0</v>
      </c>
      <c r="AK538" s="104">
        <f t="shared" si="382"/>
        <v>0</v>
      </c>
      <c r="AL538" s="104">
        <f t="shared" si="382"/>
        <v>0</v>
      </c>
      <c r="AM538" s="104">
        <f t="shared" si="382"/>
        <v>0</v>
      </c>
      <c r="AN538" s="104">
        <f t="shared" si="382"/>
        <v>0</v>
      </c>
      <c r="AO538" s="104">
        <f t="shared" si="382"/>
        <v>0</v>
      </c>
      <c r="AP538" s="104">
        <f t="shared" si="383"/>
        <v>0</v>
      </c>
      <c r="AQ538" s="104">
        <f t="shared" si="383"/>
        <v>0</v>
      </c>
      <c r="AR538" s="104">
        <f t="shared" si="383"/>
        <v>0</v>
      </c>
      <c r="AS538" s="104">
        <f t="shared" si="383"/>
        <v>0</v>
      </c>
      <c r="AT538" s="104">
        <f t="shared" si="383"/>
        <v>0.5</v>
      </c>
      <c r="AU538" s="104">
        <f t="shared" si="383"/>
        <v>1</v>
      </c>
      <c r="AV538" s="104">
        <f t="shared" si="383"/>
        <v>1</v>
      </c>
      <c r="AW538" s="104">
        <f t="shared" si="383"/>
        <v>1</v>
      </c>
      <c r="AX538" s="104">
        <f t="shared" si="383"/>
        <v>1</v>
      </c>
      <c r="AY538" s="104">
        <f t="shared" si="383"/>
        <v>1</v>
      </c>
      <c r="AZ538" s="104">
        <f t="shared" si="383"/>
        <v>1</v>
      </c>
      <c r="BA538" s="104">
        <f t="shared" si="383"/>
        <v>1</v>
      </c>
      <c r="BB538" s="104">
        <f t="shared" si="383"/>
        <v>1</v>
      </c>
      <c r="BC538" s="104">
        <f t="shared" si="383"/>
        <v>1</v>
      </c>
      <c r="BD538" s="104">
        <f t="shared" si="383"/>
        <v>1</v>
      </c>
      <c r="BE538" s="104">
        <f t="shared" si="383"/>
        <v>1</v>
      </c>
      <c r="BF538" s="104">
        <f t="shared" si="383"/>
        <v>1</v>
      </c>
      <c r="BG538" s="104">
        <f t="shared" si="383"/>
        <v>1</v>
      </c>
      <c r="BH538" s="104">
        <f t="shared" si="383"/>
        <v>1</v>
      </c>
      <c r="BI538" s="104">
        <f t="shared" si="383"/>
        <v>1</v>
      </c>
      <c r="BJ538" s="104">
        <f t="shared" si="383"/>
        <v>1</v>
      </c>
      <c r="BK538" s="104">
        <f t="shared" si="383"/>
        <v>1</v>
      </c>
      <c r="BL538" s="104">
        <f t="shared" si="383"/>
        <v>1</v>
      </c>
      <c r="BM538" s="104">
        <f t="shared" si="383"/>
        <v>1</v>
      </c>
      <c r="BN538" s="104">
        <f t="shared" si="383"/>
        <v>1</v>
      </c>
      <c r="BO538" s="104">
        <f t="shared" si="383"/>
        <v>1</v>
      </c>
    </row>
    <row r="539" spans="1:67" ht="15" x14ac:dyDescent="0.25">
      <c r="A539" s="80"/>
      <c r="B539" s="77" t="s">
        <v>1680</v>
      </c>
      <c r="C539" s="77" t="s">
        <v>1681</v>
      </c>
      <c r="D539" s="77" t="s">
        <v>19</v>
      </c>
      <c r="E539" s="224">
        <f>VLOOKUP(B539,'Cuadro Control'!C582:J2469,8,FALSE)</f>
        <v>320494616.71764702</v>
      </c>
      <c r="F539" s="106">
        <f t="shared" si="380"/>
        <v>6.0369617599332674E-2</v>
      </c>
      <c r="G539" s="107">
        <v>46475</v>
      </c>
      <c r="H539" s="107">
        <v>46479</v>
      </c>
      <c r="I539" s="106">
        <f t="shared" si="384"/>
        <v>0</v>
      </c>
      <c r="J539" s="106">
        <f t="shared" si="382"/>
        <v>0</v>
      </c>
      <c r="K539" s="106">
        <f t="shared" si="382"/>
        <v>0</v>
      </c>
      <c r="L539" s="106">
        <f t="shared" si="382"/>
        <v>0</v>
      </c>
      <c r="M539" s="106">
        <f t="shared" si="382"/>
        <v>0</v>
      </c>
      <c r="N539" s="106">
        <f t="shared" si="382"/>
        <v>0</v>
      </c>
      <c r="O539" s="106">
        <f t="shared" si="382"/>
        <v>0</v>
      </c>
      <c r="P539" s="106">
        <f t="shared" si="382"/>
        <v>0</v>
      </c>
      <c r="Q539" s="106">
        <f t="shared" si="382"/>
        <v>0</v>
      </c>
      <c r="R539" s="106">
        <f t="shared" si="382"/>
        <v>0</v>
      </c>
      <c r="S539" s="106">
        <f t="shared" si="382"/>
        <v>0</v>
      </c>
      <c r="T539" s="106">
        <f t="shared" si="382"/>
        <v>0</v>
      </c>
      <c r="U539" s="106">
        <f t="shared" si="382"/>
        <v>0</v>
      </c>
      <c r="V539" s="106">
        <f t="shared" si="382"/>
        <v>0</v>
      </c>
      <c r="W539" s="106">
        <f t="shared" si="382"/>
        <v>0</v>
      </c>
      <c r="X539" s="106">
        <f t="shared" si="382"/>
        <v>0</v>
      </c>
      <c r="Y539" s="106">
        <f t="shared" si="382"/>
        <v>0</v>
      </c>
      <c r="Z539" s="106">
        <f t="shared" si="382"/>
        <v>0</v>
      </c>
      <c r="AA539" s="106">
        <f t="shared" si="382"/>
        <v>0</v>
      </c>
      <c r="AB539" s="106">
        <f t="shared" si="382"/>
        <v>0</v>
      </c>
      <c r="AC539" s="106">
        <f t="shared" si="382"/>
        <v>0</v>
      </c>
      <c r="AD539" s="106">
        <f t="shared" si="382"/>
        <v>0</v>
      </c>
      <c r="AE539" s="106">
        <f t="shared" si="382"/>
        <v>0</v>
      </c>
      <c r="AF539" s="106">
        <f t="shared" si="382"/>
        <v>0</v>
      </c>
      <c r="AG539" s="106">
        <f t="shared" si="382"/>
        <v>0</v>
      </c>
      <c r="AH539" s="106">
        <f t="shared" si="382"/>
        <v>0</v>
      </c>
      <c r="AI539" s="106">
        <f t="shared" si="382"/>
        <v>0</v>
      </c>
      <c r="AJ539" s="106">
        <f t="shared" si="382"/>
        <v>0</v>
      </c>
      <c r="AK539" s="106">
        <f t="shared" si="382"/>
        <v>0</v>
      </c>
      <c r="AL539" s="106">
        <f t="shared" si="382"/>
        <v>0</v>
      </c>
      <c r="AM539" s="106">
        <f t="shared" si="382"/>
        <v>0</v>
      </c>
      <c r="AN539" s="106">
        <f t="shared" si="382"/>
        <v>0</v>
      </c>
      <c r="AO539" s="106">
        <f t="shared" si="382"/>
        <v>0</v>
      </c>
      <c r="AP539" s="106">
        <f t="shared" si="383"/>
        <v>0</v>
      </c>
      <c r="AQ539" s="106">
        <f t="shared" si="383"/>
        <v>0</v>
      </c>
      <c r="AR539" s="106">
        <f t="shared" si="383"/>
        <v>0</v>
      </c>
      <c r="AS539" s="106">
        <f t="shared" si="383"/>
        <v>0</v>
      </c>
      <c r="AT539" s="106">
        <f t="shared" si="383"/>
        <v>0</v>
      </c>
      <c r="AU539" s="106">
        <f t="shared" si="383"/>
        <v>1</v>
      </c>
      <c r="AV539" s="106">
        <f t="shared" si="383"/>
        <v>1</v>
      </c>
      <c r="AW539" s="106">
        <f t="shared" si="383"/>
        <v>1</v>
      </c>
      <c r="AX539" s="106">
        <f t="shared" si="383"/>
        <v>1</v>
      </c>
      <c r="AY539" s="106">
        <f t="shared" si="383"/>
        <v>1</v>
      </c>
      <c r="AZ539" s="106">
        <f t="shared" si="383"/>
        <v>1</v>
      </c>
      <c r="BA539" s="106">
        <f t="shared" si="383"/>
        <v>1</v>
      </c>
      <c r="BB539" s="106">
        <f t="shared" si="383"/>
        <v>1</v>
      </c>
      <c r="BC539" s="106">
        <f t="shared" si="383"/>
        <v>1</v>
      </c>
      <c r="BD539" s="106">
        <f t="shared" si="383"/>
        <v>1</v>
      </c>
      <c r="BE539" s="106">
        <f t="shared" si="383"/>
        <v>1</v>
      </c>
      <c r="BF539" s="106">
        <f t="shared" si="383"/>
        <v>1</v>
      </c>
      <c r="BG539" s="106">
        <f t="shared" si="383"/>
        <v>1</v>
      </c>
      <c r="BH539" s="106">
        <f t="shared" si="383"/>
        <v>1</v>
      </c>
      <c r="BI539" s="106">
        <f t="shared" si="383"/>
        <v>1</v>
      </c>
      <c r="BJ539" s="106">
        <f t="shared" si="383"/>
        <v>1</v>
      </c>
      <c r="BK539" s="106">
        <f t="shared" si="383"/>
        <v>1</v>
      </c>
      <c r="BL539" s="106">
        <f t="shared" si="383"/>
        <v>1</v>
      </c>
      <c r="BM539" s="106">
        <f t="shared" si="383"/>
        <v>1</v>
      </c>
      <c r="BN539" s="106">
        <f t="shared" si="383"/>
        <v>1</v>
      </c>
      <c r="BO539" s="106">
        <f t="shared" si="383"/>
        <v>1</v>
      </c>
    </row>
    <row r="540" spans="1:67" ht="15" x14ac:dyDescent="0.25">
      <c r="A540" s="80"/>
      <c r="B540" s="77" t="s">
        <v>1682</v>
      </c>
      <c r="C540" s="77" t="s">
        <v>1683</v>
      </c>
      <c r="D540" s="77" t="s">
        <v>8</v>
      </c>
      <c r="E540" s="224">
        <f>VLOOKUP(B540,'Cuadro Control'!C583:J2470,8,FALSE)</f>
        <v>94303618.549411759</v>
      </c>
      <c r="F540" s="106">
        <f t="shared" si="380"/>
        <v>1.7763397864110998E-2</v>
      </c>
      <c r="G540" s="107">
        <v>46479</v>
      </c>
      <c r="H540" s="107">
        <v>46482</v>
      </c>
      <c r="I540" s="106">
        <f t="shared" si="384"/>
        <v>0</v>
      </c>
      <c r="J540" s="106">
        <f t="shared" si="382"/>
        <v>0</v>
      </c>
      <c r="K540" s="106">
        <f t="shared" si="382"/>
        <v>0</v>
      </c>
      <c r="L540" s="106">
        <f t="shared" si="382"/>
        <v>0</v>
      </c>
      <c r="M540" s="106">
        <f t="shared" si="382"/>
        <v>0</v>
      </c>
      <c r="N540" s="106">
        <f t="shared" si="382"/>
        <v>0</v>
      </c>
      <c r="O540" s="106">
        <f t="shared" si="382"/>
        <v>0</v>
      </c>
      <c r="P540" s="106">
        <f t="shared" si="382"/>
        <v>0</v>
      </c>
      <c r="Q540" s="106">
        <f t="shared" si="382"/>
        <v>0</v>
      </c>
      <c r="R540" s="106">
        <f t="shared" si="382"/>
        <v>0</v>
      </c>
      <c r="S540" s="106">
        <f t="shared" si="382"/>
        <v>0</v>
      </c>
      <c r="T540" s="106">
        <f t="shared" si="382"/>
        <v>0</v>
      </c>
      <c r="U540" s="106">
        <f t="shared" si="382"/>
        <v>0</v>
      </c>
      <c r="V540" s="106">
        <f t="shared" si="382"/>
        <v>0</v>
      </c>
      <c r="W540" s="106">
        <f t="shared" si="382"/>
        <v>0</v>
      </c>
      <c r="X540" s="106">
        <f t="shared" si="382"/>
        <v>0</v>
      </c>
      <c r="Y540" s="106">
        <f t="shared" si="382"/>
        <v>0</v>
      </c>
      <c r="Z540" s="106">
        <f t="shared" si="382"/>
        <v>0</v>
      </c>
      <c r="AA540" s="106">
        <f t="shared" si="382"/>
        <v>0</v>
      </c>
      <c r="AB540" s="106">
        <f t="shared" si="382"/>
        <v>0</v>
      </c>
      <c r="AC540" s="106">
        <f t="shared" si="382"/>
        <v>0</v>
      </c>
      <c r="AD540" s="106">
        <f t="shared" si="382"/>
        <v>0</v>
      </c>
      <c r="AE540" s="106">
        <f t="shared" si="382"/>
        <v>0</v>
      </c>
      <c r="AF540" s="106">
        <f t="shared" si="382"/>
        <v>0</v>
      </c>
      <c r="AG540" s="106">
        <f t="shared" si="382"/>
        <v>0</v>
      </c>
      <c r="AH540" s="106">
        <f t="shared" si="382"/>
        <v>0</v>
      </c>
      <c r="AI540" s="106">
        <f t="shared" si="382"/>
        <v>0</v>
      </c>
      <c r="AJ540" s="106">
        <f t="shared" si="382"/>
        <v>0</v>
      </c>
      <c r="AK540" s="106">
        <f t="shared" si="382"/>
        <v>0</v>
      </c>
      <c r="AL540" s="106">
        <f t="shared" si="382"/>
        <v>0</v>
      </c>
      <c r="AM540" s="106">
        <f t="shared" si="382"/>
        <v>0</v>
      </c>
      <c r="AN540" s="106">
        <f t="shared" si="382"/>
        <v>0</v>
      </c>
      <c r="AO540" s="106">
        <f t="shared" si="382"/>
        <v>0</v>
      </c>
      <c r="AP540" s="106">
        <f t="shared" si="383"/>
        <v>0</v>
      </c>
      <c r="AQ540" s="106">
        <f t="shared" si="383"/>
        <v>0</v>
      </c>
      <c r="AR540" s="106">
        <f t="shared" si="383"/>
        <v>0</v>
      </c>
      <c r="AS540" s="106">
        <f t="shared" si="383"/>
        <v>0</v>
      </c>
      <c r="AT540" s="106">
        <f t="shared" si="383"/>
        <v>0</v>
      </c>
      <c r="AU540" s="106">
        <f t="shared" si="383"/>
        <v>0.25</v>
      </c>
      <c r="AV540" s="106">
        <f t="shared" si="383"/>
        <v>1</v>
      </c>
      <c r="AW540" s="106">
        <f t="shared" si="383"/>
        <v>1</v>
      </c>
      <c r="AX540" s="106">
        <f t="shared" si="383"/>
        <v>1</v>
      </c>
      <c r="AY540" s="106">
        <f t="shared" si="383"/>
        <v>1</v>
      </c>
      <c r="AZ540" s="106">
        <f t="shared" si="383"/>
        <v>1</v>
      </c>
      <c r="BA540" s="106">
        <f t="shared" si="383"/>
        <v>1</v>
      </c>
      <c r="BB540" s="106">
        <f t="shared" si="383"/>
        <v>1</v>
      </c>
      <c r="BC540" s="106">
        <f t="shared" si="383"/>
        <v>1</v>
      </c>
      <c r="BD540" s="106">
        <f t="shared" si="383"/>
        <v>1</v>
      </c>
      <c r="BE540" s="106">
        <f t="shared" si="383"/>
        <v>1</v>
      </c>
      <c r="BF540" s="106">
        <f t="shared" si="383"/>
        <v>1</v>
      </c>
      <c r="BG540" s="106">
        <f t="shared" si="383"/>
        <v>1</v>
      </c>
      <c r="BH540" s="106">
        <f t="shared" si="383"/>
        <v>1</v>
      </c>
      <c r="BI540" s="106">
        <f t="shared" si="383"/>
        <v>1</v>
      </c>
      <c r="BJ540" s="106">
        <f t="shared" si="383"/>
        <v>1</v>
      </c>
      <c r="BK540" s="106">
        <f t="shared" si="383"/>
        <v>1</v>
      </c>
      <c r="BL540" s="106">
        <f t="shared" si="383"/>
        <v>1</v>
      </c>
      <c r="BM540" s="106">
        <f t="shared" si="383"/>
        <v>1</v>
      </c>
      <c r="BN540" s="106">
        <f t="shared" si="383"/>
        <v>1</v>
      </c>
      <c r="BO540" s="106">
        <f t="shared" si="383"/>
        <v>1</v>
      </c>
    </row>
    <row r="541" spans="1:67" ht="15" x14ac:dyDescent="0.25">
      <c r="A541" s="80"/>
      <c r="B541" s="77" t="s">
        <v>1684</v>
      </c>
      <c r="C541" s="77" t="s">
        <v>1685</v>
      </c>
      <c r="D541" s="77" t="s">
        <v>26</v>
      </c>
      <c r="E541" s="224">
        <f>VLOOKUP(B541,'Cuadro Control'!C584:J2471,8,FALSE)</f>
        <v>179436034.15411764</v>
      </c>
      <c r="F541" s="106">
        <f t="shared" si="380"/>
        <v>3.3799272126209236E-2</v>
      </c>
      <c r="G541" s="107">
        <v>46482</v>
      </c>
      <c r="H541" s="107">
        <v>46486</v>
      </c>
      <c r="I541" s="106">
        <f t="shared" si="384"/>
        <v>0</v>
      </c>
      <c r="J541" s="106">
        <f t="shared" si="382"/>
        <v>0</v>
      </c>
      <c r="K541" s="106">
        <f t="shared" si="382"/>
        <v>0</v>
      </c>
      <c r="L541" s="106">
        <f t="shared" si="382"/>
        <v>0</v>
      </c>
      <c r="M541" s="106">
        <f t="shared" si="382"/>
        <v>0</v>
      </c>
      <c r="N541" s="106">
        <f t="shared" si="382"/>
        <v>0</v>
      </c>
      <c r="O541" s="106">
        <f t="shared" si="382"/>
        <v>0</v>
      </c>
      <c r="P541" s="106">
        <f t="shared" si="382"/>
        <v>0</v>
      </c>
      <c r="Q541" s="106">
        <f t="shared" si="382"/>
        <v>0</v>
      </c>
      <c r="R541" s="106">
        <f t="shared" si="382"/>
        <v>0</v>
      </c>
      <c r="S541" s="106">
        <f t="shared" si="382"/>
        <v>0</v>
      </c>
      <c r="T541" s="106">
        <f t="shared" si="382"/>
        <v>0</v>
      </c>
      <c r="U541" s="106">
        <f t="shared" si="382"/>
        <v>0</v>
      </c>
      <c r="V541" s="106">
        <f t="shared" si="382"/>
        <v>0</v>
      </c>
      <c r="W541" s="106">
        <f t="shared" si="382"/>
        <v>0</v>
      </c>
      <c r="X541" s="106">
        <f t="shared" si="382"/>
        <v>0</v>
      </c>
      <c r="Y541" s="106">
        <f t="shared" si="382"/>
        <v>0</v>
      </c>
      <c r="Z541" s="106">
        <f t="shared" si="382"/>
        <v>0</v>
      </c>
      <c r="AA541" s="106">
        <f t="shared" si="382"/>
        <v>0</v>
      </c>
      <c r="AB541" s="106">
        <f t="shared" si="382"/>
        <v>0</v>
      </c>
      <c r="AC541" s="106">
        <f t="shared" si="382"/>
        <v>0</v>
      </c>
      <c r="AD541" s="106">
        <f t="shared" si="382"/>
        <v>0</v>
      </c>
      <c r="AE541" s="106">
        <f t="shared" si="382"/>
        <v>0</v>
      </c>
      <c r="AF541" s="106">
        <f t="shared" si="382"/>
        <v>0</v>
      </c>
      <c r="AG541" s="106">
        <f t="shared" si="382"/>
        <v>0</v>
      </c>
      <c r="AH541" s="106">
        <f t="shared" si="382"/>
        <v>0</v>
      </c>
      <c r="AI541" s="106">
        <f t="shared" si="382"/>
        <v>0</v>
      </c>
      <c r="AJ541" s="106">
        <f t="shared" si="382"/>
        <v>0</v>
      </c>
      <c r="AK541" s="106">
        <f t="shared" si="382"/>
        <v>0</v>
      </c>
      <c r="AL541" s="106">
        <f t="shared" si="382"/>
        <v>0</v>
      </c>
      <c r="AM541" s="106">
        <f t="shared" si="382"/>
        <v>0</v>
      </c>
      <c r="AN541" s="106">
        <f t="shared" si="382"/>
        <v>0</v>
      </c>
      <c r="AO541" s="106">
        <f t="shared" si="382"/>
        <v>0</v>
      </c>
      <c r="AP541" s="106">
        <f t="shared" si="383"/>
        <v>0</v>
      </c>
      <c r="AQ541" s="106">
        <f t="shared" si="383"/>
        <v>0</v>
      </c>
      <c r="AR541" s="106">
        <f t="shared" si="383"/>
        <v>0</v>
      </c>
      <c r="AS541" s="106">
        <f t="shared" si="383"/>
        <v>0</v>
      </c>
      <c r="AT541" s="106">
        <f t="shared" si="383"/>
        <v>0</v>
      </c>
      <c r="AU541" s="106">
        <f t="shared" si="383"/>
        <v>0</v>
      </c>
      <c r="AV541" s="106">
        <f t="shared" si="383"/>
        <v>1</v>
      </c>
      <c r="AW541" s="106">
        <f t="shared" si="383"/>
        <v>1</v>
      </c>
      <c r="AX541" s="106">
        <f t="shared" si="383"/>
        <v>1</v>
      </c>
      <c r="AY541" s="106">
        <f t="shared" si="383"/>
        <v>1</v>
      </c>
      <c r="AZ541" s="106">
        <f t="shared" si="383"/>
        <v>1</v>
      </c>
      <c r="BA541" s="106">
        <f t="shared" si="383"/>
        <v>1</v>
      </c>
      <c r="BB541" s="106">
        <f t="shared" si="383"/>
        <v>1</v>
      </c>
      <c r="BC541" s="106">
        <f t="shared" si="383"/>
        <v>1</v>
      </c>
      <c r="BD541" s="106">
        <f t="shared" si="383"/>
        <v>1</v>
      </c>
      <c r="BE541" s="106">
        <f t="shared" si="383"/>
        <v>1</v>
      </c>
      <c r="BF541" s="106">
        <f t="shared" si="383"/>
        <v>1</v>
      </c>
      <c r="BG541" s="106">
        <f t="shared" si="383"/>
        <v>1</v>
      </c>
      <c r="BH541" s="106">
        <f t="shared" si="383"/>
        <v>1</v>
      </c>
      <c r="BI541" s="106">
        <f t="shared" si="383"/>
        <v>1</v>
      </c>
      <c r="BJ541" s="106">
        <f t="shared" si="383"/>
        <v>1</v>
      </c>
      <c r="BK541" s="106">
        <f t="shared" si="383"/>
        <v>1</v>
      </c>
      <c r="BL541" s="106">
        <f t="shared" si="383"/>
        <v>1</v>
      </c>
      <c r="BM541" s="106">
        <f t="shared" si="383"/>
        <v>1</v>
      </c>
      <c r="BN541" s="106">
        <f t="shared" si="383"/>
        <v>1</v>
      </c>
      <c r="BO541" s="106">
        <f t="shared" si="383"/>
        <v>1</v>
      </c>
    </row>
    <row r="542" spans="1:67" ht="15" x14ac:dyDescent="0.25">
      <c r="A542" s="80"/>
      <c r="B542" s="77" t="s">
        <v>1686</v>
      </c>
      <c r="C542" s="77" t="s">
        <v>1687</v>
      </c>
      <c r="D542" s="77" t="s">
        <v>730</v>
      </c>
      <c r="E542" s="224">
        <f>VLOOKUP(B542,'Cuadro Control'!C585:J2472,8,FALSE)</f>
        <v>1212623361.2117648</v>
      </c>
      <c r="F542" s="106">
        <f t="shared" si="380"/>
        <v>0.22841447185013161</v>
      </c>
      <c r="G542" s="107">
        <v>46486</v>
      </c>
      <c r="H542" s="107">
        <v>46503</v>
      </c>
      <c r="I542" s="106">
        <f t="shared" si="384"/>
        <v>0</v>
      </c>
      <c r="J542" s="106">
        <f t="shared" si="382"/>
        <v>0</v>
      </c>
      <c r="K542" s="106">
        <f t="shared" si="382"/>
        <v>0</v>
      </c>
      <c r="L542" s="106">
        <f t="shared" si="382"/>
        <v>0</v>
      </c>
      <c r="M542" s="106">
        <f t="shared" si="382"/>
        <v>0</v>
      </c>
      <c r="N542" s="106">
        <f t="shared" si="382"/>
        <v>0</v>
      </c>
      <c r="O542" s="106">
        <f t="shared" si="382"/>
        <v>0</v>
      </c>
      <c r="P542" s="106">
        <f t="shared" si="382"/>
        <v>0</v>
      </c>
      <c r="Q542" s="106">
        <f t="shared" si="382"/>
        <v>0</v>
      </c>
      <c r="R542" s="106">
        <f t="shared" si="382"/>
        <v>0</v>
      </c>
      <c r="S542" s="106">
        <f t="shared" si="382"/>
        <v>0</v>
      </c>
      <c r="T542" s="106">
        <f t="shared" si="382"/>
        <v>0</v>
      </c>
      <c r="U542" s="106">
        <f t="shared" si="382"/>
        <v>0</v>
      </c>
      <c r="V542" s="106">
        <f t="shared" si="382"/>
        <v>0</v>
      </c>
      <c r="W542" s="106">
        <f t="shared" si="382"/>
        <v>0</v>
      </c>
      <c r="X542" s="106">
        <f t="shared" si="382"/>
        <v>0</v>
      </c>
      <c r="Y542" s="106">
        <f t="shared" si="382"/>
        <v>0</v>
      </c>
      <c r="Z542" s="106">
        <f t="shared" si="382"/>
        <v>0</v>
      </c>
      <c r="AA542" s="106">
        <f t="shared" si="382"/>
        <v>0</v>
      </c>
      <c r="AB542" s="106">
        <f t="shared" si="382"/>
        <v>0</v>
      </c>
      <c r="AC542" s="106">
        <f t="shared" si="382"/>
        <v>0</v>
      </c>
      <c r="AD542" s="106">
        <f t="shared" si="382"/>
        <v>0</v>
      </c>
      <c r="AE542" s="106">
        <f t="shared" si="382"/>
        <v>0</v>
      </c>
      <c r="AF542" s="106">
        <f t="shared" si="382"/>
        <v>0</v>
      </c>
      <c r="AG542" s="106">
        <f t="shared" si="382"/>
        <v>0</v>
      </c>
      <c r="AH542" s="106">
        <f t="shared" si="382"/>
        <v>0</v>
      </c>
      <c r="AI542" s="106">
        <f t="shared" si="382"/>
        <v>0</v>
      </c>
      <c r="AJ542" s="106">
        <f t="shared" si="382"/>
        <v>0</v>
      </c>
      <c r="AK542" s="106">
        <f t="shared" si="382"/>
        <v>0</v>
      </c>
      <c r="AL542" s="106">
        <f t="shared" si="382"/>
        <v>0</v>
      </c>
      <c r="AM542" s="106">
        <f t="shared" si="382"/>
        <v>0</v>
      </c>
      <c r="AN542" s="106">
        <f t="shared" si="382"/>
        <v>0</v>
      </c>
      <c r="AO542" s="106">
        <f t="shared" si="382"/>
        <v>0</v>
      </c>
      <c r="AP542" s="106">
        <f t="shared" si="383"/>
        <v>0</v>
      </c>
      <c r="AQ542" s="106">
        <f t="shared" si="383"/>
        <v>0</v>
      </c>
      <c r="AR542" s="106">
        <f t="shared" si="383"/>
        <v>0</v>
      </c>
      <c r="AS542" s="106">
        <f t="shared" ref="AS542:BO542" si="385">IF($G542=0,0,IF(AS$6&lt;$G542,0,IF(AS$6&gt;$H542,1,(AS$6-$G542+1)/($H542-$G542+1))))</f>
        <v>0</v>
      </c>
      <c r="AT542" s="106">
        <f t="shared" si="385"/>
        <v>0</v>
      </c>
      <c r="AU542" s="106">
        <f t="shared" si="385"/>
        <v>0</v>
      </c>
      <c r="AV542" s="106">
        <f t="shared" si="385"/>
        <v>5.5555555555555552E-2</v>
      </c>
      <c r="AW542" s="106">
        <f t="shared" si="385"/>
        <v>0.44444444444444442</v>
      </c>
      <c r="AX542" s="106">
        <f t="shared" si="385"/>
        <v>0.83333333333333337</v>
      </c>
      <c r="AY542" s="106">
        <f t="shared" si="385"/>
        <v>1</v>
      </c>
      <c r="AZ542" s="106">
        <f t="shared" si="385"/>
        <v>1</v>
      </c>
      <c r="BA542" s="106">
        <f t="shared" si="385"/>
        <v>1</v>
      </c>
      <c r="BB542" s="106">
        <f t="shared" si="385"/>
        <v>1</v>
      </c>
      <c r="BC542" s="106">
        <f t="shared" si="385"/>
        <v>1</v>
      </c>
      <c r="BD542" s="106">
        <f t="shared" si="385"/>
        <v>1</v>
      </c>
      <c r="BE542" s="106">
        <f t="shared" si="385"/>
        <v>1</v>
      </c>
      <c r="BF542" s="106">
        <f t="shared" si="385"/>
        <v>1</v>
      </c>
      <c r="BG542" s="106">
        <f t="shared" si="385"/>
        <v>1</v>
      </c>
      <c r="BH542" s="106">
        <f t="shared" si="385"/>
        <v>1</v>
      </c>
      <c r="BI542" s="106">
        <f t="shared" si="385"/>
        <v>1</v>
      </c>
      <c r="BJ542" s="106">
        <f t="shared" si="385"/>
        <v>1</v>
      </c>
      <c r="BK542" s="106">
        <f t="shared" si="385"/>
        <v>1</v>
      </c>
      <c r="BL542" s="106">
        <f t="shared" si="385"/>
        <v>1</v>
      </c>
      <c r="BM542" s="106">
        <f t="shared" si="385"/>
        <v>1</v>
      </c>
      <c r="BN542" s="106">
        <f t="shared" si="385"/>
        <v>1</v>
      </c>
      <c r="BO542" s="106">
        <f t="shared" si="385"/>
        <v>1</v>
      </c>
    </row>
    <row r="543" spans="1:67" ht="15" x14ac:dyDescent="0.25">
      <c r="A543" s="80"/>
      <c r="B543" s="77" t="s">
        <v>1688</v>
      </c>
      <c r="C543" s="77" t="s">
        <v>1689</v>
      </c>
      <c r="D543" s="77" t="s">
        <v>6</v>
      </c>
      <c r="E543" s="224">
        <f>VLOOKUP(B543,'Cuadro Control'!C586:J2473,8,FALSE)</f>
        <v>0</v>
      </c>
      <c r="F543" s="106">
        <f t="shared" si="380"/>
        <v>0</v>
      </c>
      <c r="G543" s="107">
        <v>46503</v>
      </c>
      <c r="H543" s="107">
        <v>46505</v>
      </c>
      <c r="I543" s="106">
        <f t="shared" si="384"/>
        <v>0</v>
      </c>
      <c r="J543" s="106">
        <f t="shared" si="382"/>
        <v>0</v>
      </c>
      <c r="K543" s="106">
        <f t="shared" si="382"/>
        <v>0</v>
      </c>
      <c r="L543" s="106">
        <f t="shared" si="382"/>
        <v>0</v>
      </c>
      <c r="M543" s="106">
        <f t="shared" si="382"/>
        <v>0</v>
      </c>
      <c r="N543" s="106">
        <f t="shared" si="382"/>
        <v>0</v>
      </c>
      <c r="O543" s="106">
        <f t="shared" si="382"/>
        <v>0</v>
      </c>
      <c r="P543" s="106">
        <f t="shared" si="382"/>
        <v>0</v>
      </c>
      <c r="Q543" s="106">
        <f t="shared" si="382"/>
        <v>0</v>
      </c>
      <c r="R543" s="106">
        <f t="shared" si="382"/>
        <v>0</v>
      </c>
      <c r="S543" s="106">
        <f t="shared" si="382"/>
        <v>0</v>
      </c>
      <c r="T543" s="106">
        <f t="shared" si="382"/>
        <v>0</v>
      </c>
      <c r="U543" s="106">
        <f t="shared" si="382"/>
        <v>0</v>
      </c>
      <c r="V543" s="106">
        <f t="shared" si="382"/>
        <v>0</v>
      </c>
      <c r="W543" s="106">
        <f t="shared" si="382"/>
        <v>0</v>
      </c>
      <c r="X543" s="106">
        <f t="shared" si="382"/>
        <v>0</v>
      </c>
      <c r="Y543" s="106">
        <f t="shared" si="382"/>
        <v>0</v>
      </c>
      <c r="Z543" s="106">
        <f t="shared" si="382"/>
        <v>0</v>
      </c>
      <c r="AA543" s="106">
        <f t="shared" si="382"/>
        <v>0</v>
      </c>
      <c r="AB543" s="106">
        <f t="shared" si="382"/>
        <v>0</v>
      </c>
      <c r="AC543" s="106">
        <f t="shared" si="382"/>
        <v>0</v>
      </c>
      <c r="AD543" s="106">
        <f t="shared" si="382"/>
        <v>0</v>
      </c>
      <c r="AE543" s="106">
        <f t="shared" si="382"/>
        <v>0</v>
      </c>
      <c r="AF543" s="106">
        <f t="shared" si="382"/>
        <v>0</v>
      </c>
      <c r="AG543" s="106">
        <f t="shared" si="382"/>
        <v>0</v>
      </c>
      <c r="AH543" s="106">
        <f t="shared" si="382"/>
        <v>0</v>
      </c>
      <c r="AI543" s="106">
        <f t="shared" ref="J543:AO550" si="386">IF($G543=0,0,IF(AI$6&lt;$G543,0,IF(AI$6&gt;$H543,1,(AI$6-$G543+1)/($H543-$G543+1))))</f>
        <v>0</v>
      </c>
      <c r="AJ543" s="106">
        <f t="shared" si="386"/>
        <v>0</v>
      </c>
      <c r="AK543" s="106">
        <f t="shared" si="386"/>
        <v>0</v>
      </c>
      <c r="AL543" s="106">
        <f t="shared" si="386"/>
        <v>0</v>
      </c>
      <c r="AM543" s="106">
        <f t="shared" si="386"/>
        <v>0</v>
      </c>
      <c r="AN543" s="106">
        <f t="shared" si="386"/>
        <v>0</v>
      </c>
      <c r="AO543" s="106">
        <f t="shared" si="386"/>
        <v>0</v>
      </c>
      <c r="AP543" s="106">
        <f t="shared" ref="AP543:BO549" si="387">IF($G543=0,0,IF(AP$6&lt;$G543,0,IF(AP$6&gt;$H543,1,(AP$6-$G543+1)/($H543-$G543+1))))</f>
        <v>0</v>
      </c>
      <c r="AQ543" s="106">
        <f t="shared" si="387"/>
        <v>0</v>
      </c>
      <c r="AR543" s="106">
        <f t="shared" si="387"/>
        <v>0</v>
      </c>
      <c r="AS543" s="106">
        <f t="shared" si="387"/>
        <v>0</v>
      </c>
      <c r="AT543" s="106">
        <f t="shared" si="387"/>
        <v>0</v>
      </c>
      <c r="AU543" s="106">
        <f t="shared" si="387"/>
        <v>0</v>
      </c>
      <c r="AV543" s="106">
        <f t="shared" si="387"/>
        <v>0</v>
      </c>
      <c r="AW543" s="106">
        <f t="shared" si="387"/>
        <v>0</v>
      </c>
      <c r="AX543" s="106">
        <f t="shared" si="387"/>
        <v>0</v>
      </c>
      <c r="AY543" s="106">
        <f t="shared" si="387"/>
        <v>1</v>
      </c>
      <c r="AZ543" s="106">
        <f t="shared" si="387"/>
        <v>1</v>
      </c>
      <c r="BA543" s="106">
        <f t="shared" si="387"/>
        <v>1</v>
      </c>
      <c r="BB543" s="106">
        <f t="shared" si="387"/>
        <v>1</v>
      </c>
      <c r="BC543" s="106">
        <f t="shared" si="387"/>
        <v>1</v>
      </c>
      <c r="BD543" s="106">
        <f t="shared" si="387"/>
        <v>1</v>
      </c>
      <c r="BE543" s="106">
        <f t="shared" si="387"/>
        <v>1</v>
      </c>
      <c r="BF543" s="106">
        <f t="shared" si="387"/>
        <v>1</v>
      </c>
      <c r="BG543" s="106">
        <f t="shared" si="387"/>
        <v>1</v>
      </c>
      <c r="BH543" s="106">
        <f t="shared" si="387"/>
        <v>1</v>
      </c>
      <c r="BI543" s="106">
        <f t="shared" si="387"/>
        <v>1</v>
      </c>
      <c r="BJ543" s="106">
        <f t="shared" si="387"/>
        <v>1</v>
      </c>
      <c r="BK543" s="106">
        <f t="shared" si="387"/>
        <v>1</v>
      </c>
      <c r="BL543" s="106">
        <f t="shared" si="387"/>
        <v>1</v>
      </c>
      <c r="BM543" s="106">
        <f t="shared" si="387"/>
        <v>1</v>
      </c>
      <c r="BN543" s="106">
        <f t="shared" si="387"/>
        <v>1</v>
      </c>
      <c r="BO543" s="106">
        <f t="shared" si="387"/>
        <v>1</v>
      </c>
    </row>
    <row r="544" spans="1:67" ht="15" x14ac:dyDescent="0.25">
      <c r="A544" s="80"/>
      <c r="B544" s="78" t="s">
        <v>1690</v>
      </c>
      <c r="C544" s="78" t="s">
        <v>1691</v>
      </c>
      <c r="D544" s="78" t="s">
        <v>3</v>
      </c>
      <c r="E544" s="225">
        <f>VLOOKUP(B544,'Cuadro Control'!C587:J2474,8,FALSE)</f>
        <v>0</v>
      </c>
      <c r="F544" s="108">
        <f t="shared" si="380"/>
        <v>0</v>
      </c>
      <c r="G544" s="109">
        <v>46503</v>
      </c>
      <c r="H544" s="109">
        <v>46503</v>
      </c>
      <c r="I544" s="108">
        <f t="shared" si="384"/>
        <v>0</v>
      </c>
      <c r="J544" s="108">
        <f t="shared" si="386"/>
        <v>0</v>
      </c>
      <c r="K544" s="108">
        <f t="shared" si="386"/>
        <v>0</v>
      </c>
      <c r="L544" s="108">
        <f t="shared" si="386"/>
        <v>0</v>
      </c>
      <c r="M544" s="108">
        <f t="shared" si="386"/>
        <v>0</v>
      </c>
      <c r="N544" s="108">
        <f t="shared" si="386"/>
        <v>0</v>
      </c>
      <c r="O544" s="108">
        <f t="shared" si="386"/>
        <v>0</v>
      </c>
      <c r="P544" s="108">
        <f t="shared" si="386"/>
        <v>0</v>
      </c>
      <c r="Q544" s="108">
        <f t="shared" si="386"/>
        <v>0</v>
      </c>
      <c r="R544" s="108">
        <f t="shared" si="386"/>
        <v>0</v>
      </c>
      <c r="S544" s="108">
        <f t="shared" si="386"/>
        <v>0</v>
      </c>
      <c r="T544" s="108">
        <f t="shared" si="386"/>
        <v>0</v>
      </c>
      <c r="U544" s="108">
        <f t="shared" si="386"/>
        <v>0</v>
      </c>
      <c r="V544" s="108">
        <f t="shared" si="386"/>
        <v>0</v>
      </c>
      <c r="W544" s="108">
        <f t="shared" si="386"/>
        <v>0</v>
      </c>
      <c r="X544" s="108">
        <f t="shared" si="386"/>
        <v>0</v>
      </c>
      <c r="Y544" s="108">
        <f t="shared" si="386"/>
        <v>0</v>
      </c>
      <c r="Z544" s="108">
        <f t="shared" si="386"/>
        <v>0</v>
      </c>
      <c r="AA544" s="108">
        <f t="shared" si="386"/>
        <v>0</v>
      </c>
      <c r="AB544" s="108">
        <f t="shared" si="386"/>
        <v>0</v>
      </c>
      <c r="AC544" s="108">
        <f t="shared" si="386"/>
        <v>0</v>
      </c>
      <c r="AD544" s="108">
        <f t="shared" si="386"/>
        <v>0</v>
      </c>
      <c r="AE544" s="108">
        <f t="shared" si="386"/>
        <v>0</v>
      </c>
      <c r="AF544" s="108">
        <f t="shared" si="386"/>
        <v>0</v>
      </c>
      <c r="AG544" s="108">
        <f t="shared" si="386"/>
        <v>0</v>
      </c>
      <c r="AH544" s="108">
        <f t="shared" si="386"/>
        <v>0</v>
      </c>
      <c r="AI544" s="108">
        <f t="shared" si="386"/>
        <v>0</v>
      </c>
      <c r="AJ544" s="108">
        <f t="shared" si="386"/>
        <v>0</v>
      </c>
      <c r="AK544" s="108">
        <f t="shared" si="386"/>
        <v>0</v>
      </c>
      <c r="AL544" s="108">
        <f t="shared" si="386"/>
        <v>0</v>
      </c>
      <c r="AM544" s="108">
        <f t="shared" si="386"/>
        <v>0</v>
      </c>
      <c r="AN544" s="108">
        <f t="shared" si="386"/>
        <v>0</v>
      </c>
      <c r="AO544" s="108">
        <f t="shared" si="386"/>
        <v>0</v>
      </c>
      <c r="AP544" s="108">
        <f t="shared" si="387"/>
        <v>0</v>
      </c>
      <c r="AQ544" s="108">
        <f t="shared" si="387"/>
        <v>0</v>
      </c>
      <c r="AR544" s="108">
        <f t="shared" si="387"/>
        <v>0</v>
      </c>
      <c r="AS544" s="108">
        <f t="shared" si="387"/>
        <v>0</v>
      </c>
      <c r="AT544" s="108">
        <f t="shared" si="387"/>
        <v>0</v>
      </c>
      <c r="AU544" s="108">
        <f t="shared" si="387"/>
        <v>0</v>
      </c>
      <c r="AV544" s="108">
        <f t="shared" si="387"/>
        <v>0</v>
      </c>
      <c r="AW544" s="108">
        <f t="shared" si="387"/>
        <v>0</v>
      </c>
      <c r="AX544" s="108">
        <f t="shared" si="387"/>
        <v>0</v>
      </c>
      <c r="AY544" s="108">
        <f t="shared" si="387"/>
        <v>1</v>
      </c>
      <c r="AZ544" s="108">
        <f t="shared" si="387"/>
        <v>1</v>
      </c>
      <c r="BA544" s="108">
        <f t="shared" si="387"/>
        <v>1</v>
      </c>
      <c r="BB544" s="108">
        <f t="shared" si="387"/>
        <v>1</v>
      </c>
      <c r="BC544" s="108">
        <f t="shared" si="387"/>
        <v>1</v>
      </c>
      <c r="BD544" s="108">
        <f t="shared" si="387"/>
        <v>1</v>
      </c>
      <c r="BE544" s="108">
        <f t="shared" si="387"/>
        <v>1</v>
      </c>
      <c r="BF544" s="108">
        <f t="shared" si="387"/>
        <v>1</v>
      </c>
      <c r="BG544" s="108">
        <f t="shared" si="387"/>
        <v>1</v>
      </c>
      <c r="BH544" s="108">
        <f t="shared" si="387"/>
        <v>1</v>
      </c>
      <c r="BI544" s="108">
        <f t="shared" si="387"/>
        <v>1</v>
      </c>
      <c r="BJ544" s="108">
        <f t="shared" si="387"/>
        <v>1</v>
      </c>
      <c r="BK544" s="108">
        <f t="shared" si="387"/>
        <v>1</v>
      </c>
      <c r="BL544" s="108">
        <f t="shared" si="387"/>
        <v>1</v>
      </c>
      <c r="BM544" s="108">
        <f t="shared" si="387"/>
        <v>1</v>
      </c>
      <c r="BN544" s="108">
        <f t="shared" si="387"/>
        <v>1</v>
      </c>
      <c r="BO544" s="108">
        <f t="shared" si="387"/>
        <v>1</v>
      </c>
    </row>
    <row r="545" spans="1:67" ht="15" x14ac:dyDescent="0.25">
      <c r="A545" s="80"/>
      <c r="B545" s="77" t="s">
        <v>1692</v>
      </c>
      <c r="C545" s="77" t="s">
        <v>1693</v>
      </c>
      <c r="D545" s="77" t="s">
        <v>8</v>
      </c>
      <c r="E545" s="224">
        <f>VLOOKUP(B545,'Cuadro Control'!C588:J2475,8,FALSE)</f>
        <v>1230815225.9452939</v>
      </c>
      <c r="F545" s="106">
        <f t="shared" si="380"/>
        <v>0.2318411625341423</v>
      </c>
      <c r="G545" s="107">
        <v>46506</v>
      </c>
      <c r="H545" s="107">
        <v>46506</v>
      </c>
      <c r="I545" s="106">
        <f t="shared" si="384"/>
        <v>0</v>
      </c>
      <c r="J545" s="106">
        <f t="shared" si="386"/>
        <v>0</v>
      </c>
      <c r="K545" s="106">
        <f t="shared" si="386"/>
        <v>0</v>
      </c>
      <c r="L545" s="106">
        <f t="shared" si="386"/>
        <v>0</v>
      </c>
      <c r="M545" s="106">
        <f t="shared" si="386"/>
        <v>0</v>
      </c>
      <c r="N545" s="106">
        <f t="shared" si="386"/>
        <v>0</v>
      </c>
      <c r="O545" s="106">
        <f t="shared" si="386"/>
        <v>0</v>
      </c>
      <c r="P545" s="106">
        <f t="shared" si="386"/>
        <v>0</v>
      </c>
      <c r="Q545" s="106">
        <f t="shared" si="386"/>
        <v>0</v>
      </c>
      <c r="R545" s="106">
        <f t="shared" si="386"/>
        <v>0</v>
      </c>
      <c r="S545" s="106">
        <f t="shared" si="386"/>
        <v>0</v>
      </c>
      <c r="T545" s="106">
        <f t="shared" si="386"/>
        <v>0</v>
      </c>
      <c r="U545" s="106">
        <f t="shared" si="386"/>
        <v>0</v>
      </c>
      <c r="V545" s="106">
        <f t="shared" si="386"/>
        <v>0</v>
      </c>
      <c r="W545" s="106">
        <f t="shared" si="386"/>
        <v>0</v>
      </c>
      <c r="X545" s="106">
        <f t="shared" si="386"/>
        <v>0</v>
      </c>
      <c r="Y545" s="106">
        <f t="shared" si="386"/>
        <v>0</v>
      </c>
      <c r="Z545" s="106">
        <f t="shared" si="386"/>
        <v>0</v>
      </c>
      <c r="AA545" s="106">
        <f t="shared" si="386"/>
        <v>0</v>
      </c>
      <c r="AB545" s="106">
        <f t="shared" si="386"/>
        <v>0</v>
      </c>
      <c r="AC545" s="106">
        <f t="shared" si="386"/>
        <v>0</v>
      </c>
      <c r="AD545" s="106">
        <f t="shared" si="386"/>
        <v>0</v>
      </c>
      <c r="AE545" s="106">
        <f t="shared" si="386"/>
        <v>0</v>
      </c>
      <c r="AF545" s="106">
        <f t="shared" si="386"/>
        <v>0</v>
      </c>
      <c r="AG545" s="106">
        <f t="shared" si="386"/>
        <v>0</v>
      </c>
      <c r="AH545" s="106">
        <f t="shared" si="386"/>
        <v>0</v>
      </c>
      <c r="AI545" s="106">
        <f t="shared" si="386"/>
        <v>0</v>
      </c>
      <c r="AJ545" s="106">
        <f t="shared" si="386"/>
        <v>0</v>
      </c>
      <c r="AK545" s="106">
        <f t="shared" si="386"/>
        <v>0</v>
      </c>
      <c r="AL545" s="106">
        <f t="shared" si="386"/>
        <v>0</v>
      </c>
      <c r="AM545" s="106">
        <f t="shared" si="386"/>
        <v>0</v>
      </c>
      <c r="AN545" s="106">
        <f t="shared" si="386"/>
        <v>0</v>
      </c>
      <c r="AO545" s="106">
        <f t="shared" si="386"/>
        <v>0</v>
      </c>
      <c r="AP545" s="106">
        <f t="shared" si="387"/>
        <v>0</v>
      </c>
      <c r="AQ545" s="106">
        <f t="shared" si="387"/>
        <v>0</v>
      </c>
      <c r="AR545" s="106">
        <f t="shared" si="387"/>
        <v>0</v>
      </c>
      <c r="AS545" s="106">
        <f t="shared" si="387"/>
        <v>0</v>
      </c>
      <c r="AT545" s="106">
        <f t="shared" si="387"/>
        <v>0</v>
      </c>
      <c r="AU545" s="106">
        <f t="shared" si="387"/>
        <v>0</v>
      </c>
      <c r="AV545" s="106">
        <f t="shared" si="387"/>
        <v>0</v>
      </c>
      <c r="AW545" s="106">
        <f t="shared" si="387"/>
        <v>0</v>
      </c>
      <c r="AX545" s="106">
        <f t="shared" si="387"/>
        <v>0</v>
      </c>
      <c r="AY545" s="106">
        <f t="shared" si="387"/>
        <v>1</v>
      </c>
      <c r="AZ545" s="106">
        <f t="shared" si="387"/>
        <v>1</v>
      </c>
      <c r="BA545" s="106">
        <f t="shared" si="387"/>
        <v>1</v>
      </c>
      <c r="BB545" s="106">
        <f t="shared" si="387"/>
        <v>1</v>
      </c>
      <c r="BC545" s="106">
        <f t="shared" si="387"/>
        <v>1</v>
      </c>
      <c r="BD545" s="106">
        <f t="shared" si="387"/>
        <v>1</v>
      </c>
      <c r="BE545" s="106">
        <f t="shared" si="387"/>
        <v>1</v>
      </c>
      <c r="BF545" s="106">
        <f t="shared" si="387"/>
        <v>1</v>
      </c>
      <c r="BG545" s="106">
        <f t="shared" si="387"/>
        <v>1</v>
      </c>
      <c r="BH545" s="106">
        <f t="shared" si="387"/>
        <v>1</v>
      </c>
      <c r="BI545" s="106">
        <f t="shared" si="387"/>
        <v>1</v>
      </c>
      <c r="BJ545" s="106">
        <f t="shared" si="387"/>
        <v>1</v>
      </c>
      <c r="BK545" s="106">
        <f t="shared" si="387"/>
        <v>1</v>
      </c>
      <c r="BL545" s="106">
        <f t="shared" si="387"/>
        <v>1</v>
      </c>
      <c r="BM545" s="106">
        <f t="shared" si="387"/>
        <v>1</v>
      </c>
      <c r="BN545" s="106">
        <f t="shared" si="387"/>
        <v>1</v>
      </c>
      <c r="BO545" s="106">
        <f t="shared" si="387"/>
        <v>1</v>
      </c>
    </row>
    <row r="546" spans="1:67" ht="15" x14ac:dyDescent="0.25">
      <c r="A546" s="80"/>
      <c r="B546" s="77" t="s">
        <v>1694</v>
      </c>
      <c r="C546" s="77" t="s">
        <v>1695</v>
      </c>
      <c r="D546" s="77" t="s">
        <v>26</v>
      </c>
      <c r="E546" s="224">
        <f>VLOOKUP(B546,'Cuadro Control'!C589:J2476,8,FALSE)</f>
        <v>0</v>
      </c>
      <c r="F546" s="106">
        <f t="shared" si="380"/>
        <v>0</v>
      </c>
      <c r="G546" s="107">
        <v>46506</v>
      </c>
      <c r="H546" s="107">
        <v>46514</v>
      </c>
      <c r="I546" s="106">
        <f t="shared" si="384"/>
        <v>0</v>
      </c>
      <c r="J546" s="106">
        <f t="shared" si="386"/>
        <v>0</v>
      </c>
      <c r="K546" s="106">
        <f t="shared" si="386"/>
        <v>0</v>
      </c>
      <c r="L546" s="106">
        <f t="shared" si="386"/>
        <v>0</v>
      </c>
      <c r="M546" s="106">
        <f t="shared" si="386"/>
        <v>0</v>
      </c>
      <c r="N546" s="106">
        <f t="shared" si="386"/>
        <v>0</v>
      </c>
      <c r="O546" s="106">
        <f t="shared" si="386"/>
        <v>0</v>
      </c>
      <c r="P546" s="106">
        <f t="shared" si="386"/>
        <v>0</v>
      </c>
      <c r="Q546" s="106">
        <f t="shared" si="386"/>
        <v>0</v>
      </c>
      <c r="R546" s="106">
        <f t="shared" si="386"/>
        <v>0</v>
      </c>
      <c r="S546" s="106">
        <f t="shared" si="386"/>
        <v>0</v>
      </c>
      <c r="T546" s="106">
        <f t="shared" si="386"/>
        <v>0</v>
      </c>
      <c r="U546" s="106">
        <f t="shared" si="386"/>
        <v>0</v>
      </c>
      <c r="V546" s="106">
        <f t="shared" si="386"/>
        <v>0</v>
      </c>
      <c r="W546" s="106">
        <f t="shared" si="386"/>
        <v>0</v>
      </c>
      <c r="X546" s="106">
        <f t="shared" si="386"/>
        <v>0</v>
      </c>
      <c r="Y546" s="106">
        <f t="shared" si="386"/>
        <v>0</v>
      </c>
      <c r="Z546" s="106">
        <f t="shared" si="386"/>
        <v>0</v>
      </c>
      <c r="AA546" s="106">
        <f t="shared" si="386"/>
        <v>0</v>
      </c>
      <c r="AB546" s="106">
        <f t="shared" si="386"/>
        <v>0</v>
      </c>
      <c r="AC546" s="106">
        <f t="shared" si="386"/>
        <v>0</v>
      </c>
      <c r="AD546" s="106">
        <f t="shared" si="386"/>
        <v>0</v>
      </c>
      <c r="AE546" s="106">
        <f t="shared" si="386"/>
        <v>0</v>
      </c>
      <c r="AF546" s="106">
        <f t="shared" si="386"/>
        <v>0</v>
      </c>
      <c r="AG546" s="106">
        <f t="shared" si="386"/>
        <v>0</v>
      </c>
      <c r="AH546" s="106">
        <f t="shared" si="386"/>
        <v>0</v>
      </c>
      <c r="AI546" s="106">
        <f t="shared" si="386"/>
        <v>0</v>
      </c>
      <c r="AJ546" s="106">
        <f t="shared" si="386"/>
        <v>0</v>
      </c>
      <c r="AK546" s="106">
        <f t="shared" si="386"/>
        <v>0</v>
      </c>
      <c r="AL546" s="106">
        <f t="shared" si="386"/>
        <v>0</v>
      </c>
      <c r="AM546" s="106">
        <f t="shared" si="386"/>
        <v>0</v>
      </c>
      <c r="AN546" s="106">
        <f t="shared" si="386"/>
        <v>0</v>
      </c>
      <c r="AO546" s="106">
        <f t="shared" si="386"/>
        <v>0</v>
      </c>
      <c r="AP546" s="106">
        <f t="shared" si="387"/>
        <v>0</v>
      </c>
      <c r="AQ546" s="106">
        <f t="shared" si="387"/>
        <v>0</v>
      </c>
      <c r="AR546" s="106">
        <f t="shared" si="387"/>
        <v>0</v>
      </c>
      <c r="AS546" s="106">
        <f t="shared" si="387"/>
        <v>0</v>
      </c>
      <c r="AT546" s="106">
        <f t="shared" si="387"/>
        <v>0</v>
      </c>
      <c r="AU546" s="106">
        <f t="shared" si="387"/>
        <v>0</v>
      </c>
      <c r="AV546" s="106">
        <f t="shared" si="387"/>
        <v>0</v>
      </c>
      <c r="AW546" s="106">
        <f t="shared" si="387"/>
        <v>0</v>
      </c>
      <c r="AX546" s="106">
        <f t="shared" si="387"/>
        <v>0</v>
      </c>
      <c r="AY546" s="106">
        <f t="shared" si="387"/>
        <v>0.22222222222222221</v>
      </c>
      <c r="AZ546" s="106">
        <f t="shared" si="387"/>
        <v>1</v>
      </c>
      <c r="BA546" s="106">
        <f t="shared" si="387"/>
        <v>1</v>
      </c>
      <c r="BB546" s="106">
        <f t="shared" si="387"/>
        <v>1</v>
      </c>
      <c r="BC546" s="106">
        <f t="shared" si="387"/>
        <v>1</v>
      </c>
      <c r="BD546" s="106">
        <f t="shared" si="387"/>
        <v>1</v>
      </c>
      <c r="BE546" s="106">
        <f t="shared" si="387"/>
        <v>1</v>
      </c>
      <c r="BF546" s="106">
        <f t="shared" si="387"/>
        <v>1</v>
      </c>
      <c r="BG546" s="106">
        <f t="shared" si="387"/>
        <v>1</v>
      </c>
      <c r="BH546" s="106">
        <f t="shared" si="387"/>
        <v>1</v>
      </c>
      <c r="BI546" s="106">
        <f t="shared" si="387"/>
        <v>1</v>
      </c>
      <c r="BJ546" s="106">
        <f t="shared" si="387"/>
        <v>1</v>
      </c>
      <c r="BK546" s="106">
        <f t="shared" si="387"/>
        <v>1</v>
      </c>
      <c r="BL546" s="106">
        <f t="shared" si="387"/>
        <v>1</v>
      </c>
      <c r="BM546" s="106">
        <f t="shared" si="387"/>
        <v>1</v>
      </c>
      <c r="BN546" s="106">
        <f t="shared" si="387"/>
        <v>1</v>
      </c>
      <c r="BO546" s="106">
        <f t="shared" si="387"/>
        <v>1</v>
      </c>
    </row>
    <row r="547" spans="1:67" ht="15" x14ac:dyDescent="0.25">
      <c r="A547" s="80"/>
      <c r="B547" s="77" t="s">
        <v>1696</v>
      </c>
      <c r="C547" s="77" t="s">
        <v>2077</v>
      </c>
      <c r="D547" s="77" t="s">
        <v>6</v>
      </c>
      <c r="E547" s="224">
        <f>VLOOKUP(B547,'Cuadro Control'!C590:J2477,8,FALSE)</f>
        <v>52736347.43270281</v>
      </c>
      <c r="F547" s="106">
        <f t="shared" si="380"/>
        <v>9.933624348213644E-3</v>
      </c>
      <c r="G547" s="107">
        <v>46514</v>
      </c>
      <c r="H547" s="107">
        <v>46518</v>
      </c>
      <c r="I547" s="106">
        <f t="shared" si="384"/>
        <v>0</v>
      </c>
      <c r="J547" s="106">
        <f t="shared" si="386"/>
        <v>0</v>
      </c>
      <c r="K547" s="106">
        <f t="shared" si="386"/>
        <v>0</v>
      </c>
      <c r="L547" s="106">
        <f t="shared" si="386"/>
        <v>0</v>
      </c>
      <c r="M547" s="106">
        <f t="shared" si="386"/>
        <v>0</v>
      </c>
      <c r="N547" s="106">
        <f t="shared" si="386"/>
        <v>0</v>
      </c>
      <c r="O547" s="106">
        <f t="shared" si="386"/>
        <v>0</v>
      </c>
      <c r="P547" s="106">
        <f t="shared" si="386"/>
        <v>0</v>
      </c>
      <c r="Q547" s="106">
        <f t="shared" si="386"/>
        <v>0</v>
      </c>
      <c r="R547" s="106">
        <f t="shared" si="386"/>
        <v>0</v>
      </c>
      <c r="S547" s="106">
        <f t="shared" si="386"/>
        <v>0</v>
      </c>
      <c r="T547" s="106">
        <f t="shared" si="386"/>
        <v>0</v>
      </c>
      <c r="U547" s="106">
        <f t="shared" si="386"/>
        <v>0</v>
      </c>
      <c r="V547" s="106">
        <f t="shared" si="386"/>
        <v>0</v>
      </c>
      <c r="W547" s="106">
        <f t="shared" si="386"/>
        <v>0</v>
      </c>
      <c r="X547" s="106">
        <f t="shared" si="386"/>
        <v>0</v>
      </c>
      <c r="Y547" s="106">
        <f t="shared" si="386"/>
        <v>0</v>
      </c>
      <c r="Z547" s="106">
        <f t="shared" si="386"/>
        <v>0</v>
      </c>
      <c r="AA547" s="106">
        <f t="shared" si="386"/>
        <v>0</v>
      </c>
      <c r="AB547" s="106">
        <f t="shared" si="386"/>
        <v>0</v>
      </c>
      <c r="AC547" s="106">
        <f t="shared" si="386"/>
        <v>0</v>
      </c>
      <c r="AD547" s="106">
        <f t="shared" si="386"/>
        <v>0</v>
      </c>
      <c r="AE547" s="106">
        <f t="shared" si="386"/>
        <v>0</v>
      </c>
      <c r="AF547" s="106">
        <f t="shared" si="386"/>
        <v>0</v>
      </c>
      <c r="AG547" s="106">
        <f t="shared" si="386"/>
        <v>0</v>
      </c>
      <c r="AH547" s="106">
        <f t="shared" si="386"/>
        <v>0</v>
      </c>
      <c r="AI547" s="106">
        <f t="shared" si="386"/>
        <v>0</v>
      </c>
      <c r="AJ547" s="106">
        <f t="shared" si="386"/>
        <v>0</v>
      </c>
      <c r="AK547" s="106">
        <f t="shared" si="386"/>
        <v>0</v>
      </c>
      <c r="AL547" s="106">
        <f t="shared" si="386"/>
        <v>0</v>
      </c>
      <c r="AM547" s="106">
        <f t="shared" si="386"/>
        <v>0</v>
      </c>
      <c r="AN547" s="106">
        <f t="shared" si="386"/>
        <v>0</v>
      </c>
      <c r="AO547" s="106">
        <f t="shared" si="386"/>
        <v>0</v>
      </c>
      <c r="AP547" s="106">
        <f t="shared" si="387"/>
        <v>0</v>
      </c>
      <c r="AQ547" s="106">
        <f t="shared" si="387"/>
        <v>0</v>
      </c>
      <c r="AR547" s="106">
        <f t="shared" si="387"/>
        <v>0</v>
      </c>
      <c r="AS547" s="106">
        <f t="shared" si="387"/>
        <v>0</v>
      </c>
      <c r="AT547" s="106">
        <f t="shared" si="387"/>
        <v>0</v>
      </c>
      <c r="AU547" s="106">
        <f t="shared" si="387"/>
        <v>0</v>
      </c>
      <c r="AV547" s="106">
        <f t="shared" si="387"/>
        <v>0</v>
      </c>
      <c r="AW547" s="106">
        <f t="shared" si="387"/>
        <v>0</v>
      </c>
      <c r="AX547" s="106">
        <f t="shared" si="387"/>
        <v>0</v>
      </c>
      <c r="AY547" s="106">
        <f t="shared" si="387"/>
        <v>0</v>
      </c>
      <c r="AZ547" s="106">
        <f t="shared" si="387"/>
        <v>0.2</v>
      </c>
      <c r="BA547" s="106">
        <f t="shared" si="387"/>
        <v>1</v>
      </c>
      <c r="BB547" s="106">
        <f t="shared" si="387"/>
        <v>1</v>
      </c>
      <c r="BC547" s="106">
        <f t="shared" si="387"/>
        <v>1</v>
      </c>
      <c r="BD547" s="106">
        <f t="shared" si="387"/>
        <v>1</v>
      </c>
      <c r="BE547" s="106">
        <f t="shared" si="387"/>
        <v>1</v>
      </c>
      <c r="BF547" s="106">
        <f t="shared" si="387"/>
        <v>1</v>
      </c>
      <c r="BG547" s="106">
        <f t="shared" si="387"/>
        <v>1</v>
      </c>
      <c r="BH547" s="106">
        <f t="shared" si="387"/>
        <v>1</v>
      </c>
      <c r="BI547" s="106">
        <f t="shared" si="387"/>
        <v>1</v>
      </c>
      <c r="BJ547" s="106">
        <f t="shared" si="387"/>
        <v>1</v>
      </c>
      <c r="BK547" s="106">
        <f t="shared" si="387"/>
        <v>1</v>
      </c>
      <c r="BL547" s="106">
        <f t="shared" si="387"/>
        <v>1</v>
      </c>
      <c r="BM547" s="106">
        <f t="shared" si="387"/>
        <v>1</v>
      </c>
      <c r="BN547" s="106">
        <f t="shared" si="387"/>
        <v>1</v>
      </c>
      <c r="BO547" s="106">
        <f t="shared" si="387"/>
        <v>1</v>
      </c>
    </row>
    <row r="548" spans="1:67" ht="15" x14ac:dyDescent="0.25">
      <c r="A548" s="80"/>
      <c r="B548" s="77" t="s">
        <v>1697</v>
      </c>
      <c r="C548" s="77" t="s">
        <v>1698</v>
      </c>
      <c r="D548" s="77" t="s">
        <v>19</v>
      </c>
      <c r="E548" s="224">
        <f>VLOOKUP(B548,'Cuadro Control'!C591:J2478,8,FALSE)</f>
        <v>46410609.014634147</v>
      </c>
      <c r="F548" s="106">
        <f t="shared" si="380"/>
        <v>8.742083556535862E-3</v>
      </c>
      <c r="G548" s="107">
        <v>46518</v>
      </c>
      <c r="H548" s="107">
        <v>46520</v>
      </c>
      <c r="I548" s="106">
        <f t="shared" si="384"/>
        <v>0</v>
      </c>
      <c r="J548" s="106">
        <f t="shared" si="386"/>
        <v>0</v>
      </c>
      <c r="K548" s="106">
        <f t="shared" si="386"/>
        <v>0</v>
      </c>
      <c r="L548" s="106">
        <f t="shared" si="386"/>
        <v>0</v>
      </c>
      <c r="M548" s="106">
        <f t="shared" si="386"/>
        <v>0</v>
      </c>
      <c r="N548" s="106">
        <f t="shared" si="386"/>
        <v>0</v>
      </c>
      <c r="O548" s="106">
        <f t="shared" si="386"/>
        <v>0</v>
      </c>
      <c r="P548" s="106">
        <f t="shared" si="386"/>
        <v>0</v>
      </c>
      <c r="Q548" s="106">
        <f t="shared" si="386"/>
        <v>0</v>
      </c>
      <c r="R548" s="106">
        <f t="shared" si="386"/>
        <v>0</v>
      </c>
      <c r="S548" s="106">
        <f t="shared" si="386"/>
        <v>0</v>
      </c>
      <c r="T548" s="106">
        <f t="shared" si="386"/>
        <v>0</v>
      </c>
      <c r="U548" s="106">
        <f t="shared" si="386"/>
        <v>0</v>
      </c>
      <c r="V548" s="106">
        <f t="shared" si="386"/>
        <v>0</v>
      </c>
      <c r="W548" s="106">
        <f t="shared" si="386"/>
        <v>0</v>
      </c>
      <c r="X548" s="106">
        <f t="shared" si="386"/>
        <v>0</v>
      </c>
      <c r="Y548" s="106">
        <f t="shared" si="386"/>
        <v>0</v>
      </c>
      <c r="Z548" s="106">
        <f t="shared" si="386"/>
        <v>0</v>
      </c>
      <c r="AA548" s="106">
        <f t="shared" si="386"/>
        <v>0</v>
      </c>
      <c r="AB548" s="106">
        <f t="shared" si="386"/>
        <v>0</v>
      </c>
      <c r="AC548" s="106">
        <f t="shared" si="386"/>
        <v>0</v>
      </c>
      <c r="AD548" s="106">
        <f t="shared" si="386"/>
        <v>0</v>
      </c>
      <c r="AE548" s="106">
        <f t="shared" si="386"/>
        <v>0</v>
      </c>
      <c r="AF548" s="106">
        <f t="shared" si="386"/>
        <v>0</v>
      </c>
      <c r="AG548" s="106">
        <f t="shared" si="386"/>
        <v>0</v>
      </c>
      <c r="AH548" s="106">
        <f t="shared" si="386"/>
        <v>0</v>
      </c>
      <c r="AI548" s="106">
        <f t="shared" si="386"/>
        <v>0</v>
      </c>
      <c r="AJ548" s="106">
        <f t="shared" si="386"/>
        <v>0</v>
      </c>
      <c r="AK548" s="106">
        <f t="shared" si="386"/>
        <v>0</v>
      </c>
      <c r="AL548" s="106">
        <f t="shared" si="386"/>
        <v>0</v>
      </c>
      <c r="AM548" s="106">
        <f t="shared" si="386"/>
        <v>0</v>
      </c>
      <c r="AN548" s="106">
        <f t="shared" si="386"/>
        <v>0</v>
      </c>
      <c r="AO548" s="106">
        <f t="shared" si="386"/>
        <v>0</v>
      </c>
      <c r="AP548" s="106">
        <f t="shared" si="387"/>
        <v>0</v>
      </c>
      <c r="AQ548" s="106">
        <f t="shared" si="387"/>
        <v>0</v>
      </c>
      <c r="AR548" s="106">
        <f t="shared" si="387"/>
        <v>0</v>
      </c>
      <c r="AS548" s="106">
        <f t="shared" si="387"/>
        <v>0</v>
      </c>
      <c r="AT548" s="106">
        <f t="shared" si="387"/>
        <v>0</v>
      </c>
      <c r="AU548" s="106">
        <f t="shared" si="387"/>
        <v>0</v>
      </c>
      <c r="AV548" s="106">
        <f t="shared" si="387"/>
        <v>0</v>
      </c>
      <c r="AW548" s="106">
        <f t="shared" si="387"/>
        <v>0</v>
      </c>
      <c r="AX548" s="106">
        <f t="shared" si="387"/>
        <v>0</v>
      </c>
      <c r="AY548" s="106">
        <f t="shared" si="387"/>
        <v>0</v>
      </c>
      <c r="AZ548" s="106">
        <f t="shared" si="387"/>
        <v>0</v>
      </c>
      <c r="BA548" s="106">
        <f t="shared" si="387"/>
        <v>1</v>
      </c>
      <c r="BB548" s="106">
        <f t="shared" si="387"/>
        <v>1</v>
      </c>
      <c r="BC548" s="106">
        <f t="shared" si="387"/>
        <v>1</v>
      </c>
      <c r="BD548" s="106">
        <f t="shared" si="387"/>
        <v>1</v>
      </c>
      <c r="BE548" s="106">
        <f t="shared" si="387"/>
        <v>1</v>
      </c>
      <c r="BF548" s="106">
        <f t="shared" si="387"/>
        <v>1</v>
      </c>
      <c r="BG548" s="106">
        <f t="shared" si="387"/>
        <v>1</v>
      </c>
      <c r="BH548" s="106">
        <f t="shared" si="387"/>
        <v>1</v>
      </c>
      <c r="BI548" s="106">
        <f t="shared" si="387"/>
        <v>1</v>
      </c>
      <c r="BJ548" s="106">
        <f t="shared" si="387"/>
        <v>1</v>
      </c>
      <c r="BK548" s="106">
        <f t="shared" si="387"/>
        <v>1</v>
      </c>
      <c r="BL548" s="106">
        <f t="shared" si="387"/>
        <v>1</v>
      </c>
      <c r="BM548" s="106">
        <f t="shared" si="387"/>
        <v>1</v>
      </c>
      <c r="BN548" s="106">
        <f t="shared" si="387"/>
        <v>1</v>
      </c>
      <c r="BO548" s="106">
        <f t="shared" si="387"/>
        <v>1</v>
      </c>
    </row>
    <row r="549" spans="1:67" ht="15" x14ac:dyDescent="0.25">
      <c r="A549" s="80"/>
      <c r="B549" s="77" t="s">
        <v>1699</v>
      </c>
      <c r="C549" s="77" t="s">
        <v>1700</v>
      </c>
      <c r="D549" s="77" t="s">
        <v>9</v>
      </c>
      <c r="E549" s="224">
        <f>VLOOKUP(B549,'Cuadro Control'!C592:J2479,8,FALSE)</f>
        <v>1587346329.5488234</v>
      </c>
      <c r="F549" s="106">
        <f t="shared" si="380"/>
        <v>0.29899875353285565</v>
      </c>
      <c r="G549" s="107">
        <v>46518</v>
      </c>
      <c r="H549" s="107">
        <v>46528</v>
      </c>
      <c r="I549" s="106">
        <f t="shared" si="384"/>
        <v>0</v>
      </c>
      <c r="J549" s="106">
        <f t="shared" si="386"/>
        <v>0</v>
      </c>
      <c r="K549" s="106">
        <f t="shared" si="386"/>
        <v>0</v>
      </c>
      <c r="L549" s="106">
        <f t="shared" si="386"/>
        <v>0</v>
      </c>
      <c r="M549" s="106">
        <f t="shared" si="386"/>
        <v>0</v>
      </c>
      <c r="N549" s="106">
        <f t="shared" si="386"/>
        <v>0</v>
      </c>
      <c r="O549" s="106">
        <f t="shared" si="386"/>
        <v>0</v>
      </c>
      <c r="P549" s="106">
        <f t="shared" si="386"/>
        <v>0</v>
      </c>
      <c r="Q549" s="106">
        <f t="shared" si="386"/>
        <v>0</v>
      </c>
      <c r="R549" s="106">
        <f t="shared" si="386"/>
        <v>0</v>
      </c>
      <c r="S549" s="106">
        <f t="shared" si="386"/>
        <v>0</v>
      </c>
      <c r="T549" s="106">
        <f t="shared" si="386"/>
        <v>0</v>
      </c>
      <c r="U549" s="106">
        <f t="shared" si="386"/>
        <v>0</v>
      </c>
      <c r="V549" s="106">
        <f t="shared" si="386"/>
        <v>0</v>
      </c>
      <c r="W549" s="106">
        <f t="shared" si="386"/>
        <v>0</v>
      </c>
      <c r="X549" s="106">
        <f t="shared" si="386"/>
        <v>0</v>
      </c>
      <c r="Y549" s="106">
        <f t="shared" si="386"/>
        <v>0</v>
      </c>
      <c r="Z549" s="106">
        <f t="shared" si="386"/>
        <v>0</v>
      </c>
      <c r="AA549" s="106">
        <f t="shared" si="386"/>
        <v>0</v>
      </c>
      <c r="AB549" s="106">
        <f t="shared" si="386"/>
        <v>0</v>
      </c>
      <c r="AC549" s="106">
        <f t="shared" si="386"/>
        <v>0</v>
      </c>
      <c r="AD549" s="106">
        <f t="shared" si="386"/>
        <v>0</v>
      </c>
      <c r="AE549" s="106">
        <f t="shared" si="386"/>
        <v>0</v>
      </c>
      <c r="AF549" s="106">
        <f t="shared" si="386"/>
        <v>0</v>
      </c>
      <c r="AG549" s="106">
        <f t="shared" si="386"/>
        <v>0</v>
      </c>
      <c r="AH549" s="106">
        <f t="shared" si="386"/>
        <v>0</v>
      </c>
      <c r="AI549" s="106">
        <f t="shared" si="386"/>
        <v>0</v>
      </c>
      <c r="AJ549" s="106">
        <f t="shared" si="386"/>
        <v>0</v>
      </c>
      <c r="AK549" s="106">
        <f t="shared" si="386"/>
        <v>0</v>
      </c>
      <c r="AL549" s="106">
        <f t="shared" si="386"/>
        <v>0</v>
      </c>
      <c r="AM549" s="106">
        <f t="shared" si="386"/>
        <v>0</v>
      </c>
      <c r="AN549" s="106">
        <f t="shared" si="386"/>
        <v>0</v>
      </c>
      <c r="AO549" s="106">
        <f t="shared" si="386"/>
        <v>0</v>
      </c>
      <c r="AP549" s="106">
        <f t="shared" si="387"/>
        <v>0</v>
      </c>
      <c r="AQ549" s="106">
        <f t="shared" si="387"/>
        <v>0</v>
      </c>
      <c r="AR549" s="106">
        <f t="shared" si="387"/>
        <v>0</v>
      </c>
      <c r="AS549" s="106">
        <f t="shared" ref="AP549:BO550" si="388">IF($G549=0,0,IF(AS$6&lt;$G549,0,IF(AS$6&gt;$H549,1,(AS$6-$G549+1)/($H549-$G549+1))))</f>
        <v>0</v>
      </c>
      <c r="AT549" s="106">
        <f t="shared" si="388"/>
        <v>0</v>
      </c>
      <c r="AU549" s="106">
        <f t="shared" si="388"/>
        <v>0</v>
      </c>
      <c r="AV549" s="106">
        <f t="shared" si="388"/>
        <v>0</v>
      </c>
      <c r="AW549" s="106">
        <f t="shared" si="388"/>
        <v>0</v>
      </c>
      <c r="AX549" s="106">
        <f t="shared" si="388"/>
        <v>0</v>
      </c>
      <c r="AY549" s="106">
        <f t="shared" si="388"/>
        <v>0</v>
      </c>
      <c r="AZ549" s="106">
        <f t="shared" si="388"/>
        <v>0</v>
      </c>
      <c r="BA549" s="106">
        <f t="shared" si="388"/>
        <v>0.36363636363636365</v>
      </c>
      <c r="BB549" s="106">
        <f t="shared" si="388"/>
        <v>1</v>
      </c>
      <c r="BC549" s="106">
        <f t="shared" si="388"/>
        <v>1</v>
      </c>
      <c r="BD549" s="106">
        <f t="shared" si="388"/>
        <v>1</v>
      </c>
      <c r="BE549" s="106">
        <f t="shared" si="388"/>
        <v>1</v>
      </c>
      <c r="BF549" s="106">
        <f t="shared" si="388"/>
        <v>1</v>
      </c>
      <c r="BG549" s="106">
        <f t="shared" si="388"/>
        <v>1</v>
      </c>
      <c r="BH549" s="106">
        <f t="shared" si="388"/>
        <v>1</v>
      </c>
      <c r="BI549" s="106">
        <f t="shared" si="388"/>
        <v>1</v>
      </c>
      <c r="BJ549" s="106">
        <f t="shared" si="388"/>
        <v>1</v>
      </c>
      <c r="BK549" s="106">
        <f t="shared" si="388"/>
        <v>1</v>
      </c>
      <c r="BL549" s="106">
        <f t="shared" si="388"/>
        <v>1</v>
      </c>
      <c r="BM549" s="106">
        <f t="shared" si="388"/>
        <v>1</v>
      </c>
      <c r="BN549" s="106">
        <f t="shared" si="388"/>
        <v>1</v>
      </c>
      <c r="BO549" s="106">
        <f t="shared" si="388"/>
        <v>1</v>
      </c>
    </row>
    <row r="550" spans="1:67" ht="15" x14ac:dyDescent="0.25">
      <c r="A550" s="80"/>
      <c r="B550" s="103" t="s">
        <v>1701</v>
      </c>
      <c r="C550" s="103" t="s">
        <v>1702</v>
      </c>
      <c r="D550" s="103" t="s">
        <v>9</v>
      </c>
      <c r="E550" s="223">
        <f>VLOOKUP(B550,'Cuadro Control'!C593:J2480,8,FALSE)</f>
        <v>179532477.23999998</v>
      </c>
      <c r="F550" s="104">
        <f t="shared" si="380"/>
        <v>3.3817438522495219E-2</v>
      </c>
      <c r="G550" s="105">
        <v>46520</v>
      </c>
      <c r="H550" s="105">
        <v>46533</v>
      </c>
      <c r="I550" s="104">
        <f t="shared" si="384"/>
        <v>0</v>
      </c>
      <c r="J550" s="104">
        <f t="shared" si="386"/>
        <v>0</v>
      </c>
      <c r="K550" s="104">
        <f t="shared" si="386"/>
        <v>0</v>
      </c>
      <c r="L550" s="104">
        <f t="shared" si="386"/>
        <v>0</v>
      </c>
      <c r="M550" s="104">
        <f t="shared" si="386"/>
        <v>0</v>
      </c>
      <c r="N550" s="104">
        <f t="shared" si="386"/>
        <v>0</v>
      </c>
      <c r="O550" s="104">
        <f t="shared" si="386"/>
        <v>0</v>
      </c>
      <c r="P550" s="104">
        <f t="shared" si="386"/>
        <v>0</v>
      </c>
      <c r="Q550" s="104">
        <f t="shared" si="386"/>
        <v>0</v>
      </c>
      <c r="R550" s="104">
        <f t="shared" si="386"/>
        <v>0</v>
      </c>
      <c r="S550" s="104">
        <f t="shared" si="386"/>
        <v>0</v>
      </c>
      <c r="T550" s="104">
        <f t="shared" si="386"/>
        <v>0</v>
      </c>
      <c r="U550" s="104">
        <f t="shared" si="386"/>
        <v>0</v>
      </c>
      <c r="V550" s="104">
        <f t="shared" si="386"/>
        <v>0</v>
      </c>
      <c r="W550" s="104">
        <f t="shared" si="386"/>
        <v>0</v>
      </c>
      <c r="X550" s="104">
        <f t="shared" si="386"/>
        <v>0</v>
      </c>
      <c r="Y550" s="104">
        <f t="shared" si="386"/>
        <v>0</v>
      </c>
      <c r="Z550" s="104">
        <f t="shared" si="386"/>
        <v>0</v>
      </c>
      <c r="AA550" s="104">
        <f t="shared" si="386"/>
        <v>0</v>
      </c>
      <c r="AB550" s="104">
        <f t="shared" si="386"/>
        <v>0</v>
      </c>
      <c r="AC550" s="104">
        <f t="shared" si="386"/>
        <v>0</v>
      </c>
      <c r="AD550" s="104">
        <f t="shared" si="386"/>
        <v>0</v>
      </c>
      <c r="AE550" s="104">
        <f t="shared" si="386"/>
        <v>0</v>
      </c>
      <c r="AF550" s="104">
        <f t="shared" si="386"/>
        <v>0</v>
      </c>
      <c r="AG550" s="104">
        <f t="shared" si="386"/>
        <v>0</v>
      </c>
      <c r="AH550" s="104">
        <f t="shared" si="386"/>
        <v>0</v>
      </c>
      <c r="AI550" s="104">
        <f t="shared" si="386"/>
        <v>0</v>
      </c>
      <c r="AJ550" s="104">
        <f t="shared" si="386"/>
        <v>0</v>
      </c>
      <c r="AK550" s="104">
        <f t="shared" si="386"/>
        <v>0</v>
      </c>
      <c r="AL550" s="104">
        <f t="shared" si="386"/>
        <v>0</v>
      </c>
      <c r="AM550" s="104">
        <f t="shared" si="386"/>
        <v>0</v>
      </c>
      <c r="AN550" s="104">
        <f t="shared" si="386"/>
        <v>0</v>
      </c>
      <c r="AO550" s="104">
        <f t="shared" si="386"/>
        <v>0</v>
      </c>
      <c r="AP550" s="104">
        <f t="shared" si="388"/>
        <v>0</v>
      </c>
      <c r="AQ550" s="104">
        <f t="shared" si="388"/>
        <v>0</v>
      </c>
      <c r="AR550" s="104">
        <f t="shared" si="388"/>
        <v>0</v>
      </c>
      <c r="AS550" s="104">
        <f t="shared" si="388"/>
        <v>0</v>
      </c>
      <c r="AT550" s="104">
        <f t="shared" si="388"/>
        <v>0</v>
      </c>
      <c r="AU550" s="104">
        <f t="shared" si="388"/>
        <v>0</v>
      </c>
      <c r="AV550" s="104">
        <f t="shared" si="388"/>
        <v>0</v>
      </c>
      <c r="AW550" s="104">
        <f t="shared" si="388"/>
        <v>0</v>
      </c>
      <c r="AX550" s="104">
        <f t="shared" si="388"/>
        <v>0</v>
      </c>
      <c r="AY550" s="104">
        <f t="shared" si="388"/>
        <v>0</v>
      </c>
      <c r="AZ550" s="104">
        <f t="shared" si="388"/>
        <v>0</v>
      </c>
      <c r="BA550" s="104">
        <f t="shared" si="388"/>
        <v>0.14285714285714285</v>
      </c>
      <c r="BB550" s="104">
        <f t="shared" si="388"/>
        <v>0.6428571428571429</v>
      </c>
      <c r="BC550" s="104">
        <f t="shared" si="388"/>
        <v>1</v>
      </c>
      <c r="BD550" s="104">
        <f t="shared" si="388"/>
        <v>1</v>
      </c>
      <c r="BE550" s="104">
        <f t="shared" si="388"/>
        <v>1</v>
      </c>
      <c r="BF550" s="104">
        <f t="shared" si="388"/>
        <v>1</v>
      </c>
      <c r="BG550" s="104">
        <f t="shared" si="388"/>
        <v>1</v>
      </c>
      <c r="BH550" s="104">
        <f t="shared" si="388"/>
        <v>1</v>
      </c>
      <c r="BI550" s="104">
        <f t="shared" si="388"/>
        <v>1</v>
      </c>
      <c r="BJ550" s="104">
        <f t="shared" si="388"/>
        <v>1</v>
      </c>
      <c r="BK550" s="104">
        <f t="shared" si="388"/>
        <v>1</v>
      </c>
      <c r="BL550" s="104">
        <f t="shared" si="388"/>
        <v>1</v>
      </c>
      <c r="BM550" s="104">
        <f t="shared" si="388"/>
        <v>1</v>
      </c>
      <c r="BN550" s="104">
        <f t="shared" si="388"/>
        <v>1</v>
      </c>
      <c r="BO550" s="104">
        <f t="shared" si="388"/>
        <v>1</v>
      </c>
    </row>
    <row r="551" spans="1:67" ht="15" x14ac:dyDescent="0.25">
      <c r="A551" s="80"/>
      <c r="B551" s="78" t="s">
        <v>1703</v>
      </c>
      <c r="C551" s="78" t="s">
        <v>1999</v>
      </c>
      <c r="D551" s="78" t="s">
        <v>3</v>
      </c>
      <c r="E551" s="225">
        <f>VLOOKUP(B551,'Cuadro Control'!C594:J2481,8,FALSE)</f>
        <v>0</v>
      </c>
      <c r="F551" s="108">
        <f>IFERROR(E551/$E$535,0)</f>
        <v>0</v>
      </c>
      <c r="G551" s="109">
        <v>46533</v>
      </c>
      <c r="H551" s="109">
        <v>46533</v>
      </c>
      <c r="I551" s="108">
        <f t="shared" si="384"/>
        <v>0</v>
      </c>
      <c r="J551" s="108">
        <f t="shared" ref="J551:BO551" si="389">IF($G551=0,0,IF(J$6&lt;$G551,0,IF(J$6&gt;$H551,1,(J$6-$G551+1)/($H551-$G551+1))))</f>
        <v>0</v>
      </c>
      <c r="K551" s="108">
        <f t="shared" si="389"/>
        <v>0</v>
      </c>
      <c r="L551" s="108">
        <f t="shared" si="389"/>
        <v>0</v>
      </c>
      <c r="M551" s="108">
        <f t="shared" si="389"/>
        <v>0</v>
      </c>
      <c r="N551" s="108">
        <f t="shared" si="389"/>
        <v>0</v>
      </c>
      <c r="O551" s="108">
        <f t="shared" si="389"/>
        <v>0</v>
      </c>
      <c r="P551" s="108">
        <f t="shared" si="389"/>
        <v>0</v>
      </c>
      <c r="Q551" s="108">
        <f t="shared" si="389"/>
        <v>0</v>
      </c>
      <c r="R551" s="108">
        <f t="shared" si="389"/>
        <v>0</v>
      </c>
      <c r="S551" s="108">
        <f t="shared" si="389"/>
        <v>0</v>
      </c>
      <c r="T551" s="108">
        <f t="shared" si="389"/>
        <v>0</v>
      </c>
      <c r="U551" s="108">
        <f t="shared" si="389"/>
        <v>0</v>
      </c>
      <c r="V551" s="108">
        <f t="shared" si="389"/>
        <v>0</v>
      </c>
      <c r="W551" s="108">
        <f t="shared" si="389"/>
        <v>0</v>
      </c>
      <c r="X551" s="108">
        <f t="shared" si="389"/>
        <v>0</v>
      </c>
      <c r="Y551" s="108">
        <f t="shared" si="389"/>
        <v>0</v>
      </c>
      <c r="Z551" s="108">
        <f t="shared" si="389"/>
        <v>0</v>
      </c>
      <c r="AA551" s="108">
        <f t="shared" si="389"/>
        <v>0</v>
      </c>
      <c r="AB551" s="108">
        <f t="shared" si="389"/>
        <v>0</v>
      </c>
      <c r="AC551" s="108">
        <f t="shared" si="389"/>
        <v>0</v>
      </c>
      <c r="AD551" s="108">
        <f t="shared" si="389"/>
        <v>0</v>
      </c>
      <c r="AE551" s="108">
        <f t="shared" si="389"/>
        <v>0</v>
      </c>
      <c r="AF551" s="108">
        <f t="shared" si="389"/>
        <v>0</v>
      </c>
      <c r="AG551" s="108">
        <f t="shared" si="389"/>
        <v>0</v>
      </c>
      <c r="AH551" s="108">
        <f t="shared" si="389"/>
        <v>0</v>
      </c>
      <c r="AI551" s="108">
        <f t="shared" si="389"/>
        <v>0</v>
      </c>
      <c r="AJ551" s="108">
        <f t="shared" si="389"/>
        <v>0</v>
      </c>
      <c r="AK551" s="108">
        <f t="shared" si="389"/>
        <v>0</v>
      </c>
      <c r="AL551" s="108">
        <f t="shared" si="389"/>
        <v>0</v>
      </c>
      <c r="AM551" s="108">
        <f t="shared" si="389"/>
        <v>0</v>
      </c>
      <c r="AN551" s="108">
        <f t="shared" si="389"/>
        <v>0</v>
      </c>
      <c r="AO551" s="108">
        <f t="shared" si="389"/>
        <v>0</v>
      </c>
      <c r="AP551" s="108">
        <f t="shared" si="389"/>
        <v>0</v>
      </c>
      <c r="AQ551" s="108">
        <f t="shared" si="389"/>
        <v>0</v>
      </c>
      <c r="AR551" s="108">
        <f t="shared" si="389"/>
        <v>0</v>
      </c>
      <c r="AS551" s="108">
        <f t="shared" si="389"/>
        <v>0</v>
      </c>
      <c r="AT551" s="108">
        <f t="shared" si="389"/>
        <v>0</v>
      </c>
      <c r="AU551" s="108">
        <f t="shared" si="389"/>
        <v>0</v>
      </c>
      <c r="AV551" s="108">
        <f t="shared" si="389"/>
        <v>0</v>
      </c>
      <c r="AW551" s="108">
        <f t="shared" si="389"/>
        <v>0</v>
      </c>
      <c r="AX551" s="108">
        <f t="shared" si="389"/>
        <v>0</v>
      </c>
      <c r="AY551" s="108">
        <f t="shared" si="389"/>
        <v>0</v>
      </c>
      <c r="AZ551" s="108">
        <f t="shared" si="389"/>
        <v>0</v>
      </c>
      <c r="BA551" s="108">
        <f t="shared" si="389"/>
        <v>0</v>
      </c>
      <c r="BB551" s="108">
        <f t="shared" si="389"/>
        <v>0</v>
      </c>
      <c r="BC551" s="108">
        <f t="shared" si="389"/>
        <v>1</v>
      </c>
      <c r="BD551" s="108">
        <f t="shared" si="389"/>
        <v>1</v>
      </c>
      <c r="BE551" s="108">
        <f t="shared" si="389"/>
        <v>1</v>
      </c>
      <c r="BF551" s="108">
        <f t="shared" si="389"/>
        <v>1</v>
      </c>
      <c r="BG551" s="108">
        <f t="shared" si="389"/>
        <v>1</v>
      </c>
      <c r="BH551" s="108">
        <f t="shared" si="389"/>
        <v>1</v>
      </c>
      <c r="BI551" s="108">
        <f t="shared" si="389"/>
        <v>1</v>
      </c>
      <c r="BJ551" s="108">
        <f t="shared" si="389"/>
        <v>1</v>
      </c>
      <c r="BK551" s="108">
        <f t="shared" si="389"/>
        <v>1</v>
      </c>
      <c r="BL551" s="108">
        <f t="shared" si="389"/>
        <v>1</v>
      </c>
      <c r="BM551" s="108">
        <f t="shared" si="389"/>
        <v>1</v>
      </c>
      <c r="BN551" s="108">
        <f t="shared" si="389"/>
        <v>1</v>
      </c>
      <c r="BO551" s="108">
        <f t="shared" si="389"/>
        <v>1</v>
      </c>
    </row>
    <row r="552" spans="1:67" ht="15" x14ac:dyDescent="0.25">
      <c r="A552" s="80"/>
      <c r="B552" s="76" t="s">
        <v>1704</v>
      </c>
      <c r="C552" s="76" t="s">
        <v>2000</v>
      </c>
      <c r="D552" s="76" t="s">
        <v>38</v>
      </c>
      <c r="E552" s="222">
        <f>SUM(E553:E568)</f>
        <v>5308872732.0543728</v>
      </c>
      <c r="F552" s="101">
        <f>IFERROR(E552/$E$109,0)</f>
        <v>2.9408554574576196E-2</v>
      </c>
      <c r="G552" s="102">
        <v>46461</v>
      </c>
      <c r="H552" s="102">
        <v>46542</v>
      </c>
      <c r="I552" s="101">
        <f>SUMPRODUCT($F553:$F567,I553:I567)</f>
        <v>0</v>
      </c>
      <c r="J552" s="101">
        <f t="shared" ref="J552:AO552" si="390">SUMPRODUCT($F553:$F567,J553:J567)</f>
        <v>0</v>
      </c>
      <c r="K552" s="101">
        <f t="shared" si="390"/>
        <v>0</v>
      </c>
      <c r="L552" s="101">
        <f t="shared" si="390"/>
        <v>0</v>
      </c>
      <c r="M552" s="101">
        <f t="shared" si="390"/>
        <v>0</v>
      </c>
      <c r="N552" s="101">
        <f t="shared" si="390"/>
        <v>0</v>
      </c>
      <c r="O552" s="101">
        <f t="shared" si="390"/>
        <v>0</v>
      </c>
      <c r="P552" s="101">
        <f t="shared" si="390"/>
        <v>0</v>
      </c>
      <c r="Q552" s="101">
        <f t="shared" si="390"/>
        <v>0</v>
      </c>
      <c r="R552" s="101">
        <f t="shared" si="390"/>
        <v>0</v>
      </c>
      <c r="S552" s="101">
        <f t="shared" si="390"/>
        <v>0</v>
      </c>
      <c r="T552" s="101">
        <f t="shared" si="390"/>
        <v>0</v>
      </c>
      <c r="U552" s="101">
        <f t="shared" si="390"/>
        <v>0</v>
      </c>
      <c r="V552" s="101">
        <f t="shared" si="390"/>
        <v>0</v>
      </c>
      <c r="W552" s="101">
        <f t="shared" si="390"/>
        <v>0</v>
      </c>
      <c r="X552" s="101">
        <f t="shared" si="390"/>
        <v>0</v>
      </c>
      <c r="Y552" s="101">
        <f t="shared" si="390"/>
        <v>0</v>
      </c>
      <c r="Z552" s="101">
        <f t="shared" si="390"/>
        <v>0</v>
      </c>
      <c r="AA552" s="101">
        <f t="shared" si="390"/>
        <v>0</v>
      </c>
      <c r="AB552" s="101">
        <f t="shared" si="390"/>
        <v>0</v>
      </c>
      <c r="AC552" s="101">
        <f t="shared" si="390"/>
        <v>0</v>
      </c>
      <c r="AD552" s="101">
        <f t="shared" si="390"/>
        <v>0</v>
      </c>
      <c r="AE552" s="101">
        <f t="shared" si="390"/>
        <v>0</v>
      </c>
      <c r="AF552" s="101">
        <f t="shared" si="390"/>
        <v>0</v>
      </c>
      <c r="AG552" s="101">
        <f t="shared" si="390"/>
        <v>0</v>
      </c>
      <c r="AH552" s="101">
        <f t="shared" si="390"/>
        <v>0</v>
      </c>
      <c r="AI552" s="101">
        <f t="shared" si="390"/>
        <v>0</v>
      </c>
      <c r="AJ552" s="101">
        <f t="shared" si="390"/>
        <v>0</v>
      </c>
      <c r="AK552" s="101">
        <f t="shared" si="390"/>
        <v>0</v>
      </c>
      <c r="AL552" s="101">
        <f t="shared" si="390"/>
        <v>0</v>
      </c>
      <c r="AM552" s="101">
        <f t="shared" si="390"/>
        <v>0</v>
      </c>
      <c r="AN552" s="101">
        <f t="shared" si="390"/>
        <v>0</v>
      </c>
      <c r="AO552" s="101">
        <f t="shared" si="390"/>
        <v>0</v>
      </c>
      <c r="AP552" s="101">
        <f t="shared" ref="AP552:BO552" si="391">SUMPRODUCT($F553:$F567,AP553:AP567)</f>
        <v>0</v>
      </c>
      <c r="AQ552" s="101">
        <f t="shared" si="391"/>
        <v>0</v>
      </c>
      <c r="AR552" s="101">
        <f t="shared" si="391"/>
        <v>0</v>
      </c>
      <c r="AS552" s="101">
        <f t="shared" si="391"/>
        <v>7.8426989199921922E-3</v>
      </c>
      <c r="AT552" s="101">
        <f t="shared" si="391"/>
        <v>3.1732692868588527E-2</v>
      </c>
      <c r="AU552" s="101">
        <f t="shared" si="391"/>
        <v>6.9176381268664849E-2</v>
      </c>
      <c r="AV552" s="101">
        <f t="shared" si="391"/>
        <v>0.12159739126547237</v>
      </c>
      <c r="AW552" s="101">
        <f t="shared" si="391"/>
        <v>0.1814926112303839</v>
      </c>
      <c r="AX552" s="101">
        <f t="shared" si="391"/>
        <v>0.27708031581956583</v>
      </c>
      <c r="AY552" s="101">
        <f t="shared" si="391"/>
        <v>0.3659081659835059</v>
      </c>
      <c r="AZ552" s="101">
        <f t="shared" si="391"/>
        <v>0.53258751877282851</v>
      </c>
      <c r="BA552" s="101">
        <f t="shared" si="391"/>
        <v>0.64850810003989967</v>
      </c>
      <c r="BB552" s="101">
        <f t="shared" si="391"/>
        <v>0.71543811208197283</v>
      </c>
      <c r="BC552" s="101">
        <f t="shared" si="391"/>
        <v>0.89221891221785432</v>
      </c>
      <c r="BD552" s="101">
        <f t="shared" si="391"/>
        <v>1</v>
      </c>
      <c r="BE552" s="101">
        <f t="shared" si="391"/>
        <v>1</v>
      </c>
      <c r="BF552" s="101">
        <f t="shared" si="391"/>
        <v>1</v>
      </c>
      <c r="BG552" s="101">
        <f t="shared" si="391"/>
        <v>1</v>
      </c>
      <c r="BH552" s="101">
        <f t="shared" si="391"/>
        <v>1</v>
      </c>
      <c r="BI552" s="101">
        <f t="shared" si="391"/>
        <v>1</v>
      </c>
      <c r="BJ552" s="101">
        <f t="shared" si="391"/>
        <v>1</v>
      </c>
      <c r="BK552" s="101">
        <f t="shared" si="391"/>
        <v>1</v>
      </c>
      <c r="BL552" s="101">
        <f t="shared" si="391"/>
        <v>1</v>
      </c>
      <c r="BM552" s="101">
        <f t="shared" si="391"/>
        <v>1</v>
      </c>
      <c r="BN552" s="101">
        <f t="shared" si="391"/>
        <v>1</v>
      </c>
      <c r="BO552" s="101">
        <f t="shared" si="391"/>
        <v>1</v>
      </c>
    </row>
    <row r="553" spans="1:67" ht="15" x14ac:dyDescent="0.25">
      <c r="A553" s="80"/>
      <c r="B553" s="77" t="s">
        <v>1705</v>
      </c>
      <c r="C553" s="77" t="s">
        <v>2122</v>
      </c>
      <c r="D553" s="77" t="s">
        <v>22</v>
      </c>
      <c r="E553" s="224">
        <f>VLOOKUP(B553,'Cuadro Control'!C596:J2483,8,FALSE)</f>
        <v>83271780.884117648</v>
      </c>
      <c r="F553" s="106">
        <f t="shared" ref="F553:F567" si="392">IFERROR(E553/$E$552,0)</f>
        <v>1.5685397839984384E-2</v>
      </c>
      <c r="G553" s="107">
        <v>46461</v>
      </c>
      <c r="H553" s="107">
        <v>46470</v>
      </c>
      <c r="I553" s="106">
        <f t="shared" ref="I553:X553" si="393">IF($G553=0,0,IF(I$6&lt;$G553,0,IF(I$6&gt;$H553,1,(I$6-$G553+1)/($H553-$G553+1))))</f>
        <v>0</v>
      </c>
      <c r="J553" s="106">
        <f t="shared" si="393"/>
        <v>0</v>
      </c>
      <c r="K553" s="106">
        <f t="shared" si="393"/>
        <v>0</v>
      </c>
      <c r="L553" s="106">
        <f t="shared" si="393"/>
        <v>0</v>
      </c>
      <c r="M553" s="106">
        <f t="shared" si="393"/>
        <v>0</v>
      </c>
      <c r="N553" s="106">
        <f t="shared" si="393"/>
        <v>0</v>
      </c>
      <c r="O553" s="106">
        <f t="shared" si="393"/>
        <v>0</v>
      </c>
      <c r="P553" s="106">
        <f t="shared" si="393"/>
        <v>0</v>
      </c>
      <c r="Q553" s="106">
        <f t="shared" si="393"/>
        <v>0</v>
      </c>
      <c r="R553" s="106">
        <f t="shared" si="393"/>
        <v>0</v>
      </c>
      <c r="S553" s="106">
        <f t="shared" si="393"/>
        <v>0</v>
      </c>
      <c r="T553" s="106">
        <f t="shared" si="393"/>
        <v>0</v>
      </c>
      <c r="U553" s="106">
        <f t="shared" si="393"/>
        <v>0</v>
      </c>
      <c r="V553" s="106">
        <f t="shared" si="393"/>
        <v>0</v>
      </c>
      <c r="W553" s="106">
        <f t="shared" si="393"/>
        <v>0</v>
      </c>
      <c r="X553" s="106">
        <f t="shared" si="393"/>
        <v>0</v>
      </c>
      <c r="Y553" s="106">
        <f t="shared" ref="J553:AO560" si="394">IF($G553=0,0,IF(Y$6&lt;$G553,0,IF(Y$6&gt;$H553,1,(Y$6-$G553+1)/($H553-$G553+1))))</f>
        <v>0</v>
      </c>
      <c r="Z553" s="106">
        <f t="shared" si="394"/>
        <v>0</v>
      </c>
      <c r="AA553" s="106">
        <f t="shared" si="394"/>
        <v>0</v>
      </c>
      <c r="AB553" s="106">
        <f t="shared" si="394"/>
        <v>0</v>
      </c>
      <c r="AC553" s="106">
        <f t="shared" si="394"/>
        <v>0</v>
      </c>
      <c r="AD553" s="106">
        <f t="shared" si="394"/>
        <v>0</v>
      </c>
      <c r="AE553" s="106">
        <f t="shared" si="394"/>
        <v>0</v>
      </c>
      <c r="AF553" s="106">
        <f t="shared" si="394"/>
        <v>0</v>
      </c>
      <c r="AG553" s="106">
        <f t="shared" si="394"/>
        <v>0</v>
      </c>
      <c r="AH553" s="106">
        <f t="shared" si="394"/>
        <v>0</v>
      </c>
      <c r="AI553" s="106">
        <f t="shared" si="394"/>
        <v>0</v>
      </c>
      <c r="AJ553" s="106">
        <f t="shared" si="394"/>
        <v>0</v>
      </c>
      <c r="AK553" s="106">
        <f t="shared" si="394"/>
        <v>0</v>
      </c>
      <c r="AL553" s="106">
        <f t="shared" si="394"/>
        <v>0</v>
      </c>
      <c r="AM553" s="106">
        <f t="shared" si="394"/>
        <v>0</v>
      </c>
      <c r="AN553" s="106">
        <f t="shared" si="394"/>
        <v>0</v>
      </c>
      <c r="AO553" s="106">
        <f t="shared" si="394"/>
        <v>0</v>
      </c>
      <c r="AP553" s="106">
        <f t="shared" ref="AP553:BO559" si="395">IF($G553=0,0,IF(AP$6&lt;$G553,0,IF(AP$6&gt;$H553,1,(AP$6-$G553+1)/($H553-$G553+1))))</f>
        <v>0</v>
      </c>
      <c r="AQ553" s="106">
        <f t="shared" si="395"/>
        <v>0</v>
      </c>
      <c r="AR553" s="106">
        <f t="shared" si="395"/>
        <v>0</v>
      </c>
      <c r="AS553" s="106">
        <f t="shared" si="395"/>
        <v>0.5</v>
      </c>
      <c r="AT553" s="106">
        <f t="shared" si="395"/>
        <v>1</v>
      </c>
      <c r="AU553" s="106">
        <f t="shared" si="395"/>
        <v>1</v>
      </c>
      <c r="AV553" s="106">
        <f t="shared" si="395"/>
        <v>1</v>
      </c>
      <c r="AW553" s="106">
        <f t="shared" si="395"/>
        <v>1</v>
      </c>
      <c r="AX553" s="106">
        <f t="shared" si="395"/>
        <v>1</v>
      </c>
      <c r="AY553" s="106">
        <f t="shared" si="395"/>
        <v>1</v>
      </c>
      <c r="AZ553" s="106">
        <f t="shared" si="395"/>
        <v>1</v>
      </c>
      <c r="BA553" s="106">
        <f t="shared" si="395"/>
        <v>1</v>
      </c>
      <c r="BB553" s="106">
        <f t="shared" si="395"/>
        <v>1</v>
      </c>
      <c r="BC553" s="106">
        <f t="shared" si="395"/>
        <v>1</v>
      </c>
      <c r="BD553" s="106">
        <f t="shared" si="395"/>
        <v>1</v>
      </c>
      <c r="BE553" s="106">
        <f t="shared" si="395"/>
        <v>1</v>
      </c>
      <c r="BF553" s="106">
        <f t="shared" si="395"/>
        <v>1</v>
      </c>
      <c r="BG553" s="106">
        <f t="shared" si="395"/>
        <v>1</v>
      </c>
      <c r="BH553" s="106">
        <f t="shared" si="395"/>
        <v>1</v>
      </c>
      <c r="BI553" s="106">
        <f t="shared" si="395"/>
        <v>1</v>
      </c>
      <c r="BJ553" s="106">
        <f t="shared" si="395"/>
        <v>1</v>
      </c>
      <c r="BK553" s="106">
        <f t="shared" si="395"/>
        <v>1</v>
      </c>
      <c r="BL553" s="106">
        <f t="shared" si="395"/>
        <v>1</v>
      </c>
      <c r="BM553" s="106">
        <f t="shared" si="395"/>
        <v>1</v>
      </c>
      <c r="BN553" s="106">
        <f t="shared" si="395"/>
        <v>1</v>
      </c>
      <c r="BO553" s="106">
        <f t="shared" si="395"/>
        <v>1</v>
      </c>
    </row>
    <row r="554" spans="1:67" ht="15" x14ac:dyDescent="0.25">
      <c r="A554" s="80"/>
      <c r="B554" s="77" t="s">
        <v>1706</v>
      </c>
      <c r="C554" s="77" t="s">
        <v>2002</v>
      </c>
      <c r="D554" s="77" t="s">
        <v>9</v>
      </c>
      <c r="E554" s="224">
        <f>VLOOKUP(B554,'Cuadro Control'!C597:J2484,8,FALSE)</f>
        <v>312374505.66882348</v>
      </c>
      <c r="F554" s="106">
        <f t="shared" si="392"/>
        <v>5.8840081771548515E-2</v>
      </c>
      <c r="G554" s="107">
        <v>46470</v>
      </c>
      <c r="H554" s="107">
        <v>46480</v>
      </c>
      <c r="I554" s="106">
        <f t="shared" ref="I554:I568" si="396">IF($G554=0,0,IF(I$6&lt;$G554,0,IF(I$6&gt;$H554,1,(I$6-$G554+1)/($H554-$G554+1))))</f>
        <v>0</v>
      </c>
      <c r="J554" s="106">
        <f t="shared" si="394"/>
        <v>0</v>
      </c>
      <c r="K554" s="106">
        <f t="shared" si="394"/>
        <v>0</v>
      </c>
      <c r="L554" s="106">
        <f t="shared" si="394"/>
        <v>0</v>
      </c>
      <c r="M554" s="106">
        <f t="shared" si="394"/>
        <v>0</v>
      </c>
      <c r="N554" s="106">
        <f t="shared" si="394"/>
        <v>0</v>
      </c>
      <c r="O554" s="106">
        <f t="shared" si="394"/>
        <v>0</v>
      </c>
      <c r="P554" s="106">
        <f t="shared" si="394"/>
        <v>0</v>
      </c>
      <c r="Q554" s="106">
        <f t="shared" si="394"/>
        <v>0</v>
      </c>
      <c r="R554" s="106">
        <f t="shared" si="394"/>
        <v>0</v>
      </c>
      <c r="S554" s="106">
        <f t="shared" si="394"/>
        <v>0</v>
      </c>
      <c r="T554" s="106">
        <f t="shared" si="394"/>
        <v>0</v>
      </c>
      <c r="U554" s="106">
        <f t="shared" si="394"/>
        <v>0</v>
      </c>
      <c r="V554" s="106">
        <f t="shared" si="394"/>
        <v>0</v>
      </c>
      <c r="W554" s="106">
        <f t="shared" si="394"/>
        <v>0</v>
      </c>
      <c r="X554" s="106">
        <f t="shared" si="394"/>
        <v>0</v>
      </c>
      <c r="Y554" s="106">
        <f t="shared" si="394"/>
        <v>0</v>
      </c>
      <c r="Z554" s="106">
        <f t="shared" si="394"/>
        <v>0</v>
      </c>
      <c r="AA554" s="106">
        <f t="shared" si="394"/>
        <v>0</v>
      </c>
      <c r="AB554" s="106">
        <f t="shared" si="394"/>
        <v>0</v>
      </c>
      <c r="AC554" s="106">
        <f t="shared" si="394"/>
        <v>0</v>
      </c>
      <c r="AD554" s="106">
        <f t="shared" si="394"/>
        <v>0</v>
      </c>
      <c r="AE554" s="106">
        <f t="shared" si="394"/>
        <v>0</v>
      </c>
      <c r="AF554" s="106">
        <f t="shared" si="394"/>
        <v>0</v>
      </c>
      <c r="AG554" s="106">
        <f t="shared" si="394"/>
        <v>0</v>
      </c>
      <c r="AH554" s="106">
        <f t="shared" si="394"/>
        <v>0</v>
      </c>
      <c r="AI554" s="106">
        <f t="shared" si="394"/>
        <v>0</v>
      </c>
      <c r="AJ554" s="106">
        <f t="shared" si="394"/>
        <v>0</v>
      </c>
      <c r="AK554" s="106">
        <f t="shared" si="394"/>
        <v>0</v>
      </c>
      <c r="AL554" s="106">
        <f t="shared" si="394"/>
        <v>0</v>
      </c>
      <c r="AM554" s="106">
        <f t="shared" si="394"/>
        <v>0</v>
      </c>
      <c r="AN554" s="106">
        <f t="shared" si="394"/>
        <v>0</v>
      </c>
      <c r="AO554" s="106">
        <f t="shared" si="394"/>
        <v>0</v>
      </c>
      <c r="AP554" s="106">
        <f t="shared" si="395"/>
        <v>0</v>
      </c>
      <c r="AQ554" s="106">
        <f t="shared" si="395"/>
        <v>0</v>
      </c>
      <c r="AR554" s="106">
        <f t="shared" si="395"/>
        <v>0</v>
      </c>
      <c r="AS554" s="106">
        <f t="shared" si="395"/>
        <v>0</v>
      </c>
      <c r="AT554" s="106">
        <f t="shared" si="395"/>
        <v>0.27272727272727271</v>
      </c>
      <c r="AU554" s="106">
        <f t="shared" si="395"/>
        <v>0.90909090909090906</v>
      </c>
      <c r="AV554" s="106">
        <f t="shared" si="395"/>
        <v>1</v>
      </c>
      <c r="AW554" s="106">
        <f t="shared" si="395"/>
        <v>1</v>
      </c>
      <c r="AX554" s="106">
        <f t="shared" si="395"/>
        <v>1</v>
      </c>
      <c r="AY554" s="106">
        <f t="shared" si="395"/>
        <v>1</v>
      </c>
      <c r="AZ554" s="106">
        <f t="shared" si="395"/>
        <v>1</v>
      </c>
      <c r="BA554" s="106">
        <f t="shared" si="395"/>
        <v>1</v>
      </c>
      <c r="BB554" s="106">
        <f t="shared" si="395"/>
        <v>1</v>
      </c>
      <c r="BC554" s="106">
        <f t="shared" si="395"/>
        <v>1</v>
      </c>
      <c r="BD554" s="106">
        <f t="shared" si="395"/>
        <v>1</v>
      </c>
      <c r="BE554" s="106">
        <f t="shared" si="395"/>
        <v>1</v>
      </c>
      <c r="BF554" s="106">
        <f t="shared" si="395"/>
        <v>1</v>
      </c>
      <c r="BG554" s="106">
        <f t="shared" si="395"/>
        <v>1</v>
      </c>
      <c r="BH554" s="106">
        <f t="shared" si="395"/>
        <v>1</v>
      </c>
      <c r="BI554" s="106">
        <f t="shared" si="395"/>
        <v>1</v>
      </c>
      <c r="BJ554" s="106">
        <f t="shared" si="395"/>
        <v>1</v>
      </c>
      <c r="BK554" s="106">
        <f t="shared" si="395"/>
        <v>1</v>
      </c>
      <c r="BL554" s="106">
        <f t="shared" si="395"/>
        <v>1</v>
      </c>
      <c r="BM554" s="106">
        <f t="shared" si="395"/>
        <v>1</v>
      </c>
      <c r="BN554" s="106">
        <f t="shared" si="395"/>
        <v>1</v>
      </c>
      <c r="BO554" s="106">
        <f t="shared" si="395"/>
        <v>1</v>
      </c>
    </row>
    <row r="555" spans="1:67" ht="15" x14ac:dyDescent="0.25">
      <c r="A555" s="80"/>
      <c r="B555" s="103" t="s">
        <v>1707</v>
      </c>
      <c r="C555" s="103" t="s">
        <v>2003</v>
      </c>
      <c r="D555" s="103" t="s">
        <v>6</v>
      </c>
      <c r="E555" s="223">
        <f>VLOOKUP(B555,'Cuadro Control'!C598:J2485,8,FALSE)</f>
        <v>9527825.6870364472</v>
      </c>
      <c r="F555" s="104">
        <f t="shared" si="392"/>
        <v>1.794698454439963E-3</v>
      </c>
      <c r="G555" s="105">
        <v>46480</v>
      </c>
      <c r="H555" s="105">
        <v>46483</v>
      </c>
      <c r="I555" s="104">
        <f t="shared" si="396"/>
        <v>0</v>
      </c>
      <c r="J555" s="104">
        <f t="shared" si="394"/>
        <v>0</v>
      </c>
      <c r="K555" s="104">
        <f t="shared" si="394"/>
        <v>0</v>
      </c>
      <c r="L555" s="104">
        <f t="shared" si="394"/>
        <v>0</v>
      </c>
      <c r="M555" s="104">
        <f t="shared" si="394"/>
        <v>0</v>
      </c>
      <c r="N555" s="104">
        <f t="shared" si="394"/>
        <v>0</v>
      </c>
      <c r="O555" s="104">
        <f t="shared" si="394"/>
        <v>0</v>
      </c>
      <c r="P555" s="104">
        <f t="shared" si="394"/>
        <v>0</v>
      </c>
      <c r="Q555" s="104">
        <f t="shared" si="394"/>
        <v>0</v>
      </c>
      <c r="R555" s="104">
        <f t="shared" si="394"/>
        <v>0</v>
      </c>
      <c r="S555" s="104">
        <f t="shared" si="394"/>
        <v>0</v>
      </c>
      <c r="T555" s="104">
        <f t="shared" si="394"/>
        <v>0</v>
      </c>
      <c r="U555" s="104">
        <f t="shared" si="394"/>
        <v>0</v>
      </c>
      <c r="V555" s="104">
        <f t="shared" si="394"/>
        <v>0</v>
      </c>
      <c r="W555" s="104">
        <f t="shared" si="394"/>
        <v>0</v>
      </c>
      <c r="X555" s="104">
        <f t="shared" si="394"/>
        <v>0</v>
      </c>
      <c r="Y555" s="104">
        <f t="shared" si="394"/>
        <v>0</v>
      </c>
      <c r="Z555" s="104">
        <f t="shared" si="394"/>
        <v>0</v>
      </c>
      <c r="AA555" s="104">
        <f t="shared" si="394"/>
        <v>0</v>
      </c>
      <c r="AB555" s="104">
        <f t="shared" si="394"/>
        <v>0</v>
      </c>
      <c r="AC555" s="104">
        <f t="shared" si="394"/>
        <v>0</v>
      </c>
      <c r="AD555" s="104">
        <f t="shared" si="394"/>
        <v>0</v>
      </c>
      <c r="AE555" s="104">
        <f t="shared" si="394"/>
        <v>0</v>
      </c>
      <c r="AF555" s="104">
        <f t="shared" si="394"/>
        <v>0</v>
      </c>
      <c r="AG555" s="104">
        <f t="shared" si="394"/>
        <v>0</v>
      </c>
      <c r="AH555" s="104">
        <f t="shared" si="394"/>
        <v>0</v>
      </c>
      <c r="AI555" s="104">
        <f t="shared" si="394"/>
        <v>0</v>
      </c>
      <c r="AJ555" s="104">
        <f t="shared" si="394"/>
        <v>0</v>
      </c>
      <c r="AK555" s="104">
        <f t="shared" si="394"/>
        <v>0</v>
      </c>
      <c r="AL555" s="104">
        <f t="shared" si="394"/>
        <v>0</v>
      </c>
      <c r="AM555" s="104">
        <f t="shared" si="394"/>
        <v>0</v>
      </c>
      <c r="AN555" s="104">
        <f t="shared" si="394"/>
        <v>0</v>
      </c>
      <c r="AO555" s="104">
        <f t="shared" si="394"/>
        <v>0</v>
      </c>
      <c r="AP555" s="104">
        <f t="shared" si="395"/>
        <v>0</v>
      </c>
      <c r="AQ555" s="104">
        <f t="shared" si="395"/>
        <v>0</v>
      </c>
      <c r="AR555" s="104">
        <f t="shared" si="395"/>
        <v>0</v>
      </c>
      <c r="AS555" s="104">
        <f t="shared" si="395"/>
        <v>0</v>
      </c>
      <c r="AT555" s="104">
        <f t="shared" si="395"/>
        <v>0</v>
      </c>
      <c r="AU555" s="104">
        <f t="shared" si="395"/>
        <v>0</v>
      </c>
      <c r="AV555" s="104">
        <f t="shared" si="395"/>
        <v>1</v>
      </c>
      <c r="AW555" s="104">
        <f t="shared" si="395"/>
        <v>1</v>
      </c>
      <c r="AX555" s="104">
        <f t="shared" si="395"/>
        <v>1</v>
      </c>
      <c r="AY555" s="104">
        <f t="shared" si="395"/>
        <v>1</v>
      </c>
      <c r="AZ555" s="104">
        <f t="shared" si="395"/>
        <v>1</v>
      </c>
      <c r="BA555" s="104">
        <f t="shared" si="395"/>
        <v>1</v>
      </c>
      <c r="BB555" s="104">
        <f t="shared" si="395"/>
        <v>1</v>
      </c>
      <c r="BC555" s="104">
        <f t="shared" si="395"/>
        <v>1</v>
      </c>
      <c r="BD555" s="104">
        <f t="shared" si="395"/>
        <v>1</v>
      </c>
      <c r="BE555" s="104">
        <f t="shared" si="395"/>
        <v>1</v>
      </c>
      <c r="BF555" s="104">
        <f t="shared" si="395"/>
        <v>1</v>
      </c>
      <c r="BG555" s="104">
        <f t="shared" si="395"/>
        <v>1</v>
      </c>
      <c r="BH555" s="104">
        <f t="shared" si="395"/>
        <v>1</v>
      </c>
      <c r="BI555" s="104">
        <f t="shared" si="395"/>
        <v>1</v>
      </c>
      <c r="BJ555" s="104">
        <f t="shared" si="395"/>
        <v>1</v>
      </c>
      <c r="BK555" s="104">
        <f t="shared" si="395"/>
        <v>1</v>
      </c>
      <c r="BL555" s="104">
        <f t="shared" si="395"/>
        <v>1</v>
      </c>
      <c r="BM555" s="104">
        <f t="shared" si="395"/>
        <v>1</v>
      </c>
      <c r="BN555" s="104">
        <f t="shared" si="395"/>
        <v>1</v>
      </c>
      <c r="BO555" s="104">
        <f t="shared" si="395"/>
        <v>1</v>
      </c>
    </row>
    <row r="556" spans="1:67" ht="15" x14ac:dyDescent="0.25">
      <c r="A556" s="80"/>
      <c r="B556" s="77" t="s">
        <v>1708</v>
      </c>
      <c r="C556" s="77" t="s">
        <v>2004</v>
      </c>
      <c r="D556" s="77" t="s">
        <v>19</v>
      </c>
      <c r="E556" s="224">
        <f>VLOOKUP(B556,'Cuadro Control'!C599:J2486,8,FALSE)</f>
        <v>320494616.71764702</v>
      </c>
      <c r="F556" s="106">
        <f t="shared" si="392"/>
        <v>6.0369617599332674E-2</v>
      </c>
      <c r="G556" s="107">
        <v>46484</v>
      </c>
      <c r="H556" s="107">
        <v>46487</v>
      </c>
      <c r="I556" s="106">
        <f t="shared" si="396"/>
        <v>0</v>
      </c>
      <c r="J556" s="106">
        <f t="shared" si="394"/>
        <v>0</v>
      </c>
      <c r="K556" s="106">
        <f t="shared" si="394"/>
        <v>0</v>
      </c>
      <c r="L556" s="106">
        <f t="shared" si="394"/>
        <v>0</v>
      </c>
      <c r="M556" s="106">
        <f t="shared" si="394"/>
        <v>0</v>
      </c>
      <c r="N556" s="106">
        <f t="shared" si="394"/>
        <v>0</v>
      </c>
      <c r="O556" s="106">
        <f t="shared" si="394"/>
        <v>0</v>
      </c>
      <c r="P556" s="106">
        <f t="shared" si="394"/>
        <v>0</v>
      </c>
      <c r="Q556" s="106">
        <f t="shared" si="394"/>
        <v>0</v>
      </c>
      <c r="R556" s="106">
        <f t="shared" si="394"/>
        <v>0</v>
      </c>
      <c r="S556" s="106">
        <f t="shared" si="394"/>
        <v>0</v>
      </c>
      <c r="T556" s="106">
        <f t="shared" si="394"/>
        <v>0</v>
      </c>
      <c r="U556" s="106">
        <f t="shared" si="394"/>
        <v>0</v>
      </c>
      <c r="V556" s="106">
        <f t="shared" si="394"/>
        <v>0</v>
      </c>
      <c r="W556" s="106">
        <f t="shared" si="394"/>
        <v>0</v>
      </c>
      <c r="X556" s="106">
        <f t="shared" si="394"/>
        <v>0</v>
      </c>
      <c r="Y556" s="106">
        <f t="shared" si="394"/>
        <v>0</v>
      </c>
      <c r="Z556" s="106">
        <f t="shared" si="394"/>
        <v>0</v>
      </c>
      <c r="AA556" s="106">
        <f t="shared" si="394"/>
        <v>0</v>
      </c>
      <c r="AB556" s="106">
        <f t="shared" si="394"/>
        <v>0</v>
      </c>
      <c r="AC556" s="106">
        <f t="shared" si="394"/>
        <v>0</v>
      </c>
      <c r="AD556" s="106">
        <f t="shared" si="394"/>
        <v>0</v>
      </c>
      <c r="AE556" s="106">
        <f t="shared" si="394"/>
        <v>0</v>
      </c>
      <c r="AF556" s="106">
        <f t="shared" si="394"/>
        <v>0</v>
      </c>
      <c r="AG556" s="106">
        <f t="shared" si="394"/>
        <v>0</v>
      </c>
      <c r="AH556" s="106">
        <f t="shared" si="394"/>
        <v>0</v>
      </c>
      <c r="AI556" s="106">
        <f t="shared" si="394"/>
        <v>0</v>
      </c>
      <c r="AJ556" s="106">
        <f t="shared" si="394"/>
        <v>0</v>
      </c>
      <c r="AK556" s="106">
        <f t="shared" si="394"/>
        <v>0</v>
      </c>
      <c r="AL556" s="106">
        <f t="shared" si="394"/>
        <v>0</v>
      </c>
      <c r="AM556" s="106">
        <f t="shared" si="394"/>
        <v>0</v>
      </c>
      <c r="AN556" s="106">
        <f t="shared" si="394"/>
        <v>0</v>
      </c>
      <c r="AO556" s="106">
        <f t="shared" si="394"/>
        <v>0</v>
      </c>
      <c r="AP556" s="106">
        <f t="shared" si="395"/>
        <v>0</v>
      </c>
      <c r="AQ556" s="106">
        <f t="shared" si="395"/>
        <v>0</v>
      </c>
      <c r="AR556" s="106">
        <f t="shared" si="395"/>
        <v>0</v>
      </c>
      <c r="AS556" s="106">
        <f t="shared" si="395"/>
        <v>0</v>
      </c>
      <c r="AT556" s="106">
        <f t="shared" si="395"/>
        <v>0</v>
      </c>
      <c r="AU556" s="106">
        <f t="shared" si="395"/>
        <v>0</v>
      </c>
      <c r="AV556" s="106">
        <f t="shared" si="395"/>
        <v>0.75</v>
      </c>
      <c r="AW556" s="106">
        <f t="shared" si="395"/>
        <v>1</v>
      </c>
      <c r="AX556" s="106">
        <f t="shared" si="395"/>
        <v>1</v>
      </c>
      <c r="AY556" s="106">
        <f t="shared" si="395"/>
        <v>1</v>
      </c>
      <c r="AZ556" s="106">
        <f t="shared" si="395"/>
        <v>1</v>
      </c>
      <c r="BA556" s="106">
        <f t="shared" si="395"/>
        <v>1</v>
      </c>
      <c r="BB556" s="106">
        <f t="shared" si="395"/>
        <v>1</v>
      </c>
      <c r="BC556" s="106">
        <f t="shared" si="395"/>
        <v>1</v>
      </c>
      <c r="BD556" s="106">
        <f t="shared" si="395"/>
        <v>1</v>
      </c>
      <c r="BE556" s="106">
        <f t="shared" si="395"/>
        <v>1</v>
      </c>
      <c r="BF556" s="106">
        <f t="shared" si="395"/>
        <v>1</v>
      </c>
      <c r="BG556" s="106">
        <f t="shared" si="395"/>
        <v>1</v>
      </c>
      <c r="BH556" s="106">
        <f t="shared" si="395"/>
        <v>1</v>
      </c>
      <c r="BI556" s="106">
        <f t="shared" si="395"/>
        <v>1</v>
      </c>
      <c r="BJ556" s="106">
        <f t="shared" si="395"/>
        <v>1</v>
      </c>
      <c r="BK556" s="106">
        <f t="shared" si="395"/>
        <v>1</v>
      </c>
      <c r="BL556" s="106">
        <f t="shared" si="395"/>
        <v>1</v>
      </c>
      <c r="BM556" s="106">
        <f t="shared" si="395"/>
        <v>1</v>
      </c>
      <c r="BN556" s="106">
        <f t="shared" si="395"/>
        <v>1</v>
      </c>
      <c r="BO556" s="106">
        <f t="shared" si="395"/>
        <v>1</v>
      </c>
    </row>
    <row r="557" spans="1:67" ht="15" x14ac:dyDescent="0.25">
      <c r="A557" s="80"/>
      <c r="B557" s="77" t="s">
        <v>1709</v>
      </c>
      <c r="C557" s="77" t="s">
        <v>2005</v>
      </c>
      <c r="D557" s="77" t="s">
        <v>8</v>
      </c>
      <c r="E557" s="224">
        <f>VLOOKUP(B557,'Cuadro Control'!C600:J2487,8,FALSE)</f>
        <v>94303618.549411759</v>
      </c>
      <c r="F557" s="106">
        <f t="shared" si="392"/>
        <v>1.7763397864110998E-2</v>
      </c>
      <c r="G557" s="107">
        <v>46487</v>
      </c>
      <c r="H557" s="107">
        <v>46490</v>
      </c>
      <c r="I557" s="106">
        <f t="shared" si="396"/>
        <v>0</v>
      </c>
      <c r="J557" s="106">
        <f t="shared" si="394"/>
        <v>0</v>
      </c>
      <c r="K557" s="106">
        <f t="shared" si="394"/>
        <v>0</v>
      </c>
      <c r="L557" s="106">
        <f t="shared" si="394"/>
        <v>0</v>
      </c>
      <c r="M557" s="106">
        <f t="shared" si="394"/>
        <v>0</v>
      </c>
      <c r="N557" s="106">
        <f t="shared" si="394"/>
        <v>0</v>
      </c>
      <c r="O557" s="106">
        <f t="shared" si="394"/>
        <v>0</v>
      </c>
      <c r="P557" s="106">
        <f t="shared" si="394"/>
        <v>0</v>
      </c>
      <c r="Q557" s="106">
        <f t="shared" si="394"/>
        <v>0</v>
      </c>
      <c r="R557" s="106">
        <f t="shared" si="394"/>
        <v>0</v>
      </c>
      <c r="S557" s="106">
        <f t="shared" si="394"/>
        <v>0</v>
      </c>
      <c r="T557" s="106">
        <f t="shared" si="394"/>
        <v>0</v>
      </c>
      <c r="U557" s="106">
        <f t="shared" si="394"/>
        <v>0</v>
      </c>
      <c r="V557" s="106">
        <f t="shared" si="394"/>
        <v>0</v>
      </c>
      <c r="W557" s="106">
        <f t="shared" si="394"/>
        <v>0</v>
      </c>
      <c r="X557" s="106">
        <f t="shared" si="394"/>
        <v>0</v>
      </c>
      <c r="Y557" s="106">
        <f t="shared" si="394"/>
        <v>0</v>
      </c>
      <c r="Z557" s="106">
        <f t="shared" si="394"/>
        <v>0</v>
      </c>
      <c r="AA557" s="106">
        <f t="shared" si="394"/>
        <v>0</v>
      </c>
      <c r="AB557" s="106">
        <f t="shared" si="394"/>
        <v>0</v>
      </c>
      <c r="AC557" s="106">
        <f t="shared" si="394"/>
        <v>0</v>
      </c>
      <c r="AD557" s="106">
        <f t="shared" si="394"/>
        <v>0</v>
      </c>
      <c r="AE557" s="106">
        <f t="shared" si="394"/>
        <v>0</v>
      </c>
      <c r="AF557" s="106">
        <f t="shared" si="394"/>
        <v>0</v>
      </c>
      <c r="AG557" s="106">
        <f t="shared" si="394"/>
        <v>0</v>
      </c>
      <c r="AH557" s="106">
        <f t="shared" si="394"/>
        <v>0</v>
      </c>
      <c r="AI557" s="106">
        <f t="shared" si="394"/>
        <v>0</v>
      </c>
      <c r="AJ557" s="106">
        <f t="shared" si="394"/>
        <v>0</v>
      </c>
      <c r="AK557" s="106">
        <f t="shared" si="394"/>
        <v>0</v>
      </c>
      <c r="AL557" s="106">
        <f t="shared" si="394"/>
        <v>0</v>
      </c>
      <c r="AM557" s="106">
        <f t="shared" si="394"/>
        <v>0</v>
      </c>
      <c r="AN557" s="106">
        <f t="shared" si="394"/>
        <v>0</v>
      </c>
      <c r="AO557" s="106">
        <f t="shared" si="394"/>
        <v>0</v>
      </c>
      <c r="AP557" s="106">
        <f t="shared" si="395"/>
        <v>0</v>
      </c>
      <c r="AQ557" s="106">
        <f t="shared" si="395"/>
        <v>0</v>
      </c>
      <c r="AR557" s="106">
        <f t="shared" si="395"/>
        <v>0</v>
      </c>
      <c r="AS557" s="106">
        <f t="shared" si="395"/>
        <v>0</v>
      </c>
      <c r="AT557" s="106">
        <f t="shared" si="395"/>
        <v>0</v>
      </c>
      <c r="AU557" s="106">
        <f t="shared" si="395"/>
        <v>0</v>
      </c>
      <c r="AV557" s="106">
        <f t="shared" si="395"/>
        <v>0</v>
      </c>
      <c r="AW557" s="106">
        <f t="shared" si="395"/>
        <v>1</v>
      </c>
      <c r="AX557" s="106">
        <f t="shared" si="395"/>
        <v>1</v>
      </c>
      <c r="AY557" s="106">
        <f t="shared" si="395"/>
        <v>1</v>
      </c>
      <c r="AZ557" s="106">
        <f t="shared" si="395"/>
        <v>1</v>
      </c>
      <c r="BA557" s="106">
        <f t="shared" si="395"/>
        <v>1</v>
      </c>
      <c r="BB557" s="106">
        <f t="shared" si="395"/>
        <v>1</v>
      </c>
      <c r="BC557" s="106">
        <f t="shared" si="395"/>
        <v>1</v>
      </c>
      <c r="BD557" s="106">
        <f t="shared" si="395"/>
        <v>1</v>
      </c>
      <c r="BE557" s="106">
        <f t="shared" si="395"/>
        <v>1</v>
      </c>
      <c r="BF557" s="106">
        <f t="shared" si="395"/>
        <v>1</v>
      </c>
      <c r="BG557" s="106">
        <f t="shared" si="395"/>
        <v>1</v>
      </c>
      <c r="BH557" s="106">
        <f t="shared" si="395"/>
        <v>1</v>
      </c>
      <c r="BI557" s="106">
        <f t="shared" si="395"/>
        <v>1</v>
      </c>
      <c r="BJ557" s="106">
        <f t="shared" si="395"/>
        <v>1</v>
      </c>
      <c r="BK557" s="106">
        <f t="shared" si="395"/>
        <v>1</v>
      </c>
      <c r="BL557" s="106">
        <f t="shared" si="395"/>
        <v>1</v>
      </c>
      <c r="BM557" s="106">
        <f t="shared" si="395"/>
        <v>1</v>
      </c>
      <c r="BN557" s="106">
        <f t="shared" si="395"/>
        <v>1</v>
      </c>
      <c r="BO557" s="106">
        <f t="shared" si="395"/>
        <v>1</v>
      </c>
    </row>
    <row r="558" spans="1:67" ht="15" x14ac:dyDescent="0.25">
      <c r="A558" s="80"/>
      <c r="B558" s="77" t="s">
        <v>1710</v>
      </c>
      <c r="C558" s="77" t="s">
        <v>2006</v>
      </c>
      <c r="D558" s="77" t="s">
        <v>26</v>
      </c>
      <c r="E558" s="224">
        <f>VLOOKUP(B558,'Cuadro Control'!C601:J2488,8,FALSE)</f>
        <v>179436034.15411764</v>
      </c>
      <c r="F558" s="106">
        <f t="shared" si="392"/>
        <v>3.3799272126209236E-2</v>
      </c>
      <c r="G558" s="107">
        <v>46490</v>
      </c>
      <c r="H558" s="107">
        <v>46494</v>
      </c>
      <c r="I558" s="106">
        <f t="shared" si="396"/>
        <v>0</v>
      </c>
      <c r="J558" s="106">
        <f t="shared" si="394"/>
        <v>0</v>
      </c>
      <c r="K558" s="106">
        <f t="shared" si="394"/>
        <v>0</v>
      </c>
      <c r="L558" s="106">
        <f t="shared" si="394"/>
        <v>0</v>
      </c>
      <c r="M558" s="106">
        <f t="shared" si="394"/>
        <v>0</v>
      </c>
      <c r="N558" s="106">
        <f t="shared" si="394"/>
        <v>0</v>
      </c>
      <c r="O558" s="106">
        <f t="shared" si="394"/>
        <v>0</v>
      </c>
      <c r="P558" s="106">
        <f t="shared" si="394"/>
        <v>0</v>
      </c>
      <c r="Q558" s="106">
        <f t="shared" si="394"/>
        <v>0</v>
      </c>
      <c r="R558" s="106">
        <f t="shared" si="394"/>
        <v>0</v>
      </c>
      <c r="S558" s="106">
        <f t="shared" si="394"/>
        <v>0</v>
      </c>
      <c r="T558" s="106">
        <f t="shared" si="394"/>
        <v>0</v>
      </c>
      <c r="U558" s="106">
        <f t="shared" si="394"/>
        <v>0</v>
      </c>
      <c r="V558" s="106">
        <f t="shared" si="394"/>
        <v>0</v>
      </c>
      <c r="W558" s="106">
        <f t="shared" si="394"/>
        <v>0</v>
      </c>
      <c r="X558" s="106">
        <f t="shared" si="394"/>
        <v>0</v>
      </c>
      <c r="Y558" s="106">
        <f t="shared" si="394"/>
        <v>0</v>
      </c>
      <c r="Z558" s="106">
        <f t="shared" si="394"/>
        <v>0</v>
      </c>
      <c r="AA558" s="106">
        <f t="shared" si="394"/>
        <v>0</v>
      </c>
      <c r="AB558" s="106">
        <f t="shared" si="394"/>
        <v>0</v>
      </c>
      <c r="AC558" s="106">
        <f t="shared" si="394"/>
        <v>0</v>
      </c>
      <c r="AD558" s="106">
        <f t="shared" si="394"/>
        <v>0</v>
      </c>
      <c r="AE558" s="106">
        <f t="shared" si="394"/>
        <v>0</v>
      </c>
      <c r="AF558" s="106">
        <f t="shared" si="394"/>
        <v>0</v>
      </c>
      <c r="AG558" s="106">
        <f t="shared" si="394"/>
        <v>0</v>
      </c>
      <c r="AH558" s="106">
        <f t="shared" si="394"/>
        <v>0</v>
      </c>
      <c r="AI558" s="106">
        <f t="shared" si="394"/>
        <v>0</v>
      </c>
      <c r="AJ558" s="106">
        <f t="shared" si="394"/>
        <v>0</v>
      </c>
      <c r="AK558" s="106">
        <f t="shared" si="394"/>
        <v>0</v>
      </c>
      <c r="AL558" s="106">
        <f t="shared" si="394"/>
        <v>0</v>
      </c>
      <c r="AM558" s="106">
        <f t="shared" si="394"/>
        <v>0</v>
      </c>
      <c r="AN558" s="106">
        <f t="shared" si="394"/>
        <v>0</v>
      </c>
      <c r="AO558" s="106">
        <f t="shared" si="394"/>
        <v>0</v>
      </c>
      <c r="AP558" s="106">
        <f t="shared" si="395"/>
        <v>0</v>
      </c>
      <c r="AQ558" s="106">
        <f t="shared" si="395"/>
        <v>0</v>
      </c>
      <c r="AR558" s="106">
        <f t="shared" si="395"/>
        <v>0</v>
      </c>
      <c r="AS558" s="106">
        <f t="shared" si="395"/>
        <v>0</v>
      </c>
      <c r="AT558" s="106">
        <f t="shared" si="395"/>
        <v>0</v>
      </c>
      <c r="AU558" s="106">
        <f t="shared" si="395"/>
        <v>0</v>
      </c>
      <c r="AV558" s="106">
        <f t="shared" si="395"/>
        <v>0</v>
      </c>
      <c r="AW558" s="106">
        <f t="shared" si="395"/>
        <v>0.8</v>
      </c>
      <c r="AX558" s="106">
        <f t="shared" si="395"/>
        <v>1</v>
      </c>
      <c r="AY558" s="106">
        <f t="shared" si="395"/>
        <v>1</v>
      </c>
      <c r="AZ558" s="106">
        <f t="shared" si="395"/>
        <v>1</v>
      </c>
      <c r="BA558" s="106">
        <f t="shared" si="395"/>
        <v>1</v>
      </c>
      <c r="BB558" s="106">
        <f t="shared" si="395"/>
        <v>1</v>
      </c>
      <c r="BC558" s="106">
        <f t="shared" si="395"/>
        <v>1</v>
      </c>
      <c r="BD558" s="106">
        <f t="shared" si="395"/>
        <v>1</v>
      </c>
      <c r="BE558" s="106">
        <f t="shared" si="395"/>
        <v>1</v>
      </c>
      <c r="BF558" s="106">
        <f t="shared" si="395"/>
        <v>1</v>
      </c>
      <c r="BG558" s="106">
        <f t="shared" si="395"/>
        <v>1</v>
      </c>
      <c r="BH558" s="106">
        <f t="shared" si="395"/>
        <v>1</v>
      </c>
      <c r="BI558" s="106">
        <f t="shared" si="395"/>
        <v>1</v>
      </c>
      <c r="BJ558" s="106">
        <f t="shared" si="395"/>
        <v>1</v>
      </c>
      <c r="BK558" s="106">
        <f t="shared" si="395"/>
        <v>1</v>
      </c>
      <c r="BL558" s="106">
        <f t="shared" si="395"/>
        <v>1</v>
      </c>
      <c r="BM558" s="106">
        <f t="shared" si="395"/>
        <v>1</v>
      </c>
      <c r="BN558" s="106">
        <f t="shared" si="395"/>
        <v>1</v>
      </c>
      <c r="BO558" s="106">
        <f t="shared" si="395"/>
        <v>1</v>
      </c>
    </row>
    <row r="559" spans="1:67" ht="15" x14ac:dyDescent="0.25">
      <c r="A559" s="80"/>
      <c r="B559" s="77" t="s">
        <v>1711</v>
      </c>
      <c r="C559" s="77" t="s">
        <v>2007</v>
      </c>
      <c r="D559" s="77" t="s">
        <v>730</v>
      </c>
      <c r="E559" s="224">
        <f>VLOOKUP(B559,'Cuadro Control'!C602:J2489,8,FALSE)</f>
        <v>1212623361.2117648</v>
      </c>
      <c r="F559" s="106">
        <f t="shared" si="392"/>
        <v>0.22841447185013161</v>
      </c>
      <c r="G559" s="107">
        <v>46494</v>
      </c>
      <c r="H559" s="107">
        <v>46511</v>
      </c>
      <c r="I559" s="106">
        <f t="shared" si="396"/>
        <v>0</v>
      </c>
      <c r="J559" s="106">
        <f t="shared" si="394"/>
        <v>0</v>
      </c>
      <c r="K559" s="106">
        <f t="shared" si="394"/>
        <v>0</v>
      </c>
      <c r="L559" s="106">
        <f t="shared" si="394"/>
        <v>0</v>
      </c>
      <c r="M559" s="106">
        <f t="shared" si="394"/>
        <v>0</v>
      </c>
      <c r="N559" s="106">
        <f t="shared" si="394"/>
        <v>0</v>
      </c>
      <c r="O559" s="106">
        <f t="shared" si="394"/>
        <v>0</v>
      </c>
      <c r="P559" s="106">
        <f t="shared" si="394"/>
        <v>0</v>
      </c>
      <c r="Q559" s="106">
        <f t="shared" si="394"/>
        <v>0</v>
      </c>
      <c r="R559" s="106">
        <f t="shared" si="394"/>
        <v>0</v>
      </c>
      <c r="S559" s="106">
        <f t="shared" si="394"/>
        <v>0</v>
      </c>
      <c r="T559" s="106">
        <f t="shared" si="394"/>
        <v>0</v>
      </c>
      <c r="U559" s="106">
        <f t="shared" si="394"/>
        <v>0</v>
      </c>
      <c r="V559" s="106">
        <f t="shared" si="394"/>
        <v>0</v>
      </c>
      <c r="W559" s="106">
        <f t="shared" si="394"/>
        <v>0</v>
      </c>
      <c r="X559" s="106">
        <f t="shared" si="394"/>
        <v>0</v>
      </c>
      <c r="Y559" s="106">
        <f t="shared" si="394"/>
        <v>0</v>
      </c>
      <c r="Z559" s="106">
        <f t="shared" si="394"/>
        <v>0</v>
      </c>
      <c r="AA559" s="106">
        <f t="shared" si="394"/>
        <v>0</v>
      </c>
      <c r="AB559" s="106">
        <f t="shared" si="394"/>
        <v>0</v>
      </c>
      <c r="AC559" s="106">
        <f t="shared" si="394"/>
        <v>0</v>
      </c>
      <c r="AD559" s="106">
        <f t="shared" si="394"/>
        <v>0</v>
      </c>
      <c r="AE559" s="106">
        <f t="shared" si="394"/>
        <v>0</v>
      </c>
      <c r="AF559" s="106">
        <f t="shared" si="394"/>
        <v>0</v>
      </c>
      <c r="AG559" s="106">
        <f t="shared" si="394"/>
        <v>0</v>
      </c>
      <c r="AH559" s="106">
        <f t="shared" si="394"/>
        <v>0</v>
      </c>
      <c r="AI559" s="106">
        <f t="shared" si="394"/>
        <v>0</v>
      </c>
      <c r="AJ559" s="106">
        <f t="shared" si="394"/>
        <v>0</v>
      </c>
      <c r="AK559" s="106">
        <f t="shared" si="394"/>
        <v>0</v>
      </c>
      <c r="AL559" s="106">
        <f t="shared" si="394"/>
        <v>0</v>
      </c>
      <c r="AM559" s="106">
        <f t="shared" si="394"/>
        <v>0</v>
      </c>
      <c r="AN559" s="106">
        <f t="shared" si="394"/>
        <v>0</v>
      </c>
      <c r="AO559" s="106">
        <f t="shared" si="394"/>
        <v>0</v>
      </c>
      <c r="AP559" s="106">
        <f t="shared" si="395"/>
        <v>0</v>
      </c>
      <c r="AQ559" s="106">
        <f t="shared" si="395"/>
        <v>0</v>
      </c>
      <c r="AR559" s="106">
        <f t="shared" si="395"/>
        <v>0</v>
      </c>
      <c r="AS559" s="106">
        <f t="shared" ref="AS559:BO559" si="397">IF($G559=0,0,IF(AS$6&lt;$G559,0,IF(AS$6&gt;$H559,1,(AS$6-$G559+1)/($H559-$G559+1))))</f>
        <v>0</v>
      </c>
      <c r="AT559" s="106">
        <f t="shared" si="397"/>
        <v>0</v>
      </c>
      <c r="AU559" s="106">
        <f t="shared" si="397"/>
        <v>0</v>
      </c>
      <c r="AV559" s="106">
        <f t="shared" si="397"/>
        <v>0</v>
      </c>
      <c r="AW559" s="106">
        <f t="shared" si="397"/>
        <v>0</v>
      </c>
      <c r="AX559" s="106">
        <f t="shared" si="397"/>
        <v>0.3888888888888889</v>
      </c>
      <c r="AY559" s="106">
        <f t="shared" si="397"/>
        <v>0.77777777777777779</v>
      </c>
      <c r="AZ559" s="106">
        <f t="shared" si="397"/>
        <v>1</v>
      </c>
      <c r="BA559" s="106">
        <f t="shared" si="397"/>
        <v>1</v>
      </c>
      <c r="BB559" s="106">
        <f t="shared" si="397"/>
        <v>1</v>
      </c>
      <c r="BC559" s="106">
        <f t="shared" si="397"/>
        <v>1</v>
      </c>
      <c r="BD559" s="106">
        <f t="shared" si="397"/>
        <v>1</v>
      </c>
      <c r="BE559" s="106">
        <f t="shared" si="397"/>
        <v>1</v>
      </c>
      <c r="BF559" s="106">
        <f t="shared" si="397"/>
        <v>1</v>
      </c>
      <c r="BG559" s="106">
        <f t="shared" si="397"/>
        <v>1</v>
      </c>
      <c r="BH559" s="106">
        <f t="shared" si="397"/>
        <v>1</v>
      </c>
      <c r="BI559" s="106">
        <f t="shared" si="397"/>
        <v>1</v>
      </c>
      <c r="BJ559" s="106">
        <f t="shared" si="397"/>
        <v>1</v>
      </c>
      <c r="BK559" s="106">
        <f t="shared" si="397"/>
        <v>1</v>
      </c>
      <c r="BL559" s="106">
        <f t="shared" si="397"/>
        <v>1</v>
      </c>
      <c r="BM559" s="106">
        <f t="shared" si="397"/>
        <v>1</v>
      </c>
      <c r="BN559" s="106">
        <f t="shared" si="397"/>
        <v>1</v>
      </c>
      <c r="BO559" s="106">
        <f t="shared" si="397"/>
        <v>1</v>
      </c>
    </row>
    <row r="560" spans="1:67" ht="15" x14ac:dyDescent="0.25">
      <c r="A560" s="80"/>
      <c r="B560" s="77" t="s">
        <v>1712</v>
      </c>
      <c r="C560" s="77" t="s">
        <v>2008</v>
      </c>
      <c r="D560" s="77" t="s">
        <v>6</v>
      </c>
      <c r="E560" s="224">
        <f>VLOOKUP(B560,'Cuadro Control'!C603:J2490,8,FALSE)</f>
        <v>0</v>
      </c>
      <c r="F560" s="106">
        <f t="shared" si="392"/>
        <v>0</v>
      </c>
      <c r="G560" s="107">
        <v>46511</v>
      </c>
      <c r="H560" s="107">
        <v>46514</v>
      </c>
      <c r="I560" s="106">
        <f t="shared" si="396"/>
        <v>0</v>
      </c>
      <c r="J560" s="106">
        <f t="shared" si="394"/>
        <v>0</v>
      </c>
      <c r="K560" s="106">
        <f t="shared" si="394"/>
        <v>0</v>
      </c>
      <c r="L560" s="106">
        <f t="shared" si="394"/>
        <v>0</v>
      </c>
      <c r="M560" s="106">
        <f t="shared" si="394"/>
        <v>0</v>
      </c>
      <c r="N560" s="106">
        <f t="shared" si="394"/>
        <v>0</v>
      </c>
      <c r="O560" s="106">
        <f t="shared" si="394"/>
        <v>0</v>
      </c>
      <c r="P560" s="106">
        <f t="shared" si="394"/>
        <v>0</v>
      </c>
      <c r="Q560" s="106">
        <f t="shared" si="394"/>
        <v>0</v>
      </c>
      <c r="R560" s="106">
        <f t="shared" si="394"/>
        <v>0</v>
      </c>
      <c r="S560" s="106">
        <f t="shared" si="394"/>
        <v>0</v>
      </c>
      <c r="T560" s="106">
        <f t="shared" si="394"/>
        <v>0</v>
      </c>
      <c r="U560" s="106">
        <f t="shared" si="394"/>
        <v>0</v>
      </c>
      <c r="V560" s="106">
        <f t="shared" si="394"/>
        <v>0</v>
      </c>
      <c r="W560" s="106">
        <f t="shared" si="394"/>
        <v>0</v>
      </c>
      <c r="X560" s="106">
        <f t="shared" si="394"/>
        <v>0</v>
      </c>
      <c r="Y560" s="106">
        <f t="shared" si="394"/>
        <v>0</v>
      </c>
      <c r="Z560" s="106">
        <f t="shared" si="394"/>
        <v>0</v>
      </c>
      <c r="AA560" s="106">
        <f t="shared" si="394"/>
        <v>0</v>
      </c>
      <c r="AB560" s="106">
        <f t="shared" si="394"/>
        <v>0</v>
      </c>
      <c r="AC560" s="106">
        <f t="shared" si="394"/>
        <v>0</v>
      </c>
      <c r="AD560" s="106">
        <f t="shared" si="394"/>
        <v>0</v>
      </c>
      <c r="AE560" s="106">
        <f t="shared" si="394"/>
        <v>0</v>
      </c>
      <c r="AF560" s="106">
        <f t="shared" si="394"/>
        <v>0</v>
      </c>
      <c r="AG560" s="106">
        <f t="shared" si="394"/>
        <v>0</v>
      </c>
      <c r="AH560" s="106">
        <f t="shared" si="394"/>
        <v>0</v>
      </c>
      <c r="AI560" s="106">
        <f t="shared" ref="J560:AO567" si="398">IF($G560=0,0,IF(AI$6&lt;$G560,0,IF(AI$6&gt;$H560,1,(AI$6-$G560+1)/($H560-$G560+1))))</f>
        <v>0</v>
      </c>
      <c r="AJ560" s="106">
        <f t="shared" si="398"/>
        <v>0</v>
      </c>
      <c r="AK560" s="106">
        <f t="shared" si="398"/>
        <v>0</v>
      </c>
      <c r="AL560" s="106">
        <f t="shared" si="398"/>
        <v>0</v>
      </c>
      <c r="AM560" s="106">
        <f t="shared" si="398"/>
        <v>0</v>
      </c>
      <c r="AN560" s="106">
        <f t="shared" si="398"/>
        <v>0</v>
      </c>
      <c r="AO560" s="106">
        <f t="shared" si="398"/>
        <v>0</v>
      </c>
      <c r="AP560" s="106">
        <f t="shared" ref="AP560:BO566" si="399">IF($G560=0,0,IF(AP$6&lt;$G560,0,IF(AP$6&gt;$H560,1,(AP$6-$G560+1)/($H560-$G560+1))))</f>
        <v>0</v>
      </c>
      <c r="AQ560" s="106">
        <f t="shared" si="399"/>
        <v>0</v>
      </c>
      <c r="AR560" s="106">
        <f t="shared" si="399"/>
        <v>0</v>
      </c>
      <c r="AS560" s="106">
        <f t="shared" si="399"/>
        <v>0</v>
      </c>
      <c r="AT560" s="106">
        <f t="shared" si="399"/>
        <v>0</v>
      </c>
      <c r="AU560" s="106">
        <f t="shared" si="399"/>
        <v>0</v>
      </c>
      <c r="AV560" s="106">
        <f t="shared" si="399"/>
        <v>0</v>
      </c>
      <c r="AW560" s="106">
        <f t="shared" si="399"/>
        <v>0</v>
      </c>
      <c r="AX560" s="106">
        <f t="shared" si="399"/>
        <v>0</v>
      </c>
      <c r="AY560" s="106">
        <f t="shared" si="399"/>
        <v>0</v>
      </c>
      <c r="AZ560" s="106">
        <f t="shared" si="399"/>
        <v>1</v>
      </c>
      <c r="BA560" s="106">
        <f t="shared" si="399"/>
        <v>1</v>
      </c>
      <c r="BB560" s="106">
        <f t="shared" si="399"/>
        <v>1</v>
      </c>
      <c r="BC560" s="106">
        <f t="shared" si="399"/>
        <v>1</v>
      </c>
      <c r="BD560" s="106">
        <f t="shared" si="399"/>
        <v>1</v>
      </c>
      <c r="BE560" s="106">
        <f t="shared" si="399"/>
        <v>1</v>
      </c>
      <c r="BF560" s="106">
        <f t="shared" si="399"/>
        <v>1</v>
      </c>
      <c r="BG560" s="106">
        <f t="shared" si="399"/>
        <v>1</v>
      </c>
      <c r="BH560" s="106">
        <f t="shared" si="399"/>
        <v>1</v>
      </c>
      <c r="BI560" s="106">
        <f t="shared" si="399"/>
        <v>1</v>
      </c>
      <c r="BJ560" s="106">
        <f t="shared" si="399"/>
        <v>1</v>
      </c>
      <c r="BK560" s="106">
        <f t="shared" si="399"/>
        <v>1</v>
      </c>
      <c r="BL560" s="106">
        <f t="shared" si="399"/>
        <v>1</v>
      </c>
      <c r="BM560" s="106">
        <f t="shared" si="399"/>
        <v>1</v>
      </c>
      <c r="BN560" s="106">
        <f t="shared" si="399"/>
        <v>1</v>
      </c>
      <c r="BO560" s="106">
        <f t="shared" si="399"/>
        <v>1</v>
      </c>
    </row>
    <row r="561" spans="1:67" ht="15" x14ac:dyDescent="0.25">
      <c r="A561" s="80"/>
      <c r="B561" s="78" t="s">
        <v>1713</v>
      </c>
      <c r="C561" s="78" t="s">
        <v>2009</v>
      </c>
      <c r="D561" s="78" t="s">
        <v>3</v>
      </c>
      <c r="E561" s="225">
        <f>VLOOKUP(B561,'Cuadro Control'!C604:J2491,8,FALSE)</f>
        <v>0</v>
      </c>
      <c r="F561" s="108">
        <f t="shared" si="392"/>
        <v>0</v>
      </c>
      <c r="G561" s="109">
        <v>46511</v>
      </c>
      <c r="H561" s="109">
        <v>46511</v>
      </c>
      <c r="I561" s="108">
        <f t="shared" si="396"/>
        <v>0</v>
      </c>
      <c r="J561" s="108">
        <f t="shared" si="398"/>
        <v>0</v>
      </c>
      <c r="K561" s="108">
        <f t="shared" si="398"/>
        <v>0</v>
      </c>
      <c r="L561" s="108">
        <f t="shared" si="398"/>
        <v>0</v>
      </c>
      <c r="M561" s="108">
        <f t="shared" si="398"/>
        <v>0</v>
      </c>
      <c r="N561" s="108">
        <f t="shared" si="398"/>
        <v>0</v>
      </c>
      <c r="O561" s="108">
        <f t="shared" si="398"/>
        <v>0</v>
      </c>
      <c r="P561" s="108">
        <f t="shared" si="398"/>
        <v>0</v>
      </c>
      <c r="Q561" s="108">
        <f t="shared" si="398"/>
        <v>0</v>
      </c>
      <c r="R561" s="108">
        <f t="shared" si="398"/>
        <v>0</v>
      </c>
      <c r="S561" s="108">
        <f t="shared" si="398"/>
        <v>0</v>
      </c>
      <c r="T561" s="108">
        <f t="shared" si="398"/>
        <v>0</v>
      </c>
      <c r="U561" s="108">
        <f t="shared" si="398"/>
        <v>0</v>
      </c>
      <c r="V561" s="108">
        <f t="shared" si="398"/>
        <v>0</v>
      </c>
      <c r="W561" s="108">
        <f t="shared" si="398"/>
        <v>0</v>
      </c>
      <c r="X561" s="108">
        <f t="shared" si="398"/>
        <v>0</v>
      </c>
      <c r="Y561" s="108">
        <f t="shared" si="398"/>
        <v>0</v>
      </c>
      <c r="Z561" s="108">
        <f t="shared" si="398"/>
        <v>0</v>
      </c>
      <c r="AA561" s="108">
        <f t="shared" si="398"/>
        <v>0</v>
      </c>
      <c r="AB561" s="108">
        <f t="shared" si="398"/>
        <v>0</v>
      </c>
      <c r="AC561" s="108">
        <f t="shared" si="398"/>
        <v>0</v>
      </c>
      <c r="AD561" s="108">
        <f t="shared" si="398"/>
        <v>0</v>
      </c>
      <c r="AE561" s="108">
        <f t="shared" si="398"/>
        <v>0</v>
      </c>
      <c r="AF561" s="108">
        <f t="shared" si="398"/>
        <v>0</v>
      </c>
      <c r="AG561" s="108">
        <f t="shared" si="398"/>
        <v>0</v>
      </c>
      <c r="AH561" s="108">
        <f t="shared" si="398"/>
        <v>0</v>
      </c>
      <c r="AI561" s="108">
        <f t="shared" si="398"/>
        <v>0</v>
      </c>
      <c r="AJ561" s="108">
        <f t="shared" si="398"/>
        <v>0</v>
      </c>
      <c r="AK561" s="108">
        <f t="shared" si="398"/>
        <v>0</v>
      </c>
      <c r="AL561" s="108">
        <f t="shared" si="398"/>
        <v>0</v>
      </c>
      <c r="AM561" s="108">
        <f t="shared" si="398"/>
        <v>0</v>
      </c>
      <c r="AN561" s="108">
        <f t="shared" si="398"/>
        <v>0</v>
      </c>
      <c r="AO561" s="108">
        <f t="shared" si="398"/>
        <v>0</v>
      </c>
      <c r="AP561" s="108">
        <f t="shared" si="399"/>
        <v>0</v>
      </c>
      <c r="AQ561" s="108">
        <f t="shared" si="399"/>
        <v>0</v>
      </c>
      <c r="AR561" s="108">
        <f t="shared" si="399"/>
        <v>0</v>
      </c>
      <c r="AS561" s="108">
        <f t="shared" si="399"/>
        <v>0</v>
      </c>
      <c r="AT561" s="108">
        <f t="shared" si="399"/>
        <v>0</v>
      </c>
      <c r="AU561" s="108">
        <f t="shared" si="399"/>
        <v>0</v>
      </c>
      <c r="AV561" s="108">
        <f t="shared" si="399"/>
        <v>0</v>
      </c>
      <c r="AW561" s="108">
        <f t="shared" si="399"/>
        <v>0</v>
      </c>
      <c r="AX561" s="108">
        <f t="shared" si="399"/>
        <v>0</v>
      </c>
      <c r="AY561" s="108">
        <f t="shared" si="399"/>
        <v>0</v>
      </c>
      <c r="AZ561" s="108">
        <f t="shared" si="399"/>
        <v>1</v>
      </c>
      <c r="BA561" s="108">
        <f t="shared" si="399"/>
        <v>1</v>
      </c>
      <c r="BB561" s="108">
        <f t="shared" si="399"/>
        <v>1</v>
      </c>
      <c r="BC561" s="108">
        <f t="shared" si="399"/>
        <v>1</v>
      </c>
      <c r="BD561" s="108">
        <f t="shared" si="399"/>
        <v>1</v>
      </c>
      <c r="BE561" s="108">
        <f t="shared" si="399"/>
        <v>1</v>
      </c>
      <c r="BF561" s="108">
        <f t="shared" si="399"/>
        <v>1</v>
      </c>
      <c r="BG561" s="108">
        <f t="shared" si="399"/>
        <v>1</v>
      </c>
      <c r="BH561" s="108">
        <f t="shared" si="399"/>
        <v>1</v>
      </c>
      <c r="BI561" s="108">
        <f t="shared" si="399"/>
        <v>1</v>
      </c>
      <c r="BJ561" s="108">
        <f t="shared" si="399"/>
        <v>1</v>
      </c>
      <c r="BK561" s="108">
        <f t="shared" si="399"/>
        <v>1</v>
      </c>
      <c r="BL561" s="108">
        <f t="shared" si="399"/>
        <v>1</v>
      </c>
      <c r="BM561" s="108">
        <f t="shared" si="399"/>
        <v>1</v>
      </c>
      <c r="BN561" s="108">
        <f t="shared" si="399"/>
        <v>1</v>
      </c>
      <c r="BO561" s="108">
        <f t="shared" si="399"/>
        <v>1</v>
      </c>
    </row>
    <row r="562" spans="1:67" ht="15" x14ac:dyDescent="0.25">
      <c r="A562" s="80"/>
      <c r="B562" s="77" t="s">
        <v>1714</v>
      </c>
      <c r="C562" s="77" t="s">
        <v>2010</v>
      </c>
      <c r="D562" s="77" t="s">
        <v>8</v>
      </c>
      <c r="E562" s="224">
        <f>VLOOKUP(B562,'Cuadro Control'!C605:J2492,8,FALSE)</f>
        <v>1230815225.9452939</v>
      </c>
      <c r="F562" s="106">
        <f t="shared" si="392"/>
        <v>0.2318411625341423</v>
      </c>
      <c r="G562" s="107">
        <v>46514</v>
      </c>
      <c r="H562" s="107">
        <v>46515</v>
      </c>
      <c r="I562" s="106">
        <f t="shared" si="396"/>
        <v>0</v>
      </c>
      <c r="J562" s="106">
        <f t="shared" si="398"/>
        <v>0</v>
      </c>
      <c r="K562" s="106">
        <f t="shared" si="398"/>
        <v>0</v>
      </c>
      <c r="L562" s="106">
        <f t="shared" si="398"/>
        <v>0</v>
      </c>
      <c r="M562" s="106">
        <f t="shared" si="398"/>
        <v>0</v>
      </c>
      <c r="N562" s="106">
        <f t="shared" si="398"/>
        <v>0</v>
      </c>
      <c r="O562" s="106">
        <f t="shared" si="398"/>
        <v>0</v>
      </c>
      <c r="P562" s="106">
        <f t="shared" si="398"/>
        <v>0</v>
      </c>
      <c r="Q562" s="106">
        <f t="shared" si="398"/>
        <v>0</v>
      </c>
      <c r="R562" s="106">
        <f t="shared" si="398"/>
        <v>0</v>
      </c>
      <c r="S562" s="106">
        <f t="shared" si="398"/>
        <v>0</v>
      </c>
      <c r="T562" s="106">
        <f t="shared" si="398"/>
        <v>0</v>
      </c>
      <c r="U562" s="106">
        <f t="shared" si="398"/>
        <v>0</v>
      </c>
      <c r="V562" s="106">
        <f t="shared" si="398"/>
        <v>0</v>
      </c>
      <c r="W562" s="106">
        <f t="shared" si="398"/>
        <v>0</v>
      </c>
      <c r="X562" s="106">
        <f t="shared" si="398"/>
        <v>0</v>
      </c>
      <c r="Y562" s="106">
        <f t="shared" si="398"/>
        <v>0</v>
      </c>
      <c r="Z562" s="106">
        <f t="shared" si="398"/>
        <v>0</v>
      </c>
      <c r="AA562" s="106">
        <f t="shared" si="398"/>
        <v>0</v>
      </c>
      <c r="AB562" s="106">
        <f t="shared" si="398"/>
        <v>0</v>
      </c>
      <c r="AC562" s="106">
        <f t="shared" si="398"/>
        <v>0</v>
      </c>
      <c r="AD562" s="106">
        <f t="shared" si="398"/>
        <v>0</v>
      </c>
      <c r="AE562" s="106">
        <f t="shared" si="398"/>
        <v>0</v>
      </c>
      <c r="AF562" s="106">
        <f t="shared" si="398"/>
        <v>0</v>
      </c>
      <c r="AG562" s="106">
        <f t="shared" si="398"/>
        <v>0</v>
      </c>
      <c r="AH562" s="106">
        <f t="shared" si="398"/>
        <v>0</v>
      </c>
      <c r="AI562" s="106">
        <f t="shared" si="398"/>
        <v>0</v>
      </c>
      <c r="AJ562" s="106">
        <f t="shared" si="398"/>
        <v>0</v>
      </c>
      <c r="AK562" s="106">
        <f t="shared" si="398"/>
        <v>0</v>
      </c>
      <c r="AL562" s="106">
        <f t="shared" si="398"/>
        <v>0</v>
      </c>
      <c r="AM562" s="106">
        <f t="shared" si="398"/>
        <v>0</v>
      </c>
      <c r="AN562" s="106">
        <f t="shared" si="398"/>
        <v>0</v>
      </c>
      <c r="AO562" s="106">
        <f t="shared" si="398"/>
        <v>0</v>
      </c>
      <c r="AP562" s="106">
        <f t="shared" si="399"/>
        <v>0</v>
      </c>
      <c r="AQ562" s="106">
        <f t="shared" si="399"/>
        <v>0</v>
      </c>
      <c r="AR562" s="106">
        <f t="shared" si="399"/>
        <v>0</v>
      </c>
      <c r="AS562" s="106">
        <f t="shared" si="399"/>
        <v>0</v>
      </c>
      <c r="AT562" s="106">
        <f t="shared" si="399"/>
        <v>0</v>
      </c>
      <c r="AU562" s="106">
        <f t="shared" si="399"/>
        <v>0</v>
      </c>
      <c r="AV562" s="106">
        <f t="shared" si="399"/>
        <v>0</v>
      </c>
      <c r="AW562" s="106">
        <f t="shared" si="399"/>
        <v>0</v>
      </c>
      <c r="AX562" s="106">
        <f t="shared" si="399"/>
        <v>0</v>
      </c>
      <c r="AY562" s="106">
        <f t="shared" si="399"/>
        <v>0</v>
      </c>
      <c r="AZ562" s="106">
        <f t="shared" si="399"/>
        <v>0.5</v>
      </c>
      <c r="BA562" s="106">
        <f t="shared" si="399"/>
        <v>1</v>
      </c>
      <c r="BB562" s="106">
        <f t="shared" si="399"/>
        <v>1</v>
      </c>
      <c r="BC562" s="106">
        <f t="shared" si="399"/>
        <v>1</v>
      </c>
      <c r="BD562" s="106">
        <f t="shared" si="399"/>
        <v>1</v>
      </c>
      <c r="BE562" s="106">
        <f t="shared" si="399"/>
        <v>1</v>
      </c>
      <c r="BF562" s="106">
        <f t="shared" si="399"/>
        <v>1</v>
      </c>
      <c r="BG562" s="106">
        <f t="shared" si="399"/>
        <v>1</v>
      </c>
      <c r="BH562" s="106">
        <f t="shared" si="399"/>
        <v>1</v>
      </c>
      <c r="BI562" s="106">
        <f t="shared" si="399"/>
        <v>1</v>
      </c>
      <c r="BJ562" s="106">
        <f t="shared" si="399"/>
        <v>1</v>
      </c>
      <c r="BK562" s="106">
        <f t="shared" si="399"/>
        <v>1</v>
      </c>
      <c r="BL562" s="106">
        <f t="shared" si="399"/>
        <v>1</v>
      </c>
      <c r="BM562" s="106">
        <f t="shared" si="399"/>
        <v>1</v>
      </c>
      <c r="BN562" s="106">
        <f t="shared" si="399"/>
        <v>1</v>
      </c>
      <c r="BO562" s="106">
        <f t="shared" si="399"/>
        <v>1</v>
      </c>
    </row>
    <row r="563" spans="1:67" ht="15" x14ac:dyDescent="0.25">
      <c r="A563" s="80"/>
      <c r="B563" s="77" t="s">
        <v>1715</v>
      </c>
      <c r="C563" s="77" t="s">
        <v>2011</v>
      </c>
      <c r="D563" s="77" t="s">
        <v>26</v>
      </c>
      <c r="E563" s="224">
        <f>VLOOKUP(B563,'Cuadro Control'!C606:J2493,8,FALSE)</f>
        <v>0</v>
      </c>
      <c r="F563" s="106">
        <f t="shared" si="392"/>
        <v>0</v>
      </c>
      <c r="G563" s="107">
        <v>46515</v>
      </c>
      <c r="H563" s="107">
        <v>46524</v>
      </c>
      <c r="I563" s="106">
        <f t="shared" si="396"/>
        <v>0</v>
      </c>
      <c r="J563" s="106">
        <f t="shared" si="398"/>
        <v>0</v>
      </c>
      <c r="K563" s="106">
        <f t="shared" si="398"/>
        <v>0</v>
      </c>
      <c r="L563" s="106">
        <f t="shared" si="398"/>
        <v>0</v>
      </c>
      <c r="M563" s="106">
        <f t="shared" si="398"/>
        <v>0</v>
      </c>
      <c r="N563" s="106">
        <f t="shared" si="398"/>
        <v>0</v>
      </c>
      <c r="O563" s="106">
        <f t="shared" si="398"/>
        <v>0</v>
      </c>
      <c r="P563" s="106">
        <f t="shared" si="398"/>
        <v>0</v>
      </c>
      <c r="Q563" s="106">
        <f t="shared" si="398"/>
        <v>0</v>
      </c>
      <c r="R563" s="106">
        <f t="shared" si="398"/>
        <v>0</v>
      </c>
      <c r="S563" s="106">
        <f t="shared" si="398"/>
        <v>0</v>
      </c>
      <c r="T563" s="106">
        <f t="shared" si="398"/>
        <v>0</v>
      </c>
      <c r="U563" s="106">
        <f t="shared" si="398"/>
        <v>0</v>
      </c>
      <c r="V563" s="106">
        <f t="shared" si="398"/>
        <v>0</v>
      </c>
      <c r="W563" s="106">
        <f t="shared" si="398"/>
        <v>0</v>
      </c>
      <c r="X563" s="106">
        <f t="shared" si="398"/>
        <v>0</v>
      </c>
      <c r="Y563" s="106">
        <f t="shared" si="398"/>
        <v>0</v>
      </c>
      <c r="Z563" s="106">
        <f t="shared" si="398"/>
        <v>0</v>
      </c>
      <c r="AA563" s="106">
        <f t="shared" si="398"/>
        <v>0</v>
      </c>
      <c r="AB563" s="106">
        <f t="shared" si="398"/>
        <v>0</v>
      </c>
      <c r="AC563" s="106">
        <f t="shared" si="398"/>
        <v>0</v>
      </c>
      <c r="AD563" s="106">
        <f t="shared" si="398"/>
        <v>0</v>
      </c>
      <c r="AE563" s="106">
        <f t="shared" si="398"/>
        <v>0</v>
      </c>
      <c r="AF563" s="106">
        <f t="shared" si="398"/>
        <v>0</v>
      </c>
      <c r="AG563" s="106">
        <f t="shared" si="398"/>
        <v>0</v>
      </c>
      <c r="AH563" s="106">
        <f t="shared" si="398"/>
        <v>0</v>
      </c>
      <c r="AI563" s="106">
        <f t="shared" si="398"/>
        <v>0</v>
      </c>
      <c r="AJ563" s="106">
        <f t="shared" si="398"/>
        <v>0</v>
      </c>
      <c r="AK563" s="106">
        <f t="shared" si="398"/>
        <v>0</v>
      </c>
      <c r="AL563" s="106">
        <f t="shared" si="398"/>
        <v>0</v>
      </c>
      <c r="AM563" s="106">
        <f t="shared" si="398"/>
        <v>0</v>
      </c>
      <c r="AN563" s="106">
        <f t="shared" si="398"/>
        <v>0</v>
      </c>
      <c r="AO563" s="106">
        <f t="shared" si="398"/>
        <v>0</v>
      </c>
      <c r="AP563" s="106">
        <f t="shared" si="399"/>
        <v>0</v>
      </c>
      <c r="AQ563" s="106">
        <f t="shared" si="399"/>
        <v>0</v>
      </c>
      <c r="AR563" s="106">
        <f t="shared" si="399"/>
        <v>0</v>
      </c>
      <c r="AS563" s="106">
        <f t="shared" si="399"/>
        <v>0</v>
      </c>
      <c r="AT563" s="106">
        <f t="shared" si="399"/>
        <v>0</v>
      </c>
      <c r="AU563" s="106">
        <f t="shared" si="399"/>
        <v>0</v>
      </c>
      <c r="AV563" s="106">
        <f t="shared" si="399"/>
        <v>0</v>
      </c>
      <c r="AW563" s="106">
        <f t="shared" si="399"/>
        <v>0</v>
      </c>
      <c r="AX563" s="106">
        <f t="shared" si="399"/>
        <v>0</v>
      </c>
      <c r="AY563" s="106">
        <f t="shared" si="399"/>
        <v>0</v>
      </c>
      <c r="AZ563" s="106">
        <f t="shared" si="399"/>
        <v>0</v>
      </c>
      <c r="BA563" s="106">
        <f t="shared" si="399"/>
        <v>0.7</v>
      </c>
      <c r="BB563" s="106">
        <f t="shared" si="399"/>
        <v>1</v>
      </c>
      <c r="BC563" s="106">
        <f t="shared" si="399"/>
        <v>1</v>
      </c>
      <c r="BD563" s="106">
        <f t="shared" si="399"/>
        <v>1</v>
      </c>
      <c r="BE563" s="106">
        <f t="shared" si="399"/>
        <v>1</v>
      </c>
      <c r="BF563" s="106">
        <f t="shared" si="399"/>
        <v>1</v>
      </c>
      <c r="BG563" s="106">
        <f t="shared" si="399"/>
        <v>1</v>
      </c>
      <c r="BH563" s="106">
        <f t="shared" si="399"/>
        <v>1</v>
      </c>
      <c r="BI563" s="106">
        <f t="shared" si="399"/>
        <v>1</v>
      </c>
      <c r="BJ563" s="106">
        <f t="shared" si="399"/>
        <v>1</v>
      </c>
      <c r="BK563" s="106">
        <f t="shared" si="399"/>
        <v>1</v>
      </c>
      <c r="BL563" s="106">
        <f t="shared" si="399"/>
        <v>1</v>
      </c>
      <c r="BM563" s="106">
        <f t="shared" si="399"/>
        <v>1</v>
      </c>
      <c r="BN563" s="106">
        <f t="shared" si="399"/>
        <v>1</v>
      </c>
      <c r="BO563" s="106">
        <f t="shared" si="399"/>
        <v>1</v>
      </c>
    </row>
    <row r="564" spans="1:67" ht="15" x14ac:dyDescent="0.25">
      <c r="A564" s="80"/>
      <c r="B564" s="77" t="s">
        <v>1716</v>
      </c>
      <c r="C564" s="77" t="s">
        <v>2078</v>
      </c>
      <c r="D564" s="77" t="s">
        <v>6</v>
      </c>
      <c r="E564" s="224">
        <f>VLOOKUP(B564,'Cuadro Control'!C607:J2494,8,FALSE)</f>
        <v>52736347.43270281</v>
      </c>
      <c r="F564" s="106">
        <f t="shared" si="392"/>
        <v>9.933624348213644E-3</v>
      </c>
      <c r="G564" s="107">
        <v>46524</v>
      </c>
      <c r="H564" s="107">
        <v>46527</v>
      </c>
      <c r="I564" s="106">
        <f t="shared" si="396"/>
        <v>0</v>
      </c>
      <c r="J564" s="106">
        <f t="shared" si="398"/>
        <v>0</v>
      </c>
      <c r="K564" s="106">
        <f t="shared" si="398"/>
        <v>0</v>
      </c>
      <c r="L564" s="106">
        <f t="shared" si="398"/>
        <v>0</v>
      </c>
      <c r="M564" s="106">
        <f t="shared" si="398"/>
        <v>0</v>
      </c>
      <c r="N564" s="106">
        <f t="shared" si="398"/>
        <v>0</v>
      </c>
      <c r="O564" s="106">
        <f t="shared" si="398"/>
        <v>0</v>
      </c>
      <c r="P564" s="106">
        <f t="shared" si="398"/>
        <v>0</v>
      </c>
      <c r="Q564" s="106">
        <f t="shared" si="398"/>
        <v>0</v>
      </c>
      <c r="R564" s="106">
        <f t="shared" si="398"/>
        <v>0</v>
      </c>
      <c r="S564" s="106">
        <f t="shared" si="398"/>
        <v>0</v>
      </c>
      <c r="T564" s="106">
        <f t="shared" si="398"/>
        <v>0</v>
      </c>
      <c r="U564" s="106">
        <f t="shared" si="398"/>
        <v>0</v>
      </c>
      <c r="V564" s="106">
        <f t="shared" si="398"/>
        <v>0</v>
      </c>
      <c r="W564" s="106">
        <f t="shared" si="398"/>
        <v>0</v>
      </c>
      <c r="X564" s="106">
        <f t="shared" si="398"/>
        <v>0</v>
      </c>
      <c r="Y564" s="106">
        <f t="shared" si="398"/>
        <v>0</v>
      </c>
      <c r="Z564" s="106">
        <f t="shared" si="398"/>
        <v>0</v>
      </c>
      <c r="AA564" s="106">
        <f t="shared" si="398"/>
        <v>0</v>
      </c>
      <c r="AB564" s="106">
        <f t="shared" si="398"/>
        <v>0</v>
      </c>
      <c r="AC564" s="106">
        <f t="shared" si="398"/>
        <v>0</v>
      </c>
      <c r="AD564" s="106">
        <f t="shared" si="398"/>
        <v>0</v>
      </c>
      <c r="AE564" s="106">
        <f t="shared" si="398"/>
        <v>0</v>
      </c>
      <c r="AF564" s="106">
        <f t="shared" si="398"/>
        <v>0</v>
      </c>
      <c r="AG564" s="106">
        <f t="shared" si="398"/>
        <v>0</v>
      </c>
      <c r="AH564" s="106">
        <f t="shared" si="398"/>
        <v>0</v>
      </c>
      <c r="AI564" s="106">
        <f t="shared" si="398"/>
        <v>0</v>
      </c>
      <c r="AJ564" s="106">
        <f t="shared" si="398"/>
        <v>0</v>
      </c>
      <c r="AK564" s="106">
        <f t="shared" si="398"/>
        <v>0</v>
      </c>
      <c r="AL564" s="106">
        <f t="shared" si="398"/>
        <v>0</v>
      </c>
      <c r="AM564" s="106">
        <f t="shared" si="398"/>
        <v>0</v>
      </c>
      <c r="AN564" s="106">
        <f t="shared" si="398"/>
        <v>0</v>
      </c>
      <c r="AO564" s="106">
        <f t="shared" si="398"/>
        <v>0</v>
      </c>
      <c r="AP564" s="106">
        <f t="shared" si="399"/>
        <v>0</v>
      </c>
      <c r="AQ564" s="106">
        <f t="shared" si="399"/>
        <v>0</v>
      </c>
      <c r="AR564" s="106">
        <f t="shared" si="399"/>
        <v>0</v>
      </c>
      <c r="AS564" s="106">
        <f t="shared" si="399"/>
        <v>0</v>
      </c>
      <c r="AT564" s="106">
        <f t="shared" si="399"/>
        <v>0</v>
      </c>
      <c r="AU564" s="106">
        <f t="shared" si="399"/>
        <v>0</v>
      </c>
      <c r="AV564" s="106">
        <f t="shared" si="399"/>
        <v>0</v>
      </c>
      <c r="AW564" s="106">
        <f t="shared" si="399"/>
        <v>0</v>
      </c>
      <c r="AX564" s="106">
        <f t="shared" si="399"/>
        <v>0</v>
      </c>
      <c r="AY564" s="106">
        <f t="shared" si="399"/>
        <v>0</v>
      </c>
      <c r="AZ564" s="106">
        <f t="shared" si="399"/>
        <v>0</v>
      </c>
      <c r="BA564" s="106">
        <f t="shared" si="399"/>
        <v>0</v>
      </c>
      <c r="BB564" s="106">
        <f t="shared" si="399"/>
        <v>1</v>
      </c>
      <c r="BC564" s="106">
        <f t="shared" si="399"/>
        <v>1</v>
      </c>
      <c r="BD564" s="106">
        <f t="shared" si="399"/>
        <v>1</v>
      </c>
      <c r="BE564" s="106">
        <f t="shared" si="399"/>
        <v>1</v>
      </c>
      <c r="BF564" s="106">
        <f t="shared" si="399"/>
        <v>1</v>
      </c>
      <c r="BG564" s="106">
        <f t="shared" si="399"/>
        <v>1</v>
      </c>
      <c r="BH564" s="106">
        <f t="shared" si="399"/>
        <v>1</v>
      </c>
      <c r="BI564" s="106">
        <f t="shared" si="399"/>
        <v>1</v>
      </c>
      <c r="BJ564" s="106">
        <f t="shared" si="399"/>
        <v>1</v>
      </c>
      <c r="BK564" s="106">
        <f t="shared" si="399"/>
        <v>1</v>
      </c>
      <c r="BL564" s="106">
        <f t="shared" si="399"/>
        <v>1</v>
      </c>
      <c r="BM564" s="106">
        <f t="shared" si="399"/>
        <v>1</v>
      </c>
      <c r="BN564" s="106">
        <f t="shared" si="399"/>
        <v>1</v>
      </c>
      <c r="BO564" s="106">
        <f t="shared" si="399"/>
        <v>1</v>
      </c>
    </row>
    <row r="565" spans="1:67" ht="15" x14ac:dyDescent="0.25">
      <c r="A565" s="80"/>
      <c r="B565" s="77" t="s">
        <v>1717</v>
      </c>
      <c r="C565" s="77" t="s">
        <v>2012</v>
      </c>
      <c r="D565" s="77" t="s">
        <v>19</v>
      </c>
      <c r="E565" s="224">
        <f>VLOOKUP(B565,'Cuadro Control'!C608:J2495,8,FALSE)</f>
        <v>46410609.014634147</v>
      </c>
      <c r="F565" s="106">
        <f t="shared" si="392"/>
        <v>8.742083556535862E-3</v>
      </c>
      <c r="G565" s="107">
        <v>46527</v>
      </c>
      <c r="H565" s="107">
        <v>46528</v>
      </c>
      <c r="I565" s="106">
        <f t="shared" si="396"/>
        <v>0</v>
      </c>
      <c r="J565" s="106">
        <f t="shared" si="398"/>
        <v>0</v>
      </c>
      <c r="K565" s="106">
        <f t="shared" si="398"/>
        <v>0</v>
      </c>
      <c r="L565" s="106">
        <f t="shared" si="398"/>
        <v>0</v>
      </c>
      <c r="M565" s="106">
        <f t="shared" si="398"/>
        <v>0</v>
      </c>
      <c r="N565" s="106">
        <f t="shared" si="398"/>
        <v>0</v>
      </c>
      <c r="O565" s="106">
        <f t="shared" si="398"/>
        <v>0</v>
      </c>
      <c r="P565" s="106">
        <f t="shared" si="398"/>
        <v>0</v>
      </c>
      <c r="Q565" s="106">
        <f t="shared" si="398"/>
        <v>0</v>
      </c>
      <c r="R565" s="106">
        <f t="shared" si="398"/>
        <v>0</v>
      </c>
      <c r="S565" s="106">
        <f t="shared" si="398"/>
        <v>0</v>
      </c>
      <c r="T565" s="106">
        <f t="shared" si="398"/>
        <v>0</v>
      </c>
      <c r="U565" s="106">
        <f t="shared" si="398"/>
        <v>0</v>
      </c>
      <c r="V565" s="106">
        <f t="shared" si="398"/>
        <v>0</v>
      </c>
      <c r="W565" s="106">
        <f t="shared" si="398"/>
        <v>0</v>
      </c>
      <c r="X565" s="106">
        <f t="shared" si="398"/>
        <v>0</v>
      </c>
      <c r="Y565" s="106">
        <f t="shared" si="398"/>
        <v>0</v>
      </c>
      <c r="Z565" s="106">
        <f t="shared" si="398"/>
        <v>0</v>
      </c>
      <c r="AA565" s="106">
        <f t="shared" si="398"/>
        <v>0</v>
      </c>
      <c r="AB565" s="106">
        <f t="shared" si="398"/>
        <v>0</v>
      </c>
      <c r="AC565" s="106">
        <f t="shared" si="398"/>
        <v>0</v>
      </c>
      <c r="AD565" s="106">
        <f t="shared" si="398"/>
        <v>0</v>
      </c>
      <c r="AE565" s="106">
        <f t="shared" si="398"/>
        <v>0</v>
      </c>
      <c r="AF565" s="106">
        <f t="shared" si="398"/>
        <v>0</v>
      </c>
      <c r="AG565" s="106">
        <f t="shared" si="398"/>
        <v>0</v>
      </c>
      <c r="AH565" s="106">
        <f t="shared" si="398"/>
        <v>0</v>
      </c>
      <c r="AI565" s="106">
        <f t="shared" si="398"/>
        <v>0</v>
      </c>
      <c r="AJ565" s="106">
        <f t="shared" si="398"/>
        <v>0</v>
      </c>
      <c r="AK565" s="106">
        <f t="shared" si="398"/>
        <v>0</v>
      </c>
      <c r="AL565" s="106">
        <f t="shared" si="398"/>
        <v>0</v>
      </c>
      <c r="AM565" s="106">
        <f t="shared" si="398"/>
        <v>0</v>
      </c>
      <c r="AN565" s="106">
        <f t="shared" si="398"/>
        <v>0</v>
      </c>
      <c r="AO565" s="106">
        <f t="shared" si="398"/>
        <v>0</v>
      </c>
      <c r="AP565" s="106">
        <f t="shared" si="399"/>
        <v>0</v>
      </c>
      <c r="AQ565" s="106">
        <f t="shared" si="399"/>
        <v>0</v>
      </c>
      <c r="AR565" s="106">
        <f t="shared" si="399"/>
        <v>0</v>
      </c>
      <c r="AS565" s="106">
        <f t="shared" si="399"/>
        <v>0</v>
      </c>
      <c r="AT565" s="106">
        <f t="shared" si="399"/>
        <v>0</v>
      </c>
      <c r="AU565" s="106">
        <f t="shared" si="399"/>
        <v>0</v>
      </c>
      <c r="AV565" s="106">
        <f t="shared" si="399"/>
        <v>0</v>
      </c>
      <c r="AW565" s="106">
        <f t="shared" si="399"/>
        <v>0</v>
      </c>
      <c r="AX565" s="106">
        <f t="shared" si="399"/>
        <v>0</v>
      </c>
      <c r="AY565" s="106">
        <f t="shared" si="399"/>
        <v>0</v>
      </c>
      <c r="AZ565" s="106">
        <f t="shared" si="399"/>
        <v>0</v>
      </c>
      <c r="BA565" s="106">
        <f t="shared" si="399"/>
        <v>0</v>
      </c>
      <c r="BB565" s="106">
        <f t="shared" si="399"/>
        <v>1</v>
      </c>
      <c r="BC565" s="106">
        <f t="shared" si="399"/>
        <v>1</v>
      </c>
      <c r="BD565" s="106">
        <f t="shared" si="399"/>
        <v>1</v>
      </c>
      <c r="BE565" s="106">
        <f t="shared" si="399"/>
        <v>1</v>
      </c>
      <c r="BF565" s="106">
        <f t="shared" si="399"/>
        <v>1</v>
      </c>
      <c r="BG565" s="106">
        <f t="shared" si="399"/>
        <v>1</v>
      </c>
      <c r="BH565" s="106">
        <f t="shared" si="399"/>
        <v>1</v>
      </c>
      <c r="BI565" s="106">
        <f t="shared" si="399"/>
        <v>1</v>
      </c>
      <c r="BJ565" s="106">
        <f t="shared" si="399"/>
        <v>1</v>
      </c>
      <c r="BK565" s="106">
        <f t="shared" si="399"/>
        <v>1</v>
      </c>
      <c r="BL565" s="106">
        <f t="shared" si="399"/>
        <v>1</v>
      </c>
      <c r="BM565" s="106">
        <f t="shared" si="399"/>
        <v>1</v>
      </c>
      <c r="BN565" s="106">
        <f t="shared" si="399"/>
        <v>1</v>
      </c>
      <c r="BO565" s="106">
        <f t="shared" si="399"/>
        <v>1</v>
      </c>
    </row>
    <row r="566" spans="1:67" ht="15" x14ac:dyDescent="0.25">
      <c r="A566" s="80"/>
      <c r="B566" s="77" t="s">
        <v>1718</v>
      </c>
      <c r="C566" s="77" t="s">
        <v>2013</v>
      </c>
      <c r="D566" s="77" t="s">
        <v>9</v>
      </c>
      <c r="E566" s="224">
        <f>VLOOKUP(B566,'Cuadro Control'!C609:J2496,8,FALSE)</f>
        <v>1587346329.5488234</v>
      </c>
      <c r="F566" s="106">
        <f t="shared" si="392"/>
        <v>0.29899875353285565</v>
      </c>
      <c r="G566" s="107">
        <v>46527</v>
      </c>
      <c r="H566" s="107">
        <v>46539</v>
      </c>
      <c r="I566" s="106">
        <f t="shared" si="396"/>
        <v>0</v>
      </c>
      <c r="J566" s="106">
        <f t="shared" si="398"/>
        <v>0</v>
      </c>
      <c r="K566" s="106">
        <f t="shared" si="398"/>
        <v>0</v>
      </c>
      <c r="L566" s="106">
        <f t="shared" si="398"/>
        <v>0</v>
      </c>
      <c r="M566" s="106">
        <f t="shared" si="398"/>
        <v>0</v>
      </c>
      <c r="N566" s="106">
        <f t="shared" si="398"/>
        <v>0</v>
      </c>
      <c r="O566" s="106">
        <f t="shared" si="398"/>
        <v>0</v>
      </c>
      <c r="P566" s="106">
        <f t="shared" si="398"/>
        <v>0</v>
      </c>
      <c r="Q566" s="106">
        <f t="shared" si="398"/>
        <v>0</v>
      </c>
      <c r="R566" s="106">
        <f t="shared" si="398"/>
        <v>0</v>
      </c>
      <c r="S566" s="106">
        <f t="shared" si="398"/>
        <v>0</v>
      </c>
      <c r="T566" s="106">
        <f t="shared" si="398"/>
        <v>0</v>
      </c>
      <c r="U566" s="106">
        <f t="shared" si="398"/>
        <v>0</v>
      </c>
      <c r="V566" s="106">
        <f t="shared" si="398"/>
        <v>0</v>
      </c>
      <c r="W566" s="106">
        <f t="shared" si="398"/>
        <v>0</v>
      </c>
      <c r="X566" s="106">
        <f t="shared" si="398"/>
        <v>0</v>
      </c>
      <c r="Y566" s="106">
        <f t="shared" si="398"/>
        <v>0</v>
      </c>
      <c r="Z566" s="106">
        <f t="shared" si="398"/>
        <v>0</v>
      </c>
      <c r="AA566" s="106">
        <f t="shared" si="398"/>
        <v>0</v>
      </c>
      <c r="AB566" s="106">
        <f t="shared" si="398"/>
        <v>0</v>
      </c>
      <c r="AC566" s="106">
        <f t="shared" si="398"/>
        <v>0</v>
      </c>
      <c r="AD566" s="106">
        <f t="shared" si="398"/>
        <v>0</v>
      </c>
      <c r="AE566" s="106">
        <f t="shared" si="398"/>
        <v>0</v>
      </c>
      <c r="AF566" s="106">
        <f t="shared" si="398"/>
        <v>0</v>
      </c>
      <c r="AG566" s="106">
        <f t="shared" si="398"/>
        <v>0</v>
      </c>
      <c r="AH566" s="106">
        <f t="shared" si="398"/>
        <v>0</v>
      </c>
      <c r="AI566" s="106">
        <f t="shared" si="398"/>
        <v>0</v>
      </c>
      <c r="AJ566" s="106">
        <f t="shared" si="398"/>
        <v>0</v>
      </c>
      <c r="AK566" s="106">
        <f t="shared" si="398"/>
        <v>0</v>
      </c>
      <c r="AL566" s="106">
        <f t="shared" si="398"/>
        <v>0</v>
      </c>
      <c r="AM566" s="106">
        <f t="shared" si="398"/>
        <v>0</v>
      </c>
      <c r="AN566" s="106">
        <f t="shared" si="398"/>
        <v>0</v>
      </c>
      <c r="AO566" s="106">
        <f t="shared" si="398"/>
        <v>0</v>
      </c>
      <c r="AP566" s="106">
        <f t="shared" si="399"/>
        <v>0</v>
      </c>
      <c r="AQ566" s="106">
        <f t="shared" si="399"/>
        <v>0</v>
      </c>
      <c r="AR566" s="106">
        <f t="shared" si="399"/>
        <v>0</v>
      </c>
      <c r="AS566" s="106">
        <f t="shared" ref="AP566:BO567" si="400">IF($G566=0,0,IF(AS$6&lt;$G566,0,IF(AS$6&gt;$H566,1,(AS$6-$G566+1)/($H566-$G566+1))))</f>
        <v>0</v>
      </c>
      <c r="AT566" s="106">
        <f t="shared" si="400"/>
        <v>0</v>
      </c>
      <c r="AU566" s="106">
        <f t="shared" si="400"/>
        <v>0</v>
      </c>
      <c r="AV566" s="106">
        <f t="shared" si="400"/>
        <v>0</v>
      </c>
      <c r="AW566" s="106">
        <f t="shared" si="400"/>
        <v>0</v>
      </c>
      <c r="AX566" s="106">
        <f t="shared" si="400"/>
        <v>0</v>
      </c>
      <c r="AY566" s="106">
        <f t="shared" si="400"/>
        <v>0</v>
      </c>
      <c r="AZ566" s="106">
        <f t="shared" si="400"/>
        <v>0</v>
      </c>
      <c r="BA566" s="106">
        <f t="shared" si="400"/>
        <v>0</v>
      </c>
      <c r="BB566" s="106">
        <f t="shared" si="400"/>
        <v>0.15384615384615385</v>
      </c>
      <c r="BC566" s="106">
        <f t="shared" si="400"/>
        <v>0.69230769230769229</v>
      </c>
      <c r="BD566" s="106">
        <f t="shared" si="400"/>
        <v>1</v>
      </c>
      <c r="BE566" s="106">
        <f t="shared" si="400"/>
        <v>1</v>
      </c>
      <c r="BF566" s="106">
        <f t="shared" si="400"/>
        <v>1</v>
      </c>
      <c r="BG566" s="106">
        <f t="shared" si="400"/>
        <v>1</v>
      </c>
      <c r="BH566" s="106">
        <f t="shared" si="400"/>
        <v>1</v>
      </c>
      <c r="BI566" s="106">
        <f t="shared" si="400"/>
        <v>1</v>
      </c>
      <c r="BJ566" s="106">
        <f t="shared" si="400"/>
        <v>1</v>
      </c>
      <c r="BK566" s="106">
        <f t="shared" si="400"/>
        <v>1</v>
      </c>
      <c r="BL566" s="106">
        <f t="shared" si="400"/>
        <v>1</v>
      </c>
      <c r="BM566" s="106">
        <f t="shared" si="400"/>
        <v>1</v>
      </c>
      <c r="BN566" s="106">
        <f t="shared" si="400"/>
        <v>1</v>
      </c>
      <c r="BO566" s="106">
        <f t="shared" si="400"/>
        <v>1</v>
      </c>
    </row>
    <row r="567" spans="1:67" ht="15" x14ac:dyDescent="0.25">
      <c r="A567" s="80"/>
      <c r="B567" s="103" t="s">
        <v>1719</v>
      </c>
      <c r="C567" s="103" t="s">
        <v>2014</v>
      </c>
      <c r="D567" s="103" t="s">
        <v>9</v>
      </c>
      <c r="E567" s="223">
        <f>VLOOKUP(B567,'Cuadro Control'!C610:J2497,8,FALSE)</f>
        <v>179532477.23999998</v>
      </c>
      <c r="F567" s="104">
        <f t="shared" si="392"/>
        <v>3.3817438522495219E-2</v>
      </c>
      <c r="G567" s="105">
        <v>46528</v>
      </c>
      <c r="H567" s="105">
        <v>46542</v>
      </c>
      <c r="I567" s="104">
        <f t="shared" si="396"/>
        <v>0</v>
      </c>
      <c r="J567" s="104">
        <f t="shared" si="398"/>
        <v>0</v>
      </c>
      <c r="K567" s="104">
        <f t="shared" si="398"/>
        <v>0</v>
      </c>
      <c r="L567" s="104">
        <f t="shared" si="398"/>
        <v>0</v>
      </c>
      <c r="M567" s="104">
        <f t="shared" si="398"/>
        <v>0</v>
      </c>
      <c r="N567" s="104">
        <f t="shared" si="398"/>
        <v>0</v>
      </c>
      <c r="O567" s="104">
        <f t="shared" si="398"/>
        <v>0</v>
      </c>
      <c r="P567" s="104">
        <f t="shared" si="398"/>
        <v>0</v>
      </c>
      <c r="Q567" s="104">
        <f t="shared" si="398"/>
        <v>0</v>
      </c>
      <c r="R567" s="104">
        <f t="shared" si="398"/>
        <v>0</v>
      </c>
      <c r="S567" s="104">
        <f t="shared" si="398"/>
        <v>0</v>
      </c>
      <c r="T567" s="104">
        <f t="shared" si="398"/>
        <v>0</v>
      </c>
      <c r="U567" s="104">
        <f t="shared" si="398"/>
        <v>0</v>
      </c>
      <c r="V567" s="104">
        <f t="shared" si="398"/>
        <v>0</v>
      </c>
      <c r="W567" s="104">
        <f t="shared" si="398"/>
        <v>0</v>
      </c>
      <c r="X567" s="104">
        <f t="shared" si="398"/>
        <v>0</v>
      </c>
      <c r="Y567" s="104">
        <f t="shared" si="398"/>
        <v>0</v>
      </c>
      <c r="Z567" s="104">
        <f t="shared" si="398"/>
        <v>0</v>
      </c>
      <c r="AA567" s="104">
        <f t="shared" si="398"/>
        <v>0</v>
      </c>
      <c r="AB567" s="104">
        <f t="shared" si="398"/>
        <v>0</v>
      </c>
      <c r="AC567" s="104">
        <f t="shared" si="398"/>
        <v>0</v>
      </c>
      <c r="AD567" s="104">
        <f t="shared" si="398"/>
        <v>0</v>
      </c>
      <c r="AE567" s="104">
        <f t="shared" si="398"/>
        <v>0</v>
      </c>
      <c r="AF567" s="104">
        <f t="shared" si="398"/>
        <v>0</v>
      </c>
      <c r="AG567" s="104">
        <f t="shared" si="398"/>
        <v>0</v>
      </c>
      <c r="AH567" s="104">
        <f t="shared" si="398"/>
        <v>0</v>
      </c>
      <c r="AI567" s="104">
        <f t="shared" si="398"/>
        <v>0</v>
      </c>
      <c r="AJ567" s="104">
        <f t="shared" si="398"/>
        <v>0</v>
      </c>
      <c r="AK567" s="104">
        <f t="shared" si="398"/>
        <v>0</v>
      </c>
      <c r="AL567" s="104">
        <f t="shared" si="398"/>
        <v>0</v>
      </c>
      <c r="AM567" s="104">
        <f t="shared" si="398"/>
        <v>0</v>
      </c>
      <c r="AN567" s="104">
        <f t="shared" si="398"/>
        <v>0</v>
      </c>
      <c r="AO567" s="104">
        <f t="shared" si="398"/>
        <v>0</v>
      </c>
      <c r="AP567" s="104">
        <f t="shared" si="400"/>
        <v>0</v>
      </c>
      <c r="AQ567" s="104">
        <f t="shared" si="400"/>
        <v>0</v>
      </c>
      <c r="AR567" s="104">
        <f t="shared" si="400"/>
        <v>0</v>
      </c>
      <c r="AS567" s="104">
        <f t="shared" si="400"/>
        <v>0</v>
      </c>
      <c r="AT567" s="104">
        <f t="shared" si="400"/>
        <v>0</v>
      </c>
      <c r="AU567" s="104">
        <f t="shared" si="400"/>
        <v>0</v>
      </c>
      <c r="AV567" s="104">
        <f t="shared" si="400"/>
        <v>0</v>
      </c>
      <c r="AW567" s="104">
        <f t="shared" si="400"/>
        <v>0</v>
      </c>
      <c r="AX567" s="104">
        <f t="shared" si="400"/>
        <v>0</v>
      </c>
      <c r="AY567" s="104">
        <f t="shared" si="400"/>
        <v>0</v>
      </c>
      <c r="AZ567" s="104">
        <f t="shared" si="400"/>
        <v>0</v>
      </c>
      <c r="BA567" s="104">
        <f t="shared" si="400"/>
        <v>0</v>
      </c>
      <c r="BB567" s="104">
        <f t="shared" si="400"/>
        <v>6.6666666666666666E-2</v>
      </c>
      <c r="BC567" s="104">
        <f t="shared" si="400"/>
        <v>0.53333333333333333</v>
      </c>
      <c r="BD567" s="104">
        <f t="shared" si="400"/>
        <v>1</v>
      </c>
      <c r="BE567" s="104">
        <f t="shared" si="400"/>
        <v>1</v>
      </c>
      <c r="BF567" s="104">
        <f t="shared" si="400"/>
        <v>1</v>
      </c>
      <c r="BG567" s="104">
        <f t="shared" si="400"/>
        <v>1</v>
      </c>
      <c r="BH567" s="104">
        <f t="shared" si="400"/>
        <v>1</v>
      </c>
      <c r="BI567" s="104">
        <f t="shared" si="400"/>
        <v>1</v>
      </c>
      <c r="BJ567" s="104">
        <f t="shared" si="400"/>
        <v>1</v>
      </c>
      <c r="BK567" s="104">
        <f t="shared" si="400"/>
        <v>1</v>
      </c>
      <c r="BL567" s="104">
        <f t="shared" si="400"/>
        <v>1</v>
      </c>
      <c r="BM567" s="104">
        <f t="shared" si="400"/>
        <v>1</v>
      </c>
      <c r="BN567" s="104">
        <f t="shared" si="400"/>
        <v>1</v>
      </c>
      <c r="BO567" s="104">
        <f t="shared" si="400"/>
        <v>1</v>
      </c>
    </row>
    <row r="568" spans="1:67" ht="15" x14ac:dyDescent="0.25">
      <c r="A568" s="80"/>
      <c r="B568" s="78" t="s">
        <v>1720</v>
      </c>
      <c r="C568" s="78" t="s">
        <v>2015</v>
      </c>
      <c r="D568" s="78" t="s">
        <v>3</v>
      </c>
      <c r="E568" s="225">
        <f>VLOOKUP(B568,'Cuadro Control'!C611:J2498,8,FALSE)</f>
        <v>0</v>
      </c>
      <c r="F568" s="108">
        <f>IFERROR(E568/$E$552,0)</f>
        <v>0</v>
      </c>
      <c r="G568" s="109">
        <v>46542</v>
      </c>
      <c r="H568" s="109">
        <v>46542</v>
      </c>
      <c r="I568" s="108">
        <f t="shared" si="396"/>
        <v>0</v>
      </c>
      <c r="J568" s="108">
        <f t="shared" ref="J568:BO568" si="401">IF($G568=0,0,IF(J$6&lt;$G568,0,IF(J$6&gt;$H568,1,(J$6-$G568+1)/($H568-$G568+1))))</f>
        <v>0</v>
      </c>
      <c r="K568" s="108">
        <f t="shared" si="401"/>
        <v>0</v>
      </c>
      <c r="L568" s="108">
        <f t="shared" si="401"/>
        <v>0</v>
      </c>
      <c r="M568" s="108">
        <f t="shared" si="401"/>
        <v>0</v>
      </c>
      <c r="N568" s="108">
        <f t="shared" si="401"/>
        <v>0</v>
      </c>
      <c r="O568" s="108">
        <f t="shared" si="401"/>
        <v>0</v>
      </c>
      <c r="P568" s="108">
        <f t="shared" si="401"/>
        <v>0</v>
      </c>
      <c r="Q568" s="108">
        <f t="shared" si="401"/>
        <v>0</v>
      </c>
      <c r="R568" s="108">
        <f t="shared" si="401"/>
        <v>0</v>
      </c>
      <c r="S568" s="108">
        <f t="shared" si="401"/>
        <v>0</v>
      </c>
      <c r="T568" s="108">
        <f t="shared" si="401"/>
        <v>0</v>
      </c>
      <c r="U568" s="108">
        <f t="shared" si="401"/>
        <v>0</v>
      </c>
      <c r="V568" s="108">
        <f t="shared" si="401"/>
        <v>0</v>
      </c>
      <c r="W568" s="108">
        <f t="shared" si="401"/>
        <v>0</v>
      </c>
      <c r="X568" s="108">
        <f t="shared" si="401"/>
        <v>0</v>
      </c>
      <c r="Y568" s="108">
        <f t="shared" si="401"/>
        <v>0</v>
      </c>
      <c r="Z568" s="108">
        <f t="shared" si="401"/>
        <v>0</v>
      </c>
      <c r="AA568" s="108">
        <f t="shared" si="401"/>
        <v>0</v>
      </c>
      <c r="AB568" s="108">
        <f t="shared" si="401"/>
        <v>0</v>
      </c>
      <c r="AC568" s="108">
        <f t="shared" si="401"/>
        <v>0</v>
      </c>
      <c r="AD568" s="108">
        <f t="shared" si="401"/>
        <v>0</v>
      </c>
      <c r="AE568" s="108">
        <f t="shared" si="401"/>
        <v>0</v>
      </c>
      <c r="AF568" s="108">
        <f t="shared" si="401"/>
        <v>0</v>
      </c>
      <c r="AG568" s="108">
        <f t="shared" si="401"/>
        <v>0</v>
      </c>
      <c r="AH568" s="108">
        <f t="shared" si="401"/>
        <v>0</v>
      </c>
      <c r="AI568" s="108">
        <f t="shared" si="401"/>
        <v>0</v>
      </c>
      <c r="AJ568" s="108">
        <f t="shared" si="401"/>
        <v>0</v>
      </c>
      <c r="AK568" s="108">
        <f t="shared" si="401"/>
        <v>0</v>
      </c>
      <c r="AL568" s="108">
        <f t="shared" si="401"/>
        <v>0</v>
      </c>
      <c r="AM568" s="108">
        <f t="shared" si="401"/>
        <v>0</v>
      </c>
      <c r="AN568" s="108">
        <f t="shared" si="401"/>
        <v>0</v>
      </c>
      <c r="AO568" s="108">
        <f t="shared" si="401"/>
        <v>0</v>
      </c>
      <c r="AP568" s="108">
        <f t="shared" si="401"/>
        <v>0</v>
      </c>
      <c r="AQ568" s="108">
        <f t="shared" si="401"/>
        <v>0</v>
      </c>
      <c r="AR568" s="108">
        <f t="shared" si="401"/>
        <v>0</v>
      </c>
      <c r="AS568" s="108">
        <f t="shared" si="401"/>
        <v>0</v>
      </c>
      <c r="AT568" s="108">
        <f t="shared" si="401"/>
        <v>0</v>
      </c>
      <c r="AU568" s="108">
        <f t="shared" si="401"/>
        <v>0</v>
      </c>
      <c r="AV568" s="108">
        <f t="shared" si="401"/>
        <v>0</v>
      </c>
      <c r="AW568" s="108">
        <f t="shared" si="401"/>
        <v>0</v>
      </c>
      <c r="AX568" s="108">
        <f t="shared" si="401"/>
        <v>0</v>
      </c>
      <c r="AY568" s="108">
        <f t="shared" si="401"/>
        <v>0</v>
      </c>
      <c r="AZ568" s="108">
        <f t="shared" si="401"/>
        <v>0</v>
      </c>
      <c r="BA568" s="108">
        <f t="shared" si="401"/>
        <v>0</v>
      </c>
      <c r="BB568" s="108">
        <f t="shared" si="401"/>
        <v>0</v>
      </c>
      <c r="BC568" s="108">
        <f t="shared" si="401"/>
        <v>0</v>
      </c>
      <c r="BD568" s="108">
        <f t="shared" si="401"/>
        <v>1</v>
      </c>
      <c r="BE568" s="108">
        <f t="shared" si="401"/>
        <v>1</v>
      </c>
      <c r="BF568" s="108">
        <f t="shared" si="401"/>
        <v>1</v>
      </c>
      <c r="BG568" s="108">
        <f t="shared" si="401"/>
        <v>1</v>
      </c>
      <c r="BH568" s="108">
        <f t="shared" si="401"/>
        <v>1</v>
      </c>
      <c r="BI568" s="108">
        <f t="shared" si="401"/>
        <v>1</v>
      </c>
      <c r="BJ568" s="108">
        <f t="shared" si="401"/>
        <v>1</v>
      </c>
      <c r="BK568" s="108">
        <f t="shared" si="401"/>
        <v>1</v>
      </c>
      <c r="BL568" s="108">
        <f t="shared" si="401"/>
        <v>1</v>
      </c>
      <c r="BM568" s="108">
        <f t="shared" si="401"/>
        <v>1</v>
      </c>
      <c r="BN568" s="108">
        <f t="shared" si="401"/>
        <v>1</v>
      </c>
      <c r="BO568" s="108">
        <f t="shared" si="401"/>
        <v>1</v>
      </c>
    </row>
    <row r="569" spans="1:67" ht="15" x14ac:dyDescent="0.25">
      <c r="A569" s="80"/>
      <c r="B569" s="79" t="s">
        <v>1721</v>
      </c>
      <c r="C569" s="79" t="s">
        <v>1722</v>
      </c>
      <c r="D569" s="79" t="s">
        <v>38</v>
      </c>
      <c r="E569" s="226">
        <f>SUM(E570:E585)</f>
        <v>5308872732.0543728</v>
      </c>
      <c r="F569" s="110">
        <f>IFERROR(E569/$E$109,0)</f>
        <v>2.9408554574576196E-2</v>
      </c>
      <c r="G569" s="111">
        <v>46470</v>
      </c>
      <c r="H569" s="111">
        <v>46552</v>
      </c>
      <c r="I569" s="110">
        <f>SUMPRODUCT($F570:$F584,I570:I584)</f>
        <v>0</v>
      </c>
      <c r="J569" s="110">
        <f t="shared" ref="J569:AO569" si="402">SUMPRODUCT($F570:$F584,J570:J584)</f>
        <v>0</v>
      </c>
      <c r="K569" s="110">
        <f t="shared" si="402"/>
        <v>0</v>
      </c>
      <c r="L569" s="110">
        <f t="shared" si="402"/>
        <v>0</v>
      </c>
      <c r="M569" s="110">
        <f t="shared" si="402"/>
        <v>0</v>
      </c>
      <c r="N569" s="110">
        <f t="shared" si="402"/>
        <v>0</v>
      </c>
      <c r="O569" s="110">
        <f t="shared" si="402"/>
        <v>0</v>
      </c>
      <c r="P569" s="110">
        <f t="shared" si="402"/>
        <v>0</v>
      </c>
      <c r="Q569" s="110">
        <f t="shared" si="402"/>
        <v>0</v>
      </c>
      <c r="R569" s="110">
        <f t="shared" si="402"/>
        <v>0</v>
      </c>
      <c r="S569" s="110">
        <f t="shared" si="402"/>
        <v>0</v>
      </c>
      <c r="T569" s="110">
        <f t="shared" si="402"/>
        <v>0</v>
      </c>
      <c r="U569" s="110">
        <f t="shared" si="402"/>
        <v>0</v>
      </c>
      <c r="V569" s="110">
        <f t="shared" si="402"/>
        <v>0</v>
      </c>
      <c r="W569" s="110">
        <f t="shared" si="402"/>
        <v>0</v>
      </c>
      <c r="X569" s="110">
        <f t="shared" si="402"/>
        <v>0</v>
      </c>
      <c r="Y569" s="110">
        <f t="shared" si="402"/>
        <v>0</v>
      </c>
      <c r="Z569" s="110">
        <f t="shared" si="402"/>
        <v>0</v>
      </c>
      <c r="AA569" s="110">
        <f t="shared" si="402"/>
        <v>0</v>
      </c>
      <c r="AB569" s="110">
        <f t="shared" si="402"/>
        <v>0</v>
      </c>
      <c r="AC569" s="110">
        <f t="shared" si="402"/>
        <v>0</v>
      </c>
      <c r="AD569" s="110">
        <f t="shared" si="402"/>
        <v>0</v>
      </c>
      <c r="AE569" s="110">
        <f t="shared" si="402"/>
        <v>0</v>
      </c>
      <c r="AF569" s="110">
        <f t="shared" si="402"/>
        <v>0</v>
      </c>
      <c r="AG569" s="110">
        <f t="shared" si="402"/>
        <v>0</v>
      </c>
      <c r="AH569" s="110">
        <f t="shared" si="402"/>
        <v>0</v>
      </c>
      <c r="AI569" s="110">
        <f t="shared" si="402"/>
        <v>0</v>
      </c>
      <c r="AJ569" s="110">
        <f t="shared" si="402"/>
        <v>0</v>
      </c>
      <c r="AK569" s="110">
        <f t="shared" si="402"/>
        <v>0</v>
      </c>
      <c r="AL569" s="110">
        <f t="shared" si="402"/>
        <v>0</v>
      </c>
      <c r="AM569" s="110">
        <f t="shared" si="402"/>
        <v>0</v>
      </c>
      <c r="AN569" s="110">
        <f t="shared" si="402"/>
        <v>0</v>
      </c>
      <c r="AO569" s="110">
        <f t="shared" si="402"/>
        <v>0</v>
      </c>
      <c r="AP569" s="110">
        <f t="shared" ref="AP569:BO569" si="403">SUMPRODUCT($F570:$F584,AP570:AP584)</f>
        <v>0</v>
      </c>
      <c r="AQ569" s="110">
        <f t="shared" si="403"/>
        <v>0</v>
      </c>
      <c r="AR569" s="110">
        <f t="shared" si="403"/>
        <v>0</v>
      </c>
      <c r="AS569" s="110">
        <f t="shared" si="403"/>
        <v>0</v>
      </c>
      <c r="AT569" s="110">
        <f t="shared" si="403"/>
        <v>3.6197071938425503E-3</v>
      </c>
      <c r="AU569" s="110">
        <f t="shared" si="403"/>
        <v>1.2065690646141835E-2</v>
      </c>
      <c r="AV569" s="110">
        <f t="shared" si="403"/>
        <v>5.2460448947202205E-2</v>
      </c>
      <c r="AW569" s="110">
        <f t="shared" si="403"/>
        <v>0.10046802510570593</v>
      </c>
      <c r="AX569" s="110">
        <f t="shared" si="403"/>
        <v>0.1689385958692205</v>
      </c>
      <c r="AY569" s="110">
        <f t="shared" si="403"/>
        <v>0.24199704726742144</v>
      </c>
      <c r="AZ569" s="110">
        <f t="shared" si="403"/>
        <v>0.3360500650880639</v>
      </c>
      <c r="BA569" s="110">
        <f t="shared" si="403"/>
        <v>0.41666693750575734</v>
      </c>
      <c r="BB569" s="110">
        <f t="shared" si="403"/>
        <v>0.64850810003989967</v>
      </c>
      <c r="BC569" s="110">
        <f t="shared" si="403"/>
        <v>0.68154719492319593</v>
      </c>
      <c r="BD569" s="110">
        <f t="shared" si="403"/>
        <v>0.84770236382699393</v>
      </c>
      <c r="BE569" s="110">
        <f t="shared" si="403"/>
        <v>0.9927534060308939</v>
      </c>
      <c r="BF569" s="110">
        <f t="shared" si="403"/>
        <v>1</v>
      </c>
      <c r="BG569" s="110">
        <f t="shared" si="403"/>
        <v>1</v>
      </c>
      <c r="BH569" s="110">
        <f t="shared" si="403"/>
        <v>1</v>
      </c>
      <c r="BI569" s="110">
        <f t="shared" si="403"/>
        <v>1</v>
      </c>
      <c r="BJ569" s="110">
        <f t="shared" si="403"/>
        <v>1</v>
      </c>
      <c r="BK569" s="110">
        <f t="shared" si="403"/>
        <v>1</v>
      </c>
      <c r="BL569" s="110">
        <f t="shared" si="403"/>
        <v>1</v>
      </c>
      <c r="BM569" s="110">
        <f t="shared" si="403"/>
        <v>1</v>
      </c>
      <c r="BN569" s="110">
        <f t="shared" si="403"/>
        <v>1</v>
      </c>
      <c r="BO569" s="110">
        <f t="shared" si="403"/>
        <v>1</v>
      </c>
    </row>
    <row r="570" spans="1:67" ht="15" x14ac:dyDescent="0.25">
      <c r="A570" s="80"/>
      <c r="B570" s="77" t="s">
        <v>1723</v>
      </c>
      <c r="C570" s="77" t="s">
        <v>2123</v>
      </c>
      <c r="D570" s="77" t="s">
        <v>22</v>
      </c>
      <c r="E570" s="224">
        <f>VLOOKUP(B570,'Cuadro Control'!C613:J2500,8,FALSE)</f>
        <v>83271780.884117648</v>
      </c>
      <c r="F570" s="106">
        <f t="shared" ref="F570:F584" si="404">IFERROR(E570/$E$569,0)</f>
        <v>1.5685397839984384E-2</v>
      </c>
      <c r="G570" s="107">
        <v>46470</v>
      </c>
      <c r="H570" s="107">
        <v>46482</v>
      </c>
      <c r="I570" s="106">
        <f t="shared" ref="I570:X570" si="405">IF($G570=0,0,IF(I$6&lt;$G570,0,IF(I$6&gt;$H570,1,(I$6-$G570+1)/($H570-$G570+1))))</f>
        <v>0</v>
      </c>
      <c r="J570" s="106">
        <f t="shared" si="405"/>
        <v>0</v>
      </c>
      <c r="K570" s="106">
        <f t="shared" si="405"/>
        <v>0</v>
      </c>
      <c r="L570" s="106">
        <f t="shared" si="405"/>
        <v>0</v>
      </c>
      <c r="M570" s="106">
        <f t="shared" si="405"/>
        <v>0</v>
      </c>
      <c r="N570" s="106">
        <f t="shared" si="405"/>
        <v>0</v>
      </c>
      <c r="O570" s="106">
        <f t="shared" si="405"/>
        <v>0</v>
      </c>
      <c r="P570" s="106">
        <f t="shared" si="405"/>
        <v>0</v>
      </c>
      <c r="Q570" s="106">
        <f t="shared" si="405"/>
        <v>0</v>
      </c>
      <c r="R570" s="106">
        <f t="shared" si="405"/>
        <v>0</v>
      </c>
      <c r="S570" s="106">
        <f t="shared" si="405"/>
        <v>0</v>
      </c>
      <c r="T570" s="106">
        <f t="shared" si="405"/>
        <v>0</v>
      </c>
      <c r="U570" s="106">
        <f t="shared" si="405"/>
        <v>0</v>
      </c>
      <c r="V570" s="106">
        <f t="shared" si="405"/>
        <v>0</v>
      </c>
      <c r="W570" s="106">
        <f t="shared" si="405"/>
        <v>0</v>
      </c>
      <c r="X570" s="106">
        <f t="shared" si="405"/>
        <v>0</v>
      </c>
      <c r="Y570" s="106">
        <f t="shared" ref="J570:AO577" si="406">IF($G570=0,0,IF(Y$6&lt;$G570,0,IF(Y$6&gt;$H570,1,(Y$6-$G570+1)/($H570-$G570+1))))</f>
        <v>0</v>
      </c>
      <c r="Z570" s="106">
        <f t="shared" si="406"/>
        <v>0</v>
      </c>
      <c r="AA570" s="106">
        <f t="shared" si="406"/>
        <v>0</v>
      </c>
      <c r="AB570" s="106">
        <f t="shared" si="406"/>
        <v>0</v>
      </c>
      <c r="AC570" s="106">
        <f t="shared" si="406"/>
        <v>0</v>
      </c>
      <c r="AD570" s="106">
        <f t="shared" si="406"/>
        <v>0</v>
      </c>
      <c r="AE570" s="106">
        <f t="shared" si="406"/>
        <v>0</v>
      </c>
      <c r="AF570" s="106">
        <f t="shared" si="406"/>
        <v>0</v>
      </c>
      <c r="AG570" s="106">
        <f t="shared" si="406"/>
        <v>0</v>
      </c>
      <c r="AH570" s="106">
        <f t="shared" si="406"/>
        <v>0</v>
      </c>
      <c r="AI570" s="106">
        <f t="shared" si="406"/>
        <v>0</v>
      </c>
      <c r="AJ570" s="106">
        <f t="shared" si="406"/>
        <v>0</v>
      </c>
      <c r="AK570" s="106">
        <f t="shared" si="406"/>
        <v>0</v>
      </c>
      <c r="AL570" s="106">
        <f t="shared" si="406"/>
        <v>0</v>
      </c>
      <c r="AM570" s="106">
        <f t="shared" si="406"/>
        <v>0</v>
      </c>
      <c r="AN570" s="106">
        <f t="shared" si="406"/>
        <v>0</v>
      </c>
      <c r="AO570" s="106">
        <f t="shared" si="406"/>
        <v>0</v>
      </c>
      <c r="AP570" s="106">
        <f t="shared" ref="AP570:BO576" si="407">IF($G570=0,0,IF(AP$6&lt;$G570,0,IF(AP$6&gt;$H570,1,(AP$6-$G570+1)/($H570-$G570+1))))</f>
        <v>0</v>
      </c>
      <c r="AQ570" s="106">
        <f t="shared" si="407"/>
        <v>0</v>
      </c>
      <c r="AR570" s="106">
        <f t="shared" si="407"/>
        <v>0</v>
      </c>
      <c r="AS570" s="106">
        <f t="shared" si="407"/>
        <v>0</v>
      </c>
      <c r="AT570" s="106">
        <f t="shared" si="407"/>
        <v>0.23076923076923078</v>
      </c>
      <c r="AU570" s="106">
        <f t="shared" si="407"/>
        <v>0.76923076923076927</v>
      </c>
      <c r="AV570" s="106">
        <f t="shared" si="407"/>
        <v>1</v>
      </c>
      <c r="AW570" s="106">
        <f t="shared" si="407"/>
        <v>1</v>
      </c>
      <c r="AX570" s="106">
        <f t="shared" si="407"/>
        <v>1</v>
      </c>
      <c r="AY570" s="106">
        <f t="shared" si="407"/>
        <v>1</v>
      </c>
      <c r="AZ570" s="106">
        <f t="shared" si="407"/>
        <v>1</v>
      </c>
      <c r="BA570" s="106">
        <f t="shared" si="407"/>
        <v>1</v>
      </c>
      <c r="BB570" s="106">
        <f t="shared" si="407"/>
        <v>1</v>
      </c>
      <c r="BC570" s="106">
        <f t="shared" si="407"/>
        <v>1</v>
      </c>
      <c r="BD570" s="106">
        <f t="shared" si="407"/>
        <v>1</v>
      </c>
      <c r="BE570" s="106">
        <f t="shared" si="407"/>
        <v>1</v>
      </c>
      <c r="BF570" s="106">
        <f t="shared" si="407"/>
        <v>1</v>
      </c>
      <c r="BG570" s="106">
        <f t="shared" si="407"/>
        <v>1</v>
      </c>
      <c r="BH570" s="106">
        <f t="shared" si="407"/>
        <v>1</v>
      </c>
      <c r="BI570" s="106">
        <f t="shared" si="407"/>
        <v>1</v>
      </c>
      <c r="BJ570" s="106">
        <f t="shared" si="407"/>
        <v>1</v>
      </c>
      <c r="BK570" s="106">
        <f t="shared" si="407"/>
        <v>1</v>
      </c>
      <c r="BL570" s="106">
        <f t="shared" si="407"/>
        <v>1</v>
      </c>
      <c r="BM570" s="106">
        <f t="shared" si="407"/>
        <v>1</v>
      </c>
      <c r="BN570" s="106">
        <f t="shared" si="407"/>
        <v>1</v>
      </c>
      <c r="BO570" s="106">
        <f t="shared" si="407"/>
        <v>1</v>
      </c>
    </row>
    <row r="571" spans="1:67" ht="15" x14ac:dyDescent="0.25">
      <c r="A571" s="80"/>
      <c r="B571" s="77" t="s">
        <v>1725</v>
      </c>
      <c r="C571" s="77" t="s">
        <v>1726</v>
      </c>
      <c r="D571" s="77" t="s">
        <v>9</v>
      </c>
      <c r="E571" s="224">
        <f>VLOOKUP(B571,'Cuadro Control'!C614:J2501,8,FALSE)</f>
        <v>312374505.66882348</v>
      </c>
      <c r="F571" s="106">
        <f t="shared" si="404"/>
        <v>5.8840081771548515E-2</v>
      </c>
      <c r="G571" s="107">
        <v>46482</v>
      </c>
      <c r="H571" s="107">
        <v>46489</v>
      </c>
      <c r="I571" s="106">
        <f t="shared" ref="I571:I585" si="408">IF($G571=0,0,IF(I$6&lt;$G571,0,IF(I$6&gt;$H571,1,(I$6-$G571+1)/($H571-$G571+1))))</f>
        <v>0</v>
      </c>
      <c r="J571" s="106">
        <f t="shared" si="406"/>
        <v>0</v>
      </c>
      <c r="K571" s="106">
        <f t="shared" si="406"/>
        <v>0</v>
      </c>
      <c r="L571" s="106">
        <f t="shared" si="406"/>
        <v>0</v>
      </c>
      <c r="M571" s="106">
        <f t="shared" si="406"/>
        <v>0</v>
      </c>
      <c r="N571" s="106">
        <f t="shared" si="406"/>
        <v>0</v>
      </c>
      <c r="O571" s="106">
        <f t="shared" si="406"/>
        <v>0</v>
      </c>
      <c r="P571" s="106">
        <f t="shared" si="406"/>
        <v>0</v>
      </c>
      <c r="Q571" s="106">
        <f t="shared" si="406"/>
        <v>0</v>
      </c>
      <c r="R571" s="106">
        <f t="shared" si="406"/>
        <v>0</v>
      </c>
      <c r="S571" s="106">
        <f t="shared" si="406"/>
        <v>0</v>
      </c>
      <c r="T571" s="106">
        <f t="shared" si="406"/>
        <v>0</v>
      </c>
      <c r="U571" s="106">
        <f t="shared" si="406"/>
        <v>0</v>
      </c>
      <c r="V571" s="106">
        <f t="shared" si="406"/>
        <v>0</v>
      </c>
      <c r="W571" s="106">
        <f t="shared" si="406"/>
        <v>0</v>
      </c>
      <c r="X571" s="106">
        <f t="shared" si="406"/>
        <v>0</v>
      </c>
      <c r="Y571" s="106">
        <f t="shared" si="406"/>
        <v>0</v>
      </c>
      <c r="Z571" s="106">
        <f t="shared" si="406"/>
        <v>0</v>
      </c>
      <c r="AA571" s="106">
        <f t="shared" si="406"/>
        <v>0</v>
      </c>
      <c r="AB571" s="106">
        <f t="shared" si="406"/>
        <v>0</v>
      </c>
      <c r="AC571" s="106">
        <f t="shared" si="406"/>
        <v>0</v>
      </c>
      <c r="AD571" s="106">
        <f t="shared" si="406"/>
        <v>0</v>
      </c>
      <c r="AE571" s="106">
        <f t="shared" si="406"/>
        <v>0</v>
      </c>
      <c r="AF571" s="106">
        <f t="shared" si="406"/>
        <v>0</v>
      </c>
      <c r="AG571" s="106">
        <f t="shared" si="406"/>
        <v>0</v>
      </c>
      <c r="AH571" s="106">
        <f t="shared" si="406"/>
        <v>0</v>
      </c>
      <c r="AI571" s="106">
        <f t="shared" si="406"/>
        <v>0</v>
      </c>
      <c r="AJ571" s="106">
        <f t="shared" si="406"/>
        <v>0</v>
      </c>
      <c r="AK571" s="106">
        <f t="shared" si="406"/>
        <v>0</v>
      </c>
      <c r="AL571" s="106">
        <f t="shared" si="406"/>
        <v>0</v>
      </c>
      <c r="AM571" s="106">
        <f t="shared" si="406"/>
        <v>0</v>
      </c>
      <c r="AN571" s="106">
        <f t="shared" si="406"/>
        <v>0</v>
      </c>
      <c r="AO571" s="106">
        <f t="shared" si="406"/>
        <v>0</v>
      </c>
      <c r="AP571" s="106">
        <f t="shared" si="407"/>
        <v>0</v>
      </c>
      <c r="AQ571" s="106">
        <f t="shared" si="407"/>
        <v>0</v>
      </c>
      <c r="AR571" s="106">
        <f t="shared" si="407"/>
        <v>0</v>
      </c>
      <c r="AS571" s="106">
        <f t="shared" si="407"/>
        <v>0</v>
      </c>
      <c r="AT571" s="106">
        <f t="shared" si="407"/>
        <v>0</v>
      </c>
      <c r="AU571" s="106">
        <f t="shared" si="407"/>
        <v>0</v>
      </c>
      <c r="AV571" s="106">
        <f t="shared" si="407"/>
        <v>0.625</v>
      </c>
      <c r="AW571" s="106">
        <f t="shared" si="407"/>
        <v>1</v>
      </c>
      <c r="AX571" s="106">
        <f t="shared" si="407"/>
        <v>1</v>
      </c>
      <c r="AY571" s="106">
        <f t="shared" si="407"/>
        <v>1</v>
      </c>
      <c r="AZ571" s="106">
        <f t="shared" si="407"/>
        <v>1</v>
      </c>
      <c r="BA571" s="106">
        <f t="shared" si="407"/>
        <v>1</v>
      </c>
      <c r="BB571" s="106">
        <f t="shared" si="407"/>
        <v>1</v>
      </c>
      <c r="BC571" s="106">
        <f t="shared" si="407"/>
        <v>1</v>
      </c>
      <c r="BD571" s="106">
        <f t="shared" si="407"/>
        <v>1</v>
      </c>
      <c r="BE571" s="106">
        <f t="shared" si="407"/>
        <v>1</v>
      </c>
      <c r="BF571" s="106">
        <f t="shared" si="407"/>
        <v>1</v>
      </c>
      <c r="BG571" s="106">
        <f t="shared" si="407"/>
        <v>1</v>
      </c>
      <c r="BH571" s="106">
        <f t="shared" si="407"/>
        <v>1</v>
      </c>
      <c r="BI571" s="106">
        <f t="shared" si="407"/>
        <v>1</v>
      </c>
      <c r="BJ571" s="106">
        <f t="shared" si="407"/>
        <v>1</v>
      </c>
      <c r="BK571" s="106">
        <f t="shared" si="407"/>
        <v>1</v>
      </c>
      <c r="BL571" s="106">
        <f t="shared" si="407"/>
        <v>1</v>
      </c>
      <c r="BM571" s="106">
        <f t="shared" si="407"/>
        <v>1</v>
      </c>
      <c r="BN571" s="106">
        <f t="shared" si="407"/>
        <v>1</v>
      </c>
      <c r="BO571" s="106">
        <f t="shared" si="407"/>
        <v>1</v>
      </c>
    </row>
    <row r="572" spans="1:67" ht="15" x14ac:dyDescent="0.25">
      <c r="A572" s="80"/>
      <c r="B572" s="103" t="s">
        <v>1727</v>
      </c>
      <c r="C572" s="103" t="s">
        <v>1728</v>
      </c>
      <c r="D572" s="103" t="s">
        <v>6</v>
      </c>
      <c r="E572" s="223">
        <f>VLOOKUP(B572,'Cuadro Control'!C615:J2502,8,FALSE)</f>
        <v>9527825.6870364472</v>
      </c>
      <c r="F572" s="104">
        <f t="shared" si="404"/>
        <v>1.794698454439963E-3</v>
      </c>
      <c r="G572" s="105">
        <v>46489</v>
      </c>
      <c r="H572" s="105">
        <v>46492</v>
      </c>
      <c r="I572" s="104">
        <f t="shared" si="408"/>
        <v>0</v>
      </c>
      <c r="J572" s="104">
        <f t="shared" si="406"/>
        <v>0</v>
      </c>
      <c r="K572" s="104">
        <f t="shared" si="406"/>
        <v>0</v>
      </c>
      <c r="L572" s="104">
        <f t="shared" si="406"/>
        <v>0</v>
      </c>
      <c r="M572" s="104">
        <f t="shared" si="406"/>
        <v>0</v>
      </c>
      <c r="N572" s="104">
        <f t="shared" si="406"/>
        <v>0</v>
      </c>
      <c r="O572" s="104">
        <f t="shared" si="406"/>
        <v>0</v>
      </c>
      <c r="P572" s="104">
        <f t="shared" si="406"/>
        <v>0</v>
      </c>
      <c r="Q572" s="104">
        <f t="shared" si="406"/>
        <v>0</v>
      </c>
      <c r="R572" s="104">
        <f t="shared" si="406"/>
        <v>0</v>
      </c>
      <c r="S572" s="104">
        <f t="shared" si="406"/>
        <v>0</v>
      </c>
      <c r="T572" s="104">
        <f t="shared" si="406"/>
        <v>0</v>
      </c>
      <c r="U572" s="104">
        <f t="shared" si="406"/>
        <v>0</v>
      </c>
      <c r="V572" s="104">
        <f t="shared" si="406"/>
        <v>0</v>
      </c>
      <c r="W572" s="104">
        <f t="shared" si="406"/>
        <v>0</v>
      </c>
      <c r="X572" s="104">
        <f t="shared" si="406"/>
        <v>0</v>
      </c>
      <c r="Y572" s="104">
        <f t="shared" si="406"/>
        <v>0</v>
      </c>
      <c r="Z572" s="104">
        <f t="shared" si="406"/>
        <v>0</v>
      </c>
      <c r="AA572" s="104">
        <f t="shared" si="406"/>
        <v>0</v>
      </c>
      <c r="AB572" s="104">
        <f t="shared" si="406"/>
        <v>0</v>
      </c>
      <c r="AC572" s="104">
        <f t="shared" si="406"/>
        <v>0</v>
      </c>
      <c r="AD572" s="104">
        <f t="shared" si="406"/>
        <v>0</v>
      </c>
      <c r="AE572" s="104">
        <f t="shared" si="406"/>
        <v>0</v>
      </c>
      <c r="AF572" s="104">
        <f t="shared" si="406"/>
        <v>0</v>
      </c>
      <c r="AG572" s="104">
        <f t="shared" si="406"/>
        <v>0</v>
      </c>
      <c r="AH572" s="104">
        <f t="shared" si="406"/>
        <v>0</v>
      </c>
      <c r="AI572" s="104">
        <f t="shared" si="406"/>
        <v>0</v>
      </c>
      <c r="AJ572" s="104">
        <f t="shared" si="406"/>
        <v>0</v>
      </c>
      <c r="AK572" s="104">
        <f t="shared" si="406"/>
        <v>0</v>
      </c>
      <c r="AL572" s="104">
        <f t="shared" si="406"/>
        <v>0</v>
      </c>
      <c r="AM572" s="104">
        <f t="shared" si="406"/>
        <v>0</v>
      </c>
      <c r="AN572" s="104">
        <f t="shared" si="406"/>
        <v>0</v>
      </c>
      <c r="AO572" s="104">
        <f t="shared" si="406"/>
        <v>0</v>
      </c>
      <c r="AP572" s="104">
        <f t="shared" si="407"/>
        <v>0</v>
      </c>
      <c r="AQ572" s="104">
        <f t="shared" si="407"/>
        <v>0</v>
      </c>
      <c r="AR572" s="104">
        <f t="shared" si="407"/>
        <v>0</v>
      </c>
      <c r="AS572" s="104">
        <f t="shared" si="407"/>
        <v>0</v>
      </c>
      <c r="AT572" s="104">
        <f t="shared" si="407"/>
        <v>0</v>
      </c>
      <c r="AU572" s="104">
        <f t="shared" si="407"/>
        <v>0</v>
      </c>
      <c r="AV572" s="104">
        <f t="shared" si="407"/>
        <v>0</v>
      </c>
      <c r="AW572" s="104">
        <f t="shared" si="407"/>
        <v>1</v>
      </c>
      <c r="AX572" s="104">
        <f t="shared" si="407"/>
        <v>1</v>
      </c>
      <c r="AY572" s="104">
        <f t="shared" si="407"/>
        <v>1</v>
      </c>
      <c r="AZ572" s="104">
        <f t="shared" si="407"/>
        <v>1</v>
      </c>
      <c r="BA572" s="104">
        <f t="shared" si="407"/>
        <v>1</v>
      </c>
      <c r="BB572" s="104">
        <f t="shared" si="407"/>
        <v>1</v>
      </c>
      <c r="BC572" s="104">
        <f t="shared" si="407"/>
        <v>1</v>
      </c>
      <c r="BD572" s="104">
        <f t="shared" si="407"/>
        <v>1</v>
      </c>
      <c r="BE572" s="104">
        <f t="shared" si="407"/>
        <v>1</v>
      </c>
      <c r="BF572" s="104">
        <f t="shared" si="407"/>
        <v>1</v>
      </c>
      <c r="BG572" s="104">
        <f t="shared" si="407"/>
        <v>1</v>
      </c>
      <c r="BH572" s="104">
        <f t="shared" si="407"/>
        <v>1</v>
      </c>
      <c r="BI572" s="104">
        <f t="shared" si="407"/>
        <v>1</v>
      </c>
      <c r="BJ572" s="104">
        <f t="shared" si="407"/>
        <v>1</v>
      </c>
      <c r="BK572" s="104">
        <f t="shared" si="407"/>
        <v>1</v>
      </c>
      <c r="BL572" s="104">
        <f t="shared" si="407"/>
        <v>1</v>
      </c>
      <c r="BM572" s="104">
        <f t="shared" si="407"/>
        <v>1</v>
      </c>
      <c r="BN572" s="104">
        <f t="shared" si="407"/>
        <v>1</v>
      </c>
      <c r="BO572" s="104">
        <f t="shared" si="407"/>
        <v>1</v>
      </c>
    </row>
    <row r="573" spans="1:67" ht="15" x14ac:dyDescent="0.25">
      <c r="A573" s="80"/>
      <c r="B573" s="77" t="s">
        <v>1729</v>
      </c>
      <c r="C573" s="77" t="s">
        <v>1730</v>
      </c>
      <c r="D573" s="77" t="s">
        <v>19</v>
      </c>
      <c r="E573" s="224">
        <f>VLOOKUP(B573,'Cuadro Control'!C616:J2503,8,FALSE)</f>
        <v>320494616.71764702</v>
      </c>
      <c r="F573" s="106">
        <f t="shared" si="404"/>
        <v>6.0369617599332674E-2</v>
      </c>
      <c r="G573" s="107">
        <v>46492</v>
      </c>
      <c r="H573" s="107">
        <v>46496</v>
      </c>
      <c r="I573" s="106">
        <f t="shared" si="408"/>
        <v>0</v>
      </c>
      <c r="J573" s="106">
        <f t="shared" si="406"/>
        <v>0</v>
      </c>
      <c r="K573" s="106">
        <f t="shared" si="406"/>
        <v>0</v>
      </c>
      <c r="L573" s="106">
        <f t="shared" si="406"/>
        <v>0</v>
      </c>
      <c r="M573" s="106">
        <f t="shared" si="406"/>
        <v>0</v>
      </c>
      <c r="N573" s="106">
        <f t="shared" si="406"/>
        <v>0</v>
      </c>
      <c r="O573" s="106">
        <f t="shared" si="406"/>
        <v>0</v>
      </c>
      <c r="P573" s="106">
        <f t="shared" si="406"/>
        <v>0</v>
      </c>
      <c r="Q573" s="106">
        <f t="shared" si="406"/>
        <v>0</v>
      </c>
      <c r="R573" s="106">
        <f t="shared" si="406"/>
        <v>0</v>
      </c>
      <c r="S573" s="106">
        <f t="shared" si="406"/>
        <v>0</v>
      </c>
      <c r="T573" s="106">
        <f t="shared" si="406"/>
        <v>0</v>
      </c>
      <c r="U573" s="106">
        <f t="shared" si="406"/>
        <v>0</v>
      </c>
      <c r="V573" s="106">
        <f t="shared" si="406"/>
        <v>0</v>
      </c>
      <c r="W573" s="106">
        <f t="shared" si="406"/>
        <v>0</v>
      </c>
      <c r="X573" s="106">
        <f t="shared" si="406"/>
        <v>0</v>
      </c>
      <c r="Y573" s="106">
        <f t="shared" si="406"/>
        <v>0</v>
      </c>
      <c r="Z573" s="106">
        <f t="shared" si="406"/>
        <v>0</v>
      </c>
      <c r="AA573" s="106">
        <f t="shared" si="406"/>
        <v>0</v>
      </c>
      <c r="AB573" s="106">
        <f t="shared" si="406"/>
        <v>0</v>
      </c>
      <c r="AC573" s="106">
        <f t="shared" si="406"/>
        <v>0</v>
      </c>
      <c r="AD573" s="106">
        <f t="shared" si="406"/>
        <v>0</v>
      </c>
      <c r="AE573" s="106">
        <f t="shared" si="406"/>
        <v>0</v>
      </c>
      <c r="AF573" s="106">
        <f t="shared" si="406"/>
        <v>0</v>
      </c>
      <c r="AG573" s="106">
        <f t="shared" si="406"/>
        <v>0</v>
      </c>
      <c r="AH573" s="106">
        <f t="shared" si="406"/>
        <v>0</v>
      </c>
      <c r="AI573" s="106">
        <f t="shared" si="406"/>
        <v>0</v>
      </c>
      <c r="AJ573" s="106">
        <f t="shared" si="406"/>
        <v>0</v>
      </c>
      <c r="AK573" s="106">
        <f t="shared" si="406"/>
        <v>0</v>
      </c>
      <c r="AL573" s="106">
        <f t="shared" si="406"/>
        <v>0</v>
      </c>
      <c r="AM573" s="106">
        <f t="shared" si="406"/>
        <v>0</v>
      </c>
      <c r="AN573" s="106">
        <f t="shared" si="406"/>
        <v>0</v>
      </c>
      <c r="AO573" s="106">
        <f t="shared" si="406"/>
        <v>0</v>
      </c>
      <c r="AP573" s="106">
        <f t="shared" si="407"/>
        <v>0</v>
      </c>
      <c r="AQ573" s="106">
        <f t="shared" si="407"/>
        <v>0</v>
      </c>
      <c r="AR573" s="106">
        <f t="shared" si="407"/>
        <v>0</v>
      </c>
      <c r="AS573" s="106">
        <f t="shared" si="407"/>
        <v>0</v>
      </c>
      <c r="AT573" s="106">
        <f t="shared" si="407"/>
        <v>0</v>
      </c>
      <c r="AU573" s="106">
        <f t="shared" si="407"/>
        <v>0</v>
      </c>
      <c r="AV573" s="106">
        <f t="shared" si="407"/>
        <v>0</v>
      </c>
      <c r="AW573" s="106">
        <f t="shared" si="407"/>
        <v>0.4</v>
      </c>
      <c r="AX573" s="106">
        <f t="shared" si="407"/>
        <v>1</v>
      </c>
      <c r="AY573" s="106">
        <f t="shared" si="407"/>
        <v>1</v>
      </c>
      <c r="AZ573" s="106">
        <f t="shared" si="407"/>
        <v>1</v>
      </c>
      <c r="BA573" s="106">
        <f t="shared" si="407"/>
        <v>1</v>
      </c>
      <c r="BB573" s="106">
        <f t="shared" si="407"/>
        <v>1</v>
      </c>
      <c r="BC573" s="106">
        <f t="shared" si="407"/>
        <v>1</v>
      </c>
      <c r="BD573" s="106">
        <f t="shared" si="407"/>
        <v>1</v>
      </c>
      <c r="BE573" s="106">
        <f t="shared" si="407"/>
        <v>1</v>
      </c>
      <c r="BF573" s="106">
        <f t="shared" si="407"/>
        <v>1</v>
      </c>
      <c r="BG573" s="106">
        <f t="shared" si="407"/>
        <v>1</v>
      </c>
      <c r="BH573" s="106">
        <f t="shared" si="407"/>
        <v>1</v>
      </c>
      <c r="BI573" s="106">
        <f t="shared" si="407"/>
        <v>1</v>
      </c>
      <c r="BJ573" s="106">
        <f t="shared" si="407"/>
        <v>1</v>
      </c>
      <c r="BK573" s="106">
        <f t="shared" si="407"/>
        <v>1</v>
      </c>
      <c r="BL573" s="106">
        <f t="shared" si="407"/>
        <v>1</v>
      </c>
      <c r="BM573" s="106">
        <f t="shared" si="407"/>
        <v>1</v>
      </c>
      <c r="BN573" s="106">
        <f t="shared" si="407"/>
        <v>1</v>
      </c>
      <c r="BO573" s="106">
        <f t="shared" si="407"/>
        <v>1</v>
      </c>
    </row>
    <row r="574" spans="1:67" ht="15" x14ac:dyDescent="0.25">
      <c r="A574" s="80"/>
      <c r="B574" s="77" t="s">
        <v>1731</v>
      </c>
      <c r="C574" s="77" t="s">
        <v>1732</v>
      </c>
      <c r="D574" s="77" t="s">
        <v>8</v>
      </c>
      <c r="E574" s="224">
        <f>VLOOKUP(B574,'Cuadro Control'!C617:J2504,8,FALSE)</f>
        <v>94303618.549411759</v>
      </c>
      <c r="F574" s="106">
        <f t="shared" si="404"/>
        <v>1.7763397864110998E-2</v>
      </c>
      <c r="G574" s="107">
        <v>46496</v>
      </c>
      <c r="H574" s="107">
        <v>46498</v>
      </c>
      <c r="I574" s="106">
        <f t="shared" si="408"/>
        <v>0</v>
      </c>
      <c r="J574" s="106">
        <f t="shared" si="406"/>
        <v>0</v>
      </c>
      <c r="K574" s="106">
        <f t="shared" si="406"/>
        <v>0</v>
      </c>
      <c r="L574" s="106">
        <f t="shared" si="406"/>
        <v>0</v>
      </c>
      <c r="M574" s="106">
        <f t="shared" si="406"/>
        <v>0</v>
      </c>
      <c r="N574" s="106">
        <f t="shared" si="406"/>
        <v>0</v>
      </c>
      <c r="O574" s="106">
        <f t="shared" si="406"/>
        <v>0</v>
      </c>
      <c r="P574" s="106">
        <f t="shared" si="406"/>
        <v>0</v>
      </c>
      <c r="Q574" s="106">
        <f t="shared" si="406"/>
        <v>0</v>
      </c>
      <c r="R574" s="106">
        <f t="shared" si="406"/>
        <v>0</v>
      </c>
      <c r="S574" s="106">
        <f t="shared" si="406"/>
        <v>0</v>
      </c>
      <c r="T574" s="106">
        <f t="shared" si="406"/>
        <v>0</v>
      </c>
      <c r="U574" s="106">
        <f t="shared" si="406"/>
        <v>0</v>
      </c>
      <c r="V574" s="106">
        <f t="shared" si="406"/>
        <v>0</v>
      </c>
      <c r="W574" s="106">
        <f t="shared" si="406"/>
        <v>0</v>
      </c>
      <c r="X574" s="106">
        <f t="shared" si="406"/>
        <v>0</v>
      </c>
      <c r="Y574" s="106">
        <f t="shared" si="406"/>
        <v>0</v>
      </c>
      <c r="Z574" s="106">
        <f t="shared" si="406"/>
        <v>0</v>
      </c>
      <c r="AA574" s="106">
        <f t="shared" si="406"/>
        <v>0</v>
      </c>
      <c r="AB574" s="106">
        <f t="shared" si="406"/>
        <v>0</v>
      </c>
      <c r="AC574" s="106">
        <f t="shared" si="406"/>
        <v>0</v>
      </c>
      <c r="AD574" s="106">
        <f t="shared" si="406"/>
        <v>0</v>
      </c>
      <c r="AE574" s="106">
        <f t="shared" si="406"/>
        <v>0</v>
      </c>
      <c r="AF574" s="106">
        <f t="shared" si="406"/>
        <v>0</v>
      </c>
      <c r="AG574" s="106">
        <f t="shared" si="406"/>
        <v>0</v>
      </c>
      <c r="AH574" s="106">
        <f t="shared" si="406"/>
        <v>0</v>
      </c>
      <c r="AI574" s="106">
        <f t="shared" si="406"/>
        <v>0</v>
      </c>
      <c r="AJ574" s="106">
        <f t="shared" si="406"/>
        <v>0</v>
      </c>
      <c r="AK574" s="106">
        <f t="shared" si="406"/>
        <v>0</v>
      </c>
      <c r="AL574" s="106">
        <f t="shared" si="406"/>
        <v>0</v>
      </c>
      <c r="AM574" s="106">
        <f t="shared" si="406"/>
        <v>0</v>
      </c>
      <c r="AN574" s="106">
        <f t="shared" si="406"/>
        <v>0</v>
      </c>
      <c r="AO574" s="106">
        <f t="shared" si="406"/>
        <v>0</v>
      </c>
      <c r="AP574" s="106">
        <f t="shared" si="407"/>
        <v>0</v>
      </c>
      <c r="AQ574" s="106">
        <f t="shared" si="407"/>
        <v>0</v>
      </c>
      <c r="AR574" s="106">
        <f t="shared" si="407"/>
        <v>0</v>
      </c>
      <c r="AS574" s="106">
        <f t="shared" si="407"/>
        <v>0</v>
      </c>
      <c r="AT574" s="106">
        <f t="shared" si="407"/>
        <v>0</v>
      </c>
      <c r="AU574" s="106">
        <f t="shared" si="407"/>
        <v>0</v>
      </c>
      <c r="AV574" s="106">
        <f t="shared" si="407"/>
        <v>0</v>
      </c>
      <c r="AW574" s="106">
        <f t="shared" si="407"/>
        <v>0</v>
      </c>
      <c r="AX574" s="106">
        <f t="shared" si="407"/>
        <v>1</v>
      </c>
      <c r="AY574" s="106">
        <f t="shared" si="407"/>
        <v>1</v>
      </c>
      <c r="AZ574" s="106">
        <f t="shared" si="407"/>
        <v>1</v>
      </c>
      <c r="BA574" s="106">
        <f t="shared" si="407"/>
        <v>1</v>
      </c>
      <c r="BB574" s="106">
        <f t="shared" si="407"/>
        <v>1</v>
      </c>
      <c r="BC574" s="106">
        <f t="shared" si="407"/>
        <v>1</v>
      </c>
      <c r="BD574" s="106">
        <f t="shared" si="407"/>
        <v>1</v>
      </c>
      <c r="BE574" s="106">
        <f t="shared" si="407"/>
        <v>1</v>
      </c>
      <c r="BF574" s="106">
        <f t="shared" si="407"/>
        <v>1</v>
      </c>
      <c r="BG574" s="106">
        <f t="shared" si="407"/>
        <v>1</v>
      </c>
      <c r="BH574" s="106">
        <f t="shared" si="407"/>
        <v>1</v>
      </c>
      <c r="BI574" s="106">
        <f t="shared" si="407"/>
        <v>1</v>
      </c>
      <c r="BJ574" s="106">
        <f t="shared" si="407"/>
        <v>1</v>
      </c>
      <c r="BK574" s="106">
        <f t="shared" si="407"/>
        <v>1</v>
      </c>
      <c r="BL574" s="106">
        <f t="shared" si="407"/>
        <v>1</v>
      </c>
      <c r="BM574" s="106">
        <f t="shared" si="407"/>
        <v>1</v>
      </c>
      <c r="BN574" s="106">
        <f t="shared" si="407"/>
        <v>1</v>
      </c>
      <c r="BO574" s="106">
        <f t="shared" si="407"/>
        <v>1</v>
      </c>
    </row>
    <row r="575" spans="1:67" ht="15" x14ac:dyDescent="0.25">
      <c r="A575" s="80"/>
      <c r="B575" s="77" t="s">
        <v>1733</v>
      </c>
      <c r="C575" s="77" t="s">
        <v>1734</v>
      </c>
      <c r="D575" s="77" t="s">
        <v>26</v>
      </c>
      <c r="E575" s="224">
        <f>VLOOKUP(B575,'Cuadro Control'!C618:J2505,8,FALSE)</f>
        <v>179436034.15411764</v>
      </c>
      <c r="F575" s="106">
        <f t="shared" si="404"/>
        <v>3.3799272126209236E-2</v>
      </c>
      <c r="G575" s="107">
        <v>46498</v>
      </c>
      <c r="H575" s="107">
        <v>46504</v>
      </c>
      <c r="I575" s="106">
        <f t="shared" si="408"/>
        <v>0</v>
      </c>
      <c r="J575" s="106">
        <f t="shared" si="406"/>
        <v>0</v>
      </c>
      <c r="K575" s="106">
        <f t="shared" si="406"/>
        <v>0</v>
      </c>
      <c r="L575" s="106">
        <f t="shared" si="406"/>
        <v>0</v>
      </c>
      <c r="M575" s="106">
        <f t="shared" si="406"/>
        <v>0</v>
      </c>
      <c r="N575" s="106">
        <f t="shared" si="406"/>
        <v>0</v>
      </c>
      <c r="O575" s="106">
        <f t="shared" si="406"/>
        <v>0</v>
      </c>
      <c r="P575" s="106">
        <f t="shared" si="406"/>
        <v>0</v>
      </c>
      <c r="Q575" s="106">
        <f t="shared" si="406"/>
        <v>0</v>
      </c>
      <c r="R575" s="106">
        <f t="shared" si="406"/>
        <v>0</v>
      </c>
      <c r="S575" s="106">
        <f t="shared" si="406"/>
        <v>0</v>
      </c>
      <c r="T575" s="106">
        <f t="shared" si="406"/>
        <v>0</v>
      </c>
      <c r="U575" s="106">
        <f t="shared" si="406"/>
        <v>0</v>
      </c>
      <c r="V575" s="106">
        <f t="shared" si="406"/>
        <v>0</v>
      </c>
      <c r="W575" s="106">
        <f t="shared" si="406"/>
        <v>0</v>
      </c>
      <c r="X575" s="106">
        <f t="shared" si="406"/>
        <v>0</v>
      </c>
      <c r="Y575" s="106">
        <f t="shared" si="406"/>
        <v>0</v>
      </c>
      <c r="Z575" s="106">
        <f t="shared" si="406"/>
        <v>0</v>
      </c>
      <c r="AA575" s="106">
        <f t="shared" si="406"/>
        <v>0</v>
      </c>
      <c r="AB575" s="106">
        <f t="shared" si="406"/>
        <v>0</v>
      </c>
      <c r="AC575" s="106">
        <f t="shared" si="406"/>
        <v>0</v>
      </c>
      <c r="AD575" s="106">
        <f t="shared" si="406"/>
        <v>0</v>
      </c>
      <c r="AE575" s="106">
        <f t="shared" si="406"/>
        <v>0</v>
      </c>
      <c r="AF575" s="106">
        <f t="shared" si="406"/>
        <v>0</v>
      </c>
      <c r="AG575" s="106">
        <f t="shared" si="406"/>
        <v>0</v>
      </c>
      <c r="AH575" s="106">
        <f t="shared" si="406"/>
        <v>0</v>
      </c>
      <c r="AI575" s="106">
        <f t="shared" si="406"/>
        <v>0</v>
      </c>
      <c r="AJ575" s="106">
        <f t="shared" si="406"/>
        <v>0</v>
      </c>
      <c r="AK575" s="106">
        <f t="shared" si="406"/>
        <v>0</v>
      </c>
      <c r="AL575" s="106">
        <f t="shared" si="406"/>
        <v>0</v>
      </c>
      <c r="AM575" s="106">
        <f t="shared" si="406"/>
        <v>0</v>
      </c>
      <c r="AN575" s="106">
        <f t="shared" si="406"/>
        <v>0</v>
      </c>
      <c r="AO575" s="106">
        <f t="shared" si="406"/>
        <v>0</v>
      </c>
      <c r="AP575" s="106">
        <f t="shared" si="407"/>
        <v>0</v>
      </c>
      <c r="AQ575" s="106">
        <f t="shared" si="407"/>
        <v>0</v>
      </c>
      <c r="AR575" s="106">
        <f t="shared" si="407"/>
        <v>0</v>
      </c>
      <c r="AS575" s="106">
        <f t="shared" si="407"/>
        <v>0</v>
      </c>
      <c r="AT575" s="106">
        <f t="shared" si="407"/>
        <v>0</v>
      </c>
      <c r="AU575" s="106">
        <f t="shared" si="407"/>
        <v>0</v>
      </c>
      <c r="AV575" s="106">
        <f t="shared" si="407"/>
        <v>0</v>
      </c>
      <c r="AW575" s="106">
        <f t="shared" si="407"/>
        <v>0</v>
      </c>
      <c r="AX575" s="106">
        <f t="shared" si="407"/>
        <v>0.42857142857142855</v>
      </c>
      <c r="AY575" s="106">
        <f t="shared" si="407"/>
        <v>1</v>
      </c>
      <c r="AZ575" s="106">
        <f t="shared" si="407"/>
        <v>1</v>
      </c>
      <c r="BA575" s="106">
        <f t="shared" si="407"/>
        <v>1</v>
      </c>
      <c r="BB575" s="106">
        <f t="shared" si="407"/>
        <v>1</v>
      </c>
      <c r="BC575" s="106">
        <f t="shared" si="407"/>
        <v>1</v>
      </c>
      <c r="BD575" s="106">
        <f t="shared" si="407"/>
        <v>1</v>
      </c>
      <c r="BE575" s="106">
        <f t="shared" si="407"/>
        <v>1</v>
      </c>
      <c r="BF575" s="106">
        <f t="shared" si="407"/>
        <v>1</v>
      </c>
      <c r="BG575" s="106">
        <f t="shared" si="407"/>
        <v>1</v>
      </c>
      <c r="BH575" s="106">
        <f t="shared" si="407"/>
        <v>1</v>
      </c>
      <c r="BI575" s="106">
        <f t="shared" si="407"/>
        <v>1</v>
      </c>
      <c r="BJ575" s="106">
        <f t="shared" si="407"/>
        <v>1</v>
      </c>
      <c r="BK575" s="106">
        <f t="shared" si="407"/>
        <v>1</v>
      </c>
      <c r="BL575" s="106">
        <f t="shared" si="407"/>
        <v>1</v>
      </c>
      <c r="BM575" s="106">
        <f t="shared" si="407"/>
        <v>1</v>
      </c>
      <c r="BN575" s="106">
        <f t="shared" si="407"/>
        <v>1</v>
      </c>
      <c r="BO575" s="106">
        <f t="shared" si="407"/>
        <v>1</v>
      </c>
    </row>
    <row r="576" spans="1:67" ht="15" x14ac:dyDescent="0.25">
      <c r="A576" s="80"/>
      <c r="B576" s="77" t="s">
        <v>1735</v>
      </c>
      <c r="C576" s="77" t="s">
        <v>1736</v>
      </c>
      <c r="D576" s="77" t="s">
        <v>730</v>
      </c>
      <c r="E576" s="224">
        <f>VLOOKUP(B576,'Cuadro Control'!C619:J2506,8,FALSE)</f>
        <v>1212623361.2117648</v>
      </c>
      <c r="F576" s="106">
        <f t="shared" si="404"/>
        <v>0.22841447185013161</v>
      </c>
      <c r="G576" s="107">
        <v>46504</v>
      </c>
      <c r="H576" s="107">
        <v>46520</v>
      </c>
      <c r="I576" s="106">
        <f t="shared" si="408"/>
        <v>0</v>
      </c>
      <c r="J576" s="106">
        <f t="shared" si="406"/>
        <v>0</v>
      </c>
      <c r="K576" s="106">
        <f t="shared" si="406"/>
        <v>0</v>
      </c>
      <c r="L576" s="106">
        <f t="shared" si="406"/>
        <v>0</v>
      </c>
      <c r="M576" s="106">
        <f t="shared" si="406"/>
        <v>0</v>
      </c>
      <c r="N576" s="106">
        <f t="shared" si="406"/>
        <v>0</v>
      </c>
      <c r="O576" s="106">
        <f t="shared" si="406"/>
        <v>0</v>
      </c>
      <c r="P576" s="106">
        <f t="shared" si="406"/>
        <v>0</v>
      </c>
      <c r="Q576" s="106">
        <f t="shared" si="406"/>
        <v>0</v>
      </c>
      <c r="R576" s="106">
        <f t="shared" si="406"/>
        <v>0</v>
      </c>
      <c r="S576" s="106">
        <f t="shared" si="406"/>
        <v>0</v>
      </c>
      <c r="T576" s="106">
        <f t="shared" si="406"/>
        <v>0</v>
      </c>
      <c r="U576" s="106">
        <f t="shared" si="406"/>
        <v>0</v>
      </c>
      <c r="V576" s="106">
        <f t="shared" si="406"/>
        <v>0</v>
      </c>
      <c r="W576" s="106">
        <f t="shared" si="406"/>
        <v>0</v>
      </c>
      <c r="X576" s="106">
        <f t="shared" si="406"/>
        <v>0</v>
      </c>
      <c r="Y576" s="106">
        <f t="shared" si="406"/>
        <v>0</v>
      </c>
      <c r="Z576" s="106">
        <f t="shared" si="406"/>
        <v>0</v>
      </c>
      <c r="AA576" s="106">
        <f t="shared" si="406"/>
        <v>0</v>
      </c>
      <c r="AB576" s="106">
        <f t="shared" si="406"/>
        <v>0</v>
      </c>
      <c r="AC576" s="106">
        <f t="shared" si="406"/>
        <v>0</v>
      </c>
      <c r="AD576" s="106">
        <f t="shared" si="406"/>
        <v>0</v>
      </c>
      <c r="AE576" s="106">
        <f t="shared" si="406"/>
        <v>0</v>
      </c>
      <c r="AF576" s="106">
        <f t="shared" si="406"/>
        <v>0</v>
      </c>
      <c r="AG576" s="106">
        <f t="shared" si="406"/>
        <v>0</v>
      </c>
      <c r="AH576" s="106">
        <f t="shared" si="406"/>
        <v>0</v>
      </c>
      <c r="AI576" s="106">
        <f t="shared" si="406"/>
        <v>0</v>
      </c>
      <c r="AJ576" s="106">
        <f t="shared" si="406"/>
        <v>0</v>
      </c>
      <c r="AK576" s="106">
        <f t="shared" si="406"/>
        <v>0</v>
      </c>
      <c r="AL576" s="106">
        <f t="shared" si="406"/>
        <v>0</v>
      </c>
      <c r="AM576" s="106">
        <f t="shared" si="406"/>
        <v>0</v>
      </c>
      <c r="AN576" s="106">
        <f t="shared" si="406"/>
        <v>0</v>
      </c>
      <c r="AO576" s="106">
        <f t="shared" si="406"/>
        <v>0</v>
      </c>
      <c r="AP576" s="106">
        <f t="shared" si="407"/>
        <v>0</v>
      </c>
      <c r="AQ576" s="106">
        <f t="shared" si="407"/>
        <v>0</v>
      </c>
      <c r="AR576" s="106">
        <f t="shared" si="407"/>
        <v>0</v>
      </c>
      <c r="AS576" s="106">
        <f t="shared" ref="AS576:BO576" si="409">IF($G576=0,0,IF(AS$6&lt;$G576,0,IF(AS$6&gt;$H576,1,(AS$6-$G576+1)/($H576-$G576+1))))</f>
        <v>0</v>
      </c>
      <c r="AT576" s="106">
        <f t="shared" si="409"/>
        <v>0</v>
      </c>
      <c r="AU576" s="106">
        <f t="shared" si="409"/>
        <v>0</v>
      </c>
      <c r="AV576" s="106">
        <f t="shared" si="409"/>
        <v>0</v>
      </c>
      <c r="AW576" s="106">
        <f t="shared" si="409"/>
        <v>0</v>
      </c>
      <c r="AX576" s="106">
        <f t="shared" si="409"/>
        <v>0</v>
      </c>
      <c r="AY576" s="106">
        <f t="shared" si="409"/>
        <v>0.23529411764705882</v>
      </c>
      <c r="AZ576" s="106">
        <f t="shared" si="409"/>
        <v>0.6470588235294118</v>
      </c>
      <c r="BA576" s="106">
        <f t="shared" si="409"/>
        <v>1</v>
      </c>
      <c r="BB576" s="106">
        <f t="shared" si="409"/>
        <v>1</v>
      </c>
      <c r="BC576" s="106">
        <f t="shared" si="409"/>
        <v>1</v>
      </c>
      <c r="BD576" s="106">
        <f t="shared" si="409"/>
        <v>1</v>
      </c>
      <c r="BE576" s="106">
        <f t="shared" si="409"/>
        <v>1</v>
      </c>
      <c r="BF576" s="106">
        <f t="shared" si="409"/>
        <v>1</v>
      </c>
      <c r="BG576" s="106">
        <f t="shared" si="409"/>
        <v>1</v>
      </c>
      <c r="BH576" s="106">
        <f t="shared" si="409"/>
        <v>1</v>
      </c>
      <c r="BI576" s="106">
        <f t="shared" si="409"/>
        <v>1</v>
      </c>
      <c r="BJ576" s="106">
        <f t="shared" si="409"/>
        <v>1</v>
      </c>
      <c r="BK576" s="106">
        <f t="shared" si="409"/>
        <v>1</v>
      </c>
      <c r="BL576" s="106">
        <f t="shared" si="409"/>
        <v>1</v>
      </c>
      <c r="BM576" s="106">
        <f t="shared" si="409"/>
        <v>1</v>
      </c>
      <c r="BN576" s="106">
        <f t="shared" si="409"/>
        <v>1</v>
      </c>
      <c r="BO576" s="106">
        <f t="shared" si="409"/>
        <v>1</v>
      </c>
    </row>
    <row r="577" spans="1:67" ht="15" x14ac:dyDescent="0.25">
      <c r="A577" s="80"/>
      <c r="B577" s="77" t="s">
        <v>1737</v>
      </c>
      <c r="C577" s="77" t="s">
        <v>1738</v>
      </c>
      <c r="D577" s="77" t="s">
        <v>6</v>
      </c>
      <c r="E577" s="224">
        <f>VLOOKUP(B577,'Cuadro Control'!C620:J2507,8,FALSE)</f>
        <v>0</v>
      </c>
      <c r="F577" s="106">
        <f t="shared" si="404"/>
        <v>0</v>
      </c>
      <c r="G577" s="107">
        <v>46520</v>
      </c>
      <c r="H577" s="107">
        <v>46524</v>
      </c>
      <c r="I577" s="106">
        <f t="shared" si="408"/>
        <v>0</v>
      </c>
      <c r="J577" s="106">
        <f t="shared" si="406"/>
        <v>0</v>
      </c>
      <c r="K577" s="106">
        <f t="shared" si="406"/>
        <v>0</v>
      </c>
      <c r="L577" s="106">
        <f t="shared" si="406"/>
        <v>0</v>
      </c>
      <c r="M577" s="106">
        <f t="shared" si="406"/>
        <v>0</v>
      </c>
      <c r="N577" s="106">
        <f t="shared" si="406"/>
        <v>0</v>
      </c>
      <c r="O577" s="106">
        <f t="shared" si="406"/>
        <v>0</v>
      </c>
      <c r="P577" s="106">
        <f t="shared" si="406"/>
        <v>0</v>
      </c>
      <c r="Q577" s="106">
        <f t="shared" si="406"/>
        <v>0</v>
      </c>
      <c r="R577" s="106">
        <f t="shared" si="406"/>
        <v>0</v>
      </c>
      <c r="S577" s="106">
        <f t="shared" si="406"/>
        <v>0</v>
      </c>
      <c r="T577" s="106">
        <f t="shared" si="406"/>
        <v>0</v>
      </c>
      <c r="U577" s="106">
        <f t="shared" si="406"/>
        <v>0</v>
      </c>
      <c r="V577" s="106">
        <f t="shared" si="406"/>
        <v>0</v>
      </c>
      <c r="W577" s="106">
        <f t="shared" si="406"/>
        <v>0</v>
      </c>
      <c r="X577" s="106">
        <f t="shared" si="406"/>
        <v>0</v>
      </c>
      <c r="Y577" s="106">
        <f t="shared" si="406"/>
        <v>0</v>
      </c>
      <c r="Z577" s="106">
        <f t="shared" si="406"/>
        <v>0</v>
      </c>
      <c r="AA577" s="106">
        <f t="shared" si="406"/>
        <v>0</v>
      </c>
      <c r="AB577" s="106">
        <f t="shared" si="406"/>
        <v>0</v>
      </c>
      <c r="AC577" s="106">
        <f t="shared" si="406"/>
        <v>0</v>
      </c>
      <c r="AD577" s="106">
        <f t="shared" si="406"/>
        <v>0</v>
      </c>
      <c r="AE577" s="106">
        <f t="shared" si="406"/>
        <v>0</v>
      </c>
      <c r="AF577" s="106">
        <f t="shared" si="406"/>
        <v>0</v>
      </c>
      <c r="AG577" s="106">
        <f t="shared" si="406"/>
        <v>0</v>
      </c>
      <c r="AH577" s="106">
        <f t="shared" si="406"/>
        <v>0</v>
      </c>
      <c r="AI577" s="106">
        <f t="shared" ref="J577:AO584" si="410">IF($G577=0,0,IF(AI$6&lt;$G577,0,IF(AI$6&gt;$H577,1,(AI$6-$G577+1)/($H577-$G577+1))))</f>
        <v>0</v>
      </c>
      <c r="AJ577" s="106">
        <f t="shared" si="410"/>
        <v>0</v>
      </c>
      <c r="AK577" s="106">
        <f t="shared" si="410"/>
        <v>0</v>
      </c>
      <c r="AL577" s="106">
        <f t="shared" si="410"/>
        <v>0</v>
      </c>
      <c r="AM577" s="106">
        <f t="shared" si="410"/>
        <v>0</v>
      </c>
      <c r="AN577" s="106">
        <f t="shared" si="410"/>
        <v>0</v>
      </c>
      <c r="AO577" s="106">
        <f t="shared" si="410"/>
        <v>0</v>
      </c>
      <c r="AP577" s="106">
        <f t="shared" ref="AP577:BO583" si="411">IF($G577=0,0,IF(AP$6&lt;$G577,0,IF(AP$6&gt;$H577,1,(AP$6-$G577+1)/($H577-$G577+1))))</f>
        <v>0</v>
      </c>
      <c r="AQ577" s="106">
        <f t="shared" si="411"/>
        <v>0</v>
      </c>
      <c r="AR577" s="106">
        <f t="shared" si="411"/>
        <v>0</v>
      </c>
      <c r="AS577" s="106">
        <f t="shared" si="411"/>
        <v>0</v>
      </c>
      <c r="AT577" s="106">
        <f t="shared" si="411"/>
        <v>0</v>
      </c>
      <c r="AU577" s="106">
        <f t="shared" si="411"/>
        <v>0</v>
      </c>
      <c r="AV577" s="106">
        <f t="shared" si="411"/>
        <v>0</v>
      </c>
      <c r="AW577" s="106">
        <f t="shared" si="411"/>
        <v>0</v>
      </c>
      <c r="AX577" s="106">
        <f t="shared" si="411"/>
        <v>0</v>
      </c>
      <c r="AY577" s="106">
        <f t="shared" si="411"/>
        <v>0</v>
      </c>
      <c r="AZ577" s="106">
        <f t="shared" si="411"/>
        <v>0</v>
      </c>
      <c r="BA577" s="106">
        <f t="shared" si="411"/>
        <v>0.4</v>
      </c>
      <c r="BB577" s="106">
        <f t="shared" si="411"/>
        <v>1</v>
      </c>
      <c r="BC577" s="106">
        <f t="shared" si="411"/>
        <v>1</v>
      </c>
      <c r="BD577" s="106">
        <f t="shared" si="411"/>
        <v>1</v>
      </c>
      <c r="BE577" s="106">
        <f t="shared" si="411"/>
        <v>1</v>
      </c>
      <c r="BF577" s="106">
        <f t="shared" si="411"/>
        <v>1</v>
      </c>
      <c r="BG577" s="106">
        <f t="shared" si="411"/>
        <v>1</v>
      </c>
      <c r="BH577" s="106">
        <f t="shared" si="411"/>
        <v>1</v>
      </c>
      <c r="BI577" s="106">
        <f t="shared" si="411"/>
        <v>1</v>
      </c>
      <c r="BJ577" s="106">
        <f t="shared" si="411"/>
        <v>1</v>
      </c>
      <c r="BK577" s="106">
        <f t="shared" si="411"/>
        <v>1</v>
      </c>
      <c r="BL577" s="106">
        <f t="shared" si="411"/>
        <v>1</v>
      </c>
      <c r="BM577" s="106">
        <f t="shared" si="411"/>
        <v>1</v>
      </c>
      <c r="BN577" s="106">
        <f t="shared" si="411"/>
        <v>1</v>
      </c>
      <c r="BO577" s="106">
        <f t="shared" si="411"/>
        <v>1</v>
      </c>
    </row>
    <row r="578" spans="1:67" ht="15" x14ac:dyDescent="0.25">
      <c r="A578" s="80"/>
      <c r="B578" s="78" t="s">
        <v>1739</v>
      </c>
      <c r="C578" s="78" t="s">
        <v>1740</v>
      </c>
      <c r="D578" s="78" t="s">
        <v>3</v>
      </c>
      <c r="E578" s="225">
        <f>VLOOKUP(B578,'Cuadro Control'!C621:J2508,8,FALSE)</f>
        <v>0</v>
      </c>
      <c r="F578" s="108">
        <f t="shared" si="404"/>
        <v>0</v>
      </c>
      <c r="G578" s="109">
        <v>46520</v>
      </c>
      <c r="H578" s="109">
        <v>46520</v>
      </c>
      <c r="I578" s="108">
        <f t="shared" si="408"/>
        <v>0</v>
      </c>
      <c r="J578" s="108">
        <f t="shared" si="410"/>
        <v>0</v>
      </c>
      <c r="K578" s="108">
        <f t="shared" si="410"/>
        <v>0</v>
      </c>
      <c r="L578" s="108">
        <f t="shared" si="410"/>
        <v>0</v>
      </c>
      <c r="M578" s="108">
        <f t="shared" si="410"/>
        <v>0</v>
      </c>
      <c r="N578" s="108">
        <f t="shared" si="410"/>
        <v>0</v>
      </c>
      <c r="O578" s="108">
        <f t="shared" si="410"/>
        <v>0</v>
      </c>
      <c r="P578" s="108">
        <f t="shared" si="410"/>
        <v>0</v>
      </c>
      <c r="Q578" s="108">
        <f t="shared" si="410"/>
        <v>0</v>
      </c>
      <c r="R578" s="108">
        <f t="shared" si="410"/>
        <v>0</v>
      </c>
      <c r="S578" s="108">
        <f t="shared" si="410"/>
        <v>0</v>
      </c>
      <c r="T578" s="108">
        <f t="shared" si="410"/>
        <v>0</v>
      </c>
      <c r="U578" s="108">
        <f t="shared" si="410"/>
        <v>0</v>
      </c>
      <c r="V578" s="108">
        <f t="shared" si="410"/>
        <v>0</v>
      </c>
      <c r="W578" s="108">
        <f t="shared" si="410"/>
        <v>0</v>
      </c>
      <c r="X578" s="108">
        <f t="shared" si="410"/>
        <v>0</v>
      </c>
      <c r="Y578" s="108">
        <f t="shared" si="410"/>
        <v>0</v>
      </c>
      <c r="Z578" s="108">
        <f t="shared" si="410"/>
        <v>0</v>
      </c>
      <c r="AA578" s="108">
        <f t="shared" si="410"/>
        <v>0</v>
      </c>
      <c r="AB578" s="108">
        <f t="shared" si="410"/>
        <v>0</v>
      </c>
      <c r="AC578" s="108">
        <f t="shared" si="410"/>
        <v>0</v>
      </c>
      <c r="AD578" s="108">
        <f t="shared" si="410"/>
        <v>0</v>
      </c>
      <c r="AE578" s="108">
        <f t="shared" si="410"/>
        <v>0</v>
      </c>
      <c r="AF578" s="108">
        <f t="shared" si="410"/>
        <v>0</v>
      </c>
      <c r="AG578" s="108">
        <f t="shared" si="410"/>
        <v>0</v>
      </c>
      <c r="AH578" s="108">
        <f t="shared" si="410"/>
        <v>0</v>
      </c>
      <c r="AI578" s="108">
        <f t="shared" si="410"/>
        <v>0</v>
      </c>
      <c r="AJ578" s="108">
        <f t="shared" si="410"/>
        <v>0</v>
      </c>
      <c r="AK578" s="108">
        <f t="shared" si="410"/>
        <v>0</v>
      </c>
      <c r="AL578" s="108">
        <f t="shared" si="410"/>
        <v>0</v>
      </c>
      <c r="AM578" s="108">
        <f t="shared" si="410"/>
        <v>0</v>
      </c>
      <c r="AN578" s="108">
        <f t="shared" si="410"/>
        <v>0</v>
      </c>
      <c r="AO578" s="108">
        <f t="shared" si="410"/>
        <v>0</v>
      </c>
      <c r="AP578" s="108">
        <f t="shared" si="411"/>
        <v>0</v>
      </c>
      <c r="AQ578" s="108">
        <f t="shared" si="411"/>
        <v>0</v>
      </c>
      <c r="AR578" s="108">
        <f t="shared" si="411"/>
        <v>0</v>
      </c>
      <c r="AS578" s="108">
        <f t="shared" si="411"/>
        <v>0</v>
      </c>
      <c r="AT578" s="108">
        <f t="shared" si="411"/>
        <v>0</v>
      </c>
      <c r="AU578" s="108">
        <f t="shared" si="411"/>
        <v>0</v>
      </c>
      <c r="AV578" s="108">
        <f t="shared" si="411"/>
        <v>0</v>
      </c>
      <c r="AW578" s="108">
        <f t="shared" si="411"/>
        <v>0</v>
      </c>
      <c r="AX578" s="108">
        <f t="shared" si="411"/>
        <v>0</v>
      </c>
      <c r="AY578" s="108">
        <f t="shared" si="411"/>
        <v>0</v>
      </c>
      <c r="AZ578" s="108">
        <f t="shared" si="411"/>
        <v>0</v>
      </c>
      <c r="BA578" s="108">
        <f t="shared" si="411"/>
        <v>1</v>
      </c>
      <c r="BB578" s="108">
        <f t="shared" si="411"/>
        <v>1</v>
      </c>
      <c r="BC578" s="108">
        <f t="shared" si="411"/>
        <v>1</v>
      </c>
      <c r="BD578" s="108">
        <f t="shared" si="411"/>
        <v>1</v>
      </c>
      <c r="BE578" s="108">
        <f t="shared" si="411"/>
        <v>1</v>
      </c>
      <c r="BF578" s="108">
        <f t="shared" si="411"/>
        <v>1</v>
      </c>
      <c r="BG578" s="108">
        <f t="shared" si="411"/>
        <v>1</v>
      </c>
      <c r="BH578" s="108">
        <f t="shared" si="411"/>
        <v>1</v>
      </c>
      <c r="BI578" s="108">
        <f t="shared" si="411"/>
        <v>1</v>
      </c>
      <c r="BJ578" s="108">
        <f t="shared" si="411"/>
        <v>1</v>
      </c>
      <c r="BK578" s="108">
        <f t="shared" si="411"/>
        <v>1</v>
      </c>
      <c r="BL578" s="108">
        <f t="shared" si="411"/>
        <v>1</v>
      </c>
      <c r="BM578" s="108">
        <f t="shared" si="411"/>
        <v>1</v>
      </c>
      <c r="BN578" s="108">
        <f t="shared" si="411"/>
        <v>1</v>
      </c>
      <c r="BO578" s="108">
        <f t="shared" si="411"/>
        <v>1</v>
      </c>
    </row>
    <row r="579" spans="1:67" ht="15" x14ac:dyDescent="0.25">
      <c r="A579" s="80"/>
      <c r="B579" s="77" t="s">
        <v>1741</v>
      </c>
      <c r="C579" s="77" t="s">
        <v>1742</v>
      </c>
      <c r="D579" s="77" t="s">
        <v>8</v>
      </c>
      <c r="E579" s="224">
        <f>VLOOKUP(B579,'Cuadro Control'!C622:J2509,8,FALSE)</f>
        <v>1230815225.9452939</v>
      </c>
      <c r="F579" s="106">
        <f t="shared" si="404"/>
        <v>0.2318411625341423</v>
      </c>
      <c r="G579" s="107">
        <v>46524</v>
      </c>
      <c r="H579" s="107">
        <v>46525</v>
      </c>
      <c r="I579" s="106">
        <f t="shared" si="408"/>
        <v>0</v>
      </c>
      <c r="J579" s="106">
        <f t="shared" si="410"/>
        <v>0</v>
      </c>
      <c r="K579" s="106">
        <f t="shared" si="410"/>
        <v>0</v>
      </c>
      <c r="L579" s="106">
        <f t="shared" si="410"/>
        <v>0</v>
      </c>
      <c r="M579" s="106">
        <f t="shared" si="410"/>
        <v>0</v>
      </c>
      <c r="N579" s="106">
        <f t="shared" si="410"/>
        <v>0</v>
      </c>
      <c r="O579" s="106">
        <f t="shared" si="410"/>
        <v>0</v>
      </c>
      <c r="P579" s="106">
        <f t="shared" si="410"/>
        <v>0</v>
      </c>
      <c r="Q579" s="106">
        <f t="shared" si="410"/>
        <v>0</v>
      </c>
      <c r="R579" s="106">
        <f t="shared" si="410"/>
        <v>0</v>
      </c>
      <c r="S579" s="106">
        <f t="shared" si="410"/>
        <v>0</v>
      </c>
      <c r="T579" s="106">
        <f t="shared" si="410"/>
        <v>0</v>
      </c>
      <c r="U579" s="106">
        <f t="shared" si="410"/>
        <v>0</v>
      </c>
      <c r="V579" s="106">
        <f t="shared" si="410"/>
        <v>0</v>
      </c>
      <c r="W579" s="106">
        <f t="shared" si="410"/>
        <v>0</v>
      </c>
      <c r="X579" s="106">
        <f t="shared" si="410"/>
        <v>0</v>
      </c>
      <c r="Y579" s="106">
        <f t="shared" si="410"/>
        <v>0</v>
      </c>
      <c r="Z579" s="106">
        <f t="shared" si="410"/>
        <v>0</v>
      </c>
      <c r="AA579" s="106">
        <f t="shared" si="410"/>
        <v>0</v>
      </c>
      <c r="AB579" s="106">
        <f t="shared" si="410"/>
        <v>0</v>
      </c>
      <c r="AC579" s="106">
        <f t="shared" si="410"/>
        <v>0</v>
      </c>
      <c r="AD579" s="106">
        <f t="shared" si="410"/>
        <v>0</v>
      </c>
      <c r="AE579" s="106">
        <f t="shared" si="410"/>
        <v>0</v>
      </c>
      <c r="AF579" s="106">
        <f t="shared" si="410"/>
        <v>0</v>
      </c>
      <c r="AG579" s="106">
        <f t="shared" si="410"/>
        <v>0</v>
      </c>
      <c r="AH579" s="106">
        <f t="shared" si="410"/>
        <v>0</v>
      </c>
      <c r="AI579" s="106">
        <f t="shared" si="410"/>
        <v>0</v>
      </c>
      <c r="AJ579" s="106">
        <f t="shared" si="410"/>
        <v>0</v>
      </c>
      <c r="AK579" s="106">
        <f t="shared" si="410"/>
        <v>0</v>
      </c>
      <c r="AL579" s="106">
        <f t="shared" si="410"/>
        <v>0</v>
      </c>
      <c r="AM579" s="106">
        <f t="shared" si="410"/>
        <v>0</v>
      </c>
      <c r="AN579" s="106">
        <f t="shared" si="410"/>
        <v>0</v>
      </c>
      <c r="AO579" s="106">
        <f t="shared" si="410"/>
        <v>0</v>
      </c>
      <c r="AP579" s="106">
        <f t="shared" si="411"/>
        <v>0</v>
      </c>
      <c r="AQ579" s="106">
        <f t="shared" si="411"/>
        <v>0</v>
      </c>
      <c r="AR579" s="106">
        <f t="shared" si="411"/>
        <v>0</v>
      </c>
      <c r="AS579" s="106">
        <f t="shared" si="411"/>
        <v>0</v>
      </c>
      <c r="AT579" s="106">
        <f t="shared" si="411"/>
        <v>0</v>
      </c>
      <c r="AU579" s="106">
        <f t="shared" si="411"/>
        <v>0</v>
      </c>
      <c r="AV579" s="106">
        <f t="shared" si="411"/>
        <v>0</v>
      </c>
      <c r="AW579" s="106">
        <f t="shared" si="411"/>
        <v>0</v>
      </c>
      <c r="AX579" s="106">
        <f t="shared" si="411"/>
        <v>0</v>
      </c>
      <c r="AY579" s="106">
        <f t="shared" si="411"/>
        <v>0</v>
      </c>
      <c r="AZ579" s="106">
        <f t="shared" si="411"/>
        <v>0</v>
      </c>
      <c r="BA579" s="106">
        <f t="shared" si="411"/>
        <v>0</v>
      </c>
      <c r="BB579" s="106">
        <f t="shared" si="411"/>
        <v>1</v>
      </c>
      <c r="BC579" s="106">
        <f t="shared" si="411"/>
        <v>1</v>
      </c>
      <c r="BD579" s="106">
        <f t="shared" si="411"/>
        <v>1</v>
      </c>
      <c r="BE579" s="106">
        <f t="shared" si="411"/>
        <v>1</v>
      </c>
      <c r="BF579" s="106">
        <f t="shared" si="411"/>
        <v>1</v>
      </c>
      <c r="BG579" s="106">
        <f t="shared" si="411"/>
        <v>1</v>
      </c>
      <c r="BH579" s="106">
        <f t="shared" si="411"/>
        <v>1</v>
      </c>
      <c r="BI579" s="106">
        <f t="shared" si="411"/>
        <v>1</v>
      </c>
      <c r="BJ579" s="106">
        <f t="shared" si="411"/>
        <v>1</v>
      </c>
      <c r="BK579" s="106">
        <f t="shared" si="411"/>
        <v>1</v>
      </c>
      <c r="BL579" s="106">
        <f t="shared" si="411"/>
        <v>1</v>
      </c>
      <c r="BM579" s="106">
        <f t="shared" si="411"/>
        <v>1</v>
      </c>
      <c r="BN579" s="106">
        <f t="shared" si="411"/>
        <v>1</v>
      </c>
      <c r="BO579" s="106">
        <f t="shared" si="411"/>
        <v>1</v>
      </c>
    </row>
    <row r="580" spans="1:67" ht="15" x14ac:dyDescent="0.25">
      <c r="A580" s="80"/>
      <c r="B580" s="77" t="s">
        <v>1743</v>
      </c>
      <c r="C580" s="77" t="s">
        <v>1744</v>
      </c>
      <c r="D580" s="77" t="s">
        <v>26</v>
      </c>
      <c r="E580" s="224">
        <f>VLOOKUP(B580,'Cuadro Control'!C623:J2510,8,FALSE)</f>
        <v>0</v>
      </c>
      <c r="F580" s="106">
        <f t="shared" si="404"/>
        <v>0</v>
      </c>
      <c r="G580" s="107">
        <v>46525</v>
      </c>
      <c r="H580" s="107">
        <v>46532</v>
      </c>
      <c r="I580" s="106">
        <f t="shared" si="408"/>
        <v>0</v>
      </c>
      <c r="J580" s="106">
        <f t="shared" si="410"/>
        <v>0</v>
      </c>
      <c r="K580" s="106">
        <f t="shared" si="410"/>
        <v>0</v>
      </c>
      <c r="L580" s="106">
        <f t="shared" si="410"/>
        <v>0</v>
      </c>
      <c r="M580" s="106">
        <f t="shared" si="410"/>
        <v>0</v>
      </c>
      <c r="N580" s="106">
        <f t="shared" si="410"/>
        <v>0</v>
      </c>
      <c r="O580" s="106">
        <f t="shared" si="410"/>
        <v>0</v>
      </c>
      <c r="P580" s="106">
        <f t="shared" si="410"/>
        <v>0</v>
      </c>
      <c r="Q580" s="106">
        <f t="shared" si="410"/>
        <v>0</v>
      </c>
      <c r="R580" s="106">
        <f t="shared" si="410"/>
        <v>0</v>
      </c>
      <c r="S580" s="106">
        <f t="shared" si="410"/>
        <v>0</v>
      </c>
      <c r="T580" s="106">
        <f t="shared" si="410"/>
        <v>0</v>
      </c>
      <c r="U580" s="106">
        <f t="shared" si="410"/>
        <v>0</v>
      </c>
      <c r="V580" s="106">
        <f t="shared" si="410"/>
        <v>0</v>
      </c>
      <c r="W580" s="106">
        <f t="shared" si="410"/>
        <v>0</v>
      </c>
      <c r="X580" s="106">
        <f t="shared" si="410"/>
        <v>0</v>
      </c>
      <c r="Y580" s="106">
        <f t="shared" si="410"/>
        <v>0</v>
      </c>
      <c r="Z580" s="106">
        <f t="shared" si="410"/>
        <v>0</v>
      </c>
      <c r="AA580" s="106">
        <f t="shared" si="410"/>
        <v>0</v>
      </c>
      <c r="AB580" s="106">
        <f t="shared" si="410"/>
        <v>0</v>
      </c>
      <c r="AC580" s="106">
        <f t="shared" si="410"/>
        <v>0</v>
      </c>
      <c r="AD580" s="106">
        <f t="shared" si="410"/>
        <v>0</v>
      </c>
      <c r="AE580" s="106">
        <f t="shared" si="410"/>
        <v>0</v>
      </c>
      <c r="AF580" s="106">
        <f t="shared" si="410"/>
        <v>0</v>
      </c>
      <c r="AG580" s="106">
        <f t="shared" si="410"/>
        <v>0</v>
      </c>
      <c r="AH580" s="106">
        <f t="shared" si="410"/>
        <v>0</v>
      </c>
      <c r="AI580" s="106">
        <f t="shared" si="410"/>
        <v>0</v>
      </c>
      <c r="AJ580" s="106">
        <f t="shared" si="410"/>
        <v>0</v>
      </c>
      <c r="AK580" s="106">
        <f t="shared" si="410"/>
        <v>0</v>
      </c>
      <c r="AL580" s="106">
        <f t="shared" si="410"/>
        <v>0</v>
      </c>
      <c r="AM580" s="106">
        <f t="shared" si="410"/>
        <v>0</v>
      </c>
      <c r="AN580" s="106">
        <f t="shared" si="410"/>
        <v>0</v>
      </c>
      <c r="AO580" s="106">
        <f t="shared" si="410"/>
        <v>0</v>
      </c>
      <c r="AP580" s="106">
        <f t="shared" si="411"/>
        <v>0</v>
      </c>
      <c r="AQ580" s="106">
        <f t="shared" si="411"/>
        <v>0</v>
      </c>
      <c r="AR580" s="106">
        <f t="shared" si="411"/>
        <v>0</v>
      </c>
      <c r="AS580" s="106">
        <f t="shared" si="411"/>
        <v>0</v>
      </c>
      <c r="AT580" s="106">
        <f t="shared" si="411"/>
        <v>0</v>
      </c>
      <c r="AU580" s="106">
        <f t="shared" si="411"/>
        <v>0</v>
      </c>
      <c r="AV580" s="106">
        <f t="shared" si="411"/>
        <v>0</v>
      </c>
      <c r="AW580" s="106">
        <f t="shared" si="411"/>
        <v>0</v>
      </c>
      <c r="AX580" s="106">
        <f t="shared" si="411"/>
        <v>0</v>
      </c>
      <c r="AY580" s="106">
        <f t="shared" si="411"/>
        <v>0</v>
      </c>
      <c r="AZ580" s="106">
        <f t="shared" si="411"/>
        <v>0</v>
      </c>
      <c r="BA580" s="106">
        <f t="shared" si="411"/>
        <v>0</v>
      </c>
      <c r="BB580" s="106">
        <f t="shared" si="411"/>
        <v>0.5</v>
      </c>
      <c r="BC580" s="106">
        <f t="shared" si="411"/>
        <v>1</v>
      </c>
      <c r="BD580" s="106">
        <f t="shared" si="411"/>
        <v>1</v>
      </c>
      <c r="BE580" s="106">
        <f t="shared" si="411"/>
        <v>1</v>
      </c>
      <c r="BF580" s="106">
        <f t="shared" si="411"/>
        <v>1</v>
      </c>
      <c r="BG580" s="106">
        <f t="shared" si="411"/>
        <v>1</v>
      </c>
      <c r="BH580" s="106">
        <f t="shared" si="411"/>
        <v>1</v>
      </c>
      <c r="BI580" s="106">
        <f t="shared" si="411"/>
        <v>1</v>
      </c>
      <c r="BJ580" s="106">
        <f t="shared" si="411"/>
        <v>1</v>
      </c>
      <c r="BK580" s="106">
        <f t="shared" si="411"/>
        <v>1</v>
      </c>
      <c r="BL580" s="106">
        <f t="shared" si="411"/>
        <v>1</v>
      </c>
      <c r="BM580" s="106">
        <f t="shared" si="411"/>
        <v>1</v>
      </c>
      <c r="BN580" s="106">
        <f t="shared" si="411"/>
        <v>1</v>
      </c>
      <c r="BO580" s="106">
        <f t="shared" si="411"/>
        <v>1</v>
      </c>
    </row>
    <row r="581" spans="1:67" ht="15" x14ac:dyDescent="0.25">
      <c r="A581" s="80"/>
      <c r="B581" s="77" t="s">
        <v>1745</v>
      </c>
      <c r="C581" s="77" t="s">
        <v>2079</v>
      </c>
      <c r="D581" s="77" t="s">
        <v>6</v>
      </c>
      <c r="E581" s="224">
        <f>VLOOKUP(B581,'Cuadro Control'!C625:J2511,8,FALSE)</f>
        <v>52736347.43270281</v>
      </c>
      <c r="F581" s="106">
        <f t="shared" si="404"/>
        <v>9.933624348213644E-3</v>
      </c>
      <c r="G581" s="107">
        <v>46532</v>
      </c>
      <c r="H581" s="107">
        <v>46535</v>
      </c>
      <c r="I581" s="106">
        <f t="shared" si="408"/>
        <v>0</v>
      </c>
      <c r="J581" s="106">
        <f t="shared" si="410"/>
        <v>0</v>
      </c>
      <c r="K581" s="106">
        <f t="shared" si="410"/>
        <v>0</v>
      </c>
      <c r="L581" s="106">
        <f t="shared" si="410"/>
        <v>0</v>
      </c>
      <c r="M581" s="106">
        <f t="shared" si="410"/>
        <v>0</v>
      </c>
      <c r="N581" s="106">
        <f t="shared" si="410"/>
        <v>0</v>
      </c>
      <c r="O581" s="106">
        <f t="shared" si="410"/>
        <v>0</v>
      </c>
      <c r="P581" s="106">
        <f t="shared" si="410"/>
        <v>0</v>
      </c>
      <c r="Q581" s="106">
        <f t="shared" si="410"/>
        <v>0</v>
      </c>
      <c r="R581" s="106">
        <f t="shared" si="410"/>
        <v>0</v>
      </c>
      <c r="S581" s="106">
        <f t="shared" si="410"/>
        <v>0</v>
      </c>
      <c r="T581" s="106">
        <f t="shared" si="410"/>
        <v>0</v>
      </c>
      <c r="U581" s="106">
        <f t="shared" si="410"/>
        <v>0</v>
      </c>
      <c r="V581" s="106">
        <f t="shared" si="410"/>
        <v>0</v>
      </c>
      <c r="W581" s="106">
        <f t="shared" si="410"/>
        <v>0</v>
      </c>
      <c r="X581" s="106">
        <f t="shared" si="410"/>
        <v>0</v>
      </c>
      <c r="Y581" s="106">
        <f t="shared" si="410"/>
        <v>0</v>
      </c>
      <c r="Z581" s="106">
        <f t="shared" si="410"/>
        <v>0</v>
      </c>
      <c r="AA581" s="106">
        <f t="shared" si="410"/>
        <v>0</v>
      </c>
      <c r="AB581" s="106">
        <f t="shared" si="410"/>
        <v>0</v>
      </c>
      <c r="AC581" s="106">
        <f t="shared" si="410"/>
        <v>0</v>
      </c>
      <c r="AD581" s="106">
        <f t="shared" si="410"/>
        <v>0</v>
      </c>
      <c r="AE581" s="106">
        <f t="shared" si="410"/>
        <v>0</v>
      </c>
      <c r="AF581" s="106">
        <f t="shared" si="410"/>
        <v>0</v>
      </c>
      <c r="AG581" s="106">
        <f t="shared" si="410"/>
        <v>0</v>
      </c>
      <c r="AH581" s="106">
        <f t="shared" si="410"/>
        <v>0</v>
      </c>
      <c r="AI581" s="106">
        <f t="shared" si="410"/>
        <v>0</v>
      </c>
      <c r="AJ581" s="106">
        <f t="shared" si="410"/>
        <v>0</v>
      </c>
      <c r="AK581" s="106">
        <f t="shared" si="410"/>
        <v>0</v>
      </c>
      <c r="AL581" s="106">
        <f t="shared" si="410"/>
        <v>0</v>
      </c>
      <c r="AM581" s="106">
        <f t="shared" si="410"/>
        <v>0</v>
      </c>
      <c r="AN581" s="106">
        <f t="shared" si="410"/>
        <v>0</v>
      </c>
      <c r="AO581" s="106">
        <f t="shared" si="410"/>
        <v>0</v>
      </c>
      <c r="AP581" s="106">
        <f t="shared" si="411"/>
        <v>0</v>
      </c>
      <c r="AQ581" s="106">
        <f t="shared" si="411"/>
        <v>0</v>
      </c>
      <c r="AR581" s="106">
        <f t="shared" si="411"/>
        <v>0</v>
      </c>
      <c r="AS581" s="106">
        <f t="shared" si="411"/>
        <v>0</v>
      </c>
      <c r="AT581" s="106">
        <f t="shared" si="411"/>
        <v>0</v>
      </c>
      <c r="AU581" s="106">
        <f t="shared" si="411"/>
        <v>0</v>
      </c>
      <c r="AV581" s="106">
        <f t="shared" si="411"/>
        <v>0</v>
      </c>
      <c r="AW581" s="106">
        <f t="shared" si="411"/>
        <v>0</v>
      </c>
      <c r="AX581" s="106">
        <f t="shared" si="411"/>
        <v>0</v>
      </c>
      <c r="AY581" s="106">
        <f t="shared" si="411"/>
        <v>0</v>
      </c>
      <c r="AZ581" s="106">
        <f t="shared" si="411"/>
        <v>0</v>
      </c>
      <c r="BA581" s="106">
        <f t="shared" si="411"/>
        <v>0</v>
      </c>
      <c r="BB581" s="106">
        <f t="shared" si="411"/>
        <v>0</v>
      </c>
      <c r="BC581" s="106">
        <f t="shared" si="411"/>
        <v>1</v>
      </c>
      <c r="BD581" s="106">
        <f t="shared" si="411"/>
        <v>1</v>
      </c>
      <c r="BE581" s="106">
        <f t="shared" si="411"/>
        <v>1</v>
      </c>
      <c r="BF581" s="106">
        <f t="shared" si="411"/>
        <v>1</v>
      </c>
      <c r="BG581" s="106">
        <f t="shared" si="411"/>
        <v>1</v>
      </c>
      <c r="BH581" s="106">
        <f t="shared" si="411"/>
        <v>1</v>
      </c>
      <c r="BI581" s="106">
        <f t="shared" si="411"/>
        <v>1</v>
      </c>
      <c r="BJ581" s="106">
        <f t="shared" si="411"/>
        <v>1</v>
      </c>
      <c r="BK581" s="106">
        <f t="shared" si="411"/>
        <v>1</v>
      </c>
      <c r="BL581" s="106">
        <f t="shared" si="411"/>
        <v>1</v>
      </c>
      <c r="BM581" s="106">
        <f t="shared" si="411"/>
        <v>1</v>
      </c>
      <c r="BN581" s="106">
        <f t="shared" si="411"/>
        <v>1</v>
      </c>
      <c r="BO581" s="106">
        <f t="shared" si="411"/>
        <v>1</v>
      </c>
    </row>
    <row r="582" spans="1:67" ht="15" x14ac:dyDescent="0.25">
      <c r="A582" s="80"/>
      <c r="B582" s="77" t="s">
        <v>1746</v>
      </c>
      <c r="C582" s="77" t="s">
        <v>1747</v>
      </c>
      <c r="D582" s="77" t="s">
        <v>19</v>
      </c>
      <c r="E582" s="224">
        <f>VLOOKUP(B582,'Cuadro Control'!C626:J2512,8,FALSE)</f>
        <v>46410609.014634147</v>
      </c>
      <c r="F582" s="106">
        <f t="shared" si="404"/>
        <v>8.742083556535862E-3</v>
      </c>
      <c r="G582" s="107">
        <v>46535</v>
      </c>
      <c r="H582" s="107">
        <v>46539</v>
      </c>
      <c r="I582" s="106">
        <f t="shared" si="408"/>
        <v>0</v>
      </c>
      <c r="J582" s="106">
        <f t="shared" si="410"/>
        <v>0</v>
      </c>
      <c r="K582" s="106">
        <f t="shared" si="410"/>
        <v>0</v>
      </c>
      <c r="L582" s="106">
        <f t="shared" si="410"/>
        <v>0</v>
      </c>
      <c r="M582" s="106">
        <f t="shared" si="410"/>
        <v>0</v>
      </c>
      <c r="N582" s="106">
        <f t="shared" si="410"/>
        <v>0</v>
      </c>
      <c r="O582" s="106">
        <f t="shared" si="410"/>
        <v>0</v>
      </c>
      <c r="P582" s="106">
        <f t="shared" si="410"/>
        <v>0</v>
      </c>
      <c r="Q582" s="106">
        <f t="shared" si="410"/>
        <v>0</v>
      </c>
      <c r="R582" s="106">
        <f t="shared" si="410"/>
        <v>0</v>
      </c>
      <c r="S582" s="106">
        <f t="shared" si="410"/>
        <v>0</v>
      </c>
      <c r="T582" s="106">
        <f t="shared" si="410"/>
        <v>0</v>
      </c>
      <c r="U582" s="106">
        <f t="shared" si="410"/>
        <v>0</v>
      </c>
      <c r="V582" s="106">
        <f t="shared" si="410"/>
        <v>0</v>
      </c>
      <c r="W582" s="106">
        <f t="shared" si="410"/>
        <v>0</v>
      </c>
      <c r="X582" s="106">
        <f t="shared" si="410"/>
        <v>0</v>
      </c>
      <c r="Y582" s="106">
        <f t="shared" si="410"/>
        <v>0</v>
      </c>
      <c r="Z582" s="106">
        <f t="shared" si="410"/>
        <v>0</v>
      </c>
      <c r="AA582" s="106">
        <f t="shared" si="410"/>
        <v>0</v>
      </c>
      <c r="AB582" s="106">
        <f t="shared" si="410"/>
        <v>0</v>
      </c>
      <c r="AC582" s="106">
        <f t="shared" si="410"/>
        <v>0</v>
      </c>
      <c r="AD582" s="106">
        <f t="shared" si="410"/>
        <v>0</v>
      </c>
      <c r="AE582" s="106">
        <f t="shared" si="410"/>
        <v>0</v>
      </c>
      <c r="AF582" s="106">
        <f t="shared" si="410"/>
        <v>0</v>
      </c>
      <c r="AG582" s="106">
        <f t="shared" si="410"/>
        <v>0</v>
      </c>
      <c r="AH582" s="106">
        <f t="shared" si="410"/>
        <v>0</v>
      </c>
      <c r="AI582" s="106">
        <f t="shared" si="410"/>
        <v>0</v>
      </c>
      <c r="AJ582" s="106">
        <f t="shared" si="410"/>
        <v>0</v>
      </c>
      <c r="AK582" s="106">
        <f t="shared" si="410"/>
        <v>0</v>
      </c>
      <c r="AL582" s="106">
        <f t="shared" si="410"/>
        <v>0</v>
      </c>
      <c r="AM582" s="106">
        <f t="shared" si="410"/>
        <v>0</v>
      </c>
      <c r="AN582" s="106">
        <f t="shared" si="410"/>
        <v>0</v>
      </c>
      <c r="AO582" s="106">
        <f t="shared" si="410"/>
        <v>0</v>
      </c>
      <c r="AP582" s="106">
        <f t="shared" si="411"/>
        <v>0</v>
      </c>
      <c r="AQ582" s="106">
        <f t="shared" si="411"/>
        <v>0</v>
      </c>
      <c r="AR582" s="106">
        <f t="shared" si="411"/>
        <v>0</v>
      </c>
      <c r="AS582" s="106">
        <f t="shared" si="411"/>
        <v>0</v>
      </c>
      <c r="AT582" s="106">
        <f t="shared" si="411"/>
        <v>0</v>
      </c>
      <c r="AU582" s="106">
        <f t="shared" si="411"/>
        <v>0</v>
      </c>
      <c r="AV582" s="106">
        <f t="shared" si="411"/>
        <v>0</v>
      </c>
      <c r="AW582" s="106">
        <f t="shared" si="411"/>
        <v>0</v>
      </c>
      <c r="AX582" s="106">
        <f t="shared" si="411"/>
        <v>0</v>
      </c>
      <c r="AY582" s="106">
        <f t="shared" si="411"/>
        <v>0</v>
      </c>
      <c r="AZ582" s="106">
        <f t="shared" si="411"/>
        <v>0</v>
      </c>
      <c r="BA582" s="106">
        <f t="shared" si="411"/>
        <v>0</v>
      </c>
      <c r="BB582" s="106">
        <f t="shared" si="411"/>
        <v>0</v>
      </c>
      <c r="BC582" s="106">
        <f t="shared" si="411"/>
        <v>0.2</v>
      </c>
      <c r="BD582" s="106">
        <f t="shared" si="411"/>
        <v>1</v>
      </c>
      <c r="BE582" s="106">
        <f t="shared" si="411"/>
        <v>1</v>
      </c>
      <c r="BF582" s="106">
        <f t="shared" si="411"/>
        <v>1</v>
      </c>
      <c r="BG582" s="106">
        <f t="shared" si="411"/>
        <v>1</v>
      </c>
      <c r="BH582" s="106">
        <f t="shared" si="411"/>
        <v>1</v>
      </c>
      <c r="BI582" s="106">
        <f t="shared" si="411"/>
        <v>1</v>
      </c>
      <c r="BJ582" s="106">
        <f t="shared" si="411"/>
        <v>1</v>
      </c>
      <c r="BK582" s="106">
        <f t="shared" si="411"/>
        <v>1</v>
      </c>
      <c r="BL582" s="106">
        <f t="shared" si="411"/>
        <v>1</v>
      </c>
      <c r="BM582" s="106">
        <f t="shared" si="411"/>
        <v>1</v>
      </c>
      <c r="BN582" s="106">
        <f t="shared" si="411"/>
        <v>1</v>
      </c>
      <c r="BO582" s="106">
        <f t="shared" si="411"/>
        <v>1</v>
      </c>
    </row>
    <row r="583" spans="1:67" ht="15" x14ac:dyDescent="0.25">
      <c r="A583" s="80"/>
      <c r="B583" s="77" t="s">
        <v>1748</v>
      </c>
      <c r="C583" s="77" t="s">
        <v>1749</v>
      </c>
      <c r="D583" s="77" t="s">
        <v>9</v>
      </c>
      <c r="E583" s="224">
        <f>VLOOKUP(B583,'Cuadro Control'!C627:J2513,8,FALSE)</f>
        <v>1587346329.5488234</v>
      </c>
      <c r="F583" s="106">
        <f t="shared" si="404"/>
        <v>0.29899875353285565</v>
      </c>
      <c r="G583" s="107">
        <v>46535</v>
      </c>
      <c r="H583" s="107">
        <v>46548</v>
      </c>
      <c r="I583" s="106">
        <f t="shared" si="408"/>
        <v>0</v>
      </c>
      <c r="J583" s="106">
        <f t="shared" si="410"/>
        <v>0</v>
      </c>
      <c r="K583" s="106">
        <f t="shared" si="410"/>
        <v>0</v>
      </c>
      <c r="L583" s="106">
        <f t="shared" si="410"/>
        <v>0</v>
      </c>
      <c r="M583" s="106">
        <f t="shared" si="410"/>
        <v>0</v>
      </c>
      <c r="N583" s="106">
        <f t="shared" si="410"/>
        <v>0</v>
      </c>
      <c r="O583" s="106">
        <f t="shared" si="410"/>
        <v>0</v>
      </c>
      <c r="P583" s="106">
        <f t="shared" si="410"/>
        <v>0</v>
      </c>
      <c r="Q583" s="106">
        <f t="shared" si="410"/>
        <v>0</v>
      </c>
      <c r="R583" s="106">
        <f t="shared" si="410"/>
        <v>0</v>
      </c>
      <c r="S583" s="106">
        <f t="shared" si="410"/>
        <v>0</v>
      </c>
      <c r="T583" s="106">
        <f t="shared" si="410"/>
        <v>0</v>
      </c>
      <c r="U583" s="106">
        <f t="shared" si="410"/>
        <v>0</v>
      </c>
      <c r="V583" s="106">
        <f t="shared" si="410"/>
        <v>0</v>
      </c>
      <c r="W583" s="106">
        <f t="shared" si="410"/>
        <v>0</v>
      </c>
      <c r="X583" s="106">
        <f t="shared" si="410"/>
        <v>0</v>
      </c>
      <c r="Y583" s="106">
        <f t="shared" si="410"/>
        <v>0</v>
      </c>
      <c r="Z583" s="106">
        <f t="shared" si="410"/>
        <v>0</v>
      </c>
      <c r="AA583" s="106">
        <f t="shared" si="410"/>
        <v>0</v>
      </c>
      <c r="AB583" s="106">
        <f t="shared" si="410"/>
        <v>0</v>
      </c>
      <c r="AC583" s="106">
        <f t="shared" si="410"/>
        <v>0</v>
      </c>
      <c r="AD583" s="106">
        <f t="shared" si="410"/>
        <v>0</v>
      </c>
      <c r="AE583" s="106">
        <f t="shared" si="410"/>
        <v>0</v>
      </c>
      <c r="AF583" s="106">
        <f t="shared" si="410"/>
        <v>0</v>
      </c>
      <c r="AG583" s="106">
        <f t="shared" si="410"/>
        <v>0</v>
      </c>
      <c r="AH583" s="106">
        <f t="shared" si="410"/>
        <v>0</v>
      </c>
      <c r="AI583" s="106">
        <f t="shared" si="410"/>
        <v>0</v>
      </c>
      <c r="AJ583" s="106">
        <f t="shared" si="410"/>
        <v>0</v>
      </c>
      <c r="AK583" s="106">
        <f t="shared" si="410"/>
        <v>0</v>
      </c>
      <c r="AL583" s="106">
        <f t="shared" si="410"/>
        <v>0</v>
      </c>
      <c r="AM583" s="106">
        <f t="shared" si="410"/>
        <v>0</v>
      </c>
      <c r="AN583" s="106">
        <f t="shared" si="410"/>
        <v>0</v>
      </c>
      <c r="AO583" s="106">
        <f t="shared" si="410"/>
        <v>0</v>
      </c>
      <c r="AP583" s="106">
        <f t="shared" si="411"/>
        <v>0</v>
      </c>
      <c r="AQ583" s="106">
        <f t="shared" si="411"/>
        <v>0</v>
      </c>
      <c r="AR583" s="106">
        <f t="shared" si="411"/>
        <v>0</v>
      </c>
      <c r="AS583" s="106">
        <f t="shared" ref="AP583:BO584" si="412">IF($G583=0,0,IF(AS$6&lt;$G583,0,IF(AS$6&gt;$H583,1,(AS$6-$G583+1)/($H583-$G583+1))))</f>
        <v>0</v>
      </c>
      <c r="AT583" s="106">
        <f t="shared" si="412"/>
        <v>0</v>
      </c>
      <c r="AU583" s="106">
        <f t="shared" si="412"/>
        <v>0</v>
      </c>
      <c r="AV583" s="106">
        <f t="shared" si="412"/>
        <v>0</v>
      </c>
      <c r="AW583" s="106">
        <f t="shared" si="412"/>
        <v>0</v>
      </c>
      <c r="AX583" s="106">
        <f t="shared" si="412"/>
        <v>0</v>
      </c>
      <c r="AY583" s="106">
        <f t="shared" si="412"/>
        <v>0</v>
      </c>
      <c r="AZ583" s="106">
        <f t="shared" si="412"/>
        <v>0</v>
      </c>
      <c r="BA583" s="106">
        <f t="shared" si="412"/>
        <v>0</v>
      </c>
      <c r="BB583" s="106">
        <f t="shared" si="412"/>
        <v>0</v>
      </c>
      <c r="BC583" s="106">
        <f t="shared" si="412"/>
        <v>7.1428571428571425E-2</v>
      </c>
      <c r="BD583" s="106">
        <f t="shared" si="412"/>
        <v>0.5714285714285714</v>
      </c>
      <c r="BE583" s="106">
        <f t="shared" si="412"/>
        <v>1</v>
      </c>
      <c r="BF583" s="106">
        <f t="shared" si="412"/>
        <v>1</v>
      </c>
      <c r="BG583" s="106">
        <f t="shared" si="412"/>
        <v>1</v>
      </c>
      <c r="BH583" s="106">
        <f t="shared" si="412"/>
        <v>1</v>
      </c>
      <c r="BI583" s="106">
        <f t="shared" si="412"/>
        <v>1</v>
      </c>
      <c r="BJ583" s="106">
        <f t="shared" si="412"/>
        <v>1</v>
      </c>
      <c r="BK583" s="106">
        <f t="shared" si="412"/>
        <v>1</v>
      </c>
      <c r="BL583" s="106">
        <f t="shared" si="412"/>
        <v>1</v>
      </c>
      <c r="BM583" s="106">
        <f t="shared" si="412"/>
        <v>1</v>
      </c>
      <c r="BN583" s="106">
        <f t="shared" si="412"/>
        <v>1</v>
      </c>
      <c r="BO583" s="106">
        <f t="shared" si="412"/>
        <v>1</v>
      </c>
    </row>
    <row r="584" spans="1:67" ht="15" x14ac:dyDescent="0.25">
      <c r="A584" s="80"/>
      <c r="B584" s="103" t="s">
        <v>1750</v>
      </c>
      <c r="C584" s="103" t="s">
        <v>1751</v>
      </c>
      <c r="D584" s="103" t="s">
        <v>9</v>
      </c>
      <c r="E584" s="223">
        <f>VLOOKUP(B584,'Cuadro Control'!C628:J2514,8,FALSE)</f>
        <v>179532477.23999998</v>
      </c>
      <c r="F584" s="104">
        <f t="shared" si="404"/>
        <v>3.3817438522495219E-2</v>
      </c>
      <c r="G584" s="105">
        <v>46539</v>
      </c>
      <c r="H584" s="105">
        <v>46552</v>
      </c>
      <c r="I584" s="104">
        <f t="shared" si="408"/>
        <v>0</v>
      </c>
      <c r="J584" s="104">
        <f t="shared" si="410"/>
        <v>0</v>
      </c>
      <c r="K584" s="104">
        <f t="shared" si="410"/>
        <v>0</v>
      </c>
      <c r="L584" s="104">
        <f t="shared" si="410"/>
        <v>0</v>
      </c>
      <c r="M584" s="104">
        <f t="shared" si="410"/>
        <v>0</v>
      </c>
      <c r="N584" s="104">
        <f t="shared" si="410"/>
        <v>0</v>
      </c>
      <c r="O584" s="104">
        <f t="shared" si="410"/>
        <v>0</v>
      </c>
      <c r="P584" s="104">
        <f t="shared" si="410"/>
        <v>0</v>
      </c>
      <c r="Q584" s="104">
        <f t="shared" si="410"/>
        <v>0</v>
      </c>
      <c r="R584" s="104">
        <f t="shared" si="410"/>
        <v>0</v>
      </c>
      <c r="S584" s="104">
        <f t="shared" si="410"/>
        <v>0</v>
      </c>
      <c r="T584" s="104">
        <f t="shared" si="410"/>
        <v>0</v>
      </c>
      <c r="U584" s="104">
        <f t="shared" si="410"/>
        <v>0</v>
      </c>
      <c r="V584" s="104">
        <f t="shared" si="410"/>
        <v>0</v>
      </c>
      <c r="W584" s="104">
        <f t="shared" si="410"/>
        <v>0</v>
      </c>
      <c r="X584" s="104">
        <f t="shared" si="410"/>
        <v>0</v>
      </c>
      <c r="Y584" s="104">
        <f t="shared" si="410"/>
        <v>0</v>
      </c>
      <c r="Z584" s="104">
        <f t="shared" si="410"/>
        <v>0</v>
      </c>
      <c r="AA584" s="104">
        <f t="shared" si="410"/>
        <v>0</v>
      </c>
      <c r="AB584" s="104">
        <f t="shared" si="410"/>
        <v>0</v>
      </c>
      <c r="AC584" s="104">
        <f t="shared" si="410"/>
        <v>0</v>
      </c>
      <c r="AD584" s="104">
        <f t="shared" si="410"/>
        <v>0</v>
      </c>
      <c r="AE584" s="104">
        <f t="shared" si="410"/>
        <v>0</v>
      </c>
      <c r="AF584" s="104">
        <f t="shared" si="410"/>
        <v>0</v>
      </c>
      <c r="AG584" s="104">
        <f t="shared" si="410"/>
        <v>0</v>
      </c>
      <c r="AH584" s="104">
        <f t="shared" si="410"/>
        <v>0</v>
      </c>
      <c r="AI584" s="104">
        <f t="shared" si="410"/>
        <v>0</v>
      </c>
      <c r="AJ584" s="104">
        <f t="shared" si="410"/>
        <v>0</v>
      </c>
      <c r="AK584" s="104">
        <f t="shared" si="410"/>
        <v>0</v>
      </c>
      <c r="AL584" s="104">
        <f t="shared" si="410"/>
        <v>0</v>
      </c>
      <c r="AM584" s="104">
        <f t="shared" si="410"/>
        <v>0</v>
      </c>
      <c r="AN584" s="104">
        <f t="shared" si="410"/>
        <v>0</v>
      </c>
      <c r="AO584" s="104">
        <f t="shared" si="410"/>
        <v>0</v>
      </c>
      <c r="AP584" s="104">
        <f t="shared" si="412"/>
        <v>0</v>
      </c>
      <c r="AQ584" s="104">
        <f t="shared" si="412"/>
        <v>0</v>
      </c>
      <c r="AR584" s="104">
        <f t="shared" si="412"/>
        <v>0</v>
      </c>
      <c r="AS584" s="104">
        <f t="shared" si="412"/>
        <v>0</v>
      </c>
      <c r="AT584" s="104">
        <f t="shared" si="412"/>
        <v>0</v>
      </c>
      <c r="AU584" s="104">
        <f t="shared" si="412"/>
        <v>0</v>
      </c>
      <c r="AV584" s="104">
        <f t="shared" si="412"/>
        <v>0</v>
      </c>
      <c r="AW584" s="104">
        <f t="shared" si="412"/>
        <v>0</v>
      </c>
      <c r="AX584" s="104">
        <f t="shared" si="412"/>
        <v>0</v>
      </c>
      <c r="AY584" s="104">
        <f t="shared" si="412"/>
        <v>0</v>
      </c>
      <c r="AZ584" s="104">
        <f t="shared" si="412"/>
        <v>0</v>
      </c>
      <c r="BA584" s="104">
        <f t="shared" si="412"/>
        <v>0</v>
      </c>
      <c r="BB584" s="104">
        <f t="shared" si="412"/>
        <v>0</v>
      </c>
      <c r="BC584" s="104">
        <f t="shared" si="412"/>
        <v>0</v>
      </c>
      <c r="BD584" s="104">
        <f t="shared" si="412"/>
        <v>0.2857142857142857</v>
      </c>
      <c r="BE584" s="104">
        <f t="shared" si="412"/>
        <v>0.7857142857142857</v>
      </c>
      <c r="BF584" s="104">
        <f t="shared" si="412"/>
        <v>1</v>
      </c>
      <c r="BG584" s="104">
        <f t="shared" si="412"/>
        <v>1</v>
      </c>
      <c r="BH584" s="104">
        <f t="shared" si="412"/>
        <v>1</v>
      </c>
      <c r="BI584" s="104">
        <f t="shared" si="412"/>
        <v>1</v>
      </c>
      <c r="BJ584" s="104">
        <f t="shared" si="412"/>
        <v>1</v>
      </c>
      <c r="BK584" s="104">
        <f t="shared" si="412"/>
        <v>1</v>
      </c>
      <c r="BL584" s="104">
        <f t="shared" si="412"/>
        <v>1</v>
      </c>
      <c r="BM584" s="104">
        <f t="shared" si="412"/>
        <v>1</v>
      </c>
      <c r="BN584" s="104">
        <f t="shared" si="412"/>
        <v>1</v>
      </c>
      <c r="BO584" s="104">
        <f t="shared" si="412"/>
        <v>1</v>
      </c>
    </row>
    <row r="585" spans="1:67" ht="15" x14ac:dyDescent="0.25">
      <c r="A585" s="80"/>
      <c r="B585" s="78" t="s">
        <v>1752</v>
      </c>
      <c r="C585" s="78" t="s">
        <v>2016</v>
      </c>
      <c r="D585" s="78" t="s">
        <v>3</v>
      </c>
      <c r="E585" s="225">
        <f>VLOOKUP(B585,'Cuadro Control'!C629:J2515,8,FALSE)</f>
        <v>0</v>
      </c>
      <c r="F585" s="108">
        <f>IFERROR(E585/$E$569,0)</f>
        <v>0</v>
      </c>
      <c r="G585" s="109">
        <v>46552</v>
      </c>
      <c r="H585" s="109">
        <v>46552</v>
      </c>
      <c r="I585" s="108">
        <f t="shared" si="408"/>
        <v>0</v>
      </c>
      <c r="J585" s="108">
        <f t="shared" ref="J585:BO585" si="413">IF($G585=0,0,IF(J$6&lt;$G585,0,IF(J$6&gt;$H585,1,(J$6-$G585+1)/($H585-$G585+1))))</f>
        <v>0</v>
      </c>
      <c r="K585" s="108">
        <f t="shared" si="413"/>
        <v>0</v>
      </c>
      <c r="L585" s="108">
        <f t="shared" si="413"/>
        <v>0</v>
      </c>
      <c r="M585" s="108">
        <f t="shared" si="413"/>
        <v>0</v>
      </c>
      <c r="N585" s="108">
        <f t="shared" si="413"/>
        <v>0</v>
      </c>
      <c r="O585" s="108">
        <f t="shared" si="413"/>
        <v>0</v>
      </c>
      <c r="P585" s="108">
        <f t="shared" si="413"/>
        <v>0</v>
      </c>
      <c r="Q585" s="108">
        <f t="shared" si="413"/>
        <v>0</v>
      </c>
      <c r="R585" s="108">
        <f t="shared" si="413"/>
        <v>0</v>
      </c>
      <c r="S585" s="108">
        <f t="shared" si="413"/>
        <v>0</v>
      </c>
      <c r="T585" s="108">
        <f t="shared" si="413"/>
        <v>0</v>
      </c>
      <c r="U585" s="108">
        <f t="shared" si="413"/>
        <v>0</v>
      </c>
      <c r="V585" s="108">
        <f t="shared" si="413"/>
        <v>0</v>
      </c>
      <c r="W585" s="108">
        <f t="shared" si="413"/>
        <v>0</v>
      </c>
      <c r="X585" s="108">
        <f t="shared" si="413"/>
        <v>0</v>
      </c>
      <c r="Y585" s="108">
        <f t="shared" si="413"/>
        <v>0</v>
      </c>
      <c r="Z585" s="108">
        <f t="shared" si="413"/>
        <v>0</v>
      </c>
      <c r="AA585" s="108">
        <f t="shared" si="413"/>
        <v>0</v>
      </c>
      <c r="AB585" s="108">
        <f t="shared" si="413"/>
        <v>0</v>
      </c>
      <c r="AC585" s="108">
        <f t="shared" si="413"/>
        <v>0</v>
      </c>
      <c r="AD585" s="108">
        <f t="shared" si="413"/>
        <v>0</v>
      </c>
      <c r="AE585" s="108">
        <f t="shared" si="413"/>
        <v>0</v>
      </c>
      <c r="AF585" s="108">
        <f t="shared" si="413"/>
        <v>0</v>
      </c>
      <c r="AG585" s="108">
        <f t="shared" si="413"/>
        <v>0</v>
      </c>
      <c r="AH585" s="108">
        <f t="shared" si="413"/>
        <v>0</v>
      </c>
      <c r="AI585" s="108">
        <f t="shared" si="413"/>
        <v>0</v>
      </c>
      <c r="AJ585" s="108">
        <f t="shared" si="413"/>
        <v>0</v>
      </c>
      <c r="AK585" s="108">
        <f t="shared" si="413"/>
        <v>0</v>
      </c>
      <c r="AL585" s="108">
        <f t="shared" si="413"/>
        <v>0</v>
      </c>
      <c r="AM585" s="108">
        <f t="shared" si="413"/>
        <v>0</v>
      </c>
      <c r="AN585" s="108">
        <f t="shared" si="413"/>
        <v>0</v>
      </c>
      <c r="AO585" s="108">
        <f t="shared" si="413"/>
        <v>0</v>
      </c>
      <c r="AP585" s="108">
        <f t="shared" si="413"/>
        <v>0</v>
      </c>
      <c r="AQ585" s="108">
        <f t="shared" si="413"/>
        <v>0</v>
      </c>
      <c r="AR585" s="108">
        <f t="shared" si="413"/>
        <v>0</v>
      </c>
      <c r="AS585" s="108">
        <f t="shared" si="413"/>
        <v>0</v>
      </c>
      <c r="AT585" s="108">
        <f t="shared" si="413"/>
        <v>0</v>
      </c>
      <c r="AU585" s="108">
        <f t="shared" si="413"/>
        <v>0</v>
      </c>
      <c r="AV585" s="108">
        <f t="shared" si="413"/>
        <v>0</v>
      </c>
      <c r="AW585" s="108">
        <f t="shared" si="413"/>
        <v>0</v>
      </c>
      <c r="AX585" s="108">
        <f t="shared" si="413"/>
        <v>0</v>
      </c>
      <c r="AY585" s="108">
        <f t="shared" si="413"/>
        <v>0</v>
      </c>
      <c r="AZ585" s="108">
        <f t="shared" si="413"/>
        <v>0</v>
      </c>
      <c r="BA585" s="108">
        <f t="shared" si="413"/>
        <v>0</v>
      </c>
      <c r="BB585" s="108">
        <f t="shared" si="413"/>
        <v>0</v>
      </c>
      <c r="BC585" s="108">
        <f t="shared" si="413"/>
        <v>0</v>
      </c>
      <c r="BD585" s="108">
        <f t="shared" si="413"/>
        <v>0</v>
      </c>
      <c r="BE585" s="108">
        <f t="shared" si="413"/>
        <v>0</v>
      </c>
      <c r="BF585" s="108">
        <f t="shared" si="413"/>
        <v>1</v>
      </c>
      <c r="BG585" s="108">
        <f t="shared" si="413"/>
        <v>1</v>
      </c>
      <c r="BH585" s="108">
        <f t="shared" si="413"/>
        <v>1</v>
      </c>
      <c r="BI585" s="108">
        <f t="shared" si="413"/>
        <v>1</v>
      </c>
      <c r="BJ585" s="108">
        <f t="shared" si="413"/>
        <v>1</v>
      </c>
      <c r="BK585" s="108">
        <f t="shared" si="413"/>
        <v>1</v>
      </c>
      <c r="BL585" s="108">
        <f t="shared" si="413"/>
        <v>1</v>
      </c>
      <c r="BM585" s="108">
        <f t="shared" si="413"/>
        <v>1</v>
      </c>
      <c r="BN585" s="108">
        <f t="shared" si="413"/>
        <v>1</v>
      </c>
      <c r="BO585" s="108">
        <f t="shared" si="413"/>
        <v>1</v>
      </c>
    </row>
    <row r="586" spans="1:67" ht="15" x14ac:dyDescent="0.25">
      <c r="A586" s="80"/>
      <c r="B586" s="79" t="s">
        <v>1753</v>
      </c>
      <c r="C586" s="79" t="s">
        <v>1754</v>
      </c>
      <c r="D586" s="79" t="s">
        <v>38</v>
      </c>
      <c r="E586" s="226">
        <f>SUM(E587:E602)</f>
        <v>5308872732.0543728</v>
      </c>
      <c r="F586" s="110">
        <f>IFERROR(E586/$E$109,0)</f>
        <v>2.9408554574576196E-2</v>
      </c>
      <c r="G586" s="111">
        <v>46482</v>
      </c>
      <c r="H586" s="111">
        <v>46561</v>
      </c>
      <c r="I586" s="110">
        <f>SUMPRODUCT($F587:$F601,I587:I601)</f>
        <v>0</v>
      </c>
      <c r="J586" s="110">
        <f t="shared" ref="J586:AO586" si="414">SUMPRODUCT($F587:$F601,J587:J601)</f>
        <v>0</v>
      </c>
      <c r="K586" s="110">
        <f t="shared" si="414"/>
        <v>0</v>
      </c>
      <c r="L586" s="110">
        <f t="shared" si="414"/>
        <v>0</v>
      </c>
      <c r="M586" s="110">
        <f t="shared" si="414"/>
        <v>0</v>
      </c>
      <c r="N586" s="110">
        <f t="shared" si="414"/>
        <v>0</v>
      </c>
      <c r="O586" s="110">
        <f t="shared" si="414"/>
        <v>0</v>
      </c>
      <c r="P586" s="110">
        <f t="shared" si="414"/>
        <v>0</v>
      </c>
      <c r="Q586" s="110">
        <f t="shared" si="414"/>
        <v>0</v>
      </c>
      <c r="R586" s="110">
        <f t="shared" si="414"/>
        <v>0</v>
      </c>
      <c r="S586" s="110">
        <f t="shared" si="414"/>
        <v>0</v>
      </c>
      <c r="T586" s="110">
        <f t="shared" si="414"/>
        <v>0</v>
      </c>
      <c r="U586" s="110">
        <f t="shared" si="414"/>
        <v>0</v>
      </c>
      <c r="V586" s="110">
        <f t="shared" si="414"/>
        <v>0</v>
      </c>
      <c r="W586" s="110">
        <f t="shared" si="414"/>
        <v>0</v>
      </c>
      <c r="X586" s="110">
        <f t="shared" si="414"/>
        <v>0</v>
      </c>
      <c r="Y586" s="110">
        <f t="shared" si="414"/>
        <v>0</v>
      </c>
      <c r="Z586" s="110">
        <f t="shared" si="414"/>
        <v>0</v>
      </c>
      <c r="AA586" s="110">
        <f t="shared" si="414"/>
        <v>0</v>
      </c>
      <c r="AB586" s="110">
        <f t="shared" si="414"/>
        <v>0</v>
      </c>
      <c r="AC586" s="110">
        <f t="shared" si="414"/>
        <v>0</v>
      </c>
      <c r="AD586" s="110">
        <f t="shared" si="414"/>
        <v>0</v>
      </c>
      <c r="AE586" s="110">
        <f t="shared" si="414"/>
        <v>0</v>
      </c>
      <c r="AF586" s="110">
        <f t="shared" si="414"/>
        <v>0</v>
      </c>
      <c r="AG586" s="110">
        <f t="shared" si="414"/>
        <v>0</v>
      </c>
      <c r="AH586" s="110">
        <f t="shared" si="414"/>
        <v>0</v>
      </c>
      <c r="AI586" s="110">
        <f t="shared" si="414"/>
        <v>0</v>
      </c>
      <c r="AJ586" s="110">
        <f t="shared" si="414"/>
        <v>0</v>
      </c>
      <c r="AK586" s="110">
        <f t="shared" si="414"/>
        <v>0</v>
      </c>
      <c r="AL586" s="110">
        <f t="shared" si="414"/>
        <v>0</v>
      </c>
      <c r="AM586" s="110">
        <f t="shared" si="414"/>
        <v>0</v>
      </c>
      <c r="AN586" s="110">
        <f t="shared" si="414"/>
        <v>0</v>
      </c>
      <c r="AO586" s="110">
        <f t="shared" si="414"/>
        <v>0</v>
      </c>
      <c r="AP586" s="110">
        <f t="shared" ref="AP586:BO586" si="415">SUMPRODUCT($F587:$F601,AP587:AP601)</f>
        <v>0</v>
      </c>
      <c r="AQ586" s="110">
        <f t="shared" si="415"/>
        <v>0</v>
      </c>
      <c r="AR586" s="110">
        <f t="shared" si="415"/>
        <v>0</v>
      </c>
      <c r="AS586" s="110">
        <f t="shared" si="415"/>
        <v>0</v>
      </c>
      <c r="AT586" s="110">
        <f t="shared" si="415"/>
        <v>0</v>
      </c>
      <c r="AU586" s="110">
        <f t="shared" si="415"/>
        <v>0</v>
      </c>
      <c r="AV586" s="110">
        <f t="shared" si="415"/>
        <v>8.7141099111024359E-3</v>
      </c>
      <c r="AW586" s="110">
        <f t="shared" si="415"/>
        <v>4.5105438725758645E-2</v>
      </c>
      <c r="AX586" s="110">
        <f t="shared" si="415"/>
        <v>8.6381780999194982E-2</v>
      </c>
      <c r="AY586" s="110">
        <f t="shared" si="415"/>
        <v>0.16411012842261916</v>
      </c>
      <c r="AZ586" s="110">
        <f t="shared" si="415"/>
        <v>0.2285609018644725</v>
      </c>
      <c r="BA586" s="110">
        <f t="shared" si="415"/>
        <v>0.32261391968511494</v>
      </c>
      <c r="BB586" s="110">
        <f t="shared" si="415"/>
        <v>0.41666693750575734</v>
      </c>
      <c r="BC586" s="110">
        <f t="shared" si="415"/>
        <v>0.64850810003989967</v>
      </c>
      <c r="BD586" s="110">
        <f t="shared" si="415"/>
        <v>0.65181930815597089</v>
      </c>
      <c r="BE586" s="110">
        <f t="shared" si="415"/>
        <v>0.78074169005721283</v>
      </c>
      <c r="BF586" s="110">
        <f t="shared" si="415"/>
        <v>0.98792234338482321</v>
      </c>
      <c r="BG586" s="110">
        <f t="shared" si="415"/>
        <v>1</v>
      </c>
      <c r="BH586" s="110">
        <f t="shared" si="415"/>
        <v>1</v>
      </c>
      <c r="BI586" s="110">
        <f t="shared" si="415"/>
        <v>1</v>
      </c>
      <c r="BJ586" s="110">
        <f t="shared" si="415"/>
        <v>1</v>
      </c>
      <c r="BK586" s="110">
        <f t="shared" si="415"/>
        <v>1</v>
      </c>
      <c r="BL586" s="110">
        <f t="shared" si="415"/>
        <v>1</v>
      </c>
      <c r="BM586" s="110">
        <f t="shared" si="415"/>
        <v>1</v>
      </c>
      <c r="BN586" s="110">
        <f t="shared" si="415"/>
        <v>1</v>
      </c>
      <c r="BO586" s="110">
        <f t="shared" si="415"/>
        <v>1</v>
      </c>
    </row>
    <row r="587" spans="1:67" ht="15" x14ac:dyDescent="0.25">
      <c r="A587" s="80"/>
      <c r="B587" s="77" t="s">
        <v>1755</v>
      </c>
      <c r="C587" s="77" t="s">
        <v>2124</v>
      </c>
      <c r="D587" s="77" t="s">
        <v>22</v>
      </c>
      <c r="E587" s="224">
        <f>VLOOKUP(B587,'Cuadro Control'!C631:J2517,8,FALSE)</f>
        <v>83271780.884117648</v>
      </c>
      <c r="F587" s="106">
        <f t="shared" ref="F587:F601" si="416">IFERROR(E587/$E$586,0)</f>
        <v>1.5685397839984384E-2</v>
      </c>
      <c r="G587" s="107">
        <v>46482</v>
      </c>
      <c r="H587" s="107">
        <v>46490</v>
      </c>
      <c r="I587" s="106">
        <f t="shared" ref="I587:X587" si="417">IF($G587=0,0,IF(I$6&lt;$G587,0,IF(I$6&gt;$H587,1,(I$6-$G587+1)/($H587-$G587+1))))</f>
        <v>0</v>
      </c>
      <c r="J587" s="106">
        <f t="shared" si="417"/>
        <v>0</v>
      </c>
      <c r="K587" s="106">
        <f t="shared" si="417"/>
        <v>0</v>
      </c>
      <c r="L587" s="106">
        <f t="shared" si="417"/>
        <v>0</v>
      </c>
      <c r="M587" s="106">
        <f t="shared" si="417"/>
        <v>0</v>
      </c>
      <c r="N587" s="106">
        <f t="shared" si="417"/>
        <v>0</v>
      </c>
      <c r="O587" s="106">
        <f t="shared" si="417"/>
        <v>0</v>
      </c>
      <c r="P587" s="106">
        <f t="shared" si="417"/>
        <v>0</v>
      </c>
      <c r="Q587" s="106">
        <f t="shared" si="417"/>
        <v>0</v>
      </c>
      <c r="R587" s="106">
        <f t="shared" si="417"/>
        <v>0</v>
      </c>
      <c r="S587" s="106">
        <f t="shared" si="417"/>
        <v>0</v>
      </c>
      <c r="T587" s="106">
        <f t="shared" si="417"/>
        <v>0</v>
      </c>
      <c r="U587" s="106">
        <f t="shared" si="417"/>
        <v>0</v>
      </c>
      <c r="V587" s="106">
        <f t="shared" si="417"/>
        <v>0</v>
      </c>
      <c r="W587" s="106">
        <f t="shared" si="417"/>
        <v>0</v>
      </c>
      <c r="X587" s="106">
        <f t="shared" si="417"/>
        <v>0</v>
      </c>
      <c r="Y587" s="106">
        <f t="shared" ref="J587:AO594" si="418">IF($G587=0,0,IF(Y$6&lt;$G587,0,IF(Y$6&gt;$H587,1,(Y$6-$G587+1)/($H587-$G587+1))))</f>
        <v>0</v>
      </c>
      <c r="Z587" s="106">
        <f t="shared" si="418"/>
        <v>0</v>
      </c>
      <c r="AA587" s="106">
        <f t="shared" si="418"/>
        <v>0</v>
      </c>
      <c r="AB587" s="106">
        <f t="shared" si="418"/>
        <v>0</v>
      </c>
      <c r="AC587" s="106">
        <f t="shared" si="418"/>
        <v>0</v>
      </c>
      <c r="AD587" s="106">
        <f t="shared" si="418"/>
        <v>0</v>
      </c>
      <c r="AE587" s="106">
        <f t="shared" si="418"/>
        <v>0</v>
      </c>
      <c r="AF587" s="106">
        <f t="shared" si="418"/>
        <v>0</v>
      </c>
      <c r="AG587" s="106">
        <f t="shared" si="418"/>
        <v>0</v>
      </c>
      <c r="AH587" s="106">
        <f t="shared" si="418"/>
        <v>0</v>
      </c>
      <c r="AI587" s="106">
        <f t="shared" si="418"/>
        <v>0</v>
      </c>
      <c r="AJ587" s="106">
        <f t="shared" si="418"/>
        <v>0</v>
      </c>
      <c r="AK587" s="106">
        <f t="shared" si="418"/>
        <v>0</v>
      </c>
      <c r="AL587" s="106">
        <f t="shared" si="418"/>
        <v>0</v>
      </c>
      <c r="AM587" s="106">
        <f t="shared" si="418"/>
        <v>0</v>
      </c>
      <c r="AN587" s="106">
        <f t="shared" si="418"/>
        <v>0</v>
      </c>
      <c r="AO587" s="106">
        <f t="shared" si="418"/>
        <v>0</v>
      </c>
      <c r="AP587" s="106">
        <f t="shared" ref="AP587:BO593" si="419">IF($G587=0,0,IF(AP$6&lt;$G587,0,IF(AP$6&gt;$H587,1,(AP$6-$G587+1)/($H587-$G587+1))))</f>
        <v>0</v>
      </c>
      <c r="AQ587" s="106">
        <f t="shared" si="419"/>
        <v>0</v>
      </c>
      <c r="AR587" s="106">
        <f t="shared" si="419"/>
        <v>0</v>
      </c>
      <c r="AS587" s="106">
        <f t="shared" si="419"/>
        <v>0</v>
      </c>
      <c r="AT587" s="106">
        <f t="shared" si="419"/>
        <v>0</v>
      </c>
      <c r="AU587" s="106">
        <f t="shared" si="419"/>
        <v>0</v>
      </c>
      <c r="AV587" s="106">
        <f t="shared" si="419"/>
        <v>0.55555555555555558</v>
      </c>
      <c r="AW587" s="106">
        <f t="shared" si="419"/>
        <v>1</v>
      </c>
      <c r="AX587" s="106">
        <f t="shared" si="419"/>
        <v>1</v>
      </c>
      <c r="AY587" s="106">
        <f t="shared" si="419"/>
        <v>1</v>
      </c>
      <c r="AZ587" s="106">
        <f t="shared" si="419"/>
        <v>1</v>
      </c>
      <c r="BA587" s="106">
        <f t="shared" si="419"/>
        <v>1</v>
      </c>
      <c r="BB587" s="106">
        <f t="shared" si="419"/>
        <v>1</v>
      </c>
      <c r="BC587" s="106">
        <f t="shared" si="419"/>
        <v>1</v>
      </c>
      <c r="BD587" s="106">
        <f t="shared" si="419"/>
        <v>1</v>
      </c>
      <c r="BE587" s="106">
        <f t="shared" si="419"/>
        <v>1</v>
      </c>
      <c r="BF587" s="106">
        <f t="shared" si="419"/>
        <v>1</v>
      </c>
      <c r="BG587" s="106">
        <f t="shared" si="419"/>
        <v>1</v>
      </c>
      <c r="BH587" s="106">
        <f t="shared" si="419"/>
        <v>1</v>
      </c>
      <c r="BI587" s="106">
        <f t="shared" si="419"/>
        <v>1</v>
      </c>
      <c r="BJ587" s="106">
        <f t="shared" si="419"/>
        <v>1</v>
      </c>
      <c r="BK587" s="106">
        <f t="shared" si="419"/>
        <v>1</v>
      </c>
      <c r="BL587" s="106">
        <f t="shared" si="419"/>
        <v>1</v>
      </c>
      <c r="BM587" s="106">
        <f t="shared" si="419"/>
        <v>1</v>
      </c>
      <c r="BN587" s="106">
        <f t="shared" si="419"/>
        <v>1</v>
      </c>
      <c r="BO587" s="106">
        <f t="shared" si="419"/>
        <v>1</v>
      </c>
    </row>
    <row r="588" spans="1:67" ht="15" x14ac:dyDescent="0.25">
      <c r="A588" s="80"/>
      <c r="B588" s="77" t="s">
        <v>1757</v>
      </c>
      <c r="C588" s="77" t="s">
        <v>1758</v>
      </c>
      <c r="D588" s="77" t="s">
        <v>9</v>
      </c>
      <c r="E588" s="224">
        <f>VLOOKUP(B588,'Cuadro Control'!C632:J2518,8,FALSE)</f>
        <v>312374505.66882348</v>
      </c>
      <c r="F588" s="106">
        <f t="shared" si="416"/>
        <v>5.8840081771548515E-2</v>
      </c>
      <c r="G588" s="107">
        <v>46490</v>
      </c>
      <c r="H588" s="107">
        <v>46497</v>
      </c>
      <c r="I588" s="106">
        <f t="shared" ref="I588:I602" si="420">IF($G588=0,0,IF(I$6&lt;$G588,0,IF(I$6&gt;$H588,1,(I$6-$G588+1)/($H588-$G588+1))))</f>
        <v>0</v>
      </c>
      <c r="J588" s="106">
        <f t="shared" si="418"/>
        <v>0</v>
      </c>
      <c r="K588" s="106">
        <f t="shared" si="418"/>
        <v>0</v>
      </c>
      <c r="L588" s="106">
        <f t="shared" si="418"/>
        <v>0</v>
      </c>
      <c r="M588" s="106">
        <f t="shared" si="418"/>
        <v>0</v>
      </c>
      <c r="N588" s="106">
        <f t="shared" si="418"/>
        <v>0</v>
      </c>
      <c r="O588" s="106">
        <f t="shared" si="418"/>
        <v>0</v>
      </c>
      <c r="P588" s="106">
        <f t="shared" si="418"/>
        <v>0</v>
      </c>
      <c r="Q588" s="106">
        <f t="shared" si="418"/>
        <v>0</v>
      </c>
      <c r="R588" s="106">
        <f t="shared" si="418"/>
        <v>0</v>
      </c>
      <c r="S588" s="106">
        <f t="shared" si="418"/>
        <v>0</v>
      </c>
      <c r="T588" s="106">
        <f t="shared" si="418"/>
        <v>0</v>
      </c>
      <c r="U588" s="106">
        <f t="shared" si="418"/>
        <v>0</v>
      </c>
      <c r="V588" s="106">
        <f t="shared" si="418"/>
        <v>0</v>
      </c>
      <c r="W588" s="106">
        <f t="shared" si="418"/>
        <v>0</v>
      </c>
      <c r="X588" s="106">
        <f t="shared" si="418"/>
        <v>0</v>
      </c>
      <c r="Y588" s="106">
        <f t="shared" si="418"/>
        <v>0</v>
      </c>
      <c r="Z588" s="106">
        <f t="shared" si="418"/>
        <v>0</v>
      </c>
      <c r="AA588" s="106">
        <f t="shared" si="418"/>
        <v>0</v>
      </c>
      <c r="AB588" s="106">
        <f t="shared" si="418"/>
        <v>0</v>
      </c>
      <c r="AC588" s="106">
        <f t="shared" si="418"/>
        <v>0</v>
      </c>
      <c r="AD588" s="106">
        <f t="shared" si="418"/>
        <v>0</v>
      </c>
      <c r="AE588" s="106">
        <f t="shared" si="418"/>
        <v>0</v>
      </c>
      <c r="AF588" s="106">
        <f t="shared" si="418"/>
        <v>0</v>
      </c>
      <c r="AG588" s="106">
        <f t="shared" si="418"/>
        <v>0</v>
      </c>
      <c r="AH588" s="106">
        <f t="shared" si="418"/>
        <v>0</v>
      </c>
      <c r="AI588" s="106">
        <f t="shared" si="418"/>
        <v>0</v>
      </c>
      <c r="AJ588" s="106">
        <f t="shared" si="418"/>
        <v>0</v>
      </c>
      <c r="AK588" s="106">
        <f t="shared" si="418"/>
        <v>0</v>
      </c>
      <c r="AL588" s="106">
        <f t="shared" si="418"/>
        <v>0</v>
      </c>
      <c r="AM588" s="106">
        <f t="shared" si="418"/>
        <v>0</v>
      </c>
      <c r="AN588" s="106">
        <f t="shared" si="418"/>
        <v>0</v>
      </c>
      <c r="AO588" s="106">
        <f t="shared" si="418"/>
        <v>0</v>
      </c>
      <c r="AP588" s="106">
        <f t="shared" si="419"/>
        <v>0</v>
      </c>
      <c r="AQ588" s="106">
        <f t="shared" si="419"/>
        <v>0</v>
      </c>
      <c r="AR588" s="106">
        <f t="shared" si="419"/>
        <v>0</v>
      </c>
      <c r="AS588" s="106">
        <f t="shared" si="419"/>
        <v>0</v>
      </c>
      <c r="AT588" s="106">
        <f t="shared" si="419"/>
        <v>0</v>
      </c>
      <c r="AU588" s="106">
        <f t="shared" si="419"/>
        <v>0</v>
      </c>
      <c r="AV588" s="106">
        <f t="shared" si="419"/>
        <v>0</v>
      </c>
      <c r="AW588" s="106">
        <f t="shared" si="419"/>
        <v>0.5</v>
      </c>
      <c r="AX588" s="106">
        <f t="shared" si="419"/>
        <v>1</v>
      </c>
      <c r="AY588" s="106">
        <f t="shared" si="419"/>
        <v>1</v>
      </c>
      <c r="AZ588" s="106">
        <f t="shared" si="419"/>
        <v>1</v>
      </c>
      <c r="BA588" s="106">
        <f t="shared" si="419"/>
        <v>1</v>
      </c>
      <c r="BB588" s="106">
        <f t="shared" si="419"/>
        <v>1</v>
      </c>
      <c r="BC588" s="106">
        <f t="shared" si="419"/>
        <v>1</v>
      </c>
      <c r="BD588" s="106">
        <f t="shared" si="419"/>
        <v>1</v>
      </c>
      <c r="BE588" s="106">
        <f t="shared" si="419"/>
        <v>1</v>
      </c>
      <c r="BF588" s="106">
        <f t="shared" si="419"/>
        <v>1</v>
      </c>
      <c r="BG588" s="106">
        <f t="shared" si="419"/>
        <v>1</v>
      </c>
      <c r="BH588" s="106">
        <f t="shared" si="419"/>
        <v>1</v>
      </c>
      <c r="BI588" s="106">
        <f t="shared" si="419"/>
        <v>1</v>
      </c>
      <c r="BJ588" s="106">
        <f t="shared" si="419"/>
        <v>1</v>
      </c>
      <c r="BK588" s="106">
        <f t="shared" si="419"/>
        <v>1</v>
      </c>
      <c r="BL588" s="106">
        <f t="shared" si="419"/>
        <v>1</v>
      </c>
      <c r="BM588" s="106">
        <f t="shared" si="419"/>
        <v>1</v>
      </c>
      <c r="BN588" s="106">
        <f t="shared" si="419"/>
        <v>1</v>
      </c>
      <c r="BO588" s="106">
        <f t="shared" si="419"/>
        <v>1</v>
      </c>
    </row>
    <row r="589" spans="1:67" ht="15" x14ac:dyDescent="0.25">
      <c r="A589" s="80"/>
      <c r="B589" s="103" t="s">
        <v>1759</v>
      </c>
      <c r="C589" s="103" t="s">
        <v>1760</v>
      </c>
      <c r="D589" s="103" t="s">
        <v>6</v>
      </c>
      <c r="E589" s="223">
        <f>VLOOKUP(B589,'Cuadro Control'!C633:J2519,8,FALSE)</f>
        <v>9527825.6870364472</v>
      </c>
      <c r="F589" s="104">
        <f t="shared" si="416"/>
        <v>1.794698454439963E-3</v>
      </c>
      <c r="G589" s="105">
        <v>46497</v>
      </c>
      <c r="H589" s="105">
        <v>46500</v>
      </c>
      <c r="I589" s="104">
        <f t="shared" si="420"/>
        <v>0</v>
      </c>
      <c r="J589" s="104">
        <f t="shared" si="418"/>
        <v>0</v>
      </c>
      <c r="K589" s="104">
        <f t="shared" si="418"/>
        <v>0</v>
      </c>
      <c r="L589" s="104">
        <f t="shared" si="418"/>
        <v>0</v>
      </c>
      <c r="M589" s="104">
        <f t="shared" si="418"/>
        <v>0</v>
      </c>
      <c r="N589" s="104">
        <f t="shared" si="418"/>
        <v>0</v>
      </c>
      <c r="O589" s="104">
        <f t="shared" si="418"/>
        <v>0</v>
      </c>
      <c r="P589" s="104">
        <f t="shared" si="418"/>
        <v>0</v>
      </c>
      <c r="Q589" s="104">
        <f t="shared" si="418"/>
        <v>0</v>
      </c>
      <c r="R589" s="104">
        <f t="shared" si="418"/>
        <v>0</v>
      </c>
      <c r="S589" s="104">
        <f t="shared" si="418"/>
        <v>0</v>
      </c>
      <c r="T589" s="104">
        <f t="shared" si="418"/>
        <v>0</v>
      </c>
      <c r="U589" s="104">
        <f t="shared" si="418"/>
        <v>0</v>
      </c>
      <c r="V589" s="104">
        <f t="shared" si="418"/>
        <v>0</v>
      </c>
      <c r="W589" s="104">
        <f t="shared" si="418"/>
        <v>0</v>
      </c>
      <c r="X589" s="104">
        <f t="shared" si="418"/>
        <v>0</v>
      </c>
      <c r="Y589" s="104">
        <f t="shared" si="418"/>
        <v>0</v>
      </c>
      <c r="Z589" s="104">
        <f t="shared" si="418"/>
        <v>0</v>
      </c>
      <c r="AA589" s="104">
        <f t="shared" si="418"/>
        <v>0</v>
      </c>
      <c r="AB589" s="104">
        <f t="shared" si="418"/>
        <v>0</v>
      </c>
      <c r="AC589" s="104">
        <f t="shared" si="418"/>
        <v>0</v>
      </c>
      <c r="AD589" s="104">
        <f t="shared" si="418"/>
        <v>0</v>
      </c>
      <c r="AE589" s="104">
        <f t="shared" si="418"/>
        <v>0</v>
      </c>
      <c r="AF589" s="104">
        <f t="shared" si="418"/>
        <v>0</v>
      </c>
      <c r="AG589" s="104">
        <f t="shared" si="418"/>
        <v>0</v>
      </c>
      <c r="AH589" s="104">
        <f t="shared" si="418"/>
        <v>0</v>
      </c>
      <c r="AI589" s="104">
        <f t="shared" si="418"/>
        <v>0</v>
      </c>
      <c r="AJ589" s="104">
        <f t="shared" si="418"/>
        <v>0</v>
      </c>
      <c r="AK589" s="104">
        <f t="shared" si="418"/>
        <v>0</v>
      </c>
      <c r="AL589" s="104">
        <f t="shared" si="418"/>
        <v>0</v>
      </c>
      <c r="AM589" s="104">
        <f t="shared" si="418"/>
        <v>0</v>
      </c>
      <c r="AN589" s="104">
        <f t="shared" si="418"/>
        <v>0</v>
      </c>
      <c r="AO589" s="104">
        <f t="shared" si="418"/>
        <v>0</v>
      </c>
      <c r="AP589" s="104">
        <f t="shared" si="419"/>
        <v>0</v>
      </c>
      <c r="AQ589" s="104">
        <f t="shared" si="419"/>
        <v>0</v>
      </c>
      <c r="AR589" s="104">
        <f t="shared" si="419"/>
        <v>0</v>
      </c>
      <c r="AS589" s="104">
        <f t="shared" si="419"/>
        <v>0</v>
      </c>
      <c r="AT589" s="104">
        <f t="shared" si="419"/>
        <v>0</v>
      </c>
      <c r="AU589" s="104">
        <f t="shared" si="419"/>
        <v>0</v>
      </c>
      <c r="AV589" s="104">
        <f t="shared" si="419"/>
        <v>0</v>
      </c>
      <c r="AW589" s="104">
        <f t="shared" si="419"/>
        <v>0</v>
      </c>
      <c r="AX589" s="104">
        <f t="shared" si="419"/>
        <v>1</v>
      </c>
      <c r="AY589" s="104">
        <f t="shared" si="419"/>
        <v>1</v>
      </c>
      <c r="AZ589" s="104">
        <f t="shared" si="419"/>
        <v>1</v>
      </c>
      <c r="BA589" s="104">
        <f t="shared" si="419"/>
        <v>1</v>
      </c>
      <c r="BB589" s="104">
        <f t="shared" si="419"/>
        <v>1</v>
      </c>
      <c r="BC589" s="104">
        <f t="shared" si="419"/>
        <v>1</v>
      </c>
      <c r="BD589" s="104">
        <f t="shared" si="419"/>
        <v>1</v>
      </c>
      <c r="BE589" s="104">
        <f t="shared" si="419"/>
        <v>1</v>
      </c>
      <c r="BF589" s="104">
        <f t="shared" si="419"/>
        <v>1</v>
      </c>
      <c r="BG589" s="104">
        <f t="shared" si="419"/>
        <v>1</v>
      </c>
      <c r="BH589" s="104">
        <f t="shared" si="419"/>
        <v>1</v>
      </c>
      <c r="BI589" s="104">
        <f t="shared" si="419"/>
        <v>1</v>
      </c>
      <c r="BJ589" s="104">
        <f t="shared" si="419"/>
        <v>1</v>
      </c>
      <c r="BK589" s="104">
        <f t="shared" si="419"/>
        <v>1</v>
      </c>
      <c r="BL589" s="104">
        <f t="shared" si="419"/>
        <v>1</v>
      </c>
      <c r="BM589" s="104">
        <f t="shared" si="419"/>
        <v>1</v>
      </c>
      <c r="BN589" s="104">
        <f t="shared" si="419"/>
        <v>1</v>
      </c>
      <c r="BO589" s="104">
        <f t="shared" si="419"/>
        <v>1</v>
      </c>
    </row>
    <row r="590" spans="1:67" ht="15" x14ac:dyDescent="0.25">
      <c r="A590" s="80"/>
      <c r="B590" s="77" t="s">
        <v>1761</v>
      </c>
      <c r="C590" s="77" t="s">
        <v>1762</v>
      </c>
      <c r="D590" s="77" t="s">
        <v>19</v>
      </c>
      <c r="E590" s="224">
        <f>VLOOKUP(B590,'Cuadro Control'!C634:J2520,8,FALSE)</f>
        <v>320494616.71764702</v>
      </c>
      <c r="F590" s="106">
        <f t="shared" si="416"/>
        <v>6.0369617599332674E-2</v>
      </c>
      <c r="G590" s="107">
        <v>46500</v>
      </c>
      <c r="H590" s="107">
        <v>46505</v>
      </c>
      <c r="I590" s="106">
        <f t="shared" si="420"/>
        <v>0</v>
      </c>
      <c r="J590" s="106">
        <f t="shared" si="418"/>
        <v>0</v>
      </c>
      <c r="K590" s="106">
        <f t="shared" si="418"/>
        <v>0</v>
      </c>
      <c r="L590" s="106">
        <f t="shared" si="418"/>
        <v>0</v>
      </c>
      <c r="M590" s="106">
        <f t="shared" si="418"/>
        <v>0</v>
      </c>
      <c r="N590" s="106">
        <f t="shared" si="418"/>
        <v>0</v>
      </c>
      <c r="O590" s="106">
        <f t="shared" si="418"/>
        <v>0</v>
      </c>
      <c r="P590" s="106">
        <f t="shared" si="418"/>
        <v>0</v>
      </c>
      <c r="Q590" s="106">
        <f t="shared" si="418"/>
        <v>0</v>
      </c>
      <c r="R590" s="106">
        <f t="shared" si="418"/>
        <v>0</v>
      </c>
      <c r="S590" s="106">
        <f t="shared" si="418"/>
        <v>0</v>
      </c>
      <c r="T590" s="106">
        <f t="shared" si="418"/>
        <v>0</v>
      </c>
      <c r="U590" s="106">
        <f t="shared" si="418"/>
        <v>0</v>
      </c>
      <c r="V590" s="106">
        <f t="shared" si="418"/>
        <v>0</v>
      </c>
      <c r="W590" s="106">
        <f t="shared" si="418"/>
        <v>0</v>
      </c>
      <c r="X590" s="106">
        <f t="shared" si="418"/>
        <v>0</v>
      </c>
      <c r="Y590" s="106">
        <f t="shared" si="418"/>
        <v>0</v>
      </c>
      <c r="Z590" s="106">
        <f t="shared" si="418"/>
        <v>0</v>
      </c>
      <c r="AA590" s="106">
        <f t="shared" si="418"/>
        <v>0</v>
      </c>
      <c r="AB590" s="106">
        <f t="shared" si="418"/>
        <v>0</v>
      </c>
      <c r="AC590" s="106">
        <f t="shared" si="418"/>
        <v>0</v>
      </c>
      <c r="AD590" s="106">
        <f t="shared" si="418"/>
        <v>0</v>
      </c>
      <c r="AE590" s="106">
        <f t="shared" si="418"/>
        <v>0</v>
      </c>
      <c r="AF590" s="106">
        <f t="shared" si="418"/>
        <v>0</v>
      </c>
      <c r="AG590" s="106">
        <f t="shared" si="418"/>
        <v>0</v>
      </c>
      <c r="AH590" s="106">
        <f t="shared" si="418"/>
        <v>0</v>
      </c>
      <c r="AI590" s="106">
        <f t="shared" si="418"/>
        <v>0</v>
      </c>
      <c r="AJ590" s="106">
        <f t="shared" si="418"/>
        <v>0</v>
      </c>
      <c r="AK590" s="106">
        <f t="shared" si="418"/>
        <v>0</v>
      </c>
      <c r="AL590" s="106">
        <f t="shared" si="418"/>
        <v>0</v>
      </c>
      <c r="AM590" s="106">
        <f t="shared" si="418"/>
        <v>0</v>
      </c>
      <c r="AN590" s="106">
        <f t="shared" si="418"/>
        <v>0</v>
      </c>
      <c r="AO590" s="106">
        <f t="shared" si="418"/>
        <v>0</v>
      </c>
      <c r="AP590" s="106">
        <f t="shared" si="419"/>
        <v>0</v>
      </c>
      <c r="AQ590" s="106">
        <f t="shared" si="419"/>
        <v>0</v>
      </c>
      <c r="AR590" s="106">
        <f t="shared" si="419"/>
        <v>0</v>
      </c>
      <c r="AS590" s="106">
        <f t="shared" si="419"/>
        <v>0</v>
      </c>
      <c r="AT590" s="106">
        <f t="shared" si="419"/>
        <v>0</v>
      </c>
      <c r="AU590" s="106">
        <f t="shared" si="419"/>
        <v>0</v>
      </c>
      <c r="AV590" s="106">
        <f t="shared" si="419"/>
        <v>0</v>
      </c>
      <c r="AW590" s="106">
        <f t="shared" si="419"/>
        <v>0</v>
      </c>
      <c r="AX590" s="106">
        <f t="shared" si="419"/>
        <v>0.16666666666666666</v>
      </c>
      <c r="AY590" s="106">
        <f t="shared" si="419"/>
        <v>1</v>
      </c>
      <c r="AZ590" s="106">
        <f t="shared" si="419"/>
        <v>1</v>
      </c>
      <c r="BA590" s="106">
        <f t="shared" si="419"/>
        <v>1</v>
      </c>
      <c r="BB590" s="106">
        <f t="shared" si="419"/>
        <v>1</v>
      </c>
      <c r="BC590" s="106">
        <f t="shared" si="419"/>
        <v>1</v>
      </c>
      <c r="BD590" s="106">
        <f t="shared" si="419"/>
        <v>1</v>
      </c>
      <c r="BE590" s="106">
        <f t="shared" si="419"/>
        <v>1</v>
      </c>
      <c r="BF590" s="106">
        <f t="shared" si="419"/>
        <v>1</v>
      </c>
      <c r="BG590" s="106">
        <f t="shared" si="419"/>
        <v>1</v>
      </c>
      <c r="BH590" s="106">
        <f t="shared" si="419"/>
        <v>1</v>
      </c>
      <c r="BI590" s="106">
        <f t="shared" si="419"/>
        <v>1</v>
      </c>
      <c r="BJ590" s="106">
        <f t="shared" si="419"/>
        <v>1</v>
      </c>
      <c r="BK590" s="106">
        <f t="shared" si="419"/>
        <v>1</v>
      </c>
      <c r="BL590" s="106">
        <f t="shared" si="419"/>
        <v>1</v>
      </c>
      <c r="BM590" s="106">
        <f t="shared" si="419"/>
        <v>1</v>
      </c>
      <c r="BN590" s="106">
        <f t="shared" si="419"/>
        <v>1</v>
      </c>
      <c r="BO590" s="106">
        <f t="shared" si="419"/>
        <v>1</v>
      </c>
    </row>
    <row r="591" spans="1:67" ht="15" x14ac:dyDescent="0.25">
      <c r="A591" s="80"/>
      <c r="B591" s="77" t="s">
        <v>1763</v>
      </c>
      <c r="C591" s="77" t="s">
        <v>1764</v>
      </c>
      <c r="D591" s="77" t="s">
        <v>8</v>
      </c>
      <c r="E591" s="224">
        <f>VLOOKUP(B591,'Cuadro Control'!C635:J2521,8,FALSE)</f>
        <v>94303618.549411759</v>
      </c>
      <c r="F591" s="106">
        <f t="shared" si="416"/>
        <v>1.7763397864110998E-2</v>
      </c>
      <c r="G591" s="107">
        <v>46505</v>
      </c>
      <c r="H591" s="107">
        <v>46506</v>
      </c>
      <c r="I591" s="106">
        <f t="shared" si="420"/>
        <v>0</v>
      </c>
      <c r="J591" s="106">
        <f t="shared" si="418"/>
        <v>0</v>
      </c>
      <c r="K591" s="106">
        <f t="shared" si="418"/>
        <v>0</v>
      </c>
      <c r="L591" s="106">
        <f t="shared" si="418"/>
        <v>0</v>
      </c>
      <c r="M591" s="106">
        <f t="shared" si="418"/>
        <v>0</v>
      </c>
      <c r="N591" s="106">
        <f t="shared" si="418"/>
        <v>0</v>
      </c>
      <c r="O591" s="106">
        <f t="shared" si="418"/>
        <v>0</v>
      </c>
      <c r="P591" s="106">
        <f t="shared" si="418"/>
        <v>0</v>
      </c>
      <c r="Q591" s="106">
        <f t="shared" si="418"/>
        <v>0</v>
      </c>
      <c r="R591" s="106">
        <f t="shared" si="418"/>
        <v>0</v>
      </c>
      <c r="S591" s="106">
        <f t="shared" si="418"/>
        <v>0</v>
      </c>
      <c r="T591" s="106">
        <f t="shared" si="418"/>
        <v>0</v>
      </c>
      <c r="U591" s="106">
        <f t="shared" si="418"/>
        <v>0</v>
      </c>
      <c r="V591" s="106">
        <f t="shared" si="418"/>
        <v>0</v>
      </c>
      <c r="W591" s="106">
        <f t="shared" si="418"/>
        <v>0</v>
      </c>
      <c r="X591" s="106">
        <f t="shared" si="418"/>
        <v>0</v>
      </c>
      <c r="Y591" s="106">
        <f t="shared" si="418"/>
        <v>0</v>
      </c>
      <c r="Z591" s="106">
        <f t="shared" si="418"/>
        <v>0</v>
      </c>
      <c r="AA591" s="106">
        <f t="shared" si="418"/>
        <v>0</v>
      </c>
      <c r="AB591" s="106">
        <f t="shared" si="418"/>
        <v>0</v>
      </c>
      <c r="AC591" s="106">
        <f t="shared" si="418"/>
        <v>0</v>
      </c>
      <c r="AD591" s="106">
        <f t="shared" si="418"/>
        <v>0</v>
      </c>
      <c r="AE591" s="106">
        <f t="shared" si="418"/>
        <v>0</v>
      </c>
      <c r="AF591" s="106">
        <f t="shared" si="418"/>
        <v>0</v>
      </c>
      <c r="AG591" s="106">
        <f t="shared" si="418"/>
        <v>0</v>
      </c>
      <c r="AH591" s="106">
        <f t="shared" si="418"/>
        <v>0</v>
      </c>
      <c r="AI591" s="106">
        <f t="shared" si="418"/>
        <v>0</v>
      </c>
      <c r="AJ591" s="106">
        <f t="shared" si="418"/>
        <v>0</v>
      </c>
      <c r="AK591" s="106">
        <f t="shared" si="418"/>
        <v>0</v>
      </c>
      <c r="AL591" s="106">
        <f t="shared" si="418"/>
        <v>0</v>
      </c>
      <c r="AM591" s="106">
        <f t="shared" si="418"/>
        <v>0</v>
      </c>
      <c r="AN591" s="106">
        <f t="shared" si="418"/>
        <v>0</v>
      </c>
      <c r="AO591" s="106">
        <f t="shared" si="418"/>
        <v>0</v>
      </c>
      <c r="AP591" s="106">
        <f t="shared" si="419"/>
        <v>0</v>
      </c>
      <c r="AQ591" s="106">
        <f t="shared" si="419"/>
        <v>0</v>
      </c>
      <c r="AR591" s="106">
        <f t="shared" si="419"/>
        <v>0</v>
      </c>
      <c r="AS591" s="106">
        <f t="shared" si="419"/>
        <v>0</v>
      </c>
      <c r="AT591" s="106">
        <f t="shared" si="419"/>
        <v>0</v>
      </c>
      <c r="AU591" s="106">
        <f t="shared" si="419"/>
        <v>0</v>
      </c>
      <c r="AV591" s="106">
        <f t="shared" si="419"/>
        <v>0</v>
      </c>
      <c r="AW591" s="106">
        <f t="shared" si="419"/>
        <v>0</v>
      </c>
      <c r="AX591" s="106">
        <f t="shared" si="419"/>
        <v>0</v>
      </c>
      <c r="AY591" s="106">
        <f t="shared" si="419"/>
        <v>1</v>
      </c>
      <c r="AZ591" s="106">
        <f t="shared" si="419"/>
        <v>1</v>
      </c>
      <c r="BA591" s="106">
        <f t="shared" si="419"/>
        <v>1</v>
      </c>
      <c r="BB591" s="106">
        <f t="shared" si="419"/>
        <v>1</v>
      </c>
      <c r="BC591" s="106">
        <f t="shared" si="419"/>
        <v>1</v>
      </c>
      <c r="BD591" s="106">
        <f t="shared" si="419"/>
        <v>1</v>
      </c>
      <c r="BE591" s="106">
        <f t="shared" si="419"/>
        <v>1</v>
      </c>
      <c r="BF591" s="106">
        <f t="shared" si="419"/>
        <v>1</v>
      </c>
      <c r="BG591" s="106">
        <f t="shared" si="419"/>
        <v>1</v>
      </c>
      <c r="BH591" s="106">
        <f t="shared" si="419"/>
        <v>1</v>
      </c>
      <c r="BI591" s="106">
        <f t="shared" si="419"/>
        <v>1</v>
      </c>
      <c r="BJ591" s="106">
        <f t="shared" si="419"/>
        <v>1</v>
      </c>
      <c r="BK591" s="106">
        <f t="shared" si="419"/>
        <v>1</v>
      </c>
      <c r="BL591" s="106">
        <f t="shared" si="419"/>
        <v>1</v>
      </c>
      <c r="BM591" s="106">
        <f t="shared" si="419"/>
        <v>1</v>
      </c>
      <c r="BN591" s="106">
        <f t="shared" si="419"/>
        <v>1</v>
      </c>
      <c r="BO591" s="106">
        <f t="shared" si="419"/>
        <v>1</v>
      </c>
    </row>
    <row r="592" spans="1:67" ht="15" x14ac:dyDescent="0.25">
      <c r="A592" s="80"/>
      <c r="B592" s="77" t="s">
        <v>1765</v>
      </c>
      <c r="C592" s="77" t="s">
        <v>1766</v>
      </c>
      <c r="D592" s="77" t="s">
        <v>26</v>
      </c>
      <c r="E592" s="224">
        <f>VLOOKUP(B592,'Cuadro Control'!C636:J2522,8,FALSE)</f>
        <v>179436034.15411764</v>
      </c>
      <c r="F592" s="106">
        <f t="shared" si="416"/>
        <v>3.3799272126209236E-2</v>
      </c>
      <c r="G592" s="107">
        <v>46506</v>
      </c>
      <c r="H592" s="107">
        <v>46512</v>
      </c>
      <c r="I592" s="106">
        <f t="shared" si="420"/>
        <v>0</v>
      </c>
      <c r="J592" s="106">
        <f t="shared" si="418"/>
        <v>0</v>
      </c>
      <c r="K592" s="106">
        <f t="shared" si="418"/>
        <v>0</v>
      </c>
      <c r="L592" s="106">
        <f t="shared" si="418"/>
        <v>0</v>
      </c>
      <c r="M592" s="106">
        <f t="shared" si="418"/>
        <v>0</v>
      </c>
      <c r="N592" s="106">
        <f t="shared" si="418"/>
        <v>0</v>
      </c>
      <c r="O592" s="106">
        <f t="shared" si="418"/>
        <v>0</v>
      </c>
      <c r="P592" s="106">
        <f t="shared" si="418"/>
        <v>0</v>
      </c>
      <c r="Q592" s="106">
        <f t="shared" si="418"/>
        <v>0</v>
      </c>
      <c r="R592" s="106">
        <f t="shared" si="418"/>
        <v>0</v>
      </c>
      <c r="S592" s="106">
        <f t="shared" si="418"/>
        <v>0</v>
      </c>
      <c r="T592" s="106">
        <f t="shared" si="418"/>
        <v>0</v>
      </c>
      <c r="U592" s="106">
        <f t="shared" si="418"/>
        <v>0</v>
      </c>
      <c r="V592" s="106">
        <f t="shared" si="418"/>
        <v>0</v>
      </c>
      <c r="W592" s="106">
        <f t="shared" si="418"/>
        <v>0</v>
      </c>
      <c r="X592" s="106">
        <f t="shared" si="418"/>
        <v>0</v>
      </c>
      <c r="Y592" s="106">
        <f t="shared" si="418"/>
        <v>0</v>
      </c>
      <c r="Z592" s="106">
        <f t="shared" si="418"/>
        <v>0</v>
      </c>
      <c r="AA592" s="106">
        <f t="shared" si="418"/>
        <v>0</v>
      </c>
      <c r="AB592" s="106">
        <f t="shared" si="418"/>
        <v>0</v>
      </c>
      <c r="AC592" s="106">
        <f t="shared" si="418"/>
        <v>0</v>
      </c>
      <c r="AD592" s="106">
        <f t="shared" si="418"/>
        <v>0</v>
      </c>
      <c r="AE592" s="106">
        <f t="shared" si="418"/>
        <v>0</v>
      </c>
      <c r="AF592" s="106">
        <f t="shared" si="418"/>
        <v>0</v>
      </c>
      <c r="AG592" s="106">
        <f t="shared" si="418"/>
        <v>0</v>
      </c>
      <c r="AH592" s="106">
        <f t="shared" si="418"/>
        <v>0</v>
      </c>
      <c r="AI592" s="106">
        <f t="shared" si="418"/>
        <v>0</v>
      </c>
      <c r="AJ592" s="106">
        <f t="shared" si="418"/>
        <v>0</v>
      </c>
      <c r="AK592" s="106">
        <f t="shared" si="418"/>
        <v>0</v>
      </c>
      <c r="AL592" s="106">
        <f t="shared" si="418"/>
        <v>0</v>
      </c>
      <c r="AM592" s="106">
        <f t="shared" si="418"/>
        <v>0</v>
      </c>
      <c r="AN592" s="106">
        <f t="shared" si="418"/>
        <v>0</v>
      </c>
      <c r="AO592" s="106">
        <f t="shared" si="418"/>
        <v>0</v>
      </c>
      <c r="AP592" s="106">
        <f t="shared" si="419"/>
        <v>0</v>
      </c>
      <c r="AQ592" s="106">
        <f t="shared" si="419"/>
        <v>0</v>
      </c>
      <c r="AR592" s="106">
        <f t="shared" si="419"/>
        <v>0</v>
      </c>
      <c r="AS592" s="106">
        <f t="shared" si="419"/>
        <v>0</v>
      </c>
      <c r="AT592" s="106">
        <f t="shared" si="419"/>
        <v>0</v>
      </c>
      <c r="AU592" s="106">
        <f t="shared" si="419"/>
        <v>0</v>
      </c>
      <c r="AV592" s="106">
        <f t="shared" si="419"/>
        <v>0</v>
      </c>
      <c r="AW592" s="106">
        <f t="shared" si="419"/>
        <v>0</v>
      </c>
      <c r="AX592" s="106">
        <f t="shared" si="419"/>
        <v>0</v>
      </c>
      <c r="AY592" s="106">
        <f t="shared" si="419"/>
        <v>0.2857142857142857</v>
      </c>
      <c r="AZ592" s="106">
        <f t="shared" si="419"/>
        <v>1</v>
      </c>
      <c r="BA592" s="106">
        <f t="shared" si="419"/>
        <v>1</v>
      </c>
      <c r="BB592" s="106">
        <f t="shared" si="419"/>
        <v>1</v>
      </c>
      <c r="BC592" s="106">
        <f t="shared" si="419"/>
        <v>1</v>
      </c>
      <c r="BD592" s="106">
        <f t="shared" si="419"/>
        <v>1</v>
      </c>
      <c r="BE592" s="106">
        <f t="shared" si="419"/>
        <v>1</v>
      </c>
      <c r="BF592" s="106">
        <f t="shared" si="419"/>
        <v>1</v>
      </c>
      <c r="BG592" s="106">
        <f t="shared" si="419"/>
        <v>1</v>
      </c>
      <c r="BH592" s="106">
        <f t="shared" si="419"/>
        <v>1</v>
      </c>
      <c r="BI592" s="106">
        <f t="shared" si="419"/>
        <v>1</v>
      </c>
      <c r="BJ592" s="106">
        <f t="shared" si="419"/>
        <v>1</v>
      </c>
      <c r="BK592" s="106">
        <f t="shared" si="419"/>
        <v>1</v>
      </c>
      <c r="BL592" s="106">
        <f t="shared" si="419"/>
        <v>1</v>
      </c>
      <c r="BM592" s="106">
        <f t="shared" si="419"/>
        <v>1</v>
      </c>
      <c r="BN592" s="106">
        <f t="shared" si="419"/>
        <v>1</v>
      </c>
      <c r="BO592" s="106">
        <f t="shared" si="419"/>
        <v>1</v>
      </c>
    </row>
    <row r="593" spans="1:67" ht="15" x14ac:dyDescent="0.25">
      <c r="A593" s="80"/>
      <c r="B593" s="77" t="s">
        <v>1767</v>
      </c>
      <c r="C593" s="77" t="s">
        <v>1768</v>
      </c>
      <c r="D593" s="77" t="s">
        <v>730</v>
      </c>
      <c r="E593" s="224">
        <f>VLOOKUP(B593,'Cuadro Control'!C637:J2523,8,FALSE)</f>
        <v>1212623361.2117648</v>
      </c>
      <c r="F593" s="106">
        <f t="shared" si="416"/>
        <v>0.22841447185013161</v>
      </c>
      <c r="G593" s="107">
        <v>46512</v>
      </c>
      <c r="H593" s="107">
        <v>46528</v>
      </c>
      <c r="I593" s="106">
        <f t="shared" si="420"/>
        <v>0</v>
      </c>
      <c r="J593" s="106">
        <f t="shared" si="418"/>
        <v>0</v>
      </c>
      <c r="K593" s="106">
        <f t="shared" si="418"/>
        <v>0</v>
      </c>
      <c r="L593" s="106">
        <f t="shared" si="418"/>
        <v>0</v>
      </c>
      <c r="M593" s="106">
        <f t="shared" si="418"/>
        <v>0</v>
      </c>
      <c r="N593" s="106">
        <f t="shared" si="418"/>
        <v>0</v>
      </c>
      <c r="O593" s="106">
        <f t="shared" si="418"/>
        <v>0</v>
      </c>
      <c r="P593" s="106">
        <f t="shared" si="418"/>
        <v>0</v>
      </c>
      <c r="Q593" s="106">
        <f t="shared" si="418"/>
        <v>0</v>
      </c>
      <c r="R593" s="106">
        <f t="shared" si="418"/>
        <v>0</v>
      </c>
      <c r="S593" s="106">
        <f t="shared" si="418"/>
        <v>0</v>
      </c>
      <c r="T593" s="106">
        <f t="shared" si="418"/>
        <v>0</v>
      </c>
      <c r="U593" s="106">
        <f t="shared" si="418"/>
        <v>0</v>
      </c>
      <c r="V593" s="106">
        <f t="shared" si="418"/>
        <v>0</v>
      </c>
      <c r="W593" s="106">
        <f t="shared" si="418"/>
        <v>0</v>
      </c>
      <c r="X593" s="106">
        <f t="shared" si="418"/>
        <v>0</v>
      </c>
      <c r="Y593" s="106">
        <f t="shared" si="418"/>
        <v>0</v>
      </c>
      <c r="Z593" s="106">
        <f t="shared" si="418"/>
        <v>0</v>
      </c>
      <c r="AA593" s="106">
        <f t="shared" si="418"/>
        <v>0</v>
      </c>
      <c r="AB593" s="106">
        <f t="shared" si="418"/>
        <v>0</v>
      </c>
      <c r="AC593" s="106">
        <f t="shared" si="418"/>
        <v>0</v>
      </c>
      <c r="AD593" s="106">
        <f t="shared" si="418"/>
        <v>0</v>
      </c>
      <c r="AE593" s="106">
        <f t="shared" si="418"/>
        <v>0</v>
      </c>
      <c r="AF593" s="106">
        <f t="shared" si="418"/>
        <v>0</v>
      </c>
      <c r="AG593" s="106">
        <f t="shared" si="418"/>
        <v>0</v>
      </c>
      <c r="AH593" s="106">
        <f t="shared" si="418"/>
        <v>0</v>
      </c>
      <c r="AI593" s="106">
        <f t="shared" si="418"/>
        <v>0</v>
      </c>
      <c r="AJ593" s="106">
        <f t="shared" si="418"/>
        <v>0</v>
      </c>
      <c r="AK593" s="106">
        <f t="shared" si="418"/>
        <v>0</v>
      </c>
      <c r="AL593" s="106">
        <f t="shared" si="418"/>
        <v>0</v>
      </c>
      <c r="AM593" s="106">
        <f t="shared" si="418"/>
        <v>0</v>
      </c>
      <c r="AN593" s="106">
        <f t="shared" si="418"/>
        <v>0</v>
      </c>
      <c r="AO593" s="106">
        <f t="shared" si="418"/>
        <v>0</v>
      </c>
      <c r="AP593" s="106">
        <f t="shared" si="419"/>
        <v>0</v>
      </c>
      <c r="AQ593" s="106">
        <f t="shared" si="419"/>
        <v>0</v>
      </c>
      <c r="AR593" s="106">
        <f t="shared" si="419"/>
        <v>0</v>
      </c>
      <c r="AS593" s="106">
        <f t="shared" ref="AS593:BO593" si="421">IF($G593=0,0,IF(AS$6&lt;$G593,0,IF(AS$6&gt;$H593,1,(AS$6-$G593+1)/($H593-$G593+1))))</f>
        <v>0</v>
      </c>
      <c r="AT593" s="106">
        <f t="shared" si="421"/>
        <v>0</v>
      </c>
      <c r="AU593" s="106">
        <f t="shared" si="421"/>
        <v>0</v>
      </c>
      <c r="AV593" s="106">
        <f t="shared" si="421"/>
        <v>0</v>
      </c>
      <c r="AW593" s="106">
        <f t="shared" si="421"/>
        <v>0</v>
      </c>
      <c r="AX593" s="106">
        <f t="shared" si="421"/>
        <v>0</v>
      </c>
      <c r="AY593" s="106">
        <f t="shared" si="421"/>
        <v>0</v>
      </c>
      <c r="AZ593" s="106">
        <f t="shared" si="421"/>
        <v>0.17647058823529413</v>
      </c>
      <c r="BA593" s="106">
        <f t="shared" si="421"/>
        <v>0.58823529411764708</v>
      </c>
      <c r="BB593" s="106">
        <f t="shared" si="421"/>
        <v>1</v>
      </c>
      <c r="BC593" s="106">
        <f t="shared" si="421"/>
        <v>1</v>
      </c>
      <c r="BD593" s="106">
        <f t="shared" si="421"/>
        <v>1</v>
      </c>
      <c r="BE593" s="106">
        <f t="shared" si="421"/>
        <v>1</v>
      </c>
      <c r="BF593" s="106">
        <f t="shared" si="421"/>
        <v>1</v>
      </c>
      <c r="BG593" s="106">
        <f t="shared" si="421"/>
        <v>1</v>
      </c>
      <c r="BH593" s="106">
        <f t="shared" si="421"/>
        <v>1</v>
      </c>
      <c r="BI593" s="106">
        <f t="shared" si="421"/>
        <v>1</v>
      </c>
      <c r="BJ593" s="106">
        <f t="shared" si="421"/>
        <v>1</v>
      </c>
      <c r="BK593" s="106">
        <f t="shared" si="421"/>
        <v>1</v>
      </c>
      <c r="BL593" s="106">
        <f t="shared" si="421"/>
        <v>1</v>
      </c>
      <c r="BM593" s="106">
        <f t="shared" si="421"/>
        <v>1</v>
      </c>
      <c r="BN593" s="106">
        <f t="shared" si="421"/>
        <v>1</v>
      </c>
      <c r="BO593" s="106">
        <f t="shared" si="421"/>
        <v>1</v>
      </c>
    </row>
    <row r="594" spans="1:67" ht="15" x14ac:dyDescent="0.25">
      <c r="A594" s="80"/>
      <c r="B594" s="77" t="s">
        <v>1769</v>
      </c>
      <c r="C594" s="77" t="s">
        <v>1770</v>
      </c>
      <c r="D594" s="77" t="s">
        <v>6</v>
      </c>
      <c r="E594" s="224">
        <f>VLOOKUP(B594,'Cuadro Control'!C638:J2524,8,FALSE)</f>
        <v>0</v>
      </c>
      <c r="F594" s="106">
        <f t="shared" si="416"/>
        <v>0</v>
      </c>
      <c r="G594" s="107">
        <v>46528</v>
      </c>
      <c r="H594" s="107">
        <v>46532</v>
      </c>
      <c r="I594" s="106">
        <f t="shared" si="420"/>
        <v>0</v>
      </c>
      <c r="J594" s="106">
        <f t="shared" si="418"/>
        <v>0</v>
      </c>
      <c r="K594" s="106">
        <f t="shared" si="418"/>
        <v>0</v>
      </c>
      <c r="L594" s="106">
        <f t="shared" si="418"/>
        <v>0</v>
      </c>
      <c r="M594" s="106">
        <f t="shared" si="418"/>
        <v>0</v>
      </c>
      <c r="N594" s="106">
        <f t="shared" si="418"/>
        <v>0</v>
      </c>
      <c r="O594" s="106">
        <f t="shared" si="418"/>
        <v>0</v>
      </c>
      <c r="P594" s="106">
        <f t="shared" si="418"/>
        <v>0</v>
      </c>
      <c r="Q594" s="106">
        <f t="shared" si="418"/>
        <v>0</v>
      </c>
      <c r="R594" s="106">
        <f t="shared" si="418"/>
        <v>0</v>
      </c>
      <c r="S594" s="106">
        <f t="shared" si="418"/>
        <v>0</v>
      </c>
      <c r="T594" s="106">
        <f t="shared" si="418"/>
        <v>0</v>
      </c>
      <c r="U594" s="106">
        <f t="shared" si="418"/>
        <v>0</v>
      </c>
      <c r="V594" s="106">
        <f t="shared" si="418"/>
        <v>0</v>
      </c>
      <c r="W594" s="106">
        <f t="shared" si="418"/>
        <v>0</v>
      </c>
      <c r="X594" s="106">
        <f t="shared" si="418"/>
        <v>0</v>
      </c>
      <c r="Y594" s="106">
        <f t="shared" si="418"/>
        <v>0</v>
      </c>
      <c r="Z594" s="106">
        <f t="shared" si="418"/>
        <v>0</v>
      </c>
      <c r="AA594" s="106">
        <f t="shared" si="418"/>
        <v>0</v>
      </c>
      <c r="AB594" s="106">
        <f t="shared" si="418"/>
        <v>0</v>
      </c>
      <c r="AC594" s="106">
        <f t="shared" si="418"/>
        <v>0</v>
      </c>
      <c r="AD594" s="106">
        <f t="shared" si="418"/>
        <v>0</v>
      </c>
      <c r="AE594" s="106">
        <f t="shared" si="418"/>
        <v>0</v>
      </c>
      <c r="AF594" s="106">
        <f t="shared" si="418"/>
        <v>0</v>
      </c>
      <c r="AG594" s="106">
        <f t="shared" si="418"/>
        <v>0</v>
      </c>
      <c r="AH594" s="106">
        <f t="shared" si="418"/>
        <v>0</v>
      </c>
      <c r="AI594" s="106">
        <f t="shared" ref="J594:AO601" si="422">IF($G594=0,0,IF(AI$6&lt;$G594,0,IF(AI$6&gt;$H594,1,(AI$6-$G594+1)/($H594-$G594+1))))</f>
        <v>0</v>
      </c>
      <c r="AJ594" s="106">
        <f t="shared" si="422"/>
        <v>0</v>
      </c>
      <c r="AK594" s="106">
        <f t="shared" si="422"/>
        <v>0</v>
      </c>
      <c r="AL594" s="106">
        <f t="shared" si="422"/>
        <v>0</v>
      </c>
      <c r="AM594" s="106">
        <f t="shared" si="422"/>
        <v>0</v>
      </c>
      <c r="AN594" s="106">
        <f t="shared" si="422"/>
        <v>0</v>
      </c>
      <c r="AO594" s="106">
        <f t="shared" si="422"/>
        <v>0</v>
      </c>
      <c r="AP594" s="106">
        <f t="shared" ref="AP594:BO600" si="423">IF($G594=0,0,IF(AP$6&lt;$G594,0,IF(AP$6&gt;$H594,1,(AP$6-$G594+1)/($H594-$G594+1))))</f>
        <v>0</v>
      </c>
      <c r="AQ594" s="106">
        <f t="shared" si="423"/>
        <v>0</v>
      </c>
      <c r="AR594" s="106">
        <f t="shared" si="423"/>
        <v>0</v>
      </c>
      <c r="AS594" s="106">
        <f t="shared" si="423"/>
        <v>0</v>
      </c>
      <c r="AT594" s="106">
        <f t="shared" si="423"/>
        <v>0</v>
      </c>
      <c r="AU594" s="106">
        <f t="shared" si="423"/>
        <v>0</v>
      </c>
      <c r="AV594" s="106">
        <f t="shared" si="423"/>
        <v>0</v>
      </c>
      <c r="AW594" s="106">
        <f t="shared" si="423"/>
        <v>0</v>
      </c>
      <c r="AX594" s="106">
        <f t="shared" si="423"/>
        <v>0</v>
      </c>
      <c r="AY594" s="106">
        <f t="shared" si="423"/>
        <v>0</v>
      </c>
      <c r="AZ594" s="106">
        <f t="shared" si="423"/>
        <v>0</v>
      </c>
      <c r="BA594" s="106">
        <f t="shared" si="423"/>
        <v>0</v>
      </c>
      <c r="BB594" s="106">
        <f t="shared" si="423"/>
        <v>0.2</v>
      </c>
      <c r="BC594" s="106">
        <f t="shared" si="423"/>
        <v>1</v>
      </c>
      <c r="BD594" s="106">
        <f t="shared" si="423"/>
        <v>1</v>
      </c>
      <c r="BE594" s="106">
        <f t="shared" si="423"/>
        <v>1</v>
      </c>
      <c r="BF594" s="106">
        <f t="shared" si="423"/>
        <v>1</v>
      </c>
      <c r="BG594" s="106">
        <f t="shared" si="423"/>
        <v>1</v>
      </c>
      <c r="BH594" s="106">
        <f t="shared" si="423"/>
        <v>1</v>
      </c>
      <c r="BI594" s="106">
        <f t="shared" si="423"/>
        <v>1</v>
      </c>
      <c r="BJ594" s="106">
        <f t="shared" si="423"/>
        <v>1</v>
      </c>
      <c r="BK594" s="106">
        <f t="shared" si="423"/>
        <v>1</v>
      </c>
      <c r="BL594" s="106">
        <f t="shared" si="423"/>
        <v>1</v>
      </c>
      <c r="BM594" s="106">
        <f t="shared" si="423"/>
        <v>1</v>
      </c>
      <c r="BN594" s="106">
        <f t="shared" si="423"/>
        <v>1</v>
      </c>
      <c r="BO594" s="106">
        <f t="shared" si="423"/>
        <v>1</v>
      </c>
    </row>
    <row r="595" spans="1:67" ht="15" x14ac:dyDescent="0.25">
      <c r="A595" s="80"/>
      <c r="B595" s="78" t="s">
        <v>1771</v>
      </c>
      <c r="C595" s="78" t="s">
        <v>1772</v>
      </c>
      <c r="D595" s="78" t="s">
        <v>3</v>
      </c>
      <c r="E595" s="225">
        <f>VLOOKUP(B595,'Cuadro Control'!C639:J2525,8,FALSE)</f>
        <v>0</v>
      </c>
      <c r="F595" s="108">
        <f t="shared" si="416"/>
        <v>0</v>
      </c>
      <c r="G595" s="109">
        <v>46528</v>
      </c>
      <c r="H595" s="109">
        <v>46528</v>
      </c>
      <c r="I595" s="108">
        <f t="shared" si="420"/>
        <v>0</v>
      </c>
      <c r="J595" s="108">
        <f t="shared" si="422"/>
        <v>0</v>
      </c>
      <c r="K595" s="108">
        <f t="shared" si="422"/>
        <v>0</v>
      </c>
      <c r="L595" s="108">
        <f t="shared" si="422"/>
        <v>0</v>
      </c>
      <c r="M595" s="108">
        <f t="shared" si="422"/>
        <v>0</v>
      </c>
      <c r="N595" s="108">
        <f t="shared" si="422"/>
        <v>0</v>
      </c>
      <c r="O595" s="108">
        <f t="shared" si="422"/>
        <v>0</v>
      </c>
      <c r="P595" s="108">
        <f t="shared" si="422"/>
        <v>0</v>
      </c>
      <c r="Q595" s="108">
        <f t="shared" si="422"/>
        <v>0</v>
      </c>
      <c r="R595" s="108">
        <f t="shared" si="422"/>
        <v>0</v>
      </c>
      <c r="S595" s="108">
        <f t="shared" si="422"/>
        <v>0</v>
      </c>
      <c r="T595" s="108">
        <f t="shared" si="422"/>
        <v>0</v>
      </c>
      <c r="U595" s="108">
        <f t="shared" si="422"/>
        <v>0</v>
      </c>
      <c r="V595" s="108">
        <f t="shared" si="422"/>
        <v>0</v>
      </c>
      <c r="W595" s="108">
        <f t="shared" si="422"/>
        <v>0</v>
      </c>
      <c r="X595" s="108">
        <f t="shared" si="422"/>
        <v>0</v>
      </c>
      <c r="Y595" s="108">
        <f t="shared" si="422"/>
        <v>0</v>
      </c>
      <c r="Z595" s="108">
        <f t="shared" si="422"/>
        <v>0</v>
      </c>
      <c r="AA595" s="108">
        <f t="shared" si="422"/>
        <v>0</v>
      </c>
      <c r="AB595" s="108">
        <f t="shared" si="422"/>
        <v>0</v>
      </c>
      <c r="AC595" s="108">
        <f t="shared" si="422"/>
        <v>0</v>
      </c>
      <c r="AD595" s="108">
        <f t="shared" si="422"/>
        <v>0</v>
      </c>
      <c r="AE595" s="108">
        <f t="shared" si="422"/>
        <v>0</v>
      </c>
      <c r="AF595" s="108">
        <f t="shared" si="422"/>
        <v>0</v>
      </c>
      <c r="AG595" s="108">
        <f t="shared" si="422"/>
        <v>0</v>
      </c>
      <c r="AH595" s="108">
        <f t="shared" si="422"/>
        <v>0</v>
      </c>
      <c r="AI595" s="108">
        <f t="shared" si="422"/>
        <v>0</v>
      </c>
      <c r="AJ595" s="108">
        <f t="shared" si="422"/>
        <v>0</v>
      </c>
      <c r="AK595" s="108">
        <f t="shared" si="422"/>
        <v>0</v>
      </c>
      <c r="AL595" s="108">
        <f t="shared" si="422"/>
        <v>0</v>
      </c>
      <c r="AM595" s="108">
        <f t="shared" si="422"/>
        <v>0</v>
      </c>
      <c r="AN595" s="108">
        <f t="shared" si="422"/>
        <v>0</v>
      </c>
      <c r="AO595" s="108">
        <f t="shared" si="422"/>
        <v>0</v>
      </c>
      <c r="AP595" s="108">
        <f t="shared" si="423"/>
        <v>0</v>
      </c>
      <c r="AQ595" s="108">
        <f t="shared" si="423"/>
        <v>0</v>
      </c>
      <c r="AR595" s="108">
        <f t="shared" si="423"/>
        <v>0</v>
      </c>
      <c r="AS595" s="108">
        <f t="shared" si="423"/>
        <v>0</v>
      </c>
      <c r="AT595" s="108">
        <f t="shared" si="423"/>
        <v>0</v>
      </c>
      <c r="AU595" s="108">
        <f t="shared" si="423"/>
        <v>0</v>
      </c>
      <c r="AV595" s="108">
        <f t="shared" si="423"/>
        <v>0</v>
      </c>
      <c r="AW595" s="108">
        <f t="shared" si="423"/>
        <v>0</v>
      </c>
      <c r="AX595" s="108">
        <f t="shared" si="423"/>
        <v>0</v>
      </c>
      <c r="AY595" s="108">
        <f t="shared" si="423"/>
        <v>0</v>
      </c>
      <c r="AZ595" s="108">
        <f t="shared" si="423"/>
        <v>0</v>
      </c>
      <c r="BA595" s="108">
        <f t="shared" si="423"/>
        <v>0</v>
      </c>
      <c r="BB595" s="108">
        <f t="shared" si="423"/>
        <v>1</v>
      </c>
      <c r="BC595" s="108">
        <f t="shared" si="423"/>
        <v>1</v>
      </c>
      <c r="BD595" s="108">
        <f t="shared" si="423"/>
        <v>1</v>
      </c>
      <c r="BE595" s="108">
        <f t="shared" si="423"/>
        <v>1</v>
      </c>
      <c r="BF595" s="108">
        <f t="shared" si="423"/>
        <v>1</v>
      </c>
      <c r="BG595" s="108">
        <f t="shared" si="423"/>
        <v>1</v>
      </c>
      <c r="BH595" s="108">
        <f t="shared" si="423"/>
        <v>1</v>
      </c>
      <c r="BI595" s="108">
        <f t="shared" si="423"/>
        <v>1</v>
      </c>
      <c r="BJ595" s="108">
        <f t="shared" si="423"/>
        <v>1</v>
      </c>
      <c r="BK595" s="108">
        <f t="shared" si="423"/>
        <v>1</v>
      </c>
      <c r="BL595" s="108">
        <f t="shared" si="423"/>
        <v>1</v>
      </c>
      <c r="BM595" s="108">
        <f t="shared" si="423"/>
        <v>1</v>
      </c>
      <c r="BN595" s="108">
        <f t="shared" si="423"/>
        <v>1</v>
      </c>
      <c r="BO595" s="108">
        <f t="shared" si="423"/>
        <v>1</v>
      </c>
    </row>
    <row r="596" spans="1:67" ht="15" x14ac:dyDescent="0.25">
      <c r="A596" s="80"/>
      <c r="B596" s="77" t="s">
        <v>1773</v>
      </c>
      <c r="C596" s="77" t="s">
        <v>1774</v>
      </c>
      <c r="D596" s="77" t="s">
        <v>8</v>
      </c>
      <c r="E596" s="224">
        <f>VLOOKUP(B596,'Cuadro Control'!C640:J2526,8,FALSE)</f>
        <v>1230815225.9452939</v>
      </c>
      <c r="F596" s="106">
        <f t="shared" si="416"/>
        <v>0.2318411625341423</v>
      </c>
      <c r="G596" s="107">
        <v>46532</v>
      </c>
      <c r="H596" s="107">
        <v>46533</v>
      </c>
      <c r="I596" s="106">
        <f t="shared" si="420"/>
        <v>0</v>
      </c>
      <c r="J596" s="106">
        <f t="shared" si="422"/>
        <v>0</v>
      </c>
      <c r="K596" s="106">
        <f t="shared" si="422"/>
        <v>0</v>
      </c>
      <c r="L596" s="106">
        <f t="shared" si="422"/>
        <v>0</v>
      </c>
      <c r="M596" s="106">
        <f t="shared" si="422"/>
        <v>0</v>
      </c>
      <c r="N596" s="106">
        <f t="shared" si="422"/>
        <v>0</v>
      </c>
      <c r="O596" s="106">
        <f t="shared" si="422"/>
        <v>0</v>
      </c>
      <c r="P596" s="106">
        <f t="shared" si="422"/>
        <v>0</v>
      </c>
      <c r="Q596" s="106">
        <f t="shared" si="422"/>
        <v>0</v>
      </c>
      <c r="R596" s="106">
        <f t="shared" si="422"/>
        <v>0</v>
      </c>
      <c r="S596" s="106">
        <f t="shared" si="422"/>
        <v>0</v>
      </c>
      <c r="T596" s="106">
        <f t="shared" si="422"/>
        <v>0</v>
      </c>
      <c r="U596" s="106">
        <f t="shared" si="422"/>
        <v>0</v>
      </c>
      <c r="V596" s="106">
        <f t="shared" si="422"/>
        <v>0</v>
      </c>
      <c r="W596" s="106">
        <f t="shared" si="422"/>
        <v>0</v>
      </c>
      <c r="X596" s="106">
        <f t="shared" si="422"/>
        <v>0</v>
      </c>
      <c r="Y596" s="106">
        <f t="shared" si="422"/>
        <v>0</v>
      </c>
      <c r="Z596" s="106">
        <f t="shared" si="422"/>
        <v>0</v>
      </c>
      <c r="AA596" s="106">
        <f t="shared" si="422"/>
        <v>0</v>
      </c>
      <c r="AB596" s="106">
        <f t="shared" si="422"/>
        <v>0</v>
      </c>
      <c r="AC596" s="106">
        <f t="shared" si="422"/>
        <v>0</v>
      </c>
      <c r="AD596" s="106">
        <f t="shared" si="422"/>
        <v>0</v>
      </c>
      <c r="AE596" s="106">
        <f t="shared" si="422"/>
        <v>0</v>
      </c>
      <c r="AF596" s="106">
        <f t="shared" si="422"/>
        <v>0</v>
      </c>
      <c r="AG596" s="106">
        <f t="shared" si="422"/>
        <v>0</v>
      </c>
      <c r="AH596" s="106">
        <f t="shared" si="422"/>
        <v>0</v>
      </c>
      <c r="AI596" s="106">
        <f t="shared" si="422"/>
        <v>0</v>
      </c>
      <c r="AJ596" s="106">
        <f t="shared" si="422"/>
        <v>0</v>
      </c>
      <c r="AK596" s="106">
        <f t="shared" si="422"/>
        <v>0</v>
      </c>
      <c r="AL596" s="106">
        <f t="shared" si="422"/>
        <v>0</v>
      </c>
      <c r="AM596" s="106">
        <f t="shared" si="422"/>
        <v>0</v>
      </c>
      <c r="AN596" s="106">
        <f t="shared" si="422"/>
        <v>0</v>
      </c>
      <c r="AO596" s="106">
        <f t="shared" si="422"/>
        <v>0</v>
      </c>
      <c r="AP596" s="106">
        <f t="shared" si="423"/>
        <v>0</v>
      </c>
      <c r="AQ596" s="106">
        <f t="shared" si="423"/>
        <v>0</v>
      </c>
      <c r="AR596" s="106">
        <f t="shared" si="423"/>
        <v>0</v>
      </c>
      <c r="AS596" s="106">
        <f t="shared" si="423"/>
        <v>0</v>
      </c>
      <c r="AT596" s="106">
        <f t="shared" si="423"/>
        <v>0</v>
      </c>
      <c r="AU596" s="106">
        <f t="shared" si="423"/>
        <v>0</v>
      </c>
      <c r="AV596" s="106">
        <f t="shared" si="423"/>
        <v>0</v>
      </c>
      <c r="AW596" s="106">
        <f t="shared" si="423"/>
        <v>0</v>
      </c>
      <c r="AX596" s="106">
        <f t="shared" si="423"/>
        <v>0</v>
      </c>
      <c r="AY596" s="106">
        <f t="shared" si="423"/>
        <v>0</v>
      </c>
      <c r="AZ596" s="106">
        <f t="shared" si="423"/>
        <v>0</v>
      </c>
      <c r="BA596" s="106">
        <f t="shared" si="423"/>
        <v>0</v>
      </c>
      <c r="BB596" s="106">
        <f t="shared" si="423"/>
        <v>0</v>
      </c>
      <c r="BC596" s="106">
        <f t="shared" si="423"/>
        <v>1</v>
      </c>
      <c r="BD596" s="106">
        <f t="shared" si="423"/>
        <v>1</v>
      </c>
      <c r="BE596" s="106">
        <f t="shared" si="423"/>
        <v>1</v>
      </c>
      <c r="BF596" s="106">
        <f t="shared" si="423"/>
        <v>1</v>
      </c>
      <c r="BG596" s="106">
        <f t="shared" si="423"/>
        <v>1</v>
      </c>
      <c r="BH596" s="106">
        <f t="shared" si="423"/>
        <v>1</v>
      </c>
      <c r="BI596" s="106">
        <f t="shared" si="423"/>
        <v>1</v>
      </c>
      <c r="BJ596" s="106">
        <f t="shared" si="423"/>
        <v>1</v>
      </c>
      <c r="BK596" s="106">
        <f t="shared" si="423"/>
        <v>1</v>
      </c>
      <c r="BL596" s="106">
        <f t="shared" si="423"/>
        <v>1</v>
      </c>
      <c r="BM596" s="106">
        <f t="shared" si="423"/>
        <v>1</v>
      </c>
      <c r="BN596" s="106">
        <f t="shared" si="423"/>
        <v>1</v>
      </c>
      <c r="BO596" s="106">
        <f t="shared" si="423"/>
        <v>1</v>
      </c>
    </row>
    <row r="597" spans="1:67" ht="15" x14ac:dyDescent="0.25">
      <c r="A597" s="80"/>
      <c r="B597" s="77" t="s">
        <v>1775</v>
      </c>
      <c r="C597" s="77" t="s">
        <v>1776</v>
      </c>
      <c r="D597" s="77" t="s">
        <v>26</v>
      </c>
      <c r="E597" s="224">
        <f>VLOOKUP(B597,'Cuadro Control'!C641:J2527,8,FALSE)</f>
        <v>0</v>
      </c>
      <c r="F597" s="106">
        <f t="shared" si="416"/>
        <v>0</v>
      </c>
      <c r="G597" s="107">
        <v>46533</v>
      </c>
      <c r="H597" s="107">
        <v>46541</v>
      </c>
      <c r="I597" s="106">
        <f t="shared" si="420"/>
        <v>0</v>
      </c>
      <c r="J597" s="106">
        <f t="shared" si="422"/>
        <v>0</v>
      </c>
      <c r="K597" s="106">
        <f t="shared" si="422"/>
        <v>0</v>
      </c>
      <c r="L597" s="106">
        <f t="shared" si="422"/>
        <v>0</v>
      </c>
      <c r="M597" s="106">
        <f t="shared" si="422"/>
        <v>0</v>
      </c>
      <c r="N597" s="106">
        <f t="shared" si="422"/>
        <v>0</v>
      </c>
      <c r="O597" s="106">
        <f t="shared" si="422"/>
        <v>0</v>
      </c>
      <c r="P597" s="106">
        <f t="shared" si="422"/>
        <v>0</v>
      </c>
      <c r="Q597" s="106">
        <f t="shared" si="422"/>
        <v>0</v>
      </c>
      <c r="R597" s="106">
        <f t="shared" si="422"/>
        <v>0</v>
      </c>
      <c r="S597" s="106">
        <f t="shared" si="422"/>
        <v>0</v>
      </c>
      <c r="T597" s="106">
        <f t="shared" si="422"/>
        <v>0</v>
      </c>
      <c r="U597" s="106">
        <f t="shared" si="422"/>
        <v>0</v>
      </c>
      <c r="V597" s="106">
        <f t="shared" si="422"/>
        <v>0</v>
      </c>
      <c r="W597" s="106">
        <f t="shared" si="422"/>
        <v>0</v>
      </c>
      <c r="X597" s="106">
        <f t="shared" si="422"/>
        <v>0</v>
      </c>
      <c r="Y597" s="106">
        <f t="shared" si="422"/>
        <v>0</v>
      </c>
      <c r="Z597" s="106">
        <f t="shared" si="422"/>
        <v>0</v>
      </c>
      <c r="AA597" s="106">
        <f t="shared" si="422"/>
        <v>0</v>
      </c>
      <c r="AB597" s="106">
        <f t="shared" si="422"/>
        <v>0</v>
      </c>
      <c r="AC597" s="106">
        <f t="shared" si="422"/>
        <v>0</v>
      </c>
      <c r="AD597" s="106">
        <f t="shared" si="422"/>
        <v>0</v>
      </c>
      <c r="AE597" s="106">
        <f t="shared" si="422"/>
        <v>0</v>
      </c>
      <c r="AF597" s="106">
        <f t="shared" si="422"/>
        <v>0</v>
      </c>
      <c r="AG597" s="106">
        <f t="shared" si="422"/>
        <v>0</v>
      </c>
      <c r="AH597" s="106">
        <f t="shared" si="422"/>
        <v>0</v>
      </c>
      <c r="AI597" s="106">
        <f t="shared" si="422"/>
        <v>0</v>
      </c>
      <c r="AJ597" s="106">
        <f t="shared" si="422"/>
        <v>0</v>
      </c>
      <c r="AK597" s="106">
        <f t="shared" si="422"/>
        <v>0</v>
      </c>
      <c r="AL597" s="106">
        <f t="shared" si="422"/>
        <v>0</v>
      </c>
      <c r="AM597" s="106">
        <f t="shared" si="422"/>
        <v>0</v>
      </c>
      <c r="AN597" s="106">
        <f t="shared" si="422"/>
        <v>0</v>
      </c>
      <c r="AO597" s="106">
        <f t="shared" si="422"/>
        <v>0</v>
      </c>
      <c r="AP597" s="106">
        <f t="shared" si="423"/>
        <v>0</v>
      </c>
      <c r="AQ597" s="106">
        <f t="shared" si="423"/>
        <v>0</v>
      </c>
      <c r="AR597" s="106">
        <f t="shared" si="423"/>
        <v>0</v>
      </c>
      <c r="AS597" s="106">
        <f t="shared" si="423"/>
        <v>0</v>
      </c>
      <c r="AT597" s="106">
        <f t="shared" si="423"/>
        <v>0</v>
      </c>
      <c r="AU597" s="106">
        <f t="shared" si="423"/>
        <v>0</v>
      </c>
      <c r="AV597" s="106">
        <f t="shared" si="423"/>
        <v>0</v>
      </c>
      <c r="AW597" s="106">
        <f t="shared" si="423"/>
        <v>0</v>
      </c>
      <c r="AX597" s="106">
        <f t="shared" si="423"/>
        <v>0</v>
      </c>
      <c r="AY597" s="106">
        <f t="shared" si="423"/>
        <v>0</v>
      </c>
      <c r="AZ597" s="106">
        <f t="shared" si="423"/>
        <v>0</v>
      </c>
      <c r="BA597" s="106">
        <f t="shared" si="423"/>
        <v>0</v>
      </c>
      <c r="BB597" s="106">
        <f t="shared" si="423"/>
        <v>0</v>
      </c>
      <c r="BC597" s="106">
        <f t="shared" si="423"/>
        <v>0.33333333333333331</v>
      </c>
      <c r="BD597" s="106">
        <f t="shared" si="423"/>
        <v>1</v>
      </c>
      <c r="BE597" s="106">
        <f t="shared" si="423"/>
        <v>1</v>
      </c>
      <c r="BF597" s="106">
        <f t="shared" si="423"/>
        <v>1</v>
      </c>
      <c r="BG597" s="106">
        <f t="shared" si="423"/>
        <v>1</v>
      </c>
      <c r="BH597" s="106">
        <f t="shared" si="423"/>
        <v>1</v>
      </c>
      <c r="BI597" s="106">
        <f t="shared" si="423"/>
        <v>1</v>
      </c>
      <c r="BJ597" s="106">
        <f t="shared" si="423"/>
        <v>1</v>
      </c>
      <c r="BK597" s="106">
        <f t="shared" si="423"/>
        <v>1</v>
      </c>
      <c r="BL597" s="106">
        <f t="shared" si="423"/>
        <v>1</v>
      </c>
      <c r="BM597" s="106">
        <f t="shared" si="423"/>
        <v>1</v>
      </c>
      <c r="BN597" s="106">
        <f t="shared" si="423"/>
        <v>1</v>
      </c>
      <c r="BO597" s="106">
        <f t="shared" si="423"/>
        <v>1</v>
      </c>
    </row>
    <row r="598" spans="1:67" ht="15" x14ac:dyDescent="0.25">
      <c r="A598" s="80"/>
      <c r="B598" s="77" t="s">
        <v>1777</v>
      </c>
      <c r="C598" s="77" t="s">
        <v>2080</v>
      </c>
      <c r="D598" s="77" t="s">
        <v>6</v>
      </c>
      <c r="E598" s="224">
        <f>VLOOKUP(B598,'Cuadro Control'!C642:J2528,8,FALSE)</f>
        <v>52736347.43270281</v>
      </c>
      <c r="F598" s="106">
        <f t="shared" si="416"/>
        <v>9.933624348213644E-3</v>
      </c>
      <c r="G598" s="107">
        <v>46541</v>
      </c>
      <c r="H598" s="107">
        <v>46546</v>
      </c>
      <c r="I598" s="106">
        <f t="shared" si="420"/>
        <v>0</v>
      </c>
      <c r="J598" s="106">
        <f t="shared" si="422"/>
        <v>0</v>
      </c>
      <c r="K598" s="106">
        <f t="shared" si="422"/>
        <v>0</v>
      </c>
      <c r="L598" s="106">
        <f t="shared" si="422"/>
        <v>0</v>
      </c>
      <c r="M598" s="106">
        <f t="shared" si="422"/>
        <v>0</v>
      </c>
      <c r="N598" s="106">
        <f t="shared" si="422"/>
        <v>0</v>
      </c>
      <c r="O598" s="106">
        <f t="shared" si="422"/>
        <v>0</v>
      </c>
      <c r="P598" s="106">
        <f t="shared" si="422"/>
        <v>0</v>
      </c>
      <c r="Q598" s="106">
        <f t="shared" si="422"/>
        <v>0</v>
      </c>
      <c r="R598" s="106">
        <f t="shared" si="422"/>
        <v>0</v>
      </c>
      <c r="S598" s="106">
        <f t="shared" si="422"/>
        <v>0</v>
      </c>
      <c r="T598" s="106">
        <f t="shared" si="422"/>
        <v>0</v>
      </c>
      <c r="U598" s="106">
        <f t="shared" si="422"/>
        <v>0</v>
      </c>
      <c r="V598" s="106">
        <f t="shared" si="422"/>
        <v>0</v>
      </c>
      <c r="W598" s="106">
        <f t="shared" si="422"/>
        <v>0</v>
      </c>
      <c r="X598" s="106">
        <f t="shared" si="422"/>
        <v>0</v>
      </c>
      <c r="Y598" s="106">
        <f t="shared" si="422"/>
        <v>0</v>
      </c>
      <c r="Z598" s="106">
        <f t="shared" si="422"/>
        <v>0</v>
      </c>
      <c r="AA598" s="106">
        <f t="shared" si="422"/>
        <v>0</v>
      </c>
      <c r="AB598" s="106">
        <f t="shared" si="422"/>
        <v>0</v>
      </c>
      <c r="AC598" s="106">
        <f t="shared" si="422"/>
        <v>0</v>
      </c>
      <c r="AD598" s="106">
        <f t="shared" si="422"/>
        <v>0</v>
      </c>
      <c r="AE598" s="106">
        <f t="shared" si="422"/>
        <v>0</v>
      </c>
      <c r="AF598" s="106">
        <f t="shared" si="422"/>
        <v>0</v>
      </c>
      <c r="AG598" s="106">
        <f t="shared" si="422"/>
        <v>0</v>
      </c>
      <c r="AH598" s="106">
        <f t="shared" si="422"/>
        <v>0</v>
      </c>
      <c r="AI598" s="106">
        <f t="shared" si="422"/>
        <v>0</v>
      </c>
      <c r="AJ598" s="106">
        <f t="shared" si="422"/>
        <v>0</v>
      </c>
      <c r="AK598" s="106">
        <f t="shared" si="422"/>
        <v>0</v>
      </c>
      <c r="AL598" s="106">
        <f t="shared" si="422"/>
        <v>0</v>
      </c>
      <c r="AM598" s="106">
        <f t="shared" si="422"/>
        <v>0</v>
      </c>
      <c r="AN598" s="106">
        <f t="shared" si="422"/>
        <v>0</v>
      </c>
      <c r="AO598" s="106">
        <f t="shared" si="422"/>
        <v>0</v>
      </c>
      <c r="AP598" s="106">
        <f t="shared" si="423"/>
        <v>0</v>
      </c>
      <c r="AQ598" s="106">
        <f t="shared" si="423"/>
        <v>0</v>
      </c>
      <c r="AR598" s="106">
        <f t="shared" si="423"/>
        <v>0</v>
      </c>
      <c r="AS598" s="106">
        <f t="shared" si="423"/>
        <v>0</v>
      </c>
      <c r="AT598" s="106">
        <f t="shared" si="423"/>
        <v>0</v>
      </c>
      <c r="AU598" s="106">
        <f t="shared" si="423"/>
        <v>0</v>
      </c>
      <c r="AV598" s="106">
        <f t="shared" si="423"/>
        <v>0</v>
      </c>
      <c r="AW598" s="106">
        <f t="shared" si="423"/>
        <v>0</v>
      </c>
      <c r="AX598" s="106">
        <f t="shared" si="423"/>
        <v>0</v>
      </c>
      <c r="AY598" s="106">
        <f t="shared" si="423"/>
        <v>0</v>
      </c>
      <c r="AZ598" s="106">
        <f t="shared" si="423"/>
        <v>0</v>
      </c>
      <c r="BA598" s="106">
        <f t="shared" si="423"/>
        <v>0</v>
      </c>
      <c r="BB598" s="106">
        <f t="shared" si="423"/>
        <v>0</v>
      </c>
      <c r="BC598" s="106">
        <f t="shared" si="423"/>
        <v>0</v>
      </c>
      <c r="BD598" s="106">
        <f t="shared" si="423"/>
        <v>0.33333333333333331</v>
      </c>
      <c r="BE598" s="106">
        <f t="shared" si="423"/>
        <v>1</v>
      </c>
      <c r="BF598" s="106">
        <f t="shared" si="423"/>
        <v>1</v>
      </c>
      <c r="BG598" s="106">
        <f t="shared" si="423"/>
        <v>1</v>
      </c>
      <c r="BH598" s="106">
        <f t="shared" si="423"/>
        <v>1</v>
      </c>
      <c r="BI598" s="106">
        <f t="shared" si="423"/>
        <v>1</v>
      </c>
      <c r="BJ598" s="106">
        <f t="shared" si="423"/>
        <v>1</v>
      </c>
      <c r="BK598" s="106">
        <f t="shared" si="423"/>
        <v>1</v>
      </c>
      <c r="BL598" s="106">
        <f t="shared" si="423"/>
        <v>1</v>
      </c>
      <c r="BM598" s="106">
        <f t="shared" si="423"/>
        <v>1</v>
      </c>
      <c r="BN598" s="106">
        <f t="shared" si="423"/>
        <v>1</v>
      </c>
      <c r="BO598" s="106">
        <f t="shared" si="423"/>
        <v>1</v>
      </c>
    </row>
    <row r="599" spans="1:67" ht="15" x14ac:dyDescent="0.25">
      <c r="A599" s="80"/>
      <c r="B599" s="77" t="s">
        <v>1778</v>
      </c>
      <c r="C599" s="77" t="s">
        <v>1779</v>
      </c>
      <c r="D599" s="77" t="s">
        <v>19</v>
      </c>
      <c r="E599" s="224">
        <f>VLOOKUP(B599,'Cuadro Control'!C643:J2529,8,FALSE)</f>
        <v>46410609.014634147</v>
      </c>
      <c r="F599" s="106">
        <f t="shared" si="416"/>
        <v>8.742083556535862E-3</v>
      </c>
      <c r="G599" s="107">
        <v>46546</v>
      </c>
      <c r="H599" s="107">
        <v>46548</v>
      </c>
      <c r="I599" s="106">
        <f t="shared" si="420"/>
        <v>0</v>
      </c>
      <c r="J599" s="106">
        <f t="shared" si="422"/>
        <v>0</v>
      </c>
      <c r="K599" s="106">
        <f t="shared" si="422"/>
        <v>0</v>
      </c>
      <c r="L599" s="106">
        <f t="shared" si="422"/>
        <v>0</v>
      </c>
      <c r="M599" s="106">
        <f t="shared" si="422"/>
        <v>0</v>
      </c>
      <c r="N599" s="106">
        <f t="shared" si="422"/>
        <v>0</v>
      </c>
      <c r="O599" s="106">
        <f t="shared" si="422"/>
        <v>0</v>
      </c>
      <c r="P599" s="106">
        <f t="shared" si="422"/>
        <v>0</v>
      </c>
      <c r="Q599" s="106">
        <f t="shared" si="422"/>
        <v>0</v>
      </c>
      <c r="R599" s="106">
        <f t="shared" si="422"/>
        <v>0</v>
      </c>
      <c r="S599" s="106">
        <f t="shared" si="422"/>
        <v>0</v>
      </c>
      <c r="T599" s="106">
        <f t="shared" si="422"/>
        <v>0</v>
      </c>
      <c r="U599" s="106">
        <f t="shared" si="422"/>
        <v>0</v>
      </c>
      <c r="V599" s="106">
        <f t="shared" si="422"/>
        <v>0</v>
      </c>
      <c r="W599" s="106">
        <f t="shared" si="422"/>
        <v>0</v>
      </c>
      <c r="X599" s="106">
        <f t="shared" si="422"/>
        <v>0</v>
      </c>
      <c r="Y599" s="106">
        <f t="shared" si="422"/>
        <v>0</v>
      </c>
      <c r="Z599" s="106">
        <f t="shared" si="422"/>
        <v>0</v>
      </c>
      <c r="AA599" s="106">
        <f t="shared" si="422"/>
        <v>0</v>
      </c>
      <c r="AB599" s="106">
        <f t="shared" si="422"/>
        <v>0</v>
      </c>
      <c r="AC599" s="106">
        <f t="shared" si="422"/>
        <v>0</v>
      </c>
      <c r="AD599" s="106">
        <f t="shared" si="422"/>
        <v>0</v>
      </c>
      <c r="AE599" s="106">
        <f t="shared" si="422"/>
        <v>0</v>
      </c>
      <c r="AF599" s="106">
        <f t="shared" si="422"/>
        <v>0</v>
      </c>
      <c r="AG599" s="106">
        <f t="shared" si="422"/>
        <v>0</v>
      </c>
      <c r="AH599" s="106">
        <f t="shared" si="422"/>
        <v>0</v>
      </c>
      <c r="AI599" s="106">
        <f t="shared" si="422"/>
        <v>0</v>
      </c>
      <c r="AJ599" s="106">
        <f t="shared" si="422"/>
        <v>0</v>
      </c>
      <c r="AK599" s="106">
        <f t="shared" si="422"/>
        <v>0</v>
      </c>
      <c r="AL599" s="106">
        <f t="shared" si="422"/>
        <v>0</v>
      </c>
      <c r="AM599" s="106">
        <f t="shared" si="422"/>
        <v>0</v>
      </c>
      <c r="AN599" s="106">
        <f t="shared" si="422"/>
        <v>0</v>
      </c>
      <c r="AO599" s="106">
        <f t="shared" si="422"/>
        <v>0</v>
      </c>
      <c r="AP599" s="106">
        <f t="shared" si="423"/>
        <v>0</v>
      </c>
      <c r="AQ599" s="106">
        <f t="shared" si="423"/>
        <v>0</v>
      </c>
      <c r="AR599" s="106">
        <f t="shared" si="423"/>
        <v>0</v>
      </c>
      <c r="AS599" s="106">
        <f t="shared" si="423"/>
        <v>0</v>
      </c>
      <c r="AT599" s="106">
        <f t="shared" si="423"/>
        <v>0</v>
      </c>
      <c r="AU599" s="106">
        <f t="shared" si="423"/>
        <v>0</v>
      </c>
      <c r="AV599" s="106">
        <f t="shared" si="423"/>
        <v>0</v>
      </c>
      <c r="AW599" s="106">
        <f t="shared" si="423"/>
        <v>0</v>
      </c>
      <c r="AX599" s="106">
        <f t="shared" si="423"/>
        <v>0</v>
      </c>
      <c r="AY599" s="106">
        <f t="shared" si="423"/>
        <v>0</v>
      </c>
      <c r="AZ599" s="106">
        <f t="shared" si="423"/>
        <v>0</v>
      </c>
      <c r="BA599" s="106">
        <f t="shared" si="423"/>
        <v>0</v>
      </c>
      <c r="BB599" s="106">
        <f t="shared" si="423"/>
        <v>0</v>
      </c>
      <c r="BC599" s="106">
        <f t="shared" si="423"/>
        <v>0</v>
      </c>
      <c r="BD599" s="106">
        <f t="shared" si="423"/>
        <v>0</v>
      </c>
      <c r="BE599" s="106">
        <f t="shared" si="423"/>
        <v>1</v>
      </c>
      <c r="BF599" s="106">
        <f t="shared" si="423"/>
        <v>1</v>
      </c>
      <c r="BG599" s="106">
        <f t="shared" si="423"/>
        <v>1</v>
      </c>
      <c r="BH599" s="106">
        <f t="shared" si="423"/>
        <v>1</v>
      </c>
      <c r="BI599" s="106">
        <f t="shared" si="423"/>
        <v>1</v>
      </c>
      <c r="BJ599" s="106">
        <f t="shared" si="423"/>
        <v>1</v>
      </c>
      <c r="BK599" s="106">
        <f t="shared" si="423"/>
        <v>1</v>
      </c>
      <c r="BL599" s="106">
        <f t="shared" si="423"/>
        <v>1</v>
      </c>
      <c r="BM599" s="106">
        <f t="shared" si="423"/>
        <v>1</v>
      </c>
      <c r="BN599" s="106">
        <f t="shared" si="423"/>
        <v>1</v>
      </c>
      <c r="BO599" s="106">
        <f t="shared" si="423"/>
        <v>1</v>
      </c>
    </row>
    <row r="600" spans="1:67" ht="15" x14ac:dyDescent="0.25">
      <c r="A600" s="80"/>
      <c r="B600" s="77" t="s">
        <v>1780</v>
      </c>
      <c r="C600" s="77" t="s">
        <v>1781</v>
      </c>
      <c r="D600" s="77" t="s">
        <v>9</v>
      </c>
      <c r="E600" s="224">
        <f>VLOOKUP(B600,'Cuadro Control'!C644:J2530,8,FALSE)</f>
        <v>1587346329.5488234</v>
      </c>
      <c r="F600" s="106">
        <f t="shared" si="416"/>
        <v>0.29899875353285565</v>
      </c>
      <c r="G600" s="107">
        <v>46546</v>
      </c>
      <c r="H600" s="107">
        <v>46556</v>
      </c>
      <c r="I600" s="106">
        <f t="shared" si="420"/>
        <v>0</v>
      </c>
      <c r="J600" s="106">
        <f t="shared" si="422"/>
        <v>0</v>
      </c>
      <c r="K600" s="106">
        <f t="shared" si="422"/>
        <v>0</v>
      </c>
      <c r="L600" s="106">
        <f t="shared" si="422"/>
        <v>0</v>
      </c>
      <c r="M600" s="106">
        <f t="shared" si="422"/>
        <v>0</v>
      </c>
      <c r="N600" s="106">
        <f t="shared" si="422"/>
        <v>0</v>
      </c>
      <c r="O600" s="106">
        <f t="shared" si="422"/>
        <v>0</v>
      </c>
      <c r="P600" s="106">
        <f t="shared" si="422"/>
        <v>0</v>
      </c>
      <c r="Q600" s="106">
        <f t="shared" si="422"/>
        <v>0</v>
      </c>
      <c r="R600" s="106">
        <f t="shared" si="422"/>
        <v>0</v>
      </c>
      <c r="S600" s="106">
        <f t="shared" si="422"/>
        <v>0</v>
      </c>
      <c r="T600" s="106">
        <f t="shared" si="422"/>
        <v>0</v>
      </c>
      <c r="U600" s="106">
        <f t="shared" si="422"/>
        <v>0</v>
      </c>
      <c r="V600" s="106">
        <f t="shared" si="422"/>
        <v>0</v>
      </c>
      <c r="W600" s="106">
        <f t="shared" si="422"/>
        <v>0</v>
      </c>
      <c r="X600" s="106">
        <f t="shared" si="422"/>
        <v>0</v>
      </c>
      <c r="Y600" s="106">
        <f t="shared" si="422"/>
        <v>0</v>
      </c>
      <c r="Z600" s="106">
        <f t="shared" si="422"/>
        <v>0</v>
      </c>
      <c r="AA600" s="106">
        <f t="shared" si="422"/>
        <v>0</v>
      </c>
      <c r="AB600" s="106">
        <f t="shared" si="422"/>
        <v>0</v>
      </c>
      <c r="AC600" s="106">
        <f t="shared" si="422"/>
        <v>0</v>
      </c>
      <c r="AD600" s="106">
        <f t="shared" si="422"/>
        <v>0</v>
      </c>
      <c r="AE600" s="106">
        <f t="shared" si="422"/>
        <v>0</v>
      </c>
      <c r="AF600" s="106">
        <f t="shared" si="422"/>
        <v>0</v>
      </c>
      <c r="AG600" s="106">
        <f t="shared" si="422"/>
        <v>0</v>
      </c>
      <c r="AH600" s="106">
        <f t="shared" si="422"/>
        <v>0</v>
      </c>
      <c r="AI600" s="106">
        <f t="shared" si="422"/>
        <v>0</v>
      </c>
      <c r="AJ600" s="106">
        <f t="shared" si="422"/>
        <v>0</v>
      </c>
      <c r="AK600" s="106">
        <f t="shared" si="422"/>
        <v>0</v>
      </c>
      <c r="AL600" s="106">
        <f t="shared" si="422"/>
        <v>0</v>
      </c>
      <c r="AM600" s="106">
        <f t="shared" si="422"/>
        <v>0</v>
      </c>
      <c r="AN600" s="106">
        <f t="shared" si="422"/>
        <v>0</v>
      </c>
      <c r="AO600" s="106">
        <f t="shared" si="422"/>
        <v>0</v>
      </c>
      <c r="AP600" s="106">
        <f t="shared" si="423"/>
        <v>0</v>
      </c>
      <c r="AQ600" s="106">
        <f t="shared" si="423"/>
        <v>0</v>
      </c>
      <c r="AR600" s="106">
        <f t="shared" si="423"/>
        <v>0</v>
      </c>
      <c r="AS600" s="106">
        <f t="shared" ref="AP600:BO601" si="424">IF($G600=0,0,IF(AS$6&lt;$G600,0,IF(AS$6&gt;$H600,1,(AS$6-$G600+1)/($H600-$G600+1))))</f>
        <v>0</v>
      </c>
      <c r="AT600" s="106">
        <f t="shared" si="424"/>
        <v>0</v>
      </c>
      <c r="AU600" s="106">
        <f t="shared" si="424"/>
        <v>0</v>
      </c>
      <c r="AV600" s="106">
        <f t="shared" si="424"/>
        <v>0</v>
      </c>
      <c r="AW600" s="106">
        <f t="shared" si="424"/>
        <v>0</v>
      </c>
      <c r="AX600" s="106">
        <f t="shared" si="424"/>
        <v>0</v>
      </c>
      <c r="AY600" s="106">
        <f t="shared" si="424"/>
        <v>0</v>
      </c>
      <c r="AZ600" s="106">
        <f t="shared" si="424"/>
        <v>0</v>
      </c>
      <c r="BA600" s="106">
        <f t="shared" si="424"/>
        <v>0</v>
      </c>
      <c r="BB600" s="106">
        <f t="shared" si="424"/>
        <v>0</v>
      </c>
      <c r="BC600" s="106">
        <f t="shared" si="424"/>
        <v>0</v>
      </c>
      <c r="BD600" s="106">
        <f t="shared" si="424"/>
        <v>0</v>
      </c>
      <c r="BE600" s="106">
        <f t="shared" si="424"/>
        <v>0.36363636363636365</v>
      </c>
      <c r="BF600" s="106">
        <f t="shared" si="424"/>
        <v>1</v>
      </c>
      <c r="BG600" s="106">
        <f t="shared" si="424"/>
        <v>1</v>
      </c>
      <c r="BH600" s="106">
        <f t="shared" si="424"/>
        <v>1</v>
      </c>
      <c r="BI600" s="106">
        <f t="shared" si="424"/>
        <v>1</v>
      </c>
      <c r="BJ600" s="106">
        <f t="shared" si="424"/>
        <v>1</v>
      </c>
      <c r="BK600" s="106">
        <f t="shared" si="424"/>
        <v>1</v>
      </c>
      <c r="BL600" s="106">
        <f t="shared" si="424"/>
        <v>1</v>
      </c>
      <c r="BM600" s="106">
        <f t="shared" si="424"/>
        <v>1</v>
      </c>
      <c r="BN600" s="106">
        <f t="shared" si="424"/>
        <v>1</v>
      </c>
      <c r="BO600" s="106">
        <f t="shared" si="424"/>
        <v>1</v>
      </c>
    </row>
    <row r="601" spans="1:67" ht="15" x14ac:dyDescent="0.25">
      <c r="A601" s="80"/>
      <c r="B601" s="103" t="s">
        <v>1782</v>
      </c>
      <c r="C601" s="103" t="s">
        <v>1783</v>
      </c>
      <c r="D601" s="103" t="s">
        <v>9</v>
      </c>
      <c r="E601" s="223">
        <f>VLOOKUP(B601,'Cuadro Control'!C645:J2531,8,FALSE)</f>
        <v>179532477.23999998</v>
      </c>
      <c r="F601" s="104">
        <f t="shared" si="416"/>
        <v>3.3817438522495219E-2</v>
      </c>
      <c r="G601" s="105">
        <v>46548</v>
      </c>
      <c r="H601" s="105">
        <v>46561</v>
      </c>
      <c r="I601" s="104">
        <f t="shared" si="420"/>
        <v>0</v>
      </c>
      <c r="J601" s="104">
        <f t="shared" si="422"/>
        <v>0</v>
      </c>
      <c r="K601" s="104">
        <f t="shared" si="422"/>
        <v>0</v>
      </c>
      <c r="L601" s="104">
        <f t="shared" si="422"/>
        <v>0</v>
      </c>
      <c r="M601" s="104">
        <f t="shared" si="422"/>
        <v>0</v>
      </c>
      <c r="N601" s="104">
        <f t="shared" si="422"/>
        <v>0</v>
      </c>
      <c r="O601" s="104">
        <f t="shared" si="422"/>
        <v>0</v>
      </c>
      <c r="P601" s="104">
        <f t="shared" si="422"/>
        <v>0</v>
      </c>
      <c r="Q601" s="104">
        <f t="shared" si="422"/>
        <v>0</v>
      </c>
      <c r="R601" s="104">
        <f t="shared" si="422"/>
        <v>0</v>
      </c>
      <c r="S601" s="104">
        <f t="shared" si="422"/>
        <v>0</v>
      </c>
      <c r="T601" s="104">
        <f t="shared" si="422"/>
        <v>0</v>
      </c>
      <c r="U601" s="104">
        <f t="shared" si="422"/>
        <v>0</v>
      </c>
      <c r="V601" s="104">
        <f t="shared" si="422"/>
        <v>0</v>
      </c>
      <c r="W601" s="104">
        <f t="shared" si="422"/>
        <v>0</v>
      </c>
      <c r="X601" s="104">
        <f t="shared" si="422"/>
        <v>0</v>
      </c>
      <c r="Y601" s="104">
        <f t="shared" si="422"/>
        <v>0</v>
      </c>
      <c r="Z601" s="104">
        <f t="shared" si="422"/>
        <v>0</v>
      </c>
      <c r="AA601" s="104">
        <f t="shared" si="422"/>
        <v>0</v>
      </c>
      <c r="AB601" s="104">
        <f t="shared" si="422"/>
        <v>0</v>
      </c>
      <c r="AC601" s="104">
        <f t="shared" si="422"/>
        <v>0</v>
      </c>
      <c r="AD601" s="104">
        <f t="shared" si="422"/>
        <v>0</v>
      </c>
      <c r="AE601" s="104">
        <f t="shared" si="422"/>
        <v>0</v>
      </c>
      <c r="AF601" s="104">
        <f t="shared" si="422"/>
        <v>0</v>
      </c>
      <c r="AG601" s="104">
        <f t="shared" si="422"/>
        <v>0</v>
      </c>
      <c r="AH601" s="104">
        <f t="shared" si="422"/>
        <v>0</v>
      </c>
      <c r="AI601" s="104">
        <f t="shared" si="422"/>
        <v>0</v>
      </c>
      <c r="AJ601" s="104">
        <f t="shared" si="422"/>
        <v>0</v>
      </c>
      <c r="AK601" s="104">
        <f t="shared" si="422"/>
        <v>0</v>
      </c>
      <c r="AL601" s="104">
        <f t="shared" si="422"/>
        <v>0</v>
      </c>
      <c r="AM601" s="104">
        <f t="shared" si="422"/>
        <v>0</v>
      </c>
      <c r="AN601" s="104">
        <f t="shared" si="422"/>
        <v>0</v>
      </c>
      <c r="AO601" s="104">
        <f t="shared" si="422"/>
        <v>0</v>
      </c>
      <c r="AP601" s="104">
        <f t="shared" si="424"/>
        <v>0</v>
      </c>
      <c r="AQ601" s="104">
        <f t="shared" si="424"/>
        <v>0</v>
      </c>
      <c r="AR601" s="104">
        <f t="shared" si="424"/>
        <v>0</v>
      </c>
      <c r="AS601" s="104">
        <f t="shared" si="424"/>
        <v>0</v>
      </c>
      <c r="AT601" s="104">
        <f t="shared" si="424"/>
        <v>0</v>
      </c>
      <c r="AU601" s="104">
        <f t="shared" si="424"/>
        <v>0</v>
      </c>
      <c r="AV601" s="104">
        <f t="shared" si="424"/>
        <v>0</v>
      </c>
      <c r="AW601" s="104">
        <f t="shared" si="424"/>
        <v>0</v>
      </c>
      <c r="AX601" s="104">
        <f t="shared" si="424"/>
        <v>0</v>
      </c>
      <c r="AY601" s="104">
        <f t="shared" si="424"/>
        <v>0</v>
      </c>
      <c r="AZ601" s="104">
        <f t="shared" si="424"/>
        <v>0</v>
      </c>
      <c r="BA601" s="104">
        <f t="shared" si="424"/>
        <v>0</v>
      </c>
      <c r="BB601" s="104">
        <f t="shared" si="424"/>
        <v>0</v>
      </c>
      <c r="BC601" s="104">
        <f t="shared" si="424"/>
        <v>0</v>
      </c>
      <c r="BD601" s="104">
        <f t="shared" si="424"/>
        <v>0</v>
      </c>
      <c r="BE601" s="104">
        <f t="shared" si="424"/>
        <v>0.14285714285714285</v>
      </c>
      <c r="BF601" s="104">
        <f t="shared" si="424"/>
        <v>0.6428571428571429</v>
      </c>
      <c r="BG601" s="104">
        <f t="shared" si="424"/>
        <v>1</v>
      </c>
      <c r="BH601" s="104">
        <f t="shared" si="424"/>
        <v>1</v>
      </c>
      <c r="BI601" s="104">
        <f t="shared" si="424"/>
        <v>1</v>
      </c>
      <c r="BJ601" s="104">
        <f t="shared" si="424"/>
        <v>1</v>
      </c>
      <c r="BK601" s="104">
        <f t="shared" si="424"/>
        <v>1</v>
      </c>
      <c r="BL601" s="104">
        <f t="shared" si="424"/>
        <v>1</v>
      </c>
      <c r="BM601" s="104">
        <f t="shared" si="424"/>
        <v>1</v>
      </c>
      <c r="BN601" s="104">
        <f t="shared" si="424"/>
        <v>1</v>
      </c>
      <c r="BO601" s="104">
        <f t="shared" si="424"/>
        <v>1</v>
      </c>
    </row>
    <row r="602" spans="1:67" ht="15" x14ac:dyDescent="0.25">
      <c r="A602" s="80"/>
      <c r="B602" s="78" t="s">
        <v>1784</v>
      </c>
      <c r="C602" s="78" t="s">
        <v>2017</v>
      </c>
      <c r="D602" s="78" t="s">
        <v>3</v>
      </c>
      <c r="E602" s="225">
        <f>VLOOKUP(B602,'Cuadro Control'!C646:J2532,8,FALSE)</f>
        <v>0</v>
      </c>
      <c r="F602" s="108">
        <f>IFERROR(E602/$E$586,0)</f>
        <v>0</v>
      </c>
      <c r="G602" s="109">
        <v>46561</v>
      </c>
      <c r="H602" s="109">
        <v>46561</v>
      </c>
      <c r="I602" s="108">
        <f t="shared" si="420"/>
        <v>0</v>
      </c>
      <c r="J602" s="108">
        <f t="shared" ref="J602:BO602" si="425">IF($G602=0,0,IF(J$6&lt;$G602,0,IF(J$6&gt;$H602,1,(J$6-$G602+1)/($H602-$G602+1))))</f>
        <v>0</v>
      </c>
      <c r="K602" s="108">
        <f t="shared" si="425"/>
        <v>0</v>
      </c>
      <c r="L602" s="108">
        <f t="shared" si="425"/>
        <v>0</v>
      </c>
      <c r="M602" s="108">
        <f t="shared" si="425"/>
        <v>0</v>
      </c>
      <c r="N602" s="108">
        <f t="shared" si="425"/>
        <v>0</v>
      </c>
      <c r="O602" s="108">
        <f t="shared" si="425"/>
        <v>0</v>
      </c>
      <c r="P602" s="108">
        <f t="shared" si="425"/>
        <v>0</v>
      </c>
      <c r="Q602" s="108">
        <f t="shared" si="425"/>
        <v>0</v>
      </c>
      <c r="R602" s="108">
        <f t="shared" si="425"/>
        <v>0</v>
      </c>
      <c r="S602" s="108">
        <f t="shared" si="425"/>
        <v>0</v>
      </c>
      <c r="T602" s="108">
        <f t="shared" si="425"/>
        <v>0</v>
      </c>
      <c r="U602" s="108">
        <f t="shared" si="425"/>
        <v>0</v>
      </c>
      <c r="V602" s="108">
        <f t="shared" si="425"/>
        <v>0</v>
      </c>
      <c r="W602" s="108">
        <f t="shared" si="425"/>
        <v>0</v>
      </c>
      <c r="X602" s="108">
        <f t="shared" si="425"/>
        <v>0</v>
      </c>
      <c r="Y602" s="108">
        <f t="shared" si="425"/>
        <v>0</v>
      </c>
      <c r="Z602" s="108">
        <f t="shared" si="425"/>
        <v>0</v>
      </c>
      <c r="AA602" s="108">
        <f t="shared" si="425"/>
        <v>0</v>
      </c>
      <c r="AB602" s="108">
        <f t="shared" si="425"/>
        <v>0</v>
      </c>
      <c r="AC602" s="108">
        <f t="shared" si="425"/>
        <v>0</v>
      </c>
      <c r="AD602" s="108">
        <f t="shared" si="425"/>
        <v>0</v>
      </c>
      <c r="AE602" s="108">
        <f t="shared" si="425"/>
        <v>0</v>
      </c>
      <c r="AF602" s="108">
        <f t="shared" si="425"/>
        <v>0</v>
      </c>
      <c r="AG602" s="108">
        <f t="shared" si="425"/>
        <v>0</v>
      </c>
      <c r="AH602" s="108">
        <f t="shared" si="425"/>
        <v>0</v>
      </c>
      <c r="AI602" s="108">
        <f t="shared" si="425"/>
        <v>0</v>
      </c>
      <c r="AJ602" s="108">
        <f t="shared" si="425"/>
        <v>0</v>
      </c>
      <c r="AK602" s="108">
        <f t="shared" si="425"/>
        <v>0</v>
      </c>
      <c r="AL602" s="108">
        <f t="shared" si="425"/>
        <v>0</v>
      </c>
      <c r="AM602" s="108">
        <f t="shared" si="425"/>
        <v>0</v>
      </c>
      <c r="AN602" s="108">
        <f t="shared" si="425"/>
        <v>0</v>
      </c>
      <c r="AO602" s="108">
        <f t="shared" si="425"/>
        <v>0</v>
      </c>
      <c r="AP602" s="108">
        <f t="shared" si="425"/>
        <v>0</v>
      </c>
      <c r="AQ602" s="108">
        <f t="shared" si="425"/>
        <v>0</v>
      </c>
      <c r="AR602" s="108">
        <f t="shared" si="425"/>
        <v>0</v>
      </c>
      <c r="AS602" s="108">
        <f t="shared" si="425"/>
        <v>0</v>
      </c>
      <c r="AT602" s="108">
        <f t="shared" si="425"/>
        <v>0</v>
      </c>
      <c r="AU602" s="108">
        <f t="shared" si="425"/>
        <v>0</v>
      </c>
      <c r="AV602" s="108">
        <f t="shared" si="425"/>
        <v>0</v>
      </c>
      <c r="AW602" s="108">
        <f t="shared" si="425"/>
        <v>0</v>
      </c>
      <c r="AX602" s="108">
        <f t="shared" si="425"/>
        <v>0</v>
      </c>
      <c r="AY602" s="108">
        <f t="shared" si="425"/>
        <v>0</v>
      </c>
      <c r="AZ602" s="108">
        <f t="shared" si="425"/>
        <v>0</v>
      </c>
      <c r="BA602" s="108">
        <f t="shared" si="425"/>
        <v>0</v>
      </c>
      <c r="BB602" s="108">
        <f t="shared" si="425"/>
        <v>0</v>
      </c>
      <c r="BC602" s="108">
        <f t="shared" si="425"/>
        <v>0</v>
      </c>
      <c r="BD602" s="108">
        <f t="shared" si="425"/>
        <v>0</v>
      </c>
      <c r="BE602" s="108">
        <f t="shared" si="425"/>
        <v>0</v>
      </c>
      <c r="BF602" s="108">
        <f t="shared" si="425"/>
        <v>0</v>
      </c>
      <c r="BG602" s="108">
        <f t="shared" si="425"/>
        <v>1</v>
      </c>
      <c r="BH602" s="108">
        <f t="shared" si="425"/>
        <v>1</v>
      </c>
      <c r="BI602" s="108">
        <f t="shared" si="425"/>
        <v>1</v>
      </c>
      <c r="BJ602" s="108">
        <f t="shared" si="425"/>
        <v>1</v>
      </c>
      <c r="BK602" s="108">
        <f t="shared" si="425"/>
        <v>1</v>
      </c>
      <c r="BL602" s="108">
        <f t="shared" si="425"/>
        <v>1</v>
      </c>
      <c r="BM602" s="108">
        <f t="shared" si="425"/>
        <v>1</v>
      </c>
      <c r="BN602" s="108">
        <f t="shared" si="425"/>
        <v>1</v>
      </c>
      <c r="BO602" s="108">
        <f t="shared" si="425"/>
        <v>1</v>
      </c>
    </row>
    <row r="603" spans="1:67" ht="15" x14ac:dyDescent="0.25">
      <c r="A603" s="80"/>
      <c r="B603" s="79" t="s">
        <v>1785</v>
      </c>
      <c r="C603" s="79" t="s">
        <v>1786</v>
      </c>
      <c r="D603" s="79" t="s">
        <v>38</v>
      </c>
      <c r="E603" s="226">
        <f>SUM(E604:E619)</f>
        <v>5308872732.0543728</v>
      </c>
      <c r="F603" s="110">
        <f>IFERROR(E603/$E$109,0)</f>
        <v>2.9408554574576196E-2</v>
      </c>
      <c r="G603" s="111">
        <v>46490</v>
      </c>
      <c r="H603" s="111">
        <v>46569</v>
      </c>
      <c r="I603" s="110">
        <f>SUMPRODUCT($F604:$F618,I604:I618)</f>
        <v>0</v>
      </c>
      <c r="J603" s="110">
        <f t="shared" ref="J603:AO603" si="426">SUMPRODUCT($F604:$F618,J604:J618)</f>
        <v>0</v>
      </c>
      <c r="K603" s="110">
        <f t="shared" si="426"/>
        <v>0</v>
      </c>
      <c r="L603" s="110">
        <f t="shared" si="426"/>
        <v>0</v>
      </c>
      <c r="M603" s="110">
        <f t="shared" si="426"/>
        <v>0</v>
      </c>
      <c r="N603" s="110">
        <f t="shared" si="426"/>
        <v>0</v>
      </c>
      <c r="O603" s="110">
        <f t="shared" si="426"/>
        <v>0</v>
      </c>
      <c r="P603" s="110">
        <f t="shared" si="426"/>
        <v>0</v>
      </c>
      <c r="Q603" s="110">
        <f t="shared" si="426"/>
        <v>0</v>
      </c>
      <c r="R603" s="110">
        <f t="shared" si="426"/>
        <v>0</v>
      </c>
      <c r="S603" s="110">
        <f t="shared" si="426"/>
        <v>0</v>
      </c>
      <c r="T603" s="110">
        <f t="shared" si="426"/>
        <v>0</v>
      </c>
      <c r="U603" s="110">
        <f t="shared" si="426"/>
        <v>0</v>
      </c>
      <c r="V603" s="110">
        <f t="shared" si="426"/>
        <v>0</v>
      </c>
      <c r="W603" s="110">
        <f t="shared" si="426"/>
        <v>0</v>
      </c>
      <c r="X603" s="110">
        <f t="shared" si="426"/>
        <v>0</v>
      </c>
      <c r="Y603" s="110">
        <f t="shared" si="426"/>
        <v>0</v>
      </c>
      <c r="Z603" s="110">
        <f t="shared" si="426"/>
        <v>0</v>
      </c>
      <c r="AA603" s="110">
        <f t="shared" si="426"/>
        <v>0</v>
      </c>
      <c r="AB603" s="110">
        <f t="shared" si="426"/>
        <v>0</v>
      </c>
      <c r="AC603" s="110">
        <f t="shared" si="426"/>
        <v>0</v>
      </c>
      <c r="AD603" s="110">
        <f t="shared" si="426"/>
        <v>0</v>
      </c>
      <c r="AE603" s="110">
        <f t="shared" si="426"/>
        <v>0</v>
      </c>
      <c r="AF603" s="110">
        <f t="shared" si="426"/>
        <v>0</v>
      </c>
      <c r="AG603" s="110">
        <f t="shared" si="426"/>
        <v>0</v>
      </c>
      <c r="AH603" s="110">
        <f t="shared" si="426"/>
        <v>0</v>
      </c>
      <c r="AI603" s="110">
        <f t="shared" si="426"/>
        <v>0</v>
      </c>
      <c r="AJ603" s="110">
        <f t="shared" si="426"/>
        <v>0</v>
      </c>
      <c r="AK603" s="110">
        <f t="shared" si="426"/>
        <v>0</v>
      </c>
      <c r="AL603" s="110">
        <f t="shared" si="426"/>
        <v>0</v>
      </c>
      <c r="AM603" s="110">
        <f t="shared" si="426"/>
        <v>0</v>
      </c>
      <c r="AN603" s="110">
        <f t="shared" si="426"/>
        <v>0</v>
      </c>
      <c r="AO603" s="110">
        <f t="shared" si="426"/>
        <v>0</v>
      </c>
      <c r="AP603" s="110">
        <f t="shared" ref="AP603:BO603" si="427">SUMPRODUCT($F604:$F618,AP604:AP618)</f>
        <v>0</v>
      </c>
      <c r="AQ603" s="110">
        <f t="shared" si="427"/>
        <v>0</v>
      </c>
      <c r="AR603" s="110">
        <f t="shared" si="427"/>
        <v>0</v>
      </c>
      <c r="AS603" s="110">
        <f t="shared" si="427"/>
        <v>0</v>
      </c>
      <c r="AT603" s="110">
        <f t="shared" si="427"/>
        <v>0</v>
      </c>
      <c r="AU603" s="110">
        <f t="shared" si="427"/>
        <v>0</v>
      </c>
      <c r="AV603" s="110">
        <f t="shared" si="427"/>
        <v>0</v>
      </c>
      <c r="AW603" s="110">
        <f t="shared" si="427"/>
        <v>6.9712879288819484E-3</v>
      </c>
      <c r="AX603" s="110">
        <f t="shared" si="427"/>
        <v>3.7750428504315078E-2</v>
      </c>
      <c r="AY603" s="110">
        <f t="shared" si="427"/>
        <v>7.5721945247826203E-2</v>
      </c>
      <c r="AZ603" s="110">
        <f t="shared" si="427"/>
        <v>0.14853206090804622</v>
      </c>
      <c r="BA603" s="110">
        <f t="shared" si="427"/>
        <v>0.20027427996352742</v>
      </c>
      <c r="BB603" s="110">
        <f t="shared" si="427"/>
        <v>0.28442698011883905</v>
      </c>
      <c r="BC603" s="110">
        <f t="shared" si="427"/>
        <v>0.36857968027415072</v>
      </c>
      <c r="BD603" s="110">
        <f t="shared" si="427"/>
        <v>0.64850810003989967</v>
      </c>
      <c r="BE603" s="110">
        <f t="shared" si="427"/>
        <v>0.64850810003989967</v>
      </c>
      <c r="BF603" s="110">
        <f t="shared" si="427"/>
        <v>0.75114445386755424</v>
      </c>
      <c r="BG603" s="110">
        <f t="shared" si="427"/>
        <v>0.95832510719516462</v>
      </c>
      <c r="BH603" s="110">
        <f t="shared" si="427"/>
        <v>1</v>
      </c>
      <c r="BI603" s="110">
        <f t="shared" si="427"/>
        <v>1</v>
      </c>
      <c r="BJ603" s="110">
        <f t="shared" si="427"/>
        <v>1</v>
      </c>
      <c r="BK603" s="110">
        <f t="shared" si="427"/>
        <v>1</v>
      </c>
      <c r="BL603" s="110">
        <f t="shared" si="427"/>
        <v>1</v>
      </c>
      <c r="BM603" s="110">
        <f t="shared" si="427"/>
        <v>1</v>
      </c>
      <c r="BN603" s="110">
        <f t="shared" si="427"/>
        <v>1</v>
      </c>
      <c r="BO603" s="110">
        <f t="shared" si="427"/>
        <v>1</v>
      </c>
    </row>
    <row r="604" spans="1:67" ht="15" x14ac:dyDescent="0.25">
      <c r="A604" s="80"/>
      <c r="B604" s="77" t="s">
        <v>1787</v>
      </c>
      <c r="C604" s="77" t="s">
        <v>2125</v>
      </c>
      <c r="D604" s="77" t="s">
        <v>22</v>
      </c>
      <c r="E604" s="224">
        <f>VLOOKUP(B604,'Cuadro Control'!C648:J2534,8,FALSE)</f>
        <v>83271780.884117648</v>
      </c>
      <c r="F604" s="106">
        <f t="shared" ref="F604:F618" si="428">IFERROR(E604/$E$603,0)</f>
        <v>1.5685397839984384E-2</v>
      </c>
      <c r="G604" s="107">
        <v>46490</v>
      </c>
      <c r="H604" s="107">
        <v>46498</v>
      </c>
      <c r="I604" s="106">
        <f t="shared" ref="I604:X604" si="429">IF($G604=0,0,IF(I$6&lt;$G604,0,IF(I$6&gt;$H604,1,(I$6-$G604+1)/($H604-$G604+1))))</f>
        <v>0</v>
      </c>
      <c r="J604" s="106">
        <f t="shared" si="429"/>
        <v>0</v>
      </c>
      <c r="K604" s="106">
        <f t="shared" si="429"/>
        <v>0</v>
      </c>
      <c r="L604" s="106">
        <f t="shared" si="429"/>
        <v>0</v>
      </c>
      <c r="M604" s="106">
        <f t="shared" si="429"/>
        <v>0</v>
      </c>
      <c r="N604" s="106">
        <f t="shared" si="429"/>
        <v>0</v>
      </c>
      <c r="O604" s="106">
        <f t="shared" si="429"/>
        <v>0</v>
      </c>
      <c r="P604" s="106">
        <f t="shared" si="429"/>
        <v>0</v>
      </c>
      <c r="Q604" s="106">
        <f t="shared" si="429"/>
        <v>0</v>
      </c>
      <c r="R604" s="106">
        <f t="shared" si="429"/>
        <v>0</v>
      </c>
      <c r="S604" s="106">
        <f t="shared" si="429"/>
        <v>0</v>
      </c>
      <c r="T604" s="106">
        <f t="shared" si="429"/>
        <v>0</v>
      </c>
      <c r="U604" s="106">
        <f t="shared" si="429"/>
        <v>0</v>
      </c>
      <c r="V604" s="106">
        <f t="shared" si="429"/>
        <v>0</v>
      </c>
      <c r="W604" s="106">
        <f t="shared" si="429"/>
        <v>0</v>
      </c>
      <c r="X604" s="106">
        <f t="shared" si="429"/>
        <v>0</v>
      </c>
      <c r="Y604" s="106">
        <f t="shared" ref="J604:AO611" si="430">IF($G604=0,0,IF(Y$6&lt;$G604,0,IF(Y$6&gt;$H604,1,(Y$6-$G604+1)/($H604-$G604+1))))</f>
        <v>0</v>
      </c>
      <c r="Z604" s="106">
        <f t="shared" si="430"/>
        <v>0</v>
      </c>
      <c r="AA604" s="106">
        <f t="shared" si="430"/>
        <v>0</v>
      </c>
      <c r="AB604" s="106">
        <f t="shared" si="430"/>
        <v>0</v>
      </c>
      <c r="AC604" s="106">
        <f t="shared" si="430"/>
        <v>0</v>
      </c>
      <c r="AD604" s="106">
        <f t="shared" si="430"/>
        <v>0</v>
      </c>
      <c r="AE604" s="106">
        <f t="shared" si="430"/>
        <v>0</v>
      </c>
      <c r="AF604" s="106">
        <f t="shared" si="430"/>
        <v>0</v>
      </c>
      <c r="AG604" s="106">
        <f t="shared" si="430"/>
        <v>0</v>
      </c>
      <c r="AH604" s="106">
        <f t="shared" si="430"/>
        <v>0</v>
      </c>
      <c r="AI604" s="106">
        <f t="shared" si="430"/>
        <v>0</v>
      </c>
      <c r="AJ604" s="106">
        <f t="shared" si="430"/>
        <v>0</v>
      </c>
      <c r="AK604" s="106">
        <f t="shared" si="430"/>
        <v>0</v>
      </c>
      <c r="AL604" s="106">
        <f t="shared" si="430"/>
        <v>0</v>
      </c>
      <c r="AM604" s="106">
        <f t="shared" si="430"/>
        <v>0</v>
      </c>
      <c r="AN604" s="106">
        <f t="shared" si="430"/>
        <v>0</v>
      </c>
      <c r="AO604" s="106">
        <f t="shared" si="430"/>
        <v>0</v>
      </c>
      <c r="AP604" s="106">
        <f t="shared" ref="AP604:BO610" si="431">IF($G604=0,0,IF(AP$6&lt;$G604,0,IF(AP$6&gt;$H604,1,(AP$6-$G604+1)/($H604-$G604+1))))</f>
        <v>0</v>
      </c>
      <c r="AQ604" s="106">
        <f t="shared" si="431"/>
        <v>0</v>
      </c>
      <c r="AR604" s="106">
        <f t="shared" si="431"/>
        <v>0</v>
      </c>
      <c r="AS604" s="106">
        <f t="shared" si="431"/>
        <v>0</v>
      </c>
      <c r="AT604" s="106">
        <f t="shared" si="431"/>
        <v>0</v>
      </c>
      <c r="AU604" s="106">
        <f t="shared" si="431"/>
        <v>0</v>
      </c>
      <c r="AV604" s="106">
        <f t="shared" si="431"/>
        <v>0</v>
      </c>
      <c r="AW604" s="106">
        <f t="shared" si="431"/>
        <v>0.44444444444444442</v>
      </c>
      <c r="AX604" s="106">
        <f t="shared" si="431"/>
        <v>1</v>
      </c>
      <c r="AY604" s="106">
        <f t="shared" si="431"/>
        <v>1</v>
      </c>
      <c r="AZ604" s="106">
        <f t="shared" si="431"/>
        <v>1</v>
      </c>
      <c r="BA604" s="106">
        <f t="shared" si="431"/>
        <v>1</v>
      </c>
      <c r="BB604" s="106">
        <f t="shared" si="431"/>
        <v>1</v>
      </c>
      <c r="BC604" s="106">
        <f t="shared" si="431"/>
        <v>1</v>
      </c>
      <c r="BD604" s="106">
        <f t="shared" si="431"/>
        <v>1</v>
      </c>
      <c r="BE604" s="106">
        <f t="shared" si="431"/>
        <v>1</v>
      </c>
      <c r="BF604" s="106">
        <f t="shared" si="431"/>
        <v>1</v>
      </c>
      <c r="BG604" s="106">
        <f t="shared" si="431"/>
        <v>1</v>
      </c>
      <c r="BH604" s="106">
        <f t="shared" si="431"/>
        <v>1</v>
      </c>
      <c r="BI604" s="106">
        <f t="shared" si="431"/>
        <v>1</v>
      </c>
      <c r="BJ604" s="106">
        <f t="shared" si="431"/>
        <v>1</v>
      </c>
      <c r="BK604" s="106">
        <f t="shared" si="431"/>
        <v>1</v>
      </c>
      <c r="BL604" s="106">
        <f t="shared" si="431"/>
        <v>1</v>
      </c>
      <c r="BM604" s="106">
        <f t="shared" si="431"/>
        <v>1</v>
      </c>
      <c r="BN604" s="106">
        <f t="shared" si="431"/>
        <v>1</v>
      </c>
      <c r="BO604" s="106">
        <f t="shared" si="431"/>
        <v>1</v>
      </c>
    </row>
    <row r="605" spans="1:67" ht="15" x14ac:dyDescent="0.25">
      <c r="A605" s="80"/>
      <c r="B605" s="77" t="s">
        <v>1789</v>
      </c>
      <c r="C605" s="77" t="s">
        <v>1790</v>
      </c>
      <c r="D605" s="77" t="s">
        <v>9</v>
      </c>
      <c r="E605" s="224">
        <f>VLOOKUP(B605,'Cuadro Control'!C649:J2535,8,FALSE)</f>
        <v>312374505.66882348</v>
      </c>
      <c r="F605" s="106">
        <f t="shared" si="428"/>
        <v>5.8840081771548515E-2</v>
      </c>
      <c r="G605" s="107">
        <v>46498</v>
      </c>
      <c r="H605" s="107">
        <v>46505</v>
      </c>
      <c r="I605" s="106">
        <f t="shared" ref="I605:I619" si="432">IF($G605=0,0,IF(I$6&lt;$G605,0,IF(I$6&gt;$H605,1,(I$6-$G605+1)/($H605-$G605+1))))</f>
        <v>0</v>
      </c>
      <c r="J605" s="106">
        <f t="shared" si="430"/>
        <v>0</v>
      </c>
      <c r="K605" s="106">
        <f t="shared" si="430"/>
        <v>0</v>
      </c>
      <c r="L605" s="106">
        <f t="shared" si="430"/>
        <v>0</v>
      </c>
      <c r="M605" s="106">
        <f t="shared" si="430"/>
        <v>0</v>
      </c>
      <c r="N605" s="106">
        <f t="shared" si="430"/>
        <v>0</v>
      </c>
      <c r="O605" s="106">
        <f t="shared" si="430"/>
        <v>0</v>
      </c>
      <c r="P605" s="106">
        <f t="shared" si="430"/>
        <v>0</v>
      </c>
      <c r="Q605" s="106">
        <f t="shared" si="430"/>
        <v>0</v>
      </c>
      <c r="R605" s="106">
        <f t="shared" si="430"/>
        <v>0</v>
      </c>
      <c r="S605" s="106">
        <f t="shared" si="430"/>
        <v>0</v>
      </c>
      <c r="T605" s="106">
        <f t="shared" si="430"/>
        <v>0</v>
      </c>
      <c r="U605" s="106">
        <f t="shared" si="430"/>
        <v>0</v>
      </c>
      <c r="V605" s="106">
        <f t="shared" si="430"/>
        <v>0</v>
      </c>
      <c r="W605" s="106">
        <f t="shared" si="430"/>
        <v>0</v>
      </c>
      <c r="X605" s="106">
        <f t="shared" si="430"/>
        <v>0</v>
      </c>
      <c r="Y605" s="106">
        <f t="shared" si="430"/>
        <v>0</v>
      </c>
      <c r="Z605" s="106">
        <f t="shared" si="430"/>
        <v>0</v>
      </c>
      <c r="AA605" s="106">
        <f t="shared" si="430"/>
        <v>0</v>
      </c>
      <c r="AB605" s="106">
        <f t="shared" si="430"/>
        <v>0</v>
      </c>
      <c r="AC605" s="106">
        <f t="shared" si="430"/>
        <v>0</v>
      </c>
      <c r="AD605" s="106">
        <f t="shared" si="430"/>
        <v>0</v>
      </c>
      <c r="AE605" s="106">
        <f t="shared" si="430"/>
        <v>0</v>
      </c>
      <c r="AF605" s="106">
        <f t="shared" si="430"/>
        <v>0</v>
      </c>
      <c r="AG605" s="106">
        <f t="shared" si="430"/>
        <v>0</v>
      </c>
      <c r="AH605" s="106">
        <f t="shared" si="430"/>
        <v>0</v>
      </c>
      <c r="AI605" s="106">
        <f t="shared" si="430"/>
        <v>0</v>
      </c>
      <c r="AJ605" s="106">
        <f t="shared" si="430"/>
        <v>0</v>
      </c>
      <c r="AK605" s="106">
        <f t="shared" si="430"/>
        <v>0</v>
      </c>
      <c r="AL605" s="106">
        <f t="shared" si="430"/>
        <v>0</v>
      </c>
      <c r="AM605" s="106">
        <f t="shared" si="430"/>
        <v>0</v>
      </c>
      <c r="AN605" s="106">
        <f t="shared" si="430"/>
        <v>0</v>
      </c>
      <c r="AO605" s="106">
        <f t="shared" si="430"/>
        <v>0</v>
      </c>
      <c r="AP605" s="106">
        <f t="shared" si="431"/>
        <v>0</v>
      </c>
      <c r="AQ605" s="106">
        <f t="shared" si="431"/>
        <v>0</v>
      </c>
      <c r="AR605" s="106">
        <f t="shared" si="431"/>
        <v>0</v>
      </c>
      <c r="AS605" s="106">
        <f t="shared" si="431"/>
        <v>0</v>
      </c>
      <c r="AT605" s="106">
        <f t="shared" si="431"/>
        <v>0</v>
      </c>
      <c r="AU605" s="106">
        <f t="shared" si="431"/>
        <v>0</v>
      </c>
      <c r="AV605" s="106">
        <f t="shared" si="431"/>
        <v>0</v>
      </c>
      <c r="AW605" s="106">
        <f t="shared" si="431"/>
        <v>0</v>
      </c>
      <c r="AX605" s="106">
        <f t="shared" si="431"/>
        <v>0.375</v>
      </c>
      <c r="AY605" s="106">
        <f t="shared" si="431"/>
        <v>1</v>
      </c>
      <c r="AZ605" s="106">
        <f t="shared" si="431"/>
        <v>1</v>
      </c>
      <c r="BA605" s="106">
        <f t="shared" si="431"/>
        <v>1</v>
      </c>
      <c r="BB605" s="106">
        <f t="shared" si="431"/>
        <v>1</v>
      </c>
      <c r="BC605" s="106">
        <f t="shared" si="431"/>
        <v>1</v>
      </c>
      <c r="BD605" s="106">
        <f t="shared" si="431"/>
        <v>1</v>
      </c>
      <c r="BE605" s="106">
        <f t="shared" si="431"/>
        <v>1</v>
      </c>
      <c r="BF605" s="106">
        <f t="shared" si="431"/>
        <v>1</v>
      </c>
      <c r="BG605" s="106">
        <f t="shared" si="431"/>
        <v>1</v>
      </c>
      <c r="BH605" s="106">
        <f t="shared" si="431"/>
        <v>1</v>
      </c>
      <c r="BI605" s="106">
        <f t="shared" si="431"/>
        <v>1</v>
      </c>
      <c r="BJ605" s="106">
        <f t="shared" si="431"/>
        <v>1</v>
      </c>
      <c r="BK605" s="106">
        <f t="shared" si="431"/>
        <v>1</v>
      </c>
      <c r="BL605" s="106">
        <f t="shared" si="431"/>
        <v>1</v>
      </c>
      <c r="BM605" s="106">
        <f t="shared" si="431"/>
        <v>1</v>
      </c>
      <c r="BN605" s="106">
        <f t="shared" si="431"/>
        <v>1</v>
      </c>
      <c r="BO605" s="106">
        <f t="shared" si="431"/>
        <v>1</v>
      </c>
    </row>
    <row r="606" spans="1:67" ht="15" x14ac:dyDescent="0.25">
      <c r="A606" s="80"/>
      <c r="B606" s="103" t="s">
        <v>1791</v>
      </c>
      <c r="C606" s="103" t="s">
        <v>1792</v>
      </c>
      <c r="D606" s="103" t="s">
        <v>6</v>
      </c>
      <c r="E606" s="223">
        <f>VLOOKUP(B606,'Cuadro Control'!C650:J2536,8,FALSE)</f>
        <v>9527825.6870364472</v>
      </c>
      <c r="F606" s="104">
        <f t="shared" si="428"/>
        <v>1.794698454439963E-3</v>
      </c>
      <c r="G606" s="105">
        <v>46506</v>
      </c>
      <c r="H606" s="105">
        <v>46508</v>
      </c>
      <c r="I606" s="104">
        <f t="shared" si="432"/>
        <v>0</v>
      </c>
      <c r="J606" s="104">
        <f t="shared" si="430"/>
        <v>0</v>
      </c>
      <c r="K606" s="104">
        <f t="shared" si="430"/>
        <v>0</v>
      </c>
      <c r="L606" s="104">
        <f t="shared" si="430"/>
        <v>0</v>
      </c>
      <c r="M606" s="104">
        <f t="shared" si="430"/>
        <v>0</v>
      </c>
      <c r="N606" s="104">
        <f t="shared" si="430"/>
        <v>0</v>
      </c>
      <c r="O606" s="104">
        <f t="shared" si="430"/>
        <v>0</v>
      </c>
      <c r="P606" s="104">
        <f t="shared" si="430"/>
        <v>0</v>
      </c>
      <c r="Q606" s="104">
        <f t="shared" si="430"/>
        <v>0</v>
      </c>
      <c r="R606" s="104">
        <f t="shared" si="430"/>
        <v>0</v>
      </c>
      <c r="S606" s="104">
        <f t="shared" si="430"/>
        <v>0</v>
      </c>
      <c r="T606" s="104">
        <f t="shared" si="430"/>
        <v>0</v>
      </c>
      <c r="U606" s="104">
        <f t="shared" si="430"/>
        <v>0</v>
      </c>
      <c r="V606" s="104">
        <f t="shared" si="430"/>
        <v>0</v>
      </c>
      <c r="W606" s="104">
        <f t="shared" si="430"/>
        <v>0</v>
      </c>
      <c r="X606" s="104">
        <f t="shared" si="430"/>
        <v>0</v>
      </c>
      <c r="Y606" s="104">
        <f t="shared" si="430"/>
        <v>0</v>
      </c>
      <c r="Z606" s="104">
        <f t="shared" si="430"/>
        <v>0</v>
      </c>
      <c r="AA606" s="104">
        <f t="shared" si="430"/>
        <v>0</v>
      </c>
      <c r="AB606" s="104">
        <f t="shared" si="430"/>
        <v>0</v>
      </c>
      <c r="AC606" s="104">
        <f t="shared" si="430"/>
        <v>0</v>
      </c>
      <c r="AD606" s="104">
        <f t="shared" si="430"/>
        <v>0</v>
      </c>
      <c r="AE606" s="104">
        <f t="shared" si="430"/>
        <v>0</v>
      </c>
      <c r="AF606" s="104">
        <f t="shared" si="430"/>
        <v>0</v>
      </c>
      <c r="AG606" s="104">
        <f t="shared" si="430"/>
        <v>0</v>
      </c>
      <c r="AH606" s="104">
        <f t="shared" si="430"/>
        <v>0</v>
      </c>
      <c r="AI606" s="104">
        <f t="shared" si="430"/>
        <v>0</v>
      </c>
      <c r="AJ606" s="104">
        <f t="shared" si="430"/>
        <v>0</v>
      </c>
      <c r="AK606" s="104">
        <f t="shared" si="430"/>
        <v>0</v>
      </c>
      <c r="AL606" s="104">
        <f t="shared" si="430"/>
        <v>0</v>
      </c>
      <c r="AM606" s="104">
        <f t="shared" si="430"/>
        <v>0</v>
      </c>
      <c r="AN606" s="104">
        <f t="shared" si="430"/>
        <v>0</v>
      </c>
      <c r="AO606" s="104">
        <f t="shared" si="430"/>
        <v>0</v>
      </c>
      <c r="AP606" s="104">
        <f t="shared" si="431"/>
        <v>0</v>
      </c>
      <c r="AQ606" s="104">
        <f t="shared" si="431"/>
        <v>0</v>
      </c>
      <c r="AR606" s="104">
        <f t="shared" si="431"/>
        <v>0</v>
      </c>
      <c r="AS606" s="104">
        <f t="shared" si="431"/>
        <v>0</v>
      </c>
      <c r="AT606" s="104">
        <f t="shared" si="431"/>
        <v>0</v>
      </c>
      <c r="AU606" s="104">
        <f t="shared" si="431"/>
        <v>0</v>
      </c>
      <c r="AV606" s="104">
        <f t="shared" si="431"/>
        <v>0</v>
      </c>
      <c r="AW606" s="104">
        <f t="shared" si="431"/>
        <v>0</v>
      </c>
      <c r="AX606" s="104">
        <f t="shared" si="431"/>
        <v>0</v>
      </c>
      <c r="AY606" s="104">
        <f t="shared" si="431"/>
        <v>0.66666666666666663</v>
      </c>
      <c r="AZ606" s="104">
        <f t="shared" si="431"/>
        <v>1</v>
      </c>
      <c r="BA606" s="104">
        <f t="shared" si="431"/>
        <v>1</v>
      </c>
      <c r="BB606" s="104">
        <f t="shared" si="431"/>
        <v>1</v>
      </c>
      <c r="BC606" s="104">
        <f t="shared" si="431"/>
        <v>1</v>
      </c>
      <c r="BD606" s="104">
        <f t="shared" si="431"/>
        <v>1</v>
      </c>
      <c r="BE606" s="104">
        <f t="shared" si="431"/>
        <v>1</v>
      </c>
      <c r="BF606" s="104">
        <f t="shared" si="431"/>
        <v>1</v>
      </c>
      <c r="BG606" s="104">
        <f t="shared" si="431"/>
        <v>1</v>
      </c>
      <c r="BH606" s="104">
        <f t="shared" si="431"/>
        <v>1</v>
      </c>
      <c r="BI606" s="104">
        <f t="shared" si="431"/>
        <v>1</v>
      </c>
      <c r="BJ606" s="104">
        <f t="shared" si="431"/>
        <v>1</v>
      </c>
      <c r="BK606" s="104">
        <f t="shared" si="431"/>
        <v>1</v>
      </c>
      <c r="BL606" s="104">
        <f t="shared" si="431"/>
        <v>1</v>
      </c>
      <c r="BM606" s="104">
        <f t="shared" si="431"/>
        <v>1</v>
      </c>
      <c r="BN606" s="104">
        <f t="shared" si="431"/>
        <v>1</v>
      </c>
      <c r="BO606" s="104">
        <f t="shared" si="431"/>
        <v>1</v>
      </c>
    </row>
    <row r="607" spans="1:67" ht="15" x14ac:dyDescent="0.25">
      <c r="A607" s="80"/>
      <c r="B607" s="77" t="s">
        <v>1793</v>
      </c>
      <c r="C607" s="77" t="s">
        <v>1794</v>
      </c>
      <c r="D607" s="77" t="s">
        <v>19</v>
      </c>
      <c r="E607" s="224">
        <f>VLOOKUP(B607,'Cuadro Control'!C651:J2537,8,FALSE)</f>
        <v>320494616.71764702</v>
      </c>
      <c r="F607" s="106">
        <f t="shared" si="428"/>
        <v>6.0369617599332674E-2</v>
      </c>
      <c r="G607" s="107">
        <v>46508</v>
      </c>
      <c r="H607" s="107">
        <v>46513</v>
      </c>
      <c r="I607" s="106">
        <f t="shared" si="432"/>
        <v>0</v>
      </c>
      <c r="J607" s="106">
        <f t="shared" si="430"/>
        <v>0</v>
      </c>
      <c r="K607" s="106">
        <f t="shared" si="430"/>
        <v>0</v>
      </c>
      <c r="L607" s="106">
        <f t="shared" si="430"/>
        <v>0</v>
      </c>
      <c r="M607" s="106">
        <f t="shared" si="430"/>
        <v>0</v>
      </c>
      <c r="N607" s="106">
        <f t="shared" si="430"/>
        <v>0</v>
      </c>
      <c r="O607" s="106">
        <f t="shared" si="430"/>
        <v>0</v>
      </c>
      <c r="P607" s="106">
        <f t="shared" si="430"/>
        <v>0</v>
      </c>
      <c r="Q607" s="106">
        <f t="shared" si="430"/>
        <v>0</v>
      </c>
      <c r="R607" s="106">
        <f t="shared" si="430"/>
        <v>0</v>
      </c>
      <c r="S607" s="106">
        <f t="shared" si="430"/>
        <v>0</v>
      </c>
      <c r="T607" s="106">
        <f t="shared" si="430"/>
        <v>0</v>
      </c>
      <c r="U607" s="106">
        <f t="shared" si="430"/>
        <v>0</v>
      </c>
      <c r="V607" s="106">
        <f t="shared" si="430"/>
        <v>0</v>
      </c>
      <c r="W607" s="106">
        <f t="shared" si="430"/>
        <v>0</v>
      </c>
      <c r="X607" s="106">
        <f t="shared" si="430"/>
        <v>0</v>
      </c>
      <c r="Y607" s="106">
        <f t="shared" si="430"/>
        <v>0</v>
      </c>
      <c r="Z607" s="106">
        <f t="shared" si="430"/>
        <v>0</v>
      </c>
      <c r="AA607" s="106">
        <f t="shared" si="430"/>
        <v>0</v>
      </c>
      <c r="AB607" s="106">
        <f t="shared" si="430"/>
        <v>0</v>
      </c>
      <c r="AC607" s="106">
        <f t="shared" si="430"/>
        <v>0</v>
      </c>
      <c r="AD607" s="106">
        <f t="shared" si="430"/>
        <v>0</v>
      </c>
      <c r="AE607" s="106">
        <f t="shared" si="430"/>
        <v>0</v>
      </c>
      <c r="AF607" s="106">
        <f t="shared" si="430"/>
        <v>0</v>
      </c>
      <c r="AG607" s="106">
        <f t="shared" si="430"/>
        <v>0</v>
      </c>
      <c r="AH607" s="106">
        <f t="shared" si="430"/>
        <v>0</v>
      </c>
      <c r="AI607" s="106">
        <f t="shared" si="430"/>
        <v>0</v>
      </c>
      <c r="AJ607" s="106">
        <f t="shared" si="430"/>
        <v>0</v>
      </c>
      <c r="AK607" s="106">
        <f t="shared" si="430"/>
        <v>0</v>
      </c>
      <c r="AL607" s="106">
        <f t="shared" si="430"/>
        <v>0</v>
      </c>
      <c r="AM607" s="106">
        <f t="shared" si="430"/>
        <v>0</v>
      </c>
      <c r="AN607" s="106">
        <f t="shared" si="430"/>
        <v>0</v>
      </c>
      <c r="AO607" s="106">
        <f t="shared" si="430"/>
        <v>0</v>
      </c>
      <c r="AP607" s="106">
        <f t="shared" si="431"/>
        <v>0</v>
      </c>
      <c r="AQ607" s="106">
        <f t="shared" si="431"/>
        <v>0</v>
      </c>
      <c r="AR607" s="106">
        <f t="shared" si="431"/>
        <v>0</v>
      </c>
      <c r="AS607" s="106">
        <f t="shared" si="431"/>
        <v>0</v>
      </c>
      <c r="AT607" s="106">
        <f t="shared" si="431"/>
        <v>0</v>
      </c>
      <c r="AU607" s="106">
        <f t="shared" si="431"/>
        <v>0</v>
      </c>
      <c r="AV607" s="106">
        <f t="shared" si="431"/>
        <v>0</v>
      </c>
      <c r="AW607" s="106">
        <f t="shared" si="431"/>
        <v>0</v>
      </c>
      <c r="AX607" s="106">
        <f t="shared" si="431"/>
        <v>0</v>
      </c>
      <c r="AY607" s="106">
        <f t="shared" si="431"/>
        <v>0</v>
      </c>
      <c r="AZ607" s="106">
        <f t="shared" si="431"/>
        <v>1</v>
      </c>
      <c r="BA607" s="106">
        <f t="shared" si="431"/>
        <v>1</v>
      </c>
      <c r="BB607" s="106">
        <f t="shared" si="431"/>
        <v>1</v>
      </c>
      <c r="BC607" s="106">
        <f t="shared" si="431"/>
        <v>1</v>
      </c>
      <c r="BD607" s="106">
        <f t="shared" si="431"/>
        <v>1</v>
      </c>
      <c r="BE607" s="106">
        <f t="shared" si="431"/>
        <v>1</v>
      </c>
      <c r="BF607" s="106">
        <f t="shared" si="431"/>
        <v>1</v>
      </c>
      <c r="BG607" s="106">
        <f t="shared" si="431"/>
        <v>1</v>
      </c>
      <c r="BH607" s="106">
        <f t="shared" si="431"/>
        <v>1</v>
      </c>
      <c r="BI607" s="106">
        <f t="shared" si="431"/>
        <v>1</v>
      </c>
      <c r="BJ607" s="106">
        <f t="shared" si="431"/>
        <v>1</v>
      </c>
      <c r="BK607" s="106">
        <f t="shared" si="431"/>
        <v>1</v>
      </c>
      <c r="BL607" s="106">
        <f t="shared" si="431"/>
        <v>1</v>
      </c>
      <c r="BM607" s="106">
        <f t="shared" si="431"/>
        <v>1</v>
      </c>
      <c r="BN607" s="106">
        <f t="shared" si="431"/>
        <v>1</v>
      </c>
      <c r="BO607" s="106">
        <f t="shared" si="431"/>
        <v>1</v>
      </c>
    </row>
    <row r="608" spans="1:67" ht="15" x14ac:dyDescent="0.25">
      <c r="A608" s="80"/>
      <c r="B608" s="77" t="s">
        <v>1795</v>
      </c>
      <c r="C608" s="77" t="s">
        <v>1796</v>
      </c>
      <c r="D608" s="77" t="s">
        <v>8</v>
      </c>
      <c r="E608" s="224">
        <f>VLOOKUP(B608,'Cuadro Control'!C652:J2538,8,FALSE)</f>
        <v>94303618.549411759</v>
      </c>
      <c r="F608" s="106">
        <f t="shared" si="428"/>
        <v>1.7763397864110998E-2</v>
      </c>
      <c r="G608" s="107">
        <v>46513</v>
      </c>
      <c r="H608" s="107">
        <v>46515</v>
      </c>
      <c r="I608" s="106">
        <f t="shared" si="432"/>
        <v>0</v>
      </c>
      <c r="J608" s="106">
        <f t="shared" si="430"/>
        <v>0</v>
      </c>
      <c r="K608" s="106">
        <f t="shared" si="430"/>
        <v>0</v>
      </c>
      <c r="L608" s="106">
        <f t="shared" si="430"/>
        <v>0</v>
      </c>
      <c r="M608" s="106">
        <f t="shared" si="430"/>
        <v>0</v>
      </c>
      <c r="N608" s="106">
        <f t="shared" si="430"/>
        <v>0</v>
      </c>
      <c r="O608" s="106">
        <f t="shared" si="430"/>
        <v>0</v>
      </c>
      <c r="P608" s="106">
        <f t="shared" si="430"/>
        <v>0</v>
      </c>
      <c r="Q608" s="106">
        <f t="shared" si="430"/>
        <v>0</v>
      </c>
      <c r="R608" s="106">
        <f t="shared" si="430"/>
        <v>0</v>
      </c>
      <c r="S608" s="106">
        <f t="shared" si="430"/>
        <v>0</v>
      </c>
      <c r="T608" s="106">
        <f t="shared" si="430"/>
        <v>0</v>
      </c>
      <c r="U608" s="106">
        <f t="shared" si="430"/>
        <v>0</v>
      </c>
      <c r="V608" s="106">
        <f t="shared" si="430"/>
        <v>0</v>
      </c>
      <c r="W608" s="106">
        <f t="shared" si="430"/>
        <v>0</v>
      </c>
      <c r="X608" s="106">
        <f t="shared" si="430"/>
        <v>0</v>
      </c>
      <c r="Y608" s="106">
        <f t="shared" si="430"/>
        <v>0</v>
      </c>
      <c r="Z608" s="106">
        <f t="shared" si="430"/>
        <v>0</v>
      </c>
      <c r="AA608" s="106">
        <f t="shared" si="430"/>
        <v>0</v>
      </c>
      <c r="AB608" s="106">
        <f t="shared" si="430"/>
        <v>0</v>
      </c>
      <c r="AC608" s="106">
        <f t="shared" si="430"/>
        <v>0</v>
      </c>
      <c r="AD608" s="106">
        <f t="shared" si="430"/>
        <v>0</v>
      </c>
      <c r="AE608" s="106">
        <f t="shared" si="430"/>
        <v>0</v>
      </c>
      <c r="AF608" s="106">
        <f t="shared" si="430"/>
        <v>0</v>
      </c>
      <c r="AG608" s="106">
        <f t="shared" si="430"/>
        <v>0</v>
      </c>
      <c r="AH608" s="106">
        <f t="shared" si="430"/>
        <v>0</v>
      </c>
      <c r="AI608" s="106">
        <f t="shared" si="430"/>
        <v>0</v>
      </c>
      <c r="AJ608" s="106">
        <f t="shared" si="430"/>
        <v>0</v>
      </c>
      <c r="AK608" s="106">
        <f t="shared" si="430"/>
        <v>0</v>
      </c>
      <c r="AL608" s="106">
        <f t="shared" si="430"/>
        <v>0</v>
      </c>
      <c r="AM608" s="106">
        <f t="shared" si="430"/>
        <v>0</v>
      </c>
      <c r="AN608" s="106">
        <f t="shared" si="430"/>
        <v>0</v>
      </c>
      <c r="AO608" s="106">
        <f t="shared" si="430"/>
        <v>0</v>
      </c>
      <c r="AP608" s="106">
        <f t="shared" si="431"/>
        <v>0</v>
      </c>
      <c r="AQ608" s="106">
        <f t="shared" si="431"/>
        <v>0</v>
      </c>
      <c r="AR608" s="106">
        <f t="shared" si="431"/>
        <v>0</v>
      </c>
      <c r="AS608" s="106">
        <f t="shared" si="431"/>
        <v>0</v>
      </c>
      <c r="AT608" s="106">
        <f t="shared" si="431"/>
        <v>0</v>
      </c>
      <c r="AU608" s="106">
        <f t="shared" si="431"/>
        <v>0</v>
      </c>
      <c r="AV608" s="106">
        <f t="shared" si="431"/>
        <v>0</v>
      </c>
      <c r="AW608" s="106">
        <f t="shared" si="431"/>
        <v>0</v>
      </c>
      <c r="AX608" s="106">
        <f t="shared" si="431"/>
        <v>0</v>
      </c>
      <c r="AY608" s="106">
        <f t="shared" si="431"/>
        <v>0</v>
      </c>
      <c r="AZ608" s="106">
        <f t="shared" si="431"/>
        <v>0.66666666666666663</v>
      </c>
      <c r="BA608" s="106">
        <f t="shared" si="431"/>
        <v>1</v>
      </c>
      <c r="BB608" s="106">
        <f t="shared" si="431"/>
        <v>1</v>
      </c>
      <c r="BC608" s="106">
        <f t="shared" si="431"/>
        <v>1</v>
      </c>
      <c r="BD608" s="106">
        <f t="shared" si="431"/>
        <v>1</v>
      </c>
      <c r="BE608" s="106">
        <f t="shared" si="431"/>
        <v>1</v>
      </c>
      <c r="BF608" s="106">
        <f t="shared" si="431"/>
        <v>1</v>
      </c>
      <c r="BG608" s="106">
        <f t="shared" si="431"/>
        <v>1</v>
      </c>
      <c r="BH608" s="106">
        <f t="shared" si="431"/>
        <v>1</v>
      </c>
      <c r="BI608" s="106">
        <f t="shared" si="431"/>
        <v>1</v>
      </c>
      <c r="BJ608" s="106">
        <f t="shared" si="431"/>
        <v>1</v>
      </c>
      <c r="BK608" s="106">
        <f t="shared" si="431"/>
        <v>1</v>
      </c>
      <c r="BL608" s="106">
        <f t="shared" si="431"/>
        <v>1</v>
      </c>
      <c r="BM608" s="106">
        <f t="shared" si="431"/>
        <v>1</v>
      </c>
      <c r="BN608" s="106">
        <f t="shared" si="431"/>
        <v>1</v>
      </c>
      <c r="BO608" s="106">
        <f t="shared" si="431"/>
        <v>1</v>
      </c>
    </row>
    <row r="609" spans="1:67" ht="15" x14ac:dyDescent="0.25">
      <c r="A609" s="80"/>
      <c r="B609" s="77" t="s">
        <v>1797</v>
      </c>
      <c r="C609" s="77" t="s">
        <v>1798</v>
      </c>
      <c r="D609" s="77" t="s">
        <v>26</v>
      </c>
      <c r="E609" s="224">
        <f>VLOOKUP(B609,'Cuadro Control'!C653:J2539,8,FALSE)</f>
        <v>179436034.15411764</v>
      </c>
      <c r="F609" s="106">
        <f t="shared" si="428"/>
        <v>3.3799272126209236E-2</v>
      </c>
      <c r="G609" s="107">
        <v>46515</v>
      </c>
      <c r="H609" s="107">
        <v>46521</v>
      </c>
      <c r="I609" s="106">
        <f t="shared" si="432"/>
        <v>0</v>
      </c>
      <c r="J609" s="106">
        <f t="shared" si="430"/>
        <v>0</v>
      </c>
      <c r="K609" s="106">
        <f t="shared" si="430"/>
        <v>0</v>
      </c>
      <c r="L609" s="106">
        <f t="shared" si="430"/>
        <v>0</v>
      </c>
      <c r="M609" s="106">
        <f t="shared" si="430"/>
        <v>0</v>
      </c>
      <c r="N609" s="106">
        <f t="shared" si="430"/>
        <v>0</v>
      </c>
      <c r="O609" s="106">
        <f t="shared" si="430"/>
        <v>0</v>
      </c>
      <c r="P609" s="106">
        <f t="shared" si="430"/>
        <v>0</v>
      </c>
      <c r="Q609" s="106">
        <f t="shared" si="430"/>
        <v>0</v>
      </c>
      <c r="R609" s="106">
        <f t="shared" si="430"/>
        <v>0</v>
      </c>
      <c r="S609" s="106">
        <f t="shared" si="430"/>
        <v>0</v>
      </c>
      <c r="T609" s="106">
        <f t="shared" si="430"/>
        <v>0</v>
      </c>
      <c r="U609" s="106">
        <f t="shared" si="430"/>
        <v>0</v>
      </c>
      <c r="V609" s="106">
        <f t="shared" si="430"/>
        <v>0</v>
      </c>
      <c r="W609" s="106">
        <f t="shared" si="430"/>
        <v>0</v>
      </c>
      <c r="X609" s="106">
        <f t="shared" si="430"/>
        <v>0</v>
      </c>
      <c r="Y609" s="106">
        <f t="shared" si="430"/>
        <v>0</v>
      </c>
      <c r="Z609" s="106">
        <f t="shared" si="430"/>
        <v>0</v>
      </c>
      <c r="AA609" s="106">
        <f t="shared" si="430"/>
        <v>0</v>
      </c>
      <c r="AB609" s="106">
        <f t="shared" si="430"/>
        <v>0</v>
      </c>
      <c r="AC609" s="106">
        <f t="shared" si="430"/>
        <v>0</v>
      </c>
      <c r="AD609" s="106">
        <f t="shared" si="430"/>
        <v>0</v>
      </c>
      <c r="AE609" s="106">
        <f t="shared" si="430"/>
        <v>0</v>
      </c>
      <c r="AF609" s="106">
        <f t="shared" si="430"/>
        <v>0</v>
      </c>
      <c r="AG609" s="106">
        <f t="shared" si="430"/>
        <v>0</v>
      </c>
      <c r="AH609" s="106">
        <f t="shared" si="430"/>
        <v>0</v>
      </c>
      <c r="AI609" s="106">
        <f t="shared" si="430"/>
        <v>0</v>
      </c>
      <c r="AJ609" s="106">
        <f t="shared" si="430"/>
        <v>0</v>
      </c>
      <c r="AK609" s="106">
        <f t="shared" si="430"/>
        <v>0</v>
      </c>
      <c r="AL609" s="106">
        <f t="shared" si="430"/>
        <v>0</v>
      </c>
      <c r="AM609" s="106">
        <f t="shared" si="430"/>
        <v>0</v>
      </c>
      <c r="AN609" s="106">
        <f t="shared" si="430"/>
        <v>0</v>
      </c>
      <c r="AO609" s="106">
        <f t="shared" si="430"/>
        <v>0</v>
      </c>
      <c r="AP609" s="106">
        <f t="shared" si="431"/>
        <v>0</v>
      </c>
      <c r="AQ609" s="106">
        <f t="shared" si="431"/>
        <v>0</v>
      </c>
      <c r="AR609" s="106">
        <f t="shared" si="431"/>
        <v>0</v>
      </c>
      <c r="AS609" s="106">
        <f t="shared" si="431"/>
        <v>0</v>
      </c>
      <c r="AT609" s="106">
        <f t="shared" si="431"/>
        <v>0</v>
      </c>
      <c r="AU609" s="106">
        <f t="shared" si="431"/>
        <v>0</v>
      </c>
      <c r="AV609" s="106">
        <f t="shared" si="431"/>
        <v>0</v>
      </c>
      <c r="AW609" s="106">
        <f t="shared" si="431"/>
        <v>0</v>
      </c>
      <c r="AX609" s="106">
        <f t="shared" si="431"/>
        <v>0</v>
      </c>
      <c r="AY609" s="106">
        <f t="shared" si="431"/>
        <v>0</v>
      </c>
      <c r="AZ609" s="106">
        <f t="shared" si="431"/>
        <v>0</v>
      </c>
      <c r="BA609" s="106">
        <f t="shared" si="431"/>
        <v>1</v>
      </c>
      <c r="BB609" s="106">
        <f t="shared" si="431"/>
        <v>1</v>
      </c>
      <c r="BC609" s="106">
        <f t="shared" si="431"/>
        <v>1</v>
      </c>
      <c r="BD609" s="106">
        <f t="shared" si="431"/>
        <v>1</v>
      </c>
      <c r="BE609" s="106">
        <f t="shared" si="431"/>
        <v>1</v>
      </c>
      <c r="BF609" s="106">
        <f t="shared" si="431"/>
        <v>1</v>
      </c>
      <c r="BG609" s="106">
        <f t="shared" si="431"/>
        <v>1</v>
      </c>
      <c r="BH609" s="106">
        <f t="shared" si="431"/>
        <v>1</v>
      </c>
      <c r="BI609" s="106">
        <f t="shared" si="431"/>
        <v>1</v>
      </c>
      <c r="BJ609" s="106">
        <f t="shared" si="431"/>
        <v>1</v>
      </c>
      <c r="BK609" s="106">
        <f t="shared" si="431"/>
        <v>1</v>
      </c>
      <c r="BL609" s="106">
        <f t="shared" si="431"/>
        <v>1</v>
      </c>
      <c r="BM609" s="106">
        <f t="shared" si="431"/>
        <v>1</v>
      </c>
      <c r="BN609" s="106">
        <f t="shared" si="431"/>
        <v>1</v>
      </c>
      <c r="BO609" s="106">
        <f t="shared" si="431"/>
        <v>1</v>
      </c>
    </row>
    <row r="610" spans="1:67" ht="15" x14ac:dyDescent="0.25">
      <c r="A610" s="80"/>
      <c r="B610" s="77" t="s">
        <v>1799</v>
      </c>
      <c r="C610" s="77" t="s">
        <v>1800</v>
      </c>
      <c r="D610" s="77" t="s">
        <v>730</v>
      </c>
      <c r="E610" s="224">
        <f>VLOOKUP(B610,'Cuadro Control'!C654:J2540,8,FALSE)</f>
        <v>1212623361.2117648</v>
      </c>
      <c r="F610" s="106">
        <f t="shared" si="428"/>
        <v>0.22841447185013161</v>
      </c>
      <c r="G610" s="107">
        <v>46521</v>
      </c>
      <c r="H610" s="107">
        <v>46539</v>
      </c>
      <c r="I610" s="106">
        <f t="shared" si="432"/>
        <v>0</v>
      </c>
      <c r="J610" s="106">
        <f t="shared" si="430"/>
        <v>0</v>
      </c>
      <c r="K610" s="106">
        <f t="shared" si="430"/>
        <v>0</v>
      </c>
      <c r="L610" s="106">
        <f t="shared" si="430"/>
        <v>0</v>
      </c>
      <c r="M610" s="106">
        <f t="shared" si="430"/>
        <v>0</v>
      </c>
      <c r="N610" s="106">
        <f t="shared" si="430"/>
        <v>0</v>
      </c>
      <c r="O610" s="106">
        <f t="shared" si="430"/>
        <v>0</v>
      </c>
      <c r="P610" s="106">
        <f t="shared" si="430"/>
        <v>0</v>
      </c>
      <c r="Q610" s="106">
        <f t="shared" si="430"/>
        <v>0</v>
      </c>
      <c r="R610" s="106">
        <f t="shared" si="430"/>
        <v>0</v>
      </c>
      <c r="S610" s="106">
        <f t="shared" si="430"/>
        <v>0</v>
      </c>
      <c r="T610" s="106">
        <f t="shared" si="430"/>
        <v>0</v>
      </c>
      <c r="U610" s="106">
        <f t="shared" si="430"/>
        <v>0</v>
      </c>
      <c r="V610" s="106">
        <f t="shared" si="430"/>
        <v>0</v>
      </c>
      <c r="W610" s="106">
        <f t="shared" si="430"/>
        <v>0</v>
      </c>
      <c r="X610" s="106">
        <f t="shared" si="430"/>
        <v>0</v>
      </c>
      <c r="Y610" s="106">
        <f t="shared" si="430"/>
        <v>0</v>
      </c>
      <c r="Z610" s="106">
        <f t="shared" si="430"/>
        <v>0</v>
      </c>
      <c r="AA610" s="106">
        <f t="shared" si="430"/>
        <v>0</v>
      </c>
      <c r="AB610" s="106">
        <f t="shared" si="430"/>
        <v>0</v>
      </c>
      <c r="AC610" s="106">
        <f t="shared" si="430"/>
        <v>0</v>
      </c>
      <c r="AD610" s="106">
        <f t="shared" si="430"/>
        <v>0</v>
      </c>
      <c r="AE610" s="106">
        <f t="shared" si="430"/>
        <v>0</v>
      </c>
      <c r="AF610" s="106">
        <f t="shared" si="430"/>
        <v>0</v>
      </c>
      <c r="AG610" s="106">
        <f t="shared" si="430"/>
        <v>0</v>
      </c>
      <c r="AH610" s="106">
        <f t="shared" si="430"/>
        <v>0</v>
      </c>
      <c r="AI610" s="106">
        <f t="shared" si="430"/>
        <v>0</v>
      </c>
      <c r="AJ610" s="106">
        <f t="shared" si="430"/>
        <v>0</v>
      </c>
      <c r="AK610" s="106">
        <f t="shared" si="430"/>
        <v>0</v>
      </c>
      <c r="AL610" s="106">
        <f t="shared" si="430"/>
        <v>0</v>
      </c>
      <c r="AM610" s="106">
        <f t="shared" si="430"/>
        <v>0</v>
      </c>
      <c r="AN610" s="106">
        <f t="shared" si="430"/>
        <v>0</v>
      </c>
      <c r="AO610" s="106">
        <f t="shared" si="430"/>
        <v>0</v>
      </c>
      <c r="AP610" s="106">
        <f t="shared" si="431"/>
        <v>0</v>
      </c>
      <c r="AQ610" s="106">
        <f t="shared" si="431"/>
        <v>0</v>
      </c>
      <c r="AR610" s="106">
        <f t="shared" si="431"/>
        <v>0</v>
      </c>
      <c r="AS610" s="106">
        <f t="shared" ref="AS610:BO610" si="433">IF($G610=0,0,IF(AS$6&lt;$G610,0,IF(AS$6&gt;$H610,1,(AS$6-$G610+1)/($H610-$G610+1))))</f>
        <v>0</v>
      </c>
      <c r="AT610" s="106">
        <f t="shared" si="433"/>
        <v>0</v>
      </c>
      <c r="AU610" s="106">
        <f t="shared" si="433"/>
        <v>0</v>
      </c>
      <c r="AV610" s="106">
        <f t="shared" si="433"/>
        <v>0</v>
      </c>
      <c r="AW610" s="106">
        <f t="shared" si="433"/>
        <v>0</v>
      </c>
      <c r="AX610" s="106">
        <f t="shared" si="433"/>
        <v>0</v>
      </c>
      <c r="AY610" s="106">
        <f t="shared" si="433"/>
        <v>0</v>
      </c>
      <c r="AZ610" s="106">
        <f t="shared" si="433"/>
        <v>0</v>
      </c>
      <c r="BA610" s="106">
        <f t="shared" si="433"/>
        <v>5.2631578947368418E-2</v>
      </c>
      <c r="BB610" s="106">
        <f t="shared" si="433"/>
        <v>0.42105263157894735</v>
      </c>
      <c r="BC610" s="106">
        <f t="shared" si="433"/>
        <v>0.78947368421052633</v>
      </c>
      <c r="BD610" s="106">
        <f t="shared" si="433"/>
        <v>1</v>
      </c>
      <c r="BE610" s="106">
        <f t="shared" si="433"/>
        <v>1</v>
      </c>
      <c r="BF610" s="106">
        <f t="shared" si="433"/>
        <v>1</v>
      </c>
      <c r="BG610" s="106">
        <f t="shared" si="433"/>
        <v>1</v>
      </c>
      <c r="BH610" s="106">
        <f t="shared" si="433"/>
        <v>1</v>
      </c>
      <c r="BI610" s="106">
        <f t="shared" si="433"/>
        <v>1</v>
      </c>
      <c r="BJ610" s="106">
        <f t="shared" si="433"/>
        <v>1</v>
      </c>
      <c r="BK610" s="106">
        <f t="shared" si="433"/>
        <v>1</v>
      </c>
      <c r="BL610" s="106">
        <f t="shared" si="433"/>
        <v>1</v>
      </c>
      <c r="BM610" s="106">
        <f t="shared" si="433"/>
        <v>1</v>
      </c>
      <c r="BN610" s="106">
        <f t="shared" si="433"/>
        <v>1</v>
      </c>
      <c r="BO610" s="106">
        <f t="shared" si="433"/>
        <v>1</v>
      </c>
    </row>
    <row r="611" spans="1:67" ht="15" x14ac:dyDescent="0.25">
      <c r="A611" s="80"/>
      <c r="B611" s="77" t="s">
        <v>1801</v>
      </c>
      <c r="C611" s="77" t="s">
        <v>1802</v>
      </c>
      <c r="D611" s="77" t="s">
        <v>6</v>
      </c>
      <c r="E611" s="224">
        <f>VLOOKUP(B611,'Cuadro Control'!C655:J2541,8,FALSE)</f>
        <v>0</v>
      </c>
      <c r="F611" s="106">
        <f t="shared" si="428"/>
        <v>0</v>
      </c>
      <c r="G611" s="107">
        <v>46539</v>
      </c>
      <c r="H611" s="107">
        <v>46541</v>
      </c>
      <c r="I611" s="106">
        <f t="shared" si="432"/>
        <v>0</v>
      </c>
      <c r="J611" s="106">
        <f t="shared" si="430"/>
        <v>0</v>
      </c>
      <c r="K611" s="106">
        <f t="shared" si="430"/>
        <v>0</v>
      </c>
      <c r="L611" s="106">
        <f t="shared" si="430"/>
        <v>0</v>
      </c>
      <c r="M611" s="106">
        <f t="shared" si="430"/>
        <v>0</v>
      </c>
      <c r="N611" s="106">
        <f t="shared" si="430"/>
        <v>0</v>
      </c>
      <c r="O611" s="106">
        <f t="shared" si="430"/>
        <v>0</v>
      </c>
      <c r="P611" s="106">
        <f t="shared" si="430"/>
        <v>0</v>
      </c>
      <c r="Q611" s="106">
        <f t="shared" si="430"/>
        <v>0</v>
      </c>
      <c r="R611" s="106">
        <f t="shared" si="430"/>
        <v>0</v>
      </c>
      <c r="S611" s="106">
        <f t="shared" si="430"/>
        <v>0</v>
      </c>
      <c r="T611" s="106">
        <f t="shared" si="430"/>
        <v>0</v>
      </c>
      <c r="U611" s="106">
        <f t="shared" si="430"/>
        <v>0</v>
      </c>
      <c r="V611" s="106">
        <f t="shared" si="430"/>
        <v>0</v>
      </c>
      <c r="W611" s="106">
        <f t="shared" si="430"/>
        <v>0</v>
      </c>
      <c r="X611" s="106">
        <f t="shared" si="430"/>
        <v>0</v>
      </c>
      <c r="Y611" s="106">
        <f t="shared" si="430"/>
        <v>0</v>
      </c>
      <c r="Z611" s="106">
        <f t="shared" si="430"/>
        <v>0</v>
      </c>
      <c r="AA611" s="106">
        <f t="shared" si="430"/>
        <v>0</v>
      </c>
      <c r="AB611" s="106">
        <f t="shared" si="430"/>
        <v>0</v>
      </c>
      <c r="AC611" s="106">
        <f t="shared" si="430"/>
        <v>0</v>
      </c>
      <c r="AD611" s="106">
        <f t="shared" si="430"/>
        <v>0</v>
      </c>
      <c r="AE611" s="106">
        <f t="shared" si="430"/>
        <v>0</v>
      </c>
      <c r="AF611" s="106">
        <f t="shared" si="430"/>
        <v>0</v>
      </c>
      <c r="AG611" s="106">
        <f t="shared" si="430"/>
        <v>0</v>
      </c>
      <c r="AH611" s="106">
        <f t="shared" si="430"/>
        <v>0</v>
      </c>
      <c r="AI611" s="106">
        <f t="shared" ref="J611:AO618" si="434">IF($G611=0,0,IF(AI$6&lt;$G611,0,IF(AI$6&gt;$H611,1,(AI$6-$G611+1)/($H611-$G611+1))))</f>
        <v>0</v>
      </c>
      <c r="AJ611" s="106">
        <f t="shared" si="434"/>
        <v>0</v>
      </c>
      <c r="AK611" s="106">
        <f t="shared" si="434"/>
        <v>0</v>
      </c>
      <c r="AL611" s="106">
        <f t="shared" si="434"/>
        <v>0</v>
      </c>
      <c r="AM611" s="106">
        <f t="shared" si="434"/>
        <v>0</v>
      </c>
      <c r="AN611" s="106">
        <f t="shared" si="434"/>
        <v>0</v>
      </c>
      <c r="AO611" s="106">
        <f t="shared" si="434"/>
        <v>0</v>
      </c>
      <c r="AP611" s="106">
        <f t="shared" ref="AP611:BO617" si="435">IF($G611=0,0,IF(AP$6&lt;$G611,0,IF(AP$6&gt;$H611,1,(AP$6-$G611+1)/($H611-$G611+1))))</f>
        <v>0</v>
      </c>
      <c r="AQ611" s="106">
        <f t="shared" si="435"/>
        <v>0</v>
      </c>
      <c r="AR611" s="106">
        <f t="shared" si="435"/>
        <v>0</v>
      </c>
      <c r="AS611" s="106">
        <f t="shared" si="435"/>
        <v>0</v>
      </c>
      <c r="AT611" s="106">
        <f t="shared" si="435"/>
        <v>0</v>
      </c>
      <c r="AU611" s="106">
        <f t="shared" si="435"/>
        <v>0</v>
      </c>
      <c r="AV611" s="106">
        <f t="shared" si="435"/>
        <v>0</v>
      </c>
      <c r="AW611" s="106">
        <f t="shared" si="435"/>
        <v>0</v>
      </c>
      <c r="AX611" s="106">
        <f t="shared" si="435"/>
        <v>0</v>
      </c>
      <c r="AY611" s="106">
        <f t="shared" si="435"/>
        <v>0</v>
      </c>
      <c r="AZ611" s="106">
        <f t="shared" si="435"/>
        <v>0</v>
      </c>
      <c r="BA611" s="106">
        <f t="shared" si="435"/>
        <v>0</v>
      </c>
      <c r="BB611" s="106">
        <f t="shared" si="435"/>
        <v>0</v>
      </c>
      <c r="BC611" s="106">
        <f t="shared" si="435"/>
        <v>0</v>
      </c>
      <c r="BD611" s="106">
        <f t="shared" si="435"/>
        <v>1</v>
      </c>
      <c r="BE611" s="106">
        <f t="shared" si="435"/>
        <v>1</v>
      </c>
      <c r="BF611" s="106">
        <f t="shared" si="435"/>
        <v>1</v>
      </c>
      <c r="BG611" s="106">
        <f t="shared" si="435"/>
        <v>1</v>
      </c>
      <c r="BH611" s="106">
        <f t="shared" si="435"/>
        <v>1</v>
      </c>
      <c r="BI611" s="106">
        <f t="shared" si="435"/>
        <v>1</v>
      </c>
      <c r="BJ611" s="106">
        <f t="shared" si="435"/>
        <v>1</v>
      </c>
      <c r="BK611" s="106">
        <f t="shared" si="435"/>
        <v>1</v>
      </c>
      <c r="BL611" s="106">
        <f t="shared" si="435"/>
        <v>1</v>
      </c>
      <c r="BM611" s="106">
        <f t="shared" si="435"/>
        <v>1</v>
      </c>
      <c r="BN611" s="106">
        <f t="shared" si="435"/>
        <v>1</v>
      </c>
      <c r="BO611" s="106">
        <f t="shared" si="435"/>
        <v>1</v>
      </c>
    </row>
    <row r="612" spans="1:67" ht="15" x14ac:dyDescent="0.25">
      <c r="A612" s="80"/>
      <c r="B612" s="78" t="s">
        <v>1803</v>
      </c>
      <c r="C612" s="78" t="s">
        <v>1804</v>
      </c>
      <c r="D612" s="78" t="s">
        <v>3</v>
      </c>
      <c r="E612" s="225">
        <f>VLOOKUP(B612,'Cuadro Control'!C656:J2542,8,FALSE)</f>
        <v>0</v>
      </c>
      <c r="F612" s="108">
        <f t="shared" si="428"/>
        <v>0</v>
      </c>
      <c r="G612" s="109">
        <v>46539</v>
      </c>
      <c r="H612" s="109">
        <v>46539</v>
      </c>
      <c r="I612" s="108">
        <f t="shared" si="432"/>
        <v>0</v>
      </c>
      <c r="J612" s="108">
        <f t="shared" si="434"/>
        <v>0</v>
      </c>
      <c r="K612" s="108">
        <f t="shared" si="434"/>
        <v>0</v>
      </c>
      <c r="L612" s="108">
        <f t="shared" si="434"/>
        <v>0</v>
      </c>
      <c r="M612" s="108">
        <f t="shared" si="434"/>
        <v>0</v>
      </c>
      <c r="N612" s="108">
        <f t="shared" si="434"/>
        <v>0</v>
      </c>
      <c r="O612" s="108">
        <f t="shared" si="434"/>
        <v>0</v>
      </c>
      <c r="P612" s="108">
        <f t="shared" si="434"/>
        <v>0</v>
      </c>
      <c r="Q612" s="108">
        <f t="shared" si="434"/>
        <v>0</v>
      </c>
      <c r="R612" s="108">
        <f t="shared" si="434"/>
        <v>0</v>
      </c>
      <c r="S612" s="108">
        <f t="shared" si="434"/>
        <v>0</v>
      </c>
      <c r="T612" s="108">
        <f t="shared" si="434"/>
        <v>0</v>
      </c>
      <c r="U612" s="108">
        <f t="shared" si="434"/>
        <v>0</v>
      </c>
      <c r="V612" s="108">
        <f t="shared" si="434"/>
        <v>0</v>
      </c>
      <c r="W612" s="108">
        <f t="shared" si="434"/>
        <v>0</v>
      </c>
      <c r="X612" s="108">
        <f t="shared" si="434"/>
        <v>0</v>
      </c>
      <c r="Y612" s="108">
        <f t="shared" si="434"/>
        <v>0</v>
      </c>
      <c r="Z612" s="108">
        <f t="shared" si="434"/>
        <v>0</v>
      </c>
      <c r="AA612" s="108">
        <f t="shared" si="434"/>
        <v>0</v>
      </c>
      <c r="AB612" s="108">
        <f t="shared" si="434"/>
        <v>0</v>
      </c>
      <c r="AC612" s="108">
        <f t="shared" si="434"/>
        <v>0</v>
      </c>
      <c r="AD612" s="108">
        <f t="shared" si="434"/>
        <v>0</v>
      </c>
      <c r="AE612" s="108">
        <f t="shared" si="434"/>
        <v>0</v>
      </c>
      <c r="AF612" s="108">
        <f t="shared" si="434"/>
        <v>0</v>
      </c>
      <c r="AG612" s="108">
        <f t="shared" si="434"/>
        <v>0</v>
      </c>
      <c r="AH612" s="108">
        <f t="shared" si="434"/>
        <v>0</v>
      </c>
      <c r="AI612" s="108">
        <f t="shared" si="434"/>
        <v>0</v>
      </c>
      <c r="AJ612" s="108">
        <f t="shared" si="434"/>
        <v>0</v>
      </c>
      <c r="AK612" s="108">
        <f t="shared" si="434"/>
        <v>0</v>
      </c>
      <c r="AL612" s="108">
        <f t="shared" si="434"/>
        <v>0</v>
      </c>
      <c r="AM612" s="108">
        <f t="shared" si="434"/>
        <v>0</v>
      </c>
      <c r="AN612" s="108">
        <f t="shared" si="434"/>
        <v>0</v>
      </c>
      <c r="AO612" s="108">
        <f t="shared" si="434"/>
        <v>0</v>
      </c>
      <c r="AP612" s="108">
        <f t="shared" si="435"/>
        <v>0</v>
      </c>
      <c r="AQ612" s="108">
        <f t="shared" si="435"/>
        <v>0</v>
      </c>
      <c r="AR612" s="108">
        <f t="shared" si="435"/>
        <v>0</v>
      </c>
      <c r="AS612" s="108">
        <f t="shared" si="435"/>
        <v>0</v>
      </c>
      <c r="AT612" s="108">
        <f t="shared" si="435"/>
        <v>0</v>
      </c>
      <c r="AU612" s="108">
        <f t="shared" si="435"/>
        <v>0</v>
      </c>
      <c r="AV612" s="108">
        <f t="shared" si="435"/>
        <v>0</v>
      </c>
      <c r="AW612" s="108">
        <f t="shared" si="435"/>
        <v>0</v>
      </c>
      <c r="AX612" s="108">
        <f t="shared" si="435"/>
        <v>0</v>
      </c>
      <c r="AY612" s="108">
        <f t="shared" si="435"/>
        <v>0</v>
      </c>
      <c r="AZ612" s="108">
        <f t="shared" si="435"/>
        <v>0</v>
      </c>
      <c r="BA612" s="108">
        <f t="shared" si="435"/>
        <v>0</v>
      </c>
      <c r="BB612" s="108">
        <f t="shared" si="435"/>
        <v>0</v>
      </c>
      <c r="BC612" s="108">
        <f t="shared" si="435"/>
        <v>0</v>
      </c>
      <c r="BD612" s="108">
        <f t="shared" si="435"/>
        <v>1</v>
      </c>
      <c r="BE612" s="108">
        <f t="shared" si="435"/>
        <v>1</v>
      </c>
      <c r="BF612" s="108">
        <f t="shared" si="435"/>
        <v>1</v>
      </c>
      <c r="BG612" s="108">
        <f t="shared" si="435"/>
        <v>1</v>
      </c>
      <c r="BH612" s="108">
        <f t="shared" si="435"/>
        <v>1</v>
      </c>
      <c r="BI612" s="108">
        <f t="shared" si="435"/>
        <v>1</v>
      </c>
      <c r="BJ612" s="108">
        <f t="shared" si="435"/>
        <v>1</v>
      </c>
      <c r="BK612" s="108">
        <f t="shared" si="435"/>
        <v>1</v>
      </c>
      <c r="BL612" s="108">
        <f t="shared" si="435"/>
        <v>1</v>
      </c>
      <c r="BM612" s="108">
        <f t="shared" si="435"/>
        <v>1</v>
      </c>
      <c r="BN612" s="108">
        <f t="shared" si="435"/>
        <v>1</v>
      </c>
      <c r="BO612" s="108">
        <f t="shared" si="435"/>
        <v>1</v>
      </c>
    </row>
    <row r="613" spans="1:67" ht="15" x14ac:dyDescent="0.25">
      <c r="A613" s="80"/>
      <c r="B613" s="77" t="s">
        <v>1805</v>
      </c>
      <c r="C613" s="77" t="s">
        <v>1806</v>
      </c>
      <c r="D613" s="77" t="s">
        <v>8</v>
      </c>
      <c r="E613" s="224">
        <f>VLOOKUP(B613,'Cuadro Control'!C657:J2543,8,FALSE)</f>
        <v>1230815225.9452939</v>
      </c>
      <c r="F613" s="106">
        <f t="shared" si="428"/>
        <v>0.2318411625341423</v>
      </c>
      <c r="G613" s="107">
        <v>46541</v>
      </c>
      <c r="H613" s="107">
        <v>46542</v>
      </c>
      <c r="I613" s="106">
        <f t="shared" si="432"/>
        <v>0</v>
      </c>
      <c r="J613" s="106">
        <f t="shared" si="434"/>
        <v>0</v>
      </c>
      <c r="K613" s="106">
        <f t="shared" si="434"/>
        <v>0</v>
      </c>
      <c r="L613" s="106">
        <f t="shared" si="434"/>
        <v>0</v>
      </c>
      <c r="M613" s="106">
        <f t="shared" si="434"/>
        <v>0</v>
      </c>
      <c r="N613" s="106">
        <f t="shared" si="434"/>
        <v>0</v>
      </c>
      <c r="O613" s="106">
        <f t="shared" si="434"/>
        <v>0</v>
      </c>
      <c r="P613" s="106">
        <f t="shared" si="434"/>
        <v>0</v>
      </c>
      <c r="Q613" s="106">
        <f t="shared" si="434"/>
        <v>0</v>
      </c>
      <c r="R613" s="106">
        <f t="shared" si="434"/>
        <v>0</v>
      </c>
      <c r="S613" s="106">
        <f t="shared" si="434"/>
        <v>0</v>
      </c>
      <c r="T613" s="106">
        <f t="shared" si="434"/>
        <v>0</v>
      </c>
      <c r="U613" s="106">
        <f t="shared" si="434"/>
        <v>0</v>
      </c>
      <c r="V613" s="106">
        <f t="shared" si="434"/>
        <v>0</v>
      </c>
      <c r="W613" s="106">
        <f t="shared" si="434"/>
        <v>0</v>
      </c>
      <c r="X613" s="106">
        <f t="shared" si="434"/>
        <v>0</v>
      </c>
      <c r="Y613" s="106">
        <f t="shared" si="434"/>
        <v>0</v>
      </c>
      <c r="Z613" s="106">
        <f t="shared" si="434"/>
        <v>0</v>
      </c>
      <c r="AA613" s="106">
        <f t="shared" si="434"/>
        <v>0</v>
      </c>
      <c r="AB613" s="106">
        <f t="shared" si="434"/>
        <v>0</v>
      </c>
      <c r="AC613" s="106">
        <f t="shared" si="434"/>
        <v>0</v>
      </c>
      <c r="AD613" s="106">
        <f t="shared" si="434"/>
        <v>0</v>
      </c>
      <c r="AE613" s="106">
        <f t="shared" si="434"/>
        <v>0</v>
      </c>
      <c r="AF613" s="106">
        <f t="shared" si="434"/>
        <v>0</v>
      </c>
      <c r="AG613" s="106">
        <f t="shared" si="434"/>
        <v>0</v>
      </c>
      <c r="AH613" s="106">
        <f t="shared" si="434"/>
        <v>0</v>
      </c>
      <c r="AI613" s="106">
        <f t="shared" si="434"/>
        <v>0</v>
      </c>
      <c r="AJ613" s="106">
        <f t="shared" si="434"/>
        <v>0</v>
      </c>
      <c r="AK613" s="106">
        <f t="shared" si="434"/>
        <v>0</v>
      </c>
      <c r="AL613" s="106">
        <f t="shared" si="434"/>
        <v>0</v>
      </c>
      <c r="AM613" s="106">
        <f t="shared" si="434"/>
        <v>0</v>
      </c>
      <c r="AN613" s="106">
        <f t="shared" si="434"/>
        <v>0</v>
      </c>
      <c r="AO613" s="106">
        <f t="shared" si="434"/>
        <v>0</v>
      </c>
      <c r="AP613" s="106">
        <f t="shared" si="435"/>
        <v>0</v>
      </c>
      <c r="AQ613" s="106">
        <f t="shared" si="435"/>
        <v>0</v>
      </c>
      <c r="AR613" s="106">
        <f t="shared" si="435"/>
        <v>0</v>
      </c>
      <c r="AS613" s="106">
        <f t="shared" si="435"/>
        <v>0</v>
      </c>
      <c r="AT613" s="106">
        <f t="shared" si="435"/>
        <v>0</v>
      </c>
      <c r="AU613" s="106">
        <f t="shared" si="435"/>
        <v>0</v>
      </c>
      <c r="AV613" s="106">
        <f t="shared" si="435"/>
        <v>0</v>
      </c>
      <c r="AW613" s="106">
        <f t="shared" si="435"/>
        <v>0</v>
      </c>
      <c r="AX613" s="106">
        <f t="shared" si="435"/>
        <v>0</v>
      </c>
      <c r="AY613" s="106">
        <f t="shared" si="435"/>
        <v>0</v>
      </c>
      <c r="AZ613" s="106">
        <f t="shared" si="435"/>
        <v>0</v>
      </c>
      <c r="BA613" s="106">
        <f t="shared" si="435"/>
        <v>0</v>
      </c>
      <c r="BB613" s="106">
        <f t="shared" si="435"/>
        <v>0</v>
      </c>
      <c r="BC613" s="106">
        <f t="shared" si="435"/>
        <v>0</v>
      </c>
      <c r="BD613" s="106">
        <f t="shared" si="435"/>
        <v>1</v>
      </c>
      <c r="BE613" s="106">
        <f t="shared" si="435"/>
        <v>1</v>
      </c>
      <c r="BF613" s="106">
        <f t="shared" si="435"/>
        <v>1</v>
      </c>
      <c r="BG613" s="106">
        <f t="shared" si="435"/>
        <v>1</v>
      </c>
      <c r="BH613" s="106">
        <f t="shared" si="435"/>
        <v>1</v>
      </c>
      <c r="BI613" s="106">
        <f t="shared" si="435"/>
        <v>1</v>
      </c>
      <c r="BJ613" s="106">
        <f t="shared" si="435"/>
        <v>1</v>
      </c>
      <c r="BK613" s="106">
        <f t="shared" si="435"/>
        <v>1</v>
      </c>
      <c r="BL613" s="106">
        <f t="shared" si="435"/>
        <v>1</v>
      </c>
      <c r="BM613" s="106">
        <f t="shared" si="435"/>
        <v>1</v>
      </c>
      <c r="BN613" s="106">
        <f t="shared" si="435"/>
        <v>1</v>
      </c>
      <c r="BO613" s="106">
        <f t="shared" si="435"/>
        <v>1</v>
      </c>
    </row>
    <row r="614" spans="1:67" ht="15" x14ac:dyDescent="0.25">
      <c r="A614" s="80"/>
      <c r="B614" s="77" t="s">
        <v>1807</v>
      </c>
      <c r="C614" s="77" t="s">
        <v>1808</v>
      </c>
      <c r="D614" s="77" t="s">
        <v>26</v>
      </c>
      <c r="E614" s="224">
        <f>VLOOKUP(B614,'Cuadro Control'!C658:J2544,8,FALSE)</f>
        <v>0</v>
      </c>
      <c r="F614" s="106">
        <f t="shared" si="428"/>
        <v>0</v>
      </c>
      <c r="G614" s="107">
        <v>46542</v>
      </c>
      <c r="H614" s="107">
        <v>46550</v>
      </c>
      <c r="I614" s="106">
        <f t="shared" si="432"/>
        <v>0</v>
      </c>
      <c r="J614" s="106">
        <f t="shared" si="434"/>
        <v>0</v>
      </c>
      <c r="K614" s="106">
        <f t="shared" si="434"/>
        <v>0</v>
      </c>
      <c r="L614" s="106">
        <f t="shared" si="434"/>
        <v>0</v>
      </c>
      <c r="M614" s="106">
        <f t="shared" si="434"/>
        <v>0</v>
      </c>
      <c r="N614" s="106">
        <f t="shared" si="434"/>
        <v>0</v>
      </c>
      <c r="O614" s="106">
        <f t="shared" si="434"/>
        <v>0</v>
      </c>
      <c r="P614" s="106">
        <f t="shared" si="434"/>
        <v>0</v>
      </c>
      <c r="Q614" s="106">
        <f t="shared" si="434"/>
        <v>0</v>
      </c>
      <c r="R614" s="106">
        <f t="shared" si="434"/>
        <v>0</v>
      </c>
      <c r="S614" s="106">
        <f t="shared" si="434"/>
        <v>0</v>
      </c>
      <c r="T614" s="106">
        <f t="shared" si="434"/>
        <v>0</v>
      </c>
      <c r="U614" s="106">
        <f t="shared" si="434"/>
        <v>0</v>
      </c>
      <c r="V614" s="106">
        <f t="shared" si="434"/>
        <v>0</v>
      </c>
      <c r="W614" s="106">
        <f t="shared" si="434"/>
        <v>0</v>
      </c>
      <c r="X614" s="106">
        <f t="shared" si="434"/>
        <v>0</v>
      </c>
      <c r="Y614" s="106">
        <f t="shared" si="434"/>
        <v>0</v>
      </c>
      <c r="Z614" s="106">
        <f t="shared" si="434"/>
        <v>0</v>
      </c>
      <c r="AA614" s="106">
        <f t="shared" si="434"/>
        <v>0</v>
      </c>
      <c r="AB614" s="106">
        <f t="shared" si="434"/>
        <v>0</v>
      </c>
      <c r="AC614" s="106">
        <f t="shared" si="434"/>
        <v>0</v>
      </c>
      <c r="AD614" s="106">
        <f t="shared" si="434"/>
        <v>0</v>
      </c>
      <c r="AE614" s="106">
        <f t="shared" si="434"/>
        <v>0</v>
      </c>
      <c r="AF614" s="106">
        <f t="shared" si="434"/>
        <v>0</v>
      </c>
      <c r="AG614" s="106">
        <f t="shared" si="434"/>
        <v>0</v>
      </c>
      <c r="AH614" s="106">
        <f t="shared" si="434"/>
        <v>0</v>
      </c>
      <c r="AI614" s="106">
        <f t="shared" si="434"/>
        <v>0</v>
      </c>
      <c r="AJ614" s="106">
        <f t="shared" si="434"/>
        <v>0</v>
      </c>
      <c r="AK614" s="106">
        <f t="shared" si="434"/>
        <v>0</v>
      </c>
      <c r="AL614" s="106">
        <f t="shared" si="434"/>
        <v>0</v>
      </c>
      <c r="AM614" s="106">
        <f t="shared" si="434"/>
        <v>0</v>
      </c>
      <c r="AN614" s="106">
        <f t="shared" si="434"/>
        <v>0</v>
      </c>
      <c r="AO614" s="106">
        <f t="shared" si="434"/>
        <v>0</v>
      </c>
      <c r="AP614" s="106">
        <f t="shared" si="435"/>
        <v>0</v>
      </c>
      <c r="AQ614" s="106">
        <f t="shared" si="435"/>
        <v>0</v>
      </c>
      <c r="AR614" s="106">
        <f t="shared" si="435"/>
        <v>0</v>
      </c>
      <c r="AS614" s="106">
        <f t="shared" si="435"/>
        <v>0</v>
      </c>
      <c r="AT614" s="106">
        <f t="shared" si="435"/>
        <v>0</v>
      </c>
      <c r="AU614" s="106">
        <f t="shared" si="435"/>
        <v>0</v>
      </c>
      <c r="AV614" s="106">
        <f t="shared" si="435"/>
        <v>0</v>
      </c>
      <c r="AW614" s="106">
        <f t="shared" si="435"/>
        <v>0</v>
      </c>
      <c r="AX614" s="106">
        <f t="shared" si="435"/>
        <v>0</v>
      </c>
      <c r="AY614" s="106">
        <f t="shared" si="435"/>
        <v>0</v>
      </c>
      <c r="AZ614" s="106">
        <f t="shared" si="435"/>
        <v>0</v>
      </c>
      <c r="BA614" s="106">
        <f t="shared" si="435"/>
        <v>0</v>
      </c>
      <c r="BB614" s="106">
        <f t="shared" si="435"/>
        <v>0</v>
      </c>
      <c r="BC614" s="106">
        <f t="shared" si="435"/>
        <v>0</v>
      </c>
      <c r="BD614" s="106">
        <f t="shared" si="435"/>
        <v>0.1111111111111111</v>
      </c>
      <c r="BE614" s="106">
        <f t="shared" si="435"/>
        <v>0.88888888888888884</v>
      </c>
      <c r="BF614" s="106">
        <f t="shared" si="435"/>
        <v>1</v>
      </c>
      <c r="BG614" s="106">
        <f t="shared" si="435"/>
        <v>1</v>
      </c>
      <c r="BH614" s="106">
        <f t="shared" si="435"/>
        <v>1</v>
      </c>
      <c r="BI614" s="106">
        <f t="shared" si="435"/>
        <v>1</v>
      </c>
      <c r="BJ614" s="106">
        <f t="shared" si="435"/>
        <v>1</v>
      </c>
      <c r="BK614" s="106">
        <f t="shared" si="435"/>
        <v>1</v>
      </c>
      <c r="BL614" s="106">
        <f t="shared" si="435"/>
        <v>1</v>
      </c>
      <c r="BM614" s="106">
        <f t="shared" si="435"/>
        <v>1</v>
      </c>
      <c r="BN614" s="106">
        <f t="shared" si="435"/>
        <v>1</v>
      </c>
      <c r="BO614" s="106">
        <f t="shared" si="435"/>
        <v>1</v>
      </c>
    </row>
    <row r="615" spans="1:67" ht="15" x14ac:dyDescent="0.25">
      <c r="A615" s="80"/>
      <c r="B615" s="77" t="s">
        <v>1809</v>
      </c>
      <c r="C615" s="77" t="s">
        <v>2081</v>
      </c>
      <c r="D615" s="77" t="s">
        <v>6</v>
      </c>
      <c r="E615" s="224">
        <f>VLOOKUP(B615,'Cuadro Control'!C659:J2545,8,FALSE)</f>
        <v>52736347.43270281</v>
      </c>
      <c r="F615" s="106">
        <f t="shared" si="428"/>
        <v>9.933624348213644E-3</v>
      </c>
      <c r="G615" s="107">
        <v>46550</v>
      </c>
      <c r="H615" s="107">
        <v>46554</v>
      </c>
      <c r="I615" s="106">
        <f t="shared" si="432"/>
        <v>0</v>
      </c>
      <c r="J615" s="106">
        <f t="shared" si="434"/>
        <v>0</v>
      </c>
      <c r="K615" s="106">
        <f t="shared" si="434"/>
        <v>0</v>
      </c>
      <c r="L615" s="106">
        <f t="shared" si="434"/>
        <v>0</v>
      </c>
      <c r="M615" s="106">
        <f t="shared" si="434"/>
        <v>0</v>
      </c>
      <c r="N615" s="106">
        <f t="shared" si="434"/>
        <v>0</v>
      </c>
      <c r="O615" s="106">
        <f t="shared" si="434"/>
        <v>0</v>
      </c>
      <c r="P615" s="106">
        <f t="shared" si="434"/>
        <v>0</v>
      </c>
      <c r="Q615" s="106">
        <f t="shared" si="434"/>
        <v>0</v>
      </c>
      <c r="R615" s="106">
        <f t="shared" si="434"/>
        <v>0</v>
      </c>
      <c r="S615" s="106">
        <f t="shared" si="434"/>
        <v>0</v>
      </c>
      <c r="T615" s="106">
        <f t="shared" si="434"/>
        <v>0</v>
      </c>
      <c r="U615" s="106">
        <f t="shared" si="434"/>
        <v>0</v>
      </c>
      <c r="V615" s="106">
        <f t="shared" si="434"/>
        <v>0</v>
      </c>
      <c r="W615" s="106">
        <f t="shared" si="434"/>
        <v>0</v>
      </c>
      <c r="X615" s="106">
        <f t="shared" si="434"/>
        <v>0</v>
      </c>
      <c r="Y615" s="106">
        <f t="shared" si="434"/>
        <v>0</v>
      </c>
      <c r="Z615" s="106">
        <f t="shared" si="434"/>
        <v>0</v>
      </c>
      <c r="AA615" s="106">
        <f t="shared" si="434"/>
        <v>0</v>
      </c>
      <c r="AB615" s="106">
        <f t="shared" si="434"/>
        <v>0</v>
      </c>
      <c r="AC615" s="106">
        <f t="shared" si="434"/>
        <v>0</v>
      </c>
      <c r="AD615" s="106">
        <f t="shared" si="434"/>
        <v>0</v>
      </c>
      <c r="AE615" s="106">
        <f t="shared" si="434"/>
        <v>0</v>
      </c>
      <c r="AF615" s="106">
        <f t="shared" si="434"/>
        <v>0</v>
      </c>
      <c r="AG615" s="106">
        <f t="shared" si="434"/>
        <v>0</v>
      </c>
      <c r="AH615" s="106">
        <f t="shared" si="434"/>
        <v>0</v>
      </c>
      <c r="AI615" s="106">
        <f t="shared" si="434"/>
        <v>0</v>
      </c>
      <c r="AJ615" s="106">
        <f t="shared" si="434"/>
        <v>0</v>
      </c>
      <c r="AK615" s="106">
        <f t="shared" si="434"/>
        <v>0</v>
      </c>
      <c r="AL615" s="106">
        <f t="shared" si="434"/>
        <v>0</v>
      </c>
      <c r="AM615" s="106">
        <f t="shared" si="434"/>
        <v>0</v>
      </c>
      <c r="AN615" s="106">
        <f t="shared" si="434"/>
        <v>0</v>
      </c>
      <c r="AO615" s="106">
        <f t="shared" si="434"/>
        <v>0</v>
      </c>
      <c r="AP615" s="106">
        <f t="shared" si="435"/>
        <v>0</v>
      </c>
      <c r="AQ615" s="106">
        <f t="shared" si="435"/>
        <v>0</v>
      </c>
      <c r="AR615" s="106">
        <f t="shared" si="435"/>
        <v>0</v>
      </c>
      <c r="AS615" s="106">
        <f t="shared" si="435"/>
        <v>0</v>
      </c>
      <c r="AT615" s="106">
        <f t="shared" si="435"/>
        <v>0</v>
      </c>
      <c r="AU615" s="106">
        <f t="shared" si="435"/>
        <v>0</v>
      </c>
      <c r="AV615" s="106">
        <f t="shared" si="435"/>
        <v>0</v>
      </c>
      <c r="AW615" s="106">
        <f t="shared" si="435"/>
        <v>0</v>
      </c>
      <c r="AX615" s="106">
        <f t="shared" si="435"/>
        <v>0</v>
      </c>
      <c r="AY615" s="106">
        <f t="shared" si="435"/>
        <v>0</v>
      </c>
      <c r="AZ615" s="106">
        <f t="shared" si="435"/>
        <v>0</v>
      </c>
      <c r="BA615" s="106">
        <f t="shared" si="435"/>
        <v>0</v>
      </c>
      <c r="BB615" s="106">
        <f t="shared" si="435"/>
        <v>0</v>
      </c>
      <c r="BC615" s="106">
        <f t="shared" si="435"/>
        <v>0</v>
      </c>
      <c r="BD615" s="106">
        <f t="shared" si="435"/>
        <v>0</v>
      </c>
      <c r="BE615" s="106">
        <f t="shared" si="435"/>
        <v>0</v>
      </c>
      <c r="BF615" s="106">
        <f t="shared" si="435"/>
        <v>1</v>
      </c>
      <c r="BG615" s="106">
        <f t="shared" si="435"/>
        <v>1</v>
      </c>
      <c r="BH615" s="106">
        <f t="shared" si="435"/>
        <v>1</v>
      </c>
      <c r="BI615" s="106">
        <f t="shared" si="435"/>
        <v>1</v>
      </c>
      <c r="BJ615" s="106">
        <f t="shared" si="435"/>
        <v>1</v>
      </c>
      <c r="BK615" s="106">
        <f t="shared" si="435"/>
        <v>1</v>
      </c>
      <c r="BL615" s="106">
        <f t="shared" si="435"/>
        <v>1</v>
      </c>
      <c r="BM615" s="106">
        <f t="shared" si="435"/>
        <v>1</v>
      </c>
      <c r="BN615" s="106">
        <f t="shared" si="435"/>
        <v>1</v>
      </c>
      <c r="BO615" s="106">
        <f t="shared" si="435"/>
        <v>1</v>
      </c>
    </row>
    <row r="616" spans="1:67" ht="15" x14ac:dyDescent="0.25">
      <c r="A616" s="80"/>
      <c r="B616" s="77" t="s">
        <v>1810</v>
      </c>
      <c r="C616" s="77" t="s">
        <v>1811</v>
      </c>
      <c r="D616" s="77" t="s">
        <v>19</v>
      </c>
      <c r="E616" s="224">
        <f>VLOOKUP(B616,'Cuadro Control'!C660:J2546,8,FALSE)</f>
        <v>46410609.014634147</v>
      </c>
      <c r="F616" s="106">
        <f t="shared" si="428"/>
        <v>8.742083556535862E-3</v>
      </c>
      <c r="G616" s="107">
        <v>46554</v>
      </c>
      <c r="H616" s="107">
        <v>46556</v>
      </c>
      <c r="I616" s="106">
        <f t="shared" si="432"/>
        <v>0</v>
      </c>
      <c r="J616" s="106">
        <f t="shared" si="434"/>
        <v>0</v>
      </c>
      <c r="K616" s="106">
        <f t="shared" si="434"/>
        <v>0</v>
      </c>
      <c r="L616" s="106">
        <f t="shared" si="434"/>
        <v>0</v>
      </c>
      <c r="M616" s="106">
        <f t="shared" si="434"/>
        <v>0</v>
      </c>
      <c r="N616" s="106">
        <f t="shared" si="434"/>
        <v>0</v>
      </c>
      <c r="O616" s="106">
        <f t="shared" si="434"/>
        <v>0</v>
      </c>
      <c r="P616" s="106">
        <f t="shared" si="434"/>
        <v>0</v>
      </c>
      <c r="Q616" s="106">
        <f t="shared" si="434"/>
        <v>0</v>
      </c>
      <c r="R616" s="106">
        <f t="shared" si="434"/>
        <v>0</v>
      </c>
      <c r="S616" s="106">
        <f t="shared" si="434"/>
        <v>0</v>
      </c>
      <c r="T616" s="106">
        <f t="shared" si="434"/>
        <v>0</v>
      </c>
      <c r="U616" s="106">
        <f t="shared" si="434"/>
        <v>0</v>
      </c>
      <c r="V616" s="106">
        <f t="shared" si="434"/>
        <v>0</v>
      </c>
      <c r="W616" s="106">
        <f t="shared" si="434"/>
        <v>0</v>
      </c>
      <c r="X616" s="106">
        <f t="shared" si="434"/>
        <v>0</v>
      </c>
      <c r="Y616" s="106">
        <f t="shared" si="434"/>
        <v>0</v>
      </c>
      <c r="Z616" s="106">
        <f t="shared" si="434"/>
        <v>0</v>
      </c>
      <c r="AA616" s="106">
        <f t="shared" si="434"/>
        <v>0</v>
      </c>
      <c r="AB616" s="106">
        <f t="shared" si="434"/>
        <v>0</v>
      </c>
      <c r="AC616" s="106">
        <f t="shared" si="434"/>
        <v>0</v>
      </c>
      <c r="AD616" s="106">
        <f t="shared" si="434"/>
        <v>0</v>
      </c>
      <c r="AE616" s="106">
        <f t="shared" si="434"/>
        <v>0</v>
      </c>
      <c r="AF616" s="106">
        <f t="shared" si="434"/>
        <v>0</v>
      </c>
      <c r="AG616" s="106">
        <f t="shared" si="434"/>
        <v>0</v>
      </c>
      <c r="AH616" s="106">
        <f t="shared" si="434"/>
        <v>0</v>
      </c>
      <c r="AI616" s="106">
        <f t="shared" si="434"/>
        <v>0</v>
      </c>
      <c r="AJ616" s="106">
        <f t="shared" si="434"/>
        <v>0</v>
      </c>
      <c r="AK616" s="106">
        <f t="shared" si="434"/>
        <v>0</v>
      </c>
      <c r="AL616" s="106">
        <f t="shared" si="434"/>
        <v>0</v>
      </c>
      <c r="AM616" s="106">
        <f t="shared" si="434"/>
        <v>0</v>
      </c>
      <c r="AN616" s="106">
        <f t="shared" si="434"/>
        <v>0</v>
      </c>
      <c r="AO616" s="106">
        <f t="shared" si="434"/>
        <v>0</v>
      </c>
      <c r="AP616" s="106">
        <f t="shared" si="435"/>
        <v>0</v>
      </c>
      <c r="AQ616" s="106">
        <f t="shared" si="435"/>
        <v>0</v>
      </c>
      <c r="AR616" s="106">
        <f t="shared" si="435"/>
        <v>0</v>
      </c>
      <c r="AS616" s="106">
        <f t="shared" si="435"/>
        <v>0</v>
      </c>
      <c r="AT616" s="106">
        <f t="shared" si="435"/>
        <v>0</v>
      </c>
      <c r="AU616" s="106">
        <f t="shared" si="435"/>
        <v>0</v>
      </c>
      <c r="AV616" s="106">
        <f t="shared" si="435"/>
        <v>0</v>
      </c>
      <c r="AW616" s="106">
        <f t="shared" si="435"/>
        <v>0</v>
      </c>
      <c r="AX616" s="106">
        <f t="shared" si="435"/>
        <v>0</v>
      </c>
      <c r="AY616" s="106">
        <f t="shared" si="435"/>
        <v>0</v>
      </c>
      <c r="AZ616" s="106">
        <f t="shared" si="435"/>
        <v>0</v>
      </c>
      <c r="BA616" s="106">
        <f t="shared" si="435"/>
        <v>0</v>
      </c>
      <c r="BB616" s="106">
        <f t="shared" si="435"/>
        <v>0</v>
      </c>
      <c r="BC616" s="106">
        <f t="shared" si="435"/>
        <v>0</v>
      </c>
      <c r="BD616" s="106">
        <f t="shared" si="435"/>
        <v>0</v>
      </c>
      <c r="BE616" s="106">
        <f t="shared" si="435"/>
        <v>0</v>
      </c>
      <c r="BF616" s="106">
        <f t="shared" si="435"/>
        <v>1</v>
      </c>
      <c r="BG616" s="106">
        <f t="shared" si="435"/>
        <v>1</v>
      </c>
      <c r="BH616" s="106">
        <f t="shared" si="435"/>
        <v>1</v>
      </c>
      <c r="BI616" s="106">
        <f t="shared" si="435"/>
        <v>1</v>
      </c>
      <c r="BJ616" s="106">
        <f t="shared" si="435"/>
        <v>1</v>
      </c>
      <c r="BK616" s="106">
        <f t="shared" si="435"/>
        <v>1</v>
      </c>
      <c r="BL616" s="106">
        <f t="shared" si="435"/>
        <v>1</v>
      </c>
      <c r="BM616" s="106">
        <f t="shared" si="435"/>
        <v>1</v>
      </c>
      <c r="BN616" s="106">
        <f t="shared" si="435"/>
        <v>1</v>
      </c>
      <c r="BO616" s="106">
        <f t="shared" si="435"/>
        <v>1</v>
      </c>
    </row>
    <row r="617" spans="1:67" ht="15" x14ac:dyDescent="0.25">
      <c r="A617" s="80"/>
      <c r="B617" s="77" t="s">
        <v>1812</v>
      </c>
      <c r="C617" s="77" t="s">
        <v>1813</v>
      </c>
      <c r="D617" s="77" t="s">
        <v>9</v>
      </c>
      <c r="E617" s="224">
        <f>VLOOKUP(B617,'Cuadro Control'!C661:J2547,8,FALSE)</f>
        <v>1587346329.5488234</v>
      </c>
      <c r="F617" s="106">
        <f t="shared" si="428"/>
        <v>0.29899875353285565</v>
      </c>
      <c r="G617" s="107">
        <v>46554</v>
      </c>
      <c r="H617" s="107">
        <v>46564</v>
      </c>
      <c r="I617" s="106">
        <f t="shared" si="432"/>
        <v>0</v>
      </c>
      <c r="J617" s="106">
        <f t="shared" si="434"/>
        <v>0</v>
      </c>
      <c r="K617" s="106">
        <f t="shared" si="434"/>
        <v>0</v>
      </c>
      <c r="L617" s="106">
        <f t="shared" si="434"/>
        <v>0</v>
      </c>
      <c r="M617" s="106">
        <f t="shared" si="434"/>
        <v>0</v>
      </c>
      <c r="N617" s="106">
        <f t="shared" si="434"/>
        <v>0</v>
      </c>
      <c r="O617" s="106">
        <f t="shared" si="434"/>
        <v>0</v>
      </c>
      <c r="P617" s="106">
        <f t="shared" si="434"/>
        <v>0</v>
      </c>
      <c r="Q617" s="106">
        <f t="shared" si="434"/>
        <v>0</v>
      </c>
      <c r="R617" s="106">
        <f t="shared" si="434"/>
        <v>0</v>
      </c>
      <c r="S617" s="106">
        <f t="shared" si="434"/>
        <v>0</v>
      </c>
      <c r="T617" s="106">
        <f t="shared" si="434"/>
        <v>0</v>
      </c>
      <c r="U617" s="106">
        <f t="shared" si="434"/>
        <v>0</v>
      </c>
      <c r="V617" s="106">
        <f t="shared" si="434"/>
        <v>0</v>
      </c>
      <c r="W617" s="106">
        <f t="shared" si="434"/>
        <v>0</v>
      </c>
      <c r="X617" s="106">
        <f t="shared" si="434"/>
        <v>0</v>
      </c>
      <c r="Y617" s="106">
        <f t="shared" si="434"/>
        <v>0</v>
      </c>
      <c r="Z617" s="106">
        <f t="shared" si="434"/>
        <v>0</v>
      </c>
      <c r="AA617" s="106">
        <f t="shared" si="434"/>
        <v>0</v>
      </c>
      <c r="AB617" s="106">
        <f t="shared" si="434"/>
        <v>0</v>
      </c>
      <c r="AC617" s="106">
        <f t="shared" si="434"/>
        <v>0</v>
      </c>
      <c r="AD617" s="106">
        <f t="shared" si="434"/>
        <v>0</v>
      </c>
      <c r="AE617" s="106">
        <f t="shared" si="434"/>
        <v>0</v>
      </c>
      <c r="AF617" s="106">
        <f t="shared" si="434"/>
        <v>0</v>
      </c>
      <c r="AG617" s="106">
        <f t="shared" si="434"/>
        <v>0</v>
      </c>
      <c r="AH617" s="106">
        <f t="shared" si="434"/>
        <v>0</v>
      </c>
      <c r="AI617" s="106">
        <f t="shared" si="434"/>
        <v>0</v>
      </c>
      <c r="AJ617" s="106">
        <f t="shared" si="434"/>
        <v>0</v>
      </c>
      <c r="AK617" s="106">
        <f t="shared" si="434"/>
        <v>0</v>
      </c>
      <c r="AL617" s="106">
        <f t="shared" si="434"/>
        <v>0</v>
      </c>
      <c r="AM617" s="106">
        <f t="shared" si="434"/>
        <v>0</v>
      </c>
      <c r="AN617" s="106">
        <f t="shared" si="434"/>
        <v>0</v>
      </c>
      <c r="AO617" s="106">
        <f t="shared" si="434"/>
        <v>0</v>
      </c>
      <c r="AP617" s="106">
        <f t="shared" si="435"/>
        <v>0</v>
      </c>
      <c r="AQ617" s="106">
        <f t="shared" si="435"/>
        <v>0</v>
      </c>
      <c r="AR617" s="106">
        <f t="shared" si="435"/>
        <v>0</v>
      </c>
      <c r="AS617" s="106">
        <f t="shared" ref="AP617:BO618" si="436">IF($G617=0,0,IF(AS$6&lt;$G617,0,IF(AS$6&gt;$H617,1,(AS$6-$G617+1)/($H617-$G617+1))))</f>
        <v>0</v>
      </c>
      <c r="AT617" s="106">
        <f t="shared" si="436"/>
        <v>0</v>
      </c>
      <c r="AU617" s="106">
        <f t="shared" si="436"/>
        <v>0</v>
      </c>
      <c r="AV617" s="106">
        <f t="shared" si="436"/>
        <v>0</v>
      </c>
      <c r="AW617" s="106">
        <f t="shared" si="436"/>
        <v>0</v>
      </c>
      <c r="AX617" s="106">
        <f t="shared" si="436"/>
        <v>0</v>
      </c>
      <c r="AY617" s="106">
        <f t="shared" si="436"/>
        <v>0</v>
      </c>
      <c r="AZ617" s="106">
        <f t="shared" si="436"/>
        <v>0</v>
      </c>
      <c r="BA617" s="106">
        <f t="shared" si="436"/>
        <v>0</v>
      </c>
      <c r="BB617" s="106">
        <f t="shared" si="436"/>
        <v>0</v>
      </c>
      <c r="BC617" s="106">
        <f t="shared" si="436"/>
        <v>0</v>
      </c>
      <c r="BD617" s="106">
        <f t="shared" si="436"/>
        <v>0</v>
      </c>
      <c r="BE617" s="106">
        <f t="shared" si="436"/>
        <v>0</v>
      </c>
      <c r="BF617" s="106">
        <f t="shared" si="436"/>
        <v>0.27272727272727271</v>
      </c>
      <c r="BG617" s="106">
        <f t="shared" si="436"/>
        <v>0.90909090909090906</v>
      </c>
      <c r="BH617" s="106">
        <f t="shared" si="436"/>
        <v>1</v>
      </c>
      <c r="BI617" s="106">
        <f t="shared" si="436"/>
        <v>1</v>
      </c>
      <c r="BJ617" s="106">
        <f t="shared" si="436"/>
        <v>1</v>
      </c>
      <c r="BK617" s="106">
        <f t="shared" si="436"/>
        <v>1</v>
      </c>
      <c r="BL617" s="106">
        <f t="shared" si="436"/>
        <v>1</v>
      </c>
      <c r="BM617" s="106">
        <f t="shared" si="436"/>
        <v>1</v>
      </c>
      <c r="BN617" s="106">
        <f t="shared" si="436"/>
        <v>1</v>
      </c>
      <c r="BO617" s="106">
        <f t="shared" si="436"/>
        <v>1</v>
      </c>
    </row>
    <row r="618" spans="1:67" ht="15" x14ac:dyDescent="0.25">
      <c r="A618" s="80"/>
      <c r="B618" s="103" t="s">
        <v>1814</v>
      </c>
      <c r="C618" s="103" t="s">
        <v>1815</v>
      </c>
      <c r="D618" s="103" t="s">
        <v>9</v>
      </c>
      <c r="E618" s="223">
        <f>VLOOKUP(B618,'Cuadro Control'!C662:J2548,8,FALSE)</f>
        <v>179532477.23999998</v>
      </c>
      <c r="F618" s="104">
        <f t="shared" si="428"/>
        <v>3.3817438522495219E-2</v>
      </c>
      <c r="G618" s="105">
        <v>46556</v>
      </c>
      <c r="H618" s="105">
        <v>46569</v>
      </c>
      <c r="I618" s="104">
        <f t="shared" si="432"/>
        <v>0</v>
      </c>
      <c r="J618" s="104">
        <f t="shared" si="434"/>
        <v>0</v>
      </c>
      <c r="K618" s="104">
        <f t="shared" si="434"/>
        <v>0</v>
      </c>
      <c r="L618" s="104">
        <f t="shared" si="434"/>
        <v>0</v>
      </c>
      <c r="M618" s="104">
        <f t="shared" si="434"/>
        <v>0</v>
      </c>
      <c r="N618" s="104">
        <f t="shared" si="434"/>
        <v>0</v>
      </c>
      <c r="O618" s="104">
        <f t="shared" si="434"/>
        <v>0</v>
      </c>
      <c r="P618" s="104">
        <f t="shared" si="434"/>
        <v>0</v>
      </c>
      <c r="Q618" s="104">
        <f t="shared" si="434"/>
        <v>0</v>
      </c>
      <c r="R618" s="104">
        <f t="shared" si="434"/>
        <v>0</v>
      </c>
      <c r="S618" s="104">
        <f t="shared" si="434"/>
        <v>0</v>
      </c>
      <c r="T618" s="104">
        <f t="shared" si="434"/>
        <v>0</v>
      </c>
      <c r="U618" s="104">
        <f t="shared" si="434"/>
        <v>0</v>
      </c>
      <c r="V618" s="104">
        <f t="shared" si="434"/>
        <v>0</v>
      </c>
      <c r="W618" s="104">
        <f t="shared" si="434"/>
        <v>0</v>
      </c>
      <c r="X618" s="104">
        <f t="shared" si="434"/>
        <v>0</v>
      </c>
      <c r="Y618" s="104">
        <f t="shared" si="434"/>
        <v>0</v>
      </c>
      <c r="Z618" s="104">
        <f t="shared" si="434"/>
        <v>0</v>
      </c>
      <c r="AA618" s="104">
        <f t="shared" si="434"/>
        <v>0</v>
      </c>
      <c r="AB618" s="104">
        <f t="shared" si="434"/>
        <v>0</v>
      </c>
      <c r="AC618" s="104">
        <f t="shared" si="434"/>
        <v>0</v>
      </c>
      <c r="AD618" s="104">
        <f t="shared" si="434"/>
        <v>0</v>
      </c>
      <c r="AE618" s="104">
        <f t="shared" si="434"/>
        <v>0</v>
      </c>
      <c r="AF618" s="104">
        <f t="shared" si="434"/>
        <v>0</v>
      </c>
      <c r="AG618" s="104">
        <f t="shared" si="434"/>
        <v>0</v>
      </c>
      <c r="AH618" s="104">
        <f t="shared" si="434"/>
        <v>0</v>
      </c>
      <c r="AI618" s="104">
        <f t="shared" si="434"/>
        <v>0</v>
      </c>
      <c r="AJ618" s="104">
        <f t="shared" si="434"/>
        <v>0</v>
      </c>
      <c r="AK618" s="104">
        <f t="shared" si="434"/>
        <v>0</v>
      </c>
      <c r="AL618" s="104">
        <f t="shared" si="434"/>
        <v>0</v>
      </c>
      <c r="AM618" s="104">
        <f t="shared" si="434"/>
        <v>0</v>
      </c>
      <c r="AN618" s="104">
        <f t="shared" si="434"/>
        <v>0</v>
      </c>
      <c r="AO618" s="104">
        <f t="shared" si="434"/>
        <v>0</v>
      </c>
      <c r="AP618" s="104">
        <f t="shared" si="436"/>
        <v>0</v>
      </c>
      <c r="AQ618" s="104">
        <f t="shared" si="436"/>
        <v>0</v>
      </c>
      <c r="AR618" s="104">
        <f t="shared" si="436"/>
        <v>0</v>
      </c>
      <c r="AS618" s="104">
        <f t="shared" si="436"/>
        <v>0</v>
      </c>
      <c r="AT618" s="104">
        <f t="shared" si="436"/>
        <v>0</v>
      </c>
      <c r="AU618" s="104">
        <f t="shared" si="436"/>
        <v>0</v>
      </c>
      <c r="AV618" s="104">
        <f t="shared" si="436"/>
        <v>0</v>
      </c>
      <c r="AW618" s="104">
        <f t="shared" si="436"/>
        <v>0</v>
      </c>
      <c r="AX618" s="104">
        <f t="shared" si="436"/>
        <v>0</v>
      </c>
      <c r="AY618" s="104">
        <f t="shared" si="436"/>
        <v>0</v>
      </c>
      <c r="AZ618" s="104">
        <f t="shared" si="436"/>
        <v>0</v>
      </c>
      <c r="BA618" s="104">
        <f t="shared" si="436"/>
        <v>0</v>
      </c>
      <c r="BB618" s="104">
        <f t="shared" si="436"/>
        <v>0</v>
      </c>
      <c r="BC618" s="104">
        <f t="shared" si="436"/>
        <v>0</v>
      </c>
      <c r="BD618" s="104">
        <f t="shared" si="436"/>
        <v>0</v>
      </c>
      <c r="BE618" s="104">
        <f t="shared" si="436"/>
        <v>0</v>
      </c>
      <c r="BF618" s="104">
        <f t="shared" si="436"/>
        <v>7.1428571428571425E-2</v>
      </c>
      <c r="BG618" s="104">
        <f t="shared" si="436"/>
        <v>0.5714285714285714</v>
      </c>
      <c r="BH618" s="104">
        <f t="shared" si="436"/>
        <v>1</v>
      </c>
      <c r="BI618" s="104">
        <f t="shared" si="436"/>
        <v>1</v>
      </c>
      <c r="BJ618" s="104">
        <f t="shared" si="436"/>
        <v>1</v>
      </c>
      <c r="BK618" s="104">
        <f t="shared" si="436"/>
        <v>1</v>
      </c>
      <c r="BL618" s="104">
        <f t="shared" si="436"/>
        <v>1</v>
      </c>
      <c r="BM618" s="104">
        <f t="shared" si="436"/>
        <v>1</v>
      </c>
      <c r="BN618" s="104">
        <f t="shared" si="436"/>
        <v>1</v>
      </c>
      <c r="BO618" s="104">
        <f t="shared" si="436"/>
        <v>1</v>
      </c>
    </row>
    <row r="619" spans="1:67" ht="15" x14ac:dyDescent="0.25">
      <c r="A619" s="80"/>
      <c r="B619" s="78" t="s">
        <v>1816</v>
      </c>
      <c r="C619" s="78" t="s">
        <v>2018</v>
      </c>
      <c r="D619" s="78" t="s">
        <v>3</v>
      </c>
      <c r="E619" s="225">
        <f>VLOOKUP(B619,'Cuadro Control'!C663:J2549,8,FALSE)</f>
        <v>0</v>
      </c>
      <c r="F619" s="108">
        <f>IFERROR(E619/$E$603,0)</f>
        <v>0</v>
      </c>
      <c r="G619" s="109">
        <v>46569</v>
      </c>
      <c r="H619" s="109">
        <v>46569</v>
      </c>
      <c r="I619" s="108">
        <f t="shared" si="432"/>
        <v>0</v>
      </c>
      <c r="J619" s="108">
        <f t="shared" ref="J619:BO619" si="437">IF($G619=0,0,IF(J$6&lt;$G619,0,IF(J$6&gt;$H619,1,(J$6-$G619+1)/($H619-$G619+1))))</f>
        <v>0</v>
      </c>
      <c r="K619" s="108">
        <f t="shared" si="437"/>
        <v>0</v>
      </c>
      <c r="L619" s="108">
        <f t="shared" si="437"/>
        <v>0</v>
      </c>
      <c r="M619" s="108">
        <f t="shared" si="437"/>
        <v>0</v>
      </c>
      <c r="N619" s="108">
        <f t="shared" si="437"/>
        <v>0</v>
      </c>
      <c r="O619" s="108">
        <f t="shared" si="437"/>
        <v>0</v>
      </c>
      <c r="P619" s="108">
        <f t="shared" si="437"/>
        <v>0</v>
      </c>
      <c r="Q619" s="108">
        <f t="shared" si="437"/>
        <v>0</v>
      </c>
      <c r="R619" s="108">
        <f t="shared" si="437"/>
        <v>0</v>
      </c>
      <c r="S619" s="108">
        <f t="shared" si="437"/>
        <v>0</v>
      </c>
      <c r="T619" s="108">
        <f t="shared" si="437"/>
        <v>0</v>
      </c>
      <c r="U619" s="108">
        <f t="shared" si="437"/>
        <v>0</v>
      </c>
      <c r="V619" s="108">
        <f t="shared" si="437"/>
        <v>0</v>
      </c>
      <c r="W619" s="108">
        <f t="shared" si="437"/>
        <v>0</v>
      </c>
      <c r="X619" s="108">
        <f t="shared" si="437"/>
        <v>0</v>
      </c>
      <c r="Y619" s="108">
        <f t="shared" si="437"/>
        <v>0</v>
      </c>
      <c r="Z619" s="108">
        <f t="shared" si="437"/>
        <v>0</v>
      </c>
      <c r="AA619" s="108">
        <f t="shared" si="437"/>
        <v>0</v>
      </c>
      <c r="AB619" s="108">
        <f t="shared" si="437"/>
        <v>0</v>
      </c>
      <c r="AC619" s="108">
        <f t="shared" si="437"/>
        <v>0</v>
      </c>
      <c r="AD619" s="108">
        <f t="shared" si="437"/>
        <v>0</v>
      </c>
      <c r="AE619" s="108">
        <f t="shared" si="437"/>
        <v>0</v>
      </c>
      <c r="AF619" s="108">
        <f t="shared" si="437"/>
        <v>0</v>
      </c>
      <c r="AG619" s="108">
        <f t="shared" si="437"/>
        <v>0</v>
      </c>
      <c r="AH619" s="108">
        <f t="shared" si="437"/>
        <v>0</v>
      </c>
      <c r="AI619" s="108">
        <f t="shared" si="437"/>
        <v>0</v>
      </c>
      <c r="AJ619" s="108">
        <f t="shared" si="437"/>
        <v>0</v>
      </c>
      <c r="AK619" s="108">
        <f t="shared" si="437"/>
        <v>0</v>
      </c>
      <c r="AL619" s="108">
        <f t="shared" si="437"/>
        <v>0</v>
      </c>
      <c r="AM619" s="108">
        <f t="shared" si="437"/>
        <v>0</v>
      </c>
      <c r="AN619" s="108">
        <f t="shared" si="437"/>
        <v>0</v>
      </c>
      <c r="AO619" s="108">
        <f t="shared" si="437"/>
        <v>0</v>
      </c>
      <c r="AP619" s="108">
        <f t="shared" si="437"/>
        <v>0</v>
      </c>
      <c r="AQ619" s="108">
        <f t="shared" si="437"/>
        <v>0</v>
      </c>
      <c r="AR619" s="108">
        <f t="shared" si="437"/>
        <v>0</v>
      </c>
      <c r="AS619" s="108">
        <f t="shared" si="437"/>
        <v>0</v>
      </c>
      <c r="AT619" s="108">
        <f t="shared" si="437"/>
        <v>0</v>
      </c>
      <c r="AU619" s="108">
        <f t="shared" si="437"/>
        <v>0</v>
      </c>
      <c r="AV619" s="108">
        <f t="shared" si="437"/>
        <v>0</v>
      </c>
      <c r="AW619" s="108">
        <f t="shared" si="437"/>
        <v>0</v>
      </c>
      <c r="AX619" s="108">
        <f t="shared" si="437"/>
        <v>0</v>
      </c>
      <c r="AY619" s="108">
        <f t="shared" si="437"/>
        <v>0</v>
      </c>
      <c r="AZ619" s="108">
        <f t="shared" si="437"/>
        <v>0</v>
      </c>
      <c r="BA619" s="108">
        <f t="shared" si="437"/>
        <v>0</v>
      </c>
      <c r="BB619" s="108">
        <f t="shared" si="437"/>
        <v>0</v>
      </c>
      <c r="BC619" s="108">
        <f t="shared" si="437"/>
        <v>0</v>
      </c>
      <c r="BD619" s="108">
        <f t="shared" si="437"/>
        <v>0</v>
      </c>
      <c r="BE619" s="108">
        <f t="shared" si="437"/>
        <v>0</v>
      </c>
      <c r="BF619" s="108">
        <f t="shared" si="437"/>
        <v>0</v>
      </c>
      <c r="BG619" s="108">
        <f t="shared" si="437"/>
        <v>0</v>
      </c>
      <c r="BH619" s="108">
        <f t="shared" si="437"/>
        <v>1</v>
      </c>
      <c r="BI619" s="108">
        <f t="shared" si="437"/>
        <v>1</v>
      </c>
      <c r="BJ619" s="108">
        <f t="shared" si="437"/>
        <v>1</v>
      </c>
      <c r="BK619" s="108">
        <f t="shared" si="437"/>
        <v>1</v>
      </c>
      <c r="BL619" s="108">
        <f t="shared" si="437"/>
        <v>1</v>
      </c>
      <c r="BM619" s="108">
        <f t="shared" si="437"/>
        <v>1</v>
      </c>
      <c r="BN619" s="108">
        <f t="shared" si="437"/>
        <v>1</v>
      </c>
      <c r="BO619" s="108">
        <f t="shared" si="437"/>
        <v>1</v>
      </c>
    </row>
    <row r="620" spans="1:67" ht="15" x14ac:dyDescent="0.25">
      <c r="A620" s="80"/>
      <c r="B620" s="76" t="s">
        <v>1817</v>
      </c>
      <c r="C620" s="76" t="s">
        <v>1818</v>
      </c>
      <c r="D620" s="76" t="s">
        <v>38</v>
      </c>
      <c r="E620" s="222">
        <f>SUM(E621:E636)</f>
        <v>5308872732.0543728</v>
      </c>
      <c r="F620" s="101">
        <f>IFERROR(E620/$E$109,0)</f>
        <v>2.9408554574576196E-2</v>
      </c>
      <c r="G620" s="102">
        <v>46498</v>
      </c>
      <c r="H620" s="102">
        <v>46578</v>
      </c>
      <c r="I620" s="101">
        <f>SUMPRODUCT($F621:$F635,I621:I635)</f>
        <v>0</v>
      </c>
      <c r="J620" s="101">
        <f t="shared" ref="J620:AO620" si="438">SUMPRODUCT($F621:$F635,J621:J635)</f>
        <v>0</v>
      </c>
      <c r="K620" s="101">
        <f t="shared" si="438"/>
        <v>0</v>
      </c>
      <c r="L620" s="101">
        <f t="shared" si="438"/>
        <v>0</v>
      </c>
      <c r="M620" s="101">
        <f t="shared" si="438"/>
        <v>0</v>
      </c>
      <c r="N620" s="101">
        <f t="shared" si="438"/>
        <v>0</v>
      </c>
      <c r="O620" s="101">
        <f t="shared" si="438"/>
        <v>0</v>
      </c>
      <c r="P620" s="101">
        <f t="shared" si="438"/>
        <v>0</v>
      </c>
      <c r="Q620" s="101">
        <f t="shared" si="438"/>
        <v>0</v>
      </c>
      <c r="R620" s="101">
        <f t="shared" si="438"/>
        <v>0</v>
      </c>
      <c r="S620" s="101">
        <f t="shared" si="438"/>
        <v>0</v>
      </c>
      <c r="T620" s="101">
        <f t="shared" si="438"/>
        <v>0</v>
      </c>
      <c r="U620" s="101">
        <f t="shared" si="438"/>
        <v>0</v>
      </c>
      <c r="V620" s="101">
        <f t="shared" si="438"/>
        <v>0</v>
      </c>
      <c r="W620" s="101">
        <f t="shared" si="438"/>
        <v>0</v>
      </c>
      <c r="X620" s="101">
        <f t="shared" si="438"/>
        <v>0</v>
      </c>
      <c r="Y620" s="101">
        <f t="shared" si="438"/>
        <v>0</v>
      </c>
      <c r="Z620" s="101">
        <f t="shared" si="438"/>
        <v>0</v>
      </c>
      <c r="AA620" s="101">
        <f t="shared" si="438"/>
        <v>0</v>
      </c>
      <c r="AB620" s="101">
        <f t="shared" si="438"/>
        <v>0</v>
      </c>
      <c r="AC620" s="101">
        <f t="shared" si="438"/>
        <v>0</v>
      </c>
      <c r="AD620" s="101">
        <f t="shared" si="438"/>
        <v>0</v>
      </c>
      <c r="AE620" s="101">
        <f t="shared" si="438"/>
        <v>0</v>
      </c>
      <c r="AF620" s="101">
        <f t="shared" si="438"/>
        <v>0</v>
      </c>
      <c r="AG620" s="101">
        <f t="shared" si="438"/>
        <v>0</v>
      </c>
      <c r="AH620" s="101">
        <f t="shared" si="438"/>
        <v>0</v>
      </c>
      <c r="AI620" s="101">
        <f t="shared" si="438"/>
        <v>0</v>
      </c>
      <c r="AJ620" s="101">
        <f t="shared" si="438"/>
        <v>0</v>
      </c>
      <c r="AK620" s="101">
        <f t="shared" si="438"/>
        <v>0</v>
      </c>
      <c r="AL620" s="101">
        <f t="shared" si="438"/>
        <v>0</v>
      </c>
      <c r="AM620" s="101">
        <f t="shared" si="438"/>
        <v>0</v>
      </c>
      <c r="AN620" s="101">
        <f t="shared" si="438"/>
        <v>0</v>
      </c>
      <c r="AO620" s="101">
        <f t="shared" si="438"/>
        <v>0</v>
      </c>
      <c r="AP620" s="101">
        <f t="shared" ref="AP620:BO620" si="439">SUMPRODUCT($F621:$F635,AP621:AP635)</f>
        <v>0</v>
      </c>
      <c r="AQ620" s="101">
        <f t="shared" si="439"/>
        <v>0</v>
      </c>
      <c r="AR620" s="101">
        <f t="shared" si="439"/>
        <v>0</v>
      </c>
      <c r="AS620" s="101">
        <f t="shared" si="439"/>
        <v>0</v>
      </c>
      <c r="AT620" s="101">
        <f t="shared" si="439"/>
        <v>0</v>
      </c>
      <c r="AU620" s="101">
        <f t="shared" si="439"/>
        <v>0</v>
      </c>
      <c r="AV620" s="101">
        <f t="shared" si="439"/>
        <v>0</v>
      </c>
      <c r="AW620" s="101">
        <f t="shared" si="439"/>
        <v>0</v>
      </c>
      <c r="AX620" s="101">
        <f t="shared" si="439"/>
        <v>5.2284659466614609E-3</v>
      </c>
      <c r="AY620" s="101">
        <f t="shared" si="439"/>
        <v>2.8760971566995162E-2</v>
      </c>
      <c r="AZ620" s="101">
        <f t="shared" si="439"/>
        <v>7.4884419302420888E-2</v>
      </c>
      <c r="BA620" s="101">
        <f t="shared" si="439"/>
        <v>0.12461587214543901</v>
      </c>
      <c r="BB620" s="101">
        <f t="shared" si="439"/>
        <v>0.1814926112303839</v>
      </c>
      <c r="BC620" s="101">
        <f t="shared" si="439"/>
        <v>0.26819753080317182</v>
      </c>
      <c r="BD620" s="101">
        <f t="shared" si="439"/>
        <v>0.34814259595071784</v>
      </c>
      <c r="BE620" s="101">
        <f t="shared" si="439"/>
        <v>0.41666693750575734</v>
      </c>
      <c r="BF620" s="101">
        <f t="shared" si="439"/>
        <v>0.64850810003989967</v>
      </c>
      <c r="BG620" s="101">
        <f t="shared" si="439"/>
        <v>0.71026958832829457</v>
      </c>
      <c r="BH620" s="101">
        <f t="shared" si="439"/>
        <v>0.8899644163163547</v>
      </c>
      <c r="BI620" s="101">
        <f t="shared" si="439"/>
        <v>0.99774550409850038</v>
      </c>
      <c r="BJ620" s="101">
        <f t="shared" si="439"/>
        <v>1</v>
      </c>
      <c r="BK620" s="101">
        <f t="shared" si="439"/>
        <v>1</v>
      </c>
      <c r="BL620" s="101">
        <f t="shared" si="439"/>
        <v>1</v>
      </c>
      <c r="BM620" s="101">
        <f t="shared" si="439"/>
        <v>1</v>
      </c>
      <c r="BN620" s="101">
        <f t="shared" si="439"/>
        <v>1</v>
      </c>
      <c r="BO620" s="101">
        <f t="shared" si="439"/>
        <v>1</v>
      </c>
    </row>
    <row r="621" spans="1:67" ht="15" x14ac:dyDescent="0.25">
      <c r="A621" s="80"/>
      <c r="B621" s="77" t="s">
        <v>1819</v>
      </c>
      <c r="C621" s="77" t="s">
        <v>2126</v>
      </c>
      <c r="D621" s="77" t="s">
        <v>22</v>
      </c>
      <c r="E621" s="224">
        <f>VLOOKUP(B621,'Cuadro Control'!C665:J2551,8,FALSE)</f>
        <v>83271780.884117648</v>
      </c>
      <c r="F621" s="106">
        <f t="shared" ref="F621:F635" si="440">IFERROR(E621/$E$620,0)</f>
        <v>1.5685397839984384E-2</v>
      </c>
      <c r="G621" s="107">
        <v>46498</v>
      </c>
      <c r="H621" s="107">
        <v>46506</v>
      </c>
      <c r="I621" s="106">
        <f t="shared" ref="I621:X621" si="441">IF($G621=0,0,IF(I$6&lt;$G621,0,IF(I$6&gt;$H621,1,(I$6-$G621+1)/($H621-$G621+1))))</f>
        <v>0</v>
      </c>
      <c r="J621" s="106">
        <f t="shared" si="441"/>
        <v>0</v>
      </c>
      <c r="K621" s="106">
        <f t="shared" si="441"/>
        <v>0</v>
      </c>
      <c r="L621" s="106">
        <f t="shared" si="441"/>
        <v>0</v>
      </c>
      <c r="M621" s="106">
        <f t="shared" si="441"/>
        <v>0</v>
      </c>
      <c r="N621" s="106">
        <f t="shared" si="441"/>
        <v>0</v>
      </c>
      <c r="O621" s="106">
        <f t="shared" si="441"/>
        <v>0</v>
      </c>
      <c r="P621" s="106">
        <f t="shared" si="441"/>
        <v>0</v>
      </c>
      <c r="Q621" s="106">
        <f t="shared" si="441"/>
        <v>0</v>
      </c>
      <c r="R621" s="106">
        <f t="shared" si="441"/>
        <v>0</v>
      </c>
      <c r="S621" s="106">
        <f t="shared" si="441"/>
        <v>0</v>
      </c>
      <c r="T621" s="106">
        <f t="shared" si="441"/>
        <v>0</v>
      </c>
      <c r="U621" s="106">
        <f t="shared" si="441"/>
        <v>0</v>
      </c>
      <c r="V621" s="106">
        <f t="shared" si="441"/>
        <v>0</v>
      </c>
      <c r="W621" s="106">
        <f t="shared" si="441"/>
        <v>0</v>
      </c>
      <c r="X621" s="106">
        <f t="shared" si="441"/>
        <v>0</v>
      </c>
      <c r="Y621" s="106">
        <f t="shared" ref="J621:AO628" si="442">IF($G621=0,0,IF(Y$6&lt;$G621,0,IF(Y$6&gt;$H621,1,(Y$6-$G621+1)/($H621-$G621+1))))</f>
        <v>0</v>
      </c>
      <c r="Z621" s="106">
        <f t="shared" si="442"/>
        <v>0</v>
      </c>
      <c r="AA621" s="106">
        <f t="shared" si="442"/>
        <v>0</v>
      </c>
      <c r="AB621" s="106">
        <f t="shared" si="442"/>
        <v>0</v>
      </c>
      <c r="AC621" s="106">
        <f t="shared" si="442"/>
        <v>0</v>
      </c>
      <c r="AD621" s="106">
        <f t="shared" si="442"/>
        <v>0</v>
      </c>
      <c r="AE621" s="106">
        <f t="shared" si="442"/>
        <v>0</v>
      </c>
      <c r="AF621" s="106">
        <f t="shared" si="442"/>
        <v>0</v>
      </c>
      <c r="AG621" s="106">
        <f t="shared" si="442"/>
        <v>0</v>
      </c>
      <c r="AH621" s="106">
        <f t="shared" si="442"/>
        <v>0</v>
      </c>
      <c r="AI621" s="106">
        <f t="shared" si="442"/>
        <v>0</v>
      </c>
      <c r="AJ621" s="106">
        <f t="shared" si="442"/>
        <v>0</v>
      </c>
      <c r="AK621" s="106">
        <f t="shared" si="442"/>
        <v>0</v>
      </c>
      <c r="AL621" s="106">
        <f t="shared" si="442"/>
        <v>0</v>
      </c>
      <c r="AM621" s="106">
        <f t="shared" si="442"/>
        <v>0</v>
      </c>
      <c r="AN621" s="106">
        <f t="shared" si="442"/>
        <v>0</v>
      </c>
      <c r="AO621" s="106">
        <f t="shared" si="442"/>
        <v>0</v>
      </c>
      <c r="AP621" s="106">
        <f t="shared" ref="AP621:BO627" si="443">IF($G621=0,0,IF(AP$6&lt;$G621,0,IF(AP$6&gt;$H621,1,(AP$6-$G621+1)/($H621-$G621+1))))</f>
        <v>0</v>
      </c>
      <c r="AQ621" s="106">
        <f t="shared" si="443"/>
        <v>0</v>
      </c>
      <c r="AR621" s="106">
        <f t="shared" si="443"/>
        <v>0</v>
      </c>
      <c r="AS621" s="106">
        <f t="shared" si="443"/>
        <v>0</v>
      </c>
      <c r="AT621" s="106">
        <f t="shared" si="443"/>
        <v>0</v>
      </c>
      <c r="AU621" s="106">
        <f t="shared" si="443"/>
        <v>0</v>
      </c>
      <c r="AV621" s="106">
        <f t="shared" si="443"/>
        <v>0</v>
      </c>
      <c r="AW621" s="106">
        <f t="shared" si="443"/>
        <v>0</v>
      </c>
      <c r="AX621" s="106">
        <f t="shared" si="443"/>
        <v>0.33333333333333331</v>
      </c>
      <c r="AY621" s="106">
        <f t="shared" si="443"/>
        <v>1</v>
      </c>
      <c r="AZ621" s="106">
        <f t="shared" si="443"/>
        <v>1</v>
      </c>
      <c r="BA621" s="106">
        <f t="shared" si="443"/>
        <v>1</v>
      </c>
      <c r="BB621" s="106">
        <f t="shared" si="443"/>
        <v>1</v>
      </c>
      <c r="BC621" s="106">
        <f t="shared" si="443"/>
        <v>1</v>
      </c>
      <c r="BD621" s="106">
        <f t="shared" si="443"/>
        <v>1</v>
      </c>
      <c r="BE621" s="106">
        <f t="shared" si="443"/>
        <v>1</v>
      </c>
      <c r="BF621" s="106">
        <f t="shared" si="443"/>
        <v>1</v>
      </c>
      <c r="BG621" s="106">
        <f t="shared" si="443"/>
        <v>1</v>
      </c>
      <c r="BH621" s="106">
        <f t="shared" si="443"/>
        <v>1</v>
      </c>
      <c r="BI621" s="106">
        <f t="shared" si="443"/>
        <v>1</v>
      </c>
      <c r="BJ621" s="106">
        <f t="shared" si="443"/>
        <v>1</v>
      </c>
      <c r="BK621" s="106">
        <f t="shared" si="443"/>
        <v>1</v>
      </c>
      <c r="BL621" s="106">
        <f t="shared" si="443"/>
        <v>1</v>
      </c>
      <c r="BM621" s="106">
        <f t="shared" si="443"/>
        <v>1</v>
      </c>
      <c r="BN621" s="106">
        <f t="shared" si="443"/>
        <v>1</v>
      </c>
      <c r="BO621" s="106">
        <f t="shared" si="443"/>
        <v>1</v>
      </c>
    </row>
    <row r="622" spans="1:67" ht="15" x14ac:dyDescent="0.25">
      <c r="A622" s="80"/>
      <c r="B622" s="77" t="s">
        <v>1821</v>
      </c>
      <c r="C622" s="77" t="s">
        <v>1822</v>
      </c>
      <c r="D622" s="77" t="s">
        <v>9</v>
      </c>
      <c r="E622" s="224">
        <f>VLOOKUP(B622,'Cuadro Control'!C666:J2552,8,FALSE)</f>
        <v>312374505.66882348</v>
      </c>
      <c r="F622" s="106">
        <f t="shared" si="440"/>
        <v>5.8840081771548515E-2</v>
      </c>
      <c r="G622" s="107">
        <v>46506</v>
      </c>
      <c r="H622" s="107">
        <v>46514</v>
      </c>
      <c r="I622" s="106">
        <f t="shared" ref="I622:I636" si="444">IF($G622=0,0,IF(I$6&lt;$G622,0,IF(I$6&gt;$H622,1,(I$6-$G622+1)/($H622-$G622+1))))</f>
        <v>0</v>
      </c>
      <c r="J622" s="106">
        <f t="shared" si="442"/>
        <v>0</v>
      </c>
      <c r="K622" s="106">
        <f t="shared" si="442"/>
        <v>0</v>
      </c>
      <c r="L622" s="106">
        <f t="shared" si="442"/>
        <v>0</v>
      </c>
      <c r="M622" s="106">
        <f t="shared" si="442"/>
        <v>0</v>
      </c>
      <c r="N622" s="106">
        <f t="shared" si="442"/>
        <v>0</v>
      </c>
      <c r="O622" s="106">
        <f t="shared" si="442"/>
        <v>0</v>
      </c>
      <c r="P622" s="106">
        <f t="shared" si="442"/>
        <v>0</v>
      </c>
      <c r="Q622" s="106">
        <f t="shared" si="442"/>
        <v>0</v>
      </c>
      <c r="R622" s="106">
        <f t="shared" si="442"/>
        <v>0</v>
      </c>
      <c r="S622" s="106">
        <f t="shared" si="442"/>
        <v>0</v>
      </c>
      <c r="T622" s="106">
        <f t="shared" si="442"/>
        <v>0</v>
      </c>
      <c r="U622" s="106">
        <f t="shared" si="442"/>
        <v>0</v>
      </c>
      <c r="V622" s="106">
        <f t="shared" si="442"/>
        <v>0</v>
      </c>
      <c r="W622" s="106">
        <f t="shared" si="442"/>
        <v>0</v>
      </c>
      <c r="X622" s="106">
        <f t="shared" si="442"/>
        <v>0</v>
      </c>
      <c r="Y622" s="106">
        <f t="shared" si="442"/>
        <v>0</v>
      </c>
      <c r="Z622" s="106">
        <f t="shared" si="442"/>
        <v>0</v>
      </c>
      <c r="AA622" s="106">
        <f t="shared" si="442"/>
        <v>0</v>
      </c>
      <c r="AB622" s="106">
        <f t="shared" si="442"/>
        <v>0</v>
      </c>
      <c r="AC622" s="106">
        <f t="shared" si="442"/>
        <v>0</v>
      </c>
      <c r="AD622" s="106">
        <f t="shared" si="442"/>
        <v>0</v>
      </c>
      <c r="AE622" s="106">
        <f t="shared" si="442"/>
        <v>0</v>
      </c>
      <c r="AF622" s="106">
        <f t="shared" si="442"/>
        <v>0</v>
      </c>
      <c r="AG622" s="106">
        <f t="shared" si="442"/>
        <v>0</v>
      </c>
      <c r="AH622" s="106">
        <f t="shared" si="442"/>
        <v>0</v>
      </c>
      <c r="AI622" s="106">
        <f t="shared" si="442"/>
        <v>0</v>
      </c>
      <c r="AJ622" s="106">
        <f t="shared" si="442"/>
        <v>0</v>
      </c>
      <c r="AK622" s="106">
        <f t="shared" si="442"/>
        <v>0</v>
      </c>
      <c r="AL622" s="106">
        <f t="shared" si="442"/>
        <v>0</v>
      </c>
      <c r="AM622" s="106">
        <f t="shared" si="442"/>
        <v>0</v>
      </c>
      <c r="AN622" s="106">
        <f t="shared" si="442"/>
        <v>0</v>
      </c>
      <c r="AO622" s="106">
        <f t="shared" si="442"/>
        <v>0</v>
      </c>
      <c r="AP622" s="106">
        <f t="shared" si="443"/>
        <v>0</v>
      </c>
      <c r="AQ622" s="106">
        <f t="shared" si="443"/>
        <v>0</v>
      </c>
      <c r="AR622" s="106">
        <f t="shared" si="443"/>
        <v>0</v>
      </c>
      <c r="AS622" s="106">
        <f t="shared" si="443"/>
        <v>0</v>
      </c>
      <c r="AT622" s="106">
        <f t="shared" si="443"/>
        <v>0</v>
      </c>
      <c r="AU622" s="106">
        <f t="shared" si="443"/>
        <v>0</v>
      </c>
      <c r="AV622" s="106">
        <f t="shared" si="443"/>
        <v>0</v>
      </c>
      <c r="AW622" s="106">
        <f t="shared" si="443"/>
        <v>0</v>
      </c>
      <c r="AX622" s="106">
        <f t="shared" si="443"/>
        <v>0</v>
      </c>
      <c r="AY622" s="106">
        <f t="shared" si="443"/>
        <v>0.22222222222222221</v>
      </c>
      <c r="AZ622" s="106">
        <f t="shared" si="443"/>
        <v>1</v>
      </c>
      <c r="BA622" s="106">
        <f t="shared" si="443"/>
        <v>1</v>
      </c>
      <c r="BB622" s="106">
        <f t="shared" si="443"/>
        <v>1</v>
      </c>
      <c r="BC622" s="106">
        <f t="shared" si="443"/>
        <v>1</v>
      </c>
      <c r="BD622" s="106">
        <f t="shared" si="443"/>
        <v>1</v>
      </c>
      <c r="BE622" s="106">
        <f t="shared" si="443"/>
        <v>1</v>
      </c>
      <c r="BF622" s="106">
        <f t="shared" si="443"/>
        <v>1</v>
      </c>
      <c r="BG622" s="106">
        <f t="shared" si="443"/>
        <v>1</v>
      </c>
      <c r="BH622" s="106">
        <f t="shared" si="443"/>
        <v>1</v>
      </c>
      <c r="BI622" s="106">
        <f t="shared" si="443"/>
        <v>1</v>
      </c>
      <c r="BJ622" s="106">
        <f t="shared" si="443"/>
        <v>1</v>
      </c>
      <c r="BK622" s="106">
        <f t="shared" si="443"/>
        <v>1</v>
      </c>
      <c r="BL622" s="106">
        <f t="shared" si="443"/>
        <v>1</v>
      </c>
      <c r="BM622" s="106">
        <f t="shared" si="443"/>
        <v>1</v>
      </c>
      <c r="BN622" s="106">
        <f t="shared" si="443"/>
        <v>1</v>
      </c>
      <c r="BO622" s="106">
        <f t="shared" si="443"/>
        <v>1</v>
      </c>
    </row>
    <row r="623" spans="1:67" ht="15" x14ac:dyDescent="0.25">
      <c r="A623" s="80"/>
      <c r="B623" s="103" t="s">
        <v>1823</v>
      </c>
      <c r="C623" s="103" t="s">
        <v>1824</v>
      </c>
      <c r="D623" s="103" t="s">
        <v>6</v>
      </c>
      <c r="E623" s="223">
        <f>VLOOKUP(B623,'Cuadro Control'!C667:J2553,8,FALSE)</f>
        <v>9527825.6870364472</v>
      </c>
      <c r="F623" s="104">
        <f t="shared" si="440"/>
        <v>1.794698454439963E-3</v>
      </c>
      <c r="G623" s="105">
        <v>46514</v>
      </c>
      <c r="H623" s="105">
        <v>46518</v>
      </c>
      <c r="I623" s="104">
        <f t="shared" si="444"/>
        <v>0</v>
      </c>
      <c r="J623" s="104">
        <f t="shared" si="442"/>
        <v>0</v>
      </c>
      <c r="K623" s="104">
        <f t="shared" si="442"/>
        <v>0</v>
      </c>
      <c r="L623" s="104">
        <f t="shared" si="442"/>
        <v>0</v>
      </c>
      <c r="M623" s="104">
        <f t="shared" si="442"/>
        <v>0</v>
      </c>
      <c r="N623" s="104">
        <f t="shared" si="442"/>
        <v>0</v>
      </c>
      <c r="O623" s="104">
        <f t="shared" si="442"/>
        <v>0</v>
      </c>
      <c r="P623" s="104">
        <f t="shared" si="442"/>
        <v>0</v>
      </c>
      <c r="Q623" s="104">
        <f t="shared" si="442"/>
        <v>0</v>
      </c>
      <c r="R623" s="104">
        <f t="shared" si="442"/>
        <v>0</v>
      </c>
      <c r="S623" s="104">
        <f t="shared" si="442"/>
        <v>0</v>
      </c>
      <c r="T623" s="104">
        <f t="shared" si="442"/>
        <v>0</v>
      </c>
      <c r="U623" s="104">
        <f t="shared" si="442"/>
        <v>0</v>
      </c>
      <c r="V623" s="104">
        <f t="shared" si="442"/>
        <v>0</v>
      </c>
      <c r="W623" s="104">
        <f t="shared" si="442"/>
        <v>0</v>
      </c>
      <c r="X623" s="104">
        <f t="shared" si="442"/>
        <v>0</v>
      </c>
      <c r="Y623" s="104">
        <f t="shared" si="442"/>
        <v>0</v>
      </c>
      <c r="Z623" s="104">
        <f t="shared" si="442"/>
        <v>0</v>
      </c>
      <c r="AA623" s="104">
        <f t="shared" si="442"/>
        <v>0</v>
      </c>
      <c r="AB623" s="104">
        <f t="shared" si="442"/>
        <v>0</v>
      </c>
      <c r="AC623" s="104">
        <f t="shared" si="442"/>
        <v>0</v>
      </c>
      <c r="AD623" s="104">
        <f t="shared" si="442"/>
        <v>0</v>
      </c>
      <c r="AE623" s="104">
        <f t="shared" si="442"/>
        <v>0</v>
      </c>
      <c r="AF623" s="104">
        <f t="shared" si="442"/>
        <v>0</v>
      </c>
      <c r="AG623" s="104">
        <f t="shared" si="442"/>
        <v>0</v>
      </c>
      <c r="AH623" s="104">
        <f t="shared" si="442"/>
        <v>0</v>
      </c>
      <c r="AI623" s="104">
        <f t="shared" si="442"/>
        <v>0</v>
      </c>
      <c r="AJ623" s="104">
        <f t="shared" si="442"/>
        <v>0</v>
      </c>
      <c r="AK623" s="104">
        <f t="shared" si="442"/>
        <v>0</v>
      </c>
      <c r="AL623" s="104">
        <f t="shared" si="442"/>
        <v>0</v>
      </c>
      <c r="AM623" s="104">
        <f t="shared" si="442"/>
        <v>0</v>
      </c>
      <c r="AN623" s="104">
        <f t="shared" si="442"/>
        <v>0</v>
      </c>
      <c r="AO623" s="104">
        <f t="shared" si="442"/>
        <v>0</v>
      </c>
      <c r="AP623" s="104">
        <f t="shared" si="443"/>
        <v>0</v>
      </c>
      <c r="AQ623" s="104">
        <f t="shared" si="443"/>
        <v>0</v>
      </c>
      <c r="AR623" s="104">
        <f t="shared" si="443"/>
        <v>0</v>
      </c>
      <c r="AS623" s="104">
        <f t="shared" si="443"/>
        <v>0</v>
      </c>
      <c r="AT623" s="104">
        <f t="shared" si="443"/>
        <v>0</v>
      </c>
      <c r="AU623" s="104">
        <f t="shared" si="443"/>
        <v>0</v>
      </c>
      <c r="AV623" s="104">
        <f t="shared" si="443"/>
        <v>0</v>
      </c>
      <c r="AW623" s="104">
        <f t="shared" si="443"/>
        <v>0</v>
      </c>
      <c r="AX623" s="104">
        <f t="shared" si="443"/>
        <v>0</v>
      </c>
      <c r="AY623" s="104">
        <f t="shared" si="443"/>
        <v>0</v>
      </c>
      <c r="AZ623" s="104">
        <f t="shared" si="443"/>
        <v>0.2</v>
      </c>
      <c r="BA623" s="104">
        <f t="shared" si="443"/>
        <v>1</v>
      </c>
      <c r="BB623" s="104">
        <f t="shared" si="443"/>
        <v>1</v>
      </c>
      <c r="BC623" s="104">
        <f t="shared" si="443"/>
        <v>1</v>
      </c>
      <c r="BD623" s="104">
        <f t="shared" si="443"/>
        <v>1</v>
      </c>
      <c r="BE623" s="104">
        <f t="shared" si="443"/>
        <v>1</v>
      </c>
      <c r="BF623" s="104">
        <f t="shared" si="443"/>
        <v>1</v>
      </c>
      <c r="BG623" s="104">
        <f t="shared" si="443"/>
        <v>1</v>
      </c>
      <c r="BH623" s="104">
        <f t="shared" si="443"/>
        <v>1</v>
      </c>
      <c r="BI623" s="104">
        <f t="shared" si="443"/>
        <v>1</v>
      </c>
      <c r="BJ623" s="104">
        <f t="shared" si="443"/>
        <v>1</v>
      </c>
      <c r="BK623" s="104">
        <f t="shared" si="443"/>
        <v>1</v>
      </c>
      <c r="BL623" s="104">
        <f t="shared" si="443"/>
        <v>1</v>
      </c>
      <c r="BM623" s="104">
        <f t="shared" si="443"/>
        <v>1</v>
      </c>
      <c r="BN623" s="104">
        <f t="shared" si="443"/>
        <v>1</v>
      </c>
      <c r="BO623" s="104">
        <f t="shared" si="443"/>
        <v>1</v>
      </c>
    </row>
    <row r="624" spans="1:67" ht="15" x14ac:dyDescent="0.25">
      <c r="A624" s="80"/>
      <c r="B624" s="77" t="s">
        <v>1825</v>
      </c>
      <c r="C624" s="77" t="s">
        <v>1826</v>
      </c>
      <c r="D624" s="77" t="s">
        <v>19</v>
      </c>
      <c r="E624" s="224">
        <f>VLOOKUP(B624,'Cuadro Control'!C668:J2554,8,FALSE)</f>
        <v>320494616.71764702</v>
      </c>
      <c r="F624" s="106">
        <f t="shared" si="440"/>
        <v>6.0369617599332674E-2</v>
      </c>
      <c r="G624" s="107">
        <v>46518</v>
      </c>
      <c r="H624" s="107">
        <v>46522</v>
      </c>
      <c r="I624" s="106">
        <f t="shared" si="444"/>
        <v>0</v>
      </c>
      <c r="J624" s="106">
        <f t="shared" si="442"/>
        <v>0</v>
      </c>
      <c r="K624" s="106">
        <f t="shared" si="442"/>
        <v>0</v>
      </c>
      <c r="L624" s="106">
        <f t="shared" si="442"/>
        <v>0</v>
      </c>
      <c r="M624" s="106">
        <f t="shared" si="442"/>
        <v>0</v>
      </c>
      <c r="N624" s="106">
        <f t="shared" si="442"/>
        <v>0</v>
      </c>
      <c r="O624" s="106">
        <f t="shared" si="442"/>
        <v>0</v>
      </c>
      <c r="P624" s="106">
        <f t="shared" si="442"/>
        <v>0</v>
      </c>
      <c r="Q624" s="106">
        <f t="shared" si="442"/>
        <v>0</v>
      </c>
      <c r="R624" s="106">
        <f t="shared" si="442"/>
        <v>0</v>
      </c>
      <c r="S624" s="106">
        <f t="shared" si="442"/>
        <v>0</v>
      </c>
      <c r="T624" s="106">
        <f t="shared" si="442"/>
        <v>0</v>
      </c>
      <c r="U624" s="106">
        <f t="shared" si="442"/>
        <v>0</v>
      </c>
      <c r="V624" s="106">
        <f t="shared" si="442"/>
        <v>0</v>
      </c>
      <c r="W624" s="106">
        <f t="shared" si="442"/>
        <v>0</v>
      </c>
      <c r="X624" s="106">
        <f t="shared" si="442"/>
        <v>0</v>
      </c>
      <c r="Y624" s="106">
        <f t="shared" si="442"/>
        <v>0</v>
      </c>
      <c r="Z624" s="106">
        <f t="shared" si="442"/>
        <v>0</v>
      </c>
      <c r="AA624" s="106">
        <f t="shared" si="442"/>
        <v>0</v>
      </c>
      <c r="AB624" s="106">
        <f t="shared" si="442"/>
        <v>0</v>
      </c>
      <c r="AC624" s="106">
        <f t="shared" si="442"/>
        <v>0</v>
      </c>
      <c r="AD624" s="106">
        <f t="shared" si="442"/>
        <v>0</v>
      </c>
      <c r="AE624" s="106">
        <f t="shared" si="442"/>
        <v>0</v>
      </c>
      <c r="AF624" s="106">
        <f t="shared" si="442"/>
        <v>0</v>
      </c>
      <c r="AG624" s="106">
        <f t="shared" si="442"/>
        <v>0</v>
      </c>
      <c r="AH624" s="106">
        <f t="shared" si="442"/>
        <v>0</v>
      </c>
      <c r="AI624" s="106">
        <f t="shared" si="442"/>
        <v>0</v>
      </c>
      <c r="AJ624" s="106">
        <f t="shared" si="442"/>
        <v>0</v>
      </c>
      <c r="AK624" s="106">
        <f t="shared" si="442"/>
        <v>0</v>
      </c>
      <c r="AL624" s="106">
        <f t="shared" si="442"/>
        <v>0</v>
      </c>
      <c r="AM624" s="106">
        <f t="shared" si="442"/>
        <v>0</v>
      </c>
      <c r="AN624" s="106">
        <f t="shared" si="442"/>
        <v>0</v>
      </c>
      <c r="AO624" s="106">
        <f t="shared" si="442"/>
        <v>0</v>
      </c>
      <c r="AP624" s="106">
        <f t="shared" si="443"/>
        <v>0</v>
      </c>
      <c r="AQ624" s="106">
        <f t="shared" si="443"/>
        <v>0</v>
      </c>
      <c r="AR624" s="106">
        <f t="shared" si="443"/>
        <v>0</v>
      </c>
      <c r="AS624" s="106">
        <f t="shared" si="443"/>
        <v>0</v>
      </c>
      <c r="AT624" s="106">
        <f t="shared" si="443"/>
        <v>0</v>
      </c>
      <c r="AU624" s="106">
        <f t="shared" si="443"/>
        <v>0</v>
      </c>
      <c r="AV624" s="106">
        <f t="shared" si="443"/>
        <v>0</v>
      </c>
      <c r="AW624" s="106">
        <f t="shared" si="443"/>
        <v>0</v>
      </c>
      <c r="AX624" s="106">
        <f t="shared" si="443"/>
        <v>0</v>
      </c>
      <c r="AY624" s="106">
        <f t="shared" si="443"/>
        <v>0</v>
      </c>
      <c r="AZ624" s="106">
        <f t="shared" si="443"/>
        <v>0</v>
      </c>
      <c r="BA624" s="106">
        <f t="shared" si="443"/>
        <v>0.8</v>
      </c>
      <c r="BB624" s="106">
        <f t="shared" si="443"/>
        <v>1</v>
      </c>
      <c r="BC624" s="106">
        <f t="shared" si="443"/>
        <v>1</v>
      </c>
      <c r="BD624" s="106">
        <f t="shared" si="443"/>
        <v>1</v>
      </c>
      <c r="BE624" s="106">
        <f t="shared" si="443"/>
        <v>1</v>
      </c>
      <c r="BF624" s="106">
        <f t="shared" si="443"/>
        <v>1</v>
      </c>
      <c r="BG624" s="106">
        <f t="shared" si="443"/>
        <v>1</v>
      </c>
      <c r="BH624" s="106">
        <f t="shared" si="443"/>
        <v>1</v>
      </c>
      <c r="BI624" s="106">
        <f t="shared" si="443"/>
        <v>1</v>
      </c>
      <c r="BJ624" s="106">
        <f t="shared" si="443"/>
        <v>1</v>
      </c>
      <c r="BK624" s="106">
        <f t="shared" si="443"/>
        <v>1</v>
      </c>
      <c r="BL624" s="106">
        <f t="shared" si="443"/>
        <v>1</v>
      </c>
      <c r="BM624" s="106">
        <f t="shared" si="443"/>
        <v>1</v>
      </c>
      <c r="BN624" s="106">
        <f t="shared" si="443"/>
        <v>1</v>
      </c>
      <c r="BO624" s="106">
        <f t="shared" si="443"/>
        <v>1</v>
      </c>
    </row>
    <row r="625" spans="1:67" ht="15" x14ac:dyDescent="0.25">
      <c r="A625" s="80"/>
      <c r="B625" s="77" t="s">
        <v>1827</v>
      </c>
      <c r="C625" s="77" t="s">
        <v>1828</v>
      </c>
      <c r="D625" s="77" t="s">
        <v>8</v>
      </c>
      <c r="E625" s="224">
        <f>VLOOKUP(B625,'Cuadro Control'!C669:J2555,8,FALSE)</f>
        <v>94303618.549411759</v>
      </c>
      <c r="F625" s="106">
        <f t="shared" si="440"/>
        <v>1.7763397864110998E-2</v>
      </c>
      <c r="G625" s="107">
        <v>46522</v>
      </c>
      <c r="H625" s="107">
        <v>46525</v>
      </c>
      <c r="I625" s="106">
        <f t="shared" si="444"/>
        <v>0</v>
      </c>
      <c r="J625" s="106">
        <f t="shared" si="442"/>
        <v>0</v>
      </c>
      <c r="K625" s="106">
        <f t="shared" si="442"/>
        <v>0</v>
      </c>
      <c r="L625" s="106">
        <f t="shared" si="442"/>
        <v>0</v>
      </c>
      <c r="M625" s="106">
        <f t="shared" si="442"/>
        <v>0</v>
      </c>
      <c r="N625" s="106">
        <f t="shared" si="442"/>
        <v>0</v>
      </c>
      <c r="O625" s="106">
        <f t="shared" si="442"/>
        <v>0</v>
      </c>
      <c r="P625" s="106">
        <f t="shared" si="442"/>
        <v>0</v>
      </c>
      <c r="Q625" s="106">
        <f t="shared" si="442"/>
        <v>0</v>
      </c>
      <c r="R625" s="106">
        <f t="shared" si="442"/>
        <v>0</v>
      </c>
      <c r="S625" s="106">
        <f t="shared" si="442"/>
        <v>0</v>
      </c>
      <c r="T625" s="106">
        <f t="shared" si="442"/>
        <v>0</v>
      </c>
      <c r="U625" s="106">
        <f t="shared" si="442"/>
        <v>0</v>
      </c>
      <c r="V625" s="106">
        <f t="shared" si="442"/>
        <v>0</v>
      </c>
      <c r="W625" s="106">
        <f t="shared" si="442"/>
        <v>0</v>
      </c>
      <c r="X625" s="106">
        <f t="shared" si="442"/>
        <v>0</v>
      </c>
      <c r="Y625" s="106">
        <f t="shared" si="442"/>
        <v>0</v>
      </c>
      <c r="Z625" s="106">
        <f t="shared" si="442"/>
        <v>0</v>
      </c>
      <c r="AA625" s="106">
        <f t="shared" si="442"/>
        <v>0</v>
      </c>
      <c r="AB625" s="106">
        <f t="shared" si="442"/>
        <v>0</v>
      </c>
      <c r="AC625" s="106">
        <f t="shared" si="442"/>
        <v>0</v>
      </c>
      <c r="AD625" s="106">
        <f t="shared" si="442"/>
        <v>0</v>
      </c>
      <c r="AE625" s="106">
        <f t="shared" si="442"/>
        <v>0</v>
      </c>
      <c r="AF625" s="106">
        <f t="shared" si="442"/>
        <v>0</v>
      </c>
      <c r="AG625" s="106">
        <f t="shared" si="442"/>
        <v>0</v>
      </c>
      <c r="AH625" s="106">
        <f t="shared" si="442"/>
        <v>0</v>
      </c>
      <c r="AI625" s="106">
        <f t="shared" si="442"/>
        <v>0</v>
      </c>
      <c r="AJ625" s="106">
        <f t="shared" si="442"/>
        <v>0</v>
      </c>
      <c r="AK625" s="106">
        <f t="shared" si="442"/>
        <v>0</v>
      </c>
      <c r="AL625" s="106">
        <f t="shared" si="442"/>
        <v>0</v>
      </c>
      <c r="AM625" s="106">
        <f t="shared" si="442"/>
        <v>0</v>
      </c>
      <c r="AN625" s="106">
        <f t="shared" si="442"/>
        <v>0</v>
      </c>
      <c r="AO625" s="106">
        <f t="shared" si="442"/>
        <v>0</v>
      </c>
      <c r="AP625" s="106">
        <f t="shared" si="443"/>
        <v>0</v>
      </c>
      <c r="AQ625" s="106">
        <f t="shared" si="443"/>
        <v>0</v>
      </c>
      <c r="AR625" s="106">
        <f t="shared" si="443"/>
        <v>0</v>
      </c>
      <c r="AS625" s="106">
        <f t="shared" si="443"/>
        <v>0</v>
      </c>
      <c r="AT625" s="106">
        <f t="shared" si="443"/>
        <v>0</v>
      </c>
      <c r="AU625" s="106">
        <f t="shared" si="443"/>
        <v>0</v>
      </c>
      <c r="AV625" s="106">
        <f t="shared" si="443"/>
        <v>0</v>
      </c>
      <c r="AW625" s="106">
        <f t="shared" si="443"/>
        <v>0</v>
      </c>
      <c r="AX625" s="106">
        <f t="shared" si="443"/>
        <v>0</v>
      </c>
      <c r="AY625" s="106">
        <f t="shared" si="443"/>
        <v>0</v>
      </c>
      <c r="AZ625" s="106">
        <f t="shared" si="443"/>
        <v>0</v>
      </c>
      <c r="BA625" s="106">
        <f t="shared" si="443"/>
        <v>0</v>
      </c>
      <c r="BB625" s="106">
        <f t="shared" si="443"/>
        <v>1</v>
      </c>
      <c r="BC625" s="106">
        <f t="shared" si="443"/>
        <v>1</v>
      </c>
      <c r="BD625" s="106">
        <f t="shared" si="443"/>
        <v>1</v>
      </c>
      <c r="BE625" s="106">
        <f t="shared" si="443"/>
        <v>1</v>
      </c>
      <c r="BF625" s="106">
        <f t="shared" si="443"/>
        <v>1</v>
      </c>
      <c r="BG625" s="106">
        <f t="shared" si="443"/>
        <v>1</v>
      </c>
      <c r="BH625" s="106">
        <f t="shared" si="443"/>
        <v>1</v>
      </c>
      <c r="BI625" s="106">
        <f t="shared" si="443"/>
        <v>1</v>
      </c>
      <c r="BJ625" s="106">
        <f t="shared" si="443"/>
        <v>1</v>
      </c>
      <c r="BK625" s="106">
        <f t="shared" si="443"/>
        <v>1</v>
      </c>
      <c r="BL625" s="106">
        <f t="shared" si="443"/>
        <v>1</v>
      </c>
      <c r="BM625" s="106">
        <f t="shared" si="443"/>
        <v>1</v>
      </c>
      <c r="BN625" s="106">
        <f t="shared" si="443"/>
        <v>1</v>
      </c>
      <c r="BO625" s="106">
        <f t="shared" si="443"/>
        <v>1</v>
      </c>
    </row>
    <row r="626" spans="1:67" ht="15" x14ac:dyDescent="0.25">
      <c r="A626" s="80"/>
      <c r="B626" s="77" t="s">
        <v>1829</v>
      </c>
      <c r="C626" s="77" t="s">
        <v>1830</v>
      </c>
      <c r="D626" s="77" t="s">
        <v>26</v>
      </c>
      <c r="E626" s="224">
        <f>VLOOKUP(B626,'Cuadro Control'!C670:J2556,8,FALSE)</f>
        <v>179436034.15411764</v>
      </c>
      <c r="F626" s="106">
        <f t="shared" si="440"/>
        <v>3.3799272126209236E-2</v>
      </c>
      <c r="G626" s="107">
        <v>46525</v>
      </c>
      <c r="H626" s="107">
        <v>46529</v>
      </c>
      <c r="I626" s="106">
        <f t="shared" si="444"/>
        <v>0</v>
      </c>
      <c r="J626" s="106">
        <f t="shared" si="442"/>
        <v>0</v>
      </c>
      <c r="K626" s="106">
        <f t="shared" si="442"/>
        <v>0</v>
      </c>
      <c r="L626" s="106">
        <f t="shared" si="442"/>
        <v>0</v>
      </c>
      <c r="M626" s="106">
        <f t="shared" si="442"/>
        <v>0</v>
      </c>
      <c r="N626" s="106">
        <f t="shared" si="442"/>
        <v>0</v>
      </c>
      <c r="O626" s="106">
        <f t="shared" si="442"/>
        <v>0</v>
      </c>
      <c r="P626" s="106">
        <f t="shared" si="442"/>
        <v>0</v>
      </c>
      <c r="Q626" s="106">
        <f t="shared" si="442"/>
        <v>0</v>
      </c>
      <c r="R626" s="106">
        <f t="shared" si="442"/>
        <v>0</v>
      </c>
      <c r="S626" s="106">
        <f t="shared" si="442"/>
        <v>0</v>
      </c>
      <c r="T626" s="106">
        <f t="shared" si="442"/>
        <v>0</v>
      </c>
      <c r="U626" s="106">
        <f t="shared" si="442"/>
        <v>0</v>
      </c>
      <c r="V626" s="106">
        <f t="shared" si="442"/>
        <v>0</v>
      </c>
      <c r="W626" s="106">
        <f t="shared" si="442"/>
        <v>0</v>
      </c>
      <c r="X626" s="106">
        <f t="shared" si="442"/>
        <v>0</v>
      </c>
      <c r="Y626" s="106">
        <f t="shared" si="442"/>
        <v>0</v>
      </c>
      <c r="Z626" s="106">
        <f t="shared" si="442"/>
        <v>0</v>
      </c>
      <c r="AA626" s="106">
        <f t="shared" si="442"/>
        <v>0</v>
      </c>
      <c r="AB626" s="106">
        <f t="shared" si="442"/>
        <v>0</v>
      </c>
      <c r="AC626" s="106">
        <f t="shared" si="442"/>
        <v>0</v>
      </c>
      <c r="AD626" s="106">
        <f t="shared" si="442"/>
        <v>0</v>
      </c>
      <c r="AE626" s="106">
        <f t="shared" si="442"/>
        <v>0</v>
      </c>
      <c r="AF626" s="106">
        <f t="shared" si="442"/>
        <v>0</v>
      </c>
      <c r="AG626" s="106">
        <f t="shared" si="442"/>
        <v>0</v>
      </c>
      <c r="AH626" s="106">
        <f t="shared" si="442"/>
        <v>0</v>
      </c>
      <c r="AI626" s="106">
        <f t="shared" si="442"/>
        <v>0</v>
      </c>
      <c r="AJ626" s="106">
        <f t="shared" si="442"/>
        <v>0</v>
      </c>
      <c r="AK626" s="106">
        <f t="shared" si="442"/>
        <v>0</v>
      </c>
      <c r="AL626" s="106">
        <f t="shared" si="442"/>
        <v>0</v>
      </c>
      <c r="AM626" s="106">
        <f t="shared" si="442"/>
        <v>0</v>
      </c>
      <c r="AN626" s="106">
        <f t="shared" si="442"/>
        <v>0</v>
      </c>
      <c r="AO626" s="106">
        <f t="shared" si="442"/>
        <v>0</v>
      </c>
      <c r="AP626" s="106">
        <f t="shared" si="443"/>
        <v>0</v>
      </c>
      <c r="AQ626" s="106">
        <f t="shared" si="443"/>
        <v>0</v>
      </c>
      <c r="AR626" s="106">
        <f t="shared" si="443"/>
        <v>0</v>
      </c>
      <c r="AS626" s="106">
        <f t="shared" si="443"/>
        <v>0</v>
      </c>
      <c r="AT626" s="106">
        <f t="shared" si="443"/>
        <v>0</v>
      </c>
      <c r="AU626" s="106">
        <f t="shared" si="443"/>
        <v>0</v>
      </c>
      <c r="AV626" s="106">
        <f t="shared" si="443"/>
        <v>0</v>
      </c>
      <c r="AW626" s="106">
        <f t="shared" si="443"/>
        <v>0</v>
      </c>
      <c r="AX626" s="106">
        <f t="shared" si="443"/>
        <v>0</v>
      </c>
      <c r="AY626" s="106">
        <f t="shared" si="443"/>
        <v>0</v>
      </c>
      <c r="AZ626" s="106">
        <f t="shared" si="443"/>
        <v>0</v>
      </c>
      <c r="BA626" s="106">
        <f t="shared" si="443"/>
        <v>0</v>
      </c>
      <c r="BB626" s="106">
        <f t="shared" si="443"/>
        <v>0.8</v>
      </c>
      <c r="BC626" s="106">
        <f t="shared" si="443"/>
        <v>1</v>
      </c>
      <c r="BD626" s="106">
        <f t="shared" si="443"/>
        <v>1</v>
      </c>
      <c r="BE626" s="106">
        <f t="shared" si="443"/>
        <v>1</v>
      </c>
      <c r="BF626" s="106">
        <f t="shared" si="443"/>
        <v>1</v>
      </c>
      <c r="BG626" s="106">
        <f t="shared" si="443"/>
        <v>1</v>
      </c>
      <c r="BH626" s="106">
        <f t="shared" si="443"/>
        <v>1</v>
      </c>
      <c r="BI626" s="106">
        <f t="shared" si="443"/>
        <v>1</v>
      </c>
      <c r="BJ626" s="106">
        <f t="shared" si="443"/>
        <v>1</v>
      </c>
      <c r="BK626" s="106">
        <f t="shared" si="443"/>
        <v>1</v>
      </c>
      <c r="BL626" s="106">
        <f t="shared" si="443"/>
        <v>1</v>
      </c>
      <c r="BM626" s="106">
        <f t="shared" si="443"/>
        <v>1</v>
      </c>
      <c r="BN626" s="106">
        <f t="shared" si="443"/>
        <v>1</v>
      </c>
      <c r="BO626" s="106">
        <f t="shared" si="443"/>
        <v>1</v>
      </c>
    </row>
    <row r="627" spans="1:67" ht="15" x14ac:dyDescent="0.25">
      <c r="A627" s="80"/>
      <c r="B627" s="77" t="s">
        <v>1831</v>
      </c>
      <c r="C627" s="77" t="s">
        <v>1832</v>
      </c>
      <c r="D627" s="77" t="s">
        <v>730</v>
      </c>
      <c r="E627" s="224">
        <f>VLOOKUP(B627,'Cuadro Control'!C671:J2557,8,FALSE)</f>
        <v>1212623361.2117648</v>
      </c>
      <c r="F627" s="106">
        <f t="shared" si="440"/>
        <v>0.22841447185013161</v>
      </c>
      <c r="G627" s="107">
        <v>46529</v>
      </c>
      <c r="H627" s="107">
        <v>46548</v>
      </c>
      <c r="I627" s="106">
        <f t="shared" si="444"/>
        <v>0</v>
      </c>
      <c r="J627" s="106">
        <f t="shared" si="442"/>
        <v>0</v>
      </c>
      <c r="K627" s="106">
        <f t="shared" si="442"/>
        <v>0</v>
      </c>
      <c r="L627" s="106">
        <f t="shared" si="442"/>
        <v>0</v>
      </c>
      <c r="M627" s="106">
        <f t="shared" si="442"/>
        <v>0</v>
      </c>
      <c r="N627" s="106">
        <f t="shared" si="442"/>
        <v>0</v>
      </c>
      <c r="O627" s="106">
        <f t="shared" si="442"/>
        <v>0</v>
      </c>
      <c r="P627" s="106">
        <f t="shared" si="442"/>
        <v>0</v>
      </c>
      <c r="Q627" s="106">
        <f t="shared" si="442"/>
        <v>0</v>
      </c>
      <c r="R627" s="106">
        <f t="shared" si="442"/>
        <v>0</v>
      </c>
      <c r="S627" s="106">
        <f t="shared" si="442"/>
        <v>0</v>
      </c>
      <c r="T627" s="106">
        <f t="shared" si="442"/>
        <v>0</v>
      </c>
      <c r="U627" s="106">
        <f t="shared" si="442"/>
        <v>0</v>
      </c>
      <c r="V627" s="106">
        <f t="shared" si="442"/>
        <v>0</v>
      </c>
      <c r="W627" s="106">
        <f t="shared" si="442"/>
        <v>0</v>
      </c>
      <c r="X627" s="106">
        <f t="shared" si="442"/>
        <v>0</v>
      </c>
      <c r="Y627" s="106">
        <f t="shared" si="442"/>
        <v>0</v>
      </c>
      <c r="Z627" s="106">
        <f t="shared" si="442"/>
        <v>0</v>
      </c>
      <c r="AA627" s="106">
        <f t="shared" si="442"/>
        <v>0</v>
      </c>
      <c r="AB627" s="106">
        <f t="shared" si="442"/>
        <v>0</v>
      </c>
      <c r="AC627" s="106">
        <f t="shared" si="442"/>
        <v>0</v>
      </c>
      <c r="AD627" s="106">
        <f t="shared" si="442"/>
        <v>0</v>
      </c>
      <c r="AE627" s="106">
        <f t="shared" si="442"/>
        <v>0</v>
      </c>
      <c r="AF627" s="106">
        <f t="shared" si="442"/>
        <v>0</v>
      </c>
      <c r="AG627" s="106">
        <f t="shared" si="442"/>
        <v>0</v>
      </c>
      <c r="AH627" s="106">
        <f t="shared" si="442"/>
        <v>0</v>
      </c>
      <c r="AI627" s="106">
        <f t="shared" si="442"/>
        <v>0</v>
      </c>
      <c r="AJ627" s="106">
        <f t="shared" si="442"/>
        <v>0</v>
      </c>
      <c r="AK627" s="106">
        <f t="shared" si="442"/>
        <v>0</v>
      </c>
      <c r="AL627" s="106">
        <f t="shared" si="442"/>
        <v>0</v>
      </c>
      <c r="AM627" s="106">
        <f t="shared" si="442"/>
        <v>0</v>
      </c>
      <c r="AN627" s="106">
        <f t="shared" si="442"/>
        <v>0</v>
      </c>
      <c r="AO627" s="106">
        <f t="shared" si="442"/>
        <v>0</v>
      </c>
      <c r="AP627" s="106">
        <f t="shared" si="443"/>
        <v>0</v>
      </c>
      <c r="AQ627" s="106">
        <f t="shared" si="443"/>
        <v>0</v>
      </c>
      <c r="AR627" s="106">
        <f t="shared" si="443"/>
        <v>0</v>
      </c>
      <c r="AS627" s="106">
        <f t="shared" ref="AS627:BO627" si="445">IF($G627=0,0,IF(AS$6&lt;$G627,0,IF(AS$6&gt;$H627,1,(AS$6-$G627+1)/($H627-$G627+1))))</f>
        <v>0</v>
      </c>
      <c r="AT627" s="106">
        <f t="shared" si="445"/>
        <v>0</v>
      </c>
      <c r="AU627" s="106">
        <f t="shared" si="445"/>
        <v>0</v>
      </c>
      <c r="AV627" s="106">
        <f t="shared" si="445"/>
        <v>0</v>
      </c>
      <c r="AW627" s="106">
        <f t="shared" si="445"/>
        <v>0</v>
      </c>
      <c r="AX627" s="106">
        <f t="shared" si="445"/>
        <v>0</v>
      </c>
      <c r="AY627" s="106">
        <f t="shared" si="445"/>
        <v>0</v>
      </c>
      <c r="AZ627" s="106">
        <f t="shared" si="445"/>
        <v>0</v>
      </c>
      <c r="BA627" s="106">
        <f t="shared" si="445"/>
        <v>0</v>
      </c>
      <c r="BB627" s="106">
        <f t="shared" si="445"/>
        <v>0</v>
      </c>
      <c r="BC627" s="106">
        <f t="shared" si="445"/>
        <v>0.35</v>
      </c>
      <c r="BD627" s="106">
        <f t="shared" si="445"/>
        <v>0.7</v>
      </c>
      <c r="BE627" s="106">
        <f t="shared" si="445"/>
        <v>1</v>
      </c>
      <c r="BF627" s="106">
        <f t="shared" si="445"/>
        <v>1</v>
      </c>
      <c r="BG627" s="106">
        <f t="shared" si="445"/>
        <v>1</v>
      </c>
      <c r="BH627" s="106">
        <f t="shared" si="445"/>
        <v>1</v>
      </c>
      <c r="BI627" s="106">
        <f t="shared" si="445"/>
        <v>1</v>
      </c>
      <c r="BJ627" s="106">
        <f t="shared" si="445"/>
        <v>1</v>
      </c>
      <c r="BK627" s="106">
        <f t="shared" si="445"/>
        <v>1</v>
      </c>
      <c r="BL627" s="106">
        <f t="shared" si="445"/>
        <v>1</v>
      </c>
      <c r="BM627" s="106">
        <f t="shared" si="445"/>
        <v>1</v>
      </c>
      <c r="BN627" s="106">
        <f t="shared" si="445"/>
        <v>1</v>
      </c>
      <c r="BO627" s="106">
        <f t="shared" si="445"/>
        <v>1</v>
      </c>
    </row>
    <row r="628" spans="1:67" ht="15" x14ac:dyDescent="0.25">
      <c r="A628" s="80"/>
      <c r="B628" s="77" t="s">
        <v>1833</v>
      </c>
      <c r="C628" s="77" t="s">
        <v>1834</v>
      </c>
      <c r="D628" s="77" t="s">
        <v>6</v>
      </c>
      <c r="E628" s="224">
        <f>VLOOKUP(B628,'Cuadro Control'!C672:J2558,8,FALSE)</f>
        <v>0</v>
      </c>
      <c r="F628" s="106">
        <f t="shared" si="440"/>
        <v>0</v>
      </c>
      <c r="G628" s="107">
        <v>46548</v>
      </c>
      <c r="H628" s="107">
        <v>46550</v>
      </c>
      <c r="I628" s="106">
        <f t="shared" si="444"/>
        <v>0</v>
      </c>
      <c r="J628" s="106">
        <f t="shared" si="442"/>
        <v>0</v>
      </c>
      <c r="K628" s="106">
        <f t="shared" si="442"/>
        <v>0</v>
      </c>
      <c r="L628" s="106">
        <f t="shared" si="442"/>
        <v>0</v>
      </c>
      <c r="M628" s="106">
        <f t="shared" si="442"/>
        <v>0</v>
      </c>
      <c r="N628" s="106">
        <f t="shared" si="442"/>
        <v>0</v>
      </c>
      <c r="O628" s="106">
        <f t="shared" si="442"/>
        <v>0</v>
      </c>
      <c r="P628" s="106">
        <f t="shared" si="442"/>
        <v>0</v>
      </c>
      <c r="Q628" s="106">
        <f t="shared" si="442"/>
        <v>0</v>
      </c>
      <c r="R628" s="106">
        <f t="shared" si="442"/>
        <v>0</v>
      </c>
      <c r="S628" s="106">
        <f t="shared" si="442"/>
        <v>0</v>
      </c>
      <c r="T628" s="106">
        <f t="shared" si="442"/>
        <v>0</v>
      </c>
      <c r="U628" s="106">
        <f t="shared" si="442"/>
        <v>0</v>
      </c>
      <c r="V628" s="106">
        <f t="shared" si="442"/>
        <v>0</v>
      </c>
      <c r="W628" s="106">
        <f t="shared" si="442"/>
        <v>0</v>
      </c>
      <c r="X628" s="106">
        <f t="shared" si="442"/>
        <v>0</v>
      </c>
      <c r="Y628" s="106">
        <f t="shared" si="442"/>
        <v>0</v>
      </c>
      <c r="Z628" s="106">
        <f t="shared" si="442"/>
        <v>0</v>
      </c>
      <c r="AA628" s="106">
        <f t="shared" si="442"/>
        <v>0</v>
      </c>
      <c r="AB628" s="106">
        <f t="shared" si="442"/>
        <v>0</v>
      </c>
      <c r="AC628" s="106">
        <f t="shared" si="442"/>
        <v>0</v>
      </c>
      <c r="AD628" s="106">
        <f t="shared" si="442"/>
        <v>0</v>
      </c>
      <c r="AE628" s="106">
        <f t="shared" si="442"/>
        <v>0</v>
      </c>
      <c r="AF628" s="106">
        <f t="shared" si="442"/>
        <v>0</v>
      </c>
      <c r="AG628" s="106">
        <f t="shared" si="442"/>
        <v>0</v>
      </c>
      <c r="AH628" s="106">
        <f t="shared" si="442"/>
        <v>0</v>
      </c>
      <c r="AI628" s="106">
        <f t="shared" ref="J628:AO635" si="446">IF($G628=0,0,IF(AI$6&lt;$G628,0,IF(AI$6&gt;$H628,1,(AI$6-$G628+1)/($H628-$G628+1))))</f>
        <v>0</v>
      </c>
      <c r="AJ628" s="106">
        <f t="shared" si="446"/>
        <v>0</v>
      </c>
      <c r="AK628" s="106">
        <f t="shared" si="446"/>
        <v>0</v>
      </c>
      <c r="AL628" s="106">
        <f t="shared" si="446"/>
        <v>0</v>
      </c>
      <c r="AM628" s="106">
        <f t="shared" si="446"/>
        <v>0</v>
      </c>
      <c r="AN628" s="106">
        <f t="shared" si="446"/>
        <v>0</v>
      </c>
      <c r="AO628" s="106">
        <f t="shared" si="446"/>
        <v>0</v>
      </c>
      <c r="AP628" s="106">
        <f t="shared" ref="AP628:BO634" si="447">IF($G628=0,0,IF(AP$6&lt;$G628,0,IF(AP$6&gt;$H628,1,(AP$6-$G628+1)/($H628-$G628+1))))</f>
        <v>0</v>
      </c>
      <c r="AQ628" s="106">
        <f t="shared" si="447"/>
        <v>0</v>
      </c>
      <c r="AR628" s="106">
        <f t="shared" si="447"/>
        <v>0</v>
      </c>
      <c r="AS628" s="106">
        <f t="shared" si="447"/>
        <v>0</v>
      </c>
      <c r="AT628" s="106">
        <f t="shared" si="447"/>
        <v>0</v>
      </c>
      <c r="AU628" s="106">
        <f t="shared" si="447"/>
        <v>0</v>
      </c>
      <c r="AV628" s="106">
        <f t="shared" si="447"/>
        <v>0</v>
      </c>
      <c r="AW628" s="106">
        <f t="shared" si="447"/>
        <v>0</v>
      </c>
      <c r="AX628" s="106">
        <f t="shared" si="447"/>
        <v>0</v>
      </c>
      <c r="AY628" s="106">
        <f t="shared" si="447"/>
        <v>0</v>
      </c>
      <c r="AZ628" s="106">
        <f t="shared" si="447"/>
        <v>0</v>
      </c>
      <c r="BA628" s="106">
        <f t="shared" si="447"/>
        <v>0</v>
      </c>
      <c r="BB628" s="106">
        <f t="shared" si="447"/>
        <v>0</v>
      </c>
      <c r="BC628" s="106">
        <f t="shared" si="447"/>
        <v>0</v>
      </c>
      <c r="BD628" s="106">
        <f t="shared" si="447"/>
        <v>0</v>
      </c>
      <c r="BE628" s="106">
        <f t="shared" si="447"/>
        <v>0.66666666666666663</v>
      </c>
      <c r="BF628" s="106">
        <f t="shared" si="447"/>
        <v>1</v>
      </c>
      <c r="BG628" s="106">
        <f t="shared" si="447"/>
        <v>1</v>
      </c>
      <c r="BH628" s="106">
        <f t="shared" si="447"/>
        <v>1</v>
      </c>
      <c r="BI628" s="106">
        <f t="shared" si="447"/>
        <v>1</v>
      </c>
      <c r="BJ628" s="106">
        <f t="shared" si="447"/>
        <v>1</v>
      </c>
      <c r="BK628" s="106">
        <f t="shared" si="447"/>
        <v>1</v>
      </c>
      <c r="BL628" s="106">
        <f t="shared" si="447"/>
        <v>1</v>
      </c>
      <c r="BM628" s="106">
        <f t="shared" si="447"/>
        <v>1</v>
      </c>
      <c r="BN628" s="106">
        <f t="shared" si="447"/>
        <v>1</v>
      </c>
      <c r="BO628" s="106">
        <f t="shared" si="447"/>
        <v>1</v>
      </c>
    </row>
    <row r="629" spans="1:67" ht="15" x14ac:dyDescent="0.25">
      <c r="A629" s="80"/>
      <c r="B629" s="78" t="s">
        <v>1835</v>
      </c>
      <c r="C629" s="78" t="s">
        <v>1836</v>
      </c>
      <c r="D629" s="78" t="s">
        <v>3</v>
      </c>
      <c r="E629" s="225">
        <f>VLOOKUP(B629,'Cuadro Control'!C674:J2559,8,FALSE)</f>
        <v>0</v>
      </c>
      <c r="F629" s="108">
        <f t="shared" si="440"/>
        <v>0</v>
      </c>
      <c r="G629" s="109">
        <v>46548</v>
      </c>
      <c r="H629" s="109">
        <v>46548</v>
      </c>
      <c r="I629" s="108">
        <f t="shared" si="444"/>
        <v>0</v>
      </c>
      <c r="J629" s="108">
        <f t="shared" si="446"/>
        <v>0</v>
      </c>
      <c r="K629" s="108">
        <f t="shared" si="446"/>
        <v>0</v>
      </c>
      <c r="L629" s="108">
        <f t="shared" si="446"/>
        <v>0</v>
      </c>
      <c r="M629" s="108">
        <f t="shared" si="446"/>
        <v>0</v>
      </c>
      <c r="N629" s="108">
        <f t="shared" si="446"/>
        <v>0</v>
      </c>
      <c r="O629" s="108">
        <f t="shared" si="446"/>
        <v>0</v>
      </c>
      <c r="P629" s="108">
        <f t="shared" si="446"/>
        <v>0</v>
      </c>
      <c r="Q629" s="108">
        <f t="shared" si="446"/>
        <v>0</v>
      </c>
      <c r="R629" s="108">
        <f t="shared" si="446"/>
        <v>0</v>
      </c>
      <c r="S629" s="108">
        <f t="shared" si="446"/>
        <v>0</v>
      </c>
      <c r="T629" s="108">
        <f t="shared" si="446"/>
        <v>0</v>
      </c>
      <c r="U629" s="108">
        <f t="shared" si="446"/>
        <v>0</v>
      </c>
      <c r="V629" s="108">
        <f t="shared" si="446"/>
        <v>0</v>
      </c>
      <c r="W629" s="108">
        <f t="shared" si="446"/>
        <v>0</v>
      </c>
      <c r="X629" s="108">
        <f t="shared" si="446"/>
        <v>0</v>
      </c>
      <c r="Y629" s="108">
        <f t="shared" si="446"/>
        <v>0</v>
      </c>
      <c r="Z629" s="108">
        <f t="shared" si="446"/>
        <v>0</v>
      </c>
      <c r="AA629" s="108">
        <f t="shared" si="446"/>
        <v>0</v>
      </c>
      <c r="AB629" s="108">
        <f t="shared" si="446"/>
        <v>0</v>
      </c>
      <c r="AC629" s="108">
        <f t="shared" si="446"/>
        <v>0</v>
      </c>
      <c r="AD629" s="108">
        <f t="shared" si="446"/>
        <v>0</v>
      </c>
      <c r="AE629" s="108">
        <f t="shared" si="446"/>
        <v>0</v>
      </c>
      <c r="AF629" s="108">
        <f t="shared" si="446"/>
        <v>0</v>
      </c>
      <c r="AG629" s="108">
        <f t="shared" si="446"/>
        <v>0</v>
      </c>
      <c r="AH629" s="108">
        <f t="shared" si="446"/>
        <v>0</v>
      </c>
      <c r="AI629" s="108">
        <f t="shared" si="446"/>
        <v>0</v>
      </c>
      <c r="AJ629" s="108">
        <f t="shared" si="446"/>
        <v>0</v>
      </c>
      <c r="AK629" s="108">
        <f t="shared" si="446"/>
        <v>0</v>
      </c>
      <c r="AL629" s="108">
        <f t="shared" si="446"/>
        <v>0</v>
      </c>
      <c r="AM629" s="108">
        <f t="shared" si="446"/>
        <v>0</v>
      </c>
      <c r="AN629" s="108">
        <f t="shared" si="446"/>
        <v>0</v>
      </c>
      <c r="AO629" s="108">
        <f t="shared" si="446"/>
        <v>0</v>
      </c>
      <c r="AP629" s="108">
        <f t="shared" si="447"/>
        <v>0</v>
      </c>
      <c r="AQ629" s="108">
        <f t="shared" si="447"/>
        <v>0</v>
      </c>
      <c r="AR629" s="108">
        <f t="shared" si="447"/>
        <v>0</v>
      </c>
      <c r="AS629" s="108">
        <f t="shared" si="447"/>
        <v>0</v>
      </c>
      <c r="AT629" s="108">
        <f t="shared" si="447"/>
        <v>0</v>
      </c>
      <c r="AU629" s="108">
        <f t="shared" si="447"/>
        <v>0</v>
      </c>
      <c r="AV629" s="108">
        <f t="shared" si="447"/>
        <v>0</v>
      </c>
      <c r="AW629" s="108">
        <f t="shared" si="447"/>
        <v>0</v>
      </c>
      <c r="AX629" s="108">
        <f t="shared" si="447"/>
        <v>0</v>
      </c>
      <c r="AY629" s="108">
        <f t="shared" si="447"/>
        <v>0</v>
      </c>
      <c r="AZ629" s="108">
        <f t="shared" si="447"/>
        <v>0</v>
      </c>
      <c r="BA629" s="108">
        <f t="shared" si="447"/>
        <v>0</v>
      </c>
      <c r="BB629" s="108">
        <f t="shared" si="447"/>
        <v>0</v>
      </c>
      <c r="BC629" s="108">
        <f t="shared" si="447"/>
        <v>0</v>
      </c>
      <c r="BD629" s="108">
        <f t="shared" si="447"/>
        <v>0</v>
      </c>
      <c r="BE629" s="108">
        <f t="shared" si="447"/>
        <v>1</v>
      </c>
      <c r="BF629" s="108">
        <f t="shared" si="447"/>
        <v>1</v>
      </c>
      <c r="BG629" s="108">
        <f t="shared" si="447"/>
        <v>1</v>
      </c>
      <c r="BH629" s="108">
        <f t="shared" si="447"/>
        <v>1</v>
      </c>
      <c r="BI629" s="108">
        <f t="shared" si="447"/>
        <v>1</v>
      </c>
      <c r="BJ629" s="108">
        <f t="shared" si="447"/>
        <v>1</v>
      </c>
      <c r="BK629" s="108">
        <f t="shared" si="447"/>
        <v>1</v>
      </c>
      <c r="BL629" s="108">
        <f t="shared" si="447"/>
        <v>1</v>
      </c>
      <c r="BM629" s="108">
        <f t="shared" si="447"/>
        <v>1</v>
      </c>
      <c r="BN629" s="108">
        <f t="shared" si="447"/>
        <v>1</v>
      </c>
      <c r="BO629" s="108">
        <f t="shared" si="447"/>
        <v>1</v>
      </c>
    </row>
    <row r="630" spans="1:67" ht="15" x14ac:dyDescent="0.25">
      <c r="A630" s="80"/>
      <c r="B630" s="77" t="s">
        <v>1837</v>
      </c>
      <c r="C630" s="77" t="s">
        <v>1838</v>
      </c>
      <c r="D630" s="77" t="s">
        <v>8</v>
      </c>
      <c r="E630" s="224">
        <f>VLOOKUP(B630,'Cuadro Control'!C675:J2560,8,FALSE)</f>
        <v>1230815225.9452939</v>
      </c>
      <c r="F630" s="106">
        <f t="shared" si="440"/>
        <v>0.2318411625341423</v>
      </c>
      <c r="G630" s="107">
        <v>46550</v>
      </c>
      <c r="H630" s="107">
        <v>46552</v>
      </c>
      <c r="I630" s="106">
        <f t="shared" si="444"/>
        <v>0</v>
      </c>
      <c r="J630" s="106">
        <f t="shared" si="446"/>
        <v>0</v>
      </c>
      <c r="K630" s="106">
        <f t="shared" si="446"/>
        <v>0</v>
      </c>
      <c r="L630" s="106">
        <f t="shared" si="446"/>
        <v>0</v>
      </c>
      <c r="M630" s="106">
        <f t="shared" si="446"/>
        <v>0</v>
      </c>
      <c r="N630" s="106">
        <f t="shared" si="446"/>
        <v>0</v>
      </c>
      <c r="O630" s="106">
        <f t="shared" si="446"/>
        <v>0</v>
      </c>
      <c r="P630" s="106">
        <f t="shared" si="446"/>
        <v>0</v>
      </c>
      <c r="Q630" s="106">
        <f t="shared" si="446"/>
        <v>0</v>
      </c>
      <c r="R630" s="106">
        <f t="shared" si="446"/>
        <v>0</v>
      </c>
      <c r="S630" s="106">
        <f t="shared" si="446"/>
        <v>0</v>
      </c>
      <c r="T630" s="106">
        <f t="shared" si="446"/>
        <v>0</v>
      </c>
      <c r="U630" s="106">
        <f t="shared" si="446"/>
        <v>0</v>
      </c>
      <c r="V630" s="106">
        <f t="shared" si="446"/>
        <v>0</v>
      </c>
      <c r="W630" s="106">
        <f t="shared" si="446"/>
        <v>0</v>
      </c>
      <c r="X630" s="106">
        <f t="shared" si="446"/>
        <v>0</v>
      </c>
      <c r="Y630" s="106">
        <f t="shared" si="446"/>
        <v>0</v>
      </c>
      <c r="Z630" s="106">
        <f t="shared" si="446"/>
        <v>0</v>
      </c>
      <c r="AA630" s="106">
        <f t="shared" si="446"/>
        <v>0</v>
      </c>
      <c r="AB630" s="106">
        <f t="shared" si="446"/>
        <v>0</v>
      </c>
      <c r="AC630" s="106">
        <f t="shared" si="446"/>
        <v>0</v>
      </c>
      <c r="AD630" s="106">
        <f t="shared" si="446"/>
        <v>0</v>
      </c>
      <c r="AE630" s="106">
        <f t="shared" si="446"/>
        <v>0</v>
      </c>
      <c r="AF630" s="106">
        <f t="shared" si="446"/>
        <v>0</v>
      </c>
      <c r="AG630" s="106">
        <f t="shared" si="446"/>
        <v>0</v>
      </c>
      <c r="AH630" s="106">
        <f t="shared" si="446"/>
        <v>0</v>
      </c>
      <c r="AI630" s="106">
        <f t="shared" si="446"/>
        <v>0</v>
      </c>
      <c r="AJ630" s="106">
        <f t="shared" si="446"/>
        <v>0</v>
      </c>
      <c r="AK630" s="106">
        <f t="shared" si="446"/>
        <v>0</v>
      </c>
      <c r="AL630" s="106">
        <f t="shared" si="446"/>
        <v>0</v>
      </c>
      <c r="AM630" s="106">
        <f t="shared" si="446"/>
        <v>0</v>
      </c>
      <c r="AN630" s="106">
        <f t="shared" si="446"/>
        <v>0</v>
      </c>
      <c r="AO630" s="106">
        <f t="shared" si="446"/>
        <v>0</v>
      </c>
      <c r="AP630" s="106">
        <f t="shared" si="447"/>
        <v>0</v>
      </c>
      <c r="AQ630" s="106">
        <f t="shared" si="447"/>
        <v>0</v>
      </c>
      <c r="AR630" s="106">
        <f t="shared" si="447"/>
        <v>0</v>
      </c>
      <c r="AS630" s="106">
        <f t="shared" si="447"/>
        <v>0</v>
      </c>
      <c r="AT630" s="106">
        <f t="shared" si="447"/>
        <v>0</v>
      </c>
      <c r="AU630" s="106">
        <f t="shared" si="447"/>
        <v>0</v>
      </c>
      <c r="AV630" s="106">
        <f t="shared" si="447"/>
        <v>0</v>
      </c>
      <c r="AW630" s="106">
        <f t="shared" si="447"/>
        <v>0</v>
      </c>
      <c r="AX630" s="106">
        <f t="shared" si="447"/>
        <v>0</v>
      </c>
      <c r="AY630" s="106">
        <f t="shared" si="447"/>
        <v>0</v>
      </c>
      <c r="AZ630" s="106">
        <f t="shared" si="447"/>
        <v>0</v>
      </c>
      <c r="BA630" s="106">
        <f t="shared" si="447"/>
        <v>0</v>
      </c>
      <c r="BB630" s="106">
        <f t="shared" si="447"/>
        <v>0</v>
      </c>
      <c r="BC630" s="106">
        <f t="shared" si="447"/>
        <v>0</v>
      </c>
      <c r="BD630" s="106">
        <f t="shared" si="447"/>
        <v>0</v>
      </c>
      <c r="BE630" s="106">
        <f t="shared" si="447"/>
        <v>0</v>
      </c>
      <c r="BF630" s="106">
        <f t="shared" si="447"/>
        <v>1</v>
      </c>
      <c r="BG630" s="106">
        <f t="shared" si="447"/>
        <v>1</v>
      </c>
      <c r="BH630" s="106">
        <f t="shared" si="447"/>
        <v>1</v>
      </c>
      <c r="BI630" s="106">
        <f t="shared" si="447"/>
        <v>1</v>
      </c>
      <c r="BJ630" s="106">
        <f t="shared" si="447"/>
        <v>1</v>
      </c>
      <c r="BK630" s="106">
        <f t="shared" si="447"/>
        <v>1</v>
      </c>
      <c r="BL630" s="106">
        <f t="shared" si="447"/>
        <v>1</v>
      </c>
      <c r="BM630" s="106">
        <f t="shared" si="447"/>
        <v>1</v>
      </c>
      <c r="BN630" s="106">
        <f t="shared" si="447"/>
        <v>1</v>
      </c>
      <c r="BO630" s="106">
        <f t="shared" si="447"/>
        <v>1</v>
      </c>
    </row>
    <row r="631" spans="1:67" ht="15" x14ac:dyDescent="0.25">
      <c r="A631" s="80"/>
      <c r="B631" s="77" t="s">
        <v>1839</v>
      </c>
      <c r="C631" s="77" t="s">
        <v>1840</v>
      </c>
      <c r="D631" s="77" t="s">
        <v>26</v>
      </c>
      <c r="E631" s="224">
        <f>VLOOKUP(B631,'Cuadro Control'!C676:J2561,8,FALSE)</f>
        <v>0</v>
      </c>
      <c r="F631" s="106">
        <f t="shared" si="440"/>
        <v>0</v>
      </c>
      <c r="G631" s="107">
        <v>46552</v>
      </c>
      <c r="H631" s="107">
        <v>46560</v>
      </c>
      <c r="I631" s="106">
        <f t="shared" si="444"/>
        <v>0</v>
      </c>
      <c r="J631" s="106">
        <f t="shared" si="446"/>
        <v>0</v>
      </c>
      <c r="K631" s="106">
        <f t="shared" si="446"/>
        <v>0</v>
      </c>
      <c r="L631" s="106">
        <f t="shared" si="446"/>
        <v>0</v>
      </c>
      <c r="M631" s="106">
        <f t="shared" si="446"/>
        <v>0</v>
      </c>
      <c r="N631" s="106">
        <f t="shared" si="446"/>
        <v>0</v>
      </c>
      <c r="O631" s="106">
        <f t="shared" si="446"/>
        <v>0</v>
      </c>
      <c r="P631" s="106">
        <f t="shared" si="446"/>
        <v>0</v>
      </c>
      <c r="Q631" s="106">
        <f t="shared" si="446"/>
        <v>0</v>
      </c>
      <c r="R631" s="106">
        <f t="shared" si="446"/>
        <v>0</v>
      </c>
      <c r="S631" s="106">
        <f t="shared" si="446"/>
        <v>0</v>
      </c>
      <c r="T631" s="106">
        <f t="shared" si="446"/>
        <v>0</v>
      </c>
      <c r="U631" s="106">
        <f t="shared" si="446"/>
        <v>0</v>
      </c>
      <c r="V631" s="106">
        <f t="shared" si="446"/>
        <v>0</v>
      </c>
      <c r="W631" s="106">
        <f t="shared" si="446"/>
        <v>0</v>
      </c>
      <c r="X631" s="106">
        <f t="shared" si="446"/>
        <v>0</v>
      </c>
      <c r="Y631" s="106">
        <f t="shared" si="446"/>
        <v>0</v>
      </c>
      <c r="Z631" s="106">
        <f t="shared" si="446"/>
        <v>0</v>
      </c>
      <c r="AA631" s="106">
        <f t="shared" si="446"/>
        <v>0</v>
      </c>
      <c r="AB631" s="106">
        <f t="shared" si="446"/>
        <v>0</v>
      </c>
      <c r="AC631" s="106">
        <f t="shared" si="446"/>
        <v>0</v>
      </c>
      <c r="AD631" s="106">
        <f t="shared" si="446"/>
        <v>0</v>
      </c>
      <c r="AE631" s="106">
        <f t="shared" si="446"/>
        <v>0</v>
      </c>
      <c r="AF631" s="106">
        <f t="shared" si="446"/>
        <v>0</v>
      </c>
      <c r="AG631" s="106">
        <f t="shared" si="446"/>
        <v>0</v>
      </c>
      <c r="AH631" s="106">
        <f t="shared" si="446"/>
        <v>0</v>
      </c>
      <c r="AI631" s="106">
        <f t="shared" si="446"/>
        <v>0</v>
      </c>
      <c r="AJ631" s="106">
        <f t="shared" si="446"/>
        <v>0</v>
      </c>
      <c r="AK631" s="106">
        <f t="shared" si="446"/>
        <v>0</v>
      </c>
      <c r="AL631" s="106">
        <f t="shared" si="446"/>
        <v>0</v>
      </c>
      <c r="AM631" s="106">
        <f t="shared" si="446"/>
        <v>0</v>
      </c>
      <c r="AN631" s="106">
        <f t="shared" si="446"/>
        <v>0</v>
      </c>
      <c r="AO631" s="106">
        <f t="shared" si="446"/>
        <v>0</v>
      </c>
      <c r="AP631" s="106">
        <f t="shared" si="447"/>
        <v>0</v>
      </c>
      <c r="AQ631" s="106">
        <f t="shared" si="447"/>
        <v>0</v>
      </c>
      <c r="AR631" s="106">
        <f t="shared" si="447"/>
        <v>0</v>
      </c>
      <c r="AS631" s="106">
        <f t="shared" si="447"/>
        <v>0</v>
      </c>
      <c r="AT631" s="106">
        <f t="shared" si="447"/>
        <v>0</v>
      </c>
      <c r="AU631" s="106">
        <f t="shared" si="447"/>
        <v>0</v>
      </c>
      <c r="AV631" s="106">
        <f t="shared" si="447"/>
        <v>0</v>
      </c>
      <c r="AW631" s="106">
        <f t="shared" si="447"/>
        <v>0</v>
      </c>
      <c r="AX631" s="106">
        <f t="shared" si="447"/>
        <v>0</v>
      </c>
      <c r="AY631" s="106">
        <f t="shared" si="447"/>
        <v>0</v>
      </c>
      <c r="AZ631" s="106">
        <f t="shared" si="447"/>
        <v>0</v>
      </c>
      <c r="BA631" s="106">
        <f t="shared" si="447"/>
        <v>0</v>
      </c>
      <c r="BB631" s="106">
        <f t="shared" si="447"/>
        <v>0</v>
      </c>
      <c r="BC631" s="106">
        <f t="shared" si="447"/>
        <v>0</v>
      </c>
      <c r="BD631" s="106">
        <f t="shared" si="447"/>
        <v>0</v>
      </c>
      <c r="BE631" s="106">
        <f t="shared" si="447"/>
        <v>0</v>
      </c>
      <c r="BF631" s="106">
        <f t="shared" si="447"/>
        <v>0.55555555555555558</v>
      </c>
      <c r="BG631" s="106">
        <f t="shared" si="447"/>
        <v>1</v>
      </c>
      <c r="BH631" s="106">
        <f t="shared" si="447"/>
        <v>1</v>
      </c>
      <c r="BI631" s="106">
        <f t="shared" si="447"/>
        <v>1</v>
      </c>
      <c r="BJ631" s="106">
        <f t="shared" si="447"/>
        <v>1</v>
      </c>
      <c r="BK631" s="106">
        <f t="shared" si="447"/>
        <v>1</v>
      </c>
      <c r="BL631" s="106">
        <f t="shared" si="447"/>
        <v>1</v>
      </c>
      <c r="BM631" s="106">
        <f t="shared" si="447"/>
        <v>1</v>
      </c>
      <c r="BN631" s="106">
        <f t="shared" si="447"/>
        <v>1</v>
      </c>
      <c r="BO631" s="106">
        <f t="shared" si="447"/>
        <v>1</v>
      </c>
    </row>
    <row r="632" spans="1:67" ht="15" x14ac:dyDescent="0.25">
      <c r="A632" s="80"/>
      <c r="B632" s="77" t="s">
        <v>1841</v>
      </c>
      <c r="C632" s="77" t="s">
        <v>2082</v>
      </c>
      <c r="D632" s="77" t="s">
        <v>6</v>
      </c>
      <c r="E632" s="224">
        <f>VLOOKUP(B632,'Cuadro Control'!C677:J2562,8,FALSE)</f>
        <v>52736347.43270281</v>
      </c>
      <c r="F632" s="106">
        <f t="shared" si="440"/>
        <v>9.933624348213644E-3</v>
      </c>
      <c r="G632" s="107">
        <v>46560</v>
      </c>
      <c r="H632" s="107">
        <v>46562</v>
      </c>
      <c r="I632" s="106">
        <f t="shared" si="444"/>
        <v>0</v>
      </c>
      <c r="J632" s="106">
        <f t="shared" si="446"/>
        <v>0</v>
      </c>
      <c r="K632" s="106">
        <f t="shared" si="446"/>
        <v>0</v>
      </c>
      <c r="L632" s="106">
        <f t="shared" si="446"/>
        <v>0</v>
      </c>
      <c r="M632" s="106">
        <f t="shared" si="446"/>
        <v>0</v>
      </c>
      <c r="N632" s="106">
        <f t="shared" si="446"/>
        <v>0</v>
      </c>
      <c r="O632" s="106">
        <f t="shared" si="446"/>
        <v>0</v>
      </c>
      <c r="P632" s="106">
        <f t="shared" si="446"/>
        <v>0</v>
      </c>
      <c r="Q632" s="106">
        <f t="shared" si="446"/>
        <v>0</v>
      </c>
      <c r="R632" s="106">
        <f t="shared" si="446"/>
        <v>0</v>
      </c>
      <c r="S632" s="106">
        <f t="shared" si="446"/>
        <v>0</v>
      </c>
      <c r="T632" s="106">
        <f t="shared" si="446"/>
        <v>0</v>
      </c>
      <c r="U632" s="106">
        <f t="shared" si="446"/>
        <v>0</v>
      </c>
      <c r="V632" s="106">
        <f t="shared" si="446"/>
        <v>0</v>
      </c>
      <c r="W632" s="106">
        <f t="shared" si="446"/>
        <v>0</v>
      </c>
      <c r="X632" s="106">
        <f t="shared" si="446"/>
        <v>0</v>
      </c>
      <c r="Y632" s="106">
        <f t="shared" si="446"/>
        <v>0</v>
      </c>
      <c r="Z632" s="106">
        <f t="shared" si="446"/>
        <v>0</v>
      </c>
      <c r="AA632" s="106">
        <f t="shared" si="446"/>
        <v>0</v>
      </c>
      <c r="AB632" s="106">
        <f t="shared" si="446"/>
        <v>0</v>
      </c>
      <c r="AC632" s="106">
        <f t="shared" si="446"/>
        <v>0</v>
      </c>
      <c r="AD632" s="106">
        <f t="shared" si="446"/>
        <v>0</v>
      </c>
      <c r="AE632" s="106">
        <f t="shared" si="446"/>
        <v>0</v>
      </c>
      <c r="AF632" s="106">
        <f t="shared" si="446"/>
        <v>0</v>
      </c>
      <c r="AG632" s="106">
        <f t="shared" si="446"/>
        <v>0</v>
      </c>
      <c r="AH632" s="106">
        <f t="shared" si="446"/>
        <v>0</v>
      </c>
      <c r="AI632" s="106">
        <f t="shared" si="446"/>
        <v>0</v>
      </c>
      <c r="AJ632" s="106">
        <f t="shared" si="446"/>
        <v>0</v>
      </c>
      <c r="AK632" s="106">
        <f t="shared" si="446"/>
        <v>0</v>
      </c>
      <c r="AL632" s="106">
        <f t="shared" si="446"/>
        <v>0</v>
      </c>
      <c r="AM632" s="106">
        <f t="shared" si="446"/>
        <v>0</v>
      </c>
      <c r="AN632" s="106">
        <f t="shared" si="446"/>
        <v>0</v>
      </c>
      <c r="AO632" s="106">
        <f t="shared" si="446"/>
        <v>0</v>
      </c>
      <c r="AP632" s="106">
        <f t="shared" si="447"/>
        <v>0</v>
      </c>
      <c r="AQ632" s="106">
        <f t="shared" si="447"/>
        <v>0</v>
      </c>
      <c r="AR632" s="106">
        <f t="shared" si="447"/>
        <v>0</v>
      </c>
      <c r="AS632" s="106">
        <f t="shared" si="447"/>
        <v>0</v>
      </c>
      <c r="AT632" s="106">
        <f t="shared" si="447"/>
        <v>0</v>
      </c>
      <c r="AU632" s="106">
        <f t="shared" si="447"/>
        <v>0</v>
      </c>
      <c r="AV632" s="106">
        <f t="shared" si="447"/>
        <v>0</v>
      </c>
      <c r="AW632" s="106">
        <f t="shared" si="447"/>
        <v>0</v>
      </c>
      <c r="AX632" s="106">
        <f t="shared" si="447"/>
        <v>0</v>
      </c>
      <c r="AY632" s="106">
        <f t="shared" si="447"/>
        <v>0</v>
      </c>
      <c r="AZ632" s="106">
        <f t="shared" si="447"/>
        <v>0</v>
      </c>
      <c r="BA632" s="106">
        <f t="shared" si="447"/>
        <v>0</v>
      </c>
      <c r="BB632" s="106">
        <f t="shared" si="447"/>
        <v>0</v>
      </c>
      <c r="BC632" s="106">
        <f t="shared" si="447"/>
        <v>0</v>
      </c>
      <c r="BD632" s="106">
        <f t="shared" si="447"/>
        <v>0</v>
      </c>
      <c r="BE632" s="106">
        <f t="shared" si="447"/>
        <v>0</v>
      </c>
      <c r="BF632" s="106">
        <f t="shared" si="447"/>
        <v>0</v>
      </c>
      <c r="BG632" s="106">
        <f t="shared" si="447"/>
        <v>1</v>
      </c>
      <c r="BH632" s="106">
        <f t="shared" si="447"/>
        <v>1</v>
      </c>
      <c r="BI632" s="106">
        <f t="shared" si="447"/>
        <v>1</v>
      </c>
      <c r="BJ632" s="106">
        <f t="shared" si="447"/>
        <v>1</v>
      </c>
      <c r="BK632" s="106">
        <f t="shared" si="447"/>
        <v>1</v>
      </c>
      <c r="BL632" s="106">
        <f t="shared" si="447"/>
        <v>1</v>
      </c>
      <c r="BM632" s="106">
        <f t="shared" si="447"/>
        <v>1</v>
      </c>
      <c r="BN632" s="106">
        <f t="shared" si="447"/>
        <v>1</v>
      </c>
      <c r="BO632" s="106">
        <f t="shared" si="447"/>
        <v>1</v>
      </c>
    </row>
    <row r="633" spans="1:67" ht="15" x14ac:dyDescent="0.25">
      <c r="A633" s="80"/>
      <c r="B633" s="77" t="s">
        <v>1842</v>
      </c>
      <c r="C633" s="77" t="s">
        <v>1843</v>
      </c>
      <c r="D633" s="77" t="s">
        <v>19</v>
      </c>
      <c r="E633" s="224">
        <f>VLOOKUP(B633,'Cuadro Control'!C678:J2563,8,FALSE)</f>
        <v>46410609.014634147</v>
      </c>
      <c r="F633" s="106">
        <f t="shared" si="440"/>
        <v>8.742083556535862E-3</v>
      </c>
      <c r="G633" s="107">
        <v>46562</v>
      </c>
      <c r="H633" s="107">
        <v>46564</v>
      </c>
      <c r="I633" s="106">
        <f t="shared" si="444"/>
        <v>0</v>
      </c>
      <c r="J633" s="106">
        <f t="shared" si="446"/>
        <v>0</v>
      </c>
      <c r="K633" s="106">
        <f t="shared" si="446"/>
        <v>0</v>
      </c>
      <c r="L633" s="106">
        <f t="shared" si="446"/>
        <v>0</v>
      </c>
      <c r="M633" s="106">
        <f t="shared" si="446"/>
        <v>0</v>
      </c>
      <c r="N633" s="106">
        <f t="shared" si="446"/>
        <v>0</v>
      </c>
      <c r="O633" s="106">
        <f t="shared" si="446"/>
        <v>0</v>
      </c>
      <c r="P633" s="106">
        <f t="shared" si="446"/>
        <v>0</v>
      </c>
      <c r="Q633" s="106">
        <f t="shared" si="446"/>
        <v>0</v>
      </c>
      <c r="R633" s="106">
        <f t="shared" si="446"/>
        <v>0</v>
      </c>
      <c r="S633" s="106">
        <f t="shared" si="446"/>
        <v>0</v>
      </c>
      <c r="T633" s="106">
        <f t="shared" si="446"/>
        <v>0</v>
      </c>
      <c r="U633" s="106">
        <f t="shared" si="446"/>
        <v>0</v>
      </c>
      <c r="V633" s="106">
        <f t="shared" si="446"/>
        <v>0</v>
      </c>
      <c r="W633" s="106">
        <f t="shared" si="446"/>
        <v>0</v>
      </c>
      <c r="X633" s="106">
        <f t="shared" si="446"/>
        <v>0</v>
      </c>
      <c r="Y633" s="106">
        <f t="shared" si="446"/>
        <v>0</v>
      </c>
      <c r="Z633" s="106">
        <f t="shared" si="446"/>
        <v>0</v>
      </c>
      <c r="AA633" s="106">
        <f t="shared" si="446"/>
        <v>0</v>
      </c>
      <c r="AB633" s="106">
        <f t="shared" si="446"/>
        <v>0</v>
      </c>
      <c r="AC633" s="106">
        <f t="shared" si="446"/>
        <v>0</v>
      </c>
      <c r="AD633" s="106">
        <f t="shared" si="446"/>
        <v>0</v>
      </c>
      <c r="AE633" s="106">
        <f t="shared" si="446"/>
        <v>0</v>
      </c>
      <c r="AF633" s="106">
        <f t="shared" si="446"/>
        <v>0</v>
      </c>
      <c r="AG633" s="106">
        <f t="shared" si="446"/>
        <v>0</v>
      </c>
      <c r="AH633" s="106">
        <f t="shared" si="446"/>
        <v>0</v>
      </c>
      <c r="AI633" s="106">
        <f t="shared" si="446"/>
        <v>0</v>
      </c>
      <c r="AJ633" s="106">
        <f t="shared" si="446"/>
        <v>0</v>
      </c>
      <c r="AK633" s="106">
        <f t="shared" si="446"/>
        <v>0</v>
      </c>
      <c r="AL633" s="106">
        <f t="shared" si="446"/>
        <v>0</v>
      </c>
      <c r="AM633" s="106">
        <f t="shared" si="446"/>
        <v>0</v>
      </c>
      <c r="AN633" s="106">
        <f t="shared" si="446"/>
        <v>0</v>
      </c>
      <c r="AO633" s="106">
        <f t="shared" si="446"/>
        <v>0</v>
      </c>
      <c r="AP633" s="106">
        <f t="shared" si="447"/>
        <v>0</v>
      </c>
      <c r="AQ633" s="106">
        <f t="shared" si="447"/>
        <v>0</v>
      </c>
      <c r="AR633" s="106">
        <f t="shared" si="447"/>
        <v>0</v>
      </c>
      <c r="AS633" s="106">
        <f t="shared" si="447"/>
        <v>0</v>
      </c>
      <c r="AT633" s="106">
        <f t="shared" si="447"/>
        <v>0</v>
      </c>
      <c r="AU633" s="106">
        <f t="shared" si="447"/>
        <v>0</v>
      </c>
      <c r="AV633" s="106">
        <f t="shared" si="447"/>
        <v>0</v>
      </c>
      <c r="AW633" s="106">
        <f t="shared" si="447"/>
        <v>0</v>
      </c>
      <c r="AX633" s="106">
        <f t="shared" si="447"/>
        <v>0</v>
      </c>
      <c r="AY633" s="106">
        <f t="shared" si="447"/>
        <v>0</v>
      </c>
      <c r="AZ633" s="106">
        <f t="shared" si="447"/>
        <v>0</v>
      </c>
      <c r="BA633" s="106">
        <f t="shared" si="447"/>
        <v>0</v>
      </c>
      <c r="BB633" s="106">
        <f t="shared" si="447"/>
        <v>0</v>
      </c>
      <c r="BC633" s="106">
        <f t="shared" si="447"/>
        <v>0</v>
      </c>
      <c r="BD633" s="106">
        <f t="shared" si="447"/>
        <v>0</v>
      </c>
      <c r="BE633" s="106">
        <f t="shared" si="447"/>
        <v>0</v>
      </c>
      <c r="BF633" s="106">
        <f t="shared" si="447"/>
        <v>0</v>
      </c>
      <c r="BG633" s="106">
        <f t="shared" si="447"/>
        <v>0.66666666666666663</v>
      </c>
      <c r="BH633" s="106">
        <f t="shared" si="447"/>
        <v>1</v>
      </c>
      <c r="BI633" s="106">
        <f t="shared" si="447"/>
        <v>1</v>
      </c>
      <c r="BJ633" s="106">
        <f t="shared" si="447"/>
        <v>1</v>
      </c>
      <c r="BK633" s="106">
        <f t="shared" si="447"/>
        <v>1</v>
      </c>
      <c r="BL633" s="106">
        <f t="shared" si="447"/>
        <v>1</v>
      </c>
      <c r="BM633" s="106">
        <f t="shared" si="447"/>
        <v>1</v>
      </c>
      <c r="BN633" s="106">
        <f t="shared" si="447"/>
        <v>1</v>
      </c>
      <c r="BO633" s="106">
        <f t="shared" si="447"/>
        <v>1</v>
      </c>
    </row>
    <row r="634" spans="1:67" ht="15" x14ac:dyDescent="0.25">
      <c r="A634" s="80"/>
      <c r="B634" s="77" t="s">
        <v>1844</v>
      </c>
      <c r="C634" s="77" t="s">
        <v>1845</v>
      </c>
      <c r="D634" s="77" t="s">
        <v>9</v>
      </c>
      <c r="E634" s="224">
        <f>VLOOKUP(B634,'Cuadro Control'!C679:J2564,8,FALSE)</f>
        <v>1587346329.5488234</v>
      </c>
      <c r="F634" s="106">
        <f t="shared" si="440"/>
        <v>0.29899875353285565</v>
      </c>
      <c r="G634" s="107">
        <v>46562</v>
      </c>
      <c r="H634" s="107">
        <v>46574</v>
      </c>
      <c r="I634" s="106">
        <f t="shared" si="444"/>
        <v>0</v>
      </c>
      <c r="J634" s="106">
        <f t="shared" si="446"/>
        <v>0</v>
      </c>
      <c r="K634" s="106">
        <f t="shared" si="446"/>
        <v>0</v>
      </c>
      <c r="L634" s="106">
        <f t="shared" si="446"/>
        <v>0</v>
      </c>
      <c r="M634" s="106">
        <f t="shared" si="446"/>
        <v>0</v>
      </c>
      <c r="N634" s="106">
        <f t="shared" si="446"/>
        <v>0</v>
      </c>
      <c r="O634" s="106">
        <f t="shared" si="446"/>
        <v>0</v>
      </c>
      <c r="P634" s="106">
        <f t="shared" si="446"/>
        <v>0</v>
      </c>
      <c r="Q634" s="106">
        <f t="shared" si="446"/>
        <v>0</v>
      </c>
      <c r="R634" s="106">
        <f t="shared" si="446"/>
        <v>0</v>
      </c>
      <c r="S634" s="106">
        <f t="shared" si="446"/>
        <v>0</v>
      </c>
      <c r="T634" s="106">
        <f t="shared" si="446"/>
        <v>0</v>
      </c>
      <c r="U634" s="106">
        <f t="shared" si="446"/>
        <v>0</v>
      </c>
      <c r="V634" s="106">
        <f t="shared" si="446"/>
        <v>0</v>
      </c>
      <c r="W634" s="106">
        <f t="shared" si="446"/>
        <v>0</v>
      </c>
      <c r="X634" s="106">
        <f t="shared" si="446"/>
        <v>0</v>
      </c>
      <c r="Y634" s="106">
        <f t="shared" si="446"/>
        <v>0</v>
      </c>
      <c r="Z634" s="106">
        <f t="shared" si="446"/>
        <v>0</v>
      </c>
      <c r="AA634" s="106">
        <f t="shared" si="446"/>
        <v>0</v>
      </c>
      <c r="AB634" s="106">
        <f t="shared" si="446"/>
        <v>0</v>
      </c>
      <c r="AC634" s="106">
        <f t="shared" si="446"/>
        <v>0</v>
      </c>
      <c r="AD634" s="106">
        <f t="shared" si="446"/>
        <v>0</v>
      </c>
      <c r="AE634" s="106">
        <f t="shared" si="446"/>
        <v>0</v>
      </c>
      <c r="AF634" s="106">
        <f t="shared" si="446"/>
        <v>0</v>
      </c>
      <c r="AG634" s="106">
        <f t="shared" si="446"/>
        <v>0</v>
      </c>
      <c r="AH634" s="106">
        <f t="shared" si="446"/>
        <v>0</v>
      </c>
      <c r="AI634" s="106">
        <f t="shared" si="446"/>
        <v>0</v>
      </c>
      <c r="AJ634" s="106">
        <f t="shared" si="446"/>
        <v>0</v>
      </c>
      <c r="AK634" s="106">
        <f t="shared" si="446"/>
        <v>0</v>
      </c>
      <c r="AL634" s="106">
        <f t="shared" si="446"/>
        <v>0</v>
      </c>
      <c r="AM634" s="106">
        <f t="shared" si="446"/>
        <v>0</v>
      </c>
      <c r="AN634" s="106">
        <f t="shared" si="446"/>
        <v>0</v>
      </c>
      <c r="AO634" s="106">
        <f t="shared" si="446"/>
        <v>0</v>
      </c>
      <c r="AP634" s="106">
        <f t="shared" si="447"/>
        <v>0</v>
      </c>
      <c r="AQ634" s="106">
        <f t="shared" si="447"/>
        <v>0</v>
      </c>
      <c r="AR634" s="106">
        <f t="shared" si="447"/>
        <v>0</v>
      </c>
      <c r="AS634" s="106">
        <f t="shared" ref="AP634:BO635" si="448">IF($G634=0,0,IF(AS$6&lt;$G634,0,IF(AS$6&gt;$H634,1,(AS$6-$G634+1)/($H634-$G634+1))))</f>
        <v>0</v>
      </c>
      <c r="AT634" s="106">
        <f t="shared" si="448"/>
        <v>0</v>
      </c>
      <c r="AU634" s="106">
        <f t="shared" si="448"/>
        <v>0</v>
      </c>
      <c r="AV634" s="106">
        <f t="shared" si="448"/>
        <v>0</v>
      </c>
      <c r="AW634" s="106">
        <f t="shared" si="448"/>
        <v>0</v>
      </c>
      <c r="AX634" s="106">
        <f t="shared" si="448"/>
        <v>0</v>
      </c>
      <c r="AY634" s="106">
        <f t="shared" si="448"/>
        <v>0</v>
      </c>
      <c r="AZ634" s="106">
        <f t="shared" si="448"/>
        <v>0</v>
      </c>
      <c r="BA634" s="106">
        <f t="shared" si="448"/>
        <v>0</v>
      </c>
      <c r="BB634" s="106">
        <f t="shared" si="448"/>
        <v>0</v>
      </c>
      <c r="BC634" s="106">
        <f t="shared" si="448"/>
        <v>0</v>
      </c>
      <c r="BD634" s="106">
        <f t="shared" si="448"/>
        <v>0</v>
      </c>
      <c r="BE634" s="106">
        <f t="shared" si="448"/>
        <v>0</v>
      </c>
      <c r="BF634" s="106">
        <f t="shared" si="448"/>
        <v>0</v>
      </c>
      <c r="BG634" s="106">
        <f t="shared" si="448"/>
        <v>0.15384615384615385</v>
      </c>
      <c r="BH634" s="106">
        <f t="shared" si="448"/>
        <v>0.69230769230769229</v>
      </c>
      <c r="BI634" s="106">
        <f t="shared" si="448"/>
        <v>1</v>
      </c>
      <c r="BJ634" s="106">
        <f t="shared" si="448"/>
        <v>1</v>
      </c>
      <c r="BK634" s="106">
        <f t="shared" si="448"/>
        <v>1</v>
      </c>
      <c r="BL634" s="106">
        <f t="shared" si="448"/>
        <v>1</v>
      </c>
      <c r="BM634" s="106">
        <f t="shared" si="448"/>
        <v>1</v>
      </c>
      <c r="BN634" s="106">
        <f t="shared" si="448"/>
        <v>1</v>
      </c>
      <c r="BO634" s="106">
        <f t="shared" si="448"/>
        <v>1</v>
      </c>
    </row>
    <row r="635" spans="1:67" ht="15" x14ac:dyDescent="0.25">
      <c r="A635" s="80"/>
      <c r="B635" s="103" t="s">
        <v>1846</v>
      </c>
      <c r="C635" s="103" t="s">
        <v>1847</v>
      </c>
      <c r="D635" s="103" t="s">
        <v>9</v>
      </c>
      <c r="E635" s="223">
        <f>VLOOKUP(B635,'Cuadro Control'!C680:J2565,8,FALSE)</f>
        <v>179532477.23999998</v>
      </c>
      <c r="F635" s="104">
        <f t="shared" si="440"/>
        <v>3.3817438522495219E-2</v>
      </c>
      <c r="G635" s="105">
        <v>46564</v>
      </c>
      <c r="H635" s="105">
        <v>46578</v>
      </c>
      <c r="I635" s="104">
        <f t="shared" si="444"/>
        <v>0</v>
      </c>
      <c r="J635" s="104">
        <f t="shared" si="446"/>
        <v>0</v>
      </c>
      <c r="K635" s="104">
        <f t="shared" si="446"/>
        <v>0</v>
      </c>
      <c r="L635" s="104">
        <f t="shared" si="446"/>
        <v>0</v>
      </c>
      <c r="M635" s="104">
        <f t="shared" si="446"/>
        <v>0</v>
      </c>
      <c r="N635" s="104">
        <f t="shared" si="446"/>
        <v>0</v>
      </c>
      <c r="O635" s="104">
        <f t="shared" si="446"/>
        <v>0</v>
      </c>
      <c r="P635" s="104">
        <f t="shared" si="446"/>
        <v>0</v>
      </c>
      <c r="Q635" s="104">
        <f t="shared" si="446"/>
        <v>0</v>
      </c>
      <c r="R635" s="104">
        <f t="shared" si="446"/>
        <v>0</v>
      </c>
      <c r="S635" s="104">
        <f t="shared" si="446"/>
        <v>0</v>
      </c>
      <c r="T635" s="104">
        <f t="shared" si="446"/>
        <v>0</v>
      </c>
      <c r="U635" s="104">
        <f t="shared" si="446"/>
        <v>0</v>
      </c>
      <c r="V635" s="104">
        <f t="shared" si="446"/>
        <v>0</v>
      </c>
      <c r="W635" s="104">
        <f t="shared" si="446"/>
        <v>0</v>
      </c>
      <c r="X635" s="104">
        <f t="shared" si="446"/>
        <v>0</v>
      </c>
      <c r="Y635" s="104">
        <f t="shared" si="446"/>
        <v>0</v>
      </c>
      <c r="Z635" s="104">
        <f t="shared" si="446"/>
        <v>0</v>
      </c>
      <c r="AA635" s="104">
        <f t="shared" si="446"/>
        <v>0</v>
      </c>
      <c r="AB635" s="104">
        <f t="shared" si="446"/>
        <v>0</v>
      </c>
      <c r="AC635" s="104">
        <f t="shared" si="446"/>
        <v>0</v>
      </c>
      <c r="AD635" s="104">
        <f t="shared" si="446"/>
        <v>0</v>
      </c>
      <c r="AE635" s="104">
        <f t="shared" si="446"/>
        <v>0</v>
      </c>
      <c r="AF635" s="104">
        <f t="shared" si="446"/>
        <v>0</v>
      </c>
      <c r="AG635" s="104">
        <f t="shared" si="446"/>
        <v>0</v>
      </c>
      <c r="AH635" s="104">
        <f t="shared" si="446"/>
        <v>0</v>
      </c>
      <c r="AI635" s="104">
        <f t="shared" si="446"/>
        <v>0</v>
      </c>
      <c r="AJ635" s="104">
        <f t="shared" si="446"/>
        <v>0</v>
      </c>
      <c r="AK635" s="104">
        <f t="shared" si="446"/>
        <v>0</v>
      </c>
      <c r="AL635" s="104">
        <f t="shared" si="446"/>
        <v>0</v>
      </c>
      <c r="AM635" s="104">
        <f t="shared" si="446"/>
        <v>0</v>
      </c>
      <c r="AN635" s="104">
        <f t="shared" si="446"/>
        <v>0</v>
      </c>
      <c r="AO635" s="104">
        <f t="shared" si="446"/>
        <v>0</v>
      </c>
      <c r="AP635" s="104">
        <f t="shared" si="448"/>
        <v>0</v>
      </c>
      <c r="AQ635" s="104">
        <f t="shared" si="448"/>
        <v>0</v>
      </c>
      <c r="AR635" s="104">
        <f t="shared" si="448"/>
        <v>0</v>
      </c>
      <c r="AS635" s="104">
        <f t="shared" si="448"/>
        <v>0</v>
      </c>
      <c r="AT635" s="104">
        <f t="shared" si="448"/>
        <v>0</v>
      </c>
      <c r="AU635" s="104">
        <f t="shared" si="448"/>
        <v>0</v>
      </c>
      <c r="AV635" s="104">
        <f t="shared" si="448"/>
        <v>0</v>
      </c>
      <c r="AW635" s="104">
        <f t="shared" si="448"/>
        <v>0</v>
      </c>
      <c r="AX635" s="104">
        <f t="shared" si="448"/>
        <v>0</v>
      </c>
      <c r="AY635" s="104">
        <f t="shared" si="448"/>
        <v>0</v>
      </c>
      <c r="AZ635" s="104">
        <f t="shared" si="448"/>
        <v>0</v>
      </c>
      <c r="BA635" s="104">
        <f t="shared" si="448"/>
        <v>0</v>
      </c>
      <c r="BB635" s="104">
        <f t="shared" si="448"/>
        <v>0</v>
      </c>
      <c r="BC635" s="104">
        <f t="shared" si="448"/>
        <v>0</v>
      </c>
      <c r="BD635" s="104">
        <f t="shared" si="448"/>
        <v>0</v>
      </c>
      <c r="BE635" s="104">
        <f t="shared" si="448"/>
        <v>0</v>
      </c>
      <c r="BF635" s="104">
        <f t="shared" si="448"/>
        <v>0</v>
      </c>
      <c r="BG635" s="104">
        <f t="shared" si="448"/>
        <v>0</v>
      </c>
      <c r="BH635" s="104">
        <f t="shared" si="448"/>
        <v>0.46666666666666667</v>
      </c>
      <c r="BI635" s="104">
        <f t="shared" si="448"/>
        <v>0.93333333333333335</v>
      </c>
      <c r="BJ635" s="104">
        <f t="shared" si="448"/>
        <v>1</v>
      </c>
      <c r="BK635" s="104">
        <f t="shared" si="448"/>
        <v>1</v>
      </c>
      <c r="BL635" s="104">
        <f t="shared" si="448"/>
        <v>1</v>
      </c>
      <c r="BM635" s="104">
        <f t="shared" si="448"/>
        <v>1</v>
      </c>
      <c r="BN635" s="104">
        <f t="shared" si="448"/>
        <v>1</v>
      </c>
      <c r="BO635" s="104">
        <f t="shared" si="448"/>
        <v>1</v>
      </c>
    </row>
    <row r="636" spans="1:67" ht="15" x14ac:dyDescent="0.25">
      <c r="A636" s="80"/>
      <c r="B636" s="78" t="s">
        <v>1848</v>
      </c>
      <c r="C636" s="78" t="s">
        <v>2019</v>
      </c>
      <c r="D636" s="78" t="s">
        <v>3</v>
      </c>
      <c r="E636" s="225">
        <f>VLOOKUP(B636,'Cuadro Control'!C681:J2566,8,FALSE)</f>
        <v>0</v>
      </c>
      <c r="F636" s="108">
        <f>IFERROR(E636/$E$620,0)</f>
        <v>0</v>
      </c>
      <c r="G636" s="109">
        <v>46578</v>
      </c>
      <c r="H636" s="109">
        <v>46578</v>
      </c>
      <c r="I636" s="108">
        <f t="shared" si="444"/>
        <v>0</v>
      </c>
      <c r="J636" s="108">
        <f t="shared" ref="J636:BO636" si="449">IF($G636=0,0,IF(J$6&lt;$G636,0,IF(J$6&gt;$H636,1,(J$6-$G636+1)/($H636-$G636+1))))</f>
        <v>0</v>
      </c>
      <c r="K636" s="108">
        <f t="shared" si="449"/>
        <v>0</v>
      </c>
      <c r="L636" s="108">
        <f t="shared" si="449"/>
        <v>0</v>
      </c>
      <c r="M636" s="108">
        <f t="shared" si="449"/>
        <v>0</v>
      </c>
      <c r="N636" s="108">
        <f t="shared" si="449"/>
        <v>0</v>
      </c>
      <c r="O636" s="108">
        <f t="shared" si="449"/>
        <v>0</v>
      </c>
      <c r="P636" s="108">
        <f t="shared" si="449"/>
        <v>0</v>
      </c>
      <c r="Q636" s="108">
        <f t="shared" si="449"/>
        <v>0</v>
      </c>
      <c r="R636" s="108">
        <f t="shared" si="449"/>
        <v>0</v>
      </c>
      <c r="S636" s="108">
        <f t="shared" si="449"/>
        <v>0</v>
      </c>
      <c r="T636" s="108">
        <f t="shared" si="449"/>
        <v>0</v>
      </c>
      <c r="U636" s="108">
        <f t="shared" si="449"/>
        <v>0</v>
      </c>
      <c r="V636" s="108">
        <f t="shared" si="449"/>
        <v>0</v>
      </c>
      <c r="W636" s="108">
        <f t="shared" si="449"/>
        <v>0</v>
      </c>
      <c r="X636" s="108">
        <f t="shared" si="449"/>
        <v>0</v>
      </c>
      <c r="Y636" s="108">
        <f t="shared" si="449"/>
        <v>0</v>
      </c>
      <c r="Z636" s="108">
        <f t="shared" si="449"/>
        <v>0</v>
      </c>
      <c r="AA636" s="108">
        <f t="shared" si="449"/>
        <v>0</v>
      </c>
      <c r="AB636" s="108">
        <f t="shared" si="449"/>
        <v>0</v>
      </c>
      <c r="AC636" s="108">
        <f t="shared" si="449"/>
        <v>0</v>
      </c>
      <c r="AD636" s="108">
        <f t="shared" si="449"/>
        <v>0</v>
      </c>
      <c r="AE636" s="108">
        <f t="shared" si="449"/>
        <v>0</v>
      </c>
      <c r="AF636" s="108">
        <f t="shared" si="449"/>
        <v>0</v>
      </c>
      <c r="AG636" s="108">
        <f t="shared" si="449"/>
        <v>0</v>
      </c>
      <c r="AH636" s="108">
        <f t="shared" si="449"/>
        <v>0</v>
      </c>
      <c r="AI636" s="108">
        <f t="shared" si="449"/>
        <v>0</v>
      </c>
      <c r="AJ636" s="108">
        <f t="shared" si="449"/>
        <v>0</v>
      </c>
      <c r="AK636" s="108">
        <f t="shared" si="449"/>
        <v>0</v>
      </c>
      <c r="AL636" s="108">
        <f t="shared" si="449"/>
        <v>0</v>
      </c>
      <c r="AM636" s="108">
        <f t="shared" si="449"/>
        <v>0</v>
      </c>
      <c r="AN636" s="108">
        <f t="shared" si="449"/>
        <v>0</v>
      </c>
      <c r="AO636" s="108">
        <f t="shared" si="449"/>
        <v>0</v>
      </c>
      <c r="AP636" s="108">
        <f t="shared" si="449"/>
        <v>0</v>
      </c>
      <c r="AQ636" s="108">
        <f t="shared" si="449"/>
        <v>0</v>
      </c>
      <c r="AR636" s="108">
        <f t="shared" si="449"/>
        <v>0</v>
      </c>
      <c r="AS636" s="108">
        <f t="shared" si="449"/>
        <v>0</v>
      </c>
      <c r="AT636" s="108">
        <f t="shared" si="449"/>
        <v>0</v>
      </c>
      <c r="AU636" s="108">
        <f t="shared" si="449"/>
        <v>0</v>
      </c>
      <c r="AV636" s="108">
        <f t="shared" si="449"/>
        <v>0</v>
      </c>
      <c r="AW636" s="108">
        <f t="shared" si="449"/>
        <v>0</v>
      </c>
      <c r="AX636" s="108">
        <f t="shared" si="449"/>
        <v>0</v>
      </c>
      <c r="AY636" s="108">
        <f t="shared" si="449"/>
        <v>0</v>
      </c>
      <c r="AZ636" s="108">
        <f t="shared" si="449"/>
        <v>0</v>
      </c>
      <c r="BA636" s="108">
        <f t="shared" si="449"/>
        <v>0</v>
      </c>
      <c r="BB636" s="108">
        <f t="shared" si="449"/>
        <v>0</v>
      </c>
      <c r="BC636" s="108">
        <f t="shared" si="449"/>
        <v>0</v>
      </c>
      <c r="BD636" s="108">
        <f t="shared" si="449"/>
        <v>0</v>
      </c>
      <c r="BE636" s="108">
        <f t="shared" si="449"/>
        <v>0</v>
      </c>
      <c r="BF636" s="108">
        <f t="shared" si="449"/>
        <v>0</v>
      </c>
      <c r="BG636" s="108">
        <f t="shared" si="449"/>
        <v>0</v>
      </c>
      <c r="BH636" s="108">
        <f t="shared" si="449"/>
        <v>0</v>
      </c>
      <c r="BI636" s="108">
        <f t="shared" si="449"/>
        <v>0</v>
      </c>
      <c r="BJ636" s="108">
        <f t="shared" si="449"/>
        <v>1</v>
      </c>
      <c r="BK636" s="108">
        <f t="shared" si="449"/>
        <v>1</v>
      </c>
      <c r="BL636" s="108">
        <f t="shared" si="449"/>
        <v>1</v>
      </c>
      <c r="BM636" s="108">
        <f t="shared" si="449"/>
        <v>1</v>
      </c>
      <c r="BN636" s="108">
        <f t="shared" si="449"/>
        <v>1</v>
      </c>
      <c r="BO636" s="108">
        <f t="shared" si="449"/>
        <v>1</v>
      </c>
    </row>
    <row r="637" spans="1:67" ht="15" x14ac:dyDescent="0.25">
      <c r="A637" s="80"/>
      <c r="B637" s="76" t="s">
        <v>1849</v>
      </c>
      <c r="C637" s="76" t="s">
        <v>1850</v>
      </c>
      <c r="D637" s="76" t="s">
        <v>38</v>
      </c>
      <c r="E637" s="222">
        <f>SUM(E638:E653)</f>
        <v>5308872732.0543728</v>
      </c>
      <c r="F637" s="101">
        <f>IFERROR(E637/$E$109,0)</f>
        <v>2.9408554574576196E-2</v>
      </c>
      <c r="G637" s="102">
        <v>46506</v>
      </c>
      <c r="H637" s="102">
        <v>46589</v>
      </c>
      <c r="I637" s="101">
        <f>SUMPRODUCT($F638:$F652,I638:I652)</f>
        <v>0</v>
      </c>
      <c r="J637" s="101">
        <f t="shared" ref="J637:AO637" si="450">SUMPRODUCT($F638:$F652,J638:J652)</f>
        <v>0</v>
      </c>
      <c r="K637" s="101">
        <f t="shared" si="450"/>
        <v>0</v>
      </c>
      <c r="L637" s="101">
        <f t="shared" si="450"/>
        <v>0</v>
      </c>
      <c r="M637" s="101">
        <f t="shared" si="450"/>
        <v>0</v>
      </c>
      <c r="N637" s="101">
        <f t="shared" si="450"/>
        <v>0</v>
      </c>
      <c r="O637" s="101">
        <f t="shared" si="450"/>
        <v>0</v>
      </c>
      <c r="P637" s="101">
        <f t="shared" si="450"/>
        <v>0</v>
      </c>
      <c r="Q637" s="101">
        <f t="shared" si="450"/>
        <v>0</v>
      </c>
      <c r="R637" s="101">
        <f t="shared" si="450"/>
        <v>0</v>
      </c>
      <c r="S637" s="101">
        <f t="shared" si="450"/>
        <v>0</v>
      </c>
      <c r="T637" s="101">
        <f t="shared" si="450"/>
        <v>0</v>
      </c>
      <c r="U637" s="101">
        <f t="shared" si="450"/>
        <v>0</v>
      </c>
      <c r="V637" s="101">
        <f t="shared" si="450"/>
        <v>0</v>
      </c>
      <c r="W637" s="101">
        <f t="shared" si="450"/>
        <v>0</v>
      </c>
      <c r="X637" s="101">
        <f t="shared" si="450"/>
        <v>0</v>
      </c>
      <c r="Y637" s="101">
        <f t="shared" si="450"/>
        <v>0</v>
      </c>
      <c r="Z637" s="101">
        <f t="shared" si="450"/>
        <v>0</v>
      </c>
      <c r="AA637" s="101">
        <f t="shared" si="450"/>
        <v>0</v>
      </c>
      <c r="AB637" s="101">
        <f t="shared" si="450"/>
        <v>0</v>
      </c>
      <c r="AC637" s="101">
        <f t="shared" si="450"/>
        <v>0</v>
      </c>
      <c r="AD637" s="101">
        <f t="shared" si="450"/>
        <v>0</v>
      </c>
      <c r="AE637" s="101">
        <f t="shared" si="450"/>
        <v>0</v>
      </c>
      <c r="AF637" s="101">
        <f t="shared" si="450"/>
        <v>0</v>
      </c>
      <c r="AG637" s="101">
        <f t="shared" si="450"/>
        <v>0</v>
      </c>
      <c r="AH637" s="101">
        <f t="shared" si="450"/>
        <v>0</v>
      </c>
      <c r="AI637" s="101">
        <f t="shared" si="450"/>
        <v>0</v>
      </c>
      <c r="AJ637" s="101">
        <f t="shared" si="450"/>
        <v>0</v>
      </c>
      <c r="AK637" s="101">
        <f t="shared" si="450"/>
        <v>0</v>
      </c>
      <c r="AL637" s="101">
        <f t="shared" si="450"/>
        <v>0</v>
      </c>
      <c r="AM637" s="101">
        <f t="shared" si="450"/>
        <v>0</v>
      </c>
      <c r="AN637" s="101">
        <f t="shared" si="450"/>
        <v>0</v>
      </c>
      <c r="AO637" s="101">
        <f t="shared" si="450"/>
        <v>0</v>
      </c>
      <c r="AP637" s="101">
        <f t="shared" ref="AP637:BO637" si="451">SUMPRODUCT($F638:$F652,AP638:AP652)</f>
        <v>0</v>
      </c>
      <c r="AQ637" s="101">
        <f t="shared" si="451"/>
        <v>0</v>
      </c>
      <c r="AR637" s="101">
        <f t="shared" si="451"/>
        <v>0</v>
      </c>
      <c r="AS637" s="101">
        <f t="shared" si="451"/>
        <v>0</v>
      </c>
      <c r="AT637" s="101">
        <f t="shared" si="451"/>
        <v>0</v>
      </c>
      <c r="AU637" s="101">
        <f t="shared" si="451"/>
        <v>0</v>
      </c>
      <c r="AV637" s="101">
        <f t="shared" si="451"/>
        <v>0</v>
      </c>
      <c r="AW637" s="101">
        <f t="shared" si="451"/>
        <v>0</v>
      </c>
      <c r="AX637" s="101">
        <f t="shared" si="451"/>
        <v>0</v>
      </c>
      <c r="AY637" s="101">
        <f t="shared" si="451"/>
        <v>3.137079567996877E-3</v>
      </c>
      <c r="AZ637" s="101">
        <f t="shared" si="451"/>
        <v>1.4116858055985946E-2</v>
      </c>
      <c r="BA637" s="101">
        <f t="shared" si="451"/>
        <v>5.6873455080068344E-2</v>
      </c>
      <c r="BB637" s="101">
        <f t="shared" si="451"/>
        <v>0.10046802510570593</v>
      </c>
      <c r="BC637" s="101">
        <f t="shared" si="451"/>
        <v>0.1689385958692205</v>
      </c>
      <c r="BD637" s="101">
        <f t="shared" si="451"/>
        <v>0.2285609018644725</v>
      </c>
      <c r="BE637" s="101">
        <f t="shared" si="451"/>
        <v>0.32261391968511494</v>
      </c>
      <c r="BF637" s="101">
        <f t="shared" si="451"/>
        <v>0.41666693750575734</v>
      </c>
      <c r="BG637" s="101">
        <f t="shared" si="451"/>
        <v>0.64850810003989967</v>
      </c>
      <c r="BH637" s="101">
        <f t="shared" si="451"/>
        <v>0.65595831830105988</v>
      </c>
      <c r="BI637" s="101">
        <f t="shared" si="451"/>
        <v>0.83663749640065677</v>
      </c>
      <c r="BJ637" s="101">
        <f t="shared" si="451"/>
        <v>0.98943205046172022</v>
      </c>
      <c r="BK637" s="101">
        <f t="shared" si="451"/>
        <v>1</v>
      </c>
      <c r="BL637" s="101">
        <f t="shared" si="451"/>
        <v>1</v>
      </c>
      <c r="BM637" s="101">
        <f t="shared" si="451"/>
        <v>1</v>
      </c>
      <c r="BN637" s="101">
        <f t="shared" si="451"/>
        <v>1</v>
      </c>
      <c r="BO637" s="101">
        <f t="shared" si="451"/>
        <v>1</v>
      </c>
    </row>
    <row r="638" spans="1:67" ht="15" x14ac:dyDescent="0.25">
      <c r="A638" s="80"/>
      <c r="B638" s="77" t="s">
        <v>1851</v>
      </c>
      <c r="C638" s="77" t="s">
        <v>2127</v>
      </c>
      <c r="D638" s="77" t="s">
        <v>22</v>
      </c>
      <c r="E638" s="224">
        <f>VLOOKUP(B638,'Cuadro Control'!C683:J2568,8,FALSE)</f>
        <v>83271780.884117648</v>
      </c>
      <c r="F638" s="106">
        <f t="shared" ref="F638:F652" si="452">IFERROR(E638/$E$637,0)</f>
        <v>1.5685397839984384E-2</v>
      </c>
      <c r="G638" s="107">
        <v>46506</v>
      </c>
      <c r="H638" s="107">
        <v>46515</v>
      </c>
      <c r="I638" s="106">
        <f t="shared" ref="I638:X638" si="453">IF($G638=0,0,IF(I$6&lt;$G638,0,IF(I$6&gt;$H638,1,(I$6-$G638+1)/($H638-$G638+1))))</f>
        <v>0</v>
      </c>
      <c r="J638" s="106">
        <f t="shared" si="453"/>
        <v>0</v>
      </c>
      <c r="K638" s="106">
        <f t="shared" si="453"/>
        <v>0</v>
      </c>
      <c r="L638" s="106">
        <f t="shared" si="453"/>
        <v>0</v>
      </c>
      <c r="M638" s="106">
        <f t="shared" si="453"/>
        <v>0</v>
      </c>
      <c r="N638" s="106">
        <f t="shared" si="453"/>
        <v>0</v>
      </c>
      <c r="O638" s="106">
        <f t="shared" si="453"/>
        <v>0</v>
      </c>
      <c r="P638" s="106">
        <f t="shared" si="453"/>
        <v>0</v>
      </c>
      <c r="Q638" s="106">
        <f t="shared" si="453"/>
        <v>0</v>
      </c>
      <c r="R638" s="106">
        <f t="shared" si="453"/>
        <v>0</v>
      </c>
      <c r="S638" s="106">
        <f t="shared" si="453"/>
        <v>0</v>
      </c>
      <c r="T638" s="106">
        <f t="shared" si="453"/>
        <v>0</v>
      </c>
      <c r="U638" s="106">
        <f t="shared" si="453"/>
        <v>0</v>
      </c>
      <c r="V638" s="106">
        <f t="shared" si="453"/>
        <v>0</v>
      </c>
      <c r="W638" s="106">
        <f t="shared" si="453"/>
        <v>0</v>
      </c>
      <c r="X638" s="106">
        <f t="shared" si="453"/>
        <v>0</v>
      </c>
      <c r="Y638" s="106">
        <f t="shared" ref="J638:AO645" si="454">IF($G638=0,0,IF(Y$6&lt;$G638,0,IF(Y$6&gt;$H638,1,(Y$6-$G638+1)/($H638-$G638+1))))</f>
        <v>0</v>
      </c>
      <c r="Z638" s="106">
        <f t="shared" si="454"/>
        <v>0</v>
      </c>
      <c r="AA638" s="106">
        <f t="shared" si="454"/>
        <v>0</v>
      </c>
      <c r="AB638" s="106">
        <f t="shared" si="454"/>
        <v>0</v>
      </c>
      <c r="AC638" s="106">
        <f t="shared" si="454"/>
        <v>0</v>
      </c>
      <c r="AD638" s="106">
        <f t="shared" si="454"/>
        <v>0</v>
      </c>
      <c r="AE638" s="106">
        <f t="shared" si="454"/>
        <v>0</v>
      </c>
      <c r="AF638" s="106">
        <f t="shared" si="454"/>
        <v>0</v>
      </c>
      <c r="AG638" s="106">
        <f t="shared" si="454"/>
        <v>0</v>
      </c>
      <c r="AH638" s="106">
        <f t="shared" si="454"/>
        <v>0</v>
      </c>
      <c r="AI638" s="106">
        <f t="shared" si="454"/>
        <v>0</v>
      </c>
      <c r="AJ638" s="106">
        <f t="shared" si="454"/>
        <v>0</v>
      </c>
      <c r="AK638" s="106">
        <f t="shared" si="454"/>
        <v>0</v>
      </c>
      <c r="AL638" s="106">
        <f t="shared" si="454"/>
        <v>0</v>
      </c>
      <c r="AM638" s="106">
        <f t="shared" si="454"/>
        <v>0</v>
      </c>
      <c r="AN638" s="106">
        <f t="shared" si="454"/>
        <v>0</v>
      </c>
      <c r="AO638" s="106">
        <f t="shared" si="454"/>
        <v>0</v>
      </c>
      <c r="AP638" s="106">
        <f t="shared" ref="AP638:BO644" si="455">IF($G638=0,0,IF(AP$6&lt;$G638,0,IF(AP$6&gt;$H638,1,(AP$6-$G638+1)/($H638-$G638+1))))</f>
        <v>0</v>
      </c>
      <c r="AQ638" s="106">
        <f t="shared" si="455"/>
        <v>0</v>
      </c>
      <c r="AR638" s="106">
        <f t="shared" si="455"/>
        <v>0</v>
      </c>
      <c r="AS638" s="106">
        <f t="shared" si="455"/>
        <v>0</v>
      </c>
      <c r="AT638" s="106">
        <f t="shared" si="455"/>
        <v>0</v>
      </c>
      <c r="AU638" s="106">
        <f t="shared" si="455"/>
        <v>0</v>
      </c>
      <c r="AV638" s="106">
        <f t="shared" si="455"/>
        <v>0</v>
      </c>
      <c r="AW638" s="106">
        <f t="shared" si="455"/>
        <v>0</v>
      </c>
      <c r="AX638" s="106">
        <f t="shared" si="455"/>
        <v>0</v>
      </c>
      <c r="AY638" s="106">
        <f t="shared" si="455"/>
        <v>0.2</v>
      </c>
      <c r="AZ638" s="106">
        <f t="shared" si="455"/>
        <v>0.9</v>
      </c>
      <c r="BA638" s="106">
        <f t="shared" si="455"/>
        <v>1</v>
      </c>
      <c r="BB638" s="106">
        <f t="shared" si="455"/>
        <v>1</v>
      </c>
      <c r="BC638" s="106">
        <f t="shared" si="455"/>
        <v>1</v>
      </c>
      <c r="BD638" s="106">
        <f t="shared" si="455"/>
        <v>1</v>
      </c>
      <c r="BE638" s="106">
        <f t="shared" si="455"/>
        <v>1</v>
      </c>
      <c r="BF638" s="106">
        <f t="shared" si="455"/>
        <v>1</v>
      </c>
      <c r="BG638" s="106">
        <f t="shared" si="455"/>
        <v>1</v>
      </c>
      <c r="BH638" s="106">
        <f t="shared" si="455"/>
        <v>1</v>
      </c>
      <c r="BI638" s="106">
        <f t="shared" si="455"/>
        <v>1</v>
      </c>
      <c r="BJ638" s="106">
        <f t="shared" si="455"/>
        <v>1</v>
      </c>
      <c r="BK638" s="106">
        <f t="shared" si="455"/>
        <v>1</v>
      </c>
      <c r="BL638" s="106">
        <f t="shared" si="455"/>
        <v>1</v>
      </c>
      <c r="BM638" s="106">
        <f t="shared" si="455"/>
        <v>1</v>
      </c>
      <c r="BN638" s="106">
        <f t="shared" si="455"/>
        <v>1</v>
      </c>
      <c r="BO638" s="106">
        <f t="shared" si="455"/>
        <v>1</v>
      </c>
    </row>
    <row r="639" spans="1:67" ht="15" x14ac:dyDescent="0.25">
      <c r="A639" s="80"/>
      <c r="B639" s="77" t="s">
        <v>1853</v>
      </c>
      <c r="C639" s="77" t="s">
        <v>1854</v>
      </c>
      <c r="D639" s="77" t="s">
        <v>9</v>
      </c>
      <c r="E639" s="224">
        <f>VLOOKUP(B639,'Cuadro Control'!C684:J2569,8,FALSE)</f>
        <v>312374505.66882348</v>
      </c>
      <c r="F639" s="106">
        <f t="shared" si="452"/>
        <v>5.8840081771548515E-2</v>
      </c>
      <c r="G639" s="107">
        <v>46515</v>
      </c>
      <c r="H639" s="107">
        <v>46524</v>
      </c>
      <c r="I639" s="106">
        <f t="shared" ref="I639:I653" si="456">IF($G639=0,0,IF(I$6&lt;$G639,0,IF(I$6&gt;$H639,1,(I$6-$G639+1)/($H639-$G639+1))))</f>
        <v>0</v>
      </c>
      <c r="J639" s="106">
        <f t="shared" si="454"/>
        <v>0</v>
      </c>
      <c r="K639" s="106">
        <f t="shared" si="454"/>
        <v>0</v>
      </c>
      <c r="L639" s="106">
        <f t="shared" si="454"/>
        <v>0</v>
      </c>
      <c r="M639" s="106">
        <f t="shared" si="454"/>
        <v>0</v>
      </c>
      <c r="N639" s="106">
        <f t="shared" si="454"/>
        <v>0</v>
      </c>
      <c r="O639" s="106">
        <f t="shared" si="454"/>
        <v>0</v>
      </c>
      <c r="P639" s="106">
        <f t="shared" si="454"/>
        <v>0</v>
      </c>
      <c r="Q639" s="106">
        <f t="shared" si="454"/>
        <v>0</v>
      </c>
      <c r="R639" s="106">
        <f t="shared" si="454"/>
        <v>0</v>
      </c>
      <c r="S639" s="106">
        <f t="shared" si="454"/>
        <v>0</v>
      </c>
      <c r="T639" s="106">
        <f t="shared" si="454"/>
        <v>0</v>
      </c>
      <c r="U639" s="106">
        <f t="shared" si="454"/>
        <v>0</v>
      </c>
      <c r="V639" s="106">
        <f t="shared" si="454"/>
        <v>0</v>
      </c>
      <c r="W639" s="106">
        <f t="shared" si="454"/>
        <v>0</v>
      </c>
      <c r="X639" s="106">
        <f t="shared" si="454"/>
        <v>0</v>
      </c>
      <c r="Y639" s="106">
        <f t="shared" si="454"/>
        <v>0</v>
      </c>
      <c r="Z639" s="106">
        <f t="shared" si="454"/>
        <v>0</v>
      </c>
      <c r="AA639" s="106">
        <f t="shared" si="454"/>
        <v>0</v>
      </c>
      <c r="AB639" s="106">
        <f t="shared" si="454"/>
        <v>0</v>
      </c>
      <c r="AC639" s="106">
        <f t="shared" si="454"/>
        <v>0</v>
      </c>
      <c r="AD639" s="106">
        <f t="shared" si="454"/>
        <v>0</v>
      </c>
      <c r="AE639" s="106">
        <f t="shared" si="454"/>
        <v>0</v>
      </c>
      <c r="AF639" s="106">
        <f t="shared" si="454"/>
        <v>0</v>
      </c>
      <c r="AG639" s="106">
        <f t="shared" si="454"/>
        <v>0</v>
      </c>
      <c r="AH639" s="106">
        <f t="shared" si="454"/>
        <v>0</v>
      </c>
      <c r="AI639" s="106">
        <f t="shared" si="454"/>
        <v>0</v>
      </c>
      <c r="AJ639" s="106">
        <f t="shared" si="454"/>
        <v>0</v>
      </c>
      <c r="AK639" s="106">
        <f t="shared" si="454"/>
        <v>0</v>
      </c>
      <c r="AL639" s="106">
        <f t="shared" si="454"/>
        <v>0</v>
      </c>
      <c r="AM639" s="106">
        <f t="shared" si="454"/>
        <v>0</v>
      </c>
      <c r="AN639" s="106">
        <f t="shared" si="454"/>
        <v>0</v>
      </c>
      <c r="AO639" s="106">
        <f t="shared" si="454"/>
        <v>0</v>
      </c>
      <c r="AP639" s="106">
        <f t="shared" si="455"/>
        <v>0</v>
      </c>
      <c r="AQ639" s="106">
        <f t="shared" si="455"/>
        <v>0</v>
      </c>
      <c r="AR639" s="106">
        <f t="shared" si="455"/>
        <v>0</v>
      </c>
      <c r="AS639" s="106">
        <f t="shared" si="455"/>
        <v>0</v>
      </c>
      <c r="AT639" s="106">
        <f t="shared" si="455"/>
        <v>0</v>
      </c>
      <c r="AU639" s="106">
        <f t="shared" si="455"/>
        <v>0</v>
      </c>
      <c r="AV639" s="106">
        <f t="shared" si="455"/>
        <v>0</v>
      </c>
      <c r="AW639" s="106">
        <f t="shared" si="455"/>
        <v>0</v>
      </c>
      <c r="AX639" s="106">
        <f t="shared" si="455"/>
        <v>0</v>
      </c>
      <c r="AY639" s="106">
        <f t="shared" si="455"/>
        <v>0</v>
      </c>
      <c r="AZ639" s="106">
        <f t="shared" si="455"/>
        <v>0</v>
      </c>
      <c r="BA639" s="106">
        <f t="shared" si="455"/>
        <v>0.7</v>
      </c>
      <c r="BB639" s="106">
        <f t="shared" si="455"/>
        <v>1</v>
      </c>
      <c r="BC639" s="106">
        <f t="shared" si="455"/>
        <v>1</v>
      </c>
      <c r="BD639" s="106">
        <f t="shared" si="455"/>
        <v>1</v>
      </c>
      <c r="BE639" s="106">
        <f t="shared" si="455"/>
        <v>1</v>
      </c>
      <c r="BF639" s="106">
        <f t="shared" si="455"/>
        <v>1</v>
      </c>
      <c r="BG639" s="106">
        <f t="shared" si="455"/>
        <v>1</v>
      </c>
      <c r="BH639" s="106">
        <f t="shared" si="455"/>
        <v>1</v>
      </c>
      <c r="BI639" s="106">
        <f t="shared" si="455"/>
        <v>1</v>
      </c>
      <c r="BJ639" s="106">
        <f t="shared" si="455"/>
        <v>1</v>
      </c>
      <c r="BK639" s="106">
        <f t="shared" si="455"/>
        <v>1</v>
      </c>
      <c r="BL639" s="106">
        <f t="shared" si="455"/>
        <v>1</v>
      </c>
      <c r="BM639" s="106">
        <f t="shared" si="455"/>
        <v>1</v>
      </c>
      <c r="BN639" s="106">
        <f t="shared" si="455"/>
        <v>1</v>
      </c>
      <c r="BO639" s="106">
        <f t="shared" si="455"/>
        <v>1</v>
      </c>
    </row>
    <row r="640" spans="1:67" ht="15" x14ac:dyDescent="0.25">
      <c r="A640" s="80"/>
      <c r="B640" s="103" t="s">
        <v>1855</v>
      </c>
      <c r="C640" s="103" t="s">
        <v>1856</v>
      </c>
      <c r="D640" s="103" t="s">
        <v>6</v>
      </c>
      <c r="E640" s="223">
        <f>VLOOKUP(B640,'Cuadro Control'!C685:J2570,8,FALSE)</f>
        <v>9527825.6870364472</v>
      </c>
      <c r="F640" s="104">
        <f t="shared" si="452"/>
        <v>1.794698454439963E-3</v>
      </c>
      <c r="G640" s="105">
        <v>46524</v>
      </c>
      <c r="H640" s="105">
        <v>46527</v>
      </c>
      <c r="I640" s="104">
        <f t="shared" si="456"/>
        <v>0</v>
      </c>
      <c r="J640" s="104">
        <f t="shared" si="454"/>
        <v>0</v>
      </c>
      <c r="K640" s="104">
        <f t="shared" si="454"/>
        <v>0</v>
      </c>
      <c r="L640" s="104">
        <f t="shared" si="454"/>
        <v>0</v>
      </c>
      <c r="M640" s="104">
        <f t="shared" si="454"/>
        <v>0</v>
      </c>
      <c r="N640" s="104">
        <f t="shared" si="454"/>
        <v>0</v>
      </c>
      <c r="O640" s="104">
        <f t="shared" si="454"/>
        <v>0</v>
      </c>
      <c r="P640" s="104">
        <f t="shared" si="454"/>
        <v>0</v>
      </c>
      <c r="Q640" s="104">
        <f t="shared" si="454"/>
        <v>0</v>
      </c>
      <c r="R640" s="104">
        <f t="shared" si="454"/>
        <v>0</v>
      </c>
      <c r="S640" s="104">
        <f t="shared" si="454"/>
        <v>0</v>
      </c>
      <c r="T640" s="104">
        <f t="shared" si="454"/>
        <v>0</v>
      </c>
      <c r="U640" s="104">
        <f t="shared" si="454"/>
        <v>0</v>
      </c>
      <c r="V640" s="104">
        <f t="shared" si="454"/>
        <v>0</v>
      </c>
      <c r="W640" s="104">
        <f t="shared" si="454"/>
        <v>0</v>
      </c>
      <c r="X640" s="104">
        <f t="shared" si="454"/>
        <v>0</v>
      </c>
      <c r="Y640" s="104">
        <f t="shared" si="454"/>
        <v>0</v>
      </c>
      <c r="Z640" s="104">
        <f t="shared" si="454"/>
        <v>0</v>
      </c>
      <c r="AA640" s="104">
        <f t="shared" si="454"/>
        <v>0</v>
      </c>
      <c r="AB640" s="104">
        <f t="shared" si="454"/>
        <v>0</v>
      </c>
      <c r="AC640" s="104">
        <f t="shared" si="454"/>
        <v>0</v>
      </c>
      <c r="AD640" s="104">
        <f t="shared" si="454"/>
        <v>0</v>
      </c>
      <c r="AE640" s="104">
        <f t="shared" si="454"/>
        <v>0</v>
      </c>
      <c r="AF640" s="104">
        <f t="shared" si="454"/>
        <v>0</v>
      </c>
      <c r="AG640" s="104">
        <f t="shared" si="454"/>
        <v>0</v>
      </c>
      <c r="AH640" s="104">
        <f t="shared" si="454"/>
        <v>0</v>
      </c>
      <c r="AI640" s="104">
        <f t="shared" si="454"/>
        <v>0</v>
      </c>
      <c r="AJ640" s="104">
        <f t="shared" si="454"/>
        <v>0</v>
      </c>
      <c r="AK640" s="104">
        <f t="shared" si="454"/>
        <v>0</v>
      </c>
      <c r="AL640" s="104">
        <f t="shared" si="454"/>
        <v>0</v>
      </c>
      <c r="AM640" s="104">
        <f t="shared" si="454"/>
        <v>0</v>
      </c>
      <c r="AN640" s="104">
        <f t="shared" si="454"/>
        <v>0</v>
      </c>
      <c r="AO640" s="104">
        <f t="shared" si="454"/>
        <v>0</v>
      </c>
      <c r="AP640" s="104">
        <f t="shared" si="455"/>
        <v>0</v>
      </c>
      <c r="AQ640" s="104">
        <f t="shared" si="455"/>
        <v>0</v>
      </c>
      <c r="AR640" s="104">
        <f t="shared" si="455"/>
        <v>0</v>
      </c>
      <c r="AS640" s="104">
        <f t="shared" si="455"/>
        <v>0</v>
      </c>
      <c r="AT640" s="104">
        <f t="shared" si="455"/>
        <v>0</v>
      </c>
      <c r="AU640" s="104">
        <f t="shared" si="455"/>
        <v>0</v>
      </c>
      <c r="AV640" s="104">
        <f t="shared" si="455"/>
        <v>0</v>
      </c>
      <c r="AW640" s="104">
        <f t="shared" si="455"/>
        <v>0</v>
      </c>
      <c r="AX640" s="104">
        <f t="shared" si="455"/>
        <v>0</v>
      </c>
      <c r="AY640" s="104">
        <f t="shared" si="455"/>
        <v>0</v>
      </c>
      <c r="AZ640" s="104">
        <f t="shared" si="455"/>
        <v>0</v>
      </c>
      <c r="BA640" s="104">
        <f t="shared" si="455"/>
        <v>0</v>
      </c>
      <c r="BB640" s="104">
        <f t="shared" si="455"/>
        <v>1</v>
      </c>
      <c r="BC640" s="104">
        <f t="shared" si="455"/>
        <v>1</v>
      </c>
      <c r="BD640" s="104">
        <f t="shared" si="455"/>
        <v>1</v>
      </c>
      <c r="BE640" s="104">
        <f t="shared" si="455"/>
        <v>1</v>
      </c>
      <c r="BF640" s="104">
        <f t="shared" si="455"/>
        <v>1</v>
      </c>
      <c r="BG640" s="104">
        <f t="shared" si="455"/>
        <v>1</v>
      </c>
      <c r="BH640" s="104">
        <f t="shared" si="455"/>
        <v>1</v>
      </c>
      <c r="BI640" s="104">
        <f t="shared" si="455"/>
        <v>1</v>
      </c>
      <c r="BJ640" s="104">
        <f t="shared" si="455"/>
        <v>1</v>
      </c>
      <c r="BK640" s="104">
        <f t="shared" si="455"/>
        <v>1</v>
      </c>
      <c r="BL640" s="104">
        <f t="shared" si="455"/>
        <v>1</v>
      </c>
      <c r="BM640" s="104">
        <f t="shared" si="455"/>
        <v>1</v>
      </c>
      <c r="BN640" s="104">
        <f t="shared" si="455"/>
        <v>1</v>
      </c>
      <c r="BO640" s="104">
        <f t="shared" si="455"/>
        <v>1</v>
      </c>
    </row>
    <row r="641" spans="1:67" ht="15" x14ac:dyDescent="0.25">
      <c r="A641" s="80"/>
      <c r="B641" s="77" t="s">
        <v>1857</v>
      </c>
      <c r="C641" s="77" t="s">
        <v>1858</v>
      </c>
      <c r="D641" s="77" t="s">
        <v>19</v>
      </c>
      <c r="E641" s="224">
        <f>VLOOKUP(B641,'Cuadro Control'!C686:J2571,8,FALSE)</f>
        <v>320494616.71764702</v>
      </c>
      <c r="F641" s="106">
        <f t="shared" si="452"/>
        <v>6.0369617599332674E-2</v>
      </c>
      <c r="G641" s="107">
        <v>46527</v>
      </c>
      <c r="H641" s="107">
        <v>46531</v>
      </c>
      <c r="I641" s="106">
        <f t="shared" si="456"/>
        <v>0</v>
      </c>
      <c r="J641" s="106">
        <f t="shared" si="454"/>
        <v>0</v>
      </c>
      <c r="K641" s="106">
        <f t="shared" si="454"/>
        <v>0</v>
      </c>
      <c r="L641" s="106">
        <f t="shared" si="454"/>
        <v>0</v>
      </c>
      <c r="M641" s="106">
        <f t="shared" si="454"/>
        <v>0</v>
      </c>
      <c r="N641" s="106">
        <f t="shared" si="454"/>
        <v>0</v>
      </c>
      <c r="O641" s="106">
        <f t="shared" si="454"/>
        <v>0</v>
      </c>
      <c r="P641" s="106">
        <f t="shared" si="454"/>
        <v>0</v>
      </c>
      <c r="Q641" s="106">
        <f t="shared" si="454"/>
        <v>0</v>
      </c>
      <c r="R641" s="106">
        <f t="shared" si="454"/>
        <v>0</v>
      </c>
      <c r="S641" s="106">
        <f t="shared" si="454"/>
        <v>0</v>
      </c>
      <c r="T641" s="106">
        <f t="shared" si="454"/>
        <v>0</v>
      </c>
      <c r="U641" s="106">
        <f t="shared" si="454"/>
        <v>0</v>
      </c>
      <c r="V641" s="106">
        <f t="shared" si="454"/>
        <v>0</v>
      </c>
      <c r="W641" s="106">
        <f t="shared" si="454"/>
        <v>0</v>
      </c>
      <c r="X641" s="106">
        <f t="shared" si="454"/>
        <v>0</v>
      </c>
      <c r="Y641" s="106">
        <f t="shared" si="454"/>
        <v>0</v>
      </c>
      <c r="Z641" s="106">
        <f t="shared" si="454"/>
        <v>0</v>
      </c>
      <c r="AA641" s="106">
        <f t="shared" si="454"/>
        <v>0</v>
      </c>
      <c r="AB641" s="106">
        <f t="shared" si="454"/>
        <v>0</v>
      </c>
      <c r="AC641" s="106">
        <f t="shared" si="454"/>
        <v>0</v>
      </c>
      <c r="AD641" s="106">
        <f t="shared" si="454"/>
        <v>0</v>
      </c>
      <c r="AE641" s="106">
        <f t="shared" si="454"/>
        <v>0</v>
      </c>
      <c r="AF641" s="106">
        <f t="shared" si="454"/>
        <v>0</v>
      </c>
      <c r="AG641" s="106">
        <f t="shared" si="454"/>
        <v>0</v>
      </c>
      <c r="AH641" s="106">
        <f t="shared" si="454"/>
        <v>0</v>
      </c>
      <c r="AI641" s="106">
        <f t="shared" si="454"/>
        <v>0</v>
      </c>
      <c r="AJ641" s="106">
        <f t="shared" si="454"/>
        <v>0</v>
      </c>
      <c r="AK641" s="106">
        <f t="shared" si="454"/>
        <v>0</v>
      </c>
      <c r="AL641" s="106">
        <f t="shared" si="454"/>
        <v>0</v>
      </c>
      <c r="AM641" s="106">
        <f t="shared" si="454"/>
        <v>0</v>
      </c>
      <c r="AN641" s="106">
        <f t="shared" si="454"/>
        <v>0</v>
      </c>
      <c r="AO641" s="106">
        <f t="shared" si="454"/>
        <v>0</v>
      </c>
      <c r="AP641" s="106">
        <f t="shared" si="455"/>
        <v>0</v>
      </c>
      <c r="AQ641" s="106">
        <f t="shared" si="455"/>
        <v>0</v>
      </c>
      <c r="AR641" s="106">
        <f t="shared" si="455"/>
        <v>0</v>
      </c>
      <c r="AS641" s="106">
        <f t="shared" si="455"/>
        <v>0</v>
      </c>
      <c r="AT641" s="106">
        <f t="shared" si="455"/>
        <v>0</v>
      </c>
      <c r="AU641" s="106">
        <f t="shared" si="455"/>
        <v>0</v>
      </c>
      <c r="AV641" s="106">
        <f t="shared" si="455"/>
        <v>0</v>
      </c>
      <c r="AW641" s="106">
        <f t="shared" si="455"/>
        <v>0</v>
      </c>
      <c r="AX641" s="106">
        <f t="shared" si="455"/>
        <v>0</v>
      </c>
      <c r="AY641" s="106">
        <f t="shared" si="455"/>
        <v>0</v>
      </c>
      <c r="AZ641" s="106">
        <f t="shared" si="455"/>
        <v>0</v>
      </c>
      <c r="BA641" s="106">
        <f t="shared" si="455"/>
        <v>0</v>
      </c>
      <c r="BB641" s="106">
        <f t="shared" si="455"/>
        <v>0.4</v>
      </c>
      <c r="BC641" s="106">
        <f t="shared" si="455"/>
        <v>1</v>
      </c>
      <c r="BD641" s="106">
        <f t="shared" si="455"/>
        <v>1</v>
      </c>
      <c r="BE641" s="106">
        <f t="shared" si="455"/>
        <v>1</v>
      </c>
      <c r="BF641" s="106">
        <f t="shared" si="455"/>
        <v>1</v>
      </c>
      <c r="BG641" s="106">
        <f t="shared" si="455"/>
        <v>1</v>
      </c>
      <c r="BH641" s="106">
        <f t="shared" si="455"/>
        <v>1</v>
      </c>
      <c r="BI641" s="106">
        <f t="shared" si="455"/>
        <v>1</v>
      </c>
      <c r="BJ641" s="106">
        <f t="shared" si="455"/>
        <v>1</v>
      </c>
      <c r="BK641" s="106">
        <f t="shared" si="455"/>
        <v>1</v>
      </c>
      <c r="BL641" s="106">
        <f t="shared" si="455"/>
        <v>1</v>
      </c>
      <c r="BM641" s="106">
        <f t="shared" si="455"/>
        <v>1</v>
      </c>
      <c r="BN641" s="106">
        <f t="shared" si="455"/>
        <v>1</v>
      </c>
      <c r="BO641" s="106">
        <f t="shared" si="455"/>
        <v>1</v>
      </c>
    </row>
    <row r="642" spans="1:67" ht="15" x14ac:dyDescent="0.25">
      <c r="A642" s="80"/>
      <c r="B642" s="77" t="s">
        <v>1859</v>
      </c>
      <c r="C642" s="77" t="s">
        <v>1860</v>
      </c>
      <c r="D642" s="77" t="s">
        <v>8</v>
      </c>
      <c r="E642" s="224">
        <f>VLOOKUP(B642,'Cuadro Control'!C687:J2572,8,FALSE)</f>
        <v>94303618.549411759</v>
      </c>
      <c r="F642" s="106">
        <f t="shared" si="452"/>
        <v>1.7763397864110998E-2</v>
      </c>
      <c r="G642" s="107">
        <v>46531</v>
      </c>
      <c r="H642" s="107">
        <v>46533</v>
      </c>
      <c r="I642" s="106">
        <f t="shared" si="456"/>
        <v>0</v>
      </c>
      <c r="J642" s="106">
        <f t="shared" si="454"/>
        <v>0</v>
      </c>
      <c r="K642" s="106">
        <f t="shared" si="454"/>
        <v>0</v>
      </c>
      <c r="L642" s="106">
        <f t="shared" si="454"/>
        <v>0</v>
      </c>
      <c r="M642" s="106">
        <f t="shared" si="454"/>
        <v>0</v>
      </c>
      <c r="N642" s="106">
        <f t="shared" si="454"/>
        <v>0</v>
      </c>
      <c r="O642" s="106">
        <f t="shared" si="454"/>
        <v>0</v>
      </c>
      <c r="P642" s="106">
        <f t="shared" si="454"/>
        <v>0</v>
      </c>
      <c r="Q642" s="106">
        <f t="shared" si="454"/>
        <v>0</v>
      </c>
      <c r="R642" s="106">
        <f t="shared" si="454"/>
        <v>0</v>
      </c>
      <c r="S642" s="106">
        <f t="shared" si="454"/>
        <v>0</v>
      </c>
      <c r="T642" s="106">
        <f t="shared" si="454"/>
        <v>0</v>
      </c>
      <c r="U642" s="106">
        <f t="shared" si="454"/>
        <v>0</v>
      </c>
      <c r="V642" s="106">
        <f t="shared" si="454"/>
        <v>0</v>
      </c>
      <c r="W642" s="106">
        <f t="shared" si="454"/>
        <v>0</v>
      </c>
      <c r="X642" s="106">
        <f t="shared" si="454"/>
        <v>0</v>
      </c>
      <c r="Y642" s="106">
        <f t="shared" si="454"/>
        <v>0</v>
      </c>
      <c r="Z642" s="106">
        <f t="shared" si="454"/>
        <v>0</v>
      </c>
      <c r="AA642" s="106">
        <f t="shared" si="454"/>
        <v>0</v>
      </c>
      <c r="AB642" s="106">
        <f t="shared" si="454"/>
        <v>0</v>
      </c>
      <c r="AC642" s="106">
        <f t="shared" si="454"/>
        <v>0</v>
      </c>
      <c r="AD642" s="106">
        <f t="shared" si="454"/>
        <v>0</v>
      </c>
      <c r="AE642" s="106">
        <f t="shared" si="454"/>
        <v>0</v>
      </c>
      <c r="AF642" s="106">
        <f t="shared" si="454"/>
        <v>0</v>
      </c>
      <c r="AG642" s="106">
        <f t="shared" si="454"/>
        <v>0</v>
      </c>
      <c r="AH642" s="106">
        <f t="shared" si="454"/>
        <v>0</v>
      </c>
      <c r="AI642" s="106">
        <f t="shared" si="454"/>
        <v>0</v>
      </c>
      <c r="AJ642" s="106">
        <f t="shared" si="454"/>
        <v>0</v>
      </c>
      <c r="AK642" s="106">
        <f t="shared" si="454"/>
        <v>0</v>
      </c>
      <c r="AL642" s="106">
        <f t="shared" si="454"/>
        <v>0</v>
      </c>
      <c r="AM642" s="106">
        <f t="shared" si="454"/>
        <v>0</v>
      </c>
      <c r="AN642" s="106">
        <f t="shared" si="454"/>
        <v>0</v>
      </c>
      <c r="AO642" s="106">
        <f t="shared" si="454"/>
        <v>0</v>
      </c>
      <c r="AP642" s="106">
        <f t="shared" si="455"/>
        <v>0</v>
      </c>
      <c r="AQ642" s="106">
        <f t="shared" si="455"/>
        <v>0</v>
      </c>
      <c r="AR642" s="106">
        <f t="shared" si="455"/>
        <v>0</v>
      </c>
      <c r="AS642" s="106">
        <f t="shared" si="455"/>
        <v>0</v>
      </c>
      <c r="AT642" s="106">
        <f t="shared" si="455"/>
        <v>0</v>
      </c>
      <c r="AU642" s="106">
        <f t="shared" si="455"/>
        <v>0</v>
      </c>
      <c r="AV642" s="106">
        <f t="shared" si="455"/>
        <v>0</v>
      </c>
      <c r="AW642" s="106">
        <f t="shared" si="455"/>
        <v>0</v>
      </c>
      <c r="AX642" s="106">
        <f t="shared" si="455"/>
        <v>0</v>
      </c>
      <c r="AY642" s="106">
        <f t="shared" si="455"/>
        <v>0</v>
      </c>
      <c r="AZ642" s="106">
        <f t="shared" si="455"/>
        <v>0</v>
      </c>
      <c r="BA642" s="106">
        <f t="shared" si="455"/>
        <v>0</v>
      </c>
      <c r="BB642" s="106">
        <f t="shared" si="455"/>
        <v>0</v>
      </c>
      <c r="BC642" s="106">
        <f t="shared" si="455"/>
        <v>1</v>
      </c>
      <c r="BD642" s="106">
        <f t="shared" si="455"/>
        <v>1</v>
      </c>
      <c r="BE642" s="106">
        <f t="shared" si="455"/>
        <v>1</v>
      </c>
      <c r="BF642" s="106">
        <f t="shared" si="455"/>
        <v>1</v>
      </c>
      <c r="BG642" s="106">
        <f t="shared" si="455"/>
        <v>1</v>
      </c>
      <c r="BH642" s="106">
        <f t="shared" si="455"/>
        <v>1</v>
      </c>
      <c r="BI642" s="106">
        <f t="shared" si="455"/>
        <v>1</v>
      </c>
      <c r="BJ642" s="106">
        <f t="shared" si="455"/>
        <v>1</v>
      </c>
      <c r="BK642" s="106">
        <f t="shared" si="455"/>
        <v>1</v>
      </c>
      <c r="BL642" s="106">
        <f t="shared" si="455"/>
        <v>1</v>
      </c>
      <c r="BM642" s="106">
        <f t="shared" si="455"/>
        <v>1</v>
      </c>
      <c r="BN642" s="106">
        <f t="shared" si="455"/>
        <v>1</v>
      </c>
      <c r="BO642" s="106">
        <f t="shared" si="455"/>
        <v>1</v>
      </c>
    </row>
    <row r="643" spans="1:67" ht="15" x14ac:dyDescent="0.25">
      <c r="A643" s="80"/>
      <c r="B643" s="77" t="s">
        <v>1861</v>
      </c>
      <c r="C643" s="77" t="s">
        <v>1862</v>
      </c>
      <c r="D643" s="77" t="s">
        <v>26</v>
      </c>
      <c r="E643" s="224">
        <f>VLOOKUP(B643,'Cuadro Control'!C688:J2573,8,FALSE)</f>
        <v>179436034.15411764</v>
      </c>
      <c r="F643" s="106">
        <f t="shared" si="452"/>
        <v>3.3799272126209236E-2</v>
      </c>
      <c r="G643" s="107">
        <v>46533</v>
      </c>
      <c r="H643" s="107">
        <v>46539</v>
      </c>
      <c r="I643" s="106">
        <f t="shared" si="456"/>
        <v>0</v>
      </c>
      <c r="J643" s="106">
        <f t="shared" si="454"/>
        <v>0</v>
      </c>
      <c r="K643" s="106">
        <f t="shared" si="454"/>
        <v>0</v>
      </c>
      <c r="L643" s="106">
        <f t="shared" si="454"/>
        <v>0</v>
      </c>
      <c r="M643" s="106">
        <f t="shared" si="454"/>
        <v>0</v>
      </c>
      <c r="N643" s="106">
        <f t="shared" si="454"/>
        <v>0</v>
      </c>
      <c r="O643" s="106">
        <f t="shared" si="454"/>
        <v>0</v>
      </c>
      <c r="P643" s="106">
        <f t="shared" si="454"/>
        <v>0</v>
      </c>
      <c r="Q643" s="106">
        <f t="shared" si="454"/>
        <v>0</v>
      </c>
      <c r="R643" s="106">
        <f t="shared" si="454"/>
        <v>0</v>
      </c>
      <c r="S643" s="106">
        <f t="shared" si="454"/>
        <v>0</v>
      </c>
      <c r="T643" s="106">
        <f t="shared" si="454"/>
        <v>0</v>
      </c>
      <c r="U643" s="106">
        <f t="shared" si="454"/>
        <v>0</v>
      </c>
      <c r="V643" s="106">
        <f t="shared" si="454"/>
        <v>0</v>
      </c>
      <c r="W643" s="106">
        <f t="shared" si="454"/>
        <v>0</v>
      </c>
      <c r="X643" s="106">
        <f t="shared" si="454"/>
        <v>0</v>
      </c>
      <c r="Y643" s="106">
        <f t="shared" si="454"/>
        <v>0</v>
      </c>
      <c r="Z643" s="106">
        <f t="shared" si="454"/>
        <v>0</v>
      </c>
      <c r="AA643" s="106">
        <f t="shared" si="454"/>
        <v>0</v>
      </c>
      <c r="AB643" s="106">
        <f t="shared" si="454"/>
        <v>0</v>
      </c>
      <c r="AC643" s="106">
        <f t="shared" si="454"/>
        <v>0</v>
      </c>
      <c r="AD643" s="106">
        <f t="shared" si="454"/>
        <v>0</v>
      </c>
      <c r="AE643" s="106">
        <f t="shared" si="454"/>
        <v>0</v>
      </c>
      <c r="AF643" s="106">
        <f t="shared" si="454"/>
        <v>0</v>
      </c>
      <c r="AG643" s="106">
        <f t="shared" si="454"/>
        <v>0</v>
      </c>
      <c r="AH643" s="106">
        <f t="shared" si="454"/>
        <v>0</v>
      </c>
      <c r="AI643" s="106">
        <f t="shared" si="454"/>
        <v>0</v>
      </c>
      <c r="AJ643" s="106">
        <f t="shared" si="454"/>
        <v>0</v>
      </c>
      <c r="AK643" s="106">
        <f t="shared" si="454"/>
        <v>0</v>
      </c>
      <c r="AL643" s="106">
        <f t="shared" si="454"/>
        <v>0</v>
      </c>
      <c r="AM643" s="106">
        <f t="shared" si="454"/>
        <v>0</v>
      </c>
      <c r="AN643" s="106">
        <f t="shared" si="454"/>
        <v>0</v>
      </c>
      <c r="AO643" s="106">
        <f t="shared" si="454"/>
        <v>0</v>
      </c>
      <c r="AP643" s="106">
        <f t="shared" si="455"/>
        <v>0</v>
      </c>
      <c r="AQ643" s="106">
        <f t="shared" si="455"/>
        <v>0</v>
      </c>
      <c r="AR643" s="106">
        <f t="shared" si="455"/>
        <v>0</v>
      </c>
      <c r="AS643" s="106">
        <f t="shared" si="455"/>
        <v>0</v>
      </c>
      <c r="AT643" s="106">
        <f t="shared" si="455"/>
        <v>0</v>
      </c>
      <c r="AU643" s="106">
        <f t="shared" si="455"/>
        <v>0</v>
      </c>
      <c r="AV643" s="106">
        <f t="shared" si="455"/>
        <v>0</v>
      </c>
      <c r="AW643" s="106">
        <f t="shared" si="455"/>
        <v>0</v>
      </c>
      <c r="AX643" s="106">
        <f t="shared" si="455"/>
        <v>0</v>
      </c>
      <c r="AY643" s="106">
        <f t="shared" si="455"/>
        <v>0</v>
      </c>
      <c r="AZ643" s="106">
        <f t="shared" si="455"/>
        <v>0</v>
      </c>
      <c r="BA643" s="106">
        <f t="shared" si="455"/>
        <v>0</v>
      </c>
      <c r="BB643" s="106">
        <f t="shared" si="455"/>
        <v>0</v>
      </c>
      <c r="BC643" s="106">
        <f t="shared" si="455"/>
        <v>0.42857142857142855</v>
      </c>
      <c r="BD643" s="106">
        <f t="shared" si="455"/>
        <v>1</v>
      </c>
      <c r="BE643" s="106">
        <f t="shared" si="455"/>
        <v>1</v>
      </c>
      <c r="BF643" s="106">
        <f t="shared" si="455"/>
        <v>1</v>
      </c>
      <c r="BG643" s="106">
        <f t="shared" si="455"/>
        <v>1</v>
      </c>
      <c r="BH643" s="106">
        <f t="shared" si="455"/>
        <v>1</v>
      </c>
      <c r="BI643" s="106">
        <f t="shared" si="455"/>
        <v>1</v>
      </c>
      <c r="BJ643" s="106">
        <f t="shared" si="455"/>
        <v>1</v>
      </c>
      <c r="BK643" s="106">
        <f t="shared" si="455"/>
        <v>1</v>
      </c>
      <c r="BL643" s="106">
        <f t="shared" si="455"/>
        <v>1</v>
      </c>
      <c r="BM643" s="106">
        <f t="shared" si="455"/>
        <v>1</v>
      </c>
      <c r="BN643" s="106">
        <f t="shared" si="455"/>
        <v>1</v>
      </c>
      <c r="BO643" s="106">
        <f t="shared" si="455"/>
        <v>1</v>
      </c>
    </row>
    <row r="644" spans="1:67" ht="15" x14ac:dyDescent="0.25">
      <c r="A644" s="80"/>
      <c r="B644" s="77" t="s">
        <v>1863</v>
      </c>
      <c r="C644" s="77" t="s">
        <v>1864</v>
      </c>
      <c r="D644" s="77" t="s">
        <v>730</v>
      </c>
      <c r="E644" s="224">
        <f>VLOOKUP(B644,'Cuadro Control'!C689:J2574,8,FALSE)</f>
        <v>1212623361.2117648</v>
      </c>
      <c r="F644" s="106">
        <f t="shared" si="452"/>
        <v>0.22841447185013161</v>
      </c>
      <c r="G644" s="107">
        <v>46540</v>
      </c>
      <c r="H644" s="107">
        <v>46556</v>
      </c>
      <c r="I644" s="106">
        <f t="shared" si="456"/>
        <v>0</v>
      </c>
      <c r="J644" s="106">
        <f t="shared" si="454"/>
        <v>0</v>
      </c>
      <c r="K644" s="106">
        <f t="shared" si="454"/>
        <v>0</v>
      </c>
      <c r="L644" s="106">
        <f t="shared" si="454"/>
        <v>0</v>
      </c>
      <c r="M644" s="106">
        <f t="shared" si="454"/>
        <v>0</v>
      </c>
      <c r="N644" s="106">
        <f t="shared" si="454"/>
        <v>0</v>
      </c>
      <c r="O644" s="106">
        <f t="shared" si="454"/>
        <v>0</v>
      </c>
      <c r="P644" s="106">
        <f t="shared" si="454"/>
        <v>0</v>
      </c>
      <c r="Q644" s="106">
        <f t="shared" si="454"/>
        <v>0</v>
      </c>
      <c r="R644" s="106">
        <f t="shared" si="454"/>
        <v>0</v>
      </c>
      <c r="S644" s="106">
        <f t="shared" si="454"/>
        <v>0</v>
      </c>
      <c r="T644" s="106">
        <f t="shared" si="454"/>
        <v>0</v>
      </c>
      <c r="U644" s="106">
        <f t="shared" si="454"/>
        <v>0</v>
      </c>
      <c r="V644" s="106">
        <f t="shared" si="454"/>
        <v>0</v>
      </c>
      <c r="W644" s="106">
        <f t="shared" si="454"/>
        <v>0</v>
      </c>
      <c r="X644" s="106">
        <f t="shared" si="454"/>
        <v>0</v>
      </c>
      <c r="Y644" s="106">
        <f t="shared" si="454"/>
        <v>0</v>
      </c>
      <c r="Z644" s="106">
        <f t="shared" si="454"/>
        <v>0</v>
      </c>
      <c r="AA644" s="106">
        <f t="shared" si="454"/>
        <v>0</v>
      </c>
      <c r="AB644" s="106">
        <f t="shared" si="454"/>
        <v>0</v>
      </c>
      <c r="AC644" s="106">
        <f t="shared" si="454"/>
        <v>0</v>
      </c>
      <c r="AD644" s="106">
        <f t="shared" si="454"/>
        <v>0</v>
      </c>
      <c r="AE644" s="106">
        <f t="shared" si="454"/>
        <v>0</v>
      </c>
      <c r="AF644" s="106">
        <f t="shared" si="454"/>
        <v>0</v>
      </c>
      <c r="AG644" s="106">
        <f t="shared" si="454"/>
        <v>0</v>
      </c>
      <c r="AH644" s="106">
        <f t="shared" si="454"/>
        <v>0</v>
      </c>
      <c r="AI644" s="106">
        <f t="shared" si="454"/>
        <v>0</v>
      </c>
      <c r="AJ644" s="106">
        <f t="shared" si="454"/>
        <v>0</v>
      </c>
      <c r="AK644" s="106">
        <f t="shared" si="454"/>
        <v>0</v>
      </c>
      <c r="AL644" s="106">
        <f t="shared" si="454"/>
        <v>0</v>
      </c>
      <c r="AM644" s="106">
        <f t="shared" si="454"/>
        <v>0</v>
      </c>
      <c r="AN644" s="106">
        <f t="shared" si="454"/>
        <v>0</v>
      </c>
      <c r="AO644" s="106">
        <f t="shared" si="454"/>
        <v>0</v>
      </c>
      <c r="AP644" s="106">
        <f t="shared" si="455"/>
        <v>0</v>
      </c>
      <c r="AQ644" s="106">
        <f t="shared" si="455"/>
        <v>0</v>
      </c>
      <c r="AR644" s="106">
        <f t="shared" si="455"/>
        <v>0</v>
      </c>
      <c r="AS644" s="106">
        <f t="shared" ref="AS644:BO644" si="457">IF($G644=0,0,IF(AS$6&lt;$G644,0,IF(AS$6&gt;$H644,1,(AS$6-$G644+1)/($H644-$G644+1))))</f>
        <v>0</v>
      </c>
      <c r="AT644" s="106">
        <f t="shared" si="457"/>
        <v>0</v>
      </c>
      <c r="AU644" s="106">
        <f t="shared" si="457"/>
        <v>0</v>
      </c>
      <c r="AV644" s="106">
        <f t="shared" si="457"/>
        <v>0</v>
      </c>
      <c r="AW644" s="106">
        <f t="shared" si="457"/>
        <v>0</v>
      </c>
      <c r="AX644" s="106">
        <f t="shared" si="457"/>
        <v>0</v>
      </c>
      <c r="AY644" s="106">
        <f t="shared" si="457"/>
        <v>0</v>
      </c>
      <c r="AZ644" s="106">
        <f t="shared" si="457"/>
        <v>0</v>
      </c>
      <c r="BA644" s="106">
        <f t="shared" si="457"/>
        <v>0</v>
      </c>
      <c r="BB644" s="106">
        <f t="shared" si="457"/>
        <v>0</v>
      </c>
      <c r="BC644" s="106">
        <f t="shared" si="457"/>
        <v>0</v>
      </c>
      <c r="BD644" s="106">
        <f t="shared" si="457"/>
        <v>0.17647058823529413</v>
      </c>
      <c r="BE644" s="106">
        <f t="shared" si="457"/>
        <v>0.58823529411764708</v>
      </c>
      <c r="BF644" s="106">
        <f t="shared" si="457"/>
        <v>1</v>
      </c>
      <c r="BG644" s="106">
        <f t="shared" si="457"/>
        <v>1</v>
      </c>
      <c r="BH644" s="106">
        <f t="shared" si="457"/>
        <v>1</v>
      </c>
      <c r="BI644" s="106">
        <f t="shared" si="457"/>
        <v>1</v>
      </c>
      <c r="BJ644" s="106">
        <f t="shared" si="457"/>
        <v>1</v>
      </c>
      <c r="BK644" s="106">
        <f t="shared" si="457"/>
        <v>1</v>
      </c>
      <c r="BL644" s="106">
        <f t="shared" si="457"/>
        <v>1</v>
      </c>
      <c r="BM644" s="106">
        <f t="shared" si="457"/>
        <v>1</v>
      </c>
      <c r="BN644" s="106">
        <f t="shared" si="457"/>
        <v>1</v>
      </c>
      <c r="BO644" s="106">
        <f t="shared" si="457"/>
        <v>1</v>
      </c>
    </row>
    <row r="645" spans="1:67" ht="15" x14ac:dyDescent="0.25">
      <c r="A645" s="80"/>
      <c r="B645" s="77" t="s">
        <v>1865</v>
      </c>
      <c r="C645" s="77" t="s">
        <v>1866</v>
      </c>
      <c r="D645" s="77" t="s">
        <v>6</v>
      </c>
      <c r="E645" s="224">
        <f>VLOOKUP(B645,'Cuadro Control'!C690:J2575,8,FALSE)</f>
        <v>0</v>
      </c>
      <c r="F645" s="106">
        <f t="shared" si="452"/>
        <v>0</v>
      </c>
      <c r="G645" s="107">
        <v>46556</v>
      </c>
      <c r="H645" s="107">
        <v>46560</v>
      </c>
      <c r="I645" s="106">
        <f t="shared" si="456"/>
        <v>0</v>
      </c>
      <c r="J645" s="106">
        <f t="shared" si="454"/>
        <v>0</v>
      </c>
      <c r="K645" s="106">
        <f t="shared" si="454"/>
        <v>0</v>
      </c>
      <c r="L645" s="106">
        <f t="shared" si="454"/>
        <v>0</v>
      </c>
      <c r="M645" s="106">
        <f t="shared" si="454"/>
        <v>0</v>
      </c>
      <c r="N645" s="106">
        <f t="shared" si="454"/>
        <v>0</v>
      </c>
      <c r="O645" s="106">
        <f t="shared" si="454"/>
        <v>0</v>
      </c>
      <c r="P645" s="106">
        <f t="shared" si="454"/>
        <v>0</v>
      </c>
      <c r="Q645" s="106">
        <f t="shared" si="454"/>
        <v>0</v>
      </c>
      <c r="R645" s="106">
        <f t="shared" si="454"/>
        <v>0</v>
      </c>
      <c r="S645" s="106">
        <f t="shared" si="454"/>
        <v>0</v>
      </c>
      <c r="T645" s="106">
        <f t="shared" si="454"/>
        <v>0</v>
      </c>
      <c r="U645" s="106">
        <f t="shared" si="454"/>
        <v>0</v>
      </c>
      <c r="V645" s="106">
        <f t="shared" si="454"/>
        <v>0</v>
      </c>
      <c r="W645" s="106">
        <f t="shared" si="454"/>
        <v>0</v>
      </c>
      <c r="X645" s="106">
        <f t="shared" si="454"/>
        <v>0</v>
      </c>
      <c r="Y645" s="106">
        <f t="shared" si="454"/>
        <v>0</v>
      </c>
      <c r="Z645" s="106">
        <f t="shared" si="454"/>
        <v>0</v>
      </c>
      <c r="AA645" s="106">
        <f t="shared" si="454"/>
        <v>0</v>
      </c>
      <c r="AB645" s="106">
        <f t="shared" si="454"/>
        <v>0</v>
      </c>
      <c r="AC645" s="106">
        <f t="shared" si="454"/>
        <v>0</v>
      </c>
      <c r="AD645" s="106">
        <f t="shared" si="454"/>
        <v>0</v>
      </c>
      <c r="AE645" s="106">
        <f t="shared" si="454"/>
        <v>0</v>
      </c>
      <c r="AF645" s="106">
        <f t="shared" si="454"/>
        <v>0</v>
      </c>
      <c r="AG645" s="106">
        <f t="shared" si="454"/>
        <v>0</v>
      </c>
      <c r="AH645" s="106">
        <f t="shared" si="454"/>
        <v>0</v>
      </c>
      <c r="AI645" s="106">
        <f t="shared" ref="J645:AO652" si="458">IF($G645=0,0,IF(AI$6&lt;$G645,0,IF(AI$6&gt;$H645,1,(AI$6-$G645+1)/($H645-$G645+1))))</f>
        <v>0</v>
      </c>
      <c r="AJ645" s="106">
        <f t="shared" si="458"/>
        <v>0</v>
      </c>
      <c r="AK645" s="106">
        <f t="shared" si="458"/>
        <v>0</v>
      </c>
      <c r="AL645" s="106">
        <f t="shared" si="458"/>
        <v>0</v>
      </c>
      <c r="AM645" s="106">
        <f t="shared" si="458"/>
        <v>0</v>
      </c>
      <c r="AN645" s="106">
        <f t="shared" si="458"/>
        <v>0</v>
      </c>
      <c r="AO645" s="106">
        <f t="shared" si="458"/>
        <v>0</v>
      </c>
      <c r="AP645" s="106">
        <f t="shared" ref="AP645:BO651" si="459">IF($G645=0,0,IF(AP$6&lt;$G645,0,IF(AP$6&gt;$H645,1,(AP$6-$G645+1)/($H645-$G645+1))))</f>
        <v>0</v>
      </c>
      <c r="AQ645" s="106">
        <f t="shared" si="459"/>
        <v>0</v>
      </c>
      <c r="AR645" s="106">
        <f t="shared" si="459"/>
        <v>0</v>
      </c>
      <c r="AS645" s="106">
        <f t="shared" si="459"/>
        <v>0</v>
      </c>
      <c r="AT645" s="106">
        <f t="shared" si="459"/>
        <v>0</v>
      </c>
      <c r="AU645" s="106">
        <f t="shared" si="459"/>
        <v>0</v>
      </c>
      <c r="AV645" s="106">
        <f t="shared" si="459"/>
        <v>0</v>
      </c>
      <c r="AW645" s="106">
        <f t="shared" si="459"/>
        <v>0</v>
      </c>
      <c r="AX645" s="106">
        <f t="shared" si="459"/>
        <v>0</v>
      </c>
      <c r="AY645" s="106">
        <f t="shared" si="459"/>
        <v>0</v>
      </c>
      <c r="AZ645" s="106">
        <f t="shared" si="459"/>
        <v>0</v>
      </c>
      <c r="BA645" s="106">
        <f t="shared" si="459"/>
        <v>0</v>
      </c>
      <c r="BB645" s="106">
        <f t="shared" si="459"/>
        <v>0</v>
      </c>
      <c r="BC645" s="106">
        <f t="shared" si="459"/>
        <v>0</v>
      </c>
      <c r="BD645" s="106">
        <f t="shared" si="459"/>
        <v>0</v>
      </c>
      <c r="BE645" s="106">
        <f t="shared" si="459"/>
        <v>0</v>
      </c>
      <c r="BF645" s="106">
        <f t="shared" si="459"/>
        <v>0.2</v>
      </c>
      <c r="BG645" s="106">
        <f t="shared" si="459"/>
        <v>1</v>
      </c>
      <c r="BH645" s="106">
        <f t="shared" si="459"/>
        <v>1</v>
      </c>
      <c r="BI645" s="106">
        <f t="shared" si="459"/>
        <v>1</v>
      </c>
      <c r="BJ645" s="106">
        <f t="shared" si="459"/>
        <v>1</v>
      </c>
      <c r="BK645" s="106">
        <f t="shared" si="459"/>
        <v>1</v>
      </c>
      <c r="BL645" s="106">
        <f t="shared" si="459"/>
        <v>1</v>
      </c>
      <c r="BM645" s="106">
        <f t="shared" si="459"/>
        <v>1</v>
      </c>
      <c r="BN645" s="106">
        <f t="shared" si="459"/>
        <v>1</v>
      </c>
      <c r="BO645" s="106">
        <f t="shared" si="459"/>
        <v>1</v>
      </c>
    </row>
    <row r="646" spans="1:67" ht="15" x14ac:dyDescent="0.25">
      <c r="A646" s="80"/>
      <c r="B646" s="78" t="s">
        <v>1867</v>
      </c>
      <c r="C646" s="78" t="s">
        <v>1868</v>
      </c>
      <c r="D646" s="78" t="s">
        <v>3</v>
      </c>
      <c r="E646" s="225">
        <f>VLOOKUP(B646,'Cuadro Control'!C691:J2576,8,FALSE)</f>
        <v>0</v>
      </c>
      <c r="F646" s="108">
        <f t="shared" si="452"/>
        <v>0</v>
      </c>
      <c r="G646" s="109">
        <v>46556</v>
      </c>
      <c r="H646" s="109">
        <v>46556</v>
      </c>
      <c r="I646" s="108">
        <f t="shared" si="456"/>
        <v>0</v>
      </c>
      <c r="J646" s="108">
        <f t="shared" si="458"/>
        <v>0</v>
      </c>
      <c r="K646" s="108">
        <f t="shared" si="458"/>
        <v>0</v>
      </c>
      <c r="L646" s="108">
        <f t="shared" si="458"/>
        <v>0</v>
      </c>
      <c r="M646" s="108">
        <f t="shared" si="458"/>
        <v>0</v>
      </c>
      <c r="N646" s="108">
        <f t="shared" si="458"/>
        <v>0</v>
      </c>
      <c r="O646" s="108">
        <f t="shared" si="458"/>
        <v>0</v>
      </c>
      <c r="P646" s="108">
        <f t="shared" si="458"/>
        <v>0</v>
      </c>
      <c r="Q646" s="108">
        <f t="shared" si="458"/>
        <v>0</v>
      </c>
      <c r="R646" s="108">
        <f t="shared" si="458"/>
        <v>0</v>
      </c>
      <c r="S646" s="108">
        <f t="shared" si="458"/>
        <v>0</v>
      </c>
      <c r="T646" s="108">
        <f t="shared" si="458"/>
        <v>0</v>
      </c>
      <c r="U646" s="108">
        <f t="shared" si="458"/>
        <v>0</v>
      </c>
      <c r="V646" s="108">
        <f t="shared" si="458"/>
        <v>0</v>
      </c>
      <c r="W646" s="108">
        <f t="shared" si="458"/>
        <v>0</v>
      </c>
      <c r="X646" s="108">
        <f t="shared" si="458"/>
        <v>0</v>
      </c>
      <c r="Y646" s="108">
        <f t="shared" si="458"/>
        <v>0</v>
      </c>
      <c r="Z646" s="108">
        <f t="shared" si="458"/>
        <v>0</v>
      </c>
      <c r="AA646" s="108">
        <f t="shared" si="458"/>
        <v>0</v>
      </c>
      <c r="AB646" s="108">
        <f t="shared" si="458"/>
        <v>0</v>
      </c>
      <c r="AC646" s="108">
        <f t="shared" si="458"/>
        <v>0</v>
      </c>
      <c r="AD646" s="108">
        <f t="shared" si="458"/>
        <v>0</v>
      </c>
      <c r="AE646" s="108">
        <f t="shared" si="458"/>
        <v>0</v>
      </c>
      <c r="AF646" s="108">
        <f t="shared" si="458"/>
        <v>0</v>
      </c>
      <c r="AG646" s="108">
        <f t="shared" si="458"/>
        <v>0</v>
      </c>
      <c r="AH646" s="108">
        <f t="shared" si="458"/>
        <v>0</v>
      </c>
      <c r="AI646" s="108">
        <f t="shared" si="458"/>
        <v>0</v>
      </c>
      <c r="AJ646" s="108">
        <f t="shared" si="458"/>
        <v>0</v>
      </c>
      <c r="AK646" s="108">
        <f t="shared" si="458"/>
        <v>0</v>
      </c>
      <c r="AL646" s="108">
        <f t="shared" si="458"/>
        <v>0</v>
      </c>
      <c r="AM646" s="108">
        <f t="shared" si="458"/>
        <v>0</v>
      </c>
      <c r="AN646" s="108">
        <f t="shared" si="458"/>
        <v>0</v>
      </c>
      <c r="AO646" s="108">
        <f t="shared" si="458"/>
        <v>0</v>
      </c>
      <c r="AP646" s="108">
        <f t="shared" si="459"/>
        <v>0</v>
      </c>
      <c r="AQ646" s="108">
        <f t="shared" si="459"/>
        <v>0</v>
      </c>
      <c r="AR646" s="108">
        <f t="shared" si="459"/>
        <v>0</v>
      </c>
      <c r="AS646" s="108">
        <f t="shared" si="459"/>
        <v>0</v>
      </c>
      <c r="AT646" s="108">
        <f t="shared" si="459"/>
        <v>0</v>
      </c>
      <c r="AU646" s="108">
        <f t="shared" si="459"/>
        <v>0</v>
      </c>
      <c r="AV646" s="108">
        <f t="shared" si="459"/>
        <v>0</v>
      </c>
      <c r="AW646" s="108">
        <f t="shared" si="459"/>
        <v>0</v>
      </c>
      <c r="AX646" s="108">
        <f t="shared" si="459"/>
        <v>0</v>
      </c>
      <c r="AY646" s="108">
        <f t="shared" si="459"/>
        <v>0</v>
      </c>
      <c r="AZ646" s="108">
        <f t="shared" si="459"/>
        <v>0</v>
      </c>
      <c r="BA646" s="108">
        <f t="shared" si="459"/>
        <v>0</v>
      </c>
      <c r="BB646" s="108">
        <f t="shared" si="459"/>
        <v>0</v>
      </c>
      <c r="BC646" s="108">
        <f t="shared" si="459"/>
        <v>0</v>
      </c>
      <c r="BD646" s="108">
        <f t="shared" si="459"/>
        <v>0</v>
      </c>
      <c r="BE646" s="108">
        <f t="shared" si="459"/>
        <v>0</v>
      </c>
      <c r="BF646" s="108">
        <f t="shared" si="459"/>
        <v>1</v>
      </c>
      <c r="BG646" s="108">
        <f t="shared" si="459"/>
        <v>1</v>
      </c>
      <c r="BH646" s="108">
        <f t="shared" si="459"/>
        <v>1</v>
      </c>
      <c r="BI646" s="108">
        <f t="shared" si="459"/>
        <v>1</v>
      </c>
      <c r="BJ646" s="108">
        <f t="shared" si="459"/>
        <v>1</v>
      </c>
      <c r="BK646" s="108">
        <f t="shared" si="459"/>
        <v>1</v>
      </c>
      <c r="BL646" s="108">
        <f t="shared" si="459"/>
        <v>1</v>
      </c>
      <c r="BM646" s="108">
        <f t="shared" si="459"/>
        <v>1</v>
      </c>
      <c r="BN646" s="108">
        <f t="shared" si="459"/>
        <v>1</v>
      </c>
      <c r="BO646" s="108">
        <f t="shared" si="459"/>
        <v>1</v>
      </c>
    </row>
    <row r="647" spans="1:67" ht="15" x14ac:dyDescent="0.25">
      <c r="A647" s="80"/>
      <c r="B647" s="77" t="s">
        <v>1869</v>
      </c>
      <c r="C647" s="77" t="s">
        <v>1870</v>
      </c>
      <c r="D647" s="77" t="s">
        <v>8</v>
      </c>
      <c r="E647" s="224">
        <f>VLOOKUP(B647,'Cuadro Control'!C692:J2577,8,FALSE)</f>
        <v>1230815225.9452939</v>
      </c>
      <c r="F647" s="106">
        <f t="shared" si="452"/>
        <v>0.2318411625341423</v>
      </c>
      <c r="G647" s="107">
        <v>46560</v>
      </c>
      <c r="H647" s="107">
        <v>46561</v>
      </c>
      <c r="I647" s="106">
        <f t="shared" si="456"/>
        <v>0</v>
      </c>
      <c r="J647" s="106">
        <f t="shared" si="458"/>
        <v>0</v>
      </c>
      <c r="K647" s="106">
        <f t="shared" si="458"/>
        <v>0</v>
      </c>
      <c r="L647" s="106">
        <f t="shared" si="458"/>
        <v>0</v>
      </c>
      <c r="M647" s="106">
        <f t="shared" si="458"/>
        <v>0</v>
      </c>
      <c r="N647" s="106">
        <f t="shared" si="458"/>
        <v>0</v>
      </c>
      <c r="O647" s="106">
        <f t="shared" si="458"/>
        <v>0</v>
      </c>
      <c r="P647" s="106">
        <f t="shared" si="458"/>
        <v>0</v>
      </c>
      <c r="Q647" s="106">
        <f t="shared" si="458"/>
        <v>0</v>
      </c>
      <c r="R647" s="106">
        <f t="shared" si="458"/>
        <v>0</v>
      </c>
      <c r="S647" s="106">
        <f t="shared" si="458"/>
        <v>0</v>
      </c>
      <c r="T647" s="106">
        <f t="shared" si="458"/>
        <v>0</v>
      </c>
      <c r="U647" s="106">
        <f t="shared" si="458"/>
        <v>0</v>
      </c>
      <c r="V647" s="106">
        <f t="shared" si="458"/>
        <v>0</v>
      </c>
      <c r="W647" s="106">
        <f t="shared" si="458"/>
        <v>0</v>
      </c>
      <c r="X647" s="106">
        <f t="shared" si="458"/>
        <v>0</v>
      </c>
      <c r="Y647" s="106">
        <f t="shared" si="458"/>
        <v>0</v>
      </c>
      <c r="Z647" s="106">
        <f t="shared" si="458"/>
        <v>0</v>
      </c>
      <c r="AA647" s="106">
        <f t="shared" si="458"/>
        <v>0</v>
      </c>
      <c r="AB647" s="106">
        <f t="shared" si="458"/>
        <v>0</v>
      </c>
      <c r="AC647" s="106">
        <f t="shared" si="458"/>
        <v>0</v>
      </c>
      <c r="AD647" s="106">
        <f t="shared" si="458"/>
        <v>0</v>
      </c>
      <c r="AE647" s="106">
        <f t="shared" si="458"/>
        <v>0</v>
      </c>
      <c r="AF647" s="106">
        <f t="shared" si="458"/>
        <v>0</v>
      </c>
      <c r="AG647" s="106">
        <f t="shared" si="458"/>
        <v>0</v>
      </c>
      <c r="AH647" s="106">
        <f t="shared" si="458"/>
        <v>0</v>
      </c>
      <c r="AI647" s="106">
        <f t="shared" si="458"/>
        <v>0</v>
      </c>
      <c r="AJ647" s="106">
        <f t="shared" si="458"/>
        <v>0</v>
      </c>
      <c r="AK647" s="106">
        <f t="shared" si="458"/>
        <v>0</v>
      </c>
      <c r="AL647" s="106">
        <f t="shared" si="458"/>
        <v>0</v>
      </c>
      <c r="AM647" s="106">
        <f t="shared" si="458"/>
        <v>0</v>
      </c>
      <c r="AN647" s="106">
        <f t="shared" si="458"/>
        <v>0</v>
      </c>
      <c r="AO647" s="106">
        <f t="shared" si="458"/>
        <v>0</v>
      </c>
      <c r="AP647" s="106">
        <f t="shared" si="459"/>
        <v>0</v>
      </c>
      <c r="AQ647" s="106">
        <f t="shared" si="459"/>
        <v>0</v>
      </c>
      <c r="AR647" s="106">
        <f t="shared" si="459"/>
        <v>0</v>
      </c>
      <c r="AS647" s="106">
        <f t="shared" si="459"/>
        <v>0</v>
      </c>
      <c r="AT647" s="106">
        <f t="shared" si="459"/>
        <v>0</v>
      </c>
      <c r="AU647" s="106">
        <f t="shared" si="459"/>
        <v>0</v>
      </c>
      <c r="AV647" s="106">
        <f t="shared" si="459"/>
        <v>0</v>
      </c>
      <c r="AW647" s="106">
        <f t="shared" si="459"/>
        <v>0</v>
      </c>
      <c r="AX647" s="106">
        <f t="shared" si="459"/>
        <v>0</v>
      </c>
      <c r="AY647" s="106">
        <f t="shared" si="459"/>
        <v>0</v>
      </c>
      <c r="AZ647" s="106">
        <f t="shared" si="459"/>
        <v>0</v>
      </c>
      <c r="BA647" s="106">
        <f t="shared" si="459"/>
        <v>0</v>
      </c>
      <c r="BB647" s="106">
        <f t="shared" si="459"/>
        <v>0</v>
      </c>
      <c r="BC647" s="106">
        <f t="shared" si="459"/>
        <v>0</v>
      </c>
      <c r="BD647" s="106">
        <f t="shared" si="459"/>
        <v>0</v>
      </c>
      <c r="BE647" s="106">
        <f t="shared" si="459"/>
        <v>0</v>
      </c>
      <c r="BF647" s="106">
        <f t="shared" si="459"/>
        <v>0</v>
      </c>
      <c r="BG647" s="106">
        <f t="shared" si="459"/>
        <v>1</v>
      </c>
      <c r="BH647" s="106">
        <f t="shared" si="459"/>
        <v>1</v>
      </c>
      <c r="BI647" s="106">
        <f t="shared" si="459"/>
        <v>1</v>
      </c>
      <c r="BJ647" s="106">
        <f t="shared" si="459"/>
        <v>1</v>
      </c>
      <c r="BK647" s="106">
        <f t="shared" si="459"/>
        <v>1</v>
      </c>
      <c r="BL647" s="106">
        <f t="shared" si="459"/>
        <v>1</v>
      </c>
      <c r="BM647" s="106">
        <f t="shared" si="459"/>
        <v>1</v>
      </c>
      <c r="BN647" s="106">
        <f t="shared" si="459"/>
        <v>1</v>
      </c>
      <c r="BO647" s="106">
        <f t="shared" si="459"/>
        <v>1</v>
      </c>
    </row>
    <row r="648" spans="1:67" ht="15" x14ac:dyDescent="0.25">
      <c r="A648" s="80"/>
      <c r="B648" s="77" t="s">
        <v>1871</v>
      </c>
      <c r="C648" s="77" t="s">
        <v>1872</v>
      </c>
      <c r="D648" s="77" t="s">
        <v>26</v>
      </c>
      <c r="E648" s="224">
        <f>VLOOKUP(B648,'Cuadro Control'!C693:J2578,8,FALSE)</f>
        <v>0</v>
      </c>
      <c r="F648" s="106">
        <f t="shared" si="452"/>
        <v>0</v>
      </c>
      <c r="G648" s="107">
        <v>46561</v>
      </c>
      <c r="H648" s="107">
        <v>46568</v>
      </c>
      <c r="I648" s="106">
        <f t="shared" si="456"/>
        <v>0</v>
      </c>
      <c r="J648" s="106">
        <f t="shared" si="458"/>
        <v>0</v>
      </c>
      <c r="K648" s="106">
        <f t="shared" si="458"/>
        <v>0</v>
      </c>
      <c r="L648" s="106">
        <f t="shared" si="458"/>
        <v>0</v>
      </c>
      <c r="M648" s="106">
        <f t="shared" si="458"/>
        <v>0</v>
      </c>
      <c r="N648" s="106">
        <f t="shared" si="458"/>
        <v>0</v>
      </c>
      <c r="O648" s="106">
        <f t="shared" si="458"/>
        <v>0</v>
      </c>
      <c r="P648" s="106">
        <f t="shared" si="458"/>
        <v>0</v>
      </c>
      <c r="Q648" s="106">
        <f t="shared" si="458"/>
        <v>0</v>
      </c>
      <c r="R648" s="106">
        <f t="shared" si="458"/>
        <v>0</v>
      </c>
      <c r="S648" s="106">
        <f t="shared" si="458"/>
        <v>0</v>
      </c>
      <c r="T648" s="106">
        <f t="shared" si="458"/>
        <v>0</v>
      </c>
      <c r="U648" s="106">
        <f t="shared" si="458"/>
        <v>0</v>
      </c>
      <c r="V648" s="106">
        <f t="shared" si="458"/>
        <v>0</v>
      </c>
      <c r="W648" s="106">
        <f t="shared" si="458"/>
        <v>0</v>
      </c>
      <c r="X648" s="106">
        <f t="shared" si="458"/>
        <v>0</v>
      </c>
      <c r="Y648" s="106">
        <f t="shared" si="458"/>
        <v>0</v>
      </c>
      <c r="Z648" s="106">
        <f t="shared" si="458"/>
        <v>0</v>
      </c>
      <c r="AA648" s="106">
        <f t="shared" si="458"/>
        <v>0</v>
      </c>
      <c r="AB648" s="106">
        <f t="shared" si="458"/>
        <v>0</v>
      </c>
      <c r="AC648" s="106">
        <f t="shared" si="458"/>
        <v>0</v>
      </c>
      <c r="AD648" s="106">
        <f t="shared" si="458"/>
        <v>0</v>
      </c>
      <c r="AE648" s="106">
        <f t="shared" si="458"/>
        <v>0</v>
      </c>
      <c r="AF648" s="106">
        <f t="shared" si="458"/>
        <v>0</v>
      </c>
      <c r="AG648" s="106">
        <f t="shared" si="458"/>
        <v>0</v>
      </c>
      <c r="AH648" s="106">
        <f t="shared" si="458"/>
        <v>0</v>
      </c>
      <c r="AI648" s="106">
        <f t="shared" si="458"/>
        <v>0</v>
      </c>
      <c r="AJ648" s="106">
        <f t="shared" si="458"/>
        <v>0</v>
      </c>
      <c r="AK648" s="106">
        <f t="shared" si="458"/>
        <v>0</v>
      </c>
      <c r="AL648" s="106">
        <f t="shared" si="458"/>
        <v>0</v>
      </c>
      <c r="AM648" s="106">
        <f t="shared" si="458"/>
        <v>0</v>
      </c>
      <c r="AN648" s="106">
        <f t="shared" si="458"/>
        <v>0</v>
      </c>
      <c r="AO648" s="106">
        <f t="shared" si="458"/>
        <v>0</v>
      </c>
      <c r="AP648" s="106">
        <f t="shared" si="459"/>
        <v>0</v>
      </c>
      <c r="AQ648" s="106">
        <f t="shared" si="459"/>
        <v>0</v>
      </c>
      <c r="AR648" s="106">
        <f t="shared" si="459"/>
        <v>0</v>
      </c>
      <c r="AS648" s="106">
        <f t="shared" si="459"/>
        <v>0</v>
      </c>
      <c r="AT648" s="106">
        <f t="shared" si="459"/>
        <v>0</v>
      </c>
      <c r="AU648" s="106">
        <f t="shared" si="459"/>
        <v>0</v>
      </c>
      <c r="AV648" s="106">
        <f t="shared" si="459"/>
        <v>0</v>
      </c>
      <c r="AW648" s="106">
        <f t="shared" si="459"/>
        <v>0</v>
      </c>
      <c r="AX648" s="106">
        <f t="shared" si="459"/>
        <v>0</v>
      </c>
      <c r="AY648" s="106">
        <f t="shared" si="459"/>
        <v>0</v>
      </c>
      <c r="AZ648" s="106">
        <f t="shared" si="459"/>
        <v>0</v>
      </c>
      <c r="BA648" s="106">
        <f t="shared" si="459"/>
        <v>0</v>
      </c>
      <c r="BB648" s="106">
        <f t="shared" si="459"/>
        <v>0</v>
      </c>
      <c r="BC648" s="106">
        <f t="shared" si="459"/>
        <v>0</v>
      </c>
      <c r="BD648" s="106">
        <f t="shared" si="459"/>
        <v>0</v>
      </c>
      <c r="BE648" s="106">
        <f t="shared" si="459"/>
        <v>0</v>
      </c>
      <c r="BF648" s="106">
        <f t="shared" si="459"/>
        <v>0</v>
      </c>
      <c r="BG648" s="106">
        <f t="shared" si="459"/>
        <v>0.375</v>
      </c>
      <c r="BH648" s="106">
        <f t="shared" si="459"/>
        <v>1</v>
      </c>
      <c r="BI648" s="106">
        <f t="shared" si="459"/>
        <v>1</v>
      </c>
      <c r="BJ648" s="106">
        <f t="shared" si="459"/>
        <v>1</v>
      </c>
      <c r="BK648" s="106">
        <f t="shared" si="459"/>
        <v>1</v>
      </c>
      <c r="BL648" s="106">
        <f t="shared" si="459"/>
        <v>1</v>
      </c>
      <c r="BM648" s="106">
        <f t="shared" si="459"/>
        <v>1</v>
      </c>
      <c r="BN648" s="106">
        <f t="shared" si="459"/>
        <v>1</v>
      </c>
      <c r="BO648" s="106">
        <f t="shared" si="459"/>
        <v>1</v>
      </c>
    </row>
    <row r="649" spans="1:67" ht="15" x14ac:dyDescent="0.25">
      <c r="A649" s="80"/>
      <c r="B649" s="77" t="s">
        <v>1873</v>
      </c>
      <c r="C649" s="77" t="s">
        <v>2083</v>
      </c>
      <c r="D649" s="77" t="s">
        <v>6</v>
      </c>
      <c r="E649" s="224">
        <f>VLOOKUP(B649,'Cuadro Control'!C694:J2579,8,FALSE)</f>
        <v>52736347.43270281</v>
      </c>
      <c r="F649" s="106">
        <f t="shared" si="452"/>
        <v>9.933624348213644E-3</v>
      </c>
      <c r="G649" s="107">
        <v>46568</v>
      </c>
      <c r="H649" s="107">
        <v>46571</v>
      </c>
      <c r="I649" s="106">
        <f t="shared" si="456"/>
        <v>0</v>
      </c>
      <c r="J649" s="106">
        <f t="shared" si="458"/>
        <v>0</v>
      </c>
      <c r="K649" s="106">
        <f t="shared" si="458"/>
        <v>0</v>
      </c>
      <c r="L649" s="106">
        <f t="shared" si="458"/>
        <v>0</v>
      </c>
      <c r="M649" s="106">
        <f t="shared" si="458"/>
        <v>0</v>
      </c>
      <c r="N649" s="106">
        <f t="shared" si="458"/>
        <v>0</v>
      </c>
      <c r="O649" s="106">
        <f t="shared" si="458"/>
        <v>0</v>
      </c>
      <c r="P649" s="106">
        <f t="shared" si="458"/>
        <v>0</v>
      </c>
      <c r="Q649" s="106">
        <f t="shared" si="458"/>
        <v>0</v>
      </c>
      <c r="R649" s="106">
        <f t="shared" si="458"/>
        <v>0</v>
      </c>
      <c r="S649" s="106">
        <f t="shared" si="458"/>
        <v>0</v>
      </c>
      <c r="T649" s="106">
        <f t="shared" si="458"/>
        <v>0</v>
      </c>
      <c r="U649" s="106">
        <f t="shared" si="458"/>
        <v>0</v>
      </c>
      <c r="V649" s="106">
        <f t="shared" si="458"/>
        <v>0</v>
      </c>
      <c r="W649" s="106">
        <f t="shared" si="458"/>
        <v>0</v>
      </c>
      <c r="X649" s="106">
        <f t="shared" si="458"/>
        <v>0</v>
      </c>
      <c r="Y649" s="106">
        <f t="shared" si="458"/>
        <v>0</v>
      </c>
      <c r="Z649" s="106">
        <f t="shared" si="458"/>
        <v>0</v>
      </c>
      <c r="AA649" s="106">
        <f t="shared" si="458"/>
        <v>0</v>
      </c>
      <c r="AB649" s="106">
        <f t="shared" si="458"/>
        <v>0</v>
      </c>
      <c r="AC649" s="106">
        <f t="shared" si="458"/>
        <v>0</v>
      </c>
      <c r="AD649" s="106">
        <f t="shared" si="458"/>
        <v>0</v>
      </c>
      <c r="AE649" s="106">
        <f t="shared" si="458"/>
        <v>0</v>
      </c>
      <c r="AF649" s="106">
        <f t="shared" si="458"/>
        <v>0</v>
      </c>
      <c r="AG649" s="106">
        <f t="shared" si="458"/>
        <v>0</v>
      </c>
      <c r="AH649" s="106">
        <f t="shared" si="458"/>
        <v>0</v>
      </c>
      <c r="AI649" s="106">
        <f t="shared" si="458"/>
        <v>0</v>
      </c>
      <c r="AJ649" s="106">
        <f t="shared" si="458"/>
        <v>0</v>
      </c>
      <c r="AK649" s="106">
        <f t="shared" si="458"/>
        <v>0</v>
      </c>
      <c r="AL649" s="106">
        <f t="shared" si="458"/>
        <v>0</v>
      </c>
      <c r="AM649" s="106">
        <f t="shared" si="458"/>
        <v>0</v>
      </c>
      <c r="AN649" s="106">
        <f t="shared" si="458"/>
        <v>0</v>
      </c>
      <c r="AO649" s="106">
        <f t="shared" si="458"/>
        <v>0</v>
      </c>
      <c r="AP649" s="106">
        <f t="shared" si="459"/>
        <v>0</v>
      </c>
      <c r="AQ649" s="106">
        <f t="shared" si="459"/>
        <v>0</v>
      </c>
      <c r="AR649" s="106">
        <f t="shared" si="459"/>
        <v>0</v>
      </c>
      <c r="AS649" s="106">
        <f t="shared" si="459"/>
        <v>0</v>
      </c>
      <c r="AT649" s="106">
        <f t="shared" si="459"/>
        <v>0</v>
      </c>
      <c r="AU649" s="106">
        <f t="shared" si="459"/>
        <v>0</v>
      </c>
      <c r="AV649" s="106">
        <f t="shared" si="459"/>
        <v>0</v>
      </c>
      <c r="AW649" s="106">
        <f t="shared" si="459"/>
        <v>0</v>
      </c>
      <c r="AX649" s="106">
        <f t="shared" si="459"/>
        <v>0</v>
      </c>
      <c r="AY649" s="106">
        <f t="shared" si="459"/>
        <v>0</v>
      </c>
      <c r="AZ649" s="106">
        <f t="shared" si="459"/>
        <v>0</v>
      </c>
      <c r="BA649" s="106">
        <f t="shared" si="459"/>
        <v>0</v>
      </c>
      <c r="BB649" s="106">
        <f t="shared" si="459"/>
        <v>0</v>
      </c>
      <c r="BC649" s="106">
        <f t="shared" si="459"/>
        <v>0</v>
      </c>
      <c r="BD649" s="106">
        <f t="shared" si="459"/>
        <v>0</v>
      </c>
      <c r="BE649" s="106">
        <f t="shared" si="459"/>
        <v>0</v>
      </c>
      <c r="BF649" s="106">
        <f t="shared" si="459"/>
        <v>0</v>
      </c>
      <c r="BG649" s="106">
        <f t="shared" si="459"/>
        <v>0</v>
      </c>
      <c r="BH649" s="106">
        <f t="shared" si="459"/>
        <v>0.75</v>
      </c>
      <c r="BI649" s="106">
        <f t="shared" si="459"/>
        <v>1</v>
      </c>
      <c r="BJ649" s="106">
        <f t="shared" si="459"/>
        <v>1</v>
      </c>
      <c r="BK649" s="106">
        <f t="shared" si="459"/>
        <v>1</v>
      </c>
      <c r="BL649" s="106">
        <f t="shared" si="459"/>
        <v>1</v>
      </c>
      <c r="BM649" s="106">
        <f t="shared" si="459"/>
        <v>1</v>
      </c>
      <c r="BN649" s="106">
        <f t="shared" si="459"/>
        <v>1</v>
      </c>
      <c r="BO649" s="106">
        <f t="shared" si="459"/>
        <v>1</v>
      </c>
    </row>
    <row r="650" spans="1:67" ht="15" x14ac:dyDescent="0.25">
      <c r="A650" s="80"/>
      <c r="B650" s="77" t="s">
        <v>1874</v>
      </c>
      <c r="C650" s="77" t="s">
        <v>1875</v>
      </c>
      <c r="D650" s="77" t="s">
        <v>19</v>
      </c>
      <c r="E650" s="224">
        <f>VLOOKUP(B650,'Cuadro Control'!C695:J2580,8,FALSE)</f>
        <v>46410609.014634147</v>
      </c>
      <c r="F650" s="106">
        <f t="shared" si="452"/>
        <v>8.742083556535862E-3</v>
      </c>
      <c r="G650" s="107">
        <v>46571</v>
      </c>
      <c r="H650" s="107">
        <v>46574</v>
      </c>
      <c r="I650" s="106">
        <f t="shared" si="456"/>
        <v>0</v>
      </c>
      <c r="J650" s="106">
        <f t="shared" si="458"/>
        <v>0</v>
      </c>
      <c r="K650" s="106">
        <f t="shared" si="458"/>
        <v>0</v>
      </c>
      <c r="L650" s="106">
        <f t="shared" si="458"/>
        <v>0</v>
      </c>
      <c r="M650" s="106">
        <f t="shared" si="458"/>
        <v>0</v>
      </c>
      <c r="N650" s="106">
        <f t="shared" si="458"/>
        <v>0</v>
      </c>
      <c r="O650" s="106">
        <f t="shared" si="458"/>
        <v>0</v>
      </c>
      <c r="P650" s="106">
        <f t="shared" si="458"/>
        <v>0</v>
      </c>
      <c r="Q650" s="106">
        <f t="shared" si="458"/>
        <v>0</v>
      </c>
      <c r="R650" s="106">
        <f t="shared" si="458"/>
        <v>0</v>
      </c>
      <c r="S650" s="106">
        <f t="shared" si="458"/>
        <v>0</v>
      </c>
      <c r="T650" s="106">
        <f t="shared" si="458"/>
        <v>0</v>
      </c>
      <c r="U650" s="106">
        <f t="shared" si="458"/>
        <v>0</v>
      </c>
      <c r="V650" s="106">
        <f t="shared" si="458"/>
        <v>0</v>
      </c>
      <c r="W650" s="106">
        <f t="shared" si="458"/>
        <v>0</v>
      </c>
      <c r="X650" s="106">
        <f t="shared" si="458"/>
        <v>0</v>
      </c>
      <c r="Y650" s="106">
        <f t="shared" si="458"/>
        <v>0</v>
      </c>
      <c r="Z650" s="106">
        <f t="shared" si="458"/>
        <v>0</v>
      </c>
      <c r="AA650" s="106">
        <f t="shared" si="458"/>
        <v>0</v>
      </c>
      <c r="AB650" s="106">
        <f t="shared" si="458"/>
        <v>0</v>
      </c>
      <c r="AC650" s="106">
        <f t="shared" si="458"/>
        <v>0</v>
      </c>
      <c r="AD650" s="106">
        <f t="shared" si="458"/>
        <v>0</v>
      </c>
      <c r="AE650" s="106">
        <f t="shared" si="458"/>
        <v>0</v>
      </c>
      <c r="AF650" s="106">
        <f t="shared" si="458"/>
        <v>0</v>
      </c>
      <c r="AG650" s="106">
        <f t="shared" si="458"/>
        <v>0</v>
      </c>
      <c r="AH650" s="106">
        <f t="shared" si="458"/>
        <v>0</v>
      </c>
      <c r="AI650" s="106">
        <f t="shared" si="458"/>
        <v>0</v>
      </c>
      <c r="AJ650" s="106">
        <f t="shared" si="458"/>
        <v>0</v>
      </c>
      <c r="AK650" s="106">
        <f t="shared" si="458"/>
        <v>0</v>
      </c>
      <c r="AL650" s="106">
        <f t="shared" si="458"/>
        <v>0</v>
      </c>
      <c r="AM650" s="106">
        <f t="shared" si="458"/>
        <v>0</v>
      </c>
      <c r="AN650" s="106">
        <f t="shared" si="458"/>
        <v>0</v>
      </c>
      <c r="AO650" s="106">
        <f t="shared" si="458"/>
        <v>0</v>
      </c>
      <c r="AP650" s="106">
        <f t="shared" si="459"/>
        <v>0</v>
      </c>
      <c r="AQ650" s="106">
        <f t="shared" si="459"/>
        <v>0</v>
      </c>
      <c r="AR650" s="106">
        <f t="shared" si="459"/>
        <v>0</v>
      </c>
      <c r="AS650" s="106">
        <f t="shared" si="459"/>
        <v>0</v>
      </c>
      <c r="AT650" s="106">
        <f t="shared" si="459"/>
        <v>0</v>
      </c>
      <c r="AU650" s="106">
        <f t="shared" si="459"/>
        <v>0</v>
      </c>
      <c r="AV650" s="106">
        <f t="shared" si="459"/>
        <v>0</v>
      </c>
      <c r="AW650" s="106">
        <f t="shared" si="459"/>
        <v>0</v>
      </c>
      <c r="AX650" s="106">
        <f t="shared" si="459"/>
        <v>0</v>
      </c>
      <c r="AY650" s="106">
        <f t="shared" si="459"/>
        <v>0</v>
      </c>
      <c r="AZ650" s="106">
        <f t="shared" si="459"/>
        <v>0</v>
      </c>
      <c r="BA650" s="106">
        <f t="shared" si="459"/>
        <v>0</v>
      </c>
      <c r="BB650" s="106">
        <f t="shared" si="459"/>
        <v>0</v>
      </c>
      <c r="BC650" s="106">
        <f t="shared" si="459"/>
        <v>0</v>
      </c>
      <c r="BD650" s="106">
        <f t="shared" si="459"/>
        <v>0</v>
      </c>
      <c r="BE650" s="106">
        <f t="shared" si="459"/>
        <v>0</v>
      </c>
      <c r="BF650" s="106">
        <f t="shared" si="459"/>
        <v>0</v>
      </c>
      <c r="BG650" s="106">
        <f t="shared" si="459"/>
        <v>0</v>
      </c>
      <c r="BH650" s="106">
        <f t="shared" si="459"/>
        <v>0</v>
      </c>
      <c r="BI650" s="106">
        <f t="shared" si="459"/>
        <v>1</v>
      </c>
      <c r="BJ650" s="106">
        <f t="shared" si="459"/>
        <v>1</v>
      </c>
      <c r="BK650" s="106">
        <f t="shared" si="459"/>
        <v>1</v>
      </c>
      <c r="BL650" s="106">
        <f t="shared" si="459"/>
        <v>1</v>
      </c>
      <c r="BM650" s="106">
        <f t="shared" si="459"/>
        <v>1</v>
      </c>
      <c r="BN650" s="106">
        <f t="shared" si="459"/>
        <v>1</v>
      </c>
      <c r="BO650" s="106">
        <f t="shared" si="459"/>
        <v>1</v>
      </c>
    </row>
    <row r="651" spans="1:67" ht="15" x14ac:dyDescent="0.25">
      <c r="A651" s="80"/>
      <c r="B651" s="77" t="s">
        <v>1876</v>
      </c>
      <c r="C651" s="77" t="s">
        <v>1877</v>
      </c>
      <c r="D651" s="77" t="s">
        <v>9</v>
      </c>
      <c r="E651" s="224">
        <f>VLOOKUP(B651,'Cuadro Control'!C696:J2581,8,FALSE)</f>
        <v>1587346329.5488234</v>
      </c>
      <c r="F651" s="106">
        <f t="shared" si="452"/>
        <v>0.29899875353285565</v>
      </c>
      <c r="G651" s="107">
        <v>46571</v>
      </c>
      <c r="H651" s="107">
        <v>46583</v>
      </c>
      <c r="I651" s="106">
        <f t="shared" si="456"/>
        <v>0</v>
      </c>
      <c r="J651" s="106">
        <f t="shared" si="458"/>
        <v>0</v>
      </c>
      <c r="K651" s="106">
        <f t="shared" si="458"/>
        <v>0</v>
      </c>
      <c r="L651" s="106">
        <f t="shared" si="458"/>
        <v>0</v>
      </c>
      <c r="M651" s="106">
        <f t="shared" si="458"/>
        <v>0</v>
      </c>
      <c r="N651" s="106">
        <f t="shared" si="458"/>
        <v>0</v>
      </c>
      <c r="O651" s="106">
        <f t="shared" si="458"/>
        <v>0</v>
      </c>
      <c r="P651" s="106">
        <f t="shared" si="458"/>
        <v>0</v>
      </c>
      <c r="Q651" s="106">
        <f t="shared" si="458"/>
        <v>0</v>
      </c>
      <c r="R651" s="106">
        <f t="shared" si="458"/>
        <v>0</v>
      </c>
      <c r="S651" s="106">
        <f t="shared" si="458"/>
        <v>0</v>
      </c>
      <c r="T651" s="106">
        <f t="shared" si="458"/>
        <v>0</v>
      </c>
      <c r="U651" s="106">
        <f t="shared" si="458"/>
        <v>0</v>
      </c>
      <c r="V651" s="106">
        <f t="shared" si="458"/>
        <v>0</v>
      </c>
      <c r="W651" s="106">
        <f t="shared" si="458"/>
        <v>0</v>
      </c>
      <c r="X651" s="106">
        <f t="shared" si="458"/>
        <v>0</v>
      </c>
      <c r="Y651" s="106">
        <f t="shared" si="458"/>
        <v>0</v>
      </c>
      <c r="Z651" s="106">
        <f t="shared" si="458"/>
        <v>0</v>
      </c>
      <c r="AA651" s="106">
        <f t="shared" si="458"/>
        <v>0</v>
      </c>
      <c r="AB651" s="106">
        <f t="shared" si="458"/>
        <v>0</v>
      </c>
      <c r="AC651" s="106">
        <f t="shared" si="458"/>
        <v>0</v>
      </c>
      <c r="AD651" s="106">
        <f t="shared" si="458"/>
        <v>0</v>
      </c>
      <c r="AE651" s="106">
        <f t="shared" si="458"/>
        <v>0</v>
      </c>
      <c r="AF651" s="106">
        <f t="shared" si="458"/>
        <v>0</v>
      </c>
      <c r="AG651" s="106">
        <f t="shared" si="458"/>
        <v>0</v>
      </c>
      <c r="AH651" s="106">
        <f t="shared" si="458"/>
        <v>0</v>
      </c>
      <c r="AI651" s="106">
        <f t="shared" si="458"/>
        <v>0</v>
      </c>
      <c r="AJ651" s="106">
        <f t="shared" si="458"/>
        <v>0</v>
      </c>
      <c r="AK651" s="106">
        <f t="shared" si="458"/>
        <v>0</v>
      </c>
      <c r="AL651" s="106">
        <f t="shared" si="458"/>
        <v>0</v>
      </c>
      <c r="AM651" s="106">
        <f t="shared" si="458"/>
        <v>0</v>
      </c>
      <c r="AN651" s="106">
        <f t="shared" si="458"/>
        <v>0</v>
      </c>
      <c r="AO651" s="106">
        <f t="shared" si="458"/>
        <v>0</v>
      </c>
      <c r="AP651" s="106">
        <f t="shared" si="459"/>
        <v>0</v>
      </c>
      <c r="AQ651" s="106">
        <f t="shared" si="459"/>
        <v>0</v>
      </c>
      <c r="AR651" s="106">
        <f t="shared" si="459"/>
        <v>0</v>
      </c>
      <c r="AS651" s="106">
        <f t="shared" ref="AP651:BO652" si="460">IF($G651=0,0,IF(AS$6&lt;$G651,0,IF(AS$6&gt;$H651,1,(AS$6-$G651+1)/($H651-$G651+1))))</f>
        <v>0</v>
      </c>
      <c r="AT651" s="106">
        <f t="shared" si="460"/>
        <v>0</v>
      </c>
      <c r="AU651" s="106">
        <f t="shared" si="460"/>
        <v>0</v>
      </c>
      <c r="AV651" s="106">
        <f t="shared" si="460"/>
        <v>0</v>
      </c>
      <c r="AW651" s="106">
        <f t="shared" si="460"/>
        <v>0</v>
      </c>
      <c r="AX651" s="106">
        <f t="shared" si="460"/>
        <v>0</v>
      </c>
      <c r="AY651" s="106">
        <f t="shared" si="460"/>
        <v>0</v>
      </c>
      <c r="AZ651" s="106">
        <f t="shared" si="460"/>
        <v>0</v>
      </c>
      <c r="BA651" s="106">
        <f t="shared" si="460"/>
        <v>0</v>
      </c>
      <c r="BB651" s="106">
        <f t="shared" si="460"/>
        <v>0</v>
      </c>
      <c r="BC651" s="106">
        <f t="shared" si="460"/>
        <v>0</v>
      </c>
      <c r="BD651" s="106">
        <f t="shared" si="460"/>
        <v>0</v>
      </c>
      <c r="BE651" s="106">
        <f t="shared" si="460"/>
        <v>0</v>
      </c>
      <c r="BF651" s="106">
        <f t="shared" si="460"/>
        <v>0</v>
      </c>
      <c r="BG651" s="106">
        <f t="shared" si="460"/>
        <v>0</v>
      </c>
      <c r="BH651" s="106">
        <f t="shared" si="460"/>
        <v>0</v>
      </c>
      <c r="BI651" s="106">
        <f t="shared" si="460"/>
        <v>0.53846153846153844</v>
      </c>
      <c r="BJ651" s="106">
        <f t="shared" si="460"/>
        <v>1</v>
      </c>
      <c r="BK651" s="106">
        <f t="shared" si="460"/>
        <v>1</v>
      </c>
      <c r="BL651" s="106">
        <f t="shared" si="460"/>
        <v>1</v>
      </c>
      <c r="BM651" s="106">
        <f t="shared" si="460"/>
        <v>1</v>
      </c>
      <c r="BN651" s="106">
        <f t="shared" si="460"/>
        <v>1</v>
      </c>
      <c r="BO651" s="106">
        <f t="shared" si="460"/>
        <v>1</v>
      </c>
    </row>
    <row r="652" spans="1:67" ht="15" x14ac:dyDescent="0.25">
      <c r="A652" s="80"/>
      <c r="B652" s="103" t="s">
        <v>1878</v>
      </c>
      <c r="C652" s="103" t="s">
        <v>1879</v>
      </c>
      <c r="D652" s="103" t="s">
        <v>9</v>
      </c>
      <c r="E652" s="223">
        <f>VLOOKUP(B652,'Cuadro Control'!C697:J2582,8,FALSE)</f>
        <v>179532477.23999998</v>
      </c>
      <c r="F652" s="104">
        <f t="shared" si="452"/>
        <v>3.3817438522495219E-2</v>
      </c>
      <c r="G652" s="105">
        <v>46574</v>
      </c>
      <c r="H652" s="105">
        <v>46589</v>
      </c>
      <c r="I652" s="104">
        <f t="shared" si="456"/>
        <v>0</v>
      </c>
      <c r="J652" s="104">
        <f t="shared" si="458"/>
        <v>0</v>
      </c>
      <c r="K652" s="104">
        <f t="shared" si="458"/>
        <v>0</v>
      </c>
      <c r="L652" s="104">
        <f t="shared" si="458"/>
        <v>0</v>
      </c>
      <c r="M652" s="104">
        <f t="shared" si="458"/>
        <v>0</v>
      </c>
      <c r="N652" s="104">
        <f t="shared" si="458"/>
        <v>0</v>
      </c>
      <c r="O652" s="104">
        <f t="shared" si="458"/>
        <v>0</v>
      </c>
      <c r="P652" s="104">
        <f t="shared" si="458"/>
        <v>0</v>
      </c>
      <c r="Q652" s="104">
        <f t="shared" si="458"/>
        <v>0</v>
      </c>
      <c r="R652" s="104">
        <f t="shared" si="458"/>
        <v>0</v>
      </c>
      <c r="S652" s="104">
        <f t="shared" si="458"/>
        <v>0</v>
      </c>
      <c r="T652" s="104">
        <f t="shared" si="458"/>
        <v>0</v>
      </c>
      <c r="U652" s="104">
        <f t="shared" si="458"/>
        <v>0</v>
      </c>
      <c r="V652" s="104">
        <f t="shared" si="458"/>
        <v>0</v>
      </c>
      <c r="W652" s="104">
        <f t="shared" si="458"/>
        <v>0</v>
      </c>
      <c r="X652" s="104">
        <f t="shared" si="458"/>
        <v>0</v>
      </c>
      <c r="Y652" s="104">
        <f t="shared" si="458"/>
        <v>0</v>
      </c>
      <c r="Z652" s="104">
        <f t="shared" si="458"/>
        <v>0</v>
      </c>
      <c r="AA652" s="104">
        <f t="shared" si="458"/>
        <v>0</v>
      </c>
      <c r="AB652" s="104">
        <f t="shared" si="458"/>
        <v>0</v>
      </c>
      <c r="AC652" s="104">
        <f t="shared" si="458"/>
        <v>0</v>
      </c>
      <c r="AD652" s="104">
        <f t="shared" si="458"/>
        <v>0</v>
      </c>
      <c r="AE652" s="104">
        <f t="shared" si="458"/>
        <v>0</v>
      </c>
      <c r="AF652" s="104">
        <f t="shared" si="458"/>
        <v>0</v>
      </c>
      <c r="AG652" s="104">
        <f t="shared" si="458"/>
        <v>0</v>
      </c>
      <c r="AH652" s="104">
        <f t="shared" si="458"/>
        <v>0</v>
      </c>
      <c r="AI652" s="104">
        <f t="shared" si="458"/>
        <v>0</v>
      </c>
      <c r="AJ652" s="104">
        <f t="shared" si="458"/>
        <v>0</v>
      </c>
      <c r="AK652" s="104">
        <f t="shared" si="458"/>
        <v>0</v>
      </c>
      <c r="AL652" s="104">
        <f t="shared" si="458"/>
        <v>0</v>
      </c>
      <c r="AM652" s="104">
        <f t="shared" si="458"/>
        <v>0</v>
      </c>
      <c r="AN652" s="104">
        <f t="shared" si="458"/>
        <v>0</v>
      </c>
      <c r="AO652" s="104">
        <f t="shared" si="458"/>
        <v>0</v>
      </c>
      <c r="AP652" s="104">
        <f t="shared" si="460"/>
        <v>0</v>
      </c>
      <c r="AQ652" s="104">
        <f t="shared" si="460"/>
        <v>0</v>
      </c>
      <c r="AR652" s="104">
        <f t="shared" si="460"/>
        <v>0</v>
      </c>
      <c r="AS652" s="104">
        <f t="shared" si="460"/>
        <v>0</v>
      </c>
      <c r="AT652" s="104">
        <f t="shared" si="460"/>
        <v>0</v>
      </c>
      <c r="AU652" s="104">
        <f t="shared" si="460"/>
        <v>0</v>
      </c>
      <c r="AV652" s="104">
        <f t="shared" si="460"/>
        <v>0</v>
      </c>
      <c r="AW652" s="104">
        <f t="shared" si="460"/>
        <v>0</v>
      </c>
      <c r="AX652" s="104">
        <f t="shared" si="460"/>
        <v>0</v>
      </c>
      <c r="AY652" s="104">
        <f t="shared" si="460"/>
        <v>0</v>
      </c>
      <c r="AZ652" s="104">
        <f t="shared" si="460"/>
        <v>0</v>
      </c>
      <c r="BA652" s="104">
        <f t="shared" si="460"/>
        <v>0</v>
      </c>
      <c r="BB652" s="104">
        <f t="shared" si="460"/>
        <v>0</v>
      </c>
      <c r="BC652" s="104">
        <f t="shared" si="460"/>
        <v>0</v>
      </c>
      <c r="BD652" s="104">
        <f t="shared" si="460"/>
        <v>0</v>
      </c>
      <c r="BE652" s="104">
        <f t="shared" si="460"/>
        <v>0</v>
      </c>
      <c r="BF652" s="104">
        <f t="shared" si="460"/>
        <v>0</v>
      </c>
      <c r="BG652" s="104">
        <f t="shared" si="460"/>
        <v>0</v>
      </c>
      <c r="BH652" s="104">
        <f t="shared" si="460"/>
        <v>0</v>
      </c>
      <c r="BI652" s="104">
        <f t="shared" si="460"/>
        <v>0.25</v>
      </c>
      <c r="BJ652" s="104">
        <f t="shared" si="460"/>
        <v>0.6875</v>
      </c>
      <c r="BK652" s="104">
        <f t="shared" si="460"/>
        <v>1</v>
      </c>
      <c r="BL652" s="104">
        <f t="shared" si="460"/>
        <v>1</v>
      </c>
      <c r="BM652" s="104">
        <f t="shared" si="460"/>
        <v>1</v>
      </c>
      <c r="BN652" s="104">
        <f t="shared" si="460"/>
        <v>1</v>
      </c>
      <c r="BO652" s="104">
        <f t="shared" si="460"/>
        <v>1</v>
      </c>
    </row>
    <row r="653" spans="1:67" ht="15" x14ac:dyDescent="0.25">
      <c r="A653" s="80"/>
      <c r="B653" s="78" t="s">
        <v>1880</v>
      </c>
      <c r="C653" s="78" t="s">
        <v>2020</v>
      </c>
      <c r="D653" s="78" t="s">
        <v>3</v>
      </c>
      <c r="E653" s="225">
        <f>VLOOKUP(B653,'Cuadro Control'!C698:J2583,8,FALSE)</f>
        <v>0</v>
      </c>
      <c r="F653" s="108">
        <f>IFERROR(E653/$E$637,0)</f>
        <v>0</v>
      </c>
      <c r="G653" s="109">
        <v>46589</v>
      </c>
      <c r="H653" s="109">
        <v>46589</v>
      </c>
      <c r="I653" s="108">
        <f t="shared" si="456"/>
        <v>0</v>
      </c>
      <c r="J653" s="108">
        <f t="shared" ref="J653:BO653" si="461">IF($G653=0,0,IF(J$6&lt;$G653,0,IF(J$6&gt;$H653,1,(J$6-$G653+1)/($H653-$G653+1))))</f>
        <v>0</v>
      </c>
      <c r="K653" s="108">
        <f t="shared" si="461"/>
        <v>0</v>
      </c>
      <c r="L653" s="108">
        <f t="shared" si="461"/>
        <v>0</v>
      </c>
      <c r="M653" s="108">
        <f t="shared" si="461"/>
        <v>0</v>
      </c>
      <c r="N653" s="108">
        <f t="shared" si="461"/>
        <v>0</v>
      </c>
      <c r="O653" s="108">
        <f t="shared" si="461"/>
        <v>0</v>
      </c>
      <c r="P653" s="108">
        <f t="shared" si="461"/>
        <v>0</v>
      </c>
      <c r="Q653" s="108">
        <f t="shared" si="461"/>
        <v>0</v>
      </c>
      <c r="R653" s="108">
        <f t="shared" si="461"/>
        <v>0</v>
      </c>
      <c r="S653" s="108">
        <f t="shared" si="461"/>
        <v>0</v>
      </c>
      <c r="T653" s="108">
        <f t="shared" si="461"/>
        <v>0</v>
      </c>
      <c r="U653" s="108">
        <f t="shared" si="461"/>
        <v>0</v>
      </c>
      <c r="V653" s="108">
        <f t="shared" si="461"/>
        <v>0</v>
      </c>
      <c r="W653" s="108">
        <f t="shared" si="461"/>
        <v>0</v>
      </c>
      <c r="X653" s="108">
        <f t="shared" si="461"/>
        <v>0</v>
      </c>
      <c r="Y653" s="108">
        <f t="shared" si="461"/>
        <v>0</v>
      </c>
      <c r="Z653" s="108">
        <f t="shared" si="461"/>
        <v>0</v>
      </c>
      <c r="AA653" s="108">
        <f t="shared" si="461"/>
        <v>0</v>
      </c>
      <c r="AB653" s="108">
        <f t="shared" si="461"/>
        <v>0</v>
      </c>
      <c r="AC653" s="108">
        <f t="shared" si="461"/>
        <v>0</v>
      </c>
      <c r="AD653" s="108">
        <f t="shared" si="461"/>
        <v>0</v>
      </c>
      <c r="AE653" s="108">
        <f t="shared" si="461"/>
        <v>0</v>
      </c>
      <c r="AF653" s="108">
        <f t="shared" si="461"/>
        <v>0</v>
      </c>
      <c r="AG653" s="108">
        <f t="shared" si="461"/>
        <v>0</v>
      </c>
      <c r="AH653" s="108">
        <f t="shared" si="461"/>
        <v>0</v>
      </c>
      <c r="AI653" s="108">
        <f t="shared" si="461"/>
        <v>0</v>
      </c>
      <c r="AJ653" s="108">
        <f t="shared" si="461"/>
        <v>0</v>
      </c>
      <c r="AK653" s="108">
        <f t="shared" si="461"/>
        <v>0</v>
      </c>
      <c r="AL653" s="108">
        <f t="shared" si="461"/>
        <v>0</v>
      </c>
      <c r="AM653" s="108">
        <f t="shared" si="461"/>
        <v>0</v>
      </c>
      <c r="AN653" s="108">
        <f t="shared" si="461"/>
        <v>0</v>
      </c>
      <c r="AO653" s="108">
        <f t="shared" si="461"/>
        <v>0</v>
      </c>
      <c r="AP653" s="108">
        <f t="shared" si="461"/>
        <v>0</v>
      </c>
      <c r="AQ653" s="108">
        <f t="shared" si="461"/>
        <v>0</v>
      </c>
      <c r="AR653" s="108">
        <f t="shared" si="461"/>
        <v>0</v>
      </c>
      <c r="AS653" s="108">
        <f t="shared" si="461"/>
        <v>0</v>
      </c>
      <c r="AT653" s="108">
        <f t="shared" si="461"/>
        <v>0</v>
      </c>
      <c r="AU653" s="108">
        <f t="shared" si="461"/>
        <v>0</v>
      </c>
      <c r="AV653" s="108">
        <f t="shared" si="461"/>
        <v>0</v>
      </c>
      <c r="AW653" s="108">
        <f t="shared" si="461"/>
        <v>0</v>
      </c>
      <c r="AX653" s="108">
        <f t="shared" si="461"/>
        <v>0</v>
      </c>
      <c r="AY653" s="108">
        <f t="shared" si="461"/>
        <v>0</v>
      </c>
      <c r="AZ653" s="108">
        <f t="shared" si="461"/>
        <v>0</v>
      </c>
      <c r="BA653" s="108">
        <f t="shared" si="461"/>
        <v>0</v>
      </c>
      <c r="BB653" s="108">
        <f t="shared" si="461"/>
        <v>0</v>
      </c>
      <c r="BC653" s="108">
        <f t="shared" si="461"/>
        <v>0</v>
      </c>
      <c r="BD653" s="108">
        <f t="shared" si="461"/>
        <v>0</v>
      </c>
      <c r="BE653" s="108">
        <f t="shared" si="461"/>
        <v>0</v>
      </c>
      <c r="BF653" s="108">
        <f t="shared" si="461"/>
        <v>0</v>
      </c>
      <c r="BG653" s="108">
        <f t="shared" si="461"/>
        <v>0</v>
      </c>
      <c r="BH653" s="108">
        <f t="shared" si="461"/>
        <v>0</v>
      </c>
      <c r="BI653" s="108">
        <f t="shared" si="461"/>
        <v>0</v>
      </c>
      <c r="BJ653" s="108">
        <f t="shared" si="461"/>
        <v>0</v>
      </c>
      <c r="BK653" s="108">
        <f t="shared" si="461"/>
        <v>1</v>
      </c>
      <c r="BL653" s="108">
        <f t="shared" si="461"/>
        <v>1</v>
      </c>
      <c r="BM653" s="108">
        <f t="shared" si="461"/>
        <v>1</v>
      </c>
      <c r="BN653" s="108">
        <f t="shared" si="461"/>
        <v>1</v>
      </c>
      <c r="BO653" s="108">
        <f t="shared" si="461"/>
        <v>1</v>
      </c>
    </row>
    <row r="654" spans="1:67" ht="15" x14ac:dyDescent="0.25">
      <c r="A654" s="80"/>
      <c r="B654" s="76" t="s">
        <v>1881</v>
      </c>
      <c r="C654" s="76" t="s">
        <v>1882</v>
      </c>
      <c r="D654" s="76" t="s">
        <v>38</v>
      </c>
      <c r="E654" s="222">
        <f>SUM(E655:E670)</f>
        <v>5308872732.0543728</v>
      </c>
      <c r="F654" s="101">
        <f>IFERROR(E654/$E$109,0)</f>
        <v>2.9408554574576196E-2</v>
      </c>
      <c r="G654" s="102">
        <v>46515</v>
      </c>
      <c r="H654" s="102">
        <v>46597</v>
      </c>
      <c r="I654" s="101">
        <f>SUMPRODUCT($F655:$F669,I655:I669)</f>
        <v>0</v>
      </c>
      <c r="J654" s="101">
        <f t="shared" ref="J654:AO654" si="462">SUMPRODUCT($F655:$F669,J655:J669)</f>
        <v>0</v>
      </c>
      <c r="K654" s="101">
        <f t="shared" si="462"/>
        <v>0</v>
      </c>
      <c r="L654" s="101">
        <f t="shared" si="462"/>
        <v>0</v>
      </c>
      <c r="M654" s="101">
        <f t="shared" si="462"/>
        <v>0</v>
      </c>
      <c r="N654" s="101">
        <f t="shared" si="462"/>
        <v>0</v>
      </c>
      <c r="O654" s="101">
        <f t="shared" si="462"/>
        <v>0</v>
      </c>
      <c r="P654" s="101">
        <f t="shared" si="462"/>
        <v>0</v>
      </c>
      <c r="Q654" s="101">
        <f t="shared" si="462"/>
        <v>0</v>
      </c>
      <c r="R654" s="101">
        <f t="shared" si="462"/>
        <v>0</v>
      </c>
      <c r="S654" s="101">
        <f t="shared" si="462"/>
        <v>0</v>
      </c>
      <c r="T654" s="101">
        <f t="shared" si="462"/>
        <v>0</v>
      </c>
      <c r="U654" s="101">
        <f t="shared" si="462"/>
        <v>0</v>
      </c>
      <c r="V654" s="101">
        <f t="shared" si="462"/>
        <v>0</v>
      </c>
      <c r="W654" s="101">
        <f t="shared" si="462"/>
        <v>0</v>
      </c>
      <c r="X654" s="101">
        <f t="shared" si="462"/>
        <v>0</v>
      </c>
      <c r="Y654" s="101">
        <f t="shared" si="462"/>
        <v>0</v>
      </c>
      <c r="Z654" s="101">
        <f t="shared" si="462"/>
        <v>0</v>
      </c>
      <c r="AA654" s="101">
        <f t="shared" si="462"/>
        <v>0</v>
      </c>
      <c r="AB654" s="101">
        <f t="shared" si="462"/>
        <v>0</v>
      </c>
      <c r="AC654" s="101">
        <f t="shared" si="462"/>
        <v>0</v>
      </c>
      <c r="AD654" s="101">
        <f t="shared" si="462"/>
        <v>0</v>
      </c>
      <c r="AE654" s="101">
        <f t="shared" si="462"/>
        <v>0</v>
      </c>
      <c r="AF654" s="101">
        <f t="shared" si="462"/>
        <v>0</v>
      </c>
      <c r="AG654" s="101">
        <f t="shared" si="462"/>
        <v>0</v>
      </c>
      <c r="AH654" s="101">
        <f t="shared" si="462"/>
        <v>0</v>
      </c>
      <c r="AI654" s="101">
        <f t="shared" si="462"/>
        <v>0</v>
      </c>
      <c r="AJ654" s="101">
        <f t="shared" si="462"/>
        <v>0</v>
      </c>
      <c r="AK654" s="101">
        <f t="shared" si="462"/>
        <v>0</v>
      </c>
      <c r="AL654" s="101">
        <f t="shared" si="462"/>
        <v>0</v>
      </c>
      <c r="AM654" s="101">
        <f t="shared" si="462"/>
        <v>0</v>
      </c>
      <c r="AN654" s="101">
        <f t="shared" si="462"/>
        <v>0</v>
      </c>
      <c r="AO654" s="101">
        <f t="shared" si="462"/>
        <v>0</v>
      </c>
      <c r="AP654" s="101">
        <f t="shared" ref="AP654:BO654" si="463">SUMPRODUCT($F655:$F669,AP655:AP669)</f>
        <v>0</v>
      </c>
      <c r="AQ654" s="101">
        <f t="shared" si="463"/>
        <v>0</v>
      </c>
      <c r="AR654" s="101">
        <f t="shared" si="463"/>
        <v>0</v>
      </c>
      <c r="AS654" s="101">
        <f t="shared" si="463"/>
        <v>0</v>
      </c>
      <c r="AT654" s="101">
        <f t="shared" si="463"/>
        <v>0</v>
      </c>
      <c r="AU654" s="101">
        <f t="shared" si="463"/>
        <v>0</v>
      </c>
      <c r="AV654" s="101">
        <f t="shared" si="463"/>
        <v>0</v>
      </c>
      <c r="AW654" s="101">
        <f t="shared" si="463"/>
        <v>0</v>
      </c>
      <c r="AX654" s="101">
        <f t="shared" si="463"/>
        <v>0</v>
      </c>
      <c r="AY654" s="101">
        <f t="shared" si="463"/>
        <v>0</v>
      </c>
      <c r="AZ654" s="101">
        <f t="shared" si="463"/>
        <v>0</v>
      </c>
      <c r="BA654" s="101">
        <f t="shared" si="463"/>
        <v>9.98161680726279E-3</v>
      </c>
      <c r="BB654" s="101">
        <f t="shared" si="463"/>
        <v>4.5105438725758645E-2</v>
      </c>
      <c r="BC654" s="101">
        <f t="shared" si="463"/>
        <v>8.6381780999194982E-2</v>
      </c>
      <c r="BD654" s="101">
        <f t="shared" si="463"/>
        <v>0.15867810254519268</v>
      </c>
      <c r="BE654" s="101">
        <f t="shared" si="463"/>
        <v>0.20252837014625899</v>
      </c>
      <c r="BF654" s="101">
        <f t="shared" si="463"/>
        <v>0.30245970158069158</v>
      </c>
      <c r="BG654" s="101">
        <f t="shared" si="463"/>
        <v>0.40239103301512413</v>
      </c>
      <c r="BH654" s="101">
        <f t="shared" si="463"/>
        <v>0.64850810003989967</v>
      </c>
      <c r="BI654" s="101">
        <f t="shared" si="463"/>
        <v>0.65016370409793522</v>
      </c>
      <c r="BJ654" s="101">
        <f t="shared" si="463"/>
        <v>0.73859905162142048</v>
      </c>
      <c r="BK654" s="101">
        <f t="shared" si="463"/>
        <v>0.91650709970805189</v>
      </c>
      <c r="BL654" s="101">
        <f t="shared" si="463"/>
        <v>1</v>
      </c>
      <c r="BM654" s="101">
        <f t="shared" si="463"/>
        <v>1</v>
      </c>
      <c r="BN654" s="101">
        <f t="shared" si="463"/>
        <v>1</v>
      </c>
      <c r="BO654" s="101">
        <f t="shared" si="463"/>
        <v>1</v>
      </c>
    </row>
    <row r="655" spans="1:67" ht="15" x14ac:dyDescent="0.25">
      <c r="A655" s="80"/>
      <c r="B655" s="77" t="s">
        <v>1883</v>
      </c>
      <c r="C655" s="77" t="s">
        <v>2128</v>
      </c>
      <c r="D655" s="77" t="s">
        <v>22</v>
      </c>
      <c r="E655" s="224">
        <f>VLOOKUP(B655,'Cuadro Control'!C700:J2585,8,FALSE)</f>
        <v>83271780.884117648</v>
      </c>
      <c r="F655" s="106">
        <f t="shared" ref="F655:F669" si="464">IFERROR(E655/$E$654,0)</f>
        <v>1.5685397839984384E-2</v>
      </c>
      <c r="G655" s="107">
        <v>46515</v>
      </c>
      <c r="H655" s="107">
        <v>46525</v>
      </c>
      <c r="I655" s="106">
        <f t="shared" ref="I655:X655" si="465">IF($G655=0,0,IF(I$6&lt;$G655,0,IF(I$6&gt;$H655,1,(I$6-$G655+1)/($H655-$G655+1))))</f>
        <v>0</v>
      </c>
      <c r="J655" s="106">
        <f t="shared" si="465"/>
        <v>0</v>
      </c>
      <c r="K655" s="106">
        <f t="shared" si="465"/>
        <v>0</v>
      </c>
      <c r="L655" s="106">
        <f t="shared" si="465"/>
        <v>0</v>
      </c>
      <c r="M655" s="106">
        <f t="shared" si="465"/>
        <v>0</v>
      </c>
      <c r="N655" s="106">
        <f t="shared" si="465"/>
        <v>0</v>
      </c>
      <c r="O655" s="106">
        <f t="shared" si="465"/>
        <v>0</v>
      </c>
      <c r="P655" s="106">
        <f t="shared" si="465"/>
        <v>0</v>
      </c>
      <c r="Q655" s="106">
        <f t="shared" si="465"/>
        <v>0</v>
      </c>
      <c r="R655" s="106">
        <f t="shared" si="465"/>
        <v>0</v>
      </c>
      <c r="S655" s="106">
        <f t="shared" si="465"/>
        <v>0</v>
      </c>
      <c r="T655" s="106">
        <f t="shared" si="465"/>
        <v>0</v>
      </c>
      <c r="U655" s="106">
        <f t="shared" si="465"/>
        <v>0</v>
      </c>
      <c r="V655" s="106">
        <f t="shared" si="465"/>
        <v>0</v>
      </c>
      <c r="W655" s="106">
        <f t="shared" si="465"/>
        <v>0</v>
      </c>
      <c r="X655" s="106">
        <f t="shared" si="465"/>
        <v>0</v>
      </c>
      <c r="Y655" s="106">
        <f t="shared" ref="J655:AO662" si="466">IF($G655=0,0,IF(Y$6&lt;$G655,0,IF(Y$6&gt;$H655,1,(Y$6-$G655+1)/($H655-$G655+1))))</f>
        <v>0</v>
      </c>
      <c r="Z655" s="106">
        <f t="shared" si="466"/>
        <v>0</v>
      </c>
      <c r="AA655" s="106">
        <f t="shared" si="466"/>
        <v>0</v>
      </c>
      <c r="AB655" s="106">
        <f t="shared" si="466"/>
        <v>0</v>
      </c>
      <c r="AC655" s="106">
        <f t="shared" si="466"/>
        <v>0</v>
      </c>
      <c r="AD655" s="106">
        <f t="shared" si="466"/>
        <v>0</v>
      </c>
      <c r="AE655" s="106">
        <f t="shared" si="466"/>
        <v>0</v>
      </c>
      <c r="AF655" s="106">
        <f t="shared" si="466"/>
        <v>0</v>
      </c>
      <c r="AG655" s="106">
        <f t="shared" si="466"/>
        <v>0</v>
      </c>
      <c r="AH655" s="106">
        <f t="shared" si="466"/>
        <v>0</v>
      </c>
      <c r="AI655" s="106">
        <f t="shared" si="466"/>
        <v>0</v>
      </c>
      <c r="AJ655" s="106">
        <f t="shared" si="466"/>
        <v>0</v>
      </c>
      <c r="AK655" s="106">
        <f t="shared" si="466"/>
        <v>0</v>
      </c>
      <c r="AL655" s="106">
        <f t="shared" si="466"/>
        <v>0</v>
      </c>
      <c r="AM655" s="106">
        <f t="shared" si="466"/>
        <v>0</v>
      </c>
      <c r="AN655" s="106">
        <f t="shared" si="466"/>
        <v>0</v>
      </c>
      <c r="AO655" s="106">
        <f t="shared" si="466"/>
        <v>0</v>
      </c>
      <c r="AP655" s="106">
        <f t="shared" ref="AP655:BO661" si="467">IF($G655=0,0,IF(AP$6&lt;$G655,0,IF(AP$6&gt;$H655,1,(AP$6-$G655+1)/($H655-$G655+1))))</f>
        <v>0</v>
      </c>
      <c r="AQ655" s="106">
        <f t="shared" si="467"/>
        <v>0</v>
      </c>
      <c r="AR655" s="106">
        <f t="shared" si="467"/>
        <v>0</v>
      </c>
      <c r="AS655" s="106">
        <f t="shared" si="467"/>
        <v>0</v>
      </c>
      <c r="AT655" s="106">
        <f t="shared" si="467"/>
        <v>0</v>
      </c>
      <c r="AU655" s="106">
        <f t="shared" si="467"/>
        <v>0</v>
      </c>
      <c r="AV655" s="106">
        <f t="shared" si="467"/>
        <v>0</v>
      </c>
      <c r="AW655" s="106">
        <f t="shared" si="467"/>
        <v>0</v>
      </c>
      <c r="AX655" s="106">
        <f t="shared" si="467"/>
        <v>0</v>
      </c>
      <c r="AY655" s="106">
        <f t="shared" si="467"/>
        <v>0</v>
      </c>
      <c r="AZ655" s="106">
        <f t="shared" si="467"/>
        <v>0</v>
      </c>
      <c r="BA655" s="106">
        <f t="shared" si="467"/>
        <v>0.63636363636363635</v>
      </c>
      <c r="BB655" s="106">
        <f t="shared" si="467"/>
        <v>1</v>
      </c>
      <c r="BC655" s="106">
        <f t="shared" si="467"/>
        <v>1</v>
      </c>
      <c r="BD655" s="106">
        <f t="shared" si="467"/>
        <v>1</v>
      </c>
      <c r="BE655" s="106">
        <f t="shared" si="467"/>
        <v>1</v>
      </c>
      <c r="BF655" s="106">
        <f t="shared" si="467"/>
        <v>1</v>
      </c>
      <c r="BG655" s="106">
        <f t="shared" si="467"/>
        <v>1</v>
      </c>
      <c r="BH655" s="106">
        <f t="shared" si="467"/>
        <v>1</v>
      </c>
      <c r="BI655" s="106">
        <f t="shared" si="467"/>
        <v>1</v>
      </c>
      <c r="BJ655" s="106">
        <f t="shared" si="467"/>
        <v>1</v>
      </c>
      <c r="BK655" s="106">
        <f t="shared" si="467"/>
        <v>1</v>
      </c>
      <c r="BL655" s="106">
        <f t="shared" si="467"/>
        <v>1</v>
      </c>
      <c r="BM655" s="106">
        <f t="shared" si="467"/>
        <v>1</v>
      </c>
      <c r="BN655" s="106">
        <f t="shared" si="467"/>
        <v>1</v>
      </c>
      <c r="BO655" s="106">
        <f t="shared" si="467"/>
        <v>1</v>
      </c>
    </row>
    <row r="656" spans="1:67" ht="15" x14ac:dyDescent="0.25">
      <c r="A656" s="80"/>
      <c r="B656" s="77" t="s">
        <v>1885</v>
      </c>
      <c r="C656" s="77" t="s">
        <v>1886</v>
      </c>
      <c r="D656" s="77" t="s">
        <v>9</v>
      </c>
      <c r="E656" s="224">
        <f>VLOOKUP(B656,'Cuadro Control'!C701:J2586,8,FALSE)</f>
        <v>312374505.66882348</v>
      </c>
      <c r="F656" s="106">
        <f t="shared" si="464"/>
        <v>5.8840081771548515E-2</v>
      </c>
      <c r="G656" s="107">
        <v>46525</v>
      </c>
      <c r="H656" s="107">
        <v>46532</v>
      </c>
      <c r="I656" s="106">
        <f t="shared" ref="I656:I670" si="468">IF($G656=0,0,IF(I$6&lt;$G656,0,IF(I$6&gt;$H656,1,(I$6-$G656+1)/($H656-$G656+1))))</f>
        <v>0</v>
      </c>
      <c r="J656" s="106">
        <f t="shared" si="466"/>
        <v>0</v>
      </c>
      <c r="K656" s="106">
        <f t="shared" si="466"/>
        <v>0</v>
      </c>
      <c r="L656" s="106">
        <f t="shared" si="466"/>
        <v>0</v>
      </c>
      <c r="M656" s="106">
        <f t="shared" si="466"/>
        <v>0</v>
      </c>
      <c r="N656" s="106">
        <f t="shared" si="466"/>
        <v>0</v>
      </c>
      <c r="O656" s="106">
        <f t="shared" si="466"/>
        <v>0</v>
      </c>
      <c r="P656" s="106">
        <f t="shared" si="466"/>
        <v>0</v>
      </c>
      <c r="Q656" s="106">
        <f t="shared" si="466"/>
        <v>0</v>
      </c>
      <c r="R656" s="106">
        <f t="shared" si="466"/>
        <v>0</v>
      </c>
      <c r="S656" s="106">
        <f t="shared" si="466"/>
        <v>0</v>
      </c>
      <c r="T656" s="106">
        <f t="shared" si="466"/>
        <v>0</v>
      </c>
      <c r="U656" s="106">
        <f t="shared" si="466"/>
        <v>0</v>
      </c>
      <c r="V656" s="106">
        <f t="shared" si="466"/>
        <v>0</v>
      </c>
      <c r="W656" s="106">
        <f t="shared" si="466"/>
        <v>0</v>
      </c>
      <c r="X656" s="106">
        <f t="shared" si="466"/>
        <v>0</v>
      </c>
      <c r="Y656" s="106">
        <f t="shared" si="466"/>
        <v>0</v>
      </c>
      <c r="Z656" s="106">
        <f t="shared" si="466"/>
        <v>0</v>
      </c>
      <c r="AA656" s="106">
        <f t="shared" si="466"/>
        <v>0</v>
      </c>
      <c r="AB656" s="106">
        <f t="shared" si="466"/>
        <v>0</v>
      </c>
      <c r="AC656" s="106">
        <f t="shared" si="466"/>
        <v>0</v>
      </c>
      <c r="AD656" s="106">
        <f t="shared" si="466"/>
        <v>0</v>
      </c>
      <c r="AE656" s="106">
        <f t="shared" si="466"/>
        <v>0</v>
      </c>
      <c r="AF656" s="106">
        <f t="shared" si="466"/>
        <v>0</v>
      </c>
      <c r="AG656" s="106">
        <f t="shared" si="466"/>
        <v>0</v>
      </c>
      <c r="AH656" s="106">
        <f t="shared" si="466"/>
        <v>0</v>
      </c>
      <c r="AI656" s="106">
        <f t="shared" si="466"/>
        <v>0</v>
      </c>
      <c r="AJ656" s="106">
        <f t="shared" si="466"/>
        <v>0</v>
      </c>
      <c r="AK656" s="106">
        <f t="shared" si="466"/>
        <v>0</v>
      </c>
      <c r="AL656" s="106">
        <f t="shared" si="466"/>
        <v>0</v>
      </c>
      <c r="AM656" s="106">
        <f t="shared" si="466"/>
        <v>0</v>
      </c>
      <c r="AN656" s="106">
        <f t="shared" si="466"/>
        <v>0</v>
      </c>
      <c r="AO656" s="106">
        <f t="shared" si="466"/>
        <v>0</v>
      </c>
      <c r="AP656" s="106">
        <f t="shared" si="467"/>
        <v>0</v>
      </c>
      <c r="AQ656" s="106">
        <f t="shared" si="467"/>
        <v>0</v>
      </c>
      <c r="AR656" s="106">
        <f t="shared" si="467"/>
        <v>0</v>
      </c>
      <c r="AS656" s="106">
        <f t="shared" si="467"/>
        <v>0</v>
      </c>
      <c r="AT656" s="106">
        <f t="shared" si="467"/>
        <v>0</v>
      </c>
      <c r="AU656" s="106">
        <f t="shared" si="467"/>
        <v>0</v>
      </c>
      <c r="AV656" s="106">
        <f t="shared" si="467"/>
        <v>0</v>
      </c>
      <c r="AW656" s="106">
        <f t="shared" si="467"/>
        <v>0</v>
      </c>
      <c r="AX656" s="106">
        <f t="shared" si="467"/>
        <v>0</v>
      </c>
      <c r="AY656" s="106">
        <f t="shared" si="467"/>
        <v>0</v>
      </c>
      <c r="AZ656" s="106">
        <f t="shared" si="467"/>
        <v>0</v>
      </c>
      <c r="BA656" s="106">
        <f t="shared" si="467"/>
        <v>0</v>
      </c>
      <c r="BB656" s="106">
        <f t="shared" si="467"/>
        <v>0.5</v>
      </c>
      <c r="BC656" s="106">
        <f t="shared" si="467"/>
        <v>1</v>
      </c>
      <c r="BD656" s="106">
        <f t="shared" si="467"/>
        <v>1</v>
      </c>
      <c r="BE656" s="106">
        <f t="shared" si="467"/>
        <v>1</v>
      </c>
      <c r="BF656" s="106">
        <f t="shared" si="467"/>
        <v>1</v>
      </c>
      <c r="BG656" s="106">
        <f t="shared" si="467"/>
        <v>1</v>
      </c>
      <c r="BH656" s="106">
        <f t="shared" si="467"/>
        <v>1</v>
      </c>
      <c r="BI656" s="106">
        <f t="shared" si="467"/>
        <v>1</v>
      </c>
      <c r="BJ656" s="106">
        <f t="shared" si="467"/>
        <v>1</v>
      </c>
      <c r="BK656" s="106">
        <f t="shared" si="467"/>
        <v>1</v>
      </c>
      <c r="BL656" s="106">
        <f t="shared" si="467"/>
        <v>1</v>
      </c>
      <c r="BM656" s="106">
        <f t="shared" si="467"/>
        <v>1</v>
      </c>
      <c r="BN656" s="106">
        <f t="shared" si="467"/>
        <v>1</v>
      </c>
      <c r="BO656" s="106">
        <f t="shared" si="467"/>
        <v>1</v>
      </c>
    </row>
    <row r="657" spans="1:67" ht="15" x14ac:dyDescent="0.25">
      <c r="A657" s="80"/>
      <c r="B657" s="103" t="s">
        <v>1887</v>
      </c>
      <c r="C657" s="103" t="s">
        <v>1888</v>
      </c>
      <c r="D657" s="103" t="s">
        <v>6</v>
      </c>
      <c r="E657" s="223">
        <f>VLOOKUP(B657,'Cuadro Control'!C702:J2587,8,FALSE)</f>
        <v>9527825.6870364472</v>
      </c>
      <c r="F657" s="104">
        <f t="shared" si="464"/>
        <v>1.794698454439963E-3</v>
      </c>
      <c r="G657" s="105">
        <v>46532</v>
      </c>
      <c r="H657" s="105">
        <v>46535</v>
      </c>
      <c r="I657" s="104">
        <f t="shared" si="468"/>
        <v>0</v>
      </c>
      <c r="J657" s="104">
        <f t="shared" si="466"/>
        <v>0</v>
      </c>
      <c r="K657" s="104">
        <f t="shared" si="466"/>
        <v>0</v>
      </c>
      <c r="L657" s="104">
        <f t="shared" si="466"/>
        <v>0</v>
      </c>
      <c r="M657" s="104">
        <f t="shared" si="466"/>
        <v>0</v>
      </c>
      <c r="N657" s="104">
        <f t="shared" si="466"/>
        <v>0</v>
      </c>
      <c r="O657" s="104">
        <f t="shared" si="466"/>
        <v>0</v>
      </c>
      <c r="P657" s="104">
        <f t="shared" si="466"/>
        <v>0</v>
      </c>
      <c r="Q657" s="104">
        <f t="shared" si="466"/>
        <v>0</v>
      </c>
      <c r="R657" s="104">
        <f t="shared" si="466"/>
        <v>0</v>
      </c>
      <c r="S657" s="104">
        <f t="shared" si="466"/>
        <v>0</v>
      </c>
      <c r="T657" s="104">
        <f t="shared" si="466"/>
        <v>0</v>
      </c>
      <c r="U657" s="104">
        <f t="shared" si="466"/>
        <v>0</v>
      </c>
      <c r="V657" s="104">
        <f t="shared" si="466"/>
        <v>0</v>
      </c>
      <c r="W657" s="104">
        <f t="shared" si="466"/>
        <v>0</v>
      </c>
      <c r="X657" s="104">
        <f t="shared" si="466"/>
        <v>0</v>
      </c>
      <c r="Y657" s="104">
        <f t="shared" si="466"/>
        <v>0</v>
      </c>
      <c r="Z657" s="104">
        <f t="shared" si="466"/>
        <v>0</v>
      </c>
      <c r="AA657" s="104">
        <f t="shared" si="466"/>
        <v>0</v>
      </c>
      <c r="AB657" s="104">
        <f t="shared" si="466"/>
        <v>0</v>
      </c>
      <c r="AC657" s="104">
        <f t="shared" si="466"/>
        <v>0</v>
      </c>
      <c r="AD657" s="104">
        <f t="shared" si="466"/>
        <v>0</v>
      </c>
      <c r="AE657" s="104">
        <f t="shared" si="466"/>
        <v>0</v>
      </c>
      <c r="AF657" s="104">
        <f t="shared" si="466"/>
        <v>0</v>
      </c>
      <c r="AG657" s="104">
        <f t="shared" si="466"/>
        <v>0</v>
      </c>
      <c r="AH657" s="104">
        <f t="shared" si="466"/>
        <v>0</v>
      </c>
      <c r="AI657" s="104">
        <f t="shared" si="466"/>
        <v>0</v>
      </c>
      <c r="AJ657" s="104">
        <f t="shared" si="466"/>
        <v>0</v>
      </c>
      <c r="AK657" s="104">
        <f t="shared" si="466"/>
        <v>0</v>
      </c>
      <c r="AL657" s="104">
        <f t="shared" si="466"/>
        <v>0</v>
      </c>
      <c r="AM657" s="104">
        <f t="shared" si="466"/>
        <v>0</v>
      </c>
      <c r="AN657" s="104">
        <f t="shared" si="466"/>
        <v>0</v>
      </c>
      <c r="AO657" s="104">
        <f t="shared" si="466"/>
        <v>0</v>
      </c>
      <c r="AP657" s="104">
        <f t="shared" si="467"/>
        <v>0</v>
      </c>
      <c r="AQ657" s="104">
        <f t="shared" si="467"/>
        <v>0</v>
      </c>
      <c r="AR657" s="104">
        <f t="shared" si="467"/>
        <v>0</v>
      </c>
      <c r="AS657" s="104">
        <f t="shared" si="467"/>
        <v>0</v>
      </c>
      <c r="AT657" s="104">
        <f t="shared" si="467"/>
        <v>0</v>
      </c>
      <c r="AU657" s="104">
        <f t="shared" si="467"/>
        <v>0</v>
      </c>
      <c r="AV657" s="104">
        <f t="shared" si="467"/>
        <v>0</v>
      </c>
      <c r="AW657" s="104">
        <f t="shared" si="467"/>
        <v>0</v>
      </c>
      <c r="AX657" s="104">
        <f t="shared" si="467"/>
        <v>0</v>
      </c>
      <c r="AY657" s="104">
        <f t="shared" si="467"/>
        <v>0</v>
      </c>
      <c r="AZ657" s="104">
        <f t="shared" si="467"/>
        <v>0</v>
      </c>
      <c r="BA657" s="104">
        <f t="shared" si="467"/>
        <v>0</v>
      </c>
      <c r="BB657" s="104">
        <f t="shared" si="467"/>
        <v>0</v>
      </c>
      <c r="BC657" s="104">
        <f t="shared" si="467"/>
        <v>1</v>
      </c>
      <c r="BD657" s="104">
        <f t="shared" si="467"/>
        <v>1</v>
      </c>
      <c r="BE657" s="104">
        <f t="shared" si="467"/>
        <v>1</v>
      </c>
      <c r="BF657" s="104">
        <f t="shared" si="467"/>
        <v>1</v>
      </c>
      <c r="BG657" s="104">
        <f t="shared" si="467"/>
        <v>1</v>
      </c>
      <c r="BH657" s="104">
        <f t="shared" si="467"/>
        <v>1</v>
      </c>
      <c r="BI657" s="104">
        <f t="shared" si="467"/>
        <v>1</v>
      </c>
      <c r="BJ657" s="104">
        <f t="shared" si="467"/>
        <v>1</v>
      </c>
      <c r="BK657" s="104">
        <f t="shared" si="467"/>
        <v>1</v>
      </c>
      <c r="BL657" s="104">
        <f t="shared" si="467"/>
        <v>1</v>
      </c>
      <c r="BM657" s="104">
        <f t="shared" si="467"/>
        <v>1</v>
      </c>
      <c r="BN657" s="104">
        <f t="shared" si="467"/>
        <v>1</v>
      </c>
      <c r="BO657" s="104">
        <f t="shared" si="467"/>
        <v>1</v>
      </c>
    </row>
    <row r="658" spans="1:67" ht="15" x14ac:dyDescent="0.25">
      <c r="A658" s="80"/>
      <c r="B658" s="77" t="s">
        <v>1889</v>
      </c>
      <c r="C658" s="77" t="s">
        <v>1890</v>
      </c>
      <c r="D658" s="77" t="s">
        <v>19</v>
      </c>
      <c r="E658" s="224">
        <f>VLOOKUP(B658,'Cuadro Control'!C703:J2588,8,FALSE)</f>
        <v>320494616.71764702</v>
      </c>
      <c r="F658" s="106">
        <f t="shared" si="464"/>
        <v>6.0369617599332674E-2</v>
      </c>
      <c r="G658" s="107">
        <v>46535</v>
      </c>
      <c r="H658" s="107">
        <v>46540</v>
      </c>
      <c r="I658" s="106">
        <f t="shared" si="468"/>
        <v>0</v>
      </c>
      <c r="J658" s="106">
        <f t="shared" si="466"/>
        <v>0</v>
      </c>
      <c r="K658" s="106">
        <f t="shared" si="466"/>
        <v>0</v>
      </c>
      <c r="L658" s="106">
        <f t="shared" si="466"/>
        <v>0</v>
      </c>
      <c r="M658" s="106">
        <f t="shared" si="466"/>
        <v>0</v>
      </c>
      <c r="N658" s="106">
        <f t="shared" si="466"/>
        <v>0</v>
      </c>
      <c r="O658" s="106">
        <f t="shared" si="466"/>
        <v>0</v>
      </c>
      <c r="P658" s="106">
        <f t="shared" si="466"/>
        <v>0</v>
      </c>
      <c r="Q658" s="106">
        <f t="shared" si="466"/>
        <v>0</v>
      </c>
      <c r="R658" s="106">
        <f t="shared" si="466"/>
        <v>0</v>
      </c>
      <c r="S658" s="106">
        <f t="shared" si="466"/>
        <v>0</v>
      </c>
      <c r="T658" s="106">
        <f t="shared" si="466"/>
        <v>0</v>
      </c>
      <c r="U658" s="106">
        <f t="shared" si="466"/>
        <v>0</v>
      </c>
      <c r="V658" s="106">
        <f t="shared" si="466"/>
        <v>0</v>
      </c>
      <c r="W658" s="106">
        <f t="shared" si="466"/>
        <v>0</v>
      </c>
      <c r="X658" s="106">
        <f t="shared" si="466"/>
        <v>0</v>
      </c>
      <c r="Y658" s="106">
        <f t="shared" si="466"/>
        <v>0</v>
      </c>
      <c r="Z658" s="106">
        <f t="shared" si="466"/>
        <v>0</v>
      </c>
      <c r="AA658" s="106">
        <f t="shared" si="466"/>
        <v>0</v>
      </c>
      <c r="AB658" s="106">
        <f t="shared" si="466"/>
        <v>0</v>
      </c>
      <c r="AC658" s="106">
        <f t="shared" si="466"/>
        <v>0</v>
      </c>
      <c r="AD658" s="106">
        <f t="shared" si="466"/>
        <v>0</v>
      </c>
      <c r="AE658" s="106">
        <f t="shared" si="466"/>
        <v>0</v>
      </c>
      <c r="AF658" s="106">
        <f t="shared" si="466"/>
        <v>0</v>
      </c>
      <c r="AG658" s="106">
        <f t="shared" si="466"/>
        <v>0</v>
      </c>
      <c r="AH658" s="106">
        <f t="shared" si="466"/>
        <v>0</v>
      </c>
      <c r="AI658" s="106">
        <f t="shared" si="466"/>
        <v>0</v>
      </c>
      <c r="AJ658" s="106">
        <f t="shared" si="466"/>
        <v>0</v>
      </c>
      <c r="AK658" s="106">
        <f t="shared" si="466"/>
        <v>0</v>
      </c>
      <c r="AL658" s="106">
        <f t="shared" si="466"/>
        <v>0</v>
      </c>
      <c r="AM658" s="106">
        <f t="shared" si="466"/>
        <v>0</v>
      </c>
      <c r="AN658" s="106">
        <f t="shared" si="466"/>
        <v>0</v>
      </c>
      <c r="AO658" s="106">
        <f t="shared" si="466"/>
        <v>0</v>
      </c>
      <c r="AP658" s="106">
        <f t="shared" si="467"/>
        <v>0</v>
      </c>
      <c r="AQ658" s="106">
        <f t="shared" si="467"/>
        <v>0</v>
      </c>
      <c r="AR658" s="106">
        <f t="shared" si="467"/>
        <v>0</v>
      </c>
      <c r="AS658" s="106">
        <f t="shared" si="467"/>
        <v>0</v>
      </c>
      <c r="AT658" s="106">
        <f t="shared" si="467"/>
        <v>0</v>
      </c>
      <c r="AU658" s="106">
        <f t="shared" si="467"/>
        <v>0</v>
      </c>
      <c r="AV658" s="106">
        <f t="shared" si="467"/>
        <v>0</v>
      </c>
      <c r="AW658" s="106">
        <f t="shared" si="467"/>
        <v>0</v>
      </c>
      <c r="AX658" s="106">
        <f t="shared" si="467"/>
        <v>0</v>
      </c>
      <c r="AY658" s="106">
        <f t="shared" si="467"/>
        <v>0</v>
      </c>
      <c r="AZ658" s="106">
        <f t="shared" si="467"/>
        <v>0</v>
      </c>
      <c r="BA658" s="106">
        <f t="shared" si="467"/>
        <v>0</v>
      </c>
      <c r="BB658" s="106">
        <f t="shared" si="467"/>
        <v>0</v>
      </c>
      <c r="BC658" s="106">
        <f t="shared" si="467"/>
        <v>0.16666666666666666</v>
      </c>
      <c r="BD658" s="106">
        <f t="shared" si="467"/>
        <v>1</v>
      </c>
      <c r="BE658" s="106">
        <f t="shared" si="467"/>
        <v>1</v>
      </c>
      <c r="BF658" s="106">
        <f t="shared" si="467"/>
        <v>1</v>
      </c>
      <c r="BG658" s="106">
        <f t="shared" si="467"/>
        <v>1</v>
      </c>
      <c r="BH658" s="106">
        <f t="shared" si="467"/>
        <v>1</v>
      </c>
      <c r="BI658" s="106">
        <f t="shared" si="467"/>
        <v>1</v>
      </c>
      <c r="BJ658" s="106">
        <f t="shared" si="467"/>
        <v>1</v>
      </c>
      <c r="BK658" s="106">
        <f t="shared" si="467"/>
        <v>1</v>
      </c>
      <c r="BL658" s="106">
        <f t="shared" si="467"/>
        <v>1</v>
      </c>
      <c r="BM658" s="106">
        <f t="shared" si="467"/>
        <v>1</v>
      </c>
      <c r="BN658" s="106">
        <f t="shared" si="467"/>
        <v>1</v>
      </c>
      <c r="BO658" s="106">
        <f t="shared" si="467"/>
        <v>1</v>
      </c>
    </row>
    <row r="659" spans="1:67" ht="15" x14ac:dyDescent="0.25">
      <c r="A659" s="80"/>
      <c r="B659" s="77" t="s">
        <v>1891</v>
      </c>
      <c r="C659" s="77" t="s">
        <v>1892</v>
      </c>
      <c r="D659" s="77" t="s">
        <v>8</v>
      </c>
      <c r="E659" s="224">
        <f>VLOOKUP(B659,'Cuadro Control'!C704:J2589,8,FALSE)</f>
        <v>94303618.549411759</v>
      </c>
      <c r="F659" s="106">
        <f t="shared" si="464"/>
        <v>1.7763397864110998E-2</v>
      </c>
      <c r="G659" s="107">
        <v>46540</v>
      </c>
      <c r="H659" s="107">
        <v>46542</v>
      </c>
      <c r="I659" s="106">
        <f t="shared" si="468"/>
        <v>0</v>
      </c>
      <c r="J659" s="106">
        <f t="shared" si="466"/>
        <v>0</v>
      </c>
      <c r="K659" s="106">
        <f t="shared" si="466"/>
        <v>0</v>
      </c>
      <c r="L659" s="106">
        <f t="shared" si="466"/>
        <v>0</v>
      </c>
      <c r="M659" s="106">
        <f t="shared" si="466"/>
        <v>0</v>
      </c>
      <c r="N659" s="106">
        <f t="shared" si="466"/>
        <v>0</v>
      </c>
      <c r="O659" s="106">
        <f t="shared" si="466"/>
        <v>0</v>
      </c>
      <c r="P659" s="106">
        <f t="shared" si="466"/>
        <v>0</v>
      </c>
      <c r="Q659" s="106">
        <f t="shared" si="466"/>
        <v>0</v>
      </c>
      <c r="R659" s="106">
        <f t="shared" si="466"/>
        <v>0</v>
      </c>
      <c r="S659" s="106">
        <f t="shared" si="466"/>
        <v>0</v>
      </c>
      <c r="T659" s="106">
        <f t="shared" si="466"/>
        <v>0</v>
      </c>
      <c r="U659" s="106">
        <f t="shared" si="466"/>
        <v>0</v>
      </c>
      <c r="V659" s="106">
        <f t="shared" si="466"/>
        <v>0</v>
      </c>
      <c r="W659" s="106">
        <f t="shared" si="466"/>
        <v>0</v>
      </c>
      <c r="X659" s="106">
        <f t="shared" si="466"/>
        <v>0</v>
      </c>
      <c r="Y659" s="106">
        <f t="shared" si="466"/>
        <v>0</v>
      </c>
      <c r="Z659" s="106">
        <f t="shared" si="466"/>
        <v>0</v>
      </c>
      <c r="AA659" s="106">
        <f t="shared" si="466"/>
        <v>0</v>
      </c>
      <c r="AB659" s="106">
        <f t="shared" si="466"/>
        <v>0</v>
      </c>
      <c r="AC659" s="106">
        <f t="shared" si="466"/>
        <v>0</v>
      </c>
      <c r="AD659" s="106">
        <f t="shared" si="466"/>
        <v>0</v>
      </c>
      <c r="AE659" s="106">
        <f t="shared" si="466"/>
        <v>0</v>
      </c>
      <c r="AF659" s="106">
        <f t="shared" si="466"/>
        <v>0</v>
      </c>
      <c r="AG659" s="106">
        <f t="shared" si="466"/>
        <v>0</v>
      </c>
      <c r="AH659" s="106">
        <f t="shared" si="466"/>
        <v>0</v>
      </c>
      <c r="AI659" s="106">
        <f t="shared" si="466"/>
        <v>0</v>
      </c>
      <c r="AJ659" s="106">
        <f t="shared" si="466"/>
        <v>0</v>
      </c>
      <c r="AK659" s="106">
        <f t="shared" si="466"/>
        <v>0</v>
      </c>
      <c r="AL659" s="106">
        <f t="shared" si="466"/>
        <v>0</v>
      </c>
      <c r="AM659" s="106">
        <f t="shared" si="466"/>
        <v>0</v>
      </c>
      <c r="AN659" s="106">
        <f t="shared" si="466"/>
        <v>0</v>
      </c>
      <c r="AO659" s="106">
        <f t="shared" si="466"/>
        <v>0</v>
      </c>
      <c r="AP659" s="106">
        <f t="shared" si="467"/>
        <v>0</v>
      </c>
      <c r="AQ659" s="106">
        <f t="shared" si="467"/>
        <v>0</v>
      </c>
      <c r="AR659" s="106">
        <f t="shared" si="467"/>
        <v>0</v>
      </c>
      <c r="AS659" s="106">
        <f t="shared" si="467"/>
        <v>0</v>
      </c>
      <c r="AT659" s="106">
        <f t="shared" si="467"/>
        <v>0</v>
      </c>
      <c r="AU659" s="106">
        <f t="shared" si="467"/>
        <v>0</v>
      </c>
      <c r="AV659" s="106">
        <f t="shared" si="467"/>
        <v>0</v>
      </c>
      <c r="AW659" s="106">
        <f t="shared" si="467"/>
        <v>0</v>
      </c>
      <c r="AX659" s="106">
        <f t="shared" si="467"/>
        <v>0</v>
      </c>
      <c r="AY659" s="106">
        <f t="shared" si="467"/>
        <v>0</v>
      </c>
      <c r="AZ659" s="106">
        <f t="shared" si="467"/>
        <v>0</v>
      </c>
      <c r="BA659" s="106">
        <f t="shared" si="467"/>
        <v>0</v>
      </c>
      <c r="BB659" s="106">
        <f t="shared" si="467"/>
        <v>0</v>
      </c>
      <c r="BC659" s="106">
        <f t="shared" si="467"/>
        <v>0</v>
      </c>
      <c r="BD659" s="106">
        <f t="shared" si="467"/>
        <v>1</v>
      </c>
      <c r="BE659" s="106">
        <f t="shared" si="467"/>
        <v>1</v>
      </c>
      <c r="BF659" s="106">
        <f t="shared" si="467"/>
        <v>1</v>
      </c>
      <c r="BG659" s="106">
        <f t="shared" si="467"/>
        <v>1</v>
      </c>
      <c r="BH659" s="106">
        <f t="shared" si="467"/>
        <v>1</v>
      </c>
      <c r="BI659" s="106">
        <f t="shared" si="467"/>
        <v>1</v>
      </c>
      <c r="BJ659" s="106">
        <f t="shared" si="467"/>
        <v>1</v>
      </c>
      <c r="BK659" s="106">
        <f t="shared" si="467"/>
        <v>1</v>
      </c>
      <c r="BL659" s="106">
        <f t="shared" si="467"/>
        <v>1</v>
      </c>
      <c r="BM659" s="106">
        <f t="shared" si="467"/>
        <v>1</v>
      </c>
      <c r="BN659" s="106">
        <f t="shared" si="467"/>
        <v>1</v>
      </c>
      <c r="BO659" s="106">
        <f t="shared" si="467"/>
        <v>1</v>
      </c>
    </row>
    <row r="660" spans="1:67" ht="15" x14ac:dyDescent="0.25">
      <c r="A660" s="80"/>
      <c r="B660" s="77" t="s">
        <v>1893</v>
      </c>
      <c r="C660" s="77" t="s">
        <v>1894</v>
      </c>
      <c r="D660" s="77" t="s">
        <v>26</v>
      </c>
      <c r="E660" s="224">
        <f>VLOOKUP(B660,'Cuadro Control'!C705:J2590,8,FALSE)</f>
        <v>179436034.15411764</v>
      </c>
      <c r="F660" s="106">
        <f t="shared" si="464"/>
        <v>3.3799272126209236E-2</v>
      </c>
      <c r="G660" s="107">
        <v>46542</v>
      </c>
      <c r="H660" s="107">
        <v>46549</v>
      </c>
      <c r="I660" s="106">
        <f t="shared" si="468"/>
        <v>0</v>
      </c>
      <c r="J660" s="106">
        <f t="shared" si="466"/>
        <v>0</v>
      </c>
      <c r="K660" s="106">
        <f t="shared" si="466"/>
        <v>0</v>
      </c>
      <c r="L660" s="106">
        <f t="shared" si="466"/>
        <v>0</v>
      </c>
      <c r="M660" s="106">
        <f t="shared" si="466"/>
        <v>0</v>
      </c>
      <c r="N660" s="106">
        <f t="shared" si="466"/>
        <v>0</v>
      </c>
      <c r="O660" s="106">
        <f t="shared" si="466"/>
        <v>0</v>
      </c>
      <c r="P660" s="106">
        <f t="shared" si="466"/>
        <v>0</v>
      </c>
      <c r="Q660" s="106">
        <f t="shared" si="466"/>
        <v>0</v>
      </c>
      <c r="R660" s="106">
        <f t="shared" si="466"/>
        <v>0</v>
      </c>
      <c r="S660" s="106">
        <f t="shared" si="466"/>
        <v>0</v>
      </c>
      <c r="T660" s="106">
        <f t="shared" si="466"/>
        <v>0</v>
      </c>
      <c r="U660" s="106">
        <f t="shared" si="466"/>
        <v>0</v>
      </c>
      <c r="V660" s="106">
        <f t="shared" si="466"/>
        <v>0</v>
      </c>
      <c r="W660" s="106">
        <f t="shared" si="466"/>
        <v>0</v>
      </c>
      <c r="X660" s="106">
        <f t="shared" si="466"/>
        <v>0</v>
      </c>
      <c r="Y660" s="106">
        <f t="shared" si="466"/>
        <v>0</v>
      </c>
      <c r="Z660" s="106">
        <f t="shared" si="466"/>
        <v>0</v>
      </c>
      <c r="AA660" s="106">
        <f t="shared" si="466"/>
        <v>0</v>
      </c>
      <c r="AB660" s="106">
        <f t="shared" si="466"/>
        <v>0</v>
      </c>
      <c r="AC660" s="106">
        <f t="shared" si="466"/>
        <v>0</v>
      </c>
      <c r="AD660" s="106">
        <f t="shared" si="466"/>
        <v>0</v>
      </c>
      <c r="AE660" s="106">
        <f t="shared" si="466"/>
        <v>0</v>
      </c>
      <c r="AF660" s="106">
        <f t="shared" si="466"/>
        <v>0</v>
      </c>
      <c r="AG660" s="106">
        <f t="shared" si="466"/>
        <v>0</v>
      </c>
      <c r="AH660" s="106">
        <f t="shared" si="466"/>
        <v>0</v>
      </c>
      <c r="AI660" s="106">
        <f t="shared" si="466"/>
        <v>0</v>
      </c>
      <c r="AJ660" s="106">
        <f t="shared" si="466"/>
        <v>0</v>
      </c>
      <c r="AK660" s="106">
        <f t="shared" si="466"/>
        <v>0</v>
      </c>
      <c r="AL660" s="106">
        <f t="shared" si="466"/>
        <v>0</v>
      </c>
      <c r="AM660" s="106">
        <f t="shared" si="466"/>
        <v>0</v>
      </c>
      <c r="AN660" s="106">
        <f t="shared" si="466"/>
        <v>0</v>
      </c>
      <c r="AO660" s="106">
        <f t="shared" si="466"/>
        <v>0</v>
      </c>
      <c r="AP660" s="106">
        <f t="shared" si="467"/>
        <v>0</v>
      </c>
      <c r="AQ660" s="106">
        <f t="shared" si="467"/>
        <v>0</v>
      </c>
      <c r="AR660" s="106">
        <f t="shared" si="467"/>
        <v>0</v>
      </c>
      <c r="AS660" s="106">
        <f t="shared" si="467"/>
        <v>0</v>
      </c>
      <c r="AT660" s="106">
        <f t="shared" si="467"/>
        <v>0</v>
      </c>
      <c r="AU660" s="106">
        <f t="shared" si="467"/>
        <v>0</v>
      </c>
      <c r="AV660" s="106">
        <f t="shared" si="467"/>
        <v>0</v>
      </c>
      <c r="AW660" s="106">
        <f t="shared" si="467"/>
        <v>0</v>
      </c>
      <c r="AX660" s="106">
        <f t="shared" si="467"/>
        <v>0</v>
      </c>
      <c r="AY660" s="106">
        <f t="shared" si="467"/>
        <v>0</v>
      </c>
      <c r="AZ660" s="106">
        <f t="shared" si="467"/>
        <v>0</v>
      </c>
      <c r="BA660" s="106">
        <f t="shared" si="467"/>
        <v>0</v>
      </c>
      <c r="BB660" s="106">
        <f t="shared" si="467"/>
        <v>0</v>
      </c>
      <c r="BC660" s="106">
        <f t="shared" si="467"/>
        <v>0</v>
      </c>
      <c r="BD660" s="106">
        <f t="shared" si="467"/>
        <v>0.125</v>
      </c>
      <c r="BE660" s="106">
        <f t="shared" si="467"/>
        <v>1</v>
      </c>
      <c r="BF660" s="106">
        <f t="shared" si="467"/>
        <v>1</v>
      </c>
      <c r="BG660" s="106">
        <f t="shared" si="467"/>
        <v>1</v>
      </c>
      <c r="BH660" s="106">
        <f t="shared" si="467"/>
        <v>1</v>
      </c>
      <c r="BI660" s="106">
        <f t="shared" si="467"/>
        <v>1</v>
      </c>
      <c r="BJ660" s="106">
        <f t="shared" si="467"/>
        <v>1</v>
      </c>
      <c r="BK660" s="106">
        <f t="shared" si="467"/>
        <v>1</v>
      </c>
      <c r="BL660" s="106">
        <f t="shared" si="467"/>
        <v>1</v>
      </c>
      <c r="BM660" s="106">
        <f t="shared" si="467"/>
        <v>1</v>
      </c>
      <c r="BN660" s="106">
        <f t="shared" si="467"/>
        <v>1</v>
      </c>
      <c r="BO660" s="106">
        <f t="shared" si="467"/>
        <v>1</v>
      </c>
    </row>
    <row r="661" spans="1:67" ht="15" x14ac:dyDescent="0.25">
      <c r="A661" s="80"/>
      <c r="B661" s="77" t="s">
        <v>1895</v>
      </c>
      <c r="C661" s="77" t="s">
        <v>1896</v>
      </c>
      <c r="D661" s="77" t="s">
        <v>730</v>
      </c>
      <c r="E661" s="224">
        <f>VLOOKUP(B661,'Cuadro Control'!C706:J2591,8,FALSE)</f>
        <v>1212623361.2117648</v>
      </c>
      <c r="F661" s="106">
        <f t="shared" si="464"/>
        <v>0.22841447185013161</v>
      </c>
      <c r="G661" s="107">
        <v>46549</v>
      </c>
      <c r="H661" s="107">
        <v>46564</v>
      </c>
      <c r="I661" s="106">
        <f t="shared" si="468"/>
        <v>0</v>
      </c>
      <c r="J661" s="106">
        <f t="shared" si="466"/>
        <v>0</v>
      </c>
      <c r="K661" s="106">
        <f t="shared" si="466"/>
        <v>0</v>
      </c>
      <c r="L661" s="106">
        <f t="shared" si="466"/>
        <v>0</v>
      </c>
      <c r="M661" s="106">
        <f t="shared" si="466"/>
        <v>0</v>
      </c>
      <c r="N661" s="106">
        <f t="shared" si="466"/>
        <v>0</v>
      </c>
      <c r="O661" s="106">
        <f t="shared" si="466"/>
        <v>0</v>
      </c>
      <c r="P661" s="106">
        <f t="shared" si="466"/>
        <v>0</v>
      </c>
      <c r="Q661" s="106">
        <f t="shared" si="466"/>
        <v>0</v>
      </c>
      <c r="R661" s="106">
        <f t="shared" si="466"/>
        <v>0</v>
      </c>
      <c r="S661" s="106">
        <f t="shared" si="466"/>
        <v>0</v>
      </c>
      <c r="T661" s="106">
        <f t="shared" si="466"/>
        <v>0</v>
      </c>
      <c r="U661" s="106">
        <f t="shared" si="466"/>
        <v>0</v>
      </c>
      <c r="V661" s="106">
        <f t="shared" si="466"/>
        <v>0</v>
      </c>
      <c r="W661" s="106">
        <f t="shared" si="466"/>
        <v>0</v>
      </c>
      <c r="X661" s="106">
        <f t="shared" si="466"/>
        <v>0</v>
      </c>
      <c r="Y661" s="106">
        <f t="shared" si="466"/>
        <v>0</v>
      </c>
      <c r="Z661" s="106">
        <f t="shared" si="466"/>
        <v>0</v>
      </c>
      <c r="AA661" s="106">
        <f t="shared" si="466"/>
        <v>0</v>
      </c>
      <c r="AB661" s="106">
        <f t="shared" si="466"/>
        <v>0</v>
      </c>
      <c r="AC661" s="106">
        <f t="shared" si="466"/>
        <v>0</v>
      </c>
      <c r="AD661" s="106">
        <f t="shared" si="466"/>
        <v>0</v>
      </c>
      <c r="AE661" s="106">
        <f t="shared" si="466"/>
        <v>0</v>
      </c>
      <c r="AF661" s="106">
        <f t="shared" si="466"/>
        <v>0</v>
      </c>
      <c r="AG661" s="106">
        <f t="shared" si="466"/>
        <v>0</v>
      </c>
      <c r="AH661" s="106">
        <f t="shared" si="466"/>
        <v>0</v>
      </c>
      <c r="AI661" s="106">
        <f t="shared" si="466"/>
        <v>0</v>
      </c>
      <c r="AJ661" s="106">
        <f t="shared" si="466"/>
        <v>0</v>
      </c>
      <c r="AK661" s="106">
        <f t="shared" si="466"/>
        <v>0</v>
      </c>
      <c r="AL661" s="106">
        <f t="shared" si="466"/>
        <v>0</v>
      </c>
      <c r="AM661" s="106">
        <f t="shared" si="466"/>
        <v>0</v>
      </c>
      <c r="AN661" s="106">
        <f t="shared" si="466"/>
        <v>0</v>
      </c>
      <c r="AO661" s="106">
        <f t="shared" si="466"/>
        <v>0</v>
      </c>
      <c r="AP661" s="106">
        <f t="shared" si="467"/>
        <v>0</v>
      </c>
      <c r="AQ661" s="106">
        <f t="shared" si="467"/>
        <v>0</v>
      </c>
      <c r="AR661" s="106">
        <f t="shared" si="467"/>
        <v>0</v>
      </c>
      <c r="AS661" s="106">
        <f t="shared" ref="AS661:BO661" si="469">IF($G661=0,0,IF(AS$6&lt;$G661,0,IF(AS$6&gt;$H661,1,(AS$6-$G661+1)/($H661-$G661+1))))</f>
        <v>0</v>
      </c>
      <c r="AT661" s="106">
        <f t="shared" si="469"/>
        <v>0</v>
      </c>
      <c r="AU661" s="106">
        <f t="shared" si="469"/>
        <v>0</v>
      </c>
      <c r="AV661" s="106">
        <f t="shared" si="469"/>
        <v>0</v>
      </c>
      <c r="AW661" s="106">
        <f t="shared" si="469"/>
        <v>0</v>
      </c>
      <c r="AX661" s="106">
        <f t="shared" si="469"/>
        <v>0</v>
      </c>
      <c r="AY661" s="106">
        <f t="shared" si="469"/>
        <v>0</v>
      </c>
      <c r="AZ661" s="106">
        <f t="shared" si="469"/>
        <v>0</v>
      </c>
      <c r="BA661" s="106">
        <f t="shared" si="469"/>
        <v>0</v>
      </c>
      <c r="BB661" s="106">
        <f t="shared" si="469"/>
        <v>0</v>
      </c>
      <c r="BC661" s="106">
        <f t="shared" si="469"/>
        <v>0</v>
      </c>
      <c r="BD661" s="106">
        <f t="shared" si="469"/>
        <v>0</v>
      </c>
      <c r="BE661" s="106">
        <f t="shared" si="469"/>
        <v>6.25E-2</v>
      </c>
      <c r="BF661" s="106">
        <f t="shared" si="469"/>
        <v>0.5</v>
      </c>
      <c r="BG661" s="106">
        <f t="shared" si="469"/>
        <v>0.9375</v>
      </c>
      <c r="BH661" s="106">
        <f t="shared" si="469"/>
        <v>1</v>
      </c>
      <c r="BI661" s="106">
        <f t="shared" si="469"/>
        <v>1</v>
      </c>
      <c r="BJ661" s="106">
        <f t="shared" si="469"/>
        <v>1</v>
      </c>
      <c r="BK661" s="106">
        <f t="shared" si="469"/>
        <v>1</v>
      </c>
      <c r="BL661" s="106">
        <f t="shared" si="469"/>
        <v>1</v>
      </c>
      <c r="BM661" s="106">
        <f t="shared" si="469"/>
        <v>1</v>
      </c>
      <c r="BN661" s="106">
        <f t="shared" si="469"/>
        <v>1</v>
      </c>
      <c r="BO661" s="106">
        <f t="shared" si="469"/>
        <v>1</v>
      </c>
    </row>
    <row r="662" spans="1:67" ht="15" x14ac:dyDescent="0.25">
      <c r="A662" s="80"/>
      <c r="B662" s="77" t="s">
        <v>1897</v>
      </c>
      <c r="C662" s="77" t="s">
        <v>1898</v>
      </c>
      <c r="D662" s="77" t="s">
        <v>6</v>
      </c>
      <c r="E662" s="224">
        <f>VLOOKUP(B662,'Cuadro Control'!C707:J2592,8,FALSE)</f>
        <v>0</v>
      </c>
      <c r="F662" s="106">
        <f t="shared" si="464"/>
        <v>0</v>
      </c>
      <c r="G662" s="107">
        <v>46564</v>
      </c>
      <c r="H662" s="107">
        <v>46568</v>
      </c>
      <c r="I662" s="106">
        <f t="shared" si="468"/>
        <v>0</v>
      </c>
      <c r="J662" s="106">
        <f t="shared" si="466"/>
        <v>0</v>
      </c>
      <c r="K662" s="106">
        <f t="shared" si="466"/>
        <v>0</v>
      </c>
      <c r="L662" s="106">
        <f t="shared" si="466"/>
        <v>0</v>
      </c>
      <c r="M662" s="106">
        <f t="shared" si="466"/>
        <v>0</v>
      </c>
      <c r="N662" s="106">
        <f t="shared" si="466"/>
        <v>0</v>
      </c>
      <c r="O662" s="106">
        <f t="shared" si="466"/>
        <v>0</v>
      </c>
      <c r="P662" s="106">
        <f t="shared" si="466"/>
        <v>0</v>
      </c>
      <c r="Q662" s="106">
        <f t="shared" si="466"/>
        <v>0</v>
      </c>
      <c r="R662" s="106">
        <f t="shared" si="466"/>
        <v>0</v>
      </c>
      <c r="S662" s="106">
        <f t="shared" si="466"/>
        <v>0</v>
      </c>
      <c r="T662" s="106">
        <f t="shared" si="466"/>
        <v>0</v>
      </c>
      <c r="U662" s="106">
        <f t="shared" si="466"/>
        <v>0</v>
      </c>
      <c r="V662" s="106">
        <f t="shared" si="466"/>
        <v>0</v>
      </c>
      <c r="W662" s="106">
        <f t="shared" si="466"/>
        <v>0</v>
      </c>
      <c r="X662" s="106">
        <f t="shared" si="466"/>
        <v>0</v>
      </c>
      <c r="Y662" s="106">
        <f t="shared" si="466"/>
        <v>0</v>
      </c>
      <c r="Z662" s="106">
        <f t="shared" si="466"/>
        <v>0</v>
      </c>
      <c r="AA662" s="106">
        <f t="shared" si="466"/>
        <v>0</v>
      </c>
      <c r="AB662" s="106">
        <f t="shared" si="466"/>
        <v>0</v>
      </c>
      <c r="AC662" s="106">
        <f t="shared" si="466"/>
        <v>0</v>
      </c>
      <c r="AD662" s="106">
        <f t="shared" si="466"/>
        <v>0</v>
      </c>
      <c r="AE662" s="106">
        <f t="shared" si="466"/>
        <v>0</v>
      </c>
      <c r="AF662" s="106">
        <f t="shared" si="466"/>
        <v>0</v>
      </c>
      <c r="AG662" s="106">
        <f t="shared" si="466"/>
        <v>0</v>
      </c>
      <c r="AH662" s="106">
        <f t="shared" si="466"/>
        <v>0</v>
      </c>
      <c r="AI662" s="106">
        <f t="shared" ref="J662:AO669" si="470">IF($G662=0,0,IF(AI$6&lt;$G662,0,IF(AI$6&gt;$H662,1,(AI$6-$G662+1)/($H662-$G662+1))))</f>
        <v>0</v>
      </c>
      <c r="AJ662" s="106">
        <f t="shared" si="470"/>
        <v>0</v>
      </c>
      <c r="AK662" s="106">
        <f t="shared" si="470"/>
        <v>0</v>
      </c>
      <c r="AL662" s="106">
        <f t="shared" si="470"/>
        <v>0</v>
      </c>
      <c r="AM662" s="106">
        <f t="shared" si="470"/>
        <v>0</v>
      </c>
      <c r="AN662" s="106">
        <f t="shared" si="470"/>
        <v>0</v>
      </c>
      <c r="AO662" s="106">
        <f t="shared" si="470"/>
        <v>0</v>
      </c>
      <c r="AP662" s="106">
        <f t="shared" ref="AP662:BO668" si="471">IF($G662=0,0,IF(AP$6&lt;$G662,0,IF(AP$6&gt;$H662,1,(AP$6-$G662+1)/($H662-$G662+1))))</f>
        <v>0</v>
      </c>
      <c r="AQ662" s="106">
        <f t="shared" si="471"/>
        <v>0</v>
      </c>
      <c r="AR662" s="106">
        <f t="shared" si="471"/>
        <v>0</v>
      </c>
      <c r="AS662" s="106">
        <f t="shared" si="471"/>
        <v>0</v>
      </c>
      <c r="AT662" s="106">
        <f t="shared" si="471"/>
        <v>0</v>
      </c>
      <c r="AU662" s="106">
        <f t="shared" si="471"/>
        <v>0</v>
      </c>
      <c r="AV662" s="106">
        <f t="shared" si="471"/>
        <v>0</v>
      </c>
      <c r="AW662" s="106">
        <f t="shared" si="471"/>
        <v>0</v>
      </c>
      <c r="AX662" s="106">
        <f t="shared" si="471"/>
        <v>0</v>
      </c>
      <c r="AY662" s="106">
        <f t="shared" si="471"/>
        <v>0</v>
      </c>
      <c r="AZ662" s="106">
        <f t="shared" si="471"/>
        <v>0</v>
      </c>
      <c r="BA662" s="106">
        <f t="shared" si="471"/>
        <v>0</v>
      </c>
      <c r="BB662" s="106">
        <f t="shared" si="471"/>
        <v>0</v>
      </c>
      <c r="BC662" s="106">
        <f t="shared" si="471"/>
        <v>0</v>
      </c>
      <c r="BD662" s="106">
        <f t="shared" si="471"/>
        <v>0</v>
      </c>
      <c r="BE662" s="106">
        <f t="shared" si="471"/>
        <v>0</v>
      </c>
      <c r="BF662" s="106">
        <f t="shared" si="471"/>
        <v>0</v>
      </c>
      <c r="BG662" s="106">
        <f t="shared" si="471"/>
        <v>0</v>
      </c>
      <c r="BH662" s="106">
        <f t="shared" si="471"/>
        <v>1</v>
      </c>
      <c r="BI662" s="106">
        <f t="shared" si="471"/>
        <v>1</v>
      </c>
      <c r="BJ662" s="106">
        <f t="shared" si="471"/>
        <v>1</v>
      </c>
      <c r="BK662" s="106">
        <f t="shared" si="471"/>
        <v>1</v>
      </c>
      <c r="BL662" s="106">
        <f t="shared" si="471"/>
        <v>1</v>
      </c>
      <c r="BM662" s="106">
        <f t="shared" si="471"/>
        <v>1</v>
      </c>
      <c r="BN662" s="106">
        <f t="shared" si="471"/>
        <v>1</v>
      </c>
      <c r="BO662" s="106">
        <f t="shared" si="471"/>
        <v>1</v>
      </c>
    </row>
    <row r="663" spans="1:67" ht="15" x14ac:dyDescent="0.25">
      <c r="A663" s="80"/>
      <c r="B663" s="78" t="s">
        <v>1899</v>
      </c>
      <c r="C663" s="78" t="s">
        <v>1900</v>
      </c>
      <c r="D663" s="78" t="s">
        <v>3</v>
      </c>
      <c r="E663" s="225">
        <f>VLOOKUP(B663,'Cuadro Control'!C708:J2593,8,FALSE)</f>
        <v>0</v>
      </c>
      <c r="F663" s="108">
        <f t="shared" si="464"/>
        <v>0</v>
      </c>
      <c r="G663" s="109">
        <v>46564</v>
      </c>
      <c r="H663" s="109">
        <v>46564</v>
      </c>
      <c r="I663" s="108">
        <f t="shared" si="468"/>
        <v>0</v>
      </c>
      <c r="J663" s="108">
        <f t="shared" si="470"/>
        <v>0</v>
      </c>
      <c r="K663" s="108">
        <f t="shared" si="470"/>
        <v>0</v>
      </c>
      <c r="L663" s="108">
        <f t="shared" si="470"/>
        <v>0</v>
      </c>
      <c r="M663" s="108">
        <f t="shared" si="470"/>
        <v>0</v>
      </c>
      <c r="N663" s="108">
        <f t="shared" si="470"/>
        <v>0</v>
      </c>
      <c r="O663" s="108">
        <f t="shared" si="470"/>
        <v>0</v>
      </c>
      <c r="P663" s="108">
        <f t="shared" si="470"/>
        <v>0</v>
      </c>
      <c r="Q663" s="108">
        <f t="shared" si="470"/>
        <v>0</v>
      </c>
      <c r="R663" s="108">
        <f t="shared" si="470"/>
        <v>0</v>
      </c>
      <c r="S663" s="108">
        <f t="shared" si="470"/>
        <v>0</v>
      </c>
      <c r="T663" s="108">
        <f t="shared" si="470"/>
        <v>0</v>
      </c>
      <c r="U663" s="108">
        <f t="shared" si="470"/>
        <v>0</v>
      </c>
      <c r="V663" s="108">
        <f t="shared" si="470"/>
        <v>0</v>
      </c>
      <c r="W663" s="108">
        <f t="shared" si="470"/>
        <v>0</v>
      </c>
      <c r="X663" s="108">
        <f t="shared" si="470"/>
        <v>0</v>
      </c>
      <c r="Y663" s="108">
        <f t="shared" si="470"/>
        <v>0</v>
      </c>
      <c r="Z663" s="108">
        <f t="shared" si="470"/>
        <v>0</v>
      </c>
      <c r="AA663" s="108">
        <f t="shared" si="470"/>
        <v>0</v>
      </c>
      <c r="AB663" s="108">
        <f t="shared" si="470"/>
        <v>0</v>
      </c>
      <c r="AC663" s="108">
        <f t="shared" si="470"/>
        <v>0</v>
      </c>
      <c r="AD663" s="108">
        <f t="shared" si="470"/>
        <v>0</v>
      </c>
      <c r="AE663" s="108">
        <f t="shared" si="470"/>
        <v>0</v>
      </c>
      <c r="AF663" s="108">
        <f t="shared" si="470"/>
        <v>0</v>
      </c>
      <c r="AG663" s="108">
        <f t="shared" si="470"/>
        <v>0</v>
      </c>
      <c r="AH663" s="108">
        <f t="shared" si="470"/>
        <v>0</v>
      </c>
      <c r="AI663" s="108">
        <f t="shared" si="470"/>
        <v>0</v>
      </c>
      <c r="AJ663" s="108">
        <f t="shared" si="470"/>
        <v>0</v>
      </c>
      <c r="AK663" s="108">
        <f t="shared" si="470"/>
        <v>0</v>
      </c>
      <c r="AL663" s="108">
        <f t="shared" si="470"/>
        <v>0</v>
      </c>
      <c r="AM663" s="108">
        <f t="shared" si="470"/>
        <v>0</v>
      </c>
      <c r="AN663" s="108">
        <f t="shared" si="470"/>
        <v>0</v>
      </c>
      <c r="AO663" s="108">
        <f t="shared" si="470"/>
        <v>0</v>
      </c>
      <c r="AP663" s="108">
        <f t="shared" si="471"/>
        <v>0</v>
      </c>
      <c r="AQ663" s="108">
        <f t="shared" si="471"/>
        <v>0</v>
      </c>
      <c r="AR663" s="108">
        <f t="shared" si="471"/>
        <v>0</v>
      </c>
      <c r="AS663" s="108">
        <f t="shared" si="471"/>
        <v>0</v>
      </c>
      <c r="AT663" s="108">
        <f t="shared" si="471"/>
        <v>0</v>
      </c>
      <c r="AU663" s="108">
        <f t="shared" si="471"/>
        <v>0</v>
      </c>
      <c r="AV663" s="108">
        <f t="shared" si="471"/>
        <v>0</v>
      </c>
      <c r="AW663" s="108">
        <f t="shared" si="471"/>
        <v>0</v>
      </c>
      <c r="AX663" s="108">
        <f t="shared" si="471"/>
        <v>0</v>
      </c>
      <c r="AY663" s="108">
        <f t="shared" si="471"/>
        <v>0</v>
      </c>
      <c r="AZ663" s="108">
        <f t="shared" si="471"/>
        <v>0</v>
      </c>
      <c r="BA663" s="108">
        <f t="shared" si="471"/>
        <v>0</v>
      </c>
      <c r="BB663" s="108">
        <f t="shared" si="471"/>
        <v>0</v>
      </c>
      <c r="BC663" s="108">
        <f t="shared" si="471"/>
        <v>0</v>
      </c>
      <c r="BD663" s="108">
        <f t="shared" si="471"/>
        <v>0</v>
      </c>
      <c r="BE663" s="108">
        <f t="shared" si="471"/>
        <v>0</v>
      </c>
      <c r="BF663" s="108">
        <f t="shared" si="471"/>
        <v>0</v>
      </c>
      <c r="BG663" s="108">
        <f t="shared" si="471"/>
        <v>0</v>
      </c>
      <c r="BH663" s="108">
        <f t="shared" si="471"/>
        <v>1</v>
      </c>
      <c r="BI663" s="108">
        <f t="shared" si="471"/>
        <v>1</v>
      </c>
      <c r="BJ663" s="108">
        <f t="shared" si="471"/>
        <v>1</v>
      </c>
      <c r="BK663" s="108">
        <f t="shared" si="471"/>
        <v>1</v>
      </c>
      <c r="BL663" s="108">
        <f t="shared" si="471"/>
        <v>1</v>
      </c>
      <c r="BM663" s="108">
        <f t="shared" si="471"/>
        <v>1</v>
      </c>
      <c r="BN663" s="108">
        <f t="shared" si="471"/>
        <v>1</v>
      </c>
      <c r="BO663" s="108">
        <f t="shared" si="471"/>
        <v>1</v>
      </c>
    </row>
    <row r="664" spans="1:67" ht="15" x14ac:dyDescent="0.25">
      <c r="A664" s="80"/>
      <c r="B664" s="77" t="s">
        <v>1901</v>
      </c>
      <c r="C664" s="77" t="s">
        <v>1902</v>
      </c>
      <c r="D664" s="77" t="s">
        <v>8</v>
      </c>
      <c r="E664" s="224">
        <f>VLOOKUP(B664,'Cuadro Control'!C709:J2594,8,FALSE)</f>
        <v>1230815225.9452939</v>
      </c>
      <c r="F664" s="106">
        <f t="shared" si="464"/>
        <v>0.2318411625341423</v>
      </c>
      <c r="G664" s="107">
        <v>46568</v>
      </c>
      <c r="H664" s="107">
        <v>46569</v>
      </c>
      <c r="I664" s="106">
        <f t="shared" si="468"/>
        <v>0</v>
      </c>
      <c r="J664" s="106">
        <f t="shared" si="470"/>
        <v>0</v>
      </c>
      <c r="K664" s="106">
        <f t="shared" si="470"/>
        <v>0</v>
      </c>
      <c r="L664" s="106">
        <f t="shared" si="470"/>
        <v>0</v>
      </c>
      <c r="M664" s="106">
        <f t="shared" si="470"/>
        <v>0</v>
      </c>
      <c r="N664" s="106">
        <f t="shared" si="470"/>
        <v>0</v>
      </c>
      <c r="O664" s="106">
        <f t="shared" si="470"/>
        <v>0</v>
      </c>
      <c r="P664" s="106">
        <f t="shared" si="470"/>
        <v>0</v>
      </c>
      <c r="Q664" s="106">
        <f t="shared" si="470"/>
        <v>0</v>
      </c>
      <c r="R664" s="106">
        <f t="shared" si="470"/>
        <v>0</v>
      </c>
      <c r="S664" s="106">
        <f t="shared" si="470"/>
        <v>0</v>
      </c>
      <c r="T664" s="106">
        <f t="shared" si="470"/>
        <v>0</v>
      </c>
      <c r="U664" s="106">
        <f t="shared" si="470"/>
        <v>0</v>
      </c>
      <c r="V664" s="106">
        <f t="shared" si="470"/>
        <v>0</v>
      </c>
      <c r="W664" s="106">
        <f t="shared" si="470"/>
        <v>0</v>
      </c>
      <c r="X664" s="106">
        <f t="shared" si="470"/>
        <v>0</v>
      </c>
      <c r="Y664" s="106">
        <f t="shared" si="470"/>
        <v>0</v>
      </c>
      <c r="Z664" s="106">
        <f t="shared" si="470"/>
        <v>0</v>
      </c>
      <c r="AA664" s="106">
        <f t="shared" si="470"/>
        <v>0</v>
      </c>
      <c r="AB664" s="106">
        <f t="shared" si="470"/>
        <v>0</v>
      </c>
      <c r="AC664" s="106">
        <f t="shared" si="470"/>
        <v>0</v>
      </c>
      <c r="AD664" s="106">
        <f t="shared" si="470"/>
        <v>0</v>
      </c>
      <c r="AE664" s="106">
        <f t="shared" si="470"/>
        <v>0</v>
      </c>
      <c r="AF664" s="106">
        <f t="shared" si="470"/>
        <v>0</v>
      </c>
      <c r="AG664" s="106">
        <f t="shared" si="470"/>
        <v>0</v>
      </c>
      <c r="AH664" s="106">
        <f t="shared" si="470"/>
        <v>0</v>
      </c>
      <c r="AI664" s="106">
        <f t="shared" si="470"/>
        <v>0</v>
      </c>
      <c r="AJ664" s="106">
        <f t="shared" si="470"/>
        <v>0</v>
      </c>
      <c r="AK664" s="106">
        <f t="shared" si="470"/>
        <v>0</v>
      </c>
      <c r="AL664" s="106">
        <f t="shared" si="470"/>
        <v>0</v>
      </c>
      <c r="AM664" s="106">
        <f t="shared" si="470"/>
        <v>0</v>
      </c>
      <c r="AN664" s="106">
        <f t="shared" si="470"/>
        <v>0</v>
      </c>
      <c r="AO664" s="106">
        <f t="shared" si="470"/>
        <v>0</v>
      </c>
      <c r="AP664" s="106">
        <f t="shared" si="471"/>
        <v>0</v>
      </c>
      <c r="AQ664" s="106">
        <f t="shared" si="471"/>
        <v>0</v>
      </c>
      <c r="AR664" s="106">
        <f t="shared" si="471"/>
        <v>0</v>
      </c>
      <c r="AS664" s="106">
        <f t="shared" si="471"/>
        <v>0</v>
      </c>
      <c r="AT664" s="106">
        <f t="shared" si="471"/>
        <v>0</v>
      </c>
      <c r="AU664" s="106">
        <f t="shared" si="471"/>
        <v>0</v>
      </c>
      <c r="AV664" s="106">
        <f t="shared" si="471"/>
        <v>0</v>
      </c>
      <c r="AW664" s="106">
        <f t="shared" si="471"/>
        <v>0</v>
      </c>
      <c r="AX664" s="106">
        <f t="shared" si="471"/>
        <v>0</v>
      </c>
      <c r="AY664" s="106">
        <f t="shared" si="471"/>
        <v>0</v>
      </c>
      <c r="AZ664" s="106">
        <f t="shared" si="471"/>
        <v>0</v>
      </c>
      <c r="BA664" s="106">
        <f t="shared" si="471"/>
        <v>0</v>
      </c>
      <c r="BB664" s="106">
        <f t="shared" si="471"/>
        <v>0</v>
      </c>
      <c r="BC664" s="106">
        <f t="shared" si="471"/>
        <v>0</v>
      </c>
      <c r="BD664" s="106">
        <f t="shared" si="471"/>
        <v>0</v>
      </c>
      <c r="BE664" s="106">
        <f t="shared" si="471"/>
        <v>0</v>
      </c>
      <c r="BF664" s="106">
        <f t="shared" si="471"/>
        <v>0</v>
      </c>
      <c r="BG664" s="106">
        <f t="shared" si="471"/>
        <v>0</v>
      </c>
      <c r="BH664" s="106">
        <f t="shared" si="471"/>
        <v>1</v>
      </c>
      <c r="BI664" s="106">
        <f t="shared" si="471"/>
        <v>1</v>
      </c>
      <c r="BJ664" s="106">
        <f t="shared" si="471"/>
        <v>1</v>
      </c>
      <c r="BK664" s="106">
        <f t="shared" si="471"/>
        <v>1</v>
      </c>
      <c r="BL664" s="106">
        <f t="shared" si="471"/>
        <v>1</v>
      </c>
      <c r="BM664" s="106">
        <f t="shared" si="471"/>
        <v>1</v>
      </c>
      <c r="BN664" s="106">
        <f t="shared" si="471"/>
        <v>1</v>
      </c>
      <c r="BO664" s="106">
        <f t="shared" si="471"/>
        <v>1</v>
      </c>
    </row>
    <row r="665" spans="1:67" ht="15" x14ac:dyDescent="0.25">
      <c r="A665" s="80"/>
      <c r="B665" s="77" t="s">
        <v>1903</v>
      </c>
      <c r="C665" s="77" t="s">
        <v>1904</v>
      </c>
      <c r="D665" s="77" t="s">
        <v>26</v>
      </c>
      <c r="E665" s="224">
        <f>VLOOKUP(B665,'Cuadro Control'!C710:J2595,8,FALSE)</f>
        <v>0</v>
      </c>
      <c r="F665" s="106">
        <f t="shared" si="464"/>
        <v>0</v>
      </c>
      <c r="G665" s="107">
        <v>46569</v>
      </c>
      <c r="H665" s="107">
        <v>46577</v>
      </c>
      <c r="I665" s="106">
        <f t="shared" si="468"/>
        <v>0</v>
      </c>
      <c r="J665" s="106">
        <f t="shared" si="470"/>
        <v>0</v>
      </c>
      <c r="K665" s="106">
        <f t="shared" si="470"/>
        <v>0</v>
      </c>
      <c r="L665" s="106">
        <f t="shared" si="470"/>
        <v>0</v>
      </c>
      <c r="M665" s="106">
        <f t="shared" si="470"/>
        <v>0</v>
      </c>
      <c r="N665" s="106">
        <f t="shared" si="470"/>
        <v>0</v>
      </c>
      <c r="O665" s="106">
        <f t="shared" si="470"/>
        <v>0</v>
      </c>
      <c r="P665" s="106">
        <f t="shared" si="470"/>
        <v>0</v>
      </c>
      <c r="Q665" s="106">
        <f t="shared" si="470"/>
        <v>0</v>
      </c>
      <c r="R665" s="106">
        <f t="shared" si="470"/>
        <v>0</v>
      </c>
      <c r="S665" s="106">
        <f t="shared" si="470"/>
        <v>0</v>
      </c>
      <c r="T665" s="106">
        <f t="shared" si="470"/>
        <v>0</v>
      </c>
      <c r="U665" s="106">
        <f t="shared" si="470"/>
        <v>0</v>
      </c>
      <c r="V665" s="106">
        <f t="shared" si="470"/>
        <v>0</v>
      </c>
      <c r="W665" s="106">
        <f t="shared" si="470"/>
        <v>0</v>
      </c>
      <c r="X665" s="106">
        <f t="shared" si="470"/>
        <v>0</v>
      </c>
      <c r="Y665" s="106">
        <f t="shared" si="470"/>
        <v>0</v>
      </c>
      <c r="Z665" s="106">
        <f t="shared" si="470"/>
        <v>0</v>
      </c>
      <c r="AA665" s="106">
        <f t="shared" si="470"/>
        <v>0</v>
      </c>
      <c r="AB665" s="106">
        <f t="shared" si="470"/>
        <v>0</v>
      </c>
      <c r="AC665" s="106">
        <f t="shared" si="470"/>
        <v>0</v>
      </c>
      <c r="AD665" s="106">
        <f t="shared" si="470"/>
        <v>0</v>
      </c>
      <c r="AE665" s="106">
        <f t="shared" si="470"/>
        <v>0</v>
      </c>
      <c r="AF665" s="106">
        <f t="shared" si="470"/>
        <v>0</v>
      </c>
      <c r="AG665" s="106">
        <f t="shared" si="470"/>
        <v>0</v>
      </c>
      <c r="AH665" s="106">
        <f t="shared" si="470"/>
        <v>0</v>
      </c>
      <c r="AI665" s="106">
        <f t="shared" si="470"/>
        <v>0</v>
      </c>
      <c r="AJ665" s="106">
        <f t="shared" si="470"/>
        <v>0</v>
      </c>
      <c r="AK665" s="106">
        <f t="shared" si="470"/>
        <v>0</v>
      </c>
      <c r="AL665" s="106">
        <f t="shared" si="470"/>
        <v>0</v>
      </c>
      <c r="AM665" s="106">
        <f t="shared" si="470"/>
        <v>0</v>
      </c>
      <c r="AN665" s="106">
        <f t="shared" si="470"/>
        <v>0</v>
      </c>
      <c r="AO665" s="106">
        <f t="shared" si="470"/>
        <v>0</v>
      </c>
      <c r="AP665" s="106">
        <f t="shared" si="471"/>
        <v>0</v>
      </c>
      <c r="AQ665" s="106">
        <f t="shared" si="471"/>
        <v>0</v>
      </c>
      <c r="AR665" s="106">
        <f t="shared" si="471"/>
        <v>0</v>
      </c>
      <c r="AS665" s="106">
        <f t="shared" si="471"/>
        <v>0</v>
      </c>
      <c r="AT665" s="106">
        <f t="shared" si="471"/>
        <v>0</v>
      </c>
      <c r="AU665" s="106">
        <f t="shared" si="471"/>
        <v>0</v>
      </c>
      <c r="AV665" s="106">
        <f t="shared" si="471"/>
        <v>0</v>
      </c>
      <c r="AW665" s="106">
        <f t="shared" si="471"/>
        <v>0</v>
      </c>
      <c r="AX665" s="106">
        <f t="shared" si="471"/>
        <v>0</v>
      </c>
      <c r="AY665" s="106">
        <f t="shared" si="471"/>
        <v>0</v>
      </c>
      <c r="AZ665" s="106">
        <f t="shared" si="471"/>
        <v>0</v>
      </c>
      <c r="BA665" s="106">
        <f t="shared" si="471"/>
        <v>0</v>
      </c>
      <c r="BB665" s="106">
        <f t="shared" si="471"/>
        <v>0</v>
      </c>
      <c r="BC665" s="106">
        <f t="shared" si="471"/>
        <v>0</v>
      </c>
      <c r="BD665" s="106">
        <f t="shared" si="471"/>
        <v>0</v>
      </c>
      <c r="BE665" s="106">
        <f t="shared" si="471"/>
        <v>0</v>
      </c>
      <c r="BF665" s="106">
        <f t="shared" si="471"/>
        <v>0</v>
      </c>
      <c r="BG665" s="106">
        <f t="shared" si="471"/>
        <v>0</v>
      </c>
      <c r="BH665" s="106">
        <f t="shared" si="471"/>
        <v>0.22222222222222221</v>
      </c>
      <c r="BI665" s="106">
        <f t="shared" si="471"/>
        <v>1</v>
      </c>
      <c r="BJ665" s="106">
        <f t="shared" si="471"/>
        <v>1</v>
      </c>
      <c r="BK665" s="106">
        <f t="shared" si="471"/>
        <v>1</v>
      </c>
      <c r="BL665" s="106">
        <f t="shared" si="471"/>
        <v>1</v>
      </c>
      <c r="BM665" s="106">
        <f t="shared" si="471"/>
        <v>1</v>
      </c>
      <c r="BN665" s="106">
        <f t="shared" si="471"/>
        <v>1</v>
      </c>
      <c r="BO665" s="106">
        <f t="shared" si="471"/>
        <v>1</v>
      </c>
    </row>
    <row r="666" spans="1:67" ht="15" x14ac:dyDescent="0.25">
      <c r="A666" s="80"/>
      <c r="B666" s="77" t="s">
        <v>1905</v>
      </c>
      <c r="C666" s="77" t="s">
        <v>2084</v>
      </c>
      <c r="D666" s="77" t="s">
        <v>6</v>
      </c>
      <c r="E666" s="224">
        <f>VLOOKUP(B666,'Cuadro Control'!C711:J2596,8,FALSE)</f>
        <v>52736347.43270281</v>
      </c>
      <c r="F666" s="106">
        <f t="shared" si="464"/>
        <v>9.933624348213644E-3</v>
      </c>
      <c r="G666" s="107">
        <v>46577</v>
      </c>
      <c r="H666" s="107">
        <v>46582</v>
      </c>
      <c r="I666" s="106">
        <f t="shared" si="468"/>
        <v>0</v>
      </c>
      <c r="J666" s="106">
        <f t="shared" si="470"/>
        <v>0</v>
      </c>
      <c r="K666" s="106">
        <f t="shared" si="470"/>
        <v>0</v>
      </c>
      <c r="L666" s="106">
        <f t="shared" si="470"/>
        <v>0</v>
      </c>
      <c r="M666" s="106">
        <f t="shared" si="470"/>
        <v>0</v>
      </c>
      <c r="N666" s="106">
        <f t="shared" si="470"/>
        <v>0</v>
      </c>
      <c r="O666" s="106">
        <f t="shared" si="470"/>
        <v>0</v>
      </c>
      <c r="P666" s="106">
        <f t="shared" si="470"/>
        <v>0</v>
      </c>
      <c r="Q666" s="106">
        <f t="shared" si="470"/>
        <v>0</v>
      </c>
      <c r="R666" s="106">
        <f t="shared" si="470"/>
        <v>0</v>
      </c>
      <c r="S666" s="106">
        <f t="shared" si="470"/>
        <v>0</v>
      </c>
      <c r="T666" s="106">
        <f t="shared" si="470"/>
        <v>0</v>
      </c>
      <c r="U666" s="106">
        <f t="shared" si="470"/>
        <v>0</v>
      </c>
      <c r="V666" s="106">
        <f t="shared" si="470"/>
        <v>0</v>
      </c>
      <c r="W666" s="106">
        <f t="shared" si="470"/>
        <v>0</v>
      </c>
      <c r="X666" s="106">
        <f t="shared" si="470"/>
        <v>0</v>
      </c>
      <c r="Y666" s="106">
        <f t="shared" si="470"/>
        <v>0</v>
      </c>
      <c r="Z666" s="106">
        <f t="shared" si="470"/>
        <v>0</v>
      </c>
      <c r="AA666" s="106">
        <f t="shared" si="470"/>
        <v>0</v>
      </c>
      <c r="AB666" s="106">
        <f t="shared" si="470"/>
        <v>0</v>
      </c>
      <c r="AC666" s="106">
        <f t="shared" si="470"/>
        <v>0</v>
      </c>
      <c r="AD666" s="106">
        <f t="shared" si="470"/>
        <v>0</v>
      </c>
      <c r="AE666" s="106">
        <f t="shared" si="470"/>
        <v>0</v>
      </c>
      <c r="AF666" s="106">
        <f t="shared" si="470"/>
        <v>0</v>
      </c>
      <c r="AG666" s="106">
        <f t="shared" si="470"/>
        <v>0</v>
      </c>
      <c r="AH666" s="106">
        <f t="shared" si="470"/>
        <v>0</v>
      </c>
      <c r="AI666" s="106">
        <f t="shared" si="470"/>
        <v>0</v>
      </c>
      <c r="AJ666" s="106">
        <f t="shared" si="470"/>
        <v>0</v>
      </c>
      <c r="AK666" s="106">
        <f t="shared" si="470"/>
        <v>0</v>
      </c>
      <c r="AL666" s="106">
        <f t="shared" si="470"/>
        <v>0</v>
      </c>
      <c r="AM666" s="106">
        <f t="shared" si="470"/>
        <v>0</v>
      </c>
      <c r="AN666" s="106">
        <f t="shared" si="470"/>
        <v>0</v>
      </c>
      <c r="AO666" s="106">
        <f t="shared" si="470"/>
        <v>0</v>
      </c>
      <c r="AP666" s="106">
        <f t="shared" si="471"/>
        <v>0</v>
      </c>
      <c r="AQ666" s="106">
        <f t="shared" si="471"/>
        <v>0</v>
      </c>
      <c r="AR666" s="106">
        <f t="shared" si="471"/>
        <v>0</v>
      </c>
      <c r="AS666" s="106">
        <f t="shared" si="471"/>
        <v>0</v>
      </c>
      <c r="AT666" s="106">
        <f t="shared" si="471"/>
        <v>0</v>
      </c>
      <c r="AU666" s="106">
        <f t="shared" si="471"/>
        <v>0</v>
      </c>
      <c r="AV666" s="106">
        <f t="shared" si="471"/>
        <v>0</v>
      </c>
      <c r="AW666" s="106">
        <f t="shared" si="471"/>
        <v>0</v>
      </c>
      <c r="AX666" s="106">
        <f t="shared" si="471"/>
        <v>0</v>
      </c>
      <c r="AY666" s="106">
        <f t="shared" si="471"/>
        <v>0</v>
      </c>
      <c r="AZ666" s="106">
        <f t="shared" si="471"/>
        <v>0</v>
      </c>
      <c r="BA666" s="106">
        <f t="shared" si="471"/>
        <v>0</v>
      </c>
      <c r="BB666" s="106">
        <f t="shared" si="471"/>
        <v>0</v>
      </c>
      <c r="BC666" s="106">
        <f t="shared" si="471"/>
        <v>0</v>
      </c>
      <c r="BD666" s="106">
        <f t="shared" si="471"/>
        <v>0</v>
      </c>
      <c r="BE666" s="106">
        <f t="shared" si="471"/>
        <v>0</v>
      </c>
      <c r="BF666" s="106">
        <f t="shared" si="471"/>
        <v>0</v>
      </c>
      <c r="BG666" s="106">
        <f t="shared" si="471"/>
        <v>0</v>
      </c>
      <c r="BH666" s="106">
        <f t="shared" si="471"/>
        <v>0</v>
      </c>
      <c r="BI666" s="106">
        <f t="shared" si="471"/>
        <v>0.16666666666666666</v>
      </c>
      <c r="BJ666" s="106">
        <f t="shared" si="471"/>
        <v>1</v>
      </c>
      <c r="BK666" s="106">
        <f t="shared" si="471"/>
        <v>1</v>
      </c>
      <c r="BL666" s="106">
        <f t="shared" si="471"/>
        <v>1</v>
      </c>
      <c r="BM666" s="106">
        <f t="shared" si="471"/>
        <v>1</v>
      </c>
      <c r="BN666" s="106">
        <f t="shared" si="471"/>
        <v>1</v>
      </c>
      <c r="BO666" s="106">
        <f t="shared" si="471"/>
        <v>1</v>
      </c>
    </row>
    <row r="667" spans="1:67" ht="15" x14ac:dyDescent="0.25">
      <c r="A667" s="80"/>
      <c r="B667" s="77" t="s">
        <v>1906</v>
      </c>
      <c r="C667" s="77" t="s">
        <v>1907</v>
      </c>
      <c r="D667" s="77" t="s">
        <v>19</v>
      </c>
      <c r="E667" s="224">
        <f>VLOOKUP(B667,'Cuadro Control'!C712:J2597,8,FALSE)</f>
        <v>46410609.014634147</v>
      </c>
      <c r="F667" s="106">
        <f t="shared" si="464"/>
        <v>8.742083556535862E-3</v>
      </c>
      <c r="G667" s="107">
        <v>46582</v>
      </c>
      <c r="H667" s="107">
        <v>46583</v>
      </c>
      <c r="I667" s="106">
        <f t="shared" si="468"/>
        <v>0</v>
      </c>
      <c r="J667" s="106">
        <f t="shared" si="470"/>
        <v>0</v>
      </c>
      <c r="K667" s="106">
        <f t="shared" si="470"/>
        <v>0</v>
      </c>
      <c r="L667" s="106">
        <f t="shared" si="470"/>
        <v>0</v>
      </c>
      <c r="M667" s="106">
        <f t="shared" si="470"/>
        <v>0</v>
      </c>
      <c r="N667" s="106">
        <f t="shared" si="470"/>
        <v>0</v>
      </c>
      <c r="O667" s="106">
        <f t="shared" si="470"/>
        <v>0</v>
      </c>
      <c r="P667" s="106">
        <f t="shared" si="470"/>
        <v>0</v>
      </c>
      <c r="Q667" s="106">
        <f t="shared" si="470"/>
        <v>0</v>
      </c>
      <c r="R667" s="106">
        <f t="shared" si="470"/>
        <v>0</v>
      </c>
      <c r="S667" s="106">
        <f t="shared" si="470"/>
        <v>0</v>
      </c>
      <c r="T667" s="106">
        <f t="shared" si="470"/>
        <v>0</v>
      </c>
      <c r="U667" s="106">
        <f t="shared" si="470"/>
        <v>0</v>
      </c>
      <c r="V667" s="106">
        <f t="shared" si="470"/>
        <v>0</v>
      </c>
      <c r="W667" s="106">
        <f t="shared" si="470"/>
        <v>0</v>
      </c>
      <c r="X667" s="106">
        <f t="shared" si="470"/>
        <v>0</v>
      </c>
      <c r="Y667" s="106">
        <f t="shared" si="470"/>
        <v>0</v>
      </c>
      <c r="Z667" s="106">
        <f t="shared" si="470"/>
        <v>0</v>
      </c>
      <c r="AA667" s="106">
        <f t="shared" si="470"/>
        <v>0</v>
      </c>
      <c r="AB667" s="106">
        <f t="shared" si="470"/>
        <v>0</v>
      </c>
      <c r="AC667" s="106">
        <f t="shared" si="470"/>
        <v>0</v>
      </c>
      <c r="AD667" s="106">
        <f t="shared" si="470"/>
        <v>0</v>
      </c>
      <c r="AE667" s="106">
        <f t="shared" si="470"/>
        <v>0</v>
      </c>
      <c r="AF667" s="106">
        <f t="shared" si="470"/>
        <v>0</v>
      </c>
      <c r="AG667" s="106">
        <f t="shared" si="470"/>
        <v>0</v>
      </c>
      <c r="AH667" s="106">
        <f t="shared" si="470"/>
        <v>0</v>
      </c>
      <c r="AI667" s="106">
        <f t="shared" si="470"/>
        <v>0</v>
      </c>
      <c r="AJ667" s="106">
        <f t="shared" si="470"/>
        <v>0</v>
      </c>
      <c r="AK667" s="106">
        <f t="shared" si="470"/>
        <v>0</v>
      </c>
      <c r="AL667" s="106">
        <f t="shared" si="470"/>
        <v>0</v>
      </c>
      <c r="AM667" s="106">
        <f t="shared" si="470"/>
        <v>0</v>
      </c>
      <c r="AN667" s="106">
        <f t="shared" si="470"/>
        <v>0</v>
      </c>
      <c r="AO667" s="106">
        <f t="shared" si="470"/>
        <v>0</v>
      </c>
      <c r="AP667" s="106">
        <f t="shared" si="471"/>
        <v>0</v>
      </c>
      <c r="AQ667" s="106">
        <f t="shared" si="471"/>
        <v>0</v>
      </c>
      <c r="AR667" s="106">
        <f t="shared" si="471"/>
        <v>0</v>
      </c>
      <c r="AS667" s="106">
        <f t="shared" si="471"/>
        <v>0</v>
      </c>
      <c r="AT667" s="106">
        <f t="shared" si="471"/>
        <v>0</v>
      </c>
      <c r="AU667" s="106">
        <f t="shared" si="471"/>
        <v>0</v>
      </c>
      <c r="AV667" s="106">
        <f t="shared" si="471"/>
        <v>0</v>
      </c>
      <c r="AW667" s="106">
        <f t="shared" si="471"/>
        <v>0</v>
      </c>
      <c r="AX667" s="106">
        <f t="shared" si="471"/>
        <v>0</v>
      </c>
      <c r="AY667" s="106">
        <f t="shared" si="471"/>
        <v>0</v>
      </c>
      <c r="AZ667" s="106">
        <f t="shared" si="471"/>
        <v>0</v>
      </c>
      <c r="BA667" s="106">
        <f t="shared" si="471"/>
        <v>0</v>
      </c>
      <c r="BB667" s="106">
        <f t="shared" si="471"/>
        <v>0</v>
      </c>
      <c r="BC667" s="106">
        <f t="shared" si="471"/>
        <v>0</v>
      </c>
      <c r="BD667" s="106">
        <f t="shared" si="471"/>
        <v>0</v>
      </c>
      <c r="BE667" s="106">
        <f t="shared" si="471"/>
        <v>0</v>
      </c>
      <c r="BF667" s="106">
        <f t="shared" si="471"/>
        <v>0</v>
      </c>
      <c r="BG667" s="106">
        <f t="shared" si="471"/>
        <v>0</v>
      </c>
      <c r="BH667" s="106">
        <f t="shared" si="471"/>
        <v>0</v>
      </c>
      <c r="BI667" s="106">
        <f t="shared" si="471"/>
        <v>0</v>
      </c>
      <c r="BJ667" s="106">
        <f t="shared" si="471"/>
        <v>1</v>
      </c>
      <c r="BK667" s="106">
        <f t="shared" si="471"/>
        <v>1</v>
      </c>
      <c r="BL667" s="106">
        <f t="shared" si="471"/>
        <v>1</v>
      </c>
      <c r="BM667" s="106">
        <f t="shared" si="471"/>
        <v>1</v>
      </c>
      <c r="BN667" s="106">
        <f t="shared" si="471"/>
        <v>1</v>
      </c>
      <c r="BO667" s="106">
        <f t="shared" si="471"/>
        <v>1</v>
      </c>
    </row>
    <row r="668" spans="1:67" ht="15" x14ac:dyDescent="0.25">
      <c r="A668" s="80"/>
      <c r="B668" s="77" t="s">
        <v>1908</v>
      </c>
      <c r="C668" s="77" t="s">
        <v>1909</v>
      </c>
      <c r="D668" s="77" t="s">
        <v>9</v>
      </c>
      <c r="E668" s="224">
        <f>VLOOKUP(B668,'Cuadro Control'!C713:J2598,8,FALSE)</f>
        <v>1587346329.5488234</v>
      </c>
      <c r="F668" s="106">
        <f t="shared" si="464"/>
        <v>0.29899875353285565</v>
      </c>
      <c r="G668" s="107">
        <v>46582</v>
      </c>
      <c r="H668" s="107">
        <v>46594</v>
      </c>
      <c r="I668" s="106">
        <f t="shared" si="468"/>
        <v>0</v>
      </c>
      <c r="J668" s="106">
        <f t="shared" si="470"/>
        <v>0</v>
      </c>
      <c r="K668" s="106">
        <f t="shared" si="470"/>
        <v>0</v>
      </c>
      <c r="L668" s="106">
        <f t="shared" si="470"/>
        <v>0</v>
      </c>
      <c r="M668" s="106">
        <f t="shared" si="470"/>
        <v>0</v>
      </c>
      <c r="N668" s="106">
        <f t="shared" si="470"/>
        <v>0</v>
      </c>
      <c r="O668" s="106">
        <f t="shared" si="470"/>
        <v>0</v>
      </c>
      <c r="P668" s="106">
        <f t="shared" si="470"/>
        <v>0</v>
      </c>
      <c r="Q668" s="106">
        <f t="shared" si="470"/>
        <v>0</v>
      </c>
      <c r="R668" s="106">
        <f t="shared" si="470"/>
        <v>0</v>
      </c>
      <c r="S668" s="106">
        <f t="shared" si="470"/>
        <v>0</v>
      </c>
      <c r="T668" s="106">
        <f t="shared" si="470"/>
        <v>0</v>
      </c>
      <c r="U668" s="106">
        <f t="shared" si="470"/>
        <v>0</v>
      </c>
      <c r="V668" s="106">
        <f t="shared" si="470"/>
        <v>0</v>
      </c>
      <c r="W668" s="106">
        <f t="shared" si="470"/>
        <v>0</v>
      </c>
      <c r="X668" s="106">
        <f t="shared" si="470"/>
        <v>0</v>
      </c>
      <c r="Y668" s="106">
        <f t="shared" si="470"/>
        <v>0</v>
      </c>
      <c r="Z668" s="106">
        <f t="shared" si="470"/>
        <v>0</v>
      </c>
      <c r="AA668" s="106">
        <f t="shared" si="470"/>
        <v>0</v>
      </c>
      <c r="AB668" s="106">
        <f t="shared" si="470"/>
        <v>0</v>
      </c>
      <c r="AC668" s="106">
        <f t="shared" si="470"/>
        <v>0</v>
      </c>
      <c r="AD668" s="106">
        <f t="shared" si="470"/>
        <v>0</v>
      </c>
      <c r="AE668" s="106">
        <f t="shared" si="470"/>
        <v>0</v>
      </c>
      <c r="AF668" s="106">
        <f t="shared" si="470"/>
        <v>0</v>
      </c>
      <c r="AG668" s="106">
        <f t="shared" si="470"/>
        <v>0</v>
      </c>
      <c r="AH668" s="106">
        <f t="shared" si="470"/>
        <v>0</v>
      </c>
      <c r="AI668" s="106">
        <f t="shared" si="470"/>
        <v>0</v>
      </c>
      <c r="AJ668" s="106">
        <f t="shared" si="470"/>
        <v>0</v>
      </c>
      <c r="AK668" s="106">
        <f t="shared" si="470"/>
        <v>0</v>
      </c>
      <c r="AL668" s="106">
        <f t="shared" si="470"/>
        <v>0</v>
      </c>
      <c r="AM668" s="106">
        <f t="shared" si="470"/>
        <v>0</v>
      </c>
      <c r="AN668" s="106">
        <f t="shared" si="470"/>
        <v>0</v>
      </c>
      <c r="AO668" s="106">
        <f t="shared" si="470"/>
        <v>0</v>
      </c>
      <c r="AP668" s="106">
        <f t="shared" si="471"/>
        <v>0</v>
      </c>
      <c r="AQ668" s="106">
        <f t="shared" si="471"/>
        <v>0</v>
      </c>
      <c r="AR668" s="106">
        <f t="shared" si="471"/>
        <v>0</v>
      </c>
      <c r="AS668" s="106">
        <f t="shared" ref="AP668:BO669" si="472">IF($G668=0,0,IF(AS$6&lt;$G668,0,IF(AS$6&gt;$H668,1,(AS$6-$G668+1)/($H668-$G668+1))))</f>
        <v>0</v>
      </c>
      <c r="AT668" s="106">
        <f t="shared" si="472"/>
        <v>0</v>
      </c>
      <c r="AU668" s="106">
        <f t="shared" si="472"/>
        <v>0</v>
      </c>
      <c r="AV668" s="106">
        <f t="shared" si="472"/>
        <v>0</v>
      </c>
      <c r="AW668" s="106">
        <f t="shared" si="472"/>
        <v>0</v>
      </c>
      <c r="AX668" s="106">
        <f t="shared" si="472"/>
        <v>0</v>
      </c>
      <c r="AY668" s="106">
        <f t="shared" si="472"/>
        <v>0</v>
      </c>
      <c r="AZ668" s="106">
        <f t="shared" si="472"/>
        <v>0</v>
      </c>
      <c r="BA668" s="106">
        <f t="shared" si="472"/>
        <v>0</v>
      </c>
      <c r="BB668" s="106">
        <f t="shared" si="472"/>
        <v>0</v>
      </c>
      <c r="BC668" s="106">
        <f t="shared" si="472"/>
        <v>0</v>
      </c>
      <c r="BD668" s="106">
        <f t="shared" si="472"/>
        <v>0</v>
      </c>
      <c r="BE668" s="106">
        <f t="shared" si="472"/>
        <v>0</v>
      </c>
      <c r="BF668" s="106">
        <f t="shared" si="472"/>
        <v>0</v>
      </c>
      <c r="BG668" s="106">
        <f t="shared" si="472"/>
        <v>0</v>
      </c>
      <c r="BH668" s="106">
        <f t="shared" si="472"/>
        <v>0</v>
      </c>
      <c r="BI668" s="106">
        <f t="shared" si="472"/>
        <v>0</v>
      </c>
      <c r="BJ668" s="106">
        <f t="shared" si="472"/>
        <v>0.23076923076923078</v>
      </c>
      <c r="BK668" s="106">
        <f t="shared" si="472"/>
        <v>0.76923076923076927</v>
      </c>
      <c r="BL668" s="106">
        <f t="shared" si="472"/>
        <v>1</v>
      </c>
      <c r="BM668" s="106">
        <f t="shared" si="472"/>
        <v>1</v>
      </c>
      <c r="BN668" s="106">
        <f t="shared" si="472"/>
        <v>1</v>
      </c>
      <c r="BO668" s="106">
        <f t="shared" si="472"/>
        <v>1</v>
      </c>
    </row>
    <row r="669" spans="1:67" ht="15" x14ac:dyDescent="0.25">
      <c r="A669" s="80"/>
      <c r="B669" s="103" t="s">
        <v>1910</v>
      </c>
      <c r="C669" s="103" t="s">
        <v>1911</v>
      </c>
      <c r="D669" s="103" t="s">
        <v>9</v>
      </c>
      <c r="E669" s="223">
        <f>VLOOKUP(B669,'Cuadro Control'!C714:J2599,8,FALSE)</f>
        <v>179532477.23999998</v>
      </c>
      <c r="F669" s="104">
        <f t="shared" si="464"/>
        <v>3.3817438522495219E-2</v>
      </c>
      <c r="G669" s="105">
        <v>46584</v>
      </c>
      <c r="H669" s="105">
        <v>46597</v>
      </c>
      <c r="I669" s="104">
        <f t="shared" si="468"/>
        <v>0</v>
      </c>
      <c r="J669" s="104">
        <f t="shared" si="470"/>
        <v>0</v>
      </c>
      <c r="K669" s="104">
        <f t="shared" si="470"/>
        <v>0</v>
      </c>
      <c r="L669" s="104">
        <f t="shared" si="470"/>
        <v>0</v>
      </c>
      <c r="M669" s="104">
        <f t="shared" si="470"/>
        <v>0</v>
      </c>
      <c r="N669" s="104">
        <f t="shared" si="470"/>
        <v>0</v>
      </c>
      <c r="O669" s="104">
        <f t="shared" si="470"/>
        <v>0</v>
      </c>
      <c r="P669" s="104">
        <f t="shared" si="470"/>
        <v>0</v>
      </c>
      <c r="Q669" s="104">
        <f t="shared" si="470"/>
        <v>0</v>
      </c>
      <c r="R669" s="104">
        <f t="shared" si="470"/>
        <v>0</v>
      </c>
      <c r="S669" s="104">
        <f t="shared" si="470"/>
        <v>0</v>
      </c>
      <c r="T669" s="104">
        <f t="shared" si="470"/>
        <v>0</v>
      </c>
      <c r="U669" s="104">
        <f t="shared" si="470"/>
        <v>0</v>
      </c>
      <c r="V669" s="104">
        <f t="shared" si="470"/>
        <v>0</v>
      </c>
      <c r="W669" s="104">
        <f t="shared" si="470"/>
        <v>0</v>
      </c>
      <c r="X669" s="104">
        <f t="shared" si="470"/>
        <v>0</v>
      </c>
      <c r="Y669" s="104">
        <f t="shared" si="470"/>
        <v>0</v>
      </c>
      <c r="Z669" s="104">
        <f t="shared" si="470"/>
        <v>0</v>
      </c>
      <c r="AA669" s="104">
        <f t="shared" si="470"/>
        <v>0</v>
      </c>
      <c r="AB669" s="104">
        <f t="shared" si="470"/>
        <v>0</v>
      </c>
      <c r="AC669" s="104">
        <f t="shared" si="470"/>
        <v>0</v>
      </c>
      <c r="AD669" s="104">
        <f t="shared" si="470"/>
        <v>0</v>
      </c>
      <c r="AE669" s="104">
        <f t="shared" si="470"/>
        <v>0</v>
      </c>
      <c r="AF669" s="104">
        <f t="shared" si="470"/>
        <v>0</v>
      </c>
      <c r="AG669" s="104">
        <f t="shared" si="470"/>
        <v>0</v>
      </c>
      <c r="AH669" s="104">
        <f t="shared" si="470"/>
        <v>0</v>
      </c>
      <c r="AI669" s="104">
        <f t="shared" si="470"/>
        <v>0</v>
      </c>
      <c r="AJ669" s="104">
        <f t="shared" si="470"/>
        <v>0</v>
      </c>
      <c r="AK669" s="104">
        <f t="shared" si="470"/>
        <v>0</v>
      </c>
      <c r="AL669" s="104">
        <f t="shared" si="470"/>
        <v>0</v>
      </c>
      <c r="AM669" s="104">
        <f t="shared" si="470"/>
        <v>0</v>
      </c>
      <c r="AN669" s="104">
        <f t="shared" si="470"/>
        <v>0</v>
      </c>
      <c r="AO669" s="104">
        <f t="shared" si="470"/>
        <v>0</v>
      </c>
      <c r="AP669" s="104">
        <f t="shared" si="472"/>
        <v>0</v>
      </c>
      <c r="AQ669" s="104">
        <f t="shared" si="472"/>
        <v>0</v>
      </c>
      <c r="AR669" s="104">
        <f t="shared" si="472"/>
        <v>0</v>
      </c>
      <c r="AS669" s="104">
        <f t="shared" si="472"/>
        <v>0</v>
      </c>
      <c r="AT669" s="104">
        <f t="shared" si="472"/>
        <v>0</v>
      </c>
      <c r="AU669" s="104">
        <f t="shared" si="472"/>
        <v>0</v>
      </c>
      <c r="AV669" s="104">
        <f t="shared" si="472"/>
        <v>0</v>
      </c>
      <c r="AW669" s="104">
        <f t="shared" si="472"/>
        <v>0</v>
      </c>
      <c r="AX669" s="104">
        <f t="shared" si="472"/>
        <v>0</v>
      </c>
      <c r="AY669" s="104">
        <f t="shared" si="472"/>
        <v>0</v>
      </c>
      <c r="AZ669" s="104">
        <f t="shared" si="472"/>
        <v>0</v>
      </c>
      <c r="BA669" s="104">
        <f t="shared" si="472"/>
        <v>0</v>
      </c>
      <c r="BB669" s="104">
        <f t="shared" si="472"/>
        <v>0</v>
      </c>
      <c r="BC669" s="104">
        <f t="shared" si="472"/>
        <v>0</v>
      </c>
      <c r="BD669" s="104">
        <f t="shared" si="472"/>
        <v>0</v>
      </c>
      <c r="BE669" s="104">
        <f t="shared" si="472"/>
        <v>0</v>
      </c>
      <c r="BF669" s="104">
        <f t="shared" si="472"/>
        <v>0</v>
      </c>
      <c r="BG669" s="104">
        <f t="shared" si="472"/>
        <v>0</v>
      </c>
      <c r="BH669" s="104">
        <f t="shared" si="472"/>
        <v>0</v>
      </c>
      <c r="BI669" s="104">
        <f t="shared" si="472"/>
        <v>0</v>
      </c>
      <c r="BJ669" s="104">
        <f t="shared" si="472"/>
        <v>7.1428571428571425E-2</v>
      </c>
      <c r="BK669" s="104">
        <f t="shared" si="472"/>
        <v>0.5714285714285714</v>
      </c>
      <c r="BL669" s="104">
        <f t="shared" si="472"/>
        <v>1</v>
      </c>
      <c r="BM669" s="104">
        <f t="shared" si="472"/>
        <v>1</v>
      </c>
      <c r="BN669" s="104">
        <f t="shared" si="472"/>
        <v>1</v>
      </c>
      <c r="BO669" s="104">
        <f t="shared" si="472"/>
        <v>1</v>
      </c>
    </row>
    <row r="670" spans="1:67" ht="15" x14ac:dyDescent="0.25">
      <c r="A670" s="80"/>
      <c r="B670" s="78" t="s">
        <v>1912</v>
      </c>
      <c r="C670" s="78" t="s">
        <v>2021</v>
      </c>
      <c r="D670" s="78" t="s">
        <v>3</v>
      </c>
      <c r="E670" s="225">
        <f>VLOOKUP(B670,'Cuadro Control'!C715:J2600,8,FALSE)</f>
        <v>0</v>
      </c>
      <c r="F670" s="108">
        <f>IFERROR(E670/$E$654,0)</f>
        <v>0</v>
      </c>
      <c r="G670" s="109">
        <v>46597</v>
      </c>
      <c r="H670" s="109">
        <v>46597</v>
      </c>
      <c r="I670" s="108">
        <f t="shared" si="468"/>
        <v>0</v>
      </c>
      <c r="J670" s="108">
        <f t="shared" ref="J670:BO670" si="473">IF($G670=0,0,IF(J$6&lt;$G670,0,IF(J$6&gt;$H670,1,(J$6-$G670+1)/($H670-$G670+1))))</f>
        <v>0</v>
      </c>
      <c r="K670" s="108">
        <f t="shared" si="473"/>
        <v>0</v>
      </c>
      <c r="L670" s="108">
        <f t="shared" si="473"/>
        <v>0</v>
      </c>
      <c r="M670" s="108">
        <f t="shared" si="473"/>
        <v>0</v>
      </c>
      <c r="N670" s="108">
        <f t="shared" si="473"/>
        <v>0</v>
      </c>
      <c r="O670" s="108">
        <f t="shared" si="473"/>
        <v>0</v>
      </c>
      <c r="P670" s="108">
        <f t="shared" si="473"/>
        <v>0</v>
      </c>
      <c r="Q670" s="108">
        <f t="shared" si="473"/>
        <v>0</v>
      </c>
      <c r="R670" s="108">
        <f t="shared" si="473"/>
        <v>0</v>
      </c>
      <c r="S670" s="108">
        <f t="shared" si="473"/>
        <v>0</v>
      </c>
      <c r="T670" s="108">
        <f t="shared" si="473"/>
        <v>0</v>
      </c>
      <c r="U670" s="108">
        <f t="shared" si="473"/>
        <v>0</v>
      </c>
      <c r="V670" s="108">
        <f t="shared" si="473"/>
        <v>0</v>
      </c>
      <c r="W670" s="108">
        <f t="shared" si="473"/>
        <v>0</v>
      </c>
      <c r="X670" s="108">
        <f t="shared" si="473"/>
        <v>0</v>
      </c>
      <c r="Y670" s="108">
        <f t="shared" si="473"/>
        <v>0</v>
      </c>
      <c r="Z670" s="108">
        <f t="shared" si="473"/>
        <v>0</v>
      </c>
      <c r="AA670" s="108">
        <f t="shared" si="473"/>
        <v>0</v>
      </c>
      <c r="AB670" s="108">
        <f t="shared" si="473"/>
        <v>0</v>
      </c>
      <c r="AC670" s="108">
        <f t="shared" si="473"/>
        <v>0</v>
      </c>
      <c r="AD670" s="108">
        <f t="shared" si="473"/>
        <v>0</v>
      </c>
      <c r="AE670" s="108">
        <f t="shared" si="473"/>
        <v>0</v>
      </c>
      <c r="AF670" s="108">
        <f t="shared" si="473"/>
        <v>0</v>
      </c>
      <c r="AG670" s="108">
        <f t="shared" si="473"/>
        <v>0</v>
      </c>
      <c r="AH670" s="108">
        <f t="shared" si="473"/>
        <v>0</v>
      </c>
      <c r="AI670" s="108">
        <f t="shared" si="473"/>
        <v>0</v>
      </c>
      <c r="AJ670" s="108">
        <f t="shared" si="473"/>
        <v>0</v>
      </c>
      <c r="AK670" s="108">
        <f t="shared" si="473"/>
        <v>0</v>
      </c>
      <c r="AL670" s="108">
        <f t="shared" si="473"/>
        <v>0</v>
      </c>
      <c r="AM670" s="108">
        <f t="shared" si="473"/>
        <v>0</v>
      </c>
      <c r="AN670" s="108">
        <f t="shared" si="473"/>
        <v>0</v>
      </c>
      <c r="AO670" s="108">
        <f t="shared" si="473"/>
        <v>0</v>
      </c>
      <c r="AP670" s="108">
        <f t="shared" si="473"/>
        <v>0</v>
      </c>
      <c r="AQ670" s="108">
        <f t="shared" si="473"/>
        <v>0</v>
      </c>
      <c r="AR670" s="108">
        <f t="shared" si="473"/>
        <v>0</v>
      </c>
      <c r="AS670" s="108">
        <f t="shared" si="473"/>
        <v>0</v>
      </c>
      <c r="AT670" s="108">
        <f t="shared" si="473"/>
        <v>0</v>
      </c>
      <c r="AU670" s="108">
        <f t="shared" si="473"/>
        <v>0</v>
      </c>
      <c r="AV670" s="108">
        <f t="shared" si="473"/>
        <v>0</v>
      </c>
      <c r="AW670" s="108">
        <f t="shared" si="473"/>
        <v>0</v>
      </c>
      <c r="AX670" s="108">
        <f t="shared" si="473"/>
        <v>0</v>
      </c>
      <c r="AY670" s="108">
        <f t="shared" si="473"/>
        <v>0</v>
      </c>
      <c r="AZ670" s="108">
        <f t="shared" si="473"/>
        <v>0</v>
      </c>
      <c r="BA670" s="108">
        <f t="shared" si="473"/>
        <v>0</v>
      </c>
      <c r="BB670" s="108">
        <f t="shared" si="473"/>
        <v>0</v>
      </c>
      <c r="BC670" s="108">
        <f t="shared" si="473"/>
        <v>0</v>
      </c>
      <c r="BD670" s="108">
        <f t="shared" si="473"/>
        <v>0</v>
      </c>
      <c r="BE670" s="108">
        <f t="shared" si="473"/>
        <v>0</v>
      </c>
      <c r="BF670" s="108">
        <f t="shared" si="473"/>
        <v>0</v>
      </c>
      <c r="BG670" s="108">
        <f t="shared" si="473"/>
        <v>0</v>
      </c>
      <c r="BH670" s="108">
        <f t="shared" si="473"/>
        <v>0</v>
      </c>
      <c r="BI670" s="108">
        <f t="shared" si="473"/>
        <v>0</v>
      </c>
      <c r="BJ670" s="108">
        <f t="shared" si="473"/>
        <v>0</v>
      </c>
      <c r="BK670" s="108">
        <f t="shared" si="473"/>
        <v>0</v>
      </c>
      <c r="BL670" s="108">
        <f t="shared" si="473"/>
        <v>1</v>
      </c>
      <c r="BM670" s="108">
        <f t="shared" si="473"/>
        <v>1</v>
      </c>
      <c r="BN670" s="108">
        <f t="shared" si="473"/>
        <v>1</v>
      </c>
      <c r="BO670" s="108">
        <f t="shared" si="473"/>
        <v>1</v>
      </c>
    </row>
    <row r="671" spans="1:67" ht="15" x14ac:dyDescent="0.25">
      <c r="A671" s="80"/>
      <c r="B671" s="79" t="s">
        <v>1913</v>
      </c>
      <c r="C671" s="79" t="s">
        <v>1914</v>
      </c>
      <c r="D671" s="79" t="s">
        <v>38</v>
      </c>
      <c r="E671" s="226">
        <f>SUM(E672:E687)</f>
        <v>5328575640.9303732</v>
      </c>
      <c r="F671" s="110">
        <f>IFERROR(E671/$E$109,0)</f>
        <v>2.9517699038985597E-2</v>
      </c>
      <c r="G671" s="111">
        <v>46525</v>
      </c>
      <c r="H671" s="111">
        <v>46606</v>
      </c>
      <c r="I671" s="110">
        <f>SUMPRODUCT($F672:$F686,I672:I686)</f>
        <v>0</v>
      </c>
      <c r="J671" s="110">
        <f t="shared" ref="J671:AO671" si="474">SUMPRODUCT($F672:$F686,J672:J686)</f>
        <v>0</v>
      </c>
      <c r="K671" s="110">
        <f t="shared" si="474"/>
        <v>0</v>
      </c>
      <c r="L671" s="110">
        <f t="shared" si="474"/>
        <v>0</v>
      </c>
      <c r="M671" s="110">
        <f t="shared" si="474"/>
        <v>0</v>
      </c>
      <c r="N671" s="110">
        <f t="shared" si="474"/>
        <v>0</v>
      </c>
      <c r="O671" s="110">
        <f t="shared" si="474"/>
        <v>0</v>
      </c>
      <c r="P671" s="110">
        <f t="shared" si="474"/>
        <v>0</v>
      </c>
      <c r="Q671" s="110">
        <f t="shared" si="474"/>
        <v>0</v>
      </c>
      <c r="R671" s="110">
        <f t="shared" si="474"/>
        <v>0</v>
      </c>
      <c r="S671" s="110">
        <f t="shared" si="474"/>
        <v>0</v>
      </c>
      <c r="T671" s="110">
        <f t="shared" si="474"/>
        <v>0</v>
      </c>
      <c r="U671" s="110">
        <f t="shared" si="474"/>
        <v>0</v>
      </c>
      <c r="V671" s="110">
        <f t="shared" si="474"/>
        <v>0</v>
      </c>
      <c r="W671" s="110">
        <f t="shared" si="474"/>
        <v>0</v>
      </c>
      <c r="X671" s="110">
        <f t="shared" si="474"/>
        <v>0</v>
      </c>
      <c r="Y671" s="110">
        <f t="shared" si="474"/>
        <v>0</v>
      </c>
      <c r="Z671" s="110">
        <f t="shared" si="474"/>
        <v>0</v>
      </c>
      <c r="AA671" s="110">
        <f t="shared" si="474"/>
        <v>0</v>
      </c>
      <c r="AB671" s="110">
        <f t="shared" si="474"/>
        <v>0</v>
      </c>
      <c r="AC671" s="110">
        <f t="shared" si="474"/>
        <v>0</v>
      </c>
      <c r="AD671" s="110">
        <f t="shared" si="474"/>
        <v>0</v>
      </c>
      <c r="AE671" s="110">
        <f t="shared" si="474"/>
        <v>0</v>
      </c>
      <c r="AF671" s="110">
        <f t="shared" si="474"/>
        <v>0</v>
      </c>
      <c r="AG671" s="110">
        <f t="shared" si="474"/>
        <v>0</v>
      </c>
      <c r="AH671" s="110">
        <f t="shared" si="474"/>
        <v>0</v>
      </c>
      <c r="AI671" s="110">
        <f t="shared" si="474"/>
        <v>0</v>
      </c>
      <c r="AJ671" s="110">
        <f t="shared" si="474"/>
        <v>0</v>
      </c>
      <c r="AK671" s="110">
        <f t="shared" si="474"/>
        <v>0</v>
      </c>
      <c r="AL671" s="110">
        <f t="shared" si="474"/>
        <v>0</v>
      </c>
      <c r="AM671" s="110">
        <f t="shared" si="474"/>
        <v>0</v>
      </c>
      <c r="AN671" s="110">
        <f t="shared" si="474"/>
        <v>0</v>
      </c>
      <c r="AO671" s="110">
        <f t="shared" si="474"/>
        <v>0</v>
      </c>
      <c r="AP671" s="110">
        <f t="shared" ref="AP671:BO671" si="475">SUMPRODUCT($F672:$F686,AP672:AP686)</f>
        <v>0</v>
      </c>
      <c r="AQ671" s="110">
        <f t="shared" si="475"/>
        <v>0</v>
      </c>
      <c r="AR671" s="110">
        <f t="shared" si="475"/>
        <v>0</v>
      </c>
      <c r="AS671" s="110">
        <f t="shared" si="475"/>
        <v>0</v>
      </c>
      <c r="AT671" s="110">
        <f t="shared" si="475"/>
        <v>0</v>
      </c>
      <c r="AU671" s="110">
        <f t="shared" si="475"/>
        <v>0</v>
      </c>
      <c r="AV671" s="110">
        <f t="shared" si="475"/>
        <v>0</v>
      </c>
      <c r="AW671" s="110">
        <f t="shared" si="475"/>
        <v>0</v>
      </c>
      <c r="AX671" s="110">
        <f t="shared" si="475"/>
        <v>0</v>
      </c>
      <c r="AY671" s="110">
        <f t="shared" si="475"/>
        <v>0</v>
      </c>
      <c r="AZ671" s="110">
        <f t="shared" si="475"/>
        <v>0</v>
      </c>
      <c r="BA671" s="110">
        <f t="shared" si="475"/>
        <v>0</v>
      </c>
      <c r="BB671" s="110">
        <f t="shared" si="475"/>
        <v>6.9455109370426902E-3</v>
      </c>
      <c r="BC671" s="110">
        <f t="shared" si="475"/>
        <v>3.5168237956051465E-2</v>
      </c>
      <c r="BD671" s="110">
        <f t="shared" si="475"/>
        <v>7.4845935447579615E-2</v>
      </c>
      <c r="BE671" s="110">
        <f t="shared" si="475"/>
        <v>0.1361843723083421</v>
      </c>
      <c r="BF671" s="110">
        <f t="shared" si="475"/>
        <v>0.18194400179323067</v>
      </c>
      <c r="BG671" s="110">
        <f t="shared" si="475"/>
        <v>0.27605578532928027</v>
      </c>
      <c r="BH671" s="110">
        <f t="shared" si="475"/>
        <v>0.36455518617479693</v>
      </c>
      <c r="BI671" s="110">
        <f t="shared" si="475"/>
        <v>0.53061822640316181</v>
      </c>
      <c r="BJ671" s="110">
        <f t="shared" si="475"/>
        <v>0.64611018043408852</v>
      </c>
      <c r="BK671" s="110">
        <f t="shared" si="475"/>
        <v>0.66188210791069413</v>
      </c>
      <c r="BL671" s="110">
        <f t="shared" si="475"/>
        <v>0.81300925197237361</v>
      </c>
      <c r="BM671" s="110">
        <f t="shared" si="475"/>
        <v>0.99693705496658824</v>
      </c>
      <c r="BN671" s="110">
        <f t="shared" si="475"/>
        <v>0.99999999999999978</v>
      </c>
      <c r="BO671" s="110">
        <f t="shared" si="475"/>
        <v>0.99999999999999978</v>
      </c>
    </row>
    <row r="672" spans="1:67" ht="15" x14ac:dyDescent="0.25">
      <c r="A672" s="80"/>
      <c r="B672" s="77" t="s">
        <v>1915</v>
      </c>
      <c r="C672" s="77" t="s">
        <v>2129</v>
      </c>
      <c r="D672" s="77" t="s">
        <v>22</v>
      </c>
      <c r="E672" s="224">
        <f>VLOOKUP(B672,'Cuadro Control'!C717:J2602,8,FALSE)</f>
        <v>83271780.884117648</v>
      </c>
      <c r="F672" s="106">
        <f t="shared" ref="F672:F687" si="476">IFERROR(E672/$E$671,0)</f>
        <v>1.5627399608346054E-2</v>
      </c>
      <c r="G672" s="107">
        <v>46525</v>
      </c>
      <c r="H672" s="107">
        <v>46533</v>
      </c>
      <c r="I672" s="106">
        <f t="shared" ref="I672:X672" si="477">IF($G672=0,0,IF(I$6&lt;$G672,0,IF(I$6&gt;$H672,1,(I$6-$G672+1)/($H672-$G672+1))))</f>
        <v>0</v>
      </c>
      <c r="J672" s="106">
        <f t="shared" si="477"/>
        <v>0</v>
      </c>
      <c r="K672" s="106">
        <f t="shared" si="477"/>
        <v>0</v>
      </c>
      <c r="L672" s="106">
        <f t="shared" si="477"/>
        <v>0</v>
      </c>
      <c r="M672" s="106">
        <f t="shared" si="477"/>
        <v>0</v>
      </c>
      <c r="N672" s="106">
        <f t="shared" si="477"/>
        <v>0</v>
      </c>
      <c r="O672" s="106">
        <f t="shared" si="477"/>
        <v>0</v>
      </c>
      <c r="P672" s="106">
        <f t="shared" si="477"/>
        <v>0</v>
      </c>
      <c r="Q672" s="106">
        <f t="shared" si="477"/>
        <v>0</v>
      </c>
      <c r="R672" s="106">
        <f t="shared" si="477"/>
        <v>0</v>
      </c>
      <c r="S672" s="106">
        <f t="shared" si="477"/>
        <v>0</v>
      </c>
      <c r="T672" s="106">
        <f t="shared" si="477"/>
        <v>0</v>
      </c>
      <c r="U672" s="106">
        <f t="shared" si="477"/>
        <v>0</v>
      </c>
      <c r="V672" s="106">
        <f t="shared" si="477"/>
        <v>0</v>
      </c>
      <c r="W672" s="106">
        <f t="shared" si="477"/>
        <v>0</v>
      </c>
      <c r="X672" s="106">
        <f t="shared" si="477"/>
        <v>0</v>
      </c>
      <c r="Y672" s="106">
        <f t="shared" ref="J672:AO679" si="478">IF($G672=0,0,IF(Y$6&lt;$G672,0,IF(Y$6&gt;$H672,1,(Y$6-$G672+1)/($H672-$G672+1))))</f>
        <v>0</v>
      </c>
      <c r="Z672" s="106">
        <f t="shared" si="478"/>
        <v>0</v>
      </c>
      <c r="AA672" s="106">
        <f t="shared" si="478"/>
        <v>0</v>
      </c>
      <c r="AB672" s="106">
        <f t="shared" si="478"/>
        <v>0</v>
      </c>
      <c r="AC672" s="106">
        <f t="shared" si="478"/>
        <v>0</v>
      </c>
      <c r="AD672" s="106">
        <f t="shared" si="478"/>
        <v>0</v>
      </c>
      <c r="AE672" s="106">
        <f t="shared" si="478"/>
        <v>0</v>
      </c>
      <c r="AF672" s="106">
        <f t="shared" si="478"/>
        <v>0</v>
      </c>
      <c r="AG672" s="106">
        <f t="shared" si="478"/>
        <v>0</v>
      </c>
      <c r="AH672" s="106">
        <f t="shared" si="478"/>
        <v>0</v>
      </c>
      <c r="AI672" s="106">
        <f t="shared" si="478"/>
        <v>0</v>
      </c>
      <c r="AJ672" s="106">
        <f t="shared" si="478"/>
        <v>0</v>
      </c>
      <c r="AK672" s="106">
        <f t="shared" si="478"/>
        <v>0</v>
      </c>
      <c r="AL672" s="106">
        <f t="shared" si="478"/>
        <v>0</v>
      </c>
      <c r="AM672" s="106">
        <f t="shared" si="478"/>
        <v>0</v>
      </c>
      <c r="AN672" s="106">
        <f t="shared" si="478"/>
        <v>0</v>
      </c>
      <c r="AO672" s="106">
        <f t="shared" si="478"/>
        <v>0</v>
      </c>
      <c r="AP672" s="106">
        <f t="shared" ref="AP672:BO678" si="479">IF($G672=0,0,IF(AP$6&lt;$G672,0,IF(AP$6&gt;$H672,1,(AP$6-$G672+1)/($H672-$G672+1))))</f>
        <v>0</v>
      </c>
      <c r="AQ672" s="106">
        <f t="shared" si="479"/>
        <v>0</v>
      </c>
      <c r="AR672" s="106">
        <f t="shared" si="479"/>
        <v>0</v>
      </c>
      <c r="AS672" s="106">
        <f t="shared" si="479"/>
        <v>0</v>
      </c>
      <c r="AT672" s="106">
        <f t="shared" si="479"/>
        <v>0</v>
      </c>
      <c r="AU672" s="106">
        <f t="shared" si="479"/>
        <v>0</v>
      </c>
      <c r="AV672" s="106">
        <f t="shared" si="479"/>
        <v>0</v>
      </c>
      <c r="AW672" s="106">
        <f t="shared" si="479"/>
        <v>0</v>
      </c>
      <c r="AX672" s="106">
        <f t="shared" si="479"/>
        <v>0</v>
      </c>
      <c r="AY672" s="106">
        <f t="shared" si="479"/>
        <v>0</v>
      </c>
      <c r="AZ672" s="106">
        <f t="shared" si="479"/>
        <v>0</v>
      </c>
      <c r="BA672" s="106">
        <f t="shared" si="479"/>
        <v>0</v>
      </c>
      <c r="BB672" s="106">
        <f t="shared" si="479"/>
        <v>0.44444444444444442</v>
      </c>
      <c r="BC672" s="106">
        <f t="shared" si="479"/>
        <v>1</v>
      </c>
      <c r="BD672" s="106">
        <f t="shared" si="479"/>
        <v>1</v>
      </c>
      <c r="BE672" s="106">
        <f t="shared" si="479"/>
        <v>1</v>
      </c>
      <c r="BF672" s="106">
        <f t="shared" si="479"/>
        <v>1</v>
      </c>
      <c r="BG672" s="106">
        <f t="shared" si="479"/>
        <v>1</v>
      </c>
      <c r="BH672" s="106">
        <f t="shared" si="479"/>
        <v>1</v>
      </c>
      <c r="BI672" s="106">
        <f t="shared" si="479"/>
        <v>1</v>
      </c>
      <c r="BJ672" s="106">
        <f t="shared" si="479"/>
        <v>1</v>
      </c>
      <c r="BK672" s="106">
        <f t="shared" si="479"/>
        <v>1</v>
      </c>
      <c r="BL672" s="106">
        <f t="shared" si="479"/>
        <v>1</v>
      </c>
      <c r="BM672" s="106">
        <f t="shared" si="479"/>
        <v>1</v>
      </c>
      <c r="BN672" s="106">
        <f t="shared" si="479"/>
        <v>1</v>
      </c>
      <c r="BO672" s="106">
        <f t="shared" si="479"/>
        <v>1</v>
      </c>
    </row>
    <row r="673" spans="1:67" ht="15" x14ac:dyDescent="0.25">
      <c r="A673" s="80"/>
      <c r="B673" s="77" t="s">
        <v>1917</v>
      </c>
      <c r="C673" s="77" t="s">
        <v>1918</v>
      </c>
      <c r="D673" s="77" t="s">
        <v>9</v>
      </c>
      <c r="E673" s="224">
        <f>VLOOKUP(B673,'Cuadro Control'!C718:J2603,8,FALSE)</f>
        <v>312374505.66882348</v>
      </c>
      <c r="F673" s="106">
        <f t="shared" si="476"/>
        <v>5.8622515043116226E-2</v>
      </c>
      <c r="G673" s="107">
        <v>46533</v>
      </c>
      <c r="H673" s="107">
        <v>46541</v>
      </c>
      <c r="I673" s="106">
        <f t="shared" ref="I673:I688" si="480">IF($G673=0,0,IF(I$6&lt;$G673,0,IF(I$6&gt;$H673,1,(I$6-$G673+1)/($H673-$G673+1))))</f>
        <v>0</v>
      </c>
      <c r="J673" s="106">
        <f t="shared" si="478"/>
        <v>0</v>
      </c>
      <c r="K673" s="106">
        <f t="shared" si="478"/>
        <v>0</v>
      </c>
      <c r="L673" s="106">
        <f t="shared" si="478"/>
        <v>0</v>
      </c>
      <c r="M673" s="106">
        <f t="shared" si="478"/>
        <v>0</v>
      </c>
      <c r="N673" s="106">
        <f t="shared" si="478"/>
        <v>0</v>
      </c>
      <c r="O673" s="106">
        <f t="shared" si="478"/>
        <v>0</v>
      </c>
      <c r="P673" s="106">
        <f t="shared" si="478"/>
        <v>0</v>
      </c>
      <c r="Q673" s="106">
        <f t="shared" si="478"/>
        <v>0</v>
      </c>
      <c r="R673" s="106">
        <f t="shared" si="478"/>
        <v>0</v>
      </c>
      <c r="S673" s="106">
        <f t="shared" si="478"/>
        <v>0</v>
      </c>
      <c r="T673" s="106">
        <f t="shared" si="478"/>
        <v>0</v>
      </c>
      <c r="U673" s="106">
        <f t="shared" si="478"/>
        <v>0</v>
      </c>
      <c r="V673" s="106">
        <f t="shared" si="478"/>
        <v>0</v>
      </c>
      <c r="W673" s="106">
        <f t="shared" si="478"/>
        <v>0</v>
      </c>
      <c r="X673" s="106">
        <f t="shared" si="478"/>
        <v>0</v>
      </c>
      <c r="Y673" s="106">
        <f t="shared" si="478"/>
        <v>0</v>
      </c>
      <c r="Z673" s="106">
        <f t="shared" si="478"/>
        <v>0</v>
      </c>
      <c r="AA673" s="106">
        <f t="shared" si="478"/>
        <v>0</v>
      </c>
      <c r="AB673" s="106">
        <f t="shared" si="478"/>
        <v>0</v>
      </c>
      <c r="AC673" s="106">
        <f t="shared" si="478"/>
        <v>0</v>
      </c>
      <c r="AD673" s="106">
        <f t="shared" si="478"/>
        <v>0</v>
      </c>
      <c r="AE673" s="106">
        <f t="shared" si="478"/>
        <v>0</v>
      </c>
      <c r="AF673" s="106">
        <f t="shared" si="478"/>
        <v>0</v>
      </c>
      <c r="AG673" s="106">
        <f t="shared" si="478"/>
        <v>0</v>
      </c>
      <c r="AH673" s="106">
        <f t="shared" si="478"/>
        <v>0</v>
      </c>
      <c r="AI673" s="106">
        <f t="shared" si="478"/>
        <v>0</v>
      </c>
      <c r="AJ673" s="106">
        <f t="shared" si="478"/>
        <v>0</v>
      </c>
      <c r="AK673" s="106">
        <f t="shared" si="478"/>
        <v>0</v>
      </c>
      <c r="AL673" s="106">
        <f t="shared" si="478"/>
        <v>0</v>
      </c>
      <c r="AM673" s="106">
        <f t="shared" si="478"/>
        <v>0</v>
      </c>
      <c r="AN673" s="106">
        <f t="shared" si="478"/>
        <v>0</v>
      </c>
      <c r="AO673" s="106">
        <f t="shared" si="478"/>
        <v>0</v>
      </c>
      <c r="AP673" s="106">
        <f t="shared" si="479"/>
        <v>0</v>
      </c>
      <c r="AQ673" s="106">
        <f t="shared" si="479"/>
        <v>0</v>
      </c>
      <c r="AR673" s="106">
        <f t="shared" si="479"/>
        <v>0</v>
      </c>
      <c r="AS673" s="106">
        <f t="shared" si="479"/>
        <v>0</v>
      </c>
      <c r="AT673" s="106">
        <f t="shared" si="479"/>
        <v>0</v>
      </c>
      <c r="AU673" s="106">
        <f t="shared" si="479"/>
        <v>0</v>
      </c>
      <c r="AV673" s="106">
        <f t="shared" si="479"/>
        <v>0</v>
      </c>
      <c r="AW673" s="106">
        <f t="shared" si="479"/>
        <v>0</v>
      </c>
      <c r="AX673" s="106">
        <f t="shared" si="479"/>
        <v>0</v>
      </c>
      <c r="AY673" s="106">
        <f t="shared" si="479"/>
        <v>0</v>
      </c>
      <c r="AZ673" s="106">
        <f t="shared" si="479"/>
        <v>0</v>
      </c>
      <c r="BA673" s="106">
        <f t="shared" si="479"/>
        <v>0</v>
      </c>
      <c r="BB673" s="106">
        <f t="shared" si="479"/>
        <v>0</v>
      </c>
      <c r="BC673" s="106">
        <f t="shared" si="479"/>
        <v>0.33333333333333331</v>
      </c>
      <c r="BD673" s="106">
        <f t="shared" si="479"/>
        <v>1</v>
      </c>
      <c r="BE673" s="106">
        <f t="shared" si="479"/>
        <v>1</v>
      </c>
      <c r="BF673" s="106">
        <f t="shared" si="479"/>
        <v>1</v>
      </c>
      <c r="BG673" s="106">
        <f t="shared" si="479"/>
        <v>1</v>
      </c>
      <c r="BH673" s="106">
        <f t="shared" si="479"/>
        <v>1</v>
      </c>
      <c r="BI673" s="106">
        <f t="shared" si="479"/>
        <v>1</v>
      </c>
      <c r="BJ673" s="106">
        <f t="shared" si="479"/>
        <v>1</v>
      </c>
      <c r="BK673" s="106">
        <f t="shared" si="479"/>
        <v>1</v>
      </c>
      <c r="BL673" s="106">
        <f t="shared" si="479"/>
        <v>1</v>
      </c>
      <c r="BM673" s="106">
        <f t="shared" si="479"/>
        <v>1</v>
      </c>
      <c r="BN673" s="106">
        <f t="shared" si="479"/>
        <v>1</v>
      </c>
      <c r="BO673" s="106">
        <f t="shared" si="479"/>
        <v>1</v>
      </c>
    </row>
    <row r="674" spans="1:67" ht="15" x14ac:dyDescent="0.25">
      <c r="A674" s="80"/>
      <c r="B674" s="103" t="s">
        <v>1919</v>
      </c>
      <c r="C674" s="103" t="s">
        <v>1920</v>
      </c>
      <c r="D674" s="103" t="s">
        <v>6</v>
      </c>
      <c r="E674" s="223">
        <f>VLOOKUP(B674,'Cuadro Control'!C719:J2604,8,FALSE)</f>
        <v>9527825.6870364472</v>
      </c>
      <c r="F674" s="104">
        <f t="shared" si="476"/>
        <v>1.7880623883520365E-3</v>
      </c>
      <c r="G674" s="105">
        <v>46541</v>
      </c>
      <c r="H674" s="105">
        <v>46546</v>
      </c>
      <c r="I674" s="104">
        <f t="shared" si="480"/>
        <v>0</v>
      </c>
      <c r="J674" s="104">
        <f t="shared" si="478"/>
        <v>0</v>
      </c>
      <c r="K674" s="104">
        <f t="shared" si="478"/>
        <v>0</v>
      </c>
      <c r="L674" s="104">
        <f t="shared" si="478"/>
        <v>0</v>
      </c>
      <c r="M674" s="104">
        <f t="shared" si="478"/>
        <v>0</v>
      </c>
      <c r="N674" s="104">
        <f t="shared" si="478"/>
        <v>0</v>
      </c>
      <c r="O674" s="104">
        <f t="shared" si="478"/>
        <v>0</v>
      </c>
      <c r="P674" s="104">
        <f t="shared" si="478"/>
        <v>0</v>
      </c>
      <c r="Q674" s="104">
        <f t="shared" si="478"/>
        <v>0</v>
      </c>
      <c r="R674" s="104">
        <f t="shared" si="478"/>
        <v>0</v>
      </c>
      <c r="S674" s="104">
        <f t="shared" si="478"/>
        <v>0</v>
      </c>
      <c r="T674" s="104">
        <f t="shared" si="478"/>
        <v>0</v>
      </c>
      <c r="U674" s="104">
        <f t="shared" si="478"/>
        <v>0</v>
      </c>
      <c r="V674" s="104">
        <f t="shared" si="478"/>
        <v>0</v>
      </c>
      <c r="W674" s="104">
        <f t="shared" si="478"/>
        <v>0</v>
      </c>
      <c r="X674" s="104">
        <f t="shared" si="478"/>
        <v>0</v>
      </c>
      <c r="Y674" s="104">
        <f t="shared" si="478"/>
        <v>0</v>
      </c>
      <c r="Z674" s="104">
        <f t="shared" si="478"/>
        <v>0</v>
      </c>
      <c r="AA674" s="104">
        <f t="shared" si="478"/>
        <v>0</v>
      </c>
      <c r="AB674" s="104">
        <f t="shared" si="478"/>
        <v>0</v>
      </c>
      <c r="AC674" s="104">
        <f t="shared" si="478"/>
        <v>0</v>
      </c>
      <c r="AD674" s="104">
        <f t="shared" si="478"/>
        <v>0</v>
      </c>
      <c r="AE674" s="104">
        <f t="shared" si="478"/>
        <v>0</v>
      </c>
      <c r="AF674" s="104">
        <f t="shared" si="478"/>
        <v>0</v>
      </c>
      <c r="AG674" s="104">
        <f t="shared" si="478"/>
        <v>0</v>
      </c>
      <c r="AH674" s="104">
        <f t="shared" si="478"/>
        <v>0</v>
      </c>
      <c r="AI674" s="104">
        <f t="shared" si="478"/>
        <v>0</v>
      </c>
      <c r="AJ674" s="104">
        <f t="shared" si="478"/>
        <v>0</v>
      </c>
      <c r="AK674" s="104">
        <f t="shared" si="478"/>
        <v>0</v>
      </c>
      <c r="AL674" s="104">
        <f t="shared" si="478"/>
        <v>0</v>
      </c>
      <c r="AM674" s="104">
        <f t="shared" si="478"/>
        <v>0</v>
      </c>
      <c r="AN674" s="104">
        <f t="shared" si="478"/>
        <v>0</v>
      </c>
      <c r="AO674" s="104">
        <f t="shared" si="478"/>
        <v>0</v>
      </c>
      <c r="AP674" s="104">
        <f t="shared" si="479"/>
        <v>0</v>
      </c>
      <c r="AQ674" s="104">
        <f t="shared" si="479"/>
        <v>0</v>
      </c>
      <c r="AR674" s="104">
        <f t="shared" si="479"/>
        <v>0</v>
      </c>
      <c r="AS674" s="104">
        <f t="shared" si="479"/>
        <v>0</v>
      </c>
      <c r="AT674" s="104">
        <f t="shared" si="479"/>
        <v>0</v>
      </c>
      <c r="AU674" s="104">
        <f t="shared" si="479"/>
        <v>0</v>
      </c>
      <c r="AV674" s="104">
        <f t="shared" si="479"/>
        <v>0</v>
      </c>
      <c r="AW674" s="104">
        <f t="shared" si="479"/>
        <v>0</v>
      </c>
      <c r="AX674" s="104">
        <f t="shared" si="479"/>
        <v>0</v>
      </c>
      <c r="AY674" s="104">
        <f t="shared" si="479"/>
        <v>0</v>
      </c>
      <c r="AZ674" s="104">
        <f t="shared" si="479"/>
        <v>0</v>
      </c>
      <c r="BA674" s="104">
        <f t="shared" si="479"/>
        <v>0</v>
      </c>
      <c r="BB674" s="104">
        <f t="shared" si="479"/>
        <v>0</v>
      </c>
      <c r="BC674" s="104">
        <f t="shared" si="479"/>
        <v>0</v>
      </c>
      <c r="BD674" s="104">
        <f t="shared" si="479"/>
        <v>0.33333333333333331</v>
      </c>
      <c r="BE674" s="104">
        <f t="shared" si="479"/>
        <v>1</v>
      </c>
      <c r="BF674" s="104">
        <f t="shared" si="479"/>
        <v>1</v>
      </c>
      <c r="BG674" s="104">
        <f t="shared" si="479"/>
        <v>1</v>
      </c>
      <c r="BH674" s="104">
        <f t="shared" si="479"/>
        <v>1</v>
      </c>
      <c r="BI674" s="104">
        <f t="shared" si="479"/>
        <v>1</v>
      </c>
      <c r="BJ674" s="104">
        <f t="shared" si="479"/>
        <v>1</v>
      </c>
      <c r="BK674" s="104">
        <f t="shared" si="479"/>
        <v>1</v>
      </c>
      <c r="BL674" s="104">
        <f t="shared" si="479"/>
        <v>1</v>
      </c>
      <c r="BM674" s="104">
        <f t="shared" si="479"/>
        <v>1</v>
      </c>
      <c r="BN674" s="104">
        <f t="shared" si="479"/>
        <v>1</v>
      </c>
      <c r="BO674" s="104">
        <f t="shared" si="479"/>
        <v>1</v>
      </c>
    </row>
    <row r="675" spans="1:67" ht="15" x14ac:dyDescent="0.25">
      <c r="A675" s="80"/>
      <c r="B675" s="77" t="s">
        <v>1921</v>
      </c>
      <c r="C675" s="77" t="s">
        <v>1922</v>
      </c>
      <c r="D675" s="77" t="s">
        <v>19</v>
      </c>
      <c r="E675" s="224">
        <f>VLOOKUP(B675,'Cuadro Control'!C720:J2605,8,FALSE)</f>
        <v>320494616.71764702</v>
      </c>
      <c r="F675" s="106">
        <f t="shared" si="476"/>
        <v>6.0146395268527789E-2</v>
      </c>
      <c r="G675" s="107">
        <v>46546</v>
      </c>
      <c r="H675" s="107">
        <v>46549</v>
      </c>
      <c r="I675" s="106">
        <f t="shared" si="480"/>
        <v>0</v>
      </c>
      <c r="J675" s="106">
        <f t="shared" si="478"/>
        <v>0</v>
      </c>
      <c r="K675" s="106">
        <f t="shared" si="478"/>
        <v>0</v>
      </c>
      <c r="L675" s="106">
        <f t="shared" si="478"/>
        <v>0</v>
      </c>
      <c r="M675" s="106">
        <f t="shared" si="478"/>
        <v>0</v>
      </c>
      <c r="N675" s="106">
        <f t="shared" si="478"/>
        <v>0</v>
      </c>
      <c r="O675" s="106">
        <f t="shared" si="478"/>
        <v>0</v>
      </c>
      <c r="P675" s="106">
        <f t="shared" si="478"/>
        <v>0</v>
      </c>
      <c r="Q675" s="106">
        <f t="shared" si="478"/>
        <v>0</v>
      </c>
      <c r="R675" s="106">
        <f t="shared" si="478"/>
        <v>0</v>
      </c>
      <c r="S675" s="106">
        <f t="shared" si="478"/>
        <v>0</v>
      </c>
      <c r="T675" s="106">
        <f t="shared" si="478"/>
        <v>0</v>
      </c>
      <c r="U675" s="106">
        <f t="shared" si="478"/>
        <v>0</v>
      </c>
      <c r="V675" s="106">
        <f t="shared" si="478"/>
        <v>0</v>
      </c>
      <c r="W675" s="106">
        <f t="shared" si="478"/>
        <v>0</v>
      </c>
      <c r="X675" s="106">
        <f t="shared" si="478"/>
        <v>0</v>
      </c>
      <c r="Y675" s="106">
        <f t="shared" si="478"/>
        <v>0</v>
      </c>
      <c r="Z675" s="106">
        <f t="shared" si="478"/>
        <v>0</v>
      </c>
      <c r="AA675" s="106">
        <f t="shared" si="478"/>
        <v>0</v>
      </c>
      <c r="AB675" s="106">
        <f t="shared" si="478"/>
        <v>0</v>
      </c>
      <c r="AC675" s="106">
        <f t="shared" si="478"/>
        <v>0</v>
      </c>
      <c r="AD675" s="106">
        <f t="shared" si="478"/>
        <v>0</v>
      </c>
      <c r="AE675" s="106">
        <f t="shared" si="478"/>
        <v>0</v>
      </c>
      <c r="AF675" s="106">
        <f t="shared" si="478"/>
        <v>0</v>
      </c>
      <c r="AG675" s="106">
        <f t="shared" si="478"/>
        <v>0</v>
      </c>
      <c r="AH675" s="106">
        <f t="shared" si="478"/>
        <v>0</v>
      </c>
      <c r="AI675" s="106">
        <f t="shared" si="478"/>
        <v>0</v>
      </c>
      <c r="AJ675" s="106">
        <f t="shared" si="478"/>
        <v>0</v>
      </c>
      <c r="AK675" s="106">
        <f t="shared" si="478"/>
        <v>0</v>
      </c>
      <c r="AL675" s="106">
        <f t="shared" si="478"/>
        <v>0</v>
      </c>
      <c r="AM675" s="106">
        <f t="shared" si="478"/>
        <v>0</v>
      </c>
      <c r="AN675" s="106">
        <f t="shared" si="478"/>
        <v>0</v>
      </c>
      <c r="AO675" s="106">
        <f t="shared" si="478"/>
        <v>0</v>
      </c>
      <c r="AP675" s="106">
        <f t="shared" si="479"/>
        <v>0</v>
      </c>
      <c r="AQ675" s="106">
        <f t="shared" si="479"/>
        <v>0</v>
      </c>
      <c r="AR675" s="106">
        <f t="shared" si="479"/>
        <v>0</v>
      </c>
      <c r="AS675" s="106">
        <f t="shared" si="479"/>
        <v>0</v>
      </c>
      <c r="AT675" s="106">
        <f t="shared" si="479"/>
        <v>0</v>
      </c>
      <c r="AU675" s="106">
        <f t="shared" si="479"/>
        <v>0</v>
      </c>
      <c r="AV675" s="106">
        <f t="shared" si="479"/>
        <v>0</v>
      </c>
      <c r="AW675" s="106">
        <f t="shared" si="479"/>
        <v>0</v>
      </c>
      <c r="AX675" s="106">
        <f t="shared" si="479"/>
        <v>0</v>
      </c>
      <c r="AY675" s="106">
        <f t="shared" si="479"/>
        <v>0</v>
      </c>
      <c r="AZ675" s="106">
        <f t="shared" si="479"/>
        <v>0</v>
      </c>
      <c r="BA675" s="106">
        <f t="shared" si="479"/>
        <v>0</v>
      </c>
      <c r="BB675" s="106">
        <f t="shared" si="479"/>
        <v>0</v>
      </c>
      <c r="BC675" s="106">
        <f t="shared" si="479"/>
        <v>0</v>
      </c>
      <c r="BD675" s="106">
        <f t="shared" si="479"/>
        <v>0</v>
      </c>
      <c r="BE675" s="106">
        <f t="shared" si="479"/>
        <v>1</v>
      </c>
      <c r="BF675" s="106">
        <f t="shared" si="479"/>
        <v>1</v>
      </c>
      <c r="BG675" s="106">
        <f t="shared" si="479"/>
        <v>1</v>
      </c>
      <c r="BH675" s="106">
        <f t="shared" si="479"/>
        <v>1</v>
      </c>
      <c r="BI675" s="106">
        <f t="shared" si="479"/>
        <v>1</v>
      </c>
      <c r="BJ675" s="106">
        <f t="shared" si="479"/>
        <v>1</v>
      </c>
      <c r="BK675" s="106">
        <f t="shared" si="479"/>
        <v>1</v>
      </c>
      <c r="BL675" s="106">
        <f t="shared" si="479"/>
        <v>1</v>
      </c>
      <c r="BM675" s="106">
        <f t="shared" si="479"/>
        <v>1</v>
      </c>
      <c r="BN675" s="106">
        <f t="shared" si="479"/>
        <v>1</v>
      </c>
      <c r="BO675" s="106">
        <f t="shared" si="479"/>
        <v>1</v>
      </c>
    </row>
    <row r="676" spans="1:67" ht="15" x14ac:dyDescent="0.25">
      <c r="A676" s="80"/>
      <c r="B676" s="77" t="s">
        <v>1923</v>
      </c>
      <c r="C676" s="77" t="s">
        <v>1924</v>
      </c>
      <c r="D676" s="77" t="s">
        <v>8</v>
      </c>
      <c r="E676" s="224">
        <f>VLOOKUP(B676,'Cuadro Control'!C721:J2606,8,FALSE)</f>
        <v>94303618.549411759</v>
      </c>
      <c r="F676" s="106">
        <f t="shared" si="476"/>
        <v>1.7697716032224003E-2</v>
      </c>
      <c r="G676" s="107">
        <v>46550</v>
      </c>
      <c r="H676" s="107">
        <v>46552</v>
      </c>
      <c r="I676" s="106">
        <f t="shared" si="480"/>
        <v>0</v>
      </c>
      <c r="J676" s="106">
        <f t="shared" si="478"/>
        <v>0</v>
      </c>
      <c r="K676" s="106">
        <f t="shared" si="478"/>
        <v>0</v>
      </c>
      <c r="L676" s="106">
        <f t="shared" si="478"/>
        <v>0</v>
      </c>
      <c r="M676" s="106">
        <f t="shared" si="478"/>
        <v>0</v>
      </c>
      <c r="N676" s="106">
        <f t="shared" si="478"/>
        <v>0</v>
      </c>
      <c r="O676" s="106">
        <f t="shared" si="478"/>
        <v>0</v>
      </c>
      <c r="P676" s="106">
        <f t="shared" si="478"/>
        <v>0</v>
      </c>
      <c r="Q676" s="106">
        <f t="shared" si="478"/>
        <v>0</v>
      </c>
      <c r="R676" s="106">
        <f t="shared" si="478"/>
        <v>0</v>
      </c>
      <c r="S676" s="106">
        <f t="shared" si="478"/>
        <v>0</v>
      </c>
      <c r="T676" s="106">
        <f t="shared" si="478"/>
        <v>0</v>
      </c>
      <c r="U676" s="106">
        <f t="shared" si="478"/>
        <v>0</v>
      </c>
      <c r="V676" s="106">
        <f t="shared" si="478"/>
        <v>0</v>
      </c>
      <c r="W676" s="106">
        <f t="shared" si="478"/>
        <v>0</v>
      </c>
      <c r="X676" s="106">
        <f t="shared" si="478"/>
        <v>0</v>
      </c>
      <c r="Y676" s="106">
        <f t="shared" si="478"/>
        <v>0</v>
      </c>
      <c r="Z676" s="106">
        <f t="shared" si="478"/>
        <v>0</v>
      </c>
      <c r="AA676" s="106">
        <f t="shared" si="478"/>
        <v>0</v>
      </c>
      <c r="AB676" s="106">
        <f t="shared" si="478"/>
        <v>0</v>
      </c>
      <c r="AC676" s="106">
        <f t="shared" si="478"/>
        <v>0</v>
      </c>
      <c r="AD676" s="106">
        <f t="shared" si="478"/>
        <v>0</v>
      </c>
      <c r="AE676" s="106">
        <f t="shared" si="478"/>
        <v>0</v>
      </c>
      <c r="AF676" s="106">
        <f t="shared" si="478"/>
        <v>0</v>
      </c>
      <c r="AG676" s="106">
        <f t="shared" si="478"/>
        <v>0</v>
      </c>
      <c r="AH676" s="106">
        <f t="shared" si="478"/>
        <v>0</v>
      </c>
      <c r="AI676" s="106">
        <f t="shared" si="478"/>
        <v>0</v>
      </c>
      <c r="AJ676" s="106">
        <f t="shared" si="478"/>
        <v>0</v>
      </c>
      <c r="AK676" s="106">
        <f t="shared" si="478"/>
        <v>0</v>
      </c>
      <c r="AL676" s="106">
        <f t="shared" si="478"/>
        <v>0</v>
      </c>
      <c r="AM676" s="106">
        <f t="shared" si="478"/>
        <v>0</v>
      </c>
      <c r="AN676" s="106">
        <f t="shared" si="478"/>
        <v>0</v>
      </c>
      <c r="AO676" s="106">
        <f t="shared" si="478"/>
        <v>0</v>
      </c>
      <c r="AP676" s="106">
        <f t="shared" si="479"/>
        <v>0</v>
      </c>
      <c r="AQ676" s="106">
        <f t="shared" si="479"/>
        <v>0</v>
      </c>
      <c r="AR676" s="106">
        <f t="shared" si="479"/>
        <v>0</v>
      </c>
      <c r="AS676" s="106">
        <f t="shared" si="479"/>
        <v>0</v>
      </c>
      <c r="AT676" s="106">
        <f t="shared" si="479"/>
        <v>0</v>
      </c>
      <c r="AU676" s="106">
        <f t="shared" si="479"/>
        <v>0</v>
      </c>
      <c r="AV676" s="106">
        <f t="shared" si="479"/>
        <v>0</v>
      </c>
      <c r="AW676" s="106">
        <f t="shared" si="479"/>
        <v>0</v>
      </c>
      <c r="AX676" s="106">
        <f t="shared" si="479"/>
        <v>0</v>
      </c>
      <c r="AY676" s="106">
        <f t="shared" si="479"/>
        <v>0</v>
      </c>
      <c r="AZ676" s="106">
        <f t="shared" si="479"/>
        <v>0</v>
      </c>
      <c r="BA676" s="106">
        <f t="shared" si="479"/>
        <v>0</v>
      </c>
      <c r="BB676" s="106">
        <f t="shared" si="479"/>
        <v>0</v>
      </c>
      <c r="BC676" s="106">
        <f t="shared" si="479"/>
        <v>0</v>
      </c>
      <c r="BD676" s="106">
        <f t="shared" si="479"/>
        <v>0</v>
      </c>
      <c r="BE676" s="106">
        <f t="shared" si="479"/>
        <v>0</v>
      </c>
      <c r="BF676" s="106">
        <f t="shared" si="479"/>
        <v>1</v>
      </c>
      <c r="BG676" s="106">
        <f t="shared" si="479"/>
        <v>1</v>
      </c>
      <c r="BH676" s="106">
        <f t="shared" si="479"/>
        <v>1</v>
      </c>
      <c r="BI676" s="106">
        <f t="shared" si="479"/>
        <v>1</v>
      </c>
      <c r="BJ676" s="106">
        <f t="shared" si="479"/>
        <v>1</v>
      </c>
      <c r="BK676" s="106">
        <f t="shared" si="479"/>
        <v>1</v>
      </c>
      <c r="BL676" s="106">
        <f t="shared" si="479"/>
        <v>1</v>
      </c>
      <c r="BM676" s="106">
        <f t="shared" si="479"/>
        <v>1</v>
      </c>
      <c r="BN676" s="106">
        <f t="shared" si="479"/>
        <v>1</v>
      </c>
      <c r="BO676" s="106">
        <f t="shared" si="479"/>
        <v>1</v>
      </c>
    </row>
    <row r="677" spans="1:67" ht="15" x14ac:dyDescent="0.25">
      <c r="A677" s="80"/>
      <c r="B677" s="77" t="s">
        <v>1925</v>
      </c>
      <c r="C677" s="77" t="s">
        <v>1926</v>
      </c>
      <c r="D677" s="77" t="s">
        <v>26</v>
      </c>
      <c r="E677" s="224">
        <f>VLOOKUP(B677,'Cuadro Control'!C723:J2607,8,FALSE)</f>
        <v>179436034.15411764</v>
      </c>
      <c r="F677" s="106">
        <f t="shared" si="476"/>
        <v>3.3674296143197467E-2</v>
      </c>
      <c r="G677" s="107">
        <v>46552</v>
      </c>
      <c r="H677" s="107">
        <v>46557</v>
      </c>
      <c r="I677" s="106">
        <f t="shared" si="480"/>
        <v>0</v>
      </c>
      <c r="J677" s="106">
        <f t="shared" si="478"/>
        <v>0</v>
      </c>
      <c r="K677" s="106">
        <f t="shared" si="478"/>
        <v>0</v>
      </c>
      <c r="L677" s="106">
        <f t="shared" si="478"/>
        <v>0</v>
      </c>
      <c r="M677" s="106">
        <f t="shared" si="478"/>
        <v>0</v>
      </c>
      <c r="N677" s="106">
        <f t="shared" si="478"/>
        <v>0</v>
      </c>
      <c r="O677" s="106">
        <f t="shared" si="478"/>
        <v>0</v>
      </c>
      <c r="P677" s="106">
        <f t="shared" si="478"/>
        <v>0</v>
      </c>
      <c r="Q677" s="106">
        <f t="shared" si="478"/>
        <v>0</v>
      </c>
      <c r="R677" s="106">
        <f t="shared" si="478"/>
        <v>0</v>
      </c>
      <c r="S677" s="106">
        <f t="shared" si="478"/>
        <v>0</v>
      </c>
      <c r="T677" s="106">
        <f t="shared" si="478"/>
        <v>0</v>
      </c>
      <c r="U677" s="106">
        <f t="shared" si="478"/>
        <v>0</v>
      </c>
      <c r="V677" s="106">
        <f t="shared" si="478"/>
        <v>0</v>
      </c>
      <c r="W677" s="106">
        <f t="shared" si="478"/>
        <v>0</v>
      </c>
      <c r="X677" s="106">
        <f t="shared" si="478"/>
        <v>0</v>
      </c>
      <c r="Y677" s="106">
        <f t="shared" si="478"/>
        <v>0</v>
      </c>
      <c r="Z677" s="106">
        <f t="shared" si="478"/>
        <v>0</v>
      </c>
      <c r="AA677" s="106">
        <f t="shared" si="478"/>
        <v>0</v>
      </c>
      <c r="AB677" s="106">
        <f t="shared" si="478"/>
        <v>0</v>
      </c>
      <c r="AC677" s="106">
        <f t="shared" si="478"/>
        <v>0</v>
      </c>
      <c r="AD677" s="106">
        <f t="shared" si="478"/>
        <v>0</v>
      </c>
      <c r="AE677" s="106">
        <f t="shared" si="478"/>
        <v>0</v>
      </c>
      <c r="AF677" s="106">
        <f t="shared" si="478"/>
        <v>0</v>
      </c>
      <c r="AG677" s="106">
        <f t="shared" si="478"/>
        <v>0</v>
      </c>
      <c r="AH677" s="106">
        <f t="shared" si="478"/>
        <v>0</v>
      </c>
      <c r="AI677" s="106">
        <f t="shared" si="478"/>
        <v>0</v>
      </c>
      <c r="AJ677" s="106">
        <f t="shared" si="478"/>
        <v>0</v>
      </c>
      <c r="AK677" s="106">
        <f t="shared" si="478"/>
        <v>0</v>
      </c>
      <c r="AL677" s="106">
        <f t="shared" si="478"/>
        <v>0</v>
      </c>
      <c r="AM677" s="106">
        <f t="shared" si="478"/>
        <v>0</v>
      </c>
      <c r="AN677" s="106">
        <f t="shared" si="478"/>
        <v>0</v>
      </c>
      <c r="AO677" s="106">
        <f t="shared" si="478"/>
        <v>0</v>
      </c>
      <c r="AP677" s="106">
        <f t="shared" si="479"/>
        <v>0</v>
      </c>
      <c r="AQ677" s="106">
        <f t="shared" si="479"/>
        <v>0</v>
      </c>
      <c r="AR677" s="106">
        <f t="shared" si="479"/>
        <v>0</v>
      </c>
      <c r="AS677" s="106">
        <f t="shared" si="479"/>
        <v>0</v>
      </c>
      <c r="AT677" s="106">
        <f t="shared" si="479"/>
        <v>0</v>
      </c>
      <c r="AU677" s="106">
        <f t="shared" si="479"/>
        <v>0</v>
      </c>
      <c r="AV677" s="106">
        <f t="shared" si="479"/>
        <v>0</v>
      </c>
      <c r="AW677" s="106">
        <f t="shared" si="479"/>
        <v>0</v>
      </c>
      <c r="AX677" s="106">
        <f t="shared" si="479"/>
        <v>0</v>
      </c>
      <c r="AY677" s="106">
        <f t="shared" si="479"/>
        <v>0</v>
      </c>
      <c r="AZ677" s="106">
        <f t="shared" si="479"/>
        <v>0</v>
      </c>
      <c r="BA677" s="106">
        <f t="shared" si="479"/>
        <v>0</v>
      </c>
      <c r="BB677" s="106">
        <f t="shared" si="479"/>
        <v>0</v>
      </c>
      <c r="BC677" s="106">
        <f t="shared" si="479"/>
        <v>0</v>
      </c>
      <c r="BD677" s="106">
        <f t="shared" si="479"/>
        <v>0</v>
      </c>
      <c r="BE677" s="106">
        <f t="shared" si="479"/>
        <v>0</v>
      </c>
      <c r="BF677" s="106">
        <f t="shared" si="479"/>
        <v>0.83333333333333337</v>
      </c>
      <c r="BG677" s="106">
        <f t="shared" si="479"/>
        <v>1</v>
      </c>
      <c r="BH677" s="106">
        <f t="shared" si="479"/>
        <v>1</v>
      </c>
      <c r="BI677" s="106">
        <f t="shared" si="479"/>
        <v>1</v>
      </c>
      <c r="BJ677" s="106">
        <f t="shared" si="479"/>
        <v>1</v>
      </c>
      <c r="BK677" s="106">
        <f t="shared" si="479"/>
        <v>1</v>
      </c>
      <c r="BL677" s="106">
        <f t="shared" si="479"/>
        <v>1</v>
      </c>
      <c r="BM677" s="106">
        <f t="shared" si="479"/>
        <v>1</v>
      </c>
      <c r="BN677" s="106">
        <f t="shared" si="479"/>
        <v>1</v>
      </c>
      <c r="BO677" s="106">
        <f t="shared" si="479"/>
        <v>1</v>
      </c>
    </row>
    <row r="678" spans="1:67" ht="15" x14ac:dyDescent="0.25">
      <c r="A678" s="80"/>
      <c r="B678" s="77" t="s">
        <v>1927</v>
      </c>
      <c r="C678" s="77" t="s">
        <v>1928</v>
      </c>
      <c r="D678" s="77" t="s">
        <v>730</v>
      </c>
      <c r="E678" s="224">
        <f>VLOOKUP(B678,'Cuadro Control'!C724:J2608,8,FALSE)</f>
        <v>1212623361.2117648</v>
      </c>
      <c r="F678" s="106">
        <f t="shared" si="476"/>
        <v>0.22756988788847143</v>
      </c>
      <c r="G678" s="107">
        <v>46557</v>
      </c>
      <c r="H678" s="107">
        <v>46574</v>
      </c>
      <c r="I678" s="106">
        <f t="shared" si="480"/>
        <v>0</v>
      </c>
      <c r="J678" s="106">
        <f t="shared" si="478"/>
        <v>0</v>
      </c>
      <c r="K678" s="106">
        <f t="shared" si="478"/>
        <v>0</v>
      </c>
      <c r="L678" s="106">
        <f t="shared" si="478"/>
        <v>0</v>
      </c>
      <c r="M678" s="106">
        <f t="shared" si="478"/>
        <v>0</v>
      </c>
      <c r="N678" s="106">
        <f t="shared" si="478"/>
        <v>0</v>
      </c>
      <c r="O678" s="106">
        <f t="shared" si="478"/>
        <v>0</v>
      </c>
      <c r="P678" s="106">
        <f t="shared" si="478"/>
        <v>0</v>
      </c>
      <c r="Q678" s="106">
        <f t="shared" si="478"/>
        <v>0</v>
      </c>
      <c r="R678" s="106">
        <f t="shared" si="478"/>
        <v>0</v>
      </c>
      <c r="S678" s="106">
        <f t="shared" si="478"/>
        <v>0</v>
      </c>
      <c r="T678" s="106">
        <f t="shared" si="478"/>
        <v>0</v>
      </c>
      <c r="U678" s="106">
        <f t="shared" si="478"/>
        <v>0</v>
      </c>
      <c r="V678" s="106">
        <f t="shared" si="478"/>
        <v>0</v>
      </c>
      <c r="W678" s="106">
        <f t="shared" si="478"/>
        <v>0</v>
      </c>
      <c r="X678" s="106">
        <f t="shared" si="478"/>
        <v>0</v>
      </c>
      <c r="Y678" s="106">
        <f t="shared" si="478"/>
        <v>0</v>
      </c>
      <c r="Z678" s="106">
        <f t="shared" si="478"/>
        <v>0</v>
      </c>
      <c r="AA678" s="106">
        <f t="shared" si="478"/>
        <v>0</v>
      </c>
      <c r="AB678" s="106">
        <f t="shared" si="478"/>
        <v>0</v>
      </c>
      <c r="AC678" s="106">
        <f t="shared" si="478"/>
        <v>0</v>
      </c>
      <c r="AD678" s="106">
        <f t="shared" si="478"/>
        <v>0</v>
      </c>
      <c r="AE678" s="106">
        <f t="shared" si="478"/>
        <v>0</v>
      </c>
      <c r="AF678" s="106">
        <f t="shared" si="478"/>
        <v>0</v>
      </c>
      <c r="AG678" s="106">
        <f t="shared" si="478"/>
        <v>0</v>
      </c>
      <c r="AH678" s="106">
        <f t="shared" si="478"/>
        <v>0</v>
      </c>
      <c r="AI678" s="106">
        <f t="shared" si="478"/>
        <v>0</v>
      </c>
      <c r="AJ678" s="106">
        <f t="shared" si="478"/>
        <v>0</v>
      </c>
      <c r="AK678" s="106">
        <f t="shared" si="478"/>
        <v>0</v>
      </c>
      <c r="AL678" s="106">
        <f t="shared" si="478"/>
        <v>0</v>
      </c>
      <c r="AM678" s="106">
        <f t="shared" si="478"/>
        <v>0</v>
      </c>
      <c r="AN678" s="106">
        <f t="shared" si="478"/>
        <v>0</v>
      </c>
      <c r="AO678" s="106">
        <f t="shared" si="478"/>
        <v>0</v>
      </c>
      <c r="AP678" s="106">
        <f t="shared" si="479"/>
        <v>0</v>
      </c>
      <c r="AQ678" s="106">
        <f t="shared" si="479"/>
        <v>0</v>
      </c>
      <c r="AR678" s="106">
        <f t="shared" si="479"/>
        <v>0</v>
      </c>
      <c r="AS678" s="106">
        <f t="shared" ref="AS678:BO678" si="481">IF($G678=0,0,IF(AS$6&lt;$G678,0,IF(AS$6&gt;$H678,1,(AS$6-$G678+1)/($H678-$G678+1))))</f>
        <v>0</v>
      </c>
      <c r="AT678" s="106">
        <f t="shared" si="481"/>
        <v>0</v>
      </c>
      <c r="AU678" s="106">
        <f t="shared" si="481"/>
        <v>0</v>
      </c>
      <c r="AV678" s="106">
        <f t="shared" si="481"/>
        <v>0</v>
      </c>
      <c r="AW678" s="106">
        <f t="shared" si="481"/>
        <v>0</v>
      </c>
      <c r="AX678" s="106">
        <f t="shared" si="481"/>
        <v>0</v>
      </c>
      <c r="AY678" s="106">
        <f t="shared" si="481"/>
        <v>0</v>
      </c>
      <c r="AZ678" s="106">
        <f t="shared" si="481"/>
        <v>0</v>
      </c>
      <c r="BA678" s="106">
        <f t="shared" si="481"/>
        <v>0</v>
      </c>
      <c r="BB678" s="106">
        <f t="shared" si="481"/>
        <v>0</v>
      </c>
      <c r="BC678" s="106">
        <f t="shared" si="481"/>
        <v>0</v>
      </c>
      <c r="BD678" s="106">
        <f t="shared" si="481"/>
        <v>0</v>
      </c>
      <c r="BE678" s="106">
        <f t="shared" si="481"/>
        <v>0</v>
      </c>
      <c r="BF678" s="106">
        <f t="shared" si="481"/>
        <v>0</v>
      </c>
      <c r="BG678" s="106">
        <f t="shared" si="481"/>
        <v>0.3888888888888889</v>
      </c>
      <c r="BH678" s="106">
        <f t="shared" si="481"/>
        <v>0.77777777777777779</v>
      </c>
      <c r="BI678" s="106">
        <f t="shared" si="481"/>
        <v>1</v>
      </c>
      <c r="BJ678" s="106">
        <f t="shared" si="481"/>
        <v>1</v>
      </c>
      <c r="BK678" s="106">
        <f t="shared" si="481"/>
        <v>1</v>
      </c>
      <c r="BL678" s="106">
        <f t="shared" si="481"/>
        <v>1</v>
      </c>
      <c r="BM678" s="106">
        <f t="shared" si="481"/>
        <v>1</v>
      </c>
      <c r="BN678" s="106">
        <f t="shared" si="481"/>
        <v>1</v>
      </c>
      <c r="BO678" s="106">
        <f t="shared" si="481"/>
        <v>1</v>
      </c>
    </row>
    <row r="679" spans="1:67" ht="15" x14ac:dyDescent="0.25">
      <c r="A679" s="80"/>
      <c r="B679" s="77" t="s">
        <v>1929</v>
      </c>
      <c r="C679" s="77" t="s">
        <v>1930</v>
      </c>
      <c r="D679" s="77" t="s">
        <v>6</v>
      </c>
      <c r="E679" s="224">
        <f>VLOOKUP(B679,'Cuadro Control'!C725:J2609,8,FALSE)</f>
        <v>0</v>
      </c>
      <c r="F679" s="106">
        <f t="shared" si="476"/>
        <v>0</v>
      </c>
      <c r="G679" s="107">
        <v>46574</v>
      </c>
      <c r="H679" s="107">
        <v>46577</v>
      </c>
      <c r="I679" s="106">
        <f t="shared" si="480"/>
        <v>0</v>
      </c>
      <c r="J679" s="106">
        <f t="shared" si="478"/>
        <v>0</v>
      </c>
      <c r="K679" s="106">
        <f t="shared" si="478"/>
        <v>0</v>
      </c>
      <c r="L679" s="106">
        <f t="shared" si="478"/>
        <v>0</v>
      </c>
      <c r="M679" s="106">
        <f t="shared" si="478"/>
        <v>0</v>
      </c>
      <c r="N679" s="106">
        <f t="shared" si="478"/>
        <v>0</v>
      </c>
      <c r="O679" s="106">
        <f t="shared" si="478"/>
        <v>0</v>
      </c>
      <c r="P679" s="106">
        <f t="shared" si="478"/>
        <v>0</v>
      </c>
      <c r="Q679" s="106">
        <f t="shared" si="478"/>
        <v>0</v>
      </c>
      <c r="R679" s="106">
        <f t="shared" si="478"/>
        <v>0</v>
      </c>
      <c r="S679" s="106">
        <f t="shared" si="478"/>
        <v>0</v>
      </c>
      <c r="T679" s="106">
        <f t="shared" si="478"/>
        <v>0</v>
      </c>
      <c r="U679" s="106">
        <f t="shared" si="478"/>
        <v>0</v>
      </c>
      <c r="V679" s="106">
        <f t="shared" si="478"/>
        <v>0</v>
      </c>
      <c r="W679" s="106">
        <f t="shared" si="478"/>
        <v>0</v>
      </c>
      <c r="X679" s="106">
        <f t="shared" si="478"/>
        <v>0</v>
      </c>
      <c r="Y679" s="106">
        <f t="shared" si="478"/>
        <v>0</v>
      </c>
      <c r="Z679" s="106">
        <f t="shared" si="478"/>
        <v>0</v>
      </c>
      <c r="AA679" s="106">
        <f t="shared" si="478"/>
        <v>0</v>
      </c>
      <c r="AB679" s="106">
        <f t="shared" si="478"/>
        <v>0</v>
      </c>
      <c r="AC679" s="106">
        <f t="shared" si="478"/>
        <v>0</v>
      </c>
      <c r="AD679" s="106">
        <f t="shared" si="478"/>
        <v>0</v>
      </c>
      <c r="AE679" s="106">
        <f t="shared" si="478"/>
        <v>0</v>
      </c>
      <c r="AF679" s="106">
        <f t="shared" si="478"/>
        <v>0</v>
      </c>
      <c r="AG679" s="106">
        <f t="shared" si="478"/>
        <v>0</v>
      </c>
      <c r="AH679" s="106">
        <f t="shared" si="478"/>
        <v>0</v>
      </c>
      <c r="AI679" s="106">
        <f t="shared" ref="J679:AO686" si="482">IF($G679=0,0,IF(AI$6&lt;$G679,0,IF(AI$6&gt;$H679,1,(AI$6-$G679+1)/($H679-$G679+1))))</f>
        <v>0</v>
      </c>
      <c r="AJ679" s="106">
        <f t="shared" si="482"/>
        <v>0</v>
      </c>
      <c r="AK679" s="106">
        <f t="shared" si="482"/>
        <v>0</v>
      </c>
      <c r="AL679" s="106">
        <f t="shared" si="482"/>
        <v>0</v>
      </c>
      <c r="AM679" s="106">
        <f t="shared" si="482"/>
        <v>0</v>
      </c>
      <c r="AN679" s="106">
        <f t="shared" si="482"/>
        <v>0</v>
      </c>
      <c r="AO679" s="106">
        <f t="shared" si="482"/>
        <v>0</v>
      </c>
      <c r="AP679" s="106">
        <f t="shared" ref="AP679:BO685" si="483">IF($G679=0,0,IF(AP$6&lt;$G679,0,IF(AP$6&gt;$H679,1,(AP$6-$G679+1)/($H679-$G679+1))))</f>
        <v>0</v>
      </c>
      <c r="AQ679" s="106">
        <f t="shared" si="483"/>
        <v>0</v>
      </c>
      <c r="AR679" s="106">
        <f t="shared" si="483"/>
        <v>0</v>
      </c>
      <c r="AS679" s="106">
        <f t="shared" si="483"/>
        <v>0</v>
      </c>
      <c r="AT679" s="106">
        <f t="shared" si="483"/>
        <v>0</v>
      </c>
      <c r="AU679" s="106">
        <f t="shared" si="483"/>
        <v>0</v>
      </c>
      <c r="AV679" s="106">
        <f t="shared" si="483"/>
        <v>0</v>
      </c>
      <c r="AW679" s="106">
        <f t="shared" si="483"/>
        <v>0</v>
      </c>
      <c r="AX679" s="106">
        <f t="shared" si="483"/>
        <v>0</v>
      </c>
      <c r="AY679" s="106">
        <f t="shared" si="483"/>
        <v>0</v>
      </c>
      <c r="AZ679" s="106">
        <f t="shared" si="483"/>
        <v>0</v>
      </c>
      <c r="BA679" s="106">
        <f t="shared" si="483"/>
        <v>0</v>
      </c>
      <c r="BB679" s="106">
        <f t="shared" si="483"/>
        <v>0</v>
      </c>
      <c r="BC679" s="106">
        <f t="shared" si="483"/>
        <v>0</v>
      </c>
      <c r="BD679" s="106">
        <f t="shared" si="483"/>
        <v>0</v>
      </c>
      <c r="BE679" s="106">
        <f t="shared" si="483"/>
        <v>0</v>
      </c>
      <c r="BF679" s="106">
        <f t="shared" si="483"/>
        <v>0</v>
      </c>
      <c r="BG679" s="106">
        <f t="shared" si="483"/>
        <v>0</v>
      </c>
      <c r="BH679" s="106">
        <f t="shared" si="483"/>
        <v>0</v>
      </c>
      <c r="BI679" s="106">
        <f t="shared" si="483"/>
        <v>1</v>
      </c>
      <c r="BJ679" s="106">
        <f t="shared" si="483"/>
        <v>1</v>
      </c>
      <c r="BK679" s="106">
        <f t="shared" si="483"/>
        <v>1</v>
      </c>
      <c r="BL679" s="106">
        <f t="shared" si="483"/>
        <v>1</v>
      </c>
      <c r="BM679" s="106">
        <f t="shared" si="483"/>
        <v>1</v>
      </c>
      <c r="BN679" s="106">
        <f t="shared" si="483"/>
        <v>1</v>
      </c>
      <c r="BO679" s="106">
        <f t="shared" si="483"/>
        <v>1</v>
      </c>
    </row>
    <row r="680" spans="1:67" ht="15" x14ac:dyDescent="0.25">
      <c r="A680" s="80"/>
      <c r="B680" s="78" t="s">
        <v>1931</v>
      </c>
      <c r="C680" s="78" t="s">
        <v>1932</v>
      </c>
      <c r="D680" s="78" t="s">
        <v>3</v>
      </c>
      <c r="E680" s="225">
        <f>VLOOKUP(B680,'Cuadro Control'!C726:J2610,8,FALSE)</f>
        <v>0</v>
      </c>
      <c r="F680" s="108">
        <f t="shared" si="476"/>
        <v>0</v>
      </c>
      <c r="G680" s="109">
        <v>46574</v>
      </c>
      <c r="H680" s="109">
        <v>46574</v>
      </c>
      <c r="I680" s="108">
        <f t="shared" si="480"/>
        <v>0</v>
      </c>
      <c r="J680" s="108">
        <f t="shared" si="482"/>
        <v>0</v>
      </c>
      <c r="K680" s="108">
        <f t="shared" si="482"/>
        <v>0</v>
      </c>
      <c r="L680" s="108">
        <f t="shared" si="482"/>
        <v>0</v>
      </c>
      <c r="M680" s="108">
        <f t="shared" si="482"/>
        <v>0</v>
      </c>
      <c r="N680" s="108">
        <f t="shared" si="482"/>
        <v>0</v>
      </c>
      <c r="O680" s="108">
        <f t="shared" si="482"/>
        <v>0</v>
      </c>
      <c r="P680" s="108">
        <f t="shared" si="482"/>
        <v>0</v>
      </c>
      <c r="Q680" s="108">
        <f t="shared" si="482"/>
        <v>0</v>
      </c>
      <c r="R680" s="108">
        <f t="shared" si="482"/>
        <v>0</v>
      </c>
      <c r="S680" s="108">
        <f t="shared" si="482"/>
        <v>0</v>
      </c>
      <c r="T680" s="108">
        <f t="shared" si="482"/>
        <v>0</v>
      </c>
      <c r="U680" s="108">
        <f t="shared" si="482"/>
        <v>0</v>
      </c>
      <c r="V680" s="108">
        <f t="shared" si="482"/>
        <v>0</v>
      </c>
      <c r="W680" s="108">
        <f t="shared" si="482"/>
        <v>0</v>
      </c>
      <c r="X680" s="108">
        <f t="shared" si="482"/>
        <v>0</v>
      </c>
      <c r="Y680" s="108">
        <f t="shared" si="482"/>
        <v>0</v>
      </c>
      <c r="Z680" s="108">
        <f t="shared" si="482"/>
        <v>0</v>
      </c>
      <c r="AA680" s="108">
        <f t="shared" si="482"/>
        <v>0</v>
      </c>
      <c r="AB680" s="108">
        <f t="shared" si="482"/>
        <v>0</v>
      </c>
      <c r="AC680" s="108">
        <f t="shared" si="482"/>
        <v>0</v>
      </c>
      <c r="AD680" s="108">
        <f t="shared" si="482"/>
        <v>0</v>
      </c>
      <c r="AE680" s="108">
        <f t="shared" si="482"/>
        <v>0</v>
      </c>
      <c r="AF680" s="108">
        <f t="shared" si="482"/>
        <v>0</v>
      </c>
      <c r="AG680" s="108">
        <f t="shared" si="482"/>
        <v>0</v>
      </c>
      <c r="AH680" s="108">
        <f t="shared" si="482"/>
        <v>0</v>
      </c>
      <c r="AI680" s="108">
        <f t="shared" si="482"/>
        <v>0</v>
      </c>
      <c r="AJ680" s="108">
        <f t="shared" si="482"/>
        <v>0</v>
      </c>
      <c r="AK680" s="108">
        <f t="shared" si="482"/>
        <v>0</v>
      </c>
      <c r="AL680" s="108">
        <f t="shared" si="482"/>
        <v>0</v>
      </c>
      <c r="AM680" s="108">
        <f t="shared" si="482"/>
        <v>0</v>
      </c>
      <c r="AN680" s="108">
        <f t="shared" si="482"/>
        <v>0</v>
      </c>
      <c r="AO680" s="108">
        <f t="shared" si="482"/>
        <v>0</v>
      </c>
      <c r="AP680" s="108">
        <f t="shared" si="483"/>
        <v>0</v>
      </c>
      <c r="AQ680" s="108">
        <f t="shared" si="483"/>
        <v>0</v>
      </c>
      <c r="AR680" s="108">
        <f t="shared" si="483"/>
        <v>0</v>
      </c>
      <c r="AS680" s="108">
        <f t="shared" si="483"/>
        <v>0</v>
      </c>
      <c r="AT680" s="108">
        <f t="shared" si="483"/>
        <v>0</v>
      </c>
      <c r="AU680" s="108">
        <f t="shared" si="483"/>
        <v>0</v>
      </c>
      <c r="AV680" s="108">
        <f t="shared" si="483"/>
        <v>0</v>
      </c>
      <c r="AW680" s="108">
        <f t="shared" si="483"/>
        <v>0</v>
      </c>
      <c r="AX680" s="108">
        <f t="shared" si="483"/>
        <v>0</v>
      </c>
      <c r="AY680" s="108">
        <f t="shared" si="483"/>
        <v>0</v>
      </c>
      <c r="AZ680" s="108">
        <f t="shared" si="483"/>
        <v>0</v>
      </c>
      <c r="BA680" s="108">
        <f t="shared" si="483"/>
        <v>0</v>
      </c>
      <c r="BB680" s="108">
        <f t="shared" si="483"/>
        <v>0</v>
      </c>
      <c r="BC680" s="108">
        <f t="shared" si="483"/>
        <v>0</v>
      </c>
      <c r="BD680" s="108">
        <f t="shared" si="483"/>
        <v>0</v>
      </c>
      <c r="BE680" s="108">
        <f t="shared" si="483"/>
        <v>0</v>
      </c>
      <c r="BF680" s="108">
        <f t="shared" si="483"/>
        <v>0</v>
      </c>
      <c r="BG680" s="108">
        <f t="shared" si="483"/>
        <v>0</v>
      </c>
      <c r="BH680" s="108">
        <f t="shared" si="483"/>
        <v>0</v>
      </c>
      <c r="BI680" s="108">
        <f t="shared" si="483"/>
        <v>1</v>
      </c>
      <c r="BJ680" s="108">
        <f t="shared" si="483"/>
        <v>1</v>
      </c>
      <c r="BK680" s="108">
        <f t="shared" si="483"/>
        <v>1</v>
      </c>
      <c r="BL680" s="108">
        <f t="shared" si="483"/>
        <v>1</v>
      </c>
      <c r="BM680" s="108">
        <f t="shared" si="483"/>
        <v>1</v>
      </c>
      <c r="BN680" s="108">
        <f t="shared" si="483"/>
        <v>1</v>
      </c>
      <c r="BO680" s="108">
        <f t="shared" si="483"/>
        <v>1</v>
      </c>
    </row>
    <row r="681" spans="1:67" ht="15" x14ac:dyDescent="0.25">
      <c r="A681" s="80"/>
      <c r="B681" s="77" t="s">
        <v>1933</v>
      </c>
      <c r="C681" s="77" t="s">
        <v>1934</v>
      </c>
      <c r="D681" s="77" t="s">
        <v>8</v>
      </c>
      <c r="E681" s="224">
        <f>VLOOKUP(B681,'Cuadro Control'!C727:J2611,8,FALSE)</f>
        <v>1230815225.9452939</v>
      </c>
      <c r="F681" s="106">
        <f t="shared" si="476"/>
        <v>0.23098390806185359</v>
      </c>
      <c r="G681" s="107">
        <v>46577</v>
      </c>
      <c r="H681" s="107">
        <v>46578</v>
      </c>
      <c r="I681" s="106">
        <f t="shared" si="480"/>
        <v>0</v>
      </c>
      <c r="J681" s="106">
        <f t="shared" si="482"/>
        <v>0</v>
      </c>
      <c r="K681" s="106">
        <f t="shared" si="482"/>
        <v>0</v>
      </c>
      <c r="L681" s="106">
        <f t="shared" si="482"/>
        <v>0</v>
      </c>
      <c r="M681" s="106">
        <f t="shared" si="482"/>
        <v>0</v>
      </c>
      <c r="N681" s="106">
        <f t="shared" si="482"/>
        <v>0</v>
      </c>
      <c r="O681" s="106">
        <f t="shared" si="482"/>
        <v>0</v>
      </c>
      <c r="P681" s="106">
        <f t="shared" si="482"/>
        <v>0</v>
      </c>
      <c r="Q681" s="106">
        <f t="shared" si="482"/>
        <v>0</v>
      </c>
      <c r="R681" s="106">
        <f t="shared" si="482"/>
        <v>0</v>
      </c>
      <c r="S681" s="106">
        <f t="shared" si="482"/>
        <v>0</v>
      </c>
      <c r="T681" s="106">
        <f t="shared" si="482"/>
        <v>0</v>
      </c>
      <c r="U681" s="106">
        <f t="shared" si="482"/>
        <v>0</v>
      </c>
      <c r="V681" s="106">
        <f t="shared" si="482"/>
        <v>0</v>
      </c>
      <c r="W681" s="106">
        <f t="shared" si="482"/>
        <v>0</v>
      </c>
      <c r="X681" s="106">
        <f t="shared" si="482"/>
        <v>0</v>
      </c>
      <c r="Y681" s="106">
        <f t="shared" si="482"/>
        <v>0</v>
      </c>
      <c r="Z681" s="106">
        <f t="shared" si="482"/>
        <v>0</v>
      </c>
      <c r="AA681" s="106">
        <f t="shared" si="482"/>
        <v>0</v>
      </c>
      <c r="AB681" s="106">
        <f t="shared" si="482"/>
        <v>0</v>
      </c>
      <c r="AC681" s="106">
        <f t="shared" si="482"/>
        <v>0</v>
      </c>
      <c r="AD681" s="106">
        <f t="shared" si="482"/>
        <v>0</v>
      </c>
      <c r="AE681" s="106">
        <f t="shared" si="482"/>
        <v>0</v>
      </c>
      <c r="AF681" s="106">
        <f t="shared" si="482"/>
        <v>0</v>
      </c>
      <c r="AG681" s="106">
        <f t="shared" si="482"/>
        <v>0</v>
      </c>
      <c r="AH681" s="106">
        <f t="shared" si="482"/>
        <v>0</v>
      </c>
      <c r="AI681" s="106">
        <f t="shared" si="482"/>
        <v>0</v>
      </c>
      <c r="AJ681" s="106">
        <f t="shared" si="482"/>
        <v>0</v>
      </c>
      <c r="AK681" s="106">
        <f t="shared" si="482"/>
        <v>0</v>
      </c>
      <c r="AL681" s="106">
        <f t="shared" si="482"/>
        <v>0</v>
      </c>
      <c r="AM681" s="106">
        <f t="shared" si="482"/>
        <v>0</v>
      </c>
      <c r="AN681" s="106">
        <f t="shared" si="482"/>
        <v>0</v>
      </c>
      <c r="AO681" s="106">
        <f t="shared" si="482"/>
        <v>0</v>
      </c>
      <c r="AP681" s="106">
        <f t="shared" si="483"/>
        <v>0</v>
      </c>
      <c r="AQ681" s="106">
        <f t="shared" si="483"/>
        <v>0</v>
      </c>
      <c r="AR681" s="106">
        <f t="shared" si="483"/>
        <v>0</v>
      </c>
      <c r="AS681" s="106">
        <f t="shared" si="483"/>
        <v>0</v>
      </c>
      <c r="AT681" s="106">
        <f t="shared" si="483"/>
        <v>0</v>
      </c>
      <c r="AU681" s="106">
        <f t="shared" si="483"/>
        <v>0</v>
      </c>
      <c r="AV681" s="106">
        <f t="shared" si="483"/>
        <v>0</v>
      </c>
      <c r="AW681" s="106">
        <f t="shared" si="483"/>
        <v>0</v>
      </c>
      <c r="AX681" s="106">
        <f t="shared" si="483"/>
        <v>0</v>
      </c>
      <c r="AY681" s="106">
        <f t="shared" si="483"/>
        <v>0</v>
      </c>
      <c r="AZ681" s="106">
        <f t="shared" si="483"/>
        <v>0</v>
      </c>
      <c r="BA681" s="106">
        <f t="shared" si="483"/>
        <v>0</v>
      </c>
      <c r="BB681" s="106">
        <f t="shared" si="483"/>
        <v>0</v>
      </c>
      <c r="BC681" s="106">
        <f t="shared" si="483"/>
        <v>0</v>
      </c>
      <c r="BD681" s="106">
        <f t="shared" si="483"/>
        <v>0</v>
      </c>
      <c r="BE681" s="106">
        <f t="shared" si="483"/>
        <v>0</v>
      </c>
      <c r="BF681" s="106">
        <f t="shared" si="483"/>
        <v>0</v>
      </c>
      <c r="BG681" s="106">
        <f t="shared" si="483"/>
        <v>0</v>
      </c>
      <c r="BH681" s="106">
        <f t="shared" si="483"/>
        <v>0</v>
      </c>
      <c r="BI681" s="106">
        <f t="shared" si="483"/>
        <v>0.5</v>
      </c>
      <c r="BJ681" s="106">
        <f t="shared" si="483"/>
        <v>1</v>
      </c>
      <c r="BK681" s="106">
        <f t="shared" si="483"/>
        <v>1</v>
      </c>
      <c r="BL681" s="106">
        <f t="shared" si="483"/>
        <v>1</v>
      </c>
      <c r="BM681" s="106">
        <f t="shared" si="483"/>
        <v>1</v>
      </c>
      <c r="BN681" s="106">
        <f t="shared" si="483"/>
        <v>1</v>
      </c>
      <c r="BO681" s="106">
        <f t="shared" si="483"/>
        <v>1</v>
      </c>
    </row>
    <row r="682" spans="1:67" ht="15" x14ac:dyDescent="0.25">
      <c r="A682" s="80"/>
      <c r="B682" s="77" t="s">
        <v>1935</v>
      </c>
      <c r="C682" s="77" t="s">
        <v>1936</v>
      </c>
      <c r="D682" s="77" t="s">
        <v>26</v>
      </c>
      <c r="E682" s="224">
        <f>VLOOKUP(B682,'Cuadro Control'!C728:J2612,8,FALSE)</f>
        <v>0</v>
      </c>
      <c r="F682" s="106">
        <f t="shared" si="476"/>
        <v>0</v>
      </c>
      <c r="G682" s="107">
        <v>46578</v>
      </c>
      <c r="H682" s="107">
        <v>46587</v>
      </c>
      <c r="I682" s="106">
        <f t="shared" si="480"/>
        <v>0</v>
      </c>
      <c r="J682" s="106">
        <f t="shared" si="482"/>
        <v>0</v>
      </c>
      <c r="K682" s="106">
        <f t="shared" si="482"/>
        <v>0</v>
      </c>
      <c r="L682" s="106">
        <f t="shared" si="482"/>
        <v>0</v>
      </c>
      <c r="M682" s="106">
        <f t="shared" si="482"/>
        <v>0</v>
      </c>
      <c r="N682" s="106">
        <f t="shared" si="482"/>
        <v>0</v>
      </c>
      <c r="O682" s="106">
        <f t="shared" si="482"/>
        <v>0</v>
      </c>
      <c r="P682" s="106">
        <f t="shared" si="482"/>
        <v>0</v>
      </c>
      <c r="Q682" s="106">
        <f t="shared" si="482"/>
        <v>0</v>
      </c>
      <c r="R682" s="106">
        <f t="shared" si="482"/>
        <v>0</v>
      </c>
      <c r="S682" s="106">
        <f t="shared" si="482"/>
        <v>0</v>
      </c>
      <c r="T682" s="106">
        <f t="shared" si="482"/>
        <v>0</v>
      </c>
      <c r="U682" s="106">
        <f t="shared" si="482"/>
        <v>0</v>
      </c>
      <c r="V682" s="106">
        <f t="shared" si="482"/>
        <v>0</v>
      </c>
      <c r="W682" s="106">
        <f t="shared" si="482"/>
        <v>0</v>
      </c>
      <c r="X682" s="106">
        <f t="shared" si="482"/>
        <v>0</v>
      </c>
      <c r="Y682" s="106">
        <f t="shared" si="482"/>
        <v>0</v>
      </c>
      <c r="Z682" s="106">
        <f t="shared" si="482"/>
        <v>0</v>
      </c>
      <c r="AA682" s="106">
        <f t="shared" si="482"/>
        <v>0</v>
      </c>
      <c r="AB682" s="106">
        <f t="shared" si="482"/>
        <v>0</v>
      </c>
      <c r="AC682" s="106">
        <f t="shared" si="482"/>
        <v>0</v>
      </c>
      <c r="AD682" s="106">
        <f t="shared" si="482"/>
        <v>0</v>
      </c>
      <c r="AE682" s="106">
        <f t="shared" si="482"/>
        <v>0</v>
      </c>
      <c r="AF682" s="106">
        <f t="shared" si="482"/>
        <v>0</v>
      </c>
      <c r="AG682" s="106">
        <f t="shared" si="482"/>
        <v>0</v>
      </c>
      <c r="AH682" s="106">
        <f t="shared" si="482"/>
        <v>0</v>
      </c>
      <c r="AI682" s="106">
        <f t="shared" si="482"/>
        <v>0</v>
      </c>
      <c r="AJ682" s="106">
        <f t="shared" si="482"/>
        <v>0</v>
      </c>
      <c r="AK682" s="106">
        <f t="shared" si="482"/>
        <v>0</v>
      </c>
      <c r="AL682" s="106">
        <f t="shared" si="482"/>
        <v>0</v>
      </c>
      <c r="AM682" s="106">
        <f t="shared" si="482"/>
        <v>0</v>
      </c>
      <c r="AN682" s="106">
        <f t="shared" si="482"/>
        <v>0</v>
      </c>
      <c r="AO682" s="106">
        <f t="shared" si="482"/>
        <v>0</v>
      </c>
      <c r="AP682" s="106">
        <f t="shared" si="483"/>
        <v>0</v>
      </c>
      <c r="AQ682" s="106">
        <f t="shared" si="483"/>
        <v>0</v>
      </c>
      <c r="AR682" s="106">
        <f t="shared" si="483"/>
        <v>0</v>
      </c>
      <c r="AS682" s="106">
        <f t="shared" si="483"/>
        <v>0</v>
      </c>
      <c r="AT682" s="106">
        <f t="shared" si="483"/>
        <v>0</v>
      </c>
      <c r="AU682" s="106">
        <f t="shared" si="483"/>
        <v>0</v>
      </c>
      <c r="AV682" s="106">
        <f t="shared" si="483"/>
        <v>0</v>
      </c>
      <c r="AW682" s="106">
        <f t="shared" si="483"/>
        <v>0</v>
      </c>
      <c r="AX682" s="106">
        <f t="shared" si="483"/>
        <v>0</v>
      </c>
      <c r="AY682" s="106">
        <f t="shared" si="483"/>
        <v>0</v>
      </c>
      <c r="AZ682" s="106">
        <f t="shared" si="483"/>
        <v>0</v>
      </c>
      <c r="BA682" s="106">
        <f t="shared" si="483"/>
        <v>0</v>
      </c>
      <c r="BB682" s="106">
        <f t="shared" si="483"/>
        <v>0</v>
      </c>
      <c r="BC682" s="106">
        <f t="shared" si="483"/>
        <v>0</v>
      </c>
      <c r="BD682" s="106">
        <f t="shared" si="483"/>
        <v>0</v>
      </c>
      <c r="BE682" s="106">
        <f t="shared" si="483"/>
        <v>0</v>
      </c>
      <c r="BF682" s="106">
        <f t="shared" si="483"/>
        <v>0</v>
      </c>
      <c r="BG682" s="106">
        <f t="shared" si="483"/>
        <v>0</v>
      </c>
      <c r="BH682" s="106">
        <f t="shared" si="483"/>
        <v>0</v>
      </c>
      <c r="BI682" s="106">
        <f t="shared" si="483"/>
        <v>0</v>
      </c>
      <c r="BJ682" s="106">
        <f t="shared" si="483"/>
        <v>0.7</v>
      </c>
      <c r="BK682" s="106">
        <f t="shared" si="483"/>
        <v>1</v>
      </c>
      <c r="BL682" s="106">
        <f t="shared" si="483"/>
        <v>1</v>
      </c>
      <c r="BM682" s="106">
        <f t="shared" si="483"/>
        <v>1</v>
      </c>
      <c r="BN682" s="106">
        <f t="shared" si="483"/>
        <v>1</v>
      </c>
      <c r="BO682" s="106">
        <f t="shared" si="483"/>
        <v>1</v>
      </c>
    </row>
    <row r="683" spans="1:67" ht="15" x14ac:dyDescent="0.25">
      <c r="A683" s="80"/>
      <c r="B683" s="77" t="s">
        <v>1937</v>
      </c>
      <c r="C683" s="77" t="s">
        <v>2085</v>
      </c>
      <c r="D683" s="77" t="s">
        <v>6</v>
      </c>
      <c r="E683" s="224">
        <f>VLOOKUP(B683,'Cuadro Control'!C729:J2613,8,FALSE)</f>
        <v>72439256.308702826</v>
      </c>
      <c r="F683" s="106">
        <f t="shared" si="476"/>
        <v>1.3594487756216758E-2</v>
      </c>
      <c r="G683" s="107">
        <v>46587</v>
      </c>
      <c r="H683" s="107">
        <v>46591</v>
      </c>
      <c r="I683" s="106">
        <f t="shared" si="480"/>
        <v>0</v>
      </c>
      <c r="J683" s="106">
        <f t="shared" si="482"/>
        <v>0</v>
      </c>
      <c r="K683" s="106">
        <f t="shared" si="482"/>
        <v>0</v>
      </c>
      <c r="L683" s="106">
        <f t="shared" si="482"/>
        <v>0</v>
      </c>
      <c r="M683" s="106">
        <f t="shared" si="482"/>
        <v>0</v>
      </c>
      <c r="N683" s="106">
        <f t="shared" si="482"/>
        <v>0</v>
      </c>
      <c r="O683" s="106">
        <f t="shared" si="482"/>
        <v>0</v>
      </c>
      <c r="P683" s="106">
        <f t="shared" si="482"/>
        <v>0</v>
      </c>
      <c r="Q683" s="106">
        <f t="shared" si="482"/>
        <v>0</v>
      </c>
      <c r="R683" s="106">
        <f t="shared" si="482"/>
        <v>0</v>
      </c>
      <c r="S683" s="106">
        <f t="shared" si="482"/>
        <v>0</v>
      </c>
      <c r="T683" s="106">
        <f t="shared" si="482"/>
        <v>0</v>
      </c>
      <c r="U683" s="106">
        <f t="shared" si="482"/>
        <v>0</v>
      </c>
      <c r="V683" s="106">
        <f t="shared" si="482"/>
        <v>0</v>
      </c>
      <c r="W683" s="106">
        <f t="shared" si="482"/>
        <v>0</v>
      </c>
      <c r="X683" s="106">
        <f t="shared" si="482"/>
        <v>0</v>
      </c>
      <c r="Y683" s="106">
        <f t="shared" si="482"/>
        <v>0</v>
      </c>
      <c r="Z683" s="106">
        <f t="shared" si="482"/>
        <v>0</v>
      </c>
      <c r="AA683" s="106">
        <f t="shared" si="482"/>
        <v>0</v>
      </c>
      <c r="AB683" s="106">
        <f t="shared" si="482"/>
        <v>0</v>
      </c>
      <c r="AC683" s="106">
        <f t="shared" si="482"/>
        <v>0</v>
      </c>
      <c r="AD683" s="106">
        <f t="shared" si="482"/>
        <v>0</v>
      </c>
      <c r="AE683" s="106">
        <f t="shared" si="482"/>
        <v>0</v>
      </c>
      <c r="AF683" s="106">
        <f t="shared" si="482"/>
        <v>0</v>
      </c>
      <c r="AG683" s="106">
        <f t="shared" si="482"/>
        <v>0</v>
      </c>
      <c r="AH683" s="106">
        <f t="shared" si="482"/>
        <v>0</v>
      </c>
      <c r="AI683" s="106">
        <f t="shared" si="482"/>
        <v>0</v>
      </c>
      <c r="AJ683" s="106">
        <f t="shared" si="482"/>
        <v>0</v>
      </c>
      <c r="AK683" s="106">
        <f t="shared" si="482"/>
        <v>0</v>
      </c>
      <c r="AL683" s="106">
        <f t="shared" si="482"/>
        <v>0</v>
      </c>
      <c r="AM683" s="106">
        <f t="shared" si="482"/>
        <v>0</v>
      </c>
      <c r="AN683" s="106">
        <f t="shared" si="482"/>
        <v>0</v>
      </c>
      <c r="AO683" s="106">
        <f t="shared" si="482"/>
        <v>0</v>
      </c>
      <c r="AP683" s="106">
        <f t="shared" si="483"/>
        <v>0</v>
      </c>
      <c r="AQ683" s="106">
        <f t="shared" si="483"/>
        <v>0</v>
      </c>
      <c r="AR683" s="106">
        <f t="shared" si="483"/>
        <v>0</v>
      </c>
      <c r="AS683" s="106">
        <f t="shared" si="483"/>
        <v>0</v>
      </c>
      <c r="AT683" s="106">
        <f t="shared" si="483"/>
        <v>0</v>
      </c>
      <c r="AU683" s="106">
        <f t="shared" si="483"/>
        <v>0</v>
      </c>
      <c r="AV683" s="106">
        <f t="shared" si="483"/>
        <v>0</v>
      </c>
      <c r="AW683" s="106">
        <f t="shared" si="483"/>
        <v>0</v>
      </c>
      <c r="AX683" s="106">
        <f t="shared" si="483"/>
        <v>0</v>
      </c>
      <c r="AY683" s="106">
        <f t="shared" si="483"/>
        <v>0</v>
      </c>
      <c r="AZ683" s="106">
        <f t="shared" si="483"/>
        <v>0</v>
      </c>
      <c r="BA683" s="106">
        <f t="shared" si="483"/>
        <v>0</v>
      </c>
      <c r="BB683" s="106">
        <f t="shared" si="483"/>
        <v>0</v>
      </c>
      <c r="BC683" s="106">
        <f t="shared" si="483"/>
        <v>0</v>
      </c>
      <c r="BD683" s="106">
        <f t="shared" si="483"/>
        <v>0</v>
      </c>
      <c r="BE683" s="106">
        <f t="shared" si="483"/>
        <v>0</v>
      </c>
      <c r="BF683" s="106">
        <f t="shared" si="483"/>
        <v>0</v>
      </c>
      <c r="BG683" s="106">
        <f t="shared" si="483"/>
        <v>0</v>
      </c>
      <c r="BH683" s="106">
        <f t="shared" si="483"/>
        <v>0</v>
      </c>
      <c r="BI683" s="106">
        <f t="shared" si="483"/>
        <v>0</v>
      </c>
      <c r="BJ683" s="106">
        <f t="shared" si="483"/>
        <v>0</v>
      </c>
      <c r="BK683" s="106">
        <f t="shared" si="483"/>
        <v>1</v>
      </c>
      <c r="BL683" s="106">
        <f t="shared" si="483"/>
        <v>1</v>
      </c>
      <c r="BM683" s="106">
        <f t="shared" si="483"/>
        <v>1</v>
      </c>
      <c r="BN683" s="106">
        <f t="shared" si="483"/>
        <v>1</v>
      </c>
      <c r="BO683" s="106">
        <f t="shared" si="483"/>
        <v>1</v>
      </c>
    </row>
    <row r="684" spans="1:67" ht="15" x14ac:dyDescent="0.25">
      <c r="A684" s="80"/>
      <c r="B684" s="77" t="s">
        <v>1938</v>
      </c>
      <c r="C684" s="77" t="s">
        <v>1939</v>
      </c>
      <c r="D684" s="77" t="s">
        <v>19</v>
      </c>
      <c r="E684" s="224">
        <f>VLOOKUP(B684,'Cuadro Control'!C730:J2614,8,FALSE)</f>
        <v>46410609.014634147</v>
      </c>
      <c r="F684" s="106">
        <f t="shared" si="476"/>
        <v>8.7097588815556008E-3</v>
      </c>
      <c r="G684" s="107">
        <v>46591</v>
      </c>
      <c r="H684" s="107">
        <v>46594</v>
      </c>
      <c r="I684" s="106">
        <f t="shared" si="480"/>
        <v>0</v>
      </c>
      <c r="J684" s="106">
        <f t="shared" si="482"/>
        <v>0</v>
      </c>
      <c r="K684" s="106">
        <f t="shared" si="482"/>
        <v>0</v>
      </c>
      <c r="L684" s="106">
        <f t="shared" si="482"/>
        <v>0</v>
      </c>
      <c r="M684" s="106">
        <f t="shared" si="482"/>
        <v>0</v>
      </c>
      <c r="N684" s="106">
        <f t="shared" si="482"/>
        <v>0</v>
      </c>
      <c r="O684" s="106">
        <f t="shared" si="482"/>
        <v>0</v>
      </c>
      <c r="P684" s="106">
        <f t="shared" si="482"/>
        <v>0</v>
      </c>
      <c r="Q684" s="106">
        <f t="shared" si="482"/>
        <v>0</v>
      </c>
      <c r="R684" s="106">
        <f t="shared" si="482"/>
        <v>0</v>
      </c>
      <c r="S684" s="106">
        <f t="shared" si="482"/>
        <v>0</v>
      </c>
      <c r="T684" s="106">
        <f t="shared" si="482"/>
        <v>0</v>
      </c>
      <c r="U684" s="106">
        <f t="shared" si="482"/>
        <v>0</v>
      </c>
      <c r="V684" s="106">
        <f t="shared" si="482"/>
        <v>0</v>
      </c>
      <c r="W684" s="106">
        <f t="shared" si="482"/>
        <v>0</v>
      </c>
      <c r="X684" s="106">
        <f t="shared" si="482"/>
        <v>0</v>
      </c>
      <c r="Y684" s="106">
        <f t="shared" si="482"/>
        <v>0</v>
      </c>
      <c r="Z684" s="106">
        <f t="shared" si="482"/>
        <v>0</v>
      </c>
      <c r="AA684" s="106">
        <f t="shared" si="482"/>
        <v>0</v>
      </c>
      <c r="AB684" s="106">
        <f t="shared" si="482"/>
        <v>0</v>
      </c>
      <c r="AC684" s="106">
        <f t="shared" si="482"/>
        <v>0</v>
      </c>
      <c r="AD684" s="106">
        <f t="shared" si="482"/>
        <v>0</v>
      </c>
      <c r="AE684" s="106">
        <f t="shared" si="482"/>
        <v>0</v>
      </c>
      <c r="AF684" s="106">
        <f t="shared" si="482"/>
        <v>0</v>
      </c>
      <c r="AG684" s="106">
        <f t="shared" si="482"/>
        <v>0</v>
      </c>
      <c r="AH684" s="106">
        <f t="shared" si="482"/>
        <v>0</v>
      </c>
      <c r="AI684" s="106">
        <f t="shared" si="482"/>
        <v>0</v>
      </c>
      <c r="AJ684" s="106">
        <f t="shared" si="482"/>
        <v>0</v>
      </c>
      <c r="AK684" s="106">
        <f t="shared" si="482"/>
        <v>0</v>
      </c>
      <c r="AL684" s="106">
        <f t="shared" si="482"/>
        <v>0</v>
      </c>
      <c r="AM684" s="106">
        <f t="shared" si="482"/>
        <v>0</v>
      </c>
      <c r="AN684" s="106">
        <f t="shared" si="482"/>
        <v>0</v>
      </c>
      <c r="AO684" s="106">
        <f t="shared" si="482"/>
        <v>0</v>
      </c>
      <c r="AP684" s="106">
        <f t="shared" si="483"/>
        <v>0</v>
      </c>
      <c r="AQ684" s="106">
        <f t="shared" si="483"/>
        <v>0</v>
      </c>
      <c r="AR684" s="106">
        <f t="shared" si="483"/>
        <v>0</v>
      </c>
      <c r="AS684" s="106">
        <f t="shared" si="483"/>
        <v>0</v>
      </c>
      <c r="AT684" s="106">
        <f t="shared" si="483"/>
        <v>0</v>
      </c>
      <c r="AU684" s="106">
        <f t="shared" si="483"/>
        <v>0</v>
      </c>
      <c r="AV684" s="106">
        <f t="shared" si="483"/>
        <v>0</v>
      </c>
      <c r="AW684" s="106">
        <f t="shared" si="483"/>
        <v>0</v>
      </c>
      <c r="AX684" s="106">
        <f t="shared" si="483"/>
        <v>0</v>
      </c>
      <c r="AY684" s="106">
        <f t="shared" si="483"/>
        <v>0</v>
      </c>
      <c r="AZ684" s="106">
        <f t="shared" si="483"/>
        <v>0</v>
      </c>
      <c r="BA684" s="106">
        <f t="shared" si="483"/>
        <v>0</v>
      </c>
      <c r="BB684" s="106">
        <f t="shared" si="483"/>
        <v>0</v>
      </c>
      <c r="BC684" s="106">
        <f t="shared" si="483"/>
        <v>0</v>
      </c>
      <c r="BD684" s="106">
        <f t="shared" si="483"/>
        <v>0</v>
      </c>
      <c r="BE684" s="106">
        <f t="shared" si="483"/>
        <v>0</v>
      </c>
      <c r="BF684" s="106">
        <f t="shared" si="483"/>
        <v>0</v>
      </c>
      <c r="BG684" s="106">
        <f t="shared" si="483"/>
        <v>0</v>
      </c>
      <c r="BH684" s="106">
        <f t="shared" si="483"/>
        <v>0</v>
      </c>
      <c r="BI684" s="106">
        <f t="shared" si="483"/>
        <v>0</v>
      </c>
      <c r="BJ684" s="106">
        <f t="shared" si="483"/>
        <v>0</v>
      </c>
      <c r="BK684" s="106">
        <f t="shared" si="483"/>
        <v>0.25</v>
      </c>
      <c r="BL684" s="106">
        <f t="shared" si="483"/>
        <v>1</v>
      </c>
      <c r="BM684" s="106">
        <f t="shared" si="483"/>
        <v>1</v>
      </c>
      <c r="BN684" s="106">
        <f t="shared" si="483"/>
        <v>1</v>
      </c>
      <c r="BO684" s="106">
        <f t="shared" si="483"/>
        <v>1</v>
      </c>
    </row>
    <row r="685" spans="1:67" ht="15" x14ac:dyDescent="0.25">
      <c r="A685" s="80"/>
      <c r="B685" s="77" t="s">
        <v>1940</v>
      </c>
      <c r="C685" s="77" t="s">
        <v>1941</v>
      </c>
      <c r="D685" s="77" t="s">
        <v>9</v>
      </c>
      <c r="E685" s="224">
        <f>VLOOKUP(B685,'Cuadro Control'!C731:J2615,8,FALSE)</f>
        <v>1587346329.5488234</v>
      </c>
      <c r="F685" s="106">
        <f t="shared" si="476"/>
        <v>0.29789317756061195</v>
      </c>
      <c r="G685" s="107">
        <v>46594</v>
      </c>
      <c r="H685" s="107">
        <v>46604</v>
      </c>
      <c r="I685" s="106">
        <f t="shared" si="480"/>
        <v>0</v>
      </c>
      <c r="J685" s="106">
        <f t="shared" si="482"/>
        <v>0</v>
      </c>
      <c r="K685" s="106">
        <f t="shared" si="482"/>
        <v>0</v>
      </c>
      <c r="L685" s="106">
        <f t="shared" si="482"/>
        <v>0</v>
      </c>
      <c r="M685" s="106">
        <f t="shared" si="482"/>
        <v>0</v>
      </c>
      <c r="N685" s="106">
        <f t="shared" si="482"/>
        <v>0</v>
      </c>
      <c r="O685" s="106">
        <f t="shared" si="482"/>
        <v>0</v>
      </c>
      <c r="P685" s="106">
        <f t="shared" si="482"/>
        <v>0</v>
      </c>
      <c r="Q685" s="106">
        <f t="shared" si="482"/>
        <v>0</v>
      </c>
      <c r="R685" s="106">
        <f t="shared" si="482"/>
        <v>0</v>
      </c>
      <c r="S685" s="106">
        <f t="shared" si="482"/>
        <v>0</v>
      </c>
      <c r="T685" s="106">
        <f t="shared" si="482"/>
        <v>0</v>
      </c>
      <c r="U685" s="106">
        <f t="shared" si="482"/>
        <v>0</v>
      </c>
      <c r="V685" s="106">
        <f t="shared" si="482"/>
        <v>0</v>
      </c>
      <c r="W685" s="106">
        <f t="shared" si="482"/>
        <v>0</v>
      </c>
      <c r="X685" s="106">
        <f t="shared" si="482"/>
        <v>0</v>
      </c>
      <c r="Y685" s="106">
        <f t="shared" si="482"/>
        <v>0</v>
      </c>
      <c r="Z685" s="106">
        <f t="shared" si="482"/>
        <v>0</v>
      </c>
      <c r="AA685" s="106">
        <f t="shared" si="482"/>
        <v>0</v>
      </c>
      <c r="AB685" s="106">
        <f t="shared" si="482"/>
        <v>0</v>
      </c>
      <c r="AC685" s="106">
        <f t="shared" si="482"/>
        <v>0</v>
      </c>
      <c r="AD685" s="106">
        <f t="shared" si="482"/>
        <v>0</v>
      </c>
      <c r="AE685" s="106">
        <f t="shared" si="482"/>
        <v>0</v>
      </c>
      <c r="AF685" s="106">
        <f t="shared" si="482"/>
        <v>0</v>
      </c>
      <c r="AG685" s="106">
        <f t="shared" si="482"/>
        <v>0</v>
      </c>
      <c r="AH685" s="106">
        <f t="shared" si="482"/>
        <v>0</v>
      </c>
      <c r="AI685" s="106">
        <f t="shared" si="482"/>
        <v>0</v>
      </c>
      <c r="AJ685" s="106">
        <f t="shared" si="482"/>
        <v>0</v>
      </c>
      <c r="AK685" s="106">
        <f t="shared" si="482"/>
        <v>0</v>
      </c>
      <c r="AL685" s="106">
        <f t="shared" si="482"/>
        <v>0</v>
      </c>
      <c r="AM685" s="106">
        <f t="shared" si="482"/>
        <v>0</v>
      </c>
      <c r="AN685" s="106">
        <f t="shared" si="482"/>
        <v>0</v>
      </c>
      <c r="AO685" s="106">
        <f t="shared" si="482"/>
        <v>0</v>
      </c>
      <c r="AP685" s="106">
        <f t="shared" si="483"/>
        <v>0</v>
      </c>
      <c r="AQ685" s="106">
        <f t="shared" si="483"/>
        <v>0</v>
      </c>
      <c r="AR685" s="106">
        <f t="shared" si="483"/>
        <v>0</v>
      </c>
      <c r="AS685" s="106">
        <f t="shared" ref="AP685:BO692" si="484">IF($G685=0,0,IF(AS$6&lt;$G685,0,IF(AS$6&gt;$H685,1,(AS$6-$G685+1)/($H685-$G685+1))))</f>
        <v>0</v>
      </c>
      <c r="AT685" s="106">
        <f t="shared" si="484"/>
        <v>0</v>
      </c>
      <c r="AU685" s="106">
        <f t="shared" si="484"/>
        <v>0</v>
      </c>
      <c r="AV685" s="106">
        <f t="shared" si="484"/>
        <v>0</v>
      </c>
      <c r="AW685" s="106">
        <f t="shared" si="484"/>
        <v>0</v>
      </c>
      <c r="AX685" s="106">
        <f t="shared" si="484"/>
        <v>0</v>
      </c>
      <c r="AY685" s="106">
        <f t="shared" si="484"/>
        <v>0</v>
      </c>
      <c r="AZ685" s="106">
        <f t="shared" si="484"/>
        <v>0</v>
      </c>
      <c r="BA685" s="106">
        <f t="shared" si="484"/>
        <v>0</v>
      </c>
      <c r="BB685" s="106">
        <f t="shared" si="484"/>
        <v>0</v>
      </c>
      <c r="BC685" s="106">
        <f t="shared" si="484"/>
        <v>0</v>
      </c>
      <c r="BD685" s="106">
        <f t="shared" si="484"/>
        <v>0</v>
      </c>
      <c r="BE685" s="106">
        <f t="shared" si="484"/>
        <v>0</v>
      </c>
      <c r="BF685" s="106">
        <f t="shared" si="484"/>
        <v>0</v>
      </c>
      <c r="BG685" s="106">
        <f t="shared" si="484"/>
        <v>0</v>
      </c>
      <c r="BH685" s="106">
        <f t="shared" si="484"/>
        <v>0</v>
      </c>
      <c r="BI685" s="106">
        <f t="shared" si="484"/>
        <v>0</v>
      </c>
      <c r="BJ685" s="106">
        <f t="shared" si="484"/>
        <v>0</v>
      </c>
      <c r="BK685" s="106">
        <f t="shared" si="484"/>
        <v>0</v>
      </c>
      <c r="BL685" s="106">
        <f t="shared" si="484"/>
        <v>0.45454545454545453</v>
      </c>
      <c r="BM685" s="106">
        <f t="shared" si="484"/>
        <v>1</v>
      </c>
      <c r="BN685" s="106">
        <f t="shared" si="484"/>
        <v>1</v>
      </c>
      <c r="BO685" s="106">
        <f t="shared" si="484"/>
        <v>1</v>
      </c>
    </row>
    <row r="686" spans="1:67" ht="15" x14ac:dyDescent="0.25">
      <c r="A686" s="80"/>
      <c r="B686" s="103" t="s">
        <v>1942</v>
      </c>
      <c r="C686" s="103" t="s">
        <v>1943</v>
      </c>
      <c r="D686" s="103" t="s">
        <v>9</v>
      </c>
      <c r="E686" s="223">
        <f>VLOOKUP(B686,'Cuadro Control'!C732:J2616,8,FALSE)</f>
        <v>179532477.23999998</v>
      </c>
      <c r="F686" s="104">
        <f t="shared" si="476"/>
        <v>3.369239536752705E-2</v>
      </c>
      <c r="G686" s="105">
        <v>46596</v>
      </c>
      <c r="H686" s="105">
        <v>46606</v>
      </c>
      <c r="I686" s="104">
        <f t="shared" si="480"/>
        <v>0</v>
      </c>
      <c r="J686" s="104">
        <f t="shared" si="482"/>
        <v>0</v>
      </c>
      <c r="K686" s="104">
        <f t="shared" si="482"/>
        <v>0</v>
      </c>
      <c r="L686" s="104">
        <f t="shared" si="482"/>
        <v>0</v>
      </c>
      <c r="M686" s="104">
        <f t="shared" si="482"/>
        <v>0</v>
      </c>
      <c r="N686" s="104">
        <f t="shared" si="482"/>
        <v>0</v>
      </c>
      <c r="O686" s="104">
        <f t="shared" si="482"/>
        <v>0</v>
      </c>
      <c r="P686" s="104">
        <f t="shared" si="482"/>
        <v>0</v>
      </c>
      <c r="Q686" s="104">
        <f t="shared" si="482"/>
        <v>0</v>
      </c>
      <c r="R686" s="104">
        <f t="shared" si="482"/>
        <v>0</v>
      </c>
      <c r="S686" s="104">
        <f t="shared" si="482"/>
        <v>0</v>
      </c>
      <c r="T686" s="104">
        <f t="shared" si="482"/>
        <v>0</v>
      </c>
      <c r="U686" s="104">
        <f t="shared" si="482"/>
        <v>0</v>
      </c>
      <c r="V686" s="104">
        <f t="shared" si="482"/>
        <v>0</v>
      </c>
      <c r="W686" s="104">
        <f t="shared" si="482"/>
        <v>0</v>
      </c>
      <c r="X686" s="104">
        <f t="shared" si="482"/>
        <v>0</v>
      </c>
      <c r="Y686" s="104">
        <f t="shared" si="482"/>
        <v>0</v>
      </c>
      <c r="Z686" s="104">
        <f t="shared" si="482"/>
        <v>0</v>
      </c>
      <c r="AA686" s="104">
        <f t="shared" si="482"/>
        <v>0</v>
      </c>
      <c r="AB686" s="104">
        <f t="shared" si="482"/>
        <v>0</v>
      </c>
      <c r="AC686" s="104">
        <f t="shared" si="482"/>
        <v>0</v>
      </c>
      <c r="AD686" s="104">
        <f t="shared" si="482"/>
        <v>0</v>
      </c>
      <c r="AE686" s="104">
        <f t="shared" si="482"/>
        <v>0</v>
      </c>
      <c r="AF686" s="104">
        <f t="shared" si="482"/>
        <v>0</v>
      </c>
      <c r="AG686" s="104">
        <f t="shared" si="482"/>
        <v>0</v>
      </c>
      <c r="AH686" s="104">
        <f t="shared" si="482"/>
        <v>0</v>
      </c>
      <c r="AI686" s="104">
        <f t="shared" si="482"/>
        <v>0</v>
      </c>
      <c r="AJ686" s="104">
        <f t="shared" si="482"/>
        <v>0</v>
      </c>
      <c r="AK686" s="104">
        <f t="shared" si="482"/>
        <v>0</v>
      </c>
      <c r="AL686" s="104">
        <f t="shared" si="482"/>
        <v>0</v>
      </c>
      <c r="AM686" s="104">
        <f t="shared" si="482"/>
        <v>0</v>
      </c>
      <c r="AN686" s="104">
        <f t="shared" si="482"/>
        <v>0</v>
      </c>
      <c r="AO686" s="104">
        <f t="shared" si="482"/>
        <v>0</v>
      </c>
      <c r="AP686" s="104">
        <f t="shared" si="484"/>
        <v>0</v>
      </c>
      <c r="AQ686" s="104">
        <f t="shared" si="484"/>
        <v>0</v>
      </c>
      <c r="AR686" s="104">
        <f t="shared" si="484"/>
        <v>0</v>
      </c>
      <c r="AS686" s="104">
        <f t="shared" si="484"/>
        <v>0</v>
      </c>
      <c r="AT686" s="104">
        <f t="shared" si="484"/>
        <v>0</v>
      </c>
      <c r="AU686" s="104">
        <f t="shared" si="484"/>
        <v>0</v>
      </c>
      <c r="AV686" s="104">
        <f t="shared" si="484"/>
        <v>0</v>
      </c>
      <c r="AW686" s="104">
        <f t="shared" si="484"/>
        <v>0</v>
      </c>
      <c r="AX686" s="104">
        <f t="shared" si="484"/>
        <v>0</v>
      </c>
      <c r="AY686" s="104">
        <f t="shared" si="484"/>
        <v>0</v>
      </c>
      <c r="AZ686" s="104">
        <f t="shared" si="484"/>
        <v>0</v>
      </c>
      <c r="BA686" s="104">
        <f t="shared" si="484"/>
        <v>0</v>
      </c>
      <c r="BB686" s="104">
        <f t="shared" si="484"/>
        <v>0</v>
      </c>
      <c r="BC686" s="104">
        <f t="shared" si="484"/>
        <v>0</v>
      </c>
      <c r="BD686" s="104">
        <f t="shared" si="484"/>
        <v>0</v>
      </c>
      <c r="BE686" s="104">
        <f t="shared" si="484"/>
        <v>0</v>
      </c>
      <c r="BF686" s="104">
        <f t="shared" si="484"/>
        <v>0</v>
      </c>
      <c r="BG686" s="104">
        <f t="shared" si="484"/>
        <v>0</v>
      </c>
      <c r="BH686" s="104">
        <f t="shared" si="484"/>
        <v>0</v>
      </c>
      <c r="BI686" s="104">
        <f t="shared" si="484"/>
        <v>0</v>
      </c>
      <c r="BJ686" s="104">
        <f t="shared" si="484"/>
        <v>0</v>
      </c>
      <c r="BK686" s="104">
        <f t="shared" si="484"/>
        <v>0</v>
      </c>
      <c r="BL686" s="104">
        <f t="shared" si="484"/>
        <v>0.27272727272727271</v>
      </c>
      <c r="BM686" s="104">
        <f t="shared" si="484"/>
        <v>0.90909090909090906</v>
      </c>
      <c r="BN686" s="104">
        <f t="shared" si="484"/>
        <v>1</v>
      </c>
      <c r="BO686" s="104">
        <f t="shared" si="484"/>
        <v>1</v>
      </c>
    </row>
    <row r="687" spans="1:67" ht="15" x14ac:dyDescent="0.25">
      <c r="A687" s="80"/>
      <c r="B687" s="78" t="s">
        <v>1944</v>
      </c>
      <c r="C687" s="78" t="s">
        <v>2022</v>
      </c>
      <c r="D687" s="78" t="s">
        <v>3</v>
      </c>
      <c r="E687" s="225">
        <f>VLOOKUP(B687,'Cuadro Control'!C733:J2617,8,FALSE)</f>
        <v>0</v>
      </c>
      <c r="F687" s="108">
        <f t="shared" si="476"/>
        <v>0</v>
      </c>
      <c r="G687" s="109">
        <v>46606</v>
      </c>
      <c r="H687" s="109">
        <v>46606</v>
      </c>
      <c r="I687" s="108">
        <f t="shared" si="480"/>
        <v>0</v>
      </c>
      <c r="J687" s="108">
        <f t="shared" ref="J687:AO696" si="485">IF($G687=0,0,IF(J$6&lt;$G687,0,IF(J$6&gt;$H687,1,(J$6-$G687+1)/($H687-$G687+1))))</f>
        <v>0</v>
      </c>
      <c r="K687" s="108">
        <f t="shared" si="485"/>
        <v>0</v>
      </c>
      <c r="L687" s="108">
        <f t="shared" si="485"/>
        <v>0</v>
      </c>
      <c r="M687" s="108">
        <f t="shared" si="485"/>
        <v>0</v>
      </c>
      <c r="N687" s="108">
        <f t="shared" si="485"/>
        <v>0</v>
      </c>
      <c r="O687" s="108">
        <f t="shared" si="485"/>
        <v>0</v>
      </c>
      <c r="P687" s="108">
        <f t="shared" si="485"/>
        <v>0</v>
      </c>
      <c r="Q687" s="108">
        <f t="shared" si="485"/>
        <v>0</v>
      </c>
      <c r="R687" s="108">
        <f t="shared" si="485"/>
        <v>0</v>
      </c>
      <c r="S687" s="108">
        <f t="shared" si="485"/>
        <v>0</v>
      </c>
      <c r="T687" s="108">
        <f t="shared" si="485"/>
        <v>0</v>
      </c>
      <c r="U687" s="108">
        <f t="shared" si="485"/>
        <v>0</v>
      </c>
      <c r="V687" s="108">
        <f t="shared" si="485"/>
        <v>0</v>
      </c>
      <c r="W687" s="108">
        <f t="shared" si="485"/>
        <v>0</v>
      </c>
      <c r="X687" s="108">
        <f t="shared" si="485"/>
        <v>0</v>
      </c>
      <c r="Y687" s="108">
        <f t="shared" si="485"/>
        <v>0</v>
      </c>
      <c r="Z687" s="108">
        <f t="shared" si="485"/>
        <v>0</v>
      </c>
      <c r="AA687" s="108">
        <f t="shared" si="485"/>
        <v>0</v>
      </c>
      <c r="AB687" s="108">
        <f t="shared" si="485"/>
        <v>0</v>
      </c>
      <c r="AC687" s="108">
        <f t="shared" si="485"/>
        <v>0</v>
      </c>
      <c r="AD687" s="108">
        <f t="shared" si="485"/>
        <v>0</v>
      </c>
      <c r="AE687" s="108">
        <f t="shared" si="485"/>
        <v>0</v>
      </c>
      <c r="AF687" s="108">
        <f t="shared" si="485"/>
        <v>0</v>
      </c>
      <c r="AG687" s="108">
        <f t="shared" si="485"/>
        <v>0</v>
      </c>
      <c r="AH687" s="108">
        <f t="shared" si="485"/>
        <v>0</v>
      </c>
      <c r="AI687" s="108">
        <f t="shared" si="485"/>
        <v>0</v>
      </c>
      <c r="AJ687" s="108">
        <f t="shared" si="485"/>
        <v>0</v>
      </c>
      <c r="AK687" s="108">
        <f t="shared" si="485"/>
        <v>0</v>
      </c>
      <c r="AL687" s="108">
        <f t="shared" si="485"/>
        <v>0</v>
      </c>
      <c r="AM687" s="108">
        <f t="shared" si="485"/>
        <v>0</v>
      </c>
      <c r="AN687" s="108">
        <f t="shared" si="485"/>
        <v>0</v>
      </c>
      <c r="AO687" s="108">
        <f t="shared" si="485"/>
        <v>0</v>
      </c>
      <c r="AP687" s="108">
        <f t="shared" si="484"/>
        <v>0</v>
      </c>
      <c r="AQ687" s="108">
        <f t="shared" si="484"/>
        <v>0</v>
      </c>
      <c r="AR687" s="108">
        <f t="shared" si="484"/>
        <v>0</v>
      </c>
      <c r="AS687" s="108">
        <f t="shared" si="484"/>
        <v>0</v>
      </c>
      <c r="AT687" s="108">
        <f t="shared" si="484"/>
        <v>0</v>
      </c>
      <c r="AU687" s="108">
        <f t="shared" si="484"/>
        <v>0</v>
      </c>
      <c r="AV687" s="108">
        <f t="shared" si="484"/>
        <v>0</v>
      </c>
      <c r="AW687" s="108">
        <f t="shared" si="484"/>
        <v>0</v>
      </c>
      <c r="AX687" s="108">
        <f t="shared" si="484"/>
        <v>0</v>
      </c>
      <c r="AY687" s="108">
        <f t="shared" si="484"/>
        <v>0</v>
      </c>
      <c r="AZ687" s="108">
        <f t="shared" si="484"/>
        <v>0</v>
      </c>
      <c r="BA687" s="108">
        <f t="shared" si="484"/>
        <v>0</v>
      </c>
      <c r="BB687" s="108">
        <f t="shared" si="484"/>
        <v>0</v>
      </c>
      <c r="BC687" s="108">
        <f t="shared" si="484"/>
        <v>0</v>
      </c>
      <c r="BD687" s="108">
        <f t="shared" si="484"/>
        <v>0</v>
      </c>
      <c r="BE687" s="108">
        <f t="shared" si="484"/>
        <v>0</v>
      </c>
      <c r="BF687" s="108">
        <f t="shared" si="484"/>
        <v>0</v>
      </c>
      <c r="BG687" s="108">
        <f t="shared" si="484"/>
        <v>0</v>
      </c>
      <c r="BH687" s="108">
        <f t="shared" si="484"/>
        <v>0</v>
      </c>
      <c r="BI687" s="108">
        <f t="shared" si="484"/>
        <v>0</v>
      </c>
      <c r="BJ687" s="108">
        <f t="shared" si="484"/>
        <v>0</v>
      </c>
      <c r="BK687" s="108">
        <f t="shared" si="484"/>
        <v>0</v>
      </c>
      <c r="BL687" s="108">
        <f t="shared" si="484"/>
        <v>0</v>
      </c>
      <c r="BM687" s="108">
        <f t="shared" si="484"/>
        <v>0</v>
      </c>
      <c r="BN687" s="108">
        <f t="shared" si="484"/>
        <v>1</v>
      </c>
      <c r="BO687" s="108">
        <f t="shared" si="484"/>
        <v>1</v>
      </c>
    </row>
    <row r="688" spans="1:67" ht="15" x14ac:dyDescent="0.25">
      <c r="A688" s="80"/>
      <c r="B688" s="75" t="s">
        <v>1945</v>
      </c>
      <c r="C688" s="75" t="s">
        <v>1946</v>
      </c>
      <c r="D688" s="75" t="s">
        <v>3</v>
      </c>
      <c r="E688" s="218">
        <f>VLOOKUP(B688,'Cuadro Control'!C734:J2618,8,FALSE)</f>
        <v>0</v>
      </c>
      <c r="F688" s="93">
        <f>IFERROR(E688/$E$671,0)</f>
        <v>0</v>
      </c>
      <c r="G688" s="94">
        <v>46606</v>
      </c>
      <c r="H688" s="94">
        <v>46606</v>
      </c>
      <c r="I688" s="93">
        <f t="shared" si="480"/>
        <v>0</v>
      </c>
      <c r="J688" s="93">
        <f t="shared" si="485"/>
        <v>0</v>
      </c>
      <c r="K688" s="93">
        <f t="shared" si="485"/>
        <v>0</v>
      </c>
      <c r="L688" s="93">
        <f t="shared" si="485"/>
        <v>0</v>
      </c>
      <c r="M688" s="93">
        <f t="shared" si="485"/>
        <v>0</v>
      </c>
      <c r="N688" s="93">
        <f t="shared" si="485"/>
        <v>0</v>
      </c>
      <c r="O688" s="93">
        <f t="shared" si="485"/>
        <v>0</v>
      </c>
      <c r="P688" s="93">
        <f t="shared" si="485"/>
        <v>0</v>
      </c>
      <c r="Q688" s="93">
        <f t="shared" si="485"/>
        <v>0</v>
      </c>
      <c r="R688" s="93">
        <f t="shared" si="485"/>
        <v>0</v>
      </c>
      <c r="S688" s="93">
        <f t="shared" si="485"/>
        <v>0</v>
      </c>
      <c r="T688" s="93">
        <f t="shared" si="485"/>
        <v>0</v>
      </c>
      <c r="U688" s="93">
        <f t="shared" si="485"/>
        <v>0</v>
      </c>
      <c r="V688" s="93">
        <f t="shared" si="485"/>
        <v>0</v>
      </c>
      <c r="W688" s="93">
        <f t="shared" si="485"/>
        <v>0</v>
      </c>
      <c r="X688" s="93">
        <f t="shared" si="485"/>
        <v>0</v>
      </c>
      <c r="Y688" s="93">
        <f t="shared" si="485"/>
        <v>0</v>
      </c>
      <c r="Z688" s="93">
        <f t="shared" si="485"/>
        <v>0</v>
      </c>
      <c r="AA688" s="93">
        <f t="shared" si="485"/>
        <v>0</v>
      </c>
      <c r="AB688" s="93">
        <f t="shared" si="485"/>
        <v>0</v>
      </c>
      <c r="AC688" s="93">
        <f t="shared" si="485"/>
        <v>0</v>
      </c>
      <c r="AD688" s="93">
        <f t="shared" si="485"/>
        <v>0</v>
      </c>
      <c r="AE688" s="93">
        <f t="shared" si="485"/>
        <v>0</v>
      </c>
      <c r="AF688" s="93">
        <f t="shared" si="485"/>
        <v>0</v>
      </c>
      <c r="AG688" s="93">
        <f t="shared" si="485"/>
        <v>0</v>
      </c>
      <c r="AH688" s="93">
        <f t="shared" si="485"/>
        <v>0</v>
      </c>
      <c r="AI688" s="93">
        <f t="shared" si="485"/>
        <v>0</v>
      </c>
      <c r="AJ688" s="93">
        <f t="shared" si="485"/>
        <v>0</v>
      </c>
      <c r="AK688" s="93">
        <f t="shared" si="485"/>
        <v>0</v>
      </c>
      <c r="AL688" s="93">
        <f t="shared" si="485"/>
        <v>0</v>
      </c>
      <c r="AM688" s="93">
        <f t="shared" si="485"/>
        <v>0</v>
      </c>
      <c r="AN688" s="93">
        <f t="shared" si="485"/>
        <v>0</v>
      </c>
      <c r="AO688" s="93">
        <f t="shared" si="485"/>
        <v>0</v>
      </c>
      <c r="AP688" s="93">
        <f t="shared" si="484"/>
        <v>0</v>
      </c>
      <c r="AQ688" s="93">
        <f t="shared" si="484"/>
        <v>0</v>
      </c>
      <c r="AR688" s="93">
        <f t="shared" si="484"/>
        <v>0</v>
      </c>
      <c r="AS688" s="93">
        <f t="shared" si="484"/>
        <v>0</v>
      </c>
      <c r="AT688" s="93">
        <f t="shared" si="484"/>
        <v>0</v>
      </c>
      <c r="AU688" s="93">
        <f t="shared" si="484"/>
        <v>0</v>
      </c>
      <c r="AV688" s="93">
        <f t="shared" si="484"/>
        <v>0</v>
      </c>
      <c r="AW688" s="93">
        <f t="shared" si="484"/>
        <v>0</v>
      </c>
      <c r="AX688" s="93">
        <f t="shared" si="484"/>
        <v>0</v>
      </c>
      <c r="AY688" s="93">
        <f t="shared" si="484"/>
        <v>0</v>
      </c>
      <c r="AZ688" s="93">
        <f t="shared" si="484"/>
        <v>0</v>
      </c>
      <c r="BA688" s="93">
        <f t="shared" si="484"/>
        <v>0</v>
      </c>
      <c r="BB688" s="93">
        <f t="shared" si="484"/>
        <v>0</v>
      </c>
      <c r="BC688" s="93">
        <f t="shared" si="484"/>
        <v>0</v>
      </c>
      <c r="BD688" s="93">
        <f t="shared" si="484"/>
        <v>0</v>
      </c>
      <c r="BE688" s="93">
        <f t="shared" si="484"/>
        <v>0</v>
      </c>
      <c r="BF688" s="93">
        <f t="shared" si="484"/>
        <v>0</v>
      </c>
      <c r="BG688" s="93">
        <f t="shared" si="484"/>
        <v>0</v>
      </c>
      <c r="BH688" s="93">
        <f t="shared" si="484"/>
        <v>0</v>
      </c>
      <c r="BI688" s="93">
        <f t="shared" si="484"/>
        <v>0</v>
      </c>
      <c r="BJ688" s="93">
        <f t="shared" si="484"/>
        <v>0</v>
      </c>
      <c r="BK688" s="93">
        <f t="shared" si="484"/>
        <v>0</v>
      </c>
      <c r="BL688" s="93">
        <f t="shared" si="484"/>
        <v>0</v>
      </c>
      <c r="BM688" s="93">
        <f t="shared" si="484"/>
        <v>0</v>
      </c>
      <c r="BN688" s="93">
        <f t="shared" si="484"/>
        <v>1</v>
      </c>
      <c r="BO688" s="93">
        <f t="shared" si="484"/>
        <v>1</v>
      </c>
    </row>
    <row r="689" spans="1:67" ht="15" x14ac:dyDescent="0.25">
      <c r="A689" s="80"/>
      <c r="B689" s="73">
        <v>11</v>
      </c>
      <c r="C689" s="73" t="s">
        <v>1947</v>
      </c>
      <c r="D689" s="73" t="s">
        <v>2091</v>
      </c>
      <c r="E689" s="219">
        <f>SUM(E690:E694)</f>
        <v>909298560</v>
      </c>
      <c r="F689" s="213">
        <f>IFERROR(E689/$E$8,0)</f>
        <v>4.3622719374773553E-3</v>
      </c>
      <c r="G689" s="91">
        <v>46246</v>
      </c>
      <c r="H689" s="91">
        <v>46604</v>
      </c>
      <c r="I689" s="90">
        <f>SUMPRODUCT($F690:$F694,I690:I694)</f>
        <v>0</v>
      </c>
      <c r="J689" s="90">
        <f t="shared" ref="J689:AO689" si="486">SUMPRODUCT($F690:$F694,J690:J694)</f>
        <v>0</v>
      </c>
      <c r="K689" s="90">
        <f t="shared" si="486"/>
        <v>0</v>
      </c>
      <c r="L689" s="90">
        <f t="shared" si="486"/>
        <v>0</v>
      </c>
      <c r="M689" s="90">
        <f t="shared" si="486"/>
        <v>0</v>
      </c>
      <c r="N689" s="90">
        <f t="shared" si="486"/>
        <v>5.3705692803437156E-3</v>
      </c>
      <c r="O689" s="90">
        <f t="shared" si="486"/>
        <v>1.790189760114572E-2</v>
      </c>
      <c r="P689" s="90">
        <f t="shared" si="486"/>
        <v>3.0433225921947724E-2</v>
      </c>
      <c r="Q689" s="90">
        <f t="shared" si="486"/>
        <v>4.9399560677756159E-2</v>
      </c>
      <c r="R689" s="90">
        <f t="shared" si="486"/>
        <v>7.093989800756717E-2</v>
      </c>
      <c r="S689" s="90">
        <f t="shared" si="486"/>
        <v>9.2480235337378189E-2</v>
      </c>
      <c r="T689" s="90">
        <f t="shared" si="486"/>
        <v>0.11402057266718921</v>
      </c>
      <c r="U689" s="90">
        <f t="shared" si="486"/>
        <v>0.13950723991018096</v>
      </c>
      <c r="V689" s="90">
        <f t="shared" si="486"/>
        <v>0.17025568037074701</v>
      </c>
      <c r="W689" s="90">
        <f t="shared" si="486"/>
        <v>0.20100412083131308</v>
      </c>
      <c r="X689" s="90">
        <f t="shared" si="486"/>
        <v>0.23175256129187918</v>
      </c>
      <c r="Y689" s="90">
        <f t="shared" si="486"/>
        <v>0.26250100175244528</v>
      </c>
      <c r="Z689" s="90">
        <f t="shared" si="486"/>
        <v>0.2932494422130113</v>
      </c>
      <c r="AA689" s="90">
        <f t="shared" si="486"/>
        <v>0.32399788267357743</v>
      </c>
      <c r="AB689" s="90">
        <f t="shared" si="486"/>
        <v>0.35474632313414345</v>
      </c>
      <c r="AC689" s="90">
        <f t="shared" si="486"/>
        <v>0.38549476359470958</v>
      </c>
      <c r="AD689" s="90">
        <f t="shared" si="486"/>
        <v>0.41624320405527565</v>
      </c>
      <c r="AE689" s="90">
        <f t="shared" si="486"/>
        <v>0.44699164451584172</v>
      </c>
      <c r="AF689" s="90">
        <f t="shared" si="486"/>
        <v>0.4777400849764078</v>
      </c>
      <c r="AG689" s="90">
        <f t="shared" si="486"/>
        <v>0.50024884500726419</v>
      </c>
      <c r="AH689" s="90">
        <f t="shared" si="486"/>
        <v>0.51794951714014237</v>
      </c>
      <c r="AI689" s="90">
        <f t="shared" si="486"/>
        <v>0.53565018927302055</v>
      </c>
      <c r="AJ689" s="90">
        <f t="shared" si="486"/>
        <v>0.55335086140589884</v>
      </c>
      <c r="AK689" s="90">
        <f t="shared" si="486"/>
        <v>0.57105153353877702</v>
      </c>
      <c r="AL689" s="90">
        <f t="shared" si="486"/>
        <v>0.5887522056716552</v>
      </c>
      <c r="AM689" s="90">
        <f t="shared" si="486"/>
        <v>0.60645287780453339</v>
      </c>
      <c r="AN689" s="90">
        <f t="shared" si="486"/>
        <v>0.62415354993741157</v>
      </c>
      <c r="AO689" s="90">
        <f t="shared" si="486"/>
        <v>0.64185422207028986</v>
      </c>
      <c r="AP689" s="90">
        <f t="shared" ref="AP689:BO689" si="487">SUMPRODUCT($F690:$F694,AP690:AP694)</f>
        <v>0.65955489420316804</v>
      </c>
      <c r="AQ689" s="90">
        <f t="shared" si="487"/>
        <v>0.67725556633604622</v>
      </c>
      <c r="AR689" s="90">
        <f t="shared" si="487"/>
        <v>0.69495623846892451</v>
      </c>
      <c r="AS689" s="90">
        <f t="shared" si="487"/>
        <v>0.7126569106018027</v>
      </c>
      <c r="AT689" s="90">
        <f t="shared" si="487"/>
        <v>0.73035758273468088</v>
      </c>
      <c r="AU689" s="90">
        <f t="shared" si="487"/>
        <v>0.7427964816499848</v>
      </c>
      <c r="AV689" s="90">
        <f t="shared" si="487"/>
        <v>0.75903198522431081</v>
      </c>
      <c r="AW689" s="90">
        <f t="shared" si="487"/>
        <v>0.77836466262751791</v>
      </c>
      <c r="AX689" s="90">
        <f t="shared" si="487"/>
        <v>0.79769734003072512</v>
      </c>
      <c r="AY689" s="90">
        <f t="shared" si="487"/>
        <v>0.81703001743393222</v>
      </c>
      <c r="AZ689" s="90">
        <f t="shared" si="487"/>
        <v>0.83636269483713943</v>
      </c>
      <c r="BA689" s="90">
        <f t="shared" si="487"/>
        <v>0.85569537224034653</v>
      </c>
      <c r="BB689" s="90">
        <f t="shared" si="487"/>
        <v>0.87502804964355374</v>
      </c>
      <c r="BC689" s="90">
        <f t="shared" si="487"/>
        <v>0.89314750290360045</v>
      </c>
      <c r="BD689" s="90">
        <f t="shared" si="487"/>
        <v>0.90398761130468452</v>
      </c>
      <c r="BE689" s="90">
        <f t="shared" si="487"/>
        <v>0.91482771970576848</v>
      </c>
      <c r="BF689" s="90">
        <f t="shared" si="487"/>
        <v>0.92566782810685244</v>
      </c>
      <c r="BG689" s="90">
        <f t="shared" si="487"/>
        <v>0.93650793650793651</v>
      </c>
      <c r="BH689" s="90">
        <f t="shared" si="487"/>
        <v>0.94734804490902058</v>
      </c>
      <c r="BI689" s="90">
        <f t="shared" si="487"/>
        <v>0.95818815331010454</v>
      </c>
      <c r="BJ689" s="90">
        <f t="shared" si="487"/>
        <v>0.9690282617111885</v>
      </c>
      <c r="BK689" s="90">
        <f t="shared" si="487"/>
        <v>0.97986837011227257</v>
      </c>
      <c r="BL689" s="90">
        <f t="shared" si="487"/>
        <v>0.99070847851335653</v>
      </c>
      <c r="BM689" s="90">
        <f t="shared" si="487"/>
        <v>1</v>
      </c>
      <c r="BN689" s="90">
        <f t="shared" si="487"/>
        <v>1</v>
      </c>
      <c r="BO689" s="90">
        <f t="shared" si="487"/>
        <v>1</v>
      </c>
    </row>
    <row r="690" spans="1:67" ht="15" x14ac:dyDescent="0.25">
      <c r="A690" s="80"/>
      <c r="B690" s="77" t="s">
        <v>1949</v>
      </c>
      <c r="C690" s="77" t="s">
        <v>1950</v>
      </c>
      <c r="D690" s="77" t="s">
        <v>1951</v>
      </c>
      <c r="E690" s="224">
        <f>VLOOKUP(B690,'Cuadro Control'!C736:J2620,8,FALSE)</f>
        <v>216499657.14285713</v>
      </c>
      <c r="F690" s="106">
        <f>IFERROR(E690/$E$689,0)</f>
        <v>0.23809523809523808</v>
      </c>
      <c r="G690" s="107">
        <v>46246</v>
      </c>
      <c r="H690" s="107">
        <v>46378</v>
      </c>
      <c r="I690" s="106">
        <f>IF($G690=0,0,IF(I$6&lt;$G690,0,IF(I$6&gt;$H690,1,(I$6-$G690+1)/($H690-$G690+1))))</f>
        <v>0</v>
      </c>
      <c r="J690" s="106">
        <f t="shared" si="485"/>
        <v>0</v>
      </c>
      <c r="K690" s="106">
        <f t="shared" si="485"/>
        <v>0</v>
      </c>
      <c r="L690" s="106">
        <f t="shared" si="485"/>
        <v>0</v>
      </c>
      <c r="M690" s="106">
        <f t="shared" si="485"/>
        <v>0</v>
      </c>
      <c r="N690" s="106">
        <f t="shared" si="485"/>
        <v>2.2556390977443608E-2</v>
      </c>
      <c r="O690" s="106">
        <f t="shared" si="485"/>
        <v>7.5187969924812026E-2</v>
      </c>
      <c r="P690" s="106">
        <f t="shared" si="485"/>
        <v>0.12781954887218044</v>
      </c>
      <c r="Q690" s="106">
        <f t="shared" si="485"/>
        <v>0.18045112781954886</v>
      </c>
      <c r="R690" s="106">
        <f t="shared" si="485"/>
        <v>0.23308270676691728</v>
      </c>
      <c r="S690" s="106">
        <f t="shared" si="485"/>
        <v>0.2857142857142857</v>
      </c>
      <c r="T690" s="106">
        <f t="shared" si="485"/>
        <v>0.33834586466165412</v>
      </c>
      <c r="U690" s="106">
        <f t="shared" si="485"/>
        <v>0.39097744360902253</v>
      </c>
      <c r="V690" s="106">
        <f t="shared" si="485"/>
        <v>0.44360902255639095</v>
      </c>
      <c r="W690" s="106">
        <f t="shared" si="485"/>
        <v>0.49624060150375937</v>
      </c>
      <c r="X690" s="106">
        <f t="shared" si="485"/>
        <v>0.54887218045112784</v>
      </c>
      <c r="Y690" s="106">
        <f t="shared" si="485"/>
        <v>0.60150375939849621</v>
      </c>
      <c r="Z690" s="106">
        <f t="shared" si="485"/>
        <v>0.65413533834586468</v>
      </c>
      <c r="AA690" s="106">
        <f t="shared" si="485"/>
        <v>0.70676691729323304</v>
      </c>
      <c r="AB690" s="106">
        <f t="shared" si="485"/>
        <v>0.75939849624060152</v>
      </c>
      <c r="AC690" s="106">
        <f t="shared" si="485"/>
        <v>0.81203007518796988</v>
      </c>
      <c r="AD690" s="106">
        <f t="shared" si="485"/>
        <v>0.86466165413533835</v>
      </c>
      <c r="AE690" s="106">
        <f t="shared" si="485"/>
        <v>0.91729323308270672</v>
      </c>
      <c r="AF690" s="106">
        <f t="shared" si="485"/>
        <v>0.96992481203007519</v>
      </c>
      <c r="AG690" s="106">
        <f t="shared" si="485"/>
        <v>1</v>
      </c>
      <c r="AH690" s="106">
        <f t="shared" si="485"/>
        <v>1</v>
      </c>
      <c r="AI690" s="106">
        <f t="shared" si="485"/>
        <v>1</v>
      </c>
      <c r="AJ690" s="106">
        <f t="shared" si="485"/>
        <v>1</v>
      </c>
      <c r="AK690" s="106">
        <f t="shared" si="485"/>
        <v>1</v>
      </c>
      <c r="AL690" s="106">
        <f t="shared" si="485"/>
        <v>1</v>
      </c>
      <c r="AM690" s="106">
        <f t="shared" si="485"/>
        <v>1</v>
      </c>
      <c r="AN690" s="106">
        <f t="shared" si="485"/>
        <v>1</v>
      </c>
      <c r="AO690" s="106">
        <f t="shared" si="485"/>
        <v>1</v>
      </c>
      <c r="AP690" s="106">
        <f t="shared" si="484"/>
        <v>1</v>
      </c>
      <c r="AQ690" s="106">
        <f t="shared" si="484"/>
        <v>1</v>
      </c>
      <c r="AR690" s="106">
        <f t="shared" si="484"/>
        <v>1</v>
      </c>
      <c r="AS690" s="106">
        <f t="shared" si="484"/>
        <v>1</v>
      </c>
      <c r="AT690" s="106">
        <f t="shared" si="484"/>
        <v>1</v>
      </c>
      <c r="AU690" s="106">
        <f t="shared" si="484"/>
        <v>1</v>
      </c>
      <c r="AV690" s="106">
        <f t="shared" si="484"/>
        <v>1</v>
      </c>
      <c r="AW690" s="106">
        <f t="shared" si="484"/>
        <v>1</v>
      </c>
      <c r="AX690" s="106">
        <f t="shared" si="484"/>
        <v>1</v>
      </c>
      <c r="AY690" s="106">
        <f t="shared" si="484"/>
        <v>1</v>
      </c>
      <c r="AZ690" s="106">
        <f t="shared" si="484"/>
        <v>1</v>
      </c>
      <c r="BA690" s="106">
        <f t="shared" si="484"/>
        <v>1</v>
      </c>
      <c r="BB690" s="106">
        <f t="shared" si="484"/>
        <v>1</v>
      </c>
      <c r="BC690" s="106">
        <f t="shared" si="484"/>
        <v>1</v>
      </c>
      <c r="BD690" s="106">
        <f t="shared" si="484"/>
        <v>1</v>
      </c>
      <c r="BE690" s="106">
        <f t="shared" si="484"/>
        <v>1</v>
      </c>
      <c r="BF690" s="106">
        <f t="shared" si="484"/>
        <v>1</v>
      </c>
      <c r="BG690" s="106">
        <f t="shared" si="484"/>
        <v>1</v>
      </c>
      <c r="BH690" s="106">
        <f t="shared" si="484"/>
        <v>1</v>
      </c>
      <c r="BI690" s="106">
        <f t="shared" si="484"/>
        <v>1</v>
      </c>
      <c r="BJ690" s="106">
        <f t="shared" si="484"/>
        <v>1</v>
      </c>
      <c r="BK690" s="106">
        <f t="shared" si="484"/>
        <v>1</v>
      </c>
      <c r="BL690" s="106">
        <f t="shared" si="484"/>
        <v>1</v>
      </c>
      <c r="BM690" s="106">
        <f t="shared" si="484"/>
        <v>1</v>
      </c>
      <c r="BN690" s="106">
        <f t="shared" si="484"/>
        <v>1</v>
      </c>
      <c r="BO690" s="106">
        <f t="shared" si="484"/>
        <v>1</v>
      </c>
    </row>
    <row r="691" spans="1:67" ht="15" x14ac:dyDescent="0.25">
      <c r="A691" s="80"/>
      <c r="B691" s="77" t="s">
        <v>1952</v>
      </c>
      <c r="C691" s="77" t="s">
        <v>1953</v>
      </c>
      <c r="D691" s="77" t="s">
        <v>1951</v>
      </c>
      <c r="E691" s="224">
        <f>VLOOKUP(B691,'Cuadro Control'!C737:J2621,8,FALSE)</f>
        <v>129899794.28571428</v>
      </c>
      <c r="F691" s="106">
        <f>IFERROR(E691/$E$689,0)</f>
        <v>0.14285714285714285</v>
      </c>
      <c r="G691" s="107">
        <v>46265</v>
      </c>
      <c r="H691" s="107">
        <v>46375</v>
      </c>
      <c r="I691" s="106">
        <f>IF($G691=0,0,IF(I$6&lt;$G691,0,IF(I$6&gt;$H691,1,(I$6-$G691+1)/($H691-$G691+1))))</f>
        <v>0</v>
      </c>
      <c r="J691" s="106">
        <f t="shared" si="485"/>
        <v>0</v>
      </c>
      <c r="K691" s="106">
        <f t="shared" si="485"/>
        <v>0</v>
      </c>
      <c r="L691" s="106">
        <f t="shared" si="485"/>
        <v>0</v>
      </c>
      <c r="M691" s="106">
        <f t="shared" si="485"/>
        <v>0</v>
      </c>
      <c r="N691" s="106">
        <f t="shared" si="485"/>
        <v>0</v>
      </c>
      <c r="O691" s="106">
        <f t="shared" si="485"/>
        <v>0</v>
      </c>
      <c r="P691" s="106">
        <f t="shared" si="485"/>
        <v>0</v>
      </c>
      <c r="Q691" s="106">
        <f t="shared" si="485"/>
        <v>4.5045045045045043E-2</v>
      </c>
      <c r="R691" s="106">
        <f t="shared" si="485"/>
        <v>0.10810810810810811</v>
      </c>
      <c r="S691" s="106">
        <f t="shared" si="485"/>
        <v>0.17117117117117117</v>
      </c>
      <c r="T691" s="106">
        <f t="shared" si="485"/>
        <v>0.23423423423423423</v>
      </c>
      <c r="U691" s="106">
        <f t="shared" si="485"/>
        <v>0.29729729729729731</v>
      </c>
      <c r="V691" s="106">
        <f t="shared" si="485"/>
        <v>0.36036036036036034</v>
      </c>
      <c r="W691" s="106">
        <f t="shared" si="485"/>
        <v>0.42342342342342343</v>
      </c>
      <c r="X691" s="106">
        <f t="shared" si="485"/>
        <v>0.48648648648648651</v>
      </c>
      <c r="Y691" s="106">
        <f t="shared" si="485"/>
        <v>0.5495495495495496</v>
      </c>
      <c r="Z691" s="106">
        <f t="shared" si="485"/>
        <v>0.61261261261261257</v>
      </c>
      <c r="AA691" s="106">
        <f t="shared" si="485"/>
        <v>0.67567567567567566</v>
      </c>
      <c r="AB691" s="106">
        <f t="shared" si="485"/>
        <v>0.73873873873873874</v>
      </c>
      <c r="AC691" s="106">
        <f t="shared" si="485"/>
        <v>0.80180180180180183</v>
      </c>
      <c r="AD691" s="106">
        <f t="shared" si="485"/>
        <v>0.86486486486486491</v>
      </c>
      <c r="AE691" s="106">
        <f t="shared" si="485"/>
        <v>0.92792792792792789</v>
      </c>
      <c r="AF691" s="106">
        <f t="shared" si="485"/>
        <v>0.99099099099099097</v>
      </c>
      <c r="AG691" s="106">
        <f t="shared" si="485"/>
        <v>1</v>
      </c>
      <c r="AH691" s="106">
        <f t="shared" si="485"/>
        <v>1</v>
      </c>
      <c r="AI691" s="106">
        <f t="shared" si="485"/>
        <v>1</v>
      </c>
      <c r="AJ691" s="106">
        <f t="shared" si="485"/>
        <v>1</v>
      </c>
      <c r="AK691" s="106">
        <f t="shared" si="485"/>
        <v>1</v>
      </c>
      <c r="AL691" s="106">
        <f t="shared" si="485"/>
        <v>1</v>
      </c>
      <c r="AM691" s="106">
        <f t="shared" si="485"/>
        <v>1</v>
      </c>
      <c r="AN691" s="106">
        <f t="shared" si="485"/>
        <v>1</v>
      </c>
      <c r="AO691" s="106">
        <f t="shared" si="485"/>
        <v>1</v>
      </c>
      <c r="AP691" s="106">
        <f t="shared" si="484"/>
        <v>1</v>
      </c>
      <c r="AQ691" s="106">
        <f t="shared" si="484"/>
        <v>1</v>
      </c>
      <c r="AR691" s="106">
        <f t="shared" si="484"/>
        <v>1</v>
      </c>
      <c r="AS691" s="106">
        <f t="shared" si="484"/>
        <v>1</v>
      </c>
      <c r="AT691" s="106">
        <f t="shared" si="484"/>
        <v>1</v>
      </c>
      <c r="AU691" s="106">
        <f t="shared" si="484"/>
        <v>1</v>
      </c>
      <c r="AV691" s="106">
        <f t="shared" si="484"/>
        <v>1</v>
      </c>
      <c r="AW691" s="106">
        <f t="shared" si="484"/>
        <v>1</v>
      </c>
      <c r="AX691" s="106">
        <f t="shared" si="484"/>
        <v>1</v>
      </c>
      <c r="AY691" s="106">
        <f t="shared" si="484"/>
        <v>1</v>
      </c>
      <c r="AZ691" s="106">
        <f t="shared" si="484"/>
        <v>1</v>
      </c>
      <c r="BA691" s="106">
        <f t="shared" si="484"/>
        <v>1</v>
      </c>
      <c r="BB691" s="106">
        <f t="shared" si="484"/>
        <v>1</v>
      </c>
      <c r="BC691" s="106">
        <f t="shared" si="484"/>
        <v>1</v>
      </c>
      <c r="BD691" s="106">
        <f t="shared" si="484"/>
        <v>1</v>
      </c>
      <c r="BE691" s="106">
        <f t="shared" si="484"/>
        <v>1</v>
      </c>
      <c r="BF691" s="106">
        <f t="shared" si="484"/>
        <v>1</v>
      </c>
      <c r="BG691" s="106">
        <f t="shared" si="484"/>
        <v>1</v>
      </c>
      <c r="BH691" s="106">
        <f t="shared" si="484"/>
        <v>1</v>
      </c>
      <c r="BI691" s="106">
        <f t="shared" si="484"/>
        <v>1</v>
      </c>
      <c r="BJ691" s="106">
        <f t="shared" si="484"/>
        <v>1</v>
      </c>
      <c r="BK691" s="106">
        <f t="shared" si="484"/>
        <v>1</v>
      </c>
      <c r="BL691" s="106">
        <f t="shared" si="484"/>
        <v>1</v>
      </c>
      <c r="BM691" s="106">
        <f t="shared" si="484"/>
        <v>1</v>
      </c>
      <c r="BN691" s="106">
        <f t="shared" si="484"/>
        <v>1</v>
      </c>
      <c r="BO691" s="106">
        <f t="shared" si="484"/>
        <v>1</v>
      </c>
    </row>
    <row r="692" spans="1:67" ht="15" x14ac:dyDescent="0.25">
      <c r="A692" s="80"/>
      <c r="B692" s="77" t="s">
        <v>1954</v>
      </c>
      <c r="C692" s="77" t="s">
        <v>1955</v>
      </c>
      <c r="D692" s="77" t="s">
        <v>1956</v>
      </c>
      <c r="E692" s="224">
        <f>VLOOKUP(B692,'Cuadro Control'!C738:J2622,8,FALSE)</f>
        <v>216499657.14285713</v>
      </c>
      <c r="F692" s="106">
        <f>IFERROR(E692/$E$689,0)</f>
        <v>0.23809523809523808</v>
      </c>
      <c r="G692" s="107">
        <v>46295</v>
      </c>
      <c r="H692" s="107">
        <v>46475</v>
      </c>
      <c r="I692" s="106">
        <f>IF($G692=0,0,IF(I$6&lt;$G692,0,IF(I$6&gt;$H692,1,(I$6-$G692+1)/($H692-$G692+1))))</f>
        <v>0</v>
      </c>
      <c r="J692" s="106">
        <f t="shared" si="485"/>
        <v>0</v>
      </c>
      <c r="K692" s="106">
        <f t="shared" si="485"/>
        <v>0</v>
      </c>
      <c r="L692" s="106">
        <f t="shared" si="485"/>
        <v>0</v>
      </c>
      <c r="M692" s="106">
        <f t="shared" si="485"/>
        <v>0</v>
      </c>
      <c r="N692" s="106">
        <f t="shared" si="485"/>
        <v>0</v>
      </c>
      <c r="O692" s="106">
        <f t="shared" si="485"/>
        <v>0</v>
      </c>
      <c r="P692" s="106">
        <f t="shared" si="485"/>
        <v>0</v>
      </c>
      <c r="Q692" s="106">
        <f t="shared" si="485"/>
        <v>0</v>
      </c>
      <c r="R692" s="106">
        <f t="shared" si="485"/>
        <v>0</v>
      </c>
      <c r="S692" s="106">
        <f t="shared" si="485"/>
        <v>0</v>
      </c>
      <c r="T692" s="106">
        <f t="shared" si="485"/>
        <v>0</v>
      </c>
      <c r="U692" s="106">
        <f t="shared" si="485"/>
        <v>1.6574585635359115E-2</v>
      </c>
      <c r="V692" s="106">
        <f t="shared" si="485"/>
        <v>5.5248618784530384E-2</v>
      </c>
      <c r="W692" s="106">
        <f t="shared" si="485"/>
        <v>9.3922651933701654E-2</v>
      </c>
      <c r="X692" s="106">
        <f t="shared" si="485"/>
        <v>0.13259668508287292</v>
      </c>
      <c r="Y692" s="106">
        <f t="shared" si="485"/>
        <v>0.17127071823204421</v>
      </c>
      <c r="Z692" s="106">
        <f t="shared" si="485"/>
        <v>0.20994475138121546</v>
      </c>
      <c r="AA692" s="106">
        <f t="shared" si="485"/>
        <v>0.24861878453038674</v>
      </c>
      <c r="AB692" s="106">
        <f t="shared" si="485"/>
        <v>0.287292817679558</v>
      </c>
      <c r="AC692" s="106">
        <f t="shared" si="485"/>
        <v>0.32596685082872928</v>
      </c>
      <c r="AD692" s="106">
        <f t="shared" si="485"/>
        <v>0.36464088397790057</v>
      </c>
      <c r="AE692" s="106">
        <f t="shared" si="485"/>
        <v>0.40331491712707185</v>
      </c>
      <c r="AF692" s="106">
        <f t="shared" si="485"/>
        <v>0.44198895027624308</v>
      </c>
      <c r="AG692" s="106">
        <f t="shared" si="485"/>
        <v>0.48066298342541436</v>
      </c>
      <c r="AH692" s="106">
        <f t="shared" si="485"/>
        <v>0.51933701657458564</v>
      </c>
      <c r="AI692" s="106">
        <f t="shared" si="485"/>
        <v>0.55801104972375692</v>
      </c>
      <c r="AJ692" s="106">
        <f t="shared" si="485"/>
        <v>0.59668508287292821</v>
      </c>
      <c r="AK692" s="106">
        <f t="shared" si="485"/>
        <v>0.63535911602209949</v>
      </c>
      <c r="AL692" s="106">
        <f t="shared" si="485"/>
        <v>0.67403314917127077</v>
      </c>
      <c r="AM692" s="106">
        <f t="shared" si="485"/>
        <v>0.71270718232044195</v>
      </c>
      <c r="AN692" s="106">
        <f t="shared" si="485"/>
        <v>0.75138121546961323</v>
      </c>
      <c r="AO692" s="106">
        <f t="shared" si="485"/>
        <v>0.79005524861878451</v>
      </c>
      <c r="AP692" s="106">
        <f t="shared" si="484"/>
        <v>0.82872928176795579</v>
      </c>
      <c r="AQ692" s="106">
        <f t="shared" si="484"/>
        <v>0.86740331491712708</v>
      </c>
      <c r="AR692" s="106">
        <f t="shared" si="484"/>
        <v>0.90607734806629836</v>
      </c>
      <c r="AS692" s="106">
        <f t="shared" si="484"/>
        <v>0.94475138121546964</v>
      </c>
      <c r="AT692" s="106">
        <f t="shared" si="484"/>
        <v>0.98342541436464093</v>
      </c>
      <c r="AU692" s="106">
        <f t="shared" si="484"/>
        <v>1</v>
      </c>
      <c r="AV692" s="106">
        <f t="shared" ref="AP692:BO694" si="488">IF($G692=0,0,IF(AV$6&lt;$G692,0,IF(AV$6&gt;$H692,1,(AV$6-$G692+1)/($H692-$G692+1))))</f>
        <v>1</v>
      </c>
      <c r="AW692" s="106">
        <f t="shared" si="488"/>
        <v>1</v>
      </c>
      <c r="AX692" s="106">
        <f t="shared" si="488"/>
        <v>1</v>
      </c>
      <c r="AY692" s="106">
        <f t="shared" si="488"/>
        <v>1</v>
      </c>
      <c r="AZ692" s="106">
        <f t="shared" si="488"/>
        <v>1</v>
      </c>
      <c r="BA692" s="106">
        <f t="shared" si="488"/>
        <v>1</v>
      </c>
      <c r="BB692" s="106">
        <f t="shared" si="488"/>
        <v>1</v>
      </c>
      <c r="BC692" s="106">
        <f t="shared" si="488"/>
        <v>1</v>
      </c>
      <c r="BD692" s="106">
        <f t="shared" si="488"/>
        <v>1</v>
      </c>
      <c r="BE692" s="106">
        <f t="shared" si="488"/>
        <v>1</v>
      </c>
      <c r="BF692" s="106">
        <f t="shared" si="488"/>
        <v>1</v>
      </c>
      <c r="BG692" s="106">
        <f t="shared" si="488"/>
        <v>1</v>
      </c>
      <c r="BH692" s="106">
        <f t="shared" si="488"/>
        <v>1</v>
      </c>
      <c r="BI692" s="106">
        <f t="shared" si="488"/>
        <v>1</v>
      </c>
      <c r="BJ692" s="106">
        <f t="shared" si="488"/>
        <v>1</v>
      </c>
      <c r="BK692" s="106">
        <f t="shared" si="488"/>
        <v>1</v>
      </c>
      <c r="BL692" s="106">
        <f t="shared" si="488"/>
        <v>1</v>
      </c>
      <c r="BM692" s="106">
        <f t="shared" si="488"/>
        <v>1</v>
      </c>
      <c r="BN692" s="106">
        <f t="shared" si="488"/>
        <v>1</v>
      </c>
      <c r="BO692" s="106">
        <f t="shared" si="488"/>
        <v>1</v>
      </c>
    </row>
    <row r="693" spans="1:67" ht="15" x14ac:dyDescent="0.25">
      <c r="A693" s="80"/>
      <c r="B693" s="77" t="s">
        <v>1957</v>
      </c>
      <c r="C693" s="77" t="s">
        <v>1958</v>
      </c>
      <c r="D693" s="77" t="s">
        <v>1959</v>
      </c>
      <c r="E693" s="224">
        <f>VLOOKUP(B693,'Cuadro Control'!C739:J2623,8,FALSE)</f>
        <v>173199725.7142857</v>
      </c>
      <c r="F693" s="106">
        <f>IFERROR(E693/$E$689,0)</f>
        <v>0.19047619047619047</v>
      </c>
      <c r="G693" s="107">
        <v>46378</v>
      </c>
      <c r="H693" s="107">
        <v>46534</v>
      </c>
      <c r="I693" s="106">
        <f>IF($G693=0,0,IF(I$6&lt;$G693,0,IF(I$6&gt;$H693,1,(I$6-$G693+1)/($H693-$G693+1))))</f>
        <v>0</v>
      </c>
      <c r="J693" s="106">
        <f t="shared" si="485"/>
        <v>0</v>
      </c>
      <c r="K693" s="106">
        <f t="shared" si="485"/>
        <v>0</v>
      </c>
      <c r="L693" s="106">
        <f t="shared" si="485"/>
        <v>0</v>
      </c>
      <c r="M693" s="106">
        <f t="shared" si="485"/>
        <v>0</v>
      </c>
      <c r="N693" s="106">
        <f t="shared" si="485"/>
        <v>0</v>
      </c>
      <c r="O693" s="106">
        <f t="shared" si="485"/>
        <v>0</v>
      </c>
      <c r="P693" s="106">
        <f t="shared" si="485"/>
        <v>0</v>
      </c>
      <c r="Q693" s="106">
        <f t="shared" si="485"/>
        <v>0</v>
      </c>
      <c r="R693" s="106">
        <f t="shared" si="485"/>
        <v>0</v>
      </c>
      <c r="S693" s="106">
        <f t="shared" si="485"/>
        <v>0</v>
      </c>
      <c r="T693" s="106">
        <f t="shared" si="485"/>
        <v>0</v>
      </c>
      <c r="U693" s="106">
        <f t="shared" si="485"/>
        <v>0</v>
      </c>
      <c r="V693" s="106">
        <f t="shared" si="485"/>
        <v>0</v>
      </c>
      <c r="W693" s="106">
        <f t="shared" si="485"/>
        <v>0</v>
      </c>
      <c r="X693" s="106">
        <f t="shared" si="485"/>
        <v>0</v>
      </c>
      <c r="Y693" s="106">
        <f t="shared" si="485"/>
        <v>0</v>
      </c>
      <c r="Z693" s="106">
        <f t="shared" si="485"/>
        <v>0</v>
      </c>
      <c r="AA693" s="106">
        <f t="shared" si="485"/>
        <v>0</v>
      </c>
      <c r="AB693" s="106">
        <f t="shared" si="485"/>
        <v>0</v>
      </c>
      <c r="AC693" s="106">
        <f t="shared" si="485"/>
        <v>0</v>
      </c>
      <c r="AD693" s="106">
        <f t="shared" si="485"/>
        <v>0</v>
      </c>
      <c r="AE693" s="106">
        <f t="shared" si="485"/>
        <v>0</v>
      </c>
      <c r="AF693" s="106">
        <f t="shared" si="485"/>
        <v>0</v>
      </c>
      <c r="AG693" s="106">
        <f t="shared" si="485"/>
        <v>2.5477707006369428E-2</v>
      </c>
      <c r="AH693" s="106">
        <f t="shared" si="485"/>
        <v>7.0063694267515922E-2</v>
      </c>
      <c r="AI693" s="106">
        <f t="shared" si="485"/>
        <v>0.11464968152866242</v>
      </c>
      <c r="AJ693" s="106">
        <f t="shared" si="485"/>
        <v>0.15923566878980891</v>
      </c>
      <c r="AK693" s="106">
        <f t="shared" si="485"/>
        <v>0.20382165605095542</v>
      </c>
      <c r="AL693" s="106">
        <f t="shared" si="485"/>
        <v>0.24840764331210191</v>
      </c>
      <c r="AM693" s="106">
        <f t="shared" si="485"/>
        <v>0.2929936305732484</v>
      </c>
      <c r="AN693" s="106">
        <f t="shared" si="485"/>
        <v>0.33757961783439489</v>
      </c>
      <c r="AO693" s="106">
        <f t="shared" si="485"/>
        <v>0.38216560509554143</v>
      </c>
      <c r="AP693" s="106">
        <f t="shared" si="488"/>
        <v>0.42675159235668791</v>
      </c>
      <c r="AQ693" s="106">
        <f t="shared" si="488"/>
        <v>0.4713375796178344</v>
      </c>
      <c r="AR693" s="106">
        <f t="shared" si="488"/>
        <v>0.51592356687898089</v>
      </c>
      <c r="AS693" s="106">
        <f t="shared" si="488"/>
        <v>0.56050955414012738</v>
      </c>
      <c r="AT693" s="106">
        <f t="shared" si="488"/>
        <v>0.60509554140127386</v>
      </c>
      <c r="AU693" s="106">
        <f t="shared" si="488"/>
        <v>0.64968152866242035</v>
      </c>
      <c r="AV693" s="106">
        <f t="shared" si="488"/>
        <v>0.69426751592356684</v>
      </c>
      <c r="AW693" s="106">
        <f t="shared" si="488"/>
        <v>0.73885350318471332</v>
      </c>
      <c r="AX693" s="106">
        <f t="shared" si="488"/>
        <v>0.78343949044585992</v>
      </c>
      <c r="AY693" s="106">
        <f t="shared" si="488"/>
        <v>0.82802547770700641</v>
      </c>
      <c r="AZ693" s="106">
        <f t="shared" si="488"/>
        <v>0.87261146496815289</v>
      </c>
      <c r="BA693" s="106">
        <f t="shared" si="488"/>
        <v>0.91719745222929938</v>
      </c>
      <c r="BB693" s="106">
        <f t="shared" si="488"/>
        <v>0.96178343949044587</v>
      </c>
      <c r="BC693" s="106">
        <f t="shared" si="488"/>
        <v>1</v>
      </c>
      <c r="BD693" s="106">
        <f t="shared" si="488"/>
        <v>1</v>
      </c>
      <c r="BE693" s="106">
        <f t="shared" si="488"/>
        <v>1</v>
      </c>
      <c r="BF693" s="106">
        <f t="shared" si="488"/>
        <v>1</v>
      </c>
      <c r="BG693" s="106">
        <f t="shared" si="488"/>
        <v>1</v>
      </c>
      <c r="BH693" s="106">
        <f t="shared" si="488"/>
        <v>1</v>
      </c>
      <c r="BI693" s="106">
        <f t="shared" si="488"/>
        <v>1</v>
      </c>
      <c r="BJ693" s="106">
        <f t="shared" si="488"/>
        <v>1</v>
      </c>
      <c r="BK693" s="106">
        <f t="shared" si="488"/>
        <v>1</v>
      </c>
      <c r="BL693" s="106">
        <f t="shared" si="488"/>
        <v>1</v>
      </c>
      <c r="BM693" s="106">
        <f t="shared" si="488"/>
        <v>1</v>
      </c>
      <c r="BN693" s="106">
        <f t="shared" si="488"/>
        <v>1</v>
      </c>
      <c r="BO693" s="106">
        <f t="shared" si="488"/>
        <v>1</v>
      </c>
    </row>
    <row r="694" spans="1:67" ht="15" x14ac:dyDescent="0.25">
      <c r="A694" s="80"/>
      <c r="B694" s="77" t="s">
        <v>1960</v>
      </c>
      <c r="C694" s="77" t="s">
        <v>1961</v>
      </c>
      <c r="D694" s="77" t="s">
        <v>1951</v>
      </c>
      <c r="E694" s="224">
        <f>VLOOKUP(B694,'Cuadro Control'!C740:J2624,8,FALSE)</f>
        <v>173199725.7142857</v>
      </c>
      <c r="F694" s="106">
        <f>IFERROR(E694/$E$689,0)</f>
        <v>0.19047619047619047</v>
      </c>
      <c r="G694" s="107">
        <v>46482</v>
      </c>
      <c r="H694" s="107">
        <v>46604</v>
      </c>
      <c r="I694" s="106">
        <f>IF($G694=0,0,IF(I$6&lt;$G694,0,IF(I$6&gt;$H694,1,(I$6-$G694+1)/($H694-$G694+1))))</f>
        <v>0</v>
      </c>
      <c r="J694" s="106">
        <f t="shared" si="485"/>
        <v>0</v>
      </c>
      <c r="K694" s="106">
        <f t="shared" si="485"/>
        <v>0</v>
      </c>
      <c r="L694" s="106">
        <f t="shared" si="485"/>
        <v>0</v>
      </c>
      <c r="M694" s="106">
        <f t="shared" si="485"/>
        <v>0</v>
      </c>
      <c r="N694" s="106">
        <f t="shared" si="485"/>
        <v>0</v>
      </c>
      <c r="O694" s="106">
        <f t="shared" si="485"/>
        <v>0</v>
      </c>
      <c r="P694" s="106">
        <f t="shared" si="485"/>
        <v>0</v>
      </c>
      <c r="Q694" s="106">
        <f t="shared" si="485"/>
        <v>0</v>
      </c>
      <c r="R694" s="106">
        <f t="shared" si="485"/>
        <v>0</v>
      </c>
      <c r="S694" s="106">
        <f t="shared" si="485"/>
        <v>0</v>
      </c>
      <c r="T694" s="106">
        <f t="shared" si="485"/>
        <v>0</v>
      </c>
      <c r="U694" s="106">
        <f t="shared" si="485"/>
        <v>0</v>
      </c>
      <c r="V694" s="106">
        <f t="shared" si="485"/>
        <v>0</v>
      </c>
      <c r="W694" s="106">
        <f t="shared" si="485"/>
        <v>0</v>
      </c>
      <c r="X694" s="106">
        <f t="shared" si="485"/>
        <v>0</v>
      </c>
      <c r="Y694" s="106">
        <f t="shared" si="485"/>
        <v>0</v>
      </c>
      <c r="Z694" s="106">
        <f t="shared" si="485"/>
        <v>0</v>
      </c>
      <c r="AA694" s="106">
        <f t="shared" si="485"/>
        <v>0</v>
      </c>
      <c r="AB694" s="106">
        <f t="shared" si="485"/>
        <v>0</v>
      </c>
      <c r="AC694" s="106">
        <f t="shared" si="485"/>
        <v>0</v>
      </c>
      <c r="AD694" s="106">
        <f t="shared" si="485"/>
        <v>0</v>
      </c>
      <c r="AE694" s="106">
        <f t="shared" si="485"/>
        <v>0</v>
      </c>
      <c r="AF694" s="106">
        <f t="shared" si="485"/>
        <v>0</v>
      </c>
      <c r="AG694" s="106">
        <f t="shared" si="485"/>
        <v>0</v>
      </c>
      <c r="AH694" s="106">
        <f t="shared" si="485"/>
        <v>0</v>
      </c>
      <c r="AI694" s="106">
        <f t="shared" si="485"/>
        <v>0</v>
      </c>
      <c r="AJ694" s="106">
        <f t="shared" si="485"/>
        <v>0</v>
      </c>
      <c r="AK694" s="106">
        <f t="shared" si="485"/>
        <v>0</v>
      </c>
      <c r="AL694" s="106">
        <f t="shared" si="485"/>
        <v>0</v>
      </c>
      <c r="AM694" s="106">
        <f t="shared" si="485"/>
        <v>0</v>
      </c>
      <c r="AN694" s="106">
        <f t="shared" si="485"/>
        <v>0</v>
      </c>
      <c r="AO694" s="106">
        <f t="shared" si="485"/>
        <v>0</v>
      </c>
      <c r="AP694" s="106">
        <f t="shared" si="488"/>
        <v>0</v>
      </c>
      <c r="AQ694" s="106">
        <f t="shared" si="488"/>
        <v>0</v>
      </c>
      <c r="AR694" s="106">
        <f t="shared" si="488"/>
        <v>0</v>
      </c>
      <c r="AS694" s="106">
        <f t="shared" si="488"/>
        <v>0</v>
      </c>
      <c r="AT694" s="106">
        <f t="shared" si="488"/>
        <v>0</v>
      </c>
      <c r="AU694" s="106">
        <f t="shared" si="488"/>
        <v>0</v>
      </c>
      <c r="AV694" s="106">
        <f t="shared" si="488"/>
        <v>4.065040650406504E-2</v>
      </c>
      <c r="AW694" s="106">
        <f t="shared" si="488"/>
        <v>9.7560975609756101E-2</v>
      </c>
      <c r="AX694" s="106">
        <f t="shared" si="488"/>
        <v>0.15447154471544716</v>
      </c>
      <c r="AY694" s="106">
        <f t="shared" si="488"/>
        <v>0.21138211382113822</v>
      </c>
      <c r="AZ694" s="106">
        <f t="shared" si="488"/>
        <v>0.26829268292682928</v>
      </c>
      <c r="BA694" s="106">
        <f t="shared" si="488"/>
        <v>0.32520325203252032</v>
      </c>
      <c r="BB694" s="106">
        <f t="shared" si="488"/>
        <v>0.38211382113821141</v>
      </c>
      <c r="BC694" s="106">
        <f t="shared" si="488"/>
        <v>0.43902439024390244</v>
      </c>
      <c r="BD694" s="106">
        <f t="shared" si="488"/>
        <v>0.49593495934959347</v>
      </c>
      <c r="BE694" s="106">
        <f t="shared" si="488"/>
        <v>0.55284552845528456</v>
      </c>
      <c r="BF694" s="106">
        <f t="shared" si="488"/>
        <v>0.6097560975609756</v>
      </c>
      <c r="BG694" s="106">
        <f t="shared" si="488"/>
        <v>0.66666666666666663</v>
      </c>
      <c r="BH694" s="106">
        <f t="shared" si="488"/>
        <v>0.72357723577235777</v>
      </c>
      <c r="BI694" s="106">
        <f t="shared" si="488"/>
        <v>0.78048780487804881</v>
      </c>
      <c r="BJ694" s="106">
        <f t="shared" si="488"/>
        <v>0.83739837398373984</v>
      </c>
      <c r="BK694" s="106">
        <f t="shared" si="488"/>
        <v>0.89430894308943087</v>
      </c>
      <c r="BL694" s="106">
        <f t="shared" si="488"/>
        <v>0.95121951219512191</v>
      </c>
      <c r="BM694" s="106">
        <f t="shared" si="488"/>
        <v>1</v>
      </c>
      <c r="BN694" s="106">
        <f t="shared" si="488"/>
        <v>1</v>
      </c>
      <c r="BO694" s="106">
        <f t="shared" si="488"/>
        <v>1</v>
      </c>
    </row>
    <row r="695" spans="1:67" ht="23.45" customHeight="1" x14ac:dyDescent="0.25">
      <c r="A695" s="80"/>
      <c r="B695" s="73">
        <v>12</v>
      </c>
      <c r="C695" s="73" t="s">
        <v>2086</v>
      </c>
      <c r="D695" s="73" t="s">
        <v>36</v>
      </c>
      <c r="E695" s="219">
        <f>SUM(E696:E698)</f>
        <v>11729331452.099998</v>
      </c>
      <c r="F695" s="90">
        <f>IFERROR(E695/$E$8,0)</f>
        <v>5.6270333738201839E-2</v>
      </c>
      <c r="G695" s="91">
        <v>46534</v>
      </c>
      <c r="H695" s="91">
        <v>46603</v>
      </c>
      <c r="I695" s="90">
        <f>SUMPRODUCT($F696:$F697,I696:I697)</f>
        <v>0</v>
      </c>
      <c r="J695" s="90">
        <f t="shared" ref="J695:AO695" si="489">SUMPRODUCT($F696:$F697,J696:J697)</f>
        <v>0</v>
      </c>
      <c r="K695" s="90">
        <f t="shared" si="489"/>
        <v>0</v>
      </c>
      <c r="L695" s="90">
        <f t="shared" si="489"/>
        <v>0</v>
      </c>
      <c r="M695" s="90">
        <f t="shared" si="489"/>
        <v>0</v>
      </c>
      <c r="N695" s="90">
        <f t="shared" si="489"/>
        <v>0</v>
      </c>
      <c r="O695" s="90">
        <f t="shared" si="489"/>
        <v>0</v>
      </c>
      <c r="P695" s="90">
        <f t="shared" si="489"/>
        <v>0</v>
      </c>
      <c r="Q695" s="90">
        <f t="shared" si="489"/>
        <v>0</v>
      </c>
      <c r="R695" s="90">
        <f t="shared" si="489"/>
        <v>0</v>
      </c>
      <c r="S695" s="90">
        <f t="shared" si="489"/>
        <v>0</v>
      </c>
      <c r="T695" s="90">
        <f t="shared" si="489"/>
        <v>0</v>
      </c>
      <c r="U695" s="90">
        <f t="shared" si="489"/>
        <v>0</v>
      </c>
      <c r="V695" s="90">
        <f t="shared" si="489"/>
        <v>0</v>
      </c>
      <c r="W695" s="90">
        <f t="shared" si="489"/>
        <v>0</v>
      </c>
      <c r="X695" s="90">
        <f t="shared" si="489"/>
        <v>0</v>
      </c>
      <c r="Y695" s="90">
        <f t="shared" si="489"/>
        <v>0</v>
      </c>
      <c r="Z695" s="90">
        <f t="shared" si="489"/>
        <v>0</v>
      </c>
      <c r="AA695" s="90">
        <f t="shared" si="489"/>
        <v>0</v>
      </c>
      <c r="AB695" s="90">
        <f t="shared" si="489"/>
        <v>0</v>
      </c>
      <c r="AC695" s="90">
        <f t="shared" si="489"/>
        <v>0</v>
      </c>
      <c r="AD695" s="90">
        <f t="shared" si="489"/>
        <v>0</v>
      </c>
      <c r="AE695" s="90">
        <f t="shared" si="489"/>
        <v>0</v>
      </c>
      <c r="AF695" s="90">
        <f t="shared" si="489"/>
        <v>0</v>
      </c>
      <c r="AG695" s="90">
        <f t="shared" si="489"/>
        <v>0</v>
      </c>
      <c r="AH695" s="90">
        <f t="shared" si="489"/>
        <v>0</v>
      </c>
      <c r="AI695" s="90">
        <f t="shared" si="489"/>
        <v>0</v>
      </c>
      <c r="AJ695" s="90">
        <f t="shared" si="489"/>
        <v>0</v>
      </c>
      <c r="AK695" s="90">
        <f t="shared" si="489"/>
        <v>0</v>
      </c>
      <c r="AL695" s="90">
        <f t="shared" si="489"/>
        <v>0</v>
      </c>
      <c r="AM695" s="90">
        <f t="shared" si="489"/>
        <v>0</v>
      </c>
      <c r="AN695" s="90">
        <f t="shared" si="489"/>
        <v>0</v>
      </c>
      <c r="AO695" s="90">
        <f t="shared" si="489"/>
        <v>0</v>
      </c>
      <c r="AP695" s="90">
        <f t="shared" ref="AP695:BO695" si="490">SUMPRODUCT($F696:$F697,AP696:AP697)</f>
        <v>0</v>
      </c>
      <c r="AQ695" s="90">
        <f t="shared" si="490"/>
        <v>0</v>
      </c>
      <c r="AR695" s="90">
        <f t="shared" si="490"/>
        <v>0</v>
      </c>
      <c r="AS695" s="90">
        <f t="shared" si="490"/>
        <v>0</v>
      </c>
      <c r="AT695" s="90">
        <f t="shared" si="490"/>
        <v>0</v>
      </c>
      <c r="AU695" s="90">
        <f t="shared" si="490"/>
        <v>0</v>
      </c>
      <c r="AV695" s="90">
        <f t="shared" si="490"/>
        <v>0</v>
      </c>
      <c r="AW695" s="90">
        <f t="shared" si="490"/>
        <v>0</v>
      </c>
      <c r="AX695" s="90">
        <f t="shared" si="490"/>
        <v>0</v>
      </c>
      <c r="AY695" s="90">
        <f t="shared" si="490"/>
        <v>0</v>
      </c>
      <c r="AZ695" s="90">
        <f t="shared" si="490"/>
        <v>0</v>
      </c>
      <c r="BA695" s="90">
        <f t="shared" si="490"/>
        <v>0</v>
      </c>
      <c r="BB695" s="90">
        <f t="shared" si="490"/>
        <v>0</v>
      </c>
      <c r="BC695" s="90">
        <f t="shared" si="490"/>
        <v>2.8571428571428574E-2</v>
      </c>
      <c r="BD695" s="90">
        <f t="shared" si="490"/>
        <v>0.12857142857142859</v>
      </c>
      <c r="BE695" s="90">
        <f t="shared" si="490"/>
        <v>0.22857142857142859</v>
      </c>
      <c r="BF695" s="90">
        <f t="shared" si="490"/>
        <v>0.32857142857142863</v>
      </c>
      <c r="BG695" s="90">
        <f t="shared" si="490"/>
        <v>0.4285714285714286</v>
      </c>
      <c r="BH695" s="90">
        <f t="shared" si="490"/>
        <v>0.52857142857142869</v>
      </c>
      <c r="BI695" s="90">
        <f t="shared" si="490"/>
        <v>0.62857142857142867</v>
      </c>
      <c r="BJ695" s="90">
        <f t="shared" si="490"/>
        <v>0.72857142857142865</v>
      </c>
      <c r="BK695" s="90">
        <f t="shared" si="490"/>
        <v>0.82857142857142874</v>
      </c>
      <c r="BL695" s="90">
        <f t="shared" si="490"/>
        <v>0.92857142857142883</v>
      </c>
      <c r="BM695" s="90">
        <f t="shared" si="490"/>
        <v>1</v>
      </c>
      <c r="BN695" s="90">
        <f t="shared" si="490"/>
        <v>1</v>
      </c>
      <c r="BO695" s="90">
        <f t="shared" si="490"/>
        <v>1</v>
      </c>
    </row>
    <row r="696" spans="1:67" ht="15" x14ac:dyDescent="0.25">
      <c r="A696" s="80"/>
      <c r="B696" s="77" t="s">
        <v>2024</v>
      </c>
      <c r="C696" s="77" t="s">
        <v>2087</v>
      </c>
      <c r="D696" s="77" t="s">
        <v>36</v>
      </c>
      <c r="E696" s="224">
        <f>VLOOKUP(B696,'Cuadro Control'!C742:J2626,8,FALSE)</f>
        <v>3265847514.5999994</v>
      </c>
      <c r="F696" s="106">
        <f>IFERROR(E696/$E$695,0)</f>
        <v>0.27843424221891933</v>
      </c>
      <c r="G696" s="107">
        <v>46534</v>
      </c>
      <c r="H696" s="107">
        <v>46603</v>
      </c>
      <c r="I696" s="106">
        <f t="shared" ref="I696:I703" si="491">IF($G696=0,0,IF(I$6&lt;$G696,0,IF(I$6&gt;$H696,1,(I$6-$G696+1)/($H696-$G696+1))))</f>
        <v>0</v>
      </c>
      <c r="J696" s="106">
        <f t="shared" si="485"/>
        <v>0</v>
      </c>
      <c r="K696" s="106">
        <f t="shared" si="485"/>
        <v>0</v>
      </c>
      <c r="L696" s="106">
        <f t="shared" si="485"/>
        <v>0</v>
      </c>
      <c r="M696" s="106">
        <f t="shared" si="485"/>
        <v>0</v>
      </c>
      <c r="N696" s="106">
        <f t="shared" si="485"/>
        <v>0</v>
      </c>
      <c r="O696" s="106">
        <f t="shared" si="485"/>
        <v>0</v>
      </c>
      <c r="P696" s="106">
        <f t="shared" si="485"/>
        <v>0</v>
      </c>
      <c r="Q696" s="106">
        <f t="shared" si="485"/>
        <v>0</v>
      </c>
      <c r="R696" s="106">
        <f t="shared" si="485"/>
        <v>0</v>
      </c>
      <c r="S696" s="106">
        <f t="shared" si="485"/>
        <v>0</v>
      </c>
      <c r="T696" s="106">
        <f t="shared" ref="J696:AO703" si="492">IF($G696=0,0,IF(T$6&lt;$G696,0,IF(T$6&gt;$H696,1,(T$6-$G696+1)/($H696-$G696+1))))</f>
        <v>0</v>
      </c>
      <c r="U696" s="106">
        <f t="shared" si="492"/>
        <v>0</v>
      </c>
      <c r="V696" s="106">
        <f t="shared" si="492"/>
        <v>0</v>
      </c>
      <c r="W696" s="106">
        <f t="shared" si="492"/>
        <v>0</v>
      </c>
      <c r="X696" s="106">
        <f t="shared" si="492"/>
        <v>0</v>
      </c>
      <c r="Y696" s="106">
        <f t="shared" si="492"/>
        <v>0</v>
      </c>
      <c r="Z696" s="106">
        <f t="shared" si="492"/>
        <v>0</v>
      </c>
      <c r="AA696" s="106">
        <f t="shared" si="492"/>
        <v>0</v>
      </c>
      <c r="AB696" s="106">
        <f t="shared" si="492"/>
        <v>0</v>
      </c>
      <c r="AC696" s="106">
        <f t="shared" si="492"/>
        <v>0</v>
      </c>
      <c r="AD696" s="106">
        <f t="shared" si="492"/>
        <v>0</v>
      </c>
      <c r="AE696" s="106">
        <f t="shared" si="492"/>
        <v>0</v>
      </c>
      <c r="AF696" s="106">
        <f t="shared" si="492"/>
        <v>0</v>
      </c>
      <c r="AG696" s="106">
        <f t="shared" si="492"/>
        <v>0</v>
      </c>
      <c r="AH696" s="106">
        <f t="shared" si="492"/>
        <v>0</v>
      </c>
      <c r="AI696" s="106">
        <f t="shared" si="492"/>
        <v>0</v>
      </c>
      <c r="AJ696" s="106">
        <f t="shared" si="492"/>
        <v>0</v>
      </c>
      <c r="AK696" s="106">
        <f t="shared" si="492"/>
        <v>0</v>
      </c>
      <c r="AL696" s="106">
        <f t="shared" si="492"/>
        <v>0</v>
      </c>
      <c r="AM696" s="106">
        <f t="shared" si="492"/>
        <v>0</v>
      </c>
      <c r="AN696" s="106">
        <f t="shared" si="492"/>
        <v>0</v>
      </c>
      <c r="AO696" s="106">
        <f t="shared" si="492"/>
        <v>0</v>
      </c>
      <c r="AP696" s="106">
        <f t="shared" ref="AP696:BO702" si="493">IF($G696=0,0,IF(AP$6&lt;$G696,0,IF(AP$6&gt;$H696,1,(AP$6-$G696+1)/($H696-$G696+1))))</f>
        <v>0</v>
      </c>
      <c r="AQ696" s="106">
        <f t="shared" si="493"/>
        <v>0</v>
      </c>
      <c r="AR696" s="106">
        <f t="shared" si="493"/>
        <v>0</v>
      </c>
      <c r="AS696" s="106">
        <f t="shared" si="493"/>
        <v>0</v>
      </c>
      <c r="AT696" s="106">
        <f t="shared" si="493"/>
        <v>0</v>
      </c>
      <c r="AU696" s="106">
        <f t="shared" si="493"/>
        <v>0</v>
      </c>
      <c r="AV696" s="106">
        <f t="shared" si="493"/>
        <v>0</v>
      </c>
      <c r="AW696" s="106">
        <f t="shared" si="493"/>
        <v>0</v>
      </c>
      <c r="AX696" s="106">
        <f t="shared" si="493"/>
        <v>0</v>
      </c>
      <c r="AY696" s="106">
        <f t="shared" si="493"/>
        <v>0</v>
      </c>
      <c r="AZ696" s="106">
        <f t="shared" si="493"/>
        <v>0</v>
      </c>
      <c r="BA696" s="106">
        <f t="shared" si="493"/>
        <v>0</v>
      </c>
      <c r="BB696" s="106">
        <f t="shared" si="493"/>
        <v>0</v>
      </c>
      <c r="BC696" s="106">
        <f t="shared" si="493"/>
        <v>2.8571428571428571E-2</v>
      </c>
      <c r="BD696" s="106">
        <f t="shared" si="493"/>
        <v>0.12857142857142856</v>
      </c>
      <c r="BE696" s="106">
        <f t="shared" si="493"/>
        <v>0.22857142857142856</v>
      </c>
      <c r="BF696" s="106">
        <f t="shared" si="493"/>
        <v>0.32857142857142857</v>
      </c>
      <c r="BG696" s="106">
        <f t="shared" si="493"/>
        <v>0.42857142857142855</v>
      </c>
      <c r="BH696" s="106">
        <f t="shared" si="493"/>
        <v>0.52857142857142858</v>
      </c>
      <c r="BI696" s="106">
        <f t="shared" si="493"/>
        <v>0.62857142857142856</v>
      </c>
      <c r="BJ696" s="106">
        <f t="shared" si="493"/>
        <v>0.72857142857142854</v>
      </c>
      <c r="BK696" s="106">
        <f t="shared" si="493"/>
        <v>0.82857142857142863</v>
      </c>
      <c r="BL696" s="106">
        <f t="shared" si="493"/>
        <v>0.9285714285714286</v>
      </c>
      <c r="BM696" s="106">
        <f t="shared" si="493"/>
        <v>1</v>
      </c>
      <c r="BN696" s="106">
        <f t="shared" si="493"/>
        <v>1</v>
      </c>
      <c r="BO696" s="106">
        <f t="shared" si="493"/>
        <v>1</v>
      </c>
    </row>
    <row r="697" spans="1:67" ht="15" x14ac:dyDescent="0.25">
      <c r="A697" s="80"/>
      <c r="B697" s="77" t="s">
        <v>2025</v>
      </c>
      <c r="C697" s="77" t="s">
        <v>2088</v>
      </c>
      <c r="D697" s="77" t="s">
        <v>36</v>
      </c>
      <c r="E697" s="224">
        <f>VLOOKUP(B697,'Cuadro Control'!C743:J2627,8,FALSE)</f>
        <v>8463483937.5</v>
      </c>
      <c r="F697" s="106">
        <f>IFERROR(E697/$E$695,0)</f>
        <v>0.72156575778108079</v>
      </c>
      <c r="G697" s="107">
        <v>46534</v>
      </c>
      <c r="H697" s="107">
        <v>46603</v>
      </c>
      <c r="I697" s="106">
        <f t="shared" si="491"/>
        <v>0</v>
      </c>
      <c r="J697" s="106">
        <f t="shared" si="492"/>
        <v>0</v>
      </c>
      <c r="K697" s="106">
        <f t="shared" si="492"/>
        <v>0</v>
      </c>
      <c r="L697" s="106">
        <f t="shared" si="492"/>
        <v>0</v>
      </c>
      <c r="M697" s="106">
        <f t="shared" si="492"/>
        <v>0</v>
      </c>
      <c r="N697" s="106">
        <f t="shared" si="492"/>
        <v>0</v>
      </c>
      <c r="O697" s="106">
        <f t="shared" si="492"/>
        <v>0</v>
      </c>
      <c r="P697" s="106">
        <f t="shared" si="492"/>
        <v>0</v>
      </c>
      <c r="Q697" s="106">
        <f t="shared" si="492"/>
        <v>0</v>
      </c>
      <c r="R697" s="106">
        <f t="shared" si="492"/>
        <v>0</v>
      </c>
      <c r="S697" s="106">
        <f t="shared" si="492"/>
        <v>0</v>
      </c>
      <c r="T697" s="106">
        <f t="shared" si="492"/>
        <v>0</v>
      </c>
      <c r="U697" s="106">
        <f t="shared" si="492"/>
        <v>0</v>
      </c>
      <c r="V697" s="106">
        <f t="shared" si="492"/>
        <v>0</v>
      </c>
      <c r="W697" s="106">
        <f t="shared" si="492"/>
        <v>0</v>
      </c>
      <c r="X697" s="106">
        <f t="shared" si="492"/>
        <v>0</v>
      </c>
      <c r="Y697" s="106">
        <f t="shared" si="492"/>
        <v>0</v>
      </c>
      <c r="Z697" s="106">
        <f t="shared" si="492"/>
        <v>0</v>
      </c>
      <c r="AA697" s="106">
        <f t="shared" si="492"/>
        <v>0</v>
      </c>
      <c r="AB697" s="106">
        <f t="shared" si="492"/>
        <v>0</v>
      </c>
      <c r="AC697" s="106">
        <f t="shared" si="492"/>
        <v>0</v>
      </c>
      <c r="AD697" s="106">
        <f t="shared" si="492"/>
        <v>0</v>
      </c>
      <c r="AE697" s="106">
        <f t="shared" si="492"/>
        <v>0</v>
      </c>
      <c r="AF697" s="106">
        <f t="shared" si="492"/>
        <v>0</v>
      </c>
      <c r="AG697" s="106">
        <f t="shared" si="492"/>
        <v>0</v>
      </c>
      <c r="AH697" s="106">
        <f t="shared" si="492"/>
        <v>0</v>
      </c>
      <c r="AI697" s="106">
        <f t="shared" si="492"/>
        <v>0</v>
      </c>
      <c r="AJ697" s="106">
        <f t="shared" si="492"/>
        <v>0</v>
      </c>
      <c r="AK697" s="106">
        <f t="shared" si="492"/>
        <v>0</v>
      </c>
      <c r="AL697" s="106">
        <f t="shared" si="492"/>
        <v>0</v>
      </c>
      <c r="AM697" s="106">
        <f t="shared" si="492"/>
        <v>0</v>
      </c>
      <c r="AN697" s="106">
        <f t="shared" si="492"/>
        <v>0</v>
      </c>
      <c r="AO697" s="106">
        <f t="shared" si="492"/>
        <v>0</v>
      </c>
      <c r="AP697" s="106">
        <f t="shared" si="493"/>
        <v>0</v>
      </c>
      <c r="AQ697" s="106">
        <f t="shared" si="493"/>
        <v>0</v>
      </c>
      <c r="AR697" s="106">
        <f t="shared" si="493"/>
        <v>0</v>
      </c>
      <c r="AS697" s="106">
        <f t="shared" si="493"/>
        <v>0</v>
      </c>
      <c r="AT697" s="106">
        <f t="shared" si="493"/>
        <v>0</v>
      </c>
      <c r="AU697" s="106">
        <f t="shared" si="493"/>
        <v>0</v>
      </c>
      <c r="AV697" s="106">
        <f t="shared" si="493"/>
        <v>0</v>
      </c>
      <c r="AW697" s="106">
        <f t="shared" si="493"/>
        <v>0</v>
      </c>
      <c r="AX697" s="106">
        <f t="shared" si="493"/>
        <v>0</v>
      </c>
      <c r="AY697" s="106">
        <f t="shared" si="493"/>
        <v>0</v>
      </c>
      <c r="AZ697" s="106">
        <f t="shared" si="493"/>
        <v>0</v>
      </c>
      <c r="BA697" s="106">
        <f t="shared" si="493"/>
        <v>0</v>
      </c>
      <c r="BB697" s="106">
        <f t="shared" si="493"/>
        <v>0</v>
      </c>
      <c r="BC697" s="106">
        <f t="shared" si="493"/>
        <v>2.8571428571428571E-2</v>
      </c>
      <c r="BD697" s="106">
        <f t="shared" si="493"/>
        <v>0.12857142857142856</v>
      </c>
      <c r="BE697" s="106">
        <f t="shared" si="493"/>
        <v>0.22857142857142856</v>
      </c>
      <c r="BF697" s="106">
        <f t="shared" si="493"/>
        <v>0.32857142857142857</v>
      </c>
      <c r="BG697" s="106">
        <f t="shared" si="493"/>
        <v>0.42857142857142855</v>
      </c>
      <c r="BH697" s="106">
        <f t="shared" si="493"/>
        <v>0.52857142857142858</v>
      </c>
      <c r="BI697" s="106">
        <f t="shared" si="493"/>
        <v>0.62857142857142856</v>
      </c>
      <c r="BJ697" s="106">
        <f t="shared" si="493"/>
        <v>0.72857142857142854</v>
      </c>
      <c r="BK697" s="106">
        <f t="shared" si="493"/>
        <v>0.82857142857142863</v>
      </c>
      <c r="BL697" s="106">
        <f t="shared" si="493"/>
        <v>0.9285714285714286</v>
      </c>
      <c r="BM697" s="106">
        <f t="shared" si="493"/>
        <v>1</v>
      </c>
      <c r="BN697" s="106">
        <f t="shared" si="493"/>
        <v>1</v>
      </c>
      <c r="BO697" s="106">
        <f t="shared" si="493"/>
        <v>1</v>
      </c>
    </row>
    <row r="698" spans="1:67" ht="15" x14ac:dyDescent="0.25">
      <c r="A698" s="80"/>
      <c r="B698" s="75">
        <v>13</v>
      </c>
      <c r="C698" s="75" t="s">
        <v>1962</v>
      </c>
      <c r="D698" s="75" t="s">
        <v>3</v>
      </c>
      <c r="E698" s="218">
        <f>VLOOKUP(B698,'Cuadro Control'!C744:J2628,8,FALSE)</f>
        <v>0</v>
      </c>
      <c r="F698" s="93">
        <f>IFERROR(E698/$E$8,0)</f>
        <v>0</v>
      </c>
      <c r="G698" s="94">
        <v>46606</v>
      </c>
      <c r="H698" s="94">
        <v>46606</v>
      </c>
      <c r="I698" s="93">
        <f t="shared" si="491"/>
        <v>0</v>
      </c>
      <c r="J698" s="93">
        <f t="shared" si="492"/>
        <v>0</v>
      </c>
      <c r="K698" s="93">
        <f t="shared" si="492"/>
        <v>0</v>
      </c>
      <c r="L698" s="93">
        <f t="shared" si="492"/>
        <v>0</v>
      </c>
      <c r="M698" s="93">
        <f t="shared" si="492"/>
        <v>0</v>
      </c>
      <c r="N698" s="93">
        <f t="shared" si="492"/>
        <v>0</v>
      </c>
      <c r="O698" s="93">
        <f t="shared" si="492"/>
        <v>0</v>
      </c>
      <c r="P698" s="93">
        <f t="shared" si="492"/>
        <v>0</v>
      </c>
      <c r="Q698" s="93">
        <f t="shared" si="492"/>
        <v>0</v>
      </c>
      <c r="R698" s="93">
        <f t="shared" si="492"/>
        <v>0</v>
      </c>
      <c r="S698" s="93">
        <f t="shared" si="492"/>
        <v>0</v>
      </c>
      <c r="T698" s="93">
        <f t="shared" si="492"/>
        <v>0</v>
      </c>
      <c r="U698" s="93">
        <f t="shared" si="492"/>
        <v>0</v>
      </c>
      <c r="V698" s="93">
        <f t="shared" si="492"/>
        <v>0</v>
      </c>
      <c r="W698" s="93">
        <f t="shared" si="492"/>
        <v>0</v>
      </c>
      <c r="X698" s="93">
        <f t="shared" si="492"/>
        <v>0</v>
      </c>
      <c r="Y698" s="93">
        <f t="shared" si="492"/>
        <v>0</v>
      </c>
      <c r="Z698" s="93">
        <f t="shared" si="492"/>
        <v>0</v>
      </c>
      <c r="AA698" s="93">
        <f t="shared" si="492"/>
        <v>0</v>
      </c>
      <c r="AB698" s="93">
        <f t="shared" si="492"/>
        <v>0</v>
      </c>
      <c r="AC698" s="93">
        <f t="shared" si="492"/>
        <v>0</v>
      </c>
      <c r="AD698" s="93">
        <f t="shared" si="492"/>
        <v>0</v>
      </c>
      <c r="AE698" s="93">
        <f t="shared" si="492"/>
        <v>0</v>
      </c>
      <c r="AF698" s="93">
        <f t="shared" si="492"/>
        <v>0</v>
      </c>
      <c r="AG698" s="93">
        <f t="shared" si="492"/>
        <v>0</v>
      </c>
      <c r="AH698" s="93">
        <f t="shared" si="492"/>
        <v>0</v>
      </c>
      <c r="AI698" s="93">
        <f t="shared" si="492"/>
        <v>0</v>
      </c>
      <c r="AJ698" s="93">
        <f t="shared" si="492"/>
        <v>0</v>
      </c>
      <c r="AK698" s="93">
        <f t="shared" si="492"/>
        <v>0</v>
      </c>
      <c r="AL698" s="93">
        <f t="shared" si="492"/>
        <v>0</v>
      </c>
      <c r="AM698" s="93">
        <f t="shared" si="492"/>
        <v>0</v>
      </c>
      <c r="AN698" s="93">
        <f t="shared" si="492"/>
        <v>0</v>
      </c>
      <c r="AO698" s="93">
        <f t="shared" si="492"/>
        <v>0</v>
      </c>
      <c r="AP698" s="93">
        <f t="shared" si="493"/>
        <v>0</v>
      </c>
      <c r="AQ698" s="93">
        <f t="shared" si="493"/>
        <v>0</v>
      </c>
      <c r="AR698" s="93">
        <f t="shared" si="493"/>
        <v>0</v>
      </c>
      <c r="AS698" s="93">
        <f t="shared" si="493"/>
        <v>0</v>
      </c>
      <c r="AT698" s="93">
        <f t="shared" si="493"/>
        <v>0</v>
      </c>
      <c r="AU698" s="93">
        <f t="shared" si="493"/>
        <v>0</v>
      </c>
      <c r="AV698" s="93">
        <f t="shared" si="493"/>
        <v>0</v>
      </c>
      <c r="AW698" s="93">
        <f t="shared" si="493"/>
        <v>0</v>
      </c>
      <c r="AX698" s="93">
        <f t="shared" si="493"/>
        <v>0</v>
      </c>
      <c r="AY698" s="93">
        <f t="shared" si="493"/>
        <v>0</v>
      </c>
      <c r="AZ698" s="93">
        <f t="shared" si="493"/>
        <v>0</v>
      </c>
      <c r="BA698" s="93">
        <f t="shared" si="493"/>
        <v>0</v>
      </c>
      <c r="BB698" s="93">
        <f t="shared" si="493"/>
        <v>0</v>
      </c>
      <c r="BC698" s="93">
        <f t="shared" si="493"/>
        <v>0</v>
      </c>
      <c r="BD698" s="93">
        <f t="shared" si="493"/>
        <v>0</v>
      </c>
      <c r="BE698" s="93">
        <f t="shared" si="493"/>
        <v>0</v>
      </c>
      <c r="BF698" s="93">
        <f t="shared" si="493"/>
        <v>0</v>
      </c>
      <c r="BG698" s="93">
        <f t="shared" si="493"/>
        <v>0</v>
      </c>
      <c r="BH698" s="93">
        <f t="shared" si="493"/>
        <v>0</v>
      </c>
      <c r="BI698" s="93">
        <f t="shared" si="493"/>
        <v>0</v>
      </c>
      <c r="BJ698" s="93">
        <f t="shared" si="493"/>
        <v>0</v>
      </c>
      <c r="BK698" s="93">
        <f t="shared" si="493"/>
        <v>0</v>
      </c>
      <c r="BL698" s="93">
        <f t="shared" si="493"/>
        <v>0</v>
      </c>
      <c r="BM698" s="93">
        <f t="shared" si="493"/>
        <v>0</v>
      </c>
      <c r="BN698" s="93">
        <f t="shared" si="493"/>
        <v>1</v>
      </c>
      <c r="BO698" s="93">
        <f t="shared" si="493"/>
        <v>1</v>
      </c>
    </row>
    <row r="699" spans="1:67" ht="15" x14ac:dyDescent="0.25">
      <c r="A699" s="80"/>
      <c r="B699" s="73">
        <v>14</v>
      </c>
      <c r="C699" s="73" t="s">
        <v>1963</v>
      </c>
      <c r="D699" s="73" t="s">
        <v>20</v>
      </c>
      <c r="E699" s="219">
        <f>SUM(E700:E703)</f>
        <v>0</v>
      </c>
      <c r="F699" s="90">
        <f>IFERROR(E699/$E$8,0)</f>
        <v>0</v>
      </c>
      <c r="G699" s="91">
        <v>46606</v>
      </c>
      <c r="H699" s="91">
        <v>46617</v>
      </c>
      <c r="I699" s="90">
        <f t="shared" si="491"/>
        <v>0</v>
      </c>
      <c r="J699" s="90">
        <f t="shared" si="492"/>
        <v>0</v>
      </c>
      <c r="K699" s="90">
        <f t="shared" si="492"/>
        <v>0</v>
      </c>
      <c r="L699" s="90">
        <f t="shared" si="492"/>
        <v>0</v>
      </c>
      <c r="M699" s="90">
        <f t="shared" si="492"/>
        <v>0</v>
      </c>
      <c r="N699" s="90">
        <f t="shared" si="492"/>
        <v>0</v>
      </c>
      <c r="O699" s="90">
        <f t="shared" si="492"/>
        <v>0</v>
      </c>
      <c r="P699" s="90">
        <f t="shared" si="492"/>
        <v>0</v>
      </c>
      <c r="Q699" s="90">
        <f t="shared" si="492"/>
        <v>0</v>
      </c>
      <c r="R699" s="90">
        <f t="shared" si="492"/>
        <v>0</v>
      </c>
      <c r="S699" s="90">
        <f t="shared" si="492"/>
        <v>0</v>
      </c>
      <c r="T699" s="90">
        <f t="shared" si="492"/>
        <v>0</v>
      </c>
      <c r="U699" s="90">
        <f t="shared" si="492"/>
        <v>0</v>
      </c>
      <c r="V699" s="90">
        <f t="shared" si="492"/>
        <v>0</v>
      </c>
      <c r="W699" s="90">
        <f t="shared" si="492"/>
        <v>0</v>
      </c>
      <c r="X699" s="90">
        <f t="shared" si="492"/>
        <v>0</v>
      </c>
      <c r="Y699" s="90">
        <f t="shared" si="492"/>
        <v>0</v>
      </c>
      <c r="Z699" s="90">
        <f t="shared" si="492"/>
        <v>0</v>
      </c>
      <c r="AA699" s="90">
        <f t="shared" si="492"/>
        <v>0</v>
      </c>
      <c r="AB699" s="90">
        <f t="shared" si="492"/>
        <v>0</v>
      </c>
      <c r="AC699" s="90">
        <f t="shared" si="492"/>
        <v>0</v>
      </c>
      <c r="AD699" s="90">
        <f t="shared" si="492"/>
        <v>0</v>
      </c>
      <c r="AE699" s="90">
        <f t="shared" si="492"/>
        <v>0</v>
      </c>
      <c r="AF699" s="90">
        <f t="shared" si="492"/>
        <v>0</v>
      </c>
      <c r="AG699" s="90">
        <f t="shared" si="492"/>
        <v>0</v>
      </c>
      <c r="AH699" s="90">
        <f t="shared" si="492"/>
        <v>0</v>
      </c>
      <c r="AI699" s="90">
        <f t="shared" si="492"/>
        <v>0</v>
      </c>
      <c r="AJ699" s="90">
        <f t="shared" si="492"/>
        <v>0</v>
      </c>
      <c r="AK699" s="90">
        <f t="shared" si="492"/>
        <v>0</v>
      </c>
      <c r="AL699" s="90">
        <f t="shared" si="492"/>
        <v>0</v>
      </c>
      <c r="AM699" s="90">
        <f t="shared" si="492"/>
        <v>0</v>
      </c>
      <c r="AN699" s="90">
        <f t="shared" si="492"/>
        <v>0</v>
      </c>
      <c r="AO699" s="90">
        <f t="shared" si="492"/>
        <v>0</v>
      </c>
      <c r="AP699" s="90">
        <f t="shared" si="493"/>
        <v>0</v>
      </c>
      <c r="AQ699" s="90">
        <f t="shared" si="493"/>
        <v>0</v>
      </c>
      <c r="AR699" s="90">
        <f t="shared" si="493"/>
        <v>0</v>
      </c>
      <c r="AS699" s="90">
        <f t="shared" si="493"/>
        <v>0</v>
      </c>
      <c r="AT699" s="90">
        <f t="shared" si="493"/>
        <v>0</v>
      </c>
      <c r="AU699" s="90">
        <f t="shared" si="493"/>
        <v>0</v>
      </c>
      <c r="AV699" s="90">
        <f t="shared" si="493"/>
        <v>0</v>
      </c>
      <c r="AW699" s="90">
        <f t="shared" si="493"/>
        <v>0</v>
      </c>
      <c r="AX699" s="90">
        <f t="shared" si="493"/>
        <v>0</v>
      </c>
      <c r="AY699" s="90">
        <f t="shared" si="493"/>
        <v>0</v>
      </c>
      <c r="AZ699" s="90">
        <f t="shared" si="493"/>
        <v>0</v>
      </c>
      <c r="BA699" s="90">
        <f t="shared" si="493"/>
        <v>0</v>
      </c>
      <c r="BB699" s="90">
        <f t="shared" si="493"/>
        <v>0</v>
      </c>
      <c r="BC699" s="90">
        <f t="shared" si="493"/>
        <v>0</v>
      </c>
      <c r="BD699" s="90">
        <f t="shared" si="493"/>
        <v>0</v>
      </c>
      <c r="BE699" s="90">
        <f t="shared" si="493"/>
        <v>0</v>
      </c>
      <c r="BF699" s="90">
        <f t="shared" si="493"/>
        <v>0</v>
      </c>
      <c r="BG699" s="90">
        <f t="shared" si="493"/>
        <v>0</v>
      </c>
      <c r="BH699" s="90">
        <f t="shared" si="493"/>
        <v>0</v>
      </c>
      <c r="BI699" s="90">
        <f t="shared" si="493"/>
        <v>0</v>
      </c>
      <c r="BJ699" s="90">
        <f t="shared" si="493"/>
        <v>0</v>
      </c>
      <c r="BK699" s="90">
        <f t="shared" si="493"/>
        <v>0</v>
      </c>
      <c r="BL699" s="90">
        <f t="shared" si="493"/>
        <v>0</v>
      </c>
      <c r="BM699" s="90">
        <f t="shared" si="493"/>
        <v>0</v>
      </c>
      <c r="BN699" s="90">
        <f t="shared" si="493"/>
        <v>0.58333333333333337</v>
      </c>
      <c r="BO699" s="90">
        <f t="shared" si="493"/>
        <v>1</v>
      </c>
    </row>
    <row r="700" spans="1:67" ht="15" x14ac:dyDescent="0.25">
      <c r="A700" s="80"/>
      <c r="B700" s="77" t="s">
        <v>2028</v>
      </c>
      <c r="C700" s="77" t="s">
        <v>1964</v>
      </c>
      <c r="D700" s="77" t="s">
        <v>20</v>
      </c>
      <c r="E700" s="224">
        <f>VLOOKUP(B700,'Cuadro Control'!C746:J2630,8,FALSE)</f>
        <v>0</v>
      </c>
      <c r="F700" s="106">
        <f>IFERROR(E700/$E$699,0)</f>
        <v>0</v>
      </c>
      <c r="G700" s="107">
        <v>46606</v>
      </c>
      <c r="H700" s="107">
        <v>46617</v>
      </c>
      <c r="I700" s="106">
        <f t="shared" si="491"/>
        <v>0</v>
      </c>
      <c r="J700" s="106">
        <f t="shared" si="492"/>
        <v>0</v>
      </c>
      <c r="K700" s="106">
        <f t="shared" si="492"/>
        <v>0</v>
      </c>
      <c r="L700" s="106">
        <f t="shared" si="492"/>
        <v>0</v>
      </c>
      <c r="M700" s="106">
        <f t="shared" si="492"/>
        <v>0</v>
      </c>
      <c r="N700" s="106">
        <f t="shared" si="492"/>
        <v>0</v>
      </c>
      <c r="O700" s="106">
        <f t="shared" si="492"/>
        <v>0</v>
      </c>
      <c r="P700" s="106">
        <f t="shared" si="492"/>
        <v>0</v>
      </c>
      <c r="Q700" s="106">
        <f t="shared" si="492"/>
        <v>0</v>
      </c>
      <c r="R700" s="106">
        <f t="shared" si="492"/>
        <v>0</v>
      </c>
      <c r="S700" s="106">
        <f t="shared" si="492"/>
        <v>0</v>
      </c>
      <c r="T700" s="106">
        <f t="shared" si="492"/>
        <v>0</v>
      </c>
      <c r="U700" s="106">
        <f t="shared" si="492"/>
        <v>0</v>
      </c>
      <c r="V700" s="106">
        <f t="shared" si="492"/>
        <v>0</v>
      </c>
      <c r="W700" s="106">
        <f t="shared" si="492"/>
        <v>0</v>
      </c>
      <c r="X700" s="106">
        <f t="shared" si="492"/>
        <v>0</v>
      </c>
      <c r="Y700" s="106">
        <f t="shared" si="492"/>
        <v>0</v>
      </c>
      <c r="Z700" s="106">
        <f t="shared" si="492"/>
        <v>0</v>
      </c>
      <c r="AA700" s="106">
        <f t="shared" si="492"/>
        <v>0</v>
      </c>
      <c r="AB700" s="106">
        <f t="shared" si="492"/>
        <v>0</v>
      </c>
      <c r="AC700" s="106">
        <f t="shared" si="492"/>
        <v>0</v>
      </c>
      <c r="AD700" s="106">
        <f t="shared" si="492"/>
        <v>0</v>
      </c>
      <c r="AE700" s="106">
        <f t="shared" si="492"/>
        <v>0</v>
      </c>
      <c r="AF700" s="106">
        <f t="shared" si="492"/>
        <v>0</v>
      </c>
      <c r="AG700" s="106">
        <f t="shared" si="492"/>
        <v>0</v>
      </c>
      <c r="AH700" s="106">
        <f t="shared" si="492"/>
        <v>0</v>
      </c>
      <c r="AI700" s="106">
        <f t="shared" si="492"/>
        <v>0</v>
      </c>
      <c r="AJ700" s="106">
        <f t="shared" si="492"/>
        <v>0</v>
      </c>
      <c r="AK700" s="106">
        <f t="shared" si="492"/>
        <v>0</v>
      </c>
      <c r="AL700" s="106">
        <f t="shared" si="492"/>
        <v>0</v>
      </c>
      <c r="AM700" s="106">
        <f t="shared" si="492"/>
        <v>0</v>
      </c>
      <c r="AN700" s="106">
        <f t="shared" si="492"/>
        <v>0</v>
      </c>
      <c r="AO700" s="106">
        <f t="shared" si="492"/>
        <v>0</v>
      </c>
      <c r="AP700" s="106">
        <f t="shared" si="493"/>
        <v>0</v>
      </c>
      <c r="AQ700" s="106">
        <f t="shared" si="493"/>
        <v>0</v>
      </c>
      <c r="AR700" s="106">
        <f t="shared" si="493"/>
        <v>0</v>
      </c>
      <c r="AS700" s="106">
        <f t="shared" si="493"/>
        <v>0</v>
      </c>
      <c r="AT700" s="106">
        <f t="shared" si="493"/>
        <v>0</v>
      </c>
      <c r="AU700" s="106">
        <f t="shared" si="493"/>
        <v>0</v>
      </c>
      <c r="AV700" s="106">
        <f t="shared" si="493"/>
        <v>0</v>
      </c>
      <c r="AW700" s="106">
        <f t="shared" si="493"/>
        <v>0</v>
      </c>
      <c r="AX700" s="106">
        <f t="shared" si="493"/>
        <v>0</v>
      </c>
      <c r="AY700" s="106">
        <f t="shared" si="493"/>
        <v>0</v>
      </c>
      <c r="AZ700" s="106">
        <f t="shared" si="493"/>
        <v>0</v>
      </c>
      <c r="BA700" s="106">
        <f t="shared" si="493"/>
        <v>0</v>
      </c>
      <c r="BB700" s="106">
        <f t="shared" si="493"/>
        <v>0</v>
      </c>
      <c r="BC700" s="106">
        <f t="shared" si="493"/>
        <v>0</v>
      </c>
      <c r="BD700" s="106">
        <f t="shared" si="493"/>
        <v>0</v>
      </c>
      <c r="BE700" s="106">
        <f t="shared" si="493"/>
        <v>0</v>
      </c>
      <c r="BF700" s="106">
        <f t="shared" si="493"/>
        <v>0</v>
      </c>
      <c r="BG700" s="106">
        <f t="shared" si="493"/>
        <v>0</v>
      </c>
      <c r="BH700" s="106">
        <f t="shared" si="493"/>
        <v>0</v>
      </c>
      <c r="BI700" s="106">
        <f t="shared" si="493"/>
        <v>0</v>
      </c>
      <c r="BJ700" s="106">
        <f t="shared" si="493"/>
        <v>0</v>
      </c>
      <c r="BK700" s="106">
        <f t="shared" si="493"/>
        <v>0</v>
      </c>
      <c r="BL700" s="106">
        <f t="shared" si="493"/>
        <v>0</v>
      </c>
      <c r="BM700" s="106">
        <f t="shared" si="493"/>
        <v>0</v>
      </c>
      <c r="BN700" s="106">
        <f t="shared" si="493"/>
        <v>0.58333333333333337</v>
      </c>
      <c r="BO700" s="106">
        <f t="shared" si="493"/>
        <v>1</v>
      </c>
    </row>
    <row r="701" spans="1:67" ht="15" x14ac:dyDescent="0.25">
      <c r="A701" s="80"/>
      <c r="B701" s="77" t="s">
        <v>2030</v>
      </c>
      <c r="C701" s="77" t="s">
        <v>1965</v>
      </c>
      <c r="D701" s="77" t="s">
        <v>20</v>
      </c>
      <c r="E701" s="224">
        <f>VLOOKUP(B701,'Cuadro Control'!C747:J2631,8,FALSE)</f>
        <v>0</v>
      </c>
      <c r="F701" s="106">
        <f>IFERROR(E701/$E$699,0)</f>
        <v>0</v>
      </c>
      <c r="G701" s="107">
        <v>46606</v>
      </c>
      <c r="H701" s="107">
        <v>46617</v>
      </c>
      <c r="I701" s="106">
        <f t="shared" si="491"/>
        <v>0</v>
      </c>
      <c r="J701" s="106">
        <f t="shared" si="492"/>
        <v>0</v>
      </c>
      <c r="K701" s="106">
        <f t="shared" si="492"/>
        <v>0</v>
      </c>
      <c r="L701" s="106">
        <f t="shared" si="492"/>
        <v>0</v>
      </c>
      <c r="M701" s="106">
        <f t="shared" si="492"/>
        <v>0</v>
      </c>
      <c r="N701" s="106">
        <f t="shared" si="492"/>
        <v>0</v>
      </c>
      <c r="O701" s="106">
        <f t="shared" si="492"/>
        <v>0</v>
      </c>
      <c r="P701" s="106">
        <f t="shared" si="492"/>
        <v>0</v>
      </c>
      <c r="Q701" s="106">
        <f t="shared" si="492"/>
        <v>0</v>
      </c>
      <c r="R701" s="106">
        <f t="shared" si="492"/>
        <v>0</v>
      </c>
      <c r="S701" s="106">
        <f t="shared" si="492"/>
        <v>0</v>
      </c>
      <c r="T701" s="106">
        <f t="shared" si="492"/>
        <v>0</v>
      </c>
      <c r="U701" s="106">
        <f t="shared" si="492"/>
        <v>0</v>
      </c>
      <c r="V701" s="106">
        <f t="shared" si="492"/>
        <v>0</v>
      </c>
      <c r="W701" s="106">
        <f t="shared" si="492"/>
        <v>0</v>
      </c>
      <c r="X701" s="106">
        <f t="shared" si="492"/>
        <v>0</v>
      </c>
      <c r="Y701" s="106">
        <f t="shared" si="492"/>
        <v>0</v>
      </c>
      <c r="Z701" s="106">
        <f t="shared" si="492"/>
        <v>0</v>
      </c>
      <c r="AA701" s="106">
        <f t="shared" si="492"/>
        <v>0</v>
      </c>
      <c r="AB701" s="106">
        <f t="shared" si="492"/>
        <v>0</v>
      </c>
      <c r="AC701" s="106">
        <f t="shared" si="492"/>
        <v>0</v>
      </c>
      <c r="AD701" s="106">
        <f t="shared" si="492"/>
        <v>0</v>
      </c>
      <c r="AE701" s="106">
        <f t="shared" si="492"/>
        <v>0</v>
      </c>
      <c r="AF701" s="106">
        <f t="shared" si="492"/>
        <v>0</v>
      </c>
      <c r="AG701" s="106">
        <f t="shared" si="492"/>
        <v>0</v>
      </c>
      <c r="AH701" s="106">
        <f t="shared" si="492"/>
        <v>0</v>
      </c>
      <c r="AI701" s="106">
        <f t="shared" si="492"/>
        <v>0</v>
      </c>
      <c r="AJ701" s="106">
        <f t="shared" si="492"/>
        <v>0</v>
      </c>
      <c r="AK701" s="106">
        <f t="shared" si="492"/>
        <v>0</v>
      </c>
      <c r="AL701" s="106">
        <f t="shared" si="492"/>
        <v>0</v>
      </c>
      <c r="AM701" s="106">
        <f t="shared" si="492"/>
        <v>0</v>
      </c>
      <c r="AN701" s="106">
        <f t="shared" si="492"/>
        <v>0</v>
      </c>
      <c r="AO701" s="106">
        <f t="shared" si="492"/>
        <v>0</v>
      </c>
      <c r="AP701" s="106">
        <f t="shared" si="493"/>
        <v>0</v>
      </c>
      <c r="AQ701" s="106">
        <f t="shared" si="493"/>
        <v>0</v>
      </c>
      <c r="AR701" s="106">
        <f t="shared" si="493"/>
        <v>0</v>
      </c>
      <c r="AS701" s="106">
        <f t="shared" si="493"/>
        <v>0</v>
      </c>
      <c r="AT701" s="106">
        <f t="shared" si="493"/>
        <v>0</v>
      </c>
      <c r="AU701" s="106">
        <f t="shared" si="493"/>
        <v>0</v>
      </c>
      <c r="AV701" s="106">
        <f t="shared" si="493"/>
        <v>0</v>
      </c>
      <c r="AW701" s="106">
        <f t="shared" si="493"/>
        <v>0</v>
      </c>
      <c r="AX701" s="106">
        <f t="shared" si="493"/>
        <v>0</v>
      </c>
      <c r="AY701" s="106">
        <f t="shared" si="493"/>
        <v>0</v>
      </c>
      <c r="AZ701" s="106">
        <f t="shared" si="493"/>
        <v>0</v>
      </c>
      <c r="BA701" s="106">
        <f t="shared" si="493"/>
        <v>0</v>
      </c>
      <c r="BB701" s="106">
        <f t="shared" si="493"/>
        <v>0</v>
      </c>
      <c r="BC701" s="106">
        <f t="shared" si="493"/>
        <v>0</v>
      </c>
      <c r="BD701" s="106">
        <f t="shared" si="493"/>
        <v>0</v>
      </c>
      <c r="BE701" s="106">
        <f t="shared" si="493"/>
        <v>0</v>
      </c>
      <c r="BF701" s="106">
        <f t="shared" si="493"/>
        <v>0</v>
      </c>
      <c r="BG701" s="106">
        <f t="shared" si="493"/>
        <v>0</v>
      </c>
      <c r="BH701" s="106">
        <f t="shared" si="493"/>
        <v>0</v>
      </c>
      <c r="BI701" s="106">
        <f t="shared" si="493"/>
        <v>0</v>
      </c>
      <c r="BJ701" s="106">
        <f t="shared" si="493"/>
        <v>0</v>
      </c>
      <c r="BK701" s="106">
        <f t="shared" si="493"/>
        <v>0</v>
      </c>
      <c r="BL701" s="106">
        <f t="shared" si="493"/>
        <v>0</v>
      </c>
      <c r="BM701" s="106">
        <f t="shared" si="493"/>
        <v>0</v>
      </c>
      <c r="BN701" s="106">
        <f t="shared" si="493"/>
        <v>0.58333333333333337</v>
      </c>
      <c r="BO701" s="106">
        <f t="shared" si="493"/>
        <v>1</v>
      </c>
    </row>
    <row r="702" spans="1:67" ht="15" x14ac:dyDescent="0.25">
      <c r="A702" s="80"/>
      <c r="B702" s="77" t="s">
        <v>2032</v>
      </c>
      <c r="C702" s="77" t="s">
        <v>1966</v>
      </c>
      <c r="D702" s="77" t="s">
        <v>20</v>
      </c>
      <c r="E702" s="224">
        <f>VLOOKUP(B702,'Cuadro Control'!C748:J2632,8,FALSE)</f>
        <v>0</v>
      </c>
      <c r="F702" s="106">
        <f>IFERROR(E702/$E$699,0)</f>
        <v>0</v>
      </c>
      <c r="G702" s="107">
        <v>46606</v>
      </c>
      <c r="H702" s="107">
        <v>46617</v>
      </c>
      <c r="I702" s="106">
        <f t="shared" si="491"/>
        <v>0</v>
      </c>
      <c r="J702" s="106">
        <f t="shared" si="492"/>
        <v>0</v>
      </c>
      <c r="K702" s="106">
        <f t="shared" si="492"/>
        <v>0</v>
      </c>
      <c r="L702" s="106">
        <f t="shared" si="492"/>
        <v>0</v>
      </c>
      <c r="M702" s="106">
        <f t="shared" si="492"/>
        <v>0</v>
      </c>
      <c r="N702" s="106">
        <f t="shared" si="492"/>
        <v>0</v>
      </c>
      <c r="O702" s="106">
        <f t="shared" si="492"/>
        <v>0</v>
      </c>
      <c r="P702" s="106">
        <f t="shared" si="492"/>
        <v>0</v>
      </c>
      <c r="Q702" s="106">
        <f t="shared" si="492"/>
        <v>0</v>
      </c>
      <c r="R702" s="106">
        <f t="shared" si="492"/>
        <v>0</v>
      </c>
      <c r="S702" s="106">
        <f t="shared" si="492"/>
        <v>0</v>
      </c>
      <c r="T702" s="106">
        <f t="shared" si="492"/>
        <v>0</v>
      </c>
      <c r="U702" s="106">
        <f t="shared" si="492"/>
        <v>0</v>
      </c>
      <c r="V702" s="106">
        <f t="shared" si="492"/>
        <v>0</v>
      </c>
      <c r="W702" s="106">
        <f t="shared" si="492"/>
        <v>0</v>
      </c>
      <c r="X702" s="106">
        <f t="shared" si="492"/>
        <v>0</v>
      </c>
      <c r="Y702" s="106">
        <f t="shared" si="492"/>
        <v>0</v>
      </c>
      <c r="Z702" s="106">
        <f t="shared" si="492"/>
        <v>0</v>
      </c>
      <c r="AA702" s="106">
        <f t="shared" si="492"/>
        <v>0</v>
      </c>
      <c r="AB702" s="106">
        <f t="shared" si="492"/>
        <v>0</v>
      </c>
      <c r="AC702" s="106">
        <f t="shared" si="492"/>
        <v>0</v>
      </c>
      <c r="AD702" s="106">
        <f t="shared" si="492"/>
        <v>0</v>
      </c>
      <c r="AE702" s="106">
        <f t="shared" si="492"/>
        <v>0</v>
      </c>
      <c r="AF702" s="106">
        <f t="shared" si="492"/>
        <v>0</v>
      </c>
      <c r="AG702" s="106">
        <f t="shared" si="492"/>
        <v>0</v>
      </c>
      <c r="AH702" s="106">
        <f t="shared" si="492"/>
        <v>0</v>
      </c>
      <c r="AI702" s="106">
        <f t="shared" si="492"/>
        <v>0</v>
      </c>
      <c r="AJ702" s="106">
        <f t="shared" si="492"/>
        <v>0</v>
      </c>
      <c r="AK702" s="106">
        <f t="shared" si="492"/>
        <v>0</v>
      </c>
      <c r="AL702" s="106">
        <f t="shared" si="492"/>
        <v>0</v>
      </c>
      <c r="AM702" s="106">
        <f t="shared" si="492"/>
        <v>0</v>
      </c>
      <c r="AN702" s="106">
        <f t="shared" si="492"/>
        <v>0</v>
      </c>
      <c r="AO702" s="106">
        <f t="shared" si="492"/>
        <v>0</v>
      </c>
      <c r="AP702" s="106">
        <f t="shared" si="493"/>
        <v>0</v>
      </c>
      <c r="AQ702" s="106">
        <f t="shared" si="493"/>
        <v>0</v>
      </c>
      <c r="AR702" s="106">
        <f t="shared" si="493"/>
        <v>0</v>
      </c>
      <c r="AS702" s="106">
        <f t="shared" ref="AS702:BO702" si="494">IF($G702=0,0,IF(AS$6&lt;$G702,0,IF(AS$6&gt;$H702,1,(AS$6-$G702+1)/($H702-$G702+1))))</f>
        <v>0</v>
      </c>
      <c r="AT702" s="106">
        <f t="shared" si="494"/>
        <v>0</v>
      </c>
      <c r="AU702" s="106">
        <f t="shared" si="494"/>
        <v>0</v>
      </c>
      <c r="AV702" s="106">
        <f t="shared" si="494"/>
        <v>0</v>
      </c>
      <c r="AW702" s="106">
        <f t="shared" si="494"/>
        <v>0</v>
      </c>
      <c r="AX702" s="106">
        <f t="shared" si="494"/>
        <v>0</v>
      </c>
      <c r="AY702" s="106">
        <f t="shared" si="494"/>
        <v>0</v>
      </c>
      <c r="AZ702" s="106">
        <f t="shared" si="494"/>
        <v>0</v>
      </c>
      <c r="BA702" s="106">
        <f t="shared" si="494"/>
        <v>0</v>
      </c>
      <c r="BB702" s="106">
        <f t="shared" si="494"/>
        <v>0</v>
      </c>
      <c r="BC702" s="106">
        <f t="shared" si="494"/>
        <v>0</v>
      </c>
      <c r="BD702" s="106">
        <f t="shared" si="494"/>
        <v>0</v>
      </c>
      <c r="BE702" s="106">
        <f t="shared" si="494"/>
        <v>0</v>
      </c>
      <c r="BF702" s="106">
        <f t="shared" si="494"/>
        <v>0</v>
      </c>
      <c r="BG702" s="106">
        <f t="shared" si="494"/>
        <v>0</v>
      </c>
      <c r="BH702" s="106">
        <f t="shared" si="494"/>
        <v>0</v>
      </c>
      <c r="BI702" s="106">
        <f t="shared" si="494"/>
        <v>0</v>
      </c>
      <c r="BJ702" s="106">
        <f t="shared" si="494"/>
        <v>0</v>
      </c>
      <c r="BK702" s="106">
        <f t="shared" si="494"/>
        <v>0</v>
      </c>
      <c r="BL702" s="106">
        <f t="shared" si="494"/>
        <v>0</v>
      </c>
      <c r="BM702" s="106">
        <f t="shared" si="494"/>
        <v>0</v>
      </c>
      <c r="BN702" s="106">
        <f t="shared" si="494"/>
        <v>0.58333333333333337</v>
      </c>
      <c r="BO702" s="106">
        <f t="shared" si="494"/>
        <v>1</v>
      </c>
    </row>
    <row r="703" spans="1:67" ht="15" x14ac:dyDescent="0.25">
      <c r="A703" s="80"/>
      <c r="B703" s="75">
        <v>15</v>
      </c>
      <c r="C703" s="75" t="s">
        <v>1967</v>
      </c>
      <c r="D703" s="75" t="s">
        <v>3</v>
      </c>
      <c r="E703" s="218">
        <f>VLOOKUP(B703,'Cuadro Control'!C749:J2633,8,FALSE)</f>
        <v>0</v>
      </c>
      <c r="F703" s="93">
        <f>IFERROR(E703/$E$8,0)</f>
        <v>0</v>
      </c>
      <c r="G703" s="94">
        <v>46617</v>
      </c>
      <c r="H703" s="94">
        <v>46617</v>
      </c>
      <c r="I703" s="93">
        <f t="shared" si="491"/>
        <v>0</v>
      </c>
      <c r="J703" s="93">
        <f t="shared" si="492"/>
        <v>0</v>
      </c>
      <c r="K703" s="93">
        <f t="shared" si="492"/>
        <v>0</v>
      </c>
      <c r="L703" s="93">
        <f t="shared" si="492"/>
        <v>0</v>
      </c>
      <c r="M703" s="93">
        <f t="shared" si="492"/>
        <v>0</v>
      </c>
      <c r="N703" s="93">
        <f t="shared" si="492"/>
        <v>0</v>
      </c>
      <c r="O703" s="93">
        <f t="shared" si="492"/>
        <v>0</v>
      </c>
      <c r="P703" s="93">
        <f t="shared" si="492"/>
        <v>0</v>
      </c>
      <c r="Q703" s="93">
        <f t="shared" si="492"/>
        <v>0</v>
      </c>
      <c r="R703" s="93">
        <f t="shared" si="492"/>
        <v>0</v>
      </c>
      <c r="S703" s="93">
        <f t="shared" si="492"/>
        <v>0</v>
      </c>
      <c r="T703" s="93">
        <f t="shared" si="492"/>
        <v>0</v>
      </c>
      <c r="U703" s="93">
        <f t="shared" si="492"/>
        <v>0</v>
      </c>
      <c r="V703" s="93">
        <f t="shared" si="492"/>
        <v>0</v>
      </c>
      <c r="W703" s="93">
        <f t="shared" si="492"/>
        <v>0</v>
      </c>
      <c r="X703" s="93">
        <f t="shared" si="492"/>
        <v>0</v>
      </c>
      <c r="Y703" s="93">
        <f t="shared" si="492"/>
        <v>0</v>
      </c>
      <c r="Z703" s="93">
        <f t="shared" si="492"/>
        <v>0</v>
      </c>
      <c r="AA703" s="93">
        <f t="shared" si="492"/>
        <v>0</v>
      </c>
      <c r="AB703" s="93">
        <f t="shared" si="492"/>
        <v>0</v>
      </c>
      <c r="AC703" s="93">
        <f t="shared" si="492"/>
        <v>0</v>
      </c>
      <c r="AD703" s="93">
        <f t="shared" ref="AD703:BO703" si="495">IF($G703=0,0,IF(AD$6&lt;$G703,0,IF(AD$6&gt;$H703,1,(AD$6-$G703+1)/($H703-$G703+1))))</f>
        <v>0</v>
      </c>
      <c r="AE703" s="93">
        <f t="shared" si="495"/>
        <v>0</v>
      </c>
      <c r="AF703" s="93">
        <f t="shared" si="495"/>
        <v>0</v>
      </c>
      <c r="AG703" s="93">
        <f t="shared" si="495"/>
        <v>0</v>
      </c>
      <c r="AH703" s="93">
        <f t="shared" si="495"/>
        <v>0</v>
      </c>
      <c r="AI703" s="93">
        <f t="shared" si="495"/>
        <v>0</v>
      </c>
      <c r="AJ703" s="93">
        <f t="shared" si="495"/>
        <v>0</v>
      </c>
      <c r="AK703" s="93">
        <f t="shared" si="495"/>
        <v>0</v>
      </c>
      <c r="AL703" s="93">
        <f t="shared" si="495"/>
        <v>0</v>
      </c>
      <c r="AM703" s="93">
        <f t="shared" si="495"/>
        <v>0</v>
      </c>
      <c r="AN703" s="93">
        <f t="shared" si="495"/>
        <v>0</v>
      </c>
      <c r="AO703" s="93">
        <f t="shared" si="495"/>
        <v>0</v>
      </c>
      <c r="AP703" s="93">
        <f t="shared" si="495"/>
        <v>0</v>
      </c>
      <c r="AQ703" s="93">
        <f t="shared" si="495"/>
        <v>0</v>
      </c>
      <c r="AR703" s="93">
        <f t="shared" si="495"/>
        <v>0</v>
      </c>
      <c r="AS703" s="93">
        <f t="shared" si="495"/>
        <v>0</v>
      </c>
      <c r="AT703" s="93">
        <f t="shared" si="495"/>
        <v>0</v>
      </c>
      <c r="AU703" s="93">
        <f t="shared" si="495"/>
        <v>0</v>
      </c>
      <c r="AV703" s="93">
        <f t="shared" si="495"/>
        <v>0</v>
      </c>
      <c r="AW703" s="93">
        <f t="shared" si="495"/>
        <v>0</v>
      </c>
      <c r="AX703" s="93">
        <f t="shared" si="495"/>
        <v>0</v>
      </c>
      <c r="AY703" s="93">
        <f t="shared" si="495"/>
        <v>0</v>
      </c>
      <c r="AZ703" s="93">
        <f t="shared" si="495"/>
        <v>0</v>
      </c>
      <c r="BA703" s="93">
        <f t="shared" si="495"/>
        <v>0</v>
      </c>
      <c r="BB703" s="93">
        <f t="shared" si="495"/>
        <v>0</v>
      </c>
      <c r="BC703" s="93">
        <f t="shared" si="495"/>
        <v>0</v>
      </c>
      <c r="BD703" s="93">
        <f t="shared" si="495"/>
        <v>0</v>
      </c>
      <c r="BE703" s="93">
        <f t="shared" si="495"/>
        <v>0</v>
      </c>
      <c r="BF703" s="93">
        <f t="shared" si="495"/>
        <v>0</v>
      </c>
      <c r="BG703" s="93">
        <f t="shared" si="495"/>
        <v>0</v>
      </c>
      <c r="BH703" s="93">
        <f t="shared" si="495"/>
        <v>0</v>
      </c>
      <c r="BI703" s="93">
        <f t="shared" si="495"/>
        <v>0</v>
      </c>
      <c r="BJ703" s="93">
        <f t="shared" si="495"/>
        <v>0</v>
      </c>
      <c r="BK703" s="93">
        <f t="shared" si="495"/>
        <v>0</v>
      </c>
      <c r="BL703" s="93">
        <f t="shared" si="495"/>
        <v>0</v>
      </c>
      <c r="BM703" s="93">
        <f t="shared" si="495"/>
        <v>0</v>
      </c>
      <c r="BN703" s="93">
        <f t="shared" si="495"/>
        <v>0</v>
      </c>
      <c r="BO703" s="93">
        <f t="shared" si="495"/>
        <v>1</v>
      </c>
    </row>
  </sheetData>
  <autoFilter ref="B7:BO703" xr:uid="{145BC7E2-250D-43D9-A98B-BAD3268A4CED}"/>
  <mergeCells count="3">
    <mergeCell ref="H3:H4"/>
    <mergeCell ref="F3:G6"/>
    <mergeCell ref="B3:E6"/>
  </mergeCells>
  <phoneticPr fontId="46" type="noConversion"/>
  <pageMargins left="0.7" right="0.7" top="0.75" bottom="0.75" header="0.3" footer="0.3"/>
  <pageSetup paperSize="9" orientation="portrait" r:id="rId1"/>
  <headerFooter>
    <oddFooter>&amp;C_x000D_&amp;1#&amp;"Aptos"&amp;6&amp;K000000 ECP-INFORMACION PUBLICA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3F54-37EA-4A0A-B4F9-8C3DDDCB7E5E}">
  <sheetPr>
    <tabColor theme="7" tint="0.79998168889431442"/>
  </sheetPr>
  <dimension ref="A1:BR703"/>
  <sheetViews>
    <sheetView tabSelected="1" zoomScale="113" zoomScaleNormal="60" workbookViewId="0">
      <pane xSplit="11" ySplit="8" topLeftCell="L45" activePane="bottomRight" state="frozen"/>
      <selection pane="topRight" activeCell="J1" sqref="J1"/>
      <selection pane="bottomLeft" activeCell="A8" sqref="A8"/>
      <selection pane="bottomRight" activeCell="BP45" sqref="BP45"/>
    </sheetView>
    <sheetView tabSelected="1" workbookViewId="1">
      <pane xSplit="7" ySplit="14" topLeftCell="H40" activePane="bottomRight" state="frozen"/>
      <selection pane="topRight" activeCell="H1" sqref="H1"/>
      <selection pane="bottomLeft" activeCell="A15" sqref="A15"/>
      <selection pane="bottomRight" activeCell="B44" sqref="B44:C53"/>
    </sheetView>
  </sheetViews>
  <sheetFormatPr baseColWidth="10" defaultColWidth="11.42578125" defaultRowHeight="14.25" x14ac:dyDescent="0.2"/>
  <cols>
    <col min="1" max="1" width="16.28515625" style="1" customWidth="1"/>
    <col min="2" max="2" width="8.140625" style="1" bestFit="1" customWidth="1"/>
    <col min="3" max="3" width="74.28515625" style="1" customWidth="1"/>
    <col min="4" max="4" width="10.28515625" style="1" bestFit="1" customWidth="1"/>
    <col min="5" max="5" width="16.140625" style="1" bestFit="1" customWidth="1"/>
    <col min="6" max="6" width="19" style="1" customWidth="1"/>
    <col min="7" max="7" width="13.140625" style="1" bestFit="1" customWidth="1"/>
    <col min="8" max="8" width="13.140625" style="1" customWidth="1"/>
    <col min="9" max="9" width="24.28515625" style="1" bestFit="1" customWidth="1"/>
    <col min="10" max="10" width="11.28515625" style="1" customWidth="1"/>
    <col min="11" max="11" width="10.7109375" style="1" bestFit="1" customWidth="1"/>
    <col min="12" max="12" width="14" style="1" bestFit="1" customWidth="1"/>
    <col min="13" max="13" width="15" style="1" bestFit="1" customWidth="1"/>
    <col min="14" max="14" width="16.140625" style="1" bestFit="1" customWidth="1"/>
    <col min="15" max="23" width="17.7109375" style="1" bestFit="1" customWidth="1"/>
    <col min="24" max="42" width="18.7109375" style="1" bestFit="1" customWidth="1"/>
    <col min="43" max="69" width="19.7109375" style="1" bestFit="1" customWidth="1"/>
    <col min="70" max="70" width="8.85546875" style="1" bestFit="1" customWidth="1"/>
    <col min="71" max="16384" width="11.42578125" style="1"/>
  </cols>
  <sheetData>
    <row r="1" spans="1:70" s="212" customFormat="1" ht="18.75" x14ac:dyDescent="0.3">
      <c r="A1" s="211"/>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c r="BP1" s="211"/>
      <c r="BQ1" s="211"/>
    </row>
    <row r="2" spans="1:70" ht="15" x14ac:dyDescent="0.25">
      <c r="A2" s="80"/>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row>
    <row r="3" spans="1:70" ht="15" x14ac:dyDescent="0.25">
      <c r="A3" s="80"/>
      <c r="B3" s="355" t="s">
        <v>2094</v>
      </c>
      <c r="C3" s="356"/>
      <c r="D3" s="356"/>
      <c r="E3" s="356"/>
      <c r="F3" s="358"/>
      <c r="G3" s="359"/>
      <c r="H3" s="346"/>
      <c r="I3" s="362" t="s">
        <v>10</v>
      </c>
      <c r="J3" s="83"/>
      <c r="K3" s="81">
        <v>0</v>
      </c>
      <c r="L3" s="81">
        <v>1</v>
      </c>
      <c r="M3" s="81">
        <v>2</v>
      </c>
      <c r="N3" s="81">
        <v>3</v>
      </c>
      <c r="O3" s="81">
        <v>4</v>
      </c>
      <c r="P3" s="81">
        <v>5</v>
      </c>
      <c r="Q3" s="81">
        <v>6</v>
      </c>
      <c r="R3" s="81">
        <v>7</v>
      </c>
      <c r="S3" s="81">
        <v>8</v>
      </c>
      <c r="T3" s="81">
        <v>9</v>
      </c>
      <c r="U3" s="81">
        <v>10</v>
      </c>
      <c r="V3" s="81">
        <v>11</v>
      </c>
      <c r="W3" s="81">
        <v>12</v>
      </c>
      <c r="X3" s="81">
        <v>13</v>
      </c>
      <c r="Y3" s="81">
        <v>14</v>
      </c>
      <c r="Z3" s="81">
        <v>15</v>
      </c>
      <c r="AA3" s="81">
        <v>16</v>
      </c>
      <c r="AB3" s="81">
        <v>17</v>
      </c>
      <c r="AC3" s="81">
        <v>18</v>
      </c>
      <c r="AD3" s="81">
        <v>19</v>
      </c>
      <c r="AE3" s="81">
        <v>20</v>
      </c>
      <c r="AF3" s="81">
        <v>21</v>
      </c>
      <c r="AG3" s="81">
        <v>22</v>
      </c>
      <c r="AH3" s="81">
        <v>23</v>
      </c>
      <c r="AI3" s="81">
        <v>24</v>
      </c>
      <c r="AJ3" s="81">
        <v>25</v>
      </c>
      <c r="AK3" s="81">
        <v>26</v>
      </c>
      <c r="AL3" s="81">
        <v>27</v>
      </c>
      <c r="AM3" s="81">
        <v>28</v>
      </c>
      <c r="AN3" s="81">
        <v>29</v>
      </c>
      <c r="AO3" s="81">
        <v>30</v>
      </c>
      <c r="AP3" s="81">
        <v>31</v>
      </c>
      <c r="AQ3" s="81">
        <v>32</v>
      </c>
      <c r="AR3" s="81">
        <v>33</v>
      </c>
      <c r="AS3" s="81">
        <v>34</v>
      </c>
      <c r="AT3" s="81">
        <v>35</v>
      </c>
      <c r="AU3" s="81">
        <v>36</v>
      </c>
      <c r="AV3" s="81">
        <v>37</v>
      </c>
      <c r="AW3" s="81">
        <v>38</v>
      </c>
      <c r="AX3" s="81">
        <v>39</v>
      </c>
      <c r="AY3" s="81">
        <v>40</v>
      </c>
      <c r="AZ3" s="81">
        <v>41</v>
      </c>
      <c r="BA3" s="81">
        <v>42</v>
      </c>
      <c r="BB3" s="81">
        <v>43</v>
      </c>
      <c r="BC3" s="81">
        <v>44</v>
      </c>
      <c r="BD3" s="81">
        <v>45</v>
      </c>
      <c r="BE3" s="81">
        <v>46</v>
      </c>
      <c r="BF3" s="81">
        <v>47</v>
      </c>
      <c r="BG3" s="81">
        <v>48</v>
      </c>
      <c r="BH3" s="81">
        <v>49</v>
      </c>
      <c r="BI3" s="81">
        <v>50</v>
      </c>
      <c r="BJ3" s="81">
        <v>51</v>
      </c>
      <c r="BK3" s="81">
        <v>52</v>
      </c>
      <c r="BL3" s="81">
        <v>53</v>
      </c>
      <c r="BM3" s="81">
        <v>54</v>
      </c>
      <c r="BN3" s="81">
        <v>55</v>
      </c>
      <c r="BO3" s="81">
        <v>56</v>
      </c>
      <c r="BP3" s="81">
        <v>57</v>
      </c>
      <c r="BQ3" s="81">
        <v>58</v>
      </c>
    </row>
    <row r="4" spans="1:70" ht="26.25" customHeight="1" x14ac:dyDescent="0.25">
      <c r="A4" s="80"/>
      <c r="B4" s="356"/>
      <c r="C4" s="356"/>
      <c r="D4" s="356"/>
      <c r="E4" s="356"/>
      <c r="F4" s="358"/>
      <c r="G4" s="359"/>
      <c r="H4" s="346"/>
      <c r="I4" s="362"/>
      <c r="J4" s="83"/>
      <c r="K4" s="82">
        <f>G8</f>
        <v>46218</v>
      </c>
      <c r="L4" s="82">
        <f>K4+2</f>
        <v>46220</v>
      </c>
      <c r="M4" s="82">
        <f t="shared" ref="M4:BQ4" si="0">L4+7</f>
        <v>46227</v>
      </c>
      <c r="N4" s="82">
        <f t="shared" si="0"/>
        <v>46234</v>
      </c>
      <c r="O4" s="82">
        <f t="shared" si="0"/>
        <v>46241</v>
      </c>
      <c r="P4" s="82">
        <f t="shared" si="0"/>
        <v>46248</v>
      </c>
      <c r="Q4" s="82">
        <f t="shared" si="0"/>
        <v>46255</v>
      </c>
      <c r="R4" s="82">
        <f t="shared" si="0"/>
        <v>46262</v>
      </c>
      <c r="S4" s="82">
        <f t="shared" si="0"/>
        <v>46269</v>
      </c>
      <c r="T4" s="82">
        <f t="shared" si="0"/>
        <v>46276</v>
      </c>
      <c r="U4" s="82">
        <f t="shared" si="0"/>
        <v>46283</v>
      </c>
      <c r="V4" s="82">
        <f t="shared" si="0"/>
        <v>46290</v>
      </c>
      <c r="W4" s="82">
        <f t="shared" si="0"/>
        <v>46297</v>
      </c>
      <c r="X4" s="82">
        <f t="shared" si="0"/>
        <v>46304</v>
      </c>
      <c r="Y4" s="82">
        <f t="shared" si="0"/>
        <v>46311</v>
      </c>
      <c r="Z4" s="82">
        <f t="shared" si="0"/>
        <v>46318</v>
      </c>
      <c r="AA4" s="82">
        <f t="shared" si="0"/>
        <v>46325</v>
      </c>
      <c r="AB4" s="82">
        <f t="shared" si="0"/>
        <v>46332</v>
      </c>
      <c r="AC4" s="82">
        <f t="shared" si="0"/>
        <v>46339</v>
      </c>
      <c r="AD4" s="82">
        <f t="shared" si="0"/>
        <v>46346</v>
      </c>
      <c r="AE4" s="82">
        <f t="shared" si="0"/>
        <v>46353</v>
      </c>
      <c r="AF4" s="82">
        <f t="shared" si="0"/>
        <v>46360</v>
      </c>
      <c r="AG4" s="82">
        <f t="shared" si="0"/>
        <v>46367</v>
      </c>
      <c r="AH4" s="82">
        <f t="shared" si="0"/>
        <v>46374</v>
      </c>
      <c r="AI4" s="82">
        <f t="shared" si="0"/>
        <v>46381</v>
      </c>
      <c r="AJ4" s="82">
        <f t="shared" si="0"/>
        <v>46388</v>
      </c>
      <c r="AK4" s="82">
        <f t="shared" si="0"/>
        <v>46395</v>
      </c>
      <c r="AL4" s="82">
        <f t="shared" si="0"/>
        <v>46402</v>
      </c>
      <c r="AM4" s="82">
        <f t="shared" si="0"/>
        <v>46409</v>
      </c>
      <c r="AN4" s="82">
        <f t="shared" si="0"/>
        <v>46416</v>
      </c>
      <c r="AO4" s="82">
        <f t="shared" si="0"/>
        <v>46423</v>
      </c>
      <c r="AP4" s="82">
        <f t="shared" si="0"/>
        <v>46430</v>
      </c>
      <c r="AQ4" s="82">
        <f t="shared" si="0"/>
        <v>46437</v>
      </c>
      <c r="AR4" s="82">
        <f t="shared" si="0"/>
        <v>46444</v>
      </c>
      <c r="AS4" s="82">
        <f t="shared" si="0"/>
        <v>46451</v>
      </c>
      <c r="AT4" s="82">
        <f t="shared" si="0"/>
        <v>46458</v>
      </c>
      <c r="AU4" s="82">
        <f t="shared" si="0"/>
        <v>46465</v>
      </c>
      <c r="AV4" s="82">
        <f t="shared" si="0"/>
        <v>46472</v>
      </c>
      <c r="AW4" s="82">
        <f t="shared" si="0"/>
        <v>46479</v>
      </c>
      <c r="AX4" s="82">
        <f t="shared" si="0"/>
        <v>46486</v>
      </c>
      <c r="AY4" s="82">
        <f t="shared" si="0"/>
        <v>46493</v>
      </c>
      <c r="AZ4" s="82">
        <f t="shared" si="0"/>
        <v>46500</v>
      </c>
      <c r="BA4" s="82">
        <f t="shared" si="0"/>
        <v>46507</v>
      </c>
      <c r="BB4" s="82">
        <f t="shared" si="0"/>
        <v>46514</v>
      </c>
      <c r="BC4" s="82">
        <f t="shared" si="0"/>
        <v>46521</v>
      </c>
      <c r="BD4" s="82">
        <f t="shared" si="0"/>
        <v>46528</v>
      </c>
      <c r="BE4" s="82">
        <f t="shared" si="0"/>
        <v>46535</v>
      </c>
      <c r="BF4" s="82">
        <f t="shared" si="0"/>
        <v>46542</v>
      </c>
      <c r="BG4" s="82">
        <f t="shared" si="0"/>
        <v>46549</v>
      </c>
      <c r="BH4" s="82">
        <f t="shared" si="0"/>
        <v>46556</v>
      </c>
      <c r="BI4" s="82">
        <f t="shared" si="0"/>
        <v>46563</v>
      </c>
      <c r="BJ4" s="82">
        <f t="shared" si="0"/>
        <v>46570</v>
      </c>
      <c r="BK4" s="82">
        <f t="shared" si="0"/>
        <v>46577</v>
      </c>
      <c r="BL4" s="82">
        <f t="shared" si="0"/>
        <v>46584</v>
      </c>
      <c r="BM4" s="82">
        <f t="shared" si="0"/>
        <v>46591</v>
      </c>
      <c r="BN4" s="82">
        <f t="shared" si="0"/>
        <v>46598</v>
      </c>
      <c r="BO4" s="82">
        <f t="shared" si="0"/>
        <v>46605</v>
      </c>
      <c r="BP4" s="82">
        <f t="shared" si="0"/>
        <v>46612</v>
      </c>
      <c r="BQ4" s="82">
        <f t="shared" si="0"/>
        <v>46619</v>
      </c>
    </row>
    <row r="5" spans="1:70" ht="22.5" customHeight="1" x14ac:dyDescent="0.25">
      <c r="A5" s="80"/>
      <c r="B5" s="356"/>
      <c r="C5" s="356"/>
      <c r="D5" s="356"/>
      <c r="E5" s="356"/>
      <c r="F5" s="358"/>
      <c r="G5" s="359"/>
      <c r="H5" s="346"/>
      <c r="I5" s="83" t="s">
        <v>11</v>
      </c>
      <c r="J5" s="83"/>
      <c r="K5" s="84">
        <f>K7*$E$8</f>
        <v>0</v>
      </c>
      <c r="L5" s="84">
        <f>L7*$E$8</f>
        <v>2871440.7201419882</v>
      </c>
      <c r="M5" s="84">
        <f>M7*$E$8</f>
        <v>25521456.40531997</v>
      </c>
      <c r="N5" s="84">
        <f>N7*$E$8</f>
        <v>647576871.1622299</v>
      </c>
      <c r="O5" s="84">
        <f t="shared" ref="O5:BQ5" si="1">O7*$E$8</f>
        <v>1320406031.8687818</v>
      </c>
      <c r="P5" s="84">
        <f t="shared" si="1"/>
        <v>1504396203.8907323</v>
      </c>
      <c r="Q5" s="84">
        <f t="shared" si="1"/>
        <v>1828387809.2844715</v>
      </c>
      <c r="R5" s="84">
        <f t="shared" si="1"/>
        <v>2292562292.8020039</v>
      </c>
      <c r="S5" s="84">
        <f t="shared" si="1"/>
        <v>3191579739.8569989</v>
      </c>
      <c r="T5" s="84">
        <f t="shared" si="1"/>
        <v>4496428617.6072092</v>
      </c>
      <c r="U5" s="84">
        <f t="shared" si="1"/>
        <v>5946498426.2613869</v>
      </c>
      <c r="V5" s="84">
        <f t="shared" si="1"/>
        <v>7616963044.9619589</v>
      </c>
      <c r="W5" s="84">
        <f t="shared" si="1"/>
        <v>9980140040.6517391</v>
      </c>
      <c r="X5" s="84">
        <f t="shared" si="1"/>
        <v>13071531441.533112</v>
      </c>
      <c r="Y5" s="84">
        <f t="shared" si="1"/>
        <v>17366812106.242176</v>
      </c>
      <c r="Z5" s="84">
        <f t="shared" si="1"/>
        <v>22540293905.69046</v>
      </c>
      <c r="AA5" s="84">
        <f t="shared" si="1"/>
        <v>26609259492.336308</v>
      </c>
      <c r="AB5" s="84">
        <f t="shared" si="1"/>
        <v>32247235880.453197</v>
      </c>
      <c r="AC5" s="84">
        <f t="shared" si="1"/>
        <v>38642475433.021873</v>
      </c>
      <c r="AD5" s="84">
        <f t="shared" si="1"/>
        <v>43241398661.881554</v>
      </c>
      <c r="AE5" s="84">
        <f t="shared" si="1"/>
        <v>48942365895.364128</v>
      </c>
      <c r="AF5" s="84">
        <f t="shared" si="1"/>
        <v>53683803669.919998</v>
      </c>
      <c r="AG5" s="84">
        <f t="shared" si="1"/>
        <v>58093373052.054153</v>
      </c>
      <c r="AH5" s="84">
        <f t="shared" si="1"/>
        <v>63575001574.543526</v>
      </c>
      <c r="AI5" s="84">
        <f t="shared" si="1"/>
        <v>67243334475.185547</v>
      </c>
      <c r="AJ5" s="84">
        <f t="shared" si="1"/>
        <v>72093809596.87619</v>
      </c>
      <c r="AK5" s="84">
        <f t="shared" si="1"/>
        <v>76799095980.633286</v>
      </c>
      <c r="AL5" s="84">
        <f t="shared" si="1"/>
        <v>80946189223.866745</v>
      </c>
      <c r="AM5" s="84">
        <f t="shared" si="1"/>
        <v>85677773150.995453</v>
      </c>
      <c r="AN5" s="84">
        <f t="shared" si="1"/>
        <v>89606930105.525513</v>
      </c>
      <c r="AO5" s="84">
        <f t="shared" si="1"/>
        <v>94790096998.924469</v>
      </c>
      <c r="AP5" s="84">
        <f t="shared" si="1"/>
        <v>99678186326.596451</v>
      </c>
      <c r="AQ5" s="84">
        <f t="shared" si="1"/>
        <v>104742604710.18613</v>
      </c>
      <c r="AR5" s="84">
        <f t="shared" si="1"/>
        <v>109602843451.86722</v>
      </c>
      <c r="AS5" s="84">
        <f t="shared" si="1"/>
        <v>114510344736.23528</v>
      </c>
      <c r="AT5" s="84">
        <f t="shared" si="1"/>
        <v>119128420620.30252</v>
      </c>
      <c r="AU5" s="84">
        <f t="shared" si="1"/>
        <v>123768381547.2402</v>
      </c>
      <c r="AV5" s="84">
        <f t="shared" si="1"/>
        <v>126997774038.84293</v>
      </c>
      <c r="AW5" s="84">
        <f t="shared" si="1"/>
        <v>131347474971.09241</v>
      </c>
      <c r="AX5" s="84">
        <f t="shared" si="1"/>
        <v>135936039575.29529</v>
      </c>
      <c r="AY5" s="84">
        <f t="shared" si="1"/>
        <v>140337901804.96628</v>
      </c>
      <c r="AZ5" s="84">
        <f t="shared" si="1"/>
        <v>144573689088.45425</v>
      </c>
      <c r="BA5" s="84">
        <f t="shared" si="1"/>
        <v>149748853901.75345</v>
      </c>
      <c r="BB5" s="84">
        <f t="shared" si="1"/>
        <v>154712530853.30905</v>
      </c>
      <c r="BC5" s="84">
        <f t="shared" si="1"/>
        <v>159107078947.67319</v>
      </c>
      <c r="BD5" s="84">
        <f t="shared" si="1"/>
        <v>163847726489.4111</v>
      </c>
      <c r="BE5" s="84">
        <f t="shared" si="1"/>
        <v>168674505213.99374</v>
      </c>
      <c r="BF5" s="84">
        <f t="shared" si="1"/>
        <v>173445217269.69119</v>
      </c>
      <c r="BG5" s="84">
        <f t="shared" si="1"/>
        <v>176495151176.6066</v>
      </c>
      <c r="BH5" s="84">
        <f t="shared" si="1"/>
        <v>180918152806.27899</v>
      </c>
      <c r="BI5" s="84">
        <f t="shared" si="1"/>
        <v>185937691322.24002</v>
      </c>
      <c r="BJ5" s="84">
        <f t="shared" si="1"/>
        <v>190316292239.23178</v>
      </c>
      <c r="BK5" s="84">
        <f t="shared" si="1"/>
        <v>194258994331.37961</v>
      </c>
      <c r="BL5" s="84">
        <f t="shared" si="1"/>
        <v>197637334378.89471</v>
      </c>
      <c r="BM5" s="84">
        <f t="shared" si="1"/>
        <v>199963549874.66528</v>
      </c>
      <c r="BN5" s="84">
        <f t="shared" si="1"/>
        <v>202436222881.19403</v>
      </c>
      <c r="BO5" s="84">
        <f t="shared" si="1"/>
        <v>204633584165.77081</v>
      </c>
      <c r="BP5" s="84">
        <f t="shared" si="1"/>
        <v>205858744606.80936</v>
      </c>
      <c r="BQ5" s="84">
        <f t="shared" si="1"/>
        <v>207066175785.70203</v>
      </c>
    </row>
    <row r="6" spans="1:70" ht="15" x14ac:dyDescent="0.25">
      <c r="A6" s="80"/>
      <c r="B6" s="357"/>
      <c r="C6" s="357"/>
      <c r="D6" s="357"/>
      <c r="E6" s="357"/>
      <c r="F6" s="360"/>
      <c r="G6" s="361"/>
      <c r="H6" s="347"/>
      <c r="I6" s="83" t="s">
        <v>12</v>
      </c>
      <c r="J6" s="83"/>
      <c r="K6" s="82">
        <f>K4</f>
        <v>46218</v>
      </c>
      <c r="L6" s="82">
        <f>L4</f>
        <v>46220</v>
      </c>
      <c r="M6" s="82">
        <f>M4</f>
        <v>46227</v>
      </c>
      <c r="N6" s="82">
        <f>N4</f>
        <v>46234</v>
      </c>
      <c r="O6" s="82">
        <f t="shared" ref="O6:BR6" si="2">O4</f>
        <v>46241</v>
      </c>
      <c r="P6" s="82">
        <f t="shared" si="2"/>
        <v>46248</v>
      </c>
      <c r="Q6" s="82">
        <f t="shared" si="2"/>
        <v>46255</v>
      </c>
      <c r="R6" s="82">
        <f t="shared" si="2"/>
        <v>46262</v>
      </c>
      <c r="S6" s="82">
        <f t="shared" si="2"/>
        <v>46269</v>
      </c>
      <c r="T6" s="82">
        <f t="shared" si="2"/>
        <v>46276</v>
      </c>
      <c r="U6" s="82">
        <f t="shared" si="2"/>
        <v>46283</v>
      </c>
      <c r="V6" s="82">
        <f t="shared" si="2"/>
        <v>46290</v>
      </c>
      <c r="W6" s="82">
        <f t="shared" si="2"/>
        <v>46297</v>
      </c>
      <c r="X6" s="82">
        <f t="shared" si="2"/>
        <v>46304</v>
      </c>
      <c r="Y6" s="82">
        <f t="shared" si="2"/>
        <v>46311</v>
      </c>
      <c r="Z6" s="82">
        <f t="shared" si="2"/>
        <v>46318</v>
      </c>
      <c r="AA6" s="82">
        <f t="shared" si="2"/>
        <v>46325</v>
      </c>
      <c r="AB6" s="82">
        <f t="shared" si="2"/>
        <v>46332</v>
      </c>
      <c r="AC6" s="82">
        <f t="shared" si="2"/>
        <v>46339</v>
      </c>
      <c r="AD6" s="82">
        <f t="shared" si="2"/>
        <v>46346</v>
      </c>
      <c r="AE6" s="82">
        <f t="shared" si="2"/>
        <v>46353</v>
      </c>
      <c r="AF6" s="82">
        <f t="shared" si="2"/>
        <v>46360</v>
      </c>
      <c r="AG6" s="82">
        <f t="shared" si="2"/>
        <v>46367</v>
      </c>
      <c r="AH6" s="82">
        <f t="shared" si="2"/>
        <v>46374</v>
      </c>
      <c r="AI6" s="82">
        <f t="shared" si="2"/>
        <v>46381</v>
      </c>
      <c r="AJ6" s="82">
        <f t="shared" si="2"/>
        <v>46388</v>
      </c>
      <c r="AK6" s="82">
        <f t="shared" si="2"/>
        <v>46395</v>
      </c>
      <c r="AL6" s="82">
        <f t="shared" si="2"/>
        <v>46402</v>
      </c>
      <c r="AM6" s="82">
        <f t="shared" si="2"/>
        <v>46409</v>
      </c>
      <c r="AN6" s="82">
        <f t="shared" si="2"/>
        <v>46416</v>
      </c>
      <c r="AO6" s="82">
        <f t="shared" si="2"/>
        <v>46423</v>
      </c>
      <c r="AP6" s="82">
        <f t="shared" si="2"/>
        <v>46430</v>
      </c>
      <c r="AQ6" s="82">
        <f t="shared" si="2"/>
        <v>46437</v>
      </c>
      <c r="AR6" s="82">
        <f t="shared" si="2"/>
        <v>46444</v>
      </c>
      <c r="AS6" s="82">
        <f t="shared" si="2"/>
        <v>46451</v>
      </c>
      <c r="AT6" s="82">
        <f t="shared" si="2"/>
        <v>46458</v>
      </c>
      <c r="AU6" s="82">
        <f t="shared" si="2"/>
        <v>46465</v>
      </c>
      <c r="AV6" s="82">
        <f t="shared" si="2"/>
        <v>46472</v>
      </c>
      <c r="AW6" s="82">
        <f t="shared" si="2"/>
        <v>46479</v>
      </c>
      <c r="AX6" s="82">
        <f t="shared" si="2"/>
        <v>46486</v>
      </c>
      <c r="AY6" s="82">
        <f t="shared" si="2"/>
        <v>46493</v>
      </c>
      <c r="AZ6" s="82">
        <f t="shared" si="2"/>
        <v>46500</v>
      </c>
      <c r="BA6" s="82">
        <f t="shared" si="2"/>
        <v>46507</v>
      </c>
      <c r="BB6" s="82">
        <f t="shared" si="2"/>
        <v>46514</v>
      </c>
      <c r="BC6" s="82">
        <f t="shared" si="2"/>
        <v>46521</v>
      </c>
      <c r="BD6" s="82">
        <f t="shared" si="2"/>
        <v>46528</v>
      </c>
      <c r="BE6" s="82">
        <f t="shared" si="2"/>
        <v>46535</v>
      </c>
      <c r="BF6" s="82">
        <f t="shared" si="2"/>
        <v>46542</v>
      </c>
      <c r="BG6" s="82">
        <f t="shared" si="2"/>
        <v>46549</v>
      </c>
      <c r="BH6" s="82">
        <f t="shared" si="2"/>
        <v>46556</v>
      </c>
      <c r="BI6" s="82">
        <f t="shared" si="2"/>
        <v>46563</v>
      </c>
      <c r="BJ6" s="82">
        <f t="shared" si="2"/>
        <v>46570</v>
      </c>
      <c r="BK6" s="82">
        <f t="shared" si="2"/>
        <v>46577</v>
      </c>
      <c r="BL6" s="82">
        <f t="shared" si="2"/>
        <v>46584</v>
      </c>
      <c r="BM6" s="82">
        <f t="shared" si="2"/>
        <v>46591</v>
      </c>
      <c r="BN6" s="82">
        <f t="shared" si="2"/>
        <v>46598</v>
      </c>
      <c r="BO6" s="82">
        <f t="shared" si="2"/>
        <v>46605</v>
      </c>
      <c r="BP6" s="82">
        <f t="shared" si="2"/>
        <v>46612</v>
      </c>
      <c r="BQ6" s="82">
        <f t="shared" si="2"/>
        <v>46619</v>
      </c>
      <c r="BR6" s="82">
        <f t="shared" si="2"/>
        <v>0</v>
      </c>
    </row>
    <row r="7" spans="1:70" ht="24.75" customHeight="1" x14ac:dyDescent="0.25">
      <c r="A7" s="80"/>
      <c r="B7" s="85" t="s">
        <v>0</v>
      </c>
      <c r="C7" s="85" t="s">
        <v>1</v>
      </c>
      <c r="D7" s="85" t="s">
        <v>2</v>
      </c>
      <c r="E7" s="85" t="s">
        <v>23</v>
      </c>
      <c r="F7" s="119" t="s">
        <v>16</v>
      </c>
      <c r="G7" s="86" t="s">
        <v>17</v>
      </c>
      <c r="H7" s="86"/>
      <c r="I7" s="86" t="s">
        <v>18</v>
      </c>
      <c r="J7" s="86"/>
      <c r="K7" s="87">
        <f>$F34*K34+$F39*K39+$F44*K44+$F109*K109+$F689*K689+$F695*K695+$F699*K699</f>
        <v>0</v>
      </c>
      <c r="L7" s="87">
        <f t="shared" ref="L7:BQ7" si="3">$F34*L34+$F39*L39+$F44*L44+$F109*L109+$F689*L689+$F695*L695+$F699*L699</f>
        <v>1.3775459265662055E-5</v>
      </c>
      <c r="M7" s="87">
        <f t="shared" si="3"/>
        <v>1.2243671988271818E-4</v>
      </c>
      <c r="N7" s="87">
        <f t="shared" si="3"/>
        <v>3.1066874365559146E-3</v>
      </c>
      <c r="O7" s="87">
        <f t="shared" si="3"/>
        <v>6.3345202909999305E-3</v>
      </c>
      <c r="P7" s="87">
        <f t="shared" si="3"/>
        <v>7.2171953544939117E-3</v>
      </c>
      <c r="Q7" s="87">
        <f t="shared" si="3"/>
        <v>8.7715137603070099E-3</v>
      </c>
      <c r="R7" s="87">
        <f t="shared" si="3"/>
        <v>1.0998345972096257E-2</v>
      </c>
      <c r="S7" s="87">
        <f t="shared" si="3"/>
        <v>1.5311295264120362E-2</v>
      </c>
      <c r="T7" s="87">
        <f t="shared" si="3"/>
        <v>2.1571181612184701E-2</v>
      </c>
      <c r="U7" s="87">
        <f t="shared" si="3"/>
        <v>2.8527751337397156E-2</v>
      </c>
      <c r="V7" s="87">
        <f t="shared" si="3"/>
        <v>3.6541643857700187E-2</v>
      </c>
      <c r="W7" s="87">
        <f t="shared" si="3"/>
        <v>4.7878757040403973E-2</v>
      </c>
      <c r="X7" s="87">
        <f t="shared" si="3"/>
        <v>6.2709408433741301E-2</v>
      </c>
      <c r="Y7" s="87">
        <f t="shared" si="3"/>
        <v>8.3315602187363252E-2</v>
      </c>
      <c r="Z7" s="87">
        <f t="shared" si="3"/>
        <v>0.10813488098703836</v>
      </c>
      <c r="AA7" s="87">
        <f t="shared" si="3"/>
        <v>0.12765535003208586</v>
      </c>
      <c r="AB7" s="87">
        <f t="shared" si="3"/>
        <v>0.15470299671706714</v>
      </c>
      <c r="AC7" s="87">
        <f t="shared" si="3"/>
        <v>0.18538354022701789</v>
      </c>
      <c r="AD7" s="87">
        <f t="shared" si="3"/>
        <v>0.20744642982828082</v>
      </c>
      <c r="AE7" s="87">
        <f t="shared" si="3"/>
        <v>0.23479626900442441</v>
      </c>
      <c r="AF7" s="87">
        <f t="shared" si="3"/>
        <v>0.25754285836143398</v>
      </c>
      <c r="AG7" s="87">
        <f t="shared" si="3"/>
        <v>0.27869734118833212</v>
      </c>
      <c r="AH7" s="87">
        <f t="shared" si="3"/>
        <v>0.30499492410249712</v>
      </c>
      <c r="AI7" s="87">
        <f t="shared" si="3"/>
        <v>0.32259339656658592</v>
      </c>
      <c r="AJ7" s="87">
        <f t="shared" si="3"/>
        <v>0.34586308205556671</v>
      </c>
      <c r="AK7" s="87">
        <f t="shared" si="3"/>
        <v>0.36843623861006286</v>
      </c>
      <c r="AL7" s="87">
        <f t="shared" si="3"/>
        <v>0.38833151753479722</v>
      </c>
      <c r="AM7" s="87">
        <f t="shared" si="3"/>
        <v>0.41103083401137058</v>
      </c>
      <c r="AN7" s="87">
        <f t="shared" si="3"/>
        <v>0.42988058465948609</v>
      </c>
      <c r="AO7" s="87">
        <f t="shared" si="3"/>
        <v>0.45474632676110771</v>
      </c>
      <c r="AP7" s="87">
        <f t="shared" si="3"/>
        <v>0.47819646276702643</v>
      </c>
      <c r="AQ7" s="87">
        <f t="shared" si="3"/>
        <v>0.50249252037254788</v>
      </c>
      <c r="AR7" s="87">
        <f t="shared" si="3"/>
        <v>0.52580904588455979</v>
      </c>
      <c r="AS7" s="87">
        <f t="shared" si="3"/>
        <v>0.54935230887612641</v>
      </c>
      <c r="AT7" s="87">
        <f t="shared" si="3"/>
        <v>0.57150708148921348</v>
      </c>
      <c r="AU7" s="87">
        <f t="shared" si="3"/>
        <v>0.59376684547979064</v>
      </c>
      <c r="AV7" s="87">
        <f t="shared" si="3"/>
        <v>0.60925954376495961</v>
      </c>
      <c r="AW7" s="87">
        <f t="shared" si="3"/>
        <v>0.63012681349116595</v>
      </c>
      <c r="AX7" s="87">
        <f t="shared" si="3"/>
        <v>0.65214000859203147</v>
      </c>
      <c r="AY7" s="87">
        <f t="shared" si="3"/>
        <v>0.67325751710005688</v>
      </c>
      <c r="AZ7" s="87">
        <f t="shared" si="3"/>
        <v>0.69357829710864183</v>
      </c>
      <c r="BA7" s="87">
        <f t="shared" si="3"/>
        <v>0.71840565000456558</v>
      </c>
      <c r="BB7" s="87">
        <f t="shared" si="3"/>
        <v>0.74221841032882496</v>
      </c>
      <c r="BC7" s="87">
        <f t="shared" si="3"/>
        <v>0.7633008299797911</v>
      </c>
      <c r="BD7" s="87">
        <f t="shared" si="3"/>
        <v>0.78604362827125029</v>
      </c>
      <c r="BE7" s="87">
        <f t="shared" si="3"/>
        <v>0.80919963258589434</v>
      </c>
      <c r="BF7" s="87">
        <f t="shared" si="3"/>
        <v>0.83208666247666419</v>
      </c>
      <c r="BG7" s="87">
        <f t="shared" si="3"/>
        <v>0.84671842555049737</v>
      </c>
      <c r="BH7" s="87">
        <f t="shared" si="3"/>
        <v>0.86793734828643188</v>
      </c>
      <c r="BI7" s="87">
        <f t="shared" si="3"/>
        <v>0.89201809906565177</v>
      </c>
      <c r="BJ7" s="87">
        <f t="shared" si="3"/>
        <v>0.91302401367482677</v>
      </c>
      <c r="BK7" s="87">
        <f t="shared" si="3"/>
        <v>0.93193874581122182</v>
      </c>
      <c r="BL7" s="87">
        <f t="shared" si="3"/>
        <v>0.94814600559675477</v>
      </c>
      <c r="BM7" s="87">
        <f t="shared" si="3"/>
        <v>0.95930579955675499</v>
      </c>
      <c r="BN7" s="87">
        <f t="shared" si="3"/>
        <v>0.97116820926621072</v>
      </c>
      <c r="BO7" s="87">
        <f t="shared" si="3"/>
        <v>0.98170983760466157</v>
      </c>
      <c r="BP7" s="87">
        <f t="shared" si="3"/>
        <v>0.98758742638127839</v>
      </c>
      <c r="BQ7" s="87">
        <f t="shared" si="3"/>
        <v>0.99337996073668156</v>
      </c>
    </row>
    <row r="8" spans="1:70" s="2" customFormat="1" ht="18.75" customHeight="1" x14ac:dyDescent="0.25">
      <c r="A8" s="88"/>
      <c r="B8" s="73">
        <v>0</v>
      </c>
      <c r="C8" s="73" t="s">
        <v>697</v>
      </c>
      <c r="D8" s="74" t="s">
        <v>698</v>
      </c>
      <c r="E8" s="89">
        <f>+E34+E39+E44+E109+E689+E695+E699</f>
        <v>208446097133.00803</v>
      </c>
      <c r="F8" s="90">
        <f>+F10+F14++F29+F30+F34+F39+F44+F109+F689+F695+F699</f>
        <v>1</v>
      </c>
      <c r="G8" s="91">
        <v>46218</v>
      </c>
      <c r="H8" s="91"/>
      <c r="I8" s="91">
        <v>46637</v>
      </c>
      <c r="J8" s="91"/>
      <c r="K8" s="92">
        <f t="shared" ref="K8:BQ8" si="4">K7*$E$8</f>
        <v>0</v>
      </c>
      <c r="L8" s="92">
        <f t="shared" si="4"/>
        <v>2871440.7201419882</v>
      </c>
      <c r="M8" s="92">
        <f t="shared" si="4"/>
        <v>25521456.40531997</v>
      </c>
      <c r="N8" s="92">
        <f t="shared" si="4"/>
        <v>647576871.1622299</v>
      </c>
      <c r="O8" s="92">
        <f t="shared" si="4"/>
        <v>1320406031.8687818</v>
      </c>
      <c r="P8" s="92">
        <f t="shared" si="4"/>
        <v>1504396203.8907323</v>
      </c>
      <c r="Q8" s="92">
        <f t="shared" si="4"/>
        <v>1828387809.2844715</v>
      </c>
      <c r="R8" s="92">
        <f t="shared" si="4"/>
        <v>2292562292.8020039</v>
      </c>
      <c r="S8" s="92">
        <f t="shared" si="4"/>
        <v>3191579739.8569989</v>
      </c>
      <c r="T8" s="92">
        <f t="shared" si="4"/>
        <v>4496428617.6072092</v>
      </c>
      <c r="U8" s="92">
        <f t="shared" si="4"/>
        <v>5946498426.2613869</v>
      </c>
      <c r="V8" s="92">
        <f t="shared" si="4"/>
        <v>7616963044.9619589</v>
      </c>
      <c r="W8" s="92">
        <f t="shared" si="4"/>
        <v>9980140040.6517391</v>
      </c>
      <c r="X8" s="92">
        <f t="shared" si="4"/>
        <v>13071531441.533112</v>
      </c>
      <c r="Y8" s="92">
        <f t="shared" si="4"/>
        <v>17366812106.242176</v>
      </c>
      <c r="Z8" s="92">
        <f t="shared" si="4"/>
        <v>22540293905.69046</v>
      </c>
      <c r="AA8" s="92">
        <f t="shared" si="4"/>
        <v>26609259492.336308</v>
      </c>
      <c r="AB8" s="92">
        <f t="shared" si="4"/>
        <v>32247235880.453197</v>
      </c>
      <c r="AC8" s="92">
        <f t="shared" si="4"/>
        <v>38642475433.021873</v>
      </c>
      <c r="AD8" s="92">
        <f t="shared" si="4"/>
        <v>43241398661.881554</v>
      </c>
      <c r="AE8" s="92">
        <f t="shared" si="4"/>
        <v>48942365895.364128</v>
      </c>
      <c r="AF8" s="92">
        <f t="shared" si="4"/>
        <v>53683803669.919998</v>
      </c>
      <c r="AG8" s="92">
        <f t="shared" si="4"/>
        <v>58093373052.054153</v>
      </c>
      <c r="AH8" s="92">
        <f t="shared" si="4"/>
        <v>63575001574.543526</v>
      </c>
      <c r="AI8" s="92">
        <f t="shared" si="4"/>
        <v>67243334475.185547</v>
      </c>
      <c r="AJ8" s="92">
        <f t="shared" si="4"/>
        <v>72093809596.87619</v>
      </c>
      <c r="AK8" s="92">
        <f t="shared" si="4"/>
        <v>76799095980.633286</v>
      </c>
      <c r="AL8" s="92">
        <f t="shared" si="4"/>
        <v>80946189223.866745</v>
      </c>
      <c r="AM8" s="92">
        <f t="shared" si="4"/>
        <v>85677773150.995453</v>
      </c>
      <c r="AN8" s="92">
        <f t="shared" si="4"/>
        <v>89606930105.525513</v>
      </c>
      <c r="AO8" s="92">
        <f t="shared" si="4"/>
        <v>94790096998.924469</v>
      </c>
      <c r="AP8" s="92">
        <f t="shared" si="4"/>
        <v>99678186326.596451</v>
      </c>
      <c r="AQ8" s="92">
        <f t="shared" si="4"/>
        <v>104742604710.18613</v>
      </c>
      <c r="AR8" s="92">
        <f t="shared" si="4"/>
        <v>109602843451.86722</v>
      </c>
      <c r="AS8" s="92">
        <f t="shared" si="4"/>
        <v>114510344736.23528</v>
      </c>
      <c r="AT8" s="92">
        <f t="shared" si="4"/>
        <v>119128420620.30252</v>
      </c>
      <c r="AU8" s="92">
        <f t="shared" si="4"/>
        <v>123768381547.2402</v>
      </c>
      <c r="AV8" s="92">
        <f t="shared" si="4"/>
        <v>126997774038.84293</v>
      </c>
      <c r="AW8" s="92">
        <f t="shared" si="4"/>
        <v>131347474971.09241</v>
      </c>
      <c r="AX8" s="92">
        <f t="shared" si="4"/>
        <v>135936039575.29529</v>
      </c>
      <c r="AY8" s="92">
        <f t="shared" si="4"/>
        <v>140337901804.96628</v>
      </c>
      <c r="AZ8" s="92">
        <f t="shared" si="4"/>
        <v>144573689088.45425</v>
      </c>
      <c r="BA8" s="92">
        <f t="shared" si="4"/>
        <v>149748853901.75345</v>
      </c>
      <c r="BB8" s="92">
        <f t="shared" si="4"/>
        <v>154712530853.30905</v>
      </c>
      <c r="BC8" s="92">
        <f t="shared" si="4"/>
        <v>159107078947.67319</v>
      </c>
      <c r="BD8" s="92">
        <f t="shared" si="4"/>
        <v>163847726489.4111</v>
      </c>
      <c r="BE8" s="92">
        <f t="shared" si="4"/>
        <v>168674505213.99374</v>
      </c>
      <c r="BF8" s="92">
        <f t="shared" si="4"/>
        <v>173445217269.69119</v>
      </c>
      <c r="BG8" s="92">
        <f t="shared" si="4"/>
        <v>176495151176.6066</v>
      </c>
      <c r="BH8" s="92">
        <f t="shared" si="4"/>
        <v>180918152806.27899</v>
      </c>
      <c r="BI8" s="92">
        <f t="shared" si="4"/>
        <v>185937691322.24002</v>
      </c>
      <c r="BJ8" s="92">
        <f t="shared" si="4"/>
        <v>190316292239.23178</v>
      </c>
      <c r="BK8" s="92">
        <f t="shared" si="4"/>
        <v>194258994331.37961</v>
      </c>
      <c r="BL8" s="92">
        <f t="shared" si="4"/>
        <v>197637334378.89471</v>
      </c>
      <c r="BM8" s="92">
        <f t="shared" si="4"/>
        <v>199963549874.66528</v>
      </c>
      <c r="BN8" s="92">
        <f t="shared" si="4"/>
        <v>202436222881.19403</v>
      </c>
      <c r="BO8" s="92">
        <f t="shared" si="4"/>
        <v>204633584165.77081</v>
      </c>
      <c r="BP8" s="92">
        <f t="shared" si="4"/>
        <v>205858744606.80936</v>
      </c>
      <c r="BQ8" s="92">
        <f t="shared" si="4"/>
        <v>207066175785.70203</v>
      </c>
    </row>
    <row r="9" spans="1:70" s="2" customFormat="1" ht="18.75" customHeight="1" x14ac:dyDescent="0.25">
      <c r="A9" s="88"/>
      <c r="B9" s="75">
        <v>1</v>
      </c>
      <c r="C9" s="75" t="s">
        <v>699</v>
      </c>
      <c r="D9" s="75" t="s">
        <v>3</v>
      </c>
      <c r="E9" s="218">
        <f>VLOOKUP(B9,'Cuadro Control'!C5:J1939,8,FALSE)</f>
        <v>0</v>
      </c>
      <c r="F9" s="93">
        <f>IFERROR(E9/$E$8,0)</f>
        <v>0</v>
      </c>
      <c r="G9" s="94">
        <v>46218</v>
      </c>
      <c r="H9" s="94"/>
      <c r="I9" s="94">
        <v>46218</v>
      </c>
      <c r="J9" s="354">
        <f>+INDEX($K9:$BQ9,1,MATCH(I9,$K$6:$BQ$6,1))</f>
        <v>1</v>
      </c>
      <c r="K9" s="93">
        <f t="shared" ref="K9:T18" si="5">IF($G9=0,0,IF(K$6&lt;$G9,0,IF(K$6&gt;$I9,1,(K$6-$G9+1)/($I9-$G9+1))))</f>
        <v>1</v>
      </c>
      <c r="L9" s="93">
        <f t="shared" si="5"/>
        <v>1</v>
      </c>
      <c r="M9" s="93">
        <f t="shared" si="5"/>
        <v>1</v>
      </c>
      <c r="N9" s="93">
        <f t="shared" si="5"/>
        <v>1</v>
      </c>
      <c r="O9" s="93">
        <f t="shared" si="5"/>
        <v>1</v>
      </c>
      <c r="P9" s="93">
        <f t="shared" si="5"/>
        <v>1</v>
      </c>
      <c r="Q9" s="93">
        <f t="shared" si="5"/>
        <v>1</v>
      </c>
      <c r="R9" s="93">
        <f t="shared" si="5"/>
        <v>1</v>
      </c>
      <c r="S9" s="93">
        <f t="shared" si="5"/>
        <v>1</v>
      </c>
      <c r="T9" s="93">
        <f t="shared" si="5"/>
        <v>1</v>
      </c>
      <c r="U9" s="93">
        <f t="shared" ref="U9:AD18" si="6">IF($G9=0,0,IF(U$6&lt;$G9,0,IF(U$6&gt;$I9,1,(U$6-$G9+1)/($I9-$G9+1))))</f>
        <v>1</v>
      </c>
      <c r="V9" s="93">
        <f t="shared" si="6"/>
        <v>1</v>
      </c>
      <c r="W9" s="93">
        <f t="shared" si="6"/>
        <v>1</v>
      </c>
      <c r="X9" s="93">
        <f t="shared" si="6"/>
        <v>1</v>
      </c>
      <c r="Y9" s="93">
        <f t="shared" si="6"/>
        <v>1</v>
      </c>
      <c r="Z9" s="93">
        <f t="shared" si="6"/>
        <v>1</v>
      </c>
      <c r="AA9" s="93">
        <f t="shared" si="6"/>
        <v>1</v>
      </c>
      <c r="AB9" s="93">
        <f t="shared" si="6"/>
        <v>1</v>
      </c>
      <c r="AC9" s="93">
        <f t="shared" si="6"/>
        <v>1</v>
      </c>
      <c r="AD9" s="93">
        <f t="shared" si="6"/>
        <v>1</v>
      </c>
      <c r="AE9" s="93">
        <f t="shared" ref="AE9:AN18" si="7">IF($G9=0,0,IF(AE$6&lt;$G9,0,IF(AE$6&gt;$I9,1,(AE$6-$G9+1)/($I9-$G9+1))))</f>
        <v>1</v>
      </c>
      <c r="AF9" s="93">
        <f t="shared" si="7"/>
        <v>1</v>
      </c>
      <c r="AG9" s="93">
        <f t="shared" si="7"/>
        <v>1</v>
      </c>
      <c r="AH9" s="93">
        <f t="shared" si="7"/>
        <v>1</v>
      </c>
      <c r="AI9" s="93">
        <f t="shared" si="7"/>
        <v>1</v>
      </c>
      <c r="AJ9" s="93">
        <f t="shared" si="7"/>
        <v>1</v>
      </c>
      <c r="AK9" s="93">
        <f t="shared" si="7"/>
        <v>1</v>
      </c>
      <c r="AL9" s="93">
        <f t="shared" si="7"/>
        <v>1</v>
      </c>
      <c r="AM9" s="93">
        <f t="shared" si="7"/>
        <v>1</v>
      </c>
      <c r="AN9" s="93">
        <f t="shared" si="7"/>
        <v>1</v>
      </c>
      <c r="AO9" s="93">
        <f t="shared" ref="AO9:AX18" si="8">IF($G9=0,0,IF(AO$6&lt;$G9,0,IF(AO$6&gt;$I9,1,(AO$6-$G9+1)/($I9-$G9+1))))</f>
        <v>1</v>
      </c>
      <c r="AP9" s="93">
        <f t="shared" si="8"/>
        <v>1</v>
      </c>
      <c r="AQ9" s="93">
        <f t="shared" si="8"/>
        <v>1</v>
      </c>
      <c r="AR9" s="93">
        <f t="shared" si="8"/>
        <v>1</v>
      </c>
      <c r="AS9" s="93">
        <f t="shared" si="8"/>
        <v>1</v>
      </c>
      <c r="AT9" s="93">
        <f t="shared" si="8"/>
        <v>1</v>
      </c>
      <c r="AU9" s="93">
        <f t="shared" si="8"/>
        <v>1</v>
      </c>
      <c r="AV9" s="93">
        <f t="shared" si="8"/>
        <v>1</v>
      </c>
      <c r="AW9" s="93">
        <f t="shared" si="8"/>
        <v>1</v>
      </c>
      <c r="AX9" s="93">
        <f t="shared" si="8"/>
        <v>1</v>
      </c>
      <c r="AY9" s="93">
        <f t="shared" ref="AY9:BH18" si="9">IF($G9=0,0,IF(AY$6&lt;$G9,0,IF(AY$6&gt;$I9,1,(AY$6-$G9+1)/($I9-$G9+1))))</f>
        <v>1</v>
      </c>
      <c r="AZ9" s="93">
        <f t="shared" si="9"/>
        <v>1</v>
      </c>
      <c r="BA9" s="93">
        <f t="shared" si="9"/>
        <v>1</v>
      </c>
      <c r="BB9" s="93">
        <f t="shared" si="9"/>
        <v>1</v>
      </c>
      <c r="BC9" s="93">
        <f t="shared" si="9"/>
        <v>1</v>
      </c>
      <c r="BD9" s="93">
        <f t="shared" si="9"/>
        <v>1</v>
      </c>
      <c r="BE9" s="93">
        <f t="shared" si="9"/>
        <v>1</v>
      </c>
      <c r="BF9" s="93">
        <f t="shared" si="9"/>
        <v>1</v>
      </c>
      <c r="BG9" s="93">
        <f t="shared" si="9"/>
        <v>1</v>
      </c>
      <c r="BH9" s="93">
        <f t="shared" si="9"/>
        <v>1</v>
      </c>
      <c r="BI9" s="93">
        <f t="shared" ref="BI9:BQ18" si="10">IF($G9=0,0,IF(BI$6&lt;$G9,0,IF(BI$6&gt;$I9,1,(BI$6-$G9+1)/($I9-$G9+1))))</f>
        <v>1</v>
      </c>
      <c r="BJ9" s="93">
        <f t="shared" si="10"/>
        <v>1</v>
      </c>
      <c r="BK9" s="93">
        <f t="shared" si="10"/>
        <v>1</v>
      </c>
      <c r="BL9" s="93">
        <f t="shared" si="10"/>
        <v>1</v>
      </c>
      <c r="BM9" s="93">
        <f t="shared" si="10"/>
        <v>1</v>
      </c>
      <c r="BN9" s="93">
        <f t="shared" si="10"/>
        <v>1</v>
      </c>
      <c r="BO9" s="93">
        <f t="shared" si="10"/>
        <v>1</v>
      </c>
      <c r="BP9" s="93">
        <f t="shared" si="10"/>
        <v>1</v>
      </c>
      <c r="BQ9" s="93">
        <f t="shared" si="10"/>
        <v>1</v>
      </c>
      <c r="BR9" s="350">
        <f>+AVERAGE(K9:BQ9)</f>
        <v>1</v>
      </c>
    </row>
    <row r="10" spans="1:70" s="2" customFormat="1" ht="18.75" customHeight="1" x14ac:dyDescent="0.25">
      <c r="A10" s="88"/>
      <c r="B10" s="73">
        <v>2</v>
      </c>
      <c r="C10" s="73" t="s">
        <v>700</v>
      </c>
      <c r="D10" s="73" t="s">
        <v>14</v>
      </c>
      <c r="E10" s="219">
        <f>VLOOKUP(B10,'Cuadro Control'!C6:J1940,8,FALSE)</f>
        <v>0</v>
      </c>
      <c r="F10" s="90">
        <f t="shared" ref="F10:F44" si="11">IFERROR(E10/$E$8,0)</f>
        <v>0</v>
      </c>
      <c r="G10" s="91">
        <v>46218</v>
      </c>
      <c r="H10" s="91"/>
      <c r="I10" s="91">
        <v>46268</v>
      </c>
      <c r="J10" s="354">
        <f t="shared" ref="J10:J44" si="12">+INDEX($K10:$BQ10,1,MATCH(I10,$K$6:$BQ$6,1))</f>
        <v>0.88235294117647056</v>
      </c>
      <c r="K10" s="90">
        <f t="shared" si="5"/>
        <v>1.9607843137254902E-2</v>
      </c>
      <c r="L10" s="90">
        <f t="shared" si="5"/>
        <v>5.8823529411764705E-2</v>
      </c>
      <c r="M10" s="90">
        <f t="shared" si="5"/>
        <v>0.19607843137254902</v>
      </c>
      <c r="N10" s="90">
        <f t="shared" si="5"/>
        <v>0.33333333333333331</v>
      </c>
      <c r="O10" s="90">
        <f t="shared" si="5"/>
        <v>0.47058823529411764</v>
      </c>
      <c r="P10" s="90">
        <f t="shared" si="5"/>
        <v>0.60784313725490191</v>
      </c>
      <c r="Q10" s="90">
        <f t="shared" si="5"/>
        <v>0.74509803921568629</v>
      </c>
      <c r="R10" s="90">
        <f t="shared" si="5"/>
        <v>0.88235294117647056</v>
      </c>
      <c r="S10" s="90">
        <f t="shared" si="5"/>
        <v>1</v>
      </c>
      <c r="T10" s="90">
        <f t="shared" si="5"/>
        <v>1</v>
      </c>
      <c r="U10" s="90">
        <f t="shared" si="6"/>
        <v>1</v>
      </c>
      <c r="V10" s="90">
        <f t="shared" si="6"/>
        <v>1</v>
      </c>
      <c r="W10" s="90">
        <f t="shared" si="6"/>
        <v>1</v>
      </c>
      <c r="X10" s="90">
        <f t="shared" si="6"/>
        <v>1</v>
      </c>
      <c r="Y10" s="90">
        <f t="shared" si="6"/>
        <v>1</v>
      </c>
      <c r="Z10" s="90">
        <f t="shared" si="6"/>
        <v>1</v>
      </c>
      <c r="AA10" s="90">
        <f t="shared" si="6"/>
        <v>1</v>
      </c>
      <c r="AB10" s="90">
        <f t="shared" si="6"/>
        <v>1</v>
      </c>
      <c r="AC10" s="90">
        <f t="shared" si="6"/>
        <v>1</v>
      </c>
      <c r="AD10" s="90">
        <f t="shared" si="6"/>
        <v>1</v>
      </c>
      <c r="AE10" s="90">
        <f t="shared" si="7"/>
        <v>1</v>
      </c>
      <c r="AF10" s="90">
        <f t="shared" si="7"/>
        <v>1</v>
      </c>
      <c r="AG10" s="90">
        <f t="shared" si="7"/>
        <v>1</v>
      </c>
      <c r="AH10" s="90">
        <f t="shared" si="7"/>
        <v>1</v>
      </c>
      <c r="AI10" s="90">
        <f t="shared" si="7"/>
        <v>1</v>
      </c>
      <c r="AJ10" s="90">
        <f t="shared" si="7"/>
        <v>1</v>
      </c>
      <c r="AK10" s="90">
        <f t="shared" si="7"/>
        <v>1</v>
      </c>
      <c r="AL10" s="90">
        <f t="shared" si="7"/>
        <v>1</v>
      </c>
      <c r="AM10" s="90">
        <f t="shared" si="7"/>
        <v>1</v>
      </c>
      <c r="AN10" s="90">
        <f t="shared" si="7"/>
        <v>1</v>
      </c>
      <c r="AO10" s="90">
        <f t="shared" si="8"/>
        <v>1</v>
      </c>
      <c r="AP10" s="90">
        <f t="shared" si="8"/>
        <v>1</v>
      </c>
      <c r="AQ10" s="90">
        <f t="shared" si="8"/>
        <v>1</v>
      </c>
      <c r="AR10" s="90">
        <f t="shared" si="8"/>
        <v>1</v>
      </c>
      <c r="AS10" s="90">
        <f t="shared" si="8"/>
        <v>1</v>
      </c>
      <c r="AT10" s="90">
        <f t="shared" si="8"/>
        <v>1</v>
      </c>
      <c r="AU10" s="90">
        <f t="shared" si="8"/>
        <v>1</v>
      </c>
      <c r="AV10" s="90">
        <f t="shared" si="8"/>
        <v>1</v>
      </c>
      <c r="AW10" s="90">
        <f t="shared" si="8"/>
        <v>1</v>
      </c>
      <c r="AX10" s="90">
        <f t="shared" si="8"/>
        <v>1</v>
      </c>
      <c r="AY10" s="90">
        <f t="shared" si="9"/>
        <v>1</v>
      </c>
      <c r="AZ10" s="90">
        <f t="shared" si="9"/>
        <v>1</v>
      </c>
      <c r="BA10" s="90">
        <f t="shared" si="9"/>
        <v>1</v>
      </c>
      <c r="BB10" s="90">
        <f t="shared" si="9"/>
        <v>1</v>
      </c>
      <c r="BC10" s="90">
        <f t="shared" si="9"/>
        <v>1</v>
      </c>
      <c r="BD10" s="90">
        <f t="shared" si="9"/>
        <v>1</v>
      </c>
      <c r="BE10" s="90">
        <f t="shared" si="9"/>
        <v>1</v>
      </c>
      <c r="BF10" s="90">
        <f t="shared" si="9"/>
        <v>1</v>
      </c>
      <c r="BG10" s="90">
        <f t="shared" si="9"/>
        <v>1</v>
      </c>
      <c r="BH10" s="90">
        <f t="shared" si="9"/>
        <v>1</v>
      </c>
      <c r="BI10" s="90">
        <f t="shared" si="10"/>
        <v>1</v>
      </c>
      <c r="BJ10" s="90">
        <f t="shared" si="10"/>
        <v>1</v>
      </c>
      <c r="BK10" s="90">
        <f t="shared" si="10"/>
        <v>1</v>
      </c>
      <c r="BL10" s="90">
        <f t="shared" si="10"/>
        <v>1</v>
      </c>
      <c r="BM10" s="90">
        <f t="shared" si="10"/>
        <v>1</v>
      </c>
      <c r="BN10" s="90">
        <f t="shared" si="10"/>
        <v>1</v>
      </c>
      <c r="BO10" s="90">
        <f t="shared" si="10"/>
        <v>1</v>
      </c>
      <c r="BP10" s="90">
        <f t="shared" si="10"/>
        <v>1</v>
      </c>
      <c r="BQ10" s="90">
        <f t="shared" si="10"/>
        <v>1</v>
      </c>
      <c r="BR10" s="350">
        <f t="shared" ref="BR10:BR73" si="13">+AVERAGE(K10:BQ10)</f>
        <v>0.92057161847789959</v>
      </c>
    </row>
    <row r="11" spans="1:70" s="2" customFormat="1" ht="18.75" customHeight="1" x14ac:dyDescent="0.25">
      <c r="A11" s="88"/>
      <c r="B11" s="95" t="s">
        <v>29</v>
      </c>
      <c r="C11" s="95" t="s">
        <v>701</v>
      </c>
      <c r="D11" s="95" t="s">
        <v>3</v>
      </c>
      <c r="E11" s="220">
        <f>VLOOKUP(B11,'Cuadro Control'!C7:J1941,8,FALSE)</f>
        <v>0</v>
      </c>
      <c r="F11" s="96">
        <f t="shared" si="11"/>
        <v>0</v>
      </c>
      <c r="G11" s="97">
        <v>46218</v>
      </c>
      <c r="H11" s="97"/>
      <c r="I11" s="97">
        <v>46218</v>
      </c>
      <c r="J11" s="354">
        <f t="shared" si="12"/>
        <v>1</v>
      </c>
      <c r="K11" s="96">
        <f t="shared" si="5"/>
        <v>1</v>
      </c>
      <c r="L11" s="96">
        <f t="shared" si="5"/>
        <v>1</v>
      </c>
      <c r="M11" s="96">
        <f t="shared" si="5"/>
        <v>1</v>
      </c>
      <c r="N11" s="96">
        <f t="shared" si="5"/>
        <v>1</v>
      </c>
      <c r="O11" s="96">
        <f t="shared" si="5"/>
        <v>1</v>
      </c>
      <c r="P11" s="96">
        <f t="shared" si="5"/>
        <v>1</v>
      </c>
      <c r="Q11" s="96">
        <f t="shared" si="5"/>
        <v>1</v>
      </c>
      <c r="R11" s="96">
        <f t="shared" si="5"/>
        <v>1</v>
      </c>
      <c r="S11" s="96">
        <f t="shared" si="5"/>
        <v>1</v>
      </c>
      <c r="T11" s="96">
        <f t="shared" si="5"/>
        <v>1</v>
      </c>
      <c r="U11" s="96">
        <f t="shared" si="6"/>
        <v>1</v>
      </c>
      <c r="V11" s="96">
        <f t="shared" si="6"/>
        <v>1</v>
      </c>
      <c r="W11" s="96">
        <f t="shared" si="6"/>
        <v>1</v>
      </c>
      <c r="X11" s="96">
        <f t="shared" si="6"/>
        <v>1</v>
      </c>
      <c r="Y11" s="96">
        <f t="shared" si="6"/>
        <v>1</v>
      </c>
      <c r="Z11" s="96">
        <f t="shared" si="6"/>
        <v>1</v>
      </c>
      <c r="AA11" s="96">
        <f t="shared" si="6"/>
        <v>1</v>
      </c>
      <c r="AB11" s="96">
        <f t="shared" si="6"/>
        <v>1</v>
      </c>
      <c r="AC11" s="96">
        <f t="shared" si="6"/>
        <v>1</v>
      </c>
      <c r="AD11" s="96">
        <f t="shared" si="6"/>
        <v>1</v>
      </c>
      <c r="AE11" s="96">
        <f t="shared" si="7"/>
        <v>1</v>
      </c>
      <c r="AF11" s="96">
        <f t="shared" si="7"/>
        <v>1</v>
      </c>
      <c r="AG11" s="96">
        <f t="shared" si="7"/>
        <v>1</v>
      </c>
      <c r="AH11" s="96">
        <f t="shared" si="7"/>
        <v>1</v>
      </c>
      <c r="AI11" s="96">
        <f t="shared" si="7"/>
        <v>1</v>
      </c>
      <c r="AJ11" s="96">
        <f t="shared" si="7"/>
        <v>1</v>
      </c>
      <c r="AK11" s="96">
        <f t="shared" si="7"/>
        <v>1</v>
      </c>
      <c r="AL11" s="96">
        <f t="shared" si="7"/>
        <v>1</v>
      </c>
      <c r="AM11" s="96">
        <f t="shared" si="7"/>
        <v>1</v>
      </c>
      <c r="AN11" s="96">
        <f t="shared" si="7"/>
        <v>1</v>
      </c>
      <c r="AO11" s="96">
        <f t="shared" si="8"/>
        <v>1</v>
      </c>
      <c r="AP11" s="96">
        <f t="shared" si="8"/>
        <v>1</v>
      </c>
      <c r="AQ11" s="96">
        <f t="shared" si="8"/>
        <v>1</v>
      </c>
      <c r="AR11" s="96">
        <f t="shared" si="8"/>
        <v>1</v>
      </c>
      <c r="AS11" s="96">
        <f t="shared" si="8"/>
        <v>1</v>
      </c>
      <c r="AT11" s="96">
        <f t="shared" si="8"/>
        <v>1</v>
      </c>
      <c r="AU11" s="96">
        <f t="shared" si="8"/>
        <v>1</v>
      </c>
      <c r="AV11" s="96">
        <f t="shared" si="8"/>
        <v>1</v>
      </c>
      <c r="AW11" s="96">
        <f t="shared" si="8"/>
        <v>1</v>
      </c>
      <c r="AX11" s="96">
        <f t="shared" si="8"/>
        <v>1</v>
      </c>
      <c r="AY11" s="96">
        <f t="shared" si="9"/>
        <v>1</v>
      </c>
      <c r="AZ11" s="96">
        <f t="shared" si="9"/>
        <v>1</v>
      </c>
      <c r="BA11" s="96">
        <f t="shared" si="9"/>
        <v>1</v>
      </c>
      <c r="BB11" s="96">
        <f t="shared" si="9"/>
        <v>1</v>
      </c>
      <c r="BC11" s="96">
        <f t="shared" si="9"/>
        <v>1</v>
      </c>
      <c r="BD11" s="96">
        <f t="shared" si="9"/>
        <v>1</v>
      </c>
      <c r="BE11" s="96">
        <f t="shared" si="9"/>
        <v>1</v>
      </c>
      <c r="BF11" s="96">
        <f t="shared" si="9"/>
        <v>1</v>
      </c>
      <c r="BG11" s="96">
        <f t="shared" si="9"/>
        <v>1</v>
      </c>
      <c r="BH11" s="96">
        <f t="shared" si="9"/>
        <v>1</v>
      </c>
      <c r="BI11" s="96">
        <f t="shared" si="10"/>
        <v>1</v>
      </c>
      <c r="BJ11" s="96">
        <f t="shared" si="10"/>
        <v>1</v>
      </c>
      <c r="BK11" s="96">
        <f t="shared" si="10"/>
        <v>1</v>
      </c>
      <c r="BL11" s="96">
        <f t="shared" si="10"/>
        <v>1</v>
      </c>
      <c r="BM11" s="96">
        <f t="shared" si="10"/>
        <v>1</v>
      </c>
      <c r="BN11" s="96">
        <f t="shared" si="10"/>
        <v>1</v>
      </c>
      <c r="BO11" s="96">
        <f t="shared" si="10"/>
        <v>1</v>
      </c>
      <c r="BP11" s="96">
        <f t="shared" si="10"/>
        <v>1</v>
      </c>
      <c r="BQ11" s="96">
        <f t="shared" si="10"/>
        <v>1</v>
      </c>
      <c r="BR11" s="350">
        <f t="shared" si="13"/>
        <v>1</v>
      </c>
    </row>
    <row r="12" spans="1:70" s="2" customFormat="1" ht="18.75" customHeight="1" x14ac:dyDescent="0.25">
      <c r="A12" s="88"/>
      <c r="B12" s="95" t="s">
        <v>30</v>
      </c>
      <c r="C12" s="95" t="s">
        <v>702</v>
      </c>
      <c r="D12" s="95" t="s">
        <v>3</v>
      </c>
      <c r="E12" s="220">
        <f>VLOOKUP(B12,'Cuadro Control'!C8:J1942,8,FALSE)</f>
        <v>0</v>
      </c>
      <c r="F12" s="96">
        <f t="shared" si="11"/>
        <v>0</v>
      </c>
      <c r="G12" s="97">
        <v>46218</v>
      </c>
      <c r="H12" s="97"/>
      <c r="I12" s="97">
        <v>46218</v>
      </c>
      <c r="J12" s="354">
        <f t="shared" si="12"/>
        <v>1</v>
      </c>
      <c r="K12" s="96">
        <f t="shared" si="5"/>
        <v>1</v>
      </c>
      <c r="L12" s="96">
        <f t="shared" si="5"/>
        <v>1</v>
      </c>
      <c r="M12" s="96">
        <f t="shared" si="5"/>
        <v>1</v>
      </c>
      <c r="N12" s="96">
        <f t="shared" si="5"/>
        <v>1</v>
      </c>
      <c r="O12" s="96">
        <f t="shared" si="5"/>
        <v>1</v>
      </c>
      <c r="P12" s="96">
        <f t="shared" si="5"/>
        <v>1</v>
      </c>
      <c r="Q12" s="96">
        <f t="shared" si="5"/>
        <v>1</v>
      </c>
      <c r="R12" s="96">
        <f t="shared" si="5"/>
        <v>1</v>
      </c>
      <c r="S12" s="96">
        <f t="shared" si="5"/>
        <v>1</v>
      </c>
      <c r="T12" s="96">
        <f t="shared" si="5"/>
        <v>1</v>
      </c>
      <c r="U12" s="96">
        <f t="shared" si="6"/>
        <v>1</v>
      </c>
      <c r="V12" s="96">
        <f t="shared" si="6"/>
        <v>1</v>
      </c>
      <c r="W12" s="96">
        <f t="shared" si="6"/>
        <v>1</v>
      </c>
      <c r="X12" s="96">
        <f t="shared" si="6"/>
        <v>1</v>
      </c>
      <c r="Y12" s="96">
        <f t="shared" si="6"/>
        <v>1</v>
      </c>
      <c r="Z12" s="96">
        <f t="shared" si="6"/>
        <v>1</v>
      </c>
      <c r="AA12" s="96">
        <f t="shared" si="6"/>
        <v>1</v>
      </c>
      <c r="AB12" s="96">
        <f t="shared" si="6"/>
        <v>1</v>
      </c>
      <c r="AC12" s="96">
        <f t="shared" si="6"/>
        <v>1</v>
      </c>
      <c r="AD12" s="96">
        <f t="shared" si="6"/>
        <v>1</v>
      </c>
      <c r="AE12" s="96">
        <f t="shared" si="7"/>
        <v>1</v>
      </c>
      <c r="AF12" s="96">
        <f t="shared" si="7"/>
        <v>1</v>
      </c>
      <c r="AG12" s="96">
        <f t="shared" si="7"/>
        <v>1</v>
      </c>
      <c r="AH12" s="96">
        <f t="shared" si="7"/>
        <v>1</v>
      </c>
      <c r="AI12" s="96">
        <f t="shared" si="7"/>
        <v>1</v>
      </c>
      <c r="AJ12" s="96">
        <f t="shared" si="7"/>
        <v>1</v>
      </c>
      <c r="AK12" s="96">
        <f t="shared" si="7"/>
        <v>1</v>
      </c>
      <c r="AL12" s="96">
        <f t="shared" si="7"/>
        <v>1</v>
      </c>
      <c r="AM12" s="96">
        <f t="shared" si="7"/>
        <v>1</v>
      </c>
      <c r="AN12" s="96">
        <f t="shared" si="7"/>
        <v>1</v>
      </c>
      <c r="AO12" s="96">
        <f t="shared" si="8"/>
        <v>1</v>
      </c>
      <c r="AP12" s="96">
        <f t="shared" si="8"/>
        <v>1</v>
      </c>
      <c r="AQ12" s="96">
        <f t="shared" si="8"/>
        <v>1</v>
      </c>
      <c r="AR12" s="96">
        <f t="shared" si="8"/>
        <v>1</v>
      </c>
      <c r="AS12" s="96">
        <f t="shared" si="8"/>
        <v>1</v>
      </c>
      <c r="AT12" s="96">
        <f t="shared" si="8"/>
        <v>1</v>
      </c>
      <c r="AU12" s="96">
        <f t="shared" si="8"/>
        <v>1</v>
      </c>
      <c r="AV12" s="96">
        <f t="shared" si="8"/>
        <v>1</v>
      </c>
      <c r="AW12" s="96">
        <f t="shared" si="8"/>
        <v>1</v>
      </c>
      <c r="AX12" s="96">
        <f t="shared" si="8"/>
        <v>1</v>
      </c>
      <c r="AY12" s="96">
        <f t="shared" si="9"/>
        <v>1</v>
      </c>
      <c r="AZ12" s="96">
        <f t="shared" si="9"/>
        <v>1</v>
      </c>
      <c r="BA12" s="96">
        <f t="shared" si="9"/>
        <v>1</v>
      </c>
      <c r="BB12" s="96">
        <f t="shared" si="9"/>
        <v>1</v>
      </c>
      <c r="BC12" s="96">
        <f t="shared" si="9"/>
        <v>1</v>
      </c>
      <c r="BD12" s="96">
        <f t="shared" si="9"/>
        <v>1</v>
      </c>
      <c r="BE12" s="96">
        <f t="shared" si="9"/>
        <v>1</v>
      </c>
      <c r="BF12" s="96">
        <f t="shared" si="9"/>
        <v>1</v>
      </c>
      <c r="BG12" s="96">
        <f t="shared" si="9"/>
        <v>1</v>
      </c>
      <c r="BH12" s="96">
        <f t="shared" si="9"/>
        <v>1</v>
      </c>
      <c r="BI12" s="96">
        <f t="shared" si="10"/>
        <v>1</v>
      </c>
      <c r="BJ12" s="96">
        <f t="shared" si="10"/>
        <v>1</v>
      </c>
      <c r="BK12" s="96">
        <f t="shared" si="10"/>
        <v>1</v>
      </c>
      <c r="BL12" s="96">
        <f t="shared" si="10"/>
        <v>1</v>
      </c>
      <c r="BM12" s="96">
        <f t="shared" si="10"/>
        <v>1</v>
      </c>
      <c r="BN12" s="96">
        <f t="shared" si="10"/>
        <v>1</v>
      </c>
      <c r="BO12" s="96">
        <f t="shared" si="10"/>
        <v>1</v>
      </c>
      <c r="BP12" s="96">
        <f t="shared" si="10"/>
        <v>1</v>
      </c>
      <c r="BQ12" s="96">
        <f t="shared" si="10"/>
        <v>1</v>
      </c>
      <c r="BR12" s="350">
        <f t="shared" si="13"/>
        <v>1</v>
      </c>
    </row>
    <row r="13" spans="1:70" s="2" customFormat="1" ht="18.75" customHeight="1" x14ac:dyDescent="0.25">
      <c r="A13" s="88"/>
      <c r="B13" s="98" t="s">
        <v>31</v>
      </c>
      <c r="C13" s="98" t="s">
        <v>703</v>
      </c>
      <c r="D13" s="98" t="s">
        <v>14</v>
      </c>
      <c r="E13" s="221">
        <f>VLOOKUP(B13,'Cuadro Control'!C9:J1943,8,FALSE)</f>
        <v>0</v>
      </c>
      <c r="F13" s="99">
        <f t="shared" si="11"/>
        <v>0</v>
      </c>
      <c r="G13" s="100">
        <v>46218</v>
      </c>
      <c r="H13" s="100"/>
      <c r="I13" s="100">
        <v>46268</v>
      </c>
      <c r="J13" s="354">
        <f t="shared" si="12"/>
        <v>0.88235294117647056</v>
      </c>
      <c r="K13" s="99">
        <f t="shared" si="5"/>
        <v>1.9607843137254902E-2</v>
      </c>
      <c r="L13" s="99">
        <f t="shared" si="5"/>
        <v>5.8823529411764705E-2</v>
      </c>
      <c r="M13" s="99">
        <f t="shared" si="5"/>
        <v>0.19607843137254902</v>
      </c>
      <c r="N13" s="99">
        <f t="shared" si="5"/>
        <v>0.33333333333333331</v>
      </c>
      <c r="O13" s="99">
        <f t="shared" si="5"/>
        <v>0.47058823529411764</v>
      </c>
      <c r="P13" s="99">
        <f t="shared" si="5"/>
        <v>0.60784313725490191</v>
      </c>
      <c r="Q13" s="99">
        <f t="shared" si="5"/>
        <v>0.74509803921568629</v>
      </c>
      <c r="R13" s="99">
        <f t="shared" si="5"/>
        <v>0.88235294117647056</v>
      </c>
      <c r="S13" s="99">
        <f t="shared" si="5"/>
        <v>1</v>
      </c>
      <c r="T13" s="99">
        <f t="shared" si="5"/>
        <v>1</v>
      </c>
      <c r="U13" s="99">
        <f t="shared" si="6"/>
        <v>1</v>
      </c>
      <c r="V13" s="99">
        <f t="shared" si="6"/>
        <v>1</v>
      </c>
      <c r="W13" s="99">
        <f t="shared" si="6"/>
        <v>1</v>
      </c>
      <c r="X13" s="99">
        <f t="shared" si="6"/>
        <v>1</v>
      </c>
      <c r="Y13" s="99">
        <f t="shared" si="6"/>
        <v>1</v>
      </c>
      <c r="Z13" s="99">
        <f t="shared" si="6"/>
        <v>1</v>
      </c>
      <c r="AA13" s="99">
        <f t="shared" si="6"/>
        <v>1</v>
      </c>
      <c r="AB13" s="99">
        <f t="shared" si="6"/>
        <v>1</v>
      </c>
      <c r="AC13" s="99">
        <f t="shared" si="6"/>
        <v>1</v>
      </c>
      <c r="AD13" s="99">
        <f t="shared" si="6"/>
        <v>1</v>
      </c>
      <c r="AE13" s="99">
        <f t="shared" si="7"/>
        <v>1</v>
      </c>
      <c r="AF13" s="99">
        <f t="shared" si="7"/>
        <v>1</v>
      </c>
      <c r="AG13" s="99">
        <f t="shared" si="7"/>
        <v>1</v>
      </c>
      <c r="AH13" s="99">
        <f t="shared" si="7"/>
        <v>1</v>
      </c>
      <c r="AI13" s="99">
        <f t="shared" si="7"/>
        <v>1</v>
      </c>
      <c r="AJ13" s="99">
        <f t="shared" si="7"/>
        <v>1</v>
      </c>
      <c r="AK13" s="99">
        <f t="shared" si="7"/>
        <v>1</v>
      </c>
      <c r="AL13" s="99">
        <f t="shared" si="7"/>
        <v>1</v>
      </c>
      <c r="AM13" s="99">
        <f t="shared" si="7"/>
        <v>1</v>
      </c>
      <c r="AN13" s="99">
        <f t="shared" si="7"/>
        <v>1</v>
      </c>
      <c r="AO13" s="99">
        <f t="shared" si="8"/>
        <v>1</v>
      </c>
      <c r="AP13" s="99">
        <f t="shared" si="8"/>
        <v>1</v>
      </c>
      <c r="AQ13" s="99">
        <f t="shared" si="8"/>
        <v>1</v>
      </c>
      <c r="AR13" s="99">
        <f t="shared" si="8"/>
        <v>1</v>
      </c>
      <c r="AS13" s="99">
        <f t="shared" si="8"/>
        <v>1</v>
      </c>
      <c r="AT13" s="99">
        <f t="shared" si="8"/>
        <v>1</v>
      </c>
      <c r="AU13" s="99">
        <f t="shared" si="8"/>
        <v>1</v>
      </c>
      <c r="AV13" s="99">
        <f t="shared" si="8"/>
        <v>1</v>
      </c>
      <c r="AW13" s="99">
        <f t="shared" si="8"/>
        <v>1</v>
      </c>
      <c r="AX13" s="99">
        <f t="shared" si="8"/>
        <v>1</v>
      </c>
      <c r="AY13" s="99">
        <f t="shared" si="9"/>
        <v>1</v>
      </c>
      <c r="AZ13" s="99">
        <f t="shared" si="9"/>
        <v>1</v>
      </c>
      <c r="BA13" s="99">
        <f t="shared" si="9"/>
        <v>1</v>
      </c>
      <c r="BB13" s="99">
        <f t="shared" si="9"/>
        <v>1</v>
      </c>
      <c r="BC13" s="99">
        <f t="shared" si="9"/>
        <v>1</v>
      </c>
      <c r="BD13" s="99">
        <f t="shared" si="9"/>
        <v>1</v>
      </c>
      <c r="BE13" s="99">
        <f t="shared" si="9"/>
        <v>1</v>
      </c>
      <c r="BF13" s="99">
        <f t="shared" si="9"/>
        <v>1</v>
      </c>
      <c r="BG13" s="99">
        <f t="shared" si="9"/>
        <v>1</v>
      </c>
      <c r="BH13" s="99">
        <f t="shared" si="9"/>
        <v>1</v>
      </c>
      <c r="BI13" s="99">
        <f t="shared" si="10"/>
        <v>1</v>
      </c>
      <c r="BJ13" s="99">
        <f t="shared" si="10"/>
        <v>1</v>
      </c>
      <c r="BK13" s="99">
        <f t="shared" si="10"/>
        <v>1</v>
      </c>
      <c r="BL13" s="99">
        <f t="shared" si="10"/>
        <v>1</v>
      </c>
      <c r="BM13" s="99">
        <f t="shared" si="10"/>
        <v>1</v>
      </c>
      <c r="BN13" s="99">
        <f t="shared" si="10"/>
        <v>1</v>
      </c>
      <c r="BO13" s="99">
        <f t="shared" si="10"/>
        <v>1</v>
      </c>
      <c r="BP13" s="99">
        <f t="shared" si="10"/>
        <v>1</v>
      </c>
      <c r="BQ13" s="99">
        <f t="shared" si="10"/>
        <v>1</v>
      </c>
      <c r="BR13" s="350">
        <f t="shared" si="13"/>
        <v>0.92057161847789959</v>
      </c>
    </row>
    <row r="14" spans="1:70" s="2" customFormat="1" ht="18.75" customHeight="1" x14ac:dyDescent="0.25">
      <c r="A14" s="88"/>
      <c r="B14" s="76">
        <v>3</v>
      </c>
      <c r="C14" s="76" t="s">
        <v>704</v>
      </c>
      <c r="D14" s="76" t="s">
        <v>37</v>
      </c>
      <c r="E14" s="222">
        <f>VLOOKUP(B14,'Cuadro Control'!C10:J1944,8,FALSE)</f>
        <v>0</v>
      </c>
      <c r="F14" s="101">
        <f t="shared" si="11"/>
        <v>0</v>
      </c>
      <c r="G14" s="102">
        <v>46218</v>
      </c>
      <c r="H14" s="102"/>
      <c r="I14" s="102">
        <v>46255</v>
      </c>
      <c r="J14" s="354">
        <f t="shared" si="12"/>
        <v>1</v>
      </c>
      <c r="K14" s="101">
        <f t="shared" si="5"/>
        <v>2.6315789473684209E-2</v>
      </c>
      <c r="L14" s="101">
        <f t="shared" si="5"/>
        <v>7.8947368421052627E-2</v>
      </c>
      <c r="M14" s="101">
        <f t="shared" si="5"/>
        <v>0.26315789473684209</v>
      </c>
      <c r="N14" s="101">
        <f t="shared" si="5"/>
        <v>0.44736842105263158</v>
      </c>
      <c r="O14" s="101">
        <f t="shared" si="5"/>
        <v>0.63157894736842102</v>
      </c>
      <c r="P14" s="101">
        <f t="shared" si="5"/>
        <v>0.81578947368421051</v>
      </c>
      <c r="Q14" s="101">
        <f t="shared" si="5"/>
        <v>1</v>
      </c>
      <c r="R14" s="101">
        <f t="shared" si="5"/>
        <v>1</v>
      </c>
      <c r="S14" s="101">
        <f t="shared" si="5"/>
        <v>1</v>
      </c>
      <c r="T14" s="101">
        <f t="shared" si="5"/>
        <v>1</v>
      </c>
      <c r="U14" s="101">
        <f t="shared" si="6"/>
        <v>1</v>
      </c>
      <c r="V14" s="101">
        <f t="shared" si="6"/>
        <v>1</v>
      </c>
      <c r="W14" s="101">
        <f t="shared" si="6"/>
        <v>1</v>
      </c>
      <c r="X14" s="101">
        <f t="shared" si="6"/>
        <v>1</v>
      </c>
      <c r="Y14" s="101">
        <f t="shared" si="6"/>
        <v>1</v>
      </c>
      <c r="Z14" s="101">
        <f t="shared" si="6"/>
        <v>1</v>
      </c>
      <c r="AA14" s="101">
        <f t="shared" si="6"/>
        <v>1</v>
      </c>
      <c r="AB14" s="101">
        <f t="shared" si="6"/>
        <v>1</v>
      </c>
      <c r="AC14" s="101">
        <f t="shared" si="6"/>
        <v>1</v>
      </c>
      <c r="AD14" s="101">
        <f t="shared" si="6"/>
        <v>1</v>
      </c>
      <c r="AE14" s="101">
        <f t="shared" si="7"/>
        <v>1</v>
      </c>
      <c r="AF14" s="101">
        <f t="shared" si="7"/>
        <v>1</v>
      </c>
      <c r="AG14" s="101">
        <f t="shared" si="7"/>
        <v>1</v>
      </c>
      <c r="AH14" s="101">
        <f t="shared" si="7"/>
        <v>1</v>
      </c>
      <c r="AI14" s="101">
        <f t="shared" si="7"/>
        <v>1</v>
      </c>
      <c r="AJ14" s="101">
        <f t="shared" si="7"/>
        <v>1</v>
      </c>
      <c r="AK14" s="101">
        <f t="shared" si="7"/>
        <v>1</v>
      </c>
      <c r="AL14" s="101">
        <f t="shared" si="7"/>
        <v>1</v>
      </c>
      <c r="AM14" s="101">
        <f t="shared" si="7"/>
        <v>1</v>
      </c>
      <c r="AN14" s="101">
        <f t="shared" si="7"/>
        <v>1</v>
      </c>
      <c r="AO14" s="101">
        <f t="shared" si="8"/>
        <v>1</v>
      </c>
      <c r="AP14" s="101">
        <f t="shared" si="8"/>
        <v>1</v>
      </c>
      <c r="AQ14" s="101">
        <f t="shared" si="8"/>
        <v>1</v>
      </c>
      <c r="AR14" s="101">
        <f t="shared" si="8"/>
        <v>1</v>
      </c>
      <c r="AS14" s="101">
        <f t="shared" si="8"/>
        <v>1</v>
      </c>
      <c r="AT14" s="101">
        <f t="shared" si="8"/>
        <v>1</v>
      </c>
      <c r="AU14" s="101">
        <f t="shared" si="8"/>
        <v>1</v>
      </c>
      <c r="AV14" s="101">
        <f t="shared" si="8"/>
        <v>1</v>
      </c>
      <c r="AW14" s="101">
        <f t="shared" si="8"/>
        <v>1</v>
      </c>
      <c r="AX14" s="101">
        <f t="shared" si="8"/>
        <v>1</v>
      </c>
      <c r="AY14" s="101">
        <f t="shared" si="9"/>
        <v>1</v>
      </c>
      <c r="AZ14" s="101">
        <f t="shared" si="9"/>
        <v>1</v>
      </c>
      <c r="BA14" s="101">
        <f t="shared" si="9"/>
        <v>1</v>
      </c>
      <c r="BB14" s="101">
        <f t="shared" si="9"/>
        <v>1</v>
      </c>
      <c r="BC14" s="101">
        <f t="shared" si="9"/>
        <v>1</v>
      </c>
      <c r="BD14" s="101">
        <f t="shared" si="9"/>
        <v>1</v>
      </c>
      <c r="BE14" s="101">
        <f t="shared" si="9"/>
        <v>1</v>
      </c>
      <c r="BF14" s="101">
        <f t="shared" si="9"/>
        <v>1</v>
      </c>
      <c r="BG14" s="101">
        <f t="shared" si="9"/>
        <v>1</v>
      </c>
      <c r="BH14" s="101">
        <f t="shared" si="9"/>
        <v>1</v>
      </c>
      <c r="BI14" s="101">
        <f t="shared" si="10"/>
        <v>1</v>
      </c>
      <c r="BJ14" s="101">
        <f t="shared" si="10"/>
        <v>1</v>
      </c>
      <c r="BK14" s="101">
        <f t="shared" si="10"/>
        <v>1</v>
      </c>
      <c r="BL14" s="101">
        <f t="shared" si="10"/>
        <v>1</v>
      </c>
      <c r="BM14" s="101">
        <f t="shared" si="10"/>
        <v>1</v>
      </c>
      <c r="BN14" s="101">
        <f t="shared" si="10"/>
        <v>1</v>
      </c>
      <c r="BO14" s="101">
        <f t="shared" si="10"/>
        <v>1</v>
      </c>
      <c r="BP14" s="101">
        <f t="shared" si="10"/>
        <v>1</v>
      </c>
      <c r="BQ14" s="101">
        <f t="shared" si="10"/>
        <v>1</v>
      </c>
      <c r="BR14" s="350">
        <f t="shared" si="13"/>
        <v>0.93666369313113296</v>
      </c>
    </row>
    <row r="15" spans="1:70" s="2" customFormat="1" ht="18.75" customHeight="1" x14ac:dyDescent="0.25">
      <c r="A15" s="88"/>
      <c r="B15" s="103" t="s">
        <v>4</v>
      </c>
      <c r="C15" s="103" t="s">
        <v>705</v>
      </c>
      <c r="D15" s="103" t="s">
        <v>3</v>
      </c>
      <c r="E15" s="223">
        <f>VLOOKUP(B15,'Cuadro Control'!C11:J1945,8,FALSE)</f>
        <v>0</v>
      </c>
      <c r="F15" s="104">
        <f t="shared" si="11"/>
        <v>0</v>
      </c>
      <c r="G15" s="105">
        <v>46218</v>
      </c>
      <c r="H15" s="105"/>
      <c r="I15" s="105">
        <v>46218</v>
      </c>
      <c r="J15" s="354">
        <f t="shared" si="12"/>
        <v>1</v>
      </c>
      <c r="K15" s="104">
        <f t="shared" si="5"/>
        <v>1</v>
      </c>
      <c r="L15" s="104">
        <f t="shared" si="5"/>
        <v>1</v>
      </c>
      <c r="M15" s="104">
        <f t="shared" si="5"/>
        <v>1</v>
      </c>
      <c r="N15" s="104">
        <f t="shared" si="5"/>
        <v>1</v>
      </c>
      <c r="O15" s="104">
        <f t="shared" si="5"/>
        <v>1</v>
      </c>
      <c r="P15" s="104">
        <f t="shared" si="5"/>
        <v>1</v>
      </c>
      <c r="Q15" s="104">
        <f t="shared" si="5"/>
        <v>1</v>
      </c>
      <c r="R15" s="104">
        <f t="shared" si="5"/>
        <v>1</v>
      </c>
      <c r="S15" s="104">
        <f t="shared" si="5"/>
        <v>1</v>
      </c>
      <c r="T15" s="104">
        <f t="shared" si="5"/>
        <v>1</v>
      </c>
      <c r="U15" s="104">
        <f t="shared" si="6"/>
        <v>1</v>
      </c>
      <c r="V15" s="104">
        <f t="shared" si="6"/>
        <v>1</v>
      </c>
      <c r="W15" s="104">
        <f t="shared" si="6"/>
        <v>1</v>
      </c>
      <c r="X15" s="104">
        <f t="shared" si="6"/>
        <v>1</v>
      </c>
      <c r="Y15" s="104">
        <f t="shared" si="6"/>
        <v>1</v>
      </c>
      <c r="Z15" s="104">
        <f t="shared" si="6"/>
        <v>1</v>
      </c>
      <c r="AA15" s="104">
        <f t="shared" si="6"/>
        <v>1</v>
      </c>
      <c r="AB15" s="104">
        <f t="shared" si="6"/>
        <v>1</v>
      </c>
      <c r="AC15" s="104">
        <f t="shared" si="6"/>
        <v>1</v>
      </c>
      <c r="AD15" s="104">
        <f t="shared" si="6"/>
        <v>1</v>
      </c>
      <c r="AE15" s="104">
        <f t="shared" si="7"/>
        <v>1</v>
      </c>
      <c r="AF15" s="104">
        <f t="shared" si="7"/>
        <v>1</v>
      </c>
      <c r="AG15" s="104">
        <f t="shared" si="7"/>
        <v>1</v>
      </c>
      <c r="AH15" s="104">
        <f t="shared" si="7"/>
        <v>1</v>
      </c>
      <c r="AI15" s="104">
        <f t="shared" si="7"/>
        <v>1</v>
      </c>
      <c r="AJ15" s="104">
        <f t="shared" si="7"/>
        <v>1</v>
      </c>
      <c r="AK15" s="104">
        <f t="shared" si="7"/>
        <v>1</v>
      </c>
      <c r="AL15" s="104">
        <f t="shared" si="7"/>
        <v>1</v>
      </c>
      <c r="AM15" s="104">
        <f t="shared" si="7"/>
        <v>1</v>
      </c>
      <c r="AN15" s="104">
        <f t="shared" si="7"/>
        <v>1</v>
      </c>
      <c r="AO15" s="104">
        <f t="shared" si="8"/>
        <v>1</v>
      </c>
      <c r="AP15" s="104">
        <f t="shared" si="8"/>
        <v>1</v>
      </c>
      <c r="AQ15" s="104">
        <f t="shared" si="8"/>
        <v>1</v>
      </c>
      <c r="AR15" s="104">
        <f t="shared" si="8"/>
        <v>1</v>
      </c>
      <c r="AS15" s="104">
        <f t="shared" si="8"/>
        <v>1</v>
      </c>
      <c r="AT15" s="104">
        <f t="shared" si="8"/>
        <v>1</v>
      </c>
      <c r="AU15" s="104">
        <f t="shared" si="8"/>
        <v>1</v>
      </c>
      <c r="AV15" s="104">
        <f t="shared" si="8"/>
        <v>1</v>
      </c>
      <c r="AW15" s="104">
        <f t="shared" si="8"/>
        <v>1</v>
      </c>
      <c r="AX15" s="104">
        <f t="shared" si="8"/>
        <v>1</v>
      </c>
      <c r="AY15" s="104">
        <f t="shared" si="9"/>
        <v>1</v>
      </c>
      <c r="AZ15" s="104">
        <f t="shared" si="9"/>
        <v>1</v>
      </c>
      <c r="BA15" s="104">
        <f t="shared" si="9"/>
        <v>1</v>
      </c>
      <c r="BB15" s="104">
        <f t="shared" si="9"/>
        <v>1</v>
      </c>
      <c r="BC15" s="104">
        <f t="shared" si="9"/>
        <v>1</v>
      </c>
      <c r="BD15" s="104">
        <f t="shared" si="9"/>
        <v>1</v>
      </c>
      <c r="BE15" s="104">
        <f t="shared" si="9"/>
        <v>1</v>
      </c>
      <c r="BF15" s="104">
        <f t="shared" si="9"/>
        <v>1</v>
      </c>
      <c r="BG15" s="104">
        <f t="shared" si="9"/>
        <v>1</v>
      </c>
      <c r="BH15" s="104">
        <f t="shared" si="9"/>
        <v>1</v>
      </c>
      <c r="BI15" s="104">
        <f t="shared" si="10"/>
        <v>1</v>
      </c>
      <c r="BJ15" s="104">
        <f t="shared" si="10"/>
        <v>1</v>
      </c>
      <c r="BK15" s="104">
        <f t="shared" si="10"/>
        <v>1</v>
      </c>
      <c r="BL15" s="104">
        <f t="shared" si="10"/>
        <v>1</v>
      </c>
      <c r="BM15" s="104">
        <f t="shared" si="10"/>
        <v>1</v>
      </c>
      <c r="BN15" s="104">
        <f t="shared" si="10"/>
        <v>1</v>
      </c>
      <c r="BO15" s="104">
        <f t="shared" si="10"/>
        <v>1</v>
      </c>
      <c r="BP15" s="104">
        <f t="shared" si="10"/>
        <v>1</v>
      </c>
      <c r="BQ15" s="104">
        <f t="shared" si="10"/>
        <v>1</v>
      </c>
      <c r="BR15" s="350">
        <f t="shared" si="13"/>
        <v>1</v>
      </c>
    </row>
    <row r="16" spans="1:70" s="2" customFormat="1" ht="18.75" customHeight="1" x14ac:dyDescent="0.25">
      <c r="A16" s="88"/>
      <c r="B16" s="103" t="s">
        <v>5</v>
      </c>
      <c r="C16" s="103" t="s">
        <v>706</v>
      </c>
      <c r="D16" s="103" t="s">
        <v>3</v>
      </c>
      <c r="E16" s="223">
        <f>VLOOKUP(B16,'Cuadro Control'!C12:J1946,8,FALSE)</f>
        <v>0</v>
      </c>
      <c r="F16" s="104">
        <f t="shared" si="11"/>
        <v>0</v>
      </c>
      <c r="G16" s="105">
        <v>46218</v>
      </c>
      <c r="H16" s="105"/>
      <c r="I16" s="105">
        <v>46218</v>
      </c>
      <c r="J16" s="354">
        <f t="shared" si="12"/>
        <v>1</v>
      </c>
      <c r="K16" s="104">
        <f t="shared" si="5"/>
        <v>1</v>
      </c>
      <c r="L16" s="104">
        <f t="shared" si="5"/>
        <v>1</v>
      </c>
      <c r="M16" s="104">
        <f t="shared" si="5"/>
        <v>1</v>
      </c>
      <c r="N16" s="104">
        <f t="shared" si="5"/>
        <v>1</v>
      </c>
      <c r="O16" s="104">
        <f t="shared" si="5"/>
        <v>1</v>
      </c>
      <c r="P16" s="104">
        <f t="shared" si="5"/>
        <v>1</v>
      </c>
      <c r="Q16" s="104">
        <f t="shared" si="5"/>
        <v>1</v>
      </c>
      <c r="R16" s="104">
        <f t="shared" si="5"/>
        <v>1</v>
      </c>
      <c r="S16" s="104">
        <f t="shared" si="5"/>
        <v>1</v>
      </c>
      <c r="T16" s="104">
        <f t="shared" si="5"/>
        <v>1</v>
      </c>
      <c r="U16" s="104">
        <f t="shared" si="6"/>
        <v>1</v>
      </c>
      <c r="V16" s="104">
        <f t="shared" si="6"/>
        <v>1</v>
      </c>
      <c r="W16" s="104">
        <f t="shared" si="6"/>
        <v>1</v>
      </c>
      <c r="X16" s="104">
        <f t="shared" si="6"/>
        <v>1</v>
      </c>
      <c r="Y16" s="104">
        <f t="shared" si="6"/>
        <v>1</v>
      </c>
      <c r="Z16" s="104">
        <f t="shared" si="6"/>
        <v>1</v>
      </c>
      <c r="AA16" s="104">
        <f t="shared" si="6"/>
        <v>1</v>
      </c>
      <c r="AB16" s="104">
        <f t="shared" si="6"/>
        <v>1</v>
      </c>
      <c r="AC16" s="104">
        <f t="shared" si="6"/>
        <v>1</v>
      </c>
      <c r="AD16" s="104">
        <f t="shared" si="6"/>
        <v>1</v>
      </c>
      <c r="AE16" s="104">
        <f t="shared" si="7"/>
        <v>1</v>
      </c>
      <c r="AF16" s="104">
        <f t="shared" si="7"/>
        <v>1</v>
      </c>
      <c r="AG16" s="104">
        <f t="shared" si="7"/>
        <v>1</v>
      </c>
      <c r="AH16" s="104">
        <f t="shared" si="7"/>
        <v>1</v>
      </c>
      <c r="AI16" s="104">
        <f t="shared" si="7"/>
        <v>1</v>
      </c>
      <c r="AJ16" s="104">
        <f t="shared" si="7"/>
        <v>1</v>
      </c>
      <c r="AK16" s="104">
        <f t="shared" si="7"/>
        <v>1</v>
      </c>
      <c r="AL16" s="104">
        <f t="shared" si="7"/>
        <v>1</v>
      </c>
      <c r="AM16" s="104">
        <f t="shared" si="7"/>
        <v>1</v>
      </c>
      <c r="AN16" s="104">
        <f t="shared" si="7"/>
        <v>1</v>
      </c>
      <c r="AO16" s="104">
        <f t="shared" si="8"/>
        <v>1</v>
      </c>
      <c r="AP16" s="104">
        <f t="shared" si="8"/>
        <v>1</v>
      </c>
      <c r="AQ16" s="104">
        <f t="shared" si="8"/>
        <v>1</v>
      </c>
      <c r="AR16" s="104">
        <f t="shared" si="8"/>
        <v>1</v>
      </c>
      <c r="AS16" s="104">
        <f t="shared" si="8"/>
        <v>1</v>
      </c>
      <c r="AT16" s="104">
        <f t="shared" si="8"/>
        <v>1</v>
      </c>
      <c r="AU16" s="104">
        <f t="shared" si="8"/>
        <v>1</v>
      </c>
      <c r="AV16" s="104">
        <f t="shared" si="8"/>
        <v>1</v>
      </c>
      <c r="AW16" s="104">
        <f t="shared" si="8"/>
        <v>1</v>
      </c>
      <c r="AX16" s="104">
        <f t="shared" si="8"/>
        <v>1</v>
      </c>
      <c r="AY16" s="104">
        <f t="shared" si="9"/>
        <v>1</v>
      </c>
      <c r="AZ16" s="104">
        <f t="shared" si="9"/>
        <v>1</v>
      </c>
      <c r="BA16" s="104">
        <f t="shared" si="9"/>
        <v>1</v>
      </c>
      <c r="BB16" s="104">
        <f t="shared" si="9"/>
        <v>1</v>
      </c>
      <c r="BC16" s="104">
        <f t="shared" si="9"/>
        <v>1</v>
      </c>
      <c r="BD16" s="104">
        <f t="shared" si="9"/>
        <v>1</v>
      </c>
      <c r="BE16" s="104">
        <f t="shared" si="9"/>
        <v>1</v>
      </c>
      <c r="BF16" s="104">
        <f t="shared" si="9"/>
        <v>1</v>
      </c>
      <c r="BG16" s="104">
        <f t="shared" si="9"/>
        <v>1</v>
      </c>
      <c r="BH16" s="104">
        <f t="shared" si="9"/>
        <v>1</v>
      </c>
      <c r="BI16" s="104">
        <f t="shared" si="10"/>
        <v>1</v>
      </c>
      <c r="BJ16" s="104">
        <f t="shared" si="10"/>
        <v>1</v>
      </c>
      <c r="BK16" s="104">
        <f t="shared" si="10"/>
        <v>1</v>
      </c>
      <c r="BL16" s="104">
        <f t="shared" si="10"/>
        <v>1</v>
      </c>
      <c r="BM16" s="104">
        <f t="shared" si="10"/>
        <v>1</v>
      </c>
      <c r="BN16" s="104">
        <f t="shared" si="10"/>
        <v>1</v>
      </c>
      <c r="BO16" s="104">
        <f t="shared" si="10"/>
        <v>1</v>
      </c>
      <c r="BP16" s="104">
        <f t="shared" si="10"/>
        <v>1</v>
      </c>
      <c r="BQ16" s="104">
        <f t="shared" si="10"/>
        <v>1</v>
      </c>
      <c r="BR16" s="350">
        <f t="shared" si="13"/>
        <v>1</v>
      </c>
    </row>
    <row r="17" spans="1:70" s="2" customFormat="1" ht="18.75" customHeight="1" x14ac:dyDescent="0.25">
      <c r="A17" s="88"/>
      <c r="B17" s="103" t="s">
        <v>24</v>
      </c>
      <c r="C17" s="103" t="s">
        <v>707</v>
      </c>
      <c r="D17" s="103" t="s">
        <v>3</v>
      </c>
      <c r="E17" s="223">
        <f>VLOOKUP(B17,'Cuadro Control'!C13:J1947,8,FALSE)</f>
        <v>0</v>
      </c>
      <c r="F17" s="104">
        <f t="shared" si="11"/>
        <v>0</v>
      </c>
      <c r="G17" s="105">
        <v>46218</v>
      </c>
      <c r="H17" s="105"/>
      <c r="I17" s="105">
        <v>46218</v>
      </c>
      <c r="J17" s="354">
        <f t="shared" si="12"/>
        <v>1</v>
      </c>
      <c r="K17" s="104">
        <f t="shared" si="5"/>
        <v>1</v>
      </c>
      <c r="L17" s="104">
        <f t="shared" si="5"/>
        <v>1</v>
      </c>
      <c r="M17" s="104">
        <f t="shared" si="5"/>
        <v>1</v>
      </c>
      <c r="N17" s="104">
        <f t="shared" si="5"/>
        <v>1</v>
      </c>
      <c r="O17" s="104">
        <f t="shared" si="5"/>
        <v>1</v>
      </c>
      <c r="P17" s="104">
        <f t="shared" si="5"/>
        <v>1</v>
      </c>
      <c r="Q17" s="104">
        <f t="shared" si="5"/>
        <v>1</v>
      </c>
      <c r="R17" s="104">
        <f t="shared" si="5"/>
        <v>1</v>
      </c>
      <c r="S17" s="104">
        <f t="shared" si="5"/>
        <v>1</v>
      </c>
      <c r="T17" s="104">
        <f t="shared" si="5"/>
        <v>1</v>
      </c>
      <c r="U17" s="104">
        <f t="shared" si="6"/>
        <v>1</v>
      </c>
      <c r="V17" s="104">
        <f t="shared" si="6"/>
        <v>1</v>
      </c>
      <c r="W17" s="104">
        <f t="shared" si="6"/>
        <v>1</v>
      </c>
      <c r="X17" s="104">
        <f t="shared" si="6"/>
        <v>1</v>
      </c>
      <c r="Y17" s="104">
        <f t="shared" si="6"/>
        <v>1</v>
      </c>
      <c r="Z17" s="104">
        <f t="shared" si="6"/>
        <v>1</v>
      </c>
      <c r="AA17" s="104">
        <f t="shared" si="6"/>
        <v>1</v>
      </c>
      <c r="AB17" s="104">
        <f t="shared" si="6"/>
        <v>1</v>
      </c>
      <c r="AC17" s="104">
        <f t="shared" si="6"/>
        <v>1</v>
      </c>
      <c r="AD17" s="104">
        <f t="shared" si="6"/>
        <v>1</v>
      </c>
      <c r="AE17" s="104">
        <f t="shared" si="7"/>
        <v>1</v>
      </c>
      <c r="AF17" s="104">
        <f t="shared" si="7"/>
        <v>1</v>
      </c>
      <c r="AG17" s="104">
        <f t="shared" si="7"/>
        <v>1</v>
      </c>
      <c r="AH17" s="104">
        <f t="shared" si="7"/>
        <v>1</v>
      </c>
      <c r="AI17" s="104">
        <f t="shared" si="7"/>
        <v>1</v>
      </c>
      <c r="AJ17" s="104">
        <f t="shared" si="7"/>
        <v>1</v>
      </c>
      <c r="AK17" s="104">
        <f t="shared" si="7"/>
        <v>1</v>
      </c>
      <c r="AL17" s="104">
        <f t="shared" si="7"/>
        <v>1</v>
      </c>
      <c r="AM17" s="104">
        <f t="shared" si="7"/>
        <v>1</v>
      </c>
      <c r="AN17" s="104">
        <f t="shared" si="7"/>
        <v>1</v>
      </c>
      <c r="AO17" s="104">
        <f t="shared" si="8"/>
        <v>1</v>
      </c>
      <c r="AP17" s="104">
        <f t="shared" si="8"/>
        <v>1</v>
      </c>
      <c r="AQ17" s="104">
        <f t="shared" si="8"/>
        <v>1</v>
      </c>
      <c r="AR17" s="104">
        <f t="shared" si="8"/>
        <v>1</v>
      </c>
      <c r="AS17" s="104">
        <f t="shared" si="8"/>
        <v>1</v>
      </c>
      <c r="AT17" s="104">
        <f t="shared" si="8"/>
        <v>1</v>
      </c>
      <c r="AU17" s="104">
        <f t="shared" si="8"/>
        <v>1</v>
      </c>
      <c r="AV17" s="104">
        <f t="shared" si="8"/>
        <v>1</v>
      </c>
      <c r="AW17" s="104">
        <f t="shared" si="8"/>
        <v>1</v>
      </c>
      <c r="AX17" s="104">
        <f t="shared" si="8"/>
        <v>1</v>
      </c>
      <c r="AY17" s="104">
        <f t="shared" si="9"/>
        <v>1</v>
      </c>
      <c r="AZ17" s="104">
        <f t="shared" si="9"/>
        <v>1</v>
      </c>
      <c r="BA17" s="104">
        <f t="shared" si="9"/>
        <v>1</v>
      </c>
      <c r="BB17" s="104">
        <f t="shared" si="9"/>
        <v>1</v>
      </c>
      <c r="BC17" s="104">
        <f t="shared" si="9"/>
        <v>1</v>
      </c>
      <c r="BD17" s="104">
        <f t="shared" si="9"/>
        <v>1</v>
      </c>
      <c r="BE17" s="104">
        <f t="shared" si="9"/>
        <v>1</v>
      </c>
      <c r="BF17" s="104">
        <f t="shared" si="9"/>
        <v>1</v>
      </c>
      <c r="BG17" s="104">
        <f t="shared" si="9"/>
        <v>1</v>
      </c>
      <c r="BH17" s="104">
        <f t="shared" si="9"/>
        <v>1</v>
      </c>
      <c r="BI17" s="104">
        <f t="shared" si="10"/>
        <v>1</v>
      </c>
      <c r="BJ17" s="104">
        <f t="shared" si="10"/>
        <v>1</v>
      </c>
      <c r="BK17" s="104">
        <f t="shared" si="10"/>
        <v>1</v>
      </c>
      <c r="BL17" s="104">
        <f t="shared" si="10"/>
        <v>1</v>
      </c>
      <c r="BM17" s="104">
        <f t="shared" si="10"/>
        <v>1</v>
      </c>
      <c r="BN17" s="104">
        <f t="shared" si="10"/>
        <v>1</v>
      </c>
      <c r="BO17" s="104">
        <f t="shared" si="10"/>
        <v>1</v>
      </c>
      <c r="BP17" s="104">
        <f t="shared" si="10"/>
        <v>1</v>
      </c>
      <c r="BQ17" s="104">
        <f t="shared" si="10"/>
        <v>1</v>
      </c>
      <c r="BR17" s="350">
        <f t="shared" si="13"/>
        <v>1</v>
      </c>
    </row>
    <row r="18" spans="1:70" s="2" customFormat="1" ht="18.75" customHeight="1" x14ac:dyDescent="0.25">
      <c r="A18" s="88"/>
      <c r="B18" s="103" t="s">
        <v>33</v>
      </c>
      <c r="C18" s="103" t="s">
        <v>708</v>
      </c>
      <c r="D18" s="103" t="s">
        <v>3</v>
      </c>
      <c r="E18" s="223">
        <f>VLOOKUP(B18,'Cuadro Control'!C14:J1948,8,FALSE)</f>
        <v>0</v>
      </c>
      <c r="F18" s="104">
        <f t="shared" si="11"/>
        <v>0</v>
      </c>
      <c r="G18" s="105">
        <v>46218</v>
      </c>
      <c r="H18" s="105"/>
      <c r="I18" s="105">
        <v>46218</v>
      </c>
      <c r="J18" s="354">
        <f t="shared" si="12"/>
        <v>1</v>
      </c>
      <c r="K18" s="104">
        <f t="shared" si="5"/>
        <v>1</v>
      </c>
      <c r="L18" s="104">
        <f t="shared" si="5"/>
        <v>1</v>
      </c>
      <c r="M18" s="104">
        <f t="shared" si="5"/>
        <v>1</v>
      </c>
      <c r="N18" s="104">
        <f t="shared" si="5"/>
        <v>1</v>
      </c>
      <c r="O18" s="104">
        <f t="shared" si="5"/>
        <v>1</v>
      </c>
      <c r="P18" s="104">
        <f t="shared" si="5"/>
        <v>1</v>
      </c>
      <c r="Q18" s="104">
        <f t="shared" si="5"/>
        <v>1</v>
      </c>
      <c r="R18" s="104">
        <f t="shared" si="5"/>
        <v>1</v>
      </c>
      <c r="S18" s="104">
        <f t="shared" si="5"/>
        <v>1</v>
      </c>
      <c r="T18" s="104">
        <f t="shared" si="5"/>
        <v>1</v>
      </c>
      <c r="U18" s="104">
        <f t="shared" si="6"/>
        <v>1</v>
      </c>
      <c r="V18" s="104">
        <f t="shared" si="6"/>
        <v>1</v>
      </c>
      <c r="W18" s="104">
        <f t="shared" si="6"/>
        <v>1</v>
      </c>
      <c r="X18" s="104">
        <f t="shared" si="6"/>
        <v>1</v>
      </c>
      <c r="Y18" s="104">
        <f t="shared" si="6"/>
        <v>1</v>
      </c>
      <c r="Z18" s="104">
        <f t="shared" si="6"/>
        <v>1</v>
      </c>
      <c r="AA18" s="104">
        <f t="shared" si="6"/>
        <v>1</v>
      </c>
      <c r="AB18" s="104">
        <f t="shared" si="6"/>
        <v>1</v>
      </c>
      <c r="AC18" s="104">
        <f t="shared" si="6"/>
        <v>1</v>
      </c>
      <c r="AD18" s="104">
        <f t="shared" si="6"/>
        <v>1</v>
      </c>
      <c r="AE18" s="104">
        <f t="shared" si="7"/>
        <v>1</v>
      </c>
      <c r="AF18" s="104">
        <f t="shared" si="7"/>
        <v>1</v>
      </c>
      <c r="AG18" s="104">
        <f t="shared" si="7"/>
        <v>1</v>
      </c>
      <c r="AH18" s="104">
        <f t="shared" si="7"/>
        <v>1</v>
      </c>
      <c r="AI18" s="104">
        <f t="shared" si="7"/>
        <v>1</v>
      </c>
      <c r="AJ18" s="104">
        <f t="shared" si="7"/>
        <v>1</v>
      </c>
      <c r="AK18" s="104">
        <f t="shared" si="7"/>
        <v>1</v>
      </c>
      <c r="AL18" s="104">
        <f t="shared" si="7"/>
        <v>1</v>
      </c>
      <c r="AM18" s="104">
        <f t="shared" si="7"/>
        <v>1</v>
      </c>
      <c r="AN18" s="104">
        <f t="shared" si="7"/>
        <v>1</v>
      </c>
      <c r="AO18" s="104">
        <f t="shared" si="8"/>
        <v>1</v>
      </c>
      <c r="AP18" s="104">
        <f t="shared" si="8"/>
        <v>1</v>
      </c>
      <c r="AQ18" s="104">
        <f t="shared" si="8"/>
        <v>1</v>
      </c>
      <c r="AR18" s="104">
        <f t="shared" si="8"/>
        <v>1</v>
      </c>
      <c r="AS18" s="104">
        <f t="shared" si="8"/>
        <v>1</v>
      </c>
      <c r="AT18" s="104">
        <f t="shared" si="8"/>
        <v>1</v>
      </c>
      <c r="AU18" s="104">
        <f t="shared" si="8"/>
        <v>1</v>
      </c>
      <c r="AV18" s="104">
        <f t="shared" si="8"/>
        <v>1</v>
      </c>
      <c r="AW18" s="104">
        <f t="shared" si="8"/>
        <v>1</v>
      </c>
      <c r="AX18" s="104">
        <f t="shared" si="8"/>
        <v>1</v>
      </c>
      <c r="AY18" s="104">
        <f t="shared" si="9"/>
        <v>1</v>
      </c>
      <c r="AZ18" s="104">
        <f t="shared" si="9"/>
        <v>1</v>
      </c>
      <c r="BA18" s="104">
        <f t="shared" si="9"/>
        <v>1</v>
      </c>
      <c r="BB18" s="104">
        <f t="shared" si="9"/>
        <v>1</v>
      </c>
      <c r="BC18" s="104">
        <f t="shared" si="9"/>
        <v>1</v>
      </c>
      <c r="BD18" s="104">
        <f t="shared" si="9"/>
        <v>1</v>
      </c>
      <c r="BE18" s="104">
        <f t="shared" si="9"/>
        <v>1</v>
      </c>
      <c r="BF18" s="104">
        <f t="shared" si="9"/>
        <v>1</v>
      </c>
      <c r="BG18" s="104">
        <f t="shared" si="9"/>
        <v>1</v>
      </c>
      <c r="BH18" s="104">
        <f t="shared" si="9"/>
        <v>1</v>
      </c>
      <c r="BI18" s="104">
        <f t="shared" si="10"/>
        <v>1</v>
      </c>
      <c r="BJ18" s="104">
        <f t="shared" si="10"/>
        <v>1</v>
      </c>
      <c r="BK18" s="104">
        <f t="shared" si="10"/>
        <v>1</v>
      </c>
      <c r="BL18" s="104">
        <f t="shared" si="10"/>
        <v>1</v>
      </c>
      <c r="BM18" s="104">
        <f t="shared" si="10"/>
        <v>1</v>
      </c>
      <c r="BN18" s="104">
        <f t="shared" si="10"/>
        <v>1</v>
      </c>
      <c r="BO18" s="104">
        <f t="shared" si="10"/>
        <v>1</v>
      </c>
      <c r="BP18" s="104">
        <f t="shared" si="10"/>
        <v>1</v>
      </c>
      <c r="BQ18" s="104">
        <f t="shared" si="10"/>
        <v>1</v>
      </c>
      <c r="BR18" s="350">
        <f t="shared" si="13"/>
        <v>1</v>
      </c>
    </row>
    <row r="19" spans="1:70" s="2" customFormat="1" ht="18.75" customHeight="1" x14ac:dyDescent="0.25">
      <c r="A19" s="88"/>
      <c r="B19" s="103" t="s">
        <v>34</v>
      </c>
      <c r="C19" s="103" t="s">
        <v>709</v>
      </c>
      <c r="D19" s="103" t="s">
        <v>3</v>
      </c>
      <c r="E19" s="223">
        <f>VLOOKUP(B19,'Cuadro Control'!C15:J1949,8,FALSE)</f>
        <v>0</v>
      </c>
      <c r="F19" s="104">
        <f t="shared" si="11"/>
        <v>0</v>
      </c>
      <c r="G19" s="105">
        <v>46218</v>
      </c>
      <c r="H19" s="105"/>
      <c r="I19" s="105">
        <v>46218</v>
      </c>
      <c r="J19" s="354">
        <f t="shared" si="12"/>
        <v>1</v>
      </c>
      <c r="K19" s="104">
        <f t="shared" ref="K19:T33" si="14">IF($G19=0,0,IF(K$6&lt;$G19,0,IF(K$6&gt;$I19,1,(K$6-$G19+1)/($I19-$G19+1))))</f>
        <v>1</v>
      </c>
      <c r="L19" s="104">
        <f t="shared" si="14"/>
        <v>1</v>
      </c>
      <c r="M19" s="104">
        <f t="shared" si="14"/>
        <v>1</v>
      </c>
      <c r="N19" s="104">
        <f t="shared" si="14"/>
        <v>1</v>
      </c>
      <c r="O19" s="104">
        <f t="shared" si="14"/>
        <v>1</v>
      </c>
      <c r="P19" s="104">
        <f t="shared" si="14"/>
        <v>1</v>
      </c>
      <c r="Q19" s="104">
        <f t="shared" si="14"/>
        <v>1</v>
      </c>
      <c r="R19" s="104">
        <f t="shared" si="14"/>
        <v>1</v>
      </c>
      <c r="S19" s="104">
        <f t="shared" si="14"/>
        <v>1</v>
      </c>
      <c r="T19" s="104">
        <f t="shared" si="14"/>
        <v>1</v>
      </c>
      <c r="U19" s="104">
        <f t="shared" ref="U19:AD33" si="15">IF($G19=0,0,IF(U$6&lt;$G19,0,IF(U$6&gt;$I19,1,(U$6-$G19+1)/($I19-$G19+1))))</f>
        <v>1</v>
      </c>
      <c r="V19" s="104">
        <f t="shared" si="15"/>
        <v>1</v>
      </c>
      <c r="W19" s="104">
        <f t="shared" si="15"/>
        <v>1</v>
      </c>
      <c r="X19" s="104">
        <f t="shared" si="15"/>
        <v>1</v>
      </c>
      <c r="Y19" s="104">
        <f t="shared" si="15"/>
        <v>1</v>
      </c>
      <c r="Z19" s="104">
        <f t="shared" si="15"/>
        <v>1</v>
      </c>
      <c r="AA19" s="104">
        <f t="shared" si="15"/>
        <v>1</v>
      </c>
      <c r="AB19" s="104">
        <f t="shared" si="15"/>
        <v>1</v>
      </c>
      <c r="AC19" s="104">
        <f t="shared" si="15"/>
        <v>1</v>
      </c>
      <c r="AD19" s="104">
        <f t="shared" si="15"/>
        <v>1</v>
      </c>
      <c r="AE19" s="104">
        <f t="shared" ref="AE19:AN33" si="16">IF($G19=0,0,IF(AE$6&lt;$G19,0,IF(AE$6&gt;$I19,1,(AE$6-$G19+1)/($I19-$G19+1))))</f>
        <v>1</v>
      </c>
      <c r="AF19" s="104">
        <f t="shared" si="16"/>
        <v>1</v>
      </c>
      <c r="AG19" s="104">
        <f t="shared" si="16"/>
        <v>1</v>
      </c>
      <c r="AH19" s="104">
        <f t="shared" si="16"/>
        <v>1</v>
      </c>
      <c r="AI19" s="104">
        <f t="shared" si="16"/>
        <v>1</v>
      </c>
      <c r="AJ19" s="104">
        <f t="shared" si="16"/>
        <v>1</v>
      </c>
      <c r="AK19" s="104">
        <f t="shared" si="16"/>
        <v>1</v>
      </c>
      <c r="AL19" s="104">
        <f t="shared" si="16"/>
        <v>1</v>
      </c>
      <c r="AM19" s="104">
        <f t="shared" si="16"/>
        <v>1</v>
      </c>
      <c r="AN19" s="104">
        <f t="shared" si="16"/>
        <v>1</v>
      </c>
      <c r="AO19" s="104">
        <f t="shared" ref="AO19:AX33" si="17">IF($G19=0,0,IF(AO$6&lt;$G19,0,IF(AO$6&gt;$I19,1,(AO$6-$G19+1)/($I19-$G19+1))))</f>
        <v>1</v>
      </c>
      <c r="AP19" s="104">
        <f t="shared" si="17"/>
        <v>1</v>
      </c>
      <c r="AQ19" s="104">
        <f t="shared" si="17"/>
        <v>1</v>
      </c>
      <c r="AR19" s="104">
        <f t="shared" si="17"/>
        <v>1</v>
      </c>
      <c r="AS19" s="104">
        <f t="shared" si="17"/>
        <v>1</v>
      </c>
      <c r="AT19" s="104">
        <f t="shared" si="17"/>
        <v>1</v>
      </c>
      <c r="AU19" s="104">
        <f t="shared" si="17"/>
        <v>1</v>
      </c>
      <c r="AV19" s="104">
        <f t="shared" si="17"/>
        <v>1</v>
      </c>
      <c r="AW19" s="104">
        <f t="shared" si="17"/>
        <v>1</v>
      </c>
      <c r="AX19" s="104">
        <f t="shared" si="17"/>
        <v>1</v>
      </c>
      <c r="AY19" s="104">
        <f t="shared" ref="AY19:BH33" si="18">IF($G19=0,0,IF(AY$6&lt;$G19,0,IF(AY$6&gt;$I19,1,(AY$6-$G19+1)/($I19-$G19+1))))</f>
        <v>1</v>
      </c>
      <c r="AZ19" s="104">
        <f t="shared" si="18"/>
        <v>1</v>
      </c>
      <c r="BA19" s="104">
        <f t="shared" si="18"/>
        <v>1</v>
      </c>
      <c r="BB19" s="104">
        <f t="shared" si="18"/>
        <v>1</v>
      </c>
      <c r="BC19" s="104">
        <f t="shared" si="18"/>
        <v>1</v>
      </c>
      <c r="BD19" s="104">
        <f t="shared" si="18"/>
        <v>1</v>
      </c>
      <c r="BE19" s="104">
        <f t="shared" si="18"/>
        <v>1</v>
      </c>
      <c r="BF19" s="104">
        <f t="shared" si="18"/>
        <v>1</v>
      </c>
      <c r="BG19" s="104">
        <f t="shared" si="18"/>
        <v>1</v>
      </c>
      <c r="BH19" s="104">
        <f t="shared" si="18"/>
        <v>1</v>
      </c>
      <c r="BI19" s="104">
        <f t="shared" ref="BI19:BQ33" si="19">IF($G19=0,0,IF(BI$6&lt;$G19,0,IF(BI$6&gt;$I19,1,(BI$6-$G19+1)/($I19-$G19+1))))</f>
        <v>1</v>
      </c>
      <c r="BJ19" s="104">
        <f t="shared" si="19"/>
        <v>1</v>
      </c>
      <c r="BK19" s="104">
        <f t="shared" si="19"/>
        <v>1</v>
      </c>
      <c r="BL19" s="104">
        <f t="shared" si="19"/>
        <v>1</v>
      </c>
      <c r="BM19" s="104">
        <f t="shared" si="19"/>
        <v>1</v>
      </c>
      <c r="BN19" s="104">
        <f t="shared" si="19"/>
        <v>1</v>
      </c>
      <c r="BO19" s="104">
        <f t="shared" si="19"/>
        <v>1</v>
      </c>
      <c r="BP19" s="104">
        <f t="shared" si="19"/>
        <v>1</v>
      </c>
      <c r="BQ19" s="104">
        <f t="shared" si="19"/>
        <v>1</v>
      </c>
      <c r="BR19" s="350">
        <f t="shared" si="13"/>
        <v>1</v>
      </c>
    </row>
    <row r="20" spans="1:70" s="2" customFormat="1" ht="18.75" customHeight="1" x14ac:dyDescent="0.25">
      <c r="A20" s="88"/>
      <c r="B20" s="103" t="s">
        <v>35</v>
      </c>
      <c r="C20" s="103" t="s">
        <v>710</v>
      </c>
      <c r="D20" s="103" t="s">
        <v>3</v>
      </c>
      <c r="E20" s="223">
        <f>VLOOKUP(B20,'Cuadro Control'!C16:J1950,8,FALSE)</f>
        <v>0</v>
      </c>
      <c r="F20" s="104">
        <f t="shared" si="11"/>
        <v>0</v>
      </c>
      <c r="G20" s="105">
        <v>46218</v>
      </c>
      <c r="H20" s="105"/>
      <c r="I20" s="105">
        <v>46218</v>
      </c>
      <c r="J20" s="354">
        <f t="shared" si="12"/>
        <v>1</v>
      </c>
      <c r="K20" s="104">
        <f t="shared" si="14"/>
        <v>1</v>
      </c>
      <c r="L20" s="104">
        <f t="shared" si="14"/>
        <v>1</v>
      </c>
      <c r="M20" s="104">
        <f t="shared" si="14"/>
        <v>1</v>
      </c>
      <c r="N20" s="104">
        <f t="shared" si="14"/>
        <v>1</v>
      </c>
      <c r="O20" s="104">
        <f t="shared" si="14"/>
        <v>1</v>
      </c>
      <c r="P20" s="104">
        <f t="shared" si="14"/>
        <v>1</v>
      </c>
      <c r="Q20" s="104">
        <f t="shared" si="14"/>
        <v>1</v>
      </c>
      <c r="R20" s="104">
        <f t="shared" si="14"/>
        <v>1</v>
      </c>
      <c r="S20" s="104">
        <f t="shared" si="14"/>
        <v>1</v>
      </c>
      <c r="T20" s="104">
        <f t="shared" si="14"/>
        <v>1</v>
      </c>
      <c r="U20" s="104">
        <f t="shared" si="15"/>
        <v>1</v>
      </c>
      <c r="V20" s="104">
        <f t="shared" si="15"/>
        <v>1</v>
      </c>
      <c r="W20" s="104">
        <f t="shared" si="15"/>
        <v>1</v>
      </c>
      <c r="X20" s="104">
        <f t="shared" si="15"/>
        <v>1</v>
      </c>
      <c r="Y20" s="104">
        <f t="shared" si="15"/>
        <v>1</v>
      </c>
      <c r="Z20" s="104">
        <f t="shared" si="15"/>
        <v>1</v>
      </c>
      <c r="AA20" s="104">
        <f t="shared" si="15"/>
        <v>1</v>
      </c>
      <c r="AB20" s="104">
        <f t="shared" si="15"/>
        <v>1</v>
      </c>
      <c r="AC20" s="104">
        <f t="shared" si="15"/>
        <v>1</v>
      </c>
      <c r="AD20" s="104">
        <f t="shared" si="15"/>
        <v>1</v>
      </c>
      <c r="AE20" s="104">
        <f t="shared" si="16"/>
        <v>1</v>
      </c>
      <c r="AF20" s="104">
        <f t="shared" si="16"/>
        <v>1</v>
      </c>
      <c r="AG20" s="104">
        <f t="shared" si="16"/>
        <v>1</v>
      </c>
      <c r="AH20" s="104">
        <f t="shared" si="16"/>
        <v>1</v>
      </c>
      <c r="AI20" s="104">
        <f t="shared" si="16"/>
        <v>1</v>
      </c>
      <c r="AJ20" s="104">
        <f t="shared" si="16"/>
        <v>1</v>
      </c>
      <c r="AK20" s="104">
        <f t="shared" si="16"/>
        <v>1</v>
      </c>
      <c r="AL20" s="104">
        <f t="shared" si="16"/>
        <v>1</v>
      </c>
      <c r="AM20" s="104">
        <f t="shared" si="16"/>
        <v>1</v>
      </c>
      <c r="AN20" s="104">
        <f t="shared" si="16"/>
        <v>1</v>
      </c>
      <c r="AO20" s="104">
        <f t="shared" si="17"/>
        <v>1</v>
      </c>
      <c r="AP20" s="104">
        <f t="shared" si="17"/>
        <v>1</v>
      </c>
      <c r="AQ20" s="104">
        <f t="shared" si="17"/>
        <v>1</v>
      </c>
      <c r="AR20" s="104">
        <f t="shared" si="17"/>
        <v>1</v>
      </c>
      <c r="AS20" s="104">
        <f t="shared" si="17"/>
        <v>1</v>
      </c>
      <c r="AT20" s="104">
        <f t="shared" si="17"/>
        <v>1</v>
      </c>
      <c r="AU20" s="104">
        <f t="shared" si="17"/>
        <v>1</v>
      </c>
      <c r="AV20" s="104">
        <f t="shared" si="17"/>
        <v>1</v>
      </c>
      <c r="AW20" s="104">
        <f t="shared" si="17"/>
        <v>1</v>
      </c>
      <c r="AX20" s="104">
        <f t="shared" si="17"/>
        <v>1</v>
      </c>
      <c r="AY20" s="104">
        <f t="shared" si="18"/>
        <v>1</v>
      </c>
      <c r="AZ20" s="104">
        <f t="shared" si="18"/>
        <v>1</v>
      </c>
      <c r="BA20" s="104">
        <f t="shared" si="18"/>
        <v>1</v>
      </c>
      <c r="BB20" s="104">
        <f t="shared" si="18"/>
        <v>1</v>
      </c>
      <c r="BC20" s="104">
        <f t="shared" si="18"/>
        <v>1</v>
      </c>
      <c r="BD20" s="104">
        <f t="shared" si="18"/>
        <v>1</v>
      </c>
      <c r="BE20" s="104">
        <f t="shared" si="18"/>
        <v>1</v>
      </c>
      <c r="BF20" s="104">
        <f t="shared" si="18"/>
        <v>1</v>
      </c>
      <c r="BG20" s="104">
        <f t="shared" si="18"/>
        <v>1</v>
      </c>
      <c r="BH20" s="104">
        <f t="shared" si="18"/>
        <v>1</v>
      </c>
      <c r="BI20" s="104">
        <f t="shared" si="19"/>
        <v>1</v>
      </c>
      <c r="BJ20" s="104">
        <f t="shared" si="19"/>
        <v>1</v>
      </c>
      <c r="BK20" s="104">
        <f t="shared" si="19"/>
        <v>1</v>
      </c>
      <c r="BL20" s="104">
        <f t="shared" si="19"/>
        <v>1</v>
      </c>
      <c r="BM20" s="104">
        <f t="shared" si="19"/>
        <v>1</v>
      </c>
      <c r="BN20" s="104">
        <f t="shared" si="19"/>
        <v>1</v>
      </c>
      <c r="BO20" s="104">
        <f t="shared" si="19"/>
        <v>1</v>
      </c>
      <c r="BP20" s="104">
        <f t="shared" si="19"/>
        <v>1</v>
      </c>
      <c r="BQ20" s="104">
        <f t="shared" si="19"/>
        <v>1</v>
      </c>
      <c r="BR20" s="350">
        <f t="shared" si="13"/>
        <v>1</v>
      </c>
    </row>
    <row r="21" spans="1:70" s="2" customFormat="1" ht="18.75" customHeight="1" x14ac:dyDescent="0.25">
      <c r="A21" s="88"/>
      <c r="B21" s="103" t="s">
        <v>711</v>
      </c>
      <c r="C21" s="103" t="s">
        <v>712</v>
      </c>
      <c r="D21" s="103" t="s">
        <v>3</v>
      </c>
      <c r="E21" s="223">
        <f>VLOOKUP(B21,'Cuadro Control'!C17:J1951,8,FALSE)</f>
        <v>0</v>
      </c>
      <c r="F21" s="104">
        <f t="shared" si="11"/>
        <v>0</v>
      </c>
      <c r="G21" s="105">
        <v>46218</v>
      </c>
      <c r="H21" s="105"/>
      <c r="I21" s="105">
        <v>46218</v>
      </c>
      <c r="J21" s="354">
        <f t="shared" si="12"/>
        <v>1</v>
      </c>
      <c r="K21" s="104">
        <f t="shared" si="14"/>
        <v>1</v>
      </c>
      <c r="L21" s="104">
        <f t="shared" si="14"/>
        <v>1</v>
      </c>
      <c r="M21" s="104">
        <f t="shared" si="14"/>
        <v>1</v>
      </c>
      <c r="N21" s="104">
        <f t="shared" si="14"/>
        <v>1</v>
      </c>
      <c r="O21" s="104">
        <f t="shared" si="14"/>
        <v>1</v>
      </c>
      <c r="P21" s="104">
        <f t="shared" si="14"/>
        <v>1</v>
      </c>
      <c r="Q21" s="104">
        <f t="shared" si="14"/>
        <v>1</v>
      </c>
      <c r="R21" s="104">
        <f t="shared" si="14"/>
        <v>1</v>
      </c>
      <c r="S21" s="104">
        <f t="shared" si="14"/>
        <v>1</v>
      </c>
      <c r="T21" s="104">
        <f t="shared" si="14"/>
        <v>1</v>
      </c>
      <c r="U21" s="104">
        <f t="shared" si="15"/>
        <v>1</v>
      </c>
      <c r="V21" s="104">
        <f t="shared" si="15"/>
        <v>1</v>
      </c>
      <c r="W21" s="104">
        <f t="shared" si="15"/>
        <v>1</v>
      </c>
      <c r="X21" s="104">
        <f t="shared" si="15"/>
        <v>1</v>
      </c>
      <c r="Y21" s="104">
        <f t="shared" si="15"/>
        <v>1</v>
      </c>
      <c r="Z21" s="104">
        <f t="shared" si="15"/>
        <v>1</v>
      </c>
      <c r="AA21" s="104">
        <f t="shared" si="15"/>
        <v>1</v>
      </c>
      <c r="AB21" s="104">
        <f t="shared" si="15"/>
        <v>1</v>
      </c>
      <c r="AC21" s="104">
        <f t="shared" si="15"/>
        <v>1</v>
      </c>
      <c r="AD21" s="104">
        <f t="shared" si="15"/>
        <v>1</v>
      </c>
      <c r="AE21" s="104">
        <f t="shared" si="16"/>
        <v>1</v>
      </c>
      <c r="AF21" s="104">
        <f t="shared" si="16"/>
        <v>1</v>
      </c>
      <c r="AG21" s="104">
        <f t="shared" si="16"/>
        <v>1</v>
      </c>
      <c r="AH21" s="104">
        <f t="shared" si="16"/>
        <v>1</v>
      </c>
      <c r="AI21" s="104">
        <f t="shared" si="16"/>
        <v>1</v>
      </c>
      <c r="AJ21" s="104">
        <f t="shared" si="16"/>
        <v>1</v>
      </c>
      <c r="AK21" s="104">
        <f t="shared" si="16"/>
        <v>1</v>
      </c>
      <c r="AL21" s="104">
        <f t="shared" si="16"/>
        <v>1</v>
      </c>
      <c r="AM21" s="104">
        <f t="shared" si="16"/>
        <v>1</v>
      </c>
      <c r="AN21" s="104">
        <f t="shared" si="16"/>
        <v>1</v>
      </c>
      <c r="AO21" s="104">
        <f t="shared" si="17"/>
        <v>1</v>
      </c>
      <c r="AP21" s="104">
        <f t="shared" si="17"/>
        <v>1</v>
      </c>
      <c r="AQ21" s="104">
        <f t="shared" si="17"/>
        <v>1</v>
      </c>
      <c r="AR21" s="104">
        <f t="shared" si="17"/>
        <v>1</v>
      </c>
      <c r="AS21" s="104">
        <f t="shared" si="17"/>
        <v>1</v>
      </c>
      <c r="AT21" s="104">
        <f t="shared" si="17"/>
        <v>1</v>
      </c>
      <c r="AU21" s="104">
        <f t="shared" si="17"/>
        <v>1</v>
      </c>
      <c r="AV21" s="104">
        <f t="shared" si="17"/>
        <v>1</v>
      </c>
      <c r="AW21" s="104">
        <f t="shared" si="17"/>
        <v>1</v>
      </c>
      <c r="AX21" s="104">
        <f t="shared" si="17"/>
        <v>1</v>
      </c>
      <c r="AY21" s="104">
        <f t="shared" si="18"/>
        <v>1</v>
      </c>
      <c r="AZ21" s="104">
        <f t="shared" si="18"/>
        <v>1</v>
      </c>
      <c r="BA21" s="104">
        <f t="shared" si="18"/>
        <v>1</v>
      </c>
      <c r="BB21" s="104">
        <f t="shared" si="18"/>
        <v>1</v>
      </c>
      <c r="BC21" s="104">
        <f t="shared" si="18"/>
        <v>1</v>
      </c>
      <c r="BD21" s="104">
        <f t="shared" si="18"/>
        <v>1</v>
      </c>
      <c r="BE21" s="104">
        <f t="shared" si="18"/>
        <v>1</v>
      </c>
      <c r="BF21" s="104">
        <f t="shared" si="18"/>
        <v>1</v>
      </c>
      <c r="BG21" s="104">
        <f t="shared" si="18"/>
        <v>1</v>
      </c>
      <c r="BH21" s="104">
        <f t="shared" si="18"/>
        <v>1</v>
      </c>
      <c r="BI21" s="104">
        <f t="shared" si="19"/>
        <v>1</v>
      </c>
      <c r="BJ21" s="104">
        <f t="shared" si="19"/>
        <v>1</v>
      </c>
      <c r="BK21" s="104">
        <f t="shared" si="19"/>
        <v>1</v>
      </c>
      <c r="BL21" s="104">
        <f t="shared" si="19"/>
        <v>1</v>
      </c>
      <c r="BM21" s="104">
        <f t="shared" si="19"/>
        <v>1</v>
      </c>
      <c r="BN21" s="104">
        <f t="shared" si="19"/>
        <v>1</v>
      </c>
      <c r="BO21" s="104">
        <f t="shared" si="19"/>
        <v>1</v>
      </c>
      <c r="BP21" s="104">
        <f t="shared" si="19"/>
        <v>1</v>
      </c>
      <c r="BQ21" s="104">
        <f t="shared" si="19"/>
        <v>1</v>
      </c>
      <c r="BR21" s="350">
        <f t="shared" si="13"/>
        <v>1</v>
      </c>
    </row>
    <row r="22" spans="1:70" s="2" customFormat="1" ht="18.75" customHeight="1" x14ac:dyDescent="0.25">
      <c r="A22" s="88"/>
      <c r="B22" s="103" t="s">
        <v>713</v>
      </c>
      <c r="C22" s="103" t="s">
        <v>714</v>
      </c>
      <c r="D22" s="103" t="s">
        <v>3</v>
      </c>
      <c r="E22" s="223">
        <f>VLOOKUP(B22,'Cuadro Control'!C18:J1952,8,FALSE)</f>
        <v>0</v>
      </c>
      <c r="F22" s="104">
        <f t="shared" si="11"/>
        <v>0</v>
      </c>
      <c r="G22" s="105">
        <v>46218</v>
      </c>
      <c r="H22" s="105"/>
      <c r="I22" s="105">
        <v>46218</v>
      </c>
      <c r="J22" s="354">
        <f t="shared" si="12"/>
        <v>1</v>
      </c>
      <c r="K22" s="104">
        <f t="shared" si="14"/>
        <v>1</v>
      </c>
      <c r="L22" s="104">
        <f t="shared" si="14"/>
        <v>1</v>
      </c>
      <c r="M22" s="104">
        <f t="shared" si="14"/>
        <v>1</v>
      </c>
      <c r="N22" s="104">
        <f t="shared" si="14"/>
        <v>1</v>
      </c>
      <c r="O22" s="104">
        <f t="shared" si="14"/>
        <v>1</v>
      </c>
      <c r="P22" s="104">
        <f t="shared" si="14"/>
        <v>1</v>
      </c>
      <c r="Q22" s="104">
        <f t="shared" si="14"/>
        <v>1</v>
      </c>
      <c r="R22" s="104">
        <f t="shared" si="14"/>
        <v>1</v>
      </c>
      <c r="S22" s="104">
        <f t="shared" si="14"/>
        <v>1</v>
      </c>
      <c r="T22" s="104">
        <f t="shared" si="14"/>
        <v>1</v>
      </c>
      <c r="U22" s="104">
        <f t="shared" si="15"/>
        <v>1</v>
      </c>
      <c r="V22" s="104">
        <f t="shared" si="15"/>
        <v>1</v>
      </c>
      <c r="W22" s="104">
        <f t="shared" si="15"/>
        <v>1</v>
      </c>
      <c r="X22" s="104">
        <f t="shared" si="15"/>
        <v>1</v>
      </c>
      <c r="Y22" s="104">
        <f t="shared" si="15"/>
        <v>1</v>
      </c>
      <c r="Z22" s="104">
        <f t="shared" si="15"/>
        <v>1</v>
      </c>
      <c r="AA22" s="104">
        <f t="shared" si="15"/>
        <v>1</v>
      </c>
      <c r="AB22" s="104">
        <f t="shared" si="15"/>
        <v>1</v>
      </c>
      <c r="AC22" s="104">
        <f t="shared" si="15"/>
        <v>1</v>
      </c>
      <c r="AD22" s="104">
        <f t="shared" si="15"/>
        <v>1</v>
      </c>
      <c r="AE22" s="104">
        <f t="shared" si="16"/>
        <v>1</v>
      </c>
      <c r="AF22" s="104">
        <f t="shared" si="16"/>
        <v>1</v>
      </c>
      <c r="AG22" s="104">
        <f t="shared" si="16"/>
        <v>1</v>
      </c>
      <c r="AH22" s="104">
        <f t="shared" si="16"/>
        <v>1</v>
      </c>
      <c r="AI22" s="104">
        <f t="shared" si="16"/>
        <v>1</v>
      </c>
      <c r="AJ22" s="104">
        <f t="shared" si="16"/>
        <v>1</v>
      </c>
      <c r="AK22" s="104">
        <f t="shared" si="16"/>
        <v>1</v>
      </c>
      <c r="AL22" s="104">
        <f t="shared" si="16"/>
        <v>1</v>
      </c>
      <c r="AM22" s="104">
        <f t="shared" si="16"/>
        <v>1</v>
      </c>
      <c r="AN22" s="104">
        <f t="shared" si="16"/>
        <v>1</v>
      </c>
      <c r="AO22" s="104">
        <f t="shared" si="17"/>
        <v>1</v>
      </c>
      <c r="AP22" s="104">
        <f t="shared" si="17"/>
        <v>1</v>
      </c>
      <c r="AQ22" s="104">
        <f t="shared" si="17"/>
        <v>1</v>
      </c>
      <c r="AR22" s="104">
        <f t="shared" si="17"/>
        <v>1</v>
      </c>
      <c r="AS22" s="104">
        <f t="shared" si="17"/>
        <v>1</v>
      </c>
      <c r="AT22" s="104">
        <f t="shared" si="17"/>
        <v>1</v>
      </c>
      <c r="AU22" s="104">
        <f t="shared" si="17"/>
        <v>1</v>
      </c>
      <c r="AV22" s="104">
        <f t="shared" si="17"/>
        <v>1</v>
      </c>
      <c r="AW22" s="104">
        <f t="shared" si="17"/>
        <v>1</v>
      </c>
      <c r="AX22" s="104">
        <f t="shared" si="17"/>
        <v>1</v>
      </c>
      <c r="AY22" s="104">
        <f t="shared" si="18"/>
        <v>1</v>
      </c>
      <c r="AZ22" s="104">
        <f t="shared" si="18"/>
        <v>1</v>
      </c>
      <c r="BA22" s="104">
        <f t="shared" si="18"/>
        <v>1</v>
      </c>
      <c r="BB22" s="104">
        <f t="shared" si="18"/>
        <v>1</v>
      </c>
      <c r="BC22" s="104">
        <f t="shared" si="18"/>
        <v>1</v>
      </c>
      <c r="BD22" s="104">
        <f t="shared" si="18"/>
        <v>1</v>
      </c>
      <c r="BE22" s="104">
        <f t="shared" si="18"/>
        <v>1</v>
      </c>
      <c r="BF22" s="104">
        <f t="shared" si="18"/>
        <v>1</v>
      </c>
      <c r="BG22" s="104">
        <f t="shared" si="18"/>
        <v>1</v>
      </c>
      <c r="BH22" s="104">
        <f t="shared" si="18"/>
        <v>1</v>
      </c>
      <c r="BI22" s="104">
        <f t="shared" si="19"/>
        <v>1</v>
      </c>
      <c r="BJ22" s="104">
        <f t="shared" si="19"/>
        <v>1</v>
      </c>
      <c r="BK22" s="104">
        <f t="shared" si="19"/>
        <v>1</v>
      </c>
      <c r="BL22" s="104">
        <f t="shared" si="19"/>
        <v>1</v>
      </c>
      <c r="BM22" s="104">
        <f t="shared" si="19"/>
        <v>1</v>
      </c>
      <c r="BN22" s="104">
        <f t="shared" si="19"/>
        <v>1</v>
      </c>
      <c r="BO22" s="104">
        <f t="shared" si="19"/>
        <v>1</v>
      </c>
      <c r="BP22" s="104">
        <f t="shared" si="19"/>
        <v>1</v>
      </c>
      <c r="BQ22" s="104">
        <f t="shared" si="19"/>
        <v>1</v>
      </c>
      <c r="BR22" s="350">
        <f t="shared" si="13"/>
        <v>1</v>
      </c>
    </row>
    <row r="23" spans="1:70" s="2" customFormat="1" ht="18.75" customHeight="1" x14ac:dyDescent="0.25">
      <c r="A23" s="88"/>
      <c r="B23" s="103" t="s">
        <v>715</v>
      </c>
      <c r="C23" s="103" t="s">
        <v>716</v>
      </c>
      <c r="D23" s="103" t="s">
        <v>3</v>
      </c>
      <c r="E23" s="223">
        <f>VLOOKUP(B23,'Cuadro Control'!C19:J1953,8,FALSE)</f>
        <v>0</v>
      </c>
      <c r="F23" s="104">
        <f t="shared" si="11"/>
        <v>0</v>
      </c>
      <c r="G23" s="105">
        <v>46218</v>
      </c>
      <c r="H23" s="105"/>
      <c r="I23" s="105">
        <v>46218</v>
      </c>
      <c r="J23" s="354">
        <f t="shared" si="12"/>
        <v>1</v>
      </c>
      <c r="K23" s="104">
        <f t="shared" si="14"/>
        <v>1</v>
      </c>
      <c r="L23" s="104">
        <f t="shared" si="14"/>
        <v>1</v>
      </c>
      <c r="M23" s="104">
        <f t="shared" si="14"/>
        <v>1</v>
      </c>
      <c r="N23" s="104">
        <f t="shared" si="14"/>
        <v>1</v>
      </c>
      <c r="O23" s="104">
        <f t="shared" si="14"/>
        <v>1</v>
      </c>
      <c r="P23" s="104">
        <f t="shared" si="14"/>
        <v>1</v>
      </c>
      <c r="Q23" s="104">
        <f t="shared" si="14"/>
        <v>1</v>
      </c>
      <c r="R23" s="104">
        <f t="shared" si="14"/>
        <v>1</v>
      </c>
      <c r="S23" s="104">
        <f t="shared" si="14"/>
        <v>1</v>
      </c>
      <c r="T23" s="104">
        <f t="shared" si="14"/>
        <v>1</v>
      </c>
      <c r="U23" s="104">
        <f t="shared" si="15"/>
        <v>1</v>
      </c>
      <c r="V23" s="104">
        <f t="shared" si="15"/>
        <v>1</v>
      </c>
      <c r="W23" s="104">
        <f t="shared" si="15"/>
        <v>1</v>
      </c>
      <c r="X23" s="104">
        <f t="shared" si="15"/>
        <v>1</v>
      </c>
      <c r="Y23" s="104">
        <f t="shared" si="15"/>
        <v>1</v>
      </c>
      <c r="Z23" s="104">
        <f t="shared" si="15"/>
        <v>1</v>
      </c>
      <c r="AA23" s="104">
        <f t="shared" si="15"/>
        <v>1</v>
      </c>
      <c r="AB23" s="104">
        <f t="shared" si="15"/>
        <v>1</v>
      </c>
      <c r="AC23" s="104">
        <f t="shared" si="15"/>
        <v>1</v>
      </c>
      <c r="AD23" s="104">
        <f t="shared" si="15"/>
        <v>1</v>
      </c>
      <c r="AE23" s="104">
        <f t="shared" si="16"/>
        <v>1</v>
      </c>
      <c r="AF23" s="104">
        <f t="shared" si="16"/>
        <v>1</v>
      </c>
      <c r="AG23" s="104">
        <f t="shared" si="16"/>
        <v>1</v>
      </c>
      <c r="AH23" s="104">
        <f t="shared" si="16"/>
        <v>1</v>
      </c>
      <c r="AI23" s="104">
        <f t="shared" si="16"/>
        <v>1</v>
      </c>
      <c r="AJ23" s="104">
        <f t="shared" si="16"/>
        <v>1</v>
      </c>
      <c r="AK23" s="104">
        <f t="shared" si="16"/>
        <v>1</v>
      </c>
      <c r="AL23" s="104">
        <f t="shared" si="16"/>
        <v>1</v>
      </c>
      <c r="AM23" s="104">
        <f t="shared" si="16"/>
        <v>1</v>
      </c>
      <c r="AN23" s="104">
        <f t="shared" si="16"/>
        <v>1</v>
      </c>
      <c r="AO23" s="104">
        <f t="shared" si="17"/>
        <v>1</v>
      </c>
      <c r="AP23" s="104">
        <f t="shared" si="17"/>
        <v>1</v>
      </c>
      <c r="AQ23" s="104">
        <f t="shared" si="17"/>
        <v>1</v>
      </c>
      <c r="AR23" s="104">
        <f t="shared" si="17"/>
        <v>1</v>
      </c>
      <c r="AS23" s="104">
        <f t="shared" si="17"/>
        <v>1</v>
      </c>
      <c r="AT23" s="104">
        <f t="shared" si="17"/>
        <v>1</v>
      </c>
      <c r="AU23" s="104">
        <f t="shared" si="17"/>
        <v>1</v>
      </c>
      <c r="AV23" s="104">
        <f t="shared" si="17"/>
        <v>1</v>
      </c>
      <c r="AW23" s="104">
        <f t="shared" si="17"/>
        <v>1</v>
      </c>
      <c r="AX23" s="104">
        <f t="shared" si="17"/>
        <v>1</v>
      </c>
      <c r="AY23" s="104">
        <f t="shared" si="18"/>
        <v>1</v>
      </c>
      <c r="AZ23" s="104">
        <f t="shared" si="18"/>
        <v>1</v>
      </c>
      <c r="BA23" s="104">
        <f t="shared" si="18"/>
        <v>1</v>
      </c>
      <c r="BB23" s="104">
        <f t="shared" si="18"/>
        <v>1</v>
      </c>
      <c r="BC23" s="104">
        <f t="shared" si="18"/>
        <v>1</v>
      </c>
      <c r="BD23" s="104">
        <f t="shared" si="18"/>
        <v>1</v>
      </c>
      <c r="BE23" s="104">
        <f t="shared" si="18"/>
        <v>1</v>
      </c>
      <c r="BF23" s="104">
        <f t="shared" si="18"/>
        <v>1</v>
      </c>
      <c r="BG23" s="104">
        <f t="shared" si="18"/>
        <v>1</v>
      </c>
      <c r="BH23" s="104">
        <f t="shared" si="18"/>
        <v>1</v>
      </c>
      <c r="BI23" s="104">
        <f t="shared" si="19"/>
        <v>1</v>
      </c>
      <c r="BJ23" s="104">
        <f t="shared" si="19"/>
        <v>1</v>
      </c>
      <c r="BK23" s="104">
        <f t="shared" si="19"/>
        <v>1</v>
      </c>
      <c r="BL23" s="104">
        <f t="shared" si="19"/>
        <v>1</v>
      </c>
      <c r="BM23" s="104">
        <f t="shared" si="19"/>
        <v>1</v>
      </c>
      <c r="BN23" s="104">
        <f t="shared" si="19"/>
        <v>1</v>
      </c>
      <c r="BO23" s="104">
        <f t="shared" si="19"/>
        <v>1</v>
      </c>
      <c r="BP23" s="104">
        <f t="shared" si="19"/>
        <v>1</v>
      </c>
      <c r="BQ23" s="104">
        <f t="shared" si="19"/>
        <v>1</v>
      </c>
      <c r="BR23" s="350">
        <f t="shared" si="13"/>
        <v>1</v>
      </c>
    </row>
    <row r="24" spans="1:70" s="2" customFormat="1" ht="18.75" customHeight="1" x14ac:dyDescent="0.25">
      <c r="A24" s="88"/>
      <c r="B24" s="103" t="s">
        <v>717</v>
      </c>
      <c r="C24" s="103" t="s">
        <v>718</v>
      </c>
      <c r="D24" s="103" t="s">
        <v>3</v>
      </c>
      <c r="E24" s="223">
        <f>VLOOKUP(B24,'Cuadro Control'!C20:J1954,8,FALSE)</f>
        <v>0</v>
      </c>
      <c r="F24" s="104">
        <f t="shared" si="11"/>
        <v>0</v>
      </c>
      <c r="G24" s="105">
        <v>46218</v>
      </c>
      <c r="H24" s="105"/>
      <c r="I24" s="105">
        <v>46218</v>
      </c>
      <c r="J24" s="354">
        <f t="shared" si="12"/>
        <v>1</v>
      </c>
      <c r="K24" s="104">
        <f t="shared" si="14"/>
        <v>1</v>
      </c>
      <c r="L24" s="104">
        <f t="shared" si="14"/>
        <v>1</v>
      </c>
      <c r="M24" s="104">
        <f t="shared" si="14"/>
        <v>1</v>
      </c>
      <c r="N24" s="104">
        <f t="shared" si="14"/>
        <v>1</v>
      </c>
      <c r="O24" s="104">
        <f t="shared" si="14"/>
        <v>1</v>
      </c>
      <c r="P24" s="104">
        <f t="shared" si="14"/>
        <v>1</v>
      </c>
      <c r="Q24" s="104">
        <f t="shared" si="14"/>
        <v>1</v>
      </c>
      <c r="R24" s="104">
        <f t="shared" si="14"/>
        <v>1</v>
      </c>
      <c r="S24" s="104">
        <f t="shared" si="14"/>
        <v>1</v>
      </c>
      <c r="T24" s="104">
        <f t="shared" si="14"/>
        <v>1</v>
      </c>
      <c r="U24" s="104">
        <f t="shared" si="15"/>
        <v>1</v>
      </c>
      <c r="V24" s="104">
        <f t="shared" si="15"/>
        <v>1</v>
      </c>
      <c r="W24" s="104">
        <f t="shared" si="15"/>
        <v>1</v>
      </c>
      <c r="X24" s="104">
        <f t="shared" si="15"/>
        <v>1</v>
      </c>
      <c r="Y24" s="104">
        <f t="shared" si="15"/>
        <v>1</v>
      </c>
      <c r="Z24" s="104">
        <f t="shared" si="15"/>
        <v>1</v>
      </c>
      <c r="AA24" s="104">
        <f t="shared" si="15"/>
        <v>1</v>
      </c>
      <c r="AB24" s="104">
        <f t="shared" si="15"/>
        <v>1</v>
      </c>
      <c r="AC24" s="104">
        <f t="shared" si="15"/>
        <v>1</v>
      </c>
      <c r="AD24" s="104">
        <f t="shared" si="15"/>
        <v>1</v>
      </c>
      <c r="AE24" s="104">
        <f t="shared" si="16"/>
        <v>1</v>
      </c>
      <c r="AF24" s="104">
        <f t="shared" si="16"/>
        <v>1</v>
      </c>
      <c r="AG24" s="104">
        <f t="shared" si="16"/>
        <v>1</v>
      </c>
      <c r="AH24" s="104">
        <f t="shared" si="16"/>
        <v>1</v>
      </c>
      <c r="AI24" s="104">
        <f t="shared" si="16"/>
        <v>1</v>
      </c>
      <c r="AJ24" s="104">
        <f t="shared" si="16"/>
        <v>1</v>
      </c>
      <c r="AK24" s="104">
        <f t="shared" si="16"/>
        <v>1</v>
      </c>
      <c r="AL24" s="104">
        <f t="shared" si="16"/>
        <v>1</v>
      </c>
      <c r="AM24" s="104">
        <f t="shared" si="16"/>
        <v>1</v>
      </c>
      <c r="AN24" s="104">
        <f t="shared" si="16"/>
        <v>1</v>
      </c>
      <c r="AO24" s="104">
        <f t="shared" si="17"/>
        <v>1</v>
      </c>
      <c r="AP24" s="104">
        <f t="shared" si="17"/>
        <v>1</v>
      </c>
      <c r="AQ24" s="104">
        <f t="shared" si="17"/>
        <v>1</v>
      </c>
      <c r="AR24" s="104">
        <f t="shared" si="17"/>
        <v>1</v>
      </c>
      <c r="AS24" s="104">
        <f t="shared" si="17"/>
        <v>1</v>
      </c>
      <c r="AT24" s="104">
        <f t="shared" si="17"/>
        <v>1</v>
      </c>
      <c r="AU24" s="104">
        <f t="shared" si="17"/>
        <v>1</v>
      </c>
      <c r="AV24" s="104">
        <f t="shared" si="17"/>
        <v>1</v>
      </c>
      <c r="AW24" s="104">
        <f t="shared" si="17"/>
        <v>1</v>
      </c>
      <c r="AX24" s="104">
        <f t="shared" si="17"/>
        <v>1</v>
      </c>
      <c r="AY24" s="104">
        <f t="shared" si="18"/>
        <v>1</v>
      </c>
      <c r="AZ24" s="104">
        <f t="shared" si="18"/>
        <v>1</v>
      </c>
      <c r="BA24" s="104">
        <f t="shared" si="18"/>
        <v>1</v>
      </c>
      <c r="BB24" s="104">
        <f t="shared" si="18"/>
        <v>1</v>
      </c>
      <c r="BC24" s="104">
        <f t="shared" si="18"/>
        <v>1</v>
      </c>
      <c r="BD24" s="104">
        <f t="shared" si="18"/>
        <v>1</v>
      </c>
      <c r="BE24" s="104">
        <f t="shared" si="18"/>
        <v>1</v>
      </c>
      <c r="BF24" s="104">
        <f t="shared" si="18"/>
        <v>1</v>
      </c>
      <c r="BG24" s="104">
        <f t="shared" si="18"/>
        <v>1</v>
      </c>
      <c r="BH24" s="104">
        <f t="shared" si="18"/>
        <v>1</v>
      </c>
      <c r="BI24" s="104">
        <f t="shared" si="19"/>
        <v>1</v>
      </c>
      <c r="BJ24" s="104">
        <f t="shared" si="19"/>
        <v>1</v>
      </c>
      <c r="BK24" s="104">
        <f t="shared" si="19"/>
        <v>1</v>
      </c>
      <c r="BL24" s="104">
        <f t="shared" si="19"/>
        <v>1</v>
      </c>
      <c r="BM24" s="104">
        <f t="shared" si="19"/>
        <v>1</v>
      </c>
      <c r="BN24" s="104">
        <f t="shared" si="19"/>
        <v>1</v>
      </c>
      <c r="BO24" s="104">
        <f t="shared" si="19"/>
        <v>1</v>
      </c>
      <c r="BP24" s="104">
        <f t="shared" si="19"/>
        <v>1</v>
      </c>
      <c r="BQ24" s="104">
        <f t="shared" si="19"/>
        <v>1</v>
      </c>
      <c r="BR24" s="350">
        <f t="shared" si="13"/>
        <v>1</v>
      </c>
    </row>
    <row r="25" spans="1:70" s="2" customFormat="1" ht="18.75" customHeight="1" x14ac:dyDescent="0.25">
      <c r="A25" s="88"/>
      <c r="B25" s="103" t="s">
        <v>719</v>
      </c>
      <c r="C25" s="103" t="s">
        <v>720</v>
      </c>
      <c r="D25" s="103" t="s">
        <v>3</v>
      </c>
      <c r="E25" s="223">
        <f>VLOOKUP(B25,'Cuadro Control'!C21:J1955,8,FALSE)</f>
        <v>0</v>
      </c>
      <c r="F25" s="104">
        <f t="shared" si="11"/>
        <v>0</v>
      </c>
      <c r="G25" s="105">
        <v>46218</v>
      </c>
      <c r="H25" s="105"/>
      <c r="I25" s="105">
        <v>46218</v>
      </c>
      <c r="J25" s="354">
        <f t="shared" si="12"/>
        <v>1</v>
      </c>
      <c r="K25" s="104">
        <f t="shared" si="14"/>
        <v>1</v>
      </c>
      <c r="L25" s="104">
        <f t="shared" si="14"/>
        <v>1</v>
      </c>
      <c r="M25" s="104">
        <f t="shared" si="14"/>
        <v>1</v>
      </c>
      <c r="N25" s="104">
        <f t="shared" si="14"/>
        <v>1</v>
      </c>
      <c r="O25" s="104">
        <f t="shared" si="14"/>
        <v>1</v>
      </c>
      <c r="P25" s="104">
        <f t="shared" si="14"/>
        <v>1</v>
      </c>
      <c r="Q25" s="104">
        <f t="shared" si="14"/>
        <v>1</v>
      </c>
      <c r="R25" s="104">
        <f t="shared" si="14"/>
        <v>1</v>
      </c>
      <c r="S25" s="104">
        <f t="shared" si="14"/>
        <v>1</v>
      </c>
      <c r="T25" s="104">
        <f t="shared" si="14"/>
        <v>1</v>
      </c>
      <c r="U25" s="104">
        <f t="shared" si="15"/>
        <v>1</v>
      </c>
      <c r="V25" s="104">
        <f t="shared" si="15"/>
        <v>1</v>
      </c>
      <c r="W25" s="104">
        <f t="shared" si="15"/>
        <v>1</v>
      </c>
      <c r="X25" s="104">
        <f t="shared" si="15"/>
        <v>1</v>
      </c>
      <c r="Y25" s="104">
        <f t="shared" si="15"/>
        <v>1</v>
      </c>
      <c r="Z25" s="104">
        <f t="shared" si="15"/>
        <v>1</v>
      </c>
      <c r="AA25" s="104">
        <f t="shared" si="15"/>
        <v>1</v>
      </c>
      <c r="AB25" s="104">
        <f t="shared" si="15"/>
        <v>1</v>
      </c>
      <c r="AC25" s="104">
        <f t="shared" si="15"/>
        <v>1</v>
      </c>
      <c r="AD25" s="104">
        <f t="shared" si="15"/>
        <v>1</v>
      </c>
      <c r="AE25" s="104">
        <f t="shared" si="16"/>
        <v>1</v>
      </c>
      <c r="AF25" s="104">
        <f t="shared" si="16"/>
        <v>1</v>
      </c>
      <c r="AG25" s="104">
        <f t="shared" si="16"/>
        <v>1</v>
      </c>
      <c r="AH25" s="104">
        <f t="shared" si="16"/>
        <v>1</v>
      </c>
      <c r="AI25" s="104">
        <f t="shared" si="16"/>
        <v>1</v>
      </c>
      <c r="AJ25" s="104">
        <f t="shared" si="16"/>
        <v>1</v>
      </c>
      <c r="AK25" s="104">
        <f t="shared" si="16"/>
        <v>1</v>
      </c>
      <c r="AL25" s="104">
        <f t="shared" si="16"/>
        <v>1</v>
      </c>
      <c r="AM25" s="104">
        <f t="shared" si="16"/>
        <v>1</v>
      </c>
      <c r="AN25" s="104">
        <f t="shared" si="16"/>
        <v>1</v>
      </c>
      <c r="AO25" s="104">
        <f t="shared" si="17"/>
        <v>1</v>
      </c>
      <c r="AP25" s="104">
        <f t="shared" si="17"/>
        <v>1</v>
      </c>
      <c r="AQ25" s="104">
        <f t="shared" si="17"/>
        <v>1</v>
      </c>
      <c r="AR25" s="104">
        <f t="shared" si="17"/>
        <v>1</v>
      </c>
      <c r="AS25" s="104">
        <f t="shared" si="17"/>
        <v>1</v>
      </c>
      <c r="AT25" s="104">
        <f t="shared" si="17"/>
        <v>1</v>
      </c>
      <c r="AU25" s="104">
        <f t="shared" si="17"/>
        <v>1</v>
      </c>
      <c r="AV25" s="104">
        <f t="shared" si="17"/>
        <v>1</v>
      </c>
      <c r="AW25" s="104">
        <f t="shared" si="17"/>
        <v>1</v>
      </c>
      <c r="AX25" s="104">
        <f t="shared" si="17"/>
        <v>1</v>
      </c>
      <c r="AY25" s="104">
        <f t="shared" si="18"/>
        <v>1</v>
      </c>
      <c r="AZ25" s="104">
        <f t="shared" si="18"/>
        <v>1</v>
      </c>
      <c r="BA25" s="104">
        <f t="shared" si="18"/>
        <v>1</v>
      </c>
      <c r="BB25" s="104">
        <f t="shared" si="18"/>
        <v>1</v>
      </c>
      <c r="BC25" s="104">
        <f t="shared" si="18"/>
        <v>1</v>
      </c>
      <c r="BD25" s="104">
        <f t="shared" si="18"/>
        <v>1</v>
      </c>
      <c r="BE25" s="104">
        <f t="shared" si="18"/>
        <v>1</v>
      </c>
      <c r="BF25" s="104">
        <f t="shared" si="18"/>
        <v>1</v>
      </c>
      <c r="BG25" s="104">
        <f t="shared" si="18"/>
        <v>1</v>
      </c>
      <c r="BH25" s="104">
        <f t="shared" si="18"/>
        <v>1</v>
      </c>
      <c r="BI25" s="104">
        <f t="shared" si="19"/>
        <v>1</v>
      </c>
      <c r="BJ25" s="104">
        <f t="shared" si="19"/>
        <v>1</v>
      </c>
      <c r="BK25" s="104">
        <f t="shared" si="19"/>
        <v>1</v>
      </c>
      <c r="BL25" s="104">
        <f t="shared" si="19"/>
        <v>1</v>
      </c>
      <c r="BM25" s="104">
        <f t="shared" si="19"/>
        <v>1</v>
      </c>
      <c r="BN25" s="104">
        <f t="shared" si="19"/>
        <v>1</v>
      </c>
      <c r="BO25" s="104">
        <f t="shared" si="19"/>
        <v>1</v>
      </c>
      <c r="BP25" s="104">
        <f t="shared" si="19"/>
        <v>1</v>
      </c>
      <c r="BQ25" s="104">
        <f t="shared" si="19"/>
        <v>1</v>
      </c>
      <c r="BR25" s="350">
        <f t="shared" si="13"/>
        <v>1</v>
      </c>
    </row>
    <row r="26" spans="1:70" s="2" customFormat="1" ht="18.75" customHeight="1" x14ac:dyDescent="0.25">
      <c r="A26" s="88"/>
      <c r="B26" s="103" t="s">
        <v>721</v>
      </c>
      <c r="C26" s="103" t="s">
        <v>722</v>
      </c>
      <c r="D26" s="103" t="s">
        <v>3</v>
      </c>
      <c r="E26" s="223">
        <f>VLOOKUP(B26,'Cuadro Control'!C22:J1956,8,FALSE)</f>
        <v>0</v>
      </c>
      <c r="F26" s="104">
        <f t="shared" si="11"/>
        <v>0</v>
      </c>
      <c r="G26" s="105">
        <v>46218</v>
      </c>
      <c r="H26" s="105"/>
      <c r="I26" s="105">
        <v>46218</v>
      </c>
      <c r="J26" s="354">
        <f t="shared" si="12"/>
        <v>1</v>
      </c>
      <c r="K26" s="104">
        <f t="shared" si="14"/>
        <v>1</v>
      </c>
      <c r="L26" s="104">
        <f t="shared" si="14"/>
        <v>1</v>
      </c>
      <c r="M26" s="104">
        <f t="shared" si="14"/>
        <v>1</v>
      </c>
      <c r="N26" s="104">
        <f t="shared" si="14"/>
        <v>1</v>
      </c>
      <c r="O26" s="104">
        <f t="shared" si="14"/>
        <v>1</v>
      </c>
      <c r="P26" s="104">
        <f t="shared" si="14"/>
        <v>1</v>
      </c>
      <c r="Q26" s="104">
        <f t="shared" si="14"/>
        <v>1</v>
      </c>
      <c r="R26" s="104">
        <f t="shared" si="14"/>
        <v>1</v>
      </c>
      <c r="S26" s="104">
        <f t="shared" si="14"/>
        <v>1</v>
      </c>
      <c r="T26" s="104">
        <f t="shared" si="14"/>
        <v>1</v>
      </c>
      <c r="U26" s="104">
        <f t="shared" si="15"/>
        <v>1</v>
      </c>
      <c r="V26" s="104">
        <f t="shared" si="15"/>
        <v>1</v>
      </c>
      <c r="W26" s="104">
        <f t="shared" si="15"/>
        <v>1</v>
      </c>
      <c r="X26" s="104">
        <f t="shared" si="15"/>
        <v>1</v>
      </c>
      <c r="Y26" s="104">
        <f t="shared" si="15"/>
        <v>1</v>
      </c>
      <c r="Z26" s="104">
        <f t="shared" si="15"/>
        <v>1</v>
      </c>
      <c r="AA26" s="104">
        <f t="shared" si="15"/>
        <v>1</v>
      </c>
      <c r="AB26" s="104">
        <f t="shared" si="15"/>
        <v>1</v>
      </c>
      <c r="AC26" s="104">
        <f t="shared" si="15"/>
        <v>1</v>
      </c>
      <c r="AD26" s="104">
        <f t="shared" si="15"/>
        <v>1</v>
      </c>
      <c r="AE26" s="104">
        <f t="shared" si="16"/>
        <v>1</v>
      </c>
      <c r="AF26" s="104">
        <f t="shared" si="16"/>
        <v>1</v>
      </c>
      <c r="AG26" s="104">
        <f t="shared" si="16"/>
        <v>1</v>
      </c>
      <c r="AH26" s="104">
        <f t="shared" si="16"/>
        <v>1</v>
      </c>
      <c r="AI26" s="104">
        <f t="shared" si="16"/>
        <v>1</v>
      </c>
      <c r="AJ26" s="104">
        <f t="shared" si="16"/>
        <v>1</v>
      </c>
      <c r="AK26" s="104">
        <f t="shared" si="16"/>
        <v>1</v>
      </c>
      <c r="AL26" s="104">
        <f t="shared" si="16"/>
        <v>1</v>
      </c>
      <c r="AM26" s="104">
        <f t="shared" si="16"/>
        <v>1</v>
      </c>
      <c r="AN26" s="104">
        <f t="shared" si="16"/>
        <v>1</v>
      </c>
      <c r="AO26" s="104">
        <f t="shared" si="17"/>
        <v>1</v>
      </c>
      <c r="AP26" s="104">
        <f t="shared" si="17"/>
        <v>1</v>
      </c>
      <c r="AQ26" s="104">
        <f t="shared" si="17"/>
        <v>1</v>
      </c>
      <c r="AR26" s="104">
        <f t="shared" si="17"/>
        <v>1</v>
      </c>
      <c r="AS26" s="104">
        <f t="shared" si="17"/>
        <v>1</v>
      </c>
      <c r="AT26" s="104">
        <f t="shared" si="17"/>
        <v>1</v>
      </c>
      <c r="AU26" s="104">
        <f t="shared" si="17"/>
        <v>1</v>
      </c>
      <c r="AV26" s="104">
        <f t="shared" si="17"/>
        <v>1</v>
      </c>
      <c r="AW26" s="104">
        <f t="shared" si="17"/>
        <v>1</v>
      </c>
      <c r="AX26" s="104">
        <f t="shared" si="17"/>
        <v>1</v>
      </c>
      <c r="AY26" s="104">
        <f t="shared" si="18"/>
        <v>1</v>
      </c>
      <c r="AZ26" s="104">
        <f t="shared" si="18"/>
        <v>1</v>
      </c>
      <c r="BA26" s="104">
        <f t="shared" si="18"/>
        <v>1</v>
      </c>
      <c r="BB26" s="104">
        <f t="shared" si="18"/>
        <v>1</v>
      </c>
      <c r="BC26" s="104">
        <f t="shared" si="18"/>
        <v>1</v>
      </c>
      <c r="BD26" s="104">
        <f t="shared" si="18"/>
        <v>1</v>
      </c>
      <c r="BE26" s="104">
        <f t="shared" si="18"/>
        <v>1</v>
      </c>
      <c r="BF26" s="104">
        <f t="shared" si="18"/>
        <v>1</v>
      </c>
      <c r="BG26" s="104">
        <f t="shared" si="18"/>
        <v>1</v>
      </c>
      <c r="BH26" s="104">
        <f t="shared" si="18"/>
        <v>1</v>
      </c>
      <c r="BI26" s="104">
        <f t="shared" si="19"/>
        <v>1</v>
      </c>
      <c r="BJ26" s="104">
        <f t="shared" si="19"/>
        <v>1</v>
      </c>
      <c r="BK26" s="104">
        <f t="shared" si="19"/>
        <v>1</v>
      </c>
      <c r="BL26" s="104">
        <f t="shared" si="19"/>
        <v>1</v>
      </c>
      <c r="BM26" s="104">
        <f t="shared" si="19"/>
        <v>1</v>
      </c>
      <c r="BN26" s="104">
        <f t="shared" si="19"/>
        <v>1</v>
      </c>
      <c r="BO26" s="104">
        <f t="shared" si="19"/>
        <v>1</v>
      </c>
      <c r="BP26" s="104">
        <f t="shared" si="19"/>
        <v>1</v>
      </c>
      <c r="BQ26" s="104">
        <f t="shared" si="19"/>
        <v>1</v>
      </c>
      <c r="BR26" s="350">
        <f t="shared" si="13"/>
        <v>1</v>
      </c>
    </row>
    <row r="27" spans="1:70" s="2" customFormat="1" ht="18.75" customHeight="1" x14ac:dyDescent="0.25">
      <c r="A27" s="88"/>
      <c r="B27" s="103" t="s">
        <v>723</v>
      </c>
      <c r="C27" s="103" t="s">
        <v>724</v>
      </c>
      <c r="D27" s="103" t="s">
        <v>3</v>
      </c>
      <c r="E27" s="223">
        <f>VLOOKUP(B27,'Cuadro Control'!C23:J1957,8,FALSE)</f>
        <v>0</v>
      </c>
      <c r="F27" s="104">
        <f t="shared" si="11"/>
        <v>0</v>
      </c>
      <c r="G27" s="105">
        <v>46255</v>
      </c>
      <c r="H27" s="105"/>
      <c r="I27" s="105">
        <v>46255</v>
      </c>
      <c r="J27" s="354">
        <f t="shared" si="12"/>
        <v>1</v>
      </c>
      <c r="K27" s="104">
        <f t="shared" si="14"/>
        <v>0</v>
      </c>
      <c r="L27" s="104">
        <f t="shared" si="14"/>
        <v>0</v>
      </c>
      <c r="M27" s="104">
        <f t="shared" si="14"/>
        <v>0</v>
      </c>
      <c r="N27" s="104">
        <f t="shared" si="14"/>
        <v>0</v>
      </c>
      <c r="O27" s="104">
        <f t="shared" si="14"/>
        <v>0</v>
      </c>
      <c r="P27" s="104">
        <f t="shared" si="14"/>
        <v>0</v>
      </c>
      <c r="Q27" s="104">
        <f t="shared" si="14"/>
        <v>1</v>
      </c>
      <c r="R27" s="104">
        <f t="shared" si="14"/>
        <v>1</v>
      </c>
      <c r="S27" s="104">
        <f t="shared" si="14"/>
        <v>1</v>
      </c>
      <c r="T27" s="104">
        <f t="shared" si="14"/>
        <v>1</v>
      </c>
      <c r="U27" s="104">
        <f t="shared" si="15"/>
        <v>1</v>
      </c>
      <c r="V27" s="104">
        <f t="shared" si="15"/>
        <v>1</v>
      </c>
      <c r="W27" s="104">
        <f t="shared" si="15"/>
        <v>1</v>
      </c>
      <c r="X27" s="104">
        <f t="shared" si="15"/>
        <v>1</v>
      </c>
      <c r="Y27" s="104">
        <f t="shared" si="15"/>
        <v>1</v>
      </c>
      <c r="Z27" s="104">
        <f t="shared" si="15"/>
        <v>1</v>
      </c>
      <c r="AA27" s="104">
        <f t="shared" si="15"/>
        <v>1</v>
      </c>
      <c r="AB27" s="104">
        <f t="shared" si="15"/>
        <v>1</v>
      </c>
      <c r="AC27" s="104">
        <f t="shared" si="15"/>
        <v>1</v>
      </c>
      <c r="AD27" s="104">
        <f t="shared" si="15"/>
        <v>1</v>
      </c>
      <c r="AE27" s="104">
        <f t="shared" si="16"/>
        <v>1</v>
      </c>
      <c r="AF27" s="104">
        <f t="shared" si="16"/>
        <v>1</v>
      </c>
      <c r="AG27" s="104">
        <f t="shared" si="16"/>
        <v>1</v>
      </c>
      <c r="AH27" s="104">
        <f t="shared" si="16"/>
        <v>1</v>
      </c>
      <c r="AI27" s="104">
        <f t="shared" si="16"/>
        <v>1</v>
      </c>
      <c r="AJ27" s="104">
        <f t="shared" si="16"/>
        <v>1</v>
      </c>
      <c r="AK27" s="104">
        <f t="shared" si="16"/>
        <v>1</v>
      </c>
      <c r="AL27" s="104">
        <f t="shared" si="16"/>
        <v>1</v>
      </c>
      <c r="AM27" s="104">
        <f t="shared" si="16"/>
        <v>1</v>
      </c>
      <c r="AN27" s="104">
        <f t="shared" si="16"/>
        <v>1</v>
      </c>
      <c r="AO27" s="104">
        <f t="shared" si="17"/>
        <v>1</v>
      </c>
      <c r="AP27" s="104">
        <f t="shared" si="17"/>
        <v>1</v>
      </c>
      <c r="AQ27" s="104">
        <f t="shared" si="17"/>
        <v>1</v>
      </c>
      <c r="AR27" s="104">
        <f t="shared" si="17"/>
        <v>1</v>
      </c>
      <c r="AS27" s="104">
        <f t="shared" si="17"/>
        <v>1</v>
      </c>
      <c r="AT27" s="104">
        <f t="shared" si="17"/>
        <v>1</v>
      </c>
      <c r="AU27" s="104">
        <f t="shared" si="17"/>
        <v>1</v>
      </c>
      <c r="AV27" s="104">
        <f t="shared" si="17"/>
        <v>1</v>
      </c>
      <c r="AW27" s="104">
        <f t="shared" si="17"/>
        <v>1</v>
      </c>
      <c r="AX27" s="104">
        <f t="shared" si="17"/>
        <v>1</v>
      </c>
      <c r="AY27" s="104">
        <f t="shared" si="18"/>
        <v>1</v>
      </c>
      <c r="AZ27" s="104">
        <f t="shared" si="18"/>
        <v>1</v>
      </c>
      <c r="BA27" s="104">
        <f t="shared" si="18"/>
        <v>1</v>
      </c>
      <c r="BB27" s="104">
        <f t="shared" si="18"/>
        <v>1</v>
      </c>
      <c r="BC27" s="104">
        <f t="shared" si="18"/>
        <v>1</v>
      </c>
      <c r="BD27" s="104">
        <f t="shared" si="18"/>
        <v>1</v>
      </c>
      <c r="BE27" s="104">
        <f t="shared" si="18"/>
        <v>1</v>
      </c>
      <c r="BF27" s="104">
        <f t="shared" si="18"/>
        <v>1</v>
      </c>
      <c r="BG27" s="104">
        <f t="shared" si="18"/>
        <v>1</v>
      </c>
      <c r="BH27" s="104">
        <f t="shared" si="18"/>
        <v>1</v>
      </c>
      <c r="BI27" s="104">
        <f t="shared" si="19"/>
        <v>1</v>
      </c>
      <c r="BJ27" s="104">
        <f t="shared" si="19"/>
        <v>1</v>
      </c>
      <c r="BK27" s="104">
        <f t="shared" si="19"/>
        <v>1</v>
      </c>
      <c r="BL27" s="104">
        <f t="shared" si="19"/>
        <v>1</v>
      </c>
      <c r="BM27" s="104">
        <f t="shared" si="19"/>
        <v>1</v>
      </c>
      <c r="BN27" s="104">
        <f t="shared" si="19"/>
        <v>1</v>
      </c>
      <c r="BO27" s="104">
        <f t="shared" si="19"/>
        <v>1</v>
      </c>
      <c r="BP27" s="104">
        <f t="shared" si="19"/>
        <v>1</v>
      </c>
      <c r="BQ27" s="104">
        <f t="shared" si="19"/>
        <v>1</v>
      </c>
      <c r="BR27" s="350">
        <f t="shared" si="13"/>
        <v>0.89830508474576276</v>
      </c>
    </row>
    <row r="28" spans="1:70" s="2" customFormat="1" ht="18.75" customHeight="1" x14ac:dyDescent="0.25">
      <c r="A28" s="88"/>
      <c r="B28" s="103" t="s">
        <v>725</v>
      </c>
      <c r="C28" s="103" t="s">
        <v>726</v>
      </c>
      <c r="D28" s="103" t="s">
        <v>3</v>
      </c>
      <c r="E28" s="223">
        <f>VLOOKUP(B28,'Cuadro Control'!C24:J1958,8,FALSE)</f>
        <v>0</v>
      </c>
      <c r="F28" s="104">
        <f t="shared" si="11"/>
        <v>0</v>
      </c>
      <c r="G28" s="105">
        <v>46252</v>
      </c>
      <c r="H28" s="105"/>
      <c r="I28" s="105">
        <v>46252</v>
      </c>
      <c r="J28" s="354">
        <f t="shared" si="12"/>
        <v>0</v>
      </c>
      <c r="K28" s="104">
        <f t="shared" si="14"/>
        <v>0</v>
      </c>
      <c r="L28" s="104">
        <f t="shared" si="14"/>
        <v>0</v>
      </c>
      <c r="M28" s="104">
        <f t="shared" si="14"/>
        <v>0</v>
      </c>
      <c r="N28" s="104">
        <f t="shared" si="14"/>
        <v>0</v>
      </c>
      <c r="O28" s="104">
        <f t="shared" si="14"/>
        <v>0</v>
      </c>
      <c r="P28" s="104">
        <f t="shared" si="14"/>
        <v>0</v>
      </c>
      <c r="Q28" s="104">
        <f t="shared" si="14"/>
        <v>1</v>
      </c>
      <c r="R28" s="104">
        <f t="shared" si="14"/>
        <v>1</v>
      </c>
      <c r="S28" s="104">
        <f t="shared" si="14"/>
        <v>1</v>
      </c>
      <c r="T28" s="104">
        <f t="shared" si="14"/>
        <v>1</v>
      </c>
      <c r="U28" s="104">
        <f t="shared" si="15"/>
        <v>1</v>
      </c>
      <c r="V28" s="104">
        <f t="shared" si="15"/>
        <v>1</v>
      </c>
      <c r="W28" s="104">
        <f t="shared" si="15"/>
        <v>1</v>
      </c>
      <c r="X28" s="104">
        <f t="shared" si="15"/>
        <v>1</v>
      </c>
      <c r="Y28" s="104">
        <f t="shared" si="15"/>
        <v>1</v>
      </c>
      <c r="Z28" s="104">
        <f t="shared" si="15"/>
        <v>1</v>
      </c>
      <c r="AA28" s="104">
        <f t="shared" si="15"/>
        <v>1</v>
      </c>
      <c r="AB28" s="104">
        <f t="shared" si="15"/>
        <v>1</v>
      </c>
      <c r="AC28" s="104">
        <f t="shared" si="15"/>
        <v>1</v>
      </c>
      <c r="AD28" s="104">
        <f t="shared" si="15"/>
        <v>1</v>
      </c>
      <c r="AE28" s="104">
        <f t="shared" si="16"/>
        <v>1</v>
      </c>
      <c r="AF28" s="104">
        <f t="shared" si="16"/>
        <v>1</v>
      </c>
      <c r="AG28" s="104">
        <f t="shared" si="16"/>
        <v>1</v>
      </c>
      <c r="AH28" s="104">
        <f t="shared" si="16"/>
        <v>1</v>
      </c>
      <c r="AI28" s="104">
        <f t="shared" si="16"/>
        <v>1</v>
      </c>
      <c r="AJ28" s="104">
        <f t="shared" si="16"/>
        <v>1</v>
      </c>
      <c r="AK28" s="104">
        <f t="shared" si="16"/>
        <v>1</v>
      </c>
      <c r="AL28" s="104">
        <f t="shared" si="16"/>
        <v>1</v>
      </c>
      <c r="AM28" s="104">
        <f t="shared" si="16"/>
        <v>1</v>
      </c>
      <c r="AN28" s="104">
        <f t="shared" si="16"/>
        <v>1</v>
      </c>
      <c r="AO28" s="104">
        <f t="shared" si="17"/>
        <v>1</v>
      </c>
      <c r="AP28" s="104">
        <f t="shared" si="17"/>
        <v>1</v>
      </c>
      <c r="AQ28" s="104">
        <f t="shared" si="17"/>
        <v>1</v>
      </c>
      <c r="AR28" s="104">
        <f t="shared" si="17"/>
        <v>1</v>
      </c>
      <c r="AS28" s="104">
        <f t="shared" si="17"/>
        <v>1</v>
      </c>
      <c r="AT28" s="104">
        <f t="shared" si="17"/>
        <v>1</v>
      </c>
      <c r="AU28" s="104">
        <f t="shared" si="17"/>
        <v>1</v>
      </c>
      <c r="AV28" s="104">
        <f t="shared" si="17"/>
        <v>1</v>
      </c>
      <c r="AW28" s="104">
        <f t="shared" si="17"/>
        <v>1</v>
      </c>
      <c r="AX28" s="104">
        <f t="shared" si="17"/>
        <v>1</v>
      </c>
      <c r="AY28" s="104">
        <f t="shared" si="18"/>
        <v>1</v>
      </c>
      <c r="AZ28" s="104">
        <f t="shared" si="18"/>
        <v>1</v>
      </c>
      <c r="BA28" s="104">
        <f t="shared" si="18"/>
        <v>1</v>
      </c>
      <c r="BB28" s="104">
        <f t="shared" si="18"/>
        <v>1</v>
      </c>
      <c r="BC28" s="104">
        <f t="shared" si="18"/>
        <v>1</v>
      </c>
      <c r="BD28" s="104">
        <f t="shared" si="18"/>
        <v>1</v>
      </c>
      <c r="BE28" s="104">
        <f t="shared" si="18"/>
        <v>1</v>
      </c>
      <c r="BF28" s="104">
        <f t="shared" si="18"/>
        <v>1</v>
      </c>
      <c r="BG28" s="104">
        <f t="shared" si="18"/>
        <v>1</v>
      </c>
      <c r="BH28" s="104">
        <f t="shared" si="18"/>
        <v>1</v>
      </c>
      <c r="BI28" s="104">
        <f t="shared" si="19"/>
        <v>1</v>
      </c>
      <c r="BJ28" s="104">
        <f t="shared" si="19"/>
        <v>1</v>
      </c>
      <c r="BK28" s="104">
        <f t="shared" si="19"/>
        <v>1</v>
      </c>
      <c r="BL28" s="104">
        <f t="shared" si="19"/>
        <v>1</v>
      </c>
      <c r="BM28" s="104">
        <f t="shared" si="19"/>
        <v>1</v>
      </c>
      <c r="BN28" s="104">
        <f t="shared" si="19"/>
        <v>1</v>
      </c>
      <c r="BO28" s="104">
        <f t="shared" si="19"/>
        <v>1</v>
      </c>
      <c r="BP28" s="104">
        <f t="shared" si="19"/>
        <v>1</v>
      </c>
      <c r="BQ28" s="104">
        <f t="shared" si="19"/>
        <v>1</v>
      </c>
      <c r="BR28" s="350">
        <f t="shared" si="13"/>
        <v>0.89830508474576276</v>
      </c>
    </row>
    <row r="29" spans="1:70" s="2" customFormat="1" ht="18.75" customHeight="1" x14ac:dyDescent="0.25">
      <c r="A29" s="88"/>
      <c r="B29" s="76">
        <v>4</v>
      </c>
      <c r="C29" s="76" t="s">
        <v>727</v>
      </c>
      <c r="D29" s="76" t="s">
        <v>28</v>
      </c>
      <c r="E29" s="222">
        <f>VLOOKUP(B29,'Cuadro Control'!C25:J1959,8,FALSE)</f>
        <v>0</v>
      </c>
      <c r="F29" s="101">
        <f t="shared" si="11"/>
        <v>0</v>
      </c>
      <c r="G29" s="102">
        <v>46218</v>
      </c>
      <c r="H29" s="102"/>
      <c r="I29" s="102">
        <v>46239</v>
      </c>
      <c r="J29" s="354">
        <f t="shared" si="12"/>
        <v>0.77272727272727271</v>
      </c>
      <c r="K29" s="101">
        <f t="shared" si="14"/>
        <v>4.5454545454545456E-2</v>
      </c>
      <c r="L29" s="101">
        <f t="shared" si="14"/>
        <v>0.13636363636363635</v>
      </c>
      <c r="M29" s="101">
        <f t="shared" si="14"/>
        <v>0.45454545454545453</v>
      </c>
      <c r="N29" s="101">
        <f t="shared" si="14"/>
        <v>0.77272727272727271</v>
      </c>
      <c r="O29" s="101">
        <f t="shared" si="14"/>
        <v>1</v>
      </c>
      <c r="P29" s="101">
        <f t="shared" si="14"/>
        <v>1</v>
      </c>
      <c r="Q29" s="101">
        <f t="shared" si="14"/>
        <v>1</v>
      </c>
      <c r="R29" s="101">
        <f t="shared" si="14"/>
        <v>1</v>
      </c>
      <c r="S29" s="101">
        <f t="shared" si="14"/>
        <v>1</v>
      </c>
      <c r="T29" s="101">
        <f t="shared" si="14"/>
        <v>1</v>
      </c>
      <c r="U29" s="101">
        <f t="shared" si="15"/>
        <v>1</v>
      </c>
      <c r="V29" s="101">
        <f t="shared" si="15"/>
        <v>1</v>
      </c>
      <c r="W29" s="101">
        <f t="shared" si="15"/>
        <v>1</v>
      </c>
      <c r="X29" s="101">
        <f t="shared" si="15"/>
        <v>1</v>
      </c>
      <c r="Y29" s="101">
        <f t="shared" si="15"/>
        <v>1</v>
      </c>
      <c r="Z29" s="101">
        <f t="shared" si="15"/>
        <v>1</v>
      </c>
      <c r="AA29" s="101">
        <f t="shared" si="15"/>
        <v>1</v>
      </c>
      <c r="AB29" s="101">
        <f t="shared" si="15"/>
        <v>1</v>
      </c>
      <c r="AC29" s="101">
        <f t="shared" si="15"/>
        <v>1</v>
      </c>
      <c r="AD29" s="101">
        <f t="shared" si="15"/>
        <v>1</v>
      </c>
      <c r="AE29" s="101">
        <f t="shared" si="16"/>
        <v>1</v>
      </c>
      <c r="AF29" s="101">
        <f t="shared" si="16"/>
        <v>1</v>
      </c>
      <c r="AG29" s="101">
        <f t="shared" si="16"/>
        <v>1</v>
      </c>
      <c r="AH29" s="101">
        <f t="shared" si="16"/>
        <v>1</v>
      </c>
      <c r="AI29" s="101">
        <f t="shared" si="16"/>
        <v>1</v>
      </c>
      <c r="AJ29" s="101">
        <f t="shared" si="16"/>
        <v>1</v>
      </c>
      <c r="AK29" s="101">
        <f t="shared" si="16"/>
        <v>1</v>
      </c>
      <c r="AL29" s="101">
        <f t="shared" si="16"/>
        <v>1</v>
      </c>
      <c r="AM29" s="101">
        <f t="shared" si="16"/>
        <v>1</v>
      </c>
      <c r="AN29" s="101">
        <f t="shared" si="16"/>
        <v>1</v>
      </c>
      <c r="AO29" s="101">
        <f t="shared" si="17"/>
        <v>1</v>
      </c>
      <c r="AP29" s="101">
        <f t="shared" si="17"/>
        <v>1</v>
      </c>
      <c r="AQ29" s="101">
        <f t="shared" si="17"/>
        <v>1</v>
      </c>
      <c r="AR29" s="101">
        <f t="shared" si="17"/>
        <v>1</v>
      </c>
      <c r="AS29" s="101">
        <f t="shared" si="17"/>
        <v>1</v>
      </c>
      <c r="AT29" s="101">
        <f t="shared" si="17"/>
        <v>1</v>
      </c>
      <c r="AU29" s="101">
        <f t="shared" si="17"/>
        <v>1</v>
      </c>
      <c r="AV29" s="101">
        <f t="shared" si="17"/>
        <v>1</v>
      </c>
      <c r="AW29" s="101">
        <f t="shared" si="17"/>
        <v>1</v>
      </c>
      <c r="AX29" s="101">
        <f t="shared" si="17"/>
        <v>1</v>
      </c>
      <c r="AY29" s="101">
        <f t="shared" si="18"/>
        <v>1</v>
      </c>
      <c r="AZ29" s="101">
        <f t="shared" si="18"/>
        <v>1</v>
      </c>
      <c r="BA29" s="101">
        <f t="shared" si="18"/>
        <v>1</v>
      </c>
      <c r="BB29" s="101">
        <f t="shared" si="18"/>
        <v>1</v>
      </c>
      <c r="BC29" s="101">
        <f t="shared" si="18"/>
        <v>1</v>
      </c>
      <c r="BD29" s="101">
        <f t="shared" si="18"/>
        <v>1</v>
      </c>
      <c r="BE29" s="101">
        <f t="shared" si="18"/>
        <v>1</v>
      </c>
      <c r="BF29" s="101">
        <f t="shared" si="18"/>
        <v>1</v>
      </c>
      <c r="BG29" s="101">
        <f t="shared" si="18"/>
        <v>1</v>
      </c>
      <c r="BH29" s="101">
        <f t="shared" si="18"/>
        <v>1</v>
      </c>
      <c r="BI29" s="101">
        <f t="shared" si="19"/>
        <v>1</v>
      </c>
      <c r="BJ29" s="101">
        <f t="shared" si="19"/>
        <v>1</v>
      </c>
      <c r="BK29" s="101">
        <f t="shared" si="19"/>
        <v>1</v>
      </c>
      <c r="BL29" s="101">
        <f t="shared" si="19"/>
        <v>1</v>
      </c>
      <c r="BM29" s="101">
        <f t="shared" si="19"/>
        <v>1</v>
      </c>
      <c r="BN29" s="101">
        <f t="shared" si="19"/>
        <v>1</v>
      </c>
      <c r="BO29" s="101">
        <f t="shared" si="19"/>
        <v>1</v>
      </c>
      <c r="BP29" s="101">
        <f t="shared" si="19"/>
        <v>1</v>
      </c>
      <c r="BQ29" s="101">
        <f t="shared" si="19"/>
        <v>1</v>
      </c>
      <c r="BR29" s="350">
        <f t="shared" si="13"/>
        <v>0.95608628659476114</v>
      </c>
    </row>
    <row r="30" spans="1:70" s="2" customFormat="1" ht="18.75" customHeight="1" x14ac:dyDescent="0.25">
      <c r="A30" s="88"/>
      <c r="B30" s="73">
        <v>5</v>
      </c>
      <c r="C30" s="73" t="s">
        <v>728</v>
      </c>
      <c r="D30" s="73" t="s">
        <v>14</v>
      </c>
      <c r="E30" s="219">
        <f>VLOOKUP(B30,'Cuadro Control'!C26:J1960,8,FALSE)</f>
        <v>0</v>
      </c>
      <c r="F30" s="90">
        <f t="shared" si="11"/>
        <v>0</v>
      </c>
      <c r="G30" s="91">
        <v>46268</v>
      </c>
      <c r="H30" s="91"/>
      <c r="I30" s="91">
        <v>46283</v>
      </c>
      <c r="J30" s="354">
        <f t="shared" si="12"/>
        <v>1</v>
      </c>
      <c r="K30" s="90">
        <f t="shared" si="14"/>
        <v>0</v>
      </c>
      <c r="L30" s="90">
        <f t="shared" si="14"/>
        <v>0</v>
      </c>
      <c r="M30" s="90">
        <f t="shared" si="14"/>
        <v>0</v>
      </c>
      <c r="N30" s="90">
        <f t="shared" si="14"/>
        <v>0</v>
      </c>
      <c r="O30" s="90">
        <f t="shared" si="14"/>
        <v>0</v>
      </c>
      <c r="P30" s="90">
        <f t="shared" si="14"/>
        <v>0</v>
      </c>
      <c r="Q30" s="90">
        <f t="shared" si="14"/>
        <v>0</v>
      </c>
      <c r="R30" s="90">
        <f t="shared" si="14"/>
        <v>0</v>
      </c>
      <c r="S30" s="90">
        <f t="shared" si="14"/>
        <v>0.125</v>
      </c>
      <c r="T30" s="90">
        <f t="shared" si="14"/>
        <v>0.5625</v>
      </c>
      <c r="U30" s="90">
        <f t="shared" si="15"/>
        <v>1</v>
      </c>
      <c r="V30" s="90">
        <f t="shared" si="15"/>
        <v>1</v>
      </c>
      <c r="W30" s="90">
        <f t="shared" si="15"/>
        <v>1</v>
      </c>
      <c r="X30" s="90">
        <f t="shared" si="15"/>
        <v>1</v>
      </c>
      <c r="Y30" s="90">
        <f t="shared" si="15"/>
        <v>1</v>
      </c>
      <c r="Z30" s="90">
        <f t="shared" si="15"/>
        <v>1</v>
      </c>
      <c r="AA30" s="90">
        <f t="shared" si="15"/>
        <v>1</v>
      </c>
      <c r="AB30" s="90">
        <f t="shared" si="15"/>
        <v>1</v>
      </c>
      <c r="AC30" s="90">
        <f t="shared" si="15"/>
        <v>1</v>
      </c>
      <c r="AD30" s="90">
        <f t="shared" si="15"/>
        <v>1</v>
      </c>
      <c r="AE30" s="90">
        <f t="shared" si="16"/>
        <v>1</v>
      </c>
      <c r="AF30" s="90">
        <f t="shared" si="16"/>
        <v>1</v>
      </c>
      <c r="AG30" s="90">
        <f t="shared" si="16"/>
        <v>1</v>
      </c>
      <c r="AH30" s="90">
        <f t="shared" si="16"/>
        <v>1</v>
      </c>
      <c r="AI30" s="90">
        <f t="shared" si="16"/>
        <v>1</v>
      </c>
      <c r="AJ30" s="90">
        <f t="shared" si="16"/>
        <v>1</v>
      </c>
      <c r="AK30" s="90">
        <f t="shared" si="16"/>
        <v>1</v>
      </c>
      <c r="AL30" s="90">
        <f t="shared" si="16"/>
        <v>1</v>
      </c>
      <c r="AM30" s="90">
        <f t="shared" si="16"/>
        <v>1</v>
      </c>
      <c r="AN30" s="90">
        <f t="shared" si="16"/>
        <v>1</v>
      </c>
      <c r="AO30" s="90">
        <f t="shared" si="17"/>
        <v>1</v>
      </c>
      <c r="AP30" s="90">
        <f t="shared" si="17"/>
        <v>1</v>
      </c>
      <c r="AQ30" s="90">
        <f t="shared" si="17"/>
        <v>1</v>
      </c>
      <c r="AR30" s="90">
        <f t="shared" si="17"/>
        <v>1</v>
      </c>
      <c r="AS30" s="90">
        <f t="shared" si="17"/>
        <v>1</v>
      </c>
      <c r="AT30" s="90">
        <f t="shared" si="17"/>
        <v>1</v>
      </c>
      <c r="AU30" s="90">
        <f t="shared" si="17"/>
        <v>1</v>
      </c>
      <c r="AV30" s="90">
        <f t="shared" si="17"/>
        <v>1</v>
      </c>
      <c r="AW30" s="90">
        <f t="shared" si="17"/>
        <v>1</v>
      </c>
      <c r="AX30" s="90">
        <f t="shared" si="17"/>
        <v>1</v>
      </c>
      <c r="AY30" s="90">
        <f t="shared" si="18"/>
        <v>1</v>
      </c>
      <c r="AZ30" s="90">
        <f t="shared" si="18"/>
        <v>1</v>
      </c>
      <c r="BA30" s="90">
        <f t="shared" si="18"/>
        <v>1</v>
      </c>
      <c r="BB30" s="90">
        <f t="shared" si="18"/>
        <v>1</v>
      </c>
      <c r="BC30" s="90">
        <f t="shared" si="18"/>
        <v>1</v>
      </c>
      <c r="BD30" s="90">
        <f t="shared" si="18"/>
        <v>1</v>
      </c>
      <c r="BE30" s="90">
        <f t="shared" si="18"/>
        <v>1</v>
      </c>
      <c r="BF30" s="90">
        <f t="shared" si="18"/>
        <v>1</v>
      </c>
      <c r="BG30" s="90">
        <f t="shared" si="18"/>
        <v>1</v>
      </c>
      <c r="BH30" s="90">
        <f t="shared" si="18"/>
        <v>1</v>
      </c>
      <c r="BI30" s="90">
        <f t="shared" si="19"/>
        <v>1</v>
      </c>
      <c r="BJ30" s="90">
        <f t="shared" si="19"/>
        <v>1</v>
      </c>
      <c r="BK30" s="90">
        <f t="shared" si="19"/>
        <v>1</v>
      </c>
      <c r="BL30" s="90">
        <f t="shared" si="19"/>
        <v>1</v>
      </c>
      <c r="BM30" s="90">
        <f t="shared" si="19"/>
        <v>1</v>
      </c>
      <c r="BN30" s="90">
        <f t="shared" si="19"/>
        <v>1</v>
      </c>
      <c r="BO30" s="90">
        <f t="shared" si="19"/>
        <v>1</v>
      </c>
      <c r="BP30" s="90">
        <f t="shared" si="19"/>
        <v>1</v>
      </c>
      <c r="BQ30" s="90">
        <f t="shared" si="19"/>
        <v>1</v>
      </c>
      <c r="BR30" s="350">
        <f t="shared" si="13"/>
        <v>0.84216101694915257</v>
      </c>
    </row>
    <row r="31" spans="1:70" s="2" customFormat="1" ht="18.75" customHeight="1" x14ac:dyDescent="0.25">
      <c r="A31" s="88"/>
      <c r="B31" s="103" t="s">
        <v>15</v>
      </c>
      <c r="C31" s="103" t="s">
        <v>729</v>
      </c>
      <c r="D31" s="103" t="s">
        <v>730</v>
      </c>
      <c r="E31" s="223">
        <f>VLOOKUP(B31,'Cuadro Control'!C27:J1961,8,FALSE)</f>
        <v>0</v>
      </c>
      <c r="F31" s="104">
        <f>IFERROR(E31/$E$30,0)</f>
        <v>0</v>
      </c>
      <c r="G31" s="105">
        <v>46268</v>
      </c>
      <c r="H31" s="105"/>
      <c r="I31" s="105">
        <v>46283</v>
      </c>
      <c r="J31" s="354">
        <f t="shared" si="12"/>
        <v>1</v>
      </c>
      <c r="K31" s="104">
        <f t="shared" si="14"/>
        <v>0</v>
      </c>
      <c r="L31" s="104">
        <f t="shared" si="14"/>
        <v>0</v>
      </c>
      <c r="M31" s="104">
        <f t="shared" si="14"/>
        <v>0</v>
      </c>
      <c r="N31" s="104">
        <f t="shared" si="14"/>
        <v>0</v>
      </c>
      <c r="O31" s="104">
        <f t="shared" si="14"/>
        <v>0</v>
      </c>
      <c r="P31" s="104">
        <f t="shared" si="14"/>
        <v>0</v>
      </c>
      <c r="Q31" s="104">
        <f t="shared" si="14"/>
        <v>0</v>
      </c>
      <c r="R31" s="104">
        <f t="shared" si="14"/>
        <v>0</v>
      </c>
      <c r="S31" s="104">
        <f t="shared" si="14"/>
        <v>0.125</v>
      </c>
      <c r="T31" s="104">
        <f t="shared" si="14"/>
        <v>0.5625</v>
      </c>
      <c r="U31" s="104">
        <f t="shared" si="15"/>
        <v>1</v>
      </c>
      <c r="V31" s="104">
        <f t="shared" si="15"/>
        <v>1</v>
      </c>
      <c r="W31" s="104">
        <f t="shared" si="15"/>
        <v>1</v>
      </c>
      <c r="X31" s="104">
        <f t="shared" si="15"/>
        <v>1</v>
      </c>
      <c r="Y31" s="104">
        <f t="shared" si="15"/>
        <v>1</v>
      </c>
      <c r="Z31" s="104">
        <f t="shared" si="15"/>
        <v>1</v>
      </c>
      <c r="AA31" s="104">
        <f t="shared" si="15"/>
        <v>1</v>
      </c>
      <c r="AB31" s="104">
        <f t="shared" si="15"/>
        <v>1</v>
      </c>
      <c r="AC31" s="104">
        <f t="shared" si="15"/>
        <v>1</v>
      </c>
      <c r="AD31" s="104">
        <f t="shared" si="15"/>
        <v>1</v>
      </c>
      <c r="AE31" s="104">
        <f t="shared" si="16"/>
        <v>1</v>
      </c>
      <c r="AF31" s="104">
        <f t="shared" si="16"/>
        <v>1</v>
      </c>
      <c r="AG31" s="104">
        <f t="shared" si="16"/>
        <v>1</v>
      </c>
      <c r="AH31" s="104">
        <f t="shared" si="16"/>
        <v>1</v>
      </c>
      <c r="AI31" s="104">
        <f t="shared" si="16"/>
        <v>1</v>
      </c>
      <c r="AJ31" s="104">
        <f t="shared" si="16"/>
        <v>1</v>
      </c>
      <c r="AK31" s="104">
        <f t="shared" si="16"/>
        <v>1</v>
      </c>
      <c r="AL31" s="104">
        <f t="shared" si="16"/>
        <v>1</v>
      </c>
      <c r="AM31" s="104">
        <f t="shared" si="16"/>
        <v>1</v>
      </c>
      <c r="AN31" s="104">
        <f t="shared" si="16"/>
        <v>1</v>
      </c>
      <c r="AO31" s="104">
        <f t="shared" si="17"/>
        <v>1</v>
      </c>
      <c r="AP31" s="104">
        <f t="shared" si="17"/>
        <v>1</v>
      </c>
      <c r="AQ31" s="104">
        <f t="shared" si="17"/>
        <v>1</v>
      </c>
      <c r="AR31" s="104">
        <f t="shared" si="17"/>
        <v>1</v>
      </c>
      <c r="AS31" s="104">
        <f t="shared" si="17"/>
        <v>1</v>
      </c>
      <c r="AT31" s="104">
        <f t="shared" si="17"/>
        <v>1</v>
      </c>
      <c r="AU31" s="104">
        <f t="shared" si="17"/>
        <v>1</v>
      </c>
      <c r="AV31" s="104">
        <f t="shared" si="17"/>
        <v>1</v>
      </c>
      <c r="AW31" s="104">
        <f t="shared" si="17"/>
        <v>1</v>
      </c>
      <c r="AX31" s="104">
        <f t="shared" si="17"/>
        <v>1</v>
      </c>
      <c r="AY31" s="104">
        <f t="shared" si="18"/>
        <v>1</v>
      </c>
      <c r="AZ31" s="104">
        <f t="shared" si="18"/>
        <v>1</v>
      </c>
      <c r="BA31" s="104">
        <f t="shared" si="18"/>
        <v>1</v>
      </c>
      <c r="BB31" s="104">
        <f t="shared" si="18"/>
        <v>1</v>
      </c>
      <c r="BC31" s="104">
        <f t="shared" si="18"/>
        <v>1</v>
      </c>
      <c r="BD31" s="104">
        <f t="shared" si="18"/>
        <v>1</v>
      </c>
      <c r="BE31" s="104">
        <f t="shared" si="18"/>
        <v>1</v>
      </c>
      <c r="BF31" s="104">
        <f t="shared" si="18"/>
        <v>1</v>
      </c>
      <c r="BG31" s="104">
        <f t="shared" si="18"/>
        <v>1</v>
      </c>
      <c r="BH31" s="104">
        <f t="shared" si="18"/>
        <v>1</v>
      </c>
      <c r="BI31" s="104">
        <f t="shared" si="19"/>
        <v>1</v>
      </c>
      <c r="BJ31" s="104">
        <f t="shared" si="19"/>
        <v>1</v>
      </c>
      <c r="BK31" s="104">
        <f t="shared" si="19"/>
        <v>1</v>
      </c>
      <c r="BL31" s="104">
        <f t="shared" si="19"/>
        <v>1</v>
      </c>
      <c r="BM31" s="104">
        <f t="shared" si="19"/>
        <v>1</v>
      </c>
      <c r="BN31" s="104">
        <f t="shared" si="19"/>
        <v>1</v>
      </c>
      <c r="BO31" s="104">
        <f t="shared" si="19"/>
        <v>1</v>
      </c>
      <c r="BP31" s="104">
        <f t="shared" si="19"/>
        <v>1</v>
      </c>
      <c r="BQ31" s="104">
        <f t="shared" si="19"/>
        <v>1</v>
      </c>
      <c r="BR31" s="350">
        <f t="shared" si="13"/>
        <v>0.84216101694915257</v>
      </c>
    </row>
    <row r="32" spans="1:70" s="2" customFormat="1" ht="18.75" customHeight="1" x14ac:dyDescent="0.25">
      <c r="A32" s="88"/>
      <c r="B32" s="103" t="s">
        <v>25</v>
      </c>
      <c r="C32" s="103" t="s">
        <v>731</v>
      </c>
      <c r="D32" s="103" t="s">
        <v>9</v>
      </c>
      <c r="E32" s="223">
        <f>VLOOKUP(B32,'Cuadro Control'!C28:J1962,8,FALSE)</f>
        <v>0</v>
      </c>
      <c r="F32" s="104">
        <f>IFERROR(E32/$E$30,0)</f>
        <v>0</v>
      </c>
      <c r="G32" s="105">
        <v>46268</v>
      </c>
      <c r="H32" s="105"/>
      <c r="I32" s="105">
        <v>46283</v>
      </c>
      <c r="J32" s="354">
        <f t="shared" si="12"/>
        <v>1</v>
      </c>
      <c r="K32" s="104">
        <f t="shared" si="14"/>
        <v>0</v>
      </c>
      <c r="L32" s="104">
        <f t="shared" si="14"/>
        <v>0</v>
      </c>
      <c r="M32" s="104">
        <f t="shared" si="14"/>
        <v>0</v>
      </c>
      <c r="N32" s="104">
        <f t="shared" si="14"/>
        <v>0</v>
      </c>
      <c r="O32" s="104">
        <f t="shared" si="14"/>
        <v>0</v>
      </c>
      <c r="P32" s="104">
        <f t="shared" si="14"/>
        <v>0</v>
      </c>
      <c r="Q32" s="104">
        <f t="shared" si="14"/>
        <v>0</v>
      </c>
      <c r="R32" s="104">
        <f t="shared" si="14"/>
        <v>0</v>
      </c>
      <c r="S32" s="104">
        <f t="shared" si="14"/>
        <v>0.125</v>
      </c>
      <c r="T32" s="104">
        <f t="shared" si="14"/>
        <v>0.5625</v>
      </c>
      <c r="U32" s="104">
        <f t="shared" si="15"/>
        <v>1</v>
      </c>
      <c r="V32" s="104">
        <f t="shared" si="15"/>
        <v>1</v>
      </c>
      <c r="W32" s="104">
        <f t="shared" si="15"/>
        <v>1</v>
      </c>
      <c r="X32" s="104">
        <f t="shared" si="15"/>
        <v>1</v>
      </c>
      <c r="Y32" s="104">
        <f t="shared" si="15"/>
        <v>1</v>
      </c>
      <c r="Z32" s="104">
        <f t="shared" si="15"/>
        <v>1</v>
      </c>
      <c r="AA32" s="104">
        <f t="shared" si="15"/>
        <v>1</v>
      </c>
      <c r="AB32" s="104">
        <f t="shared" si="15"/>
        <v>1</v>
      </c>
      <c r="AC32" s="104">
        <f t="shared" si="15"/>
        <v>1</v>
      </c>
      <c r="AD32" s="104">
        <f t="shared" si="15"/>
        <v>1</v>
      </c>
      <c r="AE32" s="104">
        <f t="shared" si="16"/>
        <v>1</v>
      </c>
      <c r="AF32" s="104">
        <f t="shared" si="16"/>
        <v>1</v>
      </c>
      <c r="AG32" s="104">
        <f t="shared" si="16"/>
        <v>1</v>
      </c>
      <c r="AH32" s="104">
        <f t="shared" si="16"/>
        <v>1</v>
      </c>
      <c r="AI32" s="104">
        <f t="shared" si="16"/>
        <v>1</v>
      </c>
      <c r="AJ32" s="104">
        <f t="shared" si="16"/>
        <v>1</v>
      </c>
      <c r="AK32" s="104">
        <f t="shared" si="16"/>
        <v>1</v>
      </c>
      <c r="AL32" s="104">
        <f t="shared" si="16"/>
        <v>1</v>
      </c>
      <c r="AM32" s="104">
        <f t="shared" si="16"/>
        <v>1</v>
      </c>
      <c r="AN32" s="104">
        <f t="shared" si="16"/>
        <v>1</v>
      </c>
      <c r="AO32" s="104">
        <f t="shared" si="17"/>
        <v>1</v>
      </c>
      <c r="AP32" s="104">
        <f t="shared" si="17"/>
        <v>1</v>
      </c>
      <c r="AQ32" s="104">
        <f t="shared" si="17"/>
        <v>1</v>
      </c>
      <c r="AR32" s="104">
        <f t="shared" si="17"/>
        <v>1</v>
      </c>
      <c r="AS32" s="104">
        <f t="shared" si="17"/>
        <v>1</v>
      </c>
      <c r="AT32" s="104">
        <f t="shared" si="17"/>
        <v>1</v>
      </c>
      <c r="AU32" s="104">
        <f t="shared" si="17"/>
        <v>1</v>
      </c>
      <c r="AV32" s="104">
        <f t="shared" si="17"/>
        <v>1</v>
      </c>
      <c r="AW32" s="104">
        <f t="shared" si="17"/>
        <v>1</v>
      </c>
      <c r="AX32" s="104">
        <f t="shared" si="17"/>
        <v>1</v>
      </c>
      <c r="AY32" s="104">
        <f t="shared" si="18"/>
        <v>1</v>
      </c>
      <c r="AZ32" s="104">
        <f t="shared" si="18"/>
        <v>1</v>
      </c>
      <c r="BA32" s="104">
        <f t="shared" si="18"/>
        <v>1</v>
      </c>
      <c r="BB32" s="104">
        <f t="shared" si="18"/>
        <v>1</v>
      </c>
      <c r="BC32" s="104">
        <f t="shared" si="18"/>
        <v>1</v>
      </c>
      <c r="BD32" s="104">
        <f t="shared" si="18"/>
        <v>1</v>
      </c>
      <c r="BE32" s="104">
        <f t="shared" si="18"/>
        <v>1</v>
      </c>
      <c r="BF32" s="104">
        <f t="shared" si="18"/>
        <v>1</v>
      </c>
      <c r="BG32" s="104">
        <f t="shared" si="18"/>
        <v>1</v>
      </c>
      <c r="BH32" s="104">
        <f t="shared" si="18"/>
        <v>1</v>
      </c>
      <c r="BI32" s="104">
        <f t="shared" si="19"/>
        <v>1</v>
      </c>
      <c r="BJ32" s="104">
        <f t="shared" si="19"/>
        <v>1</v>
      </c>
      <c r="BK32" s="104">
        <f t="shared" si="19"/>
        <v>1</v>
      </c>
      <c r="BL32" s="104">
        <f t="shared" si="19"/>
        <v>1</v>
      </c>
      <c r="BM32" s="104">
        <f t="shared" si="19"/>
        <v>1</v>
      </c>
      <c r="BN32" s="104">
        <f t="shared" si="19"/>
        <v>1</v>
      </c>
      <c r="BO32" s="104">
        <f t="shared" si="19"/>
        <v>1</v>
      </c>
      <c r="BP32" s="104">
        <f t="shared" si="19"/>
        <v>1</v>
      </c>
      <c r="BQ32" s="104">
        <f t="shared" si="19"/>
        <v>1</v>
      </c>
      <c r="BR32" s="350">
        <f t="shared" si="13"/>
        <v>0.84216101694915257</v>
      </c>
    </row>
    <row r="33" spans="1:70" s="2" customFormat="1" ht="18.75" customHeight="1" x14ac:dyDescent="0.25">
      <c r="A33" s="88"/>
      <c r="B33" s="75">
        <v>6</v>
      </c>
      <c r="C33" s="75" t="s">
        <v>732</v>
      </c>
      <c r="D33" s="75" t="s">
        <v>3</v>
      </c>
      <c r="E33" s="218">
        <f>VLOOKUP(B33,'Cuadro Control'!C29:J1963,8,FALSE)</f>
        <v>0</v>
      </c>
      <c r="F33" s="93">
        <f t="shared" si="11"/>
        <v>0</v>
      </c>
      <c r="G33" s="94">
        <v>46239</v>
      </c>
      <c r="H33" s="94"/>
      <c r="I33" s="94">
        <v>46239</v>
      </c>
      <c r="J33" s="354">
        <f t="shared" si="12"/>
        <v>0</v>
      </c>
      <c r="K33" s="93">
        <f t="shared" si="14"/>
        <v>0</v>
      </c>
      <c r="L33" s="93">
        <f t="shared" si="14"/>
        <v>0</v>
      </c>
      <c r="M33" s="93">
        <f t="shared" si="14"/>
        <v>0</v>
      </c>
      <c r="N33" s="93">
        <f t="shared" si="14"/>
        <v>0</v>
      </c>
      <c r="O33" s="93">
        <f t="shared" si="14"/>
        <v>1</v>
      </c>
      <c r="P33" s="93">
        <f t="shared" si="14"/>
        <v>1</v>
      </c>
      <c r="Q33" s="93">
        <f t="shared" si="14"/>
        <v>1</v>
      </c>
      <c r="R33" s="93">
        <f t="shared" si="14"/>
        <v>1</v>
      </c>
      <c r="S33" s="93">
        <f t="shared" si="14"/>
        <v>1</v>
      </c>
      <c r="T33" s="93">
        <f t="shared" si="14"/>
        <v>1</v>
      </c>
      <c r="U33" s="93">
        <f t="shared" si="15"/>
        <v>1</v>
      </c>
      <c r="V33" s="93">
        <f t="shared" si="15"/>
        <v>1</v>
      </c>
      <c r="W33" s="93">
        <f t="shared" si="15"/>
        <v>1</v>
      </c>
      <c r="X33" s="93">
        <f t="shared" si="15"/>
        <v>1</v>
      </c>
      <c r="Y33" s="93">
        <f t="shared" si="15"/>
        <v>1</v>
      </c>
      <c r="Z33" s="93">
        <f t="shared" si="15"/>
        <v>1</v>
      </c>
      <c r="AA33" s="93">
        <f t="shared" si="15"/>
        <v>1</v>
      </c>
      <c r="AB33" s="93">
        <f t="shared" si="15"/>
        <v>1</v>
      </c>
      <c r="AC33" s="93">
        <f t="shared" si="15"/>
        <v>1</v>
      </c>
      <c r="AD33" s="93">
        <f t="shared" si="15"/>
        <v>1</v>
      </c>
      <c r="AE33" s="93">
        <f t="shared" si="16"/>
        <v>1</v>
      </c>
      <c r="AF33" s="93">
        <f t="shared" si="16"/>
        <v>1</v>
      </c>
      <c r="AG33" s="93">
        <f t="shared" si="16"/>
        <v>1</v>
      </c>
      <c r="AH33" s="93">
        <f t="shared" si="16"/>
        <v>1</v>
      </c>
      <c r="AI33" s="93">
        <f t="shared" si="16"/>
        <v>1</v>
      </c>
      <c r="AJ33" s="93">
        <f t="shared" si="16"/>
        <v>1</v>
      </c>
      <c r="AK33" s="93">
        <f t="shared" si="16"/>
        <v>1</v>
      </c>
      <c r="AL33" s="93">
        <f t="shared" si="16"/>
        <v>1</v>
      </c>
      <c r="AM33" s="93">
        <f t="shared" si="16"/>
        <v>1</v>
      </c>
      <c r="AN33" s="93">
        <f t="shared" si="16"/>
        <v>1</v>
      </c>
      <c r="AO33" s="93">
        <f t="shared" si="17"/>
        <v>1</v>
      </c>
      <c r="AP33" s="93">
        <f t="shared" si="17"/>
        <v>1</v>
      </c>
      <c r="AQ33" s="93">
        <f t="shared" si="17"/>
        <v>1</v>
      </c>
      <c r="AR33" s="93">
        <f t="shared" si="17"/>
        <v>1</v>
      </c>
      <c r="AS33" s="93">
        <f t="shared" si="17"/>
        <v>1</v>
      </c>
      <c r="AT33" s="93">
        <f t="shared" si="17"/>
        <v>1</v>
      </c>
      <c r="AU33" s="93">
        <f t="shared" si="17"/>
        <v>1</v>
      </c>
      <c r="AV33" s="93">
        <f t="shared" si="17"/>
        <v>1</v>
      </c>
      <c r="AW33" s="93">
        <f t="shared" si="17"/>
        <v>1</v>
      </c>
      <c r="AX33" s="93">
        <f t="shared" si="17"/>
        <v>1</v>
      </c>
      <c r="AY33" s="93">
        <f t="shared" si="18"/>
        <v>1</v>
      </c>
      <c r="AZ33" s="93">
        <f t="shared" si="18"/>
        <v>1</v>
      </c>
      <c r="BA33" s="93">
        <f t="shared" si="18"/>
        <v>1</v>
      </c>
      <c r="BB33" s="93">
        <f t="shared" si="18"/>
        <v>1</v>
      </c>
      <c r="BC33" s="93">
        <f t="shared" si="18"/>
        <v>1</v>
      </c>
      <c r="BD33" s="93">
        <f t="shared" si="18"/>
        <v>1</v>
      </c>
      <c r="BE33" s="93">
        <f t="shared" si="18"/>
        <v>1</v>
      </c>
      <c r="BF33" s="93">
        <f t="shared" si="18"/>
        <v>1</v>
      </c>
      <c r="BG33" s="93">
        <f t="shared" si="18"/>
        <v>1</v>
      </c>
      <c r="BH33" s="93">
        <f t="shared" si="18"/>
        <v>1</v>
      </c>
      <c r="BI33" s="93">
        <f t="shared" si="19"/>
        <v>1</v>
      </c>
      <c r="BJ33" s="93">
        <f t="shared" si="19"/>
        <v>1</v>
      </c>
      <c r="BK33" s="93">
        <f t="shared" si="19"/>
        <v>1</v>
      </c>
      <c r="BL33" s="93">
        <f t="shared" si="19"/>
        <v>1</v>
      </c>
      <c r="BM33" s="93">
        <f t="shared" si="19"/>
        <v>1</v>
      </c>
      <c r="BN33" s="93">
        <f t="shared" si="19"/>
        <v>1</v>
      </c>
      <c r="BO33" s="93">
        <f t="shared" si="19"/>
        <v>1</v>
      </c>
      <c r="BP33" s="93">
        <f t="shared" si="19"/>
        <v>1</v>
      </c>
      <c r="BQ33" s="93">
        <f t="shared" si="19"/>
        <v>1</v>
      </c>
      <c r="BR33" s="350">
        <f t="shared" si="13"/>
        <v>0.93220338983050843</v>
      </c>
    </row>
    <row r="34" spans="1:70" s="2" customFormat="1" ht="18.75" customHeight="1" x14ac:dyDescent="0.25">
      <c r="A34" s="88"/>
      <c r="B34" s="73">
        <v>7</v>
      </c>
      <c r="C34" s="73" t="s">
        <v>733</v>
      </c>
      <c r="D34" s="73" t="s">
        <v>39</v>
      </c>
      <c r="E34" s="219">
        <f>SUM(E35:E38)</f>
        <v>461790779.99999994</v>
      </c>
      <c r="F34" s="90">
        <f t="shared" si="11"/>
        <v>2.2153966246023517E-3</v>
      </c>
      <c r="G34" s="91">
        <v>46268</v>
      </c>
      <c r="H34" s="91"/>
      <c r="I34" s="91">
        <v>46302</v>
      </c>
      <c r="J34" s="354">
        <f t="shared" si="12"/>
        <v>0.44444444444444442</v>
      </c>
      <c r="K34" s="90">
        <f>SUMPRODUCT($F35:$F38,K35:K38)</f>
        <v>0</v>
      </c>
      <c r="L34" s="90">
        <f t="shared" ref="L34:BQ34" si="20">SUMPRODUCT($F35:$F38,L35:L38)</f>
        <v>0</v>
      </c>
      <c r="M34" s="90">
        <f t="shared" si="20"/>
        <v>0</v>
      </c>
      <c r="N34" s="90">
        <f t="shared" si="20"/>
        <v>0</v>
      </c>
      <c r="O34" s="90">
        <f t="shared" si="20"/>
        <v>0</v>
      </c>
      <c r="P34" s="90">
        <f t="shared" si="20"/>
        <v>0</v>
      </c>
      <c r="Q34" s="90">
        <f t="shared" si="20"/>
        <v>0</v>
      </c>
      <c r="R34" s="90">
        <f t="shared" si="20"/>
        <v>0</v>
      </c>
      <c r="S34" s="90">
        <f t="shared" si="20"/>
        <v>0</v>
      </c>
      <c r="T34" s="90">
        <f t="shared" si="20"/>
        <v>0</v>
      </c>
      <c r="U34" s="90">
        <f t="shared" si="20"/>
        <v>0</v>
      </c>
      <c r="V34" s="90">
        <f t="shared" si="20"/>
        <v>0</v>
      </c>
      <c r="W34" s="90">
        <f t="shared" si="20"/>
        <v>0.44444444444444442</v>
      </c>
      <c r="X34" s="90">
        <f t="shared" si="20"/>
        <v>1</v>
      </c>
      <c r="Y34" s="90">
        <f t="shared" si="20"/>
        <v>1</v>
      </c>
      <c r="Z34" s="90">
        <f t="shared" si="20"/>
        <v>1</v>
      </c>
      <c r="AA34" s="90">
        <f t="shared" si="20"/>
        <v>1</v>
      </c>
      <c r="AB34" s="90">
        <f t="shared" si="20"/>
        <v>1</v>
      </c>
      <c r="AC34" s="90">
        <f t="shared" si="20"/>
        <v>1</v>
      </c>
      <c r="AD34" s="90">
        <f t="shared" si="20"/>
        <v>1</v>
      </c>
      <c r="AE34" s="90">
        <f t="shared" si="20"/>
        <v>1</v>
      </c>
      <c r="AF34" s="90">
        <f t="shared" si="20"/>
        <v>1</v>
      </c>
      <c r="AG34" s="90">
        <f t="shared" si="20"/>
        <v>1</v>
      </c>
      <c r="AH34" s="90">
        <f t="shared" si="20"/>
        <v>1</v>
      </c>
      <c r="AI34" s="90">
        <f t="shared" si="20"/>
        <v>1</v>
      </c>
      <c r="AJ34" s="90">
        <f t="shared" si="20"/>
        <v>1</v>
      </c>
      <c r="AK34" s="90">
        <f t="shared" si="20"/>
        <v>1</v>
      </c>
      <c r="AL34" s="90">
        <f t="shared" si="20"/>
        <v>1</v>
      </c>
      <c r="AM34" s="90">
        <f t="shared" si="20"/>
        <v>1</v>
      </c>
      <c r="AN34" s="90">
        <f t="shared" si="20"/>
        <v>1</v>
      </c>
      <c r="AO34" s="90">
        <f t="shared" si="20"/>
        <v>1</v>
      </c>
      <c r="AP34" s="90">
        <f t="shared" si="20"/>
        <v>1</v>
      </c>
      <c r="AQ34" s="90">
        <f t="shared" si="20"/>
        <v>1</v>
      </c>
      <c r="AR34" s="90">
        <f t="shared" si="20"/>
        <v>1</v>
      </c>
      <c r="AS34" s="90">
        <f t="shared" si="20"/>
        <v>1</v>
      </c>
      <c r="AT34" s="90">
        <f t="shared" si="20"/>
        <v>1</v>
      </c>
      <c r="AU34" s="90">
        <f t="shared" si="20"/>
        <v>1</v>
      </c>
      <c r="AV34" s="90">
        <f t="shared" si="20"/>
        <v>1</v>
      </c>
      <c r="AW34" s="90">
        <f t="shared" si="20"/>
        <v>1</v>
      </c>
      <c r="AX34" s="90">
        <f t="shared" si="20"/>
        <v>1</v>
      </c>
      <c r="AY34" s="90">
        <f t="shared" si="20"/>
        <v>1</v>
      </c>
      <c r="AZ34" s="90">
        <f t="shared" si="20"/>
        <v>1</v>
      </c>
      <c r="BA34" s="90">
        <f t="shared" si="20"/>
        <v>1</v>
      </c>
      <c r="BB34" s="90">
        <f t="shared" si="20"/>
        <v>1</v>
      </c>
      <c r="BC34" s="90">
        <f t="shared" si="20"/>
        <v>1</v>
      </c>
      <c r="BD34" s="90">
        <f t="shared" si="20"/>
        <v>1</v>
      </c>
      <c r="BE34" s="90">
        <f t="shared" si="20"/>
        <v>1</v>
      </c>
      <c r="BF34" s="90">
        <f t="shared" si="20"/>
        <v>1</v>
      </c>
      <c r="BG34" s="90">
        <f t="shared" si="20"/>
        <v>1</v>
      </c>
      <c r="BH34" s="90">
        <f t="shared" si="20"/>
        <v>1</v>
      </c>
      <c r="BI34" s="90">
        <f t="shared" si="20"/>
        <v>1</v>
      </c>
      <c r="BJ34" s="90">
        <f t="shared" si="20"/>
        <v>1</v>
      </c>
      <c r="BK34" s="90">
        <f t="shared" si="20"/>
        <v>1</v>
      </c>
      <c r="BL34" s="90">
        <f t="shared" si="20"/>
        <v>1</v>
      </c>
      <c r="BM34" s="90">
        <f t="shared" si="20"/>
        <v>1</v>
      </c>
      <c r="BN34" s="90">
        <f t="shared" si="20"/>
        <v>1</v>
      </c>
      <c r="BO34" s="90">
        <f t="shared" si="20"/>
        <v>1</v>
      </c>
      <c r="BP34" s="90">
        <f t="shared" si="20"/>
        <v>1</v>
      </c>
      <c r="BQ34" s="90">
        <f t="shared" si="20"/>
        <v>1</v>
      </c>
      <c r="BR34" s="350">
        <f t="shared" si="13"/>
        <v>0.7871939736346516</v>
      </c>
    </row>
    <row r="35" spans="1:70" s="2" customFormat="1" ht="18.75" customHeight="1" x14ac:dyDescent="0.25">
      <c r="A35" s="88"/>
      <c r="B35" s="77" t="s">
        <v>734</v>
      </c>
      <c r="C35" s="77" t="s">
        <v>735</v>
      </c>
      <c r="D35" s="77" t="s">
        <v>730</v>
      </c>
      <c r="E35" s="224">
        <f>VLOOKUP(B35,'Cuadro Control'!C31:J1965,8,FALSE)</f>
        <v>0</v>
      </c>
      <c r="F35" s="106">
        <f>IFERROR(E35/$E$34,0)</f>
        <v>0</v>
      </c>
      <c r="G35" s="107">
        <v>46268</v>
      </c>
      <c r="H35" s="107"/>
      <c r="I35" s="107">
        <v>46283</v>
      </c>
      <c r="J35" s="354">
        <f t="shared" si="12"/>
        <v>1</v>
      </c>
      <c r="K35" s="106">
        <f t="shared" ref="K35:T38" si="21">IF($G35=0,0,IF(K$6&lt;$G35,0,IF(K$6&gt;$I35,1,(K$6-$G35+1)/($I35-$G35+1))))</f>
        <v>0</v>
      </c>
      <c r="L35" s="106">
        <f t="shared" si="21"/>
        <v>0</v>
      </c>
      <c r="M35" s="106">
        <f t="shared" si="21"/>
        <v>0</v>
      </c>
      <c r="N35" s="106">
        <f t="shared" si="21"/>
        <v>0</v>
      </c>
      <c r="O35" s="106">
        <f t="shared" si="21"/>
        <v>0</v>
      </c>
      <c r="P35" s="106">
        <f t="shared" si="21"/>
        <v>0</v>
      </c>
      <c r="Q35" s="106">
        <f t="shared" si="21"/>
        <v>0</v>
      </c>
      <c r="R35" s="106">
        <f t="shared" si="21"/>
        <v>0</v>
      </c>
      <c r="S35" s="106">
        <f t="shared" si="21"/>
        <v>0.125</v>
      </c>
      <c r="T35" s="106">
        <f t="shared" si="21"/>
        <v>0.5625</v>
      </c>
      <c r="U35" s="106">
        <f t="shared" ref="U35:AD38" si="22">IF($G35=0,0,IF(U$6&lt;$G35,0,IF(U$6&gt;$I35,1,(U$6-$G35+1)/($I35-$G35+1))))</f>
        <v>1</v>
      </c>
      <c r="V35" s="106">
        <f t="shared" si="22"/>
        <v>1</v>
      </c>
      <c r="W35" s="106">
        <f t="shared" si="22"/>
        <v>1</v>
      </c>
      <c r="X35" s="106">
        <f t="shared" si="22"/>
        <v>1</v>
      </c>
      <c r="Y35" s="106">
        <f t="shared" si="22"/>
        <v>1</v>
      </c>
      <c r="Z35" s="106">
        <f t="shared" si="22"/>
        <v>1</v>
      </c>
      <c r="AA35" s="106">
        <f t="shared" si="22"/>
        <v>1</v>
      </c>
      <c r="AB35" s="106">
        <f t="shared" si="22"/>
        <v>1</v>
      </c>
      <c r="AC35" s="106">
        <f t="shared" si="22"/>
        <v>1</v>
      </c>
      <c r="AD35" s="106">
        <f t="shared" si="22"/>
        <v>1</v>
      </c>
      <c r="AE35" s="106">
        <f t="shared" ref="AE35:AN38" si="23">IF($G35=0,0,IF(AE$6&lt;$G35,0,IF(AE$6&gt;$I35,1,(AE$6-$G35+1)/($I35-$G35+1))))</f>
        <v>1</v>
      </c>
      <c r="AF35" s="106">
        <f t="shared" si="23"/>
        <v>1</v>
      </c>
      <c r="AG35" s="106">
        <f t="shared" si="23"/>
        <v>1</v>
      </c>
      <c r="AH35" s="106">
        <f t="shared" si="23"/>
        <v>1</v>
      </c>
      <c r="AI35" s="106">
        <f t="shared" si="23"/>
        <v>1</v>
      </c>
      <c r="AJ35" s="106">
        <f t="shared" si="23"/>
        <v>1</v>
      </c>
      <c r="AK35" s="106">
        <f t="shared" si="23"/>
        <v>1</v>
      </c>
      <c r="AL35" s="106">
        <f t="shared" si="23"/>
        <v>1</v>
      </c>
      <c r="AM35" s="106">
        <f t="shared" si="23"/>
        <v>1</v>
      </c>
      <c r="AN35" s="106">
        <f t="shared" si="23"/>
        <v>1</v>
      </c>
      <c r="AO35" s="106">
        <f t="shared" ref="AO35:AX38" si="24">IF($G35=0,0,IF(AO$6&lt;$G35,0,IF(AO$6&gt;$I35,1,(AO$6-$G35+1)/($I35-$G35+1))))</f>
        <v>1</v>
      </c>
      <c r="AP35" s="106">
        <f t="shared" si="24"/>
        <v>1</v>
      </c>
      <c r="AQ35" s="106">
        <f t="shared" si="24"/>
        <v>1</v>
      </c>
      <c r="AR35" s="106">
        <f t="shared" si="24"/>
        <v>1</v>
      </c>
      <c r="AS35" s="106">
        <f t="shared" si="24"/>
        <v>1</v>
      </c>
      <c r="AT35" s="106">
        <f t="shared" si="24"/>
        <v>1</v>
      </c>
      <c r="AU35" s="106">
        <f t="shared" si="24"/>
        <v>1</v>
      </c>
      <c r="AV35" s="106">
        <f t="shared" si="24"/>
        <v>1</v>
      </c>
      <c r="AW35" s="106">
        <f t="shared" si="24"/>
        <v>1</v>
      </c>
      <c r="AX35" s="106">
        <f t="shared" si="24"/>
        <v>1</v>
      </c>
      <c r="AY35" s="106">
        <f t="shared" ref="AY35:BH38" si="25">IF($G35=0,0,IF(AY$6&lt;$G35,0,IF(AY$6&gt;$I35,1,(AY$6-$G35+1)/($I35-$G35+1))))</f>
        <v>1</v>
      </c>
      <c r="AZ35" s="106">
        <f t="shared" si="25"/>
        <v>1</v>
      </c>
      <c r="BA35" s="106">
        <f t="shared" si="25"/>
        <v>1</v>
      </c>
      <c r="BB35" s="106">
        <f t="shared" si="25"/>
        <v>1</v>
      </c>
      <c r="BC35" s="106">
        <f t="shared" si="25"/>
        <v>1</v>
      </c>
      <c r="BD35" s="106">
        <f t="shared" si="25"/>
        <v>1</v>
      </c>
      <c r="BE35" s="106">
        <f t="shared" si="25"/>
        <v>1</v>
      </c>
      <c r="BF35" s="106">
        <f t="shared" si="25"/>
        <v>1</v>
      </c>
      <c r="BG35" s="106">
        <f t="shared" si="25"/>
        <v>1</v>
      </c>
      <c r="BH35" s="106">
        <f t="shared" si="25"/>
        <v>1</v>
      </c>
      <c r="BI35" s="106">
        <f t="shared" ref="BI35:BQ38" si="26">IF($G35=0,0,IF(BI$6&lt;$G35,0,IF(BI$6&gt;$I35,1,(BI$6-$G35+1)/($I35-$G35+1))))</f>
        <v>1</v>
      </c>
      <c r="BJ35" s="106">
        <f t="shared" si="26"/>
        <v>1</v>
      </c>
      <c r="BK35" s="106">
        <f t="shared" si="26"/>
        <v>1</v>
      </c>
      <c r="BL35" s="106">
        <f t="shared" si="26"/>
        <v>1</v>
      </c>
      <c r="BM35" s="106">
        <f t="shared" si="26"/>
        <v>1</v>
      </c>
      <c r="BN35" s="106">
        <f t="shared" si="26"/>
        <v>1</v>
      </c>
      <c r="BO35" s="106">
        <f t="shared" si="26"/>
        <v>1</v>
      </c>
      <c r="BP35" s="106">
        <f t="shared" si="26"/>
        <v>1</v>
      </c>
      <c r="BQ35" s="106">
        <f t="shared" si="26"/>
        <v>1</v>
      </c>
      <c r="BR35" s="350">
        <f t="shared" si="13"/>
        <v>0.84216101694915257</v>
      </c>
    </row>
    <row r="36" spans="1:70" s="2" customFormat="1" ht="18.75" customHeight="1" x14ac:dyDescent="0.25">
      <c r="A36" s="88"/>
      <c r="B36" s="77" t="s">
        <v>736</v>
      </c>
      <c r="C36" s="77" t="s">
        <v>737</v>
      </c>
      <c r="D36" s="77" t="s">
        <v>21</v>
      </c>
      <c r="E36" s="224">
        <f>VLOOKUP(B36,'Cuadro Control'!C32:J1966,8,FALSE)</f>
        <v>0</v>
      </c>
      <c r="F36" s="106">
        <f>IFERROR(E36/$E$34,0)</f>
        <v>0</v>
      </c>
      <c r="G36" s="107">
        <v>46283</v>
      </c>
      <c r="H36" s="107"/>
      <c r="I36" s="107">
        <v>46294</v>
      </c>
      <c r="J36" s="354">
        <f t="shared" si="12"/>
        <v>0.66666666666666663</v>
      </c>
      <c r="K36" s="106">
        <f t="shared" si="21"/>
        <v>0</v>
      </c>
      <c r="L36" s="106">
        <f t="shared" si="21"/>
        <v>0</v>
      </c>
      <c r="M36" s="106">
        <f t="shared" si="21"/>
        <v>0</v>
      </c>
      <c r="N36" s="106">
        <f t="shared" si="21"/>
        <v>0</v>
      </c>
      <c r="O36" s="106">
        <f t="shared" si="21"/>
        <v>0</v>
      </c>
      <c r="P36" s="106">
        <f t="shared" si="21"/>
        <v>0</v>
      </c>
      <c r="Q36" s="106">
        <f t="shared" si="21"/>
        <v>0</v>
      </c>
      <c r="R36" s="106">
        <f t="shared" si="21"/>
        <v>0</v>
      </c>
      <c r="S36" s="106">
        <f t="shared" si="21"/>
        <v>0</v>
      </c>
      <c r="T36" s="106">
        <f t="shared" si="21"/>
        <v>0</v>
      </c>
      <c r="U36" s="106">
        <f t="shared" si="22"/>
        <v>8.3333333333333329E-2</v>
      </c>
      <c r="V36" s="106">
        <f t="shared" si="22"/>
        <v>0.66666666666666663</v>
      </c>
      <c r="W36" s="106">
        <f t="shared" si="22"/>
        <v>1</v>
      </c>
      <c r="X36" s="106">
        <f t="shared" si="22"/>
        <v>1</v>
      </c>
      <c r="Y36" s="106">
        <f t="shared" si="22"/>
        <v>1</v>
      </c>
      <c r="Z36" s="106">
        <f t="shared" si="22"/>
        <v>1</v>
      </c>
      <c r="AA36" s="106">
        <f t="shared" si="22"/>
        <v>1</v>
      </c>
      <c r="AB36" s="106">
        <f t="shared" si="22"/>
        <v>1</v>
      </c>
      <c r="AC36" s="106">
        <f t="shared" si="22"/>
        <v>1</v>
      </c>
      <c r="AD36" s="106">
        <f t="shared" si="22"/>
        <v>1</v>
      </c>
      <c r="AE36" s="106">
        <f t="shared" si="23"/>
        <v>1</v>
      </c>
      <c r="AF36" s="106">
        <f t="shared" si="23"/>
        <v>1</v>
      </c>
      <c r="AG36" s="106">
        <f t="shared" si="23"/>
        <v>1</v>
      </c>
      <c r="AH36" s="106">
        <f t="shared" si="23"/>
        <v>1</v>
      </c>
      <c r="AI36" s="106">
        <f t="shared" si="23"/>
        <v>1</v>
      </c>
      <c r="AJ36" s="106">
        <f t="shared" si="23"/>
        <v>1</v>
      </c>
      <c r="AK36" s="106">
        <f t="shared" si="23"/>
        <v>1</v>
      </c>
      <c r="AL36" s="106">
        <f t="shared" si="23"/>
        <v>1</v>
      </c>
      <c r="AM36" s="106">
        <f t="shared" si="23"/>
        <v>1</v>
      </c>
      <c r="AN36" s="106">
        <f t="shared" si="23"/>
        <v>1</v>
      </c>
      <c r="AO36" s="106">
        <f t="shared" si="24"/>
        <v>1</v>
      </c>
      <c r="AP36" s="106">
        <f t="shared" si="24"/>
        <v>1</v>
      </c>
      <c r="AQ36" s="106">
        <f t="shared" si="24"/>
        <v>1</v>
      </c>
      <c r="AR36" s="106">
        <f t="shared" si="24"/>
        <v>1</v>
      </c>
      <c r="AS36" s="106">
        <f t="shared" si="24"/>
        <v>1</v>
      </c>
      <c r="AT36" s="106">
        <f t="shared" si="24"/>
        <v>1</v>
      </c>
      <c r="AU36" s="106">
        <f t="shared" si="24"/>
        <v>1</v>
      </c>
      <c r="AV36" s="106">
        <f t="shared" si="24"/>
        <v>1</v>
      </c>
      <c r="AW36" s="106">
        <f t="shared" si="24"/>
        <v>1</v>
      </c>
      <c r="AX36" s="106">
        <f t="shared" si="24"/>
        <v>1</v>
      </c>
      <c r="AY36" s="106">
        <f t="shared" si="25"/>
        <v>1</v>
      </c>
      <c r="AZ36" s="106">
        <f t="shared" si="25"/>
        <v>1</v>
      </c>
      <c r="BA36" s="106">
        <f t="shared" si="25"/>
        <v>1</v>
      </c>
      <c r="BB36" s="106">
        <f t="shared" si="25"/>
        <v>1</v>
      </c>
      <c r="BC36" s="106">
        <f t="shared" si="25"/>
        <v>1</v>
      </c>
      <c r="BD36" s="106">
        <f t="shared" si="25"/>
        <v>1</v>
      </c>
      <c r="BE36" s="106">
        <f t="shared" si="25"/>
        <v>1</v>
      </c>
      <c r="BF36" s="106">
        <f t="shared" si="25"/>
        <v>1</v>
      </c>
      <c r="BG36" s="106">
        <f t="shared" si="25"/>
        <v>1</v>
      </c>
      <c r="BH36" s="106">
        <f t="shared" si="25"/>
        <v>1</v>
      </c>
      <c r="BI36" s="106">
        <f t="shared" si="26"/>
        <v>1</v>
      </c>
      <c r="BJ36" s="106">
        <f t="shared" si="26"/>
        <v>1</v>
      </c>
      <c r="BK36" s="106">
        <f t="shared" si="26"/>
        <v>1</v>
      </c>
      <c r="BL36" s="106">
        <f t="shared" si="26"/>
        <v>1</v>
      </c>
      <c r="BM36" s="106">
        <f t="shared" si="26"/>
        <v>1</v>
      </c>
      <c r="BN36" s="106">
        <f t="shared" si="26"/>
        <v>1</v>
      </c>
      <c r="BO36" s="106">
        <f t="shared" si="26"/>
        <v>1</v>
      </c>
      <c r="BP36" s="106">
        <f t="shared" si="26"/>
        <v>1</v>
      </c>
      <c r="BQ36" s="106">
        <f t="shared" si="26"/>
        <v>1</v>
      </c>
      <c r="BR36" s="350">
        <f t="shared" si="13"/>
        <v>0.80932203389830504</v>
      </c>
    </row>
    <row r="37" spans="1:70" s="2" customFormat="1" ht="18.75" customHeight="1" x14ac:dyDescent="0.25">
      <c r="A37" s="88"/>
      <c r="B37" s="77" t="s">
        <v>738</v>
      </c>
      <c r="C37" s="77" t="s">
        <v>739</v>
      </c>
      <c r="D37" s="77" t="s">
        <v>730</v>
      </c>
      <c r="E37" s="224">
        <f>VLOOKUP(B37,'Cuadro Control'!C33:J1967,8,FALSE)</f>
        <v>0</v>
      </c>
      <c r="F37" s="106">
        <f>IFERROR(E37/$E$34,0)</f>
        <v>0</v>
      </c>
      <c r="G37" s="107">
        <v>46272</v>
      </c>
      <c r="H37" s="107"/>
      <c r="I37" s="107">
        <v>46286</v>
      </c>
      <c r="J37" s="354">
        <f t="shared" si="12"/>
        <v>0.8</v>
      </c>
      <c r="K37" s="106">
        <f t="shared" si="21"/>
        <v>0</v>
      </c>
      <c r="L37" s="106">
        <f t="shared" si="21"/>
        <v>0</v>
      </c>
      <c r="M37" s="106">
        <f t="shared" si="21"/>
        <v>0</v>
      </c>
      <c r="N37" s="106">
        <f t="shared" si="21"/>
        <v>0</v>
      </c>
      <c r="O37" s="106">
        <f t="shared" si="21"/>
        <v>0</v>
      </c>
      <c r="P37" s="106">
        <f t="shared" si="21"/>
        <v>0</v>
      </c>
      <c r="Q37" s="106">
        <f t="shared" si="21"/>
        <v>0</v>
      </c>
      <c r="R37" s="106">
        <f t="shared" si="21"/>
        <v>0</v>
      </c>
      <c r="S37" s="106">
        <f t="shared" si="21"/>
        <v>0</v>
      </c>
      <c r="T37" s="106">
        <f t="shared" si="21"/>
        <v>0.33333333333333331</v>
      </c>
      <c r="U37" s="106">
        <f t="shared" si="22"/>
        <v>0.8</v>
      </c>
      <c r="V37" s="106">
        <f t="shared" si="22"/>
        <v>1</v>
      </c>
      <c r="W37" s="106">
        <f t="shared" si="22"/>
        <v>1</v>
      </c>
      <c r="X37" s="106">
        <f t="shared" si="22"/>
        <v>1</v>
      </c>
      <c r="Y37" s="106">
        <f t="shared" si="22"/>
        <v>1</v>
      </c>
      <c r="Z37" s="106">
        <f t="shared" si="22"/>
        <v>1</v>
      </c>
      <c r="AA37" s="106">
        <f t="shared" si="22"/>
        <v>1</v>
      </c>
      <c r="AB37" s="106">
        <f t="shared" si="22"/>
        <v>1</v>
      </c>
      <c r="AC37" s="106">
        <f t="shared" si="22"/>
        <v>1</v>
      </c>
      <c r="AD37" s="106">
        <f t="shared" si="22"/>
        <v>1</v>
      </c>
      <c r="AE37" s="106">
        <f t="shared" si="23"/>
        <v>1</v>
      </c>
      <c r="AF37" s="106">
        <f t="shared" si="23"/>
        <v>1</v>
      </c>
      <c r="AG37" s="106">
        <f t="shared" si="23"/>
        <v>1</v>
      </c>
      <c r="AH37" s="106">
        <f t="shared" si="23"/>
        <v>1</v>
      </c>
      <c r="AI37" s="106">
        <f t="shared" si="23"/>
        <v>1</v>
      </c>
      <c r="AJ37" s="106">
        <f t="shared" si="23"/>
        <v>1</v>
      </c>
      <c r="AK37" s="106">
        <f t="shared" si="23"/>
        <v>1</v>
      </c>
      <c r="AL37" s="106">
        <f t="shared" si="23"/>
        <v>1</v>
      </c>
      <c r="AM37" s="106">
        <f t="shared" si="23"/>
        <v>1</v>
      </c>
      <c r="AN37" s="106">
        <f t="shared" si="23"/>
        <v>1</v>
      </c>
      <c r="AO37" s="106">
        <f t="shared" si="24"/>
        <v>1</v>
      </c>
      <c r="AP37" s="106">
        <f t="shared" si="24"/>
        <v>1</v>
      </c>
      <c r="AQ37" s="106">
        <f t="shared" si="24"/>
        <v>1</v>
      </c>
      <c r="AR37" s="106">
        <f t="shared" si="24"/>
        <v>1</v>
      </c>
      <c r="AS37" s="106">
        <f t="shared" si="24"/>
        <v>1</v>
      </c>
      <c r="AT37" s="106">
        <f t="shared" si="24"/>
        <v>1</v>
      </c>
      <c r="AU37" s="106">
        <f t="shared" si="24"/>
        <v>1</v>
      </c>
      <c r="AV37" s="106">
        <f t="shared" si="24"/>
        <v>1</v>
      </c>
      <c r="AW37" s="106">
        <f t="shared" si="24"/>
        <v>1</v>
      </c>
      <c r="AX37" s="106">
        <f t="shared" si="24"/>
        <v>1</v>
      </c>
      <c r="AY37" s="106">
        <f t="shared" si="25"/>
        <v>1</v>
      </c>
      <c r="AZ37" s="106">
        <f t="shared" si="25"/>
        <v>1</v>
      </c>
      <c r="BA37" s="106">
        <f t="shared" si="25"/>
        <v>1</v>
      </c>
      <c r="BB37" s="106">
        <f t="shared" si="25"/>
        <v>1</v>
      </c>
      <c r="BC37" s="106">
        <f t="shared" si="25"/>
        <v>1</v>
      </c>
      <c r="BD37" s="106">
        <f t="shared" si="25"/>
        <v>1</v>
      </c>
      <c r="BE37" s="106">
        <f t="shared" si="25"/>
        <v>1</v>
      </c>
      <c r="BF37" s="106">
        <f t="shared" si="25"/>
        <v>1</v>
      </c>
      <c r="BG37" s="106">
        <f t="shared" si="25"/>
        <v>1</v>
      </c>
      <c r="BH37" s="106">
        <f t="shared" si="25"/>
        <v>1</v>
      </c>
      <c r="BI37" s="106">
        <f t="shared" si="26"/>
        <v>1</v>
      </c>
      <c r="BJ37" s="106">
        <f t="shared" si="26"/>
        <v>1</v>
      </c>
      <c r="BK37" s="106">
        <f t="shared" si="26"/>
        <v>1</v>
      </c>
      <c r="BL37" s="106">
        <f t="shared" si="26"/>
        <v>1</v>
      </c>
      <c r="BM37" s="106">
        <f t="shared" si="26"/>
        <v>1</v>
      </c>
      <c r="BN37" s="106">
        <f t="shared" si="26"/>
        <v>1</v>
      </c>
      <c r="BO37" s="106">
        <f t="shared" si="26"/>
        <v>1</v>
      </c>
      <c r="BP37" s="106">
        <f t="shared" si="26"/>
        <v>1</v>
      </c>
      <c r="BQ37" s="106">
        <f t="shared" si="26"/>
        <v>1</v>
      </c>
      <c r="BR37" s="350">
        <f t="shared" si="13"/>
        <v>0.83276836158192091</v>
      </c>
    </row>
    <row r="38" spans="1:70" s="2" customFormat="1" ht="18.75" customHeight="1" x14ac:dyDescent="0.25">
      <c r="A38" s="88"/>
      <c r="B38" s="77" t="s">
        <v>740</v>
      </c>
      <c r="C38" s="77" t="s">
        <v>741</v>
      </c>
      <c r="D38" s="77" t="s">
        <v>22</v>
      </c>
      <c r="E38" s="224">
        <f>VLOOKUP(B38,'Cuadro Control'!C34:J1968,8,FALSE)</f>
        <v>461790779.99999994</v>
      </c>
      <c r="F38" s="106">
        <f>IFERROR(E38/$E$34,0)</f>
        <v>1</v>
      </c>
      <c r="G38" s="107">
        <v>46294</v>
      </c>
      <c r="H38" s="107"/>
      <c r="I38" s="107">
        <v>46302</v>
      </c>
      <c r="J38" s="354">
        <f t="shared" si="12"/>
        <v>0.44444444444444442</v>
      </c>
      <c r="K38" s="106">
        <f t="shared" si="21"/>
        <v>0</v>
      </c>
      <c r="L38" s="106">
        <f t="shared" si="21"/>
        <v>0</v>
      </c>
      <c r="M38" s="106">
        <f t="shared" si="21"/>
        <v>0</v>
      </c>
      <c r="N38" s="106">
        <f t="shared" si="21"/>
        <v>0</v>
      </c>
      <c r="O38" s="106">
        <f t="shared" si="21"/>
        <v>0</v>
      </c>
      <c r="P38" s="106">
        <f t="shared" si="21"/>
        <v>0</v>
      </c>
      <c r="Q38" s="106">
        <f t="shared" si="21"/>
        <v>0</v>
      </c>
      <c r="R38" s="106">
        <f t="shared" si="21"/>
        <v>0</v>
      </c>
      <c r="S38" s="106">
        <f t="shared" si="21"/>
        <v>0</v>
      </c>
      <c r="T38" s="106">
        <f t="shared" si="21"/>
        <v>0</v>
      </c>
      <c r="U38" s="106">
        <f t="shared" si="22"/>
        <v>0</v>
      </c>
      <c r="V38" s="106">
        <f t="shared" si="22"/>
        <v>0</v>
      </c>
      <c r="W38" s="106">
        <f t="shared" si="22"/>
        <v>0.44444444444444442</v>
      </c>
      <c r="X38" s="106">
        <f t="shared" si="22"/>
        <v>1</v>
      </c>
      <c r="Y38" s="106">
        <f t="shared" si="22"/>
        <v>1</v>
      </c>
      <c r="Z38" s="106">
        <f t="shared" si="22"/>
        <v>1</v>
      </c>
      <c r="AA38" s="106">
        <f t="shared" si="22"/>
        <v>1</v>
      </c>
      <c r="AB38" s="106">
        <f t="shared" si="22"/>
        <v>1</v>
      </c>
      <c r="AC38" s="106">
        <f t="shared" si="22"/>
        <v>1</v>
      </c>
      <c r="AD38" s="106">
        <f t="shared" si="22"/>
        <v>1</v>
      </c>
      <c r="AE38" s="106">
        <f t="shared" si="23"/>
        <v>1</v>
      </c>
      <c r="AF38" s="106">
        <f t="shared" si="23"/>
        <v>1</v>
      </c>
      <c r="AG38" s="106">
        <f t="shared" si="23"/>
        <v>1</v>
      </c>
      <c r="AH38" s="106">
        <f t="shared" si="23"/>
        <v>1</v>
      </c>
      <c r="AI38" s="106">
        <f t="shared" si="23"/>
        <v>1</v>
      </c>
      <c r="AJ38" s="106">
        <f t="shared" si="23"/>
        <v>1</v>
      </c>
      <c r="AK38" s="106">
        <f t="shared" si="23"/>
        <v>1</v>
      </c>
      <c r="AL38" s="106">
        <f t="shared" si="23"/>
        <v>1</v>
      </c>
      <c r="AM38" s="106">
        <f t="shared" si="23"/>
        <v>1</v>
      </c>
      <c r="AN38" s="106">
        <f t="shared" si="23"/>
        <v>1</v>
      </c>
      <c r="AO38" s="106">
        <f t="shared" si="24"/>
        <v>1</v>
      </c>
      <c r="AP38" s="106">
        <f t="shared" si="24"/>
        <v>1</v>
      </c>
      <c r="AQ38" s="106">
        <f t="shared" si="24"/>
        <v>1</v>
      </c>
      <c r="AR38" s="106">
        <f t="shared" si="24"/>
        <v>1</v>
      </c>
      <c r="AS38" s="106">
        <f t="shared" si="24"/>
        <v>1</v>
      </c>
      <c r="AT38" s="106">
        <f t="shared" si="24"/>
        <v>1</v>
      </c>
      <c r="AU38" s="106">
        <f t="shared" si="24"/>
        <v>1</v>
      </c>
      <c r="AV38" s="106">
        <f t="shared" si="24"/>
        <v>1</v>
      </c>
      <c r="AW38" s="106">
        <f t="shared" si="24"/>
        <v>1</v>
      </c>
      <c r="AX38" s="106">
        <f t="shared" si="24"/>
        <v>1</v>
      </c>
      <c r="AY38" s="106">
        <f t="shared" si="25"/>
        <v>1</v>
      </c>
      <c r="AZ38" s="106">
        <f t="shared" si="25"/>
        <v>1</v>
      </c>
      <c r="BA38" s="106">
        <f t="shared" si="25"/>
        <v>1</v>
      </c>
      <c r="BB38" s="106">
        <f t="shared" si="25"/>
        <v>1</v>
      </c>
      <c r="BC38" s="106">
        <f t="shared" si="25"/>
        <v>1</v>
      </c>
      <c r="BD38" s="106">
        <f t="shared" si="25"/>
        <v>1</v>
      </c>
      <c r="BE38" s="106">
        <f t="shared" si="25"/>
        <v>1</v>
      </c>
      <c r="BF38" s="106">
        <f t="shared" si="25"/>
        <v>1</v>
      </c>
      <c r="BG38" s="106">
        <f t="shared" si="25"/>
        <v>1</v>
      </c>
      <c r="BH38" s="106">
        <f t="shared" si="25"/>
        <v>1</v>
      </c>
      <c r="BI38" s="106">
        <f t="shared" si="26"/>
        <v>1</v>
      </c>
      <c r="BJ38" s="106">
        <f t="shared" si="26"/>
        <v>1</v>
      </c>
      <c r="BK38" s="106">
        <f t="shared" si="26"/>
        <v>1</v>
      </c>
      <c r="BL38" s="106">
        <f t="shared" si="26"/>
        <v>1</v>
      </c>
      <c r="BM38" s="106">
        <f t="shared" si="26"/>
        <v>1</v>
      </c>
      <c r="BN38" s="106">
        <f t="shared" si="26"/>
        <v>1</v>
      </c>
      <c r="BO38" s="106">
        <f t="shared" si="26"/>
        <v>1</v>
      </c>
      <c r="BP38" s="106">
        <f t="shared" si="26"/>
        <v>1</v>
      </c>
      <c r="BQ38" s="106">
        <f t="shared" si="26"/>
        <v>1</v>
      </c>
      <c r="BR38" s="350">
        <f t="shared" si="13"/>
        <v>0.7871939736346516</v>
      </c>
    </row>
    <row r="39" spans="1:70" s="2" customFormat="1" ht="18.75" customHeight="1" x14ac:dyDescent="0.25">
      <c r="A39" s="88"/>
      <c r="B39" s="73">
        <v>8</v>
      </c>
      <c r="C39" s="73" t="s">
        <v>742</v>
      </c>
      <c r="D39" s="73" t="s">
        <v>1970</v>
      </c>
      <c r="E39" s="219">
        <f>SUM(E40:E43)</f>
        <v>8363637791.0999985</v>
      </c>
      <c r="F39" s="90">
        <f t="shared" si="11"/>
        <v>4.0123743769417845E-2</v>
      </c>
      <c r="G39" s="91">
        <v>46249</v>
      </c>
      <c r="H39" s="91"/>
      <c r="I39" s="91">
        <v>46585</v>
      </c>
      <c r="J39" s="354">
        <f t="shared" si="12"/>
        <v>0.99682738713143759</v>
      </c>
      <c r="K39" s="90">
        <f>SUMPRODUCT($F40:$F43,K40:K43)</f>
        <v>0</v>
      </c>
      <c r="L39" s="90">
        <f t="shared" ref="L39:BQ39" si="27">SUMPRODUCT($F40:$F43,L40:L43)</f>
        <v>0</v>
      </c>
      <c r="M39" s="90">
        <f t="shared" si="27"/>
        <v>0</v>
      </c>
      <c r="N39" s="90">
        <f t="shared" si="27"/>
        <v>0</v>
      </c>
      <c r="O39" s="90">
        <f t="shared" si="27"/>
        <v>0</v>
      </c>
      <c r="P39" s="90">
        <f t="shared" si="27"/>
        <v>0</v>
      </c>
      <c r="Q39" s="90">
        <f t="shared" si="27"/>
        <v>2.5091375027874399E-4</v>
      </c>
      <c r="R39" s="90">
        <f t="shared" si="27"/>
        <v>6.9836948576268464E-4</v>
      </c>
      <c r="S39" s="90">
        <f t="shared" si="27"/>
        <v>1.2244420153287041E-3</v>
      </c>
      <c r="T39" s="90">
        <f t="shared" si="27"/>
        <v>1.4917694996480432E-2</v>
      </c>
      <c r="U39" s="90">
        <f t="shared" si="27"/>
        <v>4.187091369416257E-2</v>
      </c>
      <c r="V39" s="90">
        <f t="shared" si="27"/>
        <v>6.4079203774099217E-2</v>
      </c>
      <c r="W39" s="90">
        <f t="shared" si="27"/>
        <v>8.6287493854035849E-2</v>
      </c>
      <c r="X39" s="90">
        <f t="shared" si="27"/>
        <v>0.10849578393397247</v>
      </c>
      <c r="Y39" s="90">
        <f t="shared" si="27"/>
        <v>0.1307040740139091</v>
      </c>
      <c r="Z39" s="90">
        <f t="shared" si="27"/>
        <v>0.15291236409384573</v>
      </c>
      <c r="AA39" s="90">
        <f t="shared" si="27"/>
        <v>0.17512065417378236</v>
      </c>
      <c r="AB39" s="90">
        <f t="shared" si="27"/>
        <v>0.197328944253719</v>
      </c>
      <c r="AC39" s="90">
        <f t="shared" si="27"/>
        <v>0.21953723433365563</v>
      </c>
      <c r="AD39" s="90">
        <f t="shared" si="27"/>
        <v>0.24174552441359226</v>
      </c>
      <c r="AE39" s="90">
        <f t="shared" si="27"/>
        <v>0.26395381449352884</v>
      </c>
      <c r="AF39" s="90">
        <f t="shared" si="27"/>
        <v>0.28616210457346553</v>
      </c>
      <c r="AG39" s="90">
        <f t="shared" si="27"/>
        <v>0.3083703946534021</v>
      </c>
      <c r="AH39" s="90">
        <f t="shared" si="27"/>
        <v>0.33057868473333879</v>
      </c>
      <c r="AI39" s="90">
        <f t="shared" si="27"/>
        <v>0.35278697481327542</v>
      </c>
      <c r="AJ39" s="90">
        <f t="shared" si="27"/>
        <v>0.37499526489321205</v>
      </c>
      <c r="AK39" s="90">
        <f t="shared" si="27"/>
        <v>0.39720355497314869</v>
      </c>
      <c r="AL39" s="90">
        <f t="shared" si="27"/>
        <v>0.41941184505308526</v>
      </c>
      <c r="AM39" s="90">
        <f t="shared" si="27"/>
        <v>0.44162013513302195</v>
      </c>
      <c r="AN39" s="90">
        <f t="shared" si="27"/>
        <v>0.46382842521295853</v>
      </c>
      <c r="AO39" s="90">
        <f t="shared" si="27"/>
        <v>0.48603671529289522</v>
      </c>
      <c r="AP39" s="90">
        <f t="shared" si="27"/>
        <v>0.50824500537283179</v>
      </c>
      <c r="AQ39" s="90">
        <f t="shared" si="27"/>
        <v>0.53045329545276843</v>
      </c>
      <c r="AR39" s="90">
        <f t="shared" si="27"/>
        <v>0.55266158553270506</v>
      </c>
      <c r="AS39" s="90">
        <f t="shared" si="27"/>
        <v>0.57486987561264158</v>
      </c>
      <c r="AT39" s="90">
        <f t="shared" si="27"/>
        <v>0.59707816569257832</v>
      </c>
      <c r="AU39" s="90">
        <f t="shared" si="27"/>
        <v>0.61928645577251495</v>
      </c>
      <c r="AV39" s="90">
        <f t="shared" si="27"/>
        <v>0.64149474585245148</v>
      </c>
      <c r="AW39" s="90">
        <f t="shared" si="27"/>
        <v>0.66370303593238811</v>
      </c>
      <c r="AX39" s="90">
        <f t="shared" si="27"/>
        <v>0.68591132601232485</v>
      </c>
      <c r="AY39" s="90">
        <f t="shared" si="27"/>
        <v>0.70811961609226148</v>
      </c>
      <c r="AZ39" s="90">
        <f t="shared" si="27"/>
        <v>0.730327906172198</v>
      </c>
      <c r="BA39" s="90">
        <f t="shared" si="27"/>
        <v>0.75253619625213464</v>
      </c>
      <c r="BB39" s="90">
        <f t="shared" si="27"/>
        <v>0.77474448633207138</v>
      </c>
      <c r="BC39" s="90">
        <f t="shared" si="27"/>
        <v>0.7969527764120079</v>
      </c>
      <c r="BD39" s="90">
        <f t="shared" si="27"/>
        <v>0.81916106649194453</v>
      </c>
      <c r="BE39" s="90">
        <f t="shared" si="27"/>
        <v>0.84136935657188128</v>
      </c>
      <c r="BF39" s="90">
        <f t="shared" si="27"/>
        <v>0.86357764665181791</v>
      </c>
      <c r="BG39" s="90">
        <f t="shared" si="27"/>
        <v>0.88578593673175443</v>
      </c>
      <c r="BH39" s="90">
        <f t="shared" si="27"/>
        <v>0.90799422681169106</v>
      </c>
      <c r="BI39" s="90">
        <f t="shared" si="27"/>
        <v>0.93020251689162781</v>
      </c>
      <c r="BJ39" s="90">
        <f t="shared" si="27"/>
        <v>0.95241080697156433</v>
      </c>
      <c r="BK39" s="90">
        <f t="shared" si="27"/>
        <v>0.97461909705150096</v>
      </c>
      <c r="BL39" s="90">
        <f t="shared" si="27"/>
        <v>0.99682738713143759</v>
      </c>
      <c r="BM39" s="90">
        <f t="shared" si="27"/>
        <v>1</v>
      </c>
      <c r="BN39" s="90">
        <f t="shared" si="27"/>
        <v>1</v>
      </c>
      <c r="BO39" s="90">
        <f t="shared" si="27"/>
        <v>1</v>
      </c>
      <c r="BP39" s="90">
        <f t="shared" si="27"/>
        <v>1</v>
      </c>
      <c r="BQ39" s="90">
        <f t="shared" si="27"/>
        <v>1</v>
      </c>
      <c r="BR39" s="350">
        <f t="shared" si="13"/>
        <v>0.47234667861713653</v>
      </c>
    </row>
    <row r="40" spans="1:70" s="2" customFormat="1" ht="18.75" customHeight="1" x14ac:dyDescent="0.25">
      <c r="A40" s="88"/>
      <c r="B40" s="77" t="s">
        <v>743</v>
      </c>
      <c r="C40" s="77" t="s">
        <v>744</v>
      </c>
      <c r="D40" s="77" t="s">
        <v>730</v>
      </c>
      <c r="E40" s="224">
        <f>VLOOKUP(B40,'Cuadro Control'!C36:J1970,8,FALSE)</f>
        <v>8694000</v>
      </c>
      <c r="F40" s="106">
        <f>IFERROR(E40/$E$39,0)</f>
        <v>1.0394998225833679E-3</v>
      </c>
      <c r="G40" s="107">
        <v>46249</v>
      </c>
      <c r="H40" s="107"/>
      <c r="I40" s="107">
        <v>46277</v>
      </c>
      <c r="J40" s="354">
        <f t="shared" si="12"/>
        <v>0.96551724137931039</v>
      </c>
      <c r="K40" s="106">
        <f t="shared" ref="K40:T43" si="28">IF($G40=0,0,IF(K$6&lt;$G40,0,IF(K$6&gt;$I40,1,(K$6-$G40+1)/($I40-$G40+1))))</f>
        <v>0</v>
      </c>
      <c r="L40" s="106">
        <f t="shared" si="28"/>
        <v>0</v>
      </c>
      <c r="M40" s="106">
        <f t="shared" si="28"/>
        <v>0</v>
      </c>
      <c r="N40" s="106">
        <f t="shared" si="28"/>
        <v>0</v>
      </c>
      <c r="O40" s="106">
        <f t="shared" si="28"/>
        <v>0</v>
      </c>
      <c r="P40" s="106">
        <f t="shared" si="28"/>
        <v>0</v>
      </c>
      <c r="Q40" s="106">
        <f t="shared" si="28"/>
        <v>0.2413793103448276</v>
      </c>
      <c r="R40" s="106">
        <f t="shared" si="28"/>
        <v>0.48275862068965519</v>
      </c>
      <c r="S40" s="106">
        <f t="shared" si="28"/>
        <v>0.72413793103448276</v>
      </c>
      <c r="T40" s="106">
        <f t="shared" si="28"/>
        <v>0.96551724137931039</v>
      </c>
      <c r="U40" s="106">
        <f t="shared" ref="U40:AD43" si="29">IF($G40=0,0,IF(U$6&lt;$G40,0,IF(U$6&gt;$I40,1,(U$6-$G40+1)/($I40-$G40+1))))</f>
        <v>1</v>
      </c>
      <c r="V40" s="106">
        <f t="shared" si="29"/>
        <v>1</v>
      </c>
      <c r="W40" s="106">
        <f t="shared" si="29"/>
        <v>1</v>
      </c>
      <c r="X40" s="106">
        <f t="shared" si="29"/>
        <v>1</v>
      </c>
      <c r="Y40" s="106">
        <f t="shared" si="29"/>
        <v>1</v>
      </c>
      <c r="Z40" s="106">
        <f t="shared" si="29"/>
        <v>1</v>
      </c>
      <c r="AA40" s="106">
        <f t="shared" si="29"/>
        <v>1</v>
      </c>
      <c r="AB40" s="106">
        <f t="shared" si="29"/>
        <v>1</v>
      </c>
      <c r="AC40" s="106">
        <f t="shared" si="29"/>
        <v>1</v>
      </c>
      <c r="AD40" s="106">
        <f t="shared" si="29"/>
        <v>1</v>
      </c>
      <c r="AE40" s="106">
        <f t="shared" ref="AE40:AN43" si="30">IF($G40=0,0,IF(AE$6&lt;$G40,0,IF(AE$6&gt;$I40,1,(AE$6-$G40+1)/($I40-$G40+1))))</f>
        <v>1</v>
      </c>
      <c r="AF40" s="106">
        <f t="shared" si="30"/>
        <v>1</v>
      </c>
      <c r="AG40" s="106">
        <f t="shared" si="30"/>
        <v>1</v>
      </c>
      <c r="AH40" s="106">
        <f t="shared" si="30"/>
        <v>1</v>
      </c>
      <c r="AI40" s="106">
        <f t="shared" si="30"/>
        <v>1</v>
      </c>
      <c r="AJ40" s="106">
        <f t="shared" si="30"/>
        <v>1</v>
      </c>
      <c r="AK40" s="106">
        <f t="shared" si="30"/>
        <v>1</v>
      </c>
      <c r="AL40" s="106">
        <f t="shared" si="30"/>
        <v>1</v>
      </c>
      <c r="AM40" s="106">
        <f t="shared" si="30"/>
        <v>1</v>
      </c>
      <c r="AN40" s="106">
        <f t="shared" si="30"/>
        <v>1</v>
      </c>
      <c r="AO40" s="106">
        <f t="shared" ref="AO40:AX43" si="31">IF($G40=0,0,IF(AO$6&lt;$G40,0,IF(AO$6&gt;$I40,1,(AO$6-$G40+1)/($I40-$G40+1))))</f>
        <v>1</v>
      </c>
      <c r="AP40" s="106">
        <f t="shared" si="31"/>
        <v>1</v>
      </c>
      <c r="AQ40" s="106">
        <f t="shared" si="31"/>
        <v>1</v>
      </c>
      <c r="AR40" s="106">
        <f t="shared" si="31"/>
        <v>1</v>
      </c>
      <c r="AS40" s="106">
        <f t="shared" si="31"/>
        <v>1</v>
      </c>
      <c r="AT40" s="106">
        <f t="shared" si="31"/>
        <v>1</v>
      </c>
      <c r="AU40" s="106">
        <f t="shared" si="31"/>
        <v>1</v>
      </c>
      <c r="AV40" s="106">
        <f t="shared" si="31"/>
        <v>1</v>
      </c>
      <c r="AW40" s="106">
        <f t="shared" si="31"/>
        <v>1</v>
      </c>
      <c r="AX40" s="106">
        <f t="shared" si="31"/>
        <v>1</v>
      </c>
      <c r="AY40" s="106">
        <f t="shared" ref="AY40:BH43" si="32">IF($G40=0,0,IF(AY$6&lt;$G40,0,IF(AY$6&gt;$I40,1,(AY$6-$G40+1)/($I40-$G40+1))))</f>
        <v>1</v>
      </c>
      <c r="AZ40" s="106">
        <f t="shared" si="32"/>
        <v>1</v>
      </c>
      <c r="BA40" s="106">
        <f t="shared" si="32"/>
        <v>1</v>
      </c>
      <c r="BB40" s="106">
        <f t="shared" si="32"/>
        <v>1</v>
      </c>
      <c r="BC40" s="106">
        <f t="shared" si="32"/>
        <v>1</v>
      </c>
      <c r="BD40" s="106">
        <f t="shared" si="32"/>
        <v>1</v>
      </c>
      <c r="BE40" s="106">
        <f t="shared" si="32"/>
        <v>1</v>
      </c>
      <c r="BF40" s="106">
        <f t="shared" si="32"/>
        <v>1</v>
      </c>
      <c r="BG40" s="106">
        <f t="shared" si="32"/>
        <v>1</v>
      </c>
      <c r="BH40" s="106">
        <f t="shared" si="32"/>
        <v>1</v>
      </c>
      <c r="BI40" s="106">
        <f t="shared" ref="BI40:BQ43" si="33">IF($G40=0,0,IF(BI$6&lt;$G40,0,IF(BI$6&gt;$I40,1,(BI$6-$G40+1)/($I40-$G40+1))))</f>
        <v>1</v>
      </c>
      <c r="BJ40" s="106">
        <f t="shared" si="33"/>
        <v>1</v>
      </c>
      <c r="BK40" s="106">
        <f t="shared" si="33"/>
        <v>1</v>
      </c>
      <c r="BL40" s="106">
        <f t="shared" si="33"/>
        <v>1</v>
      </c>
      <c r="BM40" s="106">
        <f t="shared" si="33"/>
        <v>1</v>
      </c>
      <c r="BN40" s="106">
        <f t="shared" si="33"/>
        <v>1</v>
      </c>
      <c r="BO40" s="106">
        <f t="shared" si="33"/>
        <v>1</v>
      </c>
      <c r="BP40" s="106">
        <f t="shared" si="33"/>
        <v>1</v>
      </c>
      <c r="BQ40" s="106">
        <f t="shared" si="33"/>
        <v>1</v>
      </c>
      <c r="BR40" s="350">
        <f t="shared" si="13"/>
        <v>0.87142022209234371</v>
      </c>
    </row>
    <row r="41" spans="1:70" s="2" customFormat="1" ht="18.75" customHeight="1" x14ac:dyDescent="0.25">
      <c r="A41" s="88"/>
      <c r="B41" s="77" t="s">
        <v>745</v>
      </c>
      <c r="C41" s="77" t="s">
        <v>746</v>
      </c>
      <c r="D41" s="77" t="s">
        <v>21</v>
      </c>
      <c r="E41" s="224">
        <f>VLOOKUP(B41,'Cuadro Control'!C37:J1971,8,FALSE)</f>
        <v>5260179.1199999992</v>
      </c>
      <c r="F41" s="106">
        <f>IFERROR(E41/$E$39,0)</f>
        <v>6.2893435265662942E-4</v>
      </c>
      <c r="G41" s="107">
        <v>46258</v>
      </c>
      <c r="H41" s="107"/>
      <c r="I41" s="107">
        <v>46273</v>
      </c>
      <c r="J41" s="354">
        <f t="shared" si="12"/>
        <v>0.75</v>
      </c>
      <c r="K41" s="106">
        <f t="shared" si="28"/>
        <v>0</v>
      </c>
      <c r="L41" s="106">
        <f t="shared" si="28"/>
        <v>0</v>
      </c>
      <c r="M41" s="106">
        <f t="shared" si="28"/>
        <v>0</v>
      </c>
      <c r="N41" s="106">
        <f t="shared" si="28"/>
        <v>0</v>
      </c>
      <c r="O41" s="106">
        <f t="shared" si="28"/>
        <v>0</v>
      </c>
      <c r="P41" s="106">
        <f t="shared" si="28"/>
        <v>0</v>
      </c>
      <c r="Q41" s="106">
        <f t="shared" si="28"/>
        <v>0</v>
      </c>
      <c r="R41" s="106">
        <f t="shared" si="28"/>
        <v>0.3125</v>
      </c>
      <c r="S41" s="106">
        <f t="shared" si="28"/>
        <v>0.75</v>
      </c>
      <c r="T41" s="106">
        <f t="shared" si="28"/>
        <v>1</v>
      </c>
      <c r="U41" s="106">
        <f t="shared" si="29"/>
        <v>1</v>
      </c>
      <c r="V41" s="106">
        <f t="shared" si="29"/>
        <v>1</v>
      </c>
      <c r="W41" s="106">
        <f t="shared" si="29"/>
        <v>1</v>
      </c>
      <c r="X41" s="106">
        <f t="shared" si="29"/>
        <v>1</v>
      </c>
      <c r="Y41" s="106">
        <f t="shared" si="29"/>
        <v>1</v>
      </c>
      <c r="Z41" s="106">
        <f t="shared" si="29"/>
        <v>1</v>
      </c>
      <c r="AA41" s="106">
        <f t="shared" si="29"/>
        <v>1</v>
      </c>
      <c r="AB41" s="106">
        <f t="shared" si="29"/>
        <v>1</v>
      </c>
      <c r="AC41" s="106">
        <f t="shared" si="29"/>
        <v>1</v>
      </c>
      <c r="AD41" s="106">
        <f t="shared" si="29"/>
        <v>1</v>
      </c>
      <c r="AE41" s="106">
        <f t="shared" si="30"/>
        <v>1</v>
      </c>
      <c r="AF41" s="106">
        <f t="shared" si="30"/>
        <v>1</v>
      </c>
      <c r="AG41" s="106">
        <f t="shared" si="30"/>
        <v>1</v>
      </c>
      <c r="AH41" s="106">
        <f t="shared" si="30"/>
        <v>1</v>
      </c>
      <c r="AI41" s="106">
        <f t="shared" si="30"/>
        <v>1</v>
      </c>
      <c r="AJ41" s="106">
        <f t="shared" si="30"/>
        <v>1</v>
      </c>
      <c r="AK41" s="106">
        <f t="shared" si="30"/>
        <v>1</v>
      </c>
      <c r="AL41" s="106">
        <f t="shared" si="30"/>
        <v>1</v>
      </c>
      <c r="AM41" s="106">
        <f t="shared" si="30"/>
        <v>1</v>
      </c>
      <c r="AN41" s="106">
        <f t="shared" si="30"/>
        <v>1</v>
      </c>
      <c r="AO41" s="106">
        <f t="shared" si="31"/>
        <v>1</v>
      </c>
      <c r="AP41" s="106">
        <f t="shared" si="31"/>
        <v>1</v>
      </c>
      <c r="AQ41" s="106">
        <f t="shared" si="31"/>
        <v>1</v>
      </c>
      <c r="AR41" s="106">
        <f t="shared" si="31"/>
        <v>1</v>
      </c>
      <c r="AS41" s="106">
        <f t="shared" si="31"/>
        <v>1</v>
      </c>
      <c r="AT41" s="106">
        <f t="shared" si="31"/>
        <v>1</v>
      </c>
      <c r="AU41" s="106">
        <f t="shared" si="31"/>
        <v>1</v>
      </c>
      <c r="AV41" s="106">
        <f t="shared" si="31"/>
        <v>1</v>
      </c>
      <c r="AW41" s="106">
        <f t="shared" si="31"/>
        <v>1</v>
      </c>
      <c r="AX41" s="106">
        <f t="shared" si="31"/>
        <v>1</v>
      </c>
      <c r="AY41" s="106">
        <f t="shared" si="32"/>
        <v>1</v>
      </c>
      <c r="AZ41" s="106">
        <f t="shared" si="32"/>
        <v>1</v>
      </c>
      <c r="BA41" s="106">
        <f t="shared" si="32"/>
        <v>1</v>
      </c>
      <c r="BB41" s="106">
        <f t="shared" si="32"/>
        <v>1</v>
      </c>
      <c r="BC41" s="106">
        <f t="shared" si="32"/>
        <v>1</v>
      </c>
      <c r="BD41" s="106">
        <f t="shared" si="32"/>
        <v>1</v>
      </c>
      <c r="BE41" s="106">
        <f t="shared" si="32"/>
        <v>1</v>
      </c>
      <c r="BF41" s="106">
        <f t="shared" si="32"/>
        <v>1</v>
      </c>
      <c r="BG41" s="106">
        <f t="shared" si="32"/>
        <v>1</v>
      </c>
      <c r="BH41" s="106">
        <f t="shared" si="32"/>
        <v>1</v>
      </c>
      <c r="BI41" s="106">
        <f t="shared" si="33"/>
        <v>1</v>
      </c>
      <c r="BJ41" s="106">
        <f t="shared" si="33"/>
        <v>1</v>
      </c>
      <c r="BK41" s="106">
        <f t="shared" si="33"/>
        <v>1</v>
      </c>
      <c r="BL41" s="106">
        <f t="shared" si="33"/>
        <v>1</v>
      </c>
      <c r="BM41" s="106">
        <f t="shared" si="33"/>
        <v>1</v>
      </c>
      <c r="BN41" s="106">
        <f t="shared" si="33"/>
        <v>1</v>
      </c>
      <c r="BO41" s="106">
        <f t="shared" si="33"/>
        <v>1</v>
      </c>
      <c r="BP41" s="106">
        <f t="shared" si="33"/>
        <v>1</v>
      </c>
      <c r="BQ41" s="106">
        <f t="shared" si="33"/>
        <v>1</v>
      </c>
      <c r="BR41" s="350">
        <f t="shared" si="13"/>
        <v>0.86546610169491522</v>
      </c>
    </row>
    <row r="42" spans="1:70" s="2" customFormat="1" ht="18.75" customHeight="1" x14ac:dyDescent="0.25">
      <c r="A42" s="88"/>
      <c r="B42" s="77" t="s">
        <v>747</v>
      </c>
      <c r="C42" s="77" t="s">
        <v>748</v>
      </c>
      <c r="D42" s="77" t="s">
        <v>22</v>
      </c>
      <c r="E42" s="224">
        <f>VLOOKUP(B42,'Cuadro Control'!C38:J1972,8,FALSE)</f>
        <v>70893128.159999996</v>
      </c>
      <c r="F42" s="106">
        <f>IFERROR(E42/$E$39,0)</f>
        <v>8.4763508332988229E-3</v>
      </c>
      <c r="G42" s="107">
        <v>46273</v>
      </c>
      <c r="H42" s="107"/>
      <c r="I42" s="107">
        <v>46281</v>
      </c>
      <c r="J42" s="354">
        <f t="shared" si="12"/>
        <v>0.44444444444444442</v>
      </c>
      <c r="K42" s="106">
        <f t="shared" si="28"/>
        <v>0</v>
      </c>
      <c r="L42" s="106">
        <f t="shared" si="28"/>
        <v>0</v>
      </c>
      <c r="M42" s="106">
        <f t="shared" si="28"/>
        <v>0</v>
      </c>
      <c r="N42" s="106">
        <f t="shared" si="28"/>
        <v>0</v>
      </c>
      <c r="O42" s="106">
        <f t="shared" si="28"/>
        <v>0</v>
      </c>
      <c r="P42" s="106">
        <f t="shared" si="28"/>
        <v>0</v>
      </c>
      <c r="Q42" s="106">
        <f t="shared" si="28"/>
        <v>0</v>
      </c>
      <c r="R42" s="106">
        <f t="shared" si="28"/>
        <v>0</v>
      </c>
      <c r="S42" s="106">
        <f t="shared" si="28"/>
        <v>0</v>
      </c>
      <c r="T42" s="106">
        <f t="shared" si="28"/>
        <v>0.44444444444444442</v>
      </c>
      <c r="U42" s="106">
        <f t="shared" si="29"/>
        <v>1</v>
      </c>
      <c r="V42" s="106">
        <f t="shared" si="29"/>
        <v>1</v>
      </c>
      <c r="W42" s="106">
        <f t="shared" si="29"/>
        <v>1</v>
      </c>
      <c r="X42" s="106">
        <f t="shared" si="29"/>
        <v>1</v>
      </c>
      <c r="Y42" s="106">
        <f t="shared" si="29"/>
        <v>1</v>
      </c>
      <c r="Z42" s="106">
        <f t="shared" si="29"/>
        <v>1</v>
      </c>
      <c r="AA42" s="106">
        <f t="shared" si="29"/>
        <v>1</v>
      </c>
      <c r="AB42" s="106">
        <f t="shared" si="29"/>
        <v>1</v>
      </c>
      <c r="AC42" s="106">
        <f t="shared" si="29"/>
        <v>1</v>
      </c>
      <c r="AD42" s="106">
        <f t="shared" si="29"/>
        <v>1</v>
      </c>
      <c r="AE42" s="106">
        <f t="shared" si="30"/>
        <v>1</v>
      </c>
      <c r="AF42" s="106">
        <f t="shared" si="30"/>
        <v>1</v>
      </c>
      <c r="AG42" s="106">
        <f t="shared" si="30"/>
        <v>1</v>
      </c>
      <c r="AH42" s="106">
        <f t="shared" si="30"/>
        <v>1</v>
      </c>
      <c r="AI42" s="106">
        <f t="shared" si="30"/>
        <v>1</v>
      </c>
      <c r="AJ42" s="106">
        <f t="shared" si="30"/>
        <v>1</v>
      </c>
      <c r="AK42" s="106">
        <f t="shared" si="30"/>
        <v>1</v>
      </c>
      <c r="AL42" s="106">
        <f t="shared" si="30"/>
        <v>1</v>
      </c>
      <c r="AM42" s="106">
        <f t="shared" si="30"/>
        <v>1</v>
      </c>
      <c r="AN42" s="106">
        <f t="shared" si="30"/>
        <v>1</v>
      </c>
      <c r="AO42" s="106">
        <f t="shared" si="31"/>
        <v>1</v>
      </c>
      <c r="AP42" s="106">
        <f t="shared" si="31"/>
        <v>1</v>
      </c>
      <c r="AQ42" s="106">
        <f t="shared" si="31"/>
        <v>1</v>
      </c>
      <c r="AR42" s="106">
        <f t="shared" si="31"/>
        <v>1</v>
      </c>
      <c r="AS42" s="106">
        <f t="shared" si="31"/>
        <v>1</v>
      </c>
      <c r="AT42" s="106">
        <f t="shared" si="31"/>
        <v>1</v>
      </c>
      <c r="AU42" s="106">
        <f t="shared" si="31"/>
        <v>1</v>
      </c>
      <c r="AV42" s="106">
        <f t="shared" si="31"/>
        <v>1</v>
      </c>
      <c r="AW42" s="106">
        <f t="shared" si="31"/>
        <v>1</v>
      </c>
      <c r="AX42" s="106">
        <f t="shared" si="31"/>
        <v>1</v>
      </c>
      <c r="AY42" s="106">
        <f t="shared" si="32"/>
        <v>1</v>
      </c>
      <c r="AZ42" s="106">
        <f t="shared" si="32"/>
        <v>1</v>
      </c>
      <c r="BA42" s="106">
        <f t="shared" si="32"/>
        <v>1</v>
      </c>
      <c r="BB42" s="106">
        <f t="shared" si="32"/>
        <v>1</v>
      </c>
      <c r="BC42" s="106">
        <f t="shared" si="32"/>
        <v>1</v>
      </c>
      <c r="BD42" s="106">
        <f t="shared" si="32"/>
        <v>1</v>
      </c>
      <c r="BE42" s="106">
        <f t="shared" si="32"/>
        <v>1</v>
      </c>
      <c r="BF42" s="106">
        <f t="shared" si="32"/>
        <v>1</v>
      </c>
      <c r="BG42" s="106">
        <f t="shared" si="32"/>
        <v>1</v>
      </c>
      <c r="BH42" s="106">
        <f t="shared" si="32"/>
        <v>1</v>
      </c>
      <c r="BI42" s="106">
        <f t="shared" si="33"/>
        <v>1</v>
      </c>
      <c r="BJ42" s="106">
        <f t="shared" si="33"/>
        <v>1</v>
      </c>
      <c r="BK42" s="106">
        <f t="shared" si="33"/>
        <v>1</v>
      </c>
      <c r="BL42" s="106">
        <f t="shared" si="33"/>
        <v>1</v>
      </c>
      <c r="BM42" s="106">
        <f t="shared" si="33"/>
        <v>1</v>
      </c>
      <c r="BN42" s="106">
        <f t="shared" si="33"/>
        <v>1</v>
      </c>
      <c r="BO42" s="106">
        <f t="shared" si="33"/>
        <v>1</v>
      </c>
      <c r="BP42" s="106">
        <f t="shared" si="33"/>
        <v>1</v>
      </c>
      <c r="BQ42" s="106">
        <f t="shared" si="33"/>
        <v>1</v>
      </c>
      <c r="BR42" s="350">
        <f t="shared" si="13"/>
        <v>0.83804143126177022</v>
      </c>
    </row>
    <row r="43" spans="1:70" s="2" customFormat="1" ht="18.75" customHeight="1" x14ac:dyDescent="0.25">
      <c r="A43" s="88"/>
      <c r="B43" s="77" t="s">
        <v>1968</v>
      </c>
      <c r="C43" s="77" t="s">
        <v>1969</v>
      </c>
      <c r="D43" s="77" t="s">
        <v>1971</v>
      </c>
      <c r="E43" s="224">
        <f>VLOOKUP(B43,'Cuadro Control'!C40:J1973,8,FALSE)</f>
        <v>8278790483.8199987</v>
      </c>
      <c r="F43" s="106">
        <f>IFERROR(E43/$E$39,0)</f>
        <v>0.98985521499146123</v>
      </c>
      <c r="G43" s="107">
        <v>46274</v>
      </c>
      <c r="H43" s="107"/>
      <c r="I43" s="107">
        <v>46585</v>
      </c>
      <c r="J43" s="354">
        <f t="shared" si="12"/>
        <v>0.99679487179487181</v>
      </c>
      <c r="K43" s="106">
        <f t="shared" si="28"/>
        <v>0</v>
      </c>
      <c r="L43" s="106">
        <f t="shared" si="28"/>
        <v>0</v>
      </c>
      <c r="M43" s="106">
        <f t="shared" si="28"/>
        <v>0</v>
      </c>
      <c r="N43" s="106">
        <f t="shared" si="28"/>
        <v>0</v>
      </c>
      <c r="O43" s="106">
        <f t="shared" si="28"/>
        <v>0</v>
      </c>
      <c r="P43" s="106">
        <f t="shared" si="28"/>
        <v>0</v>
      </c>
      <c r="Q43" s="106">
        <f t="shared" si="28"/>
        <v>0</v>
      </c>
      <c r="R43" s="106">
        <f t="shared" si="28"/>
        <v>0</v>
      </c>
      <c r="S43" s="106">
        <f t="shared" si="28"/>
        <v>0</v>
      </c>
      <c r="T43" s="106">
        <f t="shared" si="28"/>
        <v>9.6153846153846159E-3</v>
      </c>
      <c r="U43" s="106">
        <f t="shared" si="29"/>
        <v>3.2051282051282048E-2</v>
      </c>
      <c r="V43" s="106">
        <f t="shared" si="29"/>
        <v>5.4487179487179488E-2</v>
      </c>
      <c r="W43" s="106">
        <f t="shared" si="29"/>
        <v>7.6923076923076927E-2</v>
      </c>
      <c r="X43" s="106">
        <f t="shared" si="29"/>
        <v>9.9358974358974353E-2</v>
      </c>
      <c r="Y43" s="106">
        <f t="shared" si="29"/>
        <v>0.12179487179487179</v>
      </c>
      <c r="Z43" s="106">
        <f t="shared" si="29"/>
        <v>0.14423076923076922</v>
      </c>
      <c r="AA43" s="106">
        <f t="shared" si="29"/>
        <v>0.16666666666666666</v>
      </c>
      <c r="AB43" s="106">
        <f t="shared" si="29"/>
        <v>0.1891025641025641</v>
      </c>
      <c r="AC43" s="106">
        <f t="shared" si="29"/>
        <v>0.21153846153846154</v>
      </c>
      <c r="AD43" s="106">
        <f t="shared" si="29"/>
        <v>0.23397435897435898</v>
      </c>
      <c r="AE43" s="106">
        <f t="shared" si="30"/>
        <v>0.25641025641025639</v>
      </c>
      <c r="AF43" s="106">
        <f t="shared" si="30"/>
        <v>0.27884615384615385</v>
      </c>
      <c r="AG43" s="106">
        <f t="shared" si="30"/>
        <v>0.30128205128205127</v>
      </c>
      <c r="AH43" s="106">
        <f t="shared" si="30"/>
        <v>0.32371794871794873</v>
      </c>
      <c r="AI43" s="106">
        <f t="shared" si="30"/>
        <v>0.34615384615384615</v>
      </c>
      <c r="AJ43" s="106">
        <f t="shared" si="30"/>
        <v>0.36858974358974361</v>
      </c>
      <c r="AK43" s="106">
        <f t="shared" si="30"/>
        <v>0.39102564102564102</v>
      </c>
      <c r="AL43" s="106">
        <f t="shared" si="30"/>
        <v>0.41346153846153844</v>
      </c>
      <c r="AM43" s="106">
        <f t="shared" si="30"/>
        <v>0.4358974358974359</v>
      </c>
      <c r="AN43" s="106">
        <f t="shared" si="30"/>
        <v>0.45833333333333331</v>
      </c>
      <c r="AO43" s="106">
        <f t="shared" si="31"/>
        <v>0.48076923076923078</v>
      </c>
      <c r="AP43" s="106">
        <f t="shared" si="31"/>
        <v>0.50320512820512819</v>
      </c>
      <c r="AQ43" s="106">
        <f t="shared" si="31"/>
        <v>0.52564102564102566</v>
      </c>
      <c r="AR43" s="106">
        <f t="shared" si="31"/>
        <v>0.54807692307692313</v>
      </c>
      <c r="AS43" s="106">
        <f t="shared" si="31"/>
        <v>0.57051282051282048</v>
      </c>
      <c r="AT43" s="106">
        <f t="shared" si="31"/>
        <v>0.59294871794871795</v>
      </c>
      <c r="AU43" s="106">
        <f t="shared" si="31"/>
        <v>0.61538461538461542</v>
      </c>
      <c r="AV43" s="106">
        <f t="shared" si="31"/>
        <v>0.63782051282051277</v>
      </c>
      <c r="AW43" s="106">
        <f t="shared" si="31"/>
        <v>0.66025641025641024</v>
      </c>
      <c r="AX43" s="106">
        <f t="shared" si="31"/>
        <v>0.68269230769230771</v>
      </c>
      <c r="AY43" s="106">
        <f t="shared" si="32"/>
        <v>0.70512820512820518</v>
      </c>
      <c r="AZ43" s="106">
        <f t="shared" si="32"/>
        <v>0.72756410256410253</v>
      </c>
      <c r="BA43" s="106">
        <f t="shared" si="32"/>
        <v>0.75</v>
      </c>
      <c r="BB43" s="106">
        <f t="shared" si="32"/>
        <v>0.77243589743589747</v>
      </c>
      <c r="BC43" s="106">
        <f t="shared" si="32"/>
        <v>0.79487179487179482</v>
      </c>
      <c r="BD43" s="106">
        <f t="shared" si="32"/>
        <v>0.81730769230769229</v>
      </c>
      <c r="BE43" s="106">
        <f t="shared" si="32"/>
        <v>0.83974358974358976</v>
      </c>
      <c r="BF43" s="106">
        <f t="shared" si="32"/>
        <v>0.86217948717948723</v>
      </c>
      <c r="BG43" s="106">
        <f t="shared" si="32"/>
        <v>0.88461538461538458</v>
      </c>
      <c r="BH43" s="106">
        <f t="shared" si="32"/>
        <v>0.90705128205128205</v>
      </c>
      <c r="BI43" s="106">
        <f t="shared" si="33"/>
        <v>0.92948717948717952</v>
      </c>
      <c r="BJ43" s="106">
        <f t="shared" si="33"/>
        <v>0.95192307692307687</v>
      </c>
      <c r="BK43" s="106">
        <f t="shared" si="33"/>
        <v>0.97435897435897434</v>
      </c>
      <c r="BL43" s="106">
        <f t="shared" si="33"/>
        <v>0.99679487179487181</v>
      </c>
      <c r="BM43" s="106">
        <f t="shared" si="33"/>
        <v>1</v>
      </c>
      <c r="BN43" s="106">
        <f t="shared" si="33"/>
        <v>1</v>
      </c>
      <c r="BO43" s="106">
        <f t="shared" si="33"/>
        <v>1</v>
      </c>
      <c r="BP43" s="106">
        <f t="shared" si="33"/>
        <v>1</v>
      </c>
      <c r="BQ43" s="106">
        <f t="shared" si="33"/>
        <v>1</v>
      </c>
      <c r="BR43" s="350">
        <f t="shared" si="13"/>
        <v>0.46854628422425026</v>
      </c>
    </row>
    <row r="44" spans="1:70" s="2" customFormat="1" ht="18.75" customHeight="1" x14ac:dyDescent="0.25">
      <c r="A44" s="88"/>
      <c r="B44" s="73">
        <v>9</v>
      </c>
      <c r="C44" s="73" t="s">
        <v>749</v>
      </c>
      <c r="D44" s="73" t="s">
        <v>750</v>
      </c>
      <c r="E44" s="219">
        <f>+E45+E54+E63+E72+E81+E90+E99</f>
        <v>6460662751.0833588</v>
      </c>
      <c r="F44" s="90">
        <f t="shared" si="11"/>
        <v>3.0994404980203848E-2</v>
      </c>
      <c r="G44" s="91">
        <v>46228</v>
      </c>
      <c r="H44" s="91"/>
      <c r="I44" s="91">
        <v>46360</v>
      </c>
      <c r="J44" s="354">
        <f t="shared" si="12"/>
        <v>0.99999999999999978</v>
      </c>
      <c r="K44" s="90">
        <f>$F45*K45+$F54*K54+$F63*K63+$F72*K72+$F81*K81+$F90*K90+$F99*K99</f>
        <v>0</v>
      </c>
      <c r="L44" s="90">
        <f t="shared" ref="L44:BQ44" si="34">$F45*L45+$F54*L54+$F63*L63+$F72*L72+$F81*L81+$F90*L90+$F99*L99</f>
        <v>0</v>
      </c>
      <c r="M44" s="90">
        <f t="shared" si="34"/>
        <v>0</v>
      </c>
      <c r="N44" s="90">
        <f t="shared" si="34"/>
        <v>8.8775510204081629E-2</v>
      </c>
      <c r="O44" s="90">
        <f t="shared" si="34"/>
        <v>0.18</v>
      </c>
      <c r="P44" s="90">
        <f t="shared" si="34"/>
        <v>0.18857142857142856</v>
      </c>
      <c r="Q44" s="90">
        <f t="shared" si="34"/>
        <v>0.18857142857142856</v>
      </c>
      <c r="R44" s="90">
        <f t="shared" si="34"/>
        <v>0.20880952380952378</v>
      </c>
      <c r="S44" s="90">
        <f t="shared" si="34"/>
        <v>0.27391156462585026</v>
      </c>
      <c r="T44" s="90">
        <f t="shared" si="34"/>
        <v>0.37085714285714277</v>
      </c>
      <c r="U44" s="90">
        <f t="shared" si="34"/>
        <v>0.42114285714285704</v>
      </c>
      <c r="V44" s="90">
        <f t="shared" si="34"/>
        <v>0.43999999999999989</v>
      </c>
      <c r="W44" s="90">
        <f t="shared" si="34"/>
        <v>0.43999999999999989</v>
      </c>
      <c r="X44" s="90">
        <f t="shared" si="34"/>
        <v>0.45020408163265291</v>
      </c>
      <c r="Y44" s="90">
        <f t="shared" si="34"/>
        <v>0.51619047619047609</v>
      </c>
      <c r="Z44" s="90">
        <f t="shared" si="34"/>
        <v>0.6349999999999999</v>
      </c>
      <c r="AA44" s="90">
        <f t="shared" si="34"/>
        <v>0.72333333333333316</v>
      </c>
      <c r="AB44" s="90">
        <f t="shared" si="34"/>
        <v>0.79214285714285704</v>
      </c>
      <c r="AC44" s="90">
        <f t="shared" si="34"/>
        <v>0.86142857142857132</v>
      </c>
      <c r="AD44" s="90">
        <f t="shared" si="34"/>
        <v>0.93071428571428561</v>
      </c>
      <c r="AE44" s="90">
        <f t="shared" si="34"/>
        <v>0.99285714285714266</v>
      </c>
      <c r="AF44" s="90">
        <f t="shared" si="34"/>
        <v>0.99999999999999978</v>
      </c>
      <c r="AG44" s="90">
        <f t="shared" si="34"/>
        <v>0.99999999999999978</v>
      </c>
      <c r="AH44" s="90">
        <f t="shared" si="34"/>
        <v>0.99999999999999978</v>
      </c>
      <c r="AI44" s="90">
        <f t="shared" si="34"/>
        <v>0.99999999999999978</v>
      </c>
      <c r="AJ44" s="90">
        <f t="shared" si="34"/>
        <v>0.99999999999999978</v>
      </c>
      <c r="AK44" s="90">
        <f t="shared" si="34"/>
        <v>0.99999999999999978</v>
      </c>
      <c r="AL44" s="90">
        <f t="shared" si="34"/>
        <v>0.99999999999999978</v>
      </c>
      <c r="AM44" s="90">
        <f t="shared" si="34"/>
        <v>0.99999999999999978</v>
      </c>
      <c r="AN44" s="90">
        <f t="shared" si="34"/>
        <v>0.99999999999999978</v>
      </c>
      <c r="AO44" s="90">
        <f t="shared" si="34"/>
        <v>0.99999999999999978</v>
      </c>
      <c r="AP44" s="90">
        <f t="shared" si="34"/>
        <v>0.99999999999999978</v>
      </c>
      <c r="AQ44" s="90">
        <f t="shared" si="34"/>
        <v>0.99999999999999978</v>
      </c>
      <c r="AR44" s="90">
        <f t="shared" si="34"/>
        <v>0.99999999999999978</v>
      </c>
      <c r="AS44" s="90">
        <f t="shared" si="34"/>
        <v>0.99999999999999978</v>
      </c>
      <c r="AT44" s="90">
        <f t="shared" si="34"/>
        <v>0.99999999999999978</v>
      </c>
      <c r="AU44" s="90">
        <f t="shared" si="34"/>
        <v>0.99999999999999978</v>
      </c>
      <c r="AV44" s="90">
        <f t="shared" si="34"/>
        <v>0.99999999999999978</v>
      </c>
      <c r="AW44" s="90">
        <f t="shared" si="34"/>
        <v>0.99999999999999978</v>
      </c>
      <c r="AX44" s="90">
        <f t="shared" si="34"/>
        <v>0.99999999999999978</v>
      </c>
      <c r="AY44" s="90">
        <f t="shared" si="34"/>
        <v>0.99999999999999978</v>
      </c>
      <c r="AZ44" s="90">
        <f t="shared" si="34"/>
        <v>0.99999999999999978</v>
      </c>
      <c r="BA44" s="90">
        <f t="shared" si="34"/>
        <v>0.99999999999999978</v>
      </c>
      <c r="BB44" s="90">
        <f t="shared" si="34"/>
        <v>0.99999999999999978</v>
      </c>
      <c r="BC44" s="90">
        <f t="shared" si="34"/>
        <v>0.99999999999999978</v>
      </c>
      <c r="BD44" s="90">
        <f t="shared" si="34"/>
        <v>0.99999999999999978</v>
      </c>
      <c r="BE44" s="90">
        <f t="shared" si="34"/>
        <v>0.99999999999999978</v>
      </c>
      <c r="BF44" s="90">
        <f t="shared" si="34"/>
        <v>0.99999999999999978</v>
      </c>
      <c r="BG44" s="90">
        <f t="shared" si="34"/>
        <v>0.99999999999999978</v>
      </c>
      <c r="BH44" s="90">
        <f t="shared" si="34"/>
        <v>0.99999999999999978</v>
      </c>
      <c r="BI44" s="90">
        <f t="shared" si="34"/>
        <v>0.99999999999999978</v>
      </c>
      <c r="BJ44" s="90">
        <f t="shared" si="34"/>
        <v>0.99999999999999978</v>
      </c>
      <c r="BK44" s="90">
        <f t="shared" si="34"/>
        <v>0.99999999999999978</v>
      </c>
      <c r="BL44" s="90">
        <f t="shared" si="34"/>
        <v>0.99999999999999978</v>
      </c>
      <c r="BM44" s="90">
        <f t="shared" si="34"/>
        <v>0.99999999999999978</v>
      </c>
      <c r="BN44" s="90">
        <f t="shared" si="34"/>
        <v>0.99999999999999978</v>
      </c>
      <c r="BO44" s="90">
        <f t="shared" si="34"/>
        <v>0.99999999999999978</v>
      </c>
      <c r="BP44" s="90">
        <f t="shared" si="34"/>
        <v>0.99999999999999978</v>
      </c>
      <c r="BQ44" s="90">
        <f t="shared" si="34"/>
        <v>0.99999999999999978</v>
      </c>
      <c r="BR44" s="350">
        <f t="shared" si="13"/>
        <v>0.79156796956070552</v>
      </c>
    </row>
    <row r="45" spans="1:70" s="2" customFormat="1" ht="18.75" customHeight="1" x14ac:dyDescent="0.25">
      <c r="A45" s="88"/>
      <c r="B45" s="76" t="s">
        <v>751</v>
      </c>
      <c r="C45" s="76" t="s">
        <v>752</v>
      </c>
      <c r="D45" s="76">
        <v>18</v>
      </c>
      <c r="E45" s="222">
        <f>SUM(E46:E53)</f>
        <v>922951821.58333695</v>
      </c>
      <c r="F45" s="101">
        <f>IFERROR(E45/$E$44,0)</f>
        <v>0.14285714285714285</v>
      </c>
      <c r="G45" s="102">
        <v>46268</v>
      </c>
      <c r="H45" s="102"/>
      <c r="I45" s="102">
        <v>46329</v>
      </c>
      <c r="J45" s="354">
        <f>+INDEX($K45:$BQ45,1,MATCH(I45,$K$6:$BQ$6,1))</f>
        <v>0.96</v>
      </c>
      <c r="K45" s="101">
        <f>SUMPRODUCT($F46:$F53,K46:K53)</f>
        <v>0</v>
      </c>
      <c r="L45" s="101">
        <f t="shared" ref="L45:BQ45" si="35">SUMPRODUCT($F46:$F53,L46:L53)</f>
        <v>0</v>
      </c>
      <c r="M45" s="101">
        <f t="shared" si="35"/>
        <v>0</v>
      </c>
      <c r="N45" s="101">
        <f t="shared" si="35"/>
        <v>0</v>
      </c>
      <c r="O45" s="101">
        <f t="shared" si="35"/>
        <v>0</v>
      </c>
      <c r="P45" s="101">
        <f t="shared" si="35"/>
        <v>0</v>
      </c>
      <c r="Q45" s="101">
        <f t="shared" si="35"/>
        <v>0</v>
      </c>
      <c r="R45" s="101">
        <f t="shared" si="35"/>
        <v>0</v>
      </c>
      <c r="S45" s="101">
        <f t="shared" si="35"/>
        <v>6.6666666666666666E-2</v>
      </c>
      <c r="T45" s="101">
        <f t="shared" si="35"/>
        <v>0.35</v>
      </c>
      <c r="U45" s="101">
        <f t="shared" si="35"/>
        <v>0.36799999999999999</v>
      </c>
      <c r="V45" s="101">
        <f t="shared" si="35"/>
        <v>0.43999999999999995</v>
      </c>
      <c r="W45" s="101">
        <f t="shared" si="35"/>
        <v>0.43999999999999995</v>
      </c>
      <c r="X45" s="101">
        <f t="shared" si="35"/>
        <v>0.43999999999999995</v>
      </c>
      <c r="Y45" s="101">
        <f t="shared" si="35"/>
        <v>0.48166666666666663</v>
      </c>
      <c r="Z45" s="101">
        <f t="shared" si="35"/>
        <v>0.90500000000000003</v>
      </c>
      <c r="AA45" s="101">
        <f t="shared" si="35"/>
        <v>0.96</v>
      </c>
      <c r="AB45" s="101">
        <f t="shared" si="35"/>
        <v>1</v>
      </c>
      <c r="AC45" s="101">
        <f t="shared" si="35"/>
        <v>1</v>
      </c>
      <c r="AD45" s="101">
        <f t="shared" si="35"/>
        <v>1</v>
      </c>
      <c r="AE45" s="101">
        <f t="shared" si="35"/>
        <v>1</v>
      </c>
      <c r="AF45" s="101">
        <f t="shared" si="35"/>
        <v>1</v>
      </c>
      <c r="AG45" s="101">
        <f t="shared" si="35"/>
        <v>1</v>
      </c>
      <c r="AH45" s="101">
        <f t="shared" si="35"/>
        <v>1</v>
      </c>
      <c r="AI45" s="101">
        <f t="shared" si="35"/>
        <v>1</v>
      </c>
      <c r="AJ45" s="101">
        <f t="shared" si="35"/>
        <v>1</v>
      </c>
      <c r="AK45" s="101">
        <f t="shared" si="35"/>
        <v>1</v>
      </c>
      <c r="AL45" s="101">
        <f t="shared" si="35"/>
        <v>1</v>
      </c>
      <c r="AM45" s="101">
        <f t="shared" si="35"/>
        <v>1</v>
      </c>
      <c r="AN45" s="101">
        <f t="shared" si="35"/>
        <v>1</v>
      </c>
      <c r="AO45" s="101">
        <f t="shared" si="35"/>
        <v>1</v>
      </c>
      <c r="AP45" s="101">
        <f t="shared" si="35"/>
        <v>1</v>
      </c>
      <c r="AQ45" s="101">
        <f t="shared" si="35"/>
        <v>1</v>
      </c>
      <c r="AR45" s="101">
        <f t="shared" si="35"/>
        <v>1</v>
      </c>
      <c r="AS45" s="101">
        <f t="shared" si="35"/>
        <v>1</v>
      </c>
      <c r="AT45" s="101">
        <f t="shared" si="35"/>
        <v>1</v>
      </c>
      <c r="AU45" s="101">
        <f t="shared" si="35"/>
        <v>1</v>
      </c>
      <c r="AV45" s="101">
        <f t="shared" si="35"/>
        <v>1</v>
      </c>
      <c r="AW45" s="101">
        <f t="shared" si="35"/>
        <v>1</v>
      </c>
      <c r="AX45" s="101">
        <f t="shared" si="35"/>
        <v>1</v>
      </c>
      <c r="AY45" s="101">
        <f t="shared" si="35"/>
        <v>1</v>
      </c>
      <c r="AZ45" s="101">
        <f t="shared" si="35"/>
        <v>1</v>
      </c>
      <c r="BA45" s="101">
        <f t="shared" si="35"/>
        <v>1</v>
      </c>
      <c r="BB45" s="101">
        <f t="shared" si="35"/>
        <v>1</v>
      </c>
      <c r="BC45" s="101">
        <f t="shared" si="35"/>
        <v>1</v>
      </c>
      <c r="BD45" s="101">
        <f t="shared" si="35"/>
        <v>1</v>
      </c>
      <c r="BE45" s="101">
        <f t="shared" si="35"/>
        <v>1</v>
      </c>
      <c r="BF45" s="101">
        <f t="shared" si="35"/>
        <v>1</v>
      </c>
      <c r="BG45" s="101">
        <f t="shared" si="35"/>
        <v>1</v>
      </c>
      <c r="BH45" s="101">
        <f t="shared" si="35"/>
        <v>1</v>
      </c>
      <c r="BI45" s="101">
        <f t="shared" si="35"/>
        <v>1</v>
      </c>
      <c r="BJ45" s="101">
        <f t="shared" si="35"/>
        <v>1</v>
      </c>
      <c r="BK45" s="101">
        <f t="shared" si="35"/>
        <v>1</v>
      </c>
      <c r="BL45" s="101">
        <f t="shared" si="35"/>
        <v>1</v>
      </c>
      <c r="BM45" s="101">
        <f t="shared" si="35"/>
        <v>1</v>
      </c>
      <c r="BN45" s="101">
        <f t="shared" si="35"/>
        <v>1</v>
      </c>
      <c r="BO45" s="101">
        <f t="shared" si="35"/>
        <v>1</v>
      </c>
      <c r="BP45" s="101">
        <f t="shared" si="35"/>
        <v>1</v>
      </c>
      <c r="BQ45" s="101">
        <f t="shared" si="35"/>
        <v>1</v>
      </c>
      <c r="BR45" s="350">
        <f t="shared" si="13"/>
        <v>0.78731073446327693</v>
      </c>
    </row>
    <row r="46" spans="1:70" s="2" customFormat="1" ht="18.75" customHeight="1" x14ac:dyDescent="0.25">
      <c r="A46" s="349" t="s">
        <v>2331</v>
      </c>
      <c r="B46" s="348" t="s">
        <v>754</v>
      </c>
      <c r="C46" s="348" t="s">
        <v>755</v>
      </c>
      <c r="D46" s="77">
        <v>1</v>
      </c>
      <c r="E46" s="224">
        <f>VLOOKUP(B46,'Cuadro Control'!C46:J1976,8,FALSE)</f>
        <v>90662604.648000002</v>
      </c>
      <c r="F46" s="106">
        <v>0.1</v>
      </c>
      <c r="G46" s="107">
        <v>46268</v>
      </c>
      <c r="H46" s="107"/>
      <c r="I46" s="107">
        <v>46270</v>
      </c>
      <c r="J46" s="354">
        <f t="shared" ref="J46:J109" si="36">+INDEX($K46:$BQ46,1,MATCH(I46,$K$6:$BQ$6,1))</f>
        <v>0.66666666666666663</v>
      </c>
      <c r="K46" s="106">
        <f t="shared" ref="K46:T53" si="37">IF($G46=0,0,IF(K$6&lt;$G46,0,IF(K$6&gt;$I46,1,(K$6-$G46+1)/($I46-$G46+1))))</f>
        <v>0</v>
      </c>
      <c r="L46" s="106">
        <f t="shared" si="37"/>
        <v>0</v>
      </c>
      <c r="M46" s="106">
        <f t="shared" si="37"/>
        <v>0</v>
      </c>
      <c r="N46" s="106">
        <f t="shared" si="37"/>
        <v>0</v>
      </c>
      <c r="O46" s="106">
        <f t="shared" si="37"/>
        <v>0</v>
      </c>
      <c r="P46" s="106">
        <f t="shared" si="37"/>
        <v>0</v>
      </c>
      <c r="Q46" s="106">
        <f t="shared" si="37"/>
        <v>0</v>
      </c>
      <c r="R46" s="106">
        <f t="shared" si="37"/>
        <v>0</v>
      </c>
      <c r="S46" s="106">
        <f t="shared" si="37"/>
        <v>0.66666666666666663</v>
      </c>
      <c r="T46" s="106">
        <f t="shared" si="37"/>
        <v>1</v>
      </c>
      <c r="U46" s="106">
        <f t="shared" ref="U46:AD53" si="38">IF($G46=0,0,IF(U$6&lt;$G46,0,IF(U$6&gt;$I46,1,(U$6-$G46+1)/($I46-$G46+1))))</f>
        <v>1</v>
      </c>
      <c r="V46" s="106">
        <f t="shared" si="38"/>
        <v>1</v>
      </c>
      <c r="W46" s="106">
        <f t="shared" si="38"/>
        <v>1</v>
      </c>
      <c r="X46" s="106">
        <f t="shared" si="38"/>
        <v>1</v>
      </c>
      <c r="Y46" s="106">
        <f t="shared" si="38"/>
        <v>1</v>
      </c>
      <c r="Z46" s="106">
        <f t="shared" si="38"/>
        <v>1</v>
      </c>
      <c r="AA46" s="106">
        <f t="shared" si="38"/>
        <v>1</v>
      </c>
      <c r="AB46" s="106">
        <f t="shared" si="38"/>
        <v>1</v>
      </c>
      <c r="AC46" s="106">
        <f t="shared" si="38"/>
        <v>1</v>
      </c>
      <c r="AD46" s="106">
        <f t="shared" si="38"/>
        <v>1</v>
      </c>
      <c r="AE46" s="106">
        <f t="shared" ref="AE46:AN53" si="39">IF($G46=0,0,IF(AE$6&lt;$G46,0,IF(AE$6&gt;$I46,1,(AE$6-$G46+1)/($I46-$G46+1))))</f>
        <v>1</v>
      </c>
      <c r="AF46" s="106">
        <f t="shared" si="39"/>
        <v>1</v>
      </c>
      <c r="AG46" s="106">
        <f t="shared" si="39"/>
        <v>1</v>
      </c>
      <c r="AH46" s="106">
        <f t="shared" si="39"/>
        <v>1</v>
      </c>
      <c r="AI46" s="106">
        <f t="shared" si="39"/>
        <v>1</v>
      </c>
      <c r="AJ46" s="106">
        <f t="shared" si="39"/>
        <v>1</v>
      </c>
      <c r="AK46" s="106">
        <f t="shared" si="39"/>
        <v>1</v>
      </c>
      <c r="AL46" s="106">
        <f t="shared" si="39"/>
        <v>1</v>
      </c>
      <c r="AM46" s="106">
        <f t="shared" si="39"/>
        <v>1</v>
      </c>
      <c r="AN46" s="106">
        <f t="shared" si="39"/>
        <v>1</v>
      </c>
      <c r="AO46" s="106">
        <f t="shared" ref="AO46:AX53" si="40">IF($G46=0,0,IF(AO$6&lt;$G46,0,IF(AO$6&gt;$I46,1,(AO$6-$G46+1)/($I46-$G46+1))))</f>
        <v>1</v>
      </c>
      <c r="AP46" s="106">
        <f t="shared" si="40"/>
        <v>1</v>
      </c>
      <c r="AQ46" s="106">
        <f t="shared" si="40"/>
        <v>1</v>
      </c>
      <c r="AR46" s="106">
        <f t="shared" si="40"/>
        <v>1</v>
      </c>
      <c r="AS46" s="106">
        <f t="shared" si="40"/>
        <v>1</v>
      </c>
      <c r="AT46" s="106">
        <f t="shared" si="40"/>
        <v>1</v>
      </c>
      <c r="AU46" s="106">
        <f t="shared" si="40"/>
        <v>1</v>
      </c>
      <c r="AV46" s="106">
        <f t="shared" si="40"/>
        <v>1</v>
      </c>
      <c r="AW46" s="106">
        <f t="shared" si="40"/>
        <v>1</v>
      </c>
      <c r="AX46" s="106">
        <f t="shared" si="40"/>
        <v>1</v>
      </c>
      <c r="AY46" s="106">
        <f t="shared" ref="AY46:BH53" si="41">IF($G46=0,0,IF(AY$6&lt;$G46,0,IF(AY$6&gt;$I46,1,(AY$6-$G46+1)/($I46-$G46+1))))</f>
        <v>1</v>
      </c>
      <c r="AZ46" s="106">
        <f t="shared" si="41"/>
        <v>1</v>
      </c>
      <c r="BA46" s="106">
        <f t="shared" si="41"/>
        <v>1</v>
      </c>
      <c r="BB46" s="106">
        <f t="shared" si="41"/>
        <v>1</v>
      </c>
      <c r="BC46" s="106">
        <f t="shared" si="41"/>
        <v>1</v>
      </c>
      <c r="BD46" s="106">
        <f t="shared" si="41"/>
        <v>1</v>
      </c>
      <c r="BE46" s="106">
        <f t="shared" si="41"/>
        <v>1</v>
      </c>
      <c r="BF46" s="106">
        <f t="shared" si="41"/>
        <v>1</v>
      </c>
      <c r="BG46" s="106">
        <f t="shared" si="41"/>
        <v>1</v>
      </c>
      <c r="BH46" s="106">
        <f t="shared" si="41"/>
        <v>1</v>
      </c>
      <c r="BI46" s="106">
        <f t="shared" ref="BI46:BQ53" si="42">IF($G46=0,0,IF(BI$6&lt;$G46,0,IF(BI$6&gt;$I46,1,(BI$6-$G46+1)/($I46-$G46+1))))</f>
        <v>1</v>
      </c>
      <c r="BJ46" s="106">
        <f t="shared" si="42"/>
        <v>1</v>
      </c>
      <c r="BK46" s="106">
        <f t="shared" si="42"/>
        <v>1</v>
      </c>
      <c r="BL46" s="106">
        <f t="shared" si="42"/>
        <v>1</v>
      </c>
      <c r="BM46" s="106">
        <f t="shared" si="42"/>
        <v>1</v>
      </c>
      <c r="BN46" s="106">
        <f t="shared" si="42"/>
        <v>1</v>
      </c>
      <c r="BO46" s="106">
        <f t="shared" si="42"/>
        <v>1</v>
      </c>
      <c r="BP46" s="106">
        <f t="shared" si="42"/>
        <v>1</v>
      </c>
      <c r="BQ46" s="106">
        <f t="shared" si="42"/>
        <v>1</v>
      </c>
      <c r="BR46" s="350">
        <f t="shared" si="13"/>
        <v>0.85875706214689262</v>
      </c>
    </row>
    <row r="47" spans="1:70" s="2" customFormat="1" ht="18.75" customHeight="1" x14ac:dyDescent="0.25">
      <c r="A47" s="349" t="s">
        <v>2332</v>
      </c>
      <c r="B47" s="348" t="s">
        <v>756</v>
      </c>
      <c r="C47" s="348" t="s">
        <v>757</v>
      </c>
      <c r="D47" s="77">
        <v>4</v>
      </c>
      <c r="E47" s="224">
        <f>VLOOKUP(B47,'Cuadro Control'!C47:J1977,8,FALSE)</f>
        <v>230777539.104</v>
      </c>
      <c r="F47" s="106">
        <v>0.25</v>
      </c>
      <c r="G47" s="107">
        <v>46270</v>
      </c>
      <c r="H47" s="107"/>
      <c r="I47" s="107">
        <v>46275</v>
      </c>
      <c r="J47" s="354">
        <f t="shared" si="36"/>
        <v>0</v>
      </c>
      <c r="K47" s="106">
        <f t="shared" si="37"/>
        <v>0</v>
      </c>
      <c r="L47" s="106">
        <f t="shared" si="37"/>
        <v>0</v>
      </c>
      <c r="M47" s="106">
        <f t="shared" si="37"/>
        <v>0</v>
      </c>
      <c r="N47" s="106">
        <f t="shared" si="37"/>
        <v>0</v>
      </c>
      <c r="O47" s="106">
        <f t="shared" si="37"/>
        <v>0</v>
      </c>
      <c r="P47" s="106">
        <f t="shared" si="37"/>
        <v>0</v>
      </c>
      <c r="Q47" s="106">
        <f t="shared" si="37"/>
        <v>0</v>
      </c>
      <c r="R47" s="106">
        <f t="shared" si="37"/>
        <v>0</v>
      </c>
      <c r="S47" s="106">
        <f t="shared" si="37"/>
        <v>0</v>
      </c>
      <c r="T47" s="106">
        <f t="shared" si="37"/>
        <v>1</v>
      </c>
      <c r="U47" s="106">
        <f t="shared" si="38"/>
        <v>1</v>
      </c>
      <c r="V47" s="106">
        <f t="shared" si="38"/>
        <v>1</v>
      </c>
      <c r="W47" s="106">
        <f t="shared" si="38"/>
        <v>1</v>
      </c>
      <c r="X47" s="106">
        <f t="shared" si="38"/>
        <v>1</v>
      </c>
      <c r="Y47" s="106">
        <f t="shared" si="38"/>
        <v>1</v>
      </c>
      <c r="Z47" s="106">
        <f t="shared" si="38"/>
        <v>1</v>
      </c>
      <c r="AA47" s="106">
        <f t="shared" si="38"/>
        <v>1</v>
      </c>
      <c r="AB47" s="106">
        <f t="shared" si="38"/>
        <v>1</v>
      </c>
      <c r="AC47" s="106">
        <f t="shared" si="38"/>
        <v>1</v>
      </c>
      <c r="AD47" s="106">
        <f t="shared" si="38"/>
        <v>1</v>
      </c>
      <c r="AE47" s="106">
        <f t="shared" si="39"/>
        <v>1</v>
      </c>
      <c r="AF47" s="106">
        <f t="shared" si="39"/>
        <v>1</v>
      </c>
      <c r="AG47" s="106">
        <f t="shared" si="39"/>
        <v>1</v>
      </c>
      <c r="AH47" s="106">
        <f t="shared" si="39"/>
        <v>1</v>
      </c>
      <c r="AI47" s="106">
        <f t="shared" si="39"/>
        <v>1</v>
      </c>
      <c r="AJ47" s="106">
        <f t="shared" si="39"/>
        <v>1</v>
      </c>
      <c r="AK47" s="106">
        <f t="shared" si="39"/>
        <v>1</v>
      </c>
      <c r="AL47" s="106">
        <f t="shared" si="39"/>
        <v>1</v>
      </c>
      <c r="AM47" s="106">
        <f t="shared" si="39"/>
        <v>1</v>
      </c>
      <c r="AN47" s="106">
        <f t="shared" si="39"/>
        <v>1</v>
      </c>
      <c r="AO47" s="106">
        <f t="shared" si="40"/>
        <v>1</v>
      </c>
      <c r="AP47" s="106">
        <f t="shared" si="40"/>
        <v>1</v>
      </c>
      <c r="AQ47" s="106">
        <f t="shared" si="40"/>
        <v>1</v>
      </c>
      <c r="AR47" s="106">
        <f t="shared" si="40"/>
        <v>1</v>
      </c>
      <c r="AS47" s="106">
        <f t="shared" si="40"/>
        <v>1</v>
      </c>
      <c r="AT47" s="106">
        <f t="shared" si="40"/>
        <v>1</v>
      </c>
      <c r="AU47" s="106">
        <f t="shared" si="40"/>
        <v>1</v>
      </c>
      <c r="AV47" s="106">
        <f t="shared" si="40"/>
        <v>1</v>
      </c>
      <c r="AW47" s="106">
        <f t="shared" si="40"/>
        <v>1</v>
      </c>
      <c r="AX47" s="106">
        <f t="shared" si="40"/>
        <v>1</v>
      </c>
      <c r="AY47" s="106">
        <f t="shared" si="41"/>
        <v>1</v>
      </c>
      <c r="AZ47" s="106">
        <f t="shared" si="41"/>
        <v>1</v>
      </c>
      <c r="BA47" s="106">
        <f t="shared" si="41"/>
        <v>1</v>
      </c>
      <c r="BB47" s="106">
        <f t="shared" si="41"/>
        <v>1</v>
      </c>
      <c r="BC47" s="106">
        <f t="shared" si="41"/>
        <v>1</v>
      </c>
      <c r="BD47" s="106">
        <f t="shared" si="41"/>
        <v>1</v>
      </c>
      <c r="BE47" s="106">
        <f t="shared" si="41"/>
        <v>1</v>
      </c>
      <c r="BF47" s="106">
        <f t="shared" si="41"/>
        <v>1</v>
      </c>
      <c r="BG47" s="106">
        <f t="shared" si="41"/>
        <v>1</v>
      </c>
      <c r="BH47" s="106">
        <f t="shared" si="41"/>
        <v>1</v>
      </c>
      <c r="BI47" s="106">
        <f t="shared" si="42"/>
        <v>1</v>
      </c>
      <c r="BJ47" s="106">
        <f t="shared" si="42"/>
        <v>1</v>
      </c>
      <c r="BK47" s="106">
        <f t="shared" si="42"/>
        <v>1</v>
      </c>
      <c r="BL47" s="106">
        <f t="shared" si="42"/>
        <v>1</v>
      </c>
      <c r="BM47" s="106">
        <f t="shared" si="42"/>
        <v>1</v>
      </c>
      <c r="BN47" s="106">
        <f t="shared" si="42"/>
        <v>1</v>
      </c>
      <c r="BO47" s="106">
        <f t="shared" si="42"/>
        <v>1</v>
      </c>
      <c r="BP47" s="106">
        <f t="shared" si="42"/>
        <v>1</v>
      </c>
      <c r="BQ47" s="106">
        <f t="shared" si="42"/>
        <v>1</v>
      </c>
      <c r="BR47" s="350">
        <f t="shared" si="13"/>
        <v>0.84745762711864403</v>
      </c>
    </row>
    <row r="48" spans="1:70" s="2" customFormat="1" ht="18.75" customHeight="1" x14ac:dyDescent="0.25">
      <c r="A48" s="88"/>
      <c r="B48" s="77" t="s">
        <v>758</v>
      </c>
      <c r="C48" s="77" t="s">
        <v>759</v>
      </c>
      <c r="D48" s="77">
        <v>2</v>
      </c>
      <c r="E48" s="224">
        <f>VLOOKUP(B48,'Cuadro Control'!C48:J1978,8,FALSE)</f>
        <v>82420549.679999992</v>
      </c>
      <c r="F48" s="106">
        <v>0.09</v>
      </c>
      <c r="G48" s="107">
        <v>46283</v>
      </c>
      <c r="H48" s="107">
        <v>46283</v>
      </c>
      <c r="I48" s="107">
        <v>46287</v>
      </c>
      <c r="J48" s="354">
        <f t="shared" si="36"/>
        <v>0.2</v>
      </c>
      <c r="K48" s="106">
        <f t="shared" si="37"/>
        <v>0</v>
      </c>
      <c r="L48" s="106">
        <f t="shared" si="37"/>
        <v>0</v>
      </c>
      <c r="M48" s="106">
        <f t="shared" si="37"/>
        <v>0</v>
      </c>
      <c r="N48" s="106">
        <f t="shared" si="37"/>
        <v>0</v>
      </c>
      <c r="O48" s="106">
        <f t="shared" si="37"/>
        <v>0</v>
      </c>
      <c r="P48" s="106">
        <f t="shared" si="37"/>
        <v>0</v>
      </c>
      <c r="Q48" s="106">
        <f t="shared" si="37"/>
        <v>0</v>
      </c>
      <c r="R48" s="106">
        <f t="shared" si="37"/>
        <v>0</v>
      </c>
      <c r="S48" s="106">
        <f t="shared" si="37"/>
        <v>0</v>
      </c>
      <c r="T48" s="106">
        <f t="shared" si="37"/>
        <v>0</v>
      </c>
      <c r="U48" s="106">
        <f t="shared" si="38"/>
        <v>0.2</v>
      </c>
      <c r="V48" s="106">
        <f t="shared" si="38"/>
        <v>1</v>
      </c>
      <c r="W48" s="106">
        <f t="shared" si="38"/>
        <v>1</v>
      </c>
      <c r="X48" s="106">
        <f t="shared" si="38"/>
        <v>1</v>
      </c>
      <c r="Y48" s="106">
        <f t="shared" si="38"/>
        <v>1</v>
      </c>
      <c r="Z48" s="106">
        <f t="shared" si="38"/>
        <v>1</v>
      </c>
      <c r="AA48" s="106">
        <f t="shared" si="38"/>
        <v>1</v>
      </c>
      <c r="AB48" s="106">
        <f t="shared" si="38"/>
        <v>1</v>
      </c>
      <c r="AC48" s="106">
        <f t="shared" si="38"/>
        <v>1</v>
      </c>
      <c r="AD48" s="106">
        <f t="shared" si="38"/>
        <v>1</v>
      </c>
      <c r="AE48" s="106">
        <f t="shared" si="39"/>
        <v>1</v>
      </c>
      <c r="AF48" s="106">
        <f t="shared" si="39"/>
        <v>1</v>
      </c>
      <c r="AG48" s="106">
        <f t="shared" si="39"/>
        <v>1</v>
      </c>
      <c r="AH48" s="106">
        <f t="shared" si="39"/>
        <v>1</v>
      </c>
      <c r="AI48" s="106">
        <f t="shared" si="39"/>
        <v>1</v>
      </c>
      <c r="AJ48" s="106">
        <f t="shared" si="39"/>
        <v>1</v>
      </c>
      <c r="AK48" s="106">
        <f t="shared" si="39"/>
        <v>1</v>
      </c>
      <c r="AL48" s="106">
        <f t="shared" si="39"/>
        <v>1</v>
      </c>
      <c r="AM48" s="106">
        <f t="shared" si="39"/>
        <v>1</v>
      </c>
      <c r="AN48" s="106">
        <f t="shared" si="39"/>
        <v>1</v>
      </c>
      <c r="AO48" s="106">
        <f t="shared" si="40"/>
        <v>1</v>
      </c>
      <c r="AP48" s="106">
        <f t="shared" si="40"/>
        <v>1</v>
      </c>
      <c r="AQ48" s="106">
        <f t="shared" si="40"/>
        <v>1</v>
      </c>
      <c r="AR48" s="106">
        <f t="shared" si="40"/>
        <v>1</v>
      </c>
      <c r="AS48" s="106">
        <f t="shared" si="40"/>
        <v>1</v>
      </c>
      <c r="AT48" s="106">
        <f t="shared" si="40"/>
        <v>1</v>
      </c>
      <c r="AU48" s="106">
        <f t="shared" si="40"/>
        <v>1</v>
      </c>
      <c r="AV48" s="106">
        <f t="shared" si="40"/>
        <v>1</v>
      </c>
      <c r="AW48" s="106">
        <f t="shared" si="40"/>
        <v>1</v>
      </c>
      <c r="AX48" s="106">
        <f t="shared" si="40"/>
        <v>1</v>
      </c>
      <c r="AY48" s="106">
        <f t="shared" si="41"/>
        <v>1</v>
      </c>
      <c r="AZ48" s="106">
        <f t="shared" si="41"/>
        <v>1</v>
      </c>
      <c r="BA48" s="106">
        <f t="shared" si="41"/>
        <v>1</v>
      </c>
      <c r="BB48" s="106">
        <f t="shared" si="41"/>
        <v>1</v>
      </c>
      <c r="BC48" s="106">
        <f t="shared" si="41"/>
        <v>1</v>
      </c>
      <c r="BD48" s="106">
        <f t="shared" si="41"/>
        <v>1</v>
      </c>
      <c r="BE48" s="106">
        <f t="shared" si="41"/>
        <v>1</v>
      </c>
      <c r="BF48" s="106">
        <f t="shared" si="41"/>
        <v>1</v>
      </c>
      <c r="BG48" s="106">
        <f t="shared" si="41"/>
        <v>1</v>
      </c>
      <c r="BH48" s="106">
        <f t="shared" si="41"/>
        <v>1</v>
      </c>
      <c r="BI48" s="106">
        <f t="shared" si="42"/>
        <v>1</v>
      </c>
      <c r="BJ48" s="106">
        <f t="shared" si="42"/>
        <v>1</v>
      </c>
      <c r="BK48" s="106">
        <f t="shared" si="42"/>
        <v>1</v>
      </c>
      <c r="BL48" s="106">
        <f t="shared" si="42"/>
        <v>1</v>
      </c>
      <c r="BM48" s="106">
        <f t="shared" si="42"/>
        <v>1</v>
      </c>
      <c r="BN48" s="106">
        <f t="shared" si="42"/>
        <v>1</v>
      </c>
      <c r="BO48" s="106">
        <f t="shared" si="42"/>
        <v>1</v>
      </c>
      <c r="BP48" s="106">
        <f t="shared" si="42"/>
        <v>1</v>
      </c>
      <c r="BQ48" s="106">
        <f t="shared" si="42"/>
        <v>1</v>
      </c>
      <c r="BR48" s="350">
        <f t="shared" si="13"/>
        <v>0.81694915254237288</v>
      </c>
    </row>
    <row r="49" spans="1:70" s="2" customFormat="1" ht="18.75" customHeight="1" x14ac:dyDescent="0.25">
      <c r="A49" s="349" t="s">
        <v>2333</v>
      </c>
      <c r="B49" s="348" t="s">
        <v>760</v>
      </c>
      <c r="C49" s="348" t="s">
        <v>761</v>
      </c>
      <c r="D49" s="77">
        <v>4</v>
      </c>
      <c r="E49" s="224">
        <f>VLOOKUP(B49,'Cuadro Control'!C49:J1979,8,FALSE)</f>
        <v>230777539.104</v>
      </c>
      <c r="F49" s="106">
        <v>0.25</v>
      </c>
      <c r="G49" s="107">
        <v>46311</v>
      </c>
      <c r="H49" s="107"/>
      <c r="I49" s="107">
        <v>46316</v>
      </c>
      <c r="J49" s="354">
        <f t="shared" si="36"/>
        <v>0.16666666666666666</v>
      </c>
      <c r="K49" s="106">
        <f t="shared" si="37"/>
        <v>0</v>
      </c>
      <c r="L49" s="106">
        <f t="shared" si="37"/>
        <v>0</v>
      </c>
      <c r="M49" s="106">
        <f t="shared" si="37"/>
        <v>0</v>
      </c>
      <c r="N49" s="106">
        <f t="shared" si="37"/>
        <v>0</v>
      </c>
      <c r="O49" s="106">
        <f t="shared" si="37"/>
        <v>0</v>
      </c>
      <c r="P49" s="106">
        <f t="shared" si="37"/>
        <v>0</v>
      </c>
      <c r="Q49" s="106">
        <f t="shared" si="37"/>
        <v>0</v>
      </c>
      <c r="R49" s="106">
        <f t="shared" si="37"/>
        <v>0</v>
      </c>
      <c r="S49" s="106">
        <f t="shared" si="37"/>
        <v>0</v>
      </c>
      <c r="T49" s="106">
        <f t="shared" si="37"/>
        <v>0</v>
      </c>
      <c r="U49" s="106">
        <f t="shared" si="38"/>
        <v>0</v>
      </c>
      <c r="V49" s="106">
        <f t="shared" si="38"/>
        <v>0</v>
      </c>
      <c r="W49" s="106">
        <f t="shared" si="38"/>
        <v>0</v>
      </c>
      <c r="X49" s="106">
        <f t="shared" si="38"/>
        <v>0</v>
      </c>
      <c r="Y49" s="106">
        <f t="shared" si="38"/>
        <v>0.16666666666666666</v>
      </c>
      <c r="Z49" s="106">
        <f t="shared" si="38"/>
        <v>1</v>
      </c>
      <c r="AA49" s="106">
        <f t="shared" si="38"/>
        <v>1</v>
      </c>
      <c r="AB49" s="106">
        <f t="shared" si="38"/>
        <v>1</v>
      </c>
      <c r="AC49" s="106">
        <f t="shared" si="38"/>
        <v>1</v>
      </c>
      <c r="AD49" s="106">
        <f t="shared" si="38"/>
        <v>1</v>
      </c>
      <c r="AE49" s="106">
        <f t="shared" si="39"/>
        <v>1</v>
      </c>
      <c r="AF49" s="106">
        <f t="shared" si="39"/>
        <v>1</v>
      </c>
      <c r="AG49" s="106">
        <f t="shared" si="39"/>
        <v>1</v>
      </c>
      <c r="AH49" s="106">
        <f t="shared" si="39"/>
        <v>1</v>
      </c>
      <c r="AI49" s="106">
        <f t="shared" si="39"/>
        <v>1</v>
      </c>
      <c r="AJ49" s="106">
        <f t="shared" si="39"/>
        <v>1</v>
      </c>
      <c r="AK49" s="106">
        <f t="shared" si="39"/>
        <v>1</v>
      </c>
      <c r="AL49" s="106">
        <f t="shared" si="39"/>
        <v>1</v>
      </c>
      <c r="AM49" s="106">
        <f t="shared" si="39"/>
        <v>1</v>
      </c>
      <c r="AN49" s="106">
        <f t="shared" si="39"/>
        <v>1</v>
      </c>
      <c r="AO49" s="106">
        <f t="shared" si="40"/>
        <v>1</v>
      </c>
      <c r="AP49" s="106">
        <f t="shared" si="40"/>
        <v>1</v>
      </c>
      <c r="AQ49" s="106">
        <f t="shared" si="40"/>
        <v>1</v>
      </c>
      <c r="AR49" s="106">
        <f t="shared" si="40"/>
        <v>1</v>
      </c>
      <c r="AS49" s="106">
        <f t="shared" si="40"/>
        <v>1</v>
      </c>
      <c r="AT49" s="106">
        <f t="shared" si="40"/>
        <v>1</v>
      </c>
      <c r="AU49" s="106">
        <f t="shared" si="40"/>
        <v>1</v>
      </c>
      <c r="AV49" s="106">
        <f t="shared" si="40"/>
        <v>1</v>
      </c>
      <c r="AW49" s="106">
        <f t="shared" si="40"/>
        <v>1</v>
      </c>
      <c r="AX49" s="106">
        <f t="shared" si="40"/>
        <v>1</v>
      </c>
      <c r="AY49" s="106">
        <f t="shared" si="41"/>
        <v>1</v>
      </c>
      <c r="AZ49" s="106">
        <f t="shared" si="41"/>
        <v>1</v>
      </c>
      <c r="BA49" s="106">
        <f t="shared" si="41"/>
        <v>1</v>
      </c>
      <c r="BB49" s="106">
        <f t="shared" si="41"/>
        <v>1</v>
      </c>
      <c r="BC49" s="106">
        <f t="shared" si="41"/>
        <v>1</v>
      </c>
      <c r="BD49" s="106">
        <f t="shared" si="41"/>
        <v>1</v>
      </c>
      <c r="BE49" s="106">
        <f t="shared" si="41"/>
        <v>1</v>
      </c>
      <c r="BF49" s="106">
        <f t="shared" si="41"/>
        <v>1</v>
      </c>
      <c r="BG49" s="106">
        <f t="shared" si="41"/>
        <v>1</v>
      </c>
      <c r="BH49" s="106">
        <f t="shared" si="41"/>
        <v>1</v>
      </c>
      <c r="BI49" s="106">
        <f t="shared" si="42"/>
        <v>1</v>
      </c>
      <c r="BJ49" s="106">
        <f t="shared" si="42"/>
        <v>1</v>
      </c>
      <c r="BK49" s="106">
        <f t="shared" si="42"/>
        <v>1</v>
      </c>
      <c r="BL49" s="106">
        <f t="shared" si="42"/>
        <v>1</v>
      </c>
      <c r="BM49" s="106">
        <f t="shared" si="42"/>
        <v>1</v>
      </c>
      <c r="BN49" s="106">
        <f t="shared" si="42"/>
        <v>1</v>
      </c>
      <c r="BO49" s="106">
        <f t="shared" si="42"/>
        <v>1</v>
      </c>
      <c r="BP49" s="106">
        <f t="shared" si="42"/>
        <v>1</v>
      </c>
      <c r="BQ49" s="106">
        <f t="shared" si="42"/>
        <v>1</v>
      </c>
      <c r="BR49" s="350">
        <f t="shared" si="13"/>
        <v>0.74858757062146897</v>
      </c>
    </row>
    <row r="50" spans="1:70" s="2" customFormat="1" ht="18.75" customHeight="1" x14ac:dyDescent="0.25">
      <c r="A50" s="349"/>
      <c r="B50" s="348" t="s">
        <v>762</v>
      </c>
      <c r="C50" s="348" t="s">
        <v>763</v>
      </c>
      <c r="D50" s="77">
        <v>1</v>
      </c>
      <c r="E50" s="224">
        <f>VLOOKUP(B50,'Cuadro Control'!C50:J1980,8,FALSE)</f>
        <v>49452329.807999998</v>
      </c>
      <c r="F50" s="106">
        <v>0.05</v>
      </c>
      <c r="G50" s="107">
        <v>46316</v>
      </c>
      <c r="H50" s="107"/>
      <c r="I50" s="107">
        <v>46317</v>
      </c>
      <c r="J50" s="354">
        <f t="shared" si="36"/>
        <v>0</v>
      </c>
      <c r="K50" s="106">
        <f t="shared" si="37"/>
        <v>0</v>
      </c>
      <c r="L50" s="106">
        <f t="shared" si="37"/>
        <v>0</v>
      </c>
      <c r="M50" s="106">
        <f t="shared" si="37"/>
        <v>0</v>
      </c>
      <c r="N50" s="106">
        <f t="shared" si="37"/>
        <v>0</v>
      </c>
      <c r="O50" s="106">
        <f t="shared" si="37"/>
        <v>0</v>
      </c>
      <c r="P50" s="106">
        <f t="shared" si="37"/>
        <v>0</v>
      </c>
      <c r="Q50" s="106">
        <f t="shared" si="37"/>
        <v>0</v>
      </c>
      <c r="R50" s="106">
        <f t="shared" si="37"/>
        <v>0</v>
      </c>
      <c r="S50" s="106">
        <f t="shared" si="37"/>
        <v>0</v>
      </c>
      <c r="T50" s="106">
        <f t="shared" si="37"/>
        <v>0</v>
      </c>
      <c r="U50" s="106">
        <f t="shared" si="38"/>
        <v>0</v>
      </c>
      <c r="V50" s="106">
        <f t="shared" si="38"/>
        <v>0</v>
      </c>
      <c r="W50" s="106">
        <f t="shared" si="38"/>
        <v>0</v>
      </c>
      <c r="X50" s="106">
        <f t="shared" si="38"/>
        <v>0</v>
      </c>
      <c r="Y50" s="106">
        <f t="shared" si="38"/>
        <v>0</v>
      </c>
      <c r="Z50" s="106">
        <f t="shared" si="38"/>
        <v>1</v>
      </c>
      <c r="AA50" s="106">
        <f t="shared" si="38"/>
        <v>1</v>
      </c>
      <c r="AB50" s="106">
        <f t="shared" si="38"/>
        <v>1</v>
      </c>
      <c r="AC50" s="106">
        <f t="shared" si="38"/>
        <v>1</v>
      </c>
      <c r="AD50" s="106">
        <f t="shared" si="38"/>
        <v>1</v>
      </c>
      <c r="AE50" s="106">
        <f t="shared" si="39"/>
        <v>1</v>
      </c>
      <c r="AF50" s="106">
        <f t="shared" si="39"/>
        <v>1</v>
      </c>
      <c r="AG50" s="106">
        <f t="shared" si="39"/>
        <v>1</v>
      </c>
      <c r="AH50" s="106">
        <f t="shared" si="39"/>
        <v>1</v>
      </c>
      <c r="AI50" s="106">
        <f t="shared" si="39"/>
        <v>1</v>
      </c>
      <c r="AJ50" s="106">
        <f t="shared" si="39"/>
        <v>1</v>
      </c>
      <c r="AK50" s="106">
        <f t="shared" si="39"/>
        <v>1</v>
      </c>
      <c r="AL50" s="106">
        <f t="shared" si="39"/>
        <v>1</v>
      </c>
      <c r="AM50" s="106">
        <f t="shared" si="39"/>
        <v>1</v>
      </c>
      <c r="AN50" s="106">
        <f t="shared" si="39"/>
        <v>1</v>
      </c>
      <c r="AO50" s="106">
        <f t="shared" si="40"/>
        <v>1</v>
      </c>
      <c r="AP50" s="106">
        <f t="shared" si="40"/>
        <v>1</v>
      </c>
      <c r="AQ50" s="106">
        <f t="shared" si="40"/>
        <v>1</v>
      </c>
      <c r="AR50" s="106">
        <f t="shared" si="40"/>
        <v>1</v>
      </c>
      <c r="AS50" s="106">
        <f t="shared" si="40"/>
        <v>1</v>
      </c>
      <c r="AT50" s="106">
        <f t="shared" si="40"/>
        <v>1</v>
      </c>
      <c r="AU50" s="106">
        <f t="shared" si="40"/>
        <v>1</v>
      </c>
      <c r="AV50" s="106">
        <f t="shared" si="40"/>
        <v>1</v>
      </c>
      <c r="AW50" s="106">
        <f t="shared" si="40"/>
        <v>1</v>
      </c>
      <c r="AX50" s="106">
        <f t="shared" si="40"/>
        <v>1</v>
      </c>
      <c r="AY50" s="106">
        <f t="shared" si="41"/>
        <v>1</v>
      </c>
      <c r="AZ50" s="106">
        <f t="shared" si="41"/>
        <v>1</v>
      </c>
      <c r="BA50" s="106">
        <f t="shared" si="41"/>
        <v>1</v>
      </c>
      <c r="BB50" s="106">
        <f t="shared" si="41"/>
        <v>1</v>
      </c>
      <c r="BC50" s="106">
        <f t="shared" si="41"/>
        <v>1</v>
      </c>
      <c r="BD50" s="106">
        <f t="shared" si="41"/>
        <v>1</v>
      </c>
      <c r="BE50" s="106">
        <f t="shared" si="41"/>
        <v>1</v>
      </c>
      <c r="BF50" s="106">
        <f t="shared" si="41"/>
        <v>1</v>
      </c>
      <c r="BG50" s="106">
        <f t="shared" si="41"/>
        <v>1</v>
      </c>
      <c r="BH50" s="106">
        <f t="shared" si="41"/>
        <v>1</v>
      </c>
      <c r="BI50" s="106">
        <f t="shared" si="42"/>
        <v>1</v>
      </c>
      <c r="BJ50" s="106">
        <f t="shared" si="42"/>
        <v>1</v>
      </c>
      <c r="BK50" s="106">
        <f t="shared" si="42"/>
        <v>1</v>
      </c>
      <c r="BL50" s="106">
        <f t="shared" si="42"/>
        <v>1</v>
      </c>
      <c r="BM50" s="106">
        <f t="shared" si="42"/>
        <v>1</v>
      </c>
      <c r="BN50" s="106">
        <f t="shared" si="42"/>
        <v>1</v>
      </c>
      <c r="BO50" s="106">
        <f t="shared" si="42"/>
        <v>1</v>
      </c>
      <c r="BP50" s="106">
        <f t="shared" si="42"/>
        <v>1</v>
      </c>
      <c r="BQ50" s="106">
        <f t="shared" si="42"/>
        <v>1</v>
      </c>
      <c r="BR50" s="350">
        <f t="shared" si="13"/>
        <v>0.74576271186440679</v>
      </c>
    </row>
    <row r="51" spans="1:70" s="2" customFormat="1" ht="18.75" customHeight="1" x14ac:dyDescent="0.25">
      <c r="A51" s="349" t="s">
        <v>2334</v>
      </c>
      <c r="B51" s="348" t="s">
        <v>764</v>
      </c>
      <c r="C51" s="348" t="s">
        <v>765</v>
      </c>
      <c r="D51" s="77">
        <v>1</v>
      </c>
      <c r="E51" s="224">
        <f>VLOOKUP(B51,'Cuadro Control'!C51:J1981,8,FALSE)</f>
        <v>140114934.456</v>
      </c>
      <c r="F51" s="106">
        <v>0.15</v>
      </c>
      <c r="G51" s="107">
        <v>46317</v>
      </c>
      <c r="H51" s="107"/>
      <c r="I51" s="107">
        <v>46318</v>
      </c>
      <c r="J51" s="354">
        <f t="shared" si="36"/>
        <v>1</v>
      </c>
      <c r="K51" s="106">
        <f t="shared" si="37"/>
        <v>0</v>
      </c>
      <c r="L51" s="106">
        <f t="shared" si="37"/>
        <v>0</v>
      </c>
      <c r="M51" s="106">
        <f t="shared" si="37"/>
        <v>0</v>
      </c>
      <c r="N51" s="106">
        <f t="shared" si="37"/>
        <v>0</v>
      </c>
      <c r="O51" s="106">
        <f t="shared" si="37"/>
        <v>0</v>
      </c>
      <c r="P51" s="106">
        <f t="shared" si="37"/>
        <v>0</v>
      </c>
      <c r="Q51" s="106">
        <f t="shared" si="37"/>
        <v>0</v>
      </c>
      <c r="R51" s="106">
        <f t="shared" si="37"/>
        <v>0</v>
      </c>
      <c r="S51" s="106">
        <f t="shared" si="37"/>
        <v>0</v>
      </c>
      <c r="T51" s="106">
        <f t="shared" si="37"/>
        <v>0</v>
      </c>
      <c r="U51" s="106">
        <f t="shared" si="38"/>
        <v>0</v>
      </c>
      <c r="V51" s="106">
        <f t="shared" si="38"/>
        <v>0</v>
      </c>
      <c r="W51" s="106">
        <f t="shared" si="38"/>
        <v>0</v>
      </c>
      <c r="X51" s="106">
        <f t="shared" si="38"/>
        <v>0</v>
      </c>
      <c r="Y51" s="106">
        <f t="shared" si="38"/>
        <v>0</v>
      </c>
      <c r="Z51" s="106">
        <f t="shared" si="38"/>
        <v>1</v>
      </c>
      <c r="AA51" s="106">
        <f t="shared" si="38"/>
        <v>1</v>
      </c>
      <c r="AB51" s="106">
        <f t="shared" si="38"/>
        <v>1</v>
      </c>
      <c r="AC51" s="106">
        <f t="shared" si="38"/>
        <v>1</v>
      </c>
      <c r="AD51" s="106">
        <f t="shared" si="38"/>
        <v>1</v>
      </c>
      <c r="AE51" s="106">
        <f t="shared" si="39"/>
        <v>1</v>
      </c>
      <c r="AF51" s="106">
        <f t="shared" si="39"/>
        <v>1</v>
      </c>
      <c r="AG51" s="106">
        <f t="shared" si="39"/>
        <v>1</v>
      </c>
      <c r="AH51" s="106">
        <f t="shared" si="39"/>
        <v>1</v>
      </c>
      <c r="AI51" s="106">
        <f t="shared" si="39"/>
        <v>1</v>
      </c>
      <c r="AJ51" s="106">
        <f t="shared" si="39"/>
        <v>1</v>
      </c>
      <c r="AK51" s="106">
        <f t="shared" si="39"/>
        <v>1</v>
      </c>
      <c r="AL51" s="106">
        <f t="shared" si="39"/>
        <v>1</v>
      </c>
      <c r="AM51" s="106">
        <f t="shared" si="39"/>
        <v>1</v>
      </c>
      <c r="AN51" s="106">
        <f t="shared" si="39"/>
        <v>1</v>
      </c>
      <c r="AO51" s="106">
        <f t="shared" si="40"/>
        <v>1</v>
      </c>
      <c r="AP51" s="106">
        <f t="shared" si="40"/>
        <v>1</v>
      </c>
      <c r="AQ51" s="106">
        <f t="shared" si="40"/>
        <v>1</v>
      </c>
      <c r="AR51" s="106">
        <f t="shared" si="40"/>
        <v>1</v>
      </c>
      <c r="AS51" s="106">
        <f t="shared" si="40"/>
        <v>1</v>
      </c>
      <c r="AT51" s="106">
        <f t="shared" si="40"/>
        <v>1</v>
      </c>
      <c r="AU51" s="106">
        <f t="shared" si="40"/>
        <v>1</v>
      </c>
      <c r="AV51" s="106">
        <f t="shared" si="40"/>
        <v>1</v>
      </c>
      <c r="AW51" s="106">
        <f t="shared" si="40"/>
        <v>1</v>
      </c>
      <c r="AX51" s="106">
        <f t="shared" si="40"/>
        <v>1</v>
      </c>
      <c r="AY51" s="106">
        <f t="shared" si="41"/>
        <v>1</v>
      </c>
      <c r="AZ51" s="106">
        <f t="shared" si="41"/>
        <v>1</v>
      </c>
      <c r="BA51" s="106">
        <f t="shared" si="41"/>
        <v>1</v>
      </c>
      <c r="BB51" s="106">
        <f t="shared" si="41"/>
        <v>1</v>
      </c>
      <c r="BC51" s="106">
        <f t="shared" si="41"/>
        <v>1</v>
      </c>
      <c r="BD51" s="106">
        <f t="shared" si="41"/>
        <v>1</v>
      </c>
      <c r="BE51" s="106">
        <f t="shared" si="41"/>
        <v>1</v>
      </c>
      <c r="BF51" s="106">
        <f t="shared" si="41"/>
        <v>1</v>
      </c>
      <c r="BG51" s="106">
        <f t="shared" si="41"/>
        <v>1</v>
      </c>
      <c r="BH51" s="106">
        <f t="shared" si="41"/>
        <v>1</v>
      </c>
      <c r="BI51" s="106">
        <f t="shared" si="42"/>
        <v>1</v>
      </c>
      <c r="BJ51" s="106">
        <f t="shared" si="42"/>
        <v>1</v>
      </c>
      <c r="BK51" s="106">
        <f t="shared" si="42"/>
        <v>1</v>
      </c>
      <c r="BL51" s="106">
        <f t="shared" si="42"/>
        <v>1</v>
      </c>
      <c r="BM51" s="106">
        <f t="shared" si="42"/>
        <v>1</v>
      </c>
      <c r="BN51" s="106">
        <f t="shared" si="42"/>
        <v>1</v>
      </c>
      <c r="BO51" s="106">
        <f t="shared" si="42"/>
        <v>1</v>
      </c>
      <c r="BP51" s="106">
        <f t="shared" si="42"/>
        <v>1</v>
      </c>
      <c r="BQ51" s="106">
        <f t="shared" si="42"/>
        <v>1</v>
      </c>
      <c r="BR51" s="350">
        <f t="shared" si="13"/>
        <v>0.74576271186440679</v>
      </c>
    </row>
    <row r="52" spans="1:70" s="2" customFormat="1" ht="18.75" customHeight="1" x14ac:dyDescent="0.25">
      <c r="A52" s="88"/>
      <c r="B52" s="77" t="s">
        <v>766</v>
      </c>
      <c r="C52" s="77" t="s">
        <v>2038</v>
      </c>
      <c r="D52" s="77">
        <v>3</v>
      </c>
      <c r="E52" s="224">
        <f>VLOOKUP(B52,'Cuadro Control'!C52:J1982,8,FALSE)</f>
        <v>52335715.768702812</v>
      </c>
      <c r="F52" s="106">
        <v>0.06</v>
      </c>
      <c r="G52" s="107">
        <v>46318</v>
      </c>
      <c r="H52" s="107"/>
      <c r="I52" s="107">
        <v>46321</v>
      </c>
      <c r="J52" s="354">
        <f t="shared" si="36"/>
        <v>0.25</v>
      </c>
      <c r="K52" s="106">
        <f t="shared" si="37"/>
        <v>0</v>
      </c>
      <c r="L52" s="106">
        <f t="shared" si="37"/>
        <v>0</v>
      </c>
      <c r="M52" s="106">
        <f t="shared" si="37"/>
        <v>0</v>
      </c>
      <c r="N52" s="106">
        <f t="shared" si="37"/>
        <v>0</v>
      </c>
      <c r="O52" s="106">
        <f t="shared" si="37"/>
        <v>0</v>
      </c>
      <c r="P52" s="106">
        <f t="shared" si="37"/>
        <v>0</v>
      </c>
      <c r="Q52" s="106">
        <f t="shared" si="37"/>
        <v>0</v>
      </c>
      <c r="R52" s="106">
        <f t="shared" si="37"/>
        <v>0</v>
      </c>
      <c r="S52" s="106">
        <f t="shared" si="37"/>
        <v>0</v>
      </c>
      <c r="T52" s="106">
        <f t="shared" si="37"/>
        <v>0</v>
      </c>
      <c r="U52" s="106">
        <f t="shared" si="38"/>
        <v>0</v>
      </c>
      <c r="V52" s="106">
        <f t="shared" si="38"/>
        <v>0</v>
      </c>
      <c r="W52" s="106">
        <f t="shared" si="38"/>
        <v>0</v>
      </c>
      <c r="X52" s="106">
        <f t="shared" si="38"/>
        <v>0</v>
      </c>
      <c r="Y52" s="106">
        <f t="shared" si="38"/>
        <v>0</v>
      </c>
      <c r="Z52" s="106">
        <f t="shared" si="38"/>
        <v>0.25</v>
      </c>
      <c r="AA52" s="106">
        <f t="shared" si="38"/>
        <v>1</v>
      </c>
      <c r="AB52" s="106">
        <f t="shared" si="38"/>
        <v>1</v>
      </c>
      <c r="AC52" s="106">
        <f t="shared" si="38"/>
        <v>1</v>
      </c>
      <c r="AD52" s="106">
        <f t="shared" si="38"/>
        <v>1</v>
      </c>
      <c r="AE52" s="106">
        <f t="shared" si="39"/>
        <v>1</v>
      </c>
      <c r="AF52" s="106">
        <f t="shared" si="39"/>
        <v>1</v>
      </c>
      <c r="AG52" s="106">
        <f t="shared" si="39"/>
        <v>1</v>
      </c>
      <c r="AH52" s="106">
        <f t="shared" si="39"/>
        <v>1</v>
      </c>
      <c r="AI52" s="106">
        <f t="shared" si="39"/>
        <v>1</v>
      </c>
      <c r="AJ52" s="106">
        <f t="shared" si="39"/>
        <v>1</v>
      </c>
      <c r="AK52" s="106">
        <f t="shared" si="39"/>
        <v>1</v>
      </c>
      <c r="AL52" s="106">
        <f t="shared" si="39"/>
        <v>1</v>
      </c>
      <c r="AM52" s="106">
        <f t="shared" si="39"/>
        <v>1</v>
      </c>
      <c r="AN52" s="106">
        <f t="shared" si="39"/>
        <v>1</v>
      </c>
      <c r="AO52" s="106">
        <f t="shared" si="40"/>
        <v>1</v>
      </c>
      <c r="AP52" s="106">
        <f t="shared" si="40"/>
        <v>1</v>
      </c>
      <c r="AQ52" s="106">
        <f t="shared" si="40"/>
        <v>1</v>
      </c>
      <c r="AR52" s="106">
        <f t="shared" si="40"/>
        <v>1</v>
      </c>
      <c r="AS52" s="106">
        <f t="shared" si="40"/>
        <v>1</v>
      </c>
      <c r="AT52" s="106">
        <f t="shared" si="40"/>
        <v>1</v>
      </c>
      <c r="AU52" s="106">
        <f t="shared" si="40"/>
        <v>1</v>
      </c>
      <c r="AV52" s="106">
        <f t="shared" si="40"/>
        <v>1</v>
      </c>
      <c r="AW52" s="106">
        <f t="shared" si="40"/>
        <v>1</v>
      </c>
      <c r="AX52" s="106">
        <f t="shared" si="40"/>
        <v>1</v>
      </c>
      <c r="AY52" s="106">
        <f t="shared" si="41"/>
        <v>1</v>
      </c>
      <c r="AZ52" s="106">
        <f t="shared" si="41"/>
        <v>1</v>
      </c>
      <c r="BA52" s="106">
        <f t="shared" si="41"/>
        <v>1</v>
      </c>
      <c r="BB52" s="106">
        <f t="shared" si="41"/>
        <v>1</v>
      </c>
      <c r="BC52" s="106">
        <f t="shared" si="41"/>
        <v>1</v>
      </c>
      <c r="BD52" s="106">
        <f t="shared" si="41"/>
        <v>1</v>
      </c>
      <c r="BE52" s="106">
        <f t="shared" si="41"/>
        <v>1</v>
      </c>
      <c r="BF52" s="106">
        <f t="shared" si="41"/>
        <v>1</v>
      </c>
      <c r="BG52" s="106">
        <f t="shared" si="41"/>
        <v>1</v>
      </c>
      <c r="BH52" s="106">
        <f t="shared" si="41"/>
        <v>1</v>
      </c>
      <c r="BI52" s="106">
        <f t="shared" si="42"/>
        <v>1</v>
      </c>
      <c r="BJ52" s="106">
        <f t="shared" si="42"/>
        <v>1</v>
      </c>
      <c r="BK52" s="106">
        <f t="shared" si="42"/>
        <v>1</v>
      </c>
      <c r="BL52" s="106">
        <f t="shared" si="42"/>
        <v>1</v>
      </c>
      <c r="BM52" s="106">
        <f t="shared" si="42"/>
        <v>1</v>
      </c>
      <c r="BN52" s="106">
        <f t="shared" si="42"/>
        <v>1</v>
      </c>
      <c r="BO52" s="106">
        <f t="shared" si="42"/>
        <v>1</v>
      </c>
      <c r="BP52" s="106">
        <f t="shared" si="42"/>
        <v>1</v>
      </c>
      <c r="BQ52" s="106">
        <f t="shared" si="42"/>
        <v>1</v>
      </c>
      <c r="BR52" s="350">
        <f t="shared" si="13"/>
        <v>0.73305084745762716</v>
      </c>
    </row>
    <row r="53" spans="1:70" s="2" customFormat="1" ht="18.75" customHeight="1" x14ac:dyDescent="0.25">
      <c r="A53" s="88"/>
      <c r="B53" s="77" t="s">
        <v>2039</v>
      </c>
      <c r="C53" s="77" t="s">
        <v>767</v>
      </c>
      <c r="D53" s="77">
        <v>2</v>
      </c>
      <c r="E53" s="224">
        <f>VLOOKUP(B53,'Cuadro Control'!C53:J1983,8,FALSE)</f>
        <v>46410609.014634147</v>
      </c>
      <c r="F53" s="106">
        <v>0.05</v>
      </c>
      <c r="G53" s="107">
        <v>46325</v>
      </c>
      <c r="H53" s="107"/>
      <c r="I53" s="107">
        <v>46329</v>
      </c>
      <c r="J53" s="354">
        <f t="shared" si="36"/>
        <v>0.2</v>
      </c>
      <c r="K53" s="106">
        <f t="shared" si="37"/>
        <v>0</v>
      </c>
      <c r="L53" s="106">
        <f t="shared" si="37"/>
        <v>0</v>
      </c>
      <c r="M53" s="106">
        <f t="shared" si="37"/>
        <v>0</v>
      </c>
      <c r="N53" s="106">
        <f t="shared" si="37"/>
        <v>0</v>
      </c>
      <c r="O53" s="106">
        <f t="shared" si="37"/>
        <v>0</v>
      </c>
      <c r="P53" s="106">
        <f t="shared" si="37"/>
        <v>0</v>
      </c>
      <c r="Q53" s="106">
        <f t="shared" si="37"/>
        <v>0</v>
      </c>
      <c r="R53" s="106">
        <f t="shared" si="37"/>
        <v>0</v>
      </c>
      <c r="S53" s="106">
        <f t="shared" si="37"/>
        <v>0</v>
      </c>
      <c r="T53" s="106">
        <f t="shared" si="37"/>
        <v>0</v>
      </c>
      <c r="U53" s="106">
        <f t="shared" si="38"/>
        <v>0</v>
      </c>
      <c r="V53" s="106">
        <f t="shared" si="38"/>
        <v>0</v>
      </c>
      <c r="W53" s="106">
        <f t="shared" si="38"/>
        <v>0</v>
      </c>
      <c r="X53" s="106">
        <f t="shared" si="38"/>
        <v>0</v>
      </c>
      <c r="Y53" s="106">
        <f t="shared" si="38"/>
        <v>0</v>
      </c>
      <c r="Z53" s="106">
        <f t="shared" si="38"/>
        <v>0</v>
      </c>
      <c r="AA53" s="106">
        <f t="shared" si="38"/>
        <v>0.2</v>
      </c>
      <c r="AB53" s="106">
        <f t="shared" si="38"/>
        <v>1</v>
      </c>
      <c r="AC53" s="106">
        <f t="shared" si="38"/>
        <v>1</v>
      </c>
      <c r="AD53" s="106">
        <f t="shared" si="38"/>
        <v>1</v>
      </c>
      <c r="AE53" s="106">
        <f t="shared" si="39"/>
        <v>1</v>
      </c>
      <c r="AF53" s="106">
        <f t="shared" si="39"/>
        <v>1</v>
      </c>
      <c r="AG53" s="106">
        <f t="shared" si="39"/>
        <v>1</v>
      </c>
      <c r="AH53" s="106">
        <f t="shared" si="39"/>
        <v>1</v>
      </c>
      <c r="AI53" s="106">
        <f t="shared" si="39"/>
        <v>1</v>
      </c>
      <c r="AJ53" s="106">
        <f t="shared" si="39"/>
        <v>1</v>
      </c>
      <c r="AK53" s="106">
        <f t="shared" si="39"/>
        <v>1</v>
      </c>
      <c r="AL53" s="106">
        <f t="shared" si="39"/>
        <v>1</v>
      </c>
      <c r="AM53" s="106">
        <f t="shared" si="39"/>
        <v>1</v>
      </c>
      <c r="AN53" s="106">
        <f t="shared" si="39"/>
        <v>1</v>
      </c>
      <c r="AO53" s="106">
        <f t="shared" si="40"/>
        <v>1</v>
      </c>
      <c r="AP53" s="106">
        <f t="shared" si="40"/>
        <v>1</v>
      </c>
      <c r="AQ53" s="106">
        <f t="shared" si="40"/>
        <v>1</v>
      </c>
      <c r="AR53" s="106">
        <f t="shared" si="40"/>
        <v>1</v>
      </c>
      <c r="AS53" s="106">
        <f t="shared" si="40"/>
        <v>1</v>
      </c>
      <c r="AT53" s="106">
        <f t="shared" si="40"/>
        <v>1</v>
      </c>
      <c r="AU53" s="106">
        <f t="shared" si="40"/>
        <v>1</v>
      </c>
      <c r="AV53" s="106">
        <f t="shared" si="40"/>
        <v>1</v>
      </c>
      <c r="AW53" s="106">
        <f t="shared" si="40"/>
        <v>1</v>
      </c>
      <c r="AX53" s="106">
        <f t="shared" si="40"/>
        <v>1</v>
      </c>
      <c r="AY53" s="106">
        <f t="shared" si="41"/>
        <v>1</v>
      </c>
      <c r="AZ53" s="106">
        <f t="shared" si="41"/>
        <v>1</v>
      </c>
      <c r="BA53" s="106">
        <f t="shared" si="41"/>
        <v>1</v>
      </c>
      <c r="BB53" s="106">
        <f t="shared" si="41"/>
        <v>1</v>
      </c>
      <c r="BC53" s="106">
        <f t="shared" si="41"/>
        <v>1</v>
      </c>
      <c r="BD53" s="106">
        <f t="shared" si="41"/>
        <v>1</v>
      </c>
      <c r="BE53" s="106">
        <f t="shared" si="41"/>
        <v>1</v>
      </c>
      <c r="BF53" s="106">
        <f t="shared" si="41"/>
        <v>1</v>
      </c>
      <c r="BG53" s="106">
        <f t="shared" si="41"/>
        <v>1</v>
      </c>
      <c r="BH53" s="106">
        <f t="shared" si="41"/>
        <v>1</v>
      </c>
      <c r="BI53" s="106">
        <f t="shared" si="42"/>
        <v>1</v>
      </c>
      <c r="BJ53" s="106">
        <f t="shared" si="42"/>
        <v>1</v>
      </c>
      <c r="BK53" s="106">
        <f t="shared" si="42"/>
        <v>1</v>
      </c>
      <c r="BL53" s="106">
        <f t="shared" si="42"/>
        <v>1</v>
      </c>
      <c r="BM53" s="106">
        <f t="shared" si="42"/>
        <v>1</v>
      </c>
      <c r="BN53" s="106">
        <f t="shared" si="42"/>
        <v>1</v>
      </c>
      <c r="BO53" s="106">
        <f t="shared" si="42"/>
        <v>1</v>
      </c>
      <c r="BP53" s="106">
        <f t="shared" si="42"/>
        <v>1</v>
      </c>
      <c r="BQ53" s="106">
        <f t="shared" si="42"/>
        <v>1</v>
      </c>
      <c r="BR53" s="350">
        <f t="shared" si="13"/>
        <v>0.71525423728813564</v>
      </c>
    </row>
    <row r="54" spans="1:70" s="2" customFormat="1" ht="18.75" customHeight="1" x14ac:dyDescent="0.25">
      <c r="A54" s="88"/>
      <c r="B54" s="76" t="s">
        <v>768</v>
      </c>
      <c r="C54" s="76" t="s">
        <v>769</v>
      </c>
      <c r="D54" s="76" t="s">
        <v>770</v>
      </c>
      <c r="E54" s="222">
        <f>SUM(E55:E62)</f>
        <v>922951821.58333695</v>
      </c>
      <c r="F54" s="101">
        <f>IFERROR(E54/$E$44,0)</f>
        <v>0.14285714285714285</v>
      </c>
      <c r="G54" s="102">
        <v>46260</v>
      </c>
      <c r="H54" s="102"/>
      <c r="I54" s="102">
        <v>46326</v>
      </c>
      <c r="J54" s="354">
        <f t="shared" si="36"/>
        <v>0.98333333333333328</v>
      </c>
      <c r="K54" s="101">
        <f>SUMPRODUCT($F55:$F62,K55:K62)</f>
        <v>0</v>
      </c>
      <c r="L54" s="101">
        <f t="shared" ref="L54:BQ54" si="43">SUMPRODUCT($F55:$F62,L55:L62)</f>
        <v>0</v>
      </c>
      <c r="M54" s="101">
        <f t="shared" si="43"/>
        <v>0</v>
      </c>
      <c r="N54" s="101">
        <f t="shared" si="43"/>
        <v>0</v>
      </c>
      <c r="O54" s="101">
        <f t="shared" si="43"/>
        <v>0</v>
      </c>
      <c r="P54" s="101">
        <f t="shared" si="43"/>
        <v>0</v>
      </c>
      <c r="Q54" s="101">
        <f t="shared" si="43"/>
        <v>0</v>
      </c>
      <c r="R54" s="101">
        <f t="shared" si="43"/>
        <v>0.14166666666666666</v>
      </c>
      <c r="S54" s="101">
        <f t="shared" si="43"/>
        <v>0.39499999999999996</v>
      </c>
      <c r="T54" s="101">
        <f t="shared" si="43"/>
        <v>0.43999999999999995</v>
      </c>
      <c r="U54" s="101">
        <f t="shared" si="43"/>
        <v>0.43999999999999995</v>
      </c>
      <c r="V54" s="101">
        <f t="shared" si="43"/>
        <v>0.43999999999999995</v>
      </c>
      <c r="W54" s="101">
        <f t="shared" si="43"/>
        <v>0.43999999999999995</v>
      </c>
      <c r="X54" s="101">
        <f t="shared" si="43"/>
        <v>0.51142857142857134</v>
      </c>
      <c r="Y54" s="101">
        <f t="shared" si="43"/>
        <v>0.89</v>
      </c>
      <c r="Z54" s="101">
        <f t="shared" si="43"/>
        <v>0.89</v>
      </c>
      <c r="AA54" s="101">
        <f t="shared" si="43"/>
        <v>0.98333333333333328</v>
      </c>
      <c r="AB54" s="101">
        <f t="shared" si="43"/>
        <v>1</v>
      </c>
      <c r="AC54" s="101">
        <f t="shared" si="43"/>
        <v>1</v>
      </c>
      <c r="AD54" s="101">
        <f t="shared" si="43"/>
        <v>1</v>
      </c>
      <c r="AE54" s="101">
        <f t="shared" si="43"/>
        <v>1</v>
      </c>
      <c r="AF54" s="101">
        <f t="shared" si="43"/>
        <v>1</v>
      </c>
      <c r="AG54" s="101">
        <f t="shared" si="43"/>
        <v>1</v>
      </c>
      <c r="AH54" s="101">
        <f t="shared" si="43"/>
        <v>1</v>
      </c>
      <c r="AI54" s="101">
        <f t="shared" si="43"/>
        <v>1</v>
      </c>
      <c r="AJ54" s="101">
        <f t="shared" si="43"/>
        <v>1</v>
      </c>
      <c r="AK54" s="101">
        <f t="shared" si="43"/>
        <v>1</v>
      </c>
      <c r="AL54" s="101">
        <f t="shared" si="43"/>
        <v>1</v>
      </c>
      <c r="AM54" s="101">
        <f t="shared" si="43"/>
        <v>1</v>
      </c>
      <c r="AN54" s="101">
        <f t="shared" si="43"/>
        <v>1</v>
      </c>
      <c r="AO54" s="101">
        <f t="shared" si="43"/>
        <v>1</v>
      </c>
      <c r="AP54" s="101">
        <f t="shared" si="43"/>
        <v>1</v>
      </c>
      <c r="AQ54" s="101">
        <f t="shared" si="43"/>
        <v>1</v>
      </c>
      <c r="AR54" s="101">
        <f t="shared" si="43"/>
        <v>1</v>
      </c>
      <c r="AS54" s="101">
        <f t="shared" si="43"/>
        <v>1</v>
      </c>
      <c r="AT54" s="101">
        <f t="shared" si="43"/>
        <v>1</v>
      </c>
      <c r="AU54" s="101">
        <f t="shared" si="43"/>
        <v>1</v>
      </c>
      <c r="AV54" s="101">
        <f t="shared" si="43"/>
        <v>1</v>
      </c>
      <c r="AW54" s="101">
        <f t="shared" si="43"/>
        <v>1</v>
      </c>
      <c r="AX54" s="101">
        <f t="shared" si="43"/>
        <v>1</v>
      </c>
      <c r="AY54" s="101">
        <f t="shared" si="43"/>
        <v>1</v>
      </c>
      <c r="AZ54" s="101">
        <f t="shared" si="43"/>
        <v>1</v>
      </c>
      <c r="BA54" s="101">
        <f t="shared" si="43"/>
        <v>1</v>
      </c>
      <c r="BB54" s="101">
        <f t="shared" si="43"/>
        <v>1</v>
      </c>
      <c r="BC54" s="101">
        <f t="shared" si="43"/>
        <v>1</v>
      </c>
      <c r="BD54" s="101">
        <f t="shared" si="43"/>
        <v>1</v>
      </c>
      <c r="BE54" s="101">
        <f t="shared" si="43"/>
        <v>1</v>
      </c>
      <c r="BF54" s="101">
        <f t="shared" si="43"/>
        <v>1</v>
      </c>
      <c r="BG54" s="101">
        <f t="shared" si="43"/>
        <v>1</v>
      </c>
      <c r="BH54" s="101">
        <f t="shared" si="43"/>
        <v>1</v>
      </c>
      <c r="BI54" s="101">
        <f t="shared" si="43"/>
        <v>1</v>
      </c>
      <c r="BJ54" s="101">
        <f t="shared" si="43"/>
        <v>1</v>
      </c>
      <c r="BK54" s="101">
        <f t="shared" si="43"/>
        <v>1</v>
      </c>
      <c r="BL54" s="101">
        <f t="shared" si="43"/>
        <v>1</v>
      </c>
      <c r="BM54" s="101">
        <f t="shared" si="43"/>
        <v>1</v>
      </c>
      <c r="BN54" s="101">
        <f t="shared" si="43"/>
        <v>1</v>
      </c>
      <c r="BO54" s="101">
        <f t="shared" si="43"/>
        <v>1</v>
      </c>
      <c r="BP54" s="101">
        <f t="shared" si="43"/>
        <v>1</v>
      </c>
      <c r="BQ54" s="101">
        <f t="shared" si="43"/>
        <v>1</v>
      </c>
      <c r="BR54" s="350">
        <f t="shared" si="13"/>
        <v>0.80629539951573848</v>
      </c>
    </row>
    <row r="55" spans="1:70" s="2" customFormat="1" ht="18.75" customHeight="1" x14ac:dyDescent="0.25">
      <c r="A55" s="88"/>
      <c r="B55" s="77" t="s">
        <v>771</v>
      </c>
      <c r="C55" s="77" t="s">
        <v>772</v>
      </c>
      <c r="D55" s="77" t="s">
        <v>8</v>
      </c>
      <c r="E55" s="224">
        <f>VLOOKUP(B55,'Cuadro Control'!C55:J1985,8,FALSE)</f>
        <v>90662604.648000002</v>
      </c>
      <c r="F55" s="106">
        <v>0.1</v>
      </c>
      <c r="G55" s="107">
        <v>46260</v>
      </c>
      <c r="H55" s="107"/>
      <c r="I55" s="107">
        <v>46262</v>
      </c>
      <c r="J55" s="354">
        <f t="shared" si="36"/>
        <v>1</v>
      </c>
      <c r="K55" s="106">
        <f t="shared" ref="K55:T62" si="44">IF($G55=0,0,IF(K$6&lt;$G55,0,IF(K$6&gt;$I55,1,(K$6-$G55+1)/($I55-$G55+1))))</f>
        <v>0</v>
      </c>
      <c r="L55" s="106">
        <f t="shared" si="44"/>
        <v>0</v>
      </c>
      <c r="M55" s="106">
        <f t="shared" si="44"/>
        <v>0</v>
      </c>
      <c r="N55" s="106">
        <f t="shared" si="44"/>
        <v>0</v>
      </c>
      <c r="O55" s="106">
        <f t="shared" si="44"/>
        <v>0</v>
      </c>
      <c r="P55" s="106">
        <f t="shared" si="44"/>
        <v>0</v>
      </c>
      <c r="Q55" s="106">
        <f t="shared" si="44"/>
        <v>0</v>
      </c>
      <c r="R55" s="106">
        <f t="shared" si="44"/>
        <v>1</v>
      </c>
      <c r="S55" s="106">
        <f t="shared" si="44"/>
        <v>1</v>
      </c>
      <c r="T55" s="106">
        <f t="shared" si="44"/>
        <v>1</v>
      </c>
      <c r="U55" s="106">
        <f t="shared" ref="U55:AD62" si="45">IF($G55=0,0,IF(U$6&lt;$G55,0,IF(U$6&gt;$I55,1,(U$6-$G55+1)/($I55-$G55+1))))</f>
        <v>1</v>
      </c>
      <c r="V55" s="106">
        <f t="shared" si="45"/>
        <v>1</v>
      </c>
      <c r="W55" s="106">
        <f t="shared" si="45"/>
        <v>1</v>
      </c>
      <c r="X55" s="106">
        <f t="shared" si="45"/>
        <v>1</v>
      </c>
      <c r="Y55" s="106">
        <f t="shared" si="45"/>
        <v>1</v>
      </c>
      <c r="Z55" s="106">
        <f t="shared" si="45"/>
        <v>1</v>
      </c>
      <c r="AA55" s="106">
        <f t="shared" si="45"/>
        <v>1</v>
      </c>
      <c r="AB55" s="106">
        <f t="shared" si="45"/>
        <v>1</v>
      </c>
      <c r="AC55" s="106">
        <f t="shared" si="45"/>
        <v>1</v>
      </c>
      <c r="AD55" s="106">
        <f t="shared" si="45"/>
        <v>1</v>
      </c>
      <c r="AE55" s="106">
        <f t="shared" ref="AE55:AN62" si="46">IF($G55=0,0,IF(AE$6&lt;$G55,0,IF(AE$6&gt;$I55,1,(AE$6-$G55+1)/($I55-$G55+1))))</f>
        <v>1</v>
      </c>
      <c r="AF55" s="106">
        <f t="shared" si="46"/>
        <v>1</v>
      </c>
      <c r="AG55" s="106">
        <f t="shared" si="46"/>
        <v>1</v>
      </c>
      <c r="AH55" s="106">
        <f t="shared" si="46"/>
        <v>1</v>
      </c>
      <c r="AI55" s="106">
        <f t="shared" si="46"/>
        <v>1</v>
      </c>
      <c r="AJ55" s="106">
        <f t="shared" si="46"/>
        <v>1</v>
      </c>
      <c r="AK55" s="106">
        <f t="shared" si="46"/>
        <v>1</v>
      </c>
      <c r="AL55" s="106">
        <f t="shared" si="46"/>
        <v>1</v>
      </c>
      <c r="AM55" s="106">
        <f t="shared" si="46"/>
        <v>1</v>
      </c>
      <c r="AN55" s="106">
        <f t="shared" si="46"/>
        <v>1</v>
      </c>
      <c r="AO55" s="106">
        <f t="shared" ref="AO55:AX62" si="47">IF($G55=0,0,IF(AO$6&lt;$G55,0,IF(AO$6&gt;$I55,1,(AO$6-$G55+1)/($I55-$G55+1))))</f>
        <v>1</v>
      </c>
      <c r="AP55" s="106">
        <f t="shared" si="47"/>
        <v>1</v>
      </c>
      <c r="AQ55" s="106">
        <f t="shared" si="47"/>
        <v>1</v>
      </c>
      <c r="AR55" s="106">
        <f t="shared" si="47"/>
        <v>1</v>
      </c>
      <c r="AS55" s="106">
        <f t="shared" si="47"/>
        <v>1</v>
      </c>
      <c r="AT55" s="106">
        <f t="shared" si="47"/>
        <v>1</v>
      </c>
      <c r="AU55" s="106">
        <f t="shared" si="47"/>
        <v>1</v>
      </c>
      <c r="AV55" s="106">
        <f t="shared" si="47"/>
        <v>1</v>
      </c>
      <c r="AW55" s="106">
        <f t="shared" si="47"/>
        <v>1</v>
      </c>
      <c r="AX55" s="106">
        <f t="shared" si="47"/>
        <v>1</v>
      </c>
      <c r="AY55" s="106">
        <f t="shared" ref="AY55:BH62" si="48">IF($G55=0,0,IF(AY$6&lt;$G55,0,IF(AY$6&gt;$I55,1,(AY$6-$G55+1)/($I55-$G55+1))))</f>
        <v>1</v>
      </c>
      <c r="AZ55" s="106">
        <f t="shared" si="48"/>
        <v>1</v>
      </c>
      <c r="BA55" s="106">
        <f t="shared" si="48"/>
        <v>1</v>
      </c>
      <c r="BB55" s="106">
        <f t="shared" si="48"/>
        <v>1</v>
      </c>
      <c r="BC55" s="106">
        <f t="shared" si="48"/>
        <v>1</v>
      </c>
      <c r="BD55" s="106">
        <f t="shared" si="48"/>
        <v>1</v>
      </c>
      <c r="BE55" s="106">
        <f t="shared" si="48"/>
        <v>1</v>
      </c>
      <c r="BF55" s="106">
        <f t="shared" si="48"/>
        <v>1</v>
      </c>
      <c r="BG55" s="106">
        <f t="shared" si="48"/>
        <v>1</v>
      </c>
      <c r="BH55" s="106">
        <f t="shared" si="48"/>
        <v>1</v>
      </c>
      <c r="BI55" s="106">
        <f t="shared" ref="BI55:BQ62" si="49">IF($G55=0,0,IF(BI$6&lt;$G55,0,IF(BI$6&gt;$I55,1,(BI$6-$G55+1)/($I55-$G55+1))))</f>
        <v>1</v>
      </c>
      <c r="BJ55" s="106">
        <f t="shared" si="49"/>
        <v>1</v>
      </c>
      <c r="BK55" s="106">
        <f t="shared" si="49"/>
        <v>1</v>
      </c>
      <c r="BL55" s="106">
        <f t="shared" si="49"/>
        <v>1</v>
      </c>
      <c r="BM55" s="106">
        <f t="shared" si="49"/>
        <v>1</v>
      </c>
      <c r="BN55" s="106">
        <f t="shared" si="49"/>
        <v>1</v>
      </c>
      <c r="BO55" s="106">
        <f t="shared" si="49"/>
        <v>1</v>
      </c>
      <c r="BP55" s="106">
        <f t="shared" si="49"/>
        <v>1</v>
      </c>
      <c r="BQ55" s="106">
        <f t="shared" si="49"/>
        <v>1</v>
      </c>
      <c r="BR55" s="350">
        <f t="shared" si="13"/>
        <v>0.88135593220338981</v>
      </c>
    </row>
    <row r="56" spans="1:70" s="2" customFormat="1" ht="18.75" customHeight="1" x14ac:dyDescent="0.25">
      <c r="A56" s="88"/>
      <c r="B56" s="77" t="s">
        <v>773</v>
      </c>
      <c r="C56" s="77" t="s">
        <v>774</v>
      </c>
      <c r="D56" s="77" t="s">
        <v>7</v>
      </c>
      <c r="E56" s="224">
        <f>VLOOKUP(B56,'Cuadro Control'!C56:J1986,8,FALSE)</f>
        <v>230777539.104</v>
      </c>
      <c r="F56" s="106">
        <v>0.25</v>
      </c>
      <c r="G56" s="107">
        <v>46262</v>
      </c>
      <c r="H56" s="107"/>
      <c r="I56" s="107">
        <v>46267</v>
      </c>
      <c r="J56" s="354">
        <f t="shared" si="36"/>
        <v>0.16666666666666666</v>
      </c>
      <c r="K56" s="106">
        <f t="shared" si="44"/>
        <v>0</v>
      </c>
      <c r="L56" s="106">
        <f t="shared" si="44"/>
        <v>0</v>
      </c>
      <c r="M56" s="106">
        <f t="shared" si="44"/>
        <v>0</v>
      </c>
      <c r="N56" s="106">
        <f t="shared" si="44"/>
        <v>0</v>
      </c>
      <c r="O56" s="106">
        <f t="shared" si="44"/>
        <v>0</v>
      </c>
      <c r="P56" s="106">
        <f t="shared" si="44"/>
        <v>0</v>
      </c>
      <c r="Q56" s="106">
        <f t="shared" si="44"/>
        <v>0</v>
      </c>
      <c r="R56" s="106">
        <f t="shared" si="44"/>
        <v>0.16666666666666666</v>
      </c>
      <c r="S56" s="106">
        <f t="shared" si="44"/>
        <v>1</v>
      </c>
      <c r="T56" s="106">
        <f t="shared" si="44"/>
        <v>1</v>
      </c>
      <c r="U56" s="106">
        <f t="shared" si="45"/>
        <v>1</v>
      </c>
      <c r="V56" s="106">
        <f t="shared" si="45"/>
        <v>1</v>
      </c>
      <c r="W56" s="106">
        <f t="shared" si="45"/>
        <v>1</v>
      </c>
      <c r="X56" s="106">
        <f t="shared" si="45"/>
        <v>1</v>
      </c>
      <c r="Y56" s="106">
        <f t="shared" si="45"/>
        <v>1</v>
      </c>
      <c r="Z56" s="106">
        <f t="shared" si="45"/>
        <v>1</v>
      </c>
      <c r="AA56" s="106">
        <f t="shared" si="45"/>
        <v>1</v>
      </c>
      <c r="AB56" s="106">
        <f t="shared" si="45"/>
        <v>1</v>
      </c>
      <c r="AC56" s="106">
        <f t="shared" si="45"/>
        <v>1</v>
      </c>
      <c r="AD56" s="106">
        <f t="shared" si="45"/>
        <v>1</v>
      </c>
      <c r="AE56" s="106">
        <f t="shared" si="46"/>
        <v>1</v>
      </c>
      <c r="AF56" s="106">
        <f t="shared" si="46"/>
        <v>1</v>
      </c>
      <c r="AG56" s="106">
        <f t="shared" si="46"/>
        <v>1</v>
      </c>
      <c r="AH56" s="106">
        <f t="shared" si="46"/>
        <v>1</v>
      </c>
      <c r="AI56" s="106">
        <f t="shared" si="46"/>
        <v>1</v>
      </c>
      <c r="AJ56" s="106">
        <f t="shared" si="46"/>
        <v>1</v>
      </c>
      <c r="AK56" s="106">
        <f t="shared" si="46"/>
        <v>1</v>
      </c>
      <c r="AL56" s="106">
        <f t="shared" si="46"/>
        <v>1</v>
      </c>
      <c r="AM56" s="106">
        <f t="shared" si="46"/>
        <v>1</v>
      </c>
      <c r="AN56" s="106">
        <f t="shared" si="46"/>
        <v>1</v>
      </c>
      <c r="AO56" s="106">
        <f t="shared" si="47"/>
        <v>1</v>
      </c>
      <c r="AP56" s="106">
        <f t="shared" si="47"/>
        <v>1</v>
      </c>
      <c r="AQ56" s="106">
        <f t="shared" si="47"/>
        <v>1</v>
      </c>
      <c r="AR56" s="106">
        <f t="shared" si="47"/>
        <v>1</v>
      </c>
      <c r="AS56" s="106">
        <f t="shared" si="47"/>
        <v>1</v>
      </c>
      <c r="AT56" s="106">
        <f t="shared" si="47"/>
        <v>1</v>
      </c>
      <c r="AU56" s="106">
        <f t="shared" si="47"/>
        <v>1</v>
      </c>
      <c r="AV56" s="106">
        <f t="shared" si="47"/>
        <v>1</v>
      </c>
      <c r="AW56" s="106">
        <f t="shared" si="47"/>
        <v>1</v>
      </c>
      <c r="AX56" s="106">
        <f t="shared" si="47"/>
        <v>1</v>
      </c>
      <c r="AY56" s="106">
        <f t="shared" si="48"/>
        <v>1</v>
      </c>
      <c r="AZ56" s="106">
        <f t="shared" si="48"/>
        <v>1</v>
      </c>
      <c r="BA56" s="106">
        <f t="shared" si="48"/>
        <v>1</v>
      </c>
      <c r="BB56" s="106">
        <f t="shared" si="48"/>
        <v>1</v>
      </c>
      <c r="BC56" s="106">
        <f t="shared" si="48"/>
        <v>1</v>
      </c>
      <c r="BD56" s="106">
        <f t="shared" si="48"/>
        <v>1</v>
      </c>
      <c r="BE56" s="106">
        <f t="shared" si="48"/>
        <v>1</v>
      </c>
      <c r="BF56" s="106">
        <f t="shared" si="48"/>
        <v>1</v>
      </c>
      <c r="BG56" s="106">
        <f t="shared" si="48"/>
        <v>1</v>
      </c>
      <c r="BH56" s="106">
        <f t="shared" si="48"/>
        <v>1</v>
      </c>
      <c r="BI56" s="106">
        <f t="shared" si="49"/>
        <v>1</v>
      </c>
      <c r="BJ56" s="106">
        <f t="shared" si="49"/>
        <v>1</v>
      </c>
      <c r="BK56" s="106">
        <f t="shared" si="49"/>
        <v>1</v>
      </c>
      <c r="BL56" s="106">
        <f t="shared" si="49"/>
        <v>1</v>
      </c>
      <c r="BM56" s="106">
        <f t="shared" si="49"/>
        <v>1</v>
      </c>
      <c r="BN56" s="106">
        <f t="shared" si="49"/>
        <v>1</v>
      </c>
      <c r="BO56" s="106">
        <f t="shared" si="49"/>
        <v>1</v>
      </c>
      <c r="BP56" s="106">
        <f t="shared" si="49"/>
        <v>1</v>
      </c>
      <c r="BQ56" s="106">
        <f t="shared" si="49"/>
        <v>1</v>
      </c>
      <c r="BR56" s="350">
        <f t="shared" si="13"/>
        <v>0.86723163841807915</v>
      </c>
    </row>
    <row r="57" spans="1:70" s="2" customFormat="1" ht="18.75" customHeight="1" x14ac:dyDescent="0.25">
      <c r="A57" s="88"/>
      <c r="B57" s="77" t="s">
        <v>775</v>
      </c>
      <c r="C57" s="77" t="s">
        <v>776</v>
      </c>
      <c r="D57" s="77" t="s">
        <v>19</v>
      </c>
      <c r="E57" s="224">
        <f>VLOOKUP(B57,'Cuadro Control'!C57:J1987,8,FALSE)</f>
        <v>82420549.679999992</v>
      </c>
      <c r="F57" s="106">
        <v>0.09</v>
      </c>
      <c r="G57" s="107">
        <v>46267</v>
      </c>
      <c r="H57" s="107"/>
      <c r="I57" s="107">
        <v>46272</v>
      </c>
      <c r="J57" s="354">
        <f t="shared" si="36"/>
        <v>0.5</v>
      </c>
      <c r="K57" s="106">
        <f t="shared" si="44"/>
        <v>0</v>
      </c>
      <c r="L57" s="106">
        <f t="shared" si="44"/>
        <v>0</v>
      </c>
      <c r="M57" s="106">
        <f t="shared" si="44"/>
        <v>0</v>
      </c>
      <c r="N57" s="106">
        <f t="shared" si="44"/>
        <v>0</v>
      </c>
      <c r="O57" s="106">
        <f t="shared" si="44"/>
        <v>0</v>
      </c>
      <c r="P57" s="106">
        <f t="shared" si="44"/>
        <v>0</v>
      </c>
      <c r="Q57" s="106">
        <f t="shared" si="44"/>
        <v>0</v>
      </c>
      <c r="R57" s="106">
        <f t="shared" si="44"/>
        <v>0</v>
      </c>
      <c r="S57" s="106">
        <f t="shared" si="44"/>
        <v>0.5</v>
      </c>
      <c r="T57" s="106">
        <f t="shared" si="44"/>
        <v>1</v>
      </c>
      <c r="U57" s="106">
        <f t="shared" si="45"/>
        <v>1</v>
      </c>
      <c r="V57" s="106">
        <f t="shared" si="45"/>
        <v>1</v>
      </c>
      <c r="W57" s="106">
        <f t="shared" si="45"/>
        <v>1</v>
      </c>
      <c r="X57" s="106">
        <f t="shared" si="45"/>
        <v>1</v>
      </c>
      <c r="Y57" s="106">
        <f t="shared" si="45"/>
        <v>1</v>
      </c>
      <c r="Z57" s="106">
        <f t="shared" si="45"/>
        <v>1</v>
      </c>
      <c r="AA57" s="106">
        <f t="shared" si="45"/>
        <v>1</v>
      </c>
      <c r="AB57" s="106">
        <f t="shared" si="45"/>
        <v>1</v>
      </c>
      <c r="AC57" s="106">
        <f t="shared" si="45"/>
        <v>1</v>
      </c>
      <c r="AD57" s="106">
        <f t="shared" si="45"/>
        <v>1</v>
      </c>
      <c r="AE57" s="106">
        <f t="shared" si="46"/>
        <v>1</v>
      </c>
      <c r="AF57" s="106">
        <f t="shared" si="46"/>
        <v>1</v>
      </c>
      <c r="AG57" s="106">
        <f t="shared" si="46"/>
        <v>1</v>
      </c>
      <c r="AH57" s="106">
        <f t="shared" si="46"/>
        <v>1</v>
      </c>
      <c r="AI57" s="106">
        <f t="shared" si="46"/>
        <v>1</v>
      </c>
      <c r="AJ57" s="106">
        <f t="shared" si="46"/>
        <v>1</v>
      </c>
      <c r="AK57" s="106">
        <f t="shared" si="46"/>
        <v>1</v>
      </c>
      <c r="AL57" s="106">
        <f t="shared" si="46"/>
        <v>1</v>
      </c>
      <c r="AM57" s="106">
        <f t="shared" si="46"/>
        <v>1</v>
      </c>
      <c r="AN57" s="106">
        <f t="shared" si="46"/>
        <v>1</v>
      </c>
      <c r="AO57" s="106">
        <f t="shared" si="47"/>
        <v>1</v>
      </c>
      <c r="AP57" s="106">
        <f t="shared" si="47"/>
        <v>1</v>
      </c>
      <c r="AQ57" s="106">
        <f t="shared" si="47"/>
        <v>1</v>
      </c>
      <c r="AR57" s="106">
        <f t="shared" si="47"/>
        <v>1</v>
      </c>
      <c r="AS57" s="106">
        <f t="shared" si="47"/>
        <v>1</v>
      </c>
      <c r="AT57" s="106">
        <f t="shared" si="47"/>
        <v>1</v>
      </c>
      <c r="AU57" s="106">
        <f t="shared" si="47"/>
        <v>1</v>
      </c>
      <c r="AV57" s="106">
        <f t="shared" si="47"/>
        <v>1</v>
      </c>
      <c r="AW57" s="106">
        <f t="shared" si="47"/>
        <v>1</v>
      </c>
      <c r="AX57" s="106">
        <f t="shared" si="47"/>
        <v>1</v>
      </c>
      <c r="AY57" s="106">
        <f t="shared" si="48"/>
        <v>1</v>
      </c>
      <c r="AZ57" s="106">
        <f t="shared" si="48"/>
        <v>1</v>
      </c>
      <c r="BA57" s="106">
        <f t="shared" si="48"/>
        <v>1</v>
      </c>
      <c r="BB57" s="106">
        <f t="shared" si="48"/>
        <v>1</v>
      </c>
      <c r="BC57" s="106">
        <f t="shared" si="48"/>
        <v>1</v>
      </c>
      <c r="BD57" s="106">
        <f t="shared" si="48"/>
        <v>1</v>
      </c>
      <c r="BE57" s="106">
        <f t="shared" si="48"/>
        <v>1</v>
      </c>
      <c r="BF57" s="106">
        <f t="shared" si="48"/>
        <v>1</v>
      </c>
      <c r="BG57" s="106">
        <f t="shared" si="48"/>
        <v>1</v>
      </c>
      <c r="BH57" s="106">
        <f t="shared" si="48"/>
        <v>1</v>
      </c>
      <c r="BI57" s="106">
        <f t="shared" si="49"/>
        <v>1</v>
      </c>
      <c r="BJ57" s="106">
        <f t="shared" si="49"/>
        <v>1</v>
      </c>
      <c r="BK57" s="106">
        <f t="shared" si="49"/>
        <v>1</v>
      </c>
      <c r="BL57" s="106">
        <f t="shared" si="49"/>
        <v>1</v>
      </c>
      <c r="BM57" s="106">
        <f t="shared" si="49"/>
        <v>1</v>
      </c>
      <c r="BN57" s="106">
        <f t="shared" si="49"/>
        <v>1</v>
      </c>
      <c r="BO57" s="106">
        <f t="shared" si="49"/>
        <v>1</v>
      </c>
      <c r="BP57" s="106">
        <f t="shared" si="49"/>
        <v>1</v>
      </c>
      <c r="BQ57" s="106">
        <f t="shared" si="49"/>
        <v>1</v>
      </c>
      <c r="BR57" s="350">
        <f t="shared" si="13"/>
        <v>0.85593220338983056</v>
      </c>
    </row>
    <row r="58" spans="1:70" s="2" customFormat="1" ht="18.75" customHeight="1" x14ac:dyDescent="0.25">
      <c r="A58" s="88"/>
      <c r="B58" s="77" t="s">
        <v>777</v>
      </c>
      <c r="C58" s="77" t="s">
        <v>778</v>
      </c>
      <c r="D58" s="77" t="s">
        <v>7</v>
      </c>
      <c r="E58" s="224">
        <f>VLOOKUP(B58,'Cuadro Control'!C58:J1988,8,FALSE)</f>
        <v>230777539.104</v>
      </c>
      <c r="F58" s="106">
        <v>0.25</v>
      </c>
      <c r="G58" s="107">
        <v>46303</v>
      </c>
      <c r="H58" s="107"/>
      <c r="I58" s="107">
        <v>46309</v>
      </c>
      <c r="J58" s="354">
        <f t="shared" si="36"/>
        <v>0.2857142857142857</v>
      </c>
      <c r="K58" s="106">
        <f t="shared" si="44"/>
        <v>0</v>
      </c>
      <c r="L58" s="106">
        <f t="shared" si="44"/>
        <v>0</v>
      </c>
      <c r="M58" s="106">
        <f t="shared" si="44"/>
        <v>0</v>
      </c>
      <c r="N58" s="106">
        <f t="shared" si="44"/>
        <v>0</v>
      </c>
      <c r="O58" s="106">
        <f t="shared" si="44"/>
        <v>0</v>
      </c>
      <c r="P58" s="106">
        <f t="shared" si="44"/>
        <v>0</v>
      </c>
      <c r="Q58" s="106">
        <f t="shared" si="44"/>
        <v>0</v>
      </c>
      <c r="R58" s="106">
        <f t="shared" si="44"/>
        <v>0</v>
      </c>
      <c r="S58" s="106">
        <f t="shared" si="44"/>
        <v>0</v>
      </c>
      <c r="T58" s="106">
        <f t="shared" si="44"/>
        <v>0</v>
      </c>
      <c r="U58" s="106">
        <f t="shared" si="45"/>
        <v>0</v>
      </c>
      <c r="V58" s="106">
        <f t="shared" si="45"/>
        <v>0</v>
      </c>
      <c r="W58" s="106">
        <f t="shared" si="45"/>
        <v>0</v>
      </c>
      <c r="X58" s="106">
        <f t="shared" si="45"/>
        <v>0.2857142857142857</v>
      </c>
      <c r="Y58" s="106">
        <f t="shared" si="45"/>
        <v>1</v>
      </c>
      <c r="Z58" s="106">
        <f t="shared" si="45"/>
        <v>1</v>
      </c>
      <c r="AA58" s="106">
        <f t="shared" si="45"/>
        <v>1</v>
      </c>
      <c r="AB58" s="106">
        <f t="shared" si="45"/>
        <v>1</v>
      </c>
      <c r="AC58" s="106">
        <f t="shared" si="45"/>
        <v>1</v>
      </c>
      <c r="AD58" s="106">
        <f t="shared" si="45"/>
        <v>1</v>
      </c>
      <c r="AE58" s="106">
        <f t="shared" si="46"/>
        <v>1</v>
      </c>
      <c r="AF58" s="106">
        <f t="shared" si="46"/>
        <v>1</v>
      </c>
      <c r="AG58" s="106">
        <f t="shared" si="46"/>
        <v>1</v>
      </c>
      <c r="AH58" s="106">
        <f t="shared" si="46"/>
        <v>1</v>
      </c>
      <c r="AI58" s="106">
        <f t="shared" si="46"/>
        <v>1</v>
      </c>
      <c r="AJ58" s="106">
        <f t="shared" si="46"/>
        <v>1</v>
      </c>
      <c r="AK58" s="106">
        <f t="shared" si="46"/>
        <v>1</v>
      </c>
      <c r="AL58" s="106">
        <f t="shared" si="46"/>
        <v>1</v>
      </c>
      <c r="AM58" s="106">
        <f t="shared" si="46"/>
        <v>1</v>
      </c>
      <c r="AN58" s="106">
        <f t="shared" si="46"/>
        <v>1</v>
      </c>
      <c r="AO58" s="106">
        <f t="shared" si="47"/>
        <v>1</v>
      </c>
      <c r="AP58" s="106">
        <f t="shared" si="47"/>
        <v>1</v>
      </c>
      <c r="AQ58" s="106">
        <f t="shared" si="47"/>
        <v>1</v>
      </c>
      <c r="AR58" s="106">
        <f t="shared" si="47"/>
        <v>1</v>
      </c>
      <c r="AS58" s="106">
        <f t="shared" si="47"/>
        <v>1</v>
      </c>
      <c r="AT58" s="106">
        <f t="shared" si="47"/>
        <v>1</v>
      </c>
      <c r="AU58" s="106">
        <f t="shared" si="47"/>
        <v>1</v>
      </c>
      <c r="AV58" s="106">
        <f t="shared" si="47"/>
        <v>1</v>
      </c>
      <c r="AW58" s="106">
        <f t="shared" si="47"/>
        <v>1</v>
      </c>
      <c r="AX58" s="106">
        <f t="shared" si="47"/>
        <v>1</v>
      </c>
      <c r="AY58" s="106">
        <f t="shared" si="48"/>
        <v>1</v>
      </c>
      <c r="AZ58" s="106">
        <f t="shared" si="48"/>
        <v>1</v>
      </c>
      <c r="BA58" s="106">
        <f t="shared" si="48"/>
        <v>1</v>
      </c>
      <c r="BB58" s="106">
        <f t="shared" si="48"/>
        <v>1</v>
      </c>
      <c r="BC58" s="106">
        <f t="shared" si="48"/>
        <v>1</v>
      </c>
      <c r="BD58" s="106">
        <f t="shared" si="48"/>
        <v>1</v>
      </c>
      <c r="BE58" s="106">
        <f t="shared" si="48"/>
        <v>1</v>
      </c>
      <c r="BF58" s="106">
        <f t="shared" si="48"/>
        <v>1</v>
      </c>
      <c r="BG58" s="106">
        <f t="shared" si="48"/>
        <v>1</v>
      </c>
      <c r="BH58" s="106">
        <f t="shared" si="48"/>
        <v>1</v>
      </c>
      <c r="BI58" s="106">
        <f t="shared" si="49"/>
        <v>1</v>
      </c>
      <c r="BJ58" s="106">
        <f t="shared" si="49"/>
        <v>1</v>
      </c>
      <c r="BK58" s="106">
        <f t="shared" si="49"/>
        <v>1</v>
      </c>
      <c r="BL58" s="106">
        <f t="shared" si="49"/>
        <v>1</v>
      </c>
      <c r="BM58" s="106">
        <f t="shared" si="49"/>
        <v>1</v>
      </c>
      <c r="BN58" s="106">
        <f t="shared" si="49"/>
        <v>1</v>
      </c>
      <c r="BO58" s="106">
        <f t="shared" si="49"/>
        <v>1</v>
      </c>
      <c r="BP58" s="106">
        <f t="shared" si="49"/>
        <v>1</v>
      </c>
      <c r="BQ58" s="106">
        <f t="shared" si="49"/>
        <v>1</v>
      </c>
      <c r="BR58" s="350">
        <f t="shared" si="13"/>
        <v>0.76755447941888622</v>
      </c>
    </row>
    <row r="59" spans="1:70" s="2" customFormat="1" ht="18.75" customHeight="1" x14ac:dyDescent="0.25">
      <c r="A59" s="88"/>
      <c r="B59" s="77" t="s">
        <v>779</v>
      </c>
      <c r="C59" s="77" t="s">
        <v>780</v>
      </c>
      <c r="D59" s="77" t="s">
        <v>8</v>
      </c>
      <c r="E59" s="224">
        <f>VLOOKUP(B59,'Cuadro Control'!C59:J1989,8,FALSE)</f>
        <v>49452329.807999998</v>
      </c>
      <c r="F59" s="106">
        <v>0.05</v>
      </c>
      <c r="G59" s="107">
        <v>46309</v>
      </c>
      <c r="H59" s="107"/>
      <c r="I59" s="107">
        <v>46310</v>
      </c>
      <c r="J59" s="354">
        <f t="shared" si="36"/>
        <v>0</v>
      </c>
      <c r="K59" s="106">
        <f t="shared" si="44"/>
        <v>0</v>
      </c>
      <c r="L59" s="106">
        <f t="shared" si="44"/>
        <v>0</v>
      </c>
      <c r="M59" s="106">
        <f t="shared" si="44"/>
        <v>0</v>
      </c>
      <c r="N59" s="106">
        <f t="shared" si="44"/>
        <v>0</v>
      </c>
      <c r="O59" s="106">
        <f t="shared" si="44"/>
        <v>0</v>
      </c>
      <c r="P59" s="106">
        <f t="shared" si="44"/>
        <v>0</v>
      </c>
      <c r="Q59" s="106">
        <f t="shared" si="44"/>
        <v>0</v>
      </c>
      <c r="R59" s="106">
        <f t="shared" si="44"/>
        <v>0</v>
      </c>
      <c r="S59" s="106">
        <f t="shared" si="44"/>
        <v>0</v>
      </c>
      <c r="T59" s="106">
        <f t="shared" si="44"/>
        <v>0</v>
      </c>
      <c r="U59" s="106">
        <f t="shared" si="45"/>
        <v>0</v>
      </c>
      <c r="V59" s="106">
        <f t="shared" si="45"/>
        <v>0</v>
      </c>
      <c r="W59" s="106">
        <f t="shared" si="45"/>
        <v>0</v>
      </c>
      <c r="X59" s="106">
        <f t="shared" si="45"/>
        <v>0</v>
      </c>
      <c r="Y59" s="106">
        <f t="shared" si="45"/>
        <v>1</v>
      </c>
      <c r="Z59" s="106">
        <f t="shared" si="45"/>
        <v>1</v>
      </c>
      <c r="AA59" s="106">
        <f t="shared" si="45"/>
        <v>1</v>
      </c>
      <c r="AB59" s="106">
        <f t="shared" si="45"/>
        <v>1</v>
      </c>
      <c r="AC59" s="106">
        <f t="shared" si="45"/>
        <v>1</v>
      </c>
      <c r="AD59" s="106">
        <f t="shared" si="45"/>
        <v>1</v>
      </c>
      <c r="AE59" s="106">
        <f t="shared" si="46"/>
        <v>1</v>
      </c>
      <c r="AF59" s="106">
        <f t="shared" si="46"/>
        <v>1</v>
      </c>
      <c r="AG59" s="106">
        <f t="shared" si="46"/>
        <v>1</v>
      </c>
      <c r="AH59" s="106">
        <f t="shared" si="46"/>
        <v>1</v>
      </c>
      <c r="AI59" s="106">
        <f t="shared" si="46"/>
        <v>1</v>
      </c>
      <c r="AJ59" s="106">
        <f t="shared" si="46"/>
        <v>1</v>
      </c>
      <c r="AK59" s="106">
        <f t="shared" si="46"/>
        <v>1</v>
      </c>
      <c r="AL59" s="106">
        <f t="shared" si="46"/>
        <v>1</v>
      </c>
      <c r="AM59" s="106">
        <f t="shared" si="46"/>
        <v>1</v>
      </c>
      <c r="AN59" s="106">
        <f t="shared" si="46"/>
        <v>1</v>
      </c>
      <c r="AO59" s="106">
        <f t="shared" si="47"/>
        <v>1</v>
      </c>
      <c r="AP59" s="106">
        <f t="shared" si="47"/>
        <v>1</v>
      </c>
      <c r="AQ59" s="106">
        <f t="shared" si="47"/>
        <v>1</v>
      </c>
      <c r="AR59" s="106">
        <f t="shared" si="47"/>
        <v>1</v>
      </c>
      <c r="AS59" s="106">
        <f t="shared" si="47"/>
        <v>1</v>
      </c>
      <c r="AT59" s="106">
        <f t="shared" si="47"/>
        <v>1</v>
      </c>
      <c r="AU59" s="106">
        <f t="shared" si="47"/>
        <v>1</v>
      </c>
      <c r="AV59" s="106">
        <f t="shared" si="47"/>
        <v>1</v>
      </c>
      <c r="AW59" s="106">
        <f t="shared" si="47"/>
        <v>1</v>
      </c>
      <c r="AX59" s="106">
        <f t="shared" si="47"/>
        <v>1</v>
      </c>
      <c r="AY59" s="106">
        <f t="shared" si="48"/>
        <v>1</v>
      </c>
      <c r="AZ59" s="106">
        <f t="shared" si="48"/>
        <v>1</v>
      </c>
      <c r="BA59" s="106">
        <f t="shared" si="48"/>
        <v>1</v>
      </c>
      <c r="BB59" s="106">
        <f t="shared" si="48"/>
        <v>1</v>
      </c>
      <c r="BC59" s="106">
        <f t="shared" si="48"/>
        <v>1</v>
      </c>
      <c r="BD59" s="106">
        <f t="shared" si="48"/>
        <v>1</v>
      </c>
      <c r="BE59" s="106">
        <f t="shared" si="48"/>
        <v>1</v>
      </c>
      <c r="BF59" s="106">
        <f t="shared" si="48"/>
        <v>1</v>
      </c>
      <c r="BG59" s="106">
        <f t="shared" si="48"/>
        <v>1</v>
      </c>
      <c r="BH59" s="106">
        <f t="shared" si="48"/>
        <v>1</v>
      </c>
      <c r="BI59" s="106">
        <f t="shared" si="49"/>
        <v>1</v>
      </c>
      <c r="BJ59" s="106">
        <f t="shared" si="49"/>
        <v>1</v>
      </c>
      <c r="BK59" s="106">
        <f t="shared" si="49"/>
        <v>1</v>
      </c>
      <c r="BL59" s="106">
        <f t="shared" si="49"/>
        <v>1</v>
      </c>
      <c r="BM59" s="106">
        <f t="shared" si="49"/>
        <v>1</v>
      </c>
      <c r="BN59" s="106">
        <f t="shared" si="49"/>
        <v>1</v>
      </c>
      <c r="BO59" s="106">
        <f t="shared" si="49"/>
        <v>1</v>
      </c>
      <c r="BP59" s="106">
        <f t="shared" si="49"/>
        <v>1</v>
      </c>
      <c r="BQ59" s="106">
        <f t="shared" si="49"/>
        <v>1</v>
      </c>
      <c r="BR59" s="350">
        <f t="shared" si="13"/>
        <v>0.76271186440677963</v>
      </c>
    </row>
    <row r="60" spans="1:70" s="2" customFormat="1" ht="18.75" customHeight="1" x14ac:dyDescent="0.25">
      <c r="A60" s="88"/>
      <c r="B60" s="77" t="s">
        <v>781</v>
      </c>
      <c r="C60" s="77" t="s">
        <v>782</v>
      </c>
      <c r="D60" s="77" t="s">
        <v>8</v>
      </c>
      <c r="E60" s="224">
        <f>VLOOKUP(B60,'Cuadro Control'!C60:J1990,8,FALSE)</f>
        <v>140114934.456</v>
      </c>
      <c r="F60" s="106">
        <v>0.15</v>
      </c>
      <c r="G60" s="107">
        <v>46310</v>
      </c>
      <c r="H60" s="107"/>
      <c r="I60" s="107">
        <v>46310</v>
      </c>
      <c r="J60" s="354">
        <f t="shared" si="36"/>
        <v>0</v>
      </c>
      <c r="K60" s="106">
        <f t="shared" si="44"/>
        <v>0</v>
      </c>
      <c r="L60" s="106">
        <f t="shared" si="44"/>
        <v>0</v>
      </c>
      <c r="M60" s="106">
        <f t="shared" si="44"/>
        <v>0</v>
      </c>
      <c r="N60" s="106">
        <f t="shared" si="44"/>
        <v>0</v>
      </c>
      <c r="O60" s="106">
        <f t="shared" si="44"/>
        <v>0</v>
      </c>
      <c r="P60" s="106">
        <f t="shared" si="44"/>
        <v>0</v>
      </c>
      <c r="Q60" s="106">
        <f t="shared" si="44"/>
        <v>0</v>
      </c>
      <c r="R60" s="106">
        <f t="shared" si="44"/>
        <v>0</v>
      </c>
      <c r="S60" s="106">
        <f t="shared" si="44"/>
        <v>0</v>
      </c>
      <c r="T60" s="106">
        <f t="shared" si="44"/>
        <v>0</v>
      </c>
      <c r="U60" s="106">
        <f t="shared" si="45"/>
        <v>0</v>
      </c>
      <c r="V60" s="106">
        <f t="shared" si="45"/>
        <v>0</v>
      </c>
      <c r="W60" s="106">
        <f t="shared" si="45"/>
        <v>0</v>
      </c>
      <c r="X60" s="106">
        <f t="shared" si="45"/>
        <v>0</v>
      </c>
      <c r="Y60" s="106">
        <f t="shared" si="45"/>
        <v>1</v>
      </c>
      <c r="Z60" s="106">
        <f t="shared" si="45"/>
        <v>1</v>
      </c>
      <c r="AA60" s="106">
        <f t="shared" si="45"/>
        <v>1</v>
      </c>
      <c r="AB60" s="106">
        <f t="shared" si="45"/>
        <v>1</v>
      </c>
      <c r="AC60" s="106">
        <f t="shared" si="45"/>
        <v>1</v>
      </c>
      <c r="AD60" s="106">
        <f t="shared" si="45"/>
        <v>1</v>
      </c>
      <c r="AE60" s="106">
        <f t="shared" si="46"/>
        <v>1</v>
      </c>
      <c r="AF60" s="106">
        <f t="shared" si="46"/>
        <v>1</v>
      </c>
      <c r="AG60" s="106">
        <f t="shared" si="46"/>
        <v>1</v>
      </c>
      <c r="AH60" s="106">
        <f t="shared" si="46"/>
        <v>1</v>
      </c>
      <c r="AI60" s="106">
        <f t="shared" si="46"/>
        <v>1</v>
      </c>
      <c r="AJ60" s="106">
        <f t="shared" si="46"/>
        <v>1</v>
      </c>
      <c r="AK60" s="106">
        <f t="shared" si="46"/>
        <v>1</v>
      </c>
      <c r="AL60" s="106">
        <f t="shared" si="46"/>
        <v>1</v>
      </c>
      <c r="AM60" s="106">
        <f t="shared" si="46"/>
        <v>1</v>
      </c>
      <c r="AN60" s="106">
        <f t="shared" si="46"/>
        <v>1</v>
      </c>
      <c r="AO60" s="106">
        <f t="shared" si="47"/>
        <v>1</v>
      </c>
      <c r="AP60" s="106">
        <f t="shared" si="47"/>
        <v>1</v>
      </c>
      <c r="AQ60" s="106">
        <f t="shared" si="47"/>
        <v>1</v>
      </c>
      <c r="AR60" s="106">
        <f t="shared" si="47"/>
        <v>1</v>
      </c>
      <c r="AS60" s="106">
        <f t="shared" si="47"/>
        <v>1</v>
      </c>
      <c r="AT60" s="106">
        <f t="shared" si="47"/>
        <v>1</v>
      </c>
      <c r="AU60" s="106">
        <f t="shared" si="47"/>
        <v>1</v>
      </c>
      <c r="AV60" s="106">
        <f t="shared" si="47"/>
        <v>1</v>
      </c>
      <c r="AW60" s="106">
        <f t="shared" si="47"/>
        <v>1</v>
      </c>
      <c r="AX60" s="106">
        <f t="shared" si="47"/>
        <v>1</v>
      </c>
      <c r="AY60" s="106">
        <f t="shared" si="48"/>
        <v>1</v>
      </c>
      <c r="AZ60" s="106">
        <f t="shared" si="48"/>
        <v>1</v>
      </c>
      <c r="BA60" s="106">
        <f t="shared" si="48"/>
        <v>1</v>
      </c>
      <c r="BB60" s="106">
        <f t="shared" si="48"/>
        <v>1</v>
      </c>
      <c r="BC60" s="106">
        <f t="shared" si="48"/>
        <v>1</v>
      </c>
      <c r="BD60" s="106">
        <f t="shared" si="48"/>
        <v>1</v>
      </c>
      <c r="BE60" s="106">
        <f t="shared" si="48"/>
        <v>1</v>
      </c>
      <c r="BF60" s="106">
        <f t="shared" si="48"/>
        <v>1</v>
      </c>
      <c r="BG60" s="106">
        <f t="shared" si="48"/>
        <v>1</v>
      </c>
      <c r="BH60" s="106">
        <f t="shared" si="48"/>
        <v>1</v>
      </c>
      <c r="BI60" s="106">
        <f t="shared" si="49"/>
        <v>1</v>
      </c>
      <c r="BJ60" s="106">
        <f t="shared" si="49"/>
        <v>1</v>
      </c>
      <c r="BK60" s="106">
        <f t="shared" si="49"/>
        <v>1</v>
      </c>
      <c r="BL60" s="106">
        <f t="shared" si="49"/>
        <v>1</v>
      </c>
      <c r="BM60" s="106">
        <f t="shared" si="49"/>
        <v>1</v>
      </c>
      <c r="BN60" s="106">
        <f t="shared" si="49"/>
        <v>1</v>
      </c>
      <c r="BO60" s="106">
        <f t="shared" si="49"/>
        <v>1</v>
      </c>
      <c r="BP60" s="106">
        <f t="shared" si="49"/>
        <v>1</v>
      </c>
      <c r="BQ60" s="106">
        <f t="shared" si="49"/>
        <v>1</v>
      </c>
      <c r="BR60" s="350">
        <f t="shared" si="13"/>
        <v>0.76271186440677963</v>
      </c>
    </row>
    <row r="61" spans="1:70" s="2" customFormat="1" ht="18.75" customHeight="1" x14ac:dyDescent="0.25">
      <c r="A61" s="88"/>
      <c r="B61" s="77" t="s">
        <v>783</v>
      </c>
      <c r="C61" s="77" t="s">
        <v>2040</v>
      </c>
      <c r="D61" s="77" t="s">
        <v>6</v>
      </c>
      <c r="E61" s="224">
        <f>VLOOKUP(B61,'Cuadro Control'!C62:J1991,8,FALSE)</f>
        <v>52335715.768702812</v>
      </c>
      <c r="F61" s="106">
        <v>0.06</v>
      </c>
      <c r="G61" s="107">
        <v>46321</v>
      </c>
      <c r="H61" s="107"/>
      <c r="I61" s="107">
        <v>46324</v>
      </c>
      <c r="J61" s="354">
        <f t="shared" si="36"/>
        <v>0</v>
      </c>
      <c r="K61" s="106">
        <f t="shared" si="44"/>
        <v>0</v>
      </c>
      <c r="L61" s="106">
        <f t="shared" si="44"/>
        <v>0</v>
      </c>
      <c r="M61" s="106">
        <f t="shared" si="44"/>
        <v>0</v>
      </c>
      <c r="N61" s="106">
        <f t="shared" si="44"/>
        <v>0</v>
      </c>
      <c r="O61" s="106">
        <f t="shared" si="44"/>
        <v>0</v>
      </c>
      <c r="P61" s="106">
        <f t="shared" si="44"/>
        <v>0</v>
      </c>
      <c r="Q61" s="106">
        <f t="shared" si="44"/>
        <v>0</v>
      </c>
      <c r="R61" s="106">
        <f t="shared" si="44"/>
        <v>0</v>
      </c>
      <c r="S61" s="106">
        <f t="shared" si="44"/>
        <v>0</v>
      </c>
      <c r="T61" s="106">
        <f t="shared" si="44"/>
        <v>0</v>
      </c>
      <c r="U61" s="106">
        <f t="shared" si="45"/>
        <v>0</v>
      </c>
      <c r="V61" s="106">
        <f t="shared" si="45"/>
        <v>0</v>
      </c>
      <c r="W61" s="106">
        <f t="shared" si="45"/>
        <v>0</v>
      </c>
      <c r="X61" s="106">
        <f t="shared" si="45"/>
        <v>0</v>
      </c>
      <c r="Y61" s="106">
        <f t="shared" si="45"/>
        <v>0</v>
      </c>
      <c r="Z61" s="106">
        <f t="shared" si="45"/>
        <v>0</v>
      </c>
      <c r="AA61" s="106">
        <f t="shared" si="45"/>
        <v>1</v>
      </c>
      <c r="AB61" s="106">
        <f t="shared" si="45"/>
        <v>1</v>
      </c>
      <c r="AC61" s="106">
        <f t="shared" si="45"/>
        <v>1</v>
      </c>
      <c r="AD61" s="106">
        <f t="shared" si="45"/>
        <v>1</v>
      </c>
      <c r="AE61" s="106">
        <f t="shared" si="46"/>
        <v>1</v>
      </c>
      <c r="AF61" s="106">
        <f t="shared" si="46"/>
        <v>1</v>
      </c>
      <c r="AG61" s="106">
        <f t="shared" si="46"/>
        <v>1</v>
      </c>
      <c r="AH61" s="106">
        <f t="shared" si="46"/>
        <v>1</v>
      </c>
      <c r="AI61" s="106">
        <f t="shared" si="46"/>
        <v>1</v>
      </c>
      <c r="AJ61" s="106">
        <f t="shared" si="46"/>
        <v>1</v>
      </c>
      <c r="AK61" s="106">
        <f t="shared" si="46"/>
        <v>1</v>
      </c>
      <c r="AL61" s="106">
        <f t="shared" si="46"/>
        <v>1</v>
      </c>
      <c r="AM61" s="106">
        <f t="shared" si="46"/>
        <v>1</v>
      </c>
      <c r="AN61" s="106">
        <f t="shared" si="46"/>
        <v>1</v>
      </c>
      <c r="AO61" s="106">
        <f t="shared" si="47"/>
        <v>1</v>
      </c>
      <c r="AP61" s="106">
        <f t="shared" si="47"/>
        <v>1</v>
      </c>
      <c r="AQ61" s="106">
        <f t="shared" si="47"/>
        <v>1</v>
      </c>
      <c r="AR61" s="106">
        <f t="shared" si="47"/>
        <v>1</v>
      </c>
      <c r="AS61" s="106">
        <f t="shared" si="47"/>
        <v>1</v>
      </c>
      <c r="AT61" s="106">
        <f t="shared" si="47"/>
        <v>1</v>
      </c>
      <c r="AU61" s="106">
        <f t="shared" si="47"/>
        <v>1</v>
      </c>
      <c r="AV61" s="106">
        <f t="shared" si="47"/>
        <v>1</v>
      </c>
      <c r="AW61" s="106">
        <f t="shared" si="47"/>
        <v>1</v>
      </c>
      <c r="AX61" s="106">
        <f t="shared" si="47"/>
        <v>1</v>
      </c>
      <c r="AY61" s="106">
        <f t="shared" si="48"/>
        <v>1</v>
      </c>
      <c r="AZ61" s="106">
        <f t="shared" si="48"/>
        <v>1</v>
      </c>
      <c r="BA61" s="106">
        <f t="shared" si="48"/>
        <v>1</v>
      </c>
      <c r="BB61" s="106">
        <f t="shared" si="48"/>
        <v>1</v>
      </c>
      <c r="BC61" s="106">
        <f t="shared" si="48"/>
        <v>1</v>
      </c>
      <c r="BD61" s="106">
        <f t="shared" si="48"/>
        <v>1</v>
      </c>
      <c r="BE61" s="106">
        <f t="shared" si="48"/>
        <v>1</v>
      </c>
      <c r="BF61" s="106">
        <f t="shared" si="48"/>
        <v>1</v>
      </c>
      <c r="BG61" s="106">
        <f t="shared" si="48"/>
        <v>1</v>
      </c>
      <c r="BH61" s="106">
        <f t="shared" si="48"/>
        <v>1</v>
      </c>
      <c r="BI61" s="106">
        <f t="shared" si="49"/>
        <v>1</v>
      </c>
      <c r="BJ61" s="106">
        <f t="shared" si="49"/>
        <v>1</v>
      </c>
      <c r="BK61" s="106">
        <f t="shared" si="49"/>
        <v>1</v>
      </c>
      <c r="BL61" s="106">
        <f t="shared" si="49"/>
        <v>1</v>
      </c>
      <c r="BM61" s="106">
        <f t="shared" si="49"/>
        <v>1</v>
      </c>
      <c r="BN61" s="106">
        <f t="shared" si="49"/>
        <v>1</v>
      </c>
      <c r="BO61" s="106">
        <f t="shared" si="49"/>
        <v>1</v>
      </c>
      <c r="BP61" s="106">
        <f t="shared" si="49"/>
        <v>1</v>
      </c>
      <c r="BQ61" s="106">
        <f t="shared" si="49"/>
        <v>1</v>
      </c>
      <c r="BR61" s="350">
        <f t="shared" si="13"/>
        <v>0.72881355932203384</v>
      </c>
    </row>
    <row r="62" spans="1:70" s="2" customFormat="1" ht="18.75" customHeight="1" x14ac:dyDescent="0.25">
      <c r="A62" s="88"/>
      <c r="B62" s="77" t="s">
        <v>2041</v>
      </c>
      <c r="C62" s="77" t="s">
        <v>784</v>
      </c>
      <c r="D62" s="77" t="s">
        <v>19</v>
      </c>
      <c r="E62" s="224">
        <f>VLOOKUP(B62,'Cuadro Control'!C64:J1992,8,FALSE)</f>
        <v>46410609.014634147</v>
      </c>
      <c r="F62" s="106">
        <v>0.05</v>
      </c>
      <c r="G62" s="107">
        <v>46324</v>
      </c>
      <c r="H62" s="107"/>
      <c r="I62" s="107">
        <v>46326</v>
      </c>
      <c r="J62" s="354">
        <f t="shared" si="36"/>
        <v>0.66666666666666663</v>
      </c>
      <c r="K62" s="106">
        <f t="shared" si="44"/>
        <v>0</v>
      </c>
      <c r="L62" s="106">
        <f t="shared" si="44"/>
        <v>0</v>
      </c>
      <c r="M62" s="106">
        <f t="shared" si="44"/>
        <v>0</v>
      </c>
      <c r="N62" s="106">
        <f t="shared" si="44"/>
        <v>0</v>
      </c>
      <c r="O62" s="106">
        <f t="shared" si="44"/>
        <v>0</v>
      </c>
      <c r="P62" s="106">
        <f t="shared" si="44"/>
        <v>0</v>
      </c>
      <c r="Q62" s="106">
        <f t="shared" si="44"/>
        <v>0</v>
      </c>
      <c r="R62" s="106">
        <f t="shared" si="44"/>
        <v>0</v>
      </c>
      <c r="S62" s="106">
        <f t="shared" si="44"/>
        <v>0</v>
      </c>
      <c r="T62" s="106">
        <f t="shared" si="44"/>
        <v>0</v>
      </c>
      <c r="U62" s="106">
        <f t="shared" si="45"/>
        <v>0</v>
      </c>
      <c r="V62" s="106">
        <f t="shared" si="45"/>
        <v>0</v>
      </c>
      <c r="W62" s="106">
        <f t="shared" si="45"/>
        <v>0</v>
      </c>
      <c r="X62" s="106">
        <f t="shared" si="45"/>
        <v>0</v>
      </c>
      <c r="Y62" s="106">
        <f t="shared" si="45"/>
        <v>0</v>
      </c>
      <c r="Z62" s="106">
        <f t="shared" si="45"/>
        <v>0</v>
      </c>
      <c r="AA62" s="106">
        <f t="shared" si="45"/>
        <v>0.66666666666666663</v>
      </c>
      <c r="AB62" s="106">
        <f t="shared" si="45"/>
        <v>1</v>
      </c>
      <c r="AC62" s="106">
        <f t="shared" si="45"/>
        <v>1</v>
      </c>
      <c r="AD62" s="106">
        <f t="shared" si="45"/>
        <v>1</v>
      </c>
      <c r="AE62" s="106">
        <f t="shared" si="46"/>
        <v>1</v>
      </c>
      <c r="AF62" s="106">
        <f t="shared" si="46"/>
        <v>1</v>
      </c>
      <c r="AG62" s="106">
        <f t="shared" si="46"/>
        <v>1</v>
      </c>
      <c r="AH62" s="106">
        <f t="shared" si="46"/>
        <v>1</v>
      </c>
      <c r="AI62" s="106">
        <f t="shared" si="46"/>
        <v>1</v>
      </c>
      <c r="AJ62" s="106">
        <f t="shared" si="46"/>
        <v>1</v>
      </c>
      <c r="AK62" s="106">
        <f t="shared" si="46"/>
        <v>1</v>
      </c>
      <c r="AL62" s="106">
        <f t="shared" si="46"/>
        <v>1</v>
      </c>
      <c r="AM62" s="106">
        <f t="shared" si="46"/>
        <v>1</v>
      </c>
      <c r="AN62" s="106">
        <f t="shared" si="46"/>
        <v>1</v>
      </c>
      <c r="AO62" s="106">
        <f t="shared" si="47"/>
        <v>1</v>
      </c>
      <c r="AP62" s="106">
        <f t="shared" si="47"/>
        <v>1</v>
      </c>
      <c r="AQ62" s="106">
        <f t="shared" si="47"/>
        <v>1</v>
      </c>
      <c r="AR62" s="106">
        <f t="shared" si="47"/>
        <v>1</v>
      </c>
      <c r="AS62" s="106">
        <f t="shared" si="47"/>
        <v>1</v>
      </c>
      <c r="AT62" s="106">
        <f t="shared" si="47"/>
        <v>1</v>
      </c>
      <c r="AU62" s="106">
        <f t="shared" si="47"/>
        <v>1</v>
      </c>
      <c r="AV62" s="106">
        <f t="shared" si="47"/>
        <v>1</v>
      </c>
      <c r="AW62" s="106">
        <f t="shared" si="47"/>
        <v>1</v>
      </c>
      <c r="AX62" s="106">
        <f t="shared" si="47"/>
        <v>1</v>
      </c>
      <c r="AY62" s="106">
        <f t="shared" si="48"/>
        <v>1</v>
      </c>
      <c r="AZ62" s="106">
        <f t="shared" si="48"/>
        <v>1</v>
      </c>
      <c r="BA62" s="106">
        <f t="shared" si="48"/>
        <v>1</v>
      </c>
      <c r="BB62" s="106">
        <f t="shared" si="48"/>
        <v>1</v>
      </c>
      <c r="BC62" s="106">
        <f t="shared" si="48"/>
        <v>1</v>
      </c>
      <c r="BD62" s="106">
        <f t="shared" si="48"/>
        <v>1</v>
      </c>
      <c r="BE62" s="106">
        <f t="shared" si="48"/>
        <v>1</v>
      </c>
      <c r="BF62" s="106">
        <f t="shared" si="48"/>
        <v>1</v>
      </c>
      <c r="BG62" s="106">
        <f t="shared" si="48"/>
        <v>1</v>
      </c>
      <c r="BH62" s="106">
        <f t="shared" si="48"/>
        <v>1</v>
      </c>
      <c r="BI62" s="106">
        <f t="shared" si="49"/>
        <v>1</v>
      </c>
      <c r="BJ62" s="106">
        <f t="shared" si="49"/>
        <v>1</v>
      </c>
      <c r="BK62" s="106">
        <f t="shared" si="49"/>
        <v>1</v>
      </c>
      <c r="BL62" s="106">
        <f t="shared" si="49"/>
        <v>1</v>
      </c>
      <c r="BM62" s="106">
        <f t="shared" si="49"/>
        <v>1</v>
      </c>
      <c r="BN62" s="106">
        <f t="shared" si="49"/>
        <v>1</v>
      </c>
      <c r="BO62" s="106">
        <f t="shared" si="49"/>
        <v>1</v>
      </c>
      <c r="BP62" s="106">
        <f t="shared" si="49"/>
        <v>1</v>
      </c>
      <c r="BQ62" s="106">
        <f t="shared" si="49"/>
        <v>1</v>
      </c>
      <c r="BR62" s="350">
        <f t="shared" si="13"/>
        <v>0.7231638418079096</v>
      </c>
    </row>
    <row r="63" spans="1:70" s="2" customFormat="1" ht="18.75" customHeight="1" x14ac:dyDescent="0.25">
      <c r="A63" s="88"/>
      <c r="B63" s="76" t="s">
        <v>785</v>
      </c>
      <c r="C63" s="76" t="s">
        <v>786</v>
      </c>
      <c r="D63" s="76" t="s">
        <v>770</v>
      </c>
      <c r="E63" s="222">
        <f>SUM(E64:E71)</f>
        <v>922951821.58333695</v>
      </c>
      <c r="F63" s="101">
        <f>IFERROR(E63/$E$44,0)</f>
        <v>0.14285714285714285</v>
      </c>
      <c r="G63" s="102">
        <v>46267</v>
      </c>
      <c r="H63" s="102"/>
      <c r="I63" s="102">
        <v>46330</v>
      </c>
      <c r="J63" s="354">
        <f t="shared" si="36"/>
        <v>0.91</v>
      </c>
      <c r="K63" s="101">
        <f>SUMPRODUCT($F64:$F71,K64:K71)</f>
        <v>0</v>
      </c>
      <c r="L63" s="101">
        <f t="shared" ref="L63:BQ63" si="50">SUMPRODUCT($F64:$F71,L64:L71)</f>
        <v>0</v>
      </c>
      <c r="M63" s="101">
        <f t="shared" si="50"/>
        <v>0</v>
      </c>
      <c r="N63" s="101">
        <f t="shared" si="50"/>
        <v>0</v>
      </c>
      <c r="O63" s="101">
        <f t="shared" si="50"/>
        <v>0</v>
      </c>
      <c r="P63" s="101">
        <f t="shared" si="50"/>
        <v>0</v>
      </c>
      <c r="Q63" s="101">
        <f t="shared" si="50"/>
        <v>0</v>
      </c>
      <c r="R63" s="101">
        <f t="shared" si="50"/>
        <v>0</v>
      </c>
      <c r="S63" s="101">
        <f t="shared" si="50"/>
        <v>0.13571428571428573</v>
      </c>
      <c r="T63" s="101">
        <f t="shared" si="50"/>
        <v>0.38599999999999995</v>
      </c>
      <c r="U63" s="101">
        <f t="shared" si="50"/>
        <v>0.43999999999999995</v>
      </c>
      <c r="V63" s="101">
        <f t="shared" si="50"/>
        <v>0.43999999999999995</v>
      </c>
      <c r="W63" s="101">
        <f t="shared" si="50"/>
        <v>0.43999999999999995</v>
      </c>
      <c r="X63" s="101">
        <f t="shared" si="50"/>
        <v>0.43999999999999995</v>
      </c>
      <c r="Y63" s="101">
        <f t="shared" si="50"/>
        <v>0.48166666666666663</v>
      </c>
      <c r="Z63" s="101">
        <f t="shared" si="50"/>
        <v>0.89</v>
      </c>
      <c r="AA63" s="101">
        <f t="shared" si="50"/>
        <v>0.91</v>
      </c>
      <c r="AB63" s="101">
        <f t="shared" si="50"/>
        <v>1</v>
      </c>
      <c r="AC63" s="101">
        <f t="shared" si="50"/>
        <v>1</v>
      </c>
      <c r="AD63" s="101">
        <f t="shared" si="50"/>
        <v>1</v>
      </c>
      <c r="AE63" s="101">
        <f t="shared" si="50"/>
        <v>1</v>
      </c>
      <c r="AF63" s="101">
        <f t="shared" si="50"/>
        <v>1</v>
      </c>
      <c r="AG63" s="101">
        <f t="shared" si="50"/>
        <v>1</v>
      </c>
      <c r="AH63" s="101">
        <f t="shared" si="50"/>
        <v>1</v>
      </c>
      <c r="AI63" s="101">
        <f t="shared" si="50"/>
        <v>1</v>
      </c>
      <c r="AJ63" s="101">
        <f t="shared" si="50"/>
        <v>1</v>
      </c>
      <c r="AK63" s="101">
        <f t="shared" si="50"/>
        <v>1</v>
      </c>
      <c r="AL63" s="101">
        <f t="shared" si="50"/>
        <v>1</v>
      </c>
      <c r="AM63" s="101">
        <f t="shared" si="50"/>
        <v>1</v>
      </c>
      <c r="AN63" s="101">
        <f t="shared" si="50"/>
        <v>1</v>
      </c>
      <c r="AO63" s="101">
        <f t="shared" si="50"/>
        <v>1</v>
      </c>
      <c r="AP63" s="101">
        <f t="shared" si="50"/>
        <v>1</v>
      </c>
      <c r="AQ63" s="101">
        <f t="shared" si="50"/>
        <v>1</v>
      </c>
      <c r="AR63" s="101">
        <f t="shared" si="50"/>
        <v>1</v>
      </c>
      <c r="AS63" s="101">
        <f t="shared" si="50"/>
        <v>1</v>
      </c>
      <c r="AT63" s="101">
        <f t="shared" si="50"/>
        <v>1</v>
      </c>
      <c r="AU63" s="101">
        <f t="shared" si="50"/>
        <v>1</v>
      </c>
      <c r="AV63" s="101">
        <f t="shared" si="50"/>
        <v>1</v>
      </c>
      <c r="AW63" s="101">
        <f t="shared" si="50"/>
        <v>1</v>
      </c>
      <c r="AX63" s="101">
        <f t="shared" si="50"/>
        <v>1</v>
      </c>
      <c r="AY63" s="101">
        <f t="shared" si="50"/>
        <v>1</v>
      </c>
      <c r="AZ63" s="101">
        <f t="shared" si="50"/>
        <v>1</v>
      </c>
      <c r="BA63" s="101">
        <f t="shared" si="50"/>
        <v>1</v>
      </c>
      <c r="BB63" s="101">
        <f t="shared" si="50"/>
        <v>1</v>
      </c>
      <c r="BC63" s="101">
        <f t="shared" si="50"/>
        <v>1</v>
      </c>
      <c r="BD63" s="101">
        <f t="shared" si="50"/>
        <v>1</v>
      </c>
      <c r="BE63" s="101">
        <f t="shared" si="50"/>
        <v>1</v>
      </c>
      <c r="BF63" s="101">
        <f t="shared" si="50"/>
        <v>1</v>
      </c>
      <c r="BG63" s="101">
        <f t="shared" si="50"/>
        <v>1</v>
      </c>
      <c r="BH63" s="101">
        <f t="shared" si="50"/>
        <v>1</v>
      </c>
      <c r="BI63" s="101">
        <f t="shared" si="50"/>
        <v>1</v>
      </c>
      <c r="BJ63" s="101">
        <f t="shared" si="50"/>
        <v>1</v>
      </c>
      <c r="BK63" s="101">
        <f t="shared" si="50"/>
        <v>1</v>
      </c>
      <c r="BL63" s="101">
        <f t="shared" si="50"/>
        <v>1</v>
      </c>
      <c r="BM63" s="101">
        <f t="shared" si="50"/>
        <v>1</v>
      </c>
      <c r="BN63" s="101">
        <f t="shared" si="50"/>
        <v>1</v>
      </c>
      <c r="BO63" s="101">
        <f t="shared" si="50"/>
        <v>1</v>
      </c>
      <c r="BP63" s="101">
        <f t="shared" si="50"/>
        <v>1</v>
      </c>
      <c r="BQ63" s="101">
        <f t="shared" si="50"/>
        <v>1</v>
      </c>
      <c r="BR63" s="350">
        <f t="shared" si="13"/>
        <v>0.78920984665052463</v>
      </c>
    </row>
    <row r="64" spans="1:70" s="2" customFormat="1" ht="18.75" customHeight="1" x14ac:dyDescent="0.25">
      <c r="A64" s="88"/>
      <c r="B64" s="77" t="s">
        <v>787</v>
      </c>
      <c r="C64" s="77" t="s">
        <v>788</v>
      </c>
      <c r="D64" s="77" t="s">
        <v>8</v>
      </c>
      <c r="E64" s="224">
        <f>VLOOKUP(B64,'Cuadro Control'!C68:J1994,8,FALSE)</f>
        <v>90662604.648000002</v>
      </c>
      <c r="F64" s="106">
        <v>0.1</v>
      </c>
      <c r="G64" s="107">
        <v>46267</v>
      </c>
      <c r="H64" s="107"/>
      <c r="I64" s="107">
        <v>46269</v>
      </c>
      <c r="J64" s="354">
        <f t="shared" si="36"/>
        <v>1</v>
      </c>
      <c r="K64" s="106">
        <f t="shared" ref="K64:T71" si="51">IF($G64=0,0,IF(K$6&lt;$G64,0,IF(K$6&gt;$I64,1,(K$6-$G64+1)/($I64-$G64+1))))</f>
        <v>0</v>
      </c>
      <c r="L64" s="106">
        <f t="shared" si="51"/>
        <v>0</v>
      </c>
      <c r="M64" s="106">
        <f t="shared" si="51"/>
        <v>0</v>
      </c>
      <c r="N64" s="106">
        <f t="shared" si="51"/>
        <v>0</v>
      </c>
      <c r="O64" s="106">
        <f t="shared" si="51"/>
        <v>0</v>
      </c>
      <c r="P64" s="106">
        <f t="shared" si="51"/>
        <v>0</v>
      </c>
      <c r="Q64" s="106">
        <f t="shared" si="51"/>
        <v>0</v>
      </c>
      <c r="R64" s="106">
        <f t="shared" si="51"/>
        <v>0</v>
      </c>
      <c r="S64" s="106">
        <f t="shared" si="51"/>
        <v>1</v>
      </c>
      <c r="T64" s="106">
        <f t="shared" si="51"/>
        <v>1</v>
      </c>
      <c r="U64" s="106">
        <f t="shared" ref="U64:AD71" si="52">IF($G64=0,0,IF(U$6&lt;$G64,0,IF(U$6&gt;$I64,1,(U$6-$G64+1)/($I64-$G64+1))))</f>
        <v>1</v>
      </c>
      <c r="V64" s="106">
        <f t="shared" si="52"/>
        <v>1</v>
      </c>
      <c r="W64" s="106">
        <f t="shared" si="52"/>
        <v>1</v>
      </c>
      <c r="X64" s="106">
        <f t="shared" si="52"/>
        <v>1</v>
      </c>
      <c r="Y64" s="106">
        <f t="shared" si="52"/>
        <v>1</v>
      </c>
      <c r="Z64" s="106">
        <f t="shared" si="52"/>
        <v>1</v>
      </c>
      <c r="AA64" s="106">
        <f t="shared" si="52"/>
        <v>1</v>
      </c>
      <c r="AB64" s="106">
        <f t="shared" si="52"/>
        <v>1</v>
      </c>
      <c r="AC64" s="106">
        <f t="shared" si="52"/>
        <v>1</v>
      </c>
      <c r="AD64" s="106">
        <f t="shared" si="52"/>
        <v>1</v>
      </c>
      <c r="AE64" s="106">
        <f t="shared" ref="AE64:AN71" si="53">IF($G64=0,0,IF(AE$6&lt;$G64,0,IF(AE$6&gt;$I64,1,(AE$6-$G64+1)/($I64-$G64+1))))</f>
        <v>1</v>
      </c>
      <c r="AF64" s="106">
        <f t="shared" si="53"/>
        <v>1</v>
      </c>
      <c r="AG64" s="106">
        <f t="shared" si="53"/>
        <v>1</v>
      </c>
      <c r="AH64" s="106">
        <f t="shared" si="53"/>
        <v>1</v>
      </c>
      <c r="AI64" s="106">
        <f t="shared" si="53"/>
        <v>1</v>
      </c>
      <c r="AJ64" s="106">
        <f t="shared" si="53"/>
        <v>1</v>
      </c>
      <c r="AK64" s="106">
        <f t="shared" si="53"/>
        <v>1</v>
      </c>
      <c r="AL64" s="106">
        <f t="shared" si="53"/>
        <v>1</v>
      </c>
      <c r="AM64" s="106">
        <f t="shared" si="53"/>
        <v>1</v>
      </c>
      <c r="AN64" s="106">
        <f t="shared" si="53"/>
        <v>1</v>
      </c>
      <c r="AO64" s="106">
        <f t="shared" ref="AO64:AX71" si="54">IF($G64=0,0,IF(AO$6&lt;$G64,0,IF(AO$6&gt;$I64,1,(AO$6-$G64+1)/($I64-$G64+1))))</f>
        <v>1</v>
      </c>
      <c r="AP64" s="106">
        <f t="shared" si="54"/>
        <v>1</v>
      </c>
      <c r="AQ64" s="106">
        <f t="shared" si="54"/>
        <v>1</v>
      </c>
      <c r="AR64" s="106">
        <f t="shared" si="54"/>
        <v>1</v>
      </c>
      <c r="AS64" s="106">
        <f t="shared" si="54"/>
        <v>1</v>
      </c>
      <c r="AT64" s="106">
        <f t="shared" si="54"/>
        <v>1</v>
      </c>
      <c r="AU64" s="106">
        <f t="shared" si="54"/>
        <v>1</v>
      </c>
      <c r="AV64" s="106">
        <f t="shared" si="54"/>
        <v>1</v>
      </c>
      <c r="AW64" s="106">
        <f t="shared" si="54"/>
        <v>1</v>
      </c>
      <c r="AX64" s="106">
        <f t="shared" si="54"/>
        <v>1</v>
      </c>
      <c r="AY64" s="106">
        <f t="shared" ref="AY64:BH71" si="55">IF($G64=0,0,IF(AY$6&lt;$G64,0,IF(AY$6&gt;$I64,1,(AY$6-$G64+1)/($I64-$G64+1))))</f>
        <v>1</v>
      </c>
      <c r="AZ64" s="106">
        <f t="shared" si="55"/>
        <v>1</v>
      </c>
      <c r="BA64" s="106">
        <f t="shared" si="55"/>
        <v>1</v>
      </c>
      <c r="BB64" s="106">
        <f t="shared" si="55"/>
        <v>1</v>
      </c>
      <c r="BC64" s="106">
        <f t="shared" si="55"/>
        <v>1</v>
      </c>
      <c r="BD64" s="106">
        <f t="shared" si="55"/>
        <v>1</v>
      </c>
      <c r="BE64" s="106">
        <f t="shared" si="55"/>
        <v>1</v>
      </c>
      <c r="BF64" s="106">
        <f t="shared" si="55"/>
        <v>1</v>
      </c>
      <c r="BG64" s="106">
        <f t="shared" si="55"/>
        <v>1</v>
      </c>
      <c r="BH64" s="106">
        <f t="shared" si="55"/>
        <v>1</v>
      </c>
      <c r="BI64" s="106">
        <f t="shared" ref="BI64:BQ71" si="56">IF($G64=0,0,IF(BI$6&lt;$G64,0,IF(BI$6&gt;$I64,1,(BI$6-$G64+1)/($I64-$G64+1))))</f>
        <v>1</v>
      </c>
      <c r="BJ64" s="106">
        <f t="shared" si="56"/>
        <v>1</v>
      </c>
      <c r="BK64" s="106">
        <f t="shared" si="56"/>
        <v>1</v>
      </c>
      <c r="BL64" s="106">
        <f t="shared" si="56"/>
        <v>1</v>
      </c>
      <c r="BM64" s="106">
        <f t="shared" si="56"/>
        <v>1</v>
      </c>
      <c r="BN64" s="106">
        <f t="shared" si="56"/>
        <v>1</v>
      </c>
      <c r="BO64" s="106">
        <f t="shared" si="56"/>
        <v>1</v>
      </c>
      <c r="BP64" s="106">
        <f t="shared" si="56"/>
        <v>1</v>
      </c>
      <c r="BQ64" s="106">
        <f t="shared" si="56"/>
        <v>1</v>
      </c>
      <c r="BR64" s="350">
        <f t="shared" si="13"/>
        <v>0.86440677966101698</v>
      </c>
    </row>
    <row r="65" spans="1:70" s="2" customFormat="1" ht="18.75" customHeight="1" x14ac:dyDescent="0.25">
      <c r="A65" s="88"/>
      <c r="B65" s="77" t="s">
        <v>789</v>
      </c>
      <c r="C65" s="77" t="s">
        <v>790</v>
      </c>
      <c r="D65" s="77" t="s">
        <v>7</v>
      </c>
      <c r="E65" s="224">
        <f>VLOOKUP(B65,'Cuadro Control'!C70:J1995,8,FALSE)</f>
        <v>230777539.104</v>
      </c>
      <c r="F65" s="106">
        <v>0.25</v>
      </c>
      <c r="G65" s="107">
        <v>46269</v>
      </c>
      <c r="H65" s="107"/>
      <c r="I65" s="107">
        <v>46275</v>
      </c>
      <c r="J65" s="354">
        <f t="shared" si="36"/>
        <v>0.14285714285714285</v>
      </c>
      <c r="K65" s="106">
        <f t="shared" si="51"/>
        <v>0</v>
      </c>
      <c r="L65" s="106">
        <f t="shared" si="51"/>
        <v>0</v>
      </c>
      <c r="M65" s="106">
        <f t="shared" si="51"/>
        <v>0</v>
      </c>
      <c r="N65" s="106">
        <f t="shared" si="51"/>
        <v>0</v>
      </c>
      <c r="O65" s="106">
        <f t="shared" si="51"/>
        <v>0</v>
      </c>
      <c r="P65" s="106">
        <f t="shared" si="51"/>
        <v>0</v>
      </c>
      <c r="Q65" s="106">
        <f t="shared" si="51"/>
        <v>0</v>
      </c>
      <c r="R65" s="106">
        <f t="shared" si="51"/>
        <v>0</v>
      </c>
      <c r="S65" s="106">
        <f t="shared" si="51"/>
        <v>0.14285714285714285</v>
      </c>
      <c r="T65" s="106">
        <f t="shared" si="51"/>
        <v>1</v>
      </c>
      <c r="U65" s="106">
        <f t="shared" si="52"/>
        <v>1</v>
      </c>
      <c r="V65" s="106">
        <f t="shared" si="52"/>
        <v>1</v>
      </c>
      <c r="W65" s="106">
        <f t="shared" si="52"/>
        <v>1</v>
      </c>
      <c r="X65" s="106">
        <f t="shared" si="52"/>
        <v>1</v>
      </c>
      <c r="Y65" s="106">
        <f t="shared" si="52"/>
        <v>1</v>
      </c>
      <c r="Z65" s="106">
        <f t="shared" si="52"/>
        <v>1</v>
      </c>
      <c r="AA65" s="106">
        <f t="shared" si="52"/>
        <v>1</v>
      </c>
      <c r="AB65" s="106">
        <f t="shared" si="52"/>
        <v>1</v>
      </c>
      <c r="AC65" s="106">
        <f t="shared" si="52"/>
        <v>1</v>
      </c>
      <c r="AD65" s="106">
        <f t="shared" si="52"/>
        <v>1</v>
      </c>
      <c r="AE65" s="106">
        <f t="shared" si="53"/>
        <v>1</v>
      </c>
      <c r="AF65" s="106">
        <f t="shared" si="53"/>
        <v>1</v>
      </c>
      <c r="AG65" s="106">
        <f t="shared" si="53"/>
        <v>1</v>
      </c>
      <c r="AH65" s="106">
        <f t="shared" si="53"/>
        <v>1</v>
      </c>
      <c r="AI65" s="106">
        <f t="shared" si="53"/>
        <v>1</v>
      </c>
      <c r="AJ65" s="106">
        <f t="shared" si="53"/>
        <v>1</v>
      </c>
      <c r="AK65" s="106">
        <f t="shared" si="53"/>
        <v>1</v>
      </c>
      <c r="AL65" s="106">
        <f t="shared" si="53"/>
        <v>1</v>
      </c>
      <c r="AM65" s="106">
        <f t="shared" si="53"/>
        <v>1</v>
      </c>
      <c r="AN65" s="106">
        <f t="shared" si="53"/>
        <v>1</v>
      </c>
      <c r="AO65" s="106">
        <f t="shared" si="54"/>
        <v>1</v>
      </c>
      <c r="AP65" s="106">
        <f t="shared" si="54"/>
        <v>1</v>
      </c>
      <c r="AQ65" s="106">
        <f t="shared" si="54"/>
        <v>1</v>
      </c>
      <c r="AR65" s="106">
        <f t="shared" si="54"/>
        <v>1</v>
      </c>
      <c r="AS65" s="106">
        <f t="shared" si="54"/>
        <v>1</v>
      </c>
      <c r="AT65" s="106">
        <f t="shared" si="54"/>
        <v>1</v>
      </c>
      <c r="AU65" s="106">
        <f t="shared" si="54"/>
        <v>1</v>
      </c>
      <c r="AV65" s="106">
        <f t="shared" si="54"/>
        <v>1</v>
      </c>
      <c r="AW65" s="106">
        <f t="shared" si="54"/>
        <v>1</v>
      </c>
      <c r="AX65" s="106">
        <f t="shared" si="54"/>
        <v>1</v>
      </c>
      <c r="AY65" s="106">
        <f t="shared" si="55"/>
        <v>1</v>
      </c>
      <c r="AZ65" s="106">
        <f t="shared" si="55"/>
        <v>1</v>
      </c>
      <c r="BA65" s="106">
        <f t="shared" si="55"/>
        <v>1</v>
      </c>
      <c r="BB65" s="106">
        <f t="shared" si="55"/>
        <v>1</v>
      </c>
      <c r="BC65" s="106">
        <f t="shared" si="55"/>
        <v>1</v>
      </c>
      <c r="BD65" s="106">
        <f t="shared" si="55"/>
        <v>1</v>
      </c>
      <c r="BE65" s="106">
        <f t="shared" si="55"/>
        <v>1</v>
      </c>
      <c r="BF65" s="106">
        <f t="shared" si="55"/>
        <v>1</v>
      </c>
      <c r="BG65" s="106">
        <f t="shared" si="55"/>
        <v>1</v>
      </c>
      <c r="BH65" s="106">
        <f t="shared" si="55"/>
        <v>1</v>
      </c>
      <c r="BI65" s="106">
        <f t="shared" si="56"/>
        <v>1</v>
      </c>
      <c r="BJ65" s="106">
        <f t="shared" si="56"/>
        <v>1</v>
      </c>
      <c r="BK65" s="106">
        <f t="shared" si="56"/>
        <v>1</v>
      </c>
      <c r="BL65" s="106">
        <f t="shared" si="56"/>
        <v>1</v>
      </c>
      <c r="BM65" s="106">
        <f t="shared" si="56"/>
        <v>1</v>
      </c>
      <c r="BN65" s="106">
        <f t="shared" si="56"/>
        <v>1</v>
      </c>
      <c r="BO65" s="106">
        <f t="shared" si="56"/>
        <v>1</v>
      </c>
      <c r="BP65" s="106">
        <f t="shared" si="56"/>
        <v>1</v>
      </c>
      <c r="BQ65" s="106">
        <f t="shared" si="56"/>
        <v>1</v>
      </c>
      <c r="BR65" s="350">
        <f t="shared" si="13"/>
        <v>0.84987893462469721</v>
      </c>
    </row>
    <row r="66" spans="1:70" s="2" customFormat="1" ht="18.75" customHeight="1" x14ac:dyDescent="0.25">
      <c r="A66" s="88"/>
      <c r="B66" s="77" t="s">
        <v>791</v>
      </c>
      <c r="C66" s="77" t="s">
        <v>792</v>
      </c>
      <c r="D66" s="77" t="s">
        <v>7</v>
      </c>
      <c r="E66" s="224">
        <f>VLOOKUP(B66,'Cuadro Control'!C71:J1996,8,FALSE)</f>
        <v>82420549.679999992</v>
      </c>
      <c r="F66" s="106">
        <v>0.09</v>
      </c>
      <c r="G66" s="107">
        <v>46275</v>
      </c>
      <c r="H66" s="107"/>
      <c r="I66" s="107">
        <v>46279</v>
      </c>
      <c r="J66" s="354">
        <f t="shared" si="36"/>
        <v>0.4</v>
      </c>
      <c r="K66" s="106">
        <f t="shared" si="51"/>
        <v>0</v>
      </c>
      <c r="L66" s="106">
        <f t="shared" si="51"/>
        <v>0</v>
      </c>
      <c r="M66" s="106">
        <f t="shared" si="51"/>
        <v>0</v>
      </c>
      <c r="N66" s="106">
        <f t="shared" si="51"/>
        <v>0</v>
      </c>
      <c r="O66" s="106">
        <f t="shared" si="51"/>
        <v>0</v>
      </c>
      <c r="P66" s="106">
        <f t="shared" si="51"/>
        <v>0</v>
      </c>
      <c r="Q66" s="106">
        <f t="shared" si="51"/>
        <v>0</v>
      </c>
      <c r="R66" s="106">
        <f t="shared" si="51"/>
        <v>0</v>
      </c>
      <c r="S66" s="106">
        <f t="shared" si="51"/>
        <v>0</v>
      </c>
      <c r="T66" s="106">
        <f t="shared" si="51"/>
        <v>0.4</v>
      </c>
      <c r="U66" s="106">
        <f t="shared" si="52"/>
        <v>1</v>
      </c>
      <c r="V66" s="106">
        <f t="shared" si="52"/>
        <v>1</v>
      </c>
      <c r="W66" s="106">
        <f t="shared" si="52"/>
        <v>1</v>
      </c>
      <c r="X66" s="106">
        <f t="shared" si="52"/>
        <v>1</v>
      </c>
      <c r="Y66" s="106">
        <f t="shared" si="52"/>
        <v>1</v>
      </c>
      <c r="Z66" s="106">
        <f t="shared" si="52"/>
        <v>1</v>
      </c>
      <c r="AA66" s="106">
        <f t="shared" si="52"/>
        <v>1</v>
      </c>
      <c r="AB66" s="106">
        <f t="shared" si="52"/>
        <v>1</v>
      </c>
      <c r="AC66" s="106">
        <f t="shared" si="52"/>
        <v>1</v>
      </c>
      <c r="AD66" s="106">
        <f t="shared" si="52"/>
        <v>1</v>
      </c>
      <c r="AE66" s="106">
        <f t="shared" si="53"/>
        <v>1</v>
      </c>
      <c r="AF66" s="106">
        <f t="shared" si="53"/>
        <v>1</v>
      </c>
      <c r="AG66" s="106">
        <f t="shared" si="53"/>
        <v>1</v>
      </c>
      <c r="AH66" s="106">
        <f t="shared" si="53"/>
        <v>1</v>
      </c>
      <c r="AI66" s="106">
        <f t="shared" si="53"/>
        <v>1</v>
      </c>
      <c r="AJ66" s="106">
        <f t="shared" si="53"/>
        <v>1</v>
      </c>
      <c r="AK66" s="106">
        <f t="shared" si="53"/>
        <v>1</v>
      </c>
      <c r="AL66" s="106">
        <f t="shared" si="53"/>
        <v>1</v>
      </c>
      <c r="AM66" s="106">
        <f t="shared" si="53"/>
        <v>1</v>
      </c>
      <c r="AN66" s="106">
        <f t="shared" si="53"/>
        <v>1</v>
      </c>
      <c r="AO66" s="106">
        <f t="shared" si="54"/>
        <v>1</v>
      </c>
      <c r="AP66" s="106">
        <f t="shared" si="54"/>
        <v>1</v>
      </c>
      <c r="AQ66" s="106">
        <f t="shared" si="54"/>
        <v>1</v>
      </c>
      <c r="AR66" s="106">
        <f t="shared" si="54"/>
        <v>1</v>
      </c>
      <c r="AS66" s="106">
        <f t="shared" si="54"/>
        <v>1</v>
      </c>
      <c r="AT66" s="106">
        <f t="shared" si="54"/>
        <v>1</v>
      </c>
      <c r="AU66" s="106">
        <f t="shared" si="54"/>
        <v>1</v>
      </c>
      <c r="AV66" s="106">
        <f t="shared" si="54"/>
        <v>1</v>
      </c>
      <c r="AW66" s="106">
        <f t="shared" si="54"/>
        <v>1</v>
      </c>
      <c r="AX66" s="106">
        <f t="shared" si="54"/>
        <v>1</v>
      </c>
      <c r="AY66" s="106">
        <f t="shared" si="55"/>
        <v>1</v>
      </c>
      <c r="AZ66" s="106">
        <f t="shared" si="55"/>
        <v>1</v>
      </c>
      <c r="BA66" s="106">
        <f t="shared" si="55"/>
        <v>1</v>
      </c>
      <c r="BB66" s="106">
        <f t="shared" si="55"/>
        <v>1</v>
      </c>
      <c r="BC66" s="106">
        <f t="shared" si="55"/>
        <v>1</v>
      </c>
      <c r="BD66" s="106">
        <f t="shared" si="55"/>
        <v>1</v>
      </c>
      <c r="BE66" s="106">
        <f t="shared" si="55"/>
        <v>1</v>
      </c>
      <c r="BF66" s="106">
        <f t="shared" si="55"/>
        <v>1</v>
      </c>
      <c r="BG66" s="106">
        <f t="shared" si="55"/>
        <v>1</v>
      </c>
      <c r="BH66" s="106">
        <f t="shared" si="55"/>
        <v>1</v>
      </c>
      <c r="BI66" s="106">
        <f t="shared" si="56"/>
        <v>1</v>
      </c>
      <c r="BJ66" s="106">
        <f t="shared" si="56"/>
        <v>1</v>
      </c>
      <c r="BK66" s="106">
        <f t="shared" si="56"/>
        <v>1</v>
      </c>
      <c r="BL66" s="106">
        <f t="shared" si="56"/>
        <v>1</v>
      </c>
      <c r="BM66" s="106">
        <f t="shared" si="56"/>
        <v>1</v>
      </c>
      <c r="BN66" s="106">
        <f t="shared" si="56"/>
        <v>1</v>
      </c>
      <c r="BO66" s="106">
        <f t="shared" si="56"/>
        <v>1</v>
      </c>
      <c r="BP66" s="106">
        <f t="shared" si="56"/>
        <v>1</v>
      </c>
      <c r="BQ66" s="106">
        <f t="shared" si="56"/>
        <v>1</v>
      </c>
      <c r="BR66" s="350">
        <f t="shared" si="13"/>
        <v>0.83728813559322035</v>
      </c>
    </row>
    <row r="67" spans="1:70" s="2" customFormat="1" ht="18.75" customHeight="1" x14ac:dyDescent="0.25">
      <c r="A67" s="88"/>
      <c r="B67" s="77" t="s">
        <v>793</v>
      </c>
      <c r="C67" s="77" t="s">
        <v>794</v>
      </c>
      <c r="D67" s="77" t="s">
        <v>7</v>
      </c>
      <c r="E67" s="224">
        <f>VLOOKUP(B67,'Cuadro Control'!C72:J1997,8,FALSE)</f>
        <v>230777539.104</v>
      </c>
      <c r="F67" s="106">
        <v>0.25</v>
      </c>
      <c r="G67" s="107">
        <v>46311</v>
      </c>
      <c r="H67" s="107"/>
      <c r="I67" s="107">
        <v>46316</v>
      </c>
      <c r="J67" s="354">
        <f t="shared" si="36"/>
        <v>0.16666666666666666</v>
      </c>
      <c r="K67" s="106">
        <f t="shared" si="51"/>
        <v>0</v>
      </c>
      <c r="L67" s="106">
        <f t="shared" si="51"/>
        <v>0</v>
      </c>
      <c r="M67" s="106">
        <f t="shared" si="51"/>
        <v>0</v>
      </c>
      <c r="N67" s="106">
        <f t="shared" si="51"/>
        <v>0</v>
      </c>
      <c r="O67" s="106">
        <f t="shared" si="51"/>
        <v>0</v>
      </c>
      <c r="P67" s="106">
        <f t="shared" si="51"/>
        <v>0</v>
      </c>
      <c r="Q67" s="106">
        <f t="shared" si="51"/>
        <v>0</v>
      </c>
      <c r="R67" s="106">
        <f t="shared" si="51"/>
        <v>0</v>
      </c>
      <c r="S67" s="106">
        <f t="shared" si="51"/>
        <v>0</v>
      </c>
      <c r="T67" s="106">
        <f t="shared" si="51"/>
        <v>0</v>
      </c>
      <c r="U67" s="106">
        <f t="shared" si="52"/>
        <v>0</v>
      </c>
      <c r="V67" s="106">
        <f t="shared" si="52"/>
        <v>0</v>
      </c>
      <c r="W67" s="106">
        <f t="shared" si="52"/>
        <v>0</v>
      </c>
      <c r="X67" s="106">
        <f t="shared" si="52"/>
        <v>0</v>
      </c>
      <c r="Y67" s="106">
        <f t="shared" si="52"/>
        <v>0.16666666666666666</v>
      </c>
      <c r="Z67" s="106">
        <f t="shared" si="52"/>
        <v>1</v>
      </c>
      <c r="AA67" s="106">
        <f t="shared" si="52"/>
        <v>1</v>
      </c>
      <c r="AB67" s="106">
        <f t="shared" si="52"/>
        <v>1</v>
      </c>
      <c r="AC67" s="106">
        <f t="shared" si="52"/>
        <v>1</v>
      </c>
      <c r="AD67" s="106">
        <f t="shared" si="52"/>
        <v>1</v>
      </c>
      <c r="AE67" s="106">
        <f t="shared" si="53"/>
        <v>1</v>
      </c>
      <c r="AF67" s="106">
        <f t="shared" si="53"/>
        <v>1</v>
      </c>
      <c r="AG67" s="106">
        <f t="shared" si="53"/>
        <v>1</v>
      </c>
      <c r="AH67" s="106">
        <f t="shared" si="53"/>
        <v>1</v>
      </c>
      <c r="AI67" s="106">
        <f t="shared" si="53"/>
        <v>1</v>
      </c>
      <c r="AJ67" s="106">
        <f t="shared" si="53"/>
        <v>1</v>
      </c>
      <c r="AK67" s="106">
        <f t="shared" si="53"/>
        <v>1</v>
      </c>
      <c r="AL67" s="106">
        <f t="shared" si="53"/>
        <v>1</v>
      </c>
      <c r="AM67" s="106">
        <f t="shared" si="53"/>
        <v>1</v>
      </c>
      <c r="AN67" s="106">
        <f t="shared" si="53"/>
        <v>1</v>
      </c>
      <c r="AO67" s="106">
        <f t="shared" si="54"/>
        <v>1</v>
      </c>
      <c r="AP67" s="106">
        <f t="shared" si="54"/>
        <v>1</v>
      </c>
      <c r="AQ67" s="106">
        <f t="shared" si="54"/>
        <v>1</v>
      </c>
      <c r="AR67" s="106">
        <f t="shared" si="54"/>
        <v>1</v>
      </c>
      <c r="AS67" s="106">
        <f t="shared" si="54"/>
        <v>1</v>
      </c>
      <c r="AT67" s="106">
        <f t="shared" si="54"/>
        <v>1</v>
      </c>
      <c r="AU67" s="106">
        <f t="shared" si="54"/>
        <v>1</v>
      </c>
      <c r="AV67" s="106">
        <f t="shared" si="54"/>
        <v>1</v>
      </c>
      <c r="AW67" s="106">
        <f t="shared" si="54"/>
        <v>1</v>
      </c>
      <c r="AX67" s="106">
        <f t="shared" si="54"/>
        <v>1</v>
      </c>
      <c r="AY67" s="106">
        <f t="shared" si="55"/>
        <v>1</v>
      </c>
      <c r="AZ67" s="106">
        <f t="shared" si="55"/>
        <v>1</v>
      </c>
      <c r="BA67" s="106">
        <f t="shared" si="55"/>
        <v>1</v>
      </c>
      <c r="BB67" s="106">
        <f t="shared" si="55"/>
        <v>1</v>
      </c>
      <c r="BC67" s="106">
        <f t="shared" si="55"/>
        <v>1</v>
      </c>
      <c r="BD67" s="106">
        <f t="shared" si="55"/>
        <v>1</v>
      </c>
      <c r="BE67" s="106">
        <f t="shared" si="55"/>
        <v>1</v>
      </c>
      <c r="BF67" s="106">
        <f t="shared" si="55"/>
        <v>1</v>
      </c>
      <c r="BG67" s="106">
        <f t="shared" si="55"/>
        <v>1</v>
      </c>
      <c r="BH67" s="106">
        <f t="shared" si="55"/>
        <v>1</v>
      </c>
      <c r="BI67" s="106">
        <f t="shared" si="56"/>
        <v>1</v>
      </c>
      <c r="BJ67" s="106">
        <f t="shared" si="56"/>
        <v>1</v>
      </c>
      <c r="BK67" s="106">
        <f t="shared" si="56"/>
        <v>1</v>
      </c>
      <c r="BL67" s="106">
        <f t="shared" si="56"/>
        <v>1</v>
      </c>
      <c r="BM67" s="106">
        <f t="shared" si="56"/>
        <v>1</v>
      </c>
      <c r="BN67" s="106">
        <f t="shared" si="56"/>
        <v>1</v>
      </c>
      <c r="BO67" s="106">
        <f t="shared" si="56"/>
        <v>1</v>
      </c>
      <c r="BP67" s="106">
        <f t="shared" si="56"/>
        <v>1</v>
      </c>
      <c r="BQ67" s="106">
        <f t="shared" si="56"/>
        <v>1</v>
      </c>
      <c r="BR67" s="350">
        <f t="shared" si="13"/>
        <v>0.74858757062146897</v>
      </c>
    </row>
    <row r="68" spans="1:70" s="2" customFormat="1" ht="18.75" customHeight="1" x14ac:dyDescent="0.25">
      <c r="A68" s="88"/>
      <c r="B68" s="77" t="s">
        <v>795</v>
      </c>
      <c r="C68" s="77" t="s">
        <v>796</v>
      </c>
      <c r="D68" s="77" t="s">
        <v>8</v>
      </c>
      <c r="E68" s="224">
        <f>VLOOKUP(B68,'Cuadro Control'!C73:J1998,8,FALSE)</f>
        <v>49452329.807999998</v>
      </c>
      <c r="F68" s="106">
        <v>0.05</v>
      </c>
      <c r="G68" s="107">
        <v>46316</v>
      </c>
      <c r="H68" s="107"/>
      <c r="I68" s="107">
        <v>46317</v>
      </c>
      <c r="J68" s="354">
        <f t="shared" si="36"/>
        <v>0</v>
      </c>
      <c r="K68" s="106">
        <f t="shared" si="51"/>
        <v>0</v>
      </c>
      <c r="L68" s="106">
        <f t="shared" si="51"/>
        <v>0</v>
      </c>
      <c r="M68" s="106">
        <f t="shared" si="51"/>
        <v>0</v>
      </c>
      <c r="N68" s="106">
        <f t="shared" si="51"/>
        <v>0</v>
      </c>
      <c r="O68" s="106">
        <f t="shared" si="51"/>
        <v>0</v>
      </c>
      <c r="P68" s="106">
        <f t="shared" si="51"/>
        <v>0</v>
      </c>
      <c r="Q68" s="106">
        <f t="shared" si="51"/>
        <v>0</v>
      </c>
      <c r="R68" s="106">
        <f t="shared" si="51"/>
        <v>0</v>
      </c>
      <c r="S68" s="106">
        <f t="shared" si="51"/>
        <v>0</v>
      </c>
      <c r="T68" s="106">
        <f t="shared" si="51"/>
        <v>0</v>
      </c>
      <c r="U68" s="106">
        <f t="shared" si="52"/>
        <v>0</v>
      </c>
      <c r="V68" s="106">
        <f t="shared" si="52"/>
        <v>0</v>
      </c>
      <c r="W68" s="106">
        <f t="shared" si="52"/>
        <v>0</v>
      </c>
      <c r="X68" s="106">
        <f t="shared" si="52"/>
        <v>0</v>
      </c>
      <c r="Y68" s="106">
        <f t="shared" si="52"/>
        <v>0</v>
      </c>
      <c r="Z68" s="106">
        <f t="shared" si="52"/>
        <v>1</v>
      </c>
      <c r="AA68" s="106">
        <f t="shared" si="52"/>
        <v>1</v>
      </c>
      <c r="AB68" s="106">
        <f t="shared" si="52"/>
        <v>1</v>
      </c>
      <c r="AC68" s="106">
        <f t="shared" si="52"/>
        <v>1</v>
      </c>
      <c r="AD68" s="106">
        <f t="shared" si="52"/>
        <v>1</v>
      </c>
      <c r="AE68" s="106">
        <f t="shared" si="53"/>
        <v>1</v>
      </c>
      <c r="AF68" s="106">
        <f t="shared" si="53"/>
        <v>1</v>
      </c>
      <c r="AG68" s="106">
        <f t="shared" si="53"/>
        <v>1</v>
      </c>
      <c r="AH68" s="106">
        <f t="shared" si="53"/>
        <v>1</v>
      </c>
      <c r="AI68" s="106">
        <f t="shared" si="53"/>
        <v>1</v>
      </c>
      <c r="AJ68" s="106">
        <f t="shared" si="53"/>
        <v>1</v>
      </c>
      <c r="AK68" s="106">
        <f t="shared" si="53"/>
        <v>1</v>
      </c>
      <c r="AL68" s="106">
        <f t="shared" si="53"/>
        <v>1</v>
      </c>
      <c r="AM68" s="106">
        <f t="shared" si="53"/>
        <v>1</v>
      </c>
      <c r="AN68" s="106">
        <f t="shared" si="53"/>
        <v>1</v>
      </c>
      <c r="AO68" s="106">
        <f t="shared" si="54"/>
        <v>1</v>
      </c>
      <c r="AP68" s="106">
        <f t="shared" si="54"/>
        <v>1</v>
      </c>
      <c r="AQ68" s="106">
        <f t="shared" si="54"/>
        <v>1</v>
      </c>
      <c r="AR68" s="106">
        <f t="shared" si="54"/>
        <v>1</v>
      </c>
      <c r="AS68" s="106">
        <f t="shared" si="54"/>
        <v>1</v>
      </c>
      <c r="AT68" s="106">
        <f t="shared" si="54"/>
        <v>1</v>
      </c>
      <c r="AU68" s="106">
        <f t="shared" si="54"/>
        <v>1</v>
      </c>
      <c r="AV68" s="106">
        <f t="shared" si="54"/>
        <v>1</v>
      </c>
      <c r="AW68" s="106">
        <f t="shared" si="54"/>
        <v>1</v>
      </c>
      <c r="AX68" s="106">
        <f t="shared" si="54"/>
        <v>1</v>
      </c>
      <c r="AY68" s="106">
        <f t="shared" si="55"/>
        <v>1</v>
      </c>
      <c r="AZ68" s="106">
        <f t="shared" si="55"/>
        <v>1</v>
      </c>
      <c r="BA68" s="106">
        <f t="shared" si="55"/>
        <v>1</v>
      </c>
      <c r="BB68" s="106">
        <f t="shared" si="55"/>
        <v>1</v>
      </c>
      <c r="BC68" s="106">
        <f t="shared" si="55"/>
        <v>1</v>
      </c>
      <c r="BD68" s="106">
        <f t="shared" si="55"/>
        <v>1</v>
      </c>
      <c r="BE68" s="106">
        <f t="shared" si="55"/>
        <v>1</v>
      </c>
      <c r="BF68" s="106">
        <f t="shared" si="55"/>
        <v>1</v>
      </c>
      <c r="BG68" s="106">
        <f t="shared" si="55"/>
        <v>1</v>
      </c>
      <c r="BH68" s="106">
        <f t="shared" si="55"/>
        <v>1</v>
      </c>
      <c r="BI68" s="106">
        <f t="shared" si="56"/>
        <v>1</v>
      </c>
      <c r="BJ68" s="106">
        <f t="shared" si="56"/>
        <v>1</v>
      </c>
      <c r="BK68" s="106">
        <f t="shared" si="56"/>
        <v>1</v>
      </c>
      <c r="BL68" s="106">
        <f t="shared" si="56"/>
        <v>1</v>
      </c>
      <c r="BM68" s="106">
        <f t="shared" si="56"/>
        <v>1</v>
      </c>
      <c r="BN68" s="106">
        <f t="shared" si="56"/>
        <v>1</v>
      </c>
      <c r="BO68" s="106">
        <f t="shared" si="56"/>
        <v>1</v>
      </c>
      <c r="BP68" s="106">
        <f t="shared" si="56"/>
        <v>1</v>
      </c>
      <c r="BQ68" s="106">
        <f t="shared" si="56"/>
        <v>1</v>
      </c>
      <c r="BR68" s="350">
        <f t="shared" si="13"/>
        <v>0.74576271186440679</v>
      </c>
    </row>
    <row r="69" spans="1:70" s="2" customFormat="1" ht="18.75" customHeight="1" x14ac:dyDescent="0.25">
      <c r="A69" s="88"/>
      <c r="B69" s="77" t="s">
        <v>797</v>
      </c>
      <c r="C69" s="77" t="s">
        <v>798</v>
      </c>
      <c r="D69" s="77" t="s">
        <v>8</v>
      </c>
      <c r="E69" s="224">
        <f>VLOOKUP(B69,'Cuadro Control'!C74:J1999,8,FALSE)</f>
        <v>140114934.456</v>
      </c>
      <c r="F69" s="106">
        <v>0.15</v>
      </c>
      <c r="G69" s="107">
        <v>46317</v>
      </c>
      <c r="H69" s="107"/>
      <c r="I69" s="107">
        <v>46318</v>
      </c>
      <c r="J69" s="354">
        <f t="shared" si="36"/>
        <v>1</v>
      </c>
      <c r="K69" s="106">
        <f t="shared" si="51"/>
        <v>0</v>
      </c>
      <c r="L69" s="106">
        <f t="shared" si="51"/>
        <v>0</v>
      </c>
      <c r="M69" s="106">
        <f t="shared" si="51"/>
        <v>0</v>
      </c>
      <c r="N69" s="106">
        <f t="shared" si="51"/>
        <v>0</v>
      </c>
      <c r="O69" s="106">
        <f t="shared" si="51"/>
        <v>0</v>
      </c>
      <c r="P69" s="106">
        <f t="shared" si="51"/>
        <v>0</v>
      </c>
      <c r="Q69" s="106">
        <f t="shared" si="51"/>
        <v>0</v>
      </c>
      <c r="R69" s="106">
        <f t="shared" si="51"/>
        <v>0</v>
      </c>
      <c r="S69" s="106">
        <f t="shared" si="51"/>
        <v>0</v>
      </c>
      <c r="T69" s="106">
        <f t="shared" si="51"/>
        <v>0</v>
      </c>
      <c r="U69" s="106">
        <f t="shared" si="52"/>
        <v>0</v>
      </c>
      <c r="V69" s="106">
        <f t="shared" si="52"/>
        <v>0</v>
      </c>
      <c r="W69" s="106">
        <f t="shared" si="52"/>
        <v>0</v>
      </c>
      <c r="X69" s="106">
        <f t="shared" si="52"/>
        <v>0</v>
      </c>
      <c r="Y69" s="106">
        <f t="shared" si="52"/>
        <v>0</v>
      </c>
      <c r="Z69" s="106">
        <f t="shared" si="52"/>
        <v>1</v>
      </c>
      <c r="AA69" s="106">
        <f t="shared" si="52"/>
        <v>1</v>
      </c>
      <c r="AB69" s="106">
        <f t="shared" si="52"/>
        <v>1</v>
      </c>
      <c r="AC69" s="106">
        <f t="shared" si="52"/>
        <v>1</v>
      </c>
      <c r="AD69" s="106">
        <f t="shared" si="52"/>
        <v>1</v>
      </c>
      <c r="AE69" s="106">
        <f t="shared" si="53"/>
        <v>1</v>
      </c>
      <c r="AF69" s="106">
        <f t="shared" si="53"/>
        <v>1</v>
      </c>
      <c r="AG69" s="106">
        <f t="shared" si="53"/>
        <v>1</v>
      </c>
      <c r="AH69" s="106">
        <f t="shared" si="53"/>
        <v>1</v>
      </c>
      <c r="AI69" s="106">
        <f t="shared" si="53"/>
        <v>1</v>
      </c>
      <c r="AJ69" s="106">
        <f t="shared" si="53"/>
        <v>1</v>
      </c>
      <c r="AK69" s="106">
        <f t="shared" si="53"/>
        <v>1</v>
      </c>
      <c r="AL69" s="106">
        <f t="shared" si="53"/>
        <v>1</v>
      </c>
      <c r="AM69" s="106">
        <f t="shared" si="53"/>
        <v>1</v>
      </c>
      <c r="AN69" s="106">
        <f t="shared" si="53"/>
        <v>1</v>
      </c>
      <c r="AO69" s="106">
        <f t="shared" si="54"/>
        <v>1</v>
      </c>
      <c r="AP69" s="106">
        <f t="shared" si="54"/>
        <v>1</v>
      </c>
      <c r="AQ69" s="106">
        <f t="shared" si="54"/>
        <v>1</v>
      </c>
      <c r="AR69" s="106">
        <f t="shared" si="54"/>
        <v>1</v>
      </c>
      <c r="AS69" s="106">
        <f t="shared" si="54"/>
        <v>1</v>
      </c>
      <c r="AT69" s="106">
        <f t="shared" si="54"/>
        <v>1</v>
      </c>
      <c r="AU69" s="106">
        <f t="shared" si="54"/>
        <v>1</v>
      </c>
      <c r="AV69" s="106">
        <f t="shared" si="54"/>
        <v>1</v>
      </c>
      <c r="AW69" s="106">
        <f t="shared" si="54"/>
        <v>1</v>
      </c>
      <c r="AX69" s="106">
        <f t="shared" si="54"/>
        <v>1</v>
      </c>
      <c r="AY69" s="106">
        <f t="shared" si="55"/>
        <v>1</v>
      </c>
      <c r="AZ69" s="106">
        <f t="shared" si="55"/>
        <v>1</v>
      </c>
      <c r="BA69" s="106">
        <f t="shared" si="55"/>
        <v>1</v>
      </c>
      <c r="BB69" s="106">
        <f t="shared" si="55"/>
        <v>1</v>
      </c>
      <c r="BC69" s="106">
        <f t="shared" si="55"/>
        <v>1</v>
      </c>
      <c r="BD69" s="106">
        <f t="shared" si="55"/>
        <v>1</v>
      </c>
      <c r="BE69" s="106">
        <f t="shared" si="55"/>
        <v>1</v>
      </c>
      <c r="BF69" s="106">
        <f t="shared" si="55"/>
        <v>1</v>
      </c>
      <c r="BG69" s="106">
        <f t="shared" si="55"/>
        <v>1</v>
      </c>
      <c r="BH69" s="106">
        <f t="shared" si="55"/>
        <v>1</v>
      </c>
      <c r="BI69" s="106">
        <f t="shared" si="56"/>
        <v>1</v>
      </c>
      <c r="BJ69" s="106">
        <f t="shared" si="56"/>
        <v>1</v>
      </c>
      <c r="BK69" s="106">
        <f t="shared" si="56"/>
        <v>1</v>
      </c>
      <c r="BL69" s="106">
        <f t="shared" si="56"/>
        <v>1</v>
      </c>
      <c r="BM69" s="106">
        <f t="shared" si="56"/>
        <v>1</v>
      </c>
      <c r="BN69" s="106">
        <f t="shared" si="56"/>
        <v>1</v>
      </c>
      <c r="BO69" s="106">
        <f t="shared" si="56"/>
        <v>1</v>
      </c>
      <c r="BP69" s="106">
        <f t="shared" si="56"/>
        <v>1</v>
      </c>
      <c r="BQ69" s="106">
        <f t="shared" si="56"/>
        <v>1</v>
      </c>
      <c r="BR69" s="350">
        <f t="shared" si="13"/>
        <v>0.74576271186440679</v>
      </c>
    </row>
    <row r="70" spans="1:70" s="2" customFormat="1" ht="18.75" customHeight="1" x14ac:dyDescent="0.25">
      <c r="A70" s="88"/>
      <c r="B70" s="77" t="s">
        <v>799</v>
      </c>
      <c r="C70" s="77" t="s">
        <v>2042</v>
      </c>
      <c r="D70" s="77" t="s">
        <v>6</v>
      </c>
      <c r="E70" s="224">
        <f>VLOOKUP(B70,'Cuadro Control'!C75:J2000,8,FALSE)</f>
        <v>52335715.768702812</v>
      </c>
      <c r="F70" s="106">
        <v>0.06</v>
      </c>
      <c r="G70" s="107">
        <v>46324</v>
      </c>
      <c r="H70" s="107"/>
      <c r="I70" s="107">
        <v>46329</v>
      </c>
      <c r="J70" s="354">
        <f t="shared" si="36"/>
        <v>0.33333333333333331</v>
      </c>
      <c r="K70" s="106">
        <f t="shared" si="51"/>
        <v>0</v>
      </c>
      <c r="L70" s="106">
        <f t="shared" si="51"/>
        <v>0</v>
      </c>
      <c r="M70" s="106">
        <f t="shared" si="51"/>
        <v>0</v>
      </c>
      <c r="N70" s="106">
        <f t="shared" si="51"/>
        <v>0</v>
      </c>
      <c r="O70" s="106">
        <f t="shared" si="51"/>
        <v>0</v>
      </c>
      <c r="P70" s="106">
        <f t="shared" si="51"/>
        <v>0</v>
      </c>
      <c r="Q70" s="106">
        <f t="shared" si="51"/>
        <v>0</v>
      </c>
      <c r="R70" s="106">
        <f t="shared" si="51"/>
        <v>0</v>
      </c>
      <c r="S70" s="106">
        <f t="shared" si="51"/>
        <v>0</v>
      </c>
      <c r="T70" s="106">
        <f t="shared" si="51"/>
        <v>0</v>
      </c>
      <c r="U70" s="106">
        <f t="shared" si="52"/>
        <v>0</v>
      </c>
      <c r="V70" s="106">
        <f t="shared" si="52"/>
        <v>0</v>
      </c>
      <c r="W70" s="106">
        <f t="shared" si="52"/>
        <v>0</v>
      </c>
      <c r="X70" s="106">
        <f t="shared" si="52"/>
        <v>0</v>
      </c>
      <c r="Y70" s="106">
        <f t="shared" si="52"/>
        <v>0</v>
      </c>
      <c r="Z70" s="106">
        <f t="shared" si="52"/>
        <v>0</v>
      </c>
      <c r="AA70" s="106">
        <f t="shared" si="52"/>
        <v>0.33333333333333331</v>
      </c>
      <c r="AB70" s="106">
        <f t="shared" si="52"/>
        <v>1</v>
      </c>
      <c r="AC70" s="106">
        <f t="shared" si="52"/>
        <v>1</v>
      </c>
      <c r="AD70" s="106">
        <f t="shared" si="52"/>
        <v>1</v>
      </c>
      <c r="AE70" s="106">
        <f t="shared" si="53"/>
        <v>1</v>
      </c>
      <c r="AF70" s="106">
        <f t="shared" si="53"/>
        <v>1</v>
      </c>
      <c r="AG70" s="106">
        <f t="shared" si="53"/>
        <v>1</v>
      </c>
      <c r="AH70" s="106">
        <f t="shared" si="53"/>
        <v>1</v>
      </c>
      <c r="AI70" s="106">
        <f t="shared" si="53"/>
        <v>1</v>
      </c>
      <c r="AJ70" s="106">
        <f t="shared" si="53"/>
        <v>1</v>
      </c>
      <c r="AK70" s="106">
        <f t="shared" si="53"/>
        <v>1</v>
      </c>
      <c r="AL70" s="106">
        <f t="shared" si="53"/>
        <v>1</v>
      </c>
      <c r="AM70" s="106">
        <f t="shared" si="53"/>
        <v>1</v>
      </c>
      <c r="AN70" s="106">
        <f t="shared" si="53"/>
        <v>1</v>
      </c>
      <c r="AO70" s="106">
        <f t="shared" si="54"/>
        <v>1</v>
      </c>
      <c r="AP70" s="106">
        <f t="shared" si="54"/>
        <v>1</v>
      </c>
      <c r="AQ70" s="106">
        <f t="shared" si="54"/>
        <v>1</v>
      </c>
      <c r="AR70" s="106">
        <f t="shared" si="54"/>
        <v>1</v>
      </c>
      <c r="AS70" s="106">
        <f t="shared" si="54"/>
        <v>1</v>
      </c>
      <c r="AT70" s="106">
        <f t="shared" si="54"/>
        <v>1</v>
      </c>
      <c r="AU70" s="106">
        <f t="shared" si="54"/>
        <v>1</v>
      </c>
      <c r="AV70" s="106">
        <f t="shared" si="54"/>
        <v>1</v>
      </c>
      <c r="AW70" s="106">
        <f t="shared" si="54"/>
        <v>1</v>
      </c>
      <c r="AX70" s="106">
        <f t="shared" si="54"/>
        <v>1</v>
      </c>
      <c r="AY70" s="106">
        <f t="shared" si="55"/>
        <v>1</v>
      </c>
      <c r="AZ70" s="106">
        <f t="shared" si="55"/>
        <v>1</v>
      </c>
      <c r="BA70" s="106">
        <f t="shared" si="55"/>
        <v>1</v>
      </c>
      <c r="BB70" s="106">
        <f t="shared" si="55"/>
        <v>1</v>
      </c>
      <c r="BC70" s="106">
        <f t="shared" si="55"/>
        <v>1</v>
      </c>
      <c r="BD70" s="106">
        <f t="shared" si="55"/>
        <v>1</v>
      </c>
      <c r="BE70" s="106">
        <f t="shared" si="55"/>
        <v>1</v>
      </c>
      <c r="BF70" s="106">
        <f t="shared" si="55"/>
        <v>1</v>
      </c>
      <c r="BG70" s="106">
        <f t="shared" si="55"/>
        <v>1</v>
      </c>
      <c r="BH70" s="106">
        <f t="shared" si="55"/>
        <v>1</v>
      </c>
      <c r="BI70" s="106">
        <f t="shared" si="56"/>
        <v>1</v>
      </c>
      <c r="BJ70" s="106">
        <f t="shared" si="56"/>
        <v>1</v>
      </c>
      <c r="BK70" s="106">
        <f t="shared" si="56"/>
        <v>1</v>
      </c>
      <c r="BL70" s="106">
        <f t="shared" si="56"/>
        <v>1</v>
      </c>
      <c r="BM70" s="106">
        <f t="shared" si="56"/>
        <v>1</v>
      </c>
      <c r="BN70" s="106">
        <f t="shared" si="56"/>
        <v>1</v>
      </c>
      <c r="BO70" s="106">
        <f t="shared" si="56"/>
        <v>1</v>
      </c>
      <c r="BP70" s="106">
        <f t="shared" si="56"/>
        <v>1</v>
      </c>
      <c r="BQ70" s="106">
        <f t="shared" si="56"/>
        <v>1</v>
      </c>
      <c r="BR70" s="350">
        <f t="shared" si="13"/>
        <v>0.71751412429378525</v>
      </c>
    </row>
    <row r="71" spans="1:70" s="2" customFormat="1" ht="18.75" customHeight="1" x14ac:dyDescent="0.25">
      <c r="A71" s="88"/>
      <c r="B71" s="77" t="s">
        <v>2043</v>
      </c>
      <c r="C71" s="77" t="s">
        <v>800</v>
      </c>
      <c r="D71" s="77" t="s">
        <v>19</v>
      </c>
      <c r="E71" s="224">
        <f>VLOOKUP(B71,'Cuadro Control'!C76:J2001,8,FALSE)</f>
        <v>46410609.014634147</v>
      </c>
      <c r="F71" s="106">
        <v>0.05</v>
      </c>
      <c r="G71" s="107">
        <v>46329</v>
      </c>
      <c r="H71" s="107"/>
      <c r="I71" s="107">
        <v>46330</v>
      </c>
      <c r="J71" s="354">
        <f t="shared" si="36"/>
        <v>0</v>
      </c>
      <c r="K71" s="106">
        <f t="shared" si="51"/>
        <v>0</v>
      </c>
      <c r="L71" s="106">
        <f t="shared" si="51"/>
        <v>0</v>
      </c>
      <c r="M71" s="106">
        <f t="shared" si="51"/>
        <v>0</v>
      </c>
      <c r="N71" s="106">
        <f t="shared" si="51"/>
        <v>0</v>
      </c>
      <c r="O71" s="106">
        <f t="shared" si="51"/>
        <v>0</v>
      </c>
      <c r="P71" s="106">
        <f t="shared" si="51"/>
        <v>0</v>
      </c>
      <c r="Q71" s="106">
        <f t="shared" si="51"/>
        <v>0</v>
      </c>
      <c r="R71" s="106">
        <f t="shared" si="51"/>
        <v>0</v>
      </c>
      <c r="S71" s="106">
        <f t="shared" si="51"/>
        <v>0</v>
      </c>
      <c r="T71" s="106">
        <f t="shared" si="51"/>
        <v>0</v>
      </c>
      <c r="U71" s="106">
        <f t="shared" si="52"/>
        <v>0</v>
      </c>
      <c r="V71" s="106">
        <f t="shared" si="52"/>
        <v>0</v>
      </c>
      <c r="W71" s="106">
        <f t="shared" si="52"/>
        <v>0</v>
      </c>
      <c r="X71" s="106">
        <f t="shared" si="52"/>
        <v>0</v>
      </c>
      <c r="Y71" s="106">
        <f t="shared" si="52"/>
        <v>0</v>
      </c>
      <c r="Z71" s="106">
        <f t="shared" si="52"/>
        <v>0</v>
      </c>
      <c r="AA71" s="106">
        <f t="shared" si="52"/>
        <v>0</v>
      </c>
      <c r="AB71" s="106">
        <f t="shared" si="52"/>
        <v>1</v>
      </c>
      <c r="AC71" s="106">
        <f t="shared" si="52"/>
        <v>1</v>
      </c>
      <c r="AD71" s="106">
        <f t="shared" si="52"/>
        <v>1</v>
      </c>
      <c r="AE71" s="106">
        <f t="shared" si="53"/>
        <v>1</v>
      </c>
      <c r="AF71" s="106">
        <f t="shared" si="53"/>
        <v>1</v>
      </c>
      <c r="AG71" s="106">
        <f t="shared" si="53"/>
        <v>1</v>
      </c>
      <c r="AH71" s="106">
        <f t="shared" si="53"/>
        <v>1</v>
      </c>
      <c r="AI71" s="106">
        <f t="shared" si="53"/>
        <v>1</v>
      </c>
      <c r="AJ71" s="106">
        <f t="shared" si="53"/>
        <v>1</v>
      </c>
      <c r="AK71" s="106">
        <f t="shared" si="53"/>
        <v>1</v>
      </c>
      <c r="AL71" s="106">
        <f t="shared" si="53"/>
        <v>1</v>
      </c>
      <c r="AM71" s="106">
        <f t="shared" si="53"/>
        <v>1</v>
      </c>
      <c r="AN71" s="106">
        <f t="shared" si="53"/>
        <v>1</v>
      </c>
      <c r="AO71" s="106">
        <f t="shared" si="54"/>
        <v>1</v>
      </c>
      <c r="AP71" s="106">
        <f t="shared" si="54"/>
        <v>1</v>
      </c>
      <c r="AQ71" s="106">
        <f t="shared" si="54"/>
        <v>1</v>
      </c>
      <c r="AR71" s="106">
        <f t="shared" si="54"/>
        <v>1</v>
      </c>
      <c r="AS71" s="106">
        <f t="shared" si="54"/>
        <v>1</v>
      </c>
      <c r="AT71" s="106">
        <f t="shared" si="54"/>
        <v>1</v>
      </c>
      <c r="AU71" s="106">
        <f t="shared" si="54"/>
        <v>1</v>
      </c>
      <c r="AV71" s="106">
        <f t="shared" si="54"/>
        <v>1</v>
      </c>
      <c r="AW71" s="106">
        <f t="shared" si="54"/>
        <v>1</v>
      </c>
      <c r="AX71" s="106">
        <f t="shared" si="54"/>
        <v>1</v>
      </c>
      <c r="AY71" s="106">
        <f t="shared" si="55"/>
        <v>1</v>
      </c>
      <c r="AZ71" s="106">
        <f t="shared" si="55"/>
        <v>1</v>
      </c>
      <c r="BA71" s="106">
        <f t="shared" si="55"/>
        <v>1</v>
      </c>
      <c r="BB71" s="106">
        <f t="shared" si="55"/>
        <v>1</v>
      </c>
      <c r="BC71" s="106">
        <f t="shared" si="55"/>
        <v>1</v>
      </c>
      <c r="BD71" s="106">
        <f t="shared" si="55"/>
        <v>1</v>
      </c>
      <c r="BE71" s="106">
        <f t="shared" si="55"/>
        <v>1</v>
      </c>
      <c r="BF71" s="106">
        <f t="shared" si="55"/>
        <v>1</v>
      </c>
      <c r="BG71" s="106">
        <f t="shared" si="55"/>
        <v>1</v>
      </c>
      <c r="BH71" s="106">
        <f t="shared" si="55"/>
        <v>1</v>
      </c>
      <c r="BI71" s="106">
        <f t="shared" si="56"/>
        <v>1</v>
      </c>
      <c r="BJ71" s="106">
        <f t="shared" si="56"/>
        <v>1</v>
      </c>
      <c r="BK71" s="106">
        <f t="shared" si="56"/>
        <v>1</v>
      </c>
      <c r="BL71" s="106">
        <f t="shared" si="56"/>
        <v>1</v>
      </c>
      <c r="BM71" s="106">
        <f t="shared" si="56"/>
        <v>1</v>
      </c>
      <c r="BN71" s="106">
        <f t="shared" si="56"/>
        <v>1</v>
      </c>
      <c r="BO71" s="106">
        <f t="shared" si="56"/>
        <v>1</v>
      </c>
      <c r="BP71" s="106">
        <f t="shared" si="56"/>
        <v>1</v>
      </c>
      <c r="BQ71" s="106">
        <f t="shared" si="56"/>
        <v>1</v>
      </c>
      <c r="BR71" s="350">
        <f t="shared" si="13"/>
        <v>0.71186440677966101</v>
      </c>
    </row>
    <row r="72" spans="1:70" s="2" customFormat="1" ht="18.75" customHeight="1" x14ac:dyDescent="0.25">
      <c r="A72" s="88"/>
      <c r="B72" s="76" t="s">
        <v>801</v>
      </c>
      <c r="C72" s="76" t="s">
        <v>802</v>
      </c>
      <c r="D72" s="76" t="s">
        <v>770</v>
      </c>
      <c r="E72" s="222">
        <f>SUM(E73:E80)</f>
        <v>922951821.58333695</v>
      </c>
      <c r="F72" s="101">
        <f>IFERROR(E72/$E$44,0)</f>
        <v>0.14285714285714285</v>
      </c>
      <c r="G72" s="102">
        <v>46275</v>
      </c>
      <c r="H72" s="102"/>
      <c r="I72" s="102">
        <v>46336</v>
      </c>
      <c r="J72" s="354">
        <f t="shared" si="36"/>
        <v>0.95</v>
      </c>
      <c r="K72" s="101">
        <f>SUMPRODUCT($F73:$F80,K73:K80)</f>
        <v>0</v>
      </c>
      <c r="L72" s="101">
        <f t="shared" ref="L72:BQ72" si="57">SUMPRODUCT($F73:$F80,L73:L80)</f>
        <v>0</v>
      </c>
      <c r="M72" s="101">
        <f t="shared" si="57"/>
        <v>0</v>
      </c>
      <c r="N72" s="101">
        <f t="shared" si="57"/>
        <v>0</v>
      </c>
      <c r="O72" s="101">
        <f t="shared" si="57"/>
        <v>0</v>
      </c>
      <c r="P72" s="101">
        <f t="shared" si="57"/>
        <v>0</v>
      </c>
      <c r="Q72" s="101">
        <f t="shared" si="57"/>
        <v>0</v>
      </c>
      <c r="R72" s="101">
        <f t="shared" si="57"/>
        <v>0</v>
      </c>
      <c r="S72" s="101">
        <f t="shared" si="57"/>
        <v>0</v>
      </c>
      <c r="T72" s="101">
        <f t="shared" si="57"/>
        <v>0.1</v>
      </c>
      <c r="U72" s="101">
        <f t="shared" si="57"/>
        <v>0.38</v>
      </c>
      <c r="V72" s="101">
        <f t="shared" si="57"/>
        <v>0.43999999999999995</v>
      </c>
      <c r="W72" s="101">
        <f t="shared" si="57"/>
        <v>0.43999999999999995</v>
      </c>
      <c r="X72" s="101">
        <f t="shared" si="57"/>
        <v>0.43999999999999995</v>
      </c>
      <c r="Y72" s="101">
        <f t="shared" si="57"/>
        <v>0.43999999999999995</v>
      </c>
      <c r="Z72" s="101">
        <f t="shared" si="57"/>
        <v>0.43999999999999995</v>
      </c>
      <c r="AA72" s="101">
        <f t="shared" si="57"/>
        <v>0.89</v>
      </c>
      <c r="AB72" s="101">
        <f t="shared" si="57"/>
        <v>0.95</v>
      </c>
      <c r="AC72" s="101">
        <f t="shared" si="57"/>
        <v>1</v>
      </c>
      <c r="AD72" s="101">
        <f t="shared" si="57"/>
        <v>1</v>
      </c>
      <c r="AE72" s="101">
        <f t="shared" si="57"/>
        <v>1</v>
      </c>
      <c r="AF72" s="101">
        <f t="shared" si="57"/>
        <v>1</v>
      </c>
      <c r="AG72" s="101">
        <f t="shared" si="57"/>
        <v>1</v>
      </c>
      <c r="AH72" s="101">
        <f t="shared" si="57"/>
        <v>1</v>
      </c>
      <c r="AI72" s="101">
        <f t="shared" si="57"/>
        <v>1</v>
      </c>
      <c r="AJ72" s="101">
        <f t="shared" si="57"/>
        <v>1</v>
      </c>
      <c r="AK72" s="101">
        <f t="shared" si="57"/>
        <v>1</v>
      </c>
      <c r="AL72" s="101">
        <f t="shared" si="57"/>
        <v>1</v>
      </c>
      <c r="AM72" s="101">
        <f t="shared" si="57"/>
        <v>1</v>
      </c>
      <c r="AN72" s="101">
        <f t="shared" si="57"/>
        <v>1</v>
      </c>
      <c r="AO72" s="101">
        <f t="shared" si="57"/>
        <v>1</v>
      </c>
      <c r="AP72" s="101">
        <f t="shared" si="57"/>
        <v>1</v>
      </c>
      <c r="AQ72" s="101">
        <f t="shared" si="57"/>
        <v>1</v>
      </c>
      <c r="AR72" s="101">
        <f t="shared" si="57"/>
        <v>1</v>
      </c>
      <c r="AS72" s="101">
        <f t="shared" si="57"/>
        <v>1</v>
      </c>
      <c r="AT72" s="101">
        <f t="shared" si="57"/>
        <v>1</v>
      </c>
      <c r="AU72" s="101">
        <f t="shared" si="57"/>
        <v>1</v>
      </c>
      <c r="AV72" s="101">
        <f t="shared" si="57"/>
        <v>1</v>
      </c>
      <c r="AW72" s="101">
        <f t="shared" si="57"/>
        <v>1</v>
      </c>
      <c r="AX72" s="101">
        <f t="shared" si="57"/>
        <v>1</v>
      </c>
      <c r="AY72" s="101">
        <f t="shared" si="57"/>
        <v>1</v>
      </c>
      <c r="AZ72" s="101">
        <f t="shared" si="57"/>
        <v>1</v>
      </c>
      <c r="BA72" s="101">
        <f t="shared" si="57"/>
        <v>1</v>
      </c>
      <c r="BB72" s="101">
        <f t="shared" si="57"/>
        <v>1</v>
      </c>
      <c r="BC72" s="101">
        <f t="shared" si="57"/>
        <v>1</v>
      </c>
      <c r="BD72" s="101">
        <f t="shared" si="57"/>
        <v>1</v>
      </c>
      <c r="BE72" s="101">
        <f t="shared" si="57"/>
        <v>1</v>
      </c>
      <c r="BF72" s="101">
        <f t="shared" si="57"/>
        <v>1</v>
      </c>
      <c r="BG72" s="101">
        <f t="shared" si="57"/>
        <v>1</v>
      </c>
      <c r="BH72" s="101">
        <f t="shared" si="57"/>
        <v>1</v>
      </c>
      <c r="BI72" s="101">
        <f t="shared" si="57"/>
        <v>1</v>
      </c>
      <c r="BJ72" s="101">
        <f t="shared" si="57"/>
        <v>1</v>
      </c>
      <c r="BK72" s="101">
        <f t="shared" si="57"/>
        <v>1</v>
      </c>
      <c r="BL72" s="101">
        <f t="shared" si="57"/>
        <v>1</v>
      </c>
      <c r="BM72" s="101">
        <f t="shared" si="57"/>
        <v>1</v>
      </c>
      <c r="BN72" s="101">
        <f t="shared" si="57"/>
        <v>1</v>
      </c>
      <c r="BO72" s="101">
        <f t="shared" si="57"/>
        <v>1</v>
      </c>
      <c r="BP72" s="101">
        <f t="shared" si="57"/>
        <v>1</v>
      </c>
      <c r="BQ72" s="101">
        <f t="shared" si="57"/>
        <v>1</v>
      </c>
      <c r="BR72" s="350">
        <f t="shared" si="13"/>
        <v>0.7715254237288135</v>
      </c>
    </row>
    <row r="73" spans="1:70" s="2" customFormat="1" ht="18.75" customHeight="1" x14ac:dyDescent="0.25">
      <c r="A73" s="88"/>
      <c r="B73" s="77" t="s">
        <v>803</v>
      </c>
      <c r="C73" s="77" t="s">
        <v>804</v>
      </c>
      <c r="D73" s="77" t="s">
        <v>8</v>
      </c>
      <c r="E73" s="224">
        <f>VLOOKUP(B73,'Cuadro Control'!C78:J2003,8,FALSE)</f>
        <v>90662604.648000002</v>
      </c>
      <c r="F73" s="106">
        <v>0.1</v>
      </c>
      <c r="G73" s="107">
        <v>46275</v>
      </c>
      <c r="H73" s="107"/>
      <c r="I73" s="107">
        <v>46276</v>
      </c>
      <c r="J73" s="354">
        <f t="shared" si="36"/>
        <v>1</v>
      </c>
      <c r="K73" s="106">
        <f t="shared" ref="K73:T80" si="58">IF($G73=0,0,IF(K$6&lt;$G73,0,IF(K$6&gt;$I73,1,(K$6-$G73+1)/($I73-$G73+1))))</f>
        <v>0</v>
      </c>
      <c r="L73" s="106">
        <f t="shared" si="58"/>
        <v>0</v>
      </c>
      <c r="M73" s="106">
        <f t="shared" si="58"/>
        <v>0</v>
      </c>
      <c r="N73" s="106">
        <f t="shared" si="58"/>
        <v>0</v>
      </c>
      <c r="O73" s="106">
        <f t="shared" si="58"/>
        <v>0</v>
      </c>
      <c r="P73" s="106">
        <f t="shared" si="58"/>
        <v>0</v>
      </c>
      <c r="Q73" s="106">
        <f t="shared" si="58"/>
        <v>0</v>
      </c>
      <c r="R73" s="106">
        <f t="shared" si="58"/>
        <v>0</v>
      </c>
      <c r="S73" s="106">
        <f t="shared" si="58"/>
        <v>0</v>
      </c>
      <c r="T73" s="106">
        <f t="shared" si="58"/>
        <v>1</v>
      </c>
      <c r="U73" s="106">
        <f t="shared" ref="U73:AD80" si="59">IF($G73=0,0,IF(U$6&lt;$G73,0,IF(U$6&gt;$I73,1,(U$6-$G73+1)/($I73-$G73+1))))</f>
        <v>1</v>
      </c>
      <c r="V73" s="106">
        <f t="shared" si="59"/>
        <v>1</v>
      </c>
      <c r="W73" s="106">
        <f t="shared" si="59"/>
        <v>1</v>
      </c>
      <c r="X73" s="106">
        <f t="shared" si="59"/>
        <v>1</v>
      </c>
      <c r="Y73" s="106">
        <f t="shared" si="59"/>
        <v>1</v>
      </c>
      <c r="Z73" s="106">
        <f t="shared" si="59"/>
        <v>1</v>
      </c>
      <c r="AA73" s="106">
        <f t="shared" si="59"/>
        <v>1</v>
      </c>
      <c r="AB73" s="106">
        <f t="shared" si="59"/>
        <v>1</v>
      </c>
      <c r="AC73" s="106">
        <f t="shared" si="59"/>
        <v>1</v>
      </c>
      <c r="AD73" s="106">
        <f t="shared" si="59"/>
        <v>1</v>
      </c>
      <c r="AE73" s="106">
        <f t="shared" ref="AE73:AN80" si="60">IF($G73=0,0,IF(AE$6&lt;$G73,0,IF(AE$6&gt;$I73,1,(AE$6-$G73+1)/($I73-$G73+1))))</f>
        <v>1</v>
      </c>
      <c r="AF73" s="106">
        <f t="shared" si="60"/>
        <v>1</v>
      </c>
      <c r="AG73" s="106">
        <f t="shared" si="60"/>
        <v>1</v>
      </c>
      <c r="AH73" s="106">
        <f t="shared" si="60"/>
        <v>1</v>
      </c>
      <c r="AI73" s="106">
        <f t="shared" si="60"/>
        <v>1</v>
      </c>
      <c r="AJ73" s="106">
        <f t="shared" si="60"/>
        <v>1</v>
      </c>
      <c r="AK73" s="106">
        <f t="shared" si="60"/>
        <v>1</v>
      </c>
      <c r="AL73" s="106">
        <f t="shared" si="60"/>
        <v>1</v>
      </c>
      <c r="AM73" s="106">
        <f t="shared" si="60"/>
        <v>1</v>
      </c>
      <c r="AN73" s="106">
        <f t="shared" si="60"/>
        <v>1</v>
      </c>
      <c r="AO73" s="106">
        <f t="shared" ref="AO73:AX80" si="61">IF($G73=0,0,IF(AO$6&lt;$G73,0,IF(AO$6&gt;$I73,1,(AO$6-$G73+1)/($I73-$G73+1))))</f>
        <v>1</v>
      </c>
      <c r="AP73" s="106">
        <f t="shared" si="61"/>
        <v>1</v>
      </c>
      <c r="AQ73" s="106">
        <f t="shared" si="61"/>
        <v>1</v>
      </c>
      <c r="AR73" s="106">
        <f t="shared" si="61"/>
        <v>1</v>
      </c>
      <c r="AS73" s="106">
        <f t="shared" si="61"/>
        <v>1</v>
      </c>
      <c r="AT73" s="106">
        <f t="shared" si="61"/>
        <v>1</v>
      </c>
      <c r="AU73" s="106">
        <f t="shared" si="61"/>
        <v>1</v>
      </c>
      <c r="AV73" s="106">
        <f t="shared" si="61"/>
        <v>1</v>
      </c>
      <c r="AW73" s="106">
        <f t="shared" si="61"/>
        <v>1</v>
      </c>
      <c r="AX73" s="106">
        <f t="shared" si="61"/>
        <v>1</v>
      </c>
      <c r="AY73" s="106">
        <f t="shared" ref="AY73:BH80" si="62">IF($G73=0,0,IF(AY$6&lt;$G73,0,IF(AY$6&gt;$I73,1,(AY$6-$G73+1)/($I73-$G73+1))))</f>
        <v>1</v>
      </c>
      <c r="AZ73" s="106">
        <f t="shared" si="62"/>
        <v>1</v>
      </c>
      <c r="BA73" s="106">
        <f t="shared" si="62"/>
        <v>1</v>
      </c>
      <c r="BB73" s="106">
        <f t="shared" si="62"/>
        <v>1</v>
      </c>
      <c r="BC73" s="106">
        <f t="shared" si="62"/>
        <v>1</v>
      </c>
      <c r="BD73" s="106">
        <f t="shared" si="62"/>
        <v>1</v>
      </c>
      <c r="BE73" s="106">
        <f t="shared" si="62"/>
        <v>1</v>
      </c>
      <c r="BF73" s="106">
        <f t="shared" si="62"/>
        <v>1</v>
      </c>
      <c r="BG73" s="106">
        <f t="shared" si="62"/>
        <v>1</v>
      </c>
      <c r="BH73" s="106">
        <f t="shared" si="62"/>
        <v>1</v>
      </c>
      <c r="BI73" s="106">
        <f t="shared" ref="BI73:BQ80" si="63">IF($G73=0,0,IF(BI$6&lt;$G73,0,IF(BI$6&gt;$I73,1,(BI$6-$G73+1)/($I73-$G73+1))))</f>
        <v>1</v>
      </c>
      <c r="BJ73" s="106">
        <f t="shared" si="63"/>
        <v>1</v>
      </c>
      <c r="BK73" s="106">
        <f t="shared" si="63"/>
        <v>1</v>
      </c>
      <c r="BL73" s="106">
        <f t="shared" si="63"/>
        <v>1</v>
      </c>
      <c r="BM73" s="106">
        <f t="shared" si="63"/>
        <v>1</v>
      </c>
      <c r="BN73" s="106">
        <f t="shared" si="63"/>
        <v>1</v>
      </c>
      <c r="BO73" s="106">
        <f t="shared" si="63"/>
        <v>1</v>
      </c>
      <c r="BP73" s="106">
        <f t="shared" si="63"/>
        <v>1</v>
      </c>
      <c r="BQ73" s="106">
        <f t="shared" si="63"/>
        <v>1</v>
      </c>
      <c r="BR73" s="350">
        <f t="shared" si="13"/>
        <v>0.84745762711864403</v>
      </c>
    </row>
    <row r="74" spans="1:70" s="2" customFormat="1" ht="18.75" customHeight="1" x14ac:dyDescent="0.25">
      <c r="A74" s="88"/>
      <c r="B74" s="77" t="s">
        <v>805</v>
      </c>
      <c r="C74" s="77" t="s">
        <v>806</v>
      </c>
      <c r="D74" s="77" t="s">
        <v>7</v>
      </c>
      <c r="E74" s="224">
        <f>VLOOKUP(B74,'Cuadro Control'!C79:J2004,8,FALSE)</f>
        <v>230777539.104</v>
      </c>
      <c r="F74" s="106">
        <v>0.25</v>
      </c>
      <c r="G74" s="107">
        <v>46277</v>
      </c>
      <c r="H74" s="107"/>
      <c r="I74" s="107">
        <v>46282</v>
      </c>
      <c r="J74" s="354">
        <f t="shared" si="36"/>
        <v>0</v>
      </c>
      <c r="K74" s="106">
        <f t="shared" si="58"/>
        <v>0</v>
      </c>
      <c r="L74" s="106">
        <f t="shared" si="58"/>
        <v>0</v>
      </c>
      <c r="M74" s="106">
        <f t="shared" si="58"/>
        <v>0</v>
      </c>
      <c r="N74" s="106">
        <f t="shared" si="58"/>
        <v>0</v>
      </c>
      <c r="O74" s="106">
        <f t="shared" si="58"/>
        <v>0</v>
      </c>
      <c r="P74" s="106">
        <f t="shared" si="58"/>
        <v>0</v>
      </c>
      <c r="Q74" s="106">
        <f t="shared" si="58"/>
        <v>0</v>
      </c>
      <c r="R74" s="106">
        <f t="shared" si="58"/>
        <v>0</v>
      </c>
      <c r="S74" s="106">
        <f t="shared" si="58"/>
        <v>0</v>
      </c>
      <c r="T74" s="106">
        <f t="shared" si="58"/>
        <v>0</v>
      </c>
      <c r="U74" s="106">
        <f t="shared" si="59"/>
        <v>1</v>
      </c>
      <c r="V74" s="106">
        <f t="shared" si="59"/>
        <v>1</v>
      </c>
      <c r="W74" s="106">
        <f t="shared" si="59"/>
        <v>1</v>
      </c>
      <c r="X74" s="106">
        <f t="shared" si="59"/>
        <v>1</v>
      </c>
      <c r="Y74" s="106">
        <f t="shared" si="59"/>
        <v>1</v>
      </c>
      <c r="Z74" s="106">
        <f t="shared" si="59"/>
        <v>1</v>
      </c>
      <c r="AA74" s="106">
        <f t="shared" si="59"/>
        <v>1</v>
      </c>
      <c r="AB74" s="106">
        <f t="shared" si="59"/>
        <v>1</v>
      </c>
      <c r="AC74" s="106">
        <f t="shared" si="59"/>
        <v>1</v>
      </c>
      <c r="AD74" s="106">
        <f t="shared" si="59"/>
        <v>1</v>
      </c>
      <c r="AE74" s="106">
        <f t="shared" si="60"/>
        <v>1</v>
      </c>
      <c r="AF74" s="106">
        <f t="shared" si="60"/>
        <v>1</v>
      </c>
      <c r="AG74" s="106">
        <f t="shared" si="60"/>
        <v>1</v>
      </c>
      <c r="AH74" s="106">
        <f t="shared" si="60"/>
        <v>1</v>
      </c>
      <c r="AI74" s="106">
        <f t="shared" si="60"/>
        <v>1</v>
      </c>
      <c r="AJ74" s="106">
        <f t="shared" si="60"/>
        <v>1</v>
      </c>
      <c r="AK74" s="106">
        <f t="shared" si="60"/>
        <v>1</v>
      </c>
      <c r="AL74" s="106">
        <f t="shared" si="60"/>
        <v>1</v>
      </c>
      <c r="AM74" s="106">
        <f t="shared" si="60"/>
        <v>1</v>
      </c>
      <c r="AN74" s="106">
        <f t="shared" si="60"/>
        <v>1</v>
      </c>
      <c r="AO74" s="106">
        <f t="shared" si="61"/>
        <v>1</v>
      </c>
      <c r="AP74" s="106">
        <f t="shared" si="61"/>
        <v>1</v>
      </c>
      <c r="AQ74" s="106">
        <f t="shared" si="61"/>
        <v>1</v>
      </c>
      <c r="AR74" s="106">
        <f t="shared" si="61"/>
        <v>1</v>
      </c>
      <c r="AS74" s="106">
        <f t="shared" si="61"/>
        <v>1</v>
      </c>
      <c r="AT74" s="106">
        <f t="shared" si="61"/>
        <v>1</v>
      </c>
      <c r="AU74" s="106">
        <f t="shared" si="61"/>
        <v>1</v>
      </c>
      <c r="AV74" s="106">
        <f t="shared" si="61"/>
        <v>1</v>
      </c>
      <c r="AW74" s="106">
        <f t="shared" si="61"/>
        <v>1</v>
      </c>
      <c r="AX74" s="106">
        <f t="shared" si="61"/>
        <v>1</v>
      </c>
      <c r="AY74" s="106">
        <f t="shared" si="62"/>
        <v>1</v>
      </c>
      <c r="AZ74" s="106">
        <f t="shared" si="62"/>
        <v>1</v>
      </c>
      <c r="BA74" s="106">
        <f t="shared" si="62"/>
        <v>1</v>
      </c>
      <c r="BB74" s="106">
        <f t="shared" si="62"/>
        <v>1</v>
      </c>
      <c r="BC74" s="106">
        <f t="shared" si="62"/>
        <v>1</v>
      </c>
      <c r="BD74" s="106">
        <f t="shared" si="62"/>
        <v>1</v>
      </c>
      <c r="BE74" s="106">
        <f t="shared" si="62"/>
        <v>1</v>
      </c>
      <c r="BF74" s="106">
        <f t="shared" si="62"/>
        <v>1</v>
      </c>
      <c r="BG74" s="106">
        <f t="shared" si="62"/>
        <v>1</v>
      </c>
      <c r="BH74" s="106">
        <f t="shared" si="62"/>
        <v>1</v>
      </c>
      <c r="BI74" s="106">
        <f t="shared" si="63"/>
        <v>1</v>
      </c>
      <c r="BJ74" s="106">
        <f t="shared" si="63"/>
        <v>1</v>
      </c>
      <c r="BK74" s="106">
        <f t="shared" si="63"/>
        <v>1</v>
      </c>
      <c r="BL74" s="106">
        <f t="shared" si="63"/>
        <v>1</v>
      </c>
      <c r="BM74" s="106">
        <f t="shared" si="63"/>
        <v>1</v>
      </c>
      <c r="BN74" s="106">
        <f t="shared" si="63"/>
        <v>1</v>
      </c>
      <c r="BO74" s="106">
        <f t="shared" si="63"/>
        <v>1</v>
      </c>
      <c r="BP74" s="106">
        <f t="shared" si="63"/>
        <v>1</v>
      </c>
      <c r="BQ74" s="106">
        <f t="shared" si="63"/>
        <v>1</v>
      </c>
      <c r="BR74" s="350">
        <f t="shared" ref="BR74:BR137" si="64">+AVERAGE(K74:BQ74)</f>
        <v>0.83050847457627119</v>
      </c>
    </row>
    <row r="75" spans="1:70" s="2" customFormat="1" ht="18.75" customHeight="1" x14ac:dyDescent="0.25">
      <c r="A75" s="88"/>
      <c r="B75" s="77" t="s">
        <v>807</v>
      </c>
      <c r="C75" s="77" t="s">
        <v>808</v>
      </c>
      <c r="D75" s="77" t="s">
        <v>7</v>
      </c>
      <c r="E75" s="224">
        <f>VLOOKUP(B75,'Cuadro Control'!C80:J2005,8,FALSE)</f>
        <v>82420549.679999992</v>
      </c>
      <c r="F75" s="106">
        <v>0.09</v>
      </c>
      <c r="G75" s="107">
        <v>46282</v>
      </c>
      <c r="H75" s="107"/>
      <c r="I75" s="107">
        <v>46287</v>
      </c>
      <c r="J75" s="354">
        <f t="shared" si="36"/>
        <v>0.33333333333333331</v>
      </c>
      <c r="K75" s="106">
        <f t="shared" si="58"/>
        <v>0</v>
      </c>
      <c r="L75" s="106">
        <f t="shared" si="58"/>
        <v>0</v>
      </c>
      <c r="M75" s="106">
        <f t="shared" si="58"/>
        <v>0</v>
      </c>
      <c r="N75" s="106">
        <f t="shared" si="58"/>
        <v>0</v>
      </c>
      <c r="O75" s="106">
        <f t="shared" si="58"/>
        <v>0</v>
      </c>
      <c r="P75" s="106">
        <f t="shared" si="58"/>
        <v>0</v>
      </c>
      <c r="Q75" s="106">
        <f t="shared" si="58"/>
        <v>0</v>
      </c>
      <c r="R75" s="106">
        <f t="shared" si="58"/>
        <v>0</v>
      </c>
      <c r="S75" s="106">
        <f t="shared" si="58"/>
        <v>0</v>
      </c>
      <c r="T75" s="106">
        <f t="shared" si="58"/>
        <v>0</v>
      </c>
      <c r="U75" s="106">
        <f t="shared" si="59"/>
        <v>0.33333333333333331</v>
      </c>
      <c r="V75" s="106">
        <f t="shared" si="59"/>
        <v>1</v>
      </c>
      <c r="W75" s="106">
        <f t="shared" si="59"/>
        <v>1</v>
      </c>
      <c r="X75" s="106">
        <f t="shared" si="59"/>
        <v>1</v>
      </c>
      <c r="Y75" s="106">
        <f t="shared" si="59"/>
        <v>1</v>
      </c>
      <c r="Z75" s="106">
        <f t="shared" si="59"/>
        <v>1</v>
      </c>
      <c r="AA75" s="106">
        <f t="shared" si="59"/>
        <v>1</v>
      </c>
      <c r="AB75" s="106">
        <f t="shared" si="59"/>
        <v>1</v>
      </c>
      <c r="AC75" s="106">
        <f t="shared" si="59"/>
        <v>1</v>
      </c>
      <c r="AD75" s="106">
        <f t="shared" si="59"/>
        <v>1</v>
      </c>
      <c r="AE75" s="106">
        <f t="shared" si="60"/>
        <v>1</v>
      </c>
      <c r="AF75" s="106">
        <f t="shared" si="60"/>
        <v>1</v>
      </c>
      <c r="AG75" s="106">
        <f t="shared" si="60"/>
        <v>1</v>
      </c>
      <c r="AH75" s="106">
        <f t="shared" si="60"/>
        <v>1</v>
      </c>
      <c r="AI75" s="106">
        <f t="shared" si="60"/>
        <v>1</v>
      </c>
      <c r="AJ75" s="106">
        <f t="shared" si="60"/>
        <v>1</v>
      </c>
      <c r="AK75" s="106">
        <f t="shared" si="60"/>
        <v>1</v>
      </c>
      <c r="AL75" s="106">
        <f t="shared" si="60"/>
        <v>1</v>
      </c>
      <c r="AM75" s="106">
        <f t="shared" si="60"/>
        <v>1</v>
      </c>
      <c r="AN75" s="106">
        <f t="shared" si="60"/>
        <v>1</v>
      </c>
      <c r="AO75" s="106">
        <f t="shared" si="61"/>
        <v>1</v>
      </c>
      <c r="AP75" s="106">
        <f t="shared" si="61"/>
        <v>1</v>
      </c>
      <c r="AQ75" s="106">
        <f t="shared" si="61"/>
        <v>1</v>
      </c>
      <c r="AR75" s="106">
        <f t="shared" si="61"/>
        <v>1</v>
      </c>
      <c r="AS75" s="106">
        <f t="shared" si="61"/>
        <v>1</v>
      </c>
      <c r="AT75" s="106">
        <f t="shared" si="61"/>
        <v>1</v>
      </c>
      <c r="AU75" s="106">
        <f t="shared" si="61"/>
        <v>1</v>
      </c>
      <c r="AV75" s="106">
        <f t="shared" si="61"/>
        <v>1</v>
      </c>
      <c r="AW75" s="106">
        <f t="shared" si="61"/>
        <v>1</v>
      </c>
      <c r="AX75" s="106">
        <f t="shared" si="61"/>
        <v>1</v>
      </c>
      <c r="AY75" s="106">
        <f t="shared" si="62"/>
        <v>1</v>
      </c>
      <c r="AZ75" s="106">
        <f t="shared" si="62"/>
        <v>1</v>
      </c>
      <c r="BA75" s="106">
        <f t="shared" si="62"/>
        <v>1</v>
      </c>
      <c r="BB75" s="106">
        <f t="shared" si="62"/>
        <v>1</v>
      </c>
      <c r="BC75" s="106">
        <f t="shared" si="62"/>
        <v>1</v>
      </c>
      <c r="BD75" s="106">
        <f t="shared" si="62"/>
        <v>1</v>
      </c>
      <c r="BE75" s="106">
        <f t="shared" si="62"/>
        <v>1</v>
      </c>
      <c r="BF75" s="106">
        <f t="shared" si="62"/>
        <v>1</v>
      </c>
      <c r="BG75" s="106">
        <f t="shared" si="62"/>
        <v>1</v>
      </c>
      <c r="BH75" s="106">
        <f t="shared" si="62"/>
        <v>1</v>
      </c>
      <c r="BI75" s="106">
        <f t="shared" si="63"/>
        <v>1</v>
      </c>
      <c r="BJ75" s="106">
        <f t="shared" si="63"/>
        <v>1</v>
      </c>
      <c r="BK75" s="106">
        <f t="shared" si="63"/>
        <v>1</v>
      </c>
      <c r="BL75" s="106">
        <f t="shared" si="63"/>
        <v>1</v>
      </c>
      <c r="BM75" s="106">
        <f t="shared" si="63"/>
        <v>1</v>
      </c>
      <c r="BN75" s="106">
        <f t="shared" si="63"/>
        <v>1</v>
      </c>
      <c r="BO75" s="106">
        <f t="shared" si="63"/>
        <v>1</v>
      </c>
      <c r="BP75" s="106">
        <f t="shared" si="63"/>
        <v>1</v>
      </c>
      <c r="BQ75" s="106">
        <f t="shared" si="63"/>
        <v>1</v>
      </c>
      <c r="BR75" s="350">
        <f t="shared" si="64"/>
        <v>0.81920903954802249</v>
      </c>
    </row>
    <row r="76" spans="1:70" s="2" customFormat="1" ht="18.75" customHeight="1" x14ac:dyDescent="0.25">
      <c r="A76" s="88"/>
      <c r="B76" s="77" t="s">
        <v>809</v>
      </c>
      <c r="C76" s="77" t="s">
        <v>810</v>
      </c>
      <c r="D76" s="77" t="s">
        <v>7</v>
      </c>
      <c r="E76" s="224">
        <f>VLOOKUP(B76,'Cuadro Control'!C81:J2006,8,FALSE)</f>
        <v>230777539.104</v>
      </c>
      <c r="F76" s="106">
        <v>0.25</v>
      </c>
      <c r="G76" s="107">
        <v>46319</v>
      </c>
      <c r="H76" s="107"/>
      <c r="I76" s="107">
        <v>46323</v>
      </c>
      <c r="J76" s="354">
        <f t="shared" si="36"/>
        <v>0</v>
      </c>
      <c r="K76" s="106">
        <f t="shared" si="58"/>
        <v>0</v>
      </c>
      <c r="L76" s="106">
        <f t="shared" si="58"/>
        <v>0</v>
      </c>
      <c r="M76" s="106">
        <f t="shared" si="58"/>
        <v>0</v>
      </c>
      <c r="N76" s="106">
        <f t="shared" si="58"/>
        <v>0</v>
      </c>
      <c r="O76" s="106">
        <f t="shared" si="58"/>
        <v>0</v>
      </c>
      <c r="P76" s="106">
        <f t="shared" si="58"/>
        <v>0</v>
      </c>
      <c r="Q76" s="106">
        <f t="shared" si="58"/>
        <v>0</v>
      </c>
      <c r="R76" s="106">
        <f t="shared" si="58"/>
        <v>0</v>
      </c>
      <c r="S76" s="106">
        <f t="shared" si="58"/>
        <v>0</v>
      </c>
      <c r="T76" s="106">
        <f t="shared" si="58"/>
        <v>0</v>
      </c>
      <c r="U76" s="106">
        <f t="shared" si="59"/>
        <v>0</v>
      </c>
      <c r="V76" s="106">
        <f t="shared" si="59"/>
        <v>0</v>
      </c>
      <c r="W76" s="106">
        <f t="shared" si="59"/>
        <v>0</v>
      </c>
      <c r="X76" s="106">
        <f t="shared" si="59"/>
        <v>0</v>
      </c>
      <c r="Y76" s="106">
        <f t="shared" si="59"/>
        <v>0</v>
      </c>
      <c r="Z76" s="106">
        <f t="shared" si="59"/>
        <v>0</v>
      </c>
      <c r="AA76" s="106">
        <f t="shared" si="59"/>
        <v>1</v>
      </c>
      <c r="AB76" s="106">
        <f t="shared" si="59"/>
        <v>1</v>
      </c>
      <c r="AC76" s="106">
        <f t="shared" si="59"/>
        <v>1</v>
      </c>
      <c r="AD76" s="106">
        <f t="shared" si="59"/>
        <v>1</v>
      </c>
      <c r="AE76" s="106">
        <f t="shared" si="60"/>
        <v>1</v>
      </c>
      <c r="AF76" s="106">
        <f t="shared" si="60"/>
        <v>1</v>
      </c>
      <c r="AG76" s="106">
        <f t="shared" si="60"/>
        <v>1</v>
      </c>
      <c r="AH76" s="106">
        <f t="shared" si="60"/>
        <v>1</v>
      </c>
      <c r="AI76" s="106">
        <f t="shared" si="60"/>
        <v>1</v>
      </c>
      <c r="AJ76" s="106">
        <f t="shared" si="60"/>
        <v>1</v>
      </c>
      <c r="AK76" s="106">
        <f t="shared" si="60"/>
        <v>1</v>
      </c>
      <c r="AL76" s="106">
        <f t="shared" si="60"/>
        <v>1</v>
      </c>
      <c r="AM76" s="106">
        <f t="shared" si="60"/>
        <v>1</v>
      </c>
      <c r="AN76" s="106">
        <f t="shared" si="60"/>
        <v>1</v>
      </c>
      <c r="AO76" s="106">
        <f t="shared" si="61"/>
        <v>1</v>
      </c>
      <c r="AP76" s="106">
        <f t="shared" si="61"/>
        <v>1</v>
      </c>
      <c r="AQ76" s="106">
        <f t="shared" si="61"/>
        <v>1</v>
      </c>
      <c r="AR76" s="106">
        <f t="shared" si="61"/>
        <v>1</v>
      </c>
      <c r="AS76" s="106">
        <f t="shared" si="61"/>
        <v>1</v>
      </c>
      <c r="AT76" s="106">
        <f t="shared" si="61"/>
        <v>1</v>
      </c>
      <c r="AU76" s="106">
        <f t="shared" si="61"/>
        <v>1</v>
      </c>
      <c r="AV76" s="106">
        <f t="shared" si="61"/>
        <v>1</v>
      </c>
      <c r="AW76" s="106">
        <f t="shared" si="61"/>
        <v>1</v>
      </c>
      <c r="AX76" s="106">
        <f t="shared" si="61"/>
        <v>1</v>
      </c>
      <c r="AY76" s="106">
        <f t="shared" si="62"/>
        <v>1</v>
      </c>
      <c r="AZ76" s="106">
        <f t="shared" si="62"/>
        <v>1</v>
      </c>
      <c r="BA76" s="106">
        <f t="shared" si="62"/>
        <v>1</v>
      </c>
      <c r="BB76" s="106">
        <f t="shared" si="62"/>
        <v>1</v>
      </c>
      <c r="BC76" s="106">
        <f t="shared" si="62"/>
        <v>1</v>
      </c>
      <c r="BD76" s="106">
        <f t="shared" si="62"/>
        <v>1</v>
      </c>
      <c r="BE76" s="106">
        <f t="shared" si="62"/>
        <v>1</v>
      </c>
      <c r="BF76" s="106">
        <f t="shared" si="62"/>
        <v>1</v>
      </c>
      <c r="BG76" s="106">
        <f t="shared" si="62"/>
        <v>1</v>
      </c>
      <c r="BH76" s="106">
        <f t="shared" si="62"/>
        <v>1</v>
      </c>
      <c r="BI76" s="106">
        <f t="shared" si="63"/>
        <v>1</v>
      </c>
      <c r="BJ76" s="106">
        <f t="shared" si="63"/>
        <v>1</v>
      </c>
      <c r="BK76" s="106">
        <f t="shared" si="63"/>
        <v>1</v>
      </c>
      <c r="BL76" s="106">
        <f t="shared" si="63"/>
        <v>1</v>
      </c>
      <c r="BM76" s="106">
        <f t="shared" si="63"/>
        <v>1</v>
      </c>
      <c r="BN76" s="106">
        <f t="shared" si="63"/>
        <v>1</v>
      </c>
      <c r="BO76" s="106">
        <f t="shared" si="63"/>
        <v>1</v>
      </c>
      <c r="BP76" s="106">
        <f t="shared" si="63"/>
        <v>1</v>
      </c>
      <c r="BQ76" s="106">
        <f t="shared" si="63"/>
        <v>1</v>
      </c>
      <c r="BR76" s="350">
        <f t="shared" si="64"/>
        <v>0.72881355932203384</v>
      </c>
    </row>
    <row r="77" spans="1:70" s="2" customFormat="1" ht="18.75" customHeight="1" x14ac:dyDescent="0.25">
      <c r="A77" s="88"/>
      <c r="B77" s="77" t="s">
        <v>811</v>
      </c>
      <c r="C77" s="77" t="s">
        <v>812</v>
      </c>
      <c r="D77" s="77" t="s">
        <v>8</v>
      </c>
      <c r="E77" s="224">
        <f>VLOOKUP(B77,'Cuadro Control'!C82:J2007,8,FALSE)</f>
        <v>49452329.807999998</v>
      </c>
      <c r="F77" s="106">
        <v>0.05</v>
      </c>
      <c r="G77" s="107">
        <v>46323</v>
      </c>
      <c r="H77" s="107"/>
      <c r="I77" s="107">
        <v>46324</v>
      </c>
      <c r="J77" s="354">
        <f t="shared" si="36"/>
        <v>0</v>
      </c>
      <c r="K77" s="106">
        <f t="shared" si="58"/>
        <v>0</v>
      </c>
      <c r="L77" s="106">
        <f t="shared" si="58"/>
        <v>0</v>
      </c>
      <c r="M77" s="106">
        <f t="shared" si="58"/>
        <v>0</v>
      </c>
      <c r="N77" s="106">
        <f t="shared" si="58"/>
        <v>0</v>
      </c>
      <c r="O77" s="106">
        <f t="shared" si="58"/>
        <v>0</v>
      </c>
      <c r="P77" s="106">
        <f t="shared" si="58"/>
        <v>0</v>
      </c>
      <c r="Q77" s="106">
        <f t="shared" si="58"/>
        <v>0</v>
      </c>
      <c r="R77" s="106">
        <f t="shared" si="58"/>
        <v>0</v>
      </c>
      <c r="S77" s="106">
        <f t="shared" si="58"/>
        <v>0</v>
      </c>
      <c r="T77" s="106">
        <f t="shared" si="58"/>
        <v>0</v>
      </c>
      <c r="U77" s="106">
        <f t="shared" si="59"/>
        <v>0</v>
      </c>
      <c r="V77" s="106">
        <f t="shared" si="59"/>
        <v>0</v>
      </c>
      <c r="W77" s="106">
        <f t="shared" si="59"/>
        <v>0</v>
      </c>
      <c r="X77" s="106">
        <f t="shared" si="59"/>
        <v>0</v>
      </c>
      <c r="Y77" s="106">
        <f t="shared" si="59"/>
        <v>0</v>
      </c>
      <c r="Z77" s="106">
        <f t="shared" si="59"/>
        <v>0</v>
      </c>
      <c r="AA77" s="106">
        <f t="shared" si="59"/>
        <v>1</v>
      </c>
      <c r="AB77" s="106">
        <f t="shared" si="59"/>
        <v>1</v>
      </c>
      <c r="AC77" s="106">
        <f t="shared" si="59"/>
        <v>1</v>
      </c>
      <c r="AD77" s="106">
        <f t="shared" si="59"/>
        <v>1</v>
      </c>
      <c r="AE77" s="106">
        <f t="shared" si="60"/>
        <v>1</v>
      </c>
      <c r="AF77" s="106">
        <f t="shared" si="60"/>
        <v>1</v>
      </c>
      <c r="AG77" s="106">
        <f t="shared" si="60"/>
        <v>1</v>
      </c>
      <c r="AH77" s="106">
        <f t="shared" si="60"/>
        <v>1</v>
      </c>
      <c r="AI77" s="106">
        <f t="shared" si="60"/>
        <v>1</v>
      </c>
      <c r="AJ77" s="106">
        <f t="shared" si="60"/>
        <v>1</v>
      </c>
      <c r="AK77" s="106">
        <f t="shared" si="60"/>
        <v>1</v>
      </c>
      <c r="AL77" s="106">
        <f t="shared" si="60"/>
        <v>1</v>
      </c>
      <c r="AM77" s="106">
        <f t="shared" si="60"/>
        <v>1</v>
      </c>
      <c r="AN77" s="106">
        <f t="shared" si="60"/>
        <v>1</v>
      </c>
      <c r="AO77" s="106">
        <f t="shared" si="61"/>
        <v>1</v>
      </c>
      <c r="AP77" s="106">
        <f t="shared" si="61"/>
        <v>1</v>
      </c>
      <c r="AQ77" s="106">
        <f t="shared" si="61"/>
        <v>1</v>
      </c>
      <c r="AR77" s="106">
        <f t="shared" si="61"/>
        <v>1</v>
      </c>
      <c r="AS77" s="106">
        <f t="shared" si="61"/>
        <v>1</v>
      </c>
      <c r="AT77" s="106">
        <f t="shared" si="61"/>
        <v>1</v>
      </c>
      <c r="AU77" s="106">
        <f t="shared" si="61"/>
        <v>1</v>
      </c>
      <c r="AV77" s="106">
        <f t="shared" si="61"/>
        <v>1</v>
      </c>
      <c r="AW77" s="106">
        <f t="shared" si="61"/>
        <v>1</v>
      </c>
      <c r="AX77" s="106">
        <f t="shared" si="61"/>
        <v>1</v>
      </c>
      <c r="AY77" s="106">
        <f t="shared" si="62"/>
        <v>1</v>
      </c>
      <c r="AZ77" s="106">
        <f t="shared" si="62"/>
        <v>1</v>
      </c>
      <c r="BA77" s="106">
        <f t="shared" si="62"/>
        <v>1</v>
      </c>
      <c r="BB77" s="106">
        <f t="shared" si="62"/>
        <v>1</v>
      </c>
      <c r="BC77" s="106">
        <f t="shared" si="62"/>
        <v>1</v>
      </c>
      <c r="BD77" s="106">
        <f t="shared" si="62"/>
        <v>1</v>
      </c>
      <c r="BE77" s="106">
        <f t="shared" si="62"/>
        <v>1</v>
      </c>
      <c r="BF77" s="106">
        <f t="shared" si="62"/>
        <v>1</v>
      </c>
      <c r="BG77" s="106">
        <f t="shared" si="62"/>
        <v>1</v>
      </c>
      <c r="BH77" s="106">
        <f t="shared" si="62"/>
        <v>1</v>
      </c>
      <c r="BI77" s="106">
        <f t="shared" si="63"/>
        <v>1</v>
      </c>
      <c r="BJ77" s="106">
        <f t="shared" si="63"/>
        <v>1</v>
      </c>
      <c r="BK77" s="106">
        <f t="shared" si="63"/>
        <v>1</v>
      </c>
      <c r="BL77" s="106">
        <f t="shared" si="63"/>
        <v>1</v>
      </c>
      <c r="BM77" s="106">
        <f t="shared" si="63"/>
        <v>1</v>
      </c>
      <c r="BN77" s="106">
        <f t="shared" si="63"/>
        <v>1</v>
      </c>
      <c r="BO77" s="106">
        <f t="shared" si="63"/>
        <v>1</v>
      </c>
      <c r="BP77" s="106">
        <f t="shared" si="63"/>
        <v>1</v>
      </c>
      <c r="BQ77" s="106">
        <f t="shared" si="63"/>
        <v>1</v>
      </c>
      <c r="BR77" s="350">
        <f t="shared" si="64"/>
        <v>0.72881355932203384</v>
      </c>
    </row>
    <row r="78" spans="1:70" s="2" customFormat="1" ht="18.75" customHeight="1" x14ac:dyDescent="0.25">
      <c r="A78" s="88"/>
      <c r="B78" s="77" t="s">
        <v>813</v>
      </c>
      <c r="C78" s="77" t="s">
        <v>814</v>
      </c>
      <c r="D78" s="77" t="s">
        <v>8</v>
      </c>
      <c r="E78" s="224">
        <f>VLOOKUP(B78,'Cuadro Control'!C83:J2008,8,FALSE)</f>
        <v>140114934.456</v>
      </c>
      <c r="F78" s="106">
        <v>0.15</v>
      </c>
      <c r="G78" s="107">
        <v>46324</v>
      </c>
      <c r="H78" s="107"/>
      <c r="I78" s="107">
        <v>46325</v>
      </c>
      <c r="J78" s="354">
        <f t="shared" si="36"/>
        <v>1</v>
      </c>
      <c r="K78" s="106">
        <f t="shared" si="58"/>
        <v>0</v>
      </c>
      <c r="L78" s="106">
        <f t="shared" si="58"/>
        <v>0</v>
      </c>
      <c r="M78" s="106">
        <f t="shared" si="58"/>
        <v>0</v>
      </c>
      <c r="N78" s="106">
        <f t="shared" si="58"/>
        <v>0</v>
      </c>
      <c r="O78" s="106">
        <f t="shared" si="58"/>
        <v>0</v>
      </c>
      <c r="P78" s="106">
        <f t="shared" si="58"/>
        <v>0</v>
      </c>
      <c r="Q78" s="106">
        <f t="shared" si="58"/>
        <v>0</v>
      </c>
      <c r="R78" s="106">
        <f t="shared" si="58"/>
        <v>0</v>
      </c>
      <c r="S78" s="106">
        <f t="shared" si="58"/>
        <v>0</v>
      </c>
      <c r="T78" s="106">
        <f t="shared" si="58"/>
        <v>0</v>
      </c>
      <c r="U78" s="106">
        <f t="shared" si="59"/>
        <v>0</v>
      </c>
      <c r="V78" s="106">
        <f t="shared" si="59"/>
        <v>0</v>
      </c>
      <c r="W78" s="106">
        <f t="shared" si="59"/>
        <v>0</v>
      </c>
      <c r="X78" s="106">
        <f t="shared" si="59"/>
        <v>0</v>
      </c>
      <c r="Y78" s="106">
        <f t="shared" si="59"/>
        <v>0</v>
      </c>
      <c r="Z78" s="106">
        <f t="shared" si="59"/>
        <v>0</v>
      </c>
      <c r="AA78" s="106">
        <f t="shared" si="59"/>
        <v>1</v>
      </c>
      <c r="AB78" s="106">
        <f t="shared" si="59"/>
        <v>1</v>
      </c>
      <c r="AC78" s="106">
        <f t="shared" si="59"/>
        <v>1</v>
      </c>
      <c r="AD78" s="106">
        <f t="shared" si="59"/>
        <v>1</v>
      </c>
      <c r="AE78" s="106">
        <f t="shared" si="60"/>
        <v>1</v>
      </c>
      <c r="AF78" s="106">
        <f t="shared" si="60"/>
        <v>1</v>
      </c>
      <c r="AG78" s="106">
        <f t="shared" si="60"/>
        <v>1</v>
      </c>
      <c r="AH78" s="106">
        <f t="shared" si="60"/>
        <v>1</v>
      </c>
      <c r="AI78" s="106">
        <f t="shared" si="60"/>
        <v>1</v>
      </c>
      <c r="AJ78" s="106">
        <f t="shared" si="60"/>
        <v>1</v>
      </c>
      <c r="AK78" s="106">
        <f t="shared" si="60"/>
        <v>1</v>
      </c>
      <c r="AL78" s="106">
        <f t="shared" si="60"/>
        <v>1</v>
      </c>
      <c r="AM78" s="106">
        <f t="shared" si="60"/>
        <v>1</v>
      </c>
      <c r="AN78" s="106">
        <f t="shared" si="60"/>
        <v>1</v>
      </c>
      <c r="AO78" s="106">
        <f t="shared" si="61"/>
        <v>1</v>
      </c>
      <c r="AP78" s="106">
        <f t="shared" si="61"/>
        <v>1</v>
      </c>
      <c r="AQ78" s="106">
        <f t="shared" si="61"/>
        <v>1</v>
      </c>
      <c r="AR78" s="106">
        <f t="shared" si="61"/>
        <v>1</v>
      </c>
      <c r="AS78" s="106">
        <f t="shared" si="61"/>
        <v>1</v>
      </c>
      <c r="AT78" s="106">
        <f t="shared" si="61"/>
        <v>1</v>
      </c>
      <c r="AU78" s="106">
        <f t="shared" si="61"/>
        <v>1</v>
      </c>
      <c r="AV78" s="106">
        <f t="shared" si="61"/>
        <v>1</v>
      </c>
      <c r="AW78" s="106">
        <f t="shared" si="61"/>
        <v>1</v>
      </c>
      <c r="AX78" s="106">
        <f t="shared" si="61"/>
        <v>1</v>
      </c>
      <c r="AY78" s="106">
        <f t="shared" si="62"/>
        <v>1</v>
      </c>
      <c r="AZ78" s="106">
        <f t="shared" si="62"/>
        <v>1</v>
      </c>
      <c r="BA78" s="106">
        <f t="shared" si="62"/>
        <v>1</v>
      </c>
      <c r="BB78" s="106">
        <f t="shared" si="62"/>
        <v>1</v>
      </c>
      <c r="BC78" s="106">
        <f t="shared" si="62"/>
        <v>1</v>
      </c>
      <c r="BD78" s="106">
        <f t="shared" si="62"/>
        <v>1</v>
      </c>
      <c r="BE78" s="106">
        <f t="shared" si="62"/>
        <v>1</v>
      </c>
      <c r="BF78" s="106">
        <f t="shared" si="62"/>
        <v>1</v>
      </c>
      <c r="BG78" s="106">
        <f t="shared" si="62"/>
        <v>1</v>
      </c>
      <c r="BH78" s="106">
        <f t="shared" si="62"/>
        <v>1</v>
      </c>
      <c r="BI78" s="106">
        <f t="shared" si="63"/>
        <v>1</v>
      </c>
      <c r="BJ78" s="106">
        <f t="shared" si="63"/>
        <v>1</v>
      </c>
      <c r="BK78" s="106">
        <f t="shared" si="63"/>
        <v>1</v>
      </c>
      <c r="BL78" s="106">
        <f t="shared" si="63"/>
        <v>1</v>
      </c>
      <c r="BM78" s="106">
        <f t="shared" si="63"/>
        <v>1</v>
      </c>
      <c r="BN78" s="106">
        <f t="shared" si="63"/>
        <v>1</v>
      </c>
      <c r="BO78" s="106">
        <f t="shared" si="63"/>
        <v>1</v>
      </c>
      <c r="BP78" s="106">
        <f t="shared" si="63"/>
        <v>1</v>
      </c>
      <c r="BQ78" s="106">
        <f t="shared" si="63"/>
        <v>1</v>
      </c>
      <c r="BR78" s="350">
        <f t="shared" si="64"/>
        <v>0.72881355932203384</v>
      </c>
    </row>
    <row r="79" spans="1:70" s="2" customFormat="1" ht="18.75" customHeight="1" x14ac:dyDescent="0.25">
      <c r="A79" s="88"/>
      <c r="B79" s="77" t="s">
        <v>815</v>
      </c>
      <c r="C79" s="77" t="s">
        <v>2044</v>
      </c>
      <c r="D79" s="77" t="s">
        <v>6</v>
      </c>
      <c r="E79" s="224">
        <f>VLOOKUP(B79,'Cuadro Control'!C84:J2009,8,FALSE)</f>
        <v>52335715.768702812</v>
      </c>
      <c r="F79" s="106">
        <v>0.06</v>
      </c>
      <c r="G79" s="107">
        <v>46329</v>
      </c>
      <c r="H79" s="107"/>
      <c r="I79" s="107">
        <v>46331</v>
      </c>
      <c r="J79" s="354">
        <f t="shared" si="36"/>
        <v>0</v>
      </c>
      <c r="K79" s="106">
        <f t="shared" si="58"/>
        <v>0</v>
      </c>
      <c r="L79" s="106">
        <f t="shared" si="58"/>
        <v>0</v>
      </c>
      <c r="M79" s="106">
        <f t="shared" si="58"/>
        <v>0</v>
      </c>
      <c r="N79" s="106">
        <f t="shared" si="58"/>
        <v>0</v>
      </c>
      <c r="O79" s="106">
        <f t="shared" si="58"/>
        <v>0</v>
      </c>
      <c r="P79" s="106">
        <f t="shared" si="58"/>
        <v>0</v>
      </c>
      <c r="Q79" s="106">
        <f t="shared" si="58"/>
        <v>0</v>
      </c>
      <c r="R79" s="106">
        <f t="shared" si="58"/>
        <v>0</v>
      </c>
      <c r="S79" s="106">
        <f t="shared" si="58"/>
        <v>0</v>
      </c>
      <c r="T79" s="106">
        <f t="shared" si="58"/>
        <v>0</v>
      </c>
      <c r="U79" s="106">
        <f t="shared" si="59"/>
        <v>0</v>
      </c>
      <c r="V79" s="106">
        <f t="shared" si="59"/>
        <v>0</v>
      </c>
      <c r="W79" s="106">
        <f t="shared" si="59"/>
        <v>0</v>
      </c>
      <c r="X79" s="106">
        <f t="shared" si="59"/>
        <v>0</v>
      </c>
      <c r="Y79" s="106">
        <f t="shared" si="59"/>
        <v>0</v>
      </c>
      <c r="Z79" s="106">
        <f t="shared" si="59"/>
        <v>0</v>
      </c>
      <c r="AA79" s="106">
        <f t="shared" si="59"/>
        <v>0</v>
      </c>
      <c r="AB79" s="106">
        <f t="shared" si="59"/>
        <v>1</v>
      </c>
      <c r="AC79" s="106">
        <f t="shared" si="59"/>
        <v>1</v>
      </c>
      <c r="AD79" s="106">
        <f t="shared" si="59"/>
        <v>1</v>
      </c>
      <c r="AE79" s="106">
        <f t="shared" si="60"/>
        <v>1</v>
      </c>
      <c r="AF79" s="106">
        <f t="shared" si="60"/>
        <v>1</v>
      </c>
      <c r="AG79" s="106">
        <f t="shared" si="60"/>
        <v>1</v>
      </c>
      <c r="AH79" s="106">
        <f t="shared" si="60"/>
        <v>1</v>
      </c>
      <c r="AI79" s="106">
        <f t="shared" si="60"/>
        <v>1</v>
      </c>
      <c r="AJ79" s="106">
        <f t="shared" si="60"/>
        <v>1</v>
      </c>
      <c r="AK79" s="106">
        <f t="shared" si="60"/>
        <v>1</v>
      </c>
      <c r="AL79" s="106">
        <f t="shared" si="60"/>
        <v>1</v>
      </c>
      <c r="AM79" s="106">
        <f t="shared" si="60"/>
        <v>1</v>
      </c>
      <c r="AN79" s="106">
        <f t="shared" si="60"/>
        <v>1</v>
      </c>
      <c r="AO79" s="106">
        <f t="shared" si="61"/>
        <v>1</v>
      </c>
      <c r="AP79" s="106">
        <f t="shared" si="61"/>
        <v>1</v>
      </c>
      <c r="AQ79" s="106">
        <f t="shared" si="61"/>
        <v>1</v>
      </c>
      <c r="AR79" s="106">
        <f t="shared" si="61"/>
        <v>1</v>
      </c>
      <c r="AS79" s="106">
        <f t="shared" si="61"/>
        <v>1</v>
      </c>
      <c r="AT79" s="106">
        <f t="shared" si="61"/>
        <v>1</v>
      </c>
      <c r="AU79" s="106">
        <f t="shared" si="61"/>
        <v>1</v>
      </c>
      <c r="AV79" s="106">
        <f t="shared" si="61"/>
        <v>1</v>
      </c>
      <c r="AW79" s="106">
        <f t="shared" si="61"/>
        <v>1</v>
      </c>
      <c r="AX79" s="106">
        <f t="shared" si="61"/>
        <v>1</v>
      </c>
      <c r="AY79" s="106">
        <f t="shared" si="62"/>
        <v>1</v>
      </c>
      <c r="AZ79" s="106">
        <f t="shared" si="62"/>
        <v>1</v>
      </c>
      <c r="BA79" s="106">
        <f t="shared" si="62"/>
        <v>1</v>
      </c>
      <c r="BB79" s="106">
        <f t="shared" si="62"/>
        <v>1</v>
      </c>
      <c r="BC79" s="106">
        <f t="shared" si="62"/>
        <v>1</v>
      </c>
      <c r="BD79" s="106">
        <f t="shared" si="62"/>
        <v>1</v>
      </c>
      <c r="BE79" s="106">
        <f t="shared" si="62"/>
        <v>1</v>
      </c>
      <c r="BF79" s="106">
        <f t="shared" si="62"/>
        <v>1</v>
      </c>
      <c r="BG79" s="106">
        <f t="shared" si="62"/>
        <v>1</v>
      </c>
      <c r="BH79" s="106">
        <f t="shared" si="62"/>
        <v>1</v>
      </c>
      <c r="BI79" s="106">
        <f t="shared" si="63"/>
        <v>1</v>
      </c>
      <c r="BJ79" s="106">
        <f t="shared" si="63"/>
        <v>1</v>
      </c>
      <c r="BK79" s="106">
        <f t="shared" si="63"/>
        <v>1</v>
      </c>
      <c r="BL79" s="106">
        <f t="shared" si="63"/>
        <v>1</v>
      </c>
      <c r="BM79" s="106">
        <f t="shared" si="63"/>
        <v>1</v>
      </c>
      <c r="BN79" s="106">
        <f t="shared" si="63"/>
        <v>1</v>
      </c>
      <c r="BO79" s="106">
        <f t="shared" si="63"/>
        <v>1</v>
      </c>
      <c r="BP79" s="106">
        <f t="shared" si="63"/>
        <v>1</v>
      </c>
      <c r="BQ79" s="106">
        <f t="shared" si="63"/>
        <v>1</v>
      </c>
      <c r="BR79" s="350">
        <f t="shared" si="64"/>
        <v>0.71186440677966101</v>
      </c>
    </row>
    <row r="80" spans="1:70" s="2" customFormat="1" ht="18.75" customHeight="1" x14ac:dyDescent="0.25">
      <c r="A80" s="88"/>
      <c r="B80" s="77" t="s">
        <v>2045</v>
      </c>
      <c r="C80" s="77" t="s">
        <v>816</v>
      </c>
      <c r="D80" s="77" t="s">
        <v>19</v>
      </c>
      <c r="E80" s="224">
        <f>VLOOKUP(B80,'Cuadro Control'!C86:J2010,8,FALSE)</f>
        <v>46410609.014634147</v>
      </c>
      <c r="F80" s="106">
        <v>0.05</v>
      </c>
      <c r="G80" s="107">
        <v>46333</v>
      </c>
      <c r="H80" s="107"/>
      <c r="I80" s="107">
        <v>46336</v>
      </c>
      <c r="J80" s="354">
        <f t="shared" si="36"/>
        <v>0</v>
      </c>
      <c r="K80" s="106">
        <f t="shared" si="58"/>
        <v>0</v>
      </c>
      <c r="L80" s="106">
        <f t="shared" si="58"/>
        <v>0</v>
      </c>
      <c r="M80" s="106">
        <f t="shared" si="58"/>
        <v>0</v>
      </c>
      <c r="N80" s="106">
        <f t="shared" si="58"/>
        <v>0</v>
      </c>
      <c r="O80" s="106">
        <f t="shared" si="58"/>
        <v>0</v>
      </c>
      <c r="P80" s="106">
        <f t="shared" si="58"/>
        <v>0</v>
      </c>
      <c r="Q80" s="106">
        <f t="shared" si="58"/>
        <v>0</v>
      </c>
      <c r="R80" s="106">
        <f t="shared" si="58"/>
        <v>0</v>
      </c>
      <c r="S80" s="106">
        <f t="shared" si="58"/>
        <v>0</v>
      </c>
      <c r="T80" s="106">
        <f t="shared" si="58"/>
        <v>0</v>
      </c>
      <c r="U80" s="106">
        <f t="shared" si="59"/>
        <v>0</v>
      </c>
      <c r="V80" s="106">
        <f t="shared" si="59"/>
        <v>0</v>
      </c>
      <c r="W80" s="106">
        <f t="shared" si="59"/>
        <v>0</v>
      </c>
      <c r="X80" s="106">
        <f t="shared" si="59"/>
        <v>0</v>
      </c>
      <c r="Y80" s="106">
        <f t="shared" si="59"/>
        <v>0</v>
      </c>
      <c r="Z80" s="106">
        <f t="shared" si="59"/>
        <v>0</v>
      </c>
      <c r="AA80" s="106">
        <f t="shared" si="59"/>
        <v>0</v>
      </c>
      <c r="AB80" s="106">
        <f t="shared" si="59"/>
        <v>0</v>
      </c>
      <c r="AC80" s="106">
        <f t="shared" si="59"/>
        <v>1</v>
      </c>
      <c r="AD80" s="106">
        <f t="shared" si="59"/>
        <v>1</v>
      </c>
      <c r="AE80" s="106">
        <f t="shared" si="60"/>
        <v>1</v>
      </c>
      <c r="AF80" s="106">
        <f t="shared" si="60"/>
        <v>1</v>
      </c>
      <c r="AG80" s="106">
        <f t="shared" si="60"/>
        <v>1</v>
      </c>
      <c r="AH80" s="106">
        <f t="shared" si="60"/>
        <v>1</v>
      </c>
      <c r="AI80" s="106">
        <f t="shared" si="60"/>
        <v>1</v>
      </c>
      <c r="AJ80" s="106">
        <f t="shared" si="60"/>
        <v>1</v>
      </c>
      <c r="AK80" s="106">
        <f t="shared" si="60"/>
        <v>1</v>
      </c>
      <c r="AL80" s="106">
        <f t="shared" si="60"/>
        <v>1</v>
      </c>
      <c r="AM80" s="106">
        <f t="shared" si="60"/>
        <v>1</v>
      </c>
      <c r="AN80" s="106">
        <f t="shared" si="60"/>
        <v>1</v>
      </c>
      <c r="AO80" s="106">
        <f t="shared" si="61"/>
        <v>1</v>
      </c>
      <c r="AP80" s="106">
        <f t="shared" si="61"/>
        <v>1</v>
      </c>
      <c r="AQ80" s="106">
        <f t="shared" si="61"/>
        <v>1</v>
      </c>
      <c r="AR80" s="106">
        <f t="shared" si="61"/>
        <v>1</v>
      </c>
      <c r="AS80" s="106">
        <f t="shared" si="61"/>
        <v>1</v>
      </c>
      <c r="AT80" s="106">
        <f t="shared" si="61"/>
        <v>1</v>
      </c>
      <c r="AU80" s="106">
        <f t="shared" si="61"/>
        <v>1</v>
      </c>
      <c r="AV80" s="106">
        <f t="shared" si="61"/>
        <v>1</v>
      </c>
      <c r="AW80" s="106">
        <f t="shared" si="61"/>
        <v>1</v>
      </c>
      <c r="AX80" s="106">
        <f t="shared" si="61"/>
        <v>1</v>
      </c>
      <c r="AY80" s="106">
        <f t="shared" si="62"/>
        <v>1</v>
      </c>
      <c r="AZ80" s="106">
        <f t="shared" si="62"/>
        <v>1</v>
      </c>
      <c r="BA80" s="106">
        <f t="shared" si="62"/>
        <v>1</v>
      </c>
      <c r="BB80" s="106">
        <f t="shared" si="62"/>
        <v>1</v>
      </c>
      <c r="BC80" s="106">
        <f t="shared" si="62"/>
        <v>1</v>
      </c>
      <c r="BD80" s="106">
        <f t="shared" si="62"/>
        <v>1</v>
      </c>
      <c r="BE80" s="106">
        <f t="shared" si="62"/>
        <v>1</v>
      </c>
      <c r="BF80" s="106">
        <f t="shared" si="62"/>
        <v>1</v>
      </c>
      <c r="BG80" s="106">
        <f t="shared" si="62"/>
        <v>1</v>
      </c>
      <c r="BH80" s="106">
        <f t="shared" si="62"/>
        <v>1</v>
      </c>
      <c r="BI80" s="106">
        <f t="shared" si="63"/>
        <v>1</v>
      </c>
      <c r="BJ80" s="106">
        <f t="shared" si="63"/>
        <v>1</v>
      </c>
      <c r="BK80" s="106">
        <f t="shared" si="63"/>
        <v>1</v>
      </c>
      <c r="BL80" s="106">
        <f t="shared" si="63"/>
        <v>1</v>
      </c>
      <c r="BM80" s="106">
        <f t="shared" si="63"/>
        <v>1</v>
      </c>
      <c r="BN80" s="106">
        <f t="shared" si="63"/>
        <v>1</v>
      </c>
      <c r="BO80" s="106">
        <f t="shared" si="63"/>
        <v>1</v>
      </c>
      <c r="BP80" s="106">
        <f t="shared" si="63"/>
        <v>1</v>
      </c>
      <c r="BQ80" s="106">
        <f t="shared" si="63"/>
        <v>1</v>
      </c>
      <c r="BR80" s="350">
        <f t="shared" si="64"/>
        <v>0.69491525423728817</v>
      </c>
    </row>
    <row r="81" spans="1:70" s="2" customFormat="1" ht="18.75" customHeight="1" x14ac:dyDescent="0.25">
      <c r="A81" s="88"/>
      <c r="B81" s="76" t="s">
        <v>817</v>
      </c>
      <c r="C81" s="76" t="s">
        <v>818</v>
      </c>
      <c r="D81" s="76" t="s">
        <v>770</v>
      </c>
      <c r="E81" s="222">
        <f>SUM(E82:E89)</f>
        <v>922951821.58333695</v>
      </c>
      <c r="F81" s="101">
        <f>IFERROR(E81/$E$44,0)</f>
        <v>0.14285714285714285</v>
      </c>
      <c r="G81" s="102">
        <v>46228</v>
      </c>
      <c r="H81" s="102"/>
      <c r="I81" s="102">
        <v>46345</v>
      </c>
      <c r="J81" s="354">
        <f t="shared" si="36"/>
        <v>0.95</v>
      </c>
      <c r="K81" s="101">
        <f>SUMPRODUCT($F82:$F89,K82:K89)</f>
        <v>0</v>
      </c>
      <c r="L81" s="101">
        <f t="shared" ref="L81:BQ81" si="65">SUMPRODUCT($F82:$F89,L82:L89)</f>
        <v>0</v>
      </c>
      <c r="M81" s="101">
        <f t="shared" si="65"/>
        <v>0</v>
      </c>
      <c r="N81" s="101">
        <f t="shared" si="65"/>
        <v>0.24285714285714285</v>
      </c>
      <c r="O81" s="101">
        <f t="shared" si="65"/>
        <v>0.43999999999999995</v>
      </c>
      <c r="P81" s="101">
        <f t="shared" si="65"/>
        <v>0.43999999999999995</v>
      </c>
      <c r="Q81" s="101">
        <f t="shared" si="65"/>
        <v>0.43999999999999995</v>
      </c>
      <c r="R81" s="101">
        <f t="shared" si="65"/>
        <v>0.43999999999999995</v>
      </c>
      <c r="S81" s="101">
        <f t="shared" si="65"/>
        <v>0.43999999999999995</v>
      </c>
      <c r="T81" s="101">
        <f t="shared" si="65"/>
        <v>0.43999999999999995</v>
      </c>
      <c r="U81" s="101">
        <f t="shared" si="65"/>
        <v>0.43999999999999995</v>
      </c>
      <c r="V81" s="101">
        <f t="shared" si="65"/>
        <v>0.43999999999999995</v>
      </c>
      <c r="W81" s="101">
        <f t="shared" si="65"/>
        <v>0.43999999999999995</v>
      </c>
      <c r="X81" s="101">
        <f t="shared" si="65"/>
        <v>0.43999999999999995</v>
      </c>
      <c r="Y81" s="101">
        <f t="shared" si="65"/>
        <v>0.43999999999999995</v>
      </c>
      <c r="Z81" s="101">
        <f t="shared" si="65"/>
        <v>0.43999999999999995</v>
      </c>
      <c r="AA81" s="101">
        <f t="shared" si="65"/>
        <v>0.43999999999999995</v>
      </c>
      <c r="AB81" s="101">
        <f t="shared" si="65"/>
        <v>0.71499999999999997</v>
      </c>
      <c r="AC81" s="101">
        <f t="shared" si="65"/>
        <v>0.95</v>
      </c>
      <c r="AD81" s="101">
        <f t="shared" si="65"/>
        <v>1</v>
      </c>
      <c r="AE81" s="101">
        <f t="shared" si="65"/>
        <v>1</v>
      </c>
      <c r="AF81" s="101">
        <f t="shared" si="65"/>
        <v>1</v>
      </c>
      <c r="AG81" s="101">
        <f t="shared" si="65"/>
        <v>1</v>
      </c>
      <c r="AH81" s="101">
        <f t="shared" si="65"/>
        <v>1</v>
      </c>
      <c r="AI81" s="101">
        <f t="shared" si="65"/>
        <v>1</v>
      </c>
      <c r="AJ81" s="101">
        <f t="shared" si="65"/>
        <v>1</v>
      </c>
      <c r="AK81" s="101">
        <f t="shared" si="65"/>
        <v>1</v>
      </c>
      <c r="AL81" s="101">
        <f t="shared" si="65"/>
        <v>1</v>
      </c>
      <c r="AM81" s="101">
        <f t="shared" si="65"/>
        <v>1</v>
      </c>
      <c r="AN81" s="101">
        <f t="shared" si="65"/>
        <v>1</v>
      </c>
      <c r="AO81" s="101">
        <f t="shared" si="65"/>
        <v>1</v>
      </c>
      <c r="AP81" s="101">
        <f t="shared" si="65"/>
        <v>1</v>
      </c>
      <c r="AQ81" s="101">
        <f t="shared" si="65"/>
        <v>1</v>
      </c>
      <c r="AR81" s="101">
        <f t="shared" si="65"/>
        <v>1</v>
      </c>
      <c r="AS81" s="101">
        <f t="shared" si="65"/>
        <v>1</v>
      </c>
      <c r="AT81" s="101">
        <f t="shared" si="65"/>
        <v>1</v>
      </c>
      <c r="AU81" s="101">
        <f t="shared" si="65"/>
        <v>1</v>
      </c>
      <c r="AV81" s="101">
        <f t="shared" si="65"/>
        <v>1</v>
      </c>
      <c r="AW81" s="101">
        <f t="shared" si="65"/>
        <v>1</v>
      </c>
      <c r="AX81" s="101">
        <f t="shared" si="65"/>
        <v>1</v>
      </c>
      <c r="AY81" s="101">
        <f t="shared" si="65"/>
        <v>1</v>
      </c>
      <c r="AZ81" s="101">
        <f t="shared" si="65"/>
        <v>1</v>
      </c>
      <c r="BA81" s="101">
        <f t="shared" si="65"/>
        <v>1</v>
      </c>
      <c r="BB81" s="101">
        <f t="shared" si="65"/>
        <v>1</v>
      </c>
      <c r="BC81" s="101">
        <f t="shared" si="65"/>
        <v>1</v>
      </c>
      <c r="BD81" s="101">
        <f t="shared" si="65"/>
        <v>1</v>
      </c>
      <c r="BE81" s="101">
        <f t="shared" si="65"/>
        <v>1</v>
      </c>
      <c r="BF81" s="101">
        <f t="shared" si="65"/>
        <v>1</v>
      </c>
      <c r="BG81" s="101">
        <f t="shared" si="65"/>
        <v>1</v>
      </c>
      <c r="BH81" s="101">
        <f t="shared" si="65"/>
        <v>1</v>
      </c>
      <c r="BI81" s="101">
        <f t="shared" si="65"/>
        <v>1</v>
      </c>
      <c r="BJ81" s="101">
        <f t="shared" si="65"/>
        <v>1</v>
      </c>
      <c r="BK81" s="101">
        <f t="shared" si="65"/>
        <v>1</v>
      </c>
      <c r="BL81" s="101">
        <f t="shared" si="65"/>
        <v>1</v>
      </c>
      <c r="BM81" s="101">
        <f t="shared" si="65"/>
        <v>1</v>
      </c>
      <c r="BN81" s="101">
        <f t="shared" si="65"/>
        <v>1</v>
      </c>
      <c r="BO81" s="101">
        <f t="shared" si="65"/>
        <v>1</v>
      </c>
      <c r="BP81" s="101">
        <f t="shared" si="65"/>
        <v>1</v>
      </c>
      <c r="BQ81" s="101">
        <f t="shared" si="65"/>
        <v>1</v>
      </c>
      <c r="BR81" s="350">
        <f t="shared" si="64"/>
        <v>0.80725181598062945</v>
      </c>
    </row>
    <row r="82" spans="1:70" s="2" customFormat="1" ht="18.75" customHeight="1" x14ac:dyDescent="0.25">
      <c r="A82" s="88"/>
      <c r="B82" s="77" t="s">
        <v>819</v>
      </c>
      <c r="C82" s="77" t="s">
        <v>820</v>
      </c>
      <c r="D82" s="77" t="s">
        <v>8</v>
      </c>
      <c r="E82" s="224">
        <f>VLOOKUP(B82,'Cuadro Control'!C90:J2012,8,FALSE)</f>
        <v>90662604.648000002</v>
      </c>
      <c r="F82" s="106">
        <v>0.1</v>
      </c>
      <c r="G82" s="107">
        <v>46228</v>
      </c>
      <c r="H82" s="107"/>
      <c r="I82" s="107">
        <v>46231</v>
      </c>
      <c r="J82" s="354">
        <f t="shared" si="36"/>
        <v>0</v>
      </c>
      <c r="K82" s="106">
        <f t="shared" ref="K82:T89" si="66">IF($G82=0,0,IF(K$6&lt;$G82,0,IF(K$6&gt;$I82,1,(K$6-$G82+1)/($I82-$G82+1))))</f>
        <v>0</v>
      </c>
      <c r="L82" s="106">
        <f t="shared" si="66"/>
        <v>0</v>
      </c>
      <c r="M82" s="106">
        <f t="shared" si="66"/>
        <v>0</v>
      </c>
      <c r="N82" s="106">
        <f t="shared" si="66"/>
        <v>1</v>
      </c>
      <c r="O82" s="106">
        <f t="shared" si="66"/>
        <v>1</v>
      </c>
      <c r="P82" s="106">
        <f t="shared" si="66"/>
        <v>1</v>
      </c>
      <c r="Q82" s="106">
        <f t="shared" si="66"/>
        <v>1</v>
      </c>
      <c r="R82" s="106">
        <f t="shared" si="66"/>
        <v>1</v>
      </c>
      <c r="S82" s="106">
        <f t="shared" si="66"/>
        <v>1</v>
      </c>
      <c r="T82" s="106">
        <f t="shared" si="66"/>
        <v>1</v>
      </c>
      <c r="U82" s="106">
        <f t="shared" ref="U82:AD89" si="67">IF($G82=0,0,IF(U$6&lt;$G82,0,IF(U$6&gt;$I82,1,(U$6-$G82+1)/($I82-$G82+1))))</f>
        <v>1</v>
      </c>
      <c r="V82" s="106">
        <f t="shared" si="67"/>
        <v>1</v>
      </c>
      <c r="W82" s="106">
        <f t="shared" si="67"/>
        <v>1</v>
      </c>
      <c r="X82" s="106">
        <f t="shared" si="67"/>
        <v>1</v>
      </c>
      <c r="Y82" s="106">
        <f t="shared" si="67"/>
        <v>1</v>
      </c>
      <c r="Z82" s="106">
        <f t="shared" si="67"/>
        <v>1</v>
      </c>
      <c r="AA82" s="106">
        <f t="shared" si="67"/>
        <v>1</v>
      </c>
      <c r="AB82" s="106">
        <f t="shared" si="67"/>
        <v>1</v>
      </c>
      <c r="AC82" s="106">
        <f t="shared" si="67"/>
        <v>1</v>
      </c>
      <c r="AD82" s="106">
        <f t="shared" si="67"/>
        <v>1</v>
      </c>
      <c r="AE82" s="106">
        <f t="shared" ref="AE82:AN89" si="68">IF($G82=0,0,IF(AE$6&lt;$G82,0,IF(AE$6&gt;$I82,1,(AE$6-$G82+1)/($I82-$G82+1))))</f>
        <v>1</v>
      </c>
      <c r="AF82" s="106">
        <f t="shared" si="68"/>
        <v>1</v>
      </c>
      <c r="AG82" s="106">
        <f t="shared" si="68"/>
        <v>1</v>
      </c>
      <c r="AH82" s="106">
        <f t="shared" si="68"/>
        <v>1</v>
      </c>
      <c r="AI82" s="106">
        <f t="shared" si="68"/>
        <v>1</v>
      </c>
      <c r="AJ82" s="106">
        <f t="shared" si="68"/>
        <v>1</v>
      </c>
      <c r="AK82" s="106">
        <f t="shared" si="68"/>
        <v>1</v>
      </c>
      <c r="AL82" s="106">
        <f t="shared" si="68"/>
        <v>1</v>
      </c>
      <c r="AM82" s="106">
        <f t="shared" si="68"/>
        <v>1</v>
      </c>
      <c r="AN82" s="106">
        <f t="shared" si="68"/>
        <v>1</v>
      </c>
      <c r="AO82" s="106">
        <f t="shared" ref="AO82:AX89" si="69">IF($G82=0,0,IF(AO$6&lt;$G82,0,IF(AO$6&gt;$I82,1,(AO$6-$G82+1)/($I82-$G82+1))))</f>
        <v>1</v>
      </c>
      <c r="AP82" s="106">
        <f t="shared" si="69"/>
        <v>1</v>
      </c>
      <c r="AQ82" s="106">
        <f t="shared" si="69"/>
        <v>1</v>
      </c>
      <c r="AR82" s="106">
        <f t="shared" si="69"/>
        <v>1</v>
      </c>
      <c r="AS82" s="106">
        <f t="shared" si="69"/>
        <v>1</v>
      </c>
      <c r="AT82" s="106">
        <f t="shared" si="69"/>
        <v>1</v>
      </c>
      <c r="AU82" s="106">
        <f t="shared" si="69"/>
        <v>1</v>
      </c>
      <c r="AV82" s="106">
        <f t="shared" si="69"/>
        <v>1</v>
      </c>
      <c r="AW82" s="106">
        <f t="shared" si="69"/>
        <v>1</v>
      </c>
      <c r="AX82" s="106">
        <f t="shared" si="69"/>
        <v>1</v>
      </c>
      <c r="AY82" s="106">
        <f t="shared" ref="AY82:BH89" si="70">IF($G82=0,0,IF(AY$6&lt;$G82,0,IF(AY$6&gt;$I82,1,(AY$6-$G82+1)/($I82-$G82+1))))</f>
        <v>1</v>
      </c>
      <c r="AZ82" s="106">
        <f t="shared" si="70"/>
        <v>1</v>
      </c>
      <c r="BA82" s="106">
        <f t="shared" si="70"/>
        <v>1</v>
      </c>
      <c r="BB82" s="106">
        <f t="shared" si="70"/>
        <v>1</v>
      </c>
      <c r="BC82" s="106">
        <f t="shared" si="70"/>
        <v>1</v>
      </c>
      <c r="BD82" s="106">
        <f t="shared" si="70"/>
        <v>1</v>
      </c>
      <c r="BE82" s="106">
        <f t="shared" si="70"/>
        <v>1</v>
      </c>
      <c r="BF82" s="106">
        <f t="shared" si="70"/>
        <v>1</v>
      </c>
      <c r="BG82" s="106">
        <f t="shared" si="70"/>
        <v>1</v>
      </c>
      <c r="BH82" s="106">
        <f t="shared" si="70"/>
        <v>1</v>
      </c>
      <c r="BI82" s="106">
        <f t="shared" ref="BI82:BQ89" si="71">IF($G82=0,0,IF(BI$6&lt;$G82,0,IF(BI$6&gt;$I82,1,(BI$6-$G82+1)/($I82-$G82+1))))</f>
        <v>1</v>
      </c>
      <c r="BJ82" s="106">
        <f t="shared" si="71"/>
        <v>1</v>
      </c>
      <c r="BK82" s="106">
        <f t="shared" si="71"/>
        <v>1</v>
      </c>
      <c r="BL82" s="106">
        <f t="shared" si="71"/>
        <v>1</v>
      </c>
      <c r="BM82" s="106">
        <f t="shared" si="71"/>
        <v>1</v>
      </c>
      <c r="BN82" s="106">
        <f t="shared" si="71"/>
        <v>1</v>
      </c>
      <c r="BO82" s="106">
        <f t="shared" si="71"/>
        <v>1</v>
      </c>
      <c r="BP82" s="106">
        <f t="shared" si="71"/>
        <v>1</v>
      </c>
      <c r="BQ82" s="106">
        <f t="shared" si="71"/>
        <v>1</v>
      </c>
      <c r="BR82" s="350">
        <f t="shared" si="64"/>
        <v>0.94915254237288138</v>
      </c>
    </row>
    <row r="83" spans="1:70" s="2" customFormat="1" ht="18.75" customHeight="1" x14ac:dyDescent="0.25">
      <c r="A83" s="88"/>
      <c r="B83" s="77" t="s">
        <v>821</v>
      </c>
      <c r="C83" s="77" t="s">
        <v>822</v>
      </c>
      <c r="D83" s="77" t="s">
        <v>7</v>
      </c>
      <c r="E83" s="224">
        <f>VLOOKUP(B83,'Cuadro Control'!C92:J2013,8,FALSE)</f>
        <v>230777539.104</v>
      </c>
      <c r="F83" s="106">
        <v>0.25</v>
      </c>
      <c r="G83" s="107">
        <v>46231</v>
      </c>
      <c r="H83" s="107"/>
      <c r="I83" s="107">
        <v>46237</v>
      </c>
      <c r="J83" s="354">
        <f t="shared" si="36"/>
        <v>0.5714285714285714</v>
      </c>
      <c r="K83" s="106">
        <f t="shared" si="66"/>
        <v>0</v>
      </c>
      <c r="L83" s="106">
        <f t="shared" si="66"/>
        <v>0</v>
      </c>
      <c r="M83" s="106">
        <f t="shared" si="66"/>
        <v>0</v>
      </c>
      <c r="N83" s="106">
        <f t="shared" si="66"/>
        <v>0.5714285714285714</v>
      </c>
      <c r="O83" s="106">
        <f t="shared" si="66"/>
        <v>1</v>
      </c>
      <c r="P83" s="106">
        <f t="shared" si="66"/>
        <v>1</v>
      </c>
      <c r="Q83" s="106">
        <f t="shared" si="66"/>
        <v>1</v>
      </c>
      <c r="R83" s="106">
        <f t="shared" si="66"/>
        <v>1</v>
      </c>
      <c r="S83" s="106">
        <f t="shared" si="66"/>
        <v>1</v>
      </c>
      <c r="T83" s="106">
        <f t="shared" si="66"/>
        <v>1</v>
      </c>
      <c r="U83" s="106">
        <f t="shared" si="67"/>
        <v>1</v>
      </c>
      <c r="V83" s="106">
        <f t="shared" si="67"/>
        <v>1</v>
      </c>
      <c r="W83" s="106">
        <f t="shared" si="67"/>
        <v>1</v>
      </c>
      <c r="X83" s="106">
        <f t="shared" si="67"/>
        <v>1</v>
      </c>
      <c r="Y83" s="106">
        <f t="shared" si="67"/>
        <v>1</v>
      </c>
      <c r="Z83" s="106">
        <f t="shared" si="67"/>
        <v>1</v>
      </c>
      <c r="AA83" s="106">
        <f t="shared" si="67"/>
        <v>1</v>
      </c>
      <c r="AB83" s="106">
        <f t="shared" si="67"/>
        <v>1</v>
      </c>
      <c r="AC83" s="106">
        <f t="shared" si="67"/>
        <v>1</v>
      </c>
      <c r="AD83" s="106">
        <f t="shared" si="67"/>
        <v>1</v>
      </c>
      <c r="AE83" s="106">
        <f t="shared" si="68"/>
        <v>1</v>
      </c>
      <c r="AF83" s="106">
        <f t="shared" si="68"/>
        <v>1</v>
      </c>
      <c r="AG83" s="106">
        <f t="shared" si="68"/>
        <v>1</v>
      </c>
      <c r="AH83" s="106">
        <f t="shared" si="68"/>
        <v>1</v>
      </c>
      <c r="AI83" s="106">
        <f t="shared" si="68"/>
        <v>1</v>
      </c>
      <c r="AJ83" s="106">
        <f t="shared" si="68"/>
        <v>1</v>
      </c>
      <c r="AK83" s="106">
        <f t="shared" si="68"/>
        <v>1</v>
      </c>
      <c r="AL83" s="106">
        <f t="shared" si="68"/>
        <v>1</v>
      </c>
      <c r="AM83" s="106">
        <f t="shared" si="68"/>
        <v>1</v>
      </c>
      <c r="AN83" s="106">
        <f t="shared" si="68"/>
        <v>1</v>
      </c>
      <c r="AO83" s="106">
        <f t="shared" si="69"/>
        <v>1</v>
      </c>
      <c r="AP83" s="106">
        <f t="shared" si="69"/>
        <v>1</v>
      </c>
      <c r="AQ83" s="106">
        <f t="shared" si="69"/>
        <v>1</v>
      </c>
      <c r="AR83" s="106">
        <f t="shared" si="69"/>
        <v>1</v>
      </c>
      <c r="AS83" s="106">
        <f t="shared" si="69"/>
        <v>1</v>
      </c>
      <c r="AT83" s="106">
        <f t="shared" si="69"/>
        <v>1</v>
      </c>
      <c r="AU83" s="106">
        <f t="shared" si="69"/>
        <v>1</v>
      </c>
      <c r="AV83" s="106">
        <f t="shared" si="69"/>
        <v>1</v>
      </c>
      <c r="AW83" s="106">
        <f t="shared" si="69"/>
        <v>1</v>
      </c>
      <c r="AX83" s="106">
        <f t="shared" si="69"/>
        <v>1</v>
      </c>
      <c r="AY83" s="106">
        <f t="shared" si="70"/>
        <v>1</v>
      </c>
      <c r="AZ83" s="106">
        <f t="shared" si="70"/>
        <v>1</v>
      </c>
      <c r="BA83" s="106">
        <f t="shared" si="70"/>
        <v>1</v>
      </c>
      <c r="BB83" s="106">
        <f t="shared" si="70"/>
        <v>1</v>
      </c>
      <c r="BC83" s="106">
        <f t="shared" si="70"/>
        <v>1</v>
      </c>
      <c r="BD83" s="106">
        <f t="shared" si="70"/>
        <v>1</v>
      </c>
      <c r="BE83" s="106">
        <f t="shared" si="70"/>
        <v>1</v>
      </c>
      <c r="BF83" s="106">
        <f t="shared" si="70"/>
        <v>1</v>
      </c>
      <c r="BG83" s="106">
        <f t="shared" si="70"/>
        <v>1</v>
      </c>
      <c r="BH83" s="106">
        <f t="shared" si="70"/>
        <v>1</v>
      </c>
      <c r="BI83" s="106">
        <f t="shared" si="71"/>
        <v>1</v>
      </c>
      <c r="BJ83" s="106">
        <f t="shared" si="71"/>
        <v>1</v>
      </c>
      <c r="BK83" s="106">
        <f t="shared" si="71"/>
        <v>1</v>
      </c>
      <c r="BL83" s="106">
        <f t="shared" si="71"/>
        <v>1</v>
      </c>
      <c r="BM83" s="106">
        <f t="shared" si="71"/>
        <v>1</v>
      </c>
      <c r="BN83" s="106">
        <f t="shared" si="71"/>
        <v>1</v>
      </c>
      <c r="BO83" s="106">
        <f t="shared" si="71"/>
        <v>1</v>
      </c>
      <c r="BP83" s="106">
        <f t="shared" si="71"/>
        <v>1</v>
      </c>
      <c r="BQ83" s="106">
        <f t="shared" si="71"/>
        <v>1</v>
      </c>
      <c r="BR83" s="350">
        <f t="shared" si="64"/>
        <v>0.9418886198547215</v>
      </c>
    </row>
    <row r="84" spans="1:70" s="2" customFormat="1" ht="18.75" customHeight="1" x14ac:dyDescent="0.25">
      <c r="A84" s="88"/>
      <c r="B84" s="77" t="s">
        <v>823</v>
      </c>
      <c r="C84" s="77" t="s">
        <v>824</v>
      </c>
      <c r="D84" s="77" t="s">
        <v>7</v>
      </c>
      <c r="E84" s="224">
        <f>VLOOKUP(B84,'Cuadro Control'!C94:J2014,8,FALSE)</f>
        <v>82420549.679999992</v>
      </c>
      <c r="F84" s="106">
        <v>0.09</v>
      </c>
      <c r="G84" s="107">
        <v>46237</v>
      </c>
      <c r="H84" s="107"/>
      <c r="I84" s="107">
        <v>46240</v>
      </c>
      <c r="J84" s="354">
        <f t="shared" si="36"/>
        <v>0</v>
      </c>
      <c r="K84" s="106">
        <f t="shared" si="66"/>
        <v>0</v>
      </c>
      <c r="L84" s="106">
        <f t="shared" si="66"/>
        <v>0</v>
      </c>
      <c r="M84" s="106">
        <f t="shared" si="66"/>
        <v>0</v>
      </c>
      <c r="N84" s="106">
        <f t="shared" si="66"/>
        <v>0</v>
      </c>
      <c r="O84" s="106">
        <f t="shared" si="66"/>
        <v>1</v>
      </c>
      <c r="P84" s="106">
        <f t="shared" si="66"/>
        <v>1</v>
      </c>
      <c r="Q84" s="106">
        <f t="shared" si="66"/>
        <v>1</v>
      </c>
      <c r="R84" s="106">
        <f t="shared" si="66"/>
        <v>1</v>
      </c>
      <c r="S84" s="106">
        <f t="shared" si="66"/>
        <v>1</v>
      </c>
      <c r="T84" s="106">
        <f t="shared" si="66"/>
        <v>1</v>
      </c>
      <c r="U84" s="106">
        <f t="shared" si="67"/>
        <v>1</v>
      </c>
      <c r="V84" s="106">
        <f t="shared" si="67"/>
        <v>1</v>
      </c>
      <c r="W84" s="106">
        <f t="shared" si="67"/>
        <v>1</v>
      </c>
      <c r="X84" s="106">
        <f t="shared" si="67"/>
        <v>1</v>
      </c>
      <c r="Y84" s="106">
        <f t="shared" si="67"/>
        <v>1</v>
      </c>
      <c r="Z84" s="106">
        <f t="shared" si="67"/>
        <v>1</v>
      </c>
      <c r="AA84" s="106">
        <f t="shared" si="67"/>
        <v>1</v>
      </c>
      <c r="AB84" s="106">
        <f t="shared" si="67"/>
        <v>1</v>
      </c>
      <c r="AC84" s="106">
        <f t="shared" si="67"/>
        <v>1</v>
      </c>
      <c r="AD84" s="106">
        <f t="shared" si="67"/>
        <v>1</v>
      </c>
      <c r="AE84" s="106">
        <f t="shared" si="68"/>
        <v>1</v>
      </c>
      <c r="AF84" s="106">
        <f t="shared" si="68"/>
        <v>1</v>
      </c>
      <c r="AG84" s="106">
        <f t="shared" si="68"/>
        <v>1</v>
      </c>
      <c r="AH84" s="106">
        <f t="shared" si="68"/>
        <v>1</v>
      </c>
      <c r="AI84" s="106">
        <f t="shared" si="68"/>
        <v>1</v>
      </c>
      <c r="AJ84" s="106">
        <f t="shared" si="68"/>
        <v>1</v>
      </c>
      <c r="AK84" s="106">
        <f t="shared" si="68"/>
        <v>1</v>
      </c>
      <c r="AL84" s="106">
        <f t="shared" si="68"/>
        <v>1</v>
      </c>
      <c r="AM84" s="106">
        <f t="shared" si="68"/>
        <v>1</v>
      </c>
      <c r="AN84" s="106">
        <f t="shared" si="68"/>
        <v>1</v>
      </c>
      <c r="AO84" s="106">
        <f t="shared" si="69"/>
        <v>1</v>
      </c>
      <c r="AP84" s="106">
        <f t="shared" si="69"/>
        <v>1</v>
      </c>
      <c r="AQ84" s="106">
        <f t="shared" si="69"/>
        <v>1</v>
      </c>
      <c r="AR84" s="106">
        <f t="shared" si="69"/>
        <v>1</v>
      </c>
      <c r="AS84" s="106">
        <f t="shared" si="69"/>
        <v>1</v>
      </c>
      <c r="AT84" s="106">
        <f t="shared" si="69"/>
        <v>1</v>
      </c>
      <c r="AU84" s="106">
        <f t="shared" si="69"/>
        <v>1</v>
      </c>
      <c r="AV84" s="106">
        <f t="shared" si="69"/>
        <v>1</v>
      </c>
      <c r="AW84" s="106">
        <f t="shared" si="69"/>
        <v>1</v>
      </c>
      <c r="AX84" s="106">
        <f t="shared" si="69"/>
        <v>1</v>
      </c>
      <c r="AY84" s="106">
        <f t="shared" si="70"/>
        <v>1</v>
      </c>
      <c r="AZ84" s="106">
        <f t="shared" si="70"/>
        <v>1</v>
      </c>
      <c r="BA84" s="106">
        <f t="shared" si="70"/>
        <v>1</v>
      </c>
      <c r="BB84" s="106">
        <f t="shared" si="70"/>
        <v>1</v>
      </c>
      <c r="BC84" s="106">
        <f t="shared" si="70"/>
        <v>1</v>
      </c>
      <c r="BD84" s="106">
        <f t="shared" si="70"/>
        <v>1</v>
      </c>
      <c r="BE84" s="106">
        <f t="shared" si="70"/>
        <v>1</v>
      </c>
      <c r="BF84" s="106">
        <f t="shared" si="70"/>
        <v>1</v>
      </c>
      <c r="BG84" s="106">
        <f t="shared" si="70"/>
        <v>1</v>
      </c>
      <c r="BH84" s="106">
        <f t="shared" si="70"/>
        <v>1</v>
      </c>
      <c r="BI84" s="106">
        <f t="shared" si="71"/>
        <v>1</v>
      </c>
      <c r="BJ84" s="106">
        <f t="shared" si="71"/>
        <v>1</v>
      </c>
      <c r="BK84" s="106">
        <f t="shared" si="71"/>
        <v>1</v>
      </c>
      <c r="BL84" s="106">
        <f t="shared" si="71"/>
        <v>1</v>
      </c>
      <c r="BM84" s="106">
        <f t="shared" si="71"/>
        <v>1</v>
      </c>
      <c r="BN84" s="106">
        <f t="shared" si="71"/>
        <v>1</v>
      </c>
      <c r="BO84" s="106">
        <f t="shared" si="71"/>
        <v>1</v>
      </c>
      <c r="BP84" s="106">
        <f t="shared" si="71"/>
        <v>1</v>
      </c>
      <c r="BQ84" s="106">
        <f t="shared" si="71"/>
        <v>1</v>
      </c>
      <c r="BR84" s="350">
        <f t="shared" si="64"/>
        <v>0.93220338983050843</v>
      </c>
    </row>
    <row r="85" spans="1:70" s="2" customFormat="1" ht="18.75" customHeight="1" x14ac:dyDescent="0.25">
      <c r="A85" s="88"/>
      <c r="B85" s="77" t="s">
        <v>825</v>
      </c>
      <c r="C85" s="77" t="s">
        <v>826</v>
      </c>
      <c r="D85" s="77" t="s">
        <v>7</v>
      </c>
      <c r="E85" s="224">
        <f>VLOOKUP(B85,'Cuadro Control'!C95:J2015,8,FALSE)</f>
        <v>230777539.104</v>
      </c>
      <c r="F85" s="106">
        <v>0.25</v>
      </c>
      <c r="G85" s="107">
        <v>46329</v>
      </c>
      <c r="H85" s="107"/>
      <c r="I85" s="107">
        <v>46332</v>
      </c>
      <c r="J85" s="354">
        <f t="shared" si="36"/>
        <v>1</v>
      </c>
      <c r="K85" s="106">
        <f t="shared" si="66"/>
        <v>0</v>
      </c>
      <c r="L85" s="106">
        <f t="shared" si="66"/>
        <v>0</v>
      </c>
      <c r="M85" s="106">
        <f t="shared" si="66"/>
        <v>0</v>
      </c>
      <c r="N85" s="106">
        <f t="shared" si="66"/>
        <v>0</v>
      </c>
      <c r="O85" s="106">
        <f t="shared" si="66"/>
        <v>0</v>
      </c>
      <c r="P85" s="106">
        <f t="shared" si="66"/>
        <v>0</v>
      </c>
      <c r="Q85" s="106">
        <f t="shared" si="66"/>
        <v>0</v>
      </c>
      <c r="R85" s="106">
        <f t="shared" si="66"/>
        <v>0</v>
      </c>
      <c r="S85" s="106">
        <f t="shared" si="66"/>
        <v>0</v>
      </c>
      <c r="T85" s="106">
        <f t="shared" si="66"/>
        <v>0</v>
      </c>
      <c r="U85" s="106">
        <f t="shared" si="67"/>
        <v>0</v>
      </c>
      <c r="V85" s="106">
        <f t="shared" si="67"/>
        <v>0</v>
      </c>
      <c r="W85" s="106">
        <f t="shared" si="67"/>
        <v>0</v>
      </c>
      <c r="X85" s="106">
        <f t="shared" si="67"/>
        <v>0</v>
      </c>
      <c r="Y85" s="106">
        <f t="shared" si="67"/>
        <v>0</v>
      </c>
      <c r="Z85" s="106">
        <f t="shared" si="67"/>
        <v>0</v>
      </c>
      <c r="AA85" s="106">
        <f t="shared" si="67"/>
        <v>0</v>
      </c>
      <c r="AB85" s="106">
        <f t="shared" si="67"/>
        <v>1</v>
      </c>
      <c r="AC85" s="106">
        <f t="shared" si="67"/>
        <v>1</v>
      </c>
      <c r="AD85" s="106">
        <f t="shared" si="67"/>
        <v>1</v>
      </c>
      <c r="AE85" s="106">
        <f t="shared" si="68"/>
        <v>1</v>
      </c>
      <c r="AF85" s="106">
        <f t="shared" si="68"/>
        <v>1</v>
      </c>
      <c r="AG85" s="106">
        <f t="shared" si="68"/>
        <v>1</v>
      </c>
      <c r="AH85" s="106">
        <f t="shared" si="68"/>
        <v>1</v>
      </c>
      <c r="AI85" s="106">
        <f t="shared" si="68"/>
        <v>1</v>
      </c>
      <c r="AJ85" s="106">
        <f t="shared" si="68"/>
        <v>1</v>
      </c>
      <c r="AK85" s="106">
        <f t="shared" si="68"/>
        <v>1</v>
      </c>
      <c r="AL85" s="106">
        <f t="shared" si="68"/>
        <v>1</v>
      </c>
      <c r="AM85" s="106">
        <f t="shared" si="68"/>
        <v>1</v>
      </c>
      <c r="AN85" s="106">
        <f t="shared" si="68"/>
        <v>1</v>
      </c>
      <c r="AO85" s="106">
        <f t="shared" si="69"/>
        <v>1</v>
      </c>
      <c r="AP85" s="106">
        <f t="shared" si="69"/>
        <v>1</v>
      </c>
      <c r="AQ85" s="106">
        <f t="shared" si="69"/>
        <v>1</v>
      </c>
      <c r="AR85" s="106">
        <f t="shared" si="69"/>
        <v>1</v>
      </c>
      <c r="AS85" s="106">
        <f t="shared" si="69"/>
        <v>1</v>
      </c>
      <c r="AT85" s="106">
        <f t="shared" si="69"/>
        <v>1</v>
      </c>
      <c r="AU85" s="106">
        <f t="shared" si="69"/>
        <v>1</v>
      </c>
      <c r="AV85" s="106">
        <f t="shared" si="69"/>
        <v>1</v>
      </c>
      <c r="AW85" s="106">
        <f t="shared" si="69"/>
        <v>1</v>
      </c>
      <c r="AX85" s="106">
        <f t="shared" si="69"/>
        <v>1</v>
      </c>
      <c r="AY85" s="106">
        <f t="shared" si="70"/>
        <v>1</v>
      </c>
      <c r="AZ85" s="106">
        <f t="shared" si="70"/>
        <v>1</v>
      </c>
      <c r="BA85" s="106">
        <f t="shared" si="70"/>
        <v>1</v>
      </c>
      <c r="BB85" s="106">
        <f t="shared" si="70"/>
        <v>1</v>
      </c>
      <c r="BC85" s="106">
        <f t="shared" si="70"/>
        <v>1</v>
      </c>
      <c r="BD85" s="106">
        <f t="shared" si="70"/>
        <v>1</v>
      </c>
      <c r="BE85" s="106">
        <f t="shared" si="70"/>
        <v>1</v>
      </c>
      <c r="BF85" s="106">
        <f t="shared" si="70"/>
        <v>1</v>
      </c>
      <c r="BG85" s="106">
        <f t="shared" si="70"/>
        <v>1</v>
      </c>
      <c r="BH85" s="106">
        <f t="shared" si="70"/>
        <v>1</v>
      </c>
      <c r="BI85" s="106">
        <f t="shared" si="71"/>
        <v>1</v>
      </c>
      <c r="BJ85" s="106">
        <f t="shared" si="71"/>
        <v>1</v>
      </c>
      <c r="BK85" s="106">
        <f t="shared" si="71"/>
        <v>1</v>
      </c>
      <c r="BL85" s="106">
        <f t="shared" si="71"/>
        <v>1</v>
      </c>
      <c r="BM85" s="106">
        <f t="shared" si="71"/>
        <v>1</v>
      </c>
      <c r="BN85" s="106">
        <f t="shared" si="71"/>
        <v>1</v>
      </c>
      <c r="BO85" s="106">
        <f t="shared" si="71"/>
        <v>1</v>
      </c>
      <c r="BP85" s="106">
        <f t="shared" si="71"/>
        <v>1</v>
      </c>
      <c r="BQ85" s="106">
        <f t="shared" si="71"/>
        <v>1</v>
      </c>
      <c r="BR85" s="350">
        <f t="shared" si="64"/>
        <v>0.71186440677966101</v>
      </c>
    </row>
    <row r="86" spans="1:70" s="2" customFormat="1" ht="18.75" customHeight="1" x14ac:dyDescent="0.25">
      <c r="A86" s="88"/>
      <c r="B86" s="77" t="s">
        <v>827</v>
      </c>
      <c r="C86" s="77" t="s">
        <v>828</v>
      </c>
      <c r="D86" s="77" t="s">
        <v>8</v>
      </c>
      <c r="E86" s="224">
        <f>VLOOKUP(B86,'Cuadro Control'!C96:J2016,8,FALSE)</f>
        <v>49452329.807999998</v>
      </c>
      <c r="F86" s="106">
        <v>0.05</v>
      </c>
      <c r="G86" s="107">
        <v>46332</v>
      </c>
      <c r="H86" s="107"/>
      <c r="I86" s="107">
        <v>46333</v>
      </c>
      <c r="J86" s="354">
        <f t="shared" si="36"/>
        <v>0.5</v>
      </c>
      <c r="K86" s="106">
        <f t="shared" si="66"/>
        <v>0</v>
      </c>
      <c r="L86" s="106">
        <f t="shared" si="66"/>
        <v>0</v>
      </c>
      <c r="M86" s="106">
        <f t="shared" si="66"/>
        <v>0</v>
      </c>
      <c r="N86" s="106">
        <f t="shared" si="66"/>
        <v>0</v>
      </c>
      <c r="O86" s="106">
        <f t="shared" si="66"/>
        <v>0</v>
      </c>
      <c r="P86" s="106">
        <f t="shared" si="66"/>
        <v>0</v>
      </c>
      <c r="Q86" s="106">
        <f t="shared" si="66"/>
        <v>0</v>
      </c>
      <c r="R86" s="106">
        <f t="shared" si="66"/>
        <v>0</v>
      </c>
      <c r="S86" s="106">
        <f t="shared" si="66"/>
        <v>0</v>
      </c>
      <c r="T86" s="106">
        <f t="shared" si="66"/>
        <v>0</v>
      </c>
      <c r="U86" s="106">
        <f t="shared" si="67"/>
        <v>0</v>
      </c>
      <c r="V86" s="106">
        <f t="shared" si="67"/>
        <v>0</v>
      </c>
      <c r="W86" s="106">
        <f t="shared" si="67"/>
        <v>0</v>
      </c>
      <c r="X86" s="106">
        <f t="shared" si="67"/>
        <v>0</v>
      </c>
      <c r="Y86" s="106">
        <f t="shared" si="67"/>
        <v>0</v>
      </c>
      <c r="Z86" s="106">
        <f t="shared" si="67"/>
        <v>0</v>
      </c>
      <c r="AA86" s="106">
        <f t="shared" si="67"/>
        <v>0</v>
      </c>
      <c r="AB86" s="106">
        <f t="shared" si="67"/>
        <v>0.5</v>
      </c>
      <c r="AC86" s="106">
        <f t="shared" si="67"/>
        <v>1</v>
      </c>
      <c r="AD86" s="106">
        <f t="shared" si="67"/>
        <v>1</v>
      </c>
      <c r="AE86" s="106">
        <f t="shared" si="68"/>
        <v>1</v>
      </c>
      <c r="AF86" s="106">
        <f t="shared" si="68"/>
        <v>1</v>
      </c>
      <c r="AG86" s="106">
        <f t="shared" si="68"/>
        <v>1</v>
      </c>
      <c r="AH86" s="106">
        <f t="shared" si="68"/>
        <v>1</v>
      </c>
      <c r="AI86" s="106">
        <f t="shared" si="68"/>
        <v>1</v>
      </c>
      <c r="AJ86" s="106">
        <f t="shared" si="68"/>
        <v>1</v>
      </c>
      <c r="AK86" s="106">
        <f t="shared" si="68"/>
        <v>1</v>
      </c>
      <c r="AL86" s="106">
        <f t="shared" si="68"/>
        <v>1</v>
      </c>
      <c r="AM86" s="106">
        <f t="shared" si="68"/>
        <v>1</v>
      </c>
      <c r="AN86" s="106">
        <f t="shared" si="68"/>
        <v>1</v>
      </c>
      <c r="AO86" s="106">
        <f t="shared" si="69"/>
        <v>1</v>
      </c>
      <c r="AP86" s="106">
        <f t="shared" si="69"/>
        <v>1</v>
      </c>
      <c r="AQ86" s="106">
        <f t="shared" si="69"/>
        <v>1</v>
      </c>
      <c r="AR86" s="106">
        <f t="shared" si="69"/>
        <v>1</v>
      </c>
      <c r="AS86" s="106">
        <f t="shared" si="69"/>
        <v>1</v>
      </c>
      <c r="AT86" s="106">
        <f t="shared" si="69"/>
        <v>1</v>
      </c>
      <c r="AU86" s="106">
        <f t="shared" si="69"/>
        <v>1</v>
      </c>
      <c r="AV86" s="106">
        <f t="shared" si="69"/>
        <v>1</v>
      </c>
      <c r="AW86" s="106">
        <f t="shared" si="69"/>
        <v>1</v>
      </c>
      <c r="AX86" s="106">
        <f t="shared" si="69"/>
        <v>1</v>
      </c>
      <c r="AY86" s="106">
        <f t="shared" si="70"/>
        <v>1</v>
      </c>
      <c r="AZ86" s="106">
        <f t="shared" si="70"/>
        <v>1</v>
      </c>
      <c r="BA86" s="106">
        <f t="shared" si="70"/>
        <v>1</v>
      </c>
      <c r="BB86" s="106">
        <f t="shared" si="70"/>
        <v>1</v>
      </c>
      <c r="BC86" s="106">
        <f t="shared" si="70"/>
        <v>1</v>
      </c>
      <c r="BD86" s="106">
        <f t="shared" si="70"/>
        <v>1</v>
      </c>
      <c r="BE86" s="106">
        <f t="shared" si="70"/>
        <v>1</v>
      </c>
      <c r="BF86" s="106">
        <f t="shared" si="70"/>
        <v>1</v>
      </c>
      <c r="BG86" s="106">
        <f t="shared" si="70"/>
        <v>1</v>
      </c>
      <c r="BH86" s="106">
        <f t="shared" si="70"/>
        <v>1</v>
      </c>
      <c r="BI86" s="106">
        <f t="shared" si="71"/>
        <v>1</v>
      </c>
      <c r="BJ86" s="106">
        <f t="shared" si="71"/>
        <v>1</v>
      </c>
      <c r="BK86" s="106">
        <f t="shared" si="71"/>
        <v>1</v>
      </c>
      <c r="BL86" s="106">
        <f t="shared" si="71"/>
        <v>1</v>
      </c>
      <c r="BM86" s="106">
        <f t="shared" si="71"/>
        <v>1</v>
      </c>
      <c r="BN86" s="106">
        <f t="shared" si="71"/>
        <v>1</v>
      </c>
      <c r="BO86" s="106">
        <f t="shared" si="71"/>
        <v>1</v>
      </c>
      <c r="BP86" s="106">
        <f t="shared" si="71"/>
        <v>1</v>
      </c>
      <c r="BQ86" s="106">
        <f t="shared" si="71"/>
        <v>1</v>
      </c>
      <c r="BR86" s="350">
        <f t="shared" si="64"/>
        <v>0.70338983050847459</v>
      </c>
    </row>
    <row r="87" spans="1:70" s="2" customFormat="1" ht="18.75" customHeight="1" x14ac:dyDescent="0.25">
      <c r="A87" s="88"/>
      <c r="B87" s="77" t="s">
        <v>829</v>
      </c>
      <c r="C87" s="77" t="s">
        <v>830</v>
      </c>
      <c r="D87" s="77" t="s">
        <v>8</v>
      </c>
      <c r="E87" s="224">
        <f>VLOOKUP(B87,'Cuadro Control'!C97:J2017,8,FALSE)</f>
        <v>140114934.456</v>
      </c>
      <c r="F87" s="106">
        <v>0.15</v>
      </c>
      <c r="G87" s="107">
        <v>46333</v>
      </c>
      <c r="H87" s="107"/>
      <c r="I87" s="107">
        <v>46335</v>
      </c>
      <c r="J87" s="354">
        <f t="shared" si="36"/>
        <v>0</v>
      </c>
      <c r="K87" s="106">
        <f t="shared" si="66"/>
        <v>0</v>
      </c>
      <c r="L87" s="106">
        <f t="shared" si="66"/>
        <v>0</v>
      </c>
      <c r="M87" s="106">
        <f t="shared" si="66"/>
        <v>0</v>
      </c>
      <c r="N87" s="106">
        <f t="shared" si="66"/>
        <v>0</v>
      </c>
      <c r="O87" s="106">
        <f t="shared" si="66"/>
        <v>0</v>
      </c>
      <c r="P87" s="106">
        <f t="shared" si="66"/>
        <v>0</v>
      </c>
      <c r="Q87" s="106">
        <f t="shared" si="66"/>
        <v>0</v>
      </c>
      <c r="R87" s="106">
        <f t="shared" si="66"/>
        <v>0</v>
      </c>
      <c r="S87" s="106">
        <f t="shared" si="66"/>
        <v>0</v>
      </c>
      <c r="T87" s="106">
        <f t="shared" si="66"/>
        <v>0</v>
      </c>
      <c r="U87" s="106">
        <f t="shared" si="67"/>
        <v>0</v>
      </c>
      <c r="V87" s="106">
        <f t="shared" si="67"/>
        <v>0</v>
      </c>
      <c r="W87" s="106">
        <f t="shared" si="67"/>
        <v>0</v>
      </c>
      <c r="X87" s="106">
        <f t="shared" si="67"/>
        <v>0</v>
      </c>
      <c r="Y87" s="106">
        <f t="shared" si="67"/>
        <v>0</v>
      </c>
      <c r="Z87" s="106">
        <f t="shared" si="67"/>
        <v>0</v>
      </c>
      <c r="AA87" s="106">
        <f t="shared" si="67"/>
        <v>0</v>
      </c>
      <c r="AB87" s="106">
        <f t="shared" si="67"/>
        <v>0</v>
      </c>
      <c r="AC87" s="106">
        <f t="shared" si="67"/>
        <v>1</v>
      </c>
      <c r="AD87" s="106">
        <f t="shared" si="67"/>
        <v>1</v>
      </c>
      <c r="AE87" s="106">
        <f t="shared" si="68"/>
        <v>1</v>
      </c>
      <c r="AF87" s="106">
        <f t="shared" si="68"/>
        <v>1</v>
      </c>
      <c r="AG87" s="106">
        <f t="shared" si="68"/>
        <v>1</v>
      </c>
      <c r="AH87" s="106">
        <f t="shared" si="68"/>
        <v>1</v>
      </c>
      <c r="AI87" s="106">
        <f t="shared" si="68"/>
        <v>1</v>
      </c>
      <c r="AJ87" s="106">
        <f t="shared" si="68"/>
        <v>1</v>
      </c>
      <c r="AK87" s="106">
        <f t="shared" si="68"/>
        <v>1</v>
      </c>
      <c r="AL87" s="106">
        <f t="shared" si="68"/>
        <v>1</v>
      </c>
      <c r="AM87" s="106">
        <f t="shared" si="68"/>
        <v>1</v>
      </c>
      <c r="AN87" s="106">
        <f t="shared" si="68"/>
        <v>1</v>
      </c>
      <c r="AO87" s="106">
        <f t="shared" si="69"/>
        <v>1</v>
      </c>
      <c r="AP87" s="106">
        <f t="shared" si="69"/>
        <v>1</v>
      </c>
      <c r="AQ87" s="106">
        <f t="shared" si="69"/>
        <v>1</v>
      </c>
      <c r="AR87" s="106">
        <f t="shared" si="69"/>
        <v>1</v>
      </c>
      <c r="AS87" s="106">
        <f t="shared" si="69"/>
        <v>1</v>
      </c>
      <c r="AT87" s="106">
        <f t="shared" si="69"/>
        <v>1</v>
      </c>
      <c r="AU87" s="106">
        <f t="shared" si="69"/>
        <v>1</v>
      </c>
      <c r="AV87" s="106">
        <f t="shared" si="69"/>
        <v>1</v>
      </c>
      <c r="AW87" s="106">
        <f t="shared" si="69"/>
        <v>1</v>
      </c>
      <c r="AX87" s="106">
        <f t="shared" si="69"/>
        <v>1</v>
      </c>
      <c r="AY87" s="106">
        <f t="shared" si="70"/>
        <v>1</v>
      </c>
      <c r="AZ87" s="106">
        <f t="shared" si="70"/>
        <v>1</v>
      </c>
      <c r="BA87" s="106">
        <f t="shared" si="70"/>
        <v>1</v>
      </c>
      <c r="BB87" s="106">
        <f t="shared" si="70"/>
        <v>1</v>
      </c>
      <c r="BC87" s="106">
        <f t="shared" si="70"/>
        <v>1</v>
      </c>
      <c r="BD87" s="106">
        <f t="shared" si="70"/>
        <v>1</v>
      </c>
      <c r="BE87" s="106">
        <f t="shared" si="70"/>
        <v>1</v>
      </c>
      <c r="BF87" s="106">
        <f t="shared" si="70"/>
        <v>1</v>
      </c>
      <c r="BG87" s="106">
        <f t="shared" si="70"/>
        <v>1</v>
      </c>
      <c r="BH87" s="106">
        <f t="shared" si="70"/>
        <v>1</v>
      </c>
      <c r="BI87" s="106">
        <f t="shared" si="71"/>
        <v>1</v>
      </c>
      <c r="BJ87" s="106">
        <f t="shared" si="71"/>
        <v>1</v>
      </c>
      <c r="BK87" s="106">
        <f t="shared" si="71"/>
        <v>1</v>
      </c>
      <c r="BL87" s="106">
        <f t="shared" si="71"/>
        <v>1</v>
      </c>
      <c r="BM87" s="106">
        <f t="shared" si="71"/>
        <v>1</v>
      </c>
      <c r="BN87" s="106">
        <f t="shared" si="71"/>
        <v>1</v>
      </c>
      <c r="BO87" s="106">
        <f t="shared" si="71"/>
        <v>1</v>
      </c>
      <c r="BP87" s="106">
        <f t="shared" si="71"/>
        <v>1</v>
      </c>
      <c r="BQ87" s="106">
        <f t="shared" si="71"/>
        <v>1</v>
      </c>
      <c r="BR87" s="350">
        <f t="shared" si="64"/>
        <v>0.69491525423728817</v>
      </c>
    </row>
    <row r="88" spans="1:70" s="2" customFormat="1" ht="18.75" customHeight="1" x14ac:dyDescent="0.25">
      <c r="A88" s="88"/>
      <c r="B88" s="77" t="s">
        <v>831</v>
      </c>
      <c r="C88" s="77" t="s">
        <v>2046</v>
      </c>
      <c r="D88" s="77" t="s">
        <v>6</v>
      </c>
      <c r="E88" s="224">
        <f>VLOOKUP(B88,'Cuadro Control'!C98:J2018,8,FALSE)</f>
        <v>52335715.768702812</v>
      </c>
      <c r="F88" s="106">
        <v>0.06</v>
      </c>
      <c r="G88" s="107">
        <v>46335</v>
      </c>
      <c r="H88" s="107"/>
      <c r="I88" s="107">
        <v>46338</v>
      </c>
      <c r="J88" s="354">
        <f t="shared" si="36"/>
        <v>0</v>
      </c>
      <c r="K88" s="106">
        <f t="shared" si="66"/>
        <v>0</v>
      </c>
      <c r="L88" s="106">
        <f t="shared" si="66"/>
        <v>0</v>
      </c>
      <c r="M88" s="106">
        <f t="shared" si="66"/>
        <v>0</v>
      </c>
      <c r="N88" s="106">
        <f t="shared" si="66"/>
        <v>0</v>
      </c>
      <c r="O88" s="106">
        <f t="shared" si="66"/>
        <v>0</v>
      </c>
      <c r="P88" s="106">
        <f t="shared" si="66"/>
        <v>0</v>
      </c>
      <c r="Q88" s="106">
        <f t="shared" si="66"/>
        <v>0</v>
      </c>
      <c r="R88" s="106">
        <f t="shared" si="66"/>
        <v>0</v>
      </c>
      <c r="S88" s="106">
        <f t="shared" si="66"/>
        <v>0</v>
      </c>
      <c r="T88" s="106">
        <f t="shared" si="66"/>
        <v>0</v>
      </c>
      <c r="U88" s="106">
        <f t="shared" si="67"/>
        <v>0</v>
      </c>
      <c r="V88" s="106">
        <f t="shared" si="67"/>
        <v>0</v>
      </c>
      <c r="W88" s="106">
        <f t="shared" si="67"/>
        <v>0</v>
      </c>
      <c r="X88" s="106">
        <f t="shared" si="67"/>
        <v>0</v>
      </c>
      <c r="Y88" s="106">
        <f t="shared" si="67"/>
        <v>0</v>
      </c>
      <c r="Z88" s="106">
        <f t="shared" si="67"/>
        <v>0</v>
      </c>
      <c r="AA88" s="106">
        <f t="shared" si="67"/>
        <v>0</v>
      </c>
      <c r="AB88" s="106">
        <f t="shared" si="67"/>
        <v>0</v>
      </c>
      <c r="AC88" s="106">
        <f t="shared" si="67"/>
        <v>1</v>
      </c>
      <c r="AD88" s="106">
        <f t="shared" si="67"/>
        <v>1</v>
      </c>
      <c r="AE88" s="106">
        <f t="shared" si="68"/>
        <v>1</v>
      </c>
      <c r="AF88" s="106">
        <f t="shared" si="68"/>
        <v>1</v>
      </c>
      <c r="AG88" s="106">
        <f t="shared" si="68"/>
        <v>1</v>
      </c>
      <c r="AH88" s="106">
        <f t="shared" si="68"/>
        <v>1</v>
      </c>
      <c r="AI88" s="106">
        <f t="shared" si="68"/>
        <v>1</v>
      </c>
      <c r="AJ88" s="106">
        <f t="shared" si="68"/>
        <v>1</v>
      </c>
      <c r="AK88" s="106">
        <f t="shared" si="68"/>
        <v>1</v>
      </c>
      <c r="AL88" s="106">
        <f t="shared" si="68"/>
        <v>1</v>
      </c>
      <c r="AM88" s="106">
        <f t="shared" si="68"/>
        <v>1</v>
      </c>
      <c r="AN88" s="106">
        <f t="shared" si="68"/>
        <v>1</v>
      </c>
      <c r="AO88" s="106">
        <f t="shared" si="69"/>
        <v>1</v>
      </c>
      <c r="AP88" s="106">
        <f t="shared" si="69"/>
        <v>1</v>
      </c>
      <c r="AQ88" s="106">
        <f t="shared" si="69"/>
        <v>1</v>
      </c>
      <c r="AR88" s="106">
        <f t="shared" si="69"/>
        <v>1</v>
      </c>
      <c r="AS88" s="106">
        <f t="shared" si="69"/>
        <v>1</v>
      </c>
      <c r="AT88" s="106">
        <f t="shared" si="69"/>
        <v>1</v>
      </c>
      <c r="AU88" s="106">
        <f t="shared" si="69"/>
        <v>1</v>
      </c>
      <c r="AV88" s="106">
        <f t="shared" si="69"/>
        <v>1</v>
      </c>
      <c r="AW88" s="106">
        <f t="shared" si="69"/>
        <v>1</v>
      </c>
      <c r="AX88" s="106">
        <f t="shared" si="69"/>
        <v>1</v>
      </c>
      <c r="AY88" s="106">
        <f t="shared" si="70"/>
        <v>1</v>
      </c>
      <c r="AZ88" s="106">
        <f t="shared" si="70"/>
        <v>1</v>
      </c>
      <c r="BA88" s="106">
        <f t="shared" si="70"/>
        <v>1</v>
      </c>
      <c r="BB88" s="106">
        <f t="shared" si="70"/>
        <v>1</v>
      </c>
      <c r="BC88" s="106">
        <f t="shared" si="70"/>
        <v>1</v>
      </c>
      <c r="BD88" s="106">
        <f t="shared" si="70"/>
        <v>1</v>
      </c>
      <c r="BE88" s="106">
        <f t="shared" si="70"/>
        <v>1</v>
      </c>
      <c r="BF88" s="106">
        <f t="shared" si="70"/>
        <v>1</v>
      </c>
      <c r="BG88" s="106">
        <f t="shared" si="70"/>
        <v>1</v>
      </c>
      <c r="BH88" s="106">
        <f t="shared" si="70"/>
        <v>1</v>
      </c>
      <c r="BI88" s="106">
        <f t="shared" si="71"/>
        <v>1</v>
      </c>
      <c r="BJ88" s="106">
        <f t="shared" si="71"/>
        <v>1</v>
      </c>
      <c r="BK88" s="106">
        <f t="shared" si="71"/>
        <v>1</v>
      </c>
      <c r="BL88" s="106">
        <f t="shared" si="71"/>
        <v>1</v>
      </c>
      <c r="BM88" s="106">
        <f t="shared" si="71"/>
        <v>1</v>
      </c>
      <c r="BN88" s="106">
        <f t="shared" si="71"/>
        <v>1</v>
      </c>
      <c r="BO88" s="106">
        <f t="shared" si="71"/>
        <v>1</v>
      </c>
      <c r="BP88" s="106">
        <f t="shared" si="71"/>
        <v>1</v>
      </c>
      <c r="BQ88" s="106">
        <f t="shared" si="71"/>
        <v>1</v>
      </c>
      <c r="BR88" s="350">
        <f t="shared" si="64"/>
        <v>0.69491525423728817</v>
      </c>
    </row>
    <row r="89" spans="1:70" s="2" customFormat="1" ht="18.75" customHeight="1" x14ac:dyDescent="0.25">
      <c r="A89" s="88"/>
      <c r="B89" s="77" t="s">
        <v>2047</v>
      </c>
      <c r="C89" s="77" t="s">
        <v>832</v>
      </c>
      <c r="D89" s="77" t="s">
        <v>19</v>
      </c>
      <c r="E89" s="224">
        <f>VLOOKUP(B89,'Cuadro Control'!C99:J2019,8,FALSE)</f>
        <v>46410609.014634147</v>
      </c>
      <c r="F89" s="106">
        <v>0.05</v>
      </c>
      <c r="G89" s="107">
        <v>46343</v>
      </c>
      <c r="H89" s="107"/>
      <c r="I89" s="107">
        <v>46345</v>
      </c>
      <c r="J89" s="354">
        <f t="shared" si="36"/>
        <v>0</v>
      </c>
      <c r="K89" s="106">
        <f t="shared" si="66"/>
        <v>0</v>
      </c>
      <c r="L89" s="106">
        <f t="shared" si="66"/>
        <v>0</v>
      </c>
      <c r="M89" s="106">
        <f t="shared" si="66"/>
        <v>0</v>
      </c>
      <c r="N89" s="106">
        <f t="shared" si="66"/>
        <v>0</v>
      </c>
      <c r="O89" s="106">
        <f t="shared" si="66"/>
        <v>0</v>
      </c>
      <c r="P89" s="106">
        <f t="shared" si="66"/>
        <v>0</v>
      </c>
      <c r="Q89" s="106">
        <f t="shared" si="66"/>
        <v>0</v>
      </c>
      <c r="R89" s="106">
        <f t="shared" si="66"/>
        <v>0</v>
      </c>
      <c r="S89" s="106">
        <f t="shared" si="66"/>
        <v>0</v>
      </c>
      <c r="T89" s="106">
        <f t="shared" si="66"/>
        <v>0</v>
      </c>
      <c r="U89" s="106">
        <f t="shared" si="67"/>
        <v>0</v>
      </c>
      <c r="V89" s="106">
        <f t="shared" si="67"/>
        <v>0</v>
      </c>
      <c r="W89" s="106">
        <f t="shared" si="67"/>
        <v>0</v>
      </c>
      <c r="X89" s="106">
        <f t="shared" si="67"/>
        <v>0</v>
      </c>
      <c r="Y89" s="106">
        <f t="shared" si="67"/>
        <v>0</v>
      </c>
      <c r="Z89" s="106">
        <f t="shared" si="67"/>
        <v>0</v>
      </c>
      <c r="AA89" s="106">
        <f t="shared" si="67"/>
        <v>0</v>
      </c>
      <c r="AB89" s="106">
        <f t="shared" si="67"/>
        <v>0</v>
      </c>
      <c r="AC89" s="106">
        <f t="shared" si="67"/>
        <v>0</v>
      </c>
      <c r="AD89" s="106">
        <f t="shared" si="67"/>
        <v>1</v>
      </c>
      <c r="AE89" s="106">
        <f t="shared" si="68"/>
        <v>1</v>
      </c>
      <c r="AF89" s="106">
        <f t="shared" si="68"/>
        <v>1</v>
      </c>
      <c r="AG89" s="106">
        <f t="shared" si="68"/>
        <v>1</v>
      </c>
      <c r="AH89" s="106">
        <f t="shared" si="68"/>
        <v>1</v>
      </c>
      <c r="AI89" s="106">
        <f t="shared" si="68"/>
        <v>1</v>
      </c>
      <c r="AJ89" s="106">
        <f t="shared" si="68"/>
        <v>1</v>
      </c>
      <c r="AK89" s="106">
        <f t="shared" si="68"/>
        <v>1</v>
      </c>
      <c r="AL89" s="106">
        <f t="shared" si="68"/>
        <v>1</v>
      </c>
      <c r="AM89" s="106">
        <f t="shared" si="68"/>
        <v>1</v>
      </c>
      <c r="AN89" s="106">
        <f t="shared" si="68"/>
        <v>1</v>
      </c>
      <c r="AO89" s="106">
        <f t="shared" si="69"/>
        <v>1</v>
      </c>
      <c r="AP89" s="106">
        <f t="shared" si="69"/>
        <v>1</v>
      </c>
      <c r="AQ89" s="106">
        <f t="shared" si="69"/>
        <v>1</v>
      </c>
      <c r="AR89" s="106">
        <f t="shared" si="69"/>
        <v>1</v>
      </c>
      <c r="AS89" s="106">
        <f t="shared" si="69"/>
        <v>1</v>
      </c>
      <c r="AT89" s="106">
        <f t="shared" si="69"/>
        <v>1</v>
      </c>
      <c r="AU89" s="106">
        <f t="shared" si="69"/>
        <v>1</v>
      </c>
      <c r="AV89" s="106">
        <f t="shared" si="69"/>
        <v>1</v>
      </c>
      <c r="AW89" s="106">
        <f t="shared" si="69"/>
        <v>1</v>
      </c>
      <c r="AX89" s="106">
        <f t="shared" si="69"/>
        <v>1</v>
      </c>
      <c r="AY89" s="106">
        <f t="shared" si="70"/>
        <v>1</v>
      </c>
      <c r="AZ89" s="106">
        <f t="shared" si="70"/>
        <v>1</v>
      </c>
      <c r="BA89" s="106">
        <f t="shared" si="70"/>
        <v>1</v>
      </c>
      <c r="BB89" s="106">
        <f t="shared" si="70"/>
        <v>1</v>
      </c>
      <c r="BC89" s="106">
        <f t="shared" si="70"/>
        <v>1</v>
      </c>
      <c r="BD89" s="106">
        <f t="shared" si="70"/>
        <v>1</v>
      </c>
      <c r="BE89" s="106">
        <f t="shared" si="70"/>
        <v>1</v>
      </c>
      <c r="BF89" s="106">
        <f t="shared" si="70"/>
        <v>1</v>
      </c>
      <c r="BG89" s="106">
        <f t="shared" si="70"/>
        <v>1</v>
      </c>
      <c r="BH89" s="106">
        <f t="shared" si="70"/>
        <v>1</v>
      </c>
      <c r="BI89" s="106">
        <f t="shared" si="71"/>
        <v>1</v>
      </c>
      <c r="BJ89" s="106">
        <f t="shared" si="71"/>
        <v>1</v>
      </c>
      <c r="BK89" s="106">
        <f t="shared" si="71"/>
        <v>1</v>
      </c>
      <c r="BL89" s="106">
        <f t="shared" si="71"/>
        <v>1</v>
      </c>
      <c r="BM89" s="106">
        <f t="shared" si="71"/>
        <v>1</v>
      </c>
      <c r="BN89" s="106">
        <f t="shared" si="71"/>
        <v>1</v>
      </c>
      <c r="BO89" s="106">
        <f t="shared" si="71"/>
        <v>1</v>
      </c>
      <c r="BP89" s="106">
        <f t="shared" si="71"/>
        <v>1</v>
      </c>
      <c r="BQ89" s="106">
        <f t="shared" si="71"/>
        <v>1</v>
      </c>
      <c r="BR89" s="350">
        <f t="shared" si="64"/>
        <v>0.67796610169491522</v>
      </c>
    </row>
    <row r="90" spans="1:70" s="2" customFormat="1" ht="18.75" customHeight="1" x14ac:dyDescent="0.25">
      <c r="A90" s="88"/>
      <c r="B90" s="76" t="s">
        <v>833</v>
      </c>
      <c r="C90" s="76" t="s">
        <v>834</v>
      </c>
      <c r="D90" s="76" t="s">
        <v>770</v>
      </c>
      <c r="E90" s="222">
        <f>SUM(E91:E98)</f>
        <v>922951821.58333695</v>
      </c>
      <c r="F90" s="101">
        <f>IFERROR(E90/$E$44,0)</f>
        <v>0.14285714285714285</v>
      </c>
      <c r="G90" s="102">
        <v>46228</v>
      </c>
      <c r="H90" s="102"/>
      <c r="I90" s="102">
        <v>46353</v>
      </c>
      <c r="J90" s="354">
        <f t="shared" si="36"/>
        <v>1</v>
      </c>
      <c r="K90" s="101">
        <f>SUMPRODUCT($F91:$F98,K91:K98)</f>
        <v>0</v>
      </c>
      <c r="L90" s="101">
        <f t="shared" ref="L90:BQ90" si="72">SUMPRODUCT($F91:$F98,L91:L98)</f>
        <v>0</v>
      </c>
      <c r="M90" s="101">
        <f t="shared" si="72"/>
        <v>0</v>
      </c>
      <c r="N90" s="101">
        <f t="shared" si="72"/>
        <v>0.24285714285714285</v>
      </c>
      <c r="O90" s="101">
        <f t="shared" si="72"/>
        <v>0.43999999999999995</v>
      </c>
      <c r="P90" s="101">
        <f t="shared" si="72"/>
        <v>0.43999999999999995</v>
      </c>
      <c r="Q90" s="101">
        <f t="shared" si="72"/>
        <v>0.43999999999999995</v>
      </c>
      <c r="R90" s="101">
        <f t="shared" si="72"/>
        <v>0.43999999999999995</v>
      </c>
      <c r="S90" s="101">
        <f t="shared" si="72"/>
        <v>0.43999999999999995</v>
      </c>
      <c r="T90" s="101">
        <f t="shared" si="72"/>
        <v>0.43999999999999995</v>
      </c>
      <c r="U90" s="101">
        <f t="shared" si="72"/>
        <v>0.43999999999999995</v>
      </c>
      <c r="V90" s="101">
        <f t="shared" si="72"/>
        <v>0.43999999999999995</v>
      </c>
      <c r="W90" s="101">
        <f t="shared" si="72"/>
        <v>0.43999999999999995</v>
      </c>
      <c r="X90" s="101">
        <f t="shared" si="72"/>
        <v>0.43999999999999995</v>
      </c>
      <c r="Y90" s="101">
        <f t="shared" si="72"/>
        <v>0.43999999999999995</v>
      </c>
      <c r="Z90" s="101">
        <f t="shared" si="72"/>
        <v>0.43999999999999995</v>
      </c>
      <c r="AA90" s="101">
        <f t="shared" si="72"/>
        <v>0.43999999999999995</v>
      </c>
      <c r="AB90" s="101">
        <f t="shared" si="72"/>
        <v>0.43999999999999995</v>
      </c>
      <c r="AC90" s="101">
        <f t="shared" si="72"/>
        <v>0.6399999999999999</v>
      </c>
      <c r="AD90" s="101">
        <f t="shared" si="72"/>
        <v>0.95</v>
      </c>
      <c r="AE90" s="101">
        <f t="shared" si="72"/>
        <v>1</v>
      </c>
      <c r="AF90" s="101">
        <f t="shared" si="72"/>
        <v>1</v>
      </c>
      <c r="AG90" s="101">
        <f t="shared" si="72"/>
        <v>1</v>
      </c>
      <c r="AH90" s="101">
        <f t="shared" si="72"/>
        <v>1</v>
      </c>
      <c r="AI90" s="101">
        <f t="shared" si="72"/>
        <v>1</v>
      </c>
      <c r="AJ90" s="101">
        <f t="shared" si="72"/>
        <v>1</v>
      </c>
      <c r="AK90" s="101">
        <f t="shared" si="72"/>
        <v>1</v>
      </c>
      <c r="AL90" s="101">
        <f t="shared" si="72"/>
        <v>1</v>
      </c>
      <c r="AM90" s="101">
        <f t="shared" si="72"/>
        <v>1</v>
      </c>
      <c r="AN90" s="101">
        <f t="shared" si="72"/>
        <v>1</v>
      </c>
      <c r="AO90" s="101">
        <f t="shared" si="72"/>
        <v>1</v>
      </c>
      <c r="AP90" s="101">
        <f t="shared" si="72"/>
        <v>1</v>
      </c>
      <c r="AQ90" s="101">
        <f t="shared" si="72"/>
        <v>1</v>
      </c>
      <c r="AR90" s="101">
        <f t="shared" si="72"/>
        <v>1</v>
      </c>
      <c r="AS90" s="101">
        <f t="shared" si="72"/>
        <v>1</v>
      </c>
      <c r="AT90" s="101">
        <f t="shared" si="72"/>
        <v>1</v>
      </c>
      <c r="AU90" s="101">
        <f t="shared" si="72"/>
        <v>1</v>
      </c>
      <c r="AV90" s="101">
        <f t="shared" si="72"/>
        <v>1</v>
      </c>
      <c r="AW90" s="101">
        <f t="shared" si="72"/>
        <v>1</v>
      </c>
      <c r="AX90" s="101">
        <f t="shared" si="72"/>
        <v>1</v>
      </c>
      <c r="AY90" s="101">
        <f t="shared" si="72"/>
        <v>1</v>
      </c>
      <c r="AZ90" s="101">
        <f t="shared" si="72"/>
        <v>1</v>
      </c>
      <c r="BA90" s="101">
        <f t="shared" si="72"/>
        <v>1</v>
      </c>
      <c r="BB90" s="101">
        <f t="shared" si="72"/>
        <v>1</v>
      </c>
      <c r="BC90" s="101">
        <f t="shared" si="72"/>
        <v>1</v>
      </c>
      <c r="BD90" s="101">
        <f t="shared" si="72"/>
        <v>1</v>
      </c>
      <c r="BE90" s="101">
        <f t="shared" si="72"/>
        <v>1</v>
      </c>
      <c r="BF90" s="101">
        <f t="shared" si="72"/>
        <v>1</v>
      </c>
      <c r="BG90" s="101">
        <f t="shared" si="72"/>
        <v>1</v>
      </c>
      <c r="BH90" s="101">
        <f t="shared" si="72"/>
        <v>1</v>
      </c>
      <c r="BI90" s="101">
        <f t="shared" si="72"/>
        <v>1</v>
      </c>
      <c r="BJ90" s="101">
        <f t="shared" si="72"/>
        <v>1</v>
      </c>
      <c r="BK90" s="101">
        <f t="shared" si="72"/>
        <v>1</v>
      </c>
      <c r="BL90" s="101">
        <f t="shared" si="72"/>
        <v>1</v>
      </c>
      <c r="BM90" s="101">
        <f t="shared" si="72"/>
        <v>1</v>
      </c>
      <c r="BN90" s="101">
        <f t="shared" si="72"/>
        <v>1</v>
      </c>
      <c r="BO90" s="101">
        <f t="shared" si="72"/>
        <v>1</v>
      </c>
      <c r="BP90" s="101">
        <f t="shared" si="72"/>
        <v>1</v>
      </c>
      <c r="BQ90" s="101">
        <f t="shared" si="72"/>
        <v>1</v>
      </c>
      <c r="BR90" s="350">
        <f t="shared" si="64"/>
        <v>0.79648910411622276</v>
      </c>
    </row>
    <row r="91" spans="1:70" s="2" customFormat="1" ht="18.75" customHeight="1" x14ac:dyDescent="0.25">
      <c r="A91" s="88"/>
      <c r="B91" s="77" t="s">
        <v>835</v>
      </c>
      <c r="C91" s="77" t="s">
        <v>836</v>
      </c>
      <c r="D91" s="77" t="s">
        <v>8</v>
      </c>
      <c r="E91" s="224">
        <f>VLOOKUP(B91,'Cuadro Control'!C101:J2021,8,FALSE)</f>
        <v>90662604.648000002</v>
      </c>
      <c r="F91" s="106">
        <v>0.1</v>
      </c>
      <c r="G91" s="107">
        <v>46228</v>
      </c>
      <c r="H91" s="107"/>
      <c r="I91" s="107">
        <v>46231</v>
      </c>
      <c r="J91" s="354">
        <f t="shared" si="36"/>
        <v>0</v>
      </c>
      <c r="K91" s="106">
        <f t="shared" ref="K91:T98" si="73">IF($G91=0,0,IF(K$6&lt;$G91,0,IF(K$6&gt;$I91,1,(K$6-$G91+1)/($I91-$G91+1))))</f>
        <v>0</v>
      </c>
      <c r="L91" s="106">
        <f t="shared" si="73"/>
        <v>0</v>
      </c>
      <c r="M91" s="106">
        <f t="shared" si="73"/>
        <v>0</v>
      </c>
      <c r="N91" s="106">
        <f t="shared" si="73"/>
        <v>1</v>
      </c>
      <c r="O91" s="106">
        <f t="shared" si="73"/>
        <v>1</v>
      </c>
      <c r="P91" s="106">
        <f t="shared" si="73"/>
        <v>1</v>
      </c>
      <c r="Q91" s="106">
        <f t="shared" si="73"/>
        <v>1</v>
      </c>
      <c r="R91" s="106">
        <f t="shared" si="73"/>
        <v>1</v>
      </c>
      <c r="S91" s="106">
        <f t="shared" si="73"/>
        <v>1</v>
      </c>
      <c r="T91" s="106">
        <f t="shared" si="73"/>
        <v>1</v>
      </c>
      <c r="U91" s="106">
        <f t="shared" ref="U91:AD98" si="74">IF($G91=0,0,IF(U$6&lt;$G91,0,IF(U$6&gt;$I91,1,(U$6-$G91+1)/($I91-$G91+1))))</f>
        <v>1</v>
      </c>
      <c r="V91" s="106">
        <f t="shared" si="74"/>
        <v>1</v>
      </c>
      <c r="W91" s="106">
        <f t="shared" si="74"/>
        <v>1</v>
      </c>
      <c r="X91" s="106">
        <f t="shared" si="74"/>
        <v>1</v>
      </c>
      <c r="Y91" s="106">
        <f t="shared" si="74"/>
        <v>1</v>
      </c>
      <c r="Z91" s="106">
        <f t="shared" si="74"/>
        <v>1</v>
      </c>
      <c r="AA91" s="106">
        <f t="shared" si="74"/>
        <v>1</v>
      </c>
      <c r="AB91" s="106">
        <f t="shared" si="74"/>
        <v>1</v>
      </c>
      <c r="AC91" s="106">
        <f t="shared" si="74"/>
        <v>1</v>
      </c>
      <c r="AD91" s="106">
        <f t="shared" si="74"/>
        <v>1</v>
      </c>
      <c r="AE91" s="106">
        <f t="shared" ref="AE91:AN98" si="75">IF($G91=0,0,IF(AE$6&lt;$G91,0,IF(AE$6&gt;$I91,1,(AE$6-$G91+1)/($I91-$G91+1))))</f>
        <v>1</v>
      </c>
      <c r="AF91" s="106">
        <f t="shared" si="75"/>
        <v>1</v>
      </c>
      <c r="AG91" s="106">
        <f t="shared" si="75"/>
        <v>1</v>
      </c>
      <c r="AH91" s="106">
        <f t="shared" si="75"/>
        <v>1</v>
      </c>
      <c r="AI91" s="106">
        <f t="shared" si="75"/>
        <v>1</v>
      </c>
      <c r="AJ91" s="106">
        <f t="shared" si="75"/>
        <v>1</v>
      </c>
      <c r="AK91" s="106">
        <f t="shared" si="75"/>
        <v>1</v>
      </c>
      <c r="AL91" s="106">
        <f t="shared" si="75"/>
        <v>1</v>
      </c>
      <c r="AM91" s="106">
        <f t="shared" si="75"/>
        <v>1</v>
      </c>
      <c r="AN91" s="106">
        <f t="shared" si="75"/>
        <v>1</v>
      </c>
      <c r="AO91" s="106">
        <f t="shared" ref="AO91:AX98" si="76">IF($G91=0,0,IF(AO$6&lt;$G91,0,IF(AO$6&gt;$I91,1,(AO$6-$G91+1)/($I91-$G91+1))))</f>
        <v>1</v>
      </c>
      <c r="AP91" s="106">
        <f t="shared" si="76"/>
        <v>1</v>
      </c>
      <c r="AQ91" s="106">
        <f t="shared" si="76"/>
        <v>1</v>
      </c>
      <c r="AR91" s="106">
        <f t="shared" si="76"/>
        <v>1</v>
      </c>
      <c r="AS91" s="106">
        <f t="shared" si="76"/>
        <v>1</v>
      </c>
      <c r="AT91" s="106">
        <f t="shared" si="76"/>
        <v>1</v>
      </c>
      <c r="AU91" s="106">
        <f t="shared" si="76"/>
        <v>1</v>
      </c>
      <c r="AV91" s="106">
        <f t="shared" si="76"/>
        <v>1</v>
      </c>
      <c r="AW91" s="106">
        <f t="shared" si="76"/>
        <v>1</v>
      </c>
      <c r="AX91" s="106">
        <f t="shared" si="76"/>
        <v>1</v>
      </c>
      <c r="AY91" s="106">
        <f t="shared" ref="AY91:BH98" si="77">IF($G91=0,0,IF(AY$6&lt;$G91,0,IF(AY$6&gt;$I91,1,(AY$6-$G91+1)/($I91-$G91+1))))</f>
        <v>1</v>
      </c>
      <c r="AZ91" s="106">
        <f t="shared" si="77"/>
        <v>1</v>
      </c>
      <c r="BA91" s="106">
        <f t="shared" si="77"/>
        <v>1</v>
      </c>
      <c r="BB91" s="106">
        <f t="shared" si="77"/>
        <v>1</v>
      </c>
      <c r="BC91" s="106">
        <f t="shared" si="77"/>
        <v>1</v>
      </c>
      <c r="BD91" s="106">
        <f t="shared" si="77"/>
        <v>1</v>
      </c>
      <c r="BE91" s="106">
        <f t="shared" si="77"/>
        <v>1</v>
      </c>
      <c r="BF91" s="106">
        <f t="shared" si="77"/>
        <v>1</v>
      </c>
      <c r="BG91" s="106">
        <f t="shared" si="77"/>
        <v>1</v>
      </c>
      <c r="BH91" s="106">
        <f t="shared" si="77"/>
        <v>1</v>
      </c>
      <c r="BI91" s="106">
        <f t="shared" ref="BI91:BQ98" si="78">IF($G91=0,0,IF(BI$6&lt;$G91,0,IF(BI$6&gt;$I91,1,(BI$6-$G91+1)/($I91-$G91+1))))</f>
        <v>1</v>
      </c>
      <c r="BJ91" s="106">
        <f t="shared" si="78"/>
        <v>1</v>
      </c>
      <c r="BK91" s="106">
        <f t="shared" si="78"/>
        <v>1</v>
      </c>
      <c r="BL91" s="106">
        <f t="shared" si="78"/>
        <v>1</v>
      </c>
      <c r="BM91" s="106">
        <f t="shared" si="78"/>
        <v>1</v>
      </c>
      <c r="BN91" s="106">
        <f t="shared" si="78"/>
        <v>1</v>
      </c>
      <c r="BO91" s="106">
        <f t="shared" si="78"/>
        <v>1</v>
      </c>
      <c r="BP91" s="106">
        <f t="shared" si="78"/>
        <v>1</v>
      </c>
      <c r="BQ91" s="106">
        <f t="shared" si="78"/>
        <v>1</v>
      </c>
      <c r="BR91" s="350">
        <f t="shared" si="64"/>
        <v>0.94915254237288138</v>
      </c>
    </row>
    <row r="92" spans="1:70" s="2" customFormat="1" ht="18.75" customHeight="1" x14ac:dyDescent="0.25">
      <c r="A92" s="88"/>
      <c r="B92" s="77" t="s">
        <v>837</v>
      </c>
      <c r="C92" s="77" t="s">
        <v>838</v>
      </c>
      <c r="D92" s="77" t="s">
        <v>7</v>
      </c>
      <c r="E92" s="224">
        <f>VLOOKUP(B92,'Cuadro Control'!C102:J2022,8,FALSE)</f>
        <v>230777539.104</v>
      </c>
      <c r="F92" s="106">
        <v>0.25</v>
      </c>
      <c r="G92" s="107">
        <v>46231</v>
      </c>
      <c r="H92" s="107"/>
      <c r="I92" s="107">
        <v>46237</v>
      </c>
      <c r="J92" s="354">
        <f t="shared" si="36"/>
        <v>0.5714285714285714</v>
      </c>
      <c r="K92" s="106">
        <f t="shared" si="73"/>
        <v>0</v>
      </c>
      <c r="L92" s="106">
        <f t="shared" si="73"/>
        <v>0</v>
      </c>
      <c r="M92" s="106">
        <f t="shared" si="73"/>
        <v>0</v>
      </c>
      <c r="N92" s="106">
        <f t="shared" si="73"/>
        <v>0.5714285714285714</v>
      </c>
      <c r="O92" s="106">
        <f t="shared" si="73"/>
        <v>1</v>
      </c>
      <c r="P92" s="106">
        <f t="shared" si="73"/>
        <v>1</v>
      </c>
      <c r="Q92" s="106">
        <f t="shared" si="73"/>
        <v>1</v>
      </c>
      <c r="R92" s="106">
        <f t="shared" si="73"/>
        <v>1</v>
      </c>
      <c r="S92" s="106">
        <f t="shared" si="73"/>
        <v>1</v>
      </c>
      <c r="T92" s="106">
        <f t="shared" si="73"/>
        <v>1</v>
      </c>
      <c r="U92" s="106">
        <f t="shared" si="74"/>
        <v>1</v>
      </c>
      <c r="V92" s="106">
        <f t="shared" si="74"/>
        <v>1</v>
      </c>
      <c r="W92" s="106">
        <f t="shared" si="74"/>
        <v>1</v>
      </c>
      <c r="X92" s="106">
        <f t="shared" si="74"/>
        <v>1</v>
      </c>
      <c r="Y92" s="106">
        <f t="shared" si="74"/>
        <v>1</v>
      </c>
      <c r="Z92" s="106">
        <f t="shared" si="74"/>
        <v>1</v>
      </c>
      <c r="AA92" s="106">
        <f t="shared" si="74"/>
        <v>1</v>
      </c>
      <c r="AB92" s="106">
        <f t="shared" si="74"/>
        <v>1</v>
      </c>
      <c r="AC92" s="106">
        <f t="shared" si="74"/>
        <v>1</v>
      </c>
      <c r="AD92" s="106">
        <f t="shared" si="74"/>
        <v>1</v>
      </c>
      <c r="AE92" s="106">
        <f t="shared" si="75"/>
        <v>1</v>
      </c>
      <c r="AF92" s="106">
        <f t="shared" si="75"/>
        <v>1</v>
      </c>
      <c r="AG92" s="106">
        <f t="shared" si="75"/>
        <v>1</v>
      </c>
      <c r="AH92" s="106">
        <f t="shared" si="75"/>
        <v>1</v>
      </c>
      <c r="AI92" s="106">
        <f t="shared" si="75"/>
        <v>1</v>
      </c>
      <c r="AJ92" s="106">
        <f t="shared" si="75"/>
        <v>1</v>
      </c>
      <c r="AK92" s="106">
        <f t="shared" si="75"/>
        <v>1</v>
      </c>
      <c r="AL92" s="106">
        <f t="shared" si="75"/>
        <v>1</v>
      </c>
      <c r="AM92" s="106">
        <f t="shared" si="75"/>
        <v>1</v>
      </c>
      <c r="AN92" s="106">
        <f t="shared" si="75"/>
        <v>1</v>
      </c>
      <c r="AO92" s="106">
        <f t="shared" si="76"/>
        <v>1</v>
      </c>
      <c r="AP92" s="106">
        <f t="shared" si="76"/>
        <v>1</v>
      </c>
      <c r="AQ92" s="106">
        <f t="shared" si="76"/>
        <v>1</v>
      </c>
      <c r="AR92" s="106">
        <f t="shared" si="76"/>
        <v>1</v>
      </c>
      <c r="AS92" s="106">
        <f t="shared" si="76"/>
        <v>1</v>
      </c>
      <c r="AT92" s="106">
        <f t="shared" si="76"/>
        <v>1</v>
      </c>
      <c r="AU92" s="106">
        <f t="shared" si="76"/>
        <v>1</v>
      </c>
      <c r="AV92" s="106">
        <f t="shared" si="76"/>
        <v>1</v>
      </c>
      <c r="AW92" s="106">
        <f t="shared" si="76"/>
        <v>1</v>
      </c>
      <c r="AX92" s="106">
        <f t="shared" si="76"/>
        <v>1</v>
      </c>
      <c r="AY92" s="106">
        <f t="shared" si="77"/>
        <v>1</v>
      </c>
      <c r="AZ92" s="106">
        <f t="shared" si="77"/>
        <v>1</v>
      </c>
      <c r="BA92" s="106">
        <f t="shared" si="77"/>
        <v>1</v>
      </c>
      <c r="BB92" s="106">
        <f t="shared" si="77"/>
        <v>1</v>
      </c>
      <c r="BC92" s="106">
        <f t="shared" si="77"/>
        <v>1</v>
      </c>
      <c r="BD92" s="106">
        <f t="shared" si="77"/>
        <v>1</v>
      </c>
      <c r="BE92" s="106">
        <f t="shared" si="77"/>
        <v>1</v>
      </c>
      <c r="BF92" s="106">
        <f t="shared" si="77"/>
        <v>1</v>
      </c>
      <c r="BG92" s="106">
        <f t="shared" si="77"/>
        <v>1</v>
      </c>
      <c r="BH92" s="106">
        <f t="shared" si="77"/>
        <v>1</v>
      </c>
      <c r="BI92" s="106">
        <f t="shared" si="78"/>
        <v>1</v>
      </c>
      <c r="BJ92" s="106">
        <f t="shared" si="78"/>
        <v>1</v>
      </c>
      <c r="BK92" s="106">
        <f t="shared" si="78"/>
        <v>1</v>
      </c>
      <c r="BL92" s="106">
        <f t="shared" si="78"/>
        <v>1</v>
      </c>
      <c r="BM92" s="106">
        <f t="shared" si="78"/>
        <v>1</v>
      </c>
      <c r="BN92" s="106">
        <f t="shared" si="78"/>
        <v>1</v>
      </c>
      <c r="BO92" s="106">
        <f t="shared" si="78"/>
        <v>1</v>
      </c>
      <c r="BP92" s="106">
        <f t="shared" si="78"/>
        <v>1</v>
      </c>
      <c r="BQ92" s="106">
        <f t="shared" si="78"/>
        <v>1</v>
      </c>
      <c r="BR92" s="350">
        <f t="shared" si="64"/>
        <v>0.9418886198547215</v>
      </c>
    </row>
    <row r="93" spans="1:70" s="2" customFormat="1" ht="18.75" customHeight="1" x14ac:dyDescent="0.25">
      <c r="A93" s="88"/>
      <c r="B93" s="77" t="s">
        <v>839</v>
      </c>
      <c r="C93" s="77" t="s">
        <v>840</v>
      </c>
      <c r="D93" s="77" t="s">
        <v>7</v>
      </c>
      <c r="E93" s="224">
        <f>VLOOKUP(B93,'Cuadro Control'!C103:J2023,8,FALSE)</f>
        <v>82420549.679999992</v>
      </c>
      <c r="F93" s="106">
        <v>0.09</v>
      </c>
      <c r="G93" s="107">
        <v>46237</v>
      </c>
      <c r="H93" s="107"/>
      <c r="I93" s="107">
        <v>46240</v>
      </c>
      <c r="J93" s="354">
        <f t="shared" si="36"/>
        <v>0</v>
      </c>
      <c r="K93" s="106">
        <f t="shared" si="73"/>
        <v>0</v>
      </c>
      <c r="L93" s="106">
        <f t="shared" si="73"/>
        <v>0</v>
      </c>
      <c r="M93" s="106">
        <f t="shared" si="73"/>
        <v>0</v>
      </c>
      <c r="N93" s="106">
        <f t="shared" si="73"/>
        <v>0</v>
      </c>
      <c r="O93" s="106">
        <f t="shared" si="73"/>
        <v>1</v>
      </c>
      <c r="P93" s="106">
        <f t="shared" si="73"/>
        <v>1</v>
      </c>
      <c r="Q93" s="106">
        <f t="shared" si="73"/>
        <v>1</v>
      </c>
      <c r="R93" s="106">
        <f t="shared" si="73"/>
        <v>1</v>
      </c>
      <c r="S93" s="106">
        <f t="shared" si="73"/>
        <v>1</v>
      </c>
      <c r="T93" s="106">
        <f t="shared" si="73"/>
        <v>1</v>
      </c>
      <c r="U93" s="106">
        <f t="shared" si="74"/>
        <v>1</v>
      </c>
      <c r="V93" s="106">
        <f t="shared" si="74"/>
        <v>1</v>
      </c>
      <c r="W93" s="106">
        <f t="shared" si="74"/>
        <v>1</v>
      </c>
      <c r="X93" s="106">
        <f t="shared" si="74"/>
        <v>1</v>
      </c>
      <c r="Y93" s="106">
        <f t="shared" si="74"/>
        <v>1</v>
      </c>
      <c r="Z93" s="106">
        <f t="shared" si="74"/>
        <v>1</v>
      </c>
      <c r="AA93" s="106">
        <f t="shared" si="74"/>
        <v>1</v>
      </c>
      <c r="AB93" s="106">
        <f t="shared" si="74"/>
        <v>1</v>
      </c>
      <c r="AC93" s="106">
        <f t="shared" si="74"/>
        <v>1</v>
      </c>
      <c r="AD93" s="106">
        <f t="shared" si="74"/>
        <v>1</v>
      </c>
      <c r="AE93" s="106">
        <f t="shared" si="75"/>
        <v>1</v>
      </c>
      <c r="AF93" s="106">
        <f t="shared" si="75"/>
        <v>1</v>
      </c>
      <c r="AG93" s="106">
        <f t="shared" si="75"/>
        <v>1</v>
      </c>
      <c r="AH93" s="106">
        <f t="shared" si="75"/>
        <v>1</v>
      </c>
      <c r="AI93" s="106">
        <f t="shared" si="75"/>
        <v>1</v>
      </c>
      <c r="AJ93" s="106">
        <f t="shared" si="75"/>
        <v>1</v>
      </c>
      <c r="AK93" s="106">
        <f t="shared" si="75"/>
        <v>1</v>
      </c>
      <c r="AL93" s="106">
        <f t="shared" si="75"/>
        <v>1</v>
      </c>
      <c r="AM93" s="106">
        <f t="shared" si="75"/>
        <v>1</v>
      </c>
      <c r="AN93" s="106">
        <f t="shared" si="75"/>
        <v>1</v>
      </c>
      <c r="AO93" s="106">
        <f t="shared" si="76"/>
        <v>1</v>
      </c>
      <c r="AP93" s="106">
        <f t="shared" si="76"/>
        <v>1</v>
      </c>
      <c r="AQ93" s="106">
        <f t="shared" si="76"/>
        <v>1</v>
      </c>
      <c r="AR93" s="106">
        <f t="shared" si="76"/>
        <v>1</v>
      </c>
      <c r="AS93" s="106">
        <f t="shared" si="76"/>
        <v>1</v>
      </c>
      <c r="AT93" s="106">
        <f t="shared" si="76"/>
        <v>1</v>
      </c>
      <c r="AU93" s="106">
        <f t="shared" si="76"/>
        <v>1</v>
      </c>
      <c r="AV93" s="106">
        <f t="shared" si="76"/>
        <v>1</v>
      </c>
      <c r="AW93" s="106">
        <f t="shared" si="76"/>
        <v>1</v>
      </c>
      <c r="AX93" s="106">
        <f t="shared" si="76"/>
        <v>1</v>
      </c>
      <c r="AY93" s="106">
        <f t="shared" si="77"/>
        <v>1</v>
      </c>
      <c r="AZ93" s="106">
        <f t="shared" si="77"/>
        <v>1</v>
      </c>
      <c r="BA93" s="106">
        <f t="shared" si="77"/>
        <v>1</v>
      </c>
      <c r="BB93" s="106">
        <f t="shared" si="77"/>
        <v>1</v>
      </c>
      <c r="BC93" s="106">
        <f t="shared" si="77"/>
        <v>1</v>
      </c>
      <c r="BD93" s="106">
        <f t="shared" si="77"/>
        <v>1</v>
      </c>
      <c r="BE93" s="106">
        <f t="shared" si="77"/>
        <v>1</v>
      </c>
      <c r="BF93" s="106">
        <f t="shared" si="77"/>
        <v>1</v>
      </c>
      <c r="BG93" s="106">
        <f t="shared" si="77"/>
        <v>1</v>
      </c>
      <c r="BH93" s="106">
        <f t="shared" si="77"/>
        <v>1</v>
      </c>
      <c r="BI93" s="106">
        <f t="shared" si="78"/>
        <v>1</v>
      </c>
      <c r="BJ93" s="106">
        <f t="shared" si="78"/>
        <v>1</v>
      </c>
      <c r="BK93" s="106">
        <f t="shared" si="78"/>
        <v>1</v>
      </c>
      <c r="BL93" s="106">
        <f t="shared" si="78"/>
        <v>1</v>
      </c>
      <c r="BM93" s="106">
        <f t="shared" si="78"/>
        <v>1</v>
      </c>
      <c r="BN93" s="106">
        <f t="shared" si="78"/>
        <v>1</v>
      </c>
      <c r="BO93" s="106">
        <f t="shared" si="78"/>
        <v>1</v>
      </c>
      <c r="BP93" s="106">
        <f t="shared" si="78"/>
        <v>1</v>
      </c>
      <c r="BQ93" s="106">
        <f t="shared" si="78"/>
        <v>1</v>
      </c>
      <c r="BR93" s="350">
        <f t="shared" si="64"/>
        <v>0.93220338983050843</v>
      </c>
    </row>
    <row r="94" spans="1:70" s="2" customFormat="1" ht="18.75" customHeight="1" x14ac:dyDescent="0.25">
      <c r="A94" s="88"/>
      <c r="B94" s="77" t="s">
        <v>841</v>
      </c>
      <c r="C94" s="77" t="s">
        <v>842</v>
      </c>
      <c r="D94" s="77" t="s">
        <v>7</v>
      </c>
      <c r="E94" s="224">
        <f>VLOOKUP(B94,'Cuadro Control'!C104:J2024,8,FALSE)</f>
        <v>230777539.104</v>
      </c>
      <c r="F94" s="106">
        <v>0.25</v>
      </c>
      <c r="G94" s="107">
        <v>46336</v>
      </c>
      <c r="H94" s="107"/>
      <c r="I94" s="107">
        <v>46340</v>
      </c>
      <c r="J94" s="354">
        <f t="shared" si="36"/>
        <v>0.8</v>
      </c>
      <c r="K94" s="106">
        <f t="shared" si="73"/>
        <v>0</v>
      </c>
      <c r="L94" s="106">
        <f t="shared" si="73"/>
        <v>0</v>
      </c>
      <c r="M94" s="106">
        <f t="shared" si="73"/>
        <v>0</v>
      </c>
      <c r="N94" s="106">
        <f t="shared" si="73"/>
        <v>0</v>
      </c>
      <c r="O94" s="106">
        <f t="shared" si="73"/>
        <v>0</v>
      </c>
      <c r="P94" s="106">
        <f t="shared" si="73"/>
        <v>0</v>
      </c>
      <c r="Q94" s="106">
        <f t="shared" si="73"/>
        <v>0</v>
      </c>
      <c r="R94" s="106">
        <f t="shared" si="73"/>
        <v>0</v>
      </c>
      <c r="S94" s="106">
        <f t="shared" si="73"/>
        <v>0</v>
      </c>
      <c r="T94" s="106">
        <f t="shared" si="73"/>
        <v>0</v>
      </c>
      <c r="U94" s="106">
        <f t="shared" si="74"/>
        <v>0</v>
      </c>
      <c r="V94" s="106">
        <f t="shared" si="74"/>
        <v>0</v>
      </c>
      <c r="W94" s="106">
        <f t="shared" si="74"/>
        <v>0</v>
      </c>
      <c r="X94" s="106">
        <f t="shared" si="74"/>
        <v>0</v>
      </c>
      <c r="Y94" s="106">
        <f t="shared" si="74"/>
        <v>0</v>
      </c>
      <c r="Z94" s="106">
        <f t="shared" si="74"/>
        <v>0</v>
      </c>
      <c r="AA94" s="106">
        <f t="shared" si="74"/>
        <v>0</v>
      </c>
      <c r="AB94" s="106">
        <f t="shared" si="74"/>
        <v>0</v>
      </c>
      <c r="AC94" s="106">
        <f t="shared" si="74"/>
        <v>0.8</v>
      </c>
      <c r="AD94" s="106">
        <f t="shared" si="74"/>
        <v>1</v>
      </c>
      <c r="AE94" s="106">
        <f t="shared" si="75"/>
        <v>1</v>
      </c>
      <c r="AF94" s="106">
        <f t="shared" si="75"/>
        <v>1</v>
      </c>
      <c r="AG94" s="106">
        <f t="shared" si="75"/>
        <v>1</v>
      </c>
      <c r="AH94" s="106">
        <f t="shared" si="75"/>
        <v>1</v>
      </c>
      <c r="AI94" s="106">
        <f t="shared" si="75"/>
        <v>1</v>
      </c>
      <c r="AJ94" s="106">
        <f t="shared" si="75"/>
        <v>1</v>
      </c>
      <c r="AK94" s="106">
        <f t="shared" si="75"/>
        <v>1</v>
      </c>
      <c r="AL94" s="106">
        <f t="shared" si="75"/>
        <v>1</v>
      </c>
      <c r="AM94" s="106">
        <f t="shared" si="75"/>
        <v>1</v>
      </c>
      <c r="AN94" s="106">
        <f t="shared" si="75"/>
        <v>1</v>
      </c>
      <c r="AO94" s="106">
        <f t="shared" si="76"/>
        <v>1</v>
      </c>
      <c r="AP94" s="106">
        <f t="shared" si="76"/>
        <v>1</v>
      </c>
      <c r="AQ94" s="106">
        <f t="shared" si="76"/>
        <v>1</v>
      </c>
      <c r="AR94" s="106">
        <f t="shared" si="76"/>
        <v>1</v>
      </c>
      <c r="AS94" s="106">
        <f t="shared" si="76"/>
        <v>1</v>
      </c>
      <c r="AT94" s="106">
        <f t="shared" si="76"/>
        <v>1</v>
      </c>
      <c r="AU94" s="106">
        <f t="shared" si="76"/>
        <v>1</v>
      </c>
      <c r="AV94" s="106">
        <f t="shared" si="76"/>
        <v>1</v>
      </c>
      <c r="AW94" s="106">
        <f t="shared" si="76"/>
        <v>1</v>
      </c>
      <c r="AX94" s="106">
        <f t="shared" si="76"/>
        <v>1</v>
      </c>
      <c r="AY94" s="106">
        <f t="shared" si="77"/>
        <v>1</v>
      </c>
      <c r="AZ94" s="106">
        <f t="shared" si="77"/>
        <v>1</v>
      </c>
      <c r="BA94" s="106">
        <f t="shared" si="77"/>
        <v>1</v>
      </c>
      <c r="BB94" s="106">
        <f t="shared" si="77"/>
        <v>1</v>
      </c>
      <c r="BC94" s="106">
        <f t="shared" si="77"/>
        <v>1</v>
      </c>
      <c r="BD94" s="106">
        <f t="shared" si="77"/>
        <v>1</v>
      </c>
      <c r="BE94" s="106">
        <f t="shared" si="77"/>
        <v>1</v>
      </c>
      <c r="BF94" s="106">
        <f t="shared" si="77"/>
        <v>1</v>
      </c>
      <c r="BG94" s="106">
        <f t="shared" si="77"/>
        <v>1</v>
      </c>
      <c r="BH94" s="106">
        <f t="shared" si="77"/>
        <v>1</v>
      </c>
      <c r="BI94" s="106">
        <f t="shared" si="78"/>
        <v>1</v>
      </c>
      <c r="BJ94" s="106">
        <f t="shared" si="78"/>
        <v>1</v>
      </c>
      <c r="BK94" s="106">
        <f t="shared" si="78"/>
        <v>1</v>
      </c>
      <c r="BL94" s="106">
        <f t="shared" si="78"/>
        <v>1</v>
      </c>
      <c r="BM94" s="106">
        <f t="shared" si="78"/>
        <v>1</v>
      </c>
      <c r="BN94" s="106">
        <f t="shared" si="78"/>
        <v>1</v>
      </c>
      <c r="BO94" s="106">
        <f t="shared" si="78"/>
        <v>1</v>
      </c>
      <c r="BP94" s="106">
        <f t="shared" si="78"/>
        <v>1</v>
      </c>
      <c r="BQ94" s="106">
        <f t="shared" si="78"/>
        <v>1</v>
      </c>
      <c r="BR94" s="350">
        <f t="shared" si="64"/>
        <v>0.69152542372881354</v>
      </c>
    </row>
    <row r="95" spans="1:70" s="2" customFormat="1" ht="18.75" customHeight="1" x14ac:dyDescent="0.25">
      <c r="A95" s="88"/>
      <c r="B95" s="77" t="s">
        <v>843</v>
      </c>
      <c r="C95" s="77" t="s">
        <v>844</v>
      </c>
      <c r="D95" s="77" t="s">
        <v>8</v>
      </c>
      <c r="E95" s="224">
        <f>VLOOKUP(B95,'Cuadro Control'!C105:J2025,8,FALSE)</f>
        <v>49452329.807999998</v>
      </c>
      <c r="F95" s="106">
        <v>0.05</v>
      </c>
      <c r="G95" s="107">
        <v>46340</v>
      </c>
      <c r="H95" s="107"/>
      <c r="I95" s="107">
        <v>46343</v>
      </c>
      <c r="J95" s="354">
        <f t="shared" si="36"/>
        <v>0</v>
      </c>
      <c r="K95" s="106">
        <f t="shared" si="73"/>
        <v>0</v>
      </c>
      <c r="L95" s="106">
        <f t="shared" si="73"/>
        <v>0</v>
      </c>
      <c r="M95" s="106">
        <f t="shared" si="73"/>
        <v>0</v>
      </c>
      <c r="N95" s="106">
        <f t="shared" si="73"/>
        <v>0</v>
      </c>
      <c r="O95" s="106">
        <f t="shared" si="73"/>
        <v>0</v>
      </c>
      <c r="P95" s="106">
        <f t="shared" si="73"/>
        <v>0</v>
      </c>
      <c r="Q95" s="106">
        <f t="shared" si="73"/>
        <v>0</v>
      </c>
      <c r="R95" s="106">
        <f t="shared" si="73"/>
        <v>0</v>
      </c>
      <c r="S95" s="106">
        <f t="shared" si="73"/>
        <v>0</v>
      </c>
      <c r="T95" s="106">
        <f t="shared" si="73"/>
        <v>0</v>
      </c>
      <c r="U95" s="106">
        <f t="shared" si="74"/>
        <v>0</v>
      </c>
      <c r="V95" s="106">
        <f t="shared" si="74"/>
        <v>0</v>
      </c>
      <c r="W95" s="106">
        <f t="shared" si="74"/>
        <v>0</v>
      </c>
      <c r="X95" s="106">
        <f t="shared" si="74"/>
        <v>0</v>
      </c>
      <c r="Y95" s="106">
        <f t="shared" si="74"/>
        <v>0</v>
      </c>
      <c r="Z95" s="106">
        <f t="shared" si="74"/>
        <v>0</v>
      </c>
      <c r="AA95" s="106">
        <f t="shared" si="74"/>
        <v>0</v>
      </c>
      <c r="AB95" s="106">
        <f t="shared" si="74"/>
        <v>0</v>
      </c>
      <c r="AC95" s="106">
        <f t="shared" si="74"/>
        <v>0</v>
      </c>
      <c r="AD95" s="106">
        <f t="shared" si="74"/>
        <v>1</v>
      </c>
      <c r="AE95" s="106">
        <f t="shared" si="75"/>
        <v>1</v>
      </c>
      <c r="AF95" s="106">
        <f t="shared" si="75"/>
        <v>1</v>
      </c>
      <c r="AG95" s="106">
        <f t="shared" si="75"/>
        <v>1</v>
      </c>
      <c r="AH95" s="106">
        <f t="shared" si="75"/>
        <v>1</v>
      </c>
      <c r="AI95" s="106">
        <f t="shared" si="75"/>
        <v>1</v>
      </c>
      <c r="AJ95" s="106">
        <f t="shared" si="75"/>
        <v>1</v>
      </c>
      <c r="AK95" s="106">
        <f t="shared" si="75"/>
        <v>1</v>
      </c>
      <c r="AL95" s="106">
        <f t="shared" si="75"/>
        <v>1</v>
      </c>
      <c r="AM95" s="106">
        <f t="shared" si="75"/>
        <v>1</v>
      </c>
      <c r="AN95" s="106">
        <f t="shared" si="75"/>
        <v>1</v>
      </c>
      <c r="AO95" s="106">
        <f t="shared" si="76"/>
        <v>1</v>
      </c>
      <c r="AP95" s="106">
        <f t="shared" si="76"/>
        <v>1</v>
      </c>
      <c r="AQ95" s="106">
        <f t="shared" si="76"/>
        <v>1</v>
      </c>
      <c r="AR95" s="106">
        <f t="shared" si="76"/>
        <v>1</v>
      </c>
      <c r="AS95" s="106">
        <f t="shared" si="76"/>
        <v>1</v>
      </c>
      <c r="AT95" s="106">
        <f t="shared" si="76"/>
        <v>1</v>
      </c>
      <c r="AU95" s="106">
        <f t="shared" si="76"/>
        <v>1</v>
      </c>
      <c r="AV95" s="106">
        <f t="shared" si="76"/>
        <v>1</v>
      </c>
      <c r="AW95" s="106">
        <f t="shared" si="76"/>
        <v>1</v>
      </c>
      <c r="AX95" s="106">
        <f t="shared" si="76"/>
        <v>1</v>
      </c>
      <c r="AY95" s="106">
        <f t="shared" si="77"/>
        <v>1</v>
      </c>
      <c r="AZ95" s="106">
        <f t="shared" si="77"/>
        <v>1</v>
      </c>
      <c r="BA95" s="106">
        <f t="shared" si="77"/>
        <v>1</v>
      </c>
      <c r="BB95" s="106">
        <f t="shared" si="77"/>
        <v>1</v>
      </c>
      <c r="BC95" s="106">
        <f t="shared" si="77"/>
        <v>1</v>
      </c>
      <c r="BD95" s="106">
        <f t="shared" si="77"/>
        <v>1</v>
      </c>
      <c r="BE95" s="106">
        <f t="shared" si="77"/>
        <v>1</v>
      </c>
      <c r="BF95" s="106">
        <f t="shared" si="77"/>
        <v>1</v>
      </c>
      <c r="BG95" s="106">
        <f t="shared" si="77"/>
        <v>1</v>
      </c>
      <c r="BH95" s="106">
        <f t="shared" si="77"/>
        <v>1</v>
      </c>
      <c r="BI95" s="106">
        <f t="shared" si="78"/>
        <v>1</v>
      </c>
      <c r="BJ95" s="106">
        <f t="shared" si="78"/>
        <v>1</v>
      </c>
      <c r="BK95" s="106">
        <f t="shared" si="78"/>
        <v>1</v>
      </c>
      <c r="BL95" s="106">
        <f t="shared" si="78"/>
        <v>1</v>
      </c>
      <c r="BM95" s="106">
        <f t="shared" si="78"/>
        <v>1</v>
      </c>
      <c r="BN95" s="106">
        <f t="shared" si="78"/>
        <v>1</v>
      </c>
      <c r="BO95" s="106">
        <f t="shared" si="78"/>
        <v>1</v>
      </c>
      <c r="BP95" s="106">
        <f t="shared" si="78"/>
        <v>1</v>
      </c>
      <c r="BQ95" s="106">
        <f t="shared" si="78"/>
        <v>1</v>
      </c>
      <c r="BR95" s="350">
        <f t="shared" si="64"/>
        <v>0.67796610169491522</v>
      </c>
    </row>
    <row r="96" spans="1:70" s="2" customFormat="1" ht="18.75" customHeight="1" x14ac:dyDescent="0.25">
      <c r="A96" s="88"/>
      <c r="B96" s="77" t="s">
        <v>845</v>
      </c>
      <c r="C96" s="77" t="s">
        <v>846</v>
      </c>
      <c r="D96" s="77" t="s">
        <v>8</v>
      </c>
      <c r="E96" s="224">
        <f>VLOOKUP(B96,'Cuadro Control'!C106:J2026,8,FALSE)</f>
        <v>140114934.456</v>
      </c>
      <c r="F96" s="106">
        <v>0.15</v>
      </c>
      <c r="G96" s="107">
        <v>46343</v>
      </c>
      <c r="H96" s="107"/>
      <c r="I96" s="107">
        <v>46344</v>
      </c>
      <c r="J96" s="354">
        <f t="shared" si="36"/>
        <v>0</v>
      </c>
      <c r="K96" s="106">
        <f t="shared" si="73"/>
        <v>0</v>
      </c>
      <c r="L96" s="106">
        <f t="shared" si="73"/>
        <v>0</v>
      </c>
      <c r="M96" s="106">
        <f t="shared" si="73"/>
        <v>0</v>
      </c>
      <c r="N96" s="106">
        <f t="shared" si="73"/>
        <v>0</v>
      </c>
      <c r="O96" s="106">
        <f t="shared" si="73"/>
        <v>0</v>
      </c>
      <c r="P96" s="106">
        <f t="shared" si="73"/>
        <v>0</v>
      </c>
      <c r="Q96" s="106">
        <f t="shared" si="73"/>
        <v>0</v>
      </c>
      <c r="R96" s="106">
        <f t="shared" si="73"/>
        <v>0</v>
      </c>
      <c r="S96" s="106">
        <f t="shared" si="73"/>
        <v>0</v>
      </c>
      <c r="T96" s="106">
        <f t="shared" si="73"/>
        <v>0</v>
      </c>
      <c r="U96" s="106">
        <f t="shared" si="74"/>
        <v>0</v>
      </c>
      <c r="V96" s="106">
        <f t="shared" si="74"/>
        <v>0</v>
      </c>
      <c r="W96" s="106">
        <f t="shared" si="74"/>
        <v>0</v>
      </c>
      <c r="X96" s="106">
        <f t="shared" si="74"/>
        <v>0</v>
      </c>
      <c r="Y96" s="106">
        <f t="shared" si="74"/>
        <v>0</v>
      </c>
      <c r="Z96" s="106">
        <f t="shared" si="74"/>
        <v>0</v>
      </c>
      <c r="AA96" s="106">
        <f t="shared" si="74"/>
        <v>0</v>
      </c>
      <c r="AB96" s="106">
        <f t="shared" si="74"/>
        <v>0</v>
      </c>
      <c r="AC96" s="106">
        <f t="shared" si="74"/>
        <v>0</v>
      </c>
      <c r="AD96" s="106">
        <f t="shared" si="74"/>
        <v>1</v>
      </c>
      <c r="AE96" s="106">
        <f t="shared" si="75"/>
        <v>1</v>
      </c>
      <c r="AF96" s="106">
        <f t="shared" si="75"/>
        <v>1</v>
      </c>
      <c r="AG96" s="106">
        <f t="shared" si="75"/>
        <v>1</v>
      </c>
      <c r="AH96" s="106">
        <f t="shared" si="75"/>
        <v>1</v>
      </c>
      <c r="AI96" s="106">
        <f t="shared" si="75"/>
        <v>1</v>
      </c>
      <c r="AJ96" s="106">
        <f t="shared" si="75"/>
        <v>1</v>
      </c>
      <c r="AK96" s="106">
        <f t="shared" si="75"/>
        <v>1</v>
      </c>
      <c r="AL96" s="106">
        <f t="shared" si="75"/>
        <v>1</v>
      </c>
      <c r="AM96" s="106">
        <f t="shared" si="75"/>
        <v>1</v>
      </c>
      <c r="AN96" s="106">
        <f t="shared" si="75"/>
        <v>1</v>
      </c>
      <c r="AO96" s="106">
        <f t="shared" si="76"/>
        <v>1</v>
      </c>
      <c r="AP96" s="106">
        <f t="shared" si="76"/>
        <v>1</v>
      </c>
      <c r="AQ96" s="106">
        <f t="shared" si="76"/>
        <v>1</v>
      </c>
      <c r="AR96" s="106">
        <f t="shared" si="76"/>
        <v>1</v>
      </c>
      <c r="AS96" s="106">
        <f t="shared" si="76"/>
        <v>1</v>
      </c>
      <c r="AT96" s="106">
        <f t="shared" si="76"/>
        <v>1</v>
      </c>
      <c r="AU96" s="106">
        <f t="shared" si="76"/>
        <v>1</v>
      </c>
      <c r="AV96" s="106">
        <f t="shared" si="76"/>
        <v>1</v>
      </c>
      <c r="AW96" s="106">
        <f t="shared" si="76"/>
        <v>1</v>
      </c>
      <c r="AX96" s="106">
        <f t="shared" si="76"/>
        <v>1</v>
      </c>
      <c r="AY96" s="106">
        <f t="shared" si="77"/>
        <v>1</v>
      </c>
      <c r="AZ96" s="106">
        <f t="shared" si="77"/>
        <v>1</v>
      </c>
      <c r="BA96" s="106">
        <f t="shared" si="77"/>
        <v>1</v>
      </c>
      <c r="BB96" s="106">
        <f t="shared" si="77"/>
        <v>1</v>
      </c>
      <c r="BC96" s="106">
        <f t="shared" si="77"/>
        <v>1</v>
      </c>
      <c r="BD96" s="106">
        <f t="shared" si="77"/>
        <v>1</v>
      </c>
      <c r="BE96" s="106">
        <f t="shared" si="77"/>
        <v>1</v>
      </c>
      <c r="BF96" s="106">
        <f t="shared" si="77"/>
        <v>1</v>
      </c>
      <c r="BG96" s="106">
        <f t="shared" si="77"/>
        <v>1</v>
      </c>
      <c r="BH96" s="106">
        <f t="shared" si="77"/>
        <v>1</v>
      </c>
      <c r="BI96" s="106">
        <f t="shared" si="78"/>
        <v>1</v>
      </c>
      <c r="BJ96" s="106">
        <f t="shared" si="78"/>
        <v>1</v>
      </c>
      <c r="BK96" s="106">
        <f t="shared" si="78"/>
        <v>1</v>
      </c>
      <c r="BL96" s="106">
        <f t="shared" si="78"/>
        <v>1</v>
      </c>
      <c r="BM96" s="106">
        <f t="shared" si="78"/>
        <v>1</v>
      </c>
      <c r="BN96" s="106">
        <f t="shared" si="78"/>
        <v>1</v>
      </c>
      <c r="BO96" s="106">
        <f t="shared" si="78"/>
        <v>1</v>
      </c>
      <c r="BP96" s="106">
        <f t="shared" si="78"/>
        <v>1</v>
      </c>
      <c r="BQ96" s="106">
        <f t="shared" si="78"/>
        <v>1</v>
      </c>
      <c r="BR96" s="350">
        <f t="shared" si="64"/>
        <v>0.67796610169491522</v>
      </c>
    </row>
    <row r="97" spans="1:70" s="2" customFormat="1" ht="18.75" customHeight="1" x14ac:dyDescent="0.25">
      <c r="A97" s="88"/>
      <c r="B97" s="77" t="s">
        <v>847</v>
      </c>
      <c r="C97" s="77" t="s">
        <v>2048</v>
      </c>
      <c r="D97" s="77" t="s">
        <v>6</v>
      </c>
      <c r="E97" s="224">
        <f>VLOOKUP(B97,'Cuadro Control'!C107:J2027,8,FALSE)</f>
        <v>52335715.768702812</v>
      </c>
      <c r="F97" s="106">
        <v>0.06</v>
      </c>
      <c r="G97" s="107">
        <v>46344</v>
      </c>
      <c r="H97" s="107"/>
      <c r="I97" s="107">
        <v>46346</v>
      </c>
      <c r="J97" s="354">
        <f t="shared" si="36"/>
        <v>1</v>
      </c>
      <c r="K97" s="106">
        <f t="shared" si="73"/>
        <v>0</v>
      </c>
      <c r="L97" s="106">
        <f t="shared" si="73"/>
        <v>0</v>
      </c>
      <c r="M97" s="106">
        <f t="shared" si="73"/>
        <v>0</v>
      </c>
      <c r="N97" s="106">
        <f t="shared" si="73"/>
        <v>0</v>
      </c>
      <c r="O97" s="106">
        <f t="shared" si="73"/>
        <v>0</v>
      </c>
      <c r="P97" s="106">
        <f t="shared" si="73"/>
        <v>0</v>
      </c>
      <c r="Q97" s="106">
        <f t="shared" si="73"/>
        <v>0</v>
      </c>
      <c r="R97" s="106">
        <f t="shared" si="73"/>
        <v>0</v>
      </c>
      <c r="S97" s="106">
        <f t="shared" si="73"/>
        <v>0</v>
      </c>
      <c r="T97" s="106">
        <f t="shared" si="73"/>
        <v>0</v>
      </c>
      <c r="U97" s="106">
        <f t="shared" si="74"/>
        <v>0</v>
      </c>
      <c r="V97" s="106">
        <f t="shared" si="74"/>
        <v>0</v>
      </c>
      <c r="W97" s="106">
        <f t="shared" si="74"/>
        <v>0</v>
      </c>
      <c r="X97" s="106">
        <f t="shared" si="74"/>
        <v>0</v>
      </c>
      <c r="Y97" s="106">
        <f t="shared" si="74"/>
        <v>0</v>
      </c>
      <c r="Z97" s="106">
        <f t="shared" si="74"/>
        <v>0</v>
      </c>
      <c r="AA97" s="106">
        <f t="shared" si="74"/>
        <v>0</v>
      </c>
      <c r="AB97" s="106">
        <f t="shared" si="74"/>
        <v>0</v>
      </c>
      <c r="AC97" s="106">
        <f t="shared" si="74"/>
        <v>0</v>
      </c>
      <c r="AD97" s="106">
        <f t="shared" si="74"/>
        <v>1</v>
      </c>
      <c r="AE97" s="106">
        <f t="shared" si="75"/>
        <v>1</v>
      </c>
      <c r="AF97" s="106">
        <f t="shared" si="75"/>
        <v>1</v>
      </c>
      <c r="AG97" s="106">
        <f t="shared" si="75"/>
        <v>1</v>
      </c>
      <c r="AH97" s="106">
        <f t="shared" si="75"/>
        <v>1</v>
      </c>
      <c r="AI97" s="106">
        <f t="shared" si="75"/>
        <v>1</v>
      </c>
      <c r="AJ97" s="106">
        <f t="shared" si="75"/>
        <v>1</v>
      </c>
      <c r="AK97" s="106">
        <f t="shared" si="75"/>
        <v>1</v>
      </c>
      <c r="AL97" s="106">
        <f t="shared" si="75"/>
        <v>1</v>
      </c>
      <c r="AM97" s="106">
        <f t="shared" si="75"/>
        <v>1</v>
      </c>
      <c r="AN97" s="106">
        <f t="shared" si="75"/>
        <v>1</v>
      </c>
      <c r="AO97" s="106">
        <f t="shared" si="76"/>
        <v>1</v>
      </c>
      <c r="AP97" s="106">
        <f t="shared" si="76"/>
        <v>1</v>
      </c>
      <c r="AQ97" s="106">
        <f t="shared" si="76"/>
        <v>1</v>
      </c>
      <c r="AR97" s="106">
        <f t="shared" si="76"/>
        <v>1</v>
      </c>
      <c r="AS97" s="106">
        <f t="shared" si="76"/>
        <v>1</v>
      </c>
      <c r="AT97" s="106">
        <f t="shared" si="76"/>
        <v>1</v>
      </c>
      <c r="AU97" s="106">
        <f t="shared" si="76"/>
        <v>1</v>
      </c>
      <c r="AV97" s="106">
        <f t="shared" si="76"/>
        <v>1</v>
      </c>
      <c r="AW97" s="106">
        <f t="shared" si="76"/>
        <v>1</v>
      </c>
      <c r="AX97" s="106">
        <f t="shared" si="76"/>
        <v>1</v>
      </c>
      <c r="AY97" s="106">
        <f t="shared" si="77"/>
        <v>1</v>
      </c>
      <c r="AZ97" s="106">
        <f t="shared" si="77"/>
        <v>1</v>
      </c>
      <c r="BA97" s="106">
        <f t="shared" si="77"/>
        <v>1</v>
      </c>
      <c r="BB97" s="106">
        <f t="shared" si="77"/>
        <v>1</v>
      </c>
      <c r="BC97" s="106">
        <f t="shared" si="77"/>
        <v>1</v>
      </c>
      <c r="BD97" s="106">
        <f t="shared" si="77"/>
        <v>1</v>
      </c>
      <c r="BE97" s="106">
        <f t="shared" si="77"/>
        <v>1</v>
      </c>
      <c r="BF97" s="106">
        <f t="shared" si="77"/>
        <v>1</v>
      </c>
      <c r="BG97" s="106">
        <f t="shared" si="77"/>
        <v>1</v>
      </c>
      <c r="BH97" s="106">
        <f t="shared" si="77"/>
        <v>1</v>
      </c>
      <c r="BI97" s="106">
        <f t="shared" si="78"/>
        <v>1</v>
      </c>
      <c r="BJ97" s="106">
        <f t="shared" si="78"/>
        <v>1</v>
      </c>
      <c r="BK97" s="106">
        <f t="shared" si="78"/>
        <v>1</v>
      </c>
      <c r="BL97" s="106">
        <f t="shared" si="78"/>
        <v>1</v>
      </c>
      <c r="BM97" s="106">
        <f t="shared" si="78"/>
        <v>1</v>
      </c>
      <c r="BN97" s="106">
        <f t="shared" si="78"/>
        <v>1</v>
      </c>
      <c r="BO97" s="106">
        <f t="shared" si="78"/>
        <v>1</v>
      </c>
      <c r="BP97" s="106">
        <f t="shared" si="78"/>
        <v>1</v>
      </c>
      <c r="BQ97" s="106">
        <f t="shared" si="78"/>
        <v>1</v>
      </c>
      <c r="BR97" s="350">
        <f t="shared" si="64"/>
        <v>0.67796610169491522</v>
      </c>
    </row>
    <row r="98" spans="1:70" s="2" customFormat="1" ht="18.75" customHeight="1" x14ac:dyDescent="0.25">
      <c r="A98" s="88"/>
      <c r="B98" s="77" t="s">
        <v>2049</v>
      </c>
      <c r="C98" s="77" t="s">
        <v>848</v>
      </c>
      <c r="D98" s="77" t="s">
        <v>19</v>
      </c>
      <c r="E98" s="224">
        <f>VLOOKUP(B98,'Cuadro Control'!C108:J2028,8,FALSE)</f>
        <v>46410609.014634147</v>
      </c>
      <c r="F98" s="106">
        <v>0.05</v>
      </c>
      <c r="G98" s="107">
        <v>46351</v>
      </c>
      <c r="H98" s="107"/>
      <c r="I98" s="107">
        <v>46353</v>
      </c>
      <c r="J98" s="354">
        <f t="shared" si="36"/>
        <v>1</v>
      </c>
      <c r="K98" s="106">
        <f t="shared" si="73"/>
        <v>0</v>
      </c>
      <c r="L98" s="106">
        <f t="shared" si="73"/>
        <v>0</v>
      </c>
      <c r="M98" s="106">
        <f t="shared" si="73"/>
        <v>0</v>
      </c>
      <c r="N98" s="106">
        <f t="shared" si="73"/>
        <v>0</v>
      </c>
      <c r="O98" s="106">
        <f t="shared" si="73"/>
        <v>0</v>
      </c>
      <c r="P98" s="106">
        <f t="shared" si="73"/>
        <v>0</v>
      </c>
      <c r="Q98" s="106">
        <f t="shared" si="73"/>
        <v>0</v>
      </c>
      <c r="R98" s="106">
        <f t="shared" si="73"/>
        <v>0</v>
      </c>
      <c r="S98" s="106">
        <f t="shared" si="73"/>
        <v>0</v>
      </c>
      <c r="T98" s="106">
        <f t="shared" si="73"/>
        <v>0</v>
      </c>
      <c r="U98" s="106">
        <f t="shared" si="74"/>
        <v>0</v>
      </c>
      <c r="V98" s="106">
        <f t="shared" si="74"/>
        <v>0</v>
      </c>
      <c r="W98" s="106">
        <f t="shared" si="74"/>
        <v>0</v>
      </c>
      <c r="X98" s="106">
        <f t="shared" si="74"/>
        <v>0</v>
      </c>
      <c r="Y98" s="106">
        <f t="shared" si="74"/>
        <v>0</v>
      </c>
      <c r="Z98" s="106">
        <f t="shared" si="74"/>
        <v>0</v>
      </c>
      <c r="AA98" s="106">
        <f t="shared" si="74"/>
        <v>0</v>
      </c>
      <c r="AB98" s="106">
        <f t="shared" si="74"/>
        <v>0</v>
      </c>
      <c r="AC98" s="106">
        <f t="shared" si="74"/>
        <v>0</v>
      </c>
      <c r="AD98" s="106">
        <f t="shared" si="74"/>
        <v>0</v>
      </c>
      <c r="AE98" s="106">
        <f t="shared" si="75"/>
        <v>1</v>
      </c>
      <c r="AF98" s="106">
        <f t="shared" si="75"/>
        <v>1</v>
      </c>
      <c r="AG98" s="106">
        <f t="shared" si="75"/>
        <v>1</v>
      </c>
      <c r="AH98" s="106">
        <f t="shared" si="75"/>
        <v>1</v>
      </c>
      <c r="AI98" s="106">
        <f t="shared" si="75"/>
        <v>1</v>
      </c>
      <c r="AJ98" s="106">
        <f t="shared" si="75"/>
        <v>1</v>
      </c>
      <c r="AK98" s="106">
        <f t="shared" si="75"/>
        <v>1</v>
      </c>
      <c r="AL98" s="106">
        <f t="shared" si="75"/>
        <v>1</v>
      </c>
      <c r="AM98" s="106">
        <f t="shared" si="75"/>
        <v>1</v>
      </c>
      <c r="AN98" s="106">
        <f t="shared" si="75"/>
        <v>1</v>
      </c>
      <c r="AO98" s="106">
        <f t="shared" si="76"/>
        <v>1</v>
      </c>
      <c r="AP98" s="106">
        <f t="shared" si="76"/>
        <v>1</v>
      </c>
      <c r="AQ98" s="106">
        <f t="shared" si="76"/>
        <v>1</v>
      </c>
      <c r="AR98" s="106">
        <f t="shared" si="76"/>
        <v>1</v>
      </c>
      <c r="AS98" s="106">
        <f t="shared" si="76"/>
        <v>1</v>
      </c>
      <c r="AT98" s="106">
        <f t="shared" si="76"/>
        <v>1</v>
      </c>
      <c r="AU98" s="106">
        <f t="shared" si="76"/>
        <v>1</v>
      </c>
      <c r="AV98" s="106">
        <f t="shared" si="76"/>
        <v>1</v>
      </c>
      <c r="AW98" s="106">
        <f t="shared" si="76"/>
        <v>1</v>
      </c>
      <c r="AX98" s="106">
        <f t="shared" si="76"/>
        <v>1</v>
      </c>
      <c r="AY98" s="106">
        <f t="shared" si="77"/>
        <v>1</v>
      </c>
      <c r="AZ98" s="106">
        <f t="shared" si="77"/>
        <v>1</v>
      </c>
      <c r="BA98" s="106">
        <f t="shared" si="77"/>
        <v>1</v>
      </c>
      <c r="BB98" s="106">
        <f t="shared" si="77"/>
        <v>1</v>
      </c>
      <c r="BC98" s="106">
        <f t="shared" si="77"/>
        <v>1</v>
      </c>
      <c r="BD98" s="106">
        <f t="shared" si="77"/>
        <v>1</v>
      </c>
      <c r="BE98" s="106">
        <f t="shared" si="77"/>
        <v>1</v>
      </c>
      <c r="BF98" s="106">
        <f t="shared" si="77"/>
        <v>1</v>
      </c>
      <c r="BG98" s="106">
        <f t="shared" si="77"/>
        <v>1</v>
      </c>
      <c r="BH98" s="106">
        <f t="shared" si="77"/>
        <v>1</v>
      </c>
      <c r="BI98" s="106">
        <f t="shared" si="78"/>
        <v>1</v>
      </c>
      <c r="BJ98" s="106">
        <f t="shared" si="78"/>
        <v>1</v>
      </c>
      <c r="BK98" s="106">
        <f t="shared" si="78"/>
        <v>1</v>
      </c>
      <c r="BL98" s="106">
        <f t="shared" si="78"/>
        <v>1</v>
      </c>
      <c r="BM98" s="106">
        <f t="shared" si="78"/>
        <v>1</v>
      </c>
      <c r="BN98" s="106">
        <f t="shared" si="78"/>
        <v>1</v>
      </c>
      <c r="BO98" s="106">
        <f t="shared" si="78"/>
        <v>1</v>
      </c>
      <c r="BP98" s="106">
        <f t="shared" si="78"/>
        <v>1</v>
      </c>
      <c r="BQ98" s="106">
        <f t="shared" si="78"/>
        <v>1</v>
      </c>
      <c r="BR98" s="350">
        <f t="shared" si="64"/>
        <v>0.66101694915254239</v>
      </c>
    </row>
    <row r="99" spans="1:70" s="2" customFormat="1" ht="18.75" customHeight="1" x14ac:dyDescent="0.25">
      <c r="A99" s="88"/>
      <c r="B99" s="76" t="s">
        <v>849</v>
      </c>
      <c r="C99" s="76" t="s">
        <v>850</v>
      </c>
      <c r="D99" s="76" t="s">
        <v>770</v>
      </c>
      <c r="E99" s="222">
        <f>SUM(E100:E107)</f>
        <v>922951821.58333695</v>
      </c>
      <c r="F99" s="101">
        <f>IFERROR(E99/$E$44,0)</f>
        <v>0.14285714285714285</v>
      </c>
      <c r="G99" s="102">
        <v>46232</v>
      </c>
      <c r="H99" s="102"/>
      <c r="I99" s="102">
        <v>46360</v>
      </c>
      <c r="J99" s="354">
        <f t="shared" si="36"/>
        <v>1</v>
      </c>
      <c r="K99" s="101">
        <f>SUMPRODUCT($F100:$F107,K100:K107)</f>
        <v>0</v>
      </c>
      <c r="L99" s="101">
        <f t="shared" ref="L99:BQ99" si="79">SUMPRODUCT($F100:$F107,L100:L107)</f>
        <v>0</v>
      </c>
      <c r="M99" s="101">
        <f t="shared" si="79"/>
        <v>0</v>
      </c>
      <c r="N99" s="101">
        <f t="shared" si="79"/>
        <v>0.13571428571428573</v>
      </c>
      <c r="O99" s="101">
        <f t="shared" si="79"/>
        <v>0.38</v>
      </c>
      <c r="P99" s="101">
        <f t="shared" si="79"/>
        <v>0.43999999999999995</v>
      </c>
      <c r="Q99" s="101">
        <f t="shared" si="79"/>
        <v>0.43999999999999995</v>
      </c>
      <c r="R99" s="101">
        <f t="shared" si="79"/>
        <v>0.43999999999999995</v>
      </c>
      <c r="S99" s="101">
        <f t="shared" si="79"/>
        <v>0.43999999999999995</v>
      </c>
      <c r="T99" s="101">
        <f t="shared" si="79"/>
        <v>0.43999999999999995</v>
      </c>
      <c r="U99" s="101">
        <f t="shared" si="79"/>
        <v>0.43999999999999995</v>
      </c>
      <c r="V99" s="101">
        <f t="shared" si="79"/>
        <v>0.43999999999999995</v>
      </c>
      <c r="W99" s="101">
        <f t="shared" si="79"/>
        <v>0.43999999999999995</v>
      </c>
      <c r="X99" s="101">
        <f t="shared" si="79"/>
        <v>0.43999999999999995</v>
      </c>
      <c r="Y99" s="101">
        <f t="shared" si="79"/>
        <v>0.43999999999999995</v>
      </c>
      <c r="Z99" s="101">
        <f t="shared" si="79"/>
        <v>0.43999999999999995</v>
      </c>
      <c r="AA99" s="101">
        <f t="shared" si="79"/>
        <v>0.43999999999999995</v>
      </c>
      <c r="AB99" s="101">
        <f t="shared" si="79"/>
        <v>0.43999999999999995</v>
      </c>
      <c r="AC99" s="101">
        <f t="shared" si="79"/>
        <v>0.43999999999999995</v>
      </c>
      <c r="AD99" s="101">
        <f t="shared" si="79"/>
        <v>0.56499999999999995</v>
      </c>
      <c r="AE99" s="101">
        <f t="shared" si="79"/>
        <v>0.95</v>
      </c>
      <c r="AF99" s="101">
        <f t="shared" si="79"/>
        <v>1</v>
      </c>
      <c r="AG99" s="101">
        <f t="shared" si="79"/>
        <v>1</v>
      </c>
      <c r="AH99" s="101">
        <f t="shared" si="79"/>
        <v>1</v>
      </c>
      <c r="AI99" s="101">
        <f t="shared" si="79"/>
        <v>1</v>
      </c>
      <c r="AJ99" s="101">
        <f t="shared" si="79"/>
        <v>1</v>
      </c>
      <c r="AK99" s="101">
        <f t="shared" si="79"/>
        <v>1</v>
      </c>
      <c r="AL99" s="101">
        <f t="shared" si="79"/>
        <v>1</v>
      </c>
      <c r="AM99" s="101">
        <f t="shared" si="79"/>
        <v>1</v>
      </c>
      <c r="AN99" s="101">
        <f t="shared" si="79"/>
        <v>1</v>
      </c>
      <c r="AO99" s="101">
        <f t="shared" si="79"/>
        <v>1</v>
      </c>
      <c r="AP99" s="101">
        <f t="shared" si="79"/>
        <v>1</v>
      </c>
      <c r="AQ99" s="101">
        <f t="shared" si="79"/>
        <v>1</v>
      </c>
      <c r="AR99" s="101">
        <f t="shared" si="79"/>
        <v>1</v>
      </c>
      <c r="AS99" s="101">
        <f t="shared" si="79"/>
        <v>1</v>
      </c>
      <c r="AT99" s="101">
        <f t="shared" si="79"/>
        <v>1</v>
      </c>
      <c r="AU99" s="101">
        <f t="shared" si="79"/>
        <v>1</v>
      </c>
      <c r="AV99" s="101">
        <f t="shared" si="79"/>
        <v>1</v>
      </c>
      <c r="AW99" s="101">
        <f t="shared" si="79"/>
        <v>1</v>
      </c>
      <c r="AX99" s="101">
        <f t="shared" si="79"/>
        <v>1</v>
      </c>
      <c r="AY99" s="101">
        <f t="shared" si="79"/>
        <v>1</v>
      </c>
      <c r="AZ99" s="101">
        <f t="shared" si="79"/>
        <v>1</v>
      </c>
      <c r="BA99" s="101">
        <f t="shared" si="79"/>
        <v>1</v>
      </c>
      <c r="BB99" s="101">
        <f t="shared" si="79"/>
        <v>1</v>
      </c>
      <c r="BC99" s="101">
        <f t="shared" si="79"/>
        <v>1</v>
      </c>
      <c r="BD99" s="101">
        <f t="shared" si="79"/>
        <v>1</v>
      </c>
      <c r="BE99" s="101">
        <f t="shared" si="79"/>
        <v>1</v>
      </c>
      <c r="BF99" s="101">
        <f t="shared" si="79"/>
        <v>1</v>
      </c>
      <c r="BG99" s="101">
        <f t="shared" si="79"/>
        <v>1</v>
      </c>
      <c r="BH99" s="101">
        <f t="shared" si="79"/>
        <v>1</v>
      </c>
      <c r="BI99" s="101">
        <f t="shared" si="79"/>
        <v>1</v>
      </c>
      <c r="BJ99" s="101">
        <f t="shared" si="79"/>
        <v>1</v>
      </c>
      <c r="BK99" s="101">
        <f t="shared" si="79"/>
        <v>1</v>
      </c>
      <c r="BL99" s="101">
        <f t="shared" si="79"/>
        <v>1</v>
      </c>
      <c r="BM99" s="101">
        <f t="shared" si="79"/>
        <v>1</v>
      </c>
      <c r="BN99" s="101">
        <f t="shared" si="79"/>
        <v>1</v>
      </c>
      <c r="BO99" s="101">
        <f t="shared" si="79"/>
        <v>1</v>
      </c>
      <c r="BP99" s="101">
        <f t="shared" si="79"/>
        <v>1</v>
      </c>
      <c r="BQ99" s="101">
        <f t="shared" si="79"/>
        <v>1</v>
      </c>
      <c r="BR99" s="350">
        <f t="shared" si="64"/>
        <v>0.78289346246973357</v>
      </c>
    </row>
    <row r="100" spans="1:70" s="2" customFormat="1" ht="18.75" customHeight="1" x14ac:dyDescent="0.25">
      <c r="A100" s="88"/>
      <c r="B100" s="77" t="s">
        <v>851</v>
      </c>
      <c r="C100" s="77" t="s">
        <v>852</v>
      </c>
      <c r="D100" s="77" t="s">
        <v>8</v>
      </c>
      <c r="E100" s="224">
        <f>VLOOKUP(B100,'Cuadro Control'!C112:J2030,8,FALSE)</f>
        <v>90662604.648000002</v>
      </c>
      <c r="F100" s="106">
        <v>0.1</v>
      </c>
      <c r="G100" s="107">
        <v>46232</v>
      </c>
      <c r="H100" s="107"/>
      <c r="I100" s="107">
        <v>46234</v>
      </c>
      <c r="J100" s="354">
        <f t="shared" si="36"/>
        <v>1</v>
      </c>
      <c r="K100" s="106">
        <f t="shared" ref="K100:T108" si="80">IF($G100=0,0,IF(K$6&lt;$G100,0,IF(K$6&gt;$I100,1,(K$6-$G100+1)/($I100-$G100+1))))</f>
        <v>0</v>
      </c>
      <c r="L100" s="106">
        <f t="shared" si="80"/>
        <v>0</v>
      </c>
      <c r="M100" s="106">
        <f t="shared" si="80"/>
        <v>0</v>
      </c>
      <c r="N100" s="106">
        <f t="shared" si="80"/>
        <v>1</v>
      </c>
      <c r="O100" s="106">
        <f t="shared" si="80"/>
        <v>1</v>
      </c>
      <c r="P100" s="106">
        <f t="shared" si="80"/>
        <v>1</v>
      </c>
      <c r="Q100" s="106">
        <f t="shared" si="80"/>
        <v>1</v>
      </c>
      <c r="R100" s="106">
        <f t="shared" si="80"/>
        <v>1</v>
      </c>
      <c r="S100" s="106">
        <f t="shared" si="80"/>
        <v>1</v>
      </c>
      <c r="T100" s="106">
        <f t="shared" si="80"/>
        <v>1</v>
      </c>
      <c r="U100" s="106">
        <f t="shared" ref="U100:AD108" si="81">IF($G100=0,0,IF(U$6&lt;$G100,0,IF(U$6&gt;$I100,1,(U$6-$G100+1)/($I100-$G100+1))))</f>
        <v>1</v>
      </c>
      <c r="V100" s="106">
        <f t="shared" si="81"/>
        <v>1</v>
      </c>
      <c r="W100" s="106">
        <f t="shared" si="81"/>
        <v>1</v>
      </c>
      <c r="X100" s="106">
        <f t="shared" si="81"/>
        <v>1</v>
      </c>
      <c r="Y100" s="106">
        <f t="shared" si="81"/>
        <v>1</v>
      </c>
      <c r="Z100" s="106">
        <f t="shared" si="81"/>
        <v>1</v>
      </c>
      <c r="AA100" s="106">
        <f t="shared" si="81"/>
        <v>1</v>
      </c>
      <c r="AB100" s="106">
        <f t="shared" si="81"/>
        <v>1</v>
      </c>
      <c r="AC100" s="106">
        <f t="shared" si="81"/>
        <v>1</v>
      </c>
      <c r="AD100" s="106">
        <f t="shared" si="81"/>
        <v>1</v>
      </c>
      <c r="AE100" s="106">
        <f t="shared" ref="AE100:AN108" si="82">IF($G100=0,0,IF(AE$6&lt;$G100,0,IF(AE$6&gt;$I100,1,(AE$6-$G100+1)/($I100-$G100+1))))</f>
        <v>1</v>
      </c>
      <c r="AF100" s="106">
        <f t="shared" si="82"/>
        <v>1</v>
      </c>
      <c r="AG100" s="106">
        <f t="shared" si="82"/>
        <v>1</v>
      </c>
      <c r="AH100" s="106">
        <f t="shared" si="82"/>
        <v>1</v>
      </c>
      <c r="AI100" s="106">
        <f t="shared" si="82"/>
        <v>1</v>
      </c>
      <c r="AJ100" s="106">
        <f t="shared" si="82"/>
        <v>1</v>
      </c>
      <c r="AK100" s="106">
        <f t="shared" si="82"/>
        <v>1</v>
      </c>
      <c r="AL100" s="106">
        <f t="shared" si="82"/>
        <v>1</v>
      </c>
      <c r="AM100" s="106">
        <f t="shared" si="82"/>
        <v>1</v>
      </c>
      <c r="AN100" s="106">
        <f t="shared" si="82"/>
        <v>1</v>
      </c>
      <c r="AO100" s="106">
        <f t="shared" ref="AO100:AX108" si="83">IF($G100=0,0,IF(AO$6&lt;$G100,0,IF(AO$6&gt;$I100,1,(AO$6-$G100+1)/($I100-$G100+1))))</f>
        <v>1</v>
      </c>
      <c r="AP100" s="106">
        <f t="shared" si="83"/>
        <v>1</v>
      </c>
      <c r="AQ100" s="106">
        <f t="shared" si="83"/>
        <v>1</v>
      </c>
      <c r="AR100" s="106">
        <f t="shared" si="83"/>
        <v>1</v>
      </c>
      <c r="AS100" s="106">
        <f t="shared" si="83"/>
        <v>1</v>
      </c>
      <c r="AT100" s="106">
        <f t="shared" si="83"/>
        <v>1</v>
      </c>
      <c r="AU100" s="106">
        <f t="shared" si="83"/>
        <v>1</v>
      </c>
      <c r="AV100" s="106">
        <f t="shared" si="83"/>
        <v>1</v>
      </c>
      <c r="AW100" s="106">
        <f t="shared" si="83"/>
        <v>1</v>
      </c>
      <c r="AX100" s="106">
        <f t="shared" si="83"/>
        <v>1</v>
      </c>
      <c r="AY100" s="106">
        <f t="shared" ref="AY100:BH108" si="84">IF($G100=0,0,IF(AY$6&lt;$G100,0,IF(AY$6&gt;$I100,1,(AY$6-$G100+1)/($I100-$G100+1))))</f>
        <v>1</v>
      </c>
      <c r="AZ100" s="106">
        <f t="shared" si="84"/>
        <v>1</v>
      </c>
      <c r="BA100" s="106">
        <f t="shared" si="84"/>
        <v>1</v>
      </c>
      <c r="BB100" s="106">
        <f t="shared" si="84"/>
        <v>1</v>
      </c>
      <c r="BC100" s="106">
        <f t="shared" si="84"/>
        <v>1</v>
      </c>
      <c r="BD100" s="106">
        <f t="shared" si="84"/>
        <v>1</v>
      </c>
      <c r="BE100" s="106">
        <f t="shared" si="84"/>
        <v>1</v>
      </c>
      <c r="BF100" s="106">
        <f t="shared" si="84"/>
        <v>1</v>
      </c>
      <c r="BG100" s="106">
        <f t="shared" si="84"/>
        <v>1</v>
      </c>
      <c r="BH100" s="106">
        <f t="shared" si="84"/>
        <v>1</v>
      </c>
      <c r="BI100" s="106">
        <f t="shared" ref="BI100:BQ108" si="85">IF($G100=0,0,IF(BI$6&lt;$G100,0,IF(BI$6&gt;$I100,1,(BI$6-$G100+1)/($I100-$G100+1))))</f>
        <v>1</v>
      </c>
      <c r="BJ100" s="106">
        <f t="shared" si="85"/>
        <v>1</v>
      </c>
      <c r="BK100" s="106">
        <f t="shared" si="85"/>
        <v>1</v>
      </c>
      <c r="BL100" s="106">
        <f t="shared" si="85"/>
        <v>1</v>
      </c>
      <c r="BM100" s="106">
        <f t="shared" si="85"/>
        <v>1</v>
      </c>
      <c r="BN100" s="106">
        <f t="shared" si="85"/>
        <v>1</v>
      </c>
      <c r="BO100" s="106">
        <f t="shared" si="85"/>
        <v>1</v>
      </c>
      <c r="BP100" s="106">
        <f t="shared" si="85"/>
        <v>1</v>
      </c>
      <c r="BQ100" s="106">
        <f t="shared" si="85"/>
        <v>1</v>
      </c>
      <c r="BR100" s="350">
        <f t="shared" si="64"/>
        <v>0.94915254237288138</v>
      </c>
    </row>
    <row r="101" spans="1:70" s="2" customFormat="1" ht="18.75" customHeight="1" x14ac:dyDescent="0.25">
      <c r="A101" s="88"/>
      <c r="B101" s="77" t="s">
        <v>853</v>
      </c>
      <c r="C101" s="77" t="s">
        <v>854</v>
      </c>
      <c r="D101" s="77" t="s">
        <v>7</v>
      </c>
      <c r="E101" s="224">
        <f>VLOOKUP(B101,'Cuadro Control'!C114:J2031,8,FALSE)</f>
        <v>230777539.104</v>
      </c>
      <c r="F101" s="106">
        <v>0.25</v>
      </c>
      <c r="G101" s="107">
        <v>46234</v>
      </c>
      <c r="H101" s="107"/>
      <c r="I101" s="107">
        <v>46240</v>
      </c>
      <c r="J101" s="354">
        <f t="shared" si="36"/>
        <v>0.14285714285714285</v>
      </c>
      <c r="K101" s="106">
        <f t="shared" si="80"/>
        <v>0</v>
      </c>
      <c r="L101" s="106">
        <f t="shared" si="80"/>
        <v>0</v>
      </c>
      <c r="M101" s="106">
        <f t="shared" si="80"/>
        <v>0</v>
      </c>
      <c r="N101" s="106">
        <f t="shared" si="80"/>
        <v>0.14285714285714285</v>
      </c>
      <c r="O101" s="106">
        <f t="shared" si="80"/>
        <v>1</v>
      </c>
      <c r="P101" s="106">
        <f t="shared" si="80"/>
        <v>1</v>
      </c>
      <c r="Q101" s="106">
        <f t="shared" si="80"/>
        <v>1</v>
      </c>
      <c r="R101" s="106">
        <f t="shared" si="80"/>
        <v>1</v>
      </c>
      <c r="S101" s="106">
        <f t="shared" si="80"/>
        <v>1</v>
      </c>
      <c r="T101" s="106">
        <f t="shared" si="80"/>
        <v>1</v>
      </c>
      <c r="U101" s="106">
        <f t="shared" si="81"/>
        <v>1</v>
      </c>
      <c r="V101" s="106">
        <f t="shared" si="81"/>
        <v>1</v>
      </c>
      <c r="W101" s="106">
        <f t="shared" si="81"/>
        <v>1</v>
      </c>
      <c r="X101" s="106">
        <f t="shared" si="81"/>
        <v>1</v>
      </c>
      <c r="Y101" s="106">
        <f t="shared" si="81"/>
        <v>1</v>
      </c>
      <c r="Z101" s="106">
        <f t="shared" si="81"/>
        <v>1</v>
      </c>
      <c r="AA101" s="106">
        <f t="shared" si="81"/>
        <v>1</v>
      </c>
      <c r="AB101" s="106">
        <f t="shared" si="81"/>
        <v>1</v>
      </c>
      <c r="AC101" s="106">
        <f t="shared" si="81"/>
        <v>1</v>
      </c>
      <c r="AD101" s="106">
        <f t="shared" si="81"/>
        <v>1</v>
      </c>
      <c r="AE101" s="106">
        <f t="shared" si="82"/>
        <v>1</v>
      </c>
      <c r="AF101" s="106">
        <f t="shared" si="82"/>
        <v>1</v>
      </c>
      <c r="AG101" s="106">
        <f t="shared" si="82"/>
        <v>1</v>
      </c>
      <c r="AH101" s="106">
        <f t="shared" si="82"/>
        <v>1</v>
      </c>
      <c r="AI101" s="106">
        <f t="shared" si="82"/>
        <v>1</v>
      </c>
      <c r="AJ101" s="106">
        <f t="shared" si="82"/>
        <v>1</v>
      </c>
      <c r="AK101" s="106">
        <f t="shared" si="82"/>
        <v>1</v>
      </c>
      <c r="AL101" s="106">
        <f t="shared" si="82"/>
        <v>1</v>
      </c>
      <c r="AM101" s="106">
        <f t="shared" si="82"/>
        <v>1</v>
      </c>
      <c r="AN101" s="106">
        <f t="shared" si="82"/>
        <v>1</v>
      </c>
      <c r="AO101" s="106">
        <f t="shared" si="83"/>
        <v>1</v>
      </c>
      <c r="AP101" s="106">
        <f t="shared" si="83"/>
        <v>1</v>
      </c>
      <c r="AQ101" s="106">
        <f t="shared" si="83"/>
        <v>1</v>
      </c>
      <c r="AR101" s="106">
        <f t="shared" si="83"/>
        <v>1</v>
      </c>
      <c r="AS101" s="106">
        <f t="shared" si="83"/>
        <v>1</v>
      </c>
      <c r="AT101" s="106">
        <f t="shared" si="83"/>
        <v>1</v>
      </c>
      <c r="AU101" s="106">
        <f t="shared" si="83"/>
        <v>1</v>
      </c>
      <c r="AV101" s="106">
        <f t="shared" si="83"/>
        <v>1</v>
      </c>
      <c r="AW101" s="106">
        <f t="shared" si="83"/>
        <v>1</v>
      </c>
      <c r="AX101" s="106">
        <f t="shared" si="83"/>
        <v>1</v>
      </c>
      <c r="AY101" s="106">
        <f t="shared" si="84"/>
        <v>1</v>
      </c>
      <c r="AZ101" s="106">
        <f t="shared" si="84"/>
        <v>1</v>
      </c>
      <c r="BA101" s="106">
        <f t="shared" si="84"/>
        <v>1</v>
      </c>
      <c r="BB101" s="106">
        <f t="shared" si="84"/>
        <v>1</v>
      </c>
      <c r="BC101" s="106">
        <f t="shared" si="84"/>
        <v>1</v>
      </c>
      <c r="BD101" s="106">
        <f t="shared" si="84"/>
        <v>1</v>
      </c>
      <c r="BE101" s="106">
        <f t="shared" si="84"/>
        <v>1</v>
      </c>
      <c r="BF101" s="106">
        <f t="shared" si="84"/>
        <v>1</v>
      </c>
      <c r="BG101" s="106">
        <f t="shared" si="84"/>
        <v>1</v>
      </c>
      <c r="BH101" s="106">
        <f t="shared" si="84"/>
        <v>1</v>
      </c>
      <c r="BI101" s="106">
        <f t="shared" si="85"/>
        <v>1</v>
      </c>
      <c r="BJ101" s="106">
        <f t="shared" si="85"/>
        <v>1</v>
      </c>
      <c r="BK101" s="106">
        <f t="shared" si="85"/>
        <v>1</v>
      </c>
      <c r="BL101" s="106">
        <f t="shared" si="85"/>
        <v>1</v>
      </c>
      <c r="BM101" s="106">
        <f t="shared" si="85"/>
        <v>1</v>
      </c>
      <c r="BN101" s="106">
        <f t="shared" si="85"/>
        <v>1</v>
      </c>
      <c r="BO101" s="106">
        <f t="shared" si="85"/>
        <v>1</v>
      </c>
      <c r="BP101" s="106">
        <f t="shared" si="85"/>
        <v>1</v>
      </c>
      <c r="BQ101" s="106">
        <f t="shared" si="85"/>
        <v>1</v>
      </c>
      <c r="BR101" s="350">
        <f t="shared" si="64"/>
        <v>0.93462469733656173</v>
      </c>
    </row>
    <row r="102" spans="1:70" s="2" customFormat="1" ht="18.75" customHeight="1" x14ac:dyDescent="0.25">
      <c r="A102" s="88"/>
      <c r="B102" s="77" t="s">
        <v>855</v>
      </c>
      <c r="C102" s="77" t="s">
        <v>856</v>
      </c>
      <c r="D102" s="77" t="s">
        <v>19</v>
      </c>
      <c r="E102" s="224">
        <f>VLOOKUP(B102,'Cuadro Control'!C116:J2032,8,FALSE)</f>
        <v>82420549.679999992</v>
      </c>
      <c r="F102" s="106">
        <v>0.09</v>
      </c>
      <c r="G102" s="107">
        <v>46240</v>
      </c>
      <c r="H102" s="107"/>
      <c r="I102" s="107">
        <v>46245</v>
      </c>
      <c r="J102" s="354">
        <f t="shared" si="36"/>
        <v>0.33333333333333331</v>
      </c>
      <c r="K102" s="106">
        <f t="shared" si="80"/>
        <v>0</v>
      </c>
      <c r="L102" s="106">
        <f t="shared" si="80"/>
        <v>0</v>
      </c>
      <c r="M102" s="106">
        <f t="shared" si="80"/>
        <v>0</v>
      </c>
      <c r="N102" s="106">
        <f t="shared" si="80"/>
        <v>0</v>
      </c>
      <c r="O102" s="106">
        <f t="shared" si="80"/>
        <v>0.33333333333333331</v>
      </c>
      <c r="P102" s="106">
        <f t="shared" si="80"/>
        <v>1</v>
      </c>
      <c r="Q102" s="106">
        <f t="shared" si="80"/>
        <v>1</v>
      </c>
      <c r="R102" s="106">
        <f t="shared" si="80"/>
        <v>1</v>
      </c>
      <c r="S102" s="106">
        <f t="shared" si="80"/>
        <v>1</v>
      </c>
      <c r="T102" s="106">
        <f t="shared" si="80"/>
        <v>1</v>
      </c>
      <c r="U102" s="106">
        <f t="shared" si="81"/>
        <v>1</v>
      </c>
      <c r="V102" s="106">
        <f t="shared" si="81"/>
        <v>1</v>
      </c>
      <c r="W102" s="106">
        <f t="shared" si="81"/>
        <v>1</v>
      </c>
      <c r="X102" s="106">
        <f t="shared" si="81"/>
        <v>1</v>
      </c>
      <c r="Y102" s="106">
        <f t="shared" si="81"/>
        <v>1</v>
      </c>
      <c r="Z102" s="106">
        <f t="shared" si="81"/>
        <v>1</v>
      </c>
      <c r="AA102" s="106">
        <f t="shared" si="81"/>
        <v>1</v>
      </c>
      <c r="AB102" s="106">
        <f t="shared" si="81"/>
        <v>1</v>
      </c>
      <c r="AC102" s="106">
        <f t="shared" si="81"/>
        <v>1</v>
      </c>
      <c r="AD102" s="106">
        <f t="shared" si="81"/>
        <v>1</v>
      </c>
      <c r="AE102" s="106">
        <f t="shared" si="82"/>
        <v>1</v>
      </c>
      <c r="AF102" s="106">
        <f t="shared" si="82"/>
        <v>1</v>
      </c>
      <c r="AG102" s="106">
        <f t="shared" si="82"/>
        <v>1</v>
      </c>
      <c r="AH102" s="106">
        <f t="shared" si="82"/>
        <v>1</v>
      </c>
      <c r="AI102" s="106">
        <f t="shared" si="82"/>
        <v>1</v>
      </c>
      <c r="AJ102" s="106">
        <f t="shared" si="82"/>
        <v>1</v>
      </c>
      <c r="AK102" s="106">
        <f t="shared" si="82"/>
        <v>1</v>
      </c>
      <c r="AL102" s="106">
        <f t="shared" si="82"/>
        <v>1</v>
      </c>
      <c r="AM102" s="106">
        <f t="shared" si="82"/>
        <v>1</v>
      </c>
      <c r="AN102" s="106">
        <f t="shared" si="82"/>
        <v>1</v>
      </c>
      <c r="AO102" s="106">
        <f t="shared" si="83"/>
        <v>1</v>
      </c>
      <c r="AP102" s="106">
        <f t="shared" si="83"/>
        <v>1</v>
      </c>
      <c r="AQ102" s="106">
        <f t="shared" si="83"/>
        <v>1</v>
      </c>
      <c r="AR102" s="106">
        <f t="shared" si="83"/>
        <v>1</v>
      </c>
      <c r="AS102" s="106">
        <f t="shared" si="83"/>
        <v>1</v>
      </c>
      <c r="AT102" s="106">
        <f t="shared" si="83"/>
        <v>1</v>
      </c>
      <c r="AU102" s="106">
        <f t="shared" si="83"/>
        <v>1</v>
      </c>
      <c r="AV102" s="106">
        <f t="shared" si="83"/>
        <v>1</v>
      </c>
      <c r="AW102" s="106">
        <f t="shared" si="83"/>
        <v>1</v>
      </c>
      <c r="AX102" s="106">
        <f t="shared" si="83"/>
        <v>1</v>
      </c>
      <c r="AY102" s="106">
        <f t="shared" si="84"/>
        <v>1</v>
      </c>
      <c r="AZ102" s="106">
        <f t="shared" si="84"/>
        <v>1</v>
      </c>
      <c r="BA102" s="106">
        <f t="shared" si="84"/>
        <v>1</v>
      </c>
      <c r="BB102" s="106">
        <f t="shared" si="84"/>
        <v>1</v>
      </c>
      <c r="BC102" s="106">
        <f t="shared" si="84"/>
        <v>1</v>
      </c>
      <c r="BD102" s="106">
        <f t="shared" si="84"/>
        <v>1</v>
      </c>
      <c r="BE102" s="106">
        <f t="shared" si="84"/>
        <v>1</v>
      </c>
      <c r="BF102" s="106">
        <f t="shared" si="84"/>
        <v>1</v>
      </c>
      <c r="BG102" s="106">
        <f t="shared" si="84"/>
        <v>1</v>
      </c>
      <c r="BH102" s="106">
        <f t="shared" si="84"/>
        <v>1</v>
      </c>
      <c r="BI102" s="106">
        <f t="shared" si="85"/>
        <v>1</v>
      </c>
      <c r="BJ102" s="106">
        <f t="shared" si="85"/>
        <v>1</v>
      </c>
      <c r="BK102" s="106">
        <f t="shared" si="85"/>
        <v>1</v>
      </c>
      <c r="BL102" s="106">
        <f t="shared" si="85"/>
        <v>1</v>
      </c>
      <c r="BM102" s="106">
        <f t="shared" si="85"/>
        <v>1</v>
      </c>
      <c r="BN102" s="106">
        <f t="shared" si="85"/>
        <v>1</v>
      </c>
      <c r="BO102" s="106">
        <f t="shared" si="85"/>
        <v>1</v>
      </c>
      <c r="BP102" s="106">
        <f t="shared" si="85"/>
        <v>1</v>
      </c>
      <c r="BQ102" s="106">
        <f t="shared" si="85"/>
        <v>1</v>
      </c>
      <c r="BR102" s="350">
        <f t="shared" si="64"/>
        <v>0.92090395480225984</v>
      </c>
    </row>
    <row r="103" spans="1:70" s="2" customFormat="1" ht="18.75" customHeight="1" x14ac:dyDescent="0.25">
      <c r="A103" s="88"/>
      <c r="B103" s="77" t="s">
        <v>857</v>
      </c>
      <c r="C103" s="77" t="s">
        <v>858</v>
      </c>
      <c r="D103" s="77" t="s">
        <v>7</v>
      </c>
      <c r="E103" s="224">
        <f>VLOOKUP(B103,'Cuadro Control'!C118:J2033,8,FALSE)</f>
        <v>230777539.104</v>
      </c>
      <c r="F103" s="106">
        <v>0.25</v>
      </c>
      <c r="G103" s="107">
        <v>46344</v>
      </c>
      <c r="H103" s="107"/>
      <c r="I103" s="107">
        <v>46349</v>
      </c>
      <c r="J103" s="354">
        <f t="shared" si="36"/>
        <v>0.5</v>
      </c>
      <c r="K103" s="106">
        <f t="shared" si="80"/>
        <v>0</v>
      </c>
      <c r="L103" s="106">
        <f t="shared" si="80"/>
        <v>0</v>
      </c>
      <c r="M103" s="106">
        <f t="shared" si="80"/>
        <v>0</v>
      </c>
      <c r="N103" s="106">
        <f t="shared" si="80"/>
        <v>0</v>
      </c>
      <c r="O103" s="106">
        <f t="shared" si="80"/>
        <v>0</v>
      </c>
      <c r="P103" s="106">
        <f t="shared" si="80"/>
        <v>0</v>
      </c>
      <c r="Q103" s="106">
        <f t="shared" si="80"/>
        <v>0</v>
      </c>
      <c r="R103" s="106">
        <f t="shared" si="80"/>
        <v>0</v>
      </c>
      <c r="S103" s="106">
        <f t="shared" si="80"/>
        <v>0</v>
      </c>
      <c r="T103" s="106">
        <f t="shared" si="80"/>
        <v>0</v>
      </c>
      <c r="U103" s="106">
        <f t="shared" si="81"/>
        <v>0</v>
      </c>
      <c r="V103" s="106">
        <f t="shared" si="81"/>
        <v>0</v>
      </c>
      <c r="W103" s="106">
        <f t="shared" si="81"/>
        <v>0</v>
      </c>
      <c r="X103" s="106">
        <f t="shared" si="81"/>
        <v>0</v>
      </c>
      <c r="Y103" s="106">
        <f t="shared" si="81"/>
        <v>0</v>
      </c>
      <c r="Z103" s="106">
        <f t="shared" si="81"/>
        <v>0</v>
      </c>
      <c r="AA103" s="106">
        <f t="shared" si="81"/>
        <v>0</v>
      </c>
      <c r="AB103" s="106">
        <f t="shared" si="81"/>
        <v>0</v>
      </c>
      <c r="AC103" s="106">
        <f t="shared" si="81"/>
        <v>0</v>
      </c>
      <c r="AD103" s="106">
        <f t="shared" si="81"/>
        <v>0.5</v>
      </c>
      <c r="AE103" s="106">
        <f t="shared" si="82"/>
        <v>1</v>
      </c>
      <c r="AF103" s="106">
        <f t="shared" si="82"/>
        <v>1</v>
      </c>
      <c r="AG103" s="106">
        <f t="shared" si="82"/>
        <v>1</v>
      </c>
      <c r="AH103" s="106">
        <f t="shared" si="82"/>
        <v>1</v>
      </c>
      <c r="AI103" s="106">
        <f t="shared" si="82"/>
        <v>1</v>
      </c>
      <c r="AJ103" s="106">
        <f t="shared" si="82"/>
        <v>1</v>
      </c>
      <c r="AK103" s="106">
        <f t="shared" si="82"/>
        <v>1</v>
      </c>
      <c r="AL103" s="106">
        <f t="shared" si="82"/>
        <v>1</v>
      </c>
      <c r="AM103" s="106">
        <f t="shared" si="82"/>
        <v>1</v>
      </c>
      <c r="AN103" s="106">
        <f t="shared" si="82"/>
        <v>1</v>
      </c>
      <c r="AO103" s="106">
        <f t="shared" si="83"/>
        <v>1</v>
      </c>
      <c r="AP103" s="106">
        <f t="shared" si="83"/>
        <v>1</v>
      </c>
      <c r="AQ103" s="106">
        <f t="shared" si="83"/>
        <v>1</v>
      </c>
      <c r="AR103" s="106">
        <f t="shared" si="83"/>
        <v>1</v>
      </c>
      <c r="AS103" s="106">
        <f t="shared" si="83"/>
        <v>1</v>
      </c>
      <c r="AT103" s="106">
        <f t="shared" si="83"/>
        <v>1</v>
      </c>
      <c r="AU103" s="106">
        <f t="shared" si="83"/>
        <v>1</v>
      </c>
      <c r="AV103" s="106">
        <f t="shared" si="83"/>
        <v>1</v>
      </c>
      <c r="AW103" s="106">
        <f t="shared" si="83"/>
        <v>1</v>
      </c>
      <c r="AX103" s="106">
        <f t="shared" si="83"/>
        <v>1</v>
      </c>
      <c r="AY103" s="106">
        <f t="shared" si="84"/>
        <v>1</v>
      </c>
      <c r="AZ103" s="106">
        <f t="shared" si="84"/>
        <v>1</v>
      </c>
      <c r="BA103" s="106">
        <f t="shared" si="84"/>
        <v>1</v>
      </c>
      <c r="BB103" s="106">
        <f t="shared" si="84"/>
        <v>1</v>
      </c>
      <c r="BC103" s="106">
        <f t="shared" si="84"/>
        <v>1</v>
      </c>
      <c r="BD103" s="106">
        <f t="shared" si="84"/>
        <v>1</v>
      </c>
      <c r="BE103" s="106">
        <f t="shared" si="84"/>
        <v>1</v>
      </c>
      <c r="BF103" s="106">
        <f t="shared" si="84"/>
        <v>1</v>
      </c>
      <c r="BG103" s="106">
        <f t="shared" si="84"/>
        <v>1</v>
      </c>
      <c r="BH103" s="106">
        <f t="shared" si="84"/>
        <v>1</v>
      </c>
      <c r="BI103" s="106">
        <f t="shared" si="85"/>
        <v>1</v>
      </c>
      <c r="BJ103" s="106">
        <f t="shared" si="85"/>
        <v>1</v>
      </c>
      <c r="BK103" s="106">
        <f t="shared" si="85"/>
        <v>1</v>
      </c>
      <c r="BL103" s="106">
        <f t="shared" si="85"/>
        <v>1</v>
      </c>
      <c r="BM103" s="106">
        <f t="shared" si="85"/>
        <v>1</v>
      </c>
      <c r="BN103" s="106">
        <f t="shared" si="85"/>
        <v>1</v>
      </c>
      <c r="BO103" s="106">
        <f t="shared" si="85"/>
        <v>1</v>
      </c>
      <c r="BP103" s="106">
        <f t="shared" si="85"/>
        <v>1</v>
      </c>
      <c r="BQ103" s="106">
        <f t="shared" si="85"/>
        <v>1</v>
      </c>
      <c r="BR103" s="350">
        <f t="shared" si="64"/>
        <v>0.66949152542372881</v>
      </c>
    </row>
    <row r="104" spans="1:70" s="2" customFormat="1" ht="18.75" customHeight="1" x14ac:dyDescent="0.25">
      <c r="A104" s="88"/>
      <c r="B104" s="77" t="s">
        <v>859</v>
      </c>
      <c r="C104" s="77" t="s">
        <v>860</v>
      </c>
      <c r="D104" s="77" t="s">
        <v>8</v>
      </c>
      <c r="E104" s="224">
        <f>VLOOKUP(B104,'Cuadro Control'!C119:J2034,8,FALSE)</f>
        <v>49452329.807999998</v>
      </c>
      <c r="F104" s="106">
        <v>0.05</v>
      </c>
      <c r="G104" s="107">
        <v>46349</v>
      </c>
      <c r="H104" s="107"/>
      <c r="I104" s="107">
        <v>46350</v>
      </c>
      <c r="J104" s="354">
        <f t="shared" si="36"/>
        <v>0</v>
      </c>
      <c r="K104" s="106">
        <f t="shared" si="80"/>
        <v>0</v>
      </c>
      <c r="L104" s="106">
        <f t="shared" si="80"/>
        <v>0</v>
      </c>
      <c r="M104" s="106">
        <f t="shared" si="80"/>
        <v>0</v>
      </c>
      <c r="N104" s="106">
        <f t="shared" si="80"/>
        <v>0</v>
      </c>
      <c r="O104" s="106">
        <f t="shared" si="80"/>
        <v>0</v>
      </c>
      <c r="P104" s="106">
        <f t="shared" si="80"/>
        <v>0</v>
      </c>
      <c r="Q104" s="106">
        <f t="shared" si="80"/>
        <v>0</v>
      </c>
      <c r="R104" s="106">
        <f t="shared" si="80"/>
        <v>0</v>
      </c>
      <c r="S104" s="106">
        <f t="shared" si="80"/>
        <v>0</v>
      </c>
      <c r="T104" s="106">
        <f t="shared" si="80"/>
        <v>0</v>
      </c>
      <c r="U104" s="106">
        <f t="shared" si="81"/>
        <v>0</v>
      </c>
      <c r="V104" s="106">
        <f t="shared" si="81"/>
        <v>0</v>
      </c>
      <c r="W104" s="106">
        <f t="shared" si="81"/>
        <v>0</v>
      </c>
      <c r="X104" s="106">
        <f t="shared" si="81"/>
        <v>0</v>
      </c>
      <c r="Y104" s="106">
        <f t="shared" si="81"/>
        <v>0</v>
      </c>
      <c r="Z104" s="106">
        <f t="shared" si="81"/>
        <v>0</v>
      </c>
      <c r="AA104" s="106">
        <f t="shared" si="81"/>
        <v>0</v>
      </c>
      <c r="AB104" s="106">
        <f t="shared" si="81"/>
        <v>0</v>
      </c>
      <c r="AC104" s="106">
        <f t="shared" si="81"/>
        <v>0</v>
      </c>
      <c r="AD104" s="106">
        <f t="shared" si="81"/>
        <v>0</v>
      </c>
      <c r="AE104" s="106">
        <f t="shared" si="82"/>
        <v>1</v>
      </c>
      <c r="AF104" s="106">
        <f t="shared" si="82"/>
        <v>1</v>
      </c>
      <c r="AG104" s="106">
        <f t="shared" si="82"/>
        <v>1</v>
      </c>
      <c r="AH104" s="106">
        <f t="shared" si="82"/>
        <v>1</v>
      </c>
      <c r="AI104" s="106">
        <f t="shared" si="82"/>
        <v>1</v>
      </c>
      <c r="AJ104" s="106">
        <f t="shared" si="82"/>
        <v>1</v>
      </c>
      <c r="AK104" s="106">
        <f t="shared" si="82"/>
        <v>1</v>
      </c>
      <c r="AL104" s="106">
        <f t="shared" si="82"/>
        <v>1</v>
      </c>
      <c r="AM104" s="106">
        <f t="shared" si="82"/>
        <v>1</v>
      </c>
      <c r="AN104" s="106">
        <f t="shared" si="82"/>
        <v>1</v>
      </c>
      <c r="AO104" s="106">
        <f t="shared" si="83"/>
        <v>1</v>
      </c>
      <c r="AP104" s="106">
        <f t="shared" si="83"/>
        <v>1</v>
      </c>
      <c r="AQ104" s="106">
        <f t="shared" si="83"/>
        <v>1</v>
      </c>
      <c r="AR104" s="106">
        <f t="shared" si="83"/>
        <v>1</v>
      </c>
      <c r="AS104" s="106">
        <f t="shared" si="83"/>
        <v>1</v>
      </c>
      <c r="AT104" s="106">
        <f t="shared" si="83"/>
        <v>1</v>
      </c>
      <c r="AU104" s="106">
        <f t="shared" si="83"/>
        <v>1</v>
      </c>
      <c r="AV104" s="106">
        <f t="shared" si="83"/>
        <v>1</v>
      </c>
      <c r="AW104" s="106">
        <f t="shared" si="83"/>
        <v>1</v>
      </c>
      <c r="AX104" s="106">
        <f t="shared" si="83"/>
        <v>1</v>
      </c>
      <c r="AY104" s="106">
        <f t="shared" si="84"/>
        <v>1</v>
      </c>
      <c r="AZ104" s="106">
        <f t="shared" si="84"/>
        <v>1</v>
      </c>
      <c r="BA104" s="106">
        <f t="shared" si="84"/>
        <v>1</v>
      </c>
      <c r="BB104" s="106">
        <f t="shared" si="84"/>
        <v>1</v>
      </c>
      <c r="BC104" s="106">
        <f t="shared" si="84"/>
        <v>1</v>
      </c>
      <c r="BD104" s="106">
        <f t="shared" si="84"/>
        <v>1</v>
      </c>
      <c r="BE104" s="106">
        <f t="shared" si="84"/>
        <v>1</v>
      </c>
      <c r="BF104" s="106">
        <f t="shared" si="84"/>
        <v>1</v>
      </c>
      <c r="BG104" s="106">
        <f t="shared" si="84"/>
        <v>1</v>
      </c>
      <c r="BH104" s="106">
        <f t="shared" si="84"/>
        <v>1</v>
      </c>
      <c r="BI104" s="106">
        <f t="shared" si="85"/>
        <v>1</v>
      </c>
      <c r="BJ104" s="106">
        <f t="shared" si="85"/>
        <v>1</v>
      </c>
      <c r="BK104" s="106">
        <f t="shared" si="85"/>
        <v>1</v>
      </c>
      <c r="BL104" s="106">
        <f t="shared" si="85"/>
        <v>1</v>
      </c>
      <c r="BM104" s="106">
        <f t="shared" si="85"/>
        <v>1</v>
      </c>
      <c r="BN104" s="106">
        <f t="shared" si="85"/>
        <v>1</v>
      </c>
      <c r="BO104" s="106">
        <f t="shared" si="85"/>
        <v>1</v>
      </c>
      <c r="BP104" s="106">
        <f t="shared" si="85"/>
        <v>1</v>
      </c>
      <c r="BQ104" s="106">
        <f t="shared" si="85"/>
        <v>1</v>
      </c>
      <c r="BR104" s="350">
        <f t="shared" si="64"/>
        <v>0.66101694915254239</v>
      </c>
    </row>
    <row r="105" spans="1:70" s="2" customFormat="1" ht="18.75" customHeight="1" x14ac:dyDescent="0.25">
      <c r="A105" s="88"/>
      <c r="B105" s="77" t="s">
        <v>861</v>
      </c>
      <c r="C105" s="77" t="s">
        <v>862</v>
      </c>
      <c r="D105" s="77" t="s">
        <v>8</v>
      </c>
      <c r="E105" s="224">
        <f>VLOOKUP(B105,'Cuadro Control'!C120:J2035,8,FALSE)</f>
        <v>140114934.456</v>
      </c>
      <c r="F105" s="106">
        <v>0.15</v>
      </c>
      <c r="G105" s="107">
        <v>46350</v>
      </c>
      <c r="H105" s="107"/>
      <c r="I105" s="107">
        <v>46351</v>
      </c>
      <c r="J105" s="354">
        <f t="shared" si="36"/>
        <v>0</v>
      </c>
      <c r="K105" s="106">
        <f t="shared" si="80"/>
        <v>0</v>
      </c>
      <c r="L105" s="106">
        <f t="shared" si="80"/>
        <v>0</v>
      </c>
      <c r="M105" s="106">
        <f t="shared" si="80"/>
        <v>0</v>
      </c>
      <c r="N105" s="106">
        <f t="shared" si="80"/>
        <v>0</v>
      </c>
      <c r="O105" s="106">
        <f t="shared" si="80"/>
        <v>0</v>
      </c>
      <c r="P105" s="106">
        <f t="shared" si="80"/>
        <v>0</v>
      </c>
      <c r="Q105" s="106">
        <f t="shared" si="80"/>
        <v>0</v>
      </c>
      <c r="R105" s="106">
        <f t="shared" si="80"/>
        <v>0</v>
      </c>
      <c r="S105" s="106">
        <f t="shared" si="80"/>
        <v>0</v>
      </c>
      <c r="T105" s="106">
        <f t="shared" si="80"/>
        <v>0</v>
      </c>
      <c r="U105" s="106">
        <f t="shared" si="81"/>
        <v>0</v>
      </c>
      <c r="V105" s="106">
        <f t="shared" si="81"/>
        <v>0</v>
      </c>
      <c r="W105" s="106">
        <f t="shared" si="81"/>
        <v>0</v>
      </c>
      <c r="X105" s="106">
        <f t="shared" si="81"/>
        <v>0</v>
      </c>
      <c r="Y105" s="106">
        <f t="shared" si="81"/>
        <v>0</v>
      </c>
      <c r="Z105" s="106">
        <f t="shared" si="81"/>
        <v>0</v>
      </c>
      <c r="AA105" s="106">
        <f t="shared" si="81"/>
        <v>0</v>
      </c>
      <c r="AB105" s="106">
        <f t="shared" si="81"/>
        <v>0</v>
      </c>
      <c r="AC105" s="106">
        <f t="shared" si="81"/>
        <v>0</v>
      </c>
      <c r="AD105" s="106">
        <f t="shared" si="81"/>
        <v>0</v>
      </c>
      <c r="AE105" s="106">
        <f t="shared" si="82"/>
        <v>1</v>
      </c>
      <c r="AF105" s="106">
        <f t="shared" si="82"/>
        <v>1</v>
      </c>
      <c r="AG105" s="106">
        <f t="shared" si="82"/>
        <v>1</v>
      </c>
      <c r="AH105" s="106">
        <f t="shared" si="82"/>
        <v>1</v>
      </c>
      <c r="AI105" s="106">
        <f t="shared" si="82"/>
        <v>1</v>
      </c>
      <c r="AJ105" s="106">
        <f t="shared" si="82"/>
        <v>1</v>
      </c>
      <c r="AK105" s="106">
        <f t="shared" si="82"/>
        <v>1</v>
      </c>
      <c r="AL105" s="106">
        <f t="shared" si="82"/>
        <v>1</v>
      </c>
      <c r="AM105" s="106">
        <f t="shared" si="82"/>
        <v>1</v>
      </c>
      <c r="AN105" s="106">
        <f t="shared" si="82"/>
        <v>1</v>
      </c>
      <c r="AO105" s="106">
        <f t="shared" si="83"/>
        <v>1</v>
      </c>
      <c r="AP105" s="106">
        <f t="shared" si="83"/>
        <v>1</v>
      </c>
      <c r="AQ105" s="106">
        <f t="shared" si="83"/>
        <v>1</v>
      </c>
      <c r="AR105" s="106">
        <f t="shared" si="83"/>
        <v>1</v>
      </c>
      <c r="AS105" s="106">
        <f t="shared" si="83"/>
        <v>1</v>
      </c>
      <c r="AT105" s="106">
        <f t="shared" si="83"/>
        <v>1</v>
      </c>
      <c r="AU105" s="106">
        <f t="shared" si="83"/>
        <v>1</v>
      </c>
      <c r="AV105" s="106">
        <f t="shared" si="83"/>
        <v>1</v>
      </c>
      <c r="AW105" s="106">
        <f t="shared" si="83"/>
        <v>1</v>
      </c>
      <c r="AX105" s="106">
        <f t="shared" si="83"/>
        <v>1</v>
      </c>
      <c r="AY105" s="106">
        <f t="shared" si="84"/>
        <v>1</v>
      </c>
      <c r="AZ105" s="106">
        <f t="shared" si="84"/>
        <v>1</v>
      </c>
      <c r="BA105" s="106">
        <f t="shared" si="84"/>
        <v>1</v>
      </c>
      <c r="BB105" s="106">
        <f t="shared" si="84"/>
        <v>1</v>
      </c>
      <c r="BC105" s="106">
        <f t="shared" si="84"/>
        <v>1</v>
      </c>
      <c r="BD105" s="106">
        <f t="shared" si="84"/>
        <v>1</v>
      </c>
      <c r="BE105" s="106">
        <f t="shared" si="84"/>
        <v>1</v>
      </c>
      <c r="BF105" s="106">
        <f t="shared" si="84"/>
        <v>1</v>
      </c>
      <c r="BG105" s="106">
        <f t="shared" si="84"/>
        <v>1</v>
      </c>
      <c r="BH105" s="106">
        <f t="shared" si="84"/>
        <v>1</v>
      </c>
      <c r="BI105" s="106">
        <f t="shared" si="85"/>
        <v>1</v>
      </c>
      <c r="BJ105" s="106">
        <f t="shared" si="85"/>
        <v>1</v>
      </c>
      <c r="BK105" s="106">
        <f t="shared" si="85"/>
        <v>1</v>
      </c>
      <c r="BL105" s="106">
        <f t="shared" si="85"/>
        <v>1</v>
      </c>
      <c r="BM105" s="106">
        <f t="shared" si="85"/>
        <v>1</v>
      </c>
      <c r="BN105" s="106">
        <f t="shared" si="85"/>
        <v>1</v>
      </c>
      <c r="BO105" s="106">
        <f t="shared" si="85"/>
        <v>1</v>
      </c>
      <c r="BP105" s="106">
        <f t="shared" si="85"/>
        <v>1</v>
      </c>
      <c r="BQ105" s="106">
        <f t="shared" si="85"/>
        <v>1</v>
      </c>
      <c r="BR105" s="350">
        <f t="shared" si="64"/>
        <v>0.66101694915254239</v>
      </c>
    </row>
    <row r="106" spans="1:70" s="2" customFormat="1" ht="18.75" customHeight="1" x14ac:dyDescent="0.25">
      <c r="A106" s="88"/>
      <c r="B106" s="77" t="s">
        <v>863</v>
      </c>
      <c r="C106" s="77" t="s">
        <v>2050</v>
      </c>
      <c r="D106" s="77" t="s">
        <v>6</v>
      </c>
      <c r="E106" s="224">
        <f>VLOOKUP(B106,'Cuadro Control'!C121:J2036,8,FALSE)</f>
        <v>52335715.768702812</v>
      </c>
      <c r="F106" s="106">
        <v>0.06</v>
      </c>
      <c r="G106" s="107">
        <v>46351</v>
      </c>
      <c r="H106" s="107"/>
      <c r="I106" s="107">
        <v>46353</v>
      </c>
      <c r="J106" s="354">
        <f t="shared" si="36"/>
        <v>1</v>
      </c>
      <c r="K106" s="106">
        <f t="shared" si="80"/>
        <v>0</v>
      </c>
      <c r="L106" s="106">
        <f t="shared" si="80"/>
        <v>0</v>
      </c>
      <c r="M106" s="106">
        <f t="shared" si="80"/>
        <v>0</v>
      </c>
      <c r="N106" s="106">
        <f t="shared" si="80"/>
        <v>0</v>
      </c>
      <c r="O106" s="106">
        <f t="shared" si="80"/>
        <v>0</v>
      </c>
      <c r="P106" s="106">
        <f t="shared" si="80"/>
        <v>0</v>
      </c>
      <c r="Q106" s="106">
        <f t="shared" si="80"/>
        <v>0</v>
      </c>
      <c r="R106" s="106">
        <f t="shared" si="80"/>
        <v>0</v>
      </c>
      <c r="S106" s="106">
        <f t="shared" si="80"/>
        <v>0</v>
      </c>
      <c r="T106" s="106">
        <f t="shared" si="80"/>
        <v>0</v>
      </c>
      <c r="U106" s="106">
        <f t="shared" si="81"/>
        <v>0</v>
      </c>
      <c r="V106" s="106">
        <f t="shared" si="81"/>
        <v>0</v>
      </c>
      <c r="W106" s="106">
        <f t="shared" si="81"/>
        <v>0</v>
      </c>
      <c r="X106" s="106">
        <f t="shared" si="81"/>
        <v>0</v>
      </c>
      <c r="Y106" s="106">
        <f t="shared" si="81"/>
        <v>0</v>
      </c>
      <c r="Z106" s="106">
        <f t="shared" si="81"/>
        <v>0</v>
      </c>
      <c r="AA106" s="106">
        <f t="shared" si="81"/>
        <v>0</v>
      </c>
      <c r="AB106" s="106">
        <f t="shared" si="81"/>
        <v>0</v>
      </c>
      <c r="AC106" s="106">
        <f t="shared" si="81"/>
        <v>0</v>
      </c>
      <c r="AD106" s="106">
        <f t="shared" si="81"/>
        <v>0</v>
      </c>
      <c r="AE106" s="106">
        <f t="shared" si="82"/>
        <v>1</v>
      </c>
      <c r="AF106" s="106">
        <f t="shared" si="82"/>
        <v>1</v>
      </c>
      <c r="AG106" s="106">
        <f t="shared" si="82"/>
        <v>1</v>
      </c>
      <c r="AH106" s="106">
        <f t="shared" si="82"/>
        <v>1</v>
      </c>
      <c r="AI106" s="106">
        <f t="shared" si="82"/>
        <v>1</v>
      </c>
      <c r="AJ106" s="106">
        <f t="shared" si="82"/>
        <v>1</v>
      </c>
      <c r="AK106" s="106">
        <f t="shared" si="82"/>
        <v>1</v>
      </c>
      <c r="AL106" s="106">
        <f t="shared" si="82"/>
        <v>1</v>
      </c>
      <c r="AM106" s="106">
        <f t="shared" si="82"/>
        <v>1</v>
      </c>
      <c r="AN106" s="106">
        <f t="shared" si="82"/>
        <v>1</v>
      </c>
      <c r="AO106" s="106">
        <f t="shared" si="83"/>
        <v>1</v>
      </c>
      <c r="AP106" s="106">
        <f t="shared" si="83"/>
        <v>1</v>
      </c>
      <c r="AQ106" s="106">
        <f t="shared" si="83"/>
        <v>1</v>
      </c>
      <c r="AR106" s="106">
        <f t="shared" si="83"/>
        <v>1</v>
      </c>
      <c r="AS106" s="106">
        <f t="shared" si="83"/>
        <v>1</v>
      </c>
      <c r="AT106" s="106">
        <f t="shared" si="83"/>
        <v>1</v>
      </c>
      <c r="AU106" s="106">
        <f t="shared" si="83"/>
        <v>1</v>
      </c>
      <c r="AV106" s="106">
        <f t="shared" si="83"/>
        <v>1</v>
      </c>
      <c r="AW106" s="106">
        <f t="shared" si="83"/>
        <v>1</v>
      </c>
      <c r="AX106" s="106">
        <f t="shared" si="83"/>
        <v>1</v>
      </c>
      <c r="AY106" s="106">
        <f t="shared" si="84"/>
        <v>1</v>
      </c>
      <c r="AZ106" s="106">
        <f t="shared" si="84"/>
        <v>1</v>
      </c>
      <c r="BA106" s="106">
        <f t="shared" si="84"/>
        <v>1</v>
      </c>
      <c r="BB106" s="106">
        <f t="shared" si="84"/>
        <v>1</v>
      </c>
      <c r="BC106" s="106">
        <f t="shared" si="84"/>
        <v>1</v>
      </c>
      <c r="BD106" s="106">
        <f t="shared" si="84"/>
        <v>1</v>
      </c>
      <c r="BE106" s="106">
        <f t="shared" si="84"/>
        <v>1</v>
      </c>
      <c r="BF106" s="106">
        <f t="shared" si="84"/>
        <v>1</v>
      </c>
      <c r="BG106" s="106">
        <f t="shared" si="84"/>
        <v>1</v>
      </c>
      <c r="BH106" s="106">
        <f t="shared" si="84"/>
        <v>1</v>
      </c>
      <c r="BI106" s="106">
        <f t="shared" si="85"/>
        <v>1</v>
      </c>
      <c r="BJ106" s="106">
        <f t="shared" si="85"/>
        <v>1</v>
      </c>
      <c r="BK106" s="106">
        <f t="shared" si="85"/>
        <v>1</v>
      </c>
      <c r="BL106" s="106">
        <f t="shared" si="85"/>
        <v>1</v>
      </c>
      <c r="BM106" s="106">
        <f t="shared" si="85"/>
        <v>1</v>
      </c>
      <c r="BN106" s="106">
        <f t="shared" si="85"/>
        <v>1</v>
      </c>
      <c r="BO106" s="106">
        <f t="shared" si="85"/>
        <v>1</v>
      </c>
      <c r="BP106" s="106">
        <f t="shared" si="85"/>
        <v>1</v>
      </c>
      <c r="BQ106" s="106">
        <f t="shared" si="85"/>
        <v>1</v>
      </c>
      <c r="BR106" s="350">
        <f t="shared" si="64"/>
        <v>0.66101694915254239</v>
      </c>
    </row>
    <row r="107" spans="1:70" s="2" customFormat="1" ht="18.75" customHeight="1" x14ac:dyDescent="0.25">
      <c r="A107" s="88"/>
      <c r="B107" s="77" t="s">
        <v>2051</v>
      </c>
      <c r="C107" s="77" t="s">
        <v>864</v>
      </c>
      <c r="D107" s="77" t="s">
        <v>19</v>
      </c>
      <c r="E107" s="224">
        <f>VLOOKUP(B107,'Cuadro Control'!C122:J2037,8,FALSE)</f>
        <v>46410609.014634147</v>
      </c>
      <c r="F107" s="106">
        <v>0.05</v>
      </c>
      <c r="G107" s="107">
        <v>46358</v>
      </c>
      <c r="H107" s="107"/>
      <c r="I107" s="107">
        <v>46360</v>
      </c>
      <c r="J107" s="354">
        <f t="shared" si="36"/>
        <v>1</v>
      </c>
      <c r="K107" s="106">
        <f t="shared" si="80"/>
        <v>0</v>
      </c>
      <c r="L107" s="106">
        <f t="shared" si="80"/>
        <v>0</v>
      </c>
      <c r="M107" s="106">
        <f t="shared" si="80"/>
        <v>0</v>
      </c>
      <c r="N107" s="106">
        <f t="shared" si="80"/>
        <v>0</v>
      </c>
      <c r="O107" s="106">
        <f t="shared" si="80"/>
        <v>0</v>
      </c>
      <c r="P107" s="106">
        <f t="shared" si="80"/>
        <v>0</v>
      </c>
      <c r="Q107" s="106">
        <f t="shared" si="80"/>
        <v>0</v>
      </c>
      <c r="R107" s="106">
        <f t="shared" si="80"/>
        <v>0</v>
      </c>
      <c r="S107" s="106">
        <f t="shared" si="80"/>
        <v>0</v>
      </c>
      <c r="T107" s="106">
        <f t="shared" si="80"/>
        <v>0</v>
      </c>
      <c r="U107" s="106">
        <f t="shared" si="81"/>
        <v>0</v>
      </c>
      <c r="V107" s="106">
        <f t="shared" si="81"/>
        <v>0</v>
      </c>
      <c r="W107" s="106">
        <f t="shared" si="81"/>
        <v>0</v>
      </c>
      <c r="X107" s="106">
        <f t="shared" si="81"/>
        <v>0</v>
      </c>
      <c r="Y107" s="106">
        <f t="shared" si="81"/>
        <v>0</v>
      </c>
      <c r="Z107" s="106">
        <f t="shared" si="81"/>
        <v>0</v>
      </c>
      <c r="AA107" s="106">
        <f t="shared" si="81"/>
        <v>0</v>
      </c>
      <c r="AB107" s="106">
        <f t="shared" si="81"/>
        <v>0</v>
      </c>
      <c r="AC107" s="106">
        <f t="shared" si="81"/>
        <v>0</v>
      </c>
      <c r="AD107" s="106">
        <f t="shared" si="81"/>
        <v>0</v>
      </c>
      <c r="AE107" s="106">
        <f t="shared" si="82"/>
        <v>0</v>
      </c>
      <c r="AF107" s="106">
        <f t="shared" si="82"/>
        <v>1</v>
      </c>
      <c r="AG107" s="106">
        <f t="shared" si="82"/>
        <v>1</v>
      </c>
      <c r="AH107" s="106">
        <f t="shared" si="82"/>
        <v>1</v>
      </c>
      <c r="AI107" s="106">
        <f t="shared" si="82"/>
        <v>1</v>
      </c>
      <c r="AJ107" s="106">
        <f t="shared" si="82"/>
        <v>1</v>
      </c>
      <c r="AK107" s="106">
        <f t="shared" si="82"/>
        <v>1</v>
      </c>
      <c r="AL107" s="106">
        <f t="shared" si="82"/>
        <v>1</v>
      </c>
      <c r="AM107" s="106">
        <f t="shared" si="82"/>
        <v>1</v>
      </c>
      <c r="AN107" s="106">
        <f t="shared" si="82"/>
        <v>1</v>
      </c>
      <c r="AO107" s="106">
        <f t="shared" si="83"/>
        <v>1</v>
      </c>
      <c r="AP107" s="106">
        <f t="shared" si="83"/>
        <v>1</v>
      </c>
      <c r="AQ107" s="106">
        <f t="shared" si="83"/>
        <v>1</v>
      </c>
      <c r="AR107" s="106">
        <f t="shared" si="83"/>
        <v>1</v>
      </c>
      <c r="AS107" s="106">
        <f t="shared" si="83"/>
        <v>1</v>
      </c>
      <c r="AT107" s="106">
        <f t="shared" si="83"/>
        <v>1</v>
      </c>
      <c r="AU107" s="106">
        <f t="shared" si="83"/>
        <v>1</v>
      </c>
      <c r="AV107" s="106">
        <f t="shared" si="83"/>
        <v>1</v>
      </c>
      <c r="AW107" s="106">
        <f t="shared" si="83"/>
        <v>1</v>
      </c>
      <c r="AX107" s="106">
        <f t="shared" si="83"/>
        <v>1</v>
      </c>
      <c r="AY107" s="106">
        <f t="shared" si="84"/>
        <v>1</v>
      </c>
      <c r="AZ107" s="106">
        <f t="shared" si="84"/>
        <v>1</v>
      </c>
      <c r="BA107" s="106">
        <f t="shared" si="84"/>
        <v>1</v>
      </c>
      <c r="BB107" s="106">
        <f t="shared" si="84"/>
        <v>1</v>
      </c>
      <c r="BC107" s="106">
        <f t="shared" si="84"/>
        <v>1</v>
      </c>
      <c r="BD107" s="106">
        <f t="shared" si="84"/>
        <v>1</v>
      </c>
      <c r="BE107" s="106">
        <f t="shared" si="84"/>
        <v>1</v>
      </c>
      <c r="BF107" s="106">
        <f t="shared" si="84"/>
        <v>1</v>
      </c>
      <c r="BG107" s="106">
        <f t="shared" si="84"/>
        <v>1</v>
      </c>
      <c r="BH107" s="106">
        <f t="shared" si="84"/>
        <v>1</v>
      </c>
      <c r="BI107" s="106">
        <f t="shared" si="85"/>
        <v>1</v>
      </c>
      <c r="BJ107" s="106">
        <f t="shared" si="85"/>
        <v>1</v>
      </c>
      <c r="BK107" s="106">
        <f t="shared" si="85"/>
        <v>1</v>
      </c>
      <c r="BL107" s="106">
        <f t="shared" si="85"/>
        <v>1</v>
      </c>
      <c r="BM107" s="106">
        <f t="shared" si="85"/>
        <v>1</v>
      </c>
      <c r="BN107" s="106">
        <f t="shared" si="85"/>
        <v>1</v>
      </c>
      <c r="BO107" s="106">
        <f t="shared" si="85"/>
        <v>1</v>
      </c>
      <c r="BP107" s="106">
        <f t="shared" si="85"/>
        <v>1</v>
      </c>
      <c r="BQ107" s="106">
        <f t="shared" si="85"/>
        <v>1</v>
      </c>
      <c r="BR107" s="350">
        <f t="shared" si="64"/>
        <v>0.64406779661016944</v>
      </c>
    </row>
    <row r="108" spans="1:70" s="2" customFormat="1" ht="18.75" customHeight="1" x14ac:dyDescent="0.25">
      <c r="A108" s="88"/>
      <c r="B108" s="78" t="s">
        <v>865</v>
      </c>
      <c r="C108" s="78" t="s">
        <v>866</v>
      </c>
      <c r="D108" s="78" t="s">
        <v>3</v>
      </c>
      <c r="E108" s="225">
        <f>VLOOKUP(B108,'Cuadro Control'!C123:J2038,8,FALSE)</f>
        <v>0</v>
      </c>
      <c r="F108" s="108">
        <f>IFERROR(E108/$E$8,0)</f>
        <v>0</v>
      </c>
      <c r="G108" s="109">
        <v>46360</v>
      </c>
      <c r="H108" s="109"/>
      <c r="I108" s="109">
        <v>46360</v>
      </c>
      <c r="J108" s="354">
        <f t="shared" si="36"/>
        <v>1</v>
      </c>
      <c r="K108" s="108">
        <f t="shared" si="80"/>
        <v>0</v>
      </c>
      <c r="L108" s="108">
        <f t="shared" si="80"/>
        <v>0</v>
      </c>
      <c r="M108" s="108">
        <f t="shared" si="80"/>
        <v>0</v>
      </c>
      <c r="N108" s="108">
        <f t="shared" si="80"/>
        <v>0</v>
      </c>
      <c r="O108" s="108">
        <f t="shared" si="80"/>
        <v>0</v>
      </c>
      <c r="P108" s="108">
        <f t="shared" si="80"/>
        <v>0</v>
      </c>
      <c r="Q108" s="108">
        <f t="shared" si="80"/>
        <v>0</v>
      </c>
      <c r="R108" s="108">
        <f t="shared" si="80"/>
        <v>0</v>
      </c>
      <c r="S108" s="108">
        <f t="shared" si="80"/>
        <v>0</v>
      </c>
      <c r="T108" s="108">
        <f t="shared" si="80"/>
        <v>0</v>
      </c>
      <c r="U108" s="108">
        <f t="shared" si="81"/>
        <v>0</v>
      </c>
      <c r="V108" s="108">
        <f t="shared" si="81"/>
        <v>0</v>
      </c>
      <c r="W108" s="108">
        <f t="shared" si="81"/>
        <v>0</v>
      </c>
      <c r="X108" s="108">
        <f t="shared" si="81"/>
        <v>0</v>
      </c>
      <c r="Y108" s="108">
        <f t="shared" si="81"/>
        <v>0</v>
      </c>
      <c r="Z108" s="108">
        <f t="shared" si="81"/>
        <v>0</v>
      </c>
      <c r="AA108" s="108">
        <f t="shared" si="81"/>
        <v>0</v>
      </c>
      <c r="AB108" s="108">
        <f t="shared" si="81"/>
        <v>0</v>
      </c>
      <c r="AC108" s="108">
        <f t="shared" si="81"/>
        <v>0</v>
      </c>
      <c r="AD108" s="108">
        <f t="shared" si="81"/>
        <v>0</v>
      </c>
      <c r="AE108" s="108">
        <f t="shared" si="82"/>
        <v>0</v>
      </c>
      <c r="AF108" s="108">
        <f t="shared" si="82"/>
        <v>1</v>
      </c>
      <c r="AG108" s="108">
        <f t="shared" si="82"/>
        <v>1</v>
      </c>
      <c r="AH108" s="108">
        <f t="shared" si="82"/>
        <v>1</v>
      </c>
      <c r="AI108" s="108">
        <f t="shared" si="82"/>
        <v>1</v>
      </c>
      <c r="AJ108" s="108">
        <f t="shared" si="82"/>
        <v>1</v>
      </c>
      <c r="AK108" s="108">
        <f t="shared" si="82"/>
        <v>1</v>
      </c>
      <c r="AL108" s="108">
        <f t="shared" si="82"/>
        <v>1</v>
      </c>
      <c r="AM108" s="108">
        <f t="shared" si="82"/>
        <v>1</v>
      </c>
      <c r="AN108" s="108">
        <f t="shared" si="82"/>
        <v>1</v>
      </c>
      <c r="AO108" s="108">
        <f t="shared" si="83"/>
        <v>1</v>
      </c>
      <c r="AP108" s="108">
        <f t="shared" si="83"/>
        <v>1</v>
      </c>
      <c r="AQ108" s="108">
        <f t="shared" si="83"/>
        <v>1</v>
      </c>
      <c r="AR108" s="108">
        <f t="shared" si="83"/>
        <v>1</v>
      </c>
      <c r="AS108" s="108">
        <f t="shared" si="83"/>
        <v>1</v>
      </c>
      <c r="AT108" s="108">
        <f t="shared" si="83"/>
        <v>1</v>
      </c>
      <c r="AU108" s="108">
        <f t="shared" si="83"/>
        <v>1</v>
      </c>
      <c r="AV108" s="108">
        <f t="shared" si="83"/>
        <v>1</v>
      </c>
      <c r="AW108" s="108">
        <f t="shared" si="83"/>
        <v>1</v>
      </c>
      <c r="AX108" s="108">
        <f t="shared" si="83"/>
        <v>1</v>
      </c>
      <c r="AY108" s="108">
        <f t="shared" si="84"/>
        <v>1</v>
      </c>
      <c r="AZ108" s="108">
        <f t="shared" si="84"/>
        <v>1</v>
      </c>
      <c r="BA108" s="108">
        <f t="shared" si="84"/>
        <v>1</v>
      </c>
      <c r="BB108" s="108">
        <f t="shared" si="84"/>
        <v>1</v>
      </c>
      <c r="BC108" s="108">
        <f t="shared" si="84"/>
        <v>1</v>
      </c>
      <c r="BD108" s="108">
        <f t="shared" si="84"/>
        <v>1</v>
      </c>
      <c r="BE108" s="108">
        <f t="shared" si="84"/>
        <v>1</v>
      </c>
      <c r="BF108" s="108">
        <f t="shared" si="84"/>
        <v>1</v>
      </c>
      <c r="BG108" s="108">
        <f t="shared" si="84"/>
        <v>1</v>
      </c>
      <c r="BH108" s="108">
        <f t="shared" si="84"/>
        <v>1</v>
      </c>
      <c r="BI108" s="108">
        <f t="shared" si="85"/>
        <v>1</v>
      </c>
      <c r="BJ108" s="108">
        <f t="shared" si="85"/>
        <v>1</v>
      </c>
      <c r="BK108" s="108">
        <f t="shared" si="85"/>
        <v>1</v>
      </c>
      <c r="BL108" s="108">
        <f t="shared" si="85"/>
        <v>1</v>
      </c>
      <c r="BM108" s="108">
        <f t="shared" si="85"/>
        <v>1</v>
      </c>
      <c r="BN108" s="108">
        <f t="shared" si="85"/>
        <v>1</v>
      </c>
      <c r="BO108" s="108">
        <f t="shared" si="85"/>
        <v>1</v>
      </c>
      <c r="BP108" s="108">
        <f t="shared" si="85"/>
        <v>1</v>
      </c>
      <c r="BQ108" s="108">
        <f t="shared" si="85"/>
        <v>1</v>
      </c>
      <c r="BR108" s="350">
        <f t="shared" si="64"/>
        <v>0.64406779661016944</v>
      </c>
    </row>
    <row r="109" spans="1:70" s="2" customFormat="1" ht="18.75" customHeight="1" x14ac:dyDescent="0.25">
      <c r="A109" s="88"/>
      <c r="B109" s="73">
        <v>10</v>
      </c>
      <c r="C109" s="73" t="s">
        <v>867</v>
      </c>
      <c r="D109" s="73" t="s">
        <v>2090</v>
      </c>
      <c r="E109" s="219">
        <f>+E110+E127+E144+E161+E178+E195+E212+E229+E246+E263+E280+E297+E314+E331+E348+E365+E382+E399+E416+E433+E450+E467+E484+E501+E518+E535+E552+E569+E586+E603+E620+E637+E654+E671</f>
        <v>180521375798.72467</v>
      </c>
      <c r="F109" s="90">
        <f>IFERROR(E109/$E$8,0)</f>
        <v>0.86603384895009672</v>
      </c>
      <c r="G109" s="91">
        <v>46220</v>
      </c>
      <c r="H109" s="91"/>
      <c r="I109" s="91">
        <v>46606</v>
      </c>
      <c r="J109" s="354">
        <f t="shared" si="36"/>
        <v>0.9999095889103301</v>
      </c>
      <c r="K109" s="90">
        <f>$F110*K110+$F127*K127+$F144*K144+$F161*K161+$F178*K178+$F195*K195+$F212*K212+$F229*K229+$F246*K246+$F263*K263+$F280*K280+$F297*K297+$F314*K314+$F331*K331+$F348*K348+$F365*K365+$F382*K382+$F399*K399+$F416*K416+$F433*K433+$F450*K450+$F467*K467+$F484*K484+$F501*K501+$F518*K518+$F535*K535+$F552*K552+$F569*K569+$F586*K586+$F603*K603+$F620*K620+$F637*K637+$F654*K654+$F671*K671</f>
        <v>0</v>
      </c>
      <c r="L109" s="90">
        <f t="shared" ref="L109:BQ109" si="86">$F110*L110+$F127*L127+$F144*L144+$F161*L161+$F178*L178+$F195*L195+$F212*L212+$F229*L229+$F246*L246+$F263*L263+$F280*L280+$F297*L297+$F314*L314+$F331*L331+$F348*L348+$F365*L365+$F382*L382+$F399*L399+$F416*L416+$F433*L433+$F450*L450+$F467*L467+$F484*L484+$F501*L501+$F518*L518+$F535*L535+$F552*L552+$F569*L569+$F586*L586+$F603*L603+$F620*L620+$F637*L637+$F654*L654+$F671*L671</f>
        <v>1.5906375117280011E-5</v>
      </c>
      <c r="M109" s="90">
        <f t="shared" si="86"/>
        <v>1.41376367714899E-4</v>
      </c>
      <c r="N109" s="90">
        <f t="shared" si="86"/>
        <v>4.100801849684441E-4</v>
      </c>
      <c r="O109" s="90">
        <f t="shared" si="86"/>
        <v>8.7239938194006274E-4</v>
      </c>
      <c r="P109" s="90">
        <f t="shared" si="86"/>
        <v>1.5848527529488756E-3</v>
      </c>
      <c r="Q109" s="90">
        <f t="shared" si="86"/>
        <v>3.3679826025047616E-3</v>
      </c>
      <c r="R109" s="90">
        <f t="shared" si="86"/>
        <v>5.1942517426665259E-3</v>
      </c>
      <c r="S109" s="90">
        <f t="shared" si="86"/>
        <v>7.8200639754118541E-3</v>
      </c>
      <c r="T109" s="90">
        <f t="shared" si="86"/>
        <v>1.0856868553119108E-2</v>
      </c>
      <c r="U109" s="90">
        <f t="shared" si="86"/>
        <v>1.5734416728345271E-2</v>
      </c>
      <c r="V109" s="90">
        <f t="shared" si="86"/>
        <v>2.31774731324393E-2</v>
      </c>
      <c r="W109" s="90">
        <f t="shared" si="86"/>
        <v>3.3995762348025378E-2</v>
      </c>
      <c r="X109" s="90">
        <f t="shared" si="86"/>
        <v>4.8185397857686572E-2</v>
      </c>
      <c r="Y109" s="90">
        <f t="shared" si="86"/>
        <v>6.8435818070857551E-2</v>
      </c>
      <c r="Z109" s="90">
        <f t="shared" si="86"/>
        <v>9.1660560348722692E-2</v>
      </c>
      <c r="AA109" s="90">
        <f t="shared" si="86"/>
        <v>0.10985753336556718</v>
      </c>
      <c r="AB109" s="90">
        <f t="shared" si="86"/>
        <v>0.13744479350447966</v>
      </c>
      <c r="AC109" s="90">
        <f t="shared" si="86"/>
        <v>0.16920987831951653</v>
      </c>
      <c r="AD109" s="90">
        <f t="shared" si="86"/>
        <v>0.19102425056236577</v>
      </c>
      <c r="AE109" s="90">
        <f t="shared" si="86"/>
        <v>0.21919904184490943</v>
      </c>
      <c r="AF109" s="90">
        <f t="shared" si="86"/>
        <v>0.24402689980754108</v>
      </c>
      <c r="AG109" s="90">
        <f t="shared" si="86"/>
        <v>0.26727200448082755</v>
      </c>
      <c r="AH109" s="90">
        <f t="shared" si="86"/>
        <v>0.29645579168194125</v>
      </c>
      <c r="AI109" s="90">
        <f t="shared" si="86"/>
        <v>0.31559480931588119</v>
      </c>
      <c r="AJ109" s="90">
        <f t="shared" si="86"/>
        <v>0.34130801515420972</v>
      </c>
      <c r="AK109" s="90">
        <f t="shared" si="86"/>
        <v>0.36623622099721348</v>
      </c>
      <c r="AL109" s="90">
        <f t="shared" si="86"/>
        <v>0.38807231025261707</v>
      </c>
      <c r="AM109" s="90">
        <f t="shared" si="86"/>
        <v>0.41315071386010355</v>
      </c>
      <c r="AN109" s="90">
        <f t="shared" si="86"/>
        <v>0.43379821973798599</v>
      </c>
      <c r="AO109" s="90">
        <f t="shared" si="86"/>
        <v>0.46139232644538486</v>
      </c>
      <c r="AP109" s="90">
        <f t="shared" si="86"/>
        <v>0.48735184797182457</v>
      </c>
      <c r="AQ109" s="90">
        <f t="shared" si="86"/>
        <v>0.51428814609958096</v>
      </c>
      <c r="AR109" s="90">
        <f t="shared" si="86"/>
        <v>0.54009338902124227</v>
      </c>
      <c r="AS109" s="90">
        <f t="shared" si="86"/>
        <v>0.56616044327952708</v>
      </c>
      <c r="AT109" s="90">
        <f t="shared" si="86"/>
        <v>0.59062422258480296</v>
      </c>
      <c r="AU109" s="90">
        <f t="shared" si="86"/>
        <v>0.61520923430797725</v>
      </c>
      <c r="AV109" s="90">
        <f t="shared" si="86"/>
        <v>0.63198038781578048</v>
      </c>
      <c r="AW109" s="90">
        <f t="shared" si="86"/>
        <v>0.65495750134183583</v>
      </c>
      <c r="AX109" s="90">
        <f t="shared" si="86"/>
        <v>0.67924758073945135</v>
      </c>
      <c r="AY109" s="90">
        <f t="shared" si="86"/>
        <v>0.70250516693600495</v>
      </c>
      <c r="AZ109" s="90">
        <f t="shared" si="86"/>
        <v>0.72484277927656382</v>
      </c>
      <c r="BA109" s="90">
        <f t="shared" si="86"/>
        <v>0.75238408301186699</v>
      </c>
      <c r="BB109" s="90">
        <f t="shared" si="86"/>
        <v>0.7787538475828587</v>
      </c>
      <c r="BC109" s="90">
        <f t="shared" si="86"/>
        <v>0.80197091705237922</v>
      </c>
      <c r="BD109" s="90">
        <f t="shared" si="86"/>
        <v>0.82710520793594244</v>
      </c>
      <c r="BE109" s="90">
        <f t="shared" si="86"/>
        <v>0.8527166233841933</v>
      </c>
      <c r="BF109" s="90">
        <f t="shared" si="86"/>
        <v>0.87801745694906796</v>
      </c>
      <c r="BG109" s="90">
        <f t="shared" si="86"/>
        <v>0.89378602243118299</v>
      </c>
      <c r="BH109" s="90">
        <f t="shared" si="86"/>
        <v>0.91716071054936699</v>
      </c>
      <c r="BI109" s="90">
        <f t="shared" si="86"/>
        <v>0.94003632744670707</v>
      </c>
      <c r="BJ109" s="90">
        <f t="shared" si="86"/>
        <v>0.95651953191922978</v>
      </c>
      <c r="BK109" s="90">
        <f t="shared" si="86"/>
        <v>0.97058807041153128</v>
      </c>
      <c r="BL109" s="90">
        <f t="shared" si="86"/>
        <v>0.98153031960908477</v>
      </c>
      <c r="BM109" s="90">
        <f t="shared" si="86"/>
        <v>0.98752624575492431</v>
      </c>
      <c r="BN109" s="90">
        <f t="shared" si="86"/>
        <v>0.99448046337664509</v>
      </c>
      <c r="BO109" s="90">
        <f t="shared" si="86"/>
        <v>0.9999095889103301</v>
      </c>
      <c r="BP109" s="90">
        <f t="shared" si="86"/>
        <v>0.99999999999999933</v>
      </c>
      <c r="BQ109" s="90">
        <f t="shared" si="86"/>
        <v>0.99999999999999933</v>
      </c>
      <c r="BR109" s="350">
        <f t="shared" si="64"/>
        <v>0.45602105314326974</v>
      </c>
    </row>
    <row r="110" spans="1:70" s="2" customFormat="1" ht="18.75" customHeight="1" x14ac:dyDescent="0.25">
      <c r="A110" s="88"/>
      <c r="B110" s="76" t="s">
        <v>869</v>
      </c>
      <c r="C110" s="76" t="s">
        <v>870</v>
      </c>
      <c r="D110" s="76" t="s">
        <v>41</v>
      </c>
      <c r="E110" s="222">
        <f>SUM(E111:E126)</f>
        <v>5308872732.0543728</v>
      </c>
      <c r="F110" s="101">
        <f>IFERROR(E110/$E$109,0)</f>
        <v>2.9408554574576196E-2</v>
      </c>
      <c r="G110" s="102">
        <v>46220</v>
      </c>
      <c r="H110" s="102"/>
      <c r="I110" s="102">
        <v>46344</v>
      </c>
      <c r="J110" s="354">
        <f t="shared" ref="J110:J173" si="87">+INDEX($K110:$BQ110,1,MATCH(I110,$K$6:$BQ$6,1))</f>
        <v>0.98792234338482321</v>
      </c>
      <c r="K110" s="101">
        <f>SUMPRODUCT($F111:$F125,K111:K125)</f>
        <v>0</v>
      </c>
      <c r="L110" s="101">
        <f t="shared" ref="L110:BQ110" si="88">SUMPRODUCT($F111:$F125,L111:L125)</f>
        <v>5.4087578758566846E-4</v>
      </c>
      <c r="M110" s="101">
        <f t="shared" si="88"/>
        <v>4.3270063006853477E-3</v>
      </c>
      <c r="N110" s="101">
        <f t="shared" si="88"/>
        <v>8.1131368137850272E-3</v>
      </c>
      <c r="O110" s="101">
        <f t="shared" si="88"/>
        <v>1.1899267326884705E-2</v>
      </c>
      <c r="P110" s="101">
        <f t="shared" si="88"/>
        <v>2.2223184703489773E-2</v>
      </c>
      <c r="Q110" s="101">
        <f t="shared" si="88"/>
        <v>6.7987692748027503E-2</v>
      </c>
      <c r="R110" s="101">
        <f t="shared" si="88"/>
        <v>0.10650498686563921</v>
      </c>
      <c r="S110" s="101">
        <f t="shared" si="88"/>
        <v>0.13668979566530554</v>
      </c>
      <c r="T110" s="101">
        <f t="shared" si="88"/>
        <v>0.13668979566530554</v>
      </c>
      <c r="U110" s="101">
        <f t="shared" si="88"/>
        <v>0.13668979566530554</v>
      </c>
      <c r="V110" s="101">
        <f t="shared" si="88"/>
        <v>0.16411012842261916</v>
      </c>
      <c r="W110" s="101">
        <f t="shared" si="88"/>
        <v>0.2285609018644725</v>
      </c>
      <c r="X110" s="101">
        <f t="shared" si="88"/>
        <v>0.32261391968511494</v>
      </c>
      <c r="Y110" s="101">
        <f t="shared" si="88"/>
        <v>0.41666693750575734</v>
      </c>
      <c r="Z110" s="101">
        <f t="shared" si="88"/>
        <v>0.64850810003989967</v>
      </c>
      <c r="AA110" s="101">
        <f t="shared" si="88"/>
        <v>0.65595831830105988</v>
      </c>
      <c r="AB110" s="101">
        <f t="shared" si="88"/>
        <v>0.78074169005721283</v>
      </c>
      <c r="AC110" s="101">
        <f t="shared" si="88"/>
        <v>0.98792234338482321</v>
      </c>
      <c r="AD110" s="101">
        <f t="shared" si="88"/>
        <v>1</v>
      </c>
      <c r="AE110" s="101">
        <f t="shared" si="88"/>
        <v>1</v>
      </c>
      <c r="AF110" s="101">
        <f t="shared" si="88"/>
        <v>1</v>
      </c>
      <c r="AG110" s="101">
        <f t="shared" si="88"/>
        <v>1</v>
      </c>
      <c r="AH110" s="101">
        <f t="shared" si="88"/>
        <v>1</v>
      </c>
      <c r="AI110" s="101">
        <f t="shared" si="88"/>
        <v>1</v>
      </c>
      <c r="AJ110" s="101">
        <f t="shared" si="88"/>
        <v>1</v>
      </c>
      <c r="AK110" s="101">
        <f t="shared" si="88"/>
        <v>1</v>
      </c>
      <c r="AL110" s="101">
        <f t="shared" si="88"/>
        <v>1</v>
      </c>
      <c r="AM110" s="101">
        <f t="shared" si="88"/>
        <v>1</v>
      </c>
      <c r="AN110" s="101">
        <f t="shared" si="88"/>
        <v>1</v>
      </c>
      <c r="AO110" s="101">
        <f t="shared" si="88"/>
        <v>1</v>
      </c>
      <c r="AP110" s="101">
        <f t="shared" si="88"/>
        <v>1</v>
      </c>
      <c r="AQ110" s="101">
        <f t="shared" si="88"/>
        <v>1</v>
      </c>
      <c r="AR110" s="101">
        <f t="shared" si="88"/>
        <v>1</v>
      </c>
      <c r="AS110" s="101">
        <f t="shared" si="88"/>
        <v>1</v>
      </c>
      <c r="AT110" s="101">
        <f t="shared" si="88"/>
        <v>1</v>
      </c>
      <c r="AU110" s="101">
        <f t="shared" si="88"/>
        <v>1</v>
      </c>
      <c r="AV110" s="101">
        <f t="shared" si="88"/>
        <v>1</v>
      </c>
      <c r="AW110" s="101">
        <f t="shared" si="88"/>
        <v>1</v>
      </c>
      <c r="AX110" s="101">
        <f t="shared" si="88"/>
        <v>1</v>
      </c>
      <c r="AY110" s="101">
        <f t="shared" si="88"/>
        <v>1</v>
      </c>
      <c r="AZ110" s="101">
        <f t="shared" si="88"/>
        <v>1</v>
      </c>
      <c r="BA110" s="101">
        <f t="shared" si="88"/>
        <v>1</v>
      </c>
      <c r="BB110" s="101">
        <f t="shared" si="88"/>
        <v>1</v>
      </c>
      <c r="BC110" s="101">
        <f t="shared" si="88"/>
        <v>1</v>
      </c>
      <c r="BD110" s="101">
        <f t="shared" si="88"/>
        <v>1</v>
      </c>
      <c r="BE110" s="101">
        <f t="shared" si="88"/>
        <v>1</v>
      </c>
      <c r="BF110" s="101">
        <f t="shared" si="88"/>
        <v>1</v>
      </c>
      <c r="BG110" s="101">
        <f t="shared" si="88"/>
        <v>1</v>
      </c>
      <c r="BH110" s="101">
        <f t="shared" si="88"/>
        <v>1</v>
      </c>
      <c r="BI110" s="101">
        <f t="shared" si="88"/>
        <v>1</v>
      </c>
      <c r="BJ110" s="101">
        <f t="shared" si="88"/>
        <v>1</v>
      </c>
      <c r="BK110" s="101">
        <f t="shared" si="88"/>
        <v>1</v>
      </c>
      <c r="BL110" s="101">
        <f t="shared" si="88"/>
        <v>1</v>
      </c>
      <c r="BM110" s="101">
        <f t="shared" si="88"/>
        <v>1</v>
      </c>
      <c r="BN110" s="101">
        <f t="shared" si="88"/>
        <v>1</v>
      </c>
      <c r="BO110" s="101">
        <f t="shared" si="88"/>
        <v>1</v>
      </c>
      <c r="BP110" s="101">
        <f t="shared" si="88"/>
        <v>1</v>
      </c>
      <c r="BQ110" s="101">
        <f t="shared" si="88"/>
        <v>1</v>
      </c>
      <c r="BR110" s="350">
        <f t="shared" si="64"/>
        <v>0.75994487926784704</v>
      </c>
    </row>
    <row r="111" spans="1:70" s="2" customFormat="1" ht="18.75" customHeight="1" x14ac:dyDescent="0.25">
      <c r="A111" s="88"/>
      <c r="B111" s="348" t="s">
        <v>872</v>
      </c>
      <c r="C111" s="348" t="s">
        <v>2096</v>
      </c>
      <c r="D111" s="77" t="s">
        <v>22</v>
      </c>
      <c r="E111" s="224">
        <f>VLOOKUP(B111,'Cuadro Control'!C126:J2041,8,FALSE)</f>
        <v>83271780.884117648</v>
      </c>
      <c r="F111" s="106">
        <f>IFERROR(E111/$E$110,0)</f>
        <v>1.5685397839984384E-2</v>
      </c>
      <c r="G111" s="107">
        <v>46220</v>
      </c>
      <c r="H111" s="107"/>
      <c r="I111" s="107">
        <v>46248</v>
      </c>
      <c r="J111" s="354">
        <f t="shared" si="87"/>
        <v>1</v>
      </c>
      <c r="K111" s="106">
        <f t="shared" ref="K111:T120" si="89">IF($G111=0,0,IF(K$6&lt;$G111,0,IF(K$6&gt;$I111,1,(K$6-$G111+1)/($I111-$G111+1))))</f>
        <v>0</v>
      </c>
      <c r="L111" s="106">
        <f t="shared" si="89"/>
        <v>3.4482758620689655E-2</v>
      </c>
      <c r="M111" s="106">
        <f t="shared" si="89"/>
        <v>0.27586206896551724</v>
      </c>
      <c r="N111" s="106">
        <f t="shared" si="89"/>
        <v>0.51724137931034486</v>
      </c>
      <c r="O111" s="106">
        <f t="shared" si="89"/>
        <v>0.75862068965517238</v>
      </c>
      <c r="P111" s="106">
        <f t="shared" si="89"/>
        <v>1</v>
      </c>
      <c r="Q111" s="106">
        <f t="shared" si="89"/>
        <v>1</v>
      </c>
      <c r="R111" s="106">
        <f t="shared" si="89"/>
        <v>1</v>
      </c>
      <c r="S111" s="106">
        <f t="shared" si="89"/>
        <v>1</v>
      </c>
      <c r="T111" s="106">
        <f t="shared" si="89"/>
        <v>1</v>
      </c>
      <c r="U111" s="106">
        <f t="shared" ref="U111:AD120" si="90">IF($G111=0,0,IF(U$6&lt;$G111,0,IF(U$6&gt;$I111,1,(U$6-$G111+1)/($I111-$G111+1))))</f>
        <v>1</v>
      </c>
      <c r="V111" s="106">
        <f t="shared" si="90"/>
        <v>1</v>
      </c>
      <c r="W111" s="106">
        <f t="shared" si="90"/>
        <v>1</v>
      </c>
      <c r="X111" s="106">
        <f t="shared" si="90"/>
        <v>1</v>
      </c>
      <c r="Y111" s="106">
        <f t="shared" si="90"/>
        <v>1</v>
      </c>
      <c r="Z111" s="106">
        <f t="shared" si="90"/>
        <v>1</v>
      </c>
      <c r="AA111" s="106">
        <f t="shared" si="90"/>
        <v>1</v>
      </c>
      <c r="AB111" s="106">
        <f t="shared" si="90"/>
        <v>1</v>
      </c>
      <c r="AC111" s="106">
        <f t="shared" si="90"/>
        <v>1</v>
      </c>
      <c r="AD111" s="106">
        <f t="shared" si="90"/>
        <v>1</v>
      </c>
      <c r="AE111" s="106">
        <f t="shared" ref="AE111:AN120" si="91">IF($G111=0,0,IF(AE$6&lt;$G111,0,IF(AE$6&gt;$I111,1,(AE$6-$G111+1)/($I111-$G111+1))))</f>
        <v>1</v>
      </c>
      <c r="AF111" s="106">
        <f t="shared" si="91"/>
        <v>1</v>
      </c>
      <c r="AG111" s="106">
        <f t="shared" si="91"/>
        <v>1</v>
      </c>
      <c r="AH111" s="106">
        <f t="shared" si="91"/>
        <v>1</v>
      </c>
      <c r="AI111" s="106">
        <f t="shared" si="91"/>
        <v>1</v>
      </c>
      <c r="AJ111" s="106">
        <f t="shared" si="91"/>
        <v>1</v>
      </c>
      <c r="AK111" s="106">
        <f t="shared" si="91"/>
        <v>1</v>
      </c>
      <c r="AL111" s="106">
        <f t="shared" si="91"/>
        <v>1</v>
      </c>
      <c r="AM111" s="106">
        <f t="shared" si="91"/>
        <v>1</v>
      </c>
      <c r="AN111" s="106">
        <f t="shared" si="91"/>
        <v>1</v>
      </c>
      <c r="AO111" s="106">
        <f t="shared" ref="AO111:AX120" si="92">IF($G111=0,0,IF(AO$6&lt;$G111,0,IF(AO$6&gt;$I111,1,(AO$6-$G111+1)/($I111-$G111+1))))</f>
        <v>1</v>
      </c>
      <c r="AP111" s="106">
        <f t="shared" si="92"/>
        <v>1</v>
      </c>
      <c r="AQ111" s="106">
        <f t="shared" si="92"/>
        <v>1</v>
      </c>
      <c r="AR111" s="106">
        <f t="shared" si="92"/>
        <v>1</v>
      </c>
      <c r="AS111" s="106">
        <f t="shared" si="92"/>
        <v>1</v>
      </c>
      <c r="AT111" s="106">
        <f t="shared" si="92"/>
        <v>1</v>
      </c>
      <c r="AU111" s="106">
        <f t="shared" si="92"/>
        <v>1</v>
      </c>
      <c r="AV111" s="106">
        <f t="shared" si="92"/>
        <v>1</v>
      </c>
      <c r="AW111" s="106">
        <f t="shared" si="92"/>
        <v>1</v>
      </c>
      <c r="AX111" s="106">
        <f t="shared" si="92"/>
        <v>1</v>
      </c>
      <c r="AY111" s="106">
        <f t="shared" ref="AY111:BH120" si="93">IF($G111=0,0,IF(AY$6&lt;$G111,0,IF(AY$6&gt;$I111,1,(AY$6-$G111+1)/($I111-$G111+1))))</f>
        <v>1</v>
      </c>
      <c r="AZ111" s="106">
        <f t="shared" si="93"/>
        <v>1</v>
      </c>
      <c r="BA111" s="106">
        <f t="shared" si="93"/>
        <v>1</v>
      </c>
      <c r="BB111" s="106">
        <f t="shared" si="93"/>
        <v>1</v>
      </c>
      <c r="BC111" s="106">
        <f t="shared" si="93"/>
        <v>1</v>
      </c>
      <c r="BD111" s="106">
        <f t="shared" si="93"/>
        <v>1</v>
      </c>
      <c r="BE111" s="106">
        <f t="shared" si="93"/>
        <v>1</v>
      </c>
      <c r="BF111" s="106">
        <f t="shared" si="93"/>
        <v>1</v>
      </c>
      <c r="BG111" s="106">
        <f t="shared" si="93"/>
        <v>1</v>
      </c>
      <c r="BH111" s="106">
        <f t="shared" si="93"/>
        <v>1</v>
      </c>
      <c r="BI111" s="106">
        <f t="shared" ref="BI111:BQ120" si="94">IF($G111=0,0,IF(BI$6&lt;$G111,0,IF(BI$6&gt;$I111,1,(BI$6-$G111+1)/($I111-$G111+1))))</f>
        <v>1</v>
      </c>
      <c r="BJ111" s="106">
        <f t="shared" si="94"/>
        <v>1</v>
      </c>
      <c r="BK111" s="106">
        <f t="shared" si="94"/>
        <v>1</v>
      </c>
      <c r="BL111" s="106">
        <f t="shared" si="94"/>
        <v>1</v>
      </c>
      <c r="BM111" s="106">
        <f t="shared" si="94"/>
        <v>1</v>
      </c>
      <c r="BN111" s="106">
        <f t="shared" si="94"/>
        <v>1</v>
      </c>
      <c r="BO111" s="106">
        <f t="shared" si="94"/>
        <v>1</v>
      </c>
      <c r="BP111" s="106">
        <f t="shared" si="94"/>
        <v>1</v>
      </c>
      <c r="BQ111" s="106">
        <f t="shared" si="94"/>
        <v>1</v>
      </c>
      <c r="BR111" s="350">
        <f t="shared" si="64"/>
        <v>0.94213909994155465</v>
      </c>
    </row>
    <row r="112" spans="1:70" s="2" customFormat="1" ht="18.75" customHeight="1" x14ac:dyDescent="0.25">
      <c r="A112" s="88"/>
      <c r="B112" s="348" t="s">
        <v>874</v>
      </c>
      <c r="C112" s="348" t="s">
        <v>875</v>
      </c>
      <c r="D112" s="77" t="s">
        <v>9</v>
      </c>
      <c r="E112" s="224">
        <f>VLOOKUP(B112,'Cuadro Control'!C127:J2042,8,FALSE)</f>
        <v>312374505.66882348</v>
      </c>
      <c r="F112" s="106">
        <f t="shared" ref="F112:F126" si="95">IFERROR(E112/$E$110,0)</f>
        <v>5.8840081771548515E-2</v>
      </c>
      <c r="G112" s="107">
        <v>46248</v>
      </c>
      <c r="H112" s="107"/>
      <c r="I112" s="107">
        <v>46256</v>
      </c>
      <c r="J112" s="354">
        <f t="shared" si="87"/>
        <v>0.88888888888888884</v>
      </c>
      <c r="K112" s="106">
        <f t="shared" si="89"/>
        <v>0</v>
      </c>
      <c r="L112" s="106">
        <f t="shared" si="89"/>
        <v>0</v>
      </c>
      <c r="M112" s="106">
        <f t="shared" si="89"/>
        <v>0</v>
      </c>
      <c r="N112" s="106">
        <f t="shared" si="89"/>
        <v>0</v>
      </c>
      <c r="O112" s="106">
        <f t="shared" si="89"/>
        <v>0</v>
      </c>
      <c r="P112" s="106">
        <f t="shared" si="89"/>
        <v>0.1111111111111111</v>
      </c>
      <c r="Q112" s="106">
        <f t="shared" si="89"/>
        <v>0.88888888888888884</v>
      </c>
      <c r="R112" s="106">
        <f t="shared" si="89"/>
        <v>1</v>
      </c>
      <c r="S112" s="106">
        <f t="shared" si="89"/>
        <v>1</v>
      </c>
      <c r="T112" s="106">
        <f t="shared" si="89"/>
        <v>1</v>
      </c>
      <c r="U112" s="106">
        <f t="shared" si="90"/>
        <v>1</v>
      </c>
      <c r="V112" s="106">
        <f t="shared" si="90"/>
        <v>1</v>
      </c>
      <c r="W112" s="106">
        <f t="shared" si="90"/>
        <v>1</v>
      </c>
      <c r="X112" s="106">
        <f t="shared" si="90"/>
        <v>1</v>
      </c>
      <c r="Y112" s="106">
        <f t="shared" si="90"/>
        <v>1</v>
      </c>
      <c r="Z112" s="106">
        <f t="shared" si="90"/>
        <v>1</v>
      </c>
      <c r="AA112" s="106">
        <f t="shared" si="90"/>
        <v>1</v>
      </c>
      <c r="AB112" s="106">
        <f t="shared" si="90"/>
        <v>1</v>
      </c>
      <c r="AC112" s="106">
        <f t="shared" si="90"/>
        <v>1</v>
      </c>
      <c r="AD112" s="106">
        <f t="shared" si="90"/>
        <v>1</v>
      </c>
      <c r="AE112" s="106">
        <f t="shared" si="91"/>
        <v>1</v>
      </c>
      <c r="AF112" s="106">
        <f t="shared" si="91"/>
        <v>1</v>
      </c>
      <c r="AG112" s="106">
        <f t="shared" si="91"/>
        <v>1</v>
      </c>
      <c r="AH112" s="106">
        <f t="shared" si="91"/>
        <v>1</v>
      </c>
      <c r="AI112" s="106">
        <f t="shared" si="91"/>
        <v>1</v>
      </c>
      <c r="AJ112" s="106">
        <f t="shared" si="91"/>
        <v>1</v>
      </c>
      <c r="AK112" s="106">
        <f t="shared" si="91"/>
        <v>1</v>
      </c>
      <c r="AL112" s="106">
        <f t="shared" si="91"/>
        <v>1</v>
      </c>
      <c r="AM112" s="106">
        <f t="shared" si="91"/>
        <v>1</v>
      </c>
      <c r="AN112" s="106">
        <f t="shared" si="91"/>
        <v>1</v>
      </c>
      <c r="AO112" s="106">
        <f t="shared" si="92"/>
        <v>1</v>
      </c>
      <c r="AP112" s="106">
        <f t="shared" si="92"/>
        <v>1</v>
      </c>
      <c r="AQ112" s="106">
        <f t="shared" si="92"/>
        <v>1</v>
      </c>
      <c r="AR112" s="106">
        <f t="shared" si="92"/>
        <v>1</v>
      </c>
      <c r="AS112" s="106">
        <f t="shared" si="92"/>
        <v>1</v>
      </c>
      <c r="AT112" s="106">
        <f t="shared" si="92"/>
        <v>1</v>
      </c>
      <c r="AU112" s="106">
        <f t="shared" si="92"/>
        <v>1</v>
      </c>
      <c r="AV112" s="106">
        <f t="shared" si="92"/>
        <v>1</v>
      </c>
      <c r="AW112" s="106">
        <f t="shared" si="92"/>
        <v>1</v>
      </c>
      <c r="AX112" s="106">
        <f t="shared" si="92"/>
        <v>1</v>
      </c>
      <c r="AY112" s="106">
        <f t="shared" si="93"/>
        <v>1</v>
      </c>
      <c r="AZ112" s="106">
        <f t="shared" si="93"/>
        <v>1</v>
      </c>
      <c r="BA112" s="106">
        <f t="shared" si="93"/>
        <v>1</v>
      </c>
      <c r="BB112" s="106">
        <f t="shared" si="93"/>
        <v>1</v>
      </c>
      <c r="BC112" s="106">
        <f t="shared" si="93"/>
        <v>1</v>
      </c>
      <c r="BD112" s="106">
        <f t="shared" si="93"/>
        <v>1</v>
      </c>
      <c r="BE112" s="106">
        <f t="shared" si="93"/>
        <v>1</v>
      </c>
      <c r="BF112" s="106">
        <f t="shared" si="93"/>
        <v>1</v>
      </c>
      <c r="BG112" s="106">
        <f t="shared" si="93"/>
        <v>1</v>
      </c>
      <c r="BH112" s="106">
        <f t="shared" si="93"/>
        <v>1</v>
      </c>
      <c r="BI112" s="106">
        <f t="shared" si="94"/>
        <v>1</v>
      </c>
      <c r="BJ112" s="106">
        <f t="shared" si="94"/>
        <v>1</v>
      </c>
      <c r="BK112" s="106">
        <f t="shared" si="94"/>
        <v>1</v>
      </c>
      <c r="BL112" s="106">
        <f t="shared" si="94"/>
        <v>1</v>
      </c>
      <c r="BM112" s="106">
        <f t="shared" si="94"/>
        <v>1</v>
      </c>
      <c r="BN112" s="106">
        <f t="shared" si="94"/>
        <v>1</v>
      </c>
      <c r="BO112" s="106">
        <f t="shared" si="94"/>
        <v>1</v>
      </c>
      <c r="BP112" s="106">
        <f t="shared" si="94"/>
        <v>1</v>
      </c>
      <c r="BQ112" s="106">
        <f t="shared" si="94"/>
        <v>1</v>
      </c>
      <c r="BR112" s="350">
        <f t="shared" si="64"/>
        <v>0.89830508474576276</v>
      </c>
    </row>
    <row r="113" spans="1:70" s="2" customFormat="1" ht="18.75" customHeight="1" x14ac:dyDescent="0.25">
      <c r="A113" s="88"/>
      <c r="B113" s="103" t="s">
        <v>876</v>
      </c>
      <c r="C113" s="103" t="s">
        <v>877</v>
      </c>
      <c r="D113" s="103" t="s">
        <v>6</v>
      </c>
      <c r="E113" s="223">
        <f>VLOOKUP(B113,'Cuadro Control'!C128:J2043,8,FALSE)</f>
        <v>9527825.6870364472</v>
      </c>
      <c r="F113" s="104">
        <f t="shared" si="95"/>
        <v>1.794698454439963E-3</v>
      </c>
      <c r="G113" s="105">
        <v>46256</v>
      </c>
      <c r="H113" s="105"/>
      <c r="I113" s="105">
        <v>46260</v>
      </c>
      <c r="J113" s="354">
        <f t="shared" si="87"/>
        <v>0</v>
      </c>
      <c r="K113" s="104">
        <f t="shared" si="89"/>
        <v>0</v>
      </c>
      <c r="L113" s="104">
        <f t="shared" si="89"/>
        <v>0</v>
      </c>
      <c r="M113" s="104">
        <f t="shared" si="89"/>
        <v>0</v>
      </c>
      <c r="N113" s="104">
        <f t="shared" si="89"/>
        <v>0</v>
      </c>
      <c r="O113" s="104">
        <f t="shared" si="89"/>
        <v>0</v>
      </c>
      <c r="P113" s="104">
        <f t="shared" si="89"/>
        <v>0</v>
      </c>
      <c r="Q113" s="104">
        <f t="shared" si="89"/>
        <v>0</v>
      </c>
      <c r="R113" s="104">
        <f t="shared" si="89"/>
        <v>1</v>
      </c>
      <c r="S113" s="104">
        <f t="shared" si="89"/>
        <v>1</v>
      </c>
      <c r="T113" s="104">
        <f t="shared" si="89"/>
        <v>1</v>
      </c>
      <c r="U113" s="104">
        <f t="shared" si="90"/>
        <v>1</v>
      </c>
      <c r="V113" s="104">
        <f t="shared" si="90"/>
        <v>1</v>
      </c>
      <c r="W113" s="104">
        <f t="shared" si="90"/>
        <v>1</v>
      </c>
      <c r="X113" s="104">
        <f t="shared" si="90"/>
        <v>1</v>
      </c>
      <c r="Y113" s="104">
        <f t="shared" si="90"/>
        <v>1</v>
      </c>
      <c r="Z113" s="104">
        <f t="shared" si="90"/>
        <v>1</v>
      </c>
      <c r="AA113" s="104">
        <f t="shared" si="90"/>
        <v>1</v>
      </c>
      <c r="AB113" s="104">
        <f t="shared" si="90"/>
        <v>1</v>
      </c>
      <c r="AC113" s="104">
        <f t="shared" si="90"/>
        <v>1</v>
      </c>
      <c r="AD113" s="104">
        <f t="shared" si="90"/>
        <v>1</v>
      </c>
      <c r="AE113" s="104">
        <f t="shared" si="91"/>
        <v>1</v>
      </c>
      <c r="AF113" s="104">
        <f t="shared" si="91"/>
        <v>1</v>
      </c>
      <c r="AG113" s="104">
        <f t="shared" si="91"/>
        <v>1</v>
      </c>
      <c r="AH113" s="104">
        <f t="shared" si="91"/>
        <v>1</v>
      </c>
      <c r="AI113" s="104">
        <f t="shared" si="91"/>
        <v>1</v>
      </c>
      <c r="AJ113" s="104">
        <f t="shared" si="91"/>
        <v>1</v>
      </c>
      <c r="AK113" s="104">
        <f t="shared" si="91"/>
        <v>1</v>
      </c>
      <c r="AL113" s="104">
        <f t="shared" si="91"/>
        <v>1</v>
      </c>
      <c r="AM113" s="104">
        <f t="shared" si="91"/>
        <v>1</v>
      </c>
      <c r="AN113" s="104">
        <f t="shared" si="91"/>
        <v>1</v>
      </c>
      <c r="AO113" s="104">
        <f t="shared" si="92"/>
        <v>1</v>
      </c>
      <c r="AP113" s="104">
        <f t="shared" si="92"/>
        <v>1</v>
      </c>
      <c r="AQ113" s="104">
        <f t="shared" si="92"/>
        <v>1</v>
      </c>
      <c r="AR113" s="104">
        <f t="shared" si="92"/>
        <v>1</v>
      </c>
      <c r="AS113" s="104">
        <f t="shared" si="92"/>
        <v>1</v>
      </c>
      <c r="AT113" s="104">
        <f t="shared" si="92"/>
        <v>1</v>
      </c>
      <c r="AU113" s="104">
        <f t="shared" si="92"/>
        <v>1</v>
      </c>
      <c r="AV113" s="104">
        <f t="shared" si="92"/>
        <v>1</v>
      </c>
      <c r="AW113" s="104">
        <f t="shared" si="92"/>
        <v>1</v>
      </c>
      <c r="AX113" s="104">
        <f t="shared" si="92"/>
        <v>1</v>
      </c>
      <c r="AY113" s="104">
        <f t="shared" si="93"/>
        <v>1</v>
      </c>
      <c r="AZ113" s="104">
        <f t="shared" si="93"/>
        <v>1</v>
      </c>
      <c r="BA113" s="104">
        <f t="shared" si="93"/>
        <v>1</v>
      </c>
      <c r="BB113" s="104">
        <f t="shared" si="93"/>
        <v>1</v>
      </c>
      <c r="BC113" s="104">
        <f t="shared" si="93"/>
        <v>1</v>
      </c>
      <c r="BD113" s="104">
        <f t="shared" si="93"/>
        <v>1</v>
      </c>
      <c r="BE113" s="104">
        <f t="shared" si="93"/>
        <v>1</v>
      </c>
      <c r="BF113" s="104">
        <f t="shared" si="93"/>
        <v>1</v>
      </c>
      <c r="BG113" s="104">
        <f t="shared" si="93"/>
        <v>1</v>
      </c>
      <c r="BH113" s="104">
        <f t="shared" si="93"/>
        <v>1</v>
      </c>
      <c r="BI113" s="104">
        <f t="shared" si="94"/>
        <v>1</v>
      </c>
      <c r="BJ113" s="104">
        <f t="shared" si="94"/>
        <v>1</v>
      </c>
      <c r="BK113" s="104">
        <f t="shared" si="94"/>
        <v>1</v>
      </c>
      <c r="BL113" s="104">
        <f t="shared" si="94"/>
        <v>1</v>
      </c>
      <c r="BM113" s="104">
        <f t="shared" si="94"/>
        <v>1</v>
      </c>
      <c r="BN113" s="104">
        <f t="shared" si="94"/>
        <v>1</v>
      </c>
      <c r="BO113" s="104">
        <f t="shared" si="94"/>
        <v>1</v>
      </c>
      <c r="BP113" s="104">
        <f t="shared" si="94"/>
        <v>1</v>
      </c>
      <c r="BQ113" s="104">
        <f t="shared" si="94"/>
        <v>1</v>
      </c>
      <c r="BR113" s="350">
        <f t="shared" si="64"/>
        <v>0.88135593220338981</v>
      </c>
    </row>
    <row r="114" spans="1:70" s="2" customFormat="1" ht="18.75" customHeight="1" x14ac:dyDescent="0.25">
      <c r="A114" s="88"/>
      <c r="B114" s="77" t="s">
        <v>878</v>
      </c>
      <c r="C114" s="77" t="s">
        <v>879</v>
      </c>
      <c r="D114" s="77" t="s">
        <v>19</v>
      </c>
      <c r="E114" s="224">
        <f>VLOOKUP(B114,'Cuadro Control'!C129:J2044,8,FALSE)</f>
        <v>320494616.71764702</v>
      </c>
      <c r="F114" s="106">
        <f t="shared" si="95"/>
        <v>6.0369617599332674E-2</v>
      </c>
      <c r="G114" s="107">
        <v>46260</v>
      </c>
      <c r="H114" s="107"/>
      <c r="I114" s="107">
        <v>46265</v>
      </c>
      <c r="J114" s="354">
        <f t="shared" si="87"/>
        <v>0.5</v>
      </c>
      <c r="K114" s="106">
        <f t="shared" si="89"/>
        <v>0</v>
      </c>
      <c r="L114" s="106">
        <f t="shared" si="89"/>
        <v>0</v>
      </c>
      <c r="M114" s="106">
        <f t="shared" si="89"/>
        <v>0</v>
      </c>
      <c r="N114" s="106">
        <f t="shared" si="89"/>
        <v>0</v>
      </c>
      <c r="O114" s="106">
        <f t="shared" si="89"/>
        <v>0</v>
      </c>
      <c r="P114" s="106">
        <f t="shared" si="89"/>
        <v>0</v>
      </c>
      <c r="Q114" s="106">
        <f t="shared" si="89"/>
        <v>0</v>
      </c>
      <c r="R114" s="106">
        <f t="shared" si="89"/>
        <v>0.5</v>
      </c>
      <c r="S114" s="106">
        <f t="shared" si="89"/>
        <v>1</v>
      </c>
      <c r="T114" s="106">
        <f t="shared" si="89"/>
        <v>1</v>
      </c>
      <c r="U114" s="106">
        <f t="shared" si="90"/>
        <v>1</v>
      </c>
      <c r="V114" s="106">
        <f t="shared" si="90"/>
        <v>1</v>
      </c>
      <c r="W114" s="106">
        <f t="shared" si="90"/>
        <v>1</v>
      </c>
      <c r="X114" s="106">
        <f t="shared" si="90"/>
        <v>1</v>
      </c>
      <c r="Y114" s="106">
        <f t="shared" si="90"/>
        <v>1</v>
      </c>
      <c r="Z114" s="106">
        <f t="shared" si="90"/>
        <v>1</v>
      </c>
      <c r="AA114" s="106">
        <f t="shared" si="90"/>
        <v>1</v>
      </c>
      <c r="AB114" s="106">
        <f t="shared" si="90"/>
        <v>1</v>
      </c>
      <c r="AC114" s="106">
        <f t="shared" si="90"/>
        <v>1</v>
      </c>
      <c r="AD114" s="106">
        <f t="shared" si="90"/>
        <v>1</v>
      </c>
      <c r="AE114" s="106">
        <f t="shared" si="91"/>
        <v>1</v>
      </c>
      <c r="AF114" s="106">
        <f t="shared" si="91"/>
        <v>1</v>
      </c>
      <c r="AG114" s="106">
        <f t="shared" si="91"/>
        <v>1</v>
      </c>
      <c r="AH114" s="106">
        <f t="shared" si="91"/>
        <v>1</v>
      </c>
      <c r="AI114" s="106">
        <f t="shared" si="91"/>
        <v>1</v>
      </c>
      <c r="AJ114" s="106">
        <f t="shared" si="91"/>
        <v>1</v>
      </c>
      <c r="AK114" s="106">
        <f t="shared" si="91"/>
        <v>1</v>
      </c>
      <c r="AL114" s="106">
        <f t="shared" si="91"/>
        <v>1</v>
      </c>
      <c r="AM114" s="106">
        <f t="shared" si="91"/>
        <v>1</v>
      </c>
      <c r="AN114" s="106">
        <f t="shared" si="91"/>
        <v>1</v>
      </c>
      <c r="AO114" s="106">
        <f t="shared" si="92"/>
        <v>1</v>
      </c>
      <c r="AP114" s="106">
        <f t="shared" si="92"/>
        <v>1</v>
      </c>
      <c r="AQ114" s="106">
        <f t="shared" si="92"/>
        <v>1</v>
      </c>
      <c r="AR114" s="106">
        <f t="shared" si="92"/>
        <v>1</v>
      </c>
      <c r="AS114" s="106">
        <f t="shared" si="92"/>
        <v>1</v>
      </c>
      <c r="AT114" s="106">
        <f t="shared" si="92"/>
        <v>1</v>
      </c>
      <c r="AU114" s="106">
        <f t="shared" si="92"/>
        <v>1</v>
      </c>
      <c r="AV114" s="106">
        <f t="shared" si="92"/>
        <v>1</v>
      </c>
      <c r="AW114" s="106">
        <f t="shared" si="92"/>
        <v>1</v>
      </c>
      <c r="AX114" s="106">
        <f t="shared" si="92"/>
        <v>1</v>
      </c>
      <c r="AY114" s="106">
        <f t="shared" si="93"/>
        <v>1</v>
      </c>
      <c r="AZ114" s="106">
        <f t="shared" si="93"/>
        <v>1</v>
      </c>
      <c r="BA114" s="106">
        <f t="shared" si="93"/>
        <v>1</v>
      </c>
      <c r="BB114" s="106">
        <f t="shared" si="93"/>
        <v>1</v>
      </c>
      <c r="BC114" s="106">
        <f t="shared" si="93"/>
        <v>1</v>
      </c>
      <c r="BD114" s="106">
        <f t="shared" si="93"/>
        <v>1</v>
      </c>
      <c r="BE114" s="106">
        <f t="shared" si="93"/>
        <v>1</v>
      </c>
      <c r="BF114" s="106">
        <f t="shared" si="93"/>
        <v>1</v>
      </c>
      <c r="BG114" s="106">
        <f t="shared" si="93"/>
        <v>1</v>
      </c>
      <c r="BH114" s="106">
        <f t="shared" si="93"/>
        <v>1</v>
      </c>
      <c r="BI114" s="106">
        <f t="shared" si="94"/>
        <v>1</v>
      </c>
      <c r="BJ114" s="106">
        <f t="shared" si="94"/>
        <v>1</v>
      </c>
      <c r="BK114" s="106">
        <f t="shared" si="94"/>
        <v>1</v>
      </c>
      <c r="BL114" s="106">
        <f t="shared" si="94"/>
        <v>1</v>
      </c>
      <c r="BM114" s="106">
        <f t="shared" si="94"/>
        <v>1</v>
      </c>
      <c r="BN114" s="106">
        <f t="shared" si="94"/>
        <v>1</v>
      </c>
      <c r="BO114" s="106">
        <f t="shared" si="94"/>
        <v>1</v>
      </c>
      <c r="BP114" s="106">
        <f t="shared" si="94"/>
        <v>1</v>
      </c>
      <c r="BQ114" s="106">
        <f t="shared" si="94"/>
        <v>1</v>
      </c>
      <c r="BR114" s="350">
        <f t="shared" si="64"/>
        <v>0.8728813559322034</v>
      </c>
    </row>
    <row r="115" spans="1:70" s="2" customFormat="1" ht="18.75" customHeight="1" x14ac:dyDescent="0.25">
      <c r="A115" s="88"/>
      <c r="B115" s="77" t="s">
        <v>880</v>
      </c>
      <c r="C115" s="77" t="s">
        <v>881</v>
      </c>
      <c r="D115" s="77" t="s">
        <v>8</v>
      </c>
      <c r="E115" s="224">
        <f>VLOOKUP(B115,'Cuadro Control'!C130:J2045,8,FALSE)</f>
        <v>94303618.549411759</v>
      </c>
      <c r="F115" s="106">
        <f t="shared" si="95"/>
        <v>1.7763397864110998E-2</v>
      </c>
      <c r="G115" s="107">
        <v>46287</v>
      </c>
      <c r="H115" s="107"/>
      <c r="I115" s="107">
        <v>46289</v>
      </c>
      <c r="J115" s="354">
        <f t="shared" si="87"/>
        <v>0</v>
      </c>
      <c r="K115" s="106">
        <f t="shared" si="89"/>
        <v>0</v>
      </c>
      <c r="L115" s="106">
        <f t="shared" si="89"/>
        <v>0</v>
      </c>
      <c r="M115" s="106">
        <f t="shared" si="89"/>
        <v>0</v>
      </c>
      <c r="N115" s="106">
        <f t="shared" si="89"/>
        <v>0</v>
      </c>
      <c r="O115" s="106">
        <f t="shared" si="89"/>
        <v>0</v>
      </c>
      <c r="P115" s="106">
        <f t="shared" si="89"/>
        <v>0</v>
      </c>
      <c r="Q115" s="106">
        <f t="shared" si="89"/>
        <v>0</v>
      </c>
      <c r="R115" s="106">
        <f t="shared" si="89"/>
        <v>0</v>
      </c>
      <c r="S115" s="106">
        <f t="shared" si="89"/>
        <v>0</v>
      </c>
      <c r="T115" s="106">
        <f t="shared" si="89"/>
        <v>0</v>
      </c>
      <c r="U115" s="106">
        <f t="shared" si="90"/>
        <v>0</v>
      </c>
      <c r="V115" s="106">
        <f t="shared" si="90"/>
        <v>1</v>
      </c>
      <c r="W115" s="106">
        <f t="shared" si="90"/>
        <v>1</v>
      </c>
      <c r="X115" s="106">
        <f t="shared" si="90"/>
        <v>1</v>
      </c>
      <c r="Y115" s="106">
        <f t="shared" si="90"/>
        <v>1</v>
      </c>
      <c r="Z115" s="106">
        <f t="shared" si="90"/>
        <v>1</v>
      </c>
      <c r="AA115" s="106">
        <f t="shared" si="90"/>
        <v>1</v>
      </c>
      <c r="AB115" s="106">
        <f t="shared" si="90"/>
        <v>1</v>
      </c>
      <c r="AC115" s="106">
        <f t="shared" si="90"/>
        <v>1</v>
      </c>
      <c r="AD115" s="106">
        <f t="shared" si="90"/>
        <v>1</v>
      </c>
      <c r="AE115" s="106">
        <f t="shared" si="91"/>
        <v>1</v>
      </c>
      <c r="AF115" s="106">
        <f t="shared" si="91"/>
        <v>1</v>
      </c>
      <c r="AG115" s="106">
        <f t="shared" si="91"/>
        <v>1</v>
      </c>
      <c r="AH115" s="106">
        <f t="shared" si="91"/>
        <v>1</v>
      </c>
      <c r="AI115" s="106">
        <f t="shared" si="91"/>
        <v>1</v>
      </c>
      <c r="AJ115" s="106">
        <f t="shared" si="91"/>
        <v>1</v>
      </c>
      <c r="AK115" s="106">
        <f t="shared" si="91"/>
        <v>1</v>
      </c>
      <c r="AL115" s="106">
        <f t="shared" si="91"/>
        <v>1</v>
      </c>
      <c r="AM115" s="106">
        <f t="shared" si="91"/>
        <v>1</v>
      </c>
      <c r="AN115" s="106">
        <f t="shared" si="91"/>
        <v>1</v>
      </c>
      <c r="AO115" s="106">
        <f t="shared" si="92"/>
        <v>1</v>
      </c>
      <c r="AP115" s="106">
        <f t="shared" si="92"/>
        <v>1</v>
      </c>
      <c r="AQ115" s="106">
        <f t="shared" si="92"/>
        <v>1</v>
      </c>
      <c r="AR115" s="106">
        <f t="shared" si="92"/>
        <v>1</v>
      </c>
      <c r="AS115" s="106">
        <f t="shared" si="92"/>
        <v>1</v>
      </c>
      <c r="AT115" s="106">
        <f t="shared" si="92"/>
        <v>1</v>
      </c>
      <c r="AU115" s="106">
        <f t="shared" si="92"/>
        <v>1</v>
      </c>
      <c r="AV115" s="106">
        <f t="shared" si="92"/>
        <v>1</v>
      </c>
      <c r="AW115" s="106">
        <f t="shared" si="92"/>
        <v>1</v>
      </c>
      <c r="AX115" s="106">
        <f t="shared" si="92"/>
        <v>1</v>
      </c>
      <c r="AY115" s="106">
        <f t="shared" si="93"/>
        <v>1</v>
      </c>
      <c r="AZ115" s="106">
        <f t="shared" si="93"/>
        <v>1</v>
      </c>
      <c r="BA115" s="106">
        <f t="shared" si="93"/>
        <v>1</v>
      </c>
      <c r="BB115" s="106">
        <f t="shared" si="93"/>
        <v>1</v>
      </c>
      <c r="BC115" s="106">
        <f t="shared" si="93"/>
        <v>1</v>
      </c>
      <c r="BD115" s="106">
        <f t="shared" si="93"/>
        <v>1</v>
      </c>
      <c r="BE115" s="106">
        <f t="shared" si="93"/>
        <v>1</v>
      </c>
      <c r="BF115" s="106">
        <f t="shared" si="93"/>
        <v>1</v>
      </c>
      <c r="BG115" s="106">
        <f t="shared" si="93"/>
        <v>1</v>
      </c>
      <c r="BH115" s="106">
        <f t="shared" si="93"/>
        <v>1</v>
      </c>
      <c r="BI115" s="106">
        <f t="shared" si="94"/>
        <v>1</v>
      </c>
      <c r="BJ115" s="106">
        <f t="shared" si="94"/>
        <v>1</v>
      </c>
      <c r="BK115" s="106">
        <f t="shared" si="94"/>
        <v>1</v>
      </c>
      <c r="BL115" s="106">
        <f t="shared" si="94"/>
        <v>1</v>
      </c>
      <c r="BM115" s="106">
        <f t="shared" si="94"/>
        <v>1</v>
      </c>
      <c r="BN115" s="106">
        <f t="shared" si="94"/>
        <v>1</v>
      </c>
      <c r="BO115" s="106">
        <f t="shared" si="94"/>
        <v>1</v>
      </c>
      <c r="BP115" s="106">
        <f t="shared" si="94"/>
        <v>1</v>
      </c>
      <c r="BQ115" s="106">
        <f t="shared" si="94"/>
        <v>1</v>
      </c>
      <c r="BR115" s="350">
        <f t="shared" si="64"/>
        <v>0.81355932203389836</v>
      </c>
    </row>
    <row r="116" spans="1:70" s="2" customFormat="1" ht="18.75" customHeight="1" x14ac:dyDescent="0.25">
      <c r="A116" s="88"/>
      <c r="B116" s="77" t="s">
        <v>882</v>
      </c>
      <c r="C116" s="77" t="s">
        <v>883</v>
      </c>
      <c r="D116" s="77" t="s">
        <v>26</v>
      </c>
      <c r="E116" s="224">
        <f>VLOOKUP(B116,'Cuadro Control'!C131:J2046,8,FALSE)</f>
        <v>179436034.15411764</v>
      </c>
      <c r="F116" s="106">
        <f t="shared" si="95"/>
        <v>3.3799272126209236E-2</v>
      </c>
      <c r="G116" s="107">
        <v>46289</v>
      </c>
      <c r="H116" s="107"/>
      <c r="I116" s="107">
        <v>46295</v>
      </c>
      <c r="J116" s="354">
        <f t="shared" si="87"/>
        <v>0.2857142857142857</v>
      </c>
      <c r="K116" s="106">
        <f t="shared" si="89"/>
        <v>0</v>
      </c>
      <c r="L116" s="106">
        <f t="shared" si="89"/>
        <v>0</v>
      </c>
      <c r="M116" s="106">
        <f t="shared" si="89"/>
        <v>0</v>
      </c>
      <c r="N116" s="106">
        <f t="shared" si="89"/>
        <v>0</v>
      </c>
      <c r="O116" s="106">
        <f t="shared" si="89"/>
        <v>0</v>
      </c>
      <c r="P116" s="106">
        <f t="shared" si="89"/>
        <v>0</v>
      </c>
      <c r="Q116" s="106">
        <f t="shared" si="89"/>
        <v>0</v>
      </c>
      <c r="R116" s="106">
        <f t="shared" si="89"/>
        <v>0</v>
      </c>
      <c r="S116" s="106">
        <f t="shared" si="89"/>
        <v>0</v>
      </c>
      <c r="T116" s="106">
        <f t="shared" si="89"/>
        <v>0</v>
      </c>
      <c r="U116" s="106">
        <f t="shared" si="90"/>
        <v>0</v>
      </c>
      <c r="V116" s="106">
        <f t="shared" si="90"/>
        <v>0.2857142857142857</v>
      </c>
      <c r="W116" s="106">
        <f t="shared" si="90"/>
        <v>1</v>
      </c>
      <c r="X116" s="106">
        <f t="shared" si="90"/>
        <v>1</v>
      </c>
      <c r="Y116" s="106">
        <f t="shared" si="90"/>
        <v>1</v>
      </c>
      <c r="Z116" s="106">
        <f t="shared" si="90"/>
        <v>1</v>
      </c>
      <c r="AA116" s="106">
        <f t="shared" si="90"/>
        <v>1</v>
      </c>
      <c r="AB116" s="106">
        <f t="shared" si="90"/>
        <v>1</v>
      </c>
      <c r="AC116" s="106">
        <f t="shared" si="90"/>
        <v>1</v>
      </c>
      <c r="AD116" s="106">
        <f t="shared" si="90"/>
        <v>1</v>
      </c>
      <c r="AE116" s="106">
        <f t="shared" si="91"/>
        <v>1</v>
      </c>
      <c r="AF116" s="106">
        <f t="shared" si="91"/>
        <v>1</v>
      </c>
      <c r="AG116" s="106">
        <f t="shared" si="91"/>
        <v>1</v>
      </c>
      <c r="AH116" s="106">
        <f t="shared" si="91"/>
        <v>1</v>
      </c>
      <c r="AI116" s="106">
        <f t="shared" si="91"/>
        <v>1</v>
      </c>
      <c r="AJ116" s="106">
        <f t="shared" si="91"/>
        <v>1</v>
      </c>
      <c r="AK116" s="106">
        <f t="shared" si="91"/>
        <v>1</v>
      </c>
      <c r="AL116" s="106">
        <f t="shared" si="91"/>
        <v>1</v>
      </c>
      <c r="AM116" s="106">
        <f t="shared" si="91"/>
        <v>1</v>
      </c>
      <c r="AN116" s="106">
        <f t="shared" si="91"/>
        <v>1</v>
      </c>
      <c r="AO116" s="106">
        <f t="shared" si="92"/>
        <v>1</v>
      </c>
      <c r="AP116" s="106">
        <f t="shared" si="92"/>
        <v>1</v>
      </c>
      <c r="AQ116" s="106">
        <f t="shared" si="92"/>
        <v>1</v>
      </c>
      <c r="AR116" s="106">
        <f t="shared" si="92"/>
        <v>1</v>
      </c>
      <c r="AS116" s="106">
        <f t="shared" si="92"/>
        <v>1</v>
      </c>
      <c r="AT116" s="106">
        <f t="shared" si="92"/>
        <v>1</v>
      </c>
      <c r="AU116" s="106">
        <f t="shared" si="92"/>
        <v>1</v>
      </c>
      <c r="AV116" s="106">
        <f t="shared" si="92"/>
        <v>1</v>
      </c>
      <c r="AW116" s="106">
        <f t="shared" si="92"/>
        <v>1</v>
      </c>
      <c r="AX116" s="106">
        <f t="shared" si="92"/>
        <v>1</v>
      </c>
      <c r="AY116" s="106">
        <f t="shared" si="93"/>
        <v>1</v>
      </c>
      <c r="AZ116" s="106">
        <f t="shared" si="93"/>
        <v>1</v>
      </c>
      <c r="BA116" s="106">
        <f t="shared" si="93"/>
        <v>1</v>
      </c>
      <c r="BB116" s="106">
        <f t="shared" si="93"/>
        <v>1</v>
      </c>
      <c r="BC116" s="106">
        <f t="shared" si="93"/>
        <v>1</v>
      </c>
      <c r="BD116" s="106">
        <f t="shared" si="93"/>
        <v>1</v>
      </c>
      <c r="BE116" s="106">
        <f t="shared" si="93"/>
        <v>1</v>
      </c>
      <c r="BF116" s="106">
        <f t="shared" si="93"/>
        <v>1</v>
      </c>
      <c r="BG116" s="106">
        <f t="shared" si="93"/>
        <v>1</v>
      </c>
      <c r="BH116" s="106">
        <f t="shared" si="93"/>
        <v>1</v>
      </c>
      <c r="BI116" s="106">
        <f t="shared" si="94"/>
        <v>1</v>
      </c>
      <c r="BJ116" s="106">
        <f t="shared" si="94"/>
        <v>1</v>
      </c>
      <c r="BK116" s="106">
        <f t="shared" si="94"/>
        <v>1</v>
      </c>
      <c r="BL116" s="106">
        <f t="shared" si="94"/>
        <v>1</v>
      </c>
      <c r="BM116" s="106">
        <f t="shared" si="94"/>
        <v>1</v>
      </c>
      <c r="BN116" s="106">
        <f t="shared" si="94"/>
        <v>1</v>
      </c>
      <c r="BO116" s="106">
        <f t="shared" si="94"/>
        <v>1</v>
      </c>
      <c r="BP116" s="106">
        <f t="shared" si="94"/>
        <v>1</v>
      </c>
      <c r="BQ116" s="106">
        <f t="shared" si="94"/>
        <v>1</v>
      </c>
      <c r="BR116" s="350">
        <f t="shared" si="64"/>
        <v>0.801452784503632</v>
      </c>
    </row>
    <row r="117" spans="1:70" s="2" customFormat="1" ht="18.75" customHeight="1" x14ac:dyDescent="0.25">
      <c r="A117" s="88"/>
      <c r="B117" s="77" t="s">
        <v>884</v>
      </c>
      <c r="C117" s="77" t="s">
        <v>885</v>
      </c>
      <c r="D117" s="77" t="s">
        <v>730</v>
      </c>
      <c r="E117" s="224">
        <f>VLOOKUP(B117,'Cuadro Control'!C132:J2047,8,FALSE)</f>
        <v>1212623361.2117648</v>
      </c>
      <c r="F117" s="106">
        <f t="shared" si="95"/>
        <v>0.22841447185013161</v>
      </c>
      <c r="G117" s="107">
        <v>46295</v>
      </c>
      <c r="H117" s="107"/>
      <c r="I117" s="107">
        <v>46311</v>
      </c>
      <c r="J117" s="354">
        <f t="shared" si="87"/>
        <v>1</v>
      </c>
      <c r="K117" s="106">
        <f t="shared" si="89"/>
        <v>0</v>
      </c>
      <c r="L117" s="106">
        <f t="shared" si="89"/>
        <v>0</v>
      </c>
      <c r="M117" s="106">
        <f t="shared" si="89"/>
        <v>0</v>
      </c>
      <c r="N117" s="106">
        <f t="shared" si="89"/>
        <v>0</v>
      </c>
      <c r="O117" s="106">
        <f t="shared" si="89"/>
        <v>0</v>
      </c>
      <c r="P117" s="106">
        <f t="shared" si="89"/>
        <v>0</v>
      </c>
      <c r="Q117" s="106">
        <f t="shared" si="89"/>
        <v>0</v>
      </c>
      <c r="R117" s="106">
        <f t="shared" si="89"/>
        <v>0</v>
      </c>
      <c r="S117" s="106">
        <f t="shared" si="89"/>
        <v>0</v>
      </c>
      <c r="T117" s="106">
        <f t="shared" si="89"/>
        <v>0</v>
      </c>
      <c r="U117" s="106">
        <f t="shared" si="90"/>
        <v>0</v>
      </c>
      <c r="V117" s="106">
        <f t="shared" si="90"/>
        <v>0</v>
      </c>
      <c r="W117" s="106">
        <f t="shared" si="90"/>
        <v>0.17647058823529413</v>
      </c>
      <c r="X117" s="106">
        <f t="shared" si="90"/>
        <v>0.58823529411764708</v>
      </c>
      <c r="Y117" s="106">
        <f t="shared" si="90"/>
        <v>1</v>
      </c>
      <c r="Z117" s="106">
        <f t="shared" si="90"/>
        <v>1</v>
      </c>
      <c r="AA117" s="106">
        <f t="shared" si="90"/>
        <v>1</v>
      </c>
      <c r="AB117" s="106">
        <f t="shared" si="90"/>
        <v>1</v>
      </c>
      <c r="AC117" s="106">
        <f t="shared" si="90"/>
        <v>1</v>
      </c>
      <c r="AD117" s="106">
        <f t="shared" si="90"/>
        <v>1</v>
      </c>
      <c r="AE117" s="106">
        <f t="shared" si="91"/>
        <v>1</v>
      </c>
      <c r="AF117" s="106">
        <f t="shared" si="91"/>
        <v>1</v>
      </c>
      <c r="AG117" s="106">
        <f t="shared" si="91"/>
        <v>1</v>
      </c>
      <c r="AH117" s="106">
        <f t="shared" si="91"/>
        <v>1</v>
      </c>
      <c r="AI117" s="106">
        <f t="shared" si="91"/>
        <v>1</v>
      </c>
      <c r="AJ117" s="106">
        <f t="shared" si="91"/>
        <v>1</v>
      </c>
      <c r="AK117" s="106">
        <f t="shared" si="91"/>
        <v>1</v>
      </c>
      <c r="AL117" s="106">
        <f t="shared" si="91"/>
        <v>1</v>
      </c>
      <c r="AM117" s="106">
        <f t="shared" si="91"/>
        <v>1</v>
      </c>
      <c r="AN117" s="106">
        <f t="shared" si="91"/>
        <v>1</v>
      </c>
      <c r="AO117" s="106">
        <f t="shared" si="92"/>
        <v>1</v>
      </c>
      <c r="AP117" s="106">
        <f t="shared" si="92"/>
        <v>1</v>
      </c>
      <c r="AQ117" s="106">
        <f t="shared" si="92"/>
        <v>1</v>
      </c>
      <c r="AR117" s="106">
        <f t="shared" si="92"/>
        <v>1</v>
      </c>
      <c r="AS117" s="106">
        <f t="shared" si="92"/>
        <v>1</v>
      </c>
      <c r="AT117" s="106">
        <f t="shared" si="92"/>
        <v>1</v>
      </c>
      <c r="AU117" s="106">
        <f t="shared" si="92"/>
        <v>1</v>
      </c>
      <c r="AV117" s="106">
        <f t="shared" si="92"/>
        <v>1</v>
      </c>
      <c r="AW117" s="106">
        <f t="shared" si="92"/>
        <v>1</v>
      </c>
      <c r="AX117" s="106">
        <f t="shared" si="92"/>
        <v>1</v>
      </c>
      <c r="AY117" s="106">
        <f t="shared" si="93"/>
        <v>1</v>
      </c>
      <c r="AZ117" s="106">
        <f t="shared" si="93"/>
        <v>1</v>
      </c>
      <c r="BA117" s="106">
        <f t="shared" si="93"/>
        <v>1</v>
      </c>
      <c r="BB117" s="106">
        <f t="shared" si="93"/>
        <v>1</v>
      </c>
      <c r="BC117" s="106">
        <f t="shared" si="93"/>
        <v>1</v>
      </c>
      <c r="BD117" s="106">
        <f t="shared" si="93"/>
        <v>1</v>
      </c>
      <c r="BE117" s="106">
        <f t="shared" si="93"/>
        <v>1</v>
      </c>
      <c r="BF117" s="106">
        <f t="shared" si="93"/>
        <v>1</v>
      </c>
      <c r="BG117" s="106">
        <f t="shared" si="93"/>
        <v>1</v>
      </c>
      <c r="BH117" s="106">
        <f t="shared" si="93"/>
        <v>1</v>
      </c>
      <c r="BI117" s="106">
        <f t="shared" si="94"/>
        <v>1</v>
      </c>
      <c r="BJ117" s="106">
        <f t="shared" si="94"/>
        <v>1</v>
      </c>
      <c r="BK117" s="106">
        <f t="shared" si="94"/>
        <v>1</v>
      </c>
      <c r="BL117" s="106">
        <f t="shared" si="94"/>
        <v>1</v>
      </c>
      <c r="BM117" s="106">
        <f t="shared" si="94"/>
        <v>1</v>
      </c>
      <c r="BN117" s="106">
        <f t="shared" si="94"/>
        <v>1</v>
      </c>
      <c r="BO117" s="106">
        <f t="shared" si="94"/>
        <v>1</v>
      </c>
      <c r="BP117" s="106">
        <f t="shared" si="94"/>
        <v>1</v>
      </c>
      <c r="BQ117" s="106">
        <f t="shared" si="94"/>
        <v>1</v>
      </c>
      <c r="BR117" s="350">
        <f t="shared" si="64"/>
        <v>0.77567298105682958</v>
      </c>
    </row>
    <row r="118" spans="1:70" s="2" customFormat="1" ht="18.75" customHeight="1" x14ac:dyDescent="0.25">
      <c r="A118" s="88"/>
      <c r="B118" s="77" t="s">
        <v>886</v>
      </c>
      <c r="C118" s="77" t="s">
        <v>887</v>
      </c>
      <c r="D118" s="77" t="s">
        <v>6</v>
      </c>
      <c r="E118" s="224">
        <f>VLOOKUP(B118,'Cuadro Control'!C134:J2048,8,FALSE)</f>
        <v>0</v>
      </c>
      <c r="F118" s="106">
        <f t="shared" si="95"/>
        <v>0</v>
      </c>
      <c r="G118" s="107">
        <v>46311</v>
      </c>
      <c r="H118" s="107"/>
      <c r="I118" s="107">
        <v>46315</v>
      </c>
      <c r="J118" s="354">
        <f t="shared" si="87"/>
        <v>0.2</v>
      </c>
      <c r="K118" s="106">
        <f t="shared" si="89"/>
        <v>0</v>
      </c>
      <c r="L118" s="106">
        <f t="shared" si="89"/>
        <v>0</v>
      </c>
      <c r="M118" s="106">
        <f t="shared" si="89"/>
        <v>0</v>
      </c>
      <c r="N118" s="106">
        <f t="shared" si="89"/>
        <v>0</v>
      </c>
      <c r="O118" s="106">
        <f t="shared" si="89"/>
        <v>0</v>
      </c>
      <c r="P118" s="106">
        <f t="shared" si="89"/>
        <v>0</v>
      </c>
      <c r="Q118" s="106">
        <f t="shared" si="89"/>
        <v>0</v>
      </c>
      <c r="R118" s="106">
        <f t="shared" si="89"/>
        <v>0</v>
      </c>
      <c r="S118" s="106">
        <f t="shared" si="89"/>
        <v>0</v>
      </c>
      <c r="T118" s="106">
        <f t="shared" si="89"/>
        <v>0</v>
      </c>
      <c r="U118" s="106">
        <f t="shared" si="90"/>
        <v>0</v>
      </c>
      <c r="V118" s="106">
        <f t="shared" si="90"/>
        <v>0</v>
      </c>
      <c r="W118" s="106">
        <f t="shared" si="90"/>
        <v>0</v>
      </c>
      <c r="X118" s="106">
        <f t="shared" si="90"/>
        <v>0</v>
      </c>
      <c r="Y118" s="106">
        <f t="shared" si="90"/>
        <v>0.2</v>
      </c>
      <c r="Z118" s="106">
        <f t="shared" si="90"/>
        <v>1</v>
      </c>
      <c r="AA118" s="106">
        <f t="shared" si="90"/>
        <v>1</v>
      </c>
      <c r="AB118" s="106">
        <f t="shared" si="90"/>
        <v>1</v>
      </c>
      <c r="AC118" s="106">
        <f t="shared" si="90"/>
        <v>1</v>
      </c>
      <c r="AD118" s="106">
        <f t="shared" si="90"/>
        <v>1</v>
      </c>
      <c r="AE118" s="106">
        <f t="shared" si="91"/>
        <v>1</v>
      </c>
      <c r="AF118" s="106">
        <f t="shared" si="91"/>
        <v>1</v>
      </c>
      <c r="AG118" s="106">
        <f t="shared" si="91"/>
        <v>1</v>
      </c>
      <c r="AH118" s="106">
        <f t="shared" si="91"/>
        <v>1</v>
      </c>
      <c r="AI118" s="106">
        <f t="shared" si="91"/>
        <v>1</v>
      </c>
      <c r="AJ118" s="106">
        <f t="shared" si="91"/>
        <v>1</v>
      </c>
      <c r="AK118" s="106">
        <f t="shared" si="91"/>
        <v>1</v>
      </c>
      <c r="AL118" s="106">
        <f t="shared" si="91"/>
        <v>1</v>
      </c>
      <c r="AM118" s="106">
        <f t="shared" si="91"/>
        <v>1</v>
      </c>
      <c r="AN118" s="106">
        <f t="shared" si="91"/>
        <v>1</v>
      </c>
      <c r="AO118" s="106">
        <f t="shared" si="92"/>
        <v>1</v>
      </c>
      <c r="AP118" s="106">
        <f t="shared" si="92"/>
        <v>1</v>
      </c>
      <c r="AQ118" s="106">
        <f t="shared" si="92"/>
        <v>1</v>
      </c>
      <c r="AR118" s="106">
        <f t="shared" si="92"/>
        <v>1</v>
      </c>
      <c r="AS118" s="106">
        <f t="shared" si="92"/>
        <v>1</v>
      </c>
      <c r="AT118" s="106">
        <f t="shared" si="92"/>
        <v>1</v>
      </c>
      <c r="AU118" s="106">
        <f t="shared" si="92"/>
        <v>1</v>
      </c>
      <c r="AV118" s="106">
        <f t="shared" si="92"/>
        <v>1</v>
      </c>
      <c r="AW118" s="106">
        <f t="shared" si="92"/>
        <v>1</v>
      </c>
      <c r="AX118" s="106">
        <f t="shared" si="92"/>
        <v>1</v>
      </c>
      <c r="AY118" s="106">
        <f t="shared" si="93"/>
        <v>1</v>
      </c>
      <c r="AZ118" s="106">
        <f t="shared" si="93"/>
        <v>1</v>
      </c>
      <c r="BA118" s="106">
        <f t="shared" si="93"/>
        <v>1</v>
      </c>
      <c r="BB118" s="106">
        <f t="shared" si="93"/>
        <v>1</v>
      </c>
      <c r="BC118" s="106">
        <f t="shared" si="93"/>
        <v>1</v>
      </c>
      <c r="BD118" s="106">
        <f t="shared" si="93"/>
        <v>1</v>
      </c>
      <c r="BE118" s="106">
        <f t="shared" si="93"/>
        <v>1</v>
      </c>
      <c r="BF118" s="106">
        <f t="shared" si="93"/>
        <v>1</v>
      </c>
      <c r="BG118" s="106">
        <f t="shared" si="93"/>
        <v>1</v>
      </c>
      <c r="BH118" s="106">
        <f t="shared" si="93"/>
        <v>1</v>
      </c>
      <c r="BI118" s="106">
        <f t="shared" si="94"/>
        <v>1</v>
      </c>
      <c r="BJ118" s="106">
        <f t="shared" si="94"/>
        <v>1</v>
      </c>
      <c r="BK118" s="106">
        <f t="shared" si="94"/>
        <v>1</v>
      </c>
      <c r="BL118" s="106">
        <f t="shared" si="94"/>
        <v>1</v>
      </c>
      <c r="BM118" s="106">
        <f t="shared" si="94"/>
        <v>1</v>
      </c>
      <c r="BN118" s="106">
        <f t="shared" si="94"/>
        <v>1</v>
      </c>
      <c r="BO118" s="106">
        <f t="shared" si="94"/>
        <v>1</v>
      </c>
      <c r="BP118" s="106">
        <f t="shared" si="94"/>
        <v>1</v>
      </c>
      <c r="BQ118" s="106">
        <f t="shared" si="94"/>
        <v>1</v>
      </c>
      <c r="BR118" s="350">
        <f t="shared" si="64"/>
        <v>0.74915254237288142</v>
      </c>
    </row>
    <row r="119" spans="1:70" s="2" customFormat="1" ht="18.75" customHeight="1" x14ac:dyDescent="0.25">
      <c r="A119" s="88"/>
      <c r="B119" s="78" t="s">
        <v>888</v>
      </c>
      <c r="C119" s="78" t="s">
        <v>889</v>
      </c>
      <c r="D119" s="78" t="s">
        <v>3</v>
      </c>
      <c r="E119" s="225">
        <f>VLOOKUP(B119,'Cuadro Control'!C136:J2049,8,FALSE)</f>
        <v>0</v>
      </c>
      <c r="F119" s="108">
        <f t="shared" si="95"/>
        <v>0</v>
      </c>
      <c r="G119" s="109">
        <v>46311</v>
      </c>
      <c r="H119" s="109"/>
      <c r="I119" s="109">
        <v>46311</v>
      </c>
      <c r="J119" s="354">
        <f t="shared" si="87"/>
        <v>1</v>
      </c>
      <c r="K119" s="108">
        <f t="shared" si="89"/>
        <v>0</v>
      </c>
      <c r="L119" s="108">
        <f t="shared" si="89"/>
        <v>0</v>
      </c>
      <c r="M119" s="108">
        <f t="shared" si="89"/>
        <v>0</v>
      </c>
      <c r="N119" s="108">
        <f t="shared" si="89"/>
        <v>0</v>
      </c>
      <c r="O119" s="108">
        <f t="shared" si="89"/>
        <v>0</v>
      </c>
      <c r="P119" s="108">
        <f t="shared" si="89"/>
        <v>0</v>
      </c>
      <c r="Q119" s="108">
        <f t="shared" si="89"/>
        <v>0</v>
      </c>
      <c r="R119" s="108">
        <f t="shared" si="89"/>
        <v>0</v>
      </c>
      <c r="S119" s="108">
        <f t="shared" si="89"/>
        <v>0</v>
      </c>
      <c r="T119" s="108">
        <f t="shared" si="89"/>
        <v>0</v>
      </c>
      <c r="U119" s="108">
        <f t="shared" si="90"/>
        <v>0</v>
      </c>
      <c r="V119" s="108">
        <f t="shared" si="90"/>
        <v>0</v>
      </c>
      <c r="W119" s="108">
        <f t="shared" si="90"/>
        <v>0</v>
      </c>
      <c r="X119" s="108">
        <f t="shared" si="90"/>
        <v>0</v>
      </c>
      <c r="Y119" s="108">
        <f t="shared" si="90"/>
        <v>1</v>
      </c>
      <c r="Z119" s="108">
        <f t="shared" si="90"/>
        <v>1</v>
      </c>
      <c r="AA119" s="108">
        <f t="shared" si="90"/>
        <v>1</v>
      </c>
      <c r="AB119" s="108">
        <f t="shared" si="90"/>
        <v>1</v>
      </c>
      <c r="AC119" s="108">
        <f t="shared" si="90"/>
        <v>1</v>
      </c>
      <c r="AD119" s="108">
        <f t="shared" si="90"/>
        <v>1</v>
      </c>
      <c r="AE119" s="108">
        <f t="shared" si="91"/>
        <v>1</v>
      </c>
      <c r="AF119" s="108">
        <f t="shared" si="91"/>
        <v>1</v>
      </c>
      <c r="AG119" s="108">
        <f t="shared" si="91"/>
        <v>1</v>
      </c>
      <c r="AH119" s="108">
        <f t="shared" si="91"/>
        <v>1</v>
      </c>
      <c r="AI119" s="108">
        <f t="shared" si="91"/>
        <v>1</v>
      </c>
      <c r="AJ119" s="108">
        <f t="shared" si="91"/>
        <v>1</v>
      </c>
      <c r="AK119" s="108">
        <f t="shared" si="91"/>
        <v>1</v>
      </c>
      <c r="AL119" s="108">
        <f t="shared" si="91"/>
        <v>1</v>
      </c>
      <c r="AM119" s="108">
        <f t="shared" si="91"/>
        <v>1</v>
      </c>
      <c r="AN119" s="108">
        <f t="shared" si="91"/>
        <v>1</v>
      </c>
      <c r="AO119" s="108">
        <f t="shared" si="92"/>
        <v>1</v>
      </c>
      <c r="AP119" s="108">
        <f t="shared" si="92"/>
        <v>1</v>
      </c>
      <c r="AQ119" s="108">
        <f t="shared" si="92"/>
        <v>1</v>
      </c>
      <c r="AR119" s="108">
        <f t="shared" si="92"/>
        <v>1</v>
      </c>
      <c r="AS119" s="108">
        <f t="shared" si="92"/>
        <v>1</v>
      </c>
      <c r="AT119" s="108">
        <f t="shared" si="92"/>
        <v>1</v>
      </c>
      <c r="AU119" s="108">
        <f t="shared" si="92"/>
        <v>1</v>
      </c>
      <c r="AV119" s="108">
        <f t="shared" si="92"/>
        <v>1</v>
      </c>
      <c r="AW119" s="108">
        <f t="shared" si="92"/>
        <v>1</v>
      </c>
      <c r="AX119" s="108">
        <f t="shared" si="92"/>
        <v>1</v>
      </c>
      <c r="AY119" s="108">
        <f t="shared" si="93"/>
        <v>1</v>
      </c>
      <c r="AZ119" s="108">
        <f t="shared" si="93"/>
        <v>1</v>
      </c>
      <c r="BA119" s="108">
        <f t="shared" si="93"/>
        <v>1</v>
      </c>
      <c r="BB119" s="108">
        <f t="shared" si="93"/>
        <v>1</v>
      </c>
      <c r="BC119" s="108">
        <f t="shared" si="93"/>
        <v>1</v>
      </c>
      <c r="BD119" s="108">
        <f t="shared" si="93"/>
        <v>1</v>
      </c>
      <c r="BE119" s="108">
        <f t="shared" si="93"/>
        <v>1</v>
      </c>
      <c r="BF119" s="108">
        <f t="shared" si="93"/>
        <v>1</v>
      </c>
      <c r="BG119" s="108">
        <f t="shared" si="93"/>
        <v>1</v>
      </c>
      <c r="BH119" s="108">
        <f t="shared" si="93"/>
        <v>1</v>
      </c>
      <c r="BI119" s="108">
        <f t="shared" si="94"/>
        <v>1</v>
      </c>
      <c r="BJ119" s="108">
        <f t="shared" si="94"/>
        <v>1</v>
      </c>
      <c r="BK119" s="108">
        <f t="shared" si="94"/>
        <v>1</v>
      </c>
      <c r="BL119" s="108">
        <f t="shared" si="94"/>
        <v>1</v>
      </c>
      <c r="BM119" s="108">
        <f t="shared" si="94"/>
        <v>1</v>
      </c>
      <c r="BN119" s="108">
        <f t="shared" si="94"/>
        <v>1</v>
      </c>
      <c r="BO119" s="108">
        <f t="shared" si="94"/>
        <v>1</v>
      </c>
      <c r="BP119" s="108">
        <f t="shared" si="94"/>
        <v>1</v>
      </c>
      <c r="BQ119" s="108">
        <f t="shared" si="94"/>
        <v>1</v>
      </c>
      <c r="BR119" s="350">
        <f t="shared" si="64"/>
        <v>0.76271186440677963</v>
      </c>
    </row>
    <row r="120" spans="1:70" s="2" customFormat="1" ht="18.75" customHeight="1" x14ac:dyDescent="0.25">
      <c r="A120" s="88"/>
      <c r="B120" s="77" t="s">
        <v>890</v>
      </c>
      <c r="C120" s="77" t="s">
        <v>891</v>
      </c>
      <c r="D120" s="77" t="s">
        <v>8</v>
      </c>
      <c r="E120" s="224">
        <f>VLOOKUP(B120,'Cuadro Control'!C138:J2050,8,FALSE)</f>
        <v>1230815225.9452939</v>
      </c>
      <c r="F120" s="106">
        <f t="shared" si="95"/>
        <v>0.2318411625341423</v>
      </c>
      <c r="G120" s="107">
        <v>46315</v>
      </c>
      <c r="H120" s="107"/>
      <c r="I120" s="107">
        <v>46316</v>
      </c>
      <c r="J120" s="354">
        <f t="shared" si="87"/>
        <v>0</v>
      </c>
      <c r="K120" s="106">
        <f t="shared" si="89"/>
        <v>0</v>
      </c>
      <c r="L120" s="106">
        <f t="shared" si="89"/>
        <v>0</v>
      </c>
      <c r="M120" s="106">
        <f t="shared" si="89"/>
        <v>0</v>
      </c>
      <c r="N120" s="106">
        <f t="shared" si="89"/>
        <v>0</v>
      </c>
      <c r="O120" s="106">
        <f t="shared" si="89"/>
        <v>0</v>
      </c>
      <c r="P120" s="106">
        <f t="shared" si="89"/>
        <v>0</v>
      </c>
      <c r="Q120" s="106">
        <f t="shared" si="89"/>
        <v>0</v>
      </c>
      <c r="R120" s="106">
        <f t="shared" si="89"/>
        <v>0</v>
      </c>
      <c r="S120" s="106">
        <f t="shared" si="89"/>
        <v>0</v>
      </c>
      <c r="T120" s="106">
        <f t="shared" si="89"/>
        <v>0</v>
      </c>
      <c r="U120" s="106">
        <f t="shared" si="90"/>
        <v>0</v>
      </c>
      <c r="V120" s="106">
        <f t="shared" si="90"/>
        <v>0</v>
      </c>
      <c r="W120" s="106">
        <f t="shared" si="90"/>
        <v>0</v>
      </c>
      <c r="X120" s="106">
        <f t="shared" si="90"/>
        <v>0</v>
      </c>
      <c r="Y120" s="106">
        <f t="shared" si="90"/>
        <v>0</v>
      </c>
      <c r="Z120" s="106">
        <f t="shared" si="90"/>
        <v>1</v>
      </c>
      <c r="AA120" s="106">
        <f t="shared" si="90"/>
        <v>1</v>
      </c>
      <c r="AB120" s="106">
        <f t="shared" si="90"/>
        <v>1</v>
      </c>
      <c r="AC120" s="106">
        <f t="shared" si="90"/>
        <v>1</v>
      </c>
      <c r="AD120" s="106">
        <f t="shared" si="90"/>
        <v>1</v>
      </c>
      <c r="AE120" s="106">
        <f t="shared" si="91"/>
        <v>1</v>
      </c>
      <c r="AF120" s="106">
        <f t="shared" si="91"/>
        <v>1</v>
      </c>
      <c r="AG120" s="106">
        <f t="shared" si="91"/>
        <v>1</v>
      </c>
      <c r="AH120" s="106">
        <f t="shared" si="91"/>
        <v>1</v>
      </c>
      <c r="AI120" s="106">
        <f t="shared" si="91"/>
        <v>1</v>
      </c>
      <c r="AJ120" s="106">
        <f t="shared" si="91"/>
        <v>1</v>
      </c>
      <c r="AK120" s="106">
        <f t="shared" si="91"/>
        <v>1</v>
      </c>
      <c r="AL120" s="106">
        <f t="shared" si="91"/>
        <v>1</v>
      </c>
      <c r="AM120" s="106">
        <f t="shared" si="91"/>
        <v>1</v>
      </c>
      <c r="AN120" s="106">
        <f t="shared" si="91"/>
        <v>1</v>
      </c>
      <c r="AO120" s="106">
        <f t="shared" si="92"/>
        <v>1</v>
      </c>
      <c r="AP120" s="106">
        <f t="shared" si="92"/>
        <v>1</v>
      </c>
      <c r="AQ120" s="106">
        <f t="shared" si="92"/>
        <v>1</v>
      </c>
      <c r="AR120" s="106">
        <f t="shared" si="92"/>
        <v>1</v>
      </c>
      <c r="AS120" s="106">
        <f t="shared" si="92"/>
        <v>1</v>
      </c>
      <c r="AT120" s="106">
        <f t="shared" si="92"/>
        <v>1</v>
      </c>
      <c r="AU120" s="106">
        <f t="shared" si="92"/>
        <v>1</v>
      </c>
      <c r="AV120" s="106">
        <f t="shared" si="92"/>
        <v>1</v>
      </c>
      <c r="AW120" s="106">
        <f t="shared" si="92"/>
        <v>1</v>
      </c>
      <c r="AX120" s="106">
        <f t="shared" si="92"/>
        <v>1</v>
      </c>
      <c r="AY120" s="106">
        <f t="shared" si="93"/>
        <v>1</v>
      </c>
      <c r="AZ120" s="106">
        <f t="shared" si="93"/>
        <v>1</v>
      </c>
      <c r="BA120" s="106">
        <f t="shared" si="93"/>
        <v>1</v>
      </c>
      <c r="BB120" s="106">
        <f t="shared" si="93"/>
        <v>1</v>
      </c>
      <c r="BC120" s="106">
        <f t="shared" si="93"/>
        <v>1</v>
      </c>
      <c r="BD120" s="106">
        <f t="shared" si="93"/>
        <v>1</v>
      </c>
      <c r="BE120" s="106">
        <f t="shared" si="93"/>
        <v>1</v>
      </c>
      <c r="BF120" s="106">
        <f t="shared" si="93"/>
        <v>1</v>
      </c>
      <c r="BG120" s="106">
        <f t="shared" si="93"/>
        <v>1</v>
      </c>
      <c r="BH120" s="106">
        <f t="shared" si="93"/>
        <v>1</v>
      </c>
      <c r="BI120" s="106">
        <f t="shared" si="94"/>
        <v>1</v>
      </c>
      <c r="BJ120" s="106">
        <f t="shared" si="94"/>
        <v>1</v>
      </c>
      <c r="BK120" s="106">
        <f t="shared" si="94"/>
        <v>1</v>
      </c>
      <c r="BL120" s="106">
        <f t="shared" si="94"/>
        <v>1</v>
      </c>
      <c r="BM120" s="106">
        <f t="shared" si="94"/>
        <v>1</v>
      </c>
      <c r="BN120" s="106">
        <f t="shared" si="94"/>
        <v>1</v>
      </c>
      <c r="BO120" s="106">
        <f t="shared" si="94"/>
        <v>1</v>
      </c>
      <c r="BP120" s="106">
        <f t="shared" si="94"/>
        <v>1</v>
      </c>
      <c r="BQ120" s="106">
        <f t="shared" si="94"/>
        <v>1</v>
      </c>
      <c r="BR120" s="350">
        <f t="shared" si="64"/>
        <v>0.74576271186440679</v>
      </c>
    </row>
    <row r="121" spans="1:70" s="2" customFormat="1" ht="18.75" customHeight="1" x14ac:dyDescent="0.25">
      <c r="A121" s="88"/>
      <c r="B121" s="77" t="s">
        <v>892</v>
      </c>
      <c r="C121" s="77" t="s">
        <v>893</v>
      </c>
      <c r="D121" s="77" t="s">
        <v>26</v>
      </c>
      <c r="E121" s="224">
        <f>VLOOKUP(B121,'Cuadro Control'!C140:J2051,8,FALSE)</f>
        <v>0</v>
      </c>
      <c r="F121" s="106">
        <f t="shared" si="95"/>
        <v>0</v>
      </c>
      <c r="G121" s="107">
        <v>46316</v>
      </c>
      <c r="H121" s="107"/>
      <c r="I121" s="107">
        <v>46323</v>
      </c>
      <c r="J121" s="354">
        <f t="shared" si="87"/>
        <v>0.375</v>
      </c>
      <c r="K121" s="106">
        <f t="shared" ref="K121:T126" si="96">IF($G121=0,0,IF(K$6&lt;$G121,0,IF(K$6&gt;$I121,1,(K$6-$G121+1)/($I121-$G121+1))))</f>
        <v>0</v>
      </c>
      <c r="L121" s="106">
        <f t="shared" si="96"/>
        <v>0</v>
      </c>
      <c r="M121" s="106">
        <f t="shared" si="96"/>
        <v>0</v>
      </c>
      <c r="N121" s="106">
        <f t="shared" si="96"/>
        <v>0</v>
      </c>
      <c r="O121" s="106">
        <f t="shared" si="96"/>
        <v>0</v>
      </c>
      <c r="P121" s="106">
        <f t="shared" si="96"/>
        <v>0</v>
      </c>
      <c r="Q121" s="106">
        <f t="shared" si="96"/>
        <v>0</v>
      </c>
      <c r="R121" s="106">
        <f t="shared" si="96"/>
        <v>0</v>
      </c>
      <c r="S121" s="106">
        <f t="shared" si="96"/>
        <v>0</v>
      </c>
      <c r="T121" s="106">
        <f t="shared" si="96"/>
        <v>0</v>
      </c>
      <c r="U121" s="106">
        <f t="shared" ref="U121:AD126" si="97">IF($G121=0,0,IF(U$6&lt;$G121,0,IF(U$6&gt;$I121,1,(U$6-$G121+1)/($I121-$G121+1))))</f>
        <v>0</v>
      </c>
      <c r="V121" s="106">
        <f t="shared" si="97"/>
        <v>0</v>
      </c>
      <c r="W121" s="106">
        <f t="shared" si="97"/>
        <v>0</v>
      </c>
      <c r="X121" s="106">
        <f t="shared" si="97"/>
        <v>0</v>
      </c>
      <c r="Y121" s="106">
        <f t="shared" si="97"/>
        <v>0</v>
      </c>
      <c r="Z121" s="106">
        <f t="shared" si="97"/>
        <v>0.375</v>
      </c>
      <c r="AA121" s="106">
        <f t="shared" si="97"/>
        <v>1</v>
      </c>
      <c r="AB121" s="106">
        <f t="shared" si="97"/>
        <v>1</v>
      </c>
      <c r="AC121" s="106">
        <f t="shared" si="97"/>
        <v>1</v>
      </c>
      <c r="AD121" s="106">
        <f t="shared" si="97"/>
        <v>1</v>
      </c>
      <c r="AE121" s="106">
        <f t="shared" ref="AE121:AN126" si="98">IF($G121=0,0,IF(AE$6&lt;$G121,0,IF(AE$6&gt;$I121,1,(AE$6-$G121+1)/($I121-$G121+1))))</f>
        <v>1</v>
      </c>
      <c r="AF121" s="106">
        <f t="shared" si="98"/>
        <v>1</v>
      </c>
      <c r="AG121" s="106">
        <f t="shared" si="98"/>
        <v>1</v>
      </c>
      <c r="AH121" s="106">
        <f t="shared" si="98"/>
        <v>1</v>
      </c>
      <c r="AI121" s="106">
        <f t="shared" si="98"/>
        <v>1</v>
      </c>
      <c r="AJ121" s="106">
        <f t="shared" si="98"/>
        <v>1</v>
      </c>
      <c r="AK121" s="106">
        <f t="shared" si="98"/>
        <v>1</v>
      </c>
      <c r="AL121" s="106">
        <f t="shared" si="98"/>
        <v>1</v>
      </c>
      <c r="AM121" s="106">
        <f t="shared" si="98"/>
        <v>1</v>
      </c>
      <c r="AN121" s="106">
        <f t="shared" si="98"/>
        <v>1</v>
      </c>
      <c r="AO121" s="106">
        <f t="shared" ref="AO121:AX126" si="99">IF($G121=0,0,IF(AO$6&lt;$G121,0,IF(AO$6&gt;$I121,1,(AO$6-$G121+1)/($I121-$G121+1))))</f>
        <v>1</v>
      </c>
      <c r="AP121" s="106">
        <f t="shared" si="99"/>
        <v>1</v>
      </c>
      <c r="AQ121" s="106">
        <f t="shared" si="99"/>
        <v>1</v>
      </c>
      <c r="AR121" s="106">
        <f t="shared" si="99"/>
        <v>1</v>
      </c>
      <c r="AS121" s="106">
        <f t="shared" si="99"/>
        <v>1</v>
      </c>
      <c r="AT121" s="106">
        <f t="shared" si="99"/>
        <v>1</v>
      </c>
      <c r="AU121" s="106">
        <f t="shared" si="99"/>
        <v>1</v>
      </c>
      <c r="AV121" s="106">
        <f t="shared" si="99"/>
        <v>1</v>
      </c>
      <c r="AW121" s="106">
        <f t="shared" si="99"/>
        <v>1</v>
      </c>
      <c r="AX121" s="106">
        <f t="shared" si="99"/>
        <v>1</v>
      </c>
      <c r="AY121" s="106">
        <f t="shared" ref="AY121:BH126" si="100">IF($G121=0,0,IF(AY$6&lt;$G121,0,IF(AY$6&gt;$I121,1,(AY$6-$G121+1)/($I121-$G121+1))))</f>
        <v>1</v>
      </c>
      <c r="AZ121" s="106">
        <f t="shared" si="100"/>
        <v>1</v>
      </c>
      <c r="BA121" s="106">
        <f t="shared" si="100"/>
        <v>1</v>
      </c>
      <c r="BB121" s="106">
        <f t="shared" si="100"/>
        <v>1</v>
      </c>
      <c r="BC121" s="106">
        <f t="shared" si="100"/>
        <v>1</v>
      </c>
      <c r="BD121" s="106">
        <f t="shared" si="100"/>
        <v>1</v>
      </c>
      <c r="BE121" s="106">
        <f t="shared" si="100"/>
        <v>1</v>
      </c>
      <c r="BF121" s="106">
        <f t="shared" si="100"/>
        <v>1</v>
      </c>
      <c r="BG121" s="106">
        <f t="shared" si="100"/>
        <v>1</v>
      </c>
      <c r="BH121" s="106">
        <f t="shared" si="100"/>
        <v>1</v>
      </c>
      <c r="BI121" s="106">
        <f t="shared" ref="BI121:BQ126" si="101">IF($G121=0,0,IF(BI$6&lt;$G121,0,IF(BI$6&gt;$I121,1,(BI$6-$G121+1)/($I121-$G121+1))))</f>
        <v>1</v>
      </c>
      <c r="BJ121" s="106">
        <f t="shared" si="101"/>
        <v>1</v>
      </c>
      <c r="BK121" s="106">
        <f t="shared" si="101"/>
        <v>1</v>
      </c>
      <c r="BL121" s="106">
        <f t="shared" si="101"/>
        <v>1</v>
      </c>
      <c r="BM121" s="106">
        <f t="shared" si="101"/>
        <v>1</v>
      </c>
      <c r="BN121" s="106">
        <f t="shared" si="101"/>
        <v>1</v>
      </c>
      <c r="BO121" s="106">
        <f t="shared" si="101"/>
        <v>1</v>
      </c>
      <c r="BP121" s="106">
        <f t="shared" si="101"/>
        <v>1</v>
      </c>
      <c r="BQ121" s="106">
        <f t="shared" si="101"/>
        <v>1</v>
      </c>
      <c r="BR121" s="350">
        <f t="shared" si="64"/>
        <v>0.73516949152542377</v>
      </c>
    </row>
    <row r="122" spans="1:70" s="2" customFormat="1" ht="18.75" customHeight="1" x14ac:dyDescent="0.25">
      <c r="A122" s="88"/>
      <c r="B122" s="77" t="s">
        <v>894</v>
      </c>
      <c r="C122" s="77" t="s">
        <v>2052</v>
      </c>
      <c r="D122" s="77" t="s">
        <v>6</v>
      </c>
      <c r="E122" s="224">
        <f>VLOOKUP(B122,'Cuadro Control'!C142:J2052,8,FALSE)</f>
        <v>52736347.43270281</v>
      </c>
      <c r="F122" s="106">
        <f t="shared" si="95"/>
        <v>9.933624348213644E-3</v>
      </c>
      <c r="G122" s="107">
        <v>46323</v>
      </c>
      <c r="H122" s="107"/>
      <c r="I122" s="107">
        <v>46326</v>
      </c>
      <c r="J122" s="354">
        <f t="shared" si="87"/>
        <v>0.75</v>
      </c>
      <c r="K122" s="106">
        <f t="shared" si="96"/>
        <v>0</v>
      </c>
      <c r="L122" s="106">
        <f t="shared" si="96"/>
        <v>0</v>
      </c>
      <c r="M122" s="106">
        <f t="shared" si="96"/>
        <v>0</v>
      </c>
      <c r="N122" s="106">
        <f t="shared" si="96"/>
        <v>0</v>
      </c>
      <c r="O122" s="106">
        <f t="shared" si="96"/>
        <v>0</v>
      </c>
      <c r="P122" s="106">
        <f t="shared" si="96"/>
        <v>0</v>
      </c>
      <c r="Q122" s="106">
        <f t="shared" si="96"/>
        <v>0</v>
      </c>
      <c r="R122" s="106">
        <f t="shared" si="96"/>
        <v>0</v>
      </c>
      <c r="S122" s="106">
        <f t="shared" si="96"/>
        <v>0</v>
      </c>
      <c r="T122" s="106">
        <f t="shared" si="96"/>
        <v>0</v>
      </c>
      <c r="U122" s="106">
        <f t="shared" si="97"/>
        <v>0</v>
      </c>
      <c r="V122" s="106">
        <f t="shared" si="97"/>
        <v>0</v>
      </c>
      <c r="W122" s="106">
        <f t="shared" si="97"/>
        <v>0</v>
      </c>
      <c r="X122" s="106">
        <f t="shared" si="97"/>
        <v>0</v>
      </c>
      <c r="Y122" s="106">
        <f t="shared" si="97"/>
        <v>0</v>
      </c>
      <c r="Z122" s="106">
        <f t="shared" si="97"/>
        <v>0</v>
      </c>
      <c r="AA122" s="106">
        <f t="shared" si="97"/>
        <v>0.75</v>
      </c>
      <c r="AB122" s="106">
        <f t="shared" si="97"/>
        <v>1</v>
      </c>
      <c r="AC122" s="106">
        <f t="shared" si="97"/>
        <v>1</v>
      </c>
      <c r="AD122" s="106">
        <f t="shared" si="97"/>
        <v>1</v>
      </c>
      <c r="AE122" s="106">
        <f t="shared" si="98"/>
        <v>1</v>
      </c>
      <c r="AF122" s="106">
        <f t="shared" si="98"/>
        <v>1</v>
      </c>
      <c r="AG122" s="106">
        <f t="shared" si="98"/>
        <v>1</v>
      </c>
      <c r="AH122" s="106">
        <f t="shared" si="98"/>
        <v>1</v>
      </c>
      <c r="AI122" s="106">
        <f t="shared" si="98"/>
        <v>1</v>
      </c>
      <c r="AJ122" s="106">
        <f t="shared" si="98"/>
        <v>1</v>
      </c>
      <c r="AK122" s="106">
        <f t="shared" si="98"/>
        <v>1</v>
      </c>
      <c r="AL122" s="106">
        <f t="shared" si="98"/>
        <v>1</v>
      </c>
      <c r="AM122" s="106">
        <f t="shared" si="98"/>
        <v>1</v>
      </c>
      <c r="AN122" s="106">
        <f t="shared" si="98"/>
        <v>1</v>
      </c>
      <c r="AO122" s="106">
        <f t="shared" si="99"/>
        <v>1</v>
      </c>
      <c r="AP122" s="106">
        <f t="shared" si="99"/>
        <v>1</v>
      </c>
      <c r="AQ122" s="106">
        <f t="shared" si="99"/>
        <v>1</v>
      </c>
      <c r="AR122" s="106">
        <f t="shared" si="99"/>
        <v>1</v>
      </c>
      <c r="AS122" s="106">
        <f t="shared" si="99"/>
        <v>1</v>
      </c>
      <c r="AT122" s="106">
        <f t="shared" si="99"/>
        <v>1</v>
      </c>
      <c r="AU122" s="106">
        <f t="shared" si="99"/>
        <v>1</v>
      </c>
      <c r="AV122" s="106">
        <f t="shared" si="99"/>
        <v>1</v>
      </c>
      <c r="AW122" s="106">
        <f t="shared" si="99"/>
        <v>1</v>
      </c>
      <c r="AX122" s="106">
        <f t="shared" si="99"/>
        <v>1</v>
      </c>
      <c r="AY122" s="106">
        <f t="shared" si="100"/>
        <v>1</v>
      </c>
      <c r="AZ122" s="106">
        <f t="shared" si="100"/>
        <v>1</v>
      </c>
      <c r="BA122" s="106">
        <f t="shared" si="100"/>
        <v>1</v>
      </c>
      <c r="BB122" s="106">
        <f t="shared" si="100"/>
        <v>1</v>
      </c>
      <c r="BC122" s="106">
        <f t="shared" si="100"/>
        <v>1</v>
      </c>
      <c r="BD122" s="106">
        <f t="shared" si="100"/>
        <v>1</v>
      </c>
      <c r="BE122" s="106">
        <f t="shared" si="100"/>
        <v>1</v>
      </c>
      <c r="BF122" s="106">
        <f t="shared" si="100"/>
        <v>1</v>
      </c>
      <c r="BG122" s="106">
        <f t="shared" si="100"/>
        <v>1</v>
      </c>
      <c r="BH122" s="106">
        <f t="shared" si="100"/>
        <v>1</v>
      </c>
      <c r="BI122" s="106">
        <f t="shared" si="101"/>
        <v>1</v>
      </c>
      <c r="BJ122" s="106">
        <f t="shared" si="101"/>
        <v>1</v>
      </c>
      <c r="BK122" s="106">
        <f t="shared" si="101"/>
        <v>1</v>
      </c>
      <c r="BL122" s="106">
        <f t="shared" si="101"/>
        <v>1</v>
      </c>
      <c r="BM122" s="106">
        <f t="shared" si="101"/>
        <v>1</v>
      </c>
      <c r="BN122" s="106">
        <f t="shared" si="101"/>
        <v>1</v>
      </c>
      <c r="BO122" s="106">
        <f t="shared" si="101"/>
        <v>1</v>
      </c>
      <c r="BP122" s="106">
        <f t="shared" si="101"/>
        <v>1</v>
      </c>
      <c r="BQ122" s="106">
        <f t="shared" si="101"/>
        <v>1</v>
      </c>
      <c r="BR122" s="350">
        <f t="shared" si="64"/>
        <v>0.72457627118644063</v>
      </c>
    </row>
    <row r="123" spans="1:70" s="2" customFormat="1" ht="18.75" customHeight="1" x14ac:dyDescent="0.25">
      <c r="A123" s="88"/>
      <c r="B123" s="77" t="s">
        <v>895</v>
      </c>
      <c r="C123" s="77" t="s">
        <v>896</v>
      </c>
      <c r="D123" s="77" t="s">
        <v>19</v>
      </c>
      <c r="E123" s="224">
        <f>VLOOKUP(B123,'Cuadro Control'!C143:J2053,8,FALSE)</f>
        <v>46410609.014634147</v>
      </c>
      <c r="F123" s="106">
        <f t="shared" si="95"/>
        <v>8.742083556535862E-3</v>
      </c>
      <c r="G123" s="107">
        <v>46326</v>
      </c>
      <c r="H123" s="107"/>
      <c r="I123" s="107">
        <v>46330</v>
      </c>
      <c r="J123" s="354">
        <f t="shared" si="87"/>
        <v>0</v>
      </c>
      <c r="K123" s="106">
        <f t="shared" si="96"/>
        <v>0</v>
      </c>
      <c r="L123" s="106">
        <f t="shared" si="96"/>
        <v>0</v>
      </c>
      <c r="M123" s="106">
        <f t="shared" si="96"/>
        <v>0</v>
      </c>
      <c r="N123" s="106">
        <f t="shared" si="96"/>
        <v>0</v>
      </c>
      <c r="O123" s="106">
        <f t="shared" si="96"/>
        <v>0</v>
      </c>
      <c r="P123" s="106">
        <f t="shared" si="96"/>
        <v>0</v>
      </c>
      <c r="Q123" s="106">
        <f t="shared" si="96"/>
        <v>0</v>
      </c>
      <c r="R123" s="106">
        <f t="shared" si="96"/>
        <v>0</v>
      </c>
      <c r="S123" s="106">
        <f t="shared" si="96"/>
        <v>0</v>
      </c>
      <c r="T123" s="106">
        <f t="shared" si="96"/>
        <v>0</v>
      </c>
      <c r="U123" s="106">
        <f t="shared" si="97"/>
        <v>0</v>
      </c>
      <c r="V123" s="106">
        <f t="shared" si="97"/>
        <v>0</v>
      </c>
      <c r="W123" s="106">
        <f t="shared" si="97"/>
        <v>0</v>
      </c>
      <c r="X123" s="106">
        <f t="shared" si="97"/>
        <v>0</v>
      </c>
      <c r="Y123" s="106">
        <f t="shared" si="97"/>
        <v>0</v>
      </c>
      <c r="Z123" s="106">
        <f t="shared" si="97"/>
        <v>0</v>
      </c>
      <c r="AA123" s="106">
        <f t="shared" si="97"/>
        <v>0</v>
      </c>
      <c r="AB123" s="106">
        <f t="shared" si="97"/>
        <v>1</v>
      </c>
      <c r="AC123" s="106">
        <f t="shared" si="97"/>
        <v>1</v>
      </c>
      <c r="AD123" s="106">
        <f t="shared" si="97"/>
        <v>1</v>
      </c>
      <c r="AE123" s="106">
        <f t="shared" si="98"/>
        <v>1</v>
      </c>
      <c r="AF123" s="106">
        <f t="shared" si="98"/>
        <v>1</v>
      </c>
      <c r="AG123" s="106">
        <f t="shared" si="98"/>
        <v>1</v>
      </c>
      <c r="AH123" s="106">
        <f t="shared" si="98"/>
        <v>1</v>
      </c>
      <c r="AI123" s="106">
        <f t="shared" si="98"/>
        <v>1</v>
      </c>
      <c r="AJ123" s="106">
        <f t="shared" si="98"/>
        <v>1</v>
      </c>
      <c r="AK123" s="106">
        <f t="shared" si="98"/>
        <v>1</v>
      </c>
      <c r="AL123" s="106">
        <f t="shared" si="98"/>
        <v>1</v>
      </c>
      <c r="AM123" s="106">
        <f t="shared" si="98"/>
        <v>1</v>
      </c>
      <c r="AN123" s="106">
        <f t="shared" si="98"/>
        <v>1</v>
      </c>
      <c r="AO123" s="106">
        <f t="shared" si="99"/>
        <v>1</v>
      </c>
      <c r="AP123" s="106">
        <f t="shared" si="99"/>
        <v>1</v>
      </c>
      <c r="AQ123" s="106">
        <f t="shared" si="99"/>
        <v>1</v>
      </c>
      <c r="AR123" s="106">
        <f t="shared" si="99"/>
        <v>1</v>
      </c>
      <c r="AS123" s="106">
        <f t="shared" si="99"/>
        <v>1</v>
      </c>
      <c r="AT123" s="106">
        <f t="shared" si="99"/>
        <v>1</v>
      </c>
      <c r="AU123" s="106">
        <f t="shared" si="99"/>
        <v>1</v>
      </c>
      <c r="AV123" s="106">
        <f t="shared" si="99"/>
        <v>1</v>
      </c>
      <c r="AW123" s="106">
        <f t="shared" si="99"/>
        <v>1</v>
      </c>
      <c r="AX123" s="106">
        <f t="shared" si="99"/>
        <v>1</v>
      </c>
      <c r="AY123" s="106">
        <f t="shared" si="100"/>
        <v>1</v>
      </c>
      <c r="AZ123" s="106">
        <f t="shared" si="100"/>
        <v>1</v>
      </c>
      <c r="BA123" s="106">
        <f t="shared" si="100"/>
        <v>1</v>
      </c>
      <c r="BB123" s="106">
        <f t="shared" si="100"/>
        <v>1</v>
      </c>
      <c r="BC123" s="106">
        <f t="shared" si="100"/>
        <v>1</v>
      </c>
      <c r="BD123" s="106">
        <f t="shared" si="100"/>
        <v>1</v>
      </c>
      <c r="BE123" s="106">
        <f t="shared" si="100"/>
        <v>1</v>
      </c>
      <c r="BF123" s="106">
        <f t="shared" si="100"/>
        <v>1</v>
      </c>
      <c r="BG123" s="106">
        <f t="shared" si="100"/>
        <v>1</v>
      </c>
      <c r="BH123" s="106">
        <f t="shared" si="100"/>
        <v>1</v>
      </c>
      <c r="BI123" s="106">
        <f t="shared" si="101"/>
        <v>1</v>
      </c>
      <c r="BJ123" s="106">
        <f t="shared" si="101"/>
        <v>1</v>
      </c>
      <c r="BK123" s="106">
        <f t="shared" si="101"/>
        <v>1</v>
      </c>
      <c r="BL123" s="106">
        <f t="shared" si="101"/>
        <v>1</v>
      </c>
      <c r="BM123" s="106">
        <f t="shared" si="101"/>
        <v>1</v>
      </c>
      <c r="BN123" s="106">
        <f t="shared" si="101"/>
        <v>1</v>
      </c>
      <c r="BO123" s="106">
        <f t="shared" si="101"/>
        <v>1</v>
      </c>
      <c r="BP123" s="106">
        <f t="shared" si="101"/>
        <v>1</v>
      </c>
      <c r="BQ123" s="106">
        <f t="shared" si="101"/>
        <v>1</v>
      </c>
      <c r="BR123" s="350">
        <f t="shared" si="64"/>
        <v>0.71186440677966101</v>
      </c>
    </row>
    <row r="124" spans="1:70" s="2" customFormat="1" ht="18.75" customHeight="1" x14ac:dyDescent="0.25">
      <c r="A124" s="88"/>
      <c r="B124" s="77" t="s">
        <v>897</v>
      </c>
      <c r="C124" s="77" t="s">
        <v>898</v>
      </c>
      <c r="D124" s="77" t="s">
        <v>9</v>
      </c>
      <c r="E124" s="224">
        <f>VLOOKUP(B124,'Cuadro Control'!C144:J2054,8,FALSE)</f>
        <v>1587346329.5488234</v>
      </c>
      <c r="F124" s="106">
        <f t="shared" si="95"/>
        <v>0.29899875353285565</v>
      </c>
      <c r="G124" s="107">
        <v>46329</v>
      </c>
      <c r="H124" s="107"/>
      <c r="I124" s="107">
        <v>46339</v>
      </c>
      <c r="J124" s="354">
        <f t="shared" si="87"/>
        <v>1</v>
      </c>
      <c r="K124" s="106">
        <f t="shared" si="96"/>
        <v>0</v>
      </c>
      <c r="L124" s="106">
        <f t="shared" si="96"/>
        <v>0</v>
      </c>
      <c r="M124" s="106">
        <f t="shared" si="96"/>
        <v>0</v>
      </c>
      <c r="N124" s="106">
        <f t="shared" si="96"/>
        <v>0</v>
      </c>
      <c r="O124" s="106">
        <f t="shared" si="96"/>
        <v>0</v>
      </c>
      <c r="P124" s="106">
        <f t="shared" si="96"/>
        <v>0</v>
      </c>
      <c r="Q124" s="106">
        <f t="shared" si="96"/>
        <v>0</v>
      </c>
      <c r="R124" s="106">
        <f t="shared" si="96"/>
        <v>0</v>
      </c>
      <c r="S124" s="106">
        <f t="shared" si="96"/>
        <v>0</v>
      </c>
      <c r="T124" s="106">
        <f t="shared" si="96"/>
        <v>0</v>
      </c>
      <c r="U124" s="106">
        <f t="shared" si="97"/>
        <v>0</v>
      </c>
      <c r="V124" s="106">
        <f t="shared" si="97"/>
        <v>0</v>
      </c>
      <c r="W124" s="106">
        <f t="shared" si="97"/>
        <v>0</v>
      </c>
      <c r="X124" s="106">
        <f t="shared" si="97"/>
        <v>0</v>
      </c>
      <c r="Y124" s="106">
        <f t="shared" si="97"/>
        <v>0</v>
      </c>
      <c r="Z124" s="106">
        <f t="shared" si="97"/>
        <v>0</v>
      </c>
      <c r="AA124" s="106">
        <f t="shared" si="97"/>
        <v>0</v>
      </c>
      <c r="AB124" s="106">
        <f t="shared" si="97"/>
        <v>0.36363636363636365</v>
      </c>
      <c r="AC124" s="106">
        <f t="shared" si="97"/>
        <v>1</v>
      </c>
      <c r="AD124" s="106">
        <f t="shared" si="97"/>
        <v>1</v>
      </c>
      <c r="AE124" s="106">
        <f t="shared" si="98"/>
        <v>1</v>
      </c>
      <c r="AF124" s="106">
        <f t="shared" si="98"/>
        <v>1</v>
      </c>
      <c r="AG124" s="106">
        <f t="shared" si="98"/>
        <v>1</v>
      </c>
      <c r="AH124" s="106">
        <f t="shared" si="98"/>
        <v>1</v>
      </c>
      <c r="AI124" s="106">
        <f t="shared" si="98"/>
        <v>1</v>
      </c>
      <c r="AJ124" s="106">
        <f t="shared" si="98"/>
        <v>1</v>
      </c>
      <c r="AK124" s="106">
        <f t="shared" si="98"/>
        <v>1</v>
      </c>
      <c r="AL124" s="106">
        <f t="shared" si="98"/>
        <v>1</v>
      </c>
      <c r="AM124" s="106">
        <f t="shared" si="98"/>
        <v>1</v>
      </c>
      <c r="AN124" s="106">
        <f t="shared" si="98"/>
        <v>1</v>
      </c>
      <c r="AO124" s="106">
        <f t="shared" si="99"/>
        <v>1</v>
      </c>
      <c r="AP124" s="106">
        <f t="shared" si="99"/>
        <v>1</v>
      </c>
      <c r="AQ124" s="106">
        <f t="shared" si="99"/>
        <v>1</v>
      </c>
      <c r="AR124" s="106">
        <f t="shared" si="99"/>
        <v>1</v>
      </c>
      <c r="AS124" s="106">
        <f t="shared" si="99"/>
        <v>1</v>
      </c>
      <c r="AT124" s="106">
        <f t="shared" si="99"/>
        <v>1</v>
      </c>
      <c r="AU124" s="106">
        <f t="shared" si="99"/>
        <v>1</v>
      </c>
      <c r="AV124" s="106">
        <f t="shared" si="99"/>
        <v>1</v>
      </c>
      <c r="AW124" s="106">
        <f t="shared" si="99"/>
        <v>1</v>
      </c>
      <c r="AX124" s="106">
        <f t="shared" si="99"/>
        <v>1</v>
      </c>
      <c r="AY124" s="106">
        <f t="shared" si="100"/>
        <v>1</v>
      </c>
      <c r="AZ124" s="106">
        <f t="shared" si="100"/>
        <v>1</v>
      </c>
      <c r="BA124" s="106">
        <f t="shared" si="100"/>
        <v>1</v>
      </c>
      <c r="BB124" s="106">
        <f t="shared" si="100"/>
        <v>1</v>
      </c>
      <c r="BC124" s="106">
        <f t="shared" si="100"/>
        <v>1</v>
      </c>
      <c r="BD124" s="106">
        <f t="shared" si="100"/>
        <v>1</v>
      </c>
      <c r="BE124" s="106">
        <f t="shared" si="100"/>
        <v>1</v>
      </c>
      <c r="BF124" s="106">
        <f t="shared" si="100"/>
        <v>1</v>
      </c>
      <c r="BG124" s="106">
        <f t="shared" si="100"/>
        <v>1</v>
      </c>
      <c r="BH124" s="106">
        <f t="shared" si="100"/>
        <v>1</v>
      </c>
      <c r="BI124" s="106">
        <f t="shared" si="101"/>
        <v>1</v>
      </c>
      <c r="BJ124" s="106">
        <f t="shared" si="101"/>
        <v>1</v>
      </c>
      <c r="BK124" s="106">
        <f t="shared" si="101"/>
        <v>1</v>
      </c>
      <c r="BL124" s="106">
        <f t="shared" si="101"/>
        <v>1</v>
      </c>
      <c r="BM124" s="106">
        <f t="shared" si="101"/>
        <v>1</v>
      </c>
      <c r="BN124" s="106">
        <f t="shared" si="101"/>
        <v>1</v>
      </c>
      <c r="BO124" s="106">
        <f t="shared" si="101"/>
        <v>1</v>
      </c>
      <c r="BP124" s="106">
        <f t="shared" si="101"/>
        <v>1</v>
      </c>
      <c r="BQ124" s="106">
        <f t="shared" si="101"/>
        <v>1</v>
      </c>
      <c r="BR124" s="350">
        <f t="shared" si="64"/>
        <v>0.7010785824345146</v>
      </c>
    </row>
    <row r="125" spans="1:70" s="2" customFormat="1" ht="18.75" customHeight="1" x14ac:dyDescent="0.25">
      <c r="A125" s="88"/>
      <c r="B125" s="103" t="s">
        <v>899</v>
      </c>
      <c r="C125" s="103" t="s">
        <v>900</v>
      </c>
      <c r="D125" s="103" t="s">
        <v>9</v>
      </c>
      <c r="E125" s="223">
        <f>VLOOKUP(B125,'Cuadro Control'!C145:J2055,8,FALSE)</f>
        <v>179532477.23999998</v>
      </c>
      <c r="F125" s="104">
        <f t="shared" si="95"/>
        <v>3.3817438522495219E-2</v>
      </c>
      <c r="G125" s="105">
        <v>46331</v>
      </c>
      <c r="H125" s="105"/>
      <c r="I125" s="105">
        <v>46344</v>
      </c>
      <c r="J125" s="354">
        <f t="shared" si="87"/>
        <v>0.6428571428571429</v>
      </c>
      <c r="K125" s="104">
        <f t="shared" si="96"/>
        <v>0</v>
      </c>
      <c r="L125" s="104">
        <f t="shared" si="96"/>
        <v>0</v>
      </c>
      <c r="M125" s="104">
        <f t="shared" si="96"/>
        <v>0</v>
      </c>
      <c r="N125" s="104">
        <f t="shared" si="96"/>
        <v>0</v>
      </c>
      <c r="O125" s="104">
        <f t="shared" si="96"/>
        <v>0</v>
      </c>
      <c r="P125" s="104">
        <f t="shared" si="96"/>
        <v>0</v>
      </c>
      <c r="Q125" s="104">
        <f t="shared" si="96"/>
        <v>0</v>
      </c>
      <c r="R125" s="104">
        <f t="shared" si="96"/>
        <v>0</v>
      </c>
      <c r="S125" s="104">
        <f t="shared" si="96"/>
        <v>0</v>
      </c>
      <c r="T125" s="104">
        <f t="shared" si="96"/>
        <v>0</v>
      </c>
      <c r="U125" s="104">
        <f t="shared" si="97"/>
        <v>0</v>
      </c>
      <c r="V125" s="104">
        <f t="shared" si="97"/>
        <v>0</v>
      </c>
      <c r="W125" s="104">
        <f t="shared" si="97"/>
        <v>0</v>
      </c>
      <c r="X125" s="104">
        <f t="shared" si="97"/>
        <v>0</v>
      </c>
      <c r="Y125" s="104">
        <f t="shared" si="97"/>
        <v>0</v>
      </c>
      <c r="Z125" s="104">
        <f t="shared" si="97"/>
        <v>0</v>
      </c>
      <c r="AA125" s="104">
        <f t="shared" si="97"/>
        <v>0</v>
      </c>
      <c r="AB125" s="104">
        <f t="shared" si="97"/>
        <v>0.14285714285714285</v>
      </c>
      <c r="AC125" s="104">
        <f t="shared" si="97"/>
        <v>0.6428571428571429</v>
      </c>
      <c r="AD125" s="104">
        <f t="shared" si="97"/>
        <v>1</v>
      </c>
      <c r="AE125" s="104">
        <f t="shared" si="98"/>
        <v>1</v>
      </c>
      <c r="AF125" s="104">
        <f t="shared" si="98"/>
        <v>1</v>
      </c>
      <c r="AG125" s="104">
        <f t="shared" si="98"/>
        <v>1</v>
      </c>
      <c r="AH125" s="104">
        <f t="shared" si="98"/>
        <v>1</v>
      </c>
      <c r="AI125" s="104">
        <f t="shared" si="98"/>
        <v>1</v>
      </c>
      <c r="AJ125" s="104">
        <f t="shared" si="98"/>
        <v>1</v>
      </c>
      <c r="AK125" s="104">
        <f t="shared" si="98"/>
        <v>1</v>
      </c>
      <c r="AL125" s="104">
        <f t="shared" si="98"/>
        <v>1</v>
      </c>
      <c r="AM125" s="104">
        <f t="shared" si="98"/>
        <v>1</v>
      </c>
      <c r="AN125" s="104">
        <f t="shared" si="98"/>
        <v>1</v>
      </c>
      <c r="AO125" s="104">
        <f t="shared" si="99"/>
        <v>1</v>
      </c>
      <c r="AP125" s="104">
        <f t="shared" si="99"/>
        <v>1</v>
      </c>
      <c r="AQ125" s="104">
        <f t="shared" si="99"/>
        <v>1</v>
      </c>
      <c r="AR125" s="104">
        <f t="shared" si="99"/>
        <v>1</v>
      </c>
      <c r="AS125" s="104">
        <f t="shared" si="99"/>
        <v>1</v>
      </c>
      <c r="AT125" s="104">
        <f t="shared" si="99"/>
        <v>1</v>
      </c>
      <c r="AU125" s="104">
        <f t="shared" si="99"/>
        <v>1</v>
      </c>
      <c r="AV125" s="104">
        <f t="shared" si="99"/>
        <v>1</v>
      </c>
      <c r="AW125" s="104">
        <f t="shared" si="99"/>
        <v>1</v>
      </c>
      <c r="AX125" s="104">
        <f t="shared" si="99"/>
        <v>1</v>
      </c>
      <c r="AY125" s="104">
        <f t="shared" si="100"/>
        <v>1</v>
      </c>
      <c r="AZ125" s="104">
        <f t="shared" si="100"/>
        <v>1</v>
      </c>
      <c r="BA125" s="104">
        <f t="shared" si="100"/>
        <v>1</v>
      </c>
      <c r="BB125" s="104">
        <f t="shared" si="100"/>
        <v>1</v>
      </c>
      <c r="BC125" s="104">
        <f t="shared" si="100"/>
        <v>1</v>
      </c>
      <c r="BD125" s="104">
        <f t="shared" si="100"/>
        <v>1</v>
      </c>
      <c r="BE125" s="104">
        <f t="shared" si="100"/>
        <v>1</v>
      </c>
      <c r="BF125" s="104">
        <f t="shared" si="100"/>
        <v>1</v>
      </c>
      <c r="BG125" s="104">
        <f t="shared" si="100"/>
        <v>1</v>
      </c>
      <c r="BH125" s="104">
        <f t="shared" si="100"/>
        <v>1</v>
      </c>
      <c r="BI125" s="104">
        <f t="shared" si="101"/>
        <v>1</v>
      </c>
      <c r="BJ125" s="104">
        <f t="shared" si="101"/>
        <v>1</v>
      </c>
      <c r="BK125" s="104">
        <f t="shared" si="101"/>
        <v>1</v>
      </c>
      <c r="BL125" s="104">
        <f t="shared" si="101"/>
        <v>1</v>
      </c>
      <c r="BM125" s="104">
        <f t="shared" si="101"/>
        <v>1</v>
      </c>
      <c r="BN125" s="104">
        <f t="shared" si="101"/>
        <v>1</v>
      </c>
      <c r="BO125" s="104">
        <f t="shared" si="101"/>
        <v>1</v>
      </c>
      <c r="BP125" s="104">
        <f t="shared" si="101"/>
        <v>1</v>
      </c>
      <c r="BQ125" s="104">
        <f t="shared" si="101"/>
        <v>1</v>
      </c>
      <c r="BR125" s="350">
        <f t="shared" si="64"/>
        <v>0.69128329297820823</v>
      </c>
    </row>
    <row r="126" spans="1:70" s="2" customFormat="1" ht="18.75" customHeight="1" x14ac:dyDescent="0.25">
      <c r="A126" s="88"/>
      <c r="B126" s="78" t="s">
        <v>901</v>
      </c>
      <c r="C126" s="78" t="s">
        <v>902</v>
      </c>
      <c r="D126" s="78" t="s">
        <v>3</v>
      </c>
      <c r="E126" s="225">
        <f>VLOOKUP(B126,'Cuadro Control'!C146:J2056,8,FALSE)</f>
        <v>0</v>
      </c>
      <c r="F126" s="108">
        <f t="shared" si="95"/>
        <v>0</v>
      </c>
      <c r="G126" s="109">
        <v>46344</v>
      </c>
      <c r="H126" s="109"/>
      <c r="I126" s="109">
        <v>46344</v>
      </c>
      <c r="J126" s="354">
        <f t="shared" si="87"/>
        <v>0</v>
      </c>
      <c r="K126" s="108">
        <f t="shared" si="96"/>
        <v>0</v>
      </c>
      <c r="L126" s="108">
        <f t="shared" si="96"/>
        <v>0</v>
      </c>
      <c r="M126" s="108">
        <f t="shared" si="96"/>
        <v>0</v>
      </c>
      <c r="N126" s="108">
        <f t="shared" si="96"/>
        <v>0</v>
      </c>
      <c r="O126" s="108">
        <f t="shared" si="96"/>
        <v>0</v>
      </c>
      <c r="P126" s="108">
        <f t="shared" si="96"/>
        <v>0</v>
      </c>
      <c r="Q126" s="108">
        <f t="shared" si="96"/>
        <v>0</v>
      </c>
      <c r="R126" s="108">
        <f t="shared" si="96"/>
        <v>0</v>
      </c>
      <c r="S126" s="108">
        <f t="shared" si="96"/>
        <v>0</v>
      </c>
      <c r="T126" s="108">
        <f t="shared" si="96"/>
        <v>0</v>
      </c>
      <c r="U126" s="108">
        <f t="shared" si="97"/>
        <v>0</v>
      </c>
      <c r="V126" s="108">
        <f t="shared" si="97"/>
        <v>0</v>
      </c>
      <c r="W126" s="108">
        <f t="shared" si="97"/>
        <v>0</v>
      </c>
      <c r="X126" s="108">
        <f t="shared" si="97"/>
        <v>0</v>
      </c>
      <c r="Y126" s="108">
        <f t="shared" si="97"/>
        <v>0</v>
      </c>
      <c r="Z126" s="108">
        <f t="shared" si="97"/>
        <v>0</v>
      </c>
      <c r="AA126" s="108">
        <f t="shared" si="97"/>
        <v>0</v>
      </c>
      <c r="AB126" s="108">
        <f t="shared" si="97"/>
        <v>0</v>
      </c>
      <c r="AC126" s="108">
        <f t="shared" si="97"/>
        <v>0</v>
      </c>
      <c r="AD126" s="108">
        <f t="shared" si="97"/>
        <v>1</v>
      </c>
      <c r="AE126" s="108">
        <f t="shared" si="98"/>
        <v>1</v>
      </c>
      <c r="AF126" s="108">
        <f t="shared" si="98"/>
        <v>1</v>
      </c>
      <c r="AG126" s="108">
        <f t="shared" si="98"/>
        <v>1</v>
      </c>
      <c r="AH126" s="108">
        <f t="shared" si="98"/>
        <v>1</v>
      </c>
      <c r="AI126" s="108">
        <f t="shared" si="98"/>
        <v>1</v>
      </c>
      <c r="AJ126" s="108">
        <f t="shared" si="98"/>
        <v>1</v>
      </c>
      <c r="AK126" s="108">
        <f t="shared" si="98"/>
        <v>1</v>
      </c>
      <c r="AL126" s="108">
        <f t="shared" si="98"/>
        <v>1</v>
      </c>
      <c r="AM126" s="108">
        <f t="shared" si="98"/>
        <v>1</v>
      </c>
      <c r="AN126" s="108">
        <f t="shared" si="98"/>
        <v>1</v>
      </c>
      <c r="AO126" s="108">
        <f t="shared" si="99"/>
        <v>1</v>
      </c>
      <c r="AP126" s="108">
        <f t="shared" si="99"/>
        <v>1</v>
      </c>
      <c r="AQ126" s="108">
        <f t="shared" si="99"/>
        <v>1</v>
      </c>
      <c r="AR126" s="108">
        <f t="shared" si="99"/>
        <v>1</v>
      </c>
      <c r="AS126" s="108">
        <f t="shared" si="99"/>
        <v>1</v>
      </c>
      <c r="AT126" s="108">
        <f t="shared" si="99"/>
        <v>1</v>
      </c>
      <c r="AU126" s="108">
        <f t="shared" si="99"/>
        <v>1</v>
      </c>
      <c r="AV126" s="108">
        <f t="shared" si="99"/>
        <v>1</v>
      </c>
      <c r="AW126" s="108">
        <f t="shared" si="99"/>
        <v>1</v>
      </c>
      <c r="AX126" s="108">
        <f t="shared" si="99"/>
        <v>1</v>
      </c>
      <c r="AY126" s="108">
        <f t="shared" si="100"/>
        <v>1</v>
      </c>
      <c r="AZ126" s="108">
        <f t="shared" si="100"/>
        <v>1</v>
      </c>
      <c r="BA126" s="108">
        <f t="shared" si="100"/>
        <v>1</v>
      </c>
      <c r="BB126" s="108">
        <f t="shared" si="100"/>
        <v>1</v>
      </c>
      <c r="BC126" s="108">
        <f t="shared" si="100"/>
        <v>1</v>
      </c>
      <c r="BD126" s="108">
        <f t="shared" si="100"/>
        <v>1</v>
      </c>
      <c r="BE126" s="108">
        <f t="shared" si="100"/>
        <v>1</v>
      </c>
      <c r="BF126" s="108">
        <f t="shared" si="100"/>
        <v>1</v>
      </c>
      <c r="BG126" s="108">
        <f t="shared" si="100"/>
        <v>1</v>
      </c>
      <c r="BH126" s="108">
        <f t="shared" si="100"/>
        <v>1</v>
      </c>
      <c r="BI126" s="108">
        <f t="shared" si="101"/>
        <v>1</v>
      </c>
      <c r="BJ126" s="108">
        <f t="shared" si="101"/>
        <v>1</v>
      </c>
      <c r="BK126" s="108">
        <f t="shared" si="101"/>
        <v>1</v>
      </c>
      <c r="BL126" s="108">
        <f t="shared" si="101"/>
        <v>1</v>
      </c>
      <c r="BM126" s="108">
        <f t="shared" si="101"/>
        <v>1</v>
      </c>
      <c r="BN126" s="108">
        <f t="shared" si="101"/>
        <v>1</v>
      </c>
      <c r="BO126" s="108">
        <f t="shared" si="101"/>
        <v>1</v>
      </c>
      <c r="BP126" s="108">
        <f t="shared" si="101"/>
        <v>1</v>
      </c>
      <c r="BQ126" s="108">
        <f t="shared" si="101"/>
        <v>1</v>
      </c>
      <c r="BR126" s="350">
        <f t="shared" si="64"/>
        <v>0.67796610169491522</v>
      </c>
    </row>
    <row r="127" spans="1:70" s="2" customFormat="1" ht="18.75" customHeight="1" x14ac:dyDescent="0.25">
      <c r="A127" s="88"/>
      <c r="B127" s="76" t="s">
        <v>903</v>
      </c>
      <c r="C127" s="76" t="s">
        <v>904</v>
      </c>
      <c r="D127" s="76" t="s">
        <v>905</v>
      </c>
      <c r="E127" s="222">
        <f>SUM(E128:E143)</f>
        <v>5308872732.0543728</v>
      </c>
      <c r="F127" s="101">
        <f>IFERROR(E127/$E$109,0)</f>
        <v>2.9408554574576196E-2</v>
      </c>
      <c r="G127" s="102">
        <v>46258</v>
      </c>
      <c r="H127" s="102"/>
      <c r="I127" s="102">
        <v>46344</v>
      </c>
      <c r="J127" s="354">
        <f t="shared" si="87"/>
        <v>0.9903378747078585</v>
      </c>
      <c r="K127" s="101">
        <f>SUMPRODUCT($F128:$F142,K128:K142)</f>
        <v>0</v>
      </c>
      <c r="L127" s="101">
        <f t="shared" ref="L127:BQ127" si="102">SUMPRODUCT($F128:$F142,L128:L142)</f>
        <v>0</v>
      </c>
      <c r="M127" s="101">
        <f t="shared" si="102"/>
        <v>0</v>
      </c>
      <c r="N127" s="101">
        <f t="shared" si="102"/>
        <v>0</v>
      </c>
      <c r="O127" s="101">
        <f t="shared" si="102"/>
        <v>0</v>
      </c>
      <c r="P127" s="101">
        <f t="shared" si="102"/>
        <v>0</v>
      </c>
      <c r="Q127" s="101">
        <f t="shared" si="102"/>
        <v>0</v>
      </c>
      <c r="R127" s="101">
        <f t="shared" si="102"/>
        <v>8.7141099111024359E-3</v>
      </c>
      <c r="S127" s="101">
        <f t="shared" si="102"/>
        <v>4.5105438725758645E-2</v>
      </c>
      <c r="T127" s="101">
        <f t="shared" si="102"/>
        <v>8.8394101585839407E-2</v>
      </c>
      <c r="U127" s="101">
        <f t="shared" si="102"/>
        <v>0.16411012842261916</v>
      </c>
      <c r="V127" s="101">
        <f t="shared" si="102"/>
        <v>0.23108017912752543</v>
      </c>
      <c r="W127" s="101">
        <f t="shared" si="102"/>
        <v>0.33101151056195799</v>
      </c>
      <c r="X127" s="101">
        <f t="shared" si="102"/>
        <v>0.41666693750575734</v>
      </c>
      <c r="Y127" s="101">
        <f t="shared" si="102"/>
        <v>0.64850810003989967</v>
      </c>
      <c r="Z127" s="101">
        <f t="shared" si="102"/>
        <v>0.65595831830105988</v>
      </c>
      <c r="AA127" s="101">
        <f t="shared" si="102"/>
        <v>0.66718380794464915</v>
      </c>
      <c r="AB127" s="101">
        <f t="shared" si="102"/>
        <v>0.83542973073913906</v>
      </c>
      <c r="AC127" s="101">
        <f t="shared" si="102"/>
        <v>0.9903378747078585</v>
      </c>
      <c r="AD127" s="101">
        <f t="shared" si="102"/>
        <v>1</v>
      </c>
      <c r="AE127" s="101">
        <f t="shared" si="102"/>
        <v>1</v>
      </c>
      <c r="AF127" s="101">
        <f t="shared" si="102"/>
        <v>1</v>
      </c>
      <c r="AG127" s="101">
        <f t="shared" si="102"/>
        <v>1</v>
      </c>
      <c r="AH127" s="101">
        <f t="shared" si="102"/>
        <v>1</v>
      </c>
      <c r="AI127" s="101">
        <f t="shared" si="102"/>
        <v>1</v>
      </c>
      <c r="AJ127" s="101">
        <f t="shared" si="102"/>
        <v>1</v>
      </c>
      <c r="AK127" s="101">
        <f t="shared" si="102"/>
        <v>1</v>
      </c>
      <c r="AL127" s="101">
        <f t="shared" si="102"/>
        <v>1</v>
      </c>
      <c r="AM127" s="101">
        <f t="shared" si="102"/>
        <v>1</v>
      </c>
      <c r="AN127" s="101">
        <f t="shared" si="102"/>
        <v>1</v>
      </c>
      <c r="AO127" s="101">
        <f t="shared" si="102"/>
        <v>1</v>
      </c>
      <c r="AP127" s="101">
        <f t="shared" si="102"/>
        <v>1</v>
      </c>
      <c r="AQ127" s="101">
        <f t="shared" si="102"/>
        <v>1</v>
      </c>
      <c r="AR127" s="101">
        <f t="shared" si="102"/>
        <v>1</v>
      </c>
      <c r="AS127" s="101">
        <f t="shared" si="102"/>
        <v>1</v>
      </c>
      <c r="AT127" s="101">
        <f t="shared" si="102"/>
        <v>1</v>
      </c>
      <c r="AU127" s="101">
        <f t="shared" si="102"/>
        <v>1</v>
      </c>
      <c r="AV127" s="101">
        <f t="shared" si="102"/>
        <v>1</v>
      </c>
      <c r="AW127" s="101">
        <f t="shared" si="102"/>
        <v>1</v>
      </c>
      <c r="AX127" s="101">
        <f t="shared" si="102"/>
        <v>1</v>
      </c>
      <c r="AY127" s="101">
        <f t="shared" si="102"/>
        <v>1</v>
      </c>
      <c r="AZ127" s="101">
        <f t="shared" si="102"/>
        <v>1</v>
      </c>
      <c r="BA127" s="101">
        <f t="shared" si="102"/>
        <v>1</v>
      </c>
      <c r="BB127" s="101">
        <f t="shared" si="102"/>
        <v>1</v>
      </c>
      <c r="BC127" s="101">
        <f t="shared" si="102"/>
        <v>1</v>
      </c>
      <c r="BD127" s="101">
        <f t="shared" si="102"/>
        <v>1</v>
      </c>
      <c r="BE127" s="101">
        <f t="shared" si="102"/>
        <v>1</v>
      </c>
      <c r="BF127" s="101">
        <f t="shared" si="102"/>
        <v>1</v>
      </c>
      <c r="BG127" s="101">
        <f t="shared" si="102"/>
        <v>1</v>
      </c>
      <c r="BH127" s="101">
        <f t="shared" si="102"/>
        <v>1</v>
      </c>
      <c r="BI127" s="101">
        <f t="shared" si="102"/>
        <v>1</v>
      </c>
      <c r="BJ127" s="101">
        <f t="shared" si="102"/>
        <v>1</v>
      </c>
      <c r="BK127" s="101">
        <f t="shared" si="102"/>
        <v>1</v>
      </c>
      <c r="BL127" s="101">
        <f t="shared" si="102"/>
        <v>1</v>
      </c>
      <c r="BM127" s="101">
        <f t="shared" si="102"/>
        <v>1</v>
      </c>
      <c r="BN127" s="101">
        <f t="shared" si="102"/>
        <v>1</v>
      </c>
      <c r="BO127" s="101">
        <f t="shared" si="102"/>
        <v>1</v>
      </c>
      <c r="BP127" s="101">
        <f t="shared" si="102"/>
        <v>1</v>
      </c>
      <c r="BQ127" s="101">
        <f t="shared" si="102"/>
        <v>1</v>
      </c>
      <c r="BR127" s="350">
        <f t="shared" si="64"/>
        <v>0.76411017351818922</v>
      </c>
    </row>
    <row r="128" spans="1:70" s="2" customFormat="1" ht="18.75" customHeight="1" x14ac:dyDescent="0.25">
      <c r="A128" s="88"/>
      <c r="B128" s="77" t="s">
        <v>906</v>
      </c>
      <c r="C128" s="77" t="s">
        <v>2097</v>
      </c>
      <c r="D128" s="77" t="s">
        <v>22</v>
      </c>
      <c r="E128" s="224">
        <f>VLOOKUP(B128,'Cuadro Control'!C148:J2058,8,FALSE)</f>
        <v>83271780.884117648</v>
      </c>
      <c r="F128" s="106">
        <f t="shared" ref="F128:F142" si="103">IFERROR(E128/$E$127,0)</f>
        <v>1.5685397839984384E-2</v>
      </c>
      <c r="G128" s="107">
        <v>46258</v>
      </c>
      <c r="H128" s="107"/>
      <c r="I128" s="107">
        <v>46266</v>
      </c>
      <c r="J128" s="354">
        <f t="shared" si="87"/>
        <v>0.55555555555555558</v>
      </c>
      <c r="K128" s="106">
        <f t="shared" ref="K128:T137" si="104">IF($G128=0,0,IF(K$6&lt;$G128,0,IF(K$6&gt;$I128,1,(K$6-$G128+1)/($I128-$G128+1))))</f>
        <v>0</v>
      </c>
      <c r="L128" s="106">
        <f t="shared" si="104"/>
        <v>0</v>
      </c>
      <c r="M128" s="106">
        <f t="shared" si="104"/>
        <v>0</v>
      </c>
      <c r="N128" s="106">
        <f t="shared" si="104"/>
        <v>0</v>
      </c>
      <c r="O128" s="106">
        <f t="shared" si="104"/>
        <v>0</v>
      </c>
      <c r="P128" s="106">
        <f t="shared" si="104"/>
        <v>0</v>
      </c>
      <c r="Q128" s="106">
        <f t="shared" si="104"/>
        <v>0</v>
      </c>
      <c r="R128" s="106">
        <f t="shared" si="104"/>
        <v>0.55555555555555558</v>
      </c>
      <c r="S128" s="106">
        <f t="shared" si="104"/>
        <v>1</v>
      </c>
      <c r="T128" s="106">
        <f t="shared" si="104"/>
        <v>1</v>
      </c>
      <c r="U128" s="106">
        <f t="shared" ref="U128:AD137" si="105">IF($G128=0,0,IF(U$6&lt;$G128,0,IF(U$6&gt;$I128,1,(U$6-$G128+1)/($I128-$G128+1))))</f>
        <v>1</v>
      </c>
      <c r="V128" s="106">
        <f t="shared" si="105"/>
        <v>1</v>
      </c>
      <c r="W128" s="106">
        <f t="shared" si="105"/>
        <v>1</v>
      </c>
      <c r="X128" s="106">
        <f t="shared" si="105"/>
        <v>1</v>
      </c>
      <c r="Y128" s="106">
        <f t="shared" si="105"/>
        <v>1</v>
      </c>
      <c r="Z128" s="106">
        <f t="shared" si="105"/>
        <v>1</v>
      </c>
      <c r="AA128" s="106">
        <f t="shared" si="105"/>
        <v>1</v>
      </c>
      <c r="AB128" s="106">
        <f t="shared" si="105"/>
        <v>1</v>
      </c>
      <c r="AC128" s="106">
        <f t="shared" si="105"/>
        <v>1</v>
      </c>
      <c r="AD128" s="106">
        <f t="shared" si="105"/>
        <v>1</v>
      </c>
      <c r="AE128" s="106">
        <f t="shared" ref="AE128:AN137" si="106">IF($G128=0,0,IF(AE$6&lt;$G128,0,IF(AE$6&gt;$I128,1,(AE$6-$G128+1)/($I128-$G128+1))))</f>
        <v>1</v>
      </c>
      <c r="AF128" s="106">
        <f t="shared" si="106"/>
        <v>1</v>
      </c>
      <c r="AG128" s="106">
        <f t="shared" si="106"/>
        <v>1</v>
      </c>
      <c r="AH128" s="106">
        <f t="shared" si="106"/>
        <v>1</v>
      </c>
      <c r="AI128" s="106">
        <f t="shared" si="106"/>
        <v>1</v>
      </c>
      <c r="AJ128" s="106">
        <f t="shared" si="106"/>
        <v>1</v>
      </c>
      <c r="AK128" s="106">
        <f t="shared" si="106"/>
        <v>1</v>
      </c>
      <c r="AL128" s="106">
        <f t="shared" si="106"/>
        <v>1</v>
      </c>
      <c r="AM128" s="106">
        <f t="shared" si="106"/>
        <v>1</v>
      </c>
      <c r="AN128" s="106">
        <f t="shared" si="106"/>
        <v>1</v>
      </c>
      <c r="AO128" s="106">
        <f t="shared" ref="AO128:AX137" si="107">IF($G128=0,0,IF(AO$6&lt;$G128,0,IF(AO$6&gt;$I128,1,(AO$6-$G128+1)/($I128-$G128+1))))</f>
        <v>1</v>
      </c>
      <c r="AP128" s="106">
        <f t="shared" si="107"/>
        <v>1</v>
      </c>
      <c r="AQ128" s="106">
        <f t="shared" si="107"/>
        <v>1</v>
      </c>
      <c r="AR128" s="106">
        <f t="shared" si="107"/>
        <v>1</v>
      </c>
      <c r="AS128" s="106">
        <f t="shared" si="107"/>
        <v>1</v>
      </c>
      <c r="AT128" s="106">
        <f t="shared" si="107"/>
        <v>1</v>
      </c>
      <c r="AU128" s="106">
        <f t="shared" si="107"/>
        <v>1</v>
      </c>
      <c r="AV128" s="106">
        <f t="shared" si="107"/>
        <v>1</v>
      </c>
      <c r="AW128" s="106">
        <f t="shared" si="107"/>
        <v>1</v>
      </c>
      <c r="AX128" s="106">
        <f t="shared" si="107"/>
        <v>1</v>
      </c>
      <c r="AY128" s="106">
        <f t="shared" ref="AY128:BH137" si="108">IF($G128=0,0,IF(AY$6&lt;$G128,0,IF(AY$6&gt;$I128,1,(AY$6-$G128+1)/($I128-$G128+1))))</f>
        <v>1</v>
      </c>
      <c r="AZ128" s="106">
        <f t="shared" si="108"/>
        <v>1</v>
      </c>
      <c r="BA128" s="106">
        <f t="shared" si="108"/>
        <v>1</v>
      </c>
      <c r="BB128" s="106">
        <f t="shared" si="108"/>
        <v>1</v>
      </c>
      <c r="BC128" s="106">
        <f t="shared" si="108"/>
        <v>1</v>
      </c>
      <c r="BD128" s="106">
        <f t="shared" si="108"/>
        <v>1</v>
      </c>
      <c r="BE128" s="106">
        <f t="shared" si="108"/>
        <v>1</v>
      </c>
      <c r="BF128" s="106">
        <f t="shared" si="108"/>
        <v>1</v>
      </c>
      <c r="BG128" s="106">
        <f t="shared" si="108"/>
        <v>1</v>
      </c>
      <c r="BH128" s="106">
        <f t="shared" si="108"/>
        <v>1</v>
      </c>
      <c r="BI128" s="106">
        <f t="shared" ref="BI128:BQ137" si="109">IF($G128=0,0,IF(BI$6&lt;$G128,0,IF(BI$6&gt;$I128,1,(BI$6-$G128+1)/($I128-$G128+1))))</f>
        <v>1</v>
      </c>
      <c r="BJ128" s="106">
        <f t="shared" si="109"/>
        <v>1</v>
      </c>
      <c r="BK128" s="106">
        <f t="shared" si="109"/>
        <v>1</v>
      </c>
      <c r="BL128" s="106">
        <f t="shared" si="109"/>
        <v>1</v>
      </c>
      <c r="BM128" s="106">
        <f t="shared" si="109"/>
        <v>1</v>
      </c>
      <c r="BN128" s="106">
        <f t="shared" si="109"/>
        <v>1</v>
      </c>
      <c r="BO128" s="106">
        <f t="shared" si="109"/>
        <v>1</v>
      </c>
      <c r="BP128" s="106">
        <f t="shared" si="109"/>
        <v>1</v>
      </c>
      <c r="BQ128" s="106">
        <f t="shared" si="109"/>
        <v>1</v>
      </c>
      <c r="BR128" s="350">
        <f t="shared" si="64"/>
        <v>0.87382297551789079</v>
      </c>
    </row>
    <row r="129" spans="1:70" s="2" customFormat="1" ht="18.75" customHeight="1" x14ac:dyDescent="0.25">
      <c r="A129" s="88"/>
      <c r="B129" s="77" t="s">
        <v>908</v>
      </c>
      <c r="C129" s="77" t="s">
        <v>909</v>
      </c>
      <c r="D129" s="77" t="s">
        <v>9</v>
      </c>
      <c r="E129" s="224">
        <f>VLOOKUP(B129,'Cuadro Control'!C149:J2059,8,FALSE)</f>
        <v>312374505.66882348</v>
      </c>
      <c r="F129" s="106">
        <f t="shared" si="103"/>
        <v>5.8840081771548515E-2</v>
      </c>
      <c r="G129" s="107">
        <v>46266</v>
      </c>
      <c r="H129" s="107"/>
      <c r="I129" s="107">
        <v>46273</v>
      </c>
      <c r="J129" s="354">
        <f t="shared" si="87"/>
        <v>0.5</v>
      </c>
      <c r="K129" s="106">
        <f t="shared" si="104"/>
        <v>0</v>
      </c>
      <c r="L129" s="106">
        <f t="shared" si="104"/>
        <v>0</v>
      </c>
      <c r="M129" s="106">
        <f t="shared" si="104"/>
        <v>0</v>
      </c>
      <c r="N129" s="106">
        <f t="shared" si="104"/>
        <v>0</v>
      </c>
      <c r="O129" s="106">
        <f t="shared" si="104"/>
        <v>0</v>
      </c>
      <c r="P129" s="106">
        <f t="shared" si="104"/>
        <v>0</v>
      </c>
      <c r="Q129" s="106">
        <f t="shared" si="104"/>
        <v>0</v>
      </c>
      <c r="R129" s="106">
        <f t="shared" si="104"/>
        <v>0</v>
      </c>
      <c r="S129" s="106">
        <f t="shared" si="104"/>
        <v>0.5</v>
      </c>
      <c r="T129" s="106">
        <f t="shared" si="104"/>
        <v>1</v>
      </c>
      <c r="U129" s="106">
        <f t="shared" si="105"/>
        <v>1</v>
      </c>
      <c r="V129" s="106">
        <f t="shared" si="105"/>
        <v>1</v>
      </c>
      <c r="W129" s="106">
        <f t="shared" si="105"/>
        <v>1</v>
      </c>
      <c r="X129" s="106">
        <f t="shared" si="105"/>
        <v>1</v>
      </c>
      <c r="Y129" s="106">
        <f t="shared" si="105"/>
        <v>1</v>
      </c>
      <c r="Z129" s="106">
        <f t="shared" si="105"/>
        <v>1</v>
      </c>
      <c r="AA129" s="106">
        <f t="shared" si="105"/>
        <v>1</v>
      </c>
      <c r="AB129" s="106">
        <f t="shared" si="105"/>
        <v>1</v>
      </c>
      <c r="AC129" s="106">
        <f t="shared" si="105"/>
        <v>1</v>
      </c>
      <c r="AD129" s="106">
        <f t="shared" si="105"/>
        <v>1</v>
      </c>
      <c r="AE129" s="106">
        <f t="shared" si="106"/>
        <v>1</v>
      </c>
      <c r="AF129" s="106">
        <f t="shared" si="106"/>
        <v>1</v>
      </c>
      <c r="AG129" s="106">
        <f t="shared" si="106"/>
        <v>1</v>
      </c>
      <c r="AH129" s="106">
        <f t="shared" si="106"/>
        <v>1</v>
      </c>
      <c r="AI129" s="106">
        <f t="shared" si="106"/>
        <v>1</v>
      </c>
      <c r="AJ129" s="106">
        <f t="shared" si="106"/>
        <v>1</v>
      </c>
      <c r="AK129" s="106">
        <f t="shared" si="106"/>
        <v>1</v>
      </c>
      <c r="AL129" s="106">
        <f t="shared" si="106"/>
        <v>1</v>
      </c>
      <c r="AM129" s="106">
        <f t="shared" si="106"/>
        <v>1</v>
      </c>
      <c r="AN129" s="106">
        <f t="shared" si="106"/>
        <v>1</v>
      </c>
      <c r="AO129" s="106">
        <f t="shared" si="107"/>
        <v>1</v>
      </c>
      <c r="AP129" s="106">
        <f t="shared" si="107"/>
        <v>1</v>
      </c>
      <c r="AQ129" s="106">
        <f t="shared" si="107"/>
        <v>1</v>
      </c>
      <c r="AR129" s="106">
        <f t="shared" si="107"/>
        <v>1</v>
      </c>
      <c r="AS129" s="106">
        <f t="shared" si="107"/>
        <v>1</v>
      </c>
      <c r="AT129" s="106">
        <f t="shared" si="107"/>
        <v>1</v>
      </c>
      <c r="AU129" s="106">
        <f t="shared" si="107"/>
        <v>1</v>
      </c>
      <c r="AV129" s="106">
        <f t="shared" si="107"/>
        <v>1</v>
      </c>
      <c r="AW129" s="106">
        <f t="shared" si="107"/>
        <v>1</v>
      </c>
      <c r="AX129" s="106">
        <f t="shared" si="107"/>
        <v>1</v>
      </c>
      <c r="AY129" s="106">
        <f t="shared" si="108"/>
        <v>1</v>
      </c>
      <c r="AZ129" s="106">
        <f t="shared" si="108"/>
        <v>1</v>
      </c>
      <c r="BA129" s="106">
        <f t="shared" si="108"/>
        <v>1</v>
      </c>
      <c r="BB129" s="106">
        <f t="shared" si="108"/>
        <v>1</v>
      </c>
      <c r="BC129" s="106">
        <f t="shared" si="108"/>
        <v>1</v>
      </c>
      <c r="BD129" s="106">
        <f t="shared" si="108"/>
        <v>1</v>
      </c>
      <c r="BE129" s="106">
        <f t="shared" si="108"/>
        <v>1</v>
      </c>
      <c r="BF129" s="106">
        <f t="shared" si="108"/>
        <v>1</v>
      </c>
      <c r="BG129" s="106">
        <f t="shared" si="108"/>
        <v>1</v>
      </c>
      <c r="BH129" s="106">
        <f t="shared" si="108"/>
        <v>1</v>
      </c>
      <c r="BI129" s="106">
        <f t="shared" si="109"/>
        <v>1</v>
      </c>
      <c r="BJ129" s="106">
        <f t="shared" si="109"/>
        <v>1</v>
      </c>
      <c r="BK129" s="106">
        <f t="shared" si="109"/>
        <v>1</v>
      </c>
      <c r="BL129" s="106">
        <f t="shared" si="109"/>
        <v>1</v>
      </c>
      <c r="BM129" s="106">
        <f t="shared" si="109"/>
        <v>1</v>
      </c>
      <c r="BN129" s="106">
        <f t="shared" si="109"/>
        <v>1</v>
      </c>
      <c r="BO129" s="106">
        <f t="shared" si="109"/>
        <v>1</v>
      </c>
      <c r="BP129" s="106">
        <f t="shared" si="109"/>
        <v>1</v>
      </c>
      <c r="BQ129" s="106">
        <f t="shared" si="109"/>
        <v>1</v>
      </c>
      <c r="BR129" s="350">
        <f t="shared" si="64"/>
        <v>0.85593220338983056</v>
      </c>
    </row>
    <row r="130" spans="1:70" s="2" customFormat="1" ht="18.75" customHeight="1" x14ac:dyDescent="0.25">
      <c r="A130" s="88"/>
      <c r="B130" s="103" t="s">
        <v>910</v>
      </c>
      <c r="C130" s="103" t="s">
        <v>911</v>
      </c>
      <c r="D130" s="103" t="s">
        <v>6</v>
      </c>
      <c r="E130" s="223">
        <f>VLOOKUP(B130,'Cuadro Control'!C150:J2060,8,FALSE)</f>
        <v>9527825.6870364472</v>
      </c>
      <c r="F130" s="104">
        <f t="shared" si="103"/>
        <v>1.794698454439963E-3</v>
      </c>
      <c r="G130" s="105">
        <v>46273</v>
      </c>
      <c r="H130" s="105"/>
      <c r="I130" s="105">
        <v>46276</v>
      </c>
      <c r="J130" s="354">
        <f t="shared" si="87"/>
        <v>1</v>
      </c>
      <c r="K130" s="104">
        <f t="shared" si="104"/>
        <v>0</v>
      </c>
      <c r="L130" s="104">
        <f t="shared" si="104"/>
        <v>0</v>
      </c>
      <c r="M130" s="104">
        <f t="shared" si="104"/>
        <v>0</v>
      </c>
      <c r="N130" s="104">
        <f t="shared" si="104"/>
        <v>0</v>
      </c>
      <c r="O130" s="104">
        <f t="shared" si="104"/>
        <v>0</v>
      </c>
      <c r="P130" s="104">
        <f t="shared" si="104"/>
        <v>0</v>
      </c>
      <c r="Q130" s="104">
        <f t="shared" si="104"/>
        <v>0</v>
      </c>
      <c r="R130" s="104">
        <f t="shared" si="104"/>
        <v>0</v>
      </c>
      <c r="S130" s="104">
        <f t="shared" si="104"/>
        <v>0</v>
      </c>
      <c r="T130" s="104">
        <f t="shared" si="104"/>
        <v>1</v>
      </c>
      <c r="U130" s="104">
        <f t="shared" si="105"/>
        <v>1</v>
      </c>
      <c r="V130" s="104">
        <f t="shared" si="105"/>
        <v>1</v>
      </c>
      <c r="W130" s="104">
        <f t="shared" si="105"/>
        <v>1</v>
      </c>
      <c r="X130" s="104">
        <f t="shared" si="105"/>
        <v>1</v>
      </c>
      <c r="Y130" s="104">
        <f t="shared" si="105"/>
        <v>1</v>
      </c>
      <c r="Z130" s="104">
        <f t="shared" si="105"/>
        <v>1</v>
      </c>
      <c r="AA130" s="104">
        <f t="shared" si="105"/>
        <v>1</v>
      </c>
      <c r="AB130" s="104">
        <f t="shared" si="105"/>
        <v>1</v>
      </c>
      <c r="AC130" s="104">
        <f t="shared" si="105"/>
        <v>1</v>
      </c>
      <c r="AD130" s="104">
        <f t="shared" si="105"/>
        <v>1</v>
      </c>
      <c r="AE130" s="104">
        <f t="shared" si="106"/>
        <v>1</v>
      </c>
      <c r="AF130" s="104">
        <f t="shared" si="106"/>
        <v>1</v>
      </c>
      <c r="AG130" s="104">
        <f t="shared" si="106"/>
        <v>1</v>
      </c>
      <c r="AH130" s="104">
        <f t="shared" si="106"/>
        <v>1</v>
      </c>
      <c r="AI130" s="104">
        <f t="shared" si="106"/>
        <v>1</v>
      </c>
      <c r="AJ130" s="104">
        <f t="shared" si="106"/>
        <v>1</v>
      </c>
      <c r="AK130" s="104">
        <f t="shared" si="106"/>
        <v>1</v>
      </c>
      <c r="AL130" s="104">
        <f t="shared" si="106"/>
        <v>1</v>
      </c>
      <c r="AM130" s="104">
        <f t="shared" si="106"/>
        <v>1</v>
      </c>
      <c r="AN130" s="104">
        <f t="shared" si="106"/>
        <v>1</v>
      </c>
      <c r="AO130" s="104">
        <f t="shared" si="107"/>
        <v>1</v>
      </c>
      <c r="AP130" s="104">
        <f t="shared" si="107"/>
        <v>1</v>
      </c>
      <c r="AQ130" s="104">
        <f t="shared" si="107"/>
        <v>1</v>
      </c>
      <c r="AR130" s="104">
        <f t="shared" si="107"/>
        <v>1</v>
      </c>
      <c r="AS130" s="104">
        <f t="shared" si="107"/>
        <v>1</v>
      </c>
      <c r="AT130" s="104">
        <f t="shared" si="107"/>
        <v>1</v>
      </c>
      <c r="AU130" s="104">
        <f t="shared" si="107"/>
        <v>1</v>
      </c>
      <c r="AV130" s="104">
        <f t="shared" si="107"/>
        <v>1</v>
      </c>
      <c r="AW130" s="104">
        <f t="shared" si="107"/>
        <v>1</v>
      </c>
      <c r="AX130" s="104">
        <f t="shared" si="107"/>
        <v>1</v>
      </c>
      <c r="AY130" s="104">
        <f t="shared" si="108"/>
        <v>1</v>
      </c>
      <c r="AZ130" s="104">
        <f t="shared" si="108"/>
        <v>1</v>
      </c>
      <c r="BA130" s="104">
        <f t="shared" si="108"/>
        <v>1</v>
      </c>
      <c r="BB130" s="104">
        <f t="shared" si="108"/>
        <v>1</v>
      </c>
      <c r="BC130" s="104">
        <f t="shared" si="108"/>
        <v>1</v>
      </c>
      <c r="BD130" s="104">
        <f t="shared" si="108"/>
        <v>1</v>
      </c>
      <c r="BE130" s="104">
        <f t="shared" si="108"/>
        <v>1</v>
      </c>
      <c r="BF130" s="104">
        <f t="shared" si="108"/>
        <v>1</v>
      </c>
      <c r="BG130" s="104">
        <f t="shared" si="108"/>
        <v>1</v>
      </c>
      <c r="BH130" s="104">
        <f t="shared" si="108"/>
        <v>1</v>
      </c>
      <c r="BI130" s="104">
        <f t="shared" si="109"/>
        <v>1</v>
      </c>
      <c r="BJ130" s="104">
        <f t="shared" si="109"/>
        <v>1</v>
      </c>
      <c r="BK130" s="104">
        <f t="shared" si="109"/>
        <v>1</v>
      </c>
      <c r="BL130" s="104">
        <f t="shared" si="109"/>
        <v>1</v>
      </c>
      <c r="BM130" s="104">
        <f t="shared" si="109"/>
        <v>1</v>
      </c>
      <c r="BN130" s="104">
        <f t="shared" si="109"/>
        <v>1</v>
      </c>
      <c r="BO130" s="104">
        <f t="shared" si="109"/>
        <v>1</v>
      </c>
      <c r="BP130" s="104">
        <f t="shared" si="109"/>
        <v>1</v>
      </c>
      <c r="BQ130" s="104">
        <f t="shared" si="109"/>
        <v>1</v>
      </c>
      <c r="BR130" s="350">
        <f t="shared" si="64"/>
        <v>0.84745762711864403</v>
      </c>
    </row>
    <row r="131" spans="1:70" s="2" customFormat="1" ht="18.75" customHeight="1" x14ac:dyDescent="0.25">
      <c r="A131" s="88"/>
      <c r="B131" s="77" t="s">
        <v>912</v>
      </c>
      <c r="C131" s="77" t="s">
        <v>913</v>
      </c>
      <c r="D131" s="77" t="s">
        <v>19</v>
      </c>
      <c r="E131" s="224">
        <f>VLOOKUP(B131,'Cuadro Control'!C151:J2061,8,FALSE)</f>
        <v>320494616.71764702</v>
      </c>
      <c r="F131" s="106">
        <f t="shared" si="103"/>
        <v>6.0369617599332674E-2</v>
      </c>
      <c r="G131" s="107">
        <v>46276</v>
      </c>
      <c r="H131" s="107"/>
      <c r="I131" s="107">
        <v>46280</v>
      </c>
      <c r="J131" s="354">
        <f t="shared" si="87"/>
        <v>0.2</v>
      </c>
      <c r="K131" s="106">
        <f t="shared" si="104"/>
        <v>0</v>
      </c>
      <c r="L131" s="106">
        <f t="shared" si="104"/>
        <v>0</v>
      </c>
      <c r="M131" s="106">
        <f t="shared" si="104"/>
        <v>0</v>
      </c>
      <c r="N131" s="106">
        <f t="shared" si="104"/>
        <v>0</v>
      </c>
      <c r="O131" s="106">
        <f t="shared" si="104"/>
        <v>0</v>
      </c>
      <c r="P131" s="106">
        <f t="shared" si="104"/>
        <v>0</v>
      </c>
      <c r="Q131" s="106">
        <f t="shared" si="104"/>
        <v>0</v>
      </c>
      <c r="R131" s="106">
        <f t="shared" si="104"/>
        <v>0</v>
      </c>
      <c r="S131" s="106">
        <f t="shared" si="104"/>
        <v>0</v>
      </c>
      <c r="T131" s="106">
        <f t="shared" si="104"/>
        <v>0.2</v>
      </c>
      <c r="U131" s="106">
        <f t="shared" si="105"/>
        <v>1</v>
      </c>
      <c r="V131" s="106">
        <f t="shared" si="105"/>
        <v>1</v>
      </c>
      <c r="W131" s="106">
        <f t="shared" si="105"/>
        <v>1</v>
      </c>
      <c r="X131" s="106">
        <f t="shared" si="105"/>
        <v>1</v>
      </c>
      <c r="Y131" s="106">
        <f t="shared" si="105"/>
        <v>1</v>
      </c>
      <c r="Z131" s="106">
        <f t="shared" si="105"/>
        <v>1</v>
      </c>
      <c r="AA131" s="106">
        <f t="shared" si="105"/>
        <v>1</v>
      </c>
      <c r="AB131" s="106">
        <f t="shared" si="105"/>
        <v>1</v>
      </c>
      <c r="AC131" s="106">
        <f t="shared" si="105"/>
        <v>1</v>
      </c>
      <c r="AD131" s="106">
        <f t="shared" si="105"/>
        <v>1</v>
      </c>
      <c r="AE131" s="106">
        <f t="shared" si="106"/>
        <v>1</v>
      </c>
      <c r="AF131" s="106">
        <f t="shared" si="106"/>
        <v>1</v>
      </c>
      <c r="AG131" s="106">
        <f t="shared" si="106"/>
        <v>1</v>
      </c>
      <c r="AH131" s="106">
        <f t="shared" si="106"/>
        <v>1</v>
      </c>
      <c r="AI131" s="106">
        <f t="shared" si="106"/>
        <v>1</v>
      </c>
      <c r="AJ131" s="106">
        <f t="shared" si="106"/>
        <v>1</v>
      </c>
      <c r="AK131" s="106">
        <f t="shared" si="106"/>
        <v>1</v>
      </c>
      <c r="AL131" s="106">
        <f t="shared" si="106"/>
        <v>1</v>
      </c>
      <c r="AM131" s="106">
        <f t="shared" si="106"/>
        <v>1</v>
      </c>
      <c r="AN131" s="106">
        <f t="shared" si="106"/>
        <v>1</v>
      </c>
      <c r="AO131" s="106">
        <f t="shared" si="107"/>
        <v>1</v>
      </c>
      <c r="AP131" s="106">
        <f t="shared" si="107"/>
        <v>1</v>
      </c>
      <c r="AQ131" s="106">
        <f t="shared" si="107"/>
        <v>1</v>
      </c>
      <c r="AR131" s="106">
        <f t="shared" si="107"/>
        <v>1</v>
      </c>
      <c r="AS131" s="106">
        <f t="shared" si="107"/>
        <v>1</v>
      </c>
      <c r="AT131" s="106">
        <f t="shared" si="107"/>
        <v>1</v>
      </c>
      <c r="AU131" s="106">
        <f t="shared" si="107"/>
        <v>1</v>
      </c>
      <c r="AV131" s="106">
        <f t="shared" si="107"/>
        <v>1</v>
      </c>
      <c r="AW131" s="106">
        <f t="shared" si="107"/>
        <v>1</v>
      </c>
      <c r="AX131" s="106">
        <f t="shared" si="107"/>
        <v>1</v>
      </c>
      <c r="AY131" s="106">
        <f t="shared" si="108"/>
        <v>1</v>
      </c>
      <c r="AZ131" s="106">
        <f t="shared" si="108"/>
        <v>1</v>
      </c>
      <c r="BA131" s="106">
        <f t="shared" si="108"/>
        <v>1</v>
      </c>
      <c r="BB131" s="106">
        <f t="shared" si="108"/>
        <v>1</v>
      </c>
      <c r="BC131" s="106">
        <f t="shared" si="108"/>
        <v>1</v>
      </c>
      <c r="BD131" s="106">
        <f t="shared" si="108"/>
        <v>1</v>
      </c>
      <c r="BE131" s="106">
        <f t="shared" si="108"/>
        <v>1</v>
      </c>
      <c r="BF131" s="106">
        <f t="shared" si="108"/>
        <v>1</v>
      </c>
      <c r="BG131" s="106">
        <f t="shared" si="108"/>
        <v>1</v>
      </c>
      <c r="BH131" s="106">
        <f t="shared" si="108"/>
        <v>1</v>
      </c>
      <c r="BI131" s="106">
        <f t="shared" si="109"/>
        <v>1</v>
      </c>
      <c r="BJ131" s="106">
        <f t="shared" si="109"/>
        <v>1</v>
      </c>
      <c r="BK131" s="106">
        <f t="shared" si="109"/>
        <v>1</v>
      </c>
      <c r="BL131" s="106">
        <f t="shared" si="109"/>
        <v>1</v>
      </c>
      <c r="BM131" s="106">
        <f t="shared" si="109"/>
        <v>1</v>
      </c>
      <c r="BN131" s="106">
        <f t="shared" si="109"/>
        <v>1</v>
      </c>
      <c r="BO131" s="106">
        <f t="shared" si="109"/>
        <v>1</v>
      </c>
      <c r="BP131" s="106">
        <f t="shared" si="109"/>
        <v>1</v>
      </c>
      <c r="BQ131" s="106">
        <f t="shared" si="109"/>
        <v>1</v>
      </c>
      <c r="BR131" s="350">
        <f t="shared" si="64"/>
        <v>0.83389830508474583</v>
      </c>
    </row>
    <row r="132" spans="1:70" s="2" customFormat="1" ht="18.75" customHeight="1" x14ac:dyDescent="0.25">
      <c r="A132" s="88"/>
      <c r="B132" s="77" t="s">
        <v>914</v>
      </c>
      <c r="C132" s="77" t="s">
        <v>915</v>
      </c>
      <c r="D132" s="77" t="s">
        <v>8</v>
      </c>
      <c r="E132" s="224">
        <f>VLOOKUP(B132,'Cuadro Control'!C152:J2062,8,FALSE)</f>
        <v>94303618.549411759</v>
      </c>
      <c r="F132" s="106">
        <f t="shared" si="103"/>
        <v>1.7763397864110998E-2</v>
      </c>
      <c r="G132" s="107">
        <v>46280</v>
      </c>
      <c r="H132" s="107"/>
      <c r="I132" s="107">
        <v>46282</v>
      </c>
      <c r="J132" s="354">
        <f t="shared" si="87"/>
        <v>0</v>
      </c>
      <c r="K132" s="106">
        <f t="shared" si="104"/>
        <v>0</v>
      </c>
      <c r="L132" s="106">
        <f t="shared" si="104"/>
        <v>0</v>
      </c>
      <c r="M132" s="106">
        <f t="shared" si="104"/>
        <v>0</v>
      </c>
      <c r="N132" s="106">
        <f t="shared" si="104"/>
        <v>0</v>
      </c>
      <c r="O132" s="106">
        <f t="shared" si="104"/>
        <v>0</v>
      </c>
      <c r="P132" s="106">
        <f t="shared" si="104"/>
        <v>0</v>
      </c>
      <c r="Q132" s="106">
        <f t="shared" si="104"/>
        <v>0</v>
      </c>
      <c r="R132" s="106">
        <f t="shared" si="104"/>
        <v>0</v>
      </c>
      <c r="S132" s="106">
        <f t="shared" si="104"/>
        <v>0</v>
      </c>
      <c r="T132" s="106">
        <f t="shared" si="104"/>
        <v>0</v>
      </c>
      <c r="U132" s="106">
        <f t="shared" si="105"/>
        <v>1</v>
      </c>
      <c r="V132" s="106">
        <f t="shared" si="105"/>
        <v>1</v>
      </c>
      <c r="W132" s="106">
        <f t="shared" si="105"/>
        <v>1</v>
      </c>
      <c r="X132" s="106">
        <f t="shared" si="105"/>
        <v>1</v>
      </c>
      <c r="Y132" s="106">
        <f t="shared" si="105"/>
        <v>1</v>
      </c>
      <c r="Z132" s="106">
        <f t="shared" si="105"/>
        <v>1</v>
      </c>
      <c r="AA132" s="106">
        <f t="shared" si="105"/>
        <v>1</v>
      </c>
      <c r="AB132" s="106">
        <f t="shared" si="105"/>
        <v>1</v>
      </c>
      <c r="AC132" s="106">
        <f t="shared" si="105"/>
        <v>1</v>
      </c>
      <c r="AD132" s="106">
        <f t="shared" si="105"/>
        <v>1</v>
      </c>
      <c r="AE132" s="106">
        <f t="shared" si="106"/>
        <v>1</v>
      </c>
      <c r="AF132" s="106">
        <f t="shared" si="106"/>
        <v>1</v>
      </c>
      <c r="AG132" s="106">
        <f t="shared" si="106"/>
        <v>1</v>
      </c>
      <c r="AH132" s="106">
        <f t="shared" si="106"/>
        <v>1</v>
      </c>
      <c r="AI132" s="106">
        <f t="shared" si="106"/>
        <v>1</v>
      </c>
      <c r="AJ132" s="106">
        <f t="shared" si="106"/>
        <v>1</v>
      </c>
      <c r="AK132" s="106">
        <f t="shared" si="106"/>
        <v>1</v>
      </c>
      <c r="AL132" s="106">
        <f t="shared" si="106"/>
        <v>1</v>
      </c>
      <c r="AM132" s="106">
        <f t="shared" si="106"/>
        <v>1</v>
      </c>
      <c r="AN132" s="106">
        <f t="shared" si="106"/>
        <v>1</v>
      </c>
      <c r="AO132" s="106">
        <f t="shared" si="107"/>
        <v>1</v>
      </c>
      <c r="AP132" s="106">
        <f t="shared" si="107"/>
        <v>1</v>
      </c>
      <c r="AQ132" s="106">
        <f t="shared" si="107"/>
        <v>1</v>
      </c>
      <c r="AR132" s="106">
        <f t="shared" si="107"/>
        <v>1</v>
      </c>
      <c r="AS132" s="106">
        <f t="shared" si="107"/>
        <v>1</v>
      </c>
      <c r="AT132" s="106">
        <f t="shared" si="107"/>
        <v>1</v>
      </c>
      <c r="AU132" s="106">
        <f t="shared" si="107"/>
        <v>1</v>
      </c>
      <c r="AV132" s="106">
        <f t="shared" si="107"/>
        <v>1</v>
      </c>
      <c r="AW132" s="106">
        <f t="shared" si="107"/>
        <v>1</v>
      </c>
      <c r="AX132" s="106">
        <f t="shared" si="107"/>
        <v>1</v>
      </c>
      <c r="AY132" s="106">
        <f t="shared" si="108"/>
        <v>1</v>
      </c>
      <c r="AZ132" s="106">
        <f t="shared" si="108"/>
        <v>1</v>
      </c>
      <c r="BA132" s="106">
        <f t="shared" si="108"/>
        <v>1</v>
      </c>
      <c r="BB132" s="106">
        <f t="shared" si="108"/>
        <v>1</v>
      </c>
      <c r="BC132" s="106">
        <f t="shared" si="108"/>
        <v>1</v>
      </c>
      <c r="BD132" s="106">
        <f t="shared" si="108"/>
        <v>1</v>
      </c>
      <c r="BE132" s="106">
        <f t="shared" si="108"/>
        <v>1</v>
      </c>
      <c r="BF132" s="106">
        <f t="shared" si="108"/>
        <v>1</v>
      </c>
      <c r="BG132" s="106">
        <f t="shared" si="108"/>
        <v>1</v>
      </c>
      <c r="BH132" s="106">
        <f t="shared" si="108"/>
        <v>1</v>
      </c>
      <c r="BI132" s="106">
        <f t="shared" si="109"/>
        <v>1</v>
      </c>
      <c r="BJ132" s="106">
        <f t="shared" si="109"/>
        <v>1</v>
      </c>
      <c r="BK132" s="106">
        <f t="shared" si="109"/>
        <v>1</v>
      </c>
      <c r="BL132" s="106">
        <f t="shared" si="109"/>
        <v>1</v>
      </c>
      <c r="BM132" s="106">
        <f t="shared" si="109"/>
        <v>1</v>
      </c>
      <c r="BN132" s="106">
        <f t="shared" si="109"/>
        <v>1</v>
      </c>
      <c r="BO132" s="106">
        <f t="shared" si="109"/>
        <v>1</v>
      </c>
      <c r="BP132" s="106">
        <f t="shared" si="109"/>
        <v>1</v>
      </c>
      <c r="BQ132" s="106">
        <f t="shared" si="109"/>
        <v>1</v>
      </c>
      <c r="BR132" s="350">
        <f t="shared" si="64"/>
        <v>0.83050847457627119</v>
      </c>
    </row>
    <row r="133" spans="1:70" s="2" customFormat="1" ht="18.75" customHeight="1" x14ac:dyDescent="0.25">
      <c r="A133" s="88"/>
      <c r="B133" s="77" t="s">
        <v>916</v>
      </c>
      <c r="C133" s="77" t="s">
        <v>917</v>
      </c>
      <c r="D133" s="77" t="s">
        <v>26</v>
      </c>
      <c r="E133" s="224">
        <f>VLOOKUP(B133,'Cuadro Control'!C153:J2063,8,FALSE)</f>
        <v>179436034.15411764</v>
      </c>
      <c r="F133" s="106">
        <f t="shared" si="103"/>
        <v>3.3799272126209236E-2</v>
      </c>
      <c r="G133" s="107">
        <v>46282</v>
      </c>
      <c r="H133" s="107"/>
      <c r="I133" s="107">
        <v>46288</v>
      </c>
      <c r="J133" s="354">
        <f t="shared" si="87"/>
        <v>0.2857142857142857</v>
      </c>
      <c r="K133" s="106">
        <f t="shared" si="104"/>
        <v>0</v>
      </c>
      <c r="L133" s="106">
        <f t="shared" si="104"/>
        <v>0</v>
      </c>
      <c r="M133" s="106">
        <f t="shared" si="104"/>
        <v>0</v>
      </c>
      <c r="N133" s="106">
        <f t="shared" si="104"/>
        <v>0</v>
      </c>
      <c r="O133" s="106">
        <f t="shared" si="104"/>
        <v>0</v>
      </c>
      <c r="P133" s="106">
        <f t="shared" si="104"/>
        <v>0</v>
      </c>
      <c r="Q133" s="106">
        <f t="shared" si="104"/>
        <v>0</v>
      </c>
      <c r="R133" s="106">
        <f t="shared" si="104"/>
        <v>0</v>
      </c>
      <c r="S133" s="106">
        <f t="shared" si="104"/>
        <v>0</v>
      </c>
      <c r="T133" s="106">
        <f t="shared" si="104"/>
        <v>0</v>
      </c>
      <c r="U133" s="106">
        <f t="shared" si="105"/>
        <v>0.2857142857142857</v>
      </c>
      <c r="V133" s="106">
        <f t="shared" si="105"/>
        <v>1</v>
      </c>
      <c r="W133" s="106">
        <f t="shared" si="105"/>
        <v>1</v>
      </c>
      <c r="X133" s="106">
        <f t="shared" si="105"/>
        <v>1</v>
      </c>
      <c r="Y133" s="106">
        <f t="shared" si="105"/>
        <v>1</v>
      </c>
      <c r="Z133" s="106">
        <f t="shared" si="105"/>
        <v>1</v>
      </c>
      <c r="AA133" s="106">
        <f t="shared" si="105"/>
        <v>1</v>
      </c>
      <c r="AB133" s="106">
        <f t="shared" si="105"/>
        <v>1</v>
      </c>
      <c r="AC133" s="106">
        <f t="shared" si="105"/>
        <v>1</v>
      </c>
      <c r="AD133" s="106">
        <f t="shared" si="105"/>
        <v>1</v>
      </c>
      <c r="AE133" s="106">
        <f t="shared" si="106"/>
        <v>1</v>
      </c>
      <c r="AF133" s="106">
        <f t="shared" si="106"/>
        <v>1</v>
      </c>
      <c r="AG133" s="106">
        <f t="shared" si="106"/>
        <v>1</v>
      </c>
      <c r="AH133" s="106">
        <f t="shared" si="106"/>
        <v>1</v>
      </c>
      <c r="AI133" s="106">
        <f t="shared" si="106"/>
        <v>1</v>
      </c>
      <c r="AJ133" s="106">
        <f t="shared" si="106"/>
        <v>1</v>
      </c>
      <c r="AK133" s="106">
        <f t="shared" si="106"/>
        <v>1</v>
      </c>
      <c r="AL133" s="106">
        <f t="shared" si="106"/>
        <v>1</v>
      </c>
      <c r="AM133" s="106">
        <f t="shared" si="106"/>
        <v>1</v>
      </c>
      <c r="AN133" s="106">
        <f t="shared" si="106"/>
        <v>1</v>
      </c>
      <c r="AO133" s="106">
        <f t="shared" si="107"/>
        <v>1</v>
      </c>
      <c r="AP133" s="106">
        <f t="shared" si="107"/>
        <v>1</v>
      </c>
      <c r="AQ133" s="106">
        <f t="shared" si="107"/>
        <v>1</v>
      </c>
      <c r="AR133" s="106">
        <f t="shared" si="107"/>
        <v>1</v>
      </c>
      <c r="AS133" s="106">
        <f t="shared" si="107"/>
        <v>1</v>
      </c>
      <c r="AT133" s="106">
        <f t="shared" si="107"/>
        <v>1</v>
      </c>
      <c r="AU133" s="106">
        <f t="shared" si="107"/>
        <v>1</v>
      </c>
      <c r="AV133" s="106">
        <f t="shared" si="107"/>
        <v>1</v>
      </c>
      <c r="AW133" s="106">
        <f t="shared" si="107"/>
        <v>1</v>
      </c>
      <c r="AX133" s="106">
        <f t="shared" si="107"/>
        <v>1</v>
      </c>
      <c r="AY133" s="106">
        <f t="shared" si="108"/>
        <v>1</v>
      </c>
      <c r="AZ133" s="106">
        <f t="shared" si="108"/>
        <v>1</v>
      </c>
      <c r="BA133" s="106">
        <f t="shared" si="108"/>
        <v>1</v>
      </c>
      <c r="BB133" s="106">
        <f t="shared" si="108"/>
        <v>1</v>
      </c>
      <c r="BC133" s="106">
        <f t="shared" si="108"/>
        <v>1</v>
      </c>
      <c r="BD133" s="106">
        <f t="shared" si="108"/>
        <v>1</v>
      </c>
      <c r="BE133" s="106">
        <f t="shared" si="108"/>
        <v>1</v>
      </c>
      <c r="BF133" s="106">
        <f t="shared" si="108"/>
        <v>1</v>
      </c>
      <c r="BG133" s="106">
        <f t="shared" si="108"/>
        <v>1</v>
      </c>
      <c r="BH133" s="106">
        <f t="shared" si="108"/>
        <v>1</v>
      </c>
      <c r="BI133" s="106">
        <f t="shared" si="109"/>
        <v>1</v>
      </c>
      <c r="BJ133" s="106">
        <f t="shared" si="109"/>
        <v>1</v>
      </c>
      <c r="BK133" s="106">
        <f t="shared" si="109"/>
        <v>1</v>
      </c>
      <c r="BL133" s="106">
        <f t="shared" si="109"/>
        <v>1</v>
      </c>
      <c r="BM133" s="106">
        <f t="shared" si="109"/>
        <v>1</v>
      </c>
      <c r="BN133" s="106">
        <f t="shared" si="109"/>
        <v>1</v>
      </c>
      <c r="BO133" s="106">
        <f t="shared" si="109"/>
        <v>1</v>
      </c>
      <c r="BP133" s="106">
        <f t="shared" si="109"/>
        <v>1</v>
      </c>
      <c r="BQ133" s="106">
        <f t="shared" si="109"/>
        <v>1</v>
      </c>
      <c r="BR133" s="350">
        <f t="shared" si="64"/>
        <v>0.81840193704600483</v>
      </c>
    </row>
    <row r="134" spans="1:70" s="2" customFormat="1" ht="18.75" customHeight="1" x14ac:dyDescent="0.25">
      <c r="A134" s="88"/>
      <c r="B134" s="77" t="s">
        <v>918</v>
      </c>
      <c r="C134" s="77" t="s">
        <v>919</v>
      </c>
      <c r="D134" s="77" t="s">
        <v>730</v>
      </c>
      <c r="E134" s="224">
        <f>VLOOKUP(B134,'Cuadro Control'!C154:J2064,8,FALSE)</f>
        <v>1212623361.2117648</v>
      </c>
      <c r="F134" s="106">
        <f t="shared" si="103"/>
        <v>0.22841447185013161</v>
      </c>
      <c r="G134" s="107">
        <v>46288</v>
      </c>
      <c r="H134" s="107"/>
      <c r="I134" s="107">
        <v>46303</v>
      </c>
      <c r="J134" s="354">
        <f t="shared" si="87"/>
        <v>0.625</v>
      </c>
      <c r="K134" s="106">
        <f t="shared" si="104"/>
        <v>0</v>
      </c>
      <c r="L134" s="106">
        <f t="shared" si="104"/>
        <v>0</v>
      </c>
      <c r="M134" s="106">
        <f t="shared" si="104"/>
        <v>0</v>
      </c>
      <c r="N134" s="106">
        <f t="shared" si="104"/>
        <v>0</v>
      </c>
      <c r="O134" s="106">
        <f t="shared" si="104"/>
        <v>0</v>
      </c>
      <c r="P134" s="106">
        <f t="shared" si="104"/>
        <v>0</v>
      </c>
      <c r="Q134" s="106">
        <f t="shared" si="104"/>
        <v>0</v>
      </c>
      <c r="R134" s="106">
        <f t="shared" si="104"/>
        <v>0</v>
      </c>
      <c r="S134" s="106">
        <f t="shared" si="104"/>
        <v>0</v>
      </c>
      <c r="T134" s="106">
        <f t="shared" si="104"/>
        <v>0</v>
      </c>
      <c r="U134" s="106">
        <f t="shared" si="105"/>
        <v>0</v>
      </c>
      <c r="V134" s="106">
        <f t="shared" si="105"/>
        <v>0.1875</v>
      </c>
      <c r="W134" s="106">
        <f t="shared" si="105"/>
        <v>0.625</v>
      </c>
      <c r="X134" s="106">
        <f t="shared" si="105"/>
        <v>1</v>
      </c>
      <c r="Y134" s="106">
        <f t="shared" si="105"/>
        <v>1</v>
      </c>
      <c r="Z134" s="106">
        <f t="shared" si="105"/>
        <v>1</v>
      </c>
      <c r="AA134" s="106">
        <f t="shared" si="105"/>
        <v>1</v>
      </c>
      <c r="AB134" s="106">
        <f t="shared" si="105"/>
        <v>1</v>
      </c>
      <c r="AC134" s="106">
        <f t="shared" si="105"/>
        <v>1</v>
      </c>
      <c r="AD134" s="106">
        <f t="shared" si="105"/>
        <v>1</v>
      </c>
      <c r="AE134" s="106">
        <f t="shared" si="106"/>
        <v>1</v>
      </c>
      <c r="AF134" s="106">
        <f t="shared" si="106"/>
        <v>1</v>
      </c>
      <c r="AG134" s="106">
        <f t="shared" si="106"/>
        <v>1</v>
      </c>
      <c r="AH134" s="106">
        <f t="shared" si="106"/>
        <v>1</v>
      </c>
      <c r="AI134" s="106">
        <f t="shared" si="106"/>
        <v>1</v>
      </c>
      <c r="AJ134" s="106">
        <f t="shared" si="106"/>
        <v>1</v>
      </c>
      <c r="AK134" s="106">
        <f t="shared" si="106"/>
        <v>1</v>
      </c>
      <c r="AL134" s="106">
        <f t="shared" si="106"/>
        <v>1</v>
      </c>
      <c r="AM134" s="106">
        <f t="shared" si="106"/>
        <v>1</v>
      </c>
      <c r="AN134" s="106">
        <f t="shared" si="106"/>
        <v>1</v>
      </c>
      <c r="AO134" s="106">
        <f t="shared" si="107"/>
        <v>1</v>
      </c>
      <c r="AP134" s="106">
        <f t="shared" si="107"/>
        <v>1</v>
      </c>
      <c r="AQ134" s="106">
        <f t="shared" si="107"/>
        <v>1</v>
      </c>
      <c r="AR134" s="106">
        <f t="shared" si="107"/>
        <v>1</v>
      </c>
      <c r="AS134" s="106">
        <f t="shared" si="107"/>
        <v>1</v>
      </c>
      <c r="AT134" s="106">
        <f t="shared" si="107"/>
        <v>1</v>
      </c>
      <c r="AU134" s="106">
        <f t="shared" si="107"/>
        <v>1</v>
      </c>
      <c r="AV134" s="106">
        <f t="shared" si="107"/>
        <v>1</v>
      </c>
      <c r="AW134" s="106">
        <f t="shared" si="107"/>
        <v>1</v>
      </c>
      <c r="AX134" s="106">
        <f t="shared" si="107"/>
        <v>1</v>
      </c>
      <c r="AY134" s="106">
        <f t="shared" si="108"/>
        <v>1</v>
      </c>
      <c r="AZ134" s="106">
        <f t="shared" si="108"/>
        <v>1</v>
      </c>
      <c r="BA134" s="106">
        <f t="shared" si="108"/>
        <v>1</v>
      </c>
      <c r="BB134" s="106">
        <f t="shared" si="108"/>
        <v>1</v>
      </c>
      <c r="BC134" s="106">
        <f t="shared" si="108"/>
        <v>1</v>
      </c>
      <c r="BD134" s="106">
        <f t="shared" si="108"/>
        <v>1</v>
      </c>
      <c r="BE134" s="106">
        <f t="shared" si="108"/>
        <v>1</v>
      </c>
      <c r="BF134" s="106">
        <f t="shared" si="108"/>
        <v>1</v>
      </c>
      <c r="BG134" s="106">
        <f t="shared" si="108"/>
        <v>1</v>
      </c>
      <c r="BH134" s="106">
        <f t="shared" si="108"/>
        <v>1</v>
      </c>
      <c r="BI134" s="106">
        <f t="shared" si="109"/>
        <v>1</v>
      </c>
      <c r="BJ134" s="106">
        <f t="shared" si="109"/>
        <v>1</v>
      </c>
      <c r="BK134" s="106">
        <f t="shared" si="109"/>
        <v>1</v>
      </c>
      <c r="BL134" s="106">
        <f t="shared" si="109"/>
        <v>1</v>
      </c>
      <c r="BM134" s="106">
        <f t="shared" si="109"/>
        <v>1</v>
      </c>
      <c r="BN134" s="106">
        <f t="shared" si="109"/>
        <v>1</v>
      </c>
      <c r="BO134" s="106">
        <f t="shared" si="109"/>
        <v>1</v>
      </c>
      <c r="BP134" s="106">
        <f t="shared" si="109"/>
        <v>1</v>
      </c>
      <c r="BQ134" s="106">
        <f t="shared" si="109"/>
        <v>1</v>
      </c>
      <c r="BR134" s="350">
        <f t="shared" si="64"/>
        <v>0.79343220338983056</v>
      </c>
    </row>
    <row r="135" spans="1:70" s="2" customFormat="1" ht="18.75" customHeight="1" x14ac:dyDescent="0.25">
      <c r="A135" s="88"/>
      <c r="B135" s="77" t="s">
        <v>920</v>
      </c>
      <c r="C135" s="77" t="s">
        <v>921</v>
      </c>
      <c r="D135" s="77" t="s">
        <v>6</v>
      </c>
      <c r="E135" s="224">
        <f>VLOOKUP(B135,'Cuadro Control'!C155:J2065,8,FALSE)</f>
        <v>0</v>
      </c>
      <c r="F135" s="106">
        <f t="shared" si="103"/>
        <v>0</v>
      </c>
      <c r="G135" s="107">
        <v>46303</v>
      </c>
      <c r="H135" s="107"/>
      <c r="I135" s="107">
        <v>46308</v>
      </c>
      <c r="J135" s="354">
        <f t="shared" si="87"/>
        <v>0.33333333333333331</v>
      </c>
      <c r="K135" s="106">
        <f t="shared" si="104"/>
        <v>0</v>
      </c>
      <c r="L135" s="106">
        <f t="shared" si="104"/>
        <v>0</v>
      </c>
      <c r="M135" s="106">
        <f t="shared" si="104"/>
        <v>0</v>
      </c>
      <c r="N135" s="106">
        <f t="shared" si="104"/>
        <v>0</v>
      </c>
      <c r="O135" s="106">
        <f t="shared" si="104"/>
        <v>0</v>
      </c>
      <c r="P135" s="106">
        <f t="shared" si="104"/>
        <v>0</v>
      </c>
      <c r="Q135" s="106">
        <f t="shared" si="104"/>
        <v>0</v>
      </c>
      <c r="R135" s="106">
        <f t="shared" si="104"/>
        <v>0</v>
      </c>
      <c r="S135" s="106">
        <f t="shared" si="104"/>
        <v>0</v>
      </c>
      <c r="T135" s="106">
        <f t="shared" si="104"/>
        <v>0</v>
      </c>
      <c r="U135" s="106">
        <f t="shared" si="105"/>
        <v>0</v>
      </c>
      <c r="V135" s="106">
        <f t="shared" si="105"/>
        <v>0</v>
      </c>
      <c r="W135" s="106">
        <f t="shared" si="105"/>
        <v>0</v>
      </c>
      <c r="X135" s="106">
        <f t="shared" si="105"/>
        <v>0.33333333333333331</v>
      </c>
      <c r="Y135" s="106">
        <f t="shared" si="105"/>
        <v>1</v>
      </c>
      <c r="Z135" s="106">
        <f t="shared" si="105"/>
        <v>1</v>
      </c>
      <c r="AA135" s="106">
        <f t="shared" si="105"/>
        <v>1</v>
      </c>
      <c r="AB135" s="106">
        <f t="shared" si="105"/>
        <v>1</v>
      </c>
      <c r="AC135" s="106">
        <f t="shared" si="105"/>
        <v>1</v>
      </c>
      <c r="AD135" s="106">
        <f t="shared" si="105"/>
        <v>1</v>
      </c>
      <c r="AE135" s="106">
        <f t="shared" si="106"/>
        <v>1</v>
      </c>
      <c r="AF135" s="106">
        <f t="shared" si="106"/>
        <v>1</v>
      </c>
      <c r="AG135" s="106">
        <f t="shared" si="106"/>
        <v>1</v>
      </c>
      <c r="AH135" s="106">
        <f t="shared" si="106"/>
        <v>1</v>
      </c>
      <c r="AI135" s="106">
        <f t="shared" si="106"/>
        <v>1</v>
      </c>
      <c r="AJ135" s="106">
        <f t="shared" si="106"/>
        <v>1</v>
      </c>
      <c r="AK135" s="106">
        <f t="shared" si="106"/>
        <v>1</v>
      </c>
      <c r="AL135" s="106">
        <f t="shared" si="106"/>
        <v>1</v>
      </c>
      <c r="AM135" s="106">
        <f t="shared" si="106"/>
        <v>1</v>
      </c>
      <c r="AN135" s="106">
        <f t="shared" si="106"/>
        <v>1</v>
      </c>
      <c r="AO135" s="106">
        <f t="shared" si="107"/>
        <v>1</v>
      </c>
      <c r="AP135" s="106">
        <f t="shared" si="107"/>
        <v>1</v>
      </c>
      <c r="AQ135" s="106">
        <f t="shared" si="107"/>
        <v>1</v>
      </c>
      <c r="AR135" s="106">
        <f t="shared" si="107"/>
        <v>1</v>
      </c>
      <c r="AS135" s="106">
        <f t="shared" si="107"/>
        <v>1</v>
      </c>
      <c r="AT135" s="106">
        <f t="shared" si="107"/>
        <v>1</v>
      </c>
      <c r="AU135" s="106">
        <f t="shared" si="107"/>
        <v>1</v>
      </c>
      <c r="AV135" s="106">
        <f t="shared" si="107"/>
        <v>1</v>
      </c>
      <c r="AW135" s="106">
        <f t="shared" si="107"/>
        <v>1</v>
      </c>
      <c r="AX135" s="106">
        <f t="shared" si="107"/>
        <v>1</v>
      </c>
      <c r="AY135" s="106">
        <f t="shared" si="108"/>
        <v>1</v>
      </c>
      <c r="AZ135" s="106">
        <f t="shared" si="108"/>
        <v>1</v>
      </c>
      <c r="BA135" s="106">
        <f t="shared" si="108"/>
        <v>1</v>
      </c>
      <c r="BB135" s="106">
        <f t="shared" si="108"/>
        <v>1</v>
      </c>
      <c r="BC135" s="106">
        <f t="shared" si="108"/>
        <v>1</v>
      </c>
      <c r="BD135" s="106">
        <f t="shared" si="108"/>
        <v>1</v>
      </c>
      <c r="BE135" s="106">
        <f t="shared" si="108"/>
        <v>1</v>
      </c>
      <c r="BF135" s="106">
        <f t="shared" si="108"/>
        <v>1</v>
      </c>
      <c r="BG135" s="106">
        <f t="shared" si="108"/>
        <v>1</v>
      </c>
      <c r="BH135" s="106">
        <f t="shared" si="108"/>
        <v>1</v>
      </c>
      <c r="BI135" s="106">
        <f t="shared" si="109"/>
        <v>1</v>
      </c>
      <c r="BJ135" s="106">
        <f t="shared" si="109"/>
        <v>1</v>
      </c>
      <c r="BK135" s="106">
        <f t="shared" si="109"/>
        <v>1</v>
      </c>
      <c r="BL135" s="106">
        <f t="shared" si="109"/>
        <v>1</v>
      </c>
      <c r="BM135" s="106">
        <f t="shared" si="109"/>
        <v>1</v>
      </c>
      <c r="BN135" s="106">
        <f t="shared" si="109"/>
        <v>1</v>
      </c>
      <c r="BO135" s="106">
        <f t="shared" si="109"/>
        <v>1</v>
      </c>
      <c r="BP135" s="106">
        <f t="shared" si="109"/>
        <v>1</v>
      </c>
      <c r="BQ135" s="106">
        <f t="shared" si="109"/>
        <v>1</v>
      </c>
      <c r="BR135" s="350">
        <f t="shared" si="64"/>
        <v>0.76836158192090387</v>
      </c>
    </row>
    <row r="136" spans="1:70" s="2" customFormat="1" ht="18.75" customHeight="1" x14ac:dyDescent="0.25">
      <c r="A136" s="88"/>
      <c r="B136" s="78" t="s">
        <v>922</v>
      </c>
      <c r="C136" s="78" t="s">
        <v>923</v>
      </c>
      <c r="D136" s="78" t="s">
        <v>3</v>
      </c>
      <c r="E136" s="225">
        <f>VLOOKUP(B136,'Cuadro Control'!C156:J2066,8,FALSE)</f>
        <v>0</v>
      </c>
      <c r="F136" s="108">
        <f t="shared" si="103"/>
        <v>0</v>
      </c>
      <c r="G136" s="109">
        <v>46303</v>
      </c>
      <c r="H136" s="109"/>
      <c r="I136" s="109">
        <v>46303</v>
      </c>
      <c r="J136" s="354">
        <f t="shared" si="87"/>
        <v>0</v>
      </c>
      <c r="K136" s="108">
        <f t="shared" si="104"/>
        <v>0</v>
      </c>
      <c r="L136" s="108">
        <f t="shared" si="104"/>
        <v>0</v>
      </c>
      <c r="M136" s="108">
        <f t="shared" si="104"/>
        <v>0</v>
      </c>
      <c r="N136" s="108">
        <f t="shared" si="104"/>
        <v>0</v>
      </c>
      <c r="O136" s="108">
        <f t="shared" si="104"/>
        <v>0</v>
      </c>
      <c r="P136" s="108">
        <f t="shared" si="104"/>
        <v>0</v>
      </c>
      <c r="Q136" s="108">
        <f t="shared" si="104"/>
        <v>0</v>
      </c>
      <c r="R136" s="108">
        <f t="shared" si="104"/>
        <v>0</v>
      </c>
      <c r="S136" s="108">
        <f t="shared" si="104"/>
        <v>0</v>
      </c>
      <c r="T136" s="108">
        <f t="shared" si="104"/>
        <v>0</v>
      </c>
      <c r="U136" s="108">
        <f t="shared" si="105"/>
        <v>0</v>
      </c>
      <c r="V136" s="108">
        <f t="shared" si="105"/>
        <v>0</v>
      </c>
      <c r="W136" s="108">
        <f t="shared" si="105"/>
        <v>0</v>
      </c>
      <c r="X136" s="108">
        <f t="shared" si="105"/>
        <v>1</v>
      </c>
      <c r="Y136" s="108">
        <f t="shared" si="105"/>
        <v>1</v>
      </c>
      <c r="Z136" s="108">
        <f t="shared" si="105"/>
        <v>1</v>
      </c>
      <c r="AA136" s="108">
        <f t="shared" si="105"/>
        <v>1</v>
      </c>
      <c r="AB136" s="108">
        <f t="shared" si="105"/>
        <v>1</v>
      </c>
      <c r="AC136" s="108">
        <f t="shared" si="105"/>
        <v>1</v>
      </c>
      <c r="AD136" s="108">
        <f t="shared" si="105"/>
        <v>1</v>
      </c>
      <c r="AE136" s="108">
        <f t="shared" si="106"/>
        <v>1</v>
      </c>
      <c r="AF136" s="108">
        <f t="shared" si="106"/>
        <v>1</v>
      </c>
      <c r="AG136" s="108">
        <f t="shared" si="106"/>
        <v>1</v>
      </c>
      <c r="AH136" s="108">
        <f t="shared" si="106"/>
        <v>1</v>
      </c>
      <c r="AI136" s="108">
        <f t="shared" si="106"/>
        <v>1</v>
      </c>
      <c r="AJ136" s="108">
        <f t="shared" si="106"/>
        <v>1</v>
      </c>
      <c r="AK136" s="108">
        <f t="shared" si="106"/>
        <v>1</v>
      </c>
      <c r="AL136" s="108">
        <f t="shared" si="106"/>
        <v>1</v>
      </c>
      <c r="AM136" s="108">
        <f t="shared" si="106"/>
        <v>1</v>
      </c>
      <c r="AN136" s="108">
        <f t="shared" si="106"/>
        <v>1</v>
      </c>
      <c r="AO136" s="108">
        <f t="shared" si="107"/>
        <v>1</v>
      </c>
      <c r="AP136" s="108">
        <f t="shared" si="107"/>
        <v>1</v>
      </c>
      <c r="AQ136" s="108">
        <f t="shared" si="107"/>
        <v>1</v>
      </c>
      <c r="AR136" s="108">
        <f t="shared" si="107"/>
        <v>1</v>
      </c>
      <c r="AS136" s="108">
        <f t="shared" si="107"/>
        <v>1</v>
      </c>
      <c r="AT136" s="108">
        <f t="shared" si="107"/>
        <v>1</v>
      </c>
      <c r="AU136" s="108">
        <f t="shared" si="107"/>
        <v>1</v>
      </c>
      <c r="AV136" s="108">
        <f t="shared" si="107"/>
        <v>1</v>
      </c>
      <c r="AW136" s="108">
        <f t="shared" si="107"/>
        <v>1</v>
      </c>
      <c r="AX136" s="108">
        <f t="shared" si="107"/>
        <v>1</v>
      </c>
      <c r="AY136" s="108">
        <f t="shared" si="108"/>
        <v>1</v>
      </c>
      <c r="AZ136" s="108">
        <f t="shared" si="108"/>
        <v>1</v>
      </c>
      <c r="BA136" s="108">
        <f t="shared" si="108"/>
        <v>1</v>
      </c>
      <c r="BB136" s="108">
        <f t="shared" si="108"/>
        <v>1</v>
      </c>
      <c r="BC136" s="108">
        <f t="shared" si="108"/>
        <v>1</v>
      </c>
      <c r="BD136" s="108">
        <f t="shared" si="108"/>
        <v>1</v>
      </c>
      <c r="BE136" s="108">
        <f t="shared" si="108"/>
        <v>1</v>
      </c>
      <c r="BF136" s="108">
        <f t="shared" si="108"/>
        <v>1</v>
      </c>
      <c r="BG136" s="108">
        <f t="shared" si="108"/>
        <v>1</v>
      </c>
      <c r="BH136" s="108">
        <f t="shared" si="108"/>
        <v>1</v>
      </c>
      <c r="BI136" s="108">
        <f t="shared" si="109"/>
        <v>1</v>
      </c>
      <c r="BJ136" s="108">
        <f t="shared" si="109"/>
        <v>1</v>
      </c>
      <c r="BK136" s="108">
        <f t="shared" si="109"/>
        <v>1</v>
      </c>
      <c r="BL136" s="108">
        <f t="shared" si="109"/>
        <v>1</v>
      </c>
      <c r="BM136" s="108">
        <f t="shared" si="109"/>
        <v>1</v>
      </c>
      <c r="BN136" s="108">
        <f t="shared" si="109"/>
        <v>1</v>
      </c>
      <c r="BO136" s="108">
        <f t="shared" si="109"/>
        <v>1</v>
      </c>
      <c r="BP136" s="108">
        <f t="shared" si="109"/>
        <v>1</v>
      </c>
      <c r="BQ136" s="108">
        <f t="shared" si="109"/>
        <v>1</v>
      </c>
      <c r="BR136" s="350">
        <f t="shared" si="64"/>
        <v>0.77966101694915257</v>
      </c>
    </row>
    <row r="137" spans="1:70" s="2" customFormat="1" ht="18.75" customHeight="1" x14ac:dyDescent="0.25">
      <c r="A137" s="88"/>
      <c r="B137" s="77" t="s">
        <v>924</v>
      </c>
      <c r="C137" s="77" t="s">
        <v>925</v>
      </c>
      <c r="D137" s="77" t="s">
        <v>8</v>
      </c>
      <c r="E137" s="224">
        <f>VLOOKUP(B137,'Cuadro Control'!C158:J2067,8,FALSE)</f>
        <v>1230815225.9452939</v>
      </c>
      <c r="F137" s="106">
        <f t="shared" si="103"/>
        <v>0.2318411625341423</v>
      </c>
      <c r="G137" s="107">
        <v>46308</v>
      </c>
      <c r="H137" s="107"/>
      <c r="I137" s="107">
        <v>46309</v>
      </c>
      <c r="J137" s="354">
        <f t="shared" si="87"/>
        <v>0</v>
      </c>
      <c r="K137" s="106">
        <f t="shared" si="104"/>
        <v>0</v>
      </c>
      <c r="L137" s="106">
        <f t="shared" si="104"/>
        <v>0</v>
      </c>
      <c r="M137" s="106">
        <f t="shared" si="104"/>
        <v>0</v>
      </c>
      <c r="N137" s="106">
        <f t="shared" si="104"/>
        <v>0</v>
      </c>
      <c r="O137" s="106">
        <f t="shared" si="104"/>
        <v>0</v>
      </c>
      <c r="P137" s="106">
        <f t="shared" si="104"/>
        <v>0</v>
      </c>
      <c r="Q137" s="106">
        <f t="shared" si="104"/>
        <v>0</v>
      </c>
      <c r="R137" s="106">
        <f t="shared" si="104"/>
        <v>0</v>
      </c>
      <c r="S137" s="106">
        <f t="shared" si="104"/>
        <v>0</v>
      </c>
      <c r="T137" s="106">
        <f t="shared" si="104"/>
        <v>0</v>
      </c>
      <c r="U137" s="106">
        <f t="shared" si="105"/>
        <v>0</v>
      </c>
      <c r="V137" s="106">
        <f t="shared" si="105"/>
        <v>0</v>
      </c>
      <c r="W137" s="106">
        <f t="shared" si="105"/>
        <v>0</v>
      </c>
      <c r="X137" s="106">
        <f t="shared" si="105"/>
        <v>0</v>
      </c>
      <c r="Y137" s="106">
        <f t="shared" si="105"/>
        <v>1</v>
      </c>
      <c r="Z137" s="106">
        <f t="shared" si="105"/>
        <v>1</v>
      </c>
      <c r="AA137" s="106">
        <f t="shared" si="105"/>
        <v>1</v>
      </c>
      <c r="AB137" s="106">
        <f t="shared" si="105"/>
        <v>1</v>
      </c>
      <c r="AC137" s="106">
        <f t="shared" si="105"/>
        <v>1</v>
      </c>
      <c r="AD137" s="106">
        <f t="shared" si="105"/>
        <v>1</v>
      </c>
      <c r="AE137" s="106">
        <f t="shared" si="106"/>
        <v>1</v>
      </c>
      <c r="AF137" s="106">
        <f t="shared" si="106"/>
        <v>1</v>
      </c>
      <c r="AG137" s="106">
        <f t="shared" si="106"/>
        <v>1</v>
      </c>
      <c r="AH137" s="106">
        <f t="shared" si="106"/>
        <v>1</v>
      </c>
      <c r="AI137" s="106">
        <f t="shared" si="106"/>
        <v>1</v>
      </c>
      <c r="AJ137" s="106">
        <f t="shared" si="106"/>
        <v>1</v>
      </c>
      <c r="AK137" s="106">
        <f t="shared" si="106"/>
        <v>1</v>
      </c>
      <c r="AL137" s="106">
        <f t="shared" si="106"/>
        <v>1</v>
      </c>
      <c r="AM137" s="106">
        <f t="shared" si="106"/>
        <v>1</v>
      </c>
      <c r="AN137" s="106">
        <f t="shared" si="106"/>
        <v>1</v>
      </c>
      <c r="AO137" s="106">
        <f t="shared" si="107"/>
        <v>1</v>
      </c>
      <c r="AP137" s="106">
        <f t="shared" si="107"/>
        <v>1</v>
      </c>
      <c r="AQ137" s="106">
        <f t="shared" si="107"/>
        <v>1</v>
      </c>
      <c r="AR137" s="106">
        <f t="shared" si="107"/>
        <v>1</v>
      </c>
      <c r="AS137" s="106">
        <f t="shared" si="107"/>
        <v>1</v>
      </c>
      <c r="AT137" s="106">
        <f t="shared" si="107"/>
        <v>1</v>
      </c>
      <c r="AU137" s="106">
        <f t="shared" si="107"/>
        <v>1</v>
      </c>
      <c r="AV137" s="106">
        <f t="shared" si="107"/>
        <v>1</v>
      </c>
      <c r="AW137" s="106">
        <f t="shared" si="107"/>
        <v>1</v>
      </c>
      <c r="AX137" s="106">
        <f t="shared" si="107"/>
        <v>1</v>
      </c>
      <c r="AY137" s="106">
        <f t="shared" si="108"/>
        <v>1</v>
      </c>
      <c r="AZ137" s="106">
        <f t="shared" si="108"/>
        <v>1</v>
      </c>
      <c r="BA137" s="106">
        <f t="shared" si="108"/>
        <v>1</v>
      </c>
      <c r="BB137" s="106">
        <f t="shared" si="108"/>
        <v>1</v>
      </c>
      <c r="BC137" s="106">
        <f t="shared" si="108"/>
        <v>1</v>
      </c>
      <c r="BD137" s="106">
        <f t="shared" si="108"/>
        <v>1</v>
      </c>
      <c r="BE137" s="106">
        <f t="shared" si="108"/>
        <v>1</v>
      </c>
      <c r="BF137" s="106">
        <f t="shared" si="108"/>
        <v>1</v>
      </c>
      <c r="BG137" s="106">
        <f t="shared" si="108"/>
        <v>1</v>
      </c>
      <c r="BH137" s="106">
        <f t="shared" si="108"/>
        <v>1</v>
      </c>
      <c r="BI137" s="106">
        <f t="shared" si="109"/>
        <v>1</v>
      </c>
      <c r="BJ137" s="106">
        <f t="shared" si="109"/>
        <v>1</v>
      </c>
      <c r="BK137" s="106">
        <f t="shared" si="109"/>
        <v>1</v>
      </c>
      <c r="BL137" s="106">
        <f t="shared" si="109"/>
        <v>1</v>
      </c>
      <c r="BM137" s="106">
        <f t="shared" si="109"/>
        <v>1</v>
      </c>
      <c r="BN137" s="106">
        <f t="shared" si="109"/>
        <v>1</v>
      </c>
      <c r="BO137" s="106">
        <f t="shared" si="109"/>
        <v>1</v>
      </c>
      <c r="BP137" s="106">
        <f t="shared" si="109"/>
        <v>1</v>
      </c>
      <c r="BQ137" s="106">
        <f t="shared" si="109"/>
        <v>1</v>
      </c>
      <c r="BR137" s="350">
        <f t="shared" si="64"/>
        <v>0.76271186440677963</v>
      </c>
    </row>
    <row r="138" spans="1:70" s="2" customFormat="1" ht="18.75" customHeight="1" x14ac:dyDescent="0.25">
      <c r="A138" s="88"/>
      <c r="B138" s="77" t="s">
        <v>926</v>
      </c>
      <c r="C138" s="77" t="s">
        <v>927</v>
      </c>
      <c r="D138" s="77" t="s">
        <v>26</v>
      </c>
      <c r="E138" s="224">
        <f>VLOOKUP(B138,'Cuadro Control'!C160:J2068,8,FALSE)</f>
        <v>0</v>
      </c>
      <c r="F138" s="106">
        <f t="shared" si="103"/>
        <v>0</v>
      </c>
      <c r="G138" s="107">
        <v>46309</v>
      </c>
      <c r="H138" s="107"/>
      <c r="I138" s="107">
        <v>46316</v>
      </c>
      <c r="J138" s="354">
        <f t="shared" si="87"/>
        <v>0.375</v>
      </c>
      <c r="K138" s="106">
        <f t="shared" ref="K138:T143" si="110">IF($G138=0,0,IF(K$6&lt;$G138,0,IF(K$6&gt;$I138,1,(K$6-$G138+1)/($I138-$G138+1))))</f>
        <v>0</v>
      </c>
      <c r="L138" s="106">
        <f t="shared" si="110"/>
        <v>0</v>
      </c>
      <c r="M138" s="106">
        <f t="shared" si="110"/>
        <v>0</v>
      </c>
      <c r="N138" s="106">
        <f t="shared" si="110"/>
        <v>0</v>
      </c>
      <c r="O138" s="106">
        <f t="shared" si="110"/>
        <v>0</v>
      </c>
      <c r="P138" s="106">
        <f t="shared" si="110"/>
        <v>0</v>
      </c>
      <c r="Q138" s="106">
        <f t="shared" si="110"/>
        <v>0</v>
      </c>
      <c r="R138" s="106">
        <f t="shared" si="110"/>
        <v>0</v>
      </c>
      <c r="S138" s="106">
        <f t="shared" si="110"/>
        <v>0</v>
      </c>
      <c r="T138" s="106">
        <f t="shared" si="110"/>
        <v>0</v>
      </c>
      <c r="U138" s="106">
        <f t="shared" ref="U138:AD143" si="111">IF($G138=0,0,IF(U$6&lt;$G138,0,IF(U$6&gt;$I138,1,(U$6-$G138+1)/($I138-$G138+1))))</f>
        <v>0</v>
      </c>
      <c r="V138" s="106">
        <f t="shared" si="111"/>
        <v>0</v>
      </c>
      <c r="W138" s="106">
        <f t="shared" si="111"/>
        <v>0</v>
      </c>
      <c r="X138" s="106">
        <f t="shared" si="111"/>
        <v>0</v>
      </c>
      <c r="Y138" s="106">
        <f t="shared" si="111"/>
        <v>0.375</v>
      </c>
      <c r="Z138" s="106">
        <f t="shared" si="111"/>
        <v>1</v>
      </c>
      <c r="AA138" s="106">
        <f t="shared" si="111"/>
        <v>1</v>
      </c>
      <c r="AB138" s="106">
        <f t="shared" si="111"/>
        <v>1</v>
      </c>
      <c r="AC138" s="106">
        <f t="shared" si="111"/>
        <v>1</v>
      </c>
      <c r="AD138" s="106">
        <f t="shared" si="111"/>
        <v>1</v>
      </c>
      <c r="AE138" s="106">
        <f t="shared" ref="AE138:AN143" si="112">IF($G138=0,0,IF(AE$6&lt;$G138,0,IF(AE$6&gt;$I138,1,(AE$6-$G138+1)/($I138-$G138+1))))</f>
        <v>1</v>
      </c>
      <c r="AF138" s="106">
        <f t="shared" si="112"/>
        <v>1</v>
      </c>
      <c r="AG138" s="106">
        <f t="shared" si="112"/>
        <v>1</v>
      </c>
      <c r="AH138" s="106">
        <f t="shared" si="112"/>
        <v>1</v>
      </c>
      <c r="AI138" s="106">
        <f t="shared" si="112"/>
        <v>1</v>
      </c>
      <c r="AJ138" s="106">
        <f t="shared" si="112"/>
        <v>1</v>
      </c>
      <c r="AK138" s="106">
        <f t="shared" si="112"/>
        <v>1</v>
      </c>
      <c r="AL138" s="106">
        <f t="shared" si="112"/>
        <v>1</v>
      </c>
      <c r="AM138" s="106">
        <f t="shared" si="112"/>
        <v>1</v>
      </c>
      <c r="AN138" s="106">
        <f t="shared" si="112"/>
        <v>1</v>
      </c>
      <c r="AO138" s="106">
        <f t="shared" ref="AO138:AX143" si="113">IF($G138=0,0,IF(AO$6&lt;$G138,0,IF(AO$6&gt;$I138,1,(AO$6-$G138+1)/($I138-$G138+1))))</f>
        <v>1</v>
      </c>
      <c r="AP138" s="106">
        <f t="shared" si="113"/>
        <v>1</v>
      </c>
      <c r="AQ138" s="106">
        <f t="shared" si="113"/>
        <v>1</v>
      </c>
      <c r="AR138" s="106">
        <f t="shared" si="113"/>
        <v>1</v>
      </c>
      <c r="AS138" s="106">
        <f t="shared" si="113"/>
        <v>1</v>
      </c>
      <c r="AT138" s="106">
        <f t="shared" si="113"/>
        <v>1</v>
      </c>
      <c r="AU138" s="106">
        <f t="shared" si="113"/>
        <v>1</v>
      </c>
      <c r="AV138" s="106">
        <f t="shared" si="113"/>
        <v>1</v>
      </c>
      <c r="AW138" s="106">
        <f t="shared" si="113"/>
        <v>1</v>
      </c>
      <c r="AX138" s="106">
        <f t="shared" si="113"/>
        <v>1</v>
      </c>
      <c r="AY138" s="106">
        <f t="shared" ref="AY138:BH143" si="114">IF($G138=0,0,IF(AY$6&lt;$G138,0,IF(AY$6&gt;$I138,1,(AY$6-$G138+1)/($I138-$G138+1))))</f>
        <v>1</v>
      </c>
      <c r="AZ138" s="106">
        <f t="shared" si="114"/>
        <v>1</v>
      </c>
      <c r="BA138" s="106">
        <f t="shared" si="114"/>
        <v>1</v>
      </c>
      <c r="BB138" s="106">
        <f t="shared" si="114"/>
        <v>1</v>
      </c>
      <c r="BC138" s="106">
        <f t="shared" si="114"/>
        <v>1</v>
      </c>
      <c r="BD138" s="106">
        <f t="shared" si="114"/>
        <v>1</v>
      </c>
      <c r="BE138" s="106">
        <f t="shared" si="114"/>
        <v>1</v>
      </c>
      <c r="BF138" s="106">
        <f t="shared" si="114"/>
        <v>1</v>
      </c>
      <c r="BG138" s="106">
        <f t="shared" si="114"/>
        <v>1</v>
      </c>
      <c r="BH138" s="106">
        <f t="shared" si="114"/>
        <v>1</v>
      </c>
      <c r="BI138" s="106">
        <f t="shared" ref="BI138:BQ143" si="115">IF($G138=0,0,IF(BI$6&lt;$G138,0,IF(BI$6&gt;$I138,1,(BI$6-$G138+1)/($I138-$G138+1))))</f>
        <v>1</v>
      </c>
      <c r="BJ138" s="106">
        <f t="shared" si="115"/>
        <v>1</v>
      </c>
      <c r="BK138" s="106">
        <f t="shared" si="115"/>
        <v>1</v>
      </c>
      <c r="BL138" s="106">
        <f t="shared" si="115"/>
        <v>1</v>
      </c>
      <c r="BM138" s="106">
        <f t="shared" si="115"/>
        <v>1</v>
      </c>
      <c r="BN138" s="106">
        <f t="shared" si="115"/>
        <v>1</v>
      </c>
      <c r="BO138" s="106">
        <f t="shared" si="115"/>
        <v>1</v>
      </c>
      <c r="BP138" s="106">
        <f t="shared" si="115"/>
        <v>1</v>
      </c>
      <c r="BQ138" s="106">
        <f t="shared" si="115"/>
        <v>1</v>
      </c>
      <c r="BR138" s="350">
        <f t="shared" ref="BR138:BR201" si="116">+AVERAGE(K138:BQ138)</f>
        <v>0.7521186440677966</v>
      </c>
    </row>
    <row r="139" spans="1:70" s="2" customFormat="1" ht="18.75" customHeight="1" x14ac:dyDescent="0.25">
      <c r="A139" s="88"/>
      <c r="B139" s="77" t="s">
        <v>928</v>
      </c>
      <c r="C139" s="77" t="s">
        <v>2053</v>
      </c>
      <c r="D139" s="77" t="s">
        <v>6</v>
      </c>
      <c r="E139" s="224">
        <f>VLOOKUP(B139,'Cuadro Control'!C162:J2069,8,FALSE)</f>
        <v>52736347.43270281</v>
      </c>
      <c r="F139" s="106">
        <f t="shared" si="103"/>
        <v>9.933624348213644E-3</v>
      </c>
      <c r="G139" s="107">
        <v>46316</v>
      </c>
      <c r="H139" s="107"/>
      <c r="I139" s="107">
        <v>46319</v>
      </c>
      <c r="J139" s="354">
        <f t="shared" si="87"/>
        <v>0.75</v>
      </c>
      <c r="K139" s="106">
        <f t="shared" si="110"/>
        <v>0</v>
      </c>
      <c r="L139" s="106">
        <f t="shared" si="110"/>
        <v>0</v>
      </c>
      <c r="M139" s="106">
        <f t="shared" si="110"/>
        <v>0</v>
      </c>
      <c r="N139" s="106">
        <f t="shared" si="110"/>
        <v>0</v>
      </c>
      <c r="O139" s="106">
        <f t="shared" si="110"/>
        <v>0</v>
      </c>
      <c r="P139" s="106">
        <f t="shared" si="110"/>
        <v>0</v>
      </c>
      <c r="Q139" s="106">
        <f t="shared" si="110"/>
        <v>0</v>
      </c>
      <c r="R139" s="106">
        <f t="shared" si="110"/>
        <v>0</v>
      </c>
      <c r="S139" s="106">
        <f t="shared" si="110"/>
        <v>0</v>
      </c>
      <c r="T139" s="106">
        <f t="shared" si="110"/>
        <v>0</v>
      </c>
      <c r="U139" s="106">
        <f t="shared" si="111"/>
        <v>0</v>
      </c>
      <c r="V139" s="106">
        <f t="shared" si="111"/>
        <v>0</v>
      </c>
      <c r="W139" s="106">
        <f t="shared" si="111"/>
        <v>0</v>
      </c>
      <c r="X139" s="106">
        <f t="shared" si="111"/>
        <v>0</v>
      </c>
      <c r="Y139" s="106">
        <f t="shared" si="111"/>
        <v>0</v>
      </c>
      <c r="Z139" s="106">
        <f t="shared" si="111"/>
        <v>0.75</v>
      </c>
      <c r="AA139" s="106">
        <f t="shared" si="111"/>
        <v>1</v>
      </c>
      <c r="AB139" s="106">
        <f t="shared" si="111"/>
        <v>1</v>
      </c>
      <c r="AC139" s="106">
        <f t="shared" si="111"/>
        <v>1</v>
      </c>
      <c r="AD139" s="106">
        <f t="shared" si="111"/>
        <v>1</v>
      </c>
      <c r="AE139" s="106">
        <f t="shared" si="112"/>
        <v>1</v>
      </c>
      <c r="AF139" s="106">
        <f t="shared" si="112"/>
        <v>1</v>
      </c>
      <c r="AG139" s="106">
        <f t="shared" si="112"/>
        <v>1</v>
      </c>
      <c r="AH139" s="106">
        <f t="shared" si="112"/>
        <v>1</v>
      </c>
      <c r="AI139" s="106">
        <f t="shared" si="112"/>
        <v>1</v>
      </c>
      <c r="AJ139" s="106">
        <f t="shared" si="112"/>
        <v>1</v>
      </c>
      <c r="AK139" s="106">
        <f t="shared" si="112"/>
        <v>1</v>
      </c>
      <c r="AL139" s="106">
        <f t="shared" si="112"/>
        <v>1</v>
      </c>
      <c r="AM139" s="106">
        <f t="shared" si="112"/>
        <v>1</v>
      </c>
      <c r="AN139" s="106">
        <f t="shared" si="112"/>
        <v>1</v>
      </c>
      <c r="AO139" s="106">
        <f t="shared" si="113"/>
        <v>1</v>
      </c>
      <c r="AP139" s="106">
        <f t="shared" si="113"/>
        <v>1</v>
      </c>
      <c r="AQ139" s="106">
        <f t="shared" si="113"/>
        <v>1</v>
      </c>
      <c r="AR139" s="106">
        <f t="shared" si="113"/>
        <v>1</v>
      </c>
      <c r="AS139" s="106">
        <f t="shared" si="113"/>
        <v>1</v>
      </c>
      <c r="AT139" s="106">
        <f t="shared" si="113"/>
        <v>1</v>
      </c>
      <c r="AU139" s="106">
        <f t="shared" si="113"/>
        <v>1</v>
      </c>
      <c r="AV139" s="106">
        <f t="shared" si="113"/>
        <v>1</v>
      </c>
      <c r="AW139" s="106">
        <f t="shared" si="113"/>
        <v>1</v>
      </c>
      <c r="AX139" s="106">
        <f t="shared" si="113"/>
        <v>1</v>
      </c>
      <c r="AY139" s="106">
        <f t="shared" si="114"/>
        <v>1</v>
      </c>
      <c r="AZ139" s="106">
        <f t="shared" si="114"/>
        <v>1</v>
      </c>
      <c r="BA139" s="106">
        <f t="shared" si="114"/>
        <v>1</v>
      </c>
      <c r="BB139" s="106">
        <f t="shared" si="114"/>
        <v>1</v>
      </c>
      <c r="BC139" s="106">
        <f t="shared" si="114"/>
        <v>1</v>
      </c>
      <c r="BD139" s="106">
        <f t="shared" si="114"/>
        <v>1</v>
      </c>
      <c r="BE139" s="106">
        <f t="shared" si="114"/>
        <v>1</v>
      </c>
      <c r="BF139" s="106">
        <f t="shared" si="114"/>
        <v>1</v>
      </c>
      <c r="BG139" s="106">
        <f t="shared" si="114"/>
        <v>1</v>
      </c>
      <c r="BH139" s="106">
        <f t="shared" si="114"/>
        <v>1</v>
      </c>
      <c r="BI139" s="106">
        <f t="shared" si="115"/>
        <v>1</v>
      </c>
      <c r="BJ139" s="106">
        <f t="shared" si="115"/>
        <v>1</v>
      </c>
      <c r="BK139" s="106">
        <f t="shared" si="115"/>
        <v>1</v>
      </c>
      <c r="BL139" s="106">
        <f t="shared" si="115"/>
        <v>1</v>
      </c>
      <c r="BM139" s="106">
        <f t="shared" si="115"/>
        <v>1</v>
      </c>
      <c r="BN139" s="106">
        <f t="shared" si="115"/>
        <v>1</v>
      </c>
      <c r="BO139" s="106">
        <f t="shared" si="115"/>
        <v>1</v>
      </c>
      <c r="BP139" s="106">
        <f t="shared" si="115"/>
        <v>1</v>
      </c>
      <c r="BQ139" s="106">
        <f t="shared" si="115"/>
        <v>1</v>
      </c>
      <c r="BR139" s="350">
        <f t="shared" si="116"/>
        <v>0.74152542372881358</v>
      </c>
    </row>
    <row r="140" spans="1:70" s="2" customFormat="1" ht="18.75" customHeight="1" x14ac:dyDescent="0.25">
      <c r="A140" s="88"/>
      <c r="B140" s="77" t="s">
        <v>929</v>
      </c>
      <c r="C140" s="77" t="s">
        <v>930</v>
      </c>
      <c r="D140" s="77" t="s">
        <v>19</v>
      </c>
      <c r="E140" s="224">
        <f>VLOOKUP(B140,'Cuadro Control'!C164:J2070,8,FALSE)</f>
        <v>46410609.014634147</v>
      </c>
      <c r="F140" s="106">
        <f t="shared" si="103"/>
        <v>8.742083556535862E-3</v>
      </c>
      <c r="G140" s="107">
        <v>46319</v>
      </c>
      <c r="H140" s="107"/>
      <c r="I140" s="107">
        <v>46322</v>
      </c>
      <c r="J140" s="354">
        <f t="shared" si="87"/>
        <v>0</v>
      </c>
      <c r="K140" s="106">
        <f t="shared" si="110"/>
        <v>0</v>
      </c>
      <c r="L140" s="106">
        <f t="shared" si="110"/>
        <v>0</v>
      </c>
      <c r="M140" s="106">
        <f t="shared" si="110"/>
        <v>0</v>
      </c>
      <c r="N140" s="106">
        <f t="shared" si="110"/>
        <v>0</v>
      </c>
      <c r="O140" s="106">
        <f t="shared" si="110"/>
        <v>0</v>
      </c>
      <c r="P140" s="106">
        <f t="shared" si="110"/>
        <v>0</v>
      </c>
      <c r="Q140" s="106">
        <f t="shared" si="110"/>
        <v>0</v>
      </c>
      <c r="R140" s="106">
        <f t="shared" si="110"/>
        <v>0</v>
      </c>
      <c r="S140" s="106">
        <f t="shared" si="110"/>
        <v>0</v>
      </c>
      <c r="T140" s="106">
        <f t="shared" si="110"/>
        <v>0</v>
      </c>
      <c r="U140" s="106">
        <f t="shared" si="111"/>
        <v>0</v>
      </c>
      <c r="V140" s="106">
        <f t="shared" si="111"/>
        <v>0</v>
      </c>
      <c r="W140" s="106">
        <f t="shared" si="111"/>
        <v>0</v>
      </c>
      <c r="X140" s="106">
        <f t="shared" si="111"/>
        <v>0</v>
      </c>
      <c r="Y140" s="106">
        <f t="shared" si="111"/>
        <v>0</v>
      </c>
      <c r="Z140" s="106">
        <f t="shared" si="111"/>
        <v>0</v>
      </c>
      <c r="AA140" s="106">
        <f t="shared" si="111"/>
        <v>1</v>
      </c>
      <c r="AB140" s="106">
        <f t="shared" si="111"/>
        <v>1</v>
      </c>
      <c r="AC140" s="106">
        <f t="shared" si="111"/>
        <v>1</v>
      </c>
      <c r="AD140" s="106">
        <f t="shared" si="111"/>
        <v>1</v>
      </c>
      <c r="AE140" s="106">
        <f t="shared" si="112"/>
        <v>1</v>
      </c>
      <c r="AF140" s="106">
        <f t="shared" si="112"/>
        <v>1</v>
      </c>
      <c r="AG140" s="106">
        <f t="shared" si="112"/>
        <v>1</v>
      </c>
      <c r="AH140" s="106">
        <f t="shared" si="112"/>
        <v>1</v>
      </c>
      <c r="AI140" s="106">
        <f t="shared" si="112"/>
        <v>1</v>
      </c>
      <c r="AJ140" s="106">
        <f t="shared" si="112"/>
        <v>1</v>
      </c>
      <c r="AK140" s="106">
        <f t="shared" si="112"/>
        <v>1</v>
      </c>
      <c r="AL140" s="106">
        <f t="shared" si="112"/>
        <v>1</v>
      </c>
      <c r="AM140" s="106">
        <f t="shared" si="112"/>
        <v>1</v>
      </c>
      <c r="AN140" s="106">
        <f t="shared" si="112"/>
        <v>1</v>
      </c>
      <c r="AO140" s="106">
        <f t="shared" si="113"/>
        <v>1</v>
      </c>
      <c r="AP140" s="106">
        <f t="shared" si="113"/>
        <v>1</v>
      </c>
      <c r="AQ140" s="106">
        <f t="shared" si="113"/>
        <v>1</v>
      </c>
      <c r="AR140" s="106">
        <f t="shared" si="113"/>
        <v>1</v>
      </c>
      <c r="AS140" s="106">
        <f t="shared" si="113"/>
        <v>1</v>
      </c>
      <c r="AT140" s="106">
        <f t="shared" si="113"/>
        <v>1</v>
      </c>
      <c r="AU140" s="106">
        <f t="shared" si="113"/>
        <v>1</v>
      </c>
      <c r="AV140" s="106">
        <f t="shared" si="113"/>
        <v>1</v>
      </c>
      <c r="AW140" s="106">
        <f t="shared" si="113"/>
        <v>1</v>
      </c>
      <c r="AX140" s="106">
        <f t="shared" si="113"/>
        <v>1</v>
      </c>
      <c r="AY140" s="106">
        <f t="shared" si="114"/>
        <v>1</v>
      </c>
      <c r="AZ140" s="106">
        <f t="shared" si="114"/>
        <v>1</v>
      </c>
      <c r="BA140" s="106">
        <f t="shared" si="114"/>
        <v>1</v>
      </c>
      <c r="BB140" s="106">
        <f t="shared" si="114"/>
        <v>1</v>
      </c>
      <c r="BC140" s="106">
        <f t="shared" si="114"/>
        <v>1</v>
      </c>
      <c r="BD140" s="106">
        <f t="shared" si="114"/>
        <v>1</v>
      </c>
      <c r="BE140" s="106">
        <f t="shared" si="114"/>
        <v>1</v>
      </c>
      <c r="BF140" s="106">
        <f t="shared" si="114"/>
        <v>1</v>
      </c>
      <c r="BG140" s="106">
        <f t="shared" si="114"/>
        <v>1</v>
      </c>
      <c r="BH140" s="106">
        <f t="shared" si="114"/>
        <v>1</v>
      </c>
      <c r="BI140" s="106">
        <f t="shared" si="115"/>
        <v>1</v>
      </c>
      <c r="BJ140" s="106">
        <f t="shared" si="115"/>
        <v>1</v>
      </c>
      <c r="BK140" s="106">
        <f t="shared" si="115"/>
        <v>1</v>
      </c>
      <c r="BL140" s="106">
        <f t="shared" si="115"/>
        <v>1</v>
      </c>
      <c r="BM140" s="106">
        <f t="shared" si="115"/>
        <v>1</v>
      </c>
      <c r="BN140" s="106">
        <f t="shared" si="115"/>
        <v>1</v>
      </c>
      <c r="BO140" s="106">
        <f t="shared" si="115"/>
        <v>1</v>
      </c>
      <c r="BP140" s="106">
        <f t="shared" si="115"/>
        <v>1</v>
      </c>
      <c r="BQ140" s="106">
        <f t="shared" si="115"/>
        <v>1</v>
      </c>
      <c r="BR140" s="350">
        <f t="shared" si="116"/>
        <v>0.72881355932203384</v>
      </c>
    </row>
    <row r="141" spans="1:70" s="2" customFormat="1" ht="18.75" customHeight="1" x14ac:dyDescent="0.25">
      <c r="A141" s="88"/>
      <c r="B141" s="77" t="s">
        <v>931</v>
      </c>
      <c r="C141" s="77" t="s">
        <v>932</v>
      </c>
      <c r="D141" s="77" t="s">
        <v>9</v>
      </c>
      <c r="E141" s="224">
        <f>VLOOKUP(B141,'Cuadro Control'!C166:J2071,8,FALSE)</f>
        <v>1587346329.5488234</v>
      </c>
      <c r="F141" s="106">
        <f t="shared" si="103"/>
        <v>0.29899875353285565</v>
      </c>
      <c r="G141" s="107">
        <v>46326</v>
      </c>
      <c r="H141" s="107"/>
      <c r="I141" s="107">
        <v>46338</v>
      </c>
      <c r="J141" s="354">
        <f t="shared" si="87"/>
        <v>0.53846153846153844</v>
      </c>
      <c r="K141" s="106">
        <f t="shared" si="110"/>
        <v>0</v>
      </c>
      <c r="L141" s="106">
        <f t="shared" si="110"/>
        <v>0</v>
      </c>
      <c r="M141" s="106">
        <f t="shared" si="110"/>
        <v>0</v>
      </c>
      <c r="N141" s="106">
        <f t="shared" si="110"/>
        <v>0</v>
      </c>
      <c r="O141" s="106">
        <f t="shared" si="110"/>
        <v>0</v>
      </c>
      <c r="P141" s="106">
        <f t="shared" si="110"/>
        <v>0</v>
      </c>
      <c r="Q141" s="106">
        <f t="shared" si="110"/>
        <v>0</v>
      </c>
      <c r="R141" s="106">
        <f t="shared" si="110"/>
        <v>0</v>
      </c>
      <c r="S141" s="106">
        <f t="shared" si="110"/>
        <v>0</v>
      </c>
      <c r="T141" s="106">
        <f t="shared" si="110"/>
        <v>0</v>
      </c>
      <c r="U141" s="106">
        <f t="shared" si="111"/>
        <v>0</v>
      </c>
      <c r="V141" s="106">
        <f t="shared" si="111"/>
        <v>0</v>
      </c>
      <c r="W141" s="106">
        <f t="shared" si="111"/>
        <v>0</v>
      </c>
      <c r="X141" s="106">
        <f t="shared" si="111"/>
        <v>0</v>
      </c>
      <c r="Y141" s="106">
        <f t="shared" si="111"/>
        <v>0</v>
      </c>
      <c r="Z141" s="106">
        <f t="shared" si="111"/>
        <v>0</v>
      </c>
      <c r="AA141" s="106">
        <f t="shared" si="111"/>
        <v>0</v>
      </c>
      <c r="AB141" s="106">
        <f t="shared" si="111"/>
        <v>0.53846153846153844</v>
      </c>
      <c r="AC141" s="106">
        <f t="shared" si="111"/>
        <v>1</v>
      </c>
      <c r="AD141" s="106">
        <f t="shared" si="111"/>
        <v>1</v>
      </c>
      <c r="AE141" s="106">
        <f t="shared" si="112"/>
        <v>1</v>
      </c>
      <c r="AF141" s="106">
        <f t="shared" si="112"/>
        <v>1</v>
      </c>
      <c r="AG141" s="106">
        <f t="shared" si="112"/>
        <v>1</v>
      </c>
      <c r="AH141" s="106">
        <f t="shared" si="112"/>
        <v>1</v>
      </c>
      <c r="AI141" s="106">
        <f t="shared" si="112"/>
        <v>1</v>
      </c>
      <c r="AJ141" s="106">
        <f t="shared" si="112"/>
        <v>1</v>
      </c>
      <c r="AK141" s="106">
        <f t="shared" si="112"/>
        <v>1</v>
      </c>
      <c r="AL141" s="106">
        <f t="shared" si="112"/>
        <v>1</v>
      </c>
      <c r="AM141" s="106">
        <f t="shared" si="112"/>
        <v>1</v>
      </c>
      <c r="AN141" s="106">
        <f t="shared" si="112"/>
        <v>1</v>
      </c>
      <c r="AO141" s="106">
        <f t="shared" si="113"/>
        <v>1</v>
      </c>
      <c r="AP141" s="106">
        <f t="shared" si="113"/>
        <v>1</v>
      </c>
      <c r="AQ141" s="106">
        <f t="shared" si="113"/>
        <v>1</v>
      </c>
      <c r="AR141" s="106">
        <f t="shared" si="113"/>
        <v>1</v>
      </c>
      <c r="AS141" s="106">
        <f t="shared" si="113"/>
        <v>1</v>
      </c>
      <c r="AT141" s="106">
        <f t="shared" si="113"/>
        <v>1</v>
      </c>
      <c r="AU141" s="106">
        <f t="shared" si="113"/>
        <v>1</v>
      </c>
      <c r="AV141" s="106">
        <f t="shared" si="113"/>
        <v>1</v>
      </c>
      <c r="AW141" s="106">
        <f t="shared" si="113"/>
        <v>1</v>
      </c>
      <c r="AX141" s="106">
        <f t="shared" si="113"/>
        <v>1</v>
      </c>
      <c r="AY141" s="106">
        <f t="shared" si="114"/>
        <v>1</v>
      </c>
      <c r="AZ141" s="106">
        <f t="shared" si="114"/>
        <v>1</v>
      </c>
      <c r="BA141" s="106">
        <f t="shared" si="114"/>
        <v>1</v>
      </c>
      <c r="BB141" s="106">
        <f t="shared" si="114"/>
        <v>1</v>
      </c>
      <c r="BC141" s="106">
        <f t="shared" si="114"/>
        <v>1</v>
      </c>
      <c r="BD141" s="106">
        <f t="shared" si="114"/>
        <v>1</v>
      </c>
      <c r="BE141" s="106">
        <f t="shared" si="114"/>
        <v>1</v>
      </c>
      <c r="BF141" s="106">
        <f t="shared" si="114"/>
        <v>1</v>
      </c>
      <c r="BG141" s="106">
        <f t="shared" si="114"/>
        <v>1</v>
      </c>
      <c r="BH141" s="106">
        <f t="shared" si="114"/>
        <v>1</v>
      </c>
      <c r="BI141" s="106">
        <f t="shared" si="115"/>
        <v>1</v>
      </c>
      <c r="BJ141" s="106">
        <f t="shared" si="115"/>
        <v>1</v>
      </c>
      <c r="BK141" s="106">
        <f t="shared" si="115"/>
        <v>1</v>
      </c>
      <c r="BL141" s="106">
        <f t="shared" si="115"/>
        <v>1</v>
      </c>
      <c r="BM141" s="106">
        <f t="shared" si="115"/>
        <v>1</v>
      </c>
      <c r="BN141" s="106">
        <f t="shared" si="115"/>
        <v>1</v>
      </c>
      <c r="BO141" s="106">
        <f t="shared" si="115"/>
        <v>1</v>
      </c>
      <c r="BP141" s="106">
        <f t="shared" si="115"/>
        <v>1</v>
      </c>
      <c r="BQ141" s="106">
        <f t="shared" si="115"/>
        <v>1</v>
      </c>
      <c r="BR141" s="350">
        <f t="shared" si="116"/>
        <v>0.70404172099087359</v>
      </c>
    </row>
    <row r="142" spans="1:70" s="2" customFormat="1" ht="18.75" customHeight="1" x14ac:dyDescent="0.25">
      <c r="A142" s="88"/>
      <c r="B142" s="103" t="s">
        <v>933</v>
      </c>
      <c r="C142" s="103" t="s">
        <v>934</v>
      </c>
      <c r="D142" s="103" t="s">
        <v>9</v>
      </c>
      <c r="E142" s="223">
        <f>VLOOKUP(B142,'Cuadro Control'!C167:J2072,8,FALSE)</f>
        <v>179532477.23999998</v>
      </c>
      <c r="F142" s="104">
        <f t="shared" si="103"/>
        <v>3.3817438522495219E-2</v>
      </c>
      <c r="G142" s="105">
        <v>46330</v>
      </c>
      <c r="H142" s="105"/>
      <c r="I142" s="105">
        <v>46343</v>
      </c>
      <c r="J142" s="354">
        <f t="shared" si="87"/>
        <v>0.7142857142857143</v>
      </c>
      <c r="K142" s="104">
        <f t="shared" si="110"/>
        <v>0</v>
      </c>
      <c r="L142" s="104">
        <f t="shared" si="110"/>
        <v>0</v>
      </c>
      <c r="M142" s="104">
        <f t="shared" si="110"/>
        <v>0</v>
      </c>
      <c r="N142" s="104">
        <f t="shared" si="110"/>
        <v>0</v>
      </c>
      <c r="O142" s="104">
        <f t="shared" si="110"/>
        <v>0</v>
      </c>
      <c r="P142" s="104">
        <f t="shared" si="110"/>
        <v>0</v>
      </c>
      <c r="Q142" s="104">
        <f t="shared" si="110"/>
        <v>0</v>
      </c>
      <c r="R142" s="104">
        <f t="shared" si="110"/>
        <v>0</v>
      </c>
      <c r="S142" s="104">
        <f t="shared" si="110"/>
        <v>0</v>
      </c>
      <c r="T142" s="104">
        <f t="shared" si="110"/>
        <v>0</v>
      </c>
      <c r="U142" s="104">
        <f t="shared" si="111"/>
        <v>0</v>
      </c>
      <c r="V142" s="104">
        <f t="shared" si="111"/>
        <v>0</v>
      </c>
      <c r="W142" s="104">
        <f t="shared" si="111"/>
        <v>0</v>
      </c>
      <c r="X142" s="104">
        <f t="shared" si="111"/>
        <v>0</v>
      </c>
      <c r="Y142" s="104">
        <f t="shared" si="111"/>
        <v>0</v>
      </c>
      <c r="Z142" s="104">
        <f t="shared" si="111"/>
        <v>0</v>
      </c>
      <c r="AA142" s="104">
        <f t="shared" si="111"/>
        <v>0</v>
      </c>
      <c r="AB142" s="104">
        <f t="shared" si="111"/>
        <v>0.21428571428571427</v>
      </c>
      <c r="AC142" s="104">
        <f t="shared" si="111"/>
        <v>0.7142857142857143</v>
      </c>
      <c r="AD142" s="104">
        <f t="shared" si="111"/>
        <v>1</v>
      </c>
      <c r="AE142" s="104">
        <f t="shared" si="112"/>
        <v>1</v>
      </c>
      <c r="AF142" s="104">
        <f t="shared" si="112"/>
        <v>1</v>
      </c>
      <c r="AG142" s="104">
        <f t="shared" si="112"/>
        <v>1</v>
      </c>
      <c r="AH142" s="104">
        <f t="shared" si="112"/>
        <v>1</v>
      </c>
      <c r="AI142" s="104">
        <f t="shared" si="112"/>
        <v>1</v>
      </c>
      <c r="AJ142" s="104">
        <f t="shared" si="112"/>
        <v>1</v>
      </c>
      <c r="AK142" s="104">
        <f t="shared" si="112"/>
        <v>1</v>
      </c>
      <c r="AL142" s="104">
        <f t="shared" si="112"/>
        <v>1</v>
      </c>
      <c r="AM142" s="104">
        <f t="shared" si="112"/>
        <v>1</v>
      </c>
      <c r="AN142" s="104">
        <f t="shared" si="112"/>
        <v>1</v>
      </c>
      <c r="AO142" s="104">
        <f t="shared" si="113"/>
        <v>1</v>
      </c>
      <c r="AP142" s="104">
        <f t="shared" si="113"/>
        <v>1</v>
      </c>
      <c r="AQ142" s="104">
        <f t="shared" si="113"/>
        <v>1</v>
      </c>
      <c r="AR142" s="104">
        <f t="shared" si="113"/>
        <v>1</v>
      </c>
      <c r="AS142" s="104">
        <f t="shared" si="113"/>
        <v>1</v>
      </c>
      <c r="AT142" s="104">
        <f t="shared" si="113"/>
        <v>1</v>
      </c>
      <c r="AU142" s="104">
        <f t="shared" si="113"/>
        <v>1</v>
      </c>
      <c r="AV142" s="104">
        <f t="shared" si="113"/>
        <v>1</v>
      </c>
      <c r="AW142" s="104">
        <f t="shared" si="113"/>
        <v>1</v>
      </c>
      <c r="AX142" s="104">
        <f t="shared" si="113"/>
        <v>1</v>
      </c>
      <c r="AY142" s="104">
        <f t="shared" si="114"/>
        <v>1</v>
      </c>
      <c r="AZ142" s="104">
        <f t="shared" si="114"/>
        <v>1</v>
      </c>
      <c r="BA142" s="104">
        <f t="shared" si="114"/>
        <v>1</v>
      </c>
      <c r="BB142" s="104">
        <f t="shared" si="114"/>
        <v>1</v>
      </c>
      <c r="BC142" s="104">
        <f t="shared" si="114"/>
        <v>1</v>
      </c>
      <c r="BD142" s="104">
        <f t="shared" si="114"/>
        <v>1</v>
      </c>
      <c r="BE142" s="104">
        <f t="shared" si="114"/>
        <v>1</v>
      </c>
      <c r="BF142" s="104">
        <f t="shared" si="114"/>
        <v>1</v>
      </c>
      <c r="BG142" s="104">
        <f t="shared" si="114"/>
        <v>1</v>
      </c>
      <c r="BH142" s="104">
        <f t="shared" si="114"/>
        <v>1</v>
      </c>
      <c r="BI142" s="104">
        <f t="shared" si="115"/>
        <v>1</v>
      </c>
      <c r="BJ142" s="104">
        <f t="shared" si="115"/>
        <v>1</v>
      </c>
      <c r="BK142" s="104">
        <f t="shared" si="115"/>
        <v>1</v>
      </c>
      <c r="BL142" s="104">
        <f t="shared" si="115"/>
        <v>1</v>
      </c>
      <c r="BM142" s="104">
        <f t="shared" si="115"/>
        <v>1</v>
      </c>
      <c r="BN142" s="104">
        <f t="shared" si="115"/>
        <v>1</v>
      </c>
      <c r="BO142" s="104">
        <f t="shared" si="115"/>
        <v>1</v>
      </c>
      <c r="BP142" s="104">
        <f t="shared" si="115"/>
        <v>1</v>
      </c>
      <c r="BQ142" s="104">
        <f t="shared" si="115"/>
        <v>1</v>
      </c>
      <c r="BR142" s="350">
        <f t="shared" si="116"/>
        <v>0.69370460048426152</v>
      </c>
    </row>
    <row r="143" spans="1:70" s="2" customFormat="1" ht="18.75" customHeight="1" x14ac:dyDescent="0.25">
      <c r="A143" s="88"/>
      <c r="B143" s="78" t="s">
        <v>935</v>
      </c>
      <c r="C143" s="78" t="s">
        <v>1975</v>
      </c>
      <c r="D143" s="78" t="s">
        <v>3</v>
      </c>
      <c r="E143" s="225">
        <f>VLOOKUP(B143,'Cuadro Control'!C168:J2073,8,FALSE)</f>
        <v>0</v>
      </c>
      <c r="F143" s="108">
        <f>IFERROR(E143/$E$127,0)</f>
        <v>0</v>
      </c>
      <c r="G143" s="109">
        <v>46344</v>
      </c>
      <c r="H143" s="109"/>
      <c r="I143" s="109">
        <v>46344</v>
      </c>
      <c r="J143" s="354">
        <f t="shared" si="87"/>
        <v>0</v>
      </c>
      <c r="K143" s="108">
        <f t="shared" si="110"/>
        <v>0</v>
      </c>
      <c r="L143" s="108">
        <f t="shared" si="110"/>
        <v>0</v>
      </c>
      <c r="M143" s="108">
        <f t="shared" si="110"/>
        <v>0</v>
      </c>
      <c r="N143" s="108">
        <f t="shared" si="110"/>
        <v>0</v>
      </c>
      <c r="O143" s="108">
        <f t="shared" si="110"/>
        <v>0</v>
      </c>
      <c r="P143" s="108">
        <f t="shared" si="110"/>
        <v>0</v>
      </c>
      <c r="Q143" s="108">
        <f t="shared" si="110"/>
        <v>0</v>
      </c>
      <c r="R143" s="108">
        <f t="shared" si="110"/>
        <v>0</v>
      </c>
      <c r="S143" s="108">
        <f t="shared" si="110"/>
        <v>0</v>
      </c>
      <c r="T143" s="108">
        <f t="shared" si="110"/>
        <v>0</v>
      </c>
      <c r="U143" s="108">
        <f t="shared" si="111"/>
        <v>0</v>
      </c>
      <c r="V143" s="108">
        <f t="shared" si="111"/>
        <v>0</v>
      </c>
      <c r="W143" s="108">
        <f t="shared" si="111"/>
        <v>0</v>
      </c>
      <c r="X143" s="108">
        <f t="shared" si="111"/>
        <v>0</v>
      </c>
      <c r="Y143" s="108">
        <f t="shared" si="111"/>
        <v>0</v>
      </c>
      <c r="Z143" s="108">
        <f t="shared" si="111"/>
        <v>0</v>
      </c>
      <c r="AA143" s="108">
        <f t="shared" si="111"/>
        <v>0</v>
      </c>
      <c r="AB143" s="108">
        <f t="shared" si="111"/>
        <v>0</v>
      </c>
      <c r="AC143" s="108">
        <f t="shared" si="111"/>
        <v>0</v>
      </c>
      <c r="AD143" s="108">
        <f t="shared" si="111"/>
        <v>1</v>
      </c>
      <c r="AE143" s="108">
        <f t="shared" si="112"/>
        <v>1</v>
      </c>
      <c r="AF143" s="108">
        <f t="shared" si="112"/>
        <v>1</v>
      </c>
      <c r="AG143" s="108">
        <f t="shared" si="112"/>
        <v>1</v>
      </c>
      <c r="AH143" s="108">
        <f t="shared" si="112"/>
        <v>1</v>
      </c>
      <c r="AI143" s="108">
        <f t="shared" si="112"/>
        <v>1</v>
      </c>
      <c r="AJ143" s="108">
        <f t="shared" si="112"/>
        <v>1</v>
      </c>
      <c r="AK143" s="108">
        <f t="shared" si="112"/>
        <v>1</v>
      </c>
      <c r="AL143" s="108">
        <f t="shared" si="112"/>
        <v>1</v>
      </c>
      <c r="AM143" s="108">
        <f t="shared" si="112"/>
        <v>1</v>
      </c>
      <c r="AN143" s="108">
        <f t="shared" si="112"/>
        <v>1</v>
      </c>
      <c r="AO143" s="108">
        <f t="shared" si="113"/>
        <v>1</v>
      </c>
      <c r="AP143" s="108">
        <f t="shared" si="113"/>
        <v>1</v>
      </c>
      <c r="AQ143" s="108">
        <f t="shared" si="113"/>
        <v>1</v>
      </c>
      <c r="AR143" s="108">
        <f t="shared" si="113"/>
        <v>1</v>
      </c>
      <c r="AS143" s="108">
        <f t="shared" si="113"/>
        <v>1</v>
      </c>
      <c r="AT143" s="108">
        <f t="shared" si="113"/>
        <v>1</v>
      </c>
      <c r="AU143" s="108">
        <f t="shared" si="113"/>
        <v>1</v>
      </c>
      <c r="AV143" s="108">
        <f t="shared" si="113"/>
        <v>1</v>
      </c>
      <c r="AW143" s="108">
        <f t="shared" si="113"/>
        <v>1</v>
      </c>
      <c r="AX143" s="108">
        <f t="shared" si="113"/>
        <v>1</v>
      </c>
      <c r="AY143" s="108">
        <f t="shared" si="114"/>
        <v>1</v>
      </c>
      <c r="AZ143" s="108">
        <f t="shared" si="114"/>
        <v>1</v>
      </c>
      <c r="BA143" s="108">
        <f t="shared" si="114"/>
        <v>1</v>
      </c>
      <c r="BB143" s="108">
        <f t="shared" si="114"/>
        <v>1</v>
      </c>
      <c r="BC143" s="108">
        <f t="shared" si="114"/>
        <v>1</v>
      </c>
      <c r="BD143" s="108">
        <f t="shared" si="114"/>
        <v>1</v>
      </c>
      <c r="BE143" s="108">
        <f t="shared" si="114"/>
        <v>1</v>
      </c>
      <c r="BF143" s="108">
        <f t="shared" si="114"/>
        <v>1</v>
      </c>
      <c r="BG143" s="108">
        <f t="shared" si="114"/>
        <v>1</v>
      </c>
      <c r="BH143" s="108">
        <f t="shared" si="114"/>
        <v>1</v>
      </c>
      <c r="BI143" s="108">
        <f t="shared" si="115"/>
        <v>1</v>
      </c>
      <c r="BJ143" s="108">
        <f t="shared" si="115"/>
        <v>1</v>
      </c>
      <c r="BK143" s="108">
        <f t="shared" si="115"/>
        <v>1</v>
      </c>
      <c r="BL143" s="108">
        <f t="shared" si="115"/>
        <v>1</v>
      </c>
      <c r="BM143" s="108">
        <f t="shared" si="115"/>
        <v>1</v>
      </c>
      <c r="BN143" s="108">
        <f t="shared" si="115"/>
        <v>1</v>
      </c>
      <c r="BO143" s="108">
        <f t="shared" si="115"/>
        <v>1</v>
      </c>
      <c r="BP143" s="108">
        <f t="shared" si="115"/>
        <v>1</v>
      </c>
      <c r="BQ143" s="108">
        <f t="shared" si="115"/>
        <v>1</v>
      </c>
      <c r="BR143" s="350">
        <f t="shared" si="116"/>
        <v>0.67796610169491522</v>
      </c>
    </row>
    <row r="144" spans="1:70" s="2" customFormat="1" ht="18.75" customHeight="1" x14ac:dyDescent="0.25">
      <c r="A144" s="88"/>
      <c r="B144" s="76" t="s">
        <v>936</v>
      </c>
      <c r="C144" s="76" t="s">
        <v>937</v>
      </c>
      <c r="D144" s="76" t="s">
        <v>905</v>
      </c>
      <c r="E144" s="222">
        <f>SUM(E145:E160)</f>
        <v>5308872732.0543728</v>
      </c>
      <c r="F144" s="101">
        <f>IFERROR(E144/$E$109,0)</f>
        <v>2.9408554574576196E-2</v>
      </c>
      <c r="G144" s="102">
        <v>46266</v>
      </c>
      <c r="H144" s="102"/>
      <c r="I144" s="102">
        <v>46346</v>
      </c>
      <c r="J144" s="354">
        <f t="shared" si="87"/>
        <v>1</v>
      </c>
      <c r="K144" s="101">
        <f>SUMPRODUCT($F145:$F159,K145:K159)</f>
        <v>0</v>
      </c>
      <c r="L144" s="101">
        <f t="shared" ref="L144:BQ144" si="117">SUMPRODUCT($F145:$F159,L145:L159)</f>
        <v>0</v>
      </c>
      <c r="M144" s="101">
        <f t="shared" si="117"/>
        <v>0</v>
      </c>
      <c r="N144" s="101">
        <f t="shared" si="117"/>
        <v>0</v>
      </c>
      <c r="O144" s="101">
        <f t="shared" si="117"/>
        <v>0</v>
      </c>
      <c r="P144" s="101">
        <f t="shared" si="117"/>
        <v>0</v>
      </c>
      <c r="Q144" s="101">
        <f t="shared" si="117"/>
        <v>0</v>
      </c>
      <c r="R144" s="101">
        <f t="shared" si="117"/>
        <v>0</v>
      </c>
      <c r="S144" s="101">
        <f t="shared" si="117"/>
        <v>7.8426989199921922E-3</v>
      </c>
      <c r="T144" s="101">
        <f t="shared" si="117"/>
        <v>4.5105438725758645E-2</v>
      </c>
      <c r="U144" s="101">
        <f t="shared" si="117"/>
        <v>8.6381780999194982E-2</v>
      </c>
      <c r="V144" s="101">
        <f t="shared" si="117"/>
        <v>0.16411012842261916</v>
      </c>
      <c r="W144" s="101">
        <f t="shared" si="117"/>
        <v>0.2285609018644725</v>
      </c>
      <c r="X144" s="101">
        <f t="shared" si="117"/>
        <v>0.32261391968511494</v>
      </c>
      <c r="Y144" s="101">
        <f t="shared" si="117"/>
        <v>0.41666693750575734</v>
      </c>
      <c r="Z144" s="101">
        <f t="shared" si="117"/>
        <v>0.64850810003989967</v>
      </c>
      <c r="AA144" s="101">
        <f t="shared" si="117"/>
        <v>0.65595831830105988</v>
      </c>
      <c r="AB144" s="101">
        <f t="shared" si="117"/>
        <v>0.72923805455272006</v>
      </c>
      <c r="AC144" s="101">
        <f t="shared" si="117"/>
        <v>0.95431865333621668</v>
      </c>
      <c r="AD144" s="101">
        <f t="shared" si="117"/>
        <v>1</v>
      </c>
      <c r="AE144" s="101">
        <f t="shared" si="117"/>
        <v>1</v>
      </c>
      <c r="AF144" s="101">
        <f t="shared" si="117"/>
        <v>1</v>
      </c>
      <c r="AG144" s="101">
        <f t="shared" si="117"/>
        <v>1</v>
      </c>
      <c r="AH144" s="101">
        <f t="shared" si="117"/>
        <v>1</v>
      </c>
      <c r="AI144" s="101">
        <f t="shared" si="117"/>
        <v>1</v>
      </c>
      <c r="AJ144" s="101">
        <f t="shared" si="117"/>
        <v>1</v>
      </c>
      <c r="AK144" s="101">
        <f t="shared" si="117"/>
        <v>1</v>
      </c>
      <c r="AL144" s="101">
        <f t="shared" si="117"/>
        <v>1</v>
      </c>
      <c r="AM144" s="101">
        <f t="shared" si="117"/>
        <v>1</v>
      </c>
      <c r="AN144" s="101">
        <f t="shared" si="117"/>
        <v>1</v>
      </c>
      <c r="AO144" s="101">
        <f t="shared" si="117"/>
        <v>1</v>
      </c>
      <c r="AP144" s="101">
        <f t="shared" si="117"/>
        <v>1</v>
      </c>
      <c r="AQ144" s="101">
        <f t="shared" si="117"/>
        <v>1</v>
      </c>
      <c r="AR144" s="101">
        <f t="shared" si="117"/>
        <v>1</v>
      </c>
      <c r="AS144" s="101">
        <f t="shared" si="117"/>
        <v>1</v>
      </c>
      <c r="AT144" s="101">
        <f t="shared" si="117"/>
        <v>1</v>
      </c>
      <c r="AU144" s="101">
        <f t="shared" si="117"/>
        <v>1</v>
      </c>
      <c r="AV144" s="101">
        <f t="shared" si="117"/>
        <v>1</v>
      </c>
      <c r="AW144" s="101">
        <f t="shared" si="117"/>
        <v>1</v>
      </c>
      <c r="AX144" s="101">
        <f t="shared" si="117"/>
        <v>1</v>
      </c>
      <c r="AY144" s="101">
        <f t="shared" si="117"/>
        <v>1</v>
      </c>
      <c r="AZ144" s="101">
        <f t="shared" si="117"/>
        <v>1</v>
      </c>
      <c r="BA144" s="101">
        <f t="shared" si="117"/>
        <v>1</v>
      </c>
      <c r="BB144" s="101">
        <f t="shared" si="117"/>
        <v>1</v>
      </c>
      <c r="BC144" s="101">
        <f t="shared" si="117"/>
        <v>1</v>
      </c>
      <c r="BD144" s="101">
        <f t="shared" si="117"/>
        <v>1</v>
      </c>
      <c r="BE144" s="101">
        <f t="shared" si="117"/>
        <v>1</v>
      </c>
      <c r="BF144" s="101">
        <f t="shared" si="117"/>
        <v>1</v>
      </c>
      <c r="BG144" s="101">
        <f t="shared" si="117"/>
        <v>1</v>
      </c>
      <c r="BH144" s="101">
        <f t="shared" si="117"/>
        <v>1</v>
      </c>
      <c r="BI144" s="101">
        <f t="shared" si="117"/>
        <v>1</v>
      </c>
      <c r="BJ144" s="101">
        <f t="shared" si="117"/>
        <v>1</v>
      </c>
      <c r="BK144" s="101">
        <f t="shared" si="117"/>
        <v>1</v>
      </c>
      <c r="BL144" s="101">
        <f t="shared" si="117"/>
        <v>1</v>
      </c>
      <c r="BM144" s="101">
        <f t="shared" si="117"/>
        <v>1</v>
      </c>
      <c r="BN144" s="101">
        <f t="shared" si="117"/>
        <v>1</v>
      </c>
      <c r="BO144" s="101">
        <f t="shared" si="117"/>
        <v>1</v>
      </c>
      <c r="BP144" s="101">
        <f t="shared" si="117"/>
        <v>1</v>
      </c>
      <c r="BQ144" s="101">
        <f t="shared" si="117"/>
        <v>1</v>
      </c>
      <c r="BR144" s="350">
        <f t="shared" si="116"/>
        <v>0.75015771071784421</v>
      </c>
    </row>
    <row r="145" spans="1:70" s="2" customFormat="1" ht="18.75" customHeight="1" x14ac:dyDescent="0.25">
      <c r="A145" s="88"/>
      <c r="B145" s="77" t="s">
        <v>938</v>
      </c>
      <c r="C145" s="77" t="s">
        <v>2098</v>
      </c>
      <c r="D145" s="77" t="s">
        <v>22</v>
      </c>
      <c r="E145" s="224">
        <f>VLOOKUP(B145,'Cuadro Control'!C170:J2075,8,FALSE)</f>
        <v>83271780.884117648</v>
      </c>
      <c r="F145" s="106">
        <f t="shared" ref="F145:F159" si="118">IFERROR(E145/$E$144,0)</f>
        <v>1.5685397839984384E-2</v>
      </c>
      <c r="G145" s="107">
        <v>46266</v>
      </c>
      <c r="H145" s="107"/>
      <c r="I145" s="107">
        <v>46273</v>
      </c>
      <c r="J145" s="354">
        <f t="shared" si="87"/>
        <v>0.5</v>
      </c>
      <c r="K145" s="106">
        <f t="shared" ref="K145:T154" si="119">IF($G145=0,0,IF(K$6&lt;$G145,0,IF(K$6&gt;$I145,1,(K$6-$G145+1)/($I145-$G145+1))))</f>
        <v>0</v>
      </c>
      <c r="L145" s="106">
        <f t="shared" si="119"/>
        <v>0</v>
      </c>
      <c r="M145" s="106">
        <f t="shared" si="119"/>
        <v>0</v>
      </c>
      <c r="N145" s="106">
        <f t="shared" si="119"/>
        <v>0</v>
      </c>
      <c r="O145" s="106">
        <f t="shared" si="119"/>
        <v>0</v>
      </c>
      <c r="P145" s="106">
        <f t="shared" si="119"/>
        <v>0</v>
      </c>
      <c r="Q145" s="106">
        <f t="shared" si="119"/>
        <v>0</v>
      </c>
      <c r="R145" s="106">
        <f t="shared" si="119"/>
        <v>0</v>
      </c>
      <c r="S145" s="106">
        <f t="shared" si="119"/>
        <v>0.5</v>
      </c>
      <c r="T145" s="106">
        <f t="shared" si="119"/>
        <v>1</v>
      </c>
      <c r="U145" s="106">
        <f t="shared" ref="U145:AD154" si="120">IF($G145=0,0,IF(U$6&lt;$G145,0,IF(U$6&gt;$I145,1,(U$6-$G145+1)/($I145-$G145+1))))</f>
        <v>1</v>
      </c>
      <c r="V145" s="106">
        <f t="shared" si="120"/>
        <v>1</v>
      </c>
      <c r="W145" s="106">
        <f t="shared" si="120"/>
        <v>1</v>
      </c>
      <c r="X145" s="106">
        <f t="shared" si="120"/>
        <v>1</v>
      </c>
      <c r="Y145" s="106">
        <f t="shared" si="120"/>
        <v>1</v>
      </c>
      <c r="Z145" s="106">
        <f t="shared" si="120"/>
        <v>1</v>
      </c>
      <c r="AA145" s="106">
        <f t="shared" si="120"/>
        <v>1</v>
      </c>
      <c r="AB145" s="106">
        <f t="shared" si="120"/>
        <v>1</v>
      </c>
      <c r="AC145" s="106">
        <f t="shared" si="120"/>
        <v>1</v>
      </c>
      <c r="AD145" s="106">
        <f t="shared" si="120"/>
        <v>1</v>
      </c>
      <c r="AE145" s="106">
        <f t="shared" ref="AE145:AN154" si="121">IF($G145=0,0,IF(AE$6&lt;$G145,0,IF(AE$6&gt;$I145,1,(AE$6-$G145+1)/($I145-$G145+1))))</f>
        <v>1</v>
      </c>
      <c r="AF145" s="106">
        <f t="shared" si="121"/>
        <v>1</v>
      </c>
      <c r="AG145" s="106">
        <f t="shared" si="121"/>
        <v>1</v>
      </c>
      <c r="AH145" s="106">
        <f t="shared" si="121"/>
        <v>1</v>
      </c>
      <c r="AI145" s="106">
        <f t="shared" si="121"/>
        <v>1</v>
      </c>
      <c r="AJ145" s="106">
        <f t="shared" si="121"/>
        <v>1</v>
      </c>
      <c r="AK145" s="106">
        <f t="shared" si="121"/>
        <v>1</v>
      </c>
      <c r="AL145" s="106">
        <f t="shared" si="121"/>
        <v>1</v>
      </c>
      <c r="AM145" s="106">
        <f t="shared" si="121"/>
        <v>1</v>
      </c>
      <c r="AN145" s="106">
        <f t="shared" si="121"/>
        <v>1</v>
      </c>
      <c r="AO145" s="106">
        <f t="shared" ref="AO145:AX154" si="122">IF($G145=0,0,IF(AO$6&lt;$G145,0,IF(AO$6&gt;$I145,1,(AO$6-$G145+1)/($I145-$G145+1))))</f>
        <v>1</v>
      </c>
      <c r="AP145" s="106">
        <f t="shared" si="122"/>
        <v>1</v>
      </c>
      <c r="AQ145" s="106">
        <f t="shared" si="122"/>
        <v>1</v>
      </c>
      <c r="AR145" s="106">
        <f t="shared" si="122"/>
        <v>1</v>
      </c>
      <c r="AS145" s="106">
        <f t="shared" si="122"/>
        <v>1</v>
      </c>
      <c r="AT145" s="106">
        <f t="shared" si="122"/>
        <v>1</v>
      </c>
      <c r="AU145" s="106">
        <f t="shared" si="122"/>
        <v>1</v>
      </c>
      <c r="AV145" s="106">
        <f t="shared" si="122"/>
        <v>1</v>
      </c>
      <c r="AW145" s="106">
        <f t="shared" si="122"/>
        <v>1</v>
      </c>
      <c r="AX145" s="106">
        <f t="shared" si="122"/>
        <v>1</v>
      </c>
      <c r="AY145" s="106">
        <f t="shared" ref="AY145:BH154" si="123">IF($G145=0,0,IF(AY$6&lt;$G145,0,IF(AY$6&gt;$I145,1,(AY$6-$G145+1)/($I145-$G145+1))))</f>
        <v>1</v>
      </c>
      <c r="AZ145" s="106">
        <f t="shared" si="123"/>
        <v>1</v>
      </c>
      <c r="BA145" s="106">
        <f t="shared" si="123"/>
        <v>1</v>
      </c>
      <c r="BB145" s="106">
        <f t="shared" si="123"/>
        <v>1</v>
      </c>
      <c r="BC145" s="106">
        <f t="shared" si="123"/>
        <v>1</v>
      </c>
      <c r="BD145" s="106">
        <f t="shared" si="123"/>
        <v>1</v>
      </c>
      <c r="BE145" s="106">
        <f t="shared" si="123"/>
        <v>1</v>
      </c>
      <c r="BF145" s="106">
        <f t="shared" si="123"/>
        <v>1</v>
      </c>
      <c r="BG145" s="106">
        <f t="shared" si="123"/>
        <v>1</v>
      </c>
      <c r="BH145" s="106">
        <f t="shared" si="123"/>
        <v>1</v>
      </c>
      <c r="BI145" s="106">
        <f t="shared" ref="BI145:BQ154" si="124">IF($G145=0,0,IF(BI$6&lt;$G145,0,IF(BI$6&gt;$I145,1,(BI$6-$G145+1)/($I145-$G145+1))))</f>
        <v>1</v>
      </c>
      <c r="BJ145" s="106">
        <f t="shared" si="124"/>
        <v>1</v>
      </c>
      <c r="BK145" s="106">
        <f t="shared" si="124"/>
        <v>1</v>
      </c>
      <c r="BL145" s="106">
        <f t="shared" si="124"/>
        <v>1</v>
      </c>
      <c r="BM145" s="106">
        <f t="shared" si="124"/>
        <v>1</v>
      </c>
      <c r="BN145" s="106">
        <f t="shared" si="124"/>
        <v>1</v>
      </c>
      <c r="BO145" s="106">
        <f t="shared" si="124"/>
        <v>1</v>
      </c>
      <c r="BP145" s="106">
        <f t="shared" si="124"/>
        <v>1</v>
      </c>
      <c r="BQ145" s="106">
        <f t="shared" si="124"/>
        <v>1</v>
      </c>
      <c r="BR145" s="350">
        <f t="shared" si="116"/>
        <v>0.85593220338983056</v>
      </c>
    </row>
    <row r="146" spans="1:70" s="2" customFormat="1" ht="18.75" customHeight="1" x14ac:dyDescent="0.25">
      <c r="A146" s="88"/>
      <c r="B146" s="77" t="s">
        <v>940</v>
      </c>
      <c r="C146" s="77" t="s">
        <v>941</v>
      </c>
      <c r="D146" s="77" t="s">
        <v>9</v>
      </c>
      <c r="E146" s="224">
        <f>VLOOKUP(B146,'Cuadro Control'!C171:J2076,8,FALSE)</f>
        <v>312374505.66882348</v>
      </c>
      <c r="F146" s="106">
        <f t="shared" si="118"/>
        <v>5.8840081771548515E-2</v>
      </c>
      <c r="G146" s="107">
        <v>46273</v>
      </c>
      <c r="H146" s="107"/>
      <c r="I146" s="107">
        <v>46280</v>
      </c>
      <c r="J146" s="354">
        <f t="shared" si="87"/>
        <v>0.5</v>
      </c>
      <c r="K146" s="106">
        <f t="shared" si="119"/>
        <v>0</v>
      </c>
      <c r="L146" s="106">
        <f t="shared" si="119"/>
        <v>0</v>
      </c>
      <c r="M146" s="106">
        <f t="shared" si="119"/>
        <v>0</v>
      </c>
      <c r="N146" s="106">
        <f t="shared" si="119"/>
        <v>0</v>
      </c>
      <c r="O146" s="106">
        <f t="shared" si="119"/>
        <v>0</v>
      </c>
      <c r="P146" s="106">
        <f t="shared" si="119"/>
        <v>0</v>
      </c>
      <c r="Q146" s="106">
        <f t="shared" si="119"/>
        <v>0</v>
      </c>
      <c r="R146" s="106">
        <f t="shared" si="119"/>
        <v>0</v>
      </c>
      <c r="S146" s="106">
        <f t="shared" si="119"/>
        <v>0</v>
      </c>
      <c r="T146" s="106">
        <f t="shared" si="119"/>
        <v>0.5</v>
      </c>
      <c r="U146" s="106">
        <f t="shared" si="120"/>
        <v>1</v>
      </c>
      <c r="V146" s="106">
        <f t="shared" si="120"/>
        <v>1</v>
      </c>
      <c r="W146" s="106">
        <f t="shared" si="120"/>
        <v>1</v>
      </c>
      <c r="X146" s="106">
        <f t="shared" si="120"/>
        <v>1</v>
      </c>
      <c r="Y146" s="106">
        <f t="shared" si="120"/>
        <v>1</v>
      </c>
      <c r="Z146" s="106">
        <f t="shared" si="120"/>
        <v>1</v>
      </c>
      <c r="AA146" s="106">
        <f t="shared" si="120"/>
        <v>1</v>
      </c>
      <c r="AB146" s="106">
        <f t="shared" si="120"/>
        <v>1</v>
      </c>
      <c r="AC146" s="106">
        <f t="shared" si="120"/>
        <v>1</v>
      </c>
      <c r="AD146" s="106">
        <f t="shared" si="120"/>
        <v>1</v>
      </c>
      <c r="AE146" s="106">
        <f t="shared" si="121"/>
        <v>1</v>
      </c>
      <c r="AF146" s="106">
        <f t="shared" si="121"/>
        <v>1</v>
      </c>
      <c r="AG146" s="106">
        <f t="shared" si="121"/>
        <v>1</v>
      </c>
      <c r="AH146" s="106">
        <f t="shared" si="121"/>
        <v>1</v>
      </c>
      <c r="AI146" s="106">
        <f t="shared" si="121"/>
        <v>1</v>
      </c>
      <c r="AJ146" s="106">
        <f t="shared" si="121"/>
        <v>1</v>
      </c>
      <c r="AK146" s="106">
        <f t="shared" si="121"/>
        <v>1</v>
      </c>
      <c r="AL146" s="106">
        <f t="shared" si="121"/>
        <v>1</v>
      </c>
      <c r="AM146" s="106">
        <f t="shared" si="121"/>
        <v>1</v>
      </c>
      <c r="AN146" s="106">
        <f t="shared" si="121"/>
        <v>1</v>
      </c>
      <c r="AO146" s="106">
        <f t="shared" si="122"/>
        <v>1</v>
      </c>
      <c r="AP146" s="106">
        <f t="shared" si="122"/>
        <v>1</v>
      </c>
      <c r="AQ146" s="106">
        <f t="shared" si="122"/>
        <v>1</v>
      </c>
      <c r="AR146" s="106">
        <f t="shared" si="122"/>
        <v>1</v>
      </c>
      <c r="AS146" s="106">
        <f t="shared" si="122"/>
        <v>1</v>
      </c>
      <c r="AT146" s="106">
        <f t="shared" si="122"/>
        <v>1</v>
      </c>
      <c r="AU146" s="106">
        <f t="shared" si="122"/>
        <v>1</v>
      </c>
      <c r="AV146" s="106">
        <f t="shared" si="122"/>
        <v>1</v>
      </c>
      <c r="AW146" s="106">
        <f t="shared" si="122"/>
        <v>1</v>
      </c>
      <c r="AX146" s="106">
        <f t="shared" si="122"/>
        <v>1</v>
      </c>
      <c r="AY146" s="106">
        <f t="shared" si="123"/>
        <v>1</v>
      </c>
      <c r="AZ146" s="106">
        <f t="shared" si="123"/>
        <v>1</v>
      </c>
      <c r="BA146" s="106">
        <f t="shared" si="123"/>
        <v>1</v>
      </c>
      <c r="BB146" s="106">
        <f t="shared" si="123"/>
        <v>1</v>
      </c>
      <c r="BC146" s="106">
        <f t="shared" si="123"/>
        <v>1</v>
      </c>
      <c r="BD146" s="106">
        <f t="shared" si="123"/>
        <v>1</v>
      </c>
      <c r="BE146" s="106">
        <f t="shared" si="123"/>
        <v>1</v>
      </c>
      <c r="BF146" s="106">
        <f t="shared" si="123"/>
        <v>1</v>
      </c>
      <c r="BG146" s="106">
        <f t="shared" si="123"/>
        <v>1</v>
      </c>
      <c r="BH146" s="106">
        <f t="shared" si="123"/>
        <v>1</v>
      </c>
      <c r="BI146" s="106">
        <f t="shared" si="124"/>
        <v>1</v>
      </c>
      <c r="BJ146" s="106">
        <f t="shared" si="124"/>
        <v>1</v>
      </c>
      <c r="BK146" s="106">
        <f t="shared" si="124"/>
        <v>1</v>
      </c>
      <c r="BL146" s="106">
        <f t="shared" si="124"/>
        <v>1</v>
      </c>
      <c r="BM146" s="106">
        <f t="shared" si="124"/>
        <v>1</v>
      </c>
      <c r="BN146" s="106">
        <f t="shared" si="124"/>
        <v>1</v>
      </c>
      <c r="BO146" s="106">
        <f t="shared" si="124"/>
        <v>1</v>
      </c>
      <c r="BP146" s="106">
        <f t="shared" si="124"/>
        <v>1</v>
      </c>
      <c r="BQ146" s="106">
        <f t="shared" si="124"/>
        <v>1</v>
      </c>
      <c r="BR146" s="350">
        <f t="shared" si="116"/>
        <v>0.83898305084745761</v>
      </c>
    </row>
    <row r="147" spans="1:70" s="2" customFormat="1" ht="18.75" customHeight="1" x14ac:dyDescent="0.25">
      <c r="A147" s="88"/>
      <c r="B147" s="103" t="s">
        <v>942</v>
      </c>
      <c r="C147" s="103" t="s">
        <v>943</v>
      </c>
      <c r="D147" s="103" t="s">
        <v>6</v>
      </c>
      <c r="E147" s="223">
        <f>VLOOKUP(B147,'Cuadro Control'!C172:J2077,8,FALSE)</f>
        <v>9527825.6870364472</v>
      </c>
      <c r="F147" s="104">
        <f t="shared" si="118"/>
        <v>1.794698454439963E-3</v>
      </c>
      <c r="G147" s="105">
        <v>46280</v>
      </c>
      <c r="H147" s="105"/>
      <c r="I147" s="105">
        <v>46283</v>
      </c>
      <c r="J147" s="354">
        <f t="shared" si="87"/>
        <v>1</v>
      </c>
      <c r="K147" s="104">
        <f t="shared" si="119"/>
        <v>0</v>
      </c>
      <c r="L147" s="104">
        <f t="shared" si="119"/>
        <v>0</v>
      </c>
      <c r="M147" s="104">
        <f t="shared" si="119"/>
        <v>0</v>
      </c>
      <c r="N147" s="104">
        <f t="shared" si="119"/>
        <v>0</v>
      </c>
      <c r="O147" s="104">
        <f t="shared" si="119"/>
        <v>0</v>
      </c>
      <c r="P147" s="104">
        <f t="shared" si="119"/>
        <v>0</v>
      </c>
      <c r="Q147" s="104">
        <f t="shared" si="119"/>
        <v>0</v>
      </c>
      <c r="R147" s="104">
        <f t="shared" si="119"/>
        <v>0</v>
      </c>
      <c r="S147" s="104">
        <f t="shared" si="119"/>
        <v>0</v>
      </c>
      <c r="T147" s="104">
        <f t="shared" si="119"/>
        <v>0</v>
      </c>
      <c r="U147" s="104">
        <f t="shared" si="120"/>
        <v>1</v>
      </c>
      <c r="V147" s="104">
        <f t="shared" si="120"/>
        <v>1</v>
      </c>
      <c r="W147" s="104">
        <f t="shared" si="120"/>
        <v>1</v>
      </c>
      <c r="X147" s="104">
        <f t="shared" si="120"/>
        <v>1</v>
      </c>
      <c r="Y147" s="104">
        <f t="shared" si="120"/>
        <v>1</v>
      </c>
      <c r="Z147" s="104">
        <f t="shared" si="120"/>
        <v>1</v>
      </c>
      <c r="AA147" s="104">
        <f t="shared" si="120"/>
        <v>1</v>
      </c>
      <c r="AB147" s="104">
        <f t="shared" si="120"/>
        <v>1</v>
      </c>
      <c r="AC147" s="104">
        <f t="shared" si="120"/>
        <v>1</v>
      </c>
      <c r="AD147" s="104">
        <f t="shared" si="120"/>
        <v>1</v>
      </c>
      <c r="AE147" s="104">
        <f t="shared" si="121"/>
        <v>1</v>
      </c>
      <c r="AF147" s="104">
        <f t="shared" si="121"/>
        <v>1</v>
      </c>
      <c r="AG147" s="104">
        <f t="shared" si="121"/>
        <v>1</v>
      </c>
      <c r="AH147" s="104">
        <f t="shared" si="121"/>
        <v>1</v>
      </c>
      <c r="AI147" s="104">
        <f t="shared" si="121"/>
        <v>1</v>
      </c>
      <c r="AJ147" s="104">
        <f t="shared" si="121"/>
        <v>1</v>
      </c>
      <c r="AK147" s="104">
        <f t="shared" si="121"/>
        <v>1</v>
      </c>
      <c r="AL147" s="104">
        <f t="shared" si="121"/>
        <v>1</v>
      </c>
      <c r="AM147" s="104">
        <f t="shared" si="121"/>
        <v>1</v>
      </c>
      <c r="AN147" s="104">
        <f t="shared" si="121"/>
        <v>1</v>
      </c>
      <c r="AO147" s="104">
        <f t="shared" si="122"/>
        <v>1</v>
      </c>
      <c r="AP147" s="104">
        <f t="shared" si="122"/>
        <v>1</v>
      </c>
      <c r="AQ147" s="104">
        <f t="shared" si="122"/>
        <v>1</v>
      </c>
      <c r="AR147" s="104">
        <f t="shared" si="122"/>
        <v>1</v>
      </c>
      <c r="AS147" s="104">
        <f t="shared" si="122"/>
        <v>1</v>
      </c>
      <c r="AT147" s="104">
        <f t="shared" si="122"/>
        <v>1</v>
      </c>
      <c r="AU147" s="104">
        <f t="shared" si="122"/>
        <v>1</v>
      </c>
      <c r="AV147" s="104">
        <f t="shared" si="122"/>
        <v>1</v>
      </c>
      <c r="AW147" s="104">
        <f t="shared" si="122"/>
        <v>1</v>
      </c>
      <c r="AX147" s="104">
        <f t="shared" si="122"/>
        <v>1</v>
      </c>
      <c r="AY147" s="104">
        <f t="shared" si="123"/>
        <v>1</v>
      </c>
      <c r="AZ147" s="104">
        <f t="shared" si="123"/>
        <v>1</v>
      </c>
      <c r="BA147" s="104">
        <f t="shared" si="123"/>
        <v>1</v>
      </c>
      <c r="BB147" s="104">
        <f t="shared" si="123"/>
        <v>1</v>
      </c>
      <c r="BC147" s="104">
        <f t="shared" si="123"/>
        <v>1</v>
      </c>
      <c r="BD147" s="104">
        <f t="shared" si="123"/>
        <v>1</v>
      </c>
      <c r="BE147" s="104">
        <f t="shared" si="123"/>
        <v>1</v>
      </c>
      <c r="BF147" s="104">
        <f t="shared" si="123"/>
        <v>1</v>
      </c>
      <c r="BG147" s="104">
        <f t="shared" si="123"/>
        <v>1</v>
      </c>
      <c r="BH147" s="104">
        <f t="shared" si="123"/>
        <v>1</v>
      </c>
      <c r="BI147" s="104">
        <f t="shared" si="124"/>
        <v>1</v>
      </c>
      <c r="BJ147" s="104">
        <f t="shared" si="124"/>
        <v>1</v>
      </c>
      <c r="BK147" s="104">
        <f t="shared" si="124"/>
        <v>1</v>
      </c>
      <c r="BL147" s="104">
        <f t="shared" si="124"/>
        <v>1</v>
      </c>
      <c r="BM147" s="104">
        <f t="shared" si="124"/>
        <v>1</v>
      </c>
      <c r="BN147" s="104">
        <f t="shared" si="124"/>
        <v>1</v>
      </c>
      <c r="BO147" s="104">
        <f t="shared" si="124"/>
        <v>1</v>
      </c>
      <c r="BP147" s="104">
        <f t="shared" si="124"/>
        <v>1</v>
      </c>
      <c r="BQ147" s="104">
        <f t="shared" si="124"/>
        <v>1</v>
      </c>
      <c r="BR147" s="350">
        <f t="shared" si="116"/>
        <v>0.83050847457627119</v>
      </c>
    </row>
    <row r="148" spans="1:70" s="2" customFormat="1" ht="18.75" customHeight="1" x14ac:dyDescent="0.25">
      <c r="A148" s="88"/>
      <c r="B148" s="77" t="s">
        <v>944</v>
      </c>
      <c r="C148" s="77" t="s">
        <v>945</v>
      </c>
      <c r="D148" s="77" t="s">
        <v>19</v>
      </c>
      <c r="E148" s="224">
        <f>VLOOKUP(B148,'Cuadro Control'!C173:J2078,8,FALSE)</f>
        <v>320494616.71764702</v>
      </c>
      <c r="F148" s="106">
        <f t="shared" si="118"/>
        <v>6.0369617599332674E-2</v>
      </c>
      <c r="G148" s="107">
        <v>46283</v>
      </c>
      <c r="H148" s="107"/>
      <c r="I148" s="107">
        <v>46288</v>
      </c>
      <c r="J148" s="354">
        <f t="shared" si="87"/>
        <v>0.16666666666666666</v>
      </c>
      <c r="K148" s="106">
        <f t="shared" si="119"/>
        <v>0</v>
      </c>
      <c r="L148" s="106">
        <f t="shared" si="119"/>
        <v>0</v>
      </c>
      <c r="M148" s="106">
        <f t="shared" si="119"/>
        <v>0</v>
      </c>
      <c r="N148" s="106">
        <f t="shared" si="119"/>
        <v>0</v>
      </c>
      <c r="O148" s="106">
        <f t="shared" si="119"/>
        <v>0</v>
      </c>
      <c r="P148" s="106">
        <f t="shared" si="119"/>
        <v>0</v>
      </c>
      <c r="Q148" s="106">
        <f t="shared" si="119"/>
        <v>0</v>
      </c>
      <c r="R148" s="106">
        <f t="shared" si="119"/>
        <v>0</v>
      </c>
      <c r="S148" s="106">
        <f t="shared" si="119"/>
        <v>0</v>
      </c>
      <c r="T148" s="106">
        <f t="shared" si="119"/>
        <v>0</v>
      </c>
      <c r="U148" s="106">
        <f t="shared" si="120"/>
        <v>0.16666666666666666</v>
      </c>
      <c r="V148" s="106">
        <f t="shared" si="120"/>
        <v>1</v>
      </c>
      <c r="W148" s="106">
        <f t="shared" si="120"/>
        <v>1</v>
      </c>
      <c r="X148" s="106">
        <f t="shared" si="120"/>
        <v>1</v>
      </c>
      <c r="Y148" s="106">
        <f t="shared" si="120"/>
        <v>1</v>
      </c>
      <c r="Z148" s="106">
        <f t="shared" si="120"/>
        <v>1</v>
      </c>
      <c r="AA148" s="106">
        <f t="shared" si="120"/>
        <v>1</v>
      </c>
      <c r="AB148" s="106">
        <f t="shared" si="120"/>
        <v>1</v>
      </c>
      <c r="AC148" s="106">
        <f t="shared" si="120"/>
        <v>1</v>
      </c>
      <c r="AD148" s="106">
        <f t="shared" si="120"/>
        <v>1</v>
      </c>
      <c r="AE148" s="106">
        <f t="shared" si="121"/>
        <v>1</v>
      </c>
      <c r="AF148" s="106">
        <f t="shared" si="121"/>
        <v>1</v>
      </c>
      <c r="AG148" s="106">
        <f t="shared" si="121"/>
        <v>1</v>
      </c>
      <c r="AH148" s="106">
        <f t="shared" si="121"/>
        <v>1</v>
      </c>
      <c r="AI148" s="106">
        <f t="shared" si="121"/>
        <v>1</v>
      </c>
      <c r="AJ148" s="106">
        <f t="shared" si="121"/>
        <v>1</v>
      </c>
      <c r="AK148" s="106">
        <f t="shared" si="121"/>
        <v>1</v>
      </c>
      <c r="AL148" s="106">
        <f t="shared" si="121"/>
        <v>1</v>
      </c>
      <c r="AM148" s="106">
        <f t="shared" si="121"/>
        <v>1</v>
      </c>
      <c r="AN148" s="106">
        <f t="shared" si="121"/>
        <v>1</v>
      </c>
      <c r="AO148" s="106">
        <f t="shared" si="122"/>
        <v>1</v>
      </c>
      <c r="AP148" s="106">
        <f t="shared" si="122"/>
        <v>1</v>
      </c>
      <c r="AQ148" s="106">
        <f t="shared" si="122"/>
        <v>1</v>
      </c>
      <c r="AR148" s="106">
        <f t="shared" si="122"/>
        <v>1</v>
      </c>
      <c r="AS148" s="106">
        <f t="shared" si="122"/>
        <v>1</v>
      </c>
      <c r="AT148" s="106">
        <f t="shared" si="122"/>
        <v>1</v>
      </c>
      <c r="AU148" s="106">
        <f t="shared" si="122"/>
        <v>1</v>
      </c>
      <c r="AV148" s="106">
        <f t="shared" si="122"/>
        <v>1</v>
      </c>
      <c r="AW148" s="106">
        <f t="shared" si="122"/>
        <v>1</v>
      </c>
      <c r="AX148" s="106">
        <f t="shared" si="122"/>
        <v>1</v>
      </c>
      <c r="AY148" s="106">
        <f t="shared" si="123"/>
        <v>1</v>
      </c>
      <c r="AZ148" s="106">
        <f t="shared" si="123"/>
        <v>1</v>
      </c>
      <c r="BA148" s="106">
        <f t="shared" si="123"/>
        <v>1</v>
      </c>
      <c r="BB148" s="106">
        <f t="shared" si="123"/>
        <v>1</v>
      </c>
      <c r="BC148" s="106">
        <f t="shared" si="123"/>
        <v>1</v>
      </c>
      <c r="BD148" s="106">
        <f t="shared" si="123"/>
        <v>1</v>
      </c>
      <c r="BE148" s="106">
        <f t="shared" si="123"/>
        <v>1</v>
      </c>
      <c r="BF148" s="106">
        <f t="shared" si="123"/>
        <v>1</v>
      </c>
      <c r="BG148" s="106">
        <f t="shared" si="123"/>
        <v>1</v>
      </c>
      <c r="BH148" s="106">
        <f t="shared" si="123"/>
        <v>1</v>
      </c>
      <c r="BI148" s="106">
        <f t="shared" si="124"/>
        <v>1</v>
      </c>
      <c r="BJ148" s="106">
        <f t="shared" si="124"/>
        <v>1</v>
      </c>
      <c r="BK148" s="106">
        <f t="shared" si="124"/>
        <v>1</v>
      </c>
      <c r="BL148" s="106">
        <f t="shared" si="124"/>
        <v>1</v>
      </c>
      <c r="BM148" s="106">
        <f t="shared" si="124"/>
        <v>1</v>
      </c>
      <c r="BN148" s="106">
        <f t="shared" si="124"/>
        <v>1</v>
      </c>
      <c r="BO148" s="106">
        <f t="shared" si="124"/>
        <v>1</v>
      </c>
      <c r="BP148" s="106">
        <f t="shared" si="124"/>
        <v>1</v>
      </c>
      <c r="BQ148" s="106">
        <f t="shared" si="124"/>
        <v>1</v>
      </c>
      <c r="BR148" s="350">
        <f t="shared" si="116"/>
        <v>0.81638418079096053</v>
      </c>
    </row>
    <row r="149" spans="1:70" s="2" customFormat="1" ht="18.75" customHeight="1" x14ac:dyDescent="0.25">
      <c r="A149" s="88"/>
      <c r="B149" s="77" t="s">
        <v>946</v>
      </c>
      <c r="C149" s="77" t="s">
        <v>947</v>
      </c>
      <c r="D149" s="77" t="s">
        <v>8</v>
      </c>
      <c r="E149" s="224">
        <f>VLOOKUP(B149,'Cuadro Control'!C174:J2079,8,FALSE)</f>
        <v>94303618.549411759</v>
      </c>
      <c r="F149" s="106">
        <f t="shared" si="118"/>
        <v>1.7763397864110998E-2</v>
      </c>
      <c r="G149" s="107">
        <v>46288</v>
      </c>
      <c r="H149" s="107"/>
      <c r="I149" s="107">
        <v>46289</v>
      </c>
      <c r="J149" s="354">
        <f t="shared" si="87"/>
        <v>0</v>
      </c>
      <c r="K149" s="106">
        <f t="shared" si="119"/>
        <v>0</v>
      </c>
      <c r="L149" s="106">
        <f t="shared" si="119"/>
        <v>0</v>
      </c>
      <c r="M149" s="106">
        <f t="shared" si="119"/>
        <v>0</v>
      </c>
      <c r="N149" s="106">
        <f t="shared" si="119"/>
        <v>0</v>
      </c>
      <c r="O149" s="106">
        <f t="shared" si="119"/>
        <v>0</v>
      </c>
      <c r="P149" s="106">
        <f t="shared" si="119"/>
        <v>0</v>
      </c>
      <c r="Q149" s="106">
        <f t="shared" si="119"/>
        <v>0</v>
      </c>
      <c r="R149" s="106">
        <f t="shared" si="119"/>
        <v>0</v>
      </c>
      <c r="S149" s="106">
        <f t="shared" si="119"/>
        <v>0</v>
      </c>
      <c r="T149" s="106">
        <f t="shared" si="119"/>
        <v>0</v>
      </c>
      <c r="U149" s="106">
        <f t="shared" si="120"/>
        <v>0</v>
      </c>
      <c r="V149" s="106">
        <f t="shared" si="120"/>
        <v>1</v>
      </c>
      <c r="W149" s="106">
        <f t="shared" si="120"/>
        <v>1</v>
      </c>
      <c r="X149" s="106">
        <f t="shared" si="120"/>
        <v>1</v>
      </c>
      <c r="Y149" s="106">
        <f t="shared" si="120"/>
        <v>1</v>
      </c>
      <c r="Z149" s="106">
        <f t="shared" si="120"/>
        <v>1</v>
      </c>
      <c r="AA149" s="106">
        <f t="shared" si="120"/>
        <v>1</v>
      </c>
      <c r="AB149" s="106">
        <f t="shared" si="120"/>
        <v>1</v>
      </c>
      <c r="AC149" s="106">
        <f t="shared" si="120"/>
        <v>1</v>
      </c>
      <c r="AD149" s="106">
        <f t="shared" si="120"/>
        <v>1</v>
      </c>
      <c r="AE149" s="106">
        <f t="shared" si="121"/>
        <v>1</v>
      </c>
      <c r="AF149" s="106">
        <f t="shared" si="121"/>
        <v>1</v>
      </c>
      <c r="AG149" s="106">
        <f t="shared" si="121"/>
        <v>1</v>
      </c>
      <c r="AH149" s="106">
        <f t="shared" si="121"/>
        <v>1</v>
      </c>
      <c r="AI149" s="106">
        <f t="shared" si="121"/>
        <v>1</v>
      </c>
      <c r="AJ149" s="106">
        <f t="shared" si="121"/>
        <v>1</v>
      </c>
      <c r="AK149" s="106">
        <f t="shared" si="121"/>
        <v>1</v>
      </c>
      <c r="AL149" s="106">
        <f t="shared" si="121"/>
        <v>1</v>
      </c>
      <c r="AM149" s="106">
        <f t="shared" si="121"/>
        <v>1</v>
      </c>
      <c r="AN149" s="106">
        <f t="shared" si="121"/>
        <v>1</v>
      </c>
      <c r="AO149" s="106">
        <f t="shared" si="122"/>
        <v>1</v>
      </c>
      <c r="AP149" s="106">
        <f t="shared" si="122"/>
        <v>1</v>
      </c>
      <c r="AQ149" s="106">
        <f t="shared" si="122"/>
        <v>1</v>
      </c>
      <c r="AR149" s="106">
        <f t="shared" si="122"/>
        <v>1</v>
      </c>
      <c r="AS149" s="106">
        <f t="shared" si="122"/>
        <v>1</v>
      </c>
      <c r="AT149" s="106">
        <f t="shared" si="122"/>
        <v>1</v>
      </c>
      <c r="AU149" s="106">
        <f t="shared" si="122"/>
        <v>1</v>
      </c>
      <c r="AV149" s="106">
        <f t="shared" si="122"/>
        <v>1</v>
      </c>
      <c r="AW149" s="106">
        <f t="shared" si="122"/>
        <v>1</v>
      </c>
      <c r="AX149" s="106">
        <f t="shared" si="122"/>
        <v>1</v>
      </c>
      <c r="AY149" s="106">
        <f t="shared" si="123"/>
        <v>1</v>
      </c>
      <c r="AZ149" s="106">
        <f t="shared" si="123"/>
        <v>1</v>
      </c>
      <c r="BA149" s="106">
        <f t="shared" si="123"/>
        <v>1</v>
      </c>
      <c r="BB149" s="106">
        <f t="shared" si="123"/>
        <v>1</v>
      </c>
      <c r="BC149" s="106">
        <f t="shared" si="123"/>
        <v>1</v>
      </c>
      <c r="BD149" s="106">
        <f t="shared" si="123"/>
        <v>1</v>
      </c>
      <c r="BE149" s="106">
        <f t="shared" si="123"/>
        <v>1</v>
      </c>
      <c r="BF149" s="106">
        <f t="shared" si="123"/>
        <v>1</v>
      </c>
      <c r="BG149" s="106">
        <f t="shared" si="123"/>
        <v>1</v>
      </c>
      <c r="BH149" s="106">
        <f t="shared" si="123"/>
        <v>1</v>
      </c>
      <c r="BI149" s="106">
        <f t="shared" si="124"/>
        <v>1</v>
      </c>
      <c r="BJ149" s="106">
        <f t="shared" si="124"/>
        <v>1</v>
      </c>
      <c r="BK149" s="106">
        <f t="shared" si="124"/>
        <v>1</v>
      </c>
      <c r="BL149" s="106">
        <f t="shared" si="124"/>
        <v>1</v>
      </c>
      <c r="BM149" s="106">
        <f t="shared" si="124"/>
        <v>1</v>
      </c>
      <c r="BN149" s="106">
        <f t="shared" si="124"/>
        <v>1</v>
      </c>
      <c r="BO149" s="106">
        <f t="shared" si="124"/>
        <v>1</v>
      </c>
      <c r="BP149" s="106">
        <f t="shared" si="124"/>
        <v>1</v>
      </c>
      <c r="BQ149" s="106">
        <f t="shared" si="124"/>
        <v>1</v>
      </c>
      <c r="BR149" s="350">
        <f t="shared" si="116"/>
        <v>0.81355932203389836</v>
      </c>
    </row>
    <row r="150" spans="1:70" s="2" customFormat="1" ht="18.75" customHeight="1" x14ac:dyDescent="0.25">
      <c r="A150" s="88"/>
      <c r="B150" s="77" t="s">
        <v>948</v>
      </c>
      <c r="C150" s="77" t="s">
        <v>949</v>
      </c>
      <c r="D150" s="77" t="s">
        <v>26</v>
      </c>
      <c r="E150" s="224">
        <f>VLOOKUP(B150,'Cuadro Control'!C175:J2080,8,FALSE)</f>
        <v>179436034.15411764</v>
      </c>
      <c r="F150" s="106">
        <f t="shared" si="118"/>
        <v>3.3799272126209236E-2</v>
      </c>
      <c r="G150" s="107">
        <v>46289</v>
      </c>
      <c r="H150" s="107"/>
      <c r="I150" s="107">
        <v>46295</v>
      </c>
      <c r="J150" s="354">
        <f t="shared" si="87"/>
        <v>0.2857142857142857</v>
      </c>
      <c r="K150" s="106">
        <f t="shared" si="119"/>
        <v>0</v>
      </c>
      <c r="L150" s="106">
        <f t="shared" si="119"/>
        <v>0</v>
      </c>
      <c r="M150" s="106">
        <f t="shared" si="119"/>
        <v>0</v>
      </c>
      <c r="N150" s="106">
        <f t="shared" si="119"/>
        <v>0</v>
      </c>
      <c r="O150" s="106">
        <f t="shared" si="119"/>
        <v>0</v>
      </c>
      <c r="P150" s="106">
        <f t="shared" si="119"/>
        <v>0</v>
      </c>
      <c r="Q150" s="106">
        <f t="shared" si="119"/>
        <v>0</v>
      </c>
      <c r="R150" s="106">
        <f t="shared" si="119"/>
        <v>0</v>
      </c>
      <c r="S150" s="106">
        <f t="shared" si="119"/>
        <v>0</v>
      </c>
      <c r="T150" s="106">
        <f t="shared" si="119"/>
        <v>0</v>
      </c>
      <c r="U150" s="106">
        <f t="shared" si="120"/>
        <v>0</v>
      </c>
      <c r="V150" s="106">
        <f t="shared" si="120"/>
        <v>0.2857142857142857</v>
      </c>
      <c r="W150" s="106">
        <f t="shared" si="120"/>
        <v>1</v>
      </c>
      <c r="X150" s="106">
        <f t="shared" si="120"/>
        <v>1</v>
      </c>
      <c r="Y150" s="106">
        <f t="shared" si="120"/>
        <v>1</v>
      </c>
      <c r="Z150" s="106">
        <f t="shared" si="120"/>
        <v>1</v>
      </c>
      <c r="AA150" s="106">
        <f t="shared" si="120"/>
        <v>1</v>
      </c>
      <c r="AB150" s="106">
        <f t="shared" si="120"/>
        <v>1</v>
      </c>
      <c r="AC150" s="106">
        <f t="shared" si="120"/>
        <v>1</v>
      </c>
      <c r="AD150" s="106">
        <f t="shared" si="120"/>
        <v>1</v>
      </c>
      <c r="AE150" s="106">
        <f t="shared" si="121"/>
        <v>1</v>
      </c>
      <c r="AF150" s="106">
        <f t="shared" si="121"/>
        <v>1</v>
      </c>
      <c r="AG150" s="106">
        <f t="shared" si="121"/>
        <v>1</v>
      </c>
      <c r="AH150" s="106">
        <f t="shared" si="121"/>
        <v>1</v>
      </c>
      <c r="AI150" s="106">
        <f t="shared" si="121"/>
        <v>1</v>
      </c>
      <c r="AJ150" s="106">
        <f t="shared" si="121"/>
        <v>1</v>
      </c>
      <c r="AK150" s="106">
        <f t="shared" si="121"/>
        <v>1</v>
      </c>
      <c r="AL150" s="106">
        <f t="shared" si="121"/>
        <v>1</v>
      </c>
      <c r="AM150" s="106">
        <f t="shared" si="121"/>
        <v>1</v>
      </c>
      <c r="AN150" s="106">
        <f t="shared" si="121"/>
        <v>1</v>
      </c>
      <c r="AO150" s="106">
        <f t="shared" si="122"/>
        <v>1</v>
      </c>
      <c r="AP150" s="106">
        <f t="shared" si="122"/>
        <v>1</v>
      </c>
      <c r="AQ150" s="106">
        <f t="shared" si="122"/>
        <v>1</v>
      </c>
      <c r="AR150" s="106">
        <f t="shared" si="122"/>
        <v>1</v>
      </c>
      <c r="AS150" s="106">
        <f t="shared" si="122"/>
        <v>1</v>
      </c>
      <c r="AT150" s="106">
        <f t="shared" si="122"/>
        <v>1</v>
      </c>
      <c r="AU150" s="106">
        <f t="shared" si="122"/>
        <v>1</v>
      </c>
      <c r="AV150" s="106">
        <f t="shared" si="122"/>
        <v>1</v>
      </c>
      <c r="AW150" s="106">
        <f t="shared" si="122"/>
        <v>1</v>
      </c>
      <c r="AX150" s="106">
        <f t="shared" si="122"/>
        <v>1</v>
      </c>
      <c r="AY150" s="106">
        <f t="shared" si="123"/>
        <v>1</v>
      </c>
      <c r="AZ150" s="106">
        <f t="shared" si="123"/>
        <v>1</v>
      </c>
      <c r="BA150" s="106">
        <f t="shared" si="123"/>
        <v>1</v>
      </c>
      <c r="BB150" s="106">
        <f t="shared" si="123"/>
        <v>1</v>
      </c>
      <c r="BC150" s="106">
        <f t="shared" si="123"/>
        <v>1</v>
      </c>
      <c r="BD150" s="106">
        <f t="shared" si="123"/>
        <v>1</v>
      </c>
      <c r="BE150" s="106">
        <f t="shared" si="123"/>
        <v>1</v>
      </c>
      <c r="BF150" s="106">
        <f t="shared" si="123"/>
        <v>1</v>
      </c>
      <c r="BG150" s="106">
        <f t="shared" si="123"/>
        <v>1</v>
      </c>
      <c r="BH150" s="106">
        <f t="shared" si="123"/>
        <v>1</v>
      </c>
      <c r="BI150" s="106">
        <f t="shared" si="124"/>
        <v>1</v>
      </c>
      <c r="BJ150" s="106">
        <f t="shared" si="124"/>
        <v>1</v>
      </c>
      <c r="BK150" s="106">
        <f t="shared" si="124"/>
        <v>1</v>
      </c>
      <c r="BL150" s="106">
        <f t="shared" si="124"/>
        <v>1</v>
      </c>
      <c r="BM150" s="106">
        <f t="shared" si="124"/>
        <v>1</v>
      </c>
      <c r="BN150" s="106">
        <f t="shared" si="124"/>
        <v>1</v>
      </c>
      <c r="BO150" s="106">
        <f t="shared" si="124"/>
        <v>1</v>
      </c>
      <c r="BP150" s="106">
        <f t="shared" si="124"/>
        <v>1</v>
      </c>
      <c r="BQ150" s="106">
        <f t="shared" si="124"/>
        <v>1</v>
      </c>
      <c r="BR150" s="350">
        <f t="shared" si="116"/>
        <v>0.801452784503632</v>
      </c>
    </row>
    <row r="151" spans="1:70" s="2" customFormat="1" ht="18.75" customHeight="1" x14ac:dyDescent="0.25">
      <c r="A151" s="88"/>
      <c r="B151" s="77" t="s">
        <v>950</v>
      </c>
      <c r="C151" s="77" t="s">
        <v>951</v>
      </c>
      <c r="D151" s="77" t="s">
        <v>730</v>
      </c>
      <c r="E151" s="224">
        <f>VLOOKUP(B151,'Cuadro Control'!C176:J2081,8,FALSE)</f>
        <v>1212623361.2117648</v>
      </c>
      <c r="F151" s="106">
        <f t="shared" si="118"/>
        <v>0.22841447185013161</v>
      </c>
      <c r="G151" s="107">
        <v>46295</v>
      </c>
      <c r="H151" s="107"/>
      <c r="I151" s="107">
        <v>46311</v>
      </c>
      <c r="J151" s="354">
        <f t="shared" si="87"/>
        <v>1</v>
      </c>
      <c r="K151" s="106">
        <f t="shared" si="119"/>
        <v>0</v>
      </c>
      <c r="L151" s="106">
        <f t="shared" si="119"/>
        <v>0</v>
      </c>
      <c r="M151" s="106">
        <f t="shared" si="119"/>
        <v>0</v>
      </c>
      <c r="N151" s="106">
        <f t="shared" si="119"/>
        <v>0</v>
      </c>
      <c r="O151" s="106">
        <f t="shared" si="119"/>
        <v>0</v>
      </c>
      <c r="P151" s="106">
        <f t="shared" si="119"/>
        <v>0</v>
      </c>
      <c r="Q151" s="106">
        <f t="shared" si="119"/>
        <v>0</v>
      </c>
      <c r="R151" s="106">
        <f t="shared" si="119"/>
        <v>0</v>
      </c>
      <c r="S151" s="106">
        <f t="shared" si="119"/>
        <v>0</v>
      </c>
      <c r="T151" s="106">
        <f t="shared" si="119"/>
        <v>0</v>
      </c>
      <c r="U151" s="106">
        <f t="shared" si="120"/>
        <v>0</v>
      </c>
      <c r="V151" s="106">
        <f t="shared" si="120"/>
        <v>0</v>
      </c>
      <c r="W151" s="106">
        <f t="shared" si="120"/>
        <v>0.17647058823529413</v>
      </c>
      <c r="X151" s="106">
        <f t="shared" si="120"/>
        <v>0.58823529411764708</v>
      </c>
      <c r="Y151" s="106">
        <f t="shared" si="120"/>
        <v>1</v>
      </c>
      <c r="Z151" s="106">
        <f t="shared" si="120"/>
        <v>1</v>
      </c>
      <c r="AA151" s="106">
        <f t="shared" si="120"/>
        <v>1</v>
      </c>
      <c r="AB151" s="106">
        <f t="shared" si="120"/>
        <v>1</v>
      </c>
      <c r="AC151" s="106">
        <f t="shared" si="120"/>
        <v>1</v>
      </c>
      <c r="AD151" s="106">
        <f t="shared" si="120"/>
        <v>1</v>
      </c>
      <c r="AE151" s="106">
        <f t="shared" si="121"/>
        <v>1</v>
      </c>
      <c r="AF151" s="106">
        <f t="shared" si="121"/>
        <v>1</v>
      </c>
      <c r="AG151" s="106">
        <f t="shared" si="121"/>
        <v>1</v>
      </c>
      <c r="AH151" s="106">
        <f t="shared" si="121"/>
        <v>1</v>
      </c>
      <c r="AI151" s="106">
        <f t="shared" si="121"/>
        <v>1</v>
      </c>
      <c r="AJ151" s="106">
        <f t="shared" si="121"/>
        <v>1</v>
      </c>
      <c r="AK151" s="106">
        <f t="shared" si="121"/>
        <v>1</v>
      </c>
      <c r="AL151" s="106">
        <f t="shared" si="121"/>
        <v>1</v>
      </c>
      <c r="AM151" s="106">
        <f t="shared" si="121"/>
        <v>1</v>
      </c>
      <c r="AN151" s="106">
        <f t="shared" si="121"/>
        <v>1</v>
      </c>
      <c r="AO151" s="106">
        <f t="shared" si="122"/>
        <v>1</v>
      </c>
      <c r="AP151" s="106">
        <f t="shared" si="122"/>
        <v>1</v>
      </c>
      <c r="AQ151" s="106">
        <f t="shared" si="122"/>
        <v>1</v>
      </c>
      <c r="AR151" s="106">
        <f t="shared" si="122"/>
        <v>1</v>
      </c>
      <c r="AS151" s="106">
        <f t="shared" si="122"/>
        <v>1</v>
      </c>
      <c r="AT151" s="106">
        <f t="shared" si="122"/>
        <v>1</v>
      </c>
      <c r="AU151" s="106">
        <f t="shared" si="122"/>
        <v>1</v>
      </c>
      <c r="AV151" s="106">
        <f t="shared" si="122"/>
        <v>1</v>
      </c>
      <c r="AW151" s="106">
        <f t="shared" si="122"/>
        <v>1</v>
      </c>
      <c r="AX151" s="106">
        <f t="shared" si="122"/>
        <v>1</v>
      </c>
      <c r="AY151" s="106">
        <f t="shared" si="123"/>
        <v>1</v>
      </c>
      <c r="AZ151" s="106">
        <f t="shared" si="123"/>
        <v>1</v>
      </c>
      <c r="BA151" s="106">
        <f t="shared" si="123"/>
        <v>1</v>
      </c>
      <c r="BB151" s="106">
        <f t="shared" si="123"/>
        <v>1</v>
      </c>
      <c r="BC151" s="106">
        <f t="shared" si="123"/>
        <v>1</v>
      </c>
      <c r="BD151" s="106">
        <f t="shared" si="123"/>
        <v>1</v>
      </c>
      <c r="BE151" s="106">
        <f t="shared" si="123"/>
        <v>1</v>
      </c>
      <c r="BF151" s="106">
        <f t="shared" si="123"/>
        <v>1</v>
      </c>
      <c r="BG151" s="106">
        <f t="shared" si="123"/>
        <v>1</v>
      </c>
      <c r="BH151" s="106">
        <f t="shared" si="123"/>
        <v>1</v>
      </c>
      <c r="BI151" s="106">
        <f t="shared" si="124"/>
        <v>1</v>
      </c>
      <c r="BJ151" s="106">
        <f t="shared" si="124"/>
        <v>1</v>
      </c>
      <c r="BK151" s="106">
        <f t="shared" si="124"/>
        <v>1</v>
      </c>
      <c r="BL151" s="106">
        <f t="shared" si="124"/>
        <v>1</v>
      </c>
      <c r="BM151" s="106">
        <f t="shared" si="124"/>
        <v>1</v>
      </c>
      <c r="BN151" s="106">
        <f t="shared" si="124"/>
        <v>1</v>
      </c>
      <c r="BO151" s="106">
        <f t="shared" si="124"/>
        <v>1</v>
      </c>
      <c r="BP151" s="106">
        <f t="shared" si="124"/>
        <v>1</v>
      </c>
      <c r="BQ151" s="106">
        <f t="shared" si="124"/>
        <v>1</v>
      </c>
      <c r="BR151" s="350">
        <f t="shared" si="116"/>
        <v>0.77567298105682958</v>
      </c>
    </row>
    <row r="152" spans="1:70" s="2" customFormat="1" ht="18.75" customHeight="1" x14ac:dyDescent="0.25">
      <c r="A152" s="88"/>
      <c r="B152" s="77" t="s">
        <v>952</v>
      </c>
      <c r="C152" s="77" t="s">
        <v>953</v>
      </c>
      <c r="D152" s="77" t="s">
        <v>6</v>
      </c>
      <c r="E152" s="224">
        <f>VLOOKUP(B152,'Cuadro Control'!C177:J2082,8,FALSE)</f>
        <v>0</v>
      </c>
      <c r="F152" s="106">
        <f t="shared" si="118"/>
        <v>0</v>
      </c>
      <c r="G152" s="107">
        <v>46311</v>
      </c>
      <c r="H152" s="107"/>
      <c r="I152" s="107">
        <v>46315</v>
      </c>
      <c r="J152" s="354">
        <f t="shared" si="87"/>
        <v>0.2</v>
      </c>
      <c r="K152" s="106">
        <f t="shared" si="119"/>
        <v>0</v>
      </c>
      <c r="L152" s="106">
        <f t="shared" si="119"/>
        <v>0</v>
      </c>
      <c r="M152" s="106">
        <f t="shared" si="119"/>
        <v>0</v>
      </c>
      <c r="N152" s="106">
        <f t="shared" si="119"/>
        <v>0</v>
      </c>
      <c r="O152" s="106">
        <f t="shared" si="119"/>
        <v>0</v>
      </c>
      <c r="P152" s="106">
        <f t="shared" si="119"/>
        <v>0</v>
      </c>
      <c r="Q152" s="106">
        <f t="shared" si="119"/>
        <v>0</v>
      </c>
      <c r="R152" s="106">
        <f t="shared" si="119"/>
        <v>0</v>
      </c>
      <c r="S152" s="106">
        <f t="shared" si="119"/>
        <v>0</v>
      </c>
      <c r="T152" s="106">
        <f t="shared" si="119"/>
        <v>0</v>
      </c>
      <c r="U152" s="106">
        <f t="shared" si="120"/>
        <v>0</v>
      </c>
      <c r="V152" s="106">
        <f t="shared" si="120"/>
        <v>0</v>
      </c>
      <c r="W152" s="106">
        <f t="shared" si="120"/>
        <v>0</v>
      </c>
      <c r="X152" s="106">
        <f t="shared" si="120"/>
        <v>0</v>
      </c>
      <c r="Y152" s="106">
        <f t="shared" si="120"/>
        <v>0.2</v>
      </c>
      <c r="Z152" s="106">
        <f t="shared" si="120"/>
        <v>1</v>
      </c>
      <c r="AA152" s="106">
        <f t="shared" si="120"/>
        <v>1</v>
      </c>
      <c r="AB152" s="106">
        <f t="shared" si="120"/>
        <v>1</v>
      </c>
      <c r="AC152" s="106">
        <f t="shared" si="120"/>
        <v>1</v>
      </c>
      <c r="AD152" s="106">
        <f t="shared" si="120"/>
        <v>1</v>
      </c>
      <c r="AE152" s="106">
        <f t="shared" si="121"/>
        <v>1</v>
      </c>
      <c r="AF152" s="106">
        <f t="shared" si="121"/>
        <v>1</v>
      </c>
      <c r="AG152" s="106">
        <f t="shared" si="121"/>
        <v>1</v>
      </c>
      <c r="AH152" s="106">
        <f t="shared" si="121"/>
        <v>1</v>
      </c>
      <c r="AI152" s="106">
        <f t="shared" si="121"/>
        <v>1</v>
      </c>
      <c r="AJ152" s="106">
        <f t="shared" si="121"/>
        <v>1</v>
      </c>
      <c r="AK152" s="106">
        <f t="shared" si="121"/>
        <v>1</v>
      </c>
      <c r="AL152" s="106">
        <f t="shared" si="121"/>
        <v>1</v>
      </c>
      <c r="AM152" s="106">
        <f t="shared" si="121"/>
        <v>1</v>
      </c>
      <c r="AN152" s="106">
        <f t="shared" si="121"/>
        <v>1</v>
      </c>
      <c r="AO152" s="106">
        <f t="shared" si="122"/>
        <v>1</v>
      </c>
      <c r="AP152" s="106">
        <f t="shared" si="122"/>
        <v>1</v>
      </c>
      <c r="AQ152" s="106">
        <f t="shared" si="122"/>
        <v>1</v>
      </c>
      <c r="AR152" s="106">
        <f t="shared" si="122"/>
        <v>1</v>
      </c>
      <c r="AS152" s="106">
        <f t="shared" si="122"/>
        <v>1</v>
      </c>
      <c r="AT152" s="106">
        <f t="shared" si="122"/>
        <v>1</v>
      </c>
      <c r="AU152" s="106">
        <f t="shared" si="122"/>
        <v>1</v>
      </c>
      <c r="AV152" s="106">
        <f t="shared" si="122"/>
        <v>1</v>
      </c>
      <c r="AW152" s="106">
        <f t="shared" si="122"/>
        <v>1</v>
      </c>
      <c r="AX152" s="106">
        <f t="shared" si="122"/>
        <v>1</v>
      </c>
      <c r="AY152" s="106">
        <f t="shared" si="123"/>
        <v>1</v>
      </c>
      <c r="AZ152" s="106">
        <f t="shared" si="123"/>
        <v>1</v>
      </c>
      <c r="BA152" s="106">
        <f t="shared" si="123"/>
        <v>1</v>
      </c>
      <c r="BB152" s="106">
        <f t="shared" si="123"/>
        <v>1</v>
      </c>
      <c r="BC152" s="106">
        <f t="shared" si="123"/>
        <v>1</v>
      </c>
      <c r="BD152" s="106">
        <f t="shared" si="123"/>
        <v>1</v>
      </c>
      <c r="BE152" s="106">
        <f t="shared" si="123"/>
        <v>1</v>
      </c>
      <c r="BF152" s="106">
        <f t="shared" si="123"/>
        <v>1</v>
      </c>
      <c r="BG152" s="106">
        <f t="shared" si="123"/>
        <v>1</v>
      </c>
      <c r="BH152" s="106">
        <f t="shared" si="123"/>
        <v>1</v>
      </c>
      <c r="BI152" s="106">
        <f t="shared" si="124"/>
        <v>1</v>
      </c>
      <c r="BJ152" s="106">
        <f t="shared" si="124"/>
        <v>1</v>
      </c>
      <c r="BK152" s="106">
        <f t="shared" si="124"/>
        <v>1</v>
      </c>
      <c r="BL152" s="106">
        <f t="shared" si="124"/>
        <v>1</v>
      </c>
      <c r="BM152" s="106">
        <f t="shared" si="124"/>
        <v>1</v>
      </c>
      <c r="BN152" s="106">
        <f t="shared" si="124"/>
        <v>1</v>
      </c>
      <c r="BO152" s="106">
        <f t="shared" si="124"/>
        <v>1</v>
      </c>
      <c r="BP152" s="106">
        <f t="shared" si="124"/>
        <v>1</v>
      </c>
      <c r="BQ152" s="106">
        <f t="shared" si="124"/>
        <v>1</v>
      </c>
      <c r="BR152" s="350">
        <f t="shared" si="116"/>
        <v>0.74915254237288142</v>
      </c>
    </row>
    <row r="153" spans="1:70" s="2" customFormat="1" ht="18.75" customHeight="1" x14ac:dyDescent="0.25">
      <c r="A153" s="88"/>
      <c r="B153" s="78" t="s">
        <v>954</v>
      </c>
      <c r="C153" s="78" t="s">
        <v>955</v>
      </c>
      <c r="D153" s="78" t="s">
        <v>3</v>
      </c>
      <c r="E153" s="225">
        <f>VLOOKUP(B153,'Cuadro Control'!C178:J2083,8,FALSE)</f>
        <v>0</v>
      </c>
      <c r="F153" s="108">
        <f t="shared" si="118"/>
        <v>0</v>
      </c>
      <c r="G153" s="109">
        <v>46311</v>
      </c>
      <c r="H153" s="109"/>
      <c r="I153" s="109">
        <v>46311</v>
      </c>
      <c r="J153" s="354">
        <f t="shared" si="87"/>
        <v>1</v>
      </c>
      <c r="K153" s="108">
        <f t="shared" si="119"/>
        <v>0</v>
      </c>
      <c r="L153" s="108">
        <f t="shared" si="119"/>
        <v>0</v>
      </c>
      <c r="M153" s="108">
        <f t="shared" si="119"/>
        <v>0</v>
      </c>
      <c r="N153" s="108">
        <f t="shared" si="119"/>
        <v>0</v>
      </c>
      <c r="O153" s="108">
        <f t="shared" si="119"/>
        <v>0</v>
      </c>
      <c r="P153" s="108">
        <f t="shared" si="119"/>
        <v>0</v>
      </c>
      <c r="Q153" s="108">
        <f t="shared" si="119"/>
        <v>0</v>
      </c>
      <c r="R153" s="108">
        <f t="shared" si="119"/>
        <v>0</v>
      </c>
      <c r="S153" s="108">
        <f t="shared" si="119"/>
        <v>0</v>
      </c>
      <c r="T153" s="108">
        <f t="shared" si="119"/>
        <v>0</v>
      </c>
      <c r="U153" s="108">
        <f t="shared" si="120"/>
        <v>0</v>
      </c>
      <c r="V153" s="108">
        <f t="shared" si="120"/>
        <v>0</v>
      </c>
      <c r="W153" s="108">
        <f t="shared" si="120"/>
        <v>0</v>
      </c>
      <c r="X153" s="108">
        <f t="shared" si="120"/>
        <v>0</v>
      </c>
      <c r="Y153" s="108">
        <f t="shared" si="120"/>
        <v>1</v>
      </c>
      <c r="Z153" s="108">
        <f t="shared" si="120"/>
        <v>1</v>
      </c>
      <c r="AA153" s="108">
        <f t="shared" si="120"/>
        <v>1</v>
      </c>
      <c r="AB153" s="108">
        <f t="shared" si="120"/>
        <v>1</v>
      </c>
      <c r="AC153" s="108">
        <f t="shared" si="120"/>
        <v>1</v>
      </c>
      <c r="AD153" s="108">
        <f t="shared" si="120"/>
        <v>1</v>
      </c>
      <c r="AE153" s="108">
        <f t="shared" si="121"/>
        <v>1</v>
      </c>
      <c r="AF153" s="108">
        <f t="shared" si="121"/>
        <v>1</v>
      </c>
      <c r="AG153" s="108">
        <f t="shared" si="121"/>
        <v>1</v>
      </c>
      <c r="AH153" s="108">
        <f t="shared" si="121"/>
        <v>1</v>
      </c>
      <c r="AI153" s="108">
        <f t="shared" si="121"/>
        <v>1</v>
      </c>
      <c r="AJ153" s="108">
        <f t="shared" si="121"/>
        <v>1</v>
      </c>
      <c r="AK153" s="108">
        <f t="shared" si="121"/>
        <v>1</v>
      </c>
      <c r="AL153" s="108">
        <f t="shared" si="121"/>
        <v>1</v>
      </c>
      <c r="AM153" s="108">
        <f t="shared" si="121"/>
        <v>1</v>
      </c>
      <c r="AN153" s="108">
        <f t="shared" si="121"/>
        <v>1</v>
      </c>
      <c r="AO153" s="108">
        <f t="shared" si="122"/>
        <v>1</v>
      </c>
      <c r="AP153" s="108">
        <f t="shared" si="122"/>
        <v>1</v>
      </c>
      <c r="AQ153" s="108">
        <f t="shared" si="122"/>
        <v>1</v>
      </c>
      <c r="AR153" s="108">
        <f t="shared" si="122"/>
        <v>1</v>
      </c>
      <c r="AS153" s="108">
        <f t="shared" si="122"/>
        <v>1</v>
      </c>
      <c r="AT153" s="108">
        <f t="shared" si="122"/>
        <v>1</v>
      </c>
      <c r="AU153" s="108">
        <f t="shared" si="122"/>
        <v>1</v>
      </c>
      <c r="AV153" s="108">
        <f t="shared" si="122"/>
        <v>1</v>
      </c>
      <c r="AW153" s="108">
        <f t="shared" si="122"/>
        <v>1</v>
      </c>
      <c r="AX153" s="108">
        <f t="shared" si="122"/>
        <v>1</v>
      </c>
      <c r="AY153" s="108">
        <f t="shared" si="123"/>
        <v>1</v>
      </c>
      <c r="AZ153" s="108">
        <f t="shared" si="123"/>
        <v>1</v>
      </c>
      <c r="BA153" s="108">
        <f t="shared" si="123"/>
        <v>1</v>
      </c>
      <c r="BB153" s="108">
        <f t="shared" si="123"/>
        <v>1</v>
      </c>
      <c r="BC153" s="108">
        <f t="shared" si="123"/>
        <v>1</v>
      </c>
      <c r="BD153" s="108">
        <f t="shared" si="123"/>
        <v>1</v>
      </c>
      <c r="BE153" s="108">
        <f t="shared" si="123"/>
        <v>1</v>
      </c>
      <c r="BF153" s="108">
        <f t="shared" si="123"/>
        <v>1</v>
      </c>
      <c r="BG153" s="108">
        <f t="shared" si="123"/>
        <v>1</v>
      </c>
      <c r="BH153" s="108">
        <f t="shared" si="123"/>
        <v>1</v>
      </c>
      <c r="BI153" s="108">
        <f t="shared" si="124"/>
        <v>1</v>
      </c>
      <c r="BJ153" s="108">
        <f t="shared" si="124"/>
        <v>1</v>
      </c>
      <c r="BK153" s="108">
        <f t="shared" si="124"/>
        <v>1</v>
      </c>
      <c r="BL153" s="108">
        <f t="shared" si="124"/>
        <v>1</v>
      </c>
      <c r="BM153" s="108">
        <f t="shared" si="124"/>
        <v>1</v>
      </c>
      <c r="BN153" s="108">
        <f t="shared" si="124"/>
        <v>1</v>
      </c>
      <c r="BO153" s="108">
        <f t="shared" si="124"/>
        <v>1</v>
      </c>
      <c r="BP153" s="108">
        <f t="shared" si="124"/>
        <v>1</v>
      </c>
      <c r="BQ153" s="108">
        <f t="shared" si="124"/>
        <v>1</v>
      </c>
      <c r="BR153" s="350">
        <f t="shared" si="116"/>
        <v>0.76271186440677963</v>
      </c>
    </row>
    <row r="154" spans="1:70" s="2" customFormat="1" ht="18.75" customHeight="1" x14ac:dyDescent="0.25">
      <c r="A154" s="88"/>
      <c r="B154" s="77" t="s">
        <v>956</v>
      </c>
      <c r="C154" s="77" t="s">
        <v>957</v>
      </c>
      <c r="D154" s="77" t="s">
        <v>8</v>
      </c>
      <c r="E154" s="224">
        <f>VLOOKUP(B154,'Cuadro Control'!C179:J2084,8,FALSE)</f>
        <v>1230815225.9452939</v>
      </c>
      <c r="F154" s="106">
        <f t="shared" si="118"/>
        <v>0.2318411625341423</v>
      </c>
      <c r="G154" s="107">
        <v>46315</v>
      </c>
      <c r="H154" s="107"/>
      <c r="I154" s="107">
        <v>46316</v>
      </c>
      <c r="J154" s="354">
        <f t="shared" si="87"/>
        <v>0</v>
      </c>
      <c r="K154" s="106">
        <f t="shared" si="119"/>
        <v>0</v>
      </c>
      <c r="L154" s="106">
        <f t="shared" si="119"/>
        <v>0</v>
      </c>
      <c r="M154" s="106">
        <f t="shared" si="119"/>
        <v>0</v>
      </c>
      <c r="N154" s="106">
        <f t="shared" si="119"/>
        <v>0</v>
      </c>
      <c r="O154" s="106">
        <f t="shared" si="119"/>
        <v>0</v>
      </c>
      <c r="P154" s="106">
        <f t="shared" si="119"/>
        <v>0</v>
      </c>
      <c r="Q154" s="106">
        <f t="shared" si="119"/>
        <v>0</v>
      </c>
      <c r="R154" s="106">
        <f t="shared" si="119"/>
        <v>0</v>
      </c>
      <c r="S154" s="106">
        <f t="shared" si="119"/>
        <v>0</v>
      </c>
      <c r="T154" s="106">
        <f t="shared" si="119"/>
        <v>0</v>
      </c>
      <c r="U154" s="106">
        <f t="shared" si="120"/>
        <v>0</v>
      </c>
      <c r="V154" s="106">
        <f t="shared" si="120"/>
        <v>0</v>
      </c>
      <c r="W154" s="106">
        <f t="shared" si="120"/>
        <v>0</v>
      </c>
      <c r="X154" s="106">
        <f t="shared" si="120"/>
        <v>0</v>
      </c>
      <c r="Y154" s="106">
        <f t="shared" si="120"/>
        <v>0</v>
      </c>
      <c r="Z154" s="106">
        <f t="shared" si="120"/>
        <v>1</v>
      </c>
      <c r="AA154" s="106">
        <f t="shared" si="120"/>
        <v>1</v>
      </c>
      <c r="AB154" s="106">
        <f t="shared" si="120"/>
        <v>1</v>
      </c>
      <c r="AC154" s="106">
        <f t="shared" si="120"/>
        <v>1</v>
      </c>
      <c r="AD154" s="106">
        <f t="shared" si="120"/>
        <v>1</v>
      </c>
      <c r="AE154" s="106">
        <f t="shared" si="121"/>
        <v>1</v>
      </c>
      <c r="AF154" s="106">
        <f t="shared" si="121"/>
        <v>1</v>
      </c>
      <c r="AG154" s="106">
        <f t="shared" si="121"/>
        <v>1</v>
      </c>
      <c r="AH154" s="106">
        <f t="shared" si="121"/>
        <v>1</v>
      </c>
      <c r="AI154" s="106">
        <f t="shared" si="121"/>
        <v>1</v>
      </c>
      <c r="AJ154" s="106">
        <f t="shared" si="121"/>
        <v>1</v>
      </c>
      <c r="AK154" s="106">
        <f t="shared" si="121"/>
        <v>1</v>
      </c>
      <c r="AL154" s="106">
        <f t="shared" si="121"/>
        <v>1</v>
      </c>
      <c r="AM154" s="106">
        <f t="shared" si="121"/>
        <v>1</v>
      </c>
      <c r="AN154" s="106">
        <f t="shared" si="121"/>
        <v>1</v>
      </c>
      <c r="AO154" s="106">
        <f t="shared" si="122"/>
        <v>1</v>
      </c>
      <c r="AP154" s="106">
        <f t="shared" si="122"/>
        <v>1</v>
      </c>
      <c r="AQ154" s="106">
        <f t="shared" si="122"/>
        <v>1</v>
      </c>
      <c r="AR154" s="106">
        <f t="shared" si="122"/>
        <v>1</v>
      </c>
      <c r="AS154" s="106">
        <f t="shared" si="122"/>
        <v>1</v>
      </c>
      <c r="AT154" s="106">
        <f t="shared" si="122"/>
        <v>1</v>
      </c>
      <c r="AU154" s="106">
        <f t="shared" si="122"/>
        <v>1</v>
      </c>
      <c r="AV154" s="106">
        <f t="shared" si="122"/>
        <v>1</v>
      </c>
      <c r="AW154" s="106">
        <f t="shared" si="122"/>
        <v>1</v>
      </c>
      <c r="AX154" s="106">
        <f t="shared" si="122"/>
        <v>1</v>
      </c>
      <c r="AY154" s="106">
        <f t="shared" si="123"/>
        <v>1</v>
      </c>
      <c r="AZ154" s="106">
        <f t="shared" si="123"/>
        <v>1</v>
      </c>
      <c r="BA154" s="106">
        <f t="shared" si="123"/>
        <v>1</v>
      </c>
      <c r="BB154" s="106">
        <f t="shared" si="123"/>
        <v>1</v>
      </c>
      <c r="BC154" s="106">
        <f t="shared" si="123"/>
        <v>1</v>
      </c>
      <c r="BD154" s="106">
        <f t="shared" si="123"/>
        <v>1</v>
      </c>
      <c r="BE154" s="106">
        <f t="shared" si="123"/>
        <v>1</v>
      </c>
      <c r="BF154" s="106">
        <f t="shared" si="123"/>
        <v>1</v>
      </c>
      <c r="BG154" s="106">
        <f t="shared" si="123"/>
        <v>1</v>
      </c>
      <c r="BH154" s="106">
        <f t="shared" si="123"/>
        <v>1</v>
      </c>
      <c r="BI154" s="106">
        <f t="shared" si="124"/>
        <v>1</v>
      </c>
      <c r="BJ154" s="106">
        <f t="shared" si="124"/>
        <v>1</v>
      </c>
      <c r="BK154" s="106">
        <f t="shared" si="124"/>
        <v>1</v>
      </c>
      <c r="BL154" s="106">
        <f t="shared" si="124"/>
        <v>1</v>
      </c>
      <c r="BM154" s="106">
        <f t="shared" si="124"/>
        <v>1</v>
      </c>
      <c r="BN154" s="106">
        <f t="shared" si="124"/>
        <v>1</v>
      </c>
      <c r="BO154" s="106">
        <f t="shared" si="124"/>
        <v>1</v>
      </c>
      <c r="BP154" s="106">
        <f t="shared" si="124"/>
        <v>1</v>
      </c>
      <c r="BQ154" s="106">
        <f t="shared" si="124"/>
        <v>1</v>
      </c>
      <c r="BR154" s="350">
        <f t="shared" si="116"/>
        <v>0.74576271186440679</v>
      </c>
    </row>
    <row r="155" spans="1:70" s="2" customFormat="1" ht="18.75" customHeight="1" x14ac:dyDescent="0.25">
      <c r="A155" s="88"/>
      <c r="B155" s="77" t="s">
        <v>958</v>
      </c>
      <c r="C155" s="77" t="s">
        <v>959</v>
      </c>
      <c r="D155" s="77" t="s">
        <v>26</v>
      </c>
      <c r="E155" s="224">
        <f>VLOOKUP(B155,'Cuadro Control'!C180:J2085,8,FALSE)</f>
        <v>0</v>
      </c>
      <c r="F155" s="106">
        <f t="shared" si="118"/>
        <v>0</v>
      </c>
      <c r="G155" s="107">
        <v>46316</v>
      </c>
      <c r="H155" s="107"/>
      <c r="I155" s="107">
        <v>46323</v>
      </c>
      <c r="J155" s="354">
        <f t="shared" si="87"/>
        <v>0.375</v>
      </c>
      <c r="K155" s="106">
        <f t="shared" ref="K155:T160" si="125">IF($G155=0,0,IF(K$6&lt;$G155,0,IF(K$6&gt;$I155,1,(K$6-$G155+1)/($I155-$G155+1))))</f>
        <v>0</v>
      </c>
      <c r="L155" s="106">
        <f t="shared" si="125"/>
        <v>0</v>
      </c>
      <c r="M155" s="106">
        <f t="shared" si="125"/>
        <v>0</v>
      </c>
      <c r="N155" s="106">
        <f t="shared" si="125"/>
        <v>0</v>
      </c>
      <c r="O155" s="106">
        <f t="shared" si="125"/>
        <v>0</v>
      </c>
      <c r="P155" s="106">
        <f t="shared" si="125"/>
        <v>0</v>
      </c>
      <c r="Q155" s="106">
        <f t="shared" si="125"/>
        <v>0</v>
      </c>
      <c r="R155" s="106">
        <f t="shared" si="125"/>
        <v>0</v>
      </c>
      <c r="S155" s="106">
        <f t="shared" si="125"/>
        <v>0</v>
      </c>
      <c r="T155" s="106">
        <f t="shared" si="125"/>
        <v>0</v>
      </c>
      <c r="U155" s="106">
        <f t="shared" ref="U155:AD160" si="126">IF($G155=0,0,IF(U$6&lt;$G155,0,IF(U$6&gt;$I155,1,(U$6-$G155+1)/($I155-$G155+1))))</f>
        <v>0</v>
      </c>
      <c r="V155" s="106">
        <f t="shared" si="126"/>
        <v>0</v>
      </c>
      <c r="W155" s="106">
        <f t="shared" si="126"/>
        <v>0</v>
      </c>
      <c r="X155" s="106">
        <f t="shared" si="126"/>
        <v>0</v>
      </c>
      <c r="Y155" s="106">
        <f t="shared" si="126"/>
        <v>0</v>
      </c>
      <c r="Z155" s="106">
        <f t="shared" si="126"/>
        <v>0.375</v>
      </c>
      <c r="AA155" s="106">
        <f t="shared" si="126"/>
        <v>1</v>
      </c>
      <c r="AB155" s="106">
        <f t="shared" si="126"/>
        <v>1</v>
      </c>
      <c r="AC155" s="106">
        <f t="shared" si="126"/>
        <v>1</v>
      </c>
      <c r="AD155" s="106">
        <f t="shared" si="126"/>
        <v>1</v>
      </c>
      <c r="AE155" s="106">
        <f t="shared" ref="AE155:AN160" si="127">IF($G155=0,0,IF(AE$6&lt;$G155,0,IF(AE$6&gt;$I155,1,(AE$6-$G155+1)/($I155-$G155+1))))</f>
        <v>1</v>
      </c>
      <c r="AF155" s="106">
        <f t="shared" si="127"/>
        <v>1</v>
      </c>
      <c r="AG155" s="106">
        <f t="shared" si="127"/>
        <v>1</v>
      </c>
      <c r="AH155" s="106">
        <f t="shared" si="127"/>
        <v>1</v>
      </c>
      <c r="AI155" s="106">
        <f t="shared" si="127"/>
        <v>1</v>
      </c>
      <c r="AJ155" s="106">
        <f t="shared" si="127"/>
        <v>1</v>
      </c>
      <c r="AK155" s="106">
        <f t="shared" si="127"/>
        <v>1</v>
      </c>
      <c r="AL155" s="106">
        <f t="shared" si="127"/>
        <v>1</v>
      </c>
      <c r="AM155" s="106">
        <f t="shared" si="127"/>
        <v>1</v>
      </c>
      <c r="AN155" s="106">
        <f t="shared" si="127"/>
        <v>1</v>
      </c>
      <c r="AO155" s="106">
        <f t="shared" ref="AO155:AX160" si="128">IF($G155=0,0,IF(AO$6&lt;$G155,0,IF(AO$6&gt;$I155,1,(AO$6-$G155+1)/($I155-$G155+1))))</f>
        <v>1</v>
      </c>
      <c r="AP155" s="106">
        <f t="shared" si="128"/>
        <v>1</v>
      </c>
      <c r="AQ155" s="106">
        <f t="shared" si="128"/>
        <v>1</v>
      </c>
      <c r="AR155" s="106">
        <f t="shared" si="128"/>
        <v>1</v>
      </c>
      <c r="AS155" s="106">
        <f t="shared" si="128"/>
        <v>1</v>
      </c>
      <c r="AT155" s="106">
        <f t="shared" si="128"/>
        <v>1</v>
      </c>
      <c r="AU155" s="106">
        <f t="shared" si="128"/>
        <v>1</v>
      </c>
      <c r="AV155" s="106">
        <f t="shared" si="128"/>
        <v>1</v>
      </c>
      <c r="AW155" s="106">
        <f t="shared" si="128"/>
        <v>1</v>
      </c>
      <c r="AX155" s="106">
        <f t="shared" si="128"/>
        <v>1</v>
      </c>
      <c r="AY155" s="106">
        <f t="shared" ref="AY155:BH160" si="129">IF($G155=0,0,IF(AY$6&lt;$G155,0,IF(AY$6&gt;$I155,1,(AY$6-$G155+1)/($I155-$G155+1))))</f>
        <v>1</v>
      </c>
      <c r="AZ155" s="106">
        <f t="shared" si="129"/>
        <v>1</v>
      </c>
      <c r="BA155" s="106">
        <f t="shared" si="129"/>
        <v>1</v>
      </c>
      <c r="BB155" s="106">
        <f t="shared" si="129"/>
        <v>1</v>
      </c>
      <c r="BC155" s="106">
        <f t="shared" si="129"/>
        <v>1</v>
      </c>
      <c r="BD155" s="106">
        <f t="shared" si="129"/>
        <v>1</v>
      </c>
      <c r="BE155" s="106">
        <f t="shared" si="129"/>
        <v>1</v>
      </c>
      <c r="BF155" s="106">
        <f t="shared" si="129"/>
        <v>1</v>
      </c>
      <c r="BG155" s="106">
        <f t="shared" si="129"/>
        <v>1</v>
      </c>
      <c r="BH155" s="106">
        <f t="shared" si="129"/>
        <v>1</v>
      </c>
      <c r="BI155" s="106">
        <f t="shared" ref="BI155:BQ160" si="130">IF($G155=0,0,IF(BI$6&lt;$G155,0,IF(BI$6&gt;$I155,1,(BI$6-$G155+1)/($I155-$G155+1))))</f>
        <v>1</v>
      </c>
      <c r="BJ155" s="106">
        <f t="shared" si="130"/>
        <v>1</v>
      </c>
      <c r="BK155" s="106">
        <f t="shared" si="130"/>
        <v>1</v>
      </c>
      <c r="BL155" s="106">
        <f t="shared" si="130"/>
        <v>1</v>
      </c>
      <c r="BM155" s="106">
        <f t="shared" si="130"/>
        <v>1</v>
      </c>
      <c r="BN155" s="106">
        <f t="shared" si="130"/>
        <v>1</v>
      </c>
      <c r="BO155" s="106">
        <f t="shared" si="130"/>
        <v>1</v>
      </c>
      <c r="BP155" s="106">
        <f t="shared" si="130"/>
        <v>1</v>
      </c>
      <c r="BQ155" s="106">
        <f t="shared" si="130"/>
        <v>1</v>
      </c>
      <c r="BR155" s="350">
        <f t="shared" si="116"/>
        <v>0.73516949152542377</v>
      </c>
    </row>
    <row r="156" spans="1:70" s="2" customFormat="1" ht="18.75" customHeight="1" x14ac:dyDescent="0.25">
      <c r="A156" s="88"/>
      <c r="B156" s="77" t="s">
        <v>960</v>
      </c>
      <c r="C156" s="77" t="s">
        <v>2054</v>
      </c>
      <c r="D156" s="77" t="s">
        <v>6</v>
      </c>
      <c r="E156" s="224">
        <f>VLOOKUP(B156,'Cuadro Control'!C182:J2086,8,FALSE)</f>
        <v>52736347.43270281</v>
      </c>
      <c r="F156" s="106">
        <f t="shared" si="118"/>
        <v>9.933624348213644E-3</v>
      </c>
      <c r="G156" s="107">
        <v>46323</v>
      </c>
      <c r="H156" s="107"/>
      <c r="I156" s="107">
        <v>46326</v>
      </c>
      <c r="J156" s="354">
        <f t="shared" si="87"/>
        <v>0.75</v>
      </c>
      <c r="K156" s="106">
        <f t="shared" si="125"/>
        <v>0</v>
      </c>
      <c r="L156" s="106">
        <f t="shared" si="125"/>
        <v>0</v>
      </c>
      <c r="M156" s="106">
        <f t="shared" si="125"/>
        <v>0</v>
      </c>
      <c r="N156" s="106">
        <f t="shared" si="125"/>
        <v>0</v>
      </c>
      <c r="O156" s="106">
        <f t="shared" si="125"/>
        <v>0</v>
      </c>
      <c r="P156" s="106">
        <f t="shared" si="125"/>
        <v>0</v>
      </c>
      <c r="Q156" s="106">
        <f t="shared" si="125"/>
        <v>0</v>
      </c>
      <c r="R156" s="106">
        <f t="shared" si="125"/>
        <v>0</v>
      </c>
      <c r="S156" s="106">
        <f t="shared" si="125"/>
        <v>0</v>
      </c>
      <c r="T156" s="106">
        <f t="shared" si="125"/>
        <v>0</v>
      </c>
      <c r="U156" s="106">
        <f t="shared" si="126"/>
        <v>0</v>
      </c>
      <c r="V156" s="106">
        <f t="shared" si="126"/>
        <v>0</v>
      </c>
      <c r="W156" s="106">
        <f t="shared" si="126"/>
        <v>0</v>
      </c>
      <c r="X156" s="106">
        <f t="shared" si="126"/>
        <v>0</v>
      </c>
      <c r="Y156" s="106">
        <f t="shared" si="126"/>
        <v>0</v>
      </c>
      <c r="Z156" s="106">
        <f t="shared" si="126"/>
        <v>0</v>
      </c>
      <c r="AA156" s="106">
        <f t="shared" si="126"/>
        <v>0.75</v>
      </c>
      <c r="AB156" s="106">
        <f t="shared" si="126"/>
        <v>1</v>
      </c>
      <c r="AC156" s="106">
        <f t="shared" si="126"/>
        <v>1</v>
      </c>
      <c r="AD156" s="106">
        <f t="shared" si="126"/>
        <v>1</v>
      </c>
      <c r="AE156" s="106">
        <f t="shared" si="127"/>
        <v>1</v>
      </c>
      <c r="AF156" s="106">
        <f t="shared" si="127"/>
        <v>1</v>
      </c>
      <c r="AG156" s="106">
        <f t="shared" si="127"/>
        <v>1</v>
      </c>
      <c r="AH156" s="106">
        <f t="shared" si="127"/>
        <v>1</v>
      </c>
      <c r="AI156" s="106">
        <f t="shared" si="127"/>
        <v>1</v>
      </c>
      <c r="AJ156" s="106">
        <f t="shared" si="127"/>
        <v>1</v>
      </c>
      <c r="AK156" s="106">
        <f t="shared" si="127"/>
        <v>1</v>
      </c>
      <c r="AL156" s="106">
        <f t="shared" si="127"/>
        <v>1</v>
      </c>
      <c r="AM156" s="106">
        <f t="shared" si="127"/>
        <v>1</v>
      </c>
      <c r="AN156" s="106">
        <f t="shared" si="127"/>
        <v>1</v>
      </c>
      <c r="AO156" s="106">
        <f t="shared" si="128"/>
        <v>1</v>
      </c>
      <c r="AP156" s="106">
        <f t="shared" si="128"/>
        <v>1</v>
      </c>
      <c r="AQ156" s="106">
        <f t="shared" si="128"/>
        <v>1</v>
      </c>
      <c r="AR156" s="106">
        <f t="shared" si="128"/>
        <v>1</v>
      </c>
      <c r="AS156" s="106">
        <f t="shared" si="128"/>
        <v>1</v>
      </c>
      <c r="AT156" s="106">
        <f t="shared" si="128"/>
        <v>1</v>
      </c>
      <c r="AU156" s="106">
        <f t="shared" si="128"/>
        <v>1</v>
      </c>
      <c r="AV156" s="106">
        <f t="shared" si="128"/>
        <v>1</v>
      </c>
      <c r="AW156" s="106">
        <f t="shared" si="128"/>
        <v>1</v>
      </c>
      <c r="AX156" s="106">
        <f t="shared" si="128"/>
        <v>1</v>
      </c>
      <c r="AY156" s="106">
        <f t="shared" si="129"/>
        <v>1</v>
      </c>
      <c r="AZ156" s="106">
        <f t="shared" si="129"/>
        <v>1</v>
      </c>
      <c r="BA156" s="106">
        <f t="shared" si="129"/>
        <v>1</v>
      </c>
      <c r="BB156" s="106">
        <f t="shared" si="129"/>
        <v>1</v>
      </c>
      <c r="BC156" s="106">
        <f t="shared" si="129"/>
        <v>1</v>
      </c>
      <c r="BD156" s="106">
        <f t="shared" si="129"/>
        <v>1</v>
      </c>
      <c r="BE156" s="106">
        <f t="shared" si="129"/>
        <v>1</v>
      </c>
      <c r="BF156" s="106">
        <f t="shared" si="129"/>
        <v>1</v>
      </c>
      <c r="BG156" s="106">
        <f t="shared" si="129"/>
        <v>1</v>
      </c>
      <c r="BH156" s="106">
        <f t="shared" si="129"/>
        <v>1</v>
      </c>
      <c r="BI156" s="106">
        <f t="shared" si="130"/>
        <v>1</v>
      </c>
      <c r="BJ156" s="106">
        <f t="shared" si="130"/>
        <v>1</v>
      </c>
      <c r="BK156" s="106">
        <f t="shared" si="130"/>
        <v>1</v>
      </c>
      <c r="BL156" s="106">
        <f t="shared" si="130"/>
        <v>1</v>
      </c>
      <c r="BM156" s="106">
        <f t="shared" si="130"/>
        <v>1</v>
      </c>
      <c r="BN156" s="106">
        <f t="shared" si="130"/>
        <v>1</v>
      </c>
      <c r="BO156" s="106">
        <f t="shared" si="130"/>
        <v>1</v>
      </c>
      <c r="BP156" s="106">
        <f t="shared" si="130"/>
        <v>1</v>
      </c>
      <c r="BQ156" s="106">
        <f t="shared" si="130"/>
        <v>1</v>
      </c>
      <c r="BR156" s="350">
        <f t="shared" si="116"/>
        <v>0.72457627118644063</v>
      </c>
    </row>
    <row r="157" spans="1:70" s="2" customFormat="1" ht="18.75" customHeight="1" x14ac:dyDescent="0.25">
      <c r="A157" s="88"/>
      <c r="B157" s="77" t="s">
        <v>961</v>
      </c>
      <c r="C157" s="77" t="s">
        <v>962</v>
      </c>
      <c r="D157" s="77" t="s">
        <v>19</v>
      </c>
      <c r="E157" s="224">
        <f>VLOOKUP(B157,'Cuadro Control'!C184:J2087,8,FALSE)</f>
        <v>46410609.014634147</v>
      </c>
      <c r="F157" s="106">
        <f t="shared" si="118"/>
        <v>8.742083556535862E-3</v>
      </c>
      <c r="G157" s="107">
        <v>46326</v>
      </c>
      <c r="H157" s="107"/>
      <c r="I157" s="107">
        <v>46330</v>
      </c>
      <c r="J157" s="354">
        <f t="shared" si="87"/>
        <v>0</v>
      </c>
      <c r="K157" s="106">
        <f t="shared" si="125"/>
        <v>0</v>
      </c>
      <c r="L157" s="106">
        <f t="shared" si="125"/>
        <v>0</v>
      </c>
      <c r="M157" s="106">
        <f t="shared" si="125"/>
        <v>0</v>
      </c>
      <c r="N157" s="106">
        <f t="shared" si="125"/>
        <v>0</v>
      </c>
      <c r="O157" s="106">
        <f t="shared" si="125"/>
        <v>0</v>
      </c>
      <c r="P157" s="106">
        <f t="shared" si="125"/>
        <v>0</v>
      </c>
      <c r="Q157" s="106">
        <f t="shared" si="125"/>
        <v>0</v>
      </c>
      <c r="R157" s="106">
        <f t="shared" si="125"/>
        <v>0</v>
      </c>
      <c r="S157" s="106">
        <f t="shared" si="125"/>
        <v>0</v>
      </c>
      <c r="T157" s="106">
        <f t="shared" si="125"/>
        <v>0</v>
      </c>
      <c r="U157" s="106">
        <f t="shared" si="126"/>
        <v>0</v>
      </c>
      <c r="V157" s="106">
        <f t="shared" si="126"/>
        <v>0</v>
      </c>
      <c r="W157" s="106">
        <f t="shared" si="126"/>
        <v>0</v>
      </c>
      <c r="X157" s="106">
        <f t="shared" si="126"/>
        <v>0</v>
      </c>
      <c r="Y157" s="106">
        <f t="shared" si="126"/>
        <v>0</v>
      </c>
      <c r="Z157" s="106">
        <f t="shared" si="126"/>
        <v>0</v>
      </c>
      <c r="AA157" s="106">
        <f t="shared" si="126"/>
        <v>0</v>
      </c>
      <c r="AB157" s="106">
        <f t="shared" si="126"/>
        <v>1</v>
      </c>
      <c r="AC157" s="106">
        <f t="shared" si="126"/>
        <v>1</v>
      </c>
      <c r="AD157" s="106">
        <f t="shared" si="126"/>
        <v>1</v>
      </c>
      <c r="AE157" s="106">
        <f t="shared" si="127"/>
        <v>1</v>
      </c>
      <c r="AF157" s="106">
        <f t="shared" si="127"/>
        <v>1</v>
      </c>
      <c r="AG157" s="106">
        <f t="shared" si="127"/>
        <v>1</v>
      </c>
      <c r="AH157" s="106">
        <f t="shared" si="127"/>
        <v>1</v>
      </c>
      <c r="AI157" s="106">
        <f t="shared" si="127"/>
        <v>1</v>
      </c>
      <c r="AJ157" s="106">
        <f t="shared" si="127"/>
        <v>1</v>
      </c>
      <c r="AK157" s="106">
        <f t="shared" si="127"/>
        <v>1</v>
      </c>
      <c r="AL157" s="106">
        <f t="shared" si="127"/>
        <v>1</v>
      </c>
      <c r="AM157" s="106">
        <f t="shared" si="127"/>
        <v>1</v>
      </c>
      <c r="AN157" s="106">
        <f t="shared" si="127"/>
        <v>1</v>
      </c>
      <c r="AO157" s="106">
        <f t="shared" si="128"/>
        <v>1</v>
      </c>
      <c r="AP157" s="106">
        <f t="shared" si="128"/>
        <v>1</v>
      </c>
      <c r="AQ157" s="106">
        <f t="shared" si="128"/>
        <v>1</v>
      </c>
      <c r="AR157" s="106">
        <f t="shared" si="128"/>
        <v>1</v>
      </c>
      <c r="AS157" s="106">
        <f t="shared" si="128"/>
        <v>1</v>
      </c>
      <c r="AT157" s="106">
        <f t="shared" si="128"/>
        <v>1</v>
      </c>
      <c r="AU157" s="106">
        <f t="shared" si="128"/>
        <v>1</v>
      </c>
      <c r="AV157" s="106">
        <f t="shared" si="128"/>
        <v>1</v>
      </c>
      <c r="AW157" s="106">
        <f t="shared" si="128"/>
        <v>1</v>
      </c>
      <c r="AX157" s="106">
        <f t="shared" si="128"/>
        <v>1</v>
      </c>
      <c r="AY157" s="106">
        <f t="shared" si="129"/>
        <v>1</v>
      </c>
      <c r="AZ157" s="106">
        <f t="shared" si="129"/>
        <v>1</v>
      </c>
      <c r="BA157" s="106">
        <f t="shared" si="129"/>
        <v>1</v>
      </c>
      <c r="BB157" s="106">
        <f t="shared" si="129"/>
        <v>1</v>
      </c>
      <c r="BC157" s="106">
        <f t="shared" si="129"/>
        <v>1</v>
      </c>
      <c r="BD157" s="106">
        <f t="shared" si="129"/>
        <v>1</v>
      </c>
      <c r="BE157" s="106">
        <f t="shared" si="129"/>
        <v>1</v>
      </c>
      <c r="BF157" s="106">
        <f t="shared" si="129"/>
        <v>1</v>
      </c>
      <c r="BG157" s="106">
        <f t="shared" si="129"/>
        <v>1</v>
      </c>
      <c r="BH157" s="106">
        <f t="shared" si="129"/>
        <v>1</v>
      </c>
      <c r="BI157" s="106">
        <f t="shared" si="130"/>
        <v>1</v>
      </c>
      <c r="BJ157" s="106">
        <f t="shared" si="130"/>
        <v>1</v>
      </c>
      <c r="BK157" s="106">
        <f t="shared" si="130"/>
        <v>1</v>
      </c>
      <c r="BL157" s="106">
        <f t="shared" si="130"/>
        <v>1</v>
      </c>
      <c r="BM157" s="106">
        <f t="shared" si="130"/>
        <v>1</v>
      </c>
      <c r="BN157" s="106">
        <f t="shared" si="130"/>
        <v>1</v>
      </c>
      <c r="BO157" s="106">
        <f t="shared" si="130"/>
        <v>1</v>
      </c>
      <c r="BP157" s="106">
        <f t="shared" si="130"/>
        <v>1</v>
      </c>
      <c r="BQ157" s="106">
        <f t="shared" si="130"/>
        <v>1</v>
      </c>
      <c r="BR157" s="350">
        <f t="shared" si="116"/>
        <v>0.71186440677966101</v>
      </c>
    </row>
    <row r="158" spans="1:70" s="2" customFormat="1" ht="18.75" customHeight="1" x14ac:dyDescent="0.25">
      <c r="A158" s="88"/>
      <c r="B158" s="77" t="s">
        <v>963</v>
      </c>
      <c r="C158" s="77" t="s">
        <v>964</v>
      </c>
      <c r="D158" s="77" t="s">
        <v>9</v>
      </c>
      <c r="E158" s="224">
        <f>VLOOKUP(B158,'Cuadro Control'!C186:J2088,8,FALSE)</f>
        <v>1587346329.5488234</v>
      </c>
      <c r="F158" s="106">
        <f t="shared" si="118"/>
        <v>0.29899875353285565</v>
      </c>
      <c r="G158" s="107">
        <v>46331</v>
      </c>
      <c r="H158" s="107"/>
      <c r="I158" s="107">
        <v>46340</v>
      </c>
      <c r="J158" s="354">
        <f t="shared" si="87"/>
        <v>0.9</v>
      </c>
      <c r="K158" s="106">
        <f t="shared" si="125"/>
        <v>0</v>
      </c>
      <c r="L158" s="106">
        <f t="shared" si="125"/>
        <v>0</v>
      </c>
      <c r="M158" s="106">
        <f t="shared" si="125"/>
        <v>0</v>
      </c>
      <c r="N158" s="106">
        <f t="shared" si="125"/>
        <v>0</v>
      </c>
      <c r="O158" s="106">
        <f t="shared" si="125"/>
        <v>0</v>
      </c>
      <c r="P158" s="106">
        <f t="shared" si="125"/>
        <v>0</v>
      </c>
      <c r="Q158" s="106">
        <f t="shared" si="125"/>
        <v>0</v>
      </c>
      <c r="R158" s="106">
        <f t="shared" si="125"/>
        <v>0</v>
      </c>
      <c r="S158" s="106">
        <f t="shared" si="125"/>
        <v>0</v>
      </c>
      <c r="T158" s="106">
        <f t="shared" si="125"/>
        <v>0</v>
      </c>
      <c r="U158" s="106">
        <f t="shared" si="126"/>
        <v>0</v>
      </c>
      <c r="V158" s="106">
        <f t="shared" si="126"/>
        <v>0</v>
      </c>
      <c r="W158" s="106">
        <f t="shared" si="126"/>
        <v>0</v>
      </c>
      <c r="X158" s="106">
        <f t="shared" si="126"/>
        <v>0</v>
      </c>
      <c r="Y158" s="106">
        <f t="shared" si="126"/>
        <v>0</v>
      </c>
      <c r="Z158" s="106">
        <f t="shared" si="126"/>
        <v>0</v>
      </c>
      <c r="AA158" s="106">
        <f t="shared" si="126"/>
        <v>0</v>
      </c>
      <c r="AB158" s="106">
        <f t="shared" si="126"/>
        <v>0.2</v>
      </c>
      <c r="AC158" s="106">
        <f t="shared" si="126"/>
        <v>0.9</v>
      </c>
      <c r="AD158" s="106">
        <f t="shared" si="126"/>
        <v>1</v>
      </c>
      <c r="AE158" s="106">
        <f t="shared" si="127"/>
        <v>1</v>
      </c>
      <c r="AF158" s="106">
        <f t="shared" si="127"/>
        <v>1</v>
      </c>
      <c r="AG158" s="106">
        <f t="shared" si="127"/>
        <v>1</v>
      </c>
      <c r="AH158" s="106">
        <f t="shared" si="127"/>
        <v>1</v>
      </c>
      <c r="AI158" s="106">
        <f t="shared" si="127"/>
        <v>1</v>
      </c>
      <c r="AJ158" s="106">
        <f t="shared" si="127"/>
        <v>1</v>
      </c>
      <c r="AK158" s="106">
        <f t="shared" si="127"/>
        <v>1</v>
      </c>
      <c r="AL158" s="106">
        <f t="shared" si="127"/>
        <v>1</v>
      </c>
      <c r="AM158" s="106">
        <f t="shared" si="127"/>
        <v>1</v>
      </c>
      <c r="AN158" s="106">
        <f t="shared" si="127"/>
        <v>1</v>
      </c>
      <c r="AO158" s="106">
        <f t="shared" si="128"/>
        <v>1</v>
      </c>
      <c r="AP158" s="106">
        <f t="shared" si="128"/>
        <v>1</v>
      </c>
      <c r="AQ158" s="106">
        <f t="shared" si="128"/>
        <v>1</v>
      </c>
      <c r="AR158" s="106">
        <f t="shared" si="128"/>
        <v>1</v>
      </c>
      <c r="AS158" s="106">
        <f t="shared" si="128"/>
        <v>1</v>
      </c>
      <c r="AT158" s="106">
        <f t="shared" si="128"/>
        <v>1</v>
      </c>
      <c r="AU158" s="106">
        <f t="shared" si="128"/>
        <v>1</v>
      </c>
      <c r="AV158" s="106">
        <f t="shared" si="128"/>
        <v>1</v>
      </c>
      <c r="AW158" s="106">
        <f t="shared" si="128"/>
        <v>1</v>
      </c>
      <c r="AX158" s="106">
        <f t="shared" si="128"/>
        <v>1</v>
      </c>
      <c r="AY158" s="106">
        <f t="shared" si="129"/>
        <v>1</v>
      </c>
      <c r="AZ158" s="106">
        <f t="shared" si="129"/>
        <v>1</v>
      </c>
      <c r="BA158" s="106">
        <f t="shared" si="129"/>
        <v>1</v>
      </c>
      <c r="BB158" s="106">
        <f t="shared" si="129"/>
        <v>1</v>
      </c>
      <c r="BC158" s="106">
        <f t="shared" si="129"/>
        <v>1</v>
      </c>
      <c r="BD158" s="106">
        <f t="shared" si="129"/>
        <v>1</v>
      </c>
      <c r="BE158" s="106">
        <f t="shared" si="129"/>
        <v>1</v>
      </c>
      <c r="BF158" s="106">
        <f t="shared" si="129"/>
        <v>1</v>
      </c>
      <c r="BG158" s="106">
        <f t="shared" si="129"/>
        <v>1</v>
      </c>
      <c r="BH158" s="106">
        <f t="shared" si="129"/>
        <v>1</v>
      </c>
      <c r="BI158" s="106">
        <f t="shared" si="130"/>
        <v>1</v>
      </c>
      <c r="BJ158" s="106">
        <f t="shared" si="130"/>
        <v>1</v>
      </c>
      <c r="BK158" s="106">
        <f t="shared" si="130"/>
        <v>1</v>
      </c>
      <c r="BL158" s="106">
        <f t="shared" si="130"/>
        <v>1</v>
      </c>
      <c r="BM158" s="106">
        <f t="shared" si="130"/>
        <v>1</v>
      </c>
      <c r="BN158" s="106">
        <f t="shared" si="130"/>
        <v>1</v>
      </c>
      <c r="BO158" s="106">
        <f t="shared" si="130"/>
        <v>1</v>
      </c>
      <c r="BP158" s="106">
        <f t="shared" si="130"/>
        <v>1</v>
      </c>
      <c r="BQ158" s="106">
        <f t="shared" si="130"/>
        <v>1</v>
      </c>
      <c r="BR158" s="350">
        <f t="shared" si="116"/>
        <v>0.69661016949152543</v>
      </c>
    </row>
    <row r="159" spans="1:70" s="2" customFormat="1" ht="18.75" customHeight="1" x14ac:dyDescent="0.25">
      <c r="A159" s="88"/>
      <c r="B159" s="103" t="s">
        <v>965</v>
      </c>
      <c r="C159" s="103" t="s">
        <v>966</v>
      </c>
      <c r="D159" s="103" t="s">
        <v>9</v>
      </c>
      <c r="E159" s="223">
        <f>VLOOKUP(B159,'Cuadro Control'!C188:J2089,8,FALSE)</f>
        <v>179532477.23999998</v>
      </c>
      <c r="F159" s="104">
        <f t="shared" si="118"/>
        <v>3.3817438522495219E-2</v>
      </c>
      <c r="G159" s="105">
        <v>46332</v>
      </c>
      <c r="H159" s="105"/>
      <c r="I159" s="105">
        <v>46346</v>
      </c>
      <c r="J159" s="354">
        <f t="shared" si="87"/>
        <v>1</v>
      </c>
      <c r="K159" s="104">
        <f t="shared" si="125"/>
        <v>0</v>
      </c>
      <c r="L159" s="104">
        <f t="shared" si="125"/>
        <v>0</v>
      </c>
      <c r="M159" s="104">
        <f t="shared" si="125"/>
        <v>0</v>
      </c>
      <c r="N159" s="104">
        <f t="shared" si="125"/>
        <v>0</v>
      </c>
      <c r="O159" s="104">
        <f t="shared" si="125"/>
        <v>0</v>
      </c>
      <c r="P159" s="104">
        <f t="shared" si="125"/>
        <v>0</v>
      </c>
      <c r="Q159" s="104">
        <f t="shared" si="125"/>
        <v>0</v>
      </c>
      <c r="R159" s="104">
        <f t="shared" si="125"/>
        <v>0</v>
      </c>
      <c r="S159" s="104">
        <f t="shared" si="125"/>
        <v>0</v>
      </c>
      <c r="T159" s="104">
        <f t="shared" si="125"/>
        <v>0</v>
      </c>
      <c r="U159" s="104">
        <f t="shared" si="126"/>
        <v>0</v>
      </c>
      <c r="V159" s="104">
        <f t="shared" si="126"/>
        <v>0</v>
      </c>
      <c r="W159" s="104">
        <f t="shared" si="126"/>
        <v>0</v>
      </c>
      <c r="X159" s="104">
        <f t="shared" si="126"/>
        <v>0</v>
      </c>
      <c r="Y159" s="104">
        <f t="shared" si="126"/>
        <v>0</v>
      </c>
      <c r="Z159" s="104">
        <f t="shared" si="126"/>
        <v>0</v>
      </c>
      <c r="AA159" s="104">
        <f t="shared" si="126"/>
        <v>0</v>
      </c>
      <c r="AB159" s="104">
        <f t="shared" si="126"/>
        <v>6.6666666666666666E-2</v>
      </c>
      <c r="AC159" s="104">
        <f t="shared" si="126"/>
        <v>0.53333333333333333</v>
      </c>
      <c r="AD159" s="104">
        <f t="shared" si="126"/>
        <v>1</v>
      </c>
      <c r="AE159" s="104">
        <f t="shared" si="127"/>
        <v>1</v>
      </c>
      <c r="AF159" s="104">
        <f t="shared" si="127"/>
        <v>1</v>
      </c>
      <c r="AG159" s="104">
        <f t="shared" si="127"/>
        <v>1</v>
      </c>
      <c r="AH159" s="104">
        <f t="shared" si="127"/>
        <v>1</v>
      </c>
      <c r="AI159" s="104">
        <f t="shared" si="127"/>
        <v>1</v>
      </c>
      <c r="AJ159" s="104">
        <f t="shared" si="127"/>
        <v>1</v>
      </c>
      <c r="AK159" s="104">
        <f t="shared" si="127"/>
        <v>1</v>
      </c>
      <c r="AL159" s="104">
        <f t="shared" si="127"/>
        <v>1</v>
      </c>
      <c r="AM159" s="104">
        <f t="shared" si="127"/>
        <v>1</v>
      </c>
      <c r="AN159" s="104">
        <f t="shared" si="127"/>
        <v>1</v>
      </c>
      <c r="AO159" s="104">
        <f t="shared" si="128"/>
        <v>1</v>
      </c>
      <c r="AP159" s="104">
        <f t="shared" si="128"/>
        <v>1</v>
      </c>
      <c r="AQ159" s="104">
        <f t="shared" si="128"/>
        <v>1</v>
      </c>
      <c r="AR159" s="104">
        <f t="shared" si="128"/>
        <v>1</v>
      </c>
      <c r="AS159" s="104">
        <f t="shared" si="128"/>
        <v>1</v>
      </c>
      <c r="AT159" s="104">
        <f t="shared" si="128"/>
        <v>1</v>
      </c>
      <c r="AU159" s="104">
        <f t="shared" si="128"/>
        <v>1</v>
      </c>
      <c r="AV159" s="104">
        <f t="shared" si="128"/>
        <v>1</v>
      </c>
      <c r="AW159" s="104">
        <f t="shared" si="128"/>
        <v>1</v>
      </c>
      <c r="AX159" s="104">
        <f t="shared" si="128"/>
        <v>1</v>
      </c>
      <c r="AY159" s="104">
        <f t="shared" si="129"/>
        <v>1</v>
      </c>
      <c r="AZ159" s="104">
        <f t="shared" si="129"/>
        <v>1</v>
      </c>
      <c r="BA159" s="104">
        <f t="shared" si="129"/>
        <v>1</v>
      </c>
      <c r="BB159" s="104">
        <f t="shared" si="129"/>
        <v>1</v>
      </c>
      <c r="BC159" s="104">
        <f t="shared" si="129"/>
        <v>1</v>
      </c>
      <c r="BD159" s="104">
        <f t="shared" si="129"/>
        <v>1</v>
      </c>
      <c r="BE159" s="104">
        <f t="shared" si="129"/>
        <v>1</v>
      </c>
      <c r="BF159" s="104">
        <f t="shared" si="129"/>
        <v>1</v>
      </c>
      <c r="BG159" s="104">
        <f t="shared" si="129"/>
        <v>1</v>
      </c>
      <c r="BH159" s="104">
        <f t="shared" si="129"/>
        <v>1</v>
      </c>
      <c r="BI159" s="104">
        <f t="shared" si="130"/>
        <v>1</v>
      </c>
      <c r="BJ159" s="104">
        <f t="shared" si="130"/>
        <v>1</v>
      </c>
      <c r="BK159" s="104">
        <f t="shared" si="130"/>
        <v>1</v>
      </c>
      <c r="BL159" s="104">
        <f t="shared" si="130"/>
        <v>1</v>
      </c>
      <c r="BM159" s="104">
        <f t="shared" si="130"/>
        <v>1</v>
      </c>
      <c r="BN159" s="104">
        <f t="shared" si="130"/>
        <v>1</v>
      </c>
      <c r="BO159" s="104">
        <f t="shared" si="130"/>
        <v>1</v>
      </c>
      <c r="BP159" s="104">
        <f t="shared" si="130"/>
        <v>1</v>
      </c>
      <c r="BQ159" s="104">
        <f t="shared" si="130"/>
        <v>1</v>
      </c>
      <c r="BR159" s="350">
        <f t="shared" si="116"/>
        <v>0.68813559322033901</v>
      </c>
    </row>
    <row r="160" spans="1:70" s="2" customFormat="1" ht="18.75" customHeight="1" x14ac:dyDescent="0.25">
      <c r="A160" s="88"/>
      <c r="B160" s="78" t="s">
        <v>967</v>
      </c>
      <c r="C160" s="78" t="s">
        <v>1976</v>
      </c>
      <c r="D160" s="78" t="s">
        <v>3</v>
      </c>
      <c r="E160" s="225">
        <f>VLOOKUP(B160,'Cuadro Control'!C190:J2090,8,FALSE)</f>
        <v>0</v>
      </c>
      <c r="F160" s="108">
        <f>IFERROR(E160/$E$144,0)</f>
        <v>0</v>
      </c>
      <c r="G160" s="109">
        <v>46346</v>
      </c>
      <c r="H160" s="109"/>
      <c r="I160" s="109">
        <v>46346</v>
      </c>
      <c r="J160" s="354">
        <f t="shared" si="87"/>
        <v>1</v>
      </c>
      <c r="K160" s="108">
        <f t="shared" si="125"/>
        <v>0</v>
      </c>
      <c r="L160" s="108">
        <f t="shared" si="125"/>
        <v>0</v>
      </c>
      <c r="M160" s="108">
        <f t="shared" si="125"/>
        <v>0</v>
      </c>
      <c r="N160" s="108">
        <f t="shared" si="125"/>
        <v>0</v>
      </c>
      <c r="O160" s="108">
        <f t="shared" si="125"/>
        <v>0</v>
      </c>
      <c r="P160" s="108">
        <f t="shared" si="125"/>
        <v>0</v>
      </c>
      <c r="Q160" s="108">
        <f t="shared" si="125"/>
        <v>0</v>
      </c>
      <c r="R160" s="108">
        <f t="shared" si="125"/>
        <v>0</v>
      </c>
      <c r="S160" s="108">
        <f t="shared" si="125"/>
        <v>0</v>
      </c>
      <c r="T160" s="108">
        <f t="shared" si="125"/>
        <v>0</v>
      </c>
      <c r="U160" s="108">
        <f t="shared" si="126"/>
        <v>0</v>
      </c>
      <c r="V160" s="108">
        <f t="shared" si="126"/>
        <v>0</v>
      </c>
      <c r="W160" s="108">
        <f t="shared" si="126"/>
        <v>0</v>
      </c>
      <c r="X160" s="108">
        <f t="shared" si="126"/>
        <v>0</v>
      </c>
      <c r="Y160" s="108">
        <f t="shared" si="126"/>
        <v>0</v>
      </c>
      <c r="Z160" s="108">
        <f t="shared" si="126"/>
        <v>0</v>
      </c>
      <c r="AA160" s="108">
        <f t="shared" si="126"/>
        <v>0</v>
      </c>
      <c r="AB160" s="108">
        <f t="shared" si="126"/>
        <v>0</v>
      </c>
      <c r="AC160" s="108">
        <f t="shared" si="126"/>
        <v>0</v>
      </c>
      <c r="AD160" s="108">
        <f t="shared" si="126"/>
        <v>1</v>
      </c>
      <c r="AE160" s="108">
        <f t="shared" si="127"/>
        <v>1</v>
      </c>
      <c r="AF160" s="108">
        <f t="shared" si="127"/>
        <v>1</v>
      </c>
      <c r="AG160" s="108">
        <f t="shared" si="127"/>
        <v>1</v>
      </c>
      <c r="AH160" s="108">
        <f t="shared" si="127"/>
        <v>1</v>
      </c>
      <c r="AI160" s="108">
        <f t="shared" si="127"/>
        <v>1</v>
      </c>
      <c r="AJ160" s="108">
        <f t="shared" si="127"/>
        <v>1</v>
      </c>
      <c r="AK160" s="108">
        <f t="shared" si="127"/>
        <v>1</v>
      </c>
      <c r="AL160" s="108">
        <f t="shared" si="127"/>
        <v>1</v>
      </c>
      <c r="AM160" s="108">
        <f t="shared" si="127"/>
        <v>1</v>
      </c>
      <c r="AN160" s="108">
        <f t="shared" si="127"/>
        <v>1</v>
      </c>
      <c r="AO160" s="108">
        <f t="shared" si="128"/>
        <v>1</v>
      </c>
      <c r="AP160" s="108">
        <f t="shared" si="128"/>
        <v>1</v>
      </c>
      <c r="AQ160" s="108">
        <f t="shared" si="128"/>
        <v>1</v>
      </c>
      <c r="AR160" s="108">
        <f t="shared" si="128"/>
        <v>1</v>
      </c>
      <c r="AS160" s="108">
        <f t="shared" si="128"/>
        <v>1</v>
      </c>
      <c r="AT160" s="108">
        <f t="shared" si="128"/>
        <v>1</v>
      </c>
      <c r="AU160" s="108">
        <f t="shared" si="128"/>
        <v>1</v>
      </c>
      <c r="AV160" s="108">
        <f t="shared" si="128"/>
        <v>1</v>
      </c>
      <c r="AW160" s="108">
        <f t="shared" si="128"/>
        <v>1</v>
      </c>
      <c r="AX160" s="108">
        <f t="shared" si="128"/>
        <v>1</v>
      </c>
      <c r="AY160" s="108">
        <f t="shared" si="129"/>
        <v>1</v>
      </c>
      <c r="AZ160" s="108">
        <f t="shared" si="129"/>
        <v>1</v>
      </c>
      <c r="BA160" s="108">
        <f t="shared" si="129"/>
        <v>1</v>
      </c>
      <c r="BB160" s="108">
        <f t="shared" si="129"/>
        <v>1</v>
      </c>
      <c r="BC160" s="108">
        <f t="shared" si="129"/>
        <v>1</v>
      </c>
      <c r="BD160" s="108">
        <f t="shared" si="129"/>
        <v>1</v>
      </c>
      <c r="BE160" s="108">
        <f t="shared" si="129"/>
        <v>1</v>
      </c>
      <c r="BF160" s="108">
        <f t="shared" si="129"/>
        <v>1</v>
      </c>
      <c r="BG160" s="108">
        <f t="shared" si="129"/>
        <v>1</v>
      </c>
      <c r="BH160" s="108">
        <f t="shared" si="129"/>
        <v>1</v>
      </c>
      <c r="BI160" s="108">
        <f t="shared" si="130"/>
        <v>1</v>
      </c>
      <c r="BJ160" s="108">
        <f t="shared" si="130"/>
        <v>1</v>
      </c>
      <c r="BK160" s="108">
        <f t="shared" si="130"/>
        <v>1</v>
      </c>
      <c r="BL160" s="108">
        <f t="shared" si="130"/>
        <v>1</v>
      </c>
      <c r="BM160" s="108">
        <f t="shared" si="130"/>
        <v>1</v>
      </c>
      <c r="BN160" s="108">
        <f t="shared" si="130"/>
        <v>1</v>
      </c>
      <c r="BO160" s="108">
        <f t="shared" si="130"/>
        <v>1</v>
      </c>
      <c r="BP160" s="108">
        <f t="shared" si="130"/>
        <v>1</v>
      </c>
      <c r="BQ160" s="108">
        <f t="shared" si="130"/>
        <v>1</v>
      </c>
      <c r="BR160" s="350">
        <f t="shared" si="116"/>
        <v>0.67796610169491522</v>
      </c>
    </row>
    <row r="161" spans="1:70" s="2" customFormat="1" ht="18.75" customHeight="1" x14ac:dyDescent="0.25">
      <c r="A161" s="88"/>
      <c r="B161" s="79" t="s">
        <v>968</v>
      </c>
      <c r="C161" s="79" t="s">
        <v>969</v>
      </c>
      <c r="D161" s="79" t="s">
        <v>905</v>
      </c>
      <c r="E161" s="226">
        <f>SUM(E162:E177)</f>
        <v>5308872732.0543728</v>
      </c>
      <c r="F161" s="110">
        <f>IFERROR(E161/$E$109,0)</f>
        <v>2.9408554574576196E-2</v>
      </c>
      <c r="G161" s="111">
        <v>46273</v>
      </c>
      <c r="H161" s="111"/>
      <c r="I161" s="111">
        <v>46357</v>
      </c>
      <c r="J161" s="354">
        <f t="shared" si="87"/>
        <v>0.9903378747078585</v>
      </c>
      <c r="K161" s="110">
        <f>SUMPRODUCT($F162:$F176,K162:K176)</f>
        <v>0</v>
      </c>
      <c r="L161" s="110">
        <f t="shared" ref="L161:BQ161" si="131">SUMPRODUCT($F162:$F176,L162:L176)</f>
        <v>0</v>
      </c>
      <c r="M161" s="110">
        <f t="shared" si="131"/>
        <v>0</v>
      </c>
      <c r="N161" s="110">
        <f t="shared" si="131"/>
        <v>0</v>
      </c>
      <c r="O161" s="110">
        <f t="shared" si="131"/>
        <v>0</v>
      </c>
      <c r="P161" s="110">
        <f t="shared" si="131"/>
        <v>0</v>
      </c>
      <c r="Q161" s="110">
        <f t="shared" si="131"/>
        <v>0</v>
      </c>
      <c r="R161" s="110">
        <f t="shared" si="131"/>
        <v>0</v>
      </c>
      <c r="S161" s="110">
        <f t="shared" si="131"/>
        <v>0</v>
      </c>
      <c r="T161" s="110">
        <f t="shared" si="131"/>
        <v>7.8426989199921922E-3</v>
      </c>
      <c r="U161" s="110">
        <f t="shared" si="131"/>
        <v>4.1836545294005947E-2</v>
      </c>
      <c r="V161" s="110">
        <f t="shared" si="131"/>
        <v>8.6381780999194982E-2</v>
      </c>
      <c r="W161" s="110">
        <f t="shared" si="131"/>
        <v>0.16008640555045139</v>
      </c>
      <c r="X161" s="110">
        <f t="shared" si="131"/>
        <v>0.22632154429731435</v>
      </c>
      <c r="Y161" s="110">
        <f t="shared" si="131"/>
        <v>0.31514939446125445</v>
      </c>
      <c r="Z161" s="110">
        <f t="shared" si="131"/>
        <v>0.40397724462519446</v>
      </c>
      <c r="AA161" s="110">
        <f t="shared" si="131"/>
        <v>0.64850810003989967</v>
      </c>
      <c r="AB161" s="110">
        <f t="shared" si="131"/>
        <v>0.65099150612695311</v>
      </c>
      <c r="AC161" s="110">
        <f t="shared" si="131"/>
        <v>0.69018371206256113</v>
      </c>
      <c r="AD161" s="110">
        <f t="shared" si="131"/>
        <v>0.85842963485705104</v>
      </c>
      <c r="AE161" s="110">
        <f t="shared" si="131"/>
        <v>0.9903378747078585</v>
      </c>
      <c r="AF161" s="110">
        <f t="shared" si="131"/>
        <v>1</v>
      </c>
      <c r="AG161" s="110">
        <f t="shared" si="131"/>
        <v>1</v>
      </c>
      <c r="AH161" s="110">
        <f t="shared" si="131"/>
        <v>1</v>
      </c>
      <c r="AI161" s="110">
        <f t="shared" si="131"/>
        <v>1</v>
      </c>
      <c r="AJ161" s="110">
        <f t="shared" si="131"/>
        <v>1</v>
      </c>
      <c r="AK161" s="110">
        <f t="shared" si="131"/>
        <v>1</v>
      </c>
      <c r="AL161" s="110">
        <f t="shared" si="131"/>
        <v>1</v>
      </c>
      <c r="AM161" s="110">
        <f t="shared" si="131"/>
        <v>1</v>
      </c>
      <c r="AN161" s="110">
        <f t="shared" si="131"/>
        <v>1</v>
      </c>
      <c r="AO161" s="110">
        <f t="shared" si="131"/>
        <v>1</v>
      </c>
      <c r="AP161" s="110">
        <f t="shared" si="131"/>
        <v>1</v>
      </c>
      <c r="AQ161" s="110">
        <f t="shared" si="131"/>
        <v>1</v>
      </c>
      <c r="AR161" s="110">
        <f t="shared" si="131"/>
        <v>1</v>
      </c>
      <c r="AS161" s="110">
        <f t="shared" si="131"/>
        <v>1</v>
      </c>
      <c r="AT161" s="110">
        <f t="shared" si="131"/>
        <v>1</v>
      </c>
      <c r="AU161" s="110">
        <f t="shared" si="131"/>
        <v>1</v>
      </c>
      <c r="AV161" s="110">
        <f t="shared" si="131"/>
        <v>1</v>
      </c>
      <c r="AW161" s="110">
        <f t="shared" si="131"/>
        <v>1</v>
      </c>
      <c r="AX161" s="110">
        <f t="shared" si="131"/>
        <v>1</v>
      </c>
      <c r="AY161" s="110">
        <f t="shared" si="131"/>
        <v>1</v>
      </c>
      <c r="AZ161" s="110">
        <f t="shared" si="131"/>
        <v>1</v>
      </c>
      <c r="BA161" s="110">
        <f t="shared" si="131"/>
        <v>1</v>
      </c>
      <c r="BB161" s="110">
        <f t="shared" si="131"/>
        <v>1</v>
      </c>
      <c r="BC161" s="110">
        <f t="shared" si="131"/>
        <v>1</v>
      </c>
      <c r="BD161" s="110">
        <f t="shared" si="131"/>
        <v>1</v>
      </c>
      <c r="BE161" s="110">
        <f t="shared" si="131"/>
        <v>1</v>
      </c>
      <c r="BF161" s="110">
        <f t="shared" si="131"/>
        <v>1</v>
      </c>
      <c r="BG161" s="110">
        <f t="shared" si="131"/>
        <v>1</v>
      </c>
      <c r="BH161" s="110">
        <f t="shared" si="131"/>
        <v>1</v>
      </c>
      <c r="BI161" s="110">
        <f t="shared" si="131"/>
        <v>1</v>
      </c>
      <c r="BJ161" s="110">
        <f t="shared" si="131"/>
        <v>1</v>
      </c>
      <c r="BK161" s="110">
        <f t="shared" si="131"/>
        <v>1</v>
      </c>
      <c r="BL161" s="110">
        <f t="shared" si="131"/>
        <v>1</v>
      </c>
      <c r="BM161" s="110">
        <f t="shared" si="131"/>
        <v>1</v>
      </c>
      <c r="BN161" s="110">
        <f t="shared" si="131"/>
        <v>1</v>
      </c>
      <c r="BO161" s="110">
        <f t="shared" si="131"/>
        <v>1</v>
      </c>
      <c r="BP161" s="110">
        <f t="shared" si="131"/>
        <v>1</v>
      </c>
      <c r="BQ161" s="110">
        <f t="shared" si="131"/>
        <v>1</v>
      </c>
      <c r="BR161" s="350">
        <f t="shared" si="116"/>
        <v>0.73017027867697848</v>
      </c>
    </row>
    <row r="162" spans="1:70" s="2" customFormat="1" ht="18.75" customHeight="1" x14ac:dyDescent="0.25">
      <c r="A162" s="88"/>
      <c r="B162" s="77" t="s">
        <v>970</v>
      </c>
      <c r="C162" s="77" t="s">
        <v>2099</v>
      </c>
      <c r="D162" s="77" t="s">
        <v>22</v>
      </c>
      <c r="E162" s="224">
        <f>VLOOKUP(B162,'Cuadro Control'!C192:J2092,8,FALSE)</f>
        <v>83271780.884117648</v>
      </c>
      <c r="F162" s="106">
        <f t="shared" ref="F162:F176" si="132">IFERROR(E162/$E$161,0)</f>
        <v>1.5685397839984384E-2</v>
      </c>
      <c r="G162" s="107">
        <v>46273</v>
      </c>
      <c r="H162" s="107"/>
      <c r="I162" s="107">
        <v>46280</v>
      </c>
      <c r="J162" s="354">
        <f t="shared" si="87"/>
        <v>0.5</v>
      </c>
      <c r="K162" s="106">
        <f t="shared" ref="K162:T171" si="133">IF($G162=0,0,IF(K$6&lt;$G162,0,IF(K$6&gt;$I162,1,(K$6-$G162+1)/($I162-$G162+1))))</f>
        <v>0</v>
      </c>
      <c r="L162" s="106">
        <f t="shared" si="133"/>
        <v>0</v>
      </c>
      <c r="M162" s="106">
        <f t="shared" si="133"/>
        <v>0</v>
      </c>
      <c r="N162" s="106">
        <f t="shared" si="133"/>
        <v>0</v>
      </c>
      <c r="O162" s="106">
        <f t="shared" si="133"/>
        <v>0</v>
      </c>
      <c r="P162" s="106">
        <f t="shared" si="133"/>
        <v>0</v>
      </c>
      <c r="Q162" s="106">
        <f t="shared" si="133"/>
        <v>0</v>
      </c>
      <c r="R162" s="106">
        <f t="shared" si="133"/>
        <v>0</v>
      </c>
      <c r="S162" s="106">
        <f t="shared" si="133"/>
        <v>0</v>
      </c>
      <c r="T162" s="106">
        <f t="shared" si="133"/>
        <v>0.5</v>
      </c>
      <c r="U162" s="106">
        <f t="shared" ref="U162:AD171" si="134">IF($G162=0,0,IF(U$6&lt;$G162,0,IF(U$6&gt;$I162,1,(U$6-$G162+1)/($I162-$G162+1))))</f>
        <v>1</v>
      </c>
      <c r="V162" s="106">
        <f t="shared" si="134"/>
        <v>1</v>
      </c>
      <c r="W162" s="106">
        <f t="shared" si="134"/>
        <v>1</v>
      </c>
      <c r="X162" s="106">
        <f t="shared" si="134"/>
        <v>1</v>
      </c>
      <c r="Y162" s="106">
        <f t="shared" si="134"/>
        <v>1</v>
      </c>
      <c r="Z162" s="106">
        <f t="shared" si="134"/>
        <v>1</v>
      </c>
      <c r="AA162" s="106">
        <f t="shared" si="134"/>
        <v>1</v>
      </c>
      <c r="AB162" s="106">
        <f t="shared" si="134"/>
        <v>1</v>
      </c>
      <c r="AC162" s="106">
        <f t="shared" si="134"/>
        <v>1</v>
      </c>
      <c r="AD162" s="106">
        <f t="shared" si="134"/>
        <v>1</v>
      </c>
      <c r="AE162" s="106">
        <f t="shared" ref="AE162:AN171" si="135">IF($G162=0,0,IF(AE$6&lt;$G162,0,IF(AE$6&gt;$I162,1,(AE$6-$G162+1)/($I162-$G162+1))))</f>
        <v>1</v>
      </c>
      <c r="AF162" s="106">
        <f t="shared" si="135"/>
        <v>1</v>
      </c>
      <c r="AG162" s="106">
        <f t="shared" si="135"/>
        <v>1</v>
      </c>
      <c r="AH162" s="106">
        <f t="shared" si="135"/>
        <v>1</v>
      </c>
      <c r="AI162" s="106">
        <f t="shared" si="135"/>
        <v>1</v>
      </c>
      <c r="AJ162" s="106">
        <f t="shared" si="135"/>
        <v>1</v>
      </c>
      <c r="AK162" s="106">
        <f t="shared" si="135"/>
        <v>1</v>
      </c>
      <c r="AL162" s="106">
        <f t="shared" si="135"/>
        <v>1</v>
      </c>
      <c r="AM162" s="106">
        <f t="shared" si="135"/>
        <v>1</v>
      </c>
      <c r="AN162" s="106">
        <f t="shared" si="135"/>
        <v>1</v>
      </c>
      <c r="AO162" s="106">
        <f t="shared" ref="AO162:AX171" si="136">IF($G162=0,0,IF(AO$6&lt;$G162,0,IF(AO$6&gt;$I162,1,(AO$6-$G162+1)/($I162-$G162+1))))</f>
        <v>1</v>
      </c>
      <c r="AP162" s="106">
        <f t="shared" si="136"/>
        <v>1</v>
      </c>
      <c r="AQ162" s="106">
        <f t="shared" si="136"/>
        <v>1</v>
      </c>
      <c r="AR162" s="106">
        <f t="shared" si="136"/>
        <v>1</v>
      </c>
      <c r="AS162" s="106">
        <f t="shared" si="136"/>
        <v>1</v>
      </c>
      <c r="AT162" s="106">
        <f t="shared" si="136"/>
        <v>1</v>
      </c>
      <c r="AU162" s="106">
        <f t="shared" si="136"/>
        <v>1</v>
      </c>
      <c r="AV162" s="106">
        <f t="shared" si="136"/>
        <v>1</v>
      </c>
      <c r="AW162" s="106">
        <f t="shared" si="136"/>
        <v>1</v>
      </c>
      <c r="AX162" s="106">
        <f t="shared" si="136"/>
        <v>1</v>
      </c>
      <c r="AY162" s="106">
        <f t="shared" ref="AY162:BH171" si="137">IF($G162=0,0,IF(AY$6&lt;$G162,0,IF(AY$6&gt;$I162,1,(AY$6-$G162+1)/($I162-$G162+1))))</f>
        <v>1</v>
      </c>
      <c r="AZ162" s="106">
        <f t="shared" si="137"/>
        <v>1</v>
      </c>
      <c r="BA162" s="106">
        <f t="shared" si="137"/>
        <v>1</v>
      </c>
      <c r="BB162" s="106">
        <f t="shared" si="137"/>
        <v>1</v>
      </c>
      <c r="BC162" s="106">
        <f t="shared" si="137"/>
        <v>1</v>
      </c>
      <c r="BD162" s="106">
        <f t="shared" si="137"/>
        <v>1</v>
      </c>
      <c r="BE162" s="106">
        <f t="shared" si="137"/>
        <v>1</v>
      </c>
      <c r="BF162" s="106">
        <f t="shared" si="137"/>
        <v>1</v>
      </c>
      <c r="BG162" s="106">
        <f t="shared" si="137"/>
        <v>1</v>
      </c>
      <c r="BH162" s="106">
        <f t="shared" si="137"/>
        <v>1</v>
      </c>
      <c r="BI162" s="106">
        <f t="shared" ref="BI162:BQ171" si="138">IF($G162=0,0,IF(BI$6&lt;$G162,0,IF(BI$6&gt;$I162,1,(BI$6-$G162+1)/($I162-$G162+1))))</f>
        <v>1</v>
      </c>
      <c r="BJ162" s="106">
        <f t="shared" si="138"/>
        <v>1</v>
      </c>
      <c r="BK162" s="106">
        <f t="shared" si="138"/>
        <v>1</v>
      </c>
      <c r="BL162" s="106">
        <f t="shared" si="138"/>
        <v>1</v>
      </c>
      <c r="BM162" s="106">
        <f t="shared" si="138"/>
        <v>1</v>
      </c>
      <c r="BN162" s="106">
        <f t="shared" si="138"/>
        <v>1</v>
      </c>
      <c r="BO162" s="106">
        <f t="shared" si="138"/>
        <v>1</v>
      </c>
      <c r="BP162" s="106">
        <f t="shared" si="138"/>
        <v>1</v>
      </c>
      <c r="BQ162" s="106">
        <f t="shared" si="138"/>
        <v>1</v>
      </c>
      <c r="BR162" s="350">
        <f t="shared" si="116"/>
        <v>0.83898305084745761</v>
      </c>
    </row>
    <row r="163" spans="1:70" s="2" customFormat="1" ht="18.75" customHeight="1" x14ac:dyDescent="0.25">
      <c r="A163" s="88"/>
      <c r="B163" s="77" t="s">
        <v>972</v>
      </c>
      <c r="C163" s="77" t="s">
        <v>973</v>
      </c>
      <c r="D163" s="77" t="s">
        <v>9</v>
      </c>
      <c r="E163" s="224">
        <f>VLOOKUP(B163,'Cuadro Control'!C193:J2093,8,FALSE)</f>
        <v>312374505.66882348</v>
      </c>
      <c r="F163" s="106">
        <f t="shared" si="132"/>
        <v>5.8840081771548515E-2</v>
      </c>
      <c r="G163" s="107">
        <v>46280</v>
      </c>
      <c r="H163" s="107"/>
      <c r="I163" s="107">
        <v>46288</v>
      </c>
      <c r="J163" s="354">
        <f t="shared" si="87"/>
        <v>0.44444444444444442</v>
      </c>
      <c r="K163" s="106">
        <f t="shared" si="133"/>
        <v>0</v>
      </c>
      <c r="L163" s="106">
        <f t="shared" si="133"/>
        <v>0</v>
      </c>
      <c r="M163" s="106">
        <f t="shared" si="133"/>
        <v>0</v>
      </c>
      <c r="N163" s="106">
        <f t="shared" si="133"/>
        <v>0</v>
      </c>
      <c r="O163" s="106">
        <f t="shared" si="133"/>
        <v>0</v>
      </c>
      <c r="P163" s="106">
        <f t="shared" si="133"/>
        <v>0</v>
      </c>
      <c r="Q163" s="106">
        <f t="shared" si="133"/>
        <v>0</v>
      </c>
      <c r="R163" s="106">
        <f t="shared" si="133"/>
        <v>0</v>
      </c>
      <c r="S163" s="106">
        <f t="shared" si="133"/>
        <v>0</v>
      </c>
      <c r="T163" s="106">
        <f t="shared" si="133"/>
        <v>0</v>
      </c>
      <c r="U163" s="106">
        <f t="shared" si="134"/>
        <v>0.44444444444444442</v>
      </c>
      <c r="V163" s="106">
        <f t="shared" si="134"/>
        <v>1</v>
      </c>
      <c r="W163" s="106">
        <f t="shared" si="134"/>
        <v>1</v>
      </c>
      <c r="X163" s="106">
        <f t="shared" si="134"/>
        <v>1</v>
      </c>
      <c r="Y163" s="106">
        <f t="shared" si="134"/>
        <v>1</v>
      </c>
      <c r="Z163" s="106">
        <f t="shared" si="134"/>
        <v>1</v>
      </c>
      <c r="AA163" s="106">
        <f t="shared" si="134"/>
        <v>1</v>
      </c>
      <c r="AB163" s="106">
        <f t="shared" si="134"/>
        <v>1</v>
      </c>
      <c r="AC163" s="106">
        <f t="shared" si="134"/>
        <v>1</v>
      </c>
      <c r="AD163" s="106">
        <f t="shared" si="134"/>
        <v>1</v>
      </c>
      <c r="AE163" s="106">
        <f t="shared" si="135"/>
        <v>1</v>
      </c>
      <c r="AF163" s="106">
        <f t="shared" si="135"/>
        <v>1</v>
      </c>
      <c r="AG163" s="106">
        <f t="shared" si="135"/>
        <v>1</v>
      </c>
      <c r="AH163" s="106">
        <f t="shared" si="135"/>
        <v>1</v>
      </c>
      <c r="AI163" s="106">
        <f t="shared" si="135"/>
        <v>1</v>
      </c>
      <c r="AJ163" s="106">
        <f t="shared" si="135"/>
        <v>1</v>
      </c>
      <c r="AK163" s="106">
        <f t="shared" si="135"/>
        <v>1</v>
      </c>
      <c r="AL163" s="106">
        <f t="shared" si="135"/>
        <v>1</v>
      </c>
      <c r="AM163" s="106">
        <f t="shared" si="135"/>
        <v>1</v>
      </c>
      <c r="AN163" s="106">
        <f t="shared" si="135"/>
        <v>1</v>
      </c>
      <c r="AO163" s="106">
        <f t="shared" si="136"/>
        <v>1</v>
      </c>
      <c r="AP163" s="106">
        <f t="shared" si="136"/>
        <v>1</v>
      </c>
      <c r="AQ163" s="106">
        <f t="shared" si="136"/>
        <v>1</v>
      </c>
      <c r="AR163" s="106">
        <f t="shared" si="136"/>
        <v>1</v>
      </c>
      <c r="AS163" s="106">
        <f t="shared" si="136"/>
        <v>1</v>
      </c>
      <c r="AT163" s="106">
        <f t="shared" si="136"/>
        <v>1</v>
      </c>
      <c r="AU163" s="106">
        <f t="shared" si="136"/>
        <v>1</v>
      </c>
      <c r="AV163" s="106">
        <f t="shared" si="136"/>
        <v>1</v>
      </c>
      <c r="AW163" s="106">
        <f t="shared" si="136"/>
        <v>1</v>
      </c>
      <c r="AX163" s="106">
        <f t="shared" si="136"/>
        <v>1</v>
      </c>
      <c r="AY163" s="106">
        <f t="shared" si="137"/>
        <v>1</v>
      </c>
      <c r="AZ163" s="106">
        <f t="shared" si="137"/>
        <v>1</v>
      </c>
      <c r="BA163" s="106">
        <f t="shared" si="137"/>
        <v>1</v>
      </c>
      <c r="BB163" s="106">
        <f t="shared" si="137"/>
        <v>1</v>
      </c>
      <c r="BC163" s="106">
        <f t="shared" si="137"/>
        <v>1</v>
      </c>
      <c r="BD163" s="106">
        <f t="shared" si="137"/>
        <v>1</v>
      </c>
      <c r="BE163" s="106">
        <f t="shared" si="137"/>
        <v>1</v>
      </c>
      <c r="BF163" s="106">
        <f t="shared" si="137"/>
        <v>1</v>
      </c>
      <c r="BG163" s="106">
        <f t="shared" si="137"/>
        <v>1</v>
      </c>
      <c r="BH163" s="106">
        <f t="shared" si="137"/>
        <v>1</v>
      </c>
      <c r="BI163" s="106">
        <f t="shared" si="138"/>
        <v>1</v>
      </c>
      <c r="BJ163" s="106">
        <f t="shared" si="138"/>
        <v>1</v>
      </c>
      <c r="BK163" s="106">
        <f t="shared" si="138"/>
        <v>1</v>
      </c>
      <c r="BL163" s="106">
        <f t="shared" si="138"/>
        <v>1</v>
      </c>
      <c r="BM163" s="106">
        <f t="shared" si="138"/>
        <v>1</v>
      </c>
      <c r="BN163" s="106">
        <f t="shared" si="138"/>
        <v>1</v>
      </c>
      <c r="BO163" s="106">
        <f t="shared" si="138"/>
        <v>1</v>
      </c>
      <c r="BP163" s="106">
        <f t="shared" si="138"/>
        <v>1</v>
      </c>
      <c r="BQ163" s="106">
        <f t="shared" si="138"/>
        <v>1</v>
      </c>
      <c r="BR163" s="350">
        <f t="shared" si="116"/>
        <v>0.82109227871939738</v>
      </c>
    </row>
    <row r="164" spans="1:70" s="2" customFormat="1" ht="18.75" customHeight="1" x14ac:dyDescent="0.25">
      <c r="A164" s="88"/>
      <c r="B164" s="103" t="s">
        <v>974</v>
      </c>
      <c r="C164" s="103" t="s">
        <v>975</v>
      </c>
      <c r="D164" s="103" t="s">
        <v>6</v>
      </c>
      <c r="E164" s="223">
        <f>VLOOKUP(B164,'Cuadro Control'!C194:J2094,8,FALSE)</f>
        <v>9527825.6870364472</v>
      </c>
      <c r="F164" s="104">
        <f t="shared" si="132"/>
        <v>1.794698454439963E-3</v>
      </c>
      <c r="G164" s="105">
        <v>46288</v>
      </c>
      <c r="H164" s="105"/>
      <c r="I164" s="105">
        <v>46290</v>
      </c>
      <c r="J164" s="354">
        <f t="shared" si="87"/>
        <v>1</v>
      </c>
      <c r="K164" s="104">
        <f t="shared" si="133"/>
        <v>0</v>
      </c>
      <c r="L164" s="104">
        <f t="shared" si="133"/>
        <v>0</v>
      </c>
      <c r="M164" s="104">
        <f t="shared" si="133"/>
        <v>0</v>
      </c>
      <c r="N164" s="104">
        <f t="shared" si="133"/>
        <v>0</v>
      </c>
      <c r="O164" s="104">
        <f t="shared" si="133"/>
        <v>0</v>
      </c>
      <c r="P164" s="104">
        <f t="shared" si="133"/>
        <v>0</v>
      </c>
      <c r="Q164" s="104">
        <f t="shared" si="133"/>
        <v>0</v>
      </c>
      <c r="R164" s="104">
        <f t="shared" si="133"/>
        <v>0</v>
      </c>
      <c r="S164" s="104">
        <f t="shared" si="133"/>
        <v>0</v>
      </c>
      <c r="T164" s="104">
        <f t="shared" si="133"/>
        <v>0</v>
      </c>
      <c r="U164" s="104">
        <f t="shared" si="134"/>
        <v>0</v>
      </c>
      <c r="V164" s="104">
        <f t="shared" si="134"/>
        <v>1</v>
      </c>
      <c r="W164" s="104">
        <f t="shared" si="134"/>
        <v>1</v>
      </c>
      <c r="X164" s="104">
        <f t="shared" si="134"/>
        <v>1</v>
      </c>
      <c r="Y164" s="104">
        <f t="shared" si="134"/>
        <v>1</v>
      </c>
      <c r="Z164" s="104">
        <f t="shared" si="134"/>
        <v>1</v>
      </c>
      <c r="AA164" s="104">
        <f t="shared" si="134"/>
        <v>1</v>
      </c>
      <c r="AB164" s="104">
        <f t="shared" si="134"/>
        <v>1</v>
      </c>
      <c r="AC164" s="104">
        <f t="shared" si="134"/>
        <v>1</v>
      </c>
      <c r="AD164" s="104">
        <f t="shared" si="134"/>
        <v>1</v>
      </c>
      <c r="AE164" s="104">
        <f t="shared" si="135"/>
        <v>1</v>
      </c>
      <c r="AF164" s="104">
        <f t="shared" si="135"/>
        <v>1</v>
      </c>
      <c r="AG164" s="104">
        <f t="shared" si="135"/>
        <v>1</v>
      </c>
      <c r="AH164" s="104">
        <f t="shared" si="135"/>
        <v>1</v>
      </c>
      <c r="AI164" s="104">
        <f t="shared" si="135"/>
        <v>1</v>
      </c>
      <c r="AJ164" s="104">
        <f t="shared" si="135"/>
        <v>1</v>
      </c>
      <c r="AK164" s="104">
        <f t="shared" si="135"/>
        <v>1</v>
      </c>
      <c r="AL164" s="104">
        <f t="shared" si="135"/>
        <v>1</v>
      </c>
      <c r="AM164" s="104">
        <f t="shared" si="135"/>
        <v>1</v>
      </c>
      <c r="AN164" s="104">
        <f t="shared" si="135"/>
        <v>1</v>
      </c>
      <c r="AO164" s="104">
        <f t="shared" si="136"/>
        <v>1</v>
      </c>
      <c r="AP164" s="104">
        <f t="shared" si="136"/>
        <v>1</v>
      </c>
      <c r="AQ164" s="104">
        <f t="shared" si="136"/>
        <v>1</v>
      </c>
      <c r="AR164" s="104">
        <f t="shared" si="136"/>
        <v>1</v>
      </c>
      <c r="AS164" s="104">
        <f t="shared" si="136"/>
        <v>1</v>
      </c>
      <c r="AT164" s="104">
        <f t="shared" si="136"/>
        <v>1</v>
      </c>
      <c r="AU164" s="104">
        <f t="shared" si="136"/>
        <v>1</v>
      </c>
      <c r="AV164" s="104">
        <f t="shared" si="136"/>
        <v>1</v>
      </c>
      <c r="AW164" s="104">
        <f t="shared" si="136"/>
        <v>1</v>
      </c>
      <c r="AX164" s="104">
        <f t="shared" si="136"/>
        <v>1</v>
      </c>
      <c r="AY164" s="104">
        <f t="shared" si="137"/>
        <v>1</v>
      </c>
      <c r="AZ164" s="104">
        <f t="shared" si="137"/>
        <v>1</v>
      </c>
      <c r="BA164" s="104">
        <f t="shared" si="137"/>
        <v>1</v>
      </c>
      <c r="BB164" s="104">
        <f t="shared" si="137"/>
        <v>1</v>
      </c>
      <c r="BC164" s="104">
        <f t="shared" si="137"/>
        <v>1</v>
      </c>
      <c r="BD164" s="104">
        <f t="shared" si="137"/>
        <v>1</v>
      </c>
      <c r="BE164" s="104">
        <f t="shared" si="137"/>
        <v>1</v>
      </c>
      <c r="BF164" s="104">
        <f t="shared" si="137"/>
        <v>1</v>
      </c>
      <c r="BG164" s="104">
        <f t="shared" si="137"/>
        <v>1</v>
      </c>
      <c r="BH164" s="104">
        <f t="shared" si="137"/>
        <v>1</v>
      </c>
      <c r="BI164" s="104">
        <f t="shared" si="138"/>
        <v>1</v>
      </c>
      <c r="BJ164" s="104">
        <f t="shared" si="138"/>
        <v>1</v>
      </c>
      <c r="BK164" s="104">
        <f t="shared" si="138"/>
        <v>1</v>
      </c>
      <c r="BL164" s="104">
        <f t="shared" si="138"/>
        <v>1</v>
      </c>
      <c r="BM164" s="104">
        <f t="shared" si="138"/>
        <v>1</v>
      </c>
      <c r="BN164" s="104">
        <f t="shared" si="138"/>
        <v>1</v>
      </c>
      <c r="BO164" s="104">
        <f t="shared" si="138"/>
        <v>1</v>
      </c>
      <c r="BP164" s="104">
        <f t="shared" si="138"/>
        <v>1</v>
      </c>
      <c r="BQ164" s="104">
        <f t="shared" si="138"/>
        <v>1</v>
      </c>
      <c r="BR164" s="350">
        <f t="shared" si="116"/>
        <v>0.81355932203389836</v>
      </c>
    </row>
    <row r="165" spans="1:70" s="2" customFormat="1" ht="18.75" customHeight="1" x14ac:dyDescent="0.25">
      <c r="A165" s="88"/>
      <c r="B165" s="77" t="s">
        <v>976</v>
      </c>
      <c r="C165" s="77" t="s">
        <v>977</v>
      </c>
      <c r="D165" s="77" t="s">
        <v>19</v>
      </c>
      <c r="E165" s="224">
        <f>VLOOKUP(B165,'Cuadro Control'!C195:J2095,8,FALSE)</f>
        <v>320494616.71764702</v>
      </c>
      <c r="F165" s="106">
        <f t="shared" si="132"/>
        <v>6.0369617599332674E-2</v>
      </c>
      <c r="G165" s="107">
        <v>46290</v>
      </c>
      <c r="H165" s="107"/>
      <c r="I165" s="107">
        <v>46295</v>
      </c>
      <c r="J165" s="354">
        <f t="shared" si="87"/>
        <v>0.16666666666666666</v>
      </c>
      <c r="K165" s="106">
        <f t="shared" si="133"/>
        <v>0</v>
      </c>
      <c r="L165" s="106">
        <f t="shared" si="133"/>
        <v>0</v>
      </c>
      <c r="M165" s="106">
        <f t="shared" si="133"/>
        <v>0</v>
      </c>
      <c r="N165" s="106">
        <f t="shared" si="133"/>
        <v>0</v>
      </c>
      <c r="O165" s="106">
        <f t="shared" si="133"/>
        <v>0</v>
      </c>
      <c r="P165" s="106">
        <f t="shared" si="133"/>
        <v>0</v>
      </c>
      <c r="Q165" s="106">
        <f t="shared" si="133"/>
        <v>0</v>
      </c>
      <c r="R165" s="106">
        <f t="shared" si="133"/>
        <v>0</v>
      </c>
      <c r="S165" s="106">
        <f t="shared" si="133"/>
        <v>0</v>
      </c>
      <c r="T165" s="106">
        <f t="shared" si="133"/>
        <v>0</v>
      </c>
      <c r="U165" s="106">
        <f t="shared" si="134"/>
        <v>0</v>
      </c>
      <c r="V165" s="106">
        <f t="shared" si="134"/>
        <v>0.16666666666666666</v>
      </c>
      <c r="W165" s="106">
        <f t="shared" si="134"/>
        <v>1</v>
      </c>
      <c r="X165" s="106">
        <f t="shared" si="134"/>
        <v>1</v>
      </c>
      <c r="Y165" s="106">
        <f t="shared" si="134"/>
        <v>1</v>
      </c>
      <c r="Z165" s="106">
        <f t="shared" si="134"/>
        <v>1</v>
      </c>
      <c r="AA165" s="106">
        <f t="shared" si="134"/>
        <v>1</v>
      </c>
      <c r="AB165" s="106">
        <f t="shared" si="134"/>
        <v>1</v>
      </c>
      <c r="AC165" s="106">
        <f t="shared" si="134"/>
        <v>1</v>
      </c>
      <c r="AD165" s="106">
        <f t="shared" si="134"/>
        <v>1</v>
      </c>
      <c r="AE165" s="106">
        <f t="shared" si="135"/>
        <v>1</v>
      </c>
      <c r="AF165" s="106">
        <f t="shared" si="135"/>
        <v>1</v>
      </c>
      <c r="AG165" s="106">
        <f t="shared" si="135"/>
        <v>1</v>
      </c>
      <c r="AH165" s="106">
        <f t="shared" si="135"/>
        <v>1</v>
      </c>
      <c r="AI165" s="106">
        <f t="shared" si="135"/>
        <v>1</v>
      </c>
      <c r="AJ165" s="106">
        <f t="shared" si="135"/>
        <v>1</v>
      </c>
      <c r="AK165" s="106">
        <f t="shared" si="135"/>
        <v>1</v>
      </c>
      <c r="AL165" s="106">
        <f t="shared" si="135"/>
        <v>1</v>
      </c>
      <c r="AM165" s="106">
        <f t="shared" si="135"/>
        <v>1</v>
      </c>
      <c r="AN165" s="106">
        <f t="shared" si="135"/>
        <v>1</v>
      </c>
      <c r="AO165" s="106">
        <f t="shared" si="136"/>
        <v>1</v>
      </c>
      <c r="AP165" s="106">
        <f t="shared" si="136"/>
        <v>1</v>
      </c>
      <c r="AQ165" s="106">
        <f t="shared" si="136"/>
        <v>1</v>
      </c>
      <c r="AR165" s="106">
        <f t="shared" si="136"/>
        <v>1</v>
      </c>
      <c r="AS165" s="106">
        <f t="shared" si="136"/>
        <v>1</v>
      </c>
      <c r="AT165" s="106">
        <f t="shared" si="136"/>
        <v>1</v>
      </c>
      <c r="AU165" s="106">
        <f t="shared" si="136"/>
        <v>1</v>
      </c>
      <c r="AV165" s="106">
        <f t="shared" si="136"/>
        <v>1</v>
      </c>
      <c r="AW165" s="106">
        <f t="shared" si="136"/>
        <v>1</v>
      </c>
      <c r="AX165" s="106">
        <f t="shared" si="136"/>
        <v>1</v>
      </c>
      <c r="AY165" s="106">
        <f t="shared" si="137"/>
        <v>1</v>
      </c>
      <c r="AZ165" s="106">
        <f t="shared" si="137"/>
        <v>1</v>
      </c>
      <c r="BA165" s="106">
        <f t="shared" si="137"/>
        <v>1</v>
      </c>
      <c r="BB165" s="106">
        <f t="shared" si="137"/>
        <v>1</v>
      </c>
      <c r="BC165" s="106">
        <f t="shared" si="137"/>
        <v>1</v>
      </c>
      <c r="BD165" s="106">
        <f t="shared" si="137"/>
        <v>1</v>
      </c>
      <c r="BE165" s="106">
        <f t="shared" si="137"/>
        <v>1</v>
      </c>
      <c r="BF165" s="106">
        <f t="shared" si="137"/>
        <v>1</v>
      </c>
      <c r="BG165" s="106">
        <f t="shared" si="137"/>
        <v>1</v>
      </c>
      <c r="BH165" s="106">
        <f t="shared" si="137"/>
        <v>1</v>
      </c>
      <c r="BI165" s="106">
        <f t="shared" si="138"/>
        <v>1</v>
      </c>
      <c r="BJ165" s="106">
        <f t="shared" si="138"/>
        <v>1</v>
      </c>
      <c r="BK165" s="106">
        <f t="shared" si="138"/>
        <v>1</v>
      </c>
      <c r="BL165" s="106">
        <f t="shared" si="138"/>
        <v>1</v>
      </c>
      <c r="BM165" s="106">
        <f t="shared" si="138"/>
        <v>1</v>
      </c>
      <c r="BN165" s="106">
        <f t="shared" si="138"/>
        <v>1</v>
      </c>
      <c r="BO165" s="106">
        <f t="shared" si="138"/>
        <v>1</v>
      </c>
      <c r="BP165" s="106">
        <f t="shared" si="138"/>
        <v>1</v>
      </c>
      <c r="BQ165" s="106">
        <f t="shared" si="138"/>
        <v>1</v>
      </c>
      <c r="BR165" s="350">
        <f t="shared" si="116"/>
        <v>0.7994350282485877</v>
      </c>
    </row>
    <row r="166" spans="1:70" s="2" customFormat="1" ht="18.75" customHeight="1" x14ac:dyDescent="0.25">
      <c r="A166" s="88"/>
      <c r="B166" s="77" t="s">
        <v>978</v>
      </c>
      <c r="C166" s="77" t="s">
        <v>979</v>
      </c>
      <c r="D166" s="77" t="s">
        <v>8</v>
      </c>
      <c r="E166" s="224">
        <f>VLOOKUP(B166,'Cuadro Control'!C196:J2096,8,FALSE)</f>
        <v>94303618.549411759</v>
      </c>
      <c r="F166" s="106">
        <f t="shared" si="132"/>
        <v>1.7763397864110998E-2</v>
      </c>
      <c r="G166" s="107">
        <v>46295</v>
      </c>
      <c r="H166" s="107"/>
      <c r="I166" s="107">
        <v>46297</v>
      </c>
      <c r="J166" s="354">
        <f t="shared" si="87"/>
        <v>1</v>
      </c>
      <c r="K166" s="106">
        <f t="shared" si="133"/>
        <v>0</v>
      </c>
      <c r="L166" s="106">
        <f t="shared" si="133"/>
        <v>0</v>
      </c>
      <c r="M166" s="106">
        <f t="shared" si="133"/>
        <v>0</v>
      </c>
      <c r="N166" s="106">
        <f t="shared" si="133"/>
        <v>0</v>
      </c>
      <c r="O166" s="106">
        <f t="shared" si="133"/>
        <v>0</v>
      </c>
      <c r="P166" s="106">
        <f t="shared" si="133"/>
        <v>0</v>
      </c>
      <c r="Q166" s="106">
        <f t="shared" si="133"/>
        <v>0</v>
      </c>
      <c r="R166" s="106">
        <f t="shared" si="133"/>
        <v>0</v>
      </c>
      <c r="S166" s="106">
        <f t="shared" si="133"/>
        <v>0</v>
      </c>
      <c r="T166" s="106">
        <f t="shared" si="133"/>
        <v>0</v>
      </c>
      <c r="U166" s="106">
        <f t="shared" si="134"/>
        <v>0</v>
      </c>
      <c r="V166" s="106">
        <f t="shared" si="134"/>
        <v>0</v>
      </c>
      <c r="W166" s="106">
        <f t="shared" si="134"/>
        <v>1</v>
      </c>
      <c r="X166" s="106">
        <f t="shared" si="134"/>
        <v>1</v>
      </c>
      <c r="Y166" s="106">
        <f t="shared" si="134"/>
        <v>1</v>
      </c>
      <c r="Z166" s="106">
        <f t="shared" si="134"/>
        <v>1</v>
      </c>
      <c r="AA166" s="106">
        <f t="shared" si="134"/>
        <v>1</v>
      </c>
      <c r="AB166" s="106">
        <f t="shared" si="134"/>
        <v>1</v>
      </c>
      <c r="AC166" s="106">
        <f t="shared" si="134"/>
        <v>1</v>
      </c>
      <c r="AD166" s="106">
        <f t="shared" si="134"/>
        <v>1</v>
      </c>
      <c r="AE166" s="106">
        <f t="shared" si="135"/>
        <v>1</v>
      </c>
      <c r="AF166" s="106">
        <f t="shared" si="135"/>
        <v>1</v>
      </c>
      <c r="AG166" s="106">
        <f t="shared" si="135"/>
        <v>1</v>
      </c>
      <c r="AH166" s="106">
        <f t="shared" si="135"/>
        <v>1</v>
      </c>
      <c r="AI166" s="106">
        <f t="shared" si="135"/>
        <v>1</v>
      </c>
      <c r="AJ166" s="106">
        <f t="shared" si="135"/>
        <v>1</v>
      </c>
      <c r="AK166" s="106">
        <f t="shared" si="135"/>
        <v>1</v>
      </c>
      <c r="AL166" s="106">
        <f t="shared" si="135"/>
        <v>1</v>
      </c>
      <c r="AM166" s="106">
        <f t="shared" si="135"/>
        <v>1</v>
      </c>
      <c r="AN166" s="106">
        <f t="shared" si="135"/>
        <v>1</v>
      </c>
      <c r="AO166" s="106">
        <f t="shared" si="136"/>
        <v>1</v>
      </c>
      <c r="AP166" s="106">
        <f t="shared" si="136"/>
        <v>1</v>
      </c>
      <c r="AQ166" s="106">
        <f t="shared" si="136"/>
        <v>1</v>
      </c>
      <c r="AR166" s="106">
        <f t="shared" si="136"/>
        <v>1</v>
      </c>
      <c r="AS166" s="106">
        <f t="shared" si="136"/>
        <v>1</v>
      </c>
      <c r="AT166" s="106">
        <f t="shared" si="136"/>
        <v>1</v>
      </c>
      <c r="AU166" s="106">
        <f t="shared" si="136"/>
        <v>1</v>
      </c>
      <c r="AV166" s="106">
        <f t="shared" si="136"/>
        <v>1</v>
      </c>
      <c r="AW166" s="106">
        <f t="shared" si="136"/>
        <v>1</v>
      </c>
      <c r="AX166" s="106">
        <f t="shared" si="136"/>
        <v>1</v>
      </c>
      <c r="AY166" s="106">
        <f t="shared" si="137"/>
        <v>1</v>
      </c>
      <c r="AZ166" s="106">
        <f t="shared" si="137"/>
        <v>1</v>
      </c>
      <c r="BA166" s="106">
        <f t="shared" si="137"/>
        <v>1</v>
      </c>
      <c r="BB166" s="106">
        <f t="shared" si="137"/>
        <v>1</v>
      </c>
      <c r="BC166" s="106">
        <f t="shared" si="137"/>
        <v>1</v>
      </c>
      <c r="BD166" s="106">
        <f t="shared" si="137"/>
        <v>1</v>
      </c>
      <c r="BE166" s="106">
        <f t="shared" si="137"/>
        <v>1</v>
      </c>
      <c r="BF166" s="106">
        <f t="shared" si="137"/>
        <v>1</v>
      </c>
      <c r="BG166" s="106">
        <f t="shared" si="137"/>
        <v>1</v>
      </c>
      <c r="BH166" s="106">
        <f t="shared" si="137"/>
        <v>1</v>
      </c>
      <c r="BI166" s="106">
        <f t="shared" si="138"/>
        <v>1</v>
      </c>
      <c r="BJ166" s="106">
        <f t="shared" si="138"/>
        <v>1</v>
      </c>
      <c r="BK166" s="106">
        <f t="shared" si="138"/>
        <v>1</v>
      </c>
      <c r="BL166" s="106">
        <f t="shared" si="138"/>
        <v>1</v>
      </c>
      <c r="BM166" s="106">
        <f t="shared" si="138"/>
        <v>1</v>
      </c>
      <c r="BN166" s="106">
        <f t="shared" si="138"/>
        <v>1</v>
      </c>
      <c r="BO166" s="106">
        <f t="shared" si="138"/>
        <v>1</v>
      </c>
      <c r="BP166" s="106">
        <f t="shared" si="138"/>
        <v>1</v>
      </c>
      <c r="BQ166" s="106">
        <f t="shared" si="138"/>
        <v>1</v>
      </c>
      <c r="BR166" s="350">
        <f t="shared" si="116"/>
        <v>0.79661016949152541</v>
      </c>
    </row>
    <row r="167" spans="1:70" s="2" customFormat="1" ht="18.75" customHeight="1" x14ac:dyDescent="0.25">
      <c r="A167" s="88"/>
      <c r="B167" s="77" t="s">
        <v>980</v>
      </c>
      <c r="C167" s="77" t="s">
        <v>981</v>
      </c>
      <c r="D167" s="77" t="s">
        <v>26</v>
      </c>
      <c r="E167" s="224">
        <f>VLOOKUP(B167,'Cuadro Control'!C197:J2097,8,FALSE)</f>
        <v>179436034.15411764</v>
      </c>
      <c r="F167" s="106">
        <f t="shared" si="132"/>
        <v>3.3799272126209236E-2</v>
      </c>
      <c r="G167" s="107">
        <v>46297</v>
      </c>
      <c r="H167" s="107"/>
      <c r="I167" s="107">
        <v>46302</v>
      </c>
      <c r="J167" s="354">
        <f t="shared" si="87"/>
        <v>0.16666666666666666</v>
      </c>
      <c r="K167" s="106">
        <f t="shared" si="133"/>
        <v>0</v>
      </c>
      <c r="L167" s="106">
        <f t="shared" si="133"/>
        <v>0</v>
      </c>
      <c r="M167" s="106">
        <f t="shared" si="133"/>
        <v>0</v>
      </c>
      <c r="N167" s="106">
        <f t="shared" si="133"/>
        <v>0</v>
      </c>
      <c r="O167" s="106">
        <f t="shared" si="133"/>
        <v>0</v>
      </c>
      <c r="P167" s="106">
        <f t="shared" si="133"/>
        <v>0</v>
      </c>
      <c r="Q167" s="106">
        <f t="shared" si="133"/>
        <v>0</v>
      </c>
      <c r="R167" s="106">
        <f t="shared" si="133"/>
        <v>0</v>
      </c>
      <c r="S167" s="106">
        <f t="shared" si="133"/>
        <v>0</v>
      </c>
      <c r="T167" s="106">
        <f t="shared" si="133"/>
        <v>0</v>
      </c>
      <c r="U167" s="106">
        <f t="shared" si="134"/>
        <v>0</v>
      </c>
      <c r="V167" s="106">
        <f t="shared" si="134"/>
        <v>0</v>
      </c>
      <c r="W167" s="106">
        <f t="shared" si="134"/>
        <v>0.16666666666666666</v>
      </c>
      <c r="X167" s="106">
        <f t="shared" si="134"/>
        <v>1</v>
      </c>
      <c r="Y167" s="106">
        <f t="shared" si="134"/>
        <v>1</v>
      </c>
      <c r="Z167" s="106">
        <f t="shared" si="134"/>
        <v>1</v>
      </c>
      <c r="AA167" s="106">
        <f t="shared" si="134"/>
        <v>1</v>
      </c>
      <c r="AB167" s="106">
        <f t="shared" si="134"/>
        <v>1</v>
      </c>
      <c r="AC167" s="106">
        <f t="shared" si="134"/>
        <v>1</v>
      </c>
      <c r="AD167" s="106">
        <f t="shared" si="134"/>
        <v>1</v>
      </c>
      <c r="AE167" s="106">
        <f t="shared" si="135"/>
        <v>1</v>
      </c>
      <c r="AF167" s="106">
        <f t="shared" si="135"/>
        <v>1</v>
      </c>
      <c r="AG167" s="106">
        <f t="shared" si="135"/>
        <v>1</v>
      </c>
      <c r="AH167" s="106">
        <f t="shared" si="135"/>
        <v>1</v>
      </c>
      <c r="AI167" s="106">
        <f t="shared" si="135"/>
        <v>1</v>
      </c>
      <c r="AJ167" s="106">
        <f t="shared" si="135"/>
        <v>1</v>
      </c>
      <c r="AK167" s="106">
        <f t="shared" si="135"/>
        <v>1</v>
      </c>
      <c r="AL167" s="106">
        <f t="shared" si="135"/>
        <v>1</v>
      </c>
      <c r="AM167" s="106">
        <f t="shared" si="135"/>
        <v>1</v>
      </c>
      <c r="AN167" s="106">
        <f t="shared" si="135"/>
        <v>1</v>
      </c>
      <c r="AO167" s="106">
        <f t="shared" si="136"/>
        <v>1</v>
      </c>
      <c r="AP167" s="106">
        <f t="shared" si="136"/>
        <v>1</v>
      </c>
      <c r="AQ167" s="106">
        <f t="shared" si="136"/>
        <v>1</v>
      </c>
      <c r="AR167" s="106">
        <f t="shared" si="136"/>
        <v>1</v>
      </c>
      <c r="AS167" s="106">
        <f t="shared" si="136"/>
        <v>1</v>
      </c>
      <c r="AT167" s="106">
        <f t="shared" si="136"/>
        <v>1</v>
      </c>
      <c r="AU167" s="106">
        <f t="shared" si="136"/>
        <v>1</v>
      </c>
      <c r="AV167" s="106">
        <f t="shared" si="136"/>
        <v>1</v>
      </c>
      <c r="AW167" s="106">
        <f t="shared" si="136"/>
        <v>1</v>
      </c>
      <c r="AX167" s="106">
        <f t="shared" si="136"/>
        <v>1</v>
      </c>
      <c r="AY167" s="106">
        <f t="shared" si="137"/>
        <v>1</v>
      </c>
      <c r="AZ167" s="106">
        <f t="shared" si="137"/>
        <v>1</v>
      </c>
      <c r="BA167" s="106">
        <f t="shared" si="137"/>
        <v>1</v>
      </c>
      <c r="BB167" s="106">
        <f t="shared" si="137"/>
        <v>1</v>
      </c>
      <c r="BC167" s="106">
        <f t="shared" si="137"/>
        <v>1</v>
      </c>
      <c r="BD167" s="106">
        <f t="shared" si="137"/>
        <v>1</v>
      </c>
      <c r="BE167" s="106">
        <f t="shared" si="137"/>
        <v>1</v>
      </c>
      <c r="BF167" s="106">
        <f t="shared" si="137"/>
        <v>1</v>
      </c>
      <c r="BG167" s="106">
        <f t="shared" si="137"/>
        <v>1</v>
      </c>
      <c r="BH167" s="106">
        <f t="shared" si="137"/>
        <v>1</v>
      </c>
      <c r="BI167" s="106">
        <f t="shared" si="138"/>
        <v>1</v>
      </c>
      <c r="BJ167" s="106">
        <f t="shared" si="138"/>
        <v>1</v>
      </c>
      <c r="BK167" s="106">
        <f t="shared" si="138"/>
        <v>1</v>
      </c>
      <c r="BL167" s="106">
        <f t="shared" si="138"/>
        <v>1</v>
      </c>
      <c r="BM167" s="106">
        <f t="shared" si="138"/>
        <v>1</v>
      </c>
      <c r="BN167" s="106">
        <f t="shared" si="138"/>
        <v>1</v>
      </c>
      <c r="BO167" s="106">
        <f t="shared" si="138"/>
        <v>1</v>
      </c>
      <c r="BP167" s="106">
        <f t="shared" si="138"/>
        <v>1</v>
      </c>
      <c r="BQ167" s="106">
        <f t="shared" si="138"/>
        <v>1</v>
      </c>
      <c r="BR167" s="350">
        <f t="shared" si="116"/>
        <v>0.78248587570621475</v>
      </c>
    </row>
    <row r="168" spans="1:70" s="2" customFormat="1" ht="18.75" customHeight="1" x14ac:dyDescent="0.25">
      <c r="A168" s="88"/>
      <c r="B168" s="77" t="s">
        <v>982</v>
      </c>
      <c r="C168" s="77" t="s">
        <v>983</v>
      </c>
      <c r="D168" s="77" t="s">
        <v>730</v>
      </c>
      <c r="E168" s="224">
        <f>VLOOKUP(B168,'Cuadro Control'!C198:J2098,8,FALSE)</f>
        <v>1212623361.2117648</v>
      </c>
      <c r="F168" s="106">
        <f t="shared" si="132"/>
        <v>0.22841447185013161</v>
      </c>
      <c r="G168" s="107">
        <v>46302</v>
      </c>
      <c r="H168" s="107"/>
      <c r="I168" s="107">
        <v>46319</v>
      </c>
      <c r="J168" s="354">
        <f t="shared" si="87"/>
        <v>0.94444444444444442</v>
      </c>
      <c r="K168" s="106">
        <f t="shared" si="133"/>
        <v>0</v>
      </c>
      <c r="L168" s="106">
        <f t="shared" si="133"/>
        <v>0</v>
      </c>
      <c r="M168" s="106">
        <f t="shared" si="133"/>
        <v>0</v>
      </c>
      <c r="N168" s="106">
        <f t="shared" si="133"/>
        <v>0</v>
      </c>
      <c r="O168" s="106">
        <f t="shared" si="133"/>
        <v>0</v>
      </c>
      <c r="P168" s="106">
        <f t="shared" si="133"/>
        <v>0</v>
      </c>
      <c r="Q168" s="106">
        <f t="shared" si="133"/>
        <v>0</v>
      </c>
      <c r="R168" s="106">
        <f t="shared" si="133"/>
        <v>0</v>
      </c>
      <c r="S168" s="106">
        <f t="shared" si="133"/>
        <v>0</v>
      </c>
      <c r="T168" s="106">
        <f t="shared" si="133"/>
        <v>0</v>
      </c>
      <c r="U168" s="106">
        <f t="shared" si="134"/>
        <v>0</v>
      </c>
      <c r="V168" s="106">
        <f t="shared" si="134"/>
        <v>0</v>
      </c>
      <c r="W168" s="106">
        <f t="shared" si="134"/>
        <v>0</v>
      </c>
      <c r="X168" s="106">
        <f t="shared" si="134"/>
        <v>0.16666666666666666</v>
      </c>
      <c r="Y168" s="106">
        <f t="shared" si="134"/>
        <v>0.55555555555555558</v>
      </c>
      <c r="Z168" s="106">
        <f t="shared" si="134"/>
        <v>0.94444444444444442</v>
      </c>
      <c r="AA168" s="106">
        <f t="shared" si="134"/>
        <v>1</v>
      </c>
      <c r="AB168" s="106">
        <f t="shared" si="134"/>
        <v>1</v>
      </c>
      <c r="AC168" s="106">
        <f t="shared" si="134"/>
        <v>1</v>
      </c>
      <c r="AD168" s="106">
        <f t="shared" si="134"/>
        <v>1</v>
      </c>
      <c r="AE168" s="106">
        <f t="shared" si="135"/>
        <v>1</v>
      </c>
      <c r="AF168" s="106">
        <f t="shared" si="135"/>
        <v>1</v>
      </c>
      <c r="AG168" s="106">
        <f t="shared" si="135"/>
        <v>1</v>
      </c>
      <c r="AH168" s="106">
        <f t="shared" si="135"/>
        <v>1</v>
      </c>
      <c r="AI168" s="106">
        <f t="shared" si="135"/>
        <v>1</v>
      </c>
      <c r="AJ168" s="106">
        <f t="shared" si="135"/>
        <v>1</v>
      </c>
      <c r="AK168" s="106">
        <f t="shared" si="135"/>
        <v>1</v>
      </c>
      <c r="AL168" s="106">
        <f t="shared" si="135"/>
        <v>1</v>
      </c>
      <c r="AM168" s="106">
        <f t="shared" si="135"/>
        <v>1</v>
      </c>
      <c r="AN168" s="106">
        <f t="shared" si="135"/>
        <v>1</v>
      </c>
      <c r="AO168" s="106">
        <f t="shared" si="136"/>
        <v>1</v>
      </c>
      <c r="AP168" s="106">
        <f t="shared" si="136"/>
        <v>1</v>
      </c>
      <c r="AQ168" s="106">
        <f t="shared" si="136"/>
        <v>1</v>
      </c>
      <c r="AR168" s="106">
        <f t="shared" si="136"/>
        <v>1</v>
      </c>
      <c r="AS168" s="106">
        <f t="shared" si="136"/>
        <v>1</v>
      </c>
      <c r="AT168" s="106">
        <f t="shared" si="136"/>
        <v>1</v>
      </c>
      <c r="AU168" s="106">
        <f t="shared" si="136"/>
        <v>1</v>
      </c>
      <c r="AV168" s="106">
        <f t="shared" si="136"/>
        <v>1</v>
      </c>
      <c r="AW168" s="106">
        <f t="shared" si="136"/>
        <v>1</v>
      </c>
      <c r="AX168" s="106">
        <f t="shared" si="136"/>
        <v>1</v>
      </c>
      <c r="AY168" s="106">
        <f t="shared" si="137"/>
        <v>1</v>
      </c>
      <c r="AZ168" s="106">
        <f t="shared" si="137"/>
        <v>1</v>
      </c>
      <c r="BA168" s="106">
        <f t="shared" si="137"/>
        <v>1</v>
      </c>
      <c r="BB168" s="106">
        <f t="shared" si="137"/>
        <v>1</v>
      </c>
      <c r="BC168" s="106">
        <f t="shared" si="137"/>
        <v>1</v>
      </c>
      <c r="BD168" s="106">
        <f t="shared" si="137"/>
        <v>1</v>
      </c>
      <c r="BE168" s="106">
        <f t="shared" si="137"/>
        <v>1</v>
      </c>
      <c r="BF168" s="106">
        <f t="shared" si="137"/>
        <v>1</v>
      </c>
      <c r="BG168" s="106">
        <f t="shared" si="137"/>
        <v>1</v>
      </c>
      <c r="BH168" s="106">
        <f t="shared" si="137"/>
        <v>1</v>
      </c>
      <c r="BI168" s="106">
        <f t="shared" si="138"/>
        <v>1</v>
      </c>
      <c r="BJ168" s="106">
        <f t="shared" si="138"/>
        <v>1</v>
      </c>
      <c r="BK168" s="106">
        <f t="shared" si="138"/>
        <v>1</v>
      </c>
      <c r="BL168" s="106">
        <f t="shared" si="138"/>
        <v>1</v>
      </c>
      <c r="BM168" s="106">
        <f t="shared" si="138"/>
        <v>1</v>
      </c>
      <c r="BN168" s="106">
        <f t="shared" si="138"/>
        <v>1</v>
      </c>
      <c r="BO168" s="106">
        <f t="shared" si="138"/>
        <v>1</v>
      </c>
      <c r="BP168" s="106">
        <f t="shared" si="138"/>
        <v>1</v>
      </c>
      <c r="BQ168" s="106">
        <f t="shared" si="138"/>
        <v>1</v>
      </c>
      <c r="BR168" s="350">
        <f t="shared" si="116"/>
        <v>0.75706214689265527</v>
      </c>
    </row>
    <row r="169" spans="1:70" s="2" customFormat="1" ht="18.75" customHeight="1" x14ac:dyDescent="0.25">
      <c r="A169" s="88"/>
      <c r="B169" s="77" t="s">
        <v>984</v>
      </c>
      <c r="C169" s="77" t="s">
        <v>985</v>
      </c>
      <c r="D169" s="77" t="s">
        <v>6</v>
      </c>
      <c r="E169" s="224">
        <f>VLOOKUP(B169,'Cuadro Control'!C199:J2099,8,FALSE)</f>
        <v>0</v>
      </c>
      <c r="F169" s="106">
        <f t="shared" si="132"/>
        <v>0</v>
      </c>
      <c r="G169" s="107">
        <v>46319</v>
      </c>
      <c r="H169" s="107"/>
      <c r="I169" s="107">
        <v>46322</v>
      </c>
      <c r="J169" s="354">
        <f t="shared" si="87"/>
        <v>0</v>
      </c>
      <c r="K169" s="106">
        <f t="shared" si="133"/>
        <v>0</v>
      </c>
      <c r="L169" s="106">
        <f t="shared" si="133"/>
        <v>0</v>
      </c>
      <c r="M169" s="106">
        <f t="shared" si="133"/>
        <v>0</v>
      </c>
      <c r="N169" s="106">
        <f t="shared" si="133"/>
        <v>0</v>
      </c>
      <c r="O169" s="106">
        <f t="shared" si="133"/>
        <v>0</v>
      </c>
      <c r="P169" s="106">
        <f t="shared" si="133"/>
        <v>0</v>
      </c>
      <c r="Q169" s="106">
        <f t="shared" si="133"/>
        <v>0</v>
      </c>
      <c r="R169" s="106">
        <f t="shared" si="133"/>
        <v>0</v>
      </c>
      <c r="S169" s="106">
        <f t="shared" si="133"/>
        <v>0</v>
      </c>
      <c r="T169" s="106">
        <f t="shared" si="133"/>
        <v>0</v>
      </c>
      <c r="U169" s="106">
        <f t="shared" si="134"/>
        <v>0</v>
      </c>
      <c r="V169" s="106">
        <f t="shared" si="134"/>
        <v>0</v>
      </c>
      <c r="W169" s="106">
        <f t="shared" si="134"/>
        <v>0</v>
      </c>
      <c r="X169" s="106">
        <f t="shared" si="134"/>
        <v>0</v>
      </c>
      <c r="Y169" s="106">
        <f t="shared" si="134"/>
        <v>0</v>
      </c>
      <c r="Z169" s="106">
        <f t="shared" si="134"/>
        <v>0</v>
      </c>
      <c r="AA169" s="106">
        <f t="shared" si="134"/>
        <v>1</v>
      </c>
      <c r="AB169" s="106">
        <f t="shared" si="134"/>
        <v>1</v>
      </c>
      <c r="AC169" s="106">
        <f t="shared" si="134"/>
        <v>1</v>
      </c>
      <c r="AD169" s="106">
        <f t="shared" si="134"/>
        <v>1</v>
      </c>
      <c r="AE169" s="106">
        <f t="shared" si="135"/>
        <v>1</v>
      </c>
      <c r="AF169" s="106">
        <f t="shared" si="135"/>
        <v>1</v>
      </c>
      <c r="AG169" s="106">
        <f t="shared" si="135"/>
        <v>1</v>
      </c>
      <c r="AH169" s="106">
        <f t="shared" si="135"/>
        <v>1</v>
      </c>
      <c r="AI169" s="106">
        <f t="shared" si="135"/>
        <v>1</v>
      </c>
      <c r="AJ169" s="106">
        <f t="shared" si="135"/>
        <v>1</v>
      </c>
      <c r="AK169" s="106">
        <f t="shared" si="135"/>
        <v>1</v>
      </c>
      <c r="AL169" s="106">
        <f t="shared" si="135"/>
        <v>1</v>
      </c>
      <c r="AM169" s="106">
        <f t="shared" si="135"/>
        <v>1</v>
      </c>
      <c r="AN169" s="106">
        <f t="shared" si="135"/>
        <v>1</v>
      </c>
      <c r="AO169" s="106">
        <f t="shared" si="136"/>
        <v>1</v>
      </c>
      <c r="AP169" s="106">
        <f t="shared" si="136"/>
        <v>1</v>
      </c>
      <c r="AQ169" s="106">
        <f t="shared" si="136"/>
        <v>1</v>
      </c>
      <c r="AR169" s="106">
        <f t="shared" si="136"/>
        <v>1</v>
      </c>
      <c r="AS169" s="106">
        <f t="shared" si="136"/>
        <v>1</v>
      </c>
      <c r="AT169" s="106">
        <f t="shared" si="136"/>
        <v>1</v>
      </c>
      <c r="AU169" s="106">
        <f t="shared" si="136"/>
        <v>1</v>
      </c>
      <c r="AV169" s="106">
        <f t="shared" si="136"/>
        <v>1</v>
      </c>
      <c r="AW169" s="106">
        <f t="shared" si="136"/>
        <v>1</v>
      </c>
      <c r="AX169" s="106">
        <f t="shared" si="136"/>
        <v>1</v>
      </c>
      <c r="AY169" s="106">
        <f t="shared" si="137"/>
        <v>1</v>
      </c>
      <c r="AZ169" s="106">
        <f t="shared" si="137"/>
        <v>1</v>
      </c>
      <c r="BA169" s="106">
        <f t="shared" si="137"/>
        <v>1</v>
      </c>
      <c r="BB169" s="106">
        <f t="shared" si="137"/>
        <v>1</v>
      </c>
      <c r="BC169" s="106">
        <f t="shared" si="137"/>
        <v>1</v>
      </c>
      <c r="BD169" s="106">
        <f t="shared" si="137"/>
        <v>1</v>
      </c>
      <c r="BE169" s="106">
        <f t="shared" si="137"/>
        <v>1</v>
      </c>
      <c r="BF169" s="106">
        <f t="shared" si="137"/>
        <v>1</v>
      </c>
      <c r="BG169" s="106">
        <f t="shared" si="137"/>
        <v>1</v>
      </c>
      <c r="BH169" s="106">
        <f t="shared" si="137"/>
        <v>1</v>
      </c>
      <c r="BI169" s="106">
        <f t="shared" si="138"/>
        <v>1</v>
      </c>
      <c r="BJ169" s="106">
        <f t="shared" si="138"/>
        <v>1</v>
      </c>
      <c r="BK169" s="106">
        <f t="shared" si="138"/>
        <v>1</v>
      </c>
      <c r="BL169" s="106">
        <f t="shared" si="138"/>
        <v>1</v>
      </c>
      <c r="BM169" s="106">
        <f t="shared" si="138"/>
        <v>1</v>
      </c>
      <c r="BN169" s="106">
        <f t="shared" si="138"/>
        <v>1</v>
      </c>
      <c r="BO169" s="106">
        <f t="shared" si="138"/>
        <v>1</v>
      </c>
      <c r="BP169" s="106">
        <f t="shared" si="138"/>
        <v>1</v>
      </c>
      <c r="BQ169" s="106">
        <f t="shared" si="138"/>
        <v>1</v>
      </c>
      <c r="BR169" s="350">
        <f t="shared" si="116"/>
        <v>0.72881355932203384</v>
      </c>
    </row>
    <row r="170" spans="1:70" s="2" customFormat="1" ht="18.75" customHeight="1" x14ac:dyDescent="0.25">
      <c r="A170" s="88"/>
      <c r="B170" s="78" t="s">
        <v>986</v>
      </c>
      <c r="C170" s="78" t="s">
        <v>987</v>
      </c>
      <c r="D170" s="78" t="s">
        <v>3</v>
      </c>
      <c r="E170" s="225">
        <f>VLOOKUP(B170,'Cuadro Control'!C200:J2100,8,FALSE)</f>
        <v>0</v>
      </c>
      <c r="F170" s="108">
        <f t="shared" si="132"/>
        <v>0</v>
      </c>
      <c r="G170" s="109">
        <v>46319</v>
      </c>
      <c r="H170" s="109"/>
      <c r="I170" s="109">
        <v>46319</v>
      </c>
      <c r="J170" s="354">
        <f t="shared" si="87"/>
        <v>0</v>
      </c>
      <c r="K170" s="108">
        <f t="shared" si="133"/>
        <v>0</v>
      </c>
      <c r="L170" s="108">
        <f t="shared" si="133"/>
        <v>0</v>
      </c>
      <c r="M170" s="108">
        <f t="shared" si="133"/>
        <v>0</v>
      </c>
      <c r="N170" s="108">
        <f t="shared" si="133"/>
        <v>0</v>
      </c>
      <c r="O170" s="108">
        <f t="shared" si="133"/>
        <v>0</v>
      </c>
      <c r="P170" s="108">
        <f t="shared" si="133"/>
        <v>0</v>
      </c>
      <c r="Q170" s="108">
        <f t="shared" si="133"/>
        <v>0</v>
      </c>
      <c r="R170" s="108">
        <f t="shared" si="133"/>
        <v>0</v>
      </c>
      <c r="S170" s="108">
        <f t="shared" si="133"/>
        <v>0</v>
      </c>
      <c r="T170" s="108">
        <f t="shared" si="133"/>
        <v>0</v>
      </c>
      <c r="U170" s="108">
        <f t="shared" si="134"/>
        <v>0</v>
      </c>
      <c r="V170" s="108">
        <f t="shared" si="134"/>
        <v>0</v>
      </c>
      <c r="W170" s="108">
        <f t="shared" si="134"/>
        <v>0</v>
      </c>
      <c r="X170" s="108">
        <f t="shared" si="134"/>
        <v>0</v>
      </c>
      <c r="Y170" s="108">
        <f t="shared" si="134"/>
        <v>0</v>
      </c>
      <c r="Z170" s="108">
        <f t="shared" si="134"/>
        <v>0</v>
      </c>
      <c r="AA170" s="108">
        <f t="shared" si="134"/>
        <v>1</v>
      </c>
      <c r="AB170" s="108">
        <f t="shared" si="134"/>
        <v>1</v>
      </c>
      <c r="AC170" s="108">
        <f t="shared" si="134"/>
        <v>1</v>
      </c>
      <c r="AD170" s="108">
        <f t="shared" si="134"/>
        <v>1</v>
      </c>
      <c r="AE170" s="108">
        <f t="shared" si="135"/>
        <v>1</v>
      </c>
      <c r="AF170" s="108">
        <f t="shared" si="135"/>
        <v>1</v>
      </c>
      <c r="AG170" s="108">
        <f t="shared" si="135"/>
        <v>1</v>
      </c>
      <c r="AH170" s="108">
        <f t="shared" si="135"/>
        <v>1</v>
      </c>
      <c r="AI170" s="108">
        <f t="shared" si="135"/>
        <v>1</v>
      </c>
      <c r="AJ170" s="108">
        <f t="shared" si="135"/>
        <v>1</v>
      </c>
      <c r="AK170" s="108">
        <f t="shared" si="135"/>
        <v>1</v>
      </c>
      <c r="AL170" s="108">
        <f t="shared" si="135"/>
        <v>1</v>
      </c>
      <c r="AM170" s="108">
        <f t="shared" si="135"/>
        <v>1</v>
      </c>
      <c r="AN170" s="108">
        <f t="shared" si="135"/>
        <v>1</v>
      </c>
      <c r="AO170" s="108">
        <f t="shared" si="136"/>
        <v>1</v>
      </c>
      <c r="AP170" s="108">
        <f t="shared" si="136"/>
        <v>1</v>
      </c>
      <c r="AQ170" s="108">
        <f t="shared" si="136"/>
        <v>1</v>
      </c>
      <c r="AR170" s="108">
        <f t="shared" si="136"/>
        <v>1</v>
      </c>
      <c r="AS170" s="108">
        <f t="shared" si="136"/>
        <v>1</v>
      </c>
      <c r="AT170" s="108">
        <f t="shared" si="136"/>
        <v>1</v>
      </c>
      <c r="AU170" s="108">
        <f t="shared" si="136"/>
        <v>1</v>
      </c>
      <c r="AV170" s="108">
        <f t="shared" si="136"/>
        <v>1</v>
      </c>
      <c r="AW170" s="108">
        <f t="shared" si="136"/>
        <v>1</v>
      </c>
      <c r="AX170" s="108">
        <f t="shared" si="136"/>
        <v>1</v>
      </c>
      <c r="AY170" s="108">
        <f t="shared" si="137"/>
        <v>1</v>
      </c>
      <c r="AZ170" s="108">
        <f t="shared" si="137"/>
        <v>1</v>
      </c>
      <c r="BA170" s="108">
        <f t="shared" si="137"/>
        <v>1</v>
      </c>
      <c r="BB170" s="108">
        <f t="shared" si="137"/>
        <v>1</v>
      </c>
      <c r="BC170" s="108">
        <f t="shared" si="137"/>
        <v>1</v>
      </c>
      <c r="BD170" s="108">
        <f t="shared" si="137"/>
        <v>1</v>
      </c>
      <c r="BE170" s="108">
        <f t="shared" si="137"/>
        <v>1</v>
      </c>
      <c r="BF170" s="108">
        <f t="shared" si="137"/>
        <v>1</v>
      </c>
      <c r="BG170" s="108">
        <f t="shared" si="137"/>
        <v>1</v>
      </c>
      <c r="BH170" s="108">
        <f t="shared" si="137"/>
        <v>1</v>
      </c>
      <c r="BI170" s="108">
        <f t="shared" si="138"/>
        <v>1</v>
      </c>
      <c r="BJ170" s="108">
        <f t="shared" si="138"/>
        <v>1</v>
      </c>
      <c r="BK170" s="108">
        <f t="shared" si="138"/>
        <v>1</v>
      </c>
      <c r="BL170" s="108">
        <f t="shared" si="138"/>
        <v>1</v>
      </c>
      <c r="BM170" s="108">
        <f t="shared" si="138"/>
        <v>1</v>
      </c>
      <c r="BN170" s="108">
        <f t="shared" si="138"/>
        <v>1</v>
      </c>
      <c r="BO170" s="108">
        <f t="shared" si="138"/>
        <v>1</v>
      </c>
      <c r="BP170" s="108">
        <f t="shared" si="138"/>
        <v>1</v>
      </c>
      <c r="BQ170" s="108">
        <f t="shared" si="138"/>
        <v>1</v>
      </c>
      <c r="BR170" s="350">
        <f t="shared" si="116"/>
        <v>0.72881355932203384</v>
      </c>
    </row>
    <row r="171" spans="1:70" s="2" customFormat="1" ht="18.75" customHeight="1" x14ac:dyDescent="0.25">
      <c r="A171" s="88"/>
      <c r="B171" s="77" t="s">
        <v>988</v>
      </c>
      <c r="C171" s="77" t="s">
        <v>989</v>
      </c>
      <c r="D171" s="77" t="s">
        <v>8</v>
      </c>
      <c r="E171" s="224">
        <f>VLOOKUP(B171,'Cuadro Control'!C201:J2101,8,FALSE)</f>
        <v>1230815225.9452939</v>
      </c>
      <c r="F171" s="106">
        <f t="shared" si="132"/>
        <v>0.2318411625341423</v>
      </c>
      <c r="G171" s="107">
        <v>46323</v>
      </c>
      <c r="H171" s="107"/>
      <c r="I171" s="107">
        <v>46323</v>
      </c>
      <c r="J171" s="354">
        <f t="shared" si="87"/>
        <v>0</v>
      </c>
      <c r="K171" s="106">
        <f t="shared" si="133"/>
        <v>0</v>
      </c>
      <c r="L171" s="106">
        <f t="shared" si="133"/>
        <v>0</v>
      </c>
      <c r="M171" s="106">
        <f t="shared" si="133"/>
        <v>0</v>
      </c>
      <c r="N171" s="106">
        <f t="shared" si="133"/>
        <v>0</v>
      </c>
      <c r="O171" s="106">
        <f t="shared" si="133"/>
        <v>0</v>
      </c>
      <c r="P171" s="106">
        <f t="shared" si="133"/>
        <v>0</v>
      </c>
      <c r="Q171" s="106">
        <f t="shared" si="133"/>
        <v>0</v>
      </c>
      <c r="R171" s="106">
        <f t="shared" si="133"/>
        <v>0</v>
      </c>
      <c r="S171" s="106">
        <f t="shared" si="133"/>
        <v>0</v>
      </c>
      <c r="T171" s="106">
        <f t="shared" si="133"/>
        <v>0</v>
      </c>
      <c r="U171" s="106">
        <f t="shared" si="134"/>
        <v>0</v>
      </c>
      <c r="V171" s="106">
        <f t="shared" si="134"/>
        <v>0</v>
      </c>
      <c r="W171" s="106">
        <f t="shared" si="134"/>
        <v>0</v>
      </c>
      <c r="X171" s="106">
        <f t="shared" si="134"/>
        <v>0</v>
      </c>
      <c r="Y171" s="106">
        <f t="shared" si="134"/>
        <v>0</v>
      </c>
      <c r="Z171" s="106">
        <f t="shared" si="134"/>
        <v>0</v>
      </c>
      <c r="AA171" s="106">
        <f t="shared" si="134"/>
        <v>1</v>
      </c>
      <c r="AB171" s="106">
        <f t="shared" si="134"/>
        <v>1</v>
      </c>
      <c r="AC171" s="106">
        <f t="shared" si="134"/>
        <v>1</v>
      </c>
      <c r="AD171" s="106">
        <f t="shared" si="134"/>
        <v>1</v>
      </c>
      <c r="AE171" s="106">
        <f t="shared" si="135"/>
        <v>1</v>
      </c>
      <c r="AF171" s="106">
        <f t="shared" si="135"/>
        <v>1</v>
      </c>
      <c r="AG171" s="106">
        <f t="shared" si="135"/>
        <v>1</v>
      </c>
      <c r="AH171" s="106">
        <f t="shared" si="135"/>
        <v>1</v>
      </c>
      <c r="AI171" s="106">
        <f t="shared" si="135"/>
        <v>1</v>
      </c>
      <c r="AJ171" s="106">
        <f t="shared" si="135"/>
        <v>1</v>
      </c>
      <c r="AK171" s="106">
        <f t="shared" si="135"/>
        <v>1</v>
      </c>
      <c r="AL171" s="106">
        <f t="shared" si="135"/>
        <v>1</v>
      </c>
      <c r="AM171" s="106">
        <f t="shared" si="135"/>
        <v>1</v>
      </c>
      <c r="AN171" s="106">
        <f t="shared" si="135"/>
        <v>1</v>
      </c>
      <c r="AO171" s="106">
        <f t="shared" si="136"/>
        <v>1</v>
      </c>
      <c r="AP171" s="106">
        <f t="shared" si="136"/>
        <v>1</v>
      </c>
      <c r="AQ171" s="106">
        <f t="shared" si="136"/>
        <v>1</v>
      </c>
      <c r="AR171" s="106">
        <f t="shared" si="136"/>
        <v>1</v>
      </c>
      <c r="AS171" s="106">
        <f t="shared" si="136"/>
        <v>1</v>
      </c>
      <c r="AT171" s="106">
        <f t="shared" si="136"/>
        <v>1</v>
      </c>
      <c r="AU171" s="106">
        <f t="shared" si="136"/>
        <v>1</v>
      </c>
      <c r="AV171" s="106">
        <f t="shared" si="136"/>
        <v>1</v>
      </c>
      <c r="AW171" s="106">
        <f t="shared" si="136"/>
        <v>1</v>
      </c>
      <c r="AX171" s="106">
        <f t="shared" si="136"/>
        <v>1</v>
      </c>
      <c r="AY171" s="106">
        <f t="shared" si="137"/>
        <v>1</v>
      </c>
      <c r="AZ171" s="106">
        <f t="shared" si="137"/>
        <v>1</v>
      </c>
      <c r="BA171" s="106">
        <f t="shared" si="137"/>
        <v>1</v>
      </c>
      <c r="BB171" s="106">
        <f t="shared" si="137"/>
        <v>1</v>
      </c>
      <c r="BC171" s="106">
        <f t="shared" si="137"/>
        <v>1</v>
      </c>
      <c r="BD171" s="106">
        <f t="shared" si="137"/>
        <v>1</v>
      </c>
      <c r="BE171" s="106">
        <f t="shared" si="137"/>
        <v>1</v>
      </c>
      <c r="BF171" s="106">
        <f t="shared" si="137"/>
        <v>1</v>
      </c>
      <c r="BG171" s="106">
        <f t="shared" si="137"/>
        <v>1</v>
      </c>
      <c r="BH171" s="106">
        <f t="shared" si="137"/>
        <v>1</v>
      </c>
      <c r="BI171" s="106">
        <f t="shared" si="138"/>
        <v>1</v>
      </c>
      <c r="BJ171" s="106">
        <f t="shared" si="138"/>
        <v>1</v>
      </c>
      <c r="BK171" s="106">
        <f t="shared" si="138"/>
        <v>1</v>
      </c>
      <c r="BL171" s="106">
        <f t="shared" si="138"/>
        <v>1</v>
      </c>
      <c r="BM171" s="106">
        <f t="shared" si="138"/>
        <v>1</v>
      </c>
      <c r="BN171" s="106">
        <f t="shared" si="138"/>
        <v>1</v>
      </c>
      <c r="BO171" s="106">
        <f t="shared" si="138"/>
        <v>1</v>
      </c>
      <c r="BP171" s="106">
        <f t="shared" si="138"/>
        <v>1</v>
      </c>
      <c r="BQ171" s="106">
        <f t="shared" si="138"/>
        <v>1</v>
      </c>
      <c r="BR171" s="350">
        <f t="shared" si="116"/>
        <v>0.72881355932203384</v>
      </c>
    </row>
    <row r="172" spans="1:70" s="2" customFormat="1" ht="18.75" customHeight="1" x14ac:dyDescent="0.25">
      <c r="A172" s="88"/>
      <c r="B172" s="77" t="s">
        <v>990</v>
      </c>
      <c r="C172" s="77" t="s">
        <v>991</v>
      </c>
      <c r="D172" s="77" t="s">
        <v>26</v>
      </c>
      <c r="E172" s="224">
        <f>VLOOKUP(B172,'Cuadro Control'!C202:J2102,8,FALSE)</f>
        <v>0</v>
      </c>
      <c r="F172" s="106">
        <f t="shared" si="132"/>
        <v>0</v>
      </c>
      <c r="G172" s="107">
        <v>46323</v>
      </c>
      <c r="H172" s="107"/>
      <c r="I172" s="107">
        <v>46332</v>
      </c>
      <c r="J172" s="354">
        <f t="shared" si="87"/>
        <v>1</v>
      </c>
      <c r="K172" s="106">
        <f t="shared" ref="K172:T177" si="139">IF($G172=0,0,IF(K$6&lt;$G172,0,IF(K$6&gt;$I172,1,(K$6-$G172+1)/($I172-$G172+1))))</f>
        <v>0</v>
      </c>
      <c r="L172" s="106">
        <f t="shared" si="139"/>
        <v>0</v>
      </c>
      <c r="M172" s="106">
        <f t="shared" si="139"/>
        <v>0</v>
      </c>
      <c r="N172" s="106">
        <f t="shared" si="139"/>
        <v>0</v>
      </c>
      <c r="O172" s="106">
        <f t="shared" si="139"/>
        <v>0</v>
      </c>
      <c r="P172" s="106">
        <f t="shared" si="139"/>
        <v>0</v>
      </c>
      <c r="Q172" s="106">
        <f t="shared" si="139"/>
        <v>0</v>
      </c>
      <c r="R172" s="106">
        <f t="shared" si="139"/>
        <v>0</v>
      </c>
      <c r="S172" s="106">
        <f t="shared" si="139"/>
        <v>0</v>
      </c>
      <c r="T172" s="106">
        <f t="shared" si="139"/>
        <v>0</v>
      </c>
      <c r="U172" s="106">
        <f t="shared" ref="U172:AD177" si="140">IF($G172=0,0,IF(U$6&lt;$G172,0,IF(U$6&gt;$I172,1,(U$6-$G172+1)/($I172-$G172+1))))</f>
        <v>0</v>
      </c>
      <c r="V172" s="106">
        <f t="shared" si="140"/>
        <v>0</v>
      </c>
      <c r="W172" s="106">
        <f t="shared" si="140"/>
        <v>0</v>
      </c>
      <c r="X172" s="106">
        <f t="shared" si="140"/>
        <v>0</v>
      </c>
      <c r="Y172" s="106">
        <f t="shared" si="140"/>
        <v>0</v>
      </c>
      <c r="Z172" s="106">
        <f t="shared" si="140"/>
        <v>0</v>
      </c>
      <c r="AA172" s="106">
        <f t="shared" si="140"/>
        <v>0.3</v>
      </c>
      <c r="AB172" s="106">
        <f t="shared" si="140"/>
        <v>1</v>
      </c>
      <c r="AC172" s="106">
        <f t="shared" si="140"/>
        <v>1</v>
      </c>
      <c r="AD172" s="106">
        <f t="shared" si="140"/>
        <v>1</v>
      </c>
      <c r="AE172" s="106">
        <f t="shared" ref="AE172:AN177" si="141">IF($G172=0,0,IF(AE$6&lt;$G172,0,IF(AE$6&gt;$I172,1,(AE$6-$G172+1)/($I172-$G172+1))))</f>
        <v>1</v>
      </c>
      <c r="AF172" s="106">
        <f t="shared" si="141"/>
        <v>1</v>
      </c>
      <c r="AG172" s="106">
        <f t="shared" si="141"/>
        <v>1</v>
      </c>
      <c r="AH172" s="106">
        <f t="shared" si="141"/>
        <v>1</v>
      </c>
      <c r="AI172" s="106">
        <f t="shared" si="141"/>
        <v>1</v>
      </c>
      <c r="AJ172" s="106">
        <f t="shared" si="141"/>
        <v>1</v>
      </c>
      <c r="AK172" s="106">
        <f t="shared" si="141"/>
        <v>1</v>
      </c>
      <c r="AL172" s="106">
        <f t="shared" si="141"/>
        <v>1</v>
      </c>
      <c r="AM172" s="106">
        <f t="shared" si="141"/>
        <v>1</v>
      </c>
      <c r="AN172" s="106">
        <f t="shared" si="141"/>
        <v>1</v>
      </c>
      <c r="AO172" s="106">
        <f t="shared" ref="AO172:AX177" si="142">IF($G172=0,0,IF(AO$6&lt;$G172,0,IF(AO$6&gt;$I172,1,(AO$6-$G172+1)/($I172-$G172+1))))</f>
        <v>1</v>
      </c>
      <c r="AP172" s="106">
        <f t="shared" si="142"/>
        <v>1</v>
      </c>
      <c r="AQ172" s="106">
        <f t="shared" si="142"/>
        <v>1</v>
      </c>
      <c r="AR172" s="106">
        <f t="shared" si="142"/>
        <v>1</v>
      </c>
      <c r="AS172" s="106">
        <f t="shared" si="142"/>
        <v>1</v>
      </c>
      <c r="AT172" s="106">
        <f t="shared" si="142"/>
        <v>1</v>
      </c>
      <c r="AU172" s="106">
        <f t="shared" si="142"/>
        <v>1</v>
      </c>
      <c r="AV172" s="106">
        <f t="shared" si="142"/>
        <v>1</v>
      </c>
      <c r="AW172" s="106">
        <f t="shared" si="142"/>
        <v>1</v>
      </c>
      <c r="AX172" s="106">
        <f t="shared" si="142"/>
        <v>1</v>
      </c>
      <c r="AY172" s="106">
        <f t="shared" ref="AY172:BH177" si="143">IF($G172=0,0,IF(AY$6&lt;$G172,0,IF(AY$6&gt;$I172,1,(AY$6-$G172+1)/($I172-$G172+1))))</f>
        <v>1</v>
      </c>
      <c r="AZ172" s="106">
        <f t="shared" si="143"/>
        <v>1</v>
      </c>
      <c r="BA172" s="106">
        <f t="shared" si="143"/>
        <v>1</v>
      </c>
      <c r="BB172" s="106">
        <f t="shared" si="143"/>
        <v>1</v>
      </c>
      <c r="BC172" s="106">
        <f t="shared" si="143"/>
        <v>1</v>
      </c>
      <c r="BD172" s="106">
        <f t="shared" si="143"/>
        <v>1</v>
      </c>
      <c r="BE172" s="106">
        <f t="shared" si="143"/>
        <v>1</v>
      </c>
      <c r="BF172" s="106">
        <f t="shared" si="143"/>
        <v>1</v>
      </c>
      <c r="BG172" s="106">
        <f t="shared" si="143"/>
        <v>1</v>
      </c>
      <c r="BH172" s="106">
        <f t="shared" si="143"/>
        <v>1</v>
      </c>
      <c r="BI172" s="106">
        <f t="shared" ref="BI172:BQ177" si="144">IF($G172=0,0,IF(BI$6&lt;$G172,0,IF(BI$6&gt;$I172,1,(BI$6-$G172+1)/($I172-$G172+1))))</f>
        <v>1</v>
      </c>
      <c r="BJ172" s="106">
        <f t="shared" si="144"/>
        <v>1</v>
      </c>
      <c r="BK172" s="106">
        <f t="shared" si="144"/>
        <v>1</v>
      </c>
      <c r="BL172" s="106">
        <f t="shared" si="144"/>
        <v>1</v>
      </c>
      <c r="BM172" s="106">
        <f t="shared" si="144"/>
        <v>1</v>
      </c>
      <c r="BN172" s="106">
        <f t="shared" si="144"/>
        <v>1</v>
      </c>
      <c r="BO172" s="106">
        <f t="shared" si="144"/>
        <v>1</v>
      </c>
      <c r="BP172" s="106">
        <f t="shared" si="144"/>
        <v>1</v>
      </c>
      <c r="BQ172" s="106">
        <f t="shared" si="144"/>
        <v>1</v>
      </c>
      <c r="BR172" s="350">
        <f t="shared" si="116"/>
        <v>0.71694915254237279</v>
      </c>
    </row>
    <row r="173" spans="1:70" s="2" customFormat="1" ht="18.75" customHeight="1" x14ac:dyDescent="0.25">
      <c r="A173" s="88"/>
      <c r="B173" s="77" t="s">
        <v>992</v>
      </c>
      <c r="C173" s="77" t="s">
        <v>2055</v>
      </c>
      <c r="D173" s="77" t="s">
        <v>6</v>
      </c>
      <c r="E173" s="224">
        <f>VLOOKUP(B173,'Cuadro Control'!C203:J2103,8,FALSE)</f>
        <v>52736347.43270281</v>
      </c>
      <c r="F173" s="106">
        <f t="shared" si="132"/>
        <v>9.933624348213644E-3</v>
      </c>
      <c r="G173" s="107">
        <v>46332</v>
      </c>
      <c r="H173" s="107"/>
      <c r="I173" s="107">
        <v>46335</v>
      </c>
      <c r="J173" s="354">
        <f t="shared" si="87"/>
        <v>0.25</v>
      </c>
      <c r="K173" s="106">
        <f t="shared" si="139"/>
        <v>0</v>
      </c>
      <c r="L173" s="106">
        <f t="shared" si="139"/>
        <v>0</v>
      </c>
      <c r="M173" s="106">
        <f t="shared" si="139"/>
        <v>0</v>
      </c>
      <c r="N173" s="106">
        <f t="shared" si="139"/>
        <v>0</v>
      </c>
      <c r="O173" s="106">
        <f t="shared" si="139"/>
        <v>0</v>
      </c>
      <c r="P173" s="106">
        <f t="shared" si="139"/>
        <v>0</v>
      </c>
      <c r="Q173" s="106">
        <f t="shared" si="139"/>
        <v>0</v>
      </c>
      <c r="R173" s="106">
        <f t="shared" si="139"/>
        <v>0</v>
      </c>
      <c r="S173" s="106">
        <f t="shared" si="139"/>
        <v>0</v>
      </c>
      <c r="T173" s="106">
        <f t="shared" si="139"/>
        <v>0</v>
      </c>
      <c r="U173" s="106">
        <f t="shared" si="140"/>
        <v>0</v>
      </c>
      <c r="V173" s="106">
        <f t="shared" si="140"/>
        <v>0</v>
      </c>
      <c r="W173" s="106">
        <f t="shared" si="140"/>
        <v>0</v>
      </c>
      <c r="X173" s="106">
        <f t="shared" si="140"/>
        <v>0</v>
      </c>
      <c r="Y173" s="106">
        <f t="shared" si="140"/>
        <v>0</v>
      </c>
      <c r="Z173" s="106">
        <f t="shared" si="140"/>
        <v>0</v>
      </c>
      <c r="AA173" s="106">
        <f t="shared" si="140"/>
        <v>0</v>
      </c>
      <c r="AB173" s="106">
        <f t="shared" si="140"/>
        <v>0.25</v>
      </c>
      <c r="AC173" s="106">
        <f t="shared" si="140"/>
        <v>1</v>
      </c>
      <c r="AD173" s="106">
        <f t="shared" si="140"/>
        <v>1</v>
      </c>
      <c r="AE173" s="106">
        <f t="shared" si="141"/>
        <v>1</v>
      </c>
      <c r="AF173" s="106">
        <f t="shared" si="141"/>
        <v>1</v>
      </c>
      <c r="AG173" s="106">
        <f t="shared" si="141"/>
        <v>1</v>
      </c>
      <c r="AH173" s="106">
        <f t="shared" si="141"/>
        <v>1</v>
      </c>
      <c r="AI173" s="106">
        <f t="shared" si="141"/>
        <v>1</v>
      </c>
      <c r="AJ173" s="106">
        <f t="shared" si="141"/>
        <v>1</v>
      </c>
      <c r="AK173" s="106">
        <f t="shared" si="141"/>
        <v>1</v>
      </c>
      <c r="AL173" s="106">
        <f t="shared" si="141"/>
        <v>1</v>
      </c>
      <c r="AM173" s="106">
        <f t="shared" si="141"/>
        <v>1</v>
      </c>
      <c r="AN173" s="106">
        <f t="shared" si="141"/>
        <v>1</v>
      </c>
      <c r="AO173" s="106">
        <f t="shared" si="142"/>
        <v>1</v>
      </c>
      <c r="AP173" s="106">
        <f t="shared" si="142"/>
        <v>1</v>
      </c>
      <c r="AQ173" s="106">
        <f t="shared" si="142"/>
        <v>1</v>
      </c>
      <c r="AR173" s="106">
        <f t="shared" si="142"/>
        <v>1</v>
      </c>
      <c r="AS173" s="106">
        <f t="shared" si="142"/>
        <v>1</v>
      </c>
      <c r="AT173" s="106">
        <f t="shared" si="142"/>
        <v>1</v>
      </c>
      <c r="AU173" s="106">
        <f t="shared" si="142"/>
        <v>1</v>
      </c>
      <c r="AV173" s="106">
        <f t="shared" si="142"/>
        <v>1</v>
      </c>
      <c r="AW173" s="106">
        <f t="shared" si="142"/>
        <v>1</v>
      </c>
      <c r="AX173" s="106">
        <f t="shared" si="142"/>
        <v>1</v>
      </c>
      <c r="AY173" s="106">
        <f t="shared" si="143"/>
        <v>1</v>
      </c>
      <c r="AZ173" s="106">
        <f t="shared" si="143"/>
        <v>1</v>
      </c>
      <c r="BA173" s="106">
        <f t="shared" si="143"/>
        <v>1</v>
      </c>
      <c r="BB173" s="106">
        <f t="shared" si="143"/>
        <v>1</v>
      </c>
      <c r="BC173" s="106">
        <f t="shared" si="143"/>
        <v>1</v>
      </c>
      <c r="BD173" s="106">
        <f t="shared" si="143"/>
        <v>1</v>
      </c>
      <c r="BE173" s="106">
        <f t="shared" si="143"/>
        <v>1</v>
      </c>
      <c r="BF173" s="106">
        <f t="shared" si="143"/>
        <v>1</v>
      </c>
      <c r="BG173" s="106">
        <f t="shared" si="143"/>
        <v>1</v>
      </c>
      <c r="BH173" s="106">
        <f t="shared" si="143"/>
        <v>1</v>
      </c>
      <c r="BI173" s="106">
        <f t="shared" si="144"/>
        <v>1</v>
      </c>
      <c r="BJ173" s="106">
        <f t="shared" si="144"/>
        <v>1</v>
      </c>
      <c r="BK173" s="106">
        <f t="shared" si="144"/>
        <v>1</v>
      </c>
      <c r="BL173" s="106">
        <f t="shared" si="144"/>
        <v>1</v>
      </c>
      <c r="BM173" s="106">
        <f t="shared" si="144"/>
        <v>1</v>
      </c>
      <c r="BN173" s="106">
        <f t="shared" si="144"/>
        <v>1</v>
      </c>
      <c r="BO173" s="106">
        <f t="shared" si="144"/>
        <v>1</v>
      </c>
      <c r="BP173" s="106">
        <f t="shared" si="144"/>
        <v>1</v>
      </c>
      <c r="BQ173" s="106">
        <f t="shared" si="144"/>
        <v>1</v>
      </c>
      <c r="BR173" s="350">
        <f t="shared" si="116"/>
        <v>0.69915254237288138</v>
      </c>
    </row>
    <row r="174" spans="1:70" s="2" customFormat="1" ht="18.75" customHeight="1" x14ac:dyDescent="0.25">
      <c r="A174" s="88"/>
      <c r="B174" s="77" t="s">
        <v>993</v>
      </c>
      <c r="C174" s="77" t="s">
        <v>994</v>
      </c>
      <c r="D174" s="77" t="s">
        <v>19</v>
      </c>
      <c r="E174" s="224">
        <f>VLOOKUP(B174,'Cuadro Control'!C204:J2104,8,FALSE)</f>
        <v>46410609.014634147</v>
      </c>
      <c r="F174" s="106">
        <f t="shared" si="132"/>
        <v>8.742083556535862E-3</v>
      </c>
      <c r="G174" s="107">
        <v>46335</v>
      </c>
      <c r="H174" s="107"/>
      <c r="I174" s="107">
        <v>46337</v>
      </c>
      <c r="J174" s="354">
        <f t="shared" ref="J174:J237" si="145">+INDEX($K174:$BQ174,1,MATCH(I174,$K$6:$BQ$6,1))</f>
        <v>0</v>
      </c>
      <c r="K174" s="106">
        <f t="shared" si="139"/>
        <v>0</v>
      </c>
      <c r="L174" s="106">
        <f t="shared" si="139"/>
        <v>0</v>
      </c>
      <c r="M174" s="106">
        <f t="shared" si="139"/>
        <v>0</v>
      </c>
      <c r="N174" s="106">
        <f t="shared" si="139"/>
        <v>0</v>
      </c>
      <c r="O174" s="106">
        <f t="shared" si="139"/>
        <v>0</v>
      </c>
      <c r="P174" s="106">
        <f t="shared" si="139"/>
        <v>0</v>
      </c>
      <c r="Q174" s="106">
        <f t="shared" si="139"/>
        <v>0</v>
      </c>
      <c r="R174" s="106">
        <f t="shared" si="139"/>
        <v>0</v>
      </c>
      <c r="S174" s="106">
        <f t="shared" si="139"/>
        <v>0</v>
      </c>
      <c r="T174" s="106">
        <f t="shared" si="139"/>
        <v>0</v>
      </c>
      <c r="U174" s="106">
        <f t="shared" si="140"/>
        <v>0</v>
      </c>
      <c r="V174" s="106">
        <f t="shared" si="140"/>
        <v>0</v>
      </c>
      <c r="W174" s="106">
        <f t="shared" si="140"/>
        <v>0</v>
      </c>
      <c r="X174" s="106">
        <f t="shared" si="140"/>
        <v>0</v>
      </c>
      <c r="Y174" s="106">
        <f t="shared" si="140"/>
        <v>0</v>
      </c>
      <c r="Z174" s="106">
        <f t="shared" si="140"/>
        <v>0</v>
      </c>
      <c r="AA174" s="106">
        <f t="shared" si="140"/>
        <v>0</v>
      </c>
      <c r="AB174" s="106">
        <f t="shared" si="140"/>
        <v>0</v>
      </c>
      <c r="AC174" s="106">
        <f t="shared" si="140"/>
        <v>1</v>
      </c>
      <c r="AD174" s="106">
        <f t="shared" si="140"/>
        <v>1</v>
      </c>
      <c r="AE174" s="106">
        <f t="shared" si="141"/>
        <v>1</v>
      </c>
      <c r="AF174" s="106">
        <f t="shared" si="141"/>
        <v>1</v>
      </c>
      <c r="AG174" s="106">
        <f t="shared" si="141"/>
        <v>1</v>
      </c>
      <c r="AH174" s="106">
        <f t="shared" si="141"/>
        <v>1</v>
      </c>
      <c r="AI174" s="106">
        <f t="shared" si="141"/>
        <v>1</v>
      </c>
      <c r="AJ174" s="106">
        <f t="shared" si="141"/>
        <v>1</v>
      </c>
      <c r="AK174" s="106">
        <f t="shared" si="141"/>
        <v>1</v>
      </c>
      <c r="AL174" s="106">
        <f t="shared" si="141"/>
        <v>1</v>
      </c>
      <c r="AM174" s="106">
        <f t="shared" si="141"/>
        <v>1</v>
      </c>
      <c r="AN174" s="106">
        <f t="shared" si="141"/>
        <v>1</v>
      </c>
      <c r="AO174" s="106">
        <f t="shared" si="142"/>
        <v>1</v>
      </c>
      <c r="AP174" s="106">
        <f t="shared" si="142"/>
        <v>1</v>
      </c>
      <c r="AQ174" s="106">
        <f t="shared" si="142"/>
        <v>1</v>
      </c>
      <c r="AR174" s="106">
        <f t="shared" si="142"/>
        <v>1</v>
      </c>
      <c r="AS174" s="106">
        <f t="shared" si="142"/>
        <v>1</v>
      </c>
      <c r="AT174" s="106">
        <f t="shared" si="142"/>
        <v>1</v>
      </c>
      <c r="AU174" s="106">
        <f t="shared" si="142"/>
        <v>1</v>
      </c>
      <c r="AV174" s="106">
        <f t="shared" si="142"/>
        <v>1</v>
      </c>
      <c r="AW174" s="106">
        <f t="shared" si="142"/>
        <v>1</v>
      </c>
      <c r="AX174" s="106">
        <f t="shared" si="142"/>
        <v>1</v>
      </c>
      <c r="AY174" s="106">
        <f t="shared" si="143"/>
        <v>1</v>
      </c>
      <c r="AZ174" s="106">
        <f t="shared" si="143"/>
        <v>1</v>
      </c>
      <c r="BA174" s="106">
        <f t="shared" si="143"/>
        <v>1</v>
      </c>
      <c r="BB174" s="106">
        <f t="shared" si="143"/>
        <v>1</v>
      </c>
      <c r="BC174" s="106">
        <f t="shared" si="143"/>
        <v>1</v>
      </c>
      <c r="BD174" s="106">
        <f t="shared" si="143"/>
        <v>1</v>
      </c>
      <c r="BE174" s="106">
        <f t="shared" si="143"/>
        <v>1</v>
      </c>
      <c r="BF174" s="106">
        <f t="shared" si="143"/>
        <v>1</v>
      </c>
      <c r="BG174" s="106">
        <f t="shared" si="143"/>
        <v>1</v>
      </c>
      <c r="BH174" s="106">
        <f t="shared" si="143"/>
        <v>1</v>
      </c>
      <c r="BI174" s="106">
        <f t="shared" si="144"/>
        <v>1</v>
      </c>
      <c r="BJ174" s="106">
        <f t="shared" si="144"/>
        <v>1</v>
      </c>
      <c r="BK174" s="106">
        <f t="shared" si="144"/>
        <v>1</v>
      </c>
      <c r="BL174" s="106">
        <f t="shared" si="144"/>
        <v>1</v>
      </c>
      <c r="BM174" s="106">
        <f t="shared" si="144"/>
        <v>1</v>
      </c>
      <c r="BN174" s="106">
        <f t="shared" si="144"/>
        <v>1</v>
      </c>
      <c r="BO174" s="106">
        <f t="shared" si="144"/>
        <v>1</v>
      </c>
      <c r="BP174" s="106">
        <f t="shared" si="144"/>
        <v>1</v>
      </c>
      <c r="BQ174" s="106">
        <f t="shared" si="144"/>
        <v>1</v>
      </c>
      <c r="BR174" s="350">
        <f t="shared" si="116"/>
        <v>0.69491525423728817</v>
      </c>
    </row>
    <row r="175" spans="1:70" s="2" customFormat="1" ht="18.75" customHeight="1" x14ac:dyDescent="0.25">
      <c r="A175" s="88"/>
      <c r="B175" s="77" t="s">
        <v>995</v>
      </c>
      <c r="C175" s="77" t="s">
        <v>996</v>
      </c>
      <c r="D175" s="77" t="s">
        <v>9</v>
      </c>
      <c r="E175" s="224">
        <f>VLOOKUP(B175,'Cuadro Control'!C206:J2105,8,FALSE)</f>
        <v>1587346329.5488234</v>
      </c>
      <c r="F175" s="106">
        <f t="shared" si="132"/>
        <v>0.29899875353285565</v>
      </c>
      <c r="G175" s="107">
        <v>46339</v>
      </c>
      <c r="H175" s="107"/>
      <c r="I175" s="107">
        <v>46351</v>
      </c>
      <c r="J175" s="354">
        <f t="shared" si="145"/>
        <v>0.61538461538461542</v>
      </c>
      <c r="K175" s="106">
        <f t="shared" si="139"/>
        <v>0</v>
      </c>
      <c r="L175" s="106">
        <f t="shared" si="139"/>
        <v>0</v>
      </c>
      <c r="M175" s="106">
        <f t="shared" si="139"/>
        <v>0</v>
      </c>
      <c r="N175" s="106">
        <f t="shared" si="139"/>
        <v>0</v>
      </c>
      <c r="O175" s="106">
        <f t="shared" si="139"/>
        <v>0</v>
      </c>
      <c r="P175" s="106">
        <f t="shared" si="139"/>
        <v>0</v>
      </c>
      <c r="Q175" s="106">
        <f t="shared" si="139"/>
        <v>0</v>
      </c>
      <c r="R175" s="106">
        <f t="shared" si="139"/>
        <v>0</v>
      </c>
      <c r="S175" s="106">
        <f t="shared" si="139"/>
        <v>0</v>
      </c>
      <c r="T175" s="106">
        <f t="shared" si="139"/>
        <v>0</v>
      </c>
      <c r="U175" s="106">
        <f t="shared" si="140"/>
        <v>0</v>
      </c>
      <c r="V175" s="106">
        <f t="shared" si="140"/>
        <v>0</v>
      </c>
      <c r="W175" s="106">
        <f t="shared" si="140"/>
        <v>0</v>
      </c>
      <c r="X175" s="106">
        <f t="shared" si="140"/>
        <v>0</v>
      </c>
      <c r="Y175" s="106">
        <f t="shared" si="140"/>
        <v>0</v>
      </c>
      <c r="Z175" s="106">
        <f t="shared" si="140"/>
        <v>0</v>
      </c>
      <c r="AA175" s="106">
        <f t="shared" si="140"/>
        <v>0</v>
      </c>
      <c r="AB175" s="106">
        <f t="shared" si="140"/>
        <v>0</v>
      </c>
      <c r="AC175" s="106">
        <f t="shared" si="140"/>
        <v>7.6923076923076927E-2</v>
      </c>
      <c r="AD175" s="106">
        <f t="shared" si="140"/>
        <v>0.61538461538461542</v>
      </c>
      <c r="AE175" s="106">
        <f t="shared" si="141"/>
        <v>1</v>
      </c>
      <c r="AF175" s="106">
        <f t="shared" si="141"/>
        <v>1</v>
      </c>
      <c r="AG175" s="106">
        <f t="shared" si="141"/>
        <v>1</v>
      </c>
      <c r="AH175" s="106">
        <f t="shared" si="141"/>
        <v>1</v>
      </c>
      <c r="AI175" s="106">
        <f t="shared" si="141"/>
        <v>1</v>
      </c>
      <c r="AJ175" s="106">
        <f t="shared" si="141"/>
        <v>1</v>
      </c>
      <c r="AK175" s="106">
        <f t="shared" si="141"/>
        <v>1</v>
      </c>
      <c r="AL175" s="106">
        <f t="shared" si="141"/>
        <v>1</v>
      </c>
      <c r="AM175" s="106">
        <f t="shared" si="141"/>
        <v>1</v>
      </c>
      <c r="AN175" s="106">
        <f t="shared" si="141"/>
        <v>1</v>
      </c>
      <c r="AO175" s="106">
        <f t="shared" si="142"/>
        <v>1</v>
      </c>
      <c r="AP175" s="106">
        <f t="shared" si="142"/>
        <v>1</v>
      </c>
      <c r="AQ175" s="106">
        <f t="shared" si="142"/>
        <v>1</v>
      </c>
      <c r="AR175" s="106">
        <f t="shared" si="142"/>
        <v>1</v>
      </c>
      <c r="AS175" s="106">
        <f t="shared" si="142"/>
        <v>1</v>
      </c>
      <c r="AT175" s="106">
        <f t="shared" si="142"/>
        <v>1</v>
      </c>
      <c r="AU175" s="106">
        <f t="shared" si="142"/>
        <v>1</v>
      </c>
      <c r="AV175" s="106">
        <f t="shared" si="142"/>
        <v>1</v>
      </c>
      <c r="AW175" s="106">
        <f t="shared" si="142"/>
        <v>1</v>
      </c>
      <c r="AX175" s="106">
        <f t="shared" si="142"/>
        <v>1</v>
      </c>
      <c r="AY175" s="106">
        <f t="shared" si="143"/>
        <v>1</v>
      </c>
      <c r="AZ175" s="106">
        <f t="shared" si="143"/>
        <v>1</v>
      </c>
      <c r="BA175" s="106">
        <f t="shared" si="143"/>
        <v>1</v>
      </c>
      <c r="BB175" s="106">
        <f t="shared" si="143"/>
        <v>1</v>
      </c>
      <c r="BC175" s="106">
        <f t="shared" si="143"/>
        <v>1</v>
      </c>
      <c r="BD175" s="106">
        <f t="shared" si="143"/>
        <v>1</v>
      </c>
      <c r="BE175" s="106">
        <f t="shared" si="143"/>
        <v>1</v>
      </c>
      <c r="BF175" s="106">
        <f t="shared" si="143"/>
        <v>1</v>
      </c>
      <c r="BG175" s="106">
        <f t="shared" si="143"/>
        <v>1</v>
      </c>
      <c r="BH175" s="106">
        <f t="shared" si="143"/>
        <v>1</v>
      </c>
      <c r="BI175" s="106">
        <f t="shared" si="144"/>
        <v>1</v>
      </c>
      <c r="BJ175" s="106">
        <f t="shared" si="144"/>
        <v>1</v>
      </c>
      <c r="BK175" s="106">
        <f t="shared" si="144"/>
        <v>1</v>
      </c>
      <c r="BL175" s="106">
        <f t="shared" si="144"/>
        <v>1</v>
      </c>
      <c r="BM175" s="106">
        <f t="shared" si="144"/>
        <v>1</v>
      </c>
      <c r="BN175" s="106">
        <f t="shared" si="144"/>
        <v>1</v>
      </c>
      <c r="BO175" s="106">
        <f t="shared" si="144"/>
        <v>1</v>
      </c>
      <c r="BP175" s="106">
        <f t="shared" si="144"/>
        <v>1</v>
      </c>
      <c r="BQ175" s="106">
        <f t="shared" si="144"/>
        <v>1</v>
      </c>
      <c r="BR175" s="350">
        <f t="shared" si="116"/>
        <v>0.67275097783572357</v>
      </c>
    </row>
    <row r="176" spans="1:70" s="2" customFormat="1" ht="18.75" customHeight="1" x14ac:dyDescent="0.25">
      <c r="A176" s="88"/>
      <c r="B176" s="103" t="s">
        <v>997</v>
      </c>
      <c r="C176" s="103" t="s">
        <v>998</v>
      </c>
      <c r="D176" s="103" t="s">
        <v>9</v>
      </c>
      <c r="E176" s="223">
        <f>VLOOKUP(B176,'Cuadro Control'!C208:J2106,8,FALSE)</f>
        <v>179532477.23999998</v>
      </c>
      <c r="F176" s="104">
        <f t="shared" si="132"/>
        <v>3.3817438522495219E-2</v>
      </c>
      <c r="G176" s="105">
        <v>46344</v>
      </c>
      <c r="H176" s="105"/>
      <c r="I176" s="105">
        <v>46357</v>
      </c>
      <c r="J176" s="354">
        <f t="shared" si="145"/>
        <v>0.7142857142857143</v>
      </c>
      <c r="K176" s="104">
        <f t="shared" si="139"/>
        <v>0</v>
      </c>
      <c r="L176" s="104">
        <f t="shared" si="139"/>
        <v>0</v>
      </c>
      <c r="M176" s="104">
        <f t="shared" si="139"/>
        <v>0</v>
      </c>
      <c r="N176" s="104">
        <f t="shared" si="139"/>
        <v>0</v>
      </c>
      <c r="O176" s="104">
        <f t="shared" si="139"/>
        <v>0</v>
      </c>
      <c r="P176" s="104">
        <f t="shared" si="139"/>
        <v>0</v>
      </c>
      <c r="Q176" s="104">
        <f t="shared" si="139"/>
        <v>0</v>
      </c>
      <c r="R176" s="104">
        <f t="shared" si="139"/>
        <v>0</v>
      </c>
      <c r="S176" s="104">
        <f t="shared" si="139"/>
        <v>0</v>
      </c>
      <c r="T176" s="104">
        <f t="shared" si="139"/>
        <v>0</v>
      </c>
      <c r="U176" s="104">
        <f t="shared" si="140"/>
        <v>0</v>
      </c>
      <c r="V176" s="104">
        <f t="shared" si="140"/>
        <v>0</v>
      </c>
      <c r="W176" s="104">
        <f t="shared" si="140"/>
        <v>0</v>
      </c>
      <c r="X176" s="104">
        <f t="shared" si="140"/>
        <v>0</v>
      </c>
      <c r="Y176" s="104">
        <f t="shared" si="140"/>
        <v>0</v>
      </c>
      <c r="Z176" s="104">
        <f t="shared" si="140"/>
        <v>0</v>
      </c>
      <c r="AA176" s="104">
        <f t="shared" si="140"/>
        <v>0</v>
      </c>
      <c r="AB176" s="104">
        <f t="shared" si="140"/>
        <v>0</v>
      </c>
      <c r="AC176" s="104">
        <f t="shared" si="140"/>
        <v>0</v>
      </c>
      <c r="AD176" s="104">
        <f t="shared" si="140"/>
        <v>0.21428571428571427</v>
      </c>
      <c r="AE176" s="104">
        <f t="shared" si="141"/>
        <v>0.7142857142857143</v>
      </c>
      <c r="AF176" s="104">
        <f t="shared" si="141"/>
        <v>1</v>
      </c>
      <c r="AG176" s="104">
        <f t="shared" si="141"/>
        <v>1</v>
      </c>
      <c r="AH176" s="104">
        <f t="shared" si="141"/>
        <v>1</v>
      </c>
      <c r="AI176" s="104">
        <f t="shared" si="141"/>
        <v>1</v>
      </c>
      <c r="AJ176" s="104">
        <f t="shared" si="141"/>
        <v>1</v>
      </c>
      <c r="AK176" s="104">
        <f t="shared" si="141"/>
        <v>1</v>
      </c>
      <c r="AL176" s="104">
        <f t="shared" si="141"/>
        <v>1</v>
      </c>
      <c r="AM176" s="104">
        <f t="shared" si="141"/>
        <v>1</v>
      </c>
      <c r="AN176" s="104">
        <f t="shared" si="141"/>
        <v>1</v>
      </c>
      <c r="AO176" s="104">
        <f t="shared" si="142"/>
        <v>1</v>
      </c>
      <c r="AP176" s="104">
        <f t="shared" si="142"/>
        <v>1</v>
      </c>
      <c r="AQ176" s="104">
        <f t="shared" si="142"/>
        <v>1</v>
      </c>
      <c r="AR176" s="104">
        <f t="shared" si="142"/>
        <v>1</v>
      </c>
      <c r="AS176" s="104">
        <f t="shared" si="142"/>
        <v>1</v>
      </c>
      <c r="AT176" s="104">
        <f t="shared" si="142"/>
        <v>1</v>
      </c>
      <c r="AU176" s="104">
        <f t="shared" si="142"/>
        <v>1</v>
      </c>
      <c r="AV176" s="104">
        <f t="shared" si="142"/>
        <v>1</v>
      </c>
      <c r="AW176" s="104">
        <f t="shared" si="142"/>
        <v>1</v>
      </c>
      <c r="AX176" s="104">
        <f t="shared" si="142"/>
        <v>1</v>
      </c>
      <c r="AY176" s="104">
        <f t="shared" si="143"/>
        <v>1</v>
      </c>
      <c r="AZ176" s="104">
        <f t="shared" si="143"/>
        <v>1</v>
      </c>
      <c r="BA176" s="104">
        <f t="shared" si="143"/>
        <v>1</v>
      </c>
      <c r="BB176" s="104">
        <f t="shared" si="143"/>
        <v>1</v>
      </c>
      <c r="BC176" s="104">
        <f t="shared" si="143"/>
        <v>1</v>
      </c>
      <c r="BD176" s="104">
        <f t="shared" si="143"/>
        <v>1</v>
      </c>
      <c r="BE176" s="104">
        <f t="shared" si="143"/>
        <v>1</v>
      </c>
      <c r="BF176" s="104">
        <f t="shared" si="143"/>
        <v>1</v>
      </c>
      <c r="BG176" s="104">
        <f t="shared" si="143"/>
        <v>1</v>
      </c>
      <c r="BH176" s="104">
        <f t="shared" si="143"/>
        <v>1</v>
      </c>
      <c r="BI176" s="104">
        <f t="shared" si="144"/>
        <v>1</v>
      </c>
      <c r="BJ176" s="104">
        <f t="shared" si="144"/>
        <v>1</v>
      </c>
      <c r="BK176" s="104">
        <f t="shared" si="144"/>
        <v>1</v>
      </c>
      <c r="BL176" s="104">
        <f t="shared" si="144"/>
        <v>1</v>
      </c>
      <c r="BM176" s="104">
        <f t="shared" si="144"/>
        <v>1</v>
      </c>
      <c r="BN176" s="104">
        <f t="shared" si="144"/>
        <v>1</v>
      </c>
      <c r="BO176" s="104">
        <f t="shared" si="144"/>
        <v>1</v>
      </c>
      <c r="BP176" s="104">
        <f t="shared" si="144"/>
        <v>1</v>
      </c>
      <c r="BQ176" s="104">
        <f t="shared" si="144"/>
        <v>1</v>
      </c>
      <c r="BR176" s="350">
        <f t="shared" si="116"/>
        <v>0.65980629539951574</v>
      </c>
    </row>
    <row r="177" spans="1:70" s="2" customFormat="1" ht="18.75" customHeight="1" x14ac:dyDescent="0.25">
      <c r="A177" s="88"/>
      <c r="B177" s="78" t="s">
        <v>999</v>
      </c>
      <c r="C177" s="78" t="s">
        <v>1977</v>
      </c>
      <c r="D177" s="78" t="s">
        <v>3</v>
      </c>
      <c r="E177" s="225">
        <f>VLOOKUP(B177,'Cuadro Control'!C210:J2107,8,FALSE)</f>
        <v>0</v>
      </c>
      <c r="F177" s="108">
        <f>IFERROR(E177/$E$161,0)</f>
        <v>0</v>
      </c>
      <c r="G177" s="109">
        <v>46357</v>
      </c>
      <c r="H177" s="109"/>
      <c r="I177" s="109">
        <v>46357</v>
      </c>
      <c r="J177" s="354">
        <f t="shared" si="145"/>
        <v>0</v>
      </c>
      <c r="K177" s="108">
        <f t="shared" si="139"/>
        <v>0</v>
      </c>
      <c r="L177" s="108">
        <f t="shared" si="139"/>
        <v>0</v>
      </c>
      <c r="M177" s="108">
        <f t="shared" si="139"/>
        <v>0</v>
      </c>
      <c r="N177" s="108">
        <f t="shared" si="139"/>
        <v>0</v>
      </c>
      <c r="O177" s="108">
        <f t="shared" si="139"/>
        <v>0</v>
      </c>
      <c r="P177" s="108">
        <f t="shared" si="139"/>
        <v>0</v>
      </c>
      <c r="Q177" s="108">
        <f t="shared" si="139"/>
        <v>0</v>
      </c>
      <c r="R177" s="108">
        <f t="shared" si="139"/>
        <v>0</v>
      </c>
      <c r="S177" s="108">
        <f t="shared" si="139"/>
        <v>0</v>
      </c>
      <c r="T177" s="108">
        <f t="shared" si="139"/>
        <v>0</v>
      </c>
      <c r="U177" s="108">
        <f t="shared" si="140"/>
        <v>0</v>
      </c>
      <c r="V177" s="108">
        <f t="shared" si="140"/>
        <v>0</v>
      </c>
      <c r="W177" s="108">
        <f t="shared" si="140"/>
        <v>0</v>
      </c>
      <c r="X177" s="108">
        <f t="shared" si="140"/>
        <v>0</v>
      </c>
      <c r="Y177" s="108">
        <f t="shared" si="140"/>
        <v>0</v>
      </c>
      <c r="Z177" s="108">
        <f t="shared" si="140"/>
        <v>0</v>
      </c>
      <c r="AA177" s="108">
        <f t="shared" si="140"/>
        <v>0</v>
      </c>
      <c r="AB177" s="108">
        <f t="shared" si="140"/>
        <v>0</v>
      </c>
      <c r="AC177" s="108">
        <f t="shared" si="140"/>
        <v>0</v>
      </c>
      <c r="AD177" s="108">
        <f t="shared" si="140"/>
        <v>0</v>
      </c>
      <c r="AE177" s="108">
        <f t="shared" si="141"/>
        <v>0</v>
      </c>
      <c r="AF177" s="108">
        <f t="shared" si="141"/>
        <v>1</v>
      </c>
      <c r="AG177" s="108">
        <f t="shared" si="141"/>
        <v>1</v>
      </c>
      <c r="AH177" s="108">
        <f t="shared" si="141"/>
        <v>1</v>
      </c>
      <c r="AI177" s="108">
        <f t="shared" si="141"/>
        <v>1</v>
      </c>
      <c r="AJ177" s="108">
        <f t="shared" si="141"/>
        <v>1</v>
      </c>
      <c r="AK177" s="108">
        <f t="shared" si="141"/>
        <v>1</v>
      </c>
      <c r="AL177" s="108">
        <f t="shared" si="141"/>
        <v>1</v>
      </c>
      <c r="AM177" s="108">
        <f t="shared" si="141"/>
        <v>1</v>
      </c>
      <c r="AN177" s="108">
        <f t="shared" si="141"/>
        <v>1</v>
      </c>
      <c r="AO177" s="108">
        <f t="shared" si="142"/>
        <v>1</v>
      </c>
      <c r="AP177" s="108">
        <f t="shared" si="142"/>
        <v>1</v>
      </c>
      <c r="AQ177" s="108">
        <f t="shared" si="142"/>
        <v>1</v>
      </c>
      <c r="AR177" s="108">
        <f t="shared" si="142"/>
        <v>1</v>
      </c>
      <c r="AS177" s="108">
        <f t="shared" si="142"/>
        <v>1</v>
      </c>
      <c r="AT177" s="108">
        <f t="shared" si="142"/>
        <v>1</v>
      </c>
      <c r="AU177" s="108">
        <f t="shared" si="142"/>
        <v>1</v>
      </c>
      <c r="AV177" s="108">
        <f t="shared" si="142"/>
        <v>1</v>
      </c>
      <c r="AW177" s="108">
        <f t="shared" si="142"/>
        <v>1</v>
      </c>
      <c r="AX177" s="108">
        <f t="shared" si="142"/>
        <v>1</v>
      </c>
      <c r="AY177" s="108">
        <f t="shared" si="143"/>
        <v>1</v>
      </c>
      <c r="AZ177" s="108">
        <f t="shared" si="143"/>
        <v>1</v>
      </c>
      <c r="BA177" s="108">
        <f t="shared" si="143"/>
        <v>1</v>
      </c>
      <c r="BB177" s="108">
        <f t="shared" si="143"/>
        <v>1</v>
      </c>
      <c r="BC177" s="108">
        <f t="shared" si="143"/>
        <v>1</v>
      </c>
      <c r="BD177" s="108">
        <f t="shared" si="143"/>
        <v>1</v>
      </c>
      <c r="BE177" s="108">
        <f t="shared" si="143"/>
        <v>1</v>
      </c>
      <c r="BF177" s="108">
        <f t="shared" si="143"/>
        <v>1</v>
      </c>
      <c r="BG177" s="108">
        <f t="shared" si="143"/>
        <v>1</v>
      </c>
      <c r="BH177" s="108">
        <f t="shared" si="143"/>
        <v>1</v>
      </c>
      <c r="BI177" s="108">
        <f t="shared" si="144"/>
        <v>1</v>
      </c>
      <c r="BJ177" s="108">
        <f t="shared" si="144"/>
        <v>1</v>
      </c>
      <c r="BK177" s="108">
        <f t="shared" si="144"/>
        <v>1</v>
      </c>
      <c r="BL177" s="108">
        <f t="shared" si="144"/>
        <v>1</v>
      </c>
      <c r="BM177" s="108">
        <f t="shared" si="144"/>
        <v>1</v>
      </c>
      <c r="BN177" s="108">
        <f t="shared" si="144"/>
        <v>1</v>
      </c>
      <c r="BO177" s="108">
        <f t="shared" si="144"/>
        <v>1</v>
      </c>
      <c r="BP177" s="108">
        <f t="shared" si="144"/>
        <v>1</v>
      </c>
      <c r="BQ177" s="108">
        <f t="shared" si="144"/>
        <v>1</v>
      </c>
      <c r="BR177" s="350">
        <f t="shared" si="116"/>
        <v>0.64406779661016944</v>
      </c>
    </row>
    <row r="178" spans="1:70" s="2" customFormat="1" ht="18.75" customHeight="1" x14ac:dyDescent="0.25">
      <c r="A178" s="88"/>
      <c r="B178" s="79" t="s">
        <v>1000</v>
      </c>
      <c r="C178" s="79" t="s">
        <v>1001</v>
      </c>
      <c r="D178" s="79" t="s">
        <v>905</v>
      </c>
      <c r="E178" s="226">
        <f>SUM(E179:E194)</f>
        <v>5308872732.0543728</v>
      </c>
      <c r="F178" s="110">
        <f>IFERROR(E178/$E$109,0)</f>
        <v>2.9408554574576196E-2</v>
      </c>
      <c r="G178" s="111">
        <v>46227</v>
      </c>
      <c r="H178" s="111"/>
      <c r="I178" s="111">
        <v>46360</v>
      </c>
      <c r="J178" s="354">
        <f t="shared" si="145"/>
        <v>1</v>
      </c>
      <c r="K178" s="110">
        <f>SUMPRODUCT($F179:$F193,K179:K193)</f>
        <v>0</v>
      </c>
      <c r="L178" s="110">
        <f t="shared" ref="L178:BQ178" si="146">SUMPRODUCT($F179:$F193,L179:L193)</f>
        <v>0</v>
      </c>
      <c r="M178" s="110">
        <f t="shared" si="146"/>
        <v>2.5299028774168359E-4</v>
      </c>
      <c r="N178" s="110">
        <f t="shared" si="146"/>
        <v>2.0239223019334687E-3</v>
      </c>
      <c r="O178" s="110">
        <f t="shared" si="146"/>
        <v>3.7948543161252543E-3</v>
      </c>
      <c r="P178" s="110">
        <f t="shared" si="146"/>
        <v>5.5657863303170399E-3</v>
      </c>
      <c r="Q178" s="110">
        <f t="shared" si="146"/>
        <v>7.3367183445088241E-3</v>
      </c>
      <c r="R178" s="110">
        <f t="shared" si="146"/>
        <v>9.107650358700611E-3</v>
      </c>
      <c r="S178" s="110">
        <f t="shared" si="146"/>
        <v>1.0878582372892397E-2</v>
      </c>
      <c r="T178" s="110">
        <f t="shared" si="146"/>
        <v>1.264951438708418E-2</v>
      </c>
      <c r="U178" s="110">
        <f t="shared" si="146"/>
        <v>1.4420446401275966E-2</v>
      </c>
      <c r="V178" s="110">
        <f t="shared" si="146"/>
        <v>3.7750428504315078E-2</v>
      </c>
      <c r="W178" s="110">
        <f t="shared" si="146"/>
        <v>7.5721945247826203E-2</v>
      </c>
      <c r="X178" s="110">
        <f t="shared" si="146"/>
        <v>0.14853206090804622</v>
      </c>
      <c r="Y178" s="110">
        <f t="shared" si="146"/>
        <v>0.20027427996352742</v>
      </c>
      <c r="Z178" s="110">
        <f t="shared" si="146"/>
        <v>0.28442698011883905</v>
      </c>
      <c r="AA178" s="110">
        <f t="shared" si="146"/>
        <v>0.36857968027415072</v>
      </c>
      <c r="AB178" s="110">
        <f t="shared" si="146"/>
        <v>0.64850810003989967</v>
      </c>
      <c r="AC178" s="110">
        <f t="shared" si="146"/>
        <v>0.64850810003989967</v>
      </c>
      <c r="AD178" s="110">
        <f t="shared" si="146"/>
        <v>0.71701693353345841</v>
      </c>
      <c r="AE178" s="110">
        <f t="shared" si="146"/>
        <v>0.90834159235553846</v>
      </c>
      <c r="AF178" s="110">
        <f t="shared" si="146"/>
        <v>1</v>
      </c>
      <c r="AG178" s="110">
        <f t="shared" si="146"/>
        <v>1</v>
      </c>
      <c r="AH178" s="110">
        <f t="shared" si="146"/>
        <v>1</v>
      </c>
      <c r="AI178" s="110">
        <f t="shared" si="146"/>
        <v>1</v>
      </c>
      <c r="AJ178" s="110">
        <f t="shared" si="146"/>
        <v>1</v>
      </c>
      <c r="AK178" s="110">
        <f t="shared" si="146"/>
        <v>1</v>
      </c>
      <c r="AL178" s="110">
        <f t="shared" si="146"/>
        <v>1</v>
      </c>
      <c r="AM178" s="110">
        <f t="shared" si="146"/>
        <v>1</v>
      </c>
      <c r="AN178" s="110">
        <f t="shared" si="146"/>
        <v>1</v>
      </c>
      <c r="AO178" s="110">
        <f t="shared" si="146"/>
        <v>1</v>
      </c>
      <c r="AP178" s="110">
        <f t="shared" si="146"/>
        <v>1</v>
      </c>
      <c r="AQ178" s="110">
        <f t="shared" si="146"/>
        <v>1</v>
      </c>
      <c r="AR178" s="110">
        <f t="shared" si="146"/>
        <v>1</v>
      </c>
      <c r="AS178" s="110">
        <f t="shared" si="146"/>
        <v>1</v>
      </c>
      <c r="AT178" s="110">
        <f t="shared" si="146"/>
        <v>1</v>
      </c>
      <c r="AU178" s="110">
        <f t="shared" si="146"/>
        <v>1</v>
      </c>
      <c r="AV178" s="110">
        <f t="shared" si="146"/>
        <v>1</v>
      </c>
      <c r="AW178" s="110">
        <f t="shared" si="146"/>
        <v>1</v>
      </c>
      <c r="AX178" s="110">
        <f t="shared" si="146"/>
        <v>1</v>
      </c>
      <c r="AY178" s="110">
        <f t="shared" si="146"/>
        <v>1</v>
      </c>
      <c r="AZ178" s="110">
        <f t="shared" si="146"/>
        <v>1</v>
      </c>
      <c r="BA178" s="110">
        <f t="shared" si="146"/>
        <v>1</v>
      </c>
      <c r="BB178" s="110">
        <f t="shared" si="146"/>
        <v>1</v>
      </c>
      <c r="BC178" s="110">
        <f t="shared" si="146"/>
        <v>1</v>
      </c>
      <c r="BD178" s="110">
        <f t="shared" si="146"/>
        <v>1</v>
      </c>
      <c r="BE178" s="110">
        <f t="shared" si="146"/>
        <v>1</v>
      </c>
      <c r="BF178" s="110">
        <f t="shared" si="146"/>
        <v>1</v>
      </c>
      <c r="BG178" s="110">
        <f t="shared" si="146"/>
        <v>1</v>
      </c>
      <c r="BH178" s="110">
        <f t="shared" si="146"/>
        <v>1</v>
      </c>
      <c r="BI178" s="110">
        <f t="shared" si="146"/>
        <v>1</v>
      </c>
      <c r="BJ178" s="110">
        <f t="shared" si="146"/>
        <v>1</v>
      </c>
      <c r="BK178" s="110">
        <f t="shared" si="146"/>
        <v>1</v>
      </c>
      <c r="BL178" s="110">
        <f t="shared" si="146"/>
        <v>1</v>
      </c>
      <c r="BM178" s="110">
        <f t="shared" si="146"/>
        <v>1</v>
      </c>
      <c r="BN178" s="110">
        <f t="shared" si="146"/>
        <v>1</v>
      </c>
      <c r="BO178" s="110">
        <f t="shared" si="146"/>
        <v>1</v>
      </c>
      <c r="BP178" s="110">
        <f t="shared" si="146"/>
        <v>1</v>
      </c>
      <c r="BQ178" s="110">
        <f t="shared" si="146"/>
        <v>1</v>
      </c>
      <c r="BR178" s="350">
        <f t="shared" si="116"/>
        <v>0.71362187400145893</v>
      </c>
    </row>
    <row r="179" spans="1:70" s="2" customFormat="1" ht="18.75" customHeight="1" x14ac:dyDescent="0.25">
      <c r="A179" s="88"/>
      <c r="B179" s="77" t="s">
        <v>1002</v>
      </c>
      <c r="C179" s="77" t="s">
        <v>2100</v>
      </c>
      <c r="D179" s="77" t="s">
        <v>22</v>
      </c>
      <c r="E179" s="224">
        <f>VLOOKUP(B179,'Cuadro Control'!C214:J2109,8,FALSE)</f>
        <v>83271780.884117648</v>
      </c>
      <c r="F179" s="106">
        <f t="shared" ref="F179:F193" si="147">IFERROR(E179/$E$178,0)</f>
        <v>1.5685397839984384E-2</v>
      </c>
      <c r="G179" s="107">
        <v>46227</v>
      </c>
      <c r="H179" s="107"/>
      <c r="I179" s="107">
        <v>46288</v>
      </c>
      <c r="J179" s="354">
        <f t="shared" si="145"/>
        <v>0.91935483870967738</v>
      </c>
      <c r="K179" s="106">
        <f t="shared" ref="K179:T188" si="148">IF($G179=0,0,IF(K$6&lt;$G179,0,IF(K$6&gt;$I179,1,(K$6-$G179+1)/($I179-$G179+1))))</f>
        <v>0</v>
      </c>
      <c r="L179" s="106">
        <f t="shared" si="148"/>
        <v>0</v>
      </c>
      <c r="M179" s="106">
        <f t="shared" si="148"/>
        <v>1.6129032258064516E-2</v>
      </c>
      <c r="N179" s="106">
        <f t="shared" si="148"/>
        <v>0.12903225806451613</v>
      </c>
      <c r="O179" s="106">
        <f t="shared" si="148"/>
        <v>0.24193548387096775</v>
      </c>
      <c r="P179" s="106">
        <f t="shared" si="148"/>
        <v>0.35483870967741937</v>
      </c>
      <c r="Q179" s="106">
        <f t="shared" si="148"/>
        <v>0.46774193548387094</v>
      </c>
      <c r="R179" s="106">
        <f t="shared" si="148"/>
        <v>0.58064516129032262</v>
      </c>
      <c r="S179" s="106">
        <f t="shared" si="148"/>
        <v>0.69354838709677424</v>
      </c>
      <c r="T179" s="106">
        <f t="shared" si="148"/>
        <v>0.80645161290322576</v>
      </c>
      <c r="U179" s="106">
        <f t="shared" ref="U179:AD188" si="149">IF($G179=0,0,IF(U$6&lt;$G179,0,IF(U$6&gt;$I179,1,(U$6-$G179+1)/($I179-$G179+1))))</f>
        <v>0.91935483870967738</v>
      </c>
      <c r="V179" s="106">
        <f t="shared" si="149"/>
        <v>1</v>
      </c>
      <c r="W179" s="106">
        <f t="shared" si="149"/>
        <v>1</v>
      </c>
      <c r="X179" s="106">
        <f t="shared" si="149"/>
        <v>1</v>
      </c>
      <c r="Y179" s="106">
        <f t="shared" si="149"/>
        <v>1</v>
      </c>
      <c r="Z179" s="106">
        <f t="shared" si="149"/>
        <v>1</v>
      </c>
      <c r="AA179" s="106">
        <f t="shared" si="149"/>
        <v>1</v>
      </c>
      <c r="AB179" s="106">
        <f t="shared" si="149"/>
        <v>1</v>
      </c>
      <c r="AC179" s="106">
        <f t="shared" si="149"/>
        <v>1</v>
      </c>
      <c r="AD179" s="106">
        <f t="shared" si="149"/>
        <v>1</v>
      </c>
      <c r="AE179" s="106">
        <f t="shared" ref="AE179:AN188" si="150">IF($G179=0,0,IF(AE$6&lt;$G179,0,IF(AE$6&gt;$I179,1,(AE$6-$G179+1)/($I179-$G179+1))))</f>
        <v>1</v>
      </c>
      <c r="AF179" s="106">
        <f t="shared" si="150"/>
        <v>1</v>
      </c>
      <c r="AG179" s="106">
        <f t="shared" si="150"/>
        <v>1</v>
      </c>
      <c r="AH179" s="106">
        <f t="shared" si="150"/>
        <v>1</v>
      </c>
      <c r="AI179" s="106">
        <f t="shared" si="150"/>
        <v>1</v>
      </c>
      <c r="AJ179" s="106">
        <f t="shared" si="150"/>
        <v>1</v>
      </c>
      <c r="AK179" s="106">
        <f t="shared" si="150"/>
        <v>1</v>
      </c>
      <c r="AL179" s="106">
        <f t="shared" si="150"/>
        <v>1</v>
      </c>
      <c r="AM179" s="106">
        <f t="shared" si="150"/>
        <v>1</v>
      </c>
      <c r="AN179" s="106">
        <f t="shared" si="150"/>
        <v>1</v>
      </c>
      <c r="AO179" s="106">
        <f t="shared" ref="AO179:AX188" si="151">IF($G179=0,0,IF(AO$6&lt;$G179,0,IF(AO$6&gt;$I179,1,(AO$6-$G179+1)/($I179-$G179+1))))</f>
        <v>1</v>
      </c>
      <c r="AP179" s="106">
        <f t="shared" si="151"/>
        <v>1</v>
      </c>
      <c r="AQ179" s="106">
        <f t="shared" si="151"/>
        <v>1</v>
      </c>
      <c r="AR179" s="106">
        <f t="shared" si="151"/>
        <v>1</v>
      </c>
      <c r="AS179" s="106">
        <f t="shared" si="151"/>
        <v>1</v>
      </c>
      <c r="AT179" s="106">
        <f t="shared" si="151"/>
        <v>1</v>
      </c>
      <c r="AU179" s="106">
        <f t="shared" si="151"/>
        <v>1</v>
      </c>
      <c r="AV179" s="106">
        <f t="shared" si="151"/>
        <v>1</v>
      </c>
      <c r="AW179" s="106">
        <f t="shared" si="151"/>
        <v>1</v>
      </c>
      <c r="AX179" s="106">
        <f t="shared" si="151"/>
        <v>1</v>
      </c>
      <c r="AY179" s="106">
        <f t="shared" ref="AY179:BH188" si="152">IF($G179=0,0,IF(AY$6&lt;$G179,0,IF(AY$6&gt;$I179,1,(AY$6-$G179+1)/($I179-$G179+1))))</f>
        <v>1</v>
      </c>
      <c r="AZ179" s="106">
        <f t="shared" si="152"/>
        <v>1</v>
      </c>
      <c r="BA179" s="106">
        <f t="shared" si="152"/>
        <v>1</v>
      </c>
      <c r="BB179" s="106">
        <f t="shared" si="152"/>
        <v>1</v>
      </c>
      <c r="BC179" s="106">
        <f t="shared" si="152"/>
        <v>1</v>
      </c>
      <c r="BD179" s="106">
        <f t="shared" si="152"/>
        <v>1</v>
      </c>
      <c r="BE179" s="106">
        <f t="shared" si="152"/>
        <v>1</v>
      </c>
      <c r="BF179" s="106">
        <f t="shared" si="152"/>
        <v>1</v>
      </c>
      <c r="BG179" s="106">
        <f t="shared" si="152"/>
        <v>1</v>
      </c>
      <c r="BH179" s="106">
        <f t="shared" si="152"/>
        <v>1</v>
      </c>
      <c r="BI179" s="106">
        <f t="shared" ref="BI179:BQ188" si="153">IF($G179=0,0,IF(BI$6&lt;$G179,0,IF(BI$6&gt;$I179,1,(BI$6-$G179+1)/($I179-$G179+1))))</f>
        <v>1</v>
      </c>
      <c r="BJ179" s="106">
        <f t="shared" si="153"/>
        <v>1</v>
      </c>
      <c r="BK179" s="106">
        <f t="shared" si="153"/>
        <v>1</v>
      </c>
      <c r="BL179" s="106">
        <f t="shared" si="153"/>
        <v>1</v>
      </c>
      <c r="BM179" s="106">
        <f t="shared" si="153"/>
        <v>1</v>
      </c>
      <c r="BN179" s="106">
        <f t="shared" si="153"/>
        <v>1</v>
      </c>
      <c r="BO179" s="106">
        <f t="shared" si="153"/>
        <v>1</v>
      </c>
      <c r="BP179" s="106">
        <f t="shared" si="153"/>
        <v>1</v>
      </c>
      <c r="BQ179" s="106">
        <f t="shared" si="153"/>
        <v>1</v>
      </c>
      <c r="BR179" s="350">
        <f t="shared" si="116"/>
        <v>0.88490978676872611</v>
      </c>
    </row>
    <row r="180" spans="1:70" s="2" customFormat="1" ht="18.75" customHeight="1" x14ac:dyDescent="0.25">
      <c r="A180" s="88"/>
      <c r="B180" s="77" t="s">
        <v>1004</v>
      </c>
      <c r="C180" s="77" t="s">
        <v>1005</v>
      </c>
      <c r="D180" s="77" t="s">
        <v>9</v>
      </c>
      <c r="E180" s="224">
        <f>VLOOKUP(B180,'Cuadro Control'!C215:J2110,8,FALSE)</f>
        <v>312374505.66882348</v>
      </c>
      <c r="F180" s="106">
        <f t="shared" si="147"/>
        <v>5.8840081771548515E-2</v>
      </c>
      <c r="G180" s="107">
        <v>46288</v>
      </c>
      <c r="H180" s="107"/>
      <c r="I180" s="107">
        <v>46295</v>
      </c>
      <c r="J180" s="354">
        <f t="shared" si="145"/>
        <v>0.375</v>
      </c>
      <c r="K180" s="106">
        <f t="shared" si="148"/>
        <v>0</v>
      </c>
      <c r="L180" s="106">
        <f t="shared" si="148"/>
        <v>0</v>
      </c>
      <c r="M180" s="106">
        <f t="shared" si="148"/>
        <v>0</v>
      </c>
      <c r="N180" s="106">
        <f t="shared" si="148"/>
        <v>0</v>
      </c>
      <c r="O180" s="106">
        <f t="shared" si="148"/>
        <v>0</v>
      </c>
      <c r="P180" s="106">
        <f t="shared" si="148"/>
        <v>0</v>
      </c>
      <c r="Q180" s="106">
        <f t="shared" si="148"/>
        <v>0</v>
      </c>
      <c r="R180" s="106">
        <f t="shared" si="148"/>
        <v>0</v>
      </c>
      <c r="S180" s="106">
        <f t="shared" si="148"/>
        <v>0</v>
      </c>
      <c r="T180" s="106">
        <f t="shared" si="148"/>
        <v>0</v>
      </c>
      <c r="U180" s="106">
        <f t="shared" si="149"/>
        <v>0</v>
      </c>
      <c r="V180" s="106">
        <f t="shared" si="149"/>
        <v>0.375</v>
      </c>
      <c r="W180" s="106">
        <f t="shared" si="149"/>
        <v>1</v>
      </c>
      <c r="X180" s="106">
        <f t="shared" si="149"/>
        <v>1</v>
      </c>
      <c r="Y180" s="106">
        <f t="shared" si="149"/>
        <v>1</v>
      </c>
      <c r="Z180" s="106">
        <f t="shared" si="149"/>
        <v>1</v>
      </c>
      <c r="AA180" s="106">
        <f t="shared" si="149"/>
        <v>1</v>
      </c>
      <c r="AB180" s="106">
        <f t="shared" si="149"/>
        <v>1</v>
      </c>
      <c r="AC180" s="106">
        <f t="shared" si="149"/>
        <v>1</v>
      </c>
      <c r="AD180" s="106">
        <f t="shared" si="149"/>
        <v>1</v>
      </c>
      <c r="AE180" s="106">
        <f t="shared" si="150"/>
        <v>1</v>
      </c>
      <c r="AF180" s="106">
        <f t="shared" si="150"/>
        <v>1</v>
      </c>
      <c r="AG180" s="106">
        <f t="shared" si="150"/>
        <v>1</v>
      </c>
      <c r="AH180" s="106">
        <f t="shared" si="150"/>
        <v>1</v>
      </c>
      <c r="AI180" s="106">
        <f t="shared" si="150"/>
        <v>1</v>
      </c>
      <c r="AJ180" s="106">
        <f t="shared" si="150"/>
        <v>1</v>
      </c>
      <c r="AK180" s="106">
        <f t="shared" si="150"/>
        <v>1</v>
      </c>
      <c r="AL180" s="106">
        <f t="shared" si="150"/>
        <v>1</v>
      </c>
      <c r="AM180" s="106">
        <f t="shared" si="150"/>
        <v>1</v>
      </c>
      <c r="AN180" s="106">
        <f t="shared" si="150"/>
        <v>1</v>
      </c>
      <c r="AO180" s="106">
        <f t="shared" si="151"/>
        <v>1</v>
      </c>
      <c r="AP180" s="106">
        <f t="shared" si="151"/>
        <v>1</v>
      </c>
      <c r="AQ180" s="106">
        <f t="shared" si="151"/>
        <v>1</v>
      </c>
      <c r="AR180" s="106">
        <f t="shared" si="151"/>
        <v>1</v>
      </c>
      <c r="AS180" s="106">
        <f t="shared" si="151"/>
        <v>1</v>
      </c>
      <c r="AT180" s="106">
        <f t="shared" si="151"/>
        <v>1</v>
      </c>
      <c r="AU180" s="106">
        <f t="shared" si="151"/>
        <v>1</v>
      </c>
      <c r="AV180" s="106">
        <f t="shared" si="151"/>
        <v>1</v>
      </c>
      <c r="AW180" s="106">
        <f t="shared" si="151"/>
        <v>1</v>
      </c>
      <c r="AX180" s="106">
        <f t="shared" si="151"/>
        <v>1</v>
      </c>
      <c r="AY180" s="106">
        <f t="shared" si="152"/>
        <v>1</v>
      </c>
      <c r="AZ180" s="106">
        <f t="shared" si="152"/>
        <v>1</v>
      </c>
      <c r="BA180" s="106">
        <f t="shared" si="152"/>
        <v>1</v>
      </c>
      <c r="BB180" s="106">
        <f t="shared" si="152"/>
        <v>1</v>
      </c>
      <c r="BC180" s="106">
        <f t="shared" si="152"/>
        <v>1</v>
      </c>
      <c r="BD180" s="106">
        <f t="shared" si="152"/>
        <v>1</v>
      </c>
      <c r="BE180" s="106">
        <f t="shared" si="152"/>
        <v>1</v>
      </c>
      <c r="BF180" s="106">
        <f t="shared" si="152"/>
        <v>1</v>
      </c>
      <c r="BG180" s="106">
        <f t="shared" si="152"/>
        <v>1</v>
      </c>
      <c r="BH180" s="106">
        <f t="shared" si="152"/>
        <v>1</v>
      </c>
      <c r="BI180" s="106">
        <f t="shared" si="153"/>
        <v>1</v>
      </c>
      <c r="BJ180" s="106">
        <f t="shared" si="153"/>
        <v>1</v>
      </c>
      <c r="BK180" s="106">
        <f t="shared" si="153"/>
        <v>1</v>
      </c>
      <c r="BL180" s="106">
        <f t="shared" si="153"/>
        <v>1</v>
      </c>
      <c r="BM180" s="106">
        <f t="shared" si="153"/>
        <v>1</v>
      </c>
      <c r="BN180" s="106">
        <f t="shared" si="153"/>
        <v>1</v>
      </c>
      <c r="BO180" s="106">
        <f t="shared" si="153"/>
        <v>1</v>
      </c>
      <c r="BP180" s="106">
        <f t="shared" si="153"/>
        <v>1</v>
      </c>
      <c r="BQ180" s="106">
        <f t="shared" si="153"/>
        <v>1</v>
      </c>
      <c r="BR180" s="350">
        <f t="shared" si="116"/>
        <v>0.80296610169491522</v>
      </c>
    </row>
    <row r="181" spans="1:70" s="2" customFormat="1" ht="18.75" customHeight="1" x14ac:dyDescent="0.25">
      <c r="A181" s="88"/>
      <c r="B181" s="103" t="s">
        <v>1006</v>
      </c>
      <c r="C181" s="103" t="s">
        <v>1007</v>
      </c>
      <c r="D181" s="103" t="s">
        <v>6</v>
      </c>
      <c r="E181" s="223">
        <f>VLOOKUP(B181,'Cuadro Control'!C216:J2111,8,FALSE)</f>
        <v>9527825.6870364472</v>
      </c>
      <c r="F181" s="104">
        <f t="shared" si="147"/>
        <v>1.794698454439963E-3</v>
      </c>
      <c r="G181" s="105">
        <v>46296</v>
      </c>
      <c r="H181" s="105"/>
      <c r="I181" s="105">
        <v>46298</v>
      </c>
      <c r="J181" s="354">
        <f t="shared" si="145"/>
        <v>0.66666666666666663</v>
      </c>
      <c r="K181" s="104">
        <f t="shared" si="148"/>
        <v>0</v>
      </c>
      <c r="L181" s="104">
        <f t="shared" si="148"/>
        <v>0</v>
      </c>
      <c r="M181" s="104">
        <f t="shared" si="148"/>
        <v>0</v>
      </c>
      <c r="N181" s="104">
        <f t="shared" si="148"/>
        <v>0</v>
      </c>
      <c r="O181" s="104">
        <f t="shared" si="148"/>
        <v>0</v>
      </c>
      <c r="P181" s="104">
        <f t="shared" si="148"/>
        <v>0</v>
      </c>
      <c r="Q181" s="104">
        <f t="shared" si="148"/>
        <v>0</v>
      </c>
      <c r="R181" s="104">
        <f t="shared" si="148"/>
        <v>0</v>
      </c>
      <c r="S181" s="104">
        <f t="shared" si="148"/>
        <v>0</v>
      </c>
      <c r="T181" s="104">
        <f t="shared" si="148"/>
        <v>0</v>
      </c>
      <c r="U181" s="104">
        <f t="shared" si="149"/>
        <v>0</v>
      </c>
      <c r="V181" s="104">
        <f t="shared" si="149"/>
        <v>0</v>
      </c>
      <c r="W181" s="104">
        <f t="shared" si="149"/>
        <v>0.66666666666666663</v>
      </c>
      <c r="X181" s="104">
        <f t="shared" si="149"/>
        <v>1</v>
      </c>
      <c r="Y181" s="104">
        <f t="shared" si="149"/>
        <v>1</v>
      </c>
      <c r="Z181" s="104">
        <f t="shared" si="149"/>
        <v>1</v>
      </c>
      <c r="AA181" s="104">
        <f t="shared" si="149"/>
        <v>1</v>
      </c>
      <c r="AB181" s="104">
        <f t="shared" si="149"/>
        <v>1</v>
      </c>
      <c r="AC181" s="104">
        <f t="shared" si="149"/>
        <v>1</v>
      </c>
      <c r="AD181" s="104">
        <f t="shared" si="149"/>
        <v>1</v>
      </c>
      <c r="AE181" s="104">
        <f t="shared" si="150"/>
        <v>1</v>
      </c>
      <c r="AF181" s="104">
        <f t="shared" si="150"/>
        <v>1</v>
      </c>
      <c r="AG181" s="104">
        <f t="shared" si="150"/>
        <v>1</v>
      </c>
      <c r="AH181" s="104">
        <f t="shared" si="150"/>
        <v>1</v>
      </c>
      <c r="AI181" s="104">
        <f t="shared" si="150"/>
        <v>1</v>
      </c>
      <c r="AJ181" s="104">
        <f t="shared" si="150"/>
        <v>1</v>
      </c>
      <c r="AK181" s="104">
        <f t="shared" si="150"/>
        <v>1</v>
      </c>
      <c r="AL181" s="104">
        <f t="shared" si="150"/>
        <v>1</v>
      </c>
      <c r="AM181" s="104">
        <f t="shared" si="150"/>
        <v>1</v>
      </c>
      <c r="AN181" s="104">
        <f t="shared" si="150"/>
        <v>1</v>
      </c>
      <c r="AO181" s="104">
        <f t="shared" si="151"/>
        <v>1</v>
      </c>
      <c r="AP181" s="104">
        <f t="shared" si="151"/>
        <v>1</v>
      </c>
      <c r="AQ181" s="104">
        <f t="shared" si="151"/>
        <v>1</v>
      </c>
      <c r="AR181" s="104">
        <f t="shared" si="151"/>
        <v>1</v>
      </c>
      <c r="AS181" s="104">
        <f t="shared" si="151"/>
        <v>1</v>
      </c>
      <c r="AT181" s="104">
        <f t="shared" si="151"/>
        <v>1</v>
      </c>
      <c r="AU181" s="104">
        <f t="shared" si="151"/>
        <v>1</v>
      </c>
      <c r="AV181" s="104">
        <f t="shared" si="151"/>
        <v>1</v>
      </c>
      <c r="AW181" s="104">
        <f t="shared" si="151"/>
        <v>1</v>
      </c>
      <c r="AX181" s="104">
        <f t="shared" si="151"/>
        <v>1</v>
      </c>
      <c r="AY181" s="104">
        <f t="shared" si="152"/>
        <v>1</v>
      </c>
      <c r="AZ181" s="104">
        <f t="shared" si="152"/>
        <v>1</v>
      </c>
      <c r="BA181" s="104">
        <f t="shared" si="152"/>
        <v>1</v>
      </c>
      <c r="BB181" s="104">
        <f t="shared" si="152"/>
        <v>1</v>
      </c>
      <c r="BC181" s="104">
        <f t="shared" si="152"/>
        <v>1</v>
      </c>
      <c r="BD181" s="104">
        <f t="shared" si="152"/>
        <v>1</v>
      </c>
      <c r="BE181" s="104">
        <f t="shared" si="152"/>
        <v>1</v>
      </c>
      <c r="BF181" s="104">
        <f t="shared" si="152"/>
        <v>1</v>
      </c>
      <c r="BG181" s="104">
        <f t="shared" si="152"/>
        <v>1</v>
      </c>
      <c r="BH181" s="104">
        <f t="shared" si="152"/>
        <v>1</v>
      </c>
      <c r="BI181" s="104">
        <f t="shared" si="153"/>
        <v>1</v>
      </c>
      <c r="BJ181" s="104">
        <f t="shared" si="153"/>
        <v>1</v>
      </c>
      <c r="BK181" s="104">
        <f t="shared" si="153"/>
        <v>1</v>
      </c>
      <c r="BL181" s="104">
        <f t="shared" si="153"/>
        <v>1</v>
      </c>
      <c r="BM181" s="104">
        <f t="shared" si="153"/>
        <v>1</v>
      </c>
      <c r="BN181" s="104">
        <f t="shared" si="153"/>
        <v>1</v>
      </c>
      <c r="BO181" s="104">
        <f t="shared" si="153"/>
        <v>1</v>
      </c>
      <c r="BP181" s="104">
        <f t="shared" si="153"/>
        <v>1</v>
      </c>
      <c r="BQ181" s="104">
        <f t="shared" si="153"/>
        <v>1</v>
      </c>
      <c r="BR181" s="350">
        <f t="shared" si="116"/>
        <v>0.79096045197740106</v>
      </c>
    </row>
    <row r="182" spans="1:70" s="2" customFormat="1" ht="18.75" customHeight="1" x14ac:dyDescent="0.25">
      <c r="A182" s="88"/>
      <c r="B182" s="77" t="s">
        <v>1008</v>
      </c>
      <c r="C182" s="77" t="s">
        <v>1009</v>
      </c>
      <c r="D182" s="77" t="s">
        <v>19</v>
      </c>
      <c r="E182" s="224">
        <f>VLOOKUP(B182,'Cuadro Control'!C217:J2112,8,FALSE)</f>
        <v>320494616.71764702</v>
      </c>
      <c r="F182" s="106">
        <f t="shared" si="147"/>
        <v>6.0369617599332674E-2</v>
      </c>
      <c r="G182" s="107">
        <v>46298</v>
      </c>
      <c r="H182" s="107"/>
      <c r="I182" s="107">
        <v>46303</v>
      </c>
      <c r="J182" s="354">
        <f t="shared" si="145"/>
        <v>0</v>
      </c>
      <c r="K182" s="106">
        <f t="shared" si="148"/>
        <v>0</v>
      </c>
      <c r="L182" s="106">
        <f t="shared" si="148"/>
        <v>0</v>
      </c>
      <c r="M182" s="106">
        <f t="shared" si="148"/>
        <v>0</v>
      </c>
      <c r="N182" s="106">
        <f t="shared" si="148"/>
        <v>0</v>
      </c>
      <c r="O182" s="106">
        <f t="shared" si="148"/>
        <v>0</v>
      </c>
      <c r="P182" s="106">
        <f t="shared" si="148"/>
        <v>0</v>
      </c>
      <c r="Q182" s="106">
        <f t="shared" si="148"/>
        <v>0</v>
      </c>
      <c r="R182" s="106">
        <f t="shared" si="148"/>
        <v>0</v>
      </c>
      <c r="S182" s="106">
        <f t="shared" si="148"/>
        <v>0</v>
      </c>
      <c r="T182" s="106">
        <f t="shared" si="148"/>
        <v>0</v>
      </c>
      <c r="U182" s="106">
        <f t="shared" si="149"/>
        <v>0</v>
      </c>
      <c r="V182" s="106">
        <f t="shared" si="149"/>
        <v>0</v>
      </c>
      <c r="W182" s="106">
        <f t="shared" si="149"/>
        <v>0</v>
      </c>
      <c r="X182" s="106">
        <f t="shared" si="149"/>
        <v>1</v>
      </c>
      <c r="Y182" s="106">
        <f t="shared" si="149"/>
        <v>1</v>
      </c>
      <c r="Z182" s="106">
        <f t="shared" si="149"/>
        <v>1</v>
      </c>
      <c r="AA182" s="106">
        <f t="shared" si="149"/>
        <v>1</v>
      </c>
      <c r="AB182" s="106">
        <f t="shared" si="149"/>
        <v>1</v>
      </c>
      <c r="AC182" s="106">
        <f t="shared" si="149"/>
        <v>1</v>
      </c>
      <c r="AD182" s="106">
        <f t="shared" si="149"/>
        <v>1</v>
      </c>
      <c r="AE182" s="106">
        <f t="shared" si="150"/>
        <v>1</v>
      </c>
      <c r="AF182" s="106">
        <f t="shared" si="150"/>
        <v>1</v>
      </c>
      <c r="AG182" s="106">
        <f t="shared" si="150"/>
        <v>1</v>
      </c>
      <c r="AH182" s="106">
        <f t="shared" si="150"/>
        <v>1</v>
      </c>
      <c r="AI182" s="106">
        <f t="shared" si="150"/>
        <v>1</v>
      </c>
      <c r="AJ182" s="106">
        <f t="shared" si="150"/>
        <v>1</v>
      </c>
      <c r="AK182" s="106">
        <f t="shared" si="150"/>
        <v>1</v>
      </c>
      <c r="AL182" s="106">
        <f t="shared" si="150"/>
        <v>1</v>
      </c>
      <c r="AM182" s="106">
        <f t="shared" si="150"/>
        <v>1</v>
      </c>
      <c r="AN182" s="106">
        <f t="shared" si="150"/>
        <v>1</v>
      </c>
      <c r="AO182" s="106">
        <f t="shared" si="151"/>
        <v>1</v>
      </c>
      <c r="AP182" s="106">
        <f t="shared" si="151"/>
        <v>1</v>
      </c>
      <c r="AQ182" s="106">
        <f t="shared" si="151"/>
        <v>1</v>
      </c>
      <c r="AR182" s="106">
        <f t="shared" si="151"/>
        <v>1</v>
      </c>
      <c r="AS182" s="106">
        <f t="shared" si="151"/>
        <v>1</v>
      </c>
      <c r="AT182" s="106">
        <f t="shared" si="151"/>
        <v>1</v>
      </c>
      <c r="AU182" s="106">
        <f t="shared" si="151"/>
        <v>1</v>
      </c>
      <c r="AV182" s="106">
        <f t="shared" si="151"/>
        <v>1</v>
      </c>
      <c r="AW182" s="106">
        <f t="shared" si="151"/>
        <v>1</v>
      </c>
      <c r="AX182" s="106">
        <f t="shared" si="151"/>
        <v>1</v>
      </c>
      <c r="AY182" s="106">
        <f t="shared" si="152"/>
        <v>1</v>
      </c>
      <c r="AZ182" s="106">
        <f t="shared" si="152"/>
        <v>1</v>
      </c>
      <c r="BA182" s="106">
        <f t="shared" si="152"/>
        <v>1</v>
      </c>
      <c r="BB182" s="106">
        <f t="shared" si="152"/>
        <v>1</v>
      </c>
      <c r="BC182" s="106">
        <f t="shared" si="152"/>
        <v>1</v>
      </c>
      <c r="BD182" s="106">
        <f t="shared" si="152"/>
        <v>1</v>
      </c>
      <c r="BE182" s="106">
        <f t="shared" si="152"/>
        <v>1</v>
      </c>
      <c r="BF182" s="106">
        <f t="shared" si="152"/>
        <v>1</v>
      </c>
      <c r="BG182" s="106">
        <f t="shared" si="152"/>
        <v>1</v>
      </c>
      <c r="BH182" s="106">
        <f t="shared" si="152"/>
        <v>1</v>
      </c>
      <c r="BI182" s="106">
        <f t="shared" si="153"/>
        <v>1</v>
      </c>
      <c r="BJ182" s="106">
        <f t="shared" si="153"/>
        <v>1</v>
      </c>
      <c r="BK182" s="106">
        <f t="shared" si="153"/>
        <v>1</v>
      </c>
      <c r="BL182" s="106">
        <f t="shared" si="153"/>
        <v>1</v>
      </c>
      <c r="BM182" s="106">
        <f t="shared" si="153"/>
        <v>1</v>
      </c>
      <c r="BN182" s="106">
        <f t="shared" si="153"/>
        <v>1</v>
      </c>
      <c r="BO182" s="106">
        <f t="shared" si="153"/>
        <v>1</v>
      </c>
      <c r="BP182" s="106">
        <f t="shared" si="153"/>
        <v>1</v>
      </c>
      <c r="BQ182" s="106">
        <f t="shared" si="153"/>
        <v>1</v>
      </c>
      <c r="BR182" s="350">
        <f t="shared" si="116"/>
        <v>0.77966101694915257</v>
      </c>
    </row>
    <row r="183" spans="1:70" s="2" customFormat="1" ht="18.75" customHeight="1" x14ac:dyDescent="0.25">
      <c r="A183" s="88"/>
      <c r="B183" s="77" t="s">
        <v>1010</v>
      </c>
      <c r="C183" s="77" t="s">
        <v>1011</v>
      </c>
      <c r="D183" s="77" t="s">
        <v>8</v>
      </c>
      <c r="E183" s="224">
        <f>VLOOKUP(B183,'Cuadro Control'!C218:J2113,8,FALSE)</f>
        <v>94303618.549411759</v>
      </c>
      <c r="F183" s="106">
        <f t="shared" si="147"/>
        <v>1.7763397864110998E-2</v>
      </c>
      <c r="G183" s="107">
        <v>46303</v>
      </c>
      <c r="H183" s="107"/>
      <c r="I183" s="107">
        <v>46305</v>
      </c>
      <c r="J183" s="354">
        <f t="shared" si="145"/>
        <v>0.66666666666666663</v>
      </c>
      <c r="K183" s="106">
        <f t="shared" si="148"/>
        <v>0</v>
      </c>
      <c r="L183" s="106">
        <f t="shared" si="148"/>
        <v>0</v>
      </c>
      <c r="M183" s="106">
        <f t="shared" si="148"/>
        <v>0</v>
      </c>
      <c r="N183" s="106">
        <f t="shared" si="148"/>
        <v>0</v>
      </c>
      <c r="O183" s="106">
        <f t="shared" si="148"/>
        <v>0</v>
      </c>
      <c r="P183" s="106">
        <f t="shared" si="148"/>
        <v>0</v>
      </c>
      <c r="Q183" s="106">
        <f t="shared" si="148"/>
        <v>0</v>
      </c>
      <c r="R183" s="106">
        <f t="shared" si="148"/>
        <v>0</v>
      </c>
      <c r="S183" s="106">
        <f t="shared" si="148"/>
        <v>0</v>
      </c>
      <c r="T183" s="106">
        <f t="shared" si="148"/>
        <v>0</v>
      </c>
      <c r="U183" s="106">
        <f t="shared" si="149"/>
        <v>0</v>
      </c>
      <c r="V183" s="106">
        <f t="shared" si="149"/>
        <v>0</v>
      </c>
      <c r="W183" s="106">
        <f t="shared" si="149"/>
        <v>0</v>
      </c>
      <c r="X183" s="106">
        <f t="shared" si="149"/>
        <v>0.66666666666666663</v>
      </c>
      <c r="Y183" s="106">
        <f t="shared" si="149"/>
        <v>1</v>
      </c>
      <c r="Z183" s="106">
        <f t="shared" si="149"/>
        <v>1</v>
      </c>
      <c r="AA183" s="106">
        <f t="shared" si="149"/>
        <v>1</v>
      </c>
      <c r="AB183" s="106">
        <f t="shared" si="149"/>
        <v>1</v>
      </c>
      <c r="AC183" s="106">
        <f t="shared" si="149"/>
        <v>1</v>
      </c>
      <c r="AD183" s="106">
        <f t="shared" si="149"/>
        <v>1</v>
      </c>
      <c r="AE183" s="106">
        <f t="shared" si="150"/>
        <v>1</v>
      </c>
      <c r="AF183" s="106">
        <f t="shared" si="150"/>
        <v>1</v>
      </c>
      <c r="AG183" s="106">
        <f t="shared" si="150"/>
        <v>1</v>
      </c>
      <c r="AH183" s="106">
        <f t="shared" si="150"/>
        <v>1</v>
      </c>
      <c r="AI183" s="106">
        <f t="shared" si="150"/>
        <v>1</v>
      </c>
      <c r="AJ183" s="106">
        <f t="shared" si="150"/>
        <v>1</v>
      </c>
      <c r="AK183" s="106">
        <f t="shared" si="150"/>
        <v>1</v>
      </c>
      <c r="AL183" s="106">
        <f t="shared" si="150"/>
        <v>1</v>
      </c>
      <c r="AM183" s="106">
        <f t="shared" si="150"/>
        <v>1</v>
      </c>
      <c r="AN183" s="106">
        <f t="shared" si="150"/>
        <v>1</v>
      </c>
      <c r="AO183" s="106">
        <f t="shared" si="151"/>
        <v>1</v>
      </c>
      <c r="AP183" s="106">
        <f t="shared" si="151"/>
        <v>1</v>
      </c>
      <c r="AQ183" s="106">
        <f t="shared" si="151"/>
        <v>1</v>
      </c>
      <c r="AR183" s="106">
        <f t="shared" si="151"/>
        <v>1</v>
      </c>
      <c r="AS183" s="106">
        <f t="shared" si="151"/>
        <v>1</v>
      </c>
      <c r="AT183" s="106">
        <f t="shared" si="151"/>
        <v>1</v>
      </c>
      <c r="AU183" s="106">
        <f t="shared" si="151"/>
        <v>1</v>
      </c>
      <c r="AV183" s="106">
        <f t="shared" si="151"/>
        <v>1</v>
      </c>
      <c r="AW183" s="106">
        <f t="shared" si="151"/>
        <v>1</v>
      </c>
      <c r="AX183" s="106">
        <f t="shared" si="151"/>
        <v>1</v>
      </c>
      <c r="AY183" s="106">
        <f t="shared" si="152"/>
        <v>1</v>
      </c>
      <c r="AZ183" s="106">
        <f t="shared" si="152"/>
        <v>1</v>
      </c>
      <c r="BA183" s="106">
        <f t="shared" si="152"/>
        <v>1</v>
      </c>
      <c r="BB183" s="106">
        <f t="shared" si="152"/>
        <v>1</v>
      </c>
      <c r="BC183" s="106">
        <f t="shared" si="152"/>
        <v>1</v>
      </c>
      <c r="BD183" s="106">
        <f t="shared" si="152"/>
        <v>1</v>
      </c>
      <c r="BE183" s="106">
        <f t="shared" si="152"/>
        <v>1</v>
      </c>
      <c r="BF183" s="106">
        <f t="shared" si="152"/>
        <v>1</v>
      </c>
      <c r="BG183" s="106">
        <f t="shared" si="152"/>
        <v>1</v>
      </c>
      <c r="BH183" s="106">
        <f t="shared" si="152"/>
        <v>1</v>
      </c>
      <c r="BI183" s="106">
        <f t="shared" si="153"/>
        <v>1</v>
      </c>
      <c r="BJ183" s="106">
        <f t="shared" si="153"/>
        <v>1</v>
      </c>
      <c r="BK183" s="106">
        <f t="shared" si="153"/>
        <v>1</v>
      </c>
      <c r="BL183" s="106">
        <f t="shared" si="153"/>
        <v>1</v>
      </c>
      <c r="BM183" s="106">
        <f t="shared" si="153"/>
        <v>1</v>
      </c>
      <c r="BN183" s="106">
        <f t="shared" si="153"/>
        <v>1</v>
      </c>
      <c r="BO183" s="106">
        <f t="shared" si="153"/>
        <v>1</v>
      </c>
      <c r="BP183" s="106">
        <f t="shared" si="153"/>
        <v>1</v>
      </c>
      <c r="BQ183" s="106">
        <f t="shared" si="153"/>
        <v>1</v>
      </c>
      <c r="BR183" s="350">
        <f t="shared" si="116"/>
        <v>0.77401129943502822</v>
      </c>
    </row>
    <row r="184" spans="1:70" s="2" customFormat="1" ht="18.75" customHeight="1" x14ac:dyDescent="0.25">
      <c r="A184" s="88"/>
      <c r="B184" s="77" t="s">
        <v>1012</v>
      </c>
      <c r="C184" s="77" t="s">
        <v>1013</v>
      </c>
      <c r="D184" s="77" t="s">
        <v>26</v>
      </c>
      <c r="E184" s="224">
        <f>VLOOKUP(B184,'Cuadro Control'!C219:J2114,8,FALSE)</f>
        <v>179436034.15411764</v>
      </c>
      <c r="F184" s="106">
        <f t="shared" si="147"/>
        <v>3.3799272126209236E-2</v>
      </c>
      <c r="G184" s="107">
        <v>46305</v>
      </c>
      <c r="H184" s="107"/>
      <c r="I184" s="107">
        <v>46311</v>
      </c>
      <c r="J184" s="354">
        <f t="shared" si="145"/>
        <v>1</v>
      </c>
      <c r="K184" s="106">
        <f t="shared" si="148"/>
        <v>0</v>
      </c>
      <c r="L184" s="106">
        <f t="shared" si="148"/>
        <v>0</v>
      </c>
      <c r="M184" s="106">
        <f t="shared" si="148"/>
        <v>0</v>
      </c>
      <c r="N184" s="106">
        <f t="shared" si="148"/>
        <v>0</v>
      </c>
      <c r="O184" s="106">
        <f t="shared" si="148"/>
        <v>0</v>
      </c>
      <c r="P184" s="106">
        <f t="shared" si="148"/>
        <v>0</v>
      </c>
      <c r="Q184" s="106">
        <f t="shared" si="148"/>
        <v>0</v>
      </c>
      <c r="R184" s="106">
        <f t="shared" si="148"/>
        <v>0</v>
      </c>
      <c r="S184" s="106">
        <f t="shared" si="148"/>
        <v>0</v>
      </c>
      <c r="T184" s="106">
        <f t="shared" si="148"/>
        <v>0</v>
      </c>
      <c r="U184" s="106">
        <f t="shared" si="149"/>
        <v>0</v>
      </c>
      <c r="V184" s="106">
        <f t="shared" si="149"/>
        <v>0</v>
      </c>
      <c r="W184" s="106">
        <f t="shared" si="149"/>
        <v>0</v>
      </c>
      <c r="X184" s="106">
        <f t="shared" si="149"/>
        <v>0</v>
      </c>
      <c r="Y184" s="106">
        <f t="shared" si="149"/>
        <v>1</v>
      </c>
      <c r="Z184" s="106">
        <f t="shared" si="149"/>
        <v>1</v>
      </c>
      <c r="AA184" s="106">
        <f t="shared" si="149"/>
        <v>1</v>
      </c>
      <c r="AB184" s="106">
        <f t="shared" si="149"/>
        <v>1</v>
      </c>
      <c r="AC184" s="106">
        <f t="shared" si="149"/>
        <v>1</v>
      </c>
      <c r="AD184" s="106">
        <f t="shared" si="149"/>
        <v>1</v>
      </c>
      <c r="AE184" s="106">
        <f t="shared" si="150"/>
        <v>1</v>
      </c>
      <c r="AF184" s="106">
        <f t="shared" si="150"/>
        <v>1</v>
      </c>
      <c r="AG184" s="106">
        <f t="shared" si="150"/>
        <v>1</v>
      </c>
      <c r="AH184" s="106">
        <f t="shared" si="150"/>
        <v>1</v>
      </c>
      <c r="AI184" s="106">
        <f t="shared" si="150"/>
        <v>1</v>
      </c>
      <c r="AJ184" s="106">
        <f t="shared" si="150"/>
        <v>1</v>
      </c>
      <c r="AK184" s="106">
        <f t="shared" si="150"/>
        <v>1</v>
      </c>
      <c r="AL184" s="106">
        <f t="shared" si="150"/>
        <v>1</v>
      </c>
      <c r="AM184" s="106">
        <f t="shared" si="150"/>
        <v>1</v>
      </c>
      <c r="AN184" s="106">
        <f t="shared" si="150"/>
        <v>1</v>
      </c>
      <c r="AO184" s="106">
        <f t="shared" si="151"/>
        <v>1</v>
      </c>
      <c r="AP184" s="106">
        <f t="shared" si="151"/>
        <v>1</v>
      </c>
      <c r="AQ184" s="106">
        <f t="shared" si="151"/>
        <v>1</v>
      </c>
      <c r="AR184" s="106">
        <f t="shared" si="151"/>
        <v>1</v>
      </c>
      <c r="AS184" s="106">
        <f t="shared" si="151"/>
        <v>1</v>
      </c>
      <c r="AT184" s="106">
        <f t="shared" si="151"/>
        <v>1</v>
      </c>
      <c r="AU184" s="106">
        <f t="shared" si="151"/>
        <v>1</v>
      </c>
      <c r="AV184" s="106">
        <f t="shared" si="151"/>
        <v>1</v>
      </c>
      <c r="AW184" s="106">
        <f t="shared" si="151"/>
        <v>1</v>
      </c>
      <c r="AX184" s="106">
        <f t="shared" si="151"/>
        <v>1</v>
      </c>
      <c r="AY184" s="106">
        <f t="shared" si="152"/>
        <v>1</v>
      </c>
      <c r="AZ184" s="106">
        <f t="shared" si="152"/>
        <v>1</v>
      </c>
      <c r="BA184" s="106">
        <f t="shared" si="152"/>
        <v>1</v>
      </c>
      <c r="BB184" s="106">
        <f t="shared" si="152"/>
        <v>1</v>
      </c>
      <c r="BC184" s="106">
        <f t="shared" si="152"/>
        <v>1</v>
      </c>
      <c r="BD184" s="106">
        <f t="shared" si="152"/>
        <v>1</v>
      </c>
      <c r="BE184" s="106">
        <f t="shared" si="152"/>
        <v>1</v>
      </c>
      <c r="BF184" s="106">
        <f t="shared" si="152"/>
        <v>1</v>
      </c>
      <c r="BG184" s="106">
        <f t="shared" si="152"/>
        <v>1</v>
      </c>
      <c r="BH184" s="106">
        <f t="shared" si="152"/>
        <v>1</v>
      </c>
      <c r="BI184" s="106">
        <f t="shared" si="153"/>
        <v>1</v>
      </c>
      <c r="BJ184" s="106">
        <f t="shared" si="153"/>
        <v>1</v>
      </c>
      <c r="BK184" s="106">
        <f t="shared" si="153"/>
        <v>1</v>
      </c>
      <c r="BL184" s="106">
        <f t="shared" si="153"/>
        <v>1</v>
      </c>
      <c r="BM184" s="106">
        <f t="shared" si="153"/>
        <v>1</v>
      </c>
      <c r="BN184" s="106">
        <f t="shared" si="153"/>
        <v>1</v>
      </c>
      <c r="BO184" s="106">
        <f t="shared" si="153"/>
        <v>1</v>
      </c>
      <c r="BP184" s="106">
        <f t="shared" si="153"/>
        <v>1</v>
      </c>
      <c r="BQ184" s="106">
        <f t="shared" si="153"/>
        <v>1</v>
      </c>
      <c r="BR184" s="350">
        <f t="shared" si="116"/>
        <v>0.76271186440677963</v>
      </c>
    </row>
    <row r="185" spans="1:70" s="2" customFormat="1" ht="18.75" customHeight="1" x14ac:dyDescent="0.25">
      <c r="A185" s="88"/>
      <c r="B185" s="77" t="s">
        <v>1014</v>
      </c>
      <c r="C185" s="77" t="s">
        <v>1015</v>
      </c>
      <c r="D185" s="77" t="s">
        <v>730</v>
      </c>
      <c r="E185" s="224">
        <f>VLOOKUP(B185,'Cuadro Control'!C220:J2115,8,FALSE)</f>
        <v>1212623361.2117648</v>
      </c>
      <c r="F185" s="106">
        <f t="shared" si="147"/>
        <v>0.22841447185013161</v>
      </c>
      <c r="G185" s="107">
        <v>46311</v>
      </c>
      <c r="H185" s="107"/>
      <c r="I185" s="107">
        <v>46329</v>
      </c>
      <c r="J185" s="354">
        <f t="shared" si="145"/>
        <v>0.78947368421052633</v>
      </c>
      <c r="K185" s="106">
        <f t="shared" si="148"/>
        <v>0</v>
      </c>
      <c r="L185" s="106">
        <f t="shared" si="148"/>
        <v>0</v>
      </c>
      <c r="M185" s="106">
        <f t="shared" si="148"/>
        <v>0</v>
      </c>
      <c r="N185" s="106">
        <f t="shared" si="148"/>
        <v>0</v>
      </c>
      <c r="O185" s="106">
        <f t="shared" si="148"/>
        <v>0</v>
      </c>
      <c r="P185" s="106">
        <f t="shared" si="148"/>
        <v>0</v>
      </c>
      <c r="Q185" s="106">
        <f t="shared" si="148"/>
        <v>0</v>
      </c>
      <c r="R185" s="106">
        <f t="shared" si="148"/>
        <v>0</v>
      </c>
      <c r="S185" s="106">
        <f t="shared" si="148"/>
        <v>0</v>
      </c>
      <c r="T185" s="106">
        <f t="shared" si="148"/>
        <v>0</v>
      </c>
      <c r="U185" s="106">
        <f t="shared" si="149"/>
        <v>0</v>
      </c>
      <c r="V185" s="106">
        <f t="shared" si="149"/>
        <v>0</v>
      </c>
      <c r="W185" s="106">
        <f t="shared" si="149"/>
        <v>0</v>
      </c>
      <c r="X185" s="106">
        <f t="shared" si="149"/>
        <v>0</v>
      </c>
      <c r="Y185" s="106">
        <f t="shared" si="149"/>
        <v>5.2631578947368418E-2</v>
      </c>
      <c r="Z185" s="106">
        <f t="shared" si="149"/>
        <v>0.42105263157894735</v>
      </c>
      <c r="AA185" s="106">
        <f t="shared" si="149"/>
        <v>0.78947368421052633</v>
      </c>
      <c r="AB185" s="106">
        <f t="shared" si="149"/>
        <v>1</v>
      </c>
      <c r="AC185" s="106">
        <f t="shared" si="149"/>
        <v>1</v>
      </c>
      <c r="AD185" s="106">
        <f t="shared" si="149"/>
        <v>1</v>
      </c>
      <c r="AE185" s="106">
        <f t="shared" si="150"/>
        <v>1</v>
      </c>
      <c r="AF185" s="106">
        <f t="shared" si="150"/>
        <v>1</v>
      </c>
      <c r="AG185" s="106">
        <f t="shared" si="150"/>
        <v>1</v>
      </c>
      <c r="AH185" s="106">
        <f t="shared" si="150"/>
        <v>1</v>
      </c>
      <c r="AI185" s="106">
        <f t="shared" si="150"/>
        <v>1</v>
      </c>
      <c r="AJ185" s="106">
        <f t="shared" si="150"/>
        <v>1</v>
      </c>
      <c r="AK185" s="106">
        <f t="shared" si="150"/>
        <v>1</v>
      </c>
      <c r="AL185" s="106">
        <f t="shared" si="150"/>
        <v>1</v>
      </c>
      <c r="AM185" s="106">
        <f t="shared" si="150"/>
        <v>1</v>
      </c>
      <c r="AN185" s="106">
        <f t="shared" si="150"/>
        <v>1</v>
      </c>
      <c r="AO185" s="106">
        <f t="shared" si="151"/>
        <v>1</v>
      </c>
      <c r="AP185" s="106">
        <f t="shared" si="151"/>
        <v>1</v>
      </c>
      <c r="AQ185" s="106">
        <f t="shared" si="151"/>
        <v>1</v>
      </c>
      <c r="AR185" s="106">
        <f t="shared" si="151"/>
        <v>1</v>
      </c>
      <c r="AS185" s="106">
        <f t="shared" si="151"/>
        <v>1</v>
      </c>
      <c r="AT185" s="106">
        <f t="shared" si="151"/>
        <v>1</v>
      </c>
      <c r="AU185" s="106">
        <f t="shared" si="151"/>
        <v>1</v>
      </c>
      <c r="AV185" s="106">
        <f t="shared" si="151"/>
        <v>1</v>
      </c>
      <c r="AW185" s="106">
        <f t="shared" si="151"/>
        <v>1</v>
      </c>
      <c r="AX185" s="106">
        <f t="shared" si="151"/>
        <v>1</v>
      </c>
      <c r="AY185" s="106">
        <f t="shared" si="152"/>
        <v>1</v>
      </c>
      <c r="AZ185" s="106">
        <f t="shared" si="152"/>
        <v>1</v>
      </c>
      <c r="BA185" s="106">
        <f t="shared" si="152"/>
        <v>1</v>
      </c>
      <c r="BB185" s="106">
        <f t="shared" si="152"/>
        <v>1</v>
      </c>
      <c r="BC185" s="106">
        <f t="shared" si="152"/>
        <v>1</v>
      </c>
      <c r="BD185" s="106">
        <f t="shared" si="152"/>
        <v>1</v>
      </c>
      <c r="BE185" s="106">
        <f t="shared" si="152"/>
        <v>1</v>
      </c>
      <c r="BF185" s="106">
        <f t="shared" si="152"/>
        <v>1</v>
      </c>
      <c r="BG185" s="106">
        <f t="shared" si="152"/>
        <v>1</v>
      </c>
      <c r="BH185" s="106">
        <f t="shared" si="152"/>
        <v>1</v>
      </c>
      <c r="BI185" s="106">
        <f t="shared" si="153"/>
        <v>1</v>
      </c>
      <c r="BJ185" s="106">
        <f t="shared" si="153"/>
        <v>1</v>
      </c>
      <c r="BK185" s="106">
        <f t="shared" si="153"/>
        <v>1</v>
      </c>
      <c r="BL185" s="106">
        <f t="shared" si="153"/>
        <v>1</v>
      </c>
      <c r="BM185" s="106">
        <f t="shared" si="153"/>
        <v>1</v>
      </c>
      <c r="BN185" s="106">
        <f t="shared" si="153"/>
        <v>1</v>
      </c>
      <c r="BO185" s="106">
        <f t="shared" si="153"/>
        <v>1</v>
      </c>
      <c r="BP185" s="106">
        <f t="shared" si="153"/>
        <v>1</v>
      </c>
      <c r="BQ185" s="106">
        <f t="shared" si="153"/>
        <v>1</v>
      </c>
      <c r="BR185" s="350">
        <f t="shared" si="116"/>
        <v>0.73327386262265837</v>
      </c>
    </row>
    <row r="186" spans="1:70" s="2" customFormat="1" ht="18.75" customHeight="1" x14ac:dyDescent="0.25">
      <c r="A186" s="88"/>
      <c r="B186" s="77" t="s">
        <v>1016</v>
      </c>
      <c r="C186" s="77" t="s">
        <v>1017</v>
      </c>
      <c r="D186" s="77" t="s">
        <v>6</v>
      </c>
      <c r="E186" s="224">
        <f>VLOOKUP(B186,'Cuadro Control'!C221:J2116,8,FALSE)</f>
        <v>0</v>
      </c>
      <c r="F186" s="106">
        <f t="shared" si="147"/>
        <v>0</v>
      </c>
      <c r="G186" s="107">
        <v>46329</v>
      </c>
      <c r="H186" s="107"/>
      <c r="I186" s="107">
        <v>46331</v>
      </c>
      <c r="J186" s="354">
        <f t="shared" si="145"/>
        <v>0</v>
      </c>
      <c r="K186" s="106">
        <f t="shared" si="148"/>
        <v>0</v>
      </c>
      <c r="L186" s="106">
        <f t="shared" si="148"/>
        <v>0</v>
      </c>
      <c r="M186" s="106">
        <f t="shared" si="148"/>
        <v>0</v>
      </c>
      <c r="N186" s="106">
        <f t="shared" si="148"/>
        <v>0</v>
      </c>
      <c r="O186" s="106">
        <f t="shared" si="148"/>
        <v>0</v>
      </c>
      <c r="P186" s="106">
        <f t="shared" si="148"/>
        <v>0</v>
      </c>
      <c r="Q186" s="106">
        <f t="shared" si="148"/>
        <v>0</v>
      </c>
      <c r="R186" s="106">
        <f t="shared" si="148"/>
        <v>0</v>
      </c>
      <c r="S186" s="106">
        <f t="shared" si="148"/>
        <v>0</v>
      </c>
      <c r="T186" s="106">
        <f t="shared" si="148"/>
        <v>0</v>
      </c>
      <c r="U186" s="106">
        <f t="shared" si="149"/>
        <v>0</v>
      </c>
      <c r="V186" s="106">
        <f t="shared" si="149"/>
        <v>0</v>
      </c>
      <c r="W186" s="106">
        <f t="shared" si="149"/>
        <v>0</v>
      </c>
      <c r="X186" s="106">
        <f t="shared" si="149"/>
        <v>0</v>
      </c>
      <c r="Y186" s="106">
        <f t="shared" si="149"/>
        <v>0</v>
      </c>
      <c r="Z186" s="106">
        <f t="shared" si="149"/>
        <v>0</v>
      </c>
      <c r="AA186" s="106">
        <f t="shared" si="149"/>
        <v>0</v>
      </c>
      <c r="AB186" s="106">
        <f t="shared" si="149"/>
        <v>1</v>
      </c>
      <c r="AC186" s="106">
        <f t="shared" si="149"/>
        <v>1</v>
      </c>
      <c r="AD186" s="106">
        <f t="shared" si="149"/>
        <v>1</v>
      </c>
      <c r="AE186" s="106">
        <f t="shared" si="150"/>
        <v>1</v>
      </c>
      <c r="AF186" s="106">
        <f t="shared" si="150"/>
        <v>1</v>
      </c>
      <c r="AG186" s="106">
        <f t="shared" si="150"/>
        <v>1</v>
      </c>
      <c r="AH186" s="106">
        <f t="shared" si="150"/>
        <v>1</v>
      </c>
      <c r="AI186" s="106">
        <f t="shared" si="150"/>
        <v>1</v>
      </c>
      <c r="AJ186" s="106">
        <f t="shared" si="150"/>
        <v>1</v>
      </c>
      <c r="AK186" s="106">
        <f t="shared" si="150"/>
        <v>1</v>
      </c>
      <c r="AL186" s="106">
        <f t="shared" si="150"/>
        <v>1</v>
      </c>
      <c r="AM186" s="106">
        <f t="shared" si="150"/>
        <v>1</v>
      </c>
      <c r="AN186" s="106">
        <f t="shared" si="150"/>
        <v>1</v>
      </c>
      <c r="AO186" s="106">
        <f t="shared" si="151"/>
        <v>1</v>
      </c>
      <c r="AP186" s="106">
        <f t="shared" si="151"/>
        <v>1</v>
      </c>
      <c r="AQ186" s="106">
        <f t="shared" si="151"/>
        <v>1</v>
      </c>
      <c r="AR186" s="106">
        <f t="shared" si="151"/>
        <v>1</v>
      </c>
      <c r="AS186" s="106">
        <f t="shared" si="151"/>
        <v>1</v>
      </c>
      <c r="AT186" s="106">
        <f t="shared" si="151"/>
        <v>1</v>
      </c>
      <c r="AU186" s="106">
        <f t="shared" si="151"/>
        <v>1</v>
      </c>
      <c r="AV186" s="106">
        <f t="shared" si="151"/>
        <v>1</v>
      </c>
      <c r="AW186" s="106">
        <f t="shared" si="151"/>
        <v>1</v>
      </c>
      <c r="AX186" s="106">
        <f t="shared" si="151"/>
        <v>1</v>
      </c>
      <c r="AY186" s="106">
        <f t="shared" si="152"/>
        <v>1</v>
      </c>
      <c r="AZ186" s="106">
        <f t="shared" si="152"/>
        <v>1</v>
      </c>
      <c r="BA186" s="106">
        <f t="shared" si="152"/>
        <v>1</v>
      </c>
      <c r="BB186" s="106">
        <f t="shared" si="152"/>
        <v>1</v>
      </c>
      <c r="BC186" s="106">
        <f t="shared" si="152"/>
        <v>1</v>
      </c>
      <c r="BD186" s="106">
        <f t="shared" si="152"/>
        <v>1</v>
      </c>
      <c r="BE186" s="106">
        <f t="shared" si="152"/>
        <v>1</v>
      </c>
      <c r="BF186" s="106">
        <f t="shared" si="152"/>
        <v>1</v>
      </c>
      <c r="BG186" s="106">
        <f t="shared" si="152"/>
        <v>1</v>
      </c>
      <c r="BH186" s="106">
        <f t="shared" si="152"/>
        <v>1</v>
      </c>
      <c r="BI186" s="106">
        <f t="shared" si="153"/>
        <v>1</v>
      </c>
      <c r="BJ186" s="106">
        <f t="shared" si="153"/>
        <v>1</v>
      </c>
      <c r="BK186" s="106">
        <f t="shared" si="153"/>
        <v>1</v>
      </c>
      <c r="BL186" s="106">
        <f t="shared" si="153"/>
        <v>1</v>
      </c>
      <c r="BM186" s="106">
        <f t="shared" si="153"/>
        <v>1</v>
      </c>
      <c r="BN186" s="106">
        <f t="shared" si="153"/>
        <v>1</v>
      </c>
      <c r="BO186" s="106">
        <f t="shared" si="153"/>
        <v>1</v>
      </c>
      <c r="BP186" s="106">
        <f t="shared" si="153"/>
        <v>1</v>
      </c>
      <c r="BQ186" s="106">
        <f t="shared" si="153"/>
        <v>1</v>
      </c>
      <c r="BR186" s="350">
        <f t="shared" si="116"/>
        <v>0.71186440677966101</v>
      </c>
    </row>
    <row r="187" spans="1:70" s="2" customFormat="1" ht="18.75" customHeight="1" x14ac:dyDescent="0.25">
      <c r="A187" s="88"/>
      <c r="B187" s="78" t="s">
        <v>1018</v>
      </c>
      <c r="C187" s="78" t="s">
        <v>1019</v>
      </c>
      <c r="D187" s="78" t="s">
        <v>3</v>
      </c>
      <c r="E187" s="225">
        <f>VLOOKUP(B187,'Cuadro Control'!C222:J2117,8,FALSE)</f>
        <v>0</v>
      </c>
      <c r="F187" s="108">
        <f t="shared" si="147"/>
        <v>0</v>
      </c>
      <c r="G187" s="109">
        <v>46329</v>
      </c>
      <c r="H187" s="109"/>
      <c r="I187" s="109">
        <v>46329</v>
      </c>
      <c r="J187" s="354">
        <f t="shared" si="145"/>
        <v>0</v>
      </c>
      <c r="K187" s="108">
        <f t="shared" si="148"/>
        <v>0</v>
      </c>
      <c r="L187" s="108">
        <f t="shared" si="148"/>
        <v>0</v>
      </c>
      <c r="M187" s="108">
        <f t="shared" si="148"/>
        <v>0</v>
      </c>
      <c r="N187" s="108">
        <f t="shared" si="148"/>
        <v>0</v>
      </c>
      <c r="O187" s="108">
        <f t="shared" si="148"/>
        <v>0</v>
      </c>
      <c r="P187" s="108">
        <f t="shared" si="148"/>
        <v>0</v>
      </c>
      <c r="Q187" s="108">
        <f t="shared" si="148"/>
        <v>0</v>
      </c>
      <c r="R187" s="108">
        <f t="shared" si="148"/>
        <v>0</v>
      </c>
      <c r="S187" s="108">
        <f t="shared" si="148"/>
        <v>0</v>
      </c>
      <c r="T187" s="108">
        <f t="shared" si="148"/>
        <v>0</v>
      </c>
      <c r="U187" s="108">
        <f t="shared" si="149"/>
        <v>0</v>
      </c>
      <c r="V187" s="108">
        <f t="shared" si="149"/>
        <v>0</v>
      </c>
      <c r="W187" s="108">
        <f t="shared" si="149"/>
        <v>0</v>
      </c>
      <c r="X187" s="108">
        <f t="shared" si="149"/>
        <v>0</v>
      </c>
      <c r="Y187" s="108">
        <f t="shared" si="149"/>
        <v>0</v>
      </c>
      <c r="Z187" s="108">
        <f t="shared" si="149"/>
        <v>0</v>
      </c>
      <c r="AA187" s="108">
        <f t="shared" si="149"/>
        <v>0</v>
      </c>
      <c r="AB187" s="108">
        <f t="shared" si="149"/>
        <v>1</v>
      </c>
      <c r="AC187" s="108">
        <f t="shared" si="149"/>
        <v>1</v>
      </c>
      <c r="AD187" s="108">
        <f t="shared" si="149"/>
        <v>1</v>
      </c>
      <c r="AE187" s="108">
        <f t="shared" si="150"/>
        <v>1</v>
      </c>
      <c r="AF187" s="108">
        <f t="shared" si="150"/>
        <v>1</v>
      </c>
      <c r="AG187" s="108">
        <f t="shared" si="150"/>
        <v>1</v>
      </c>
      <c r="AH187" s="108">
        <f t="shared" si="150"/>
        <v>1</v>
      </c>
      <c r="AI187" s="108">
        <f t="shared" si="150"/>
        <v>1</v>
      </c>
      <c r="AJ187" s="108">
        <f t="shared" si="150"/>
        <v>1</v>
      </c>
      <c r="AK187" s="108">
        <f t="shared" si="150"/>
        <v>1</v>
      </c>
      <c r="AL187" s="108">
        <f t="shared" si="150"/>
        <v>1</v>
      </c>
      <c r="AM187" s="108">
        <f t="shared" si="150"/>
        <v>1</v>
      </c>
      <c r="AN187" s="108">
        <f t="shared" si="150"/>
        <v>1</v>
      </c>
      <c r="AO187" s="108">
        <f t="shared" si="151"/>
        <v>1</v>
      </c>
      <c r="AP187" s="108">
        <f t="shared" si="151"/>
        <v>1</v>
      </c>
      <c r="AQ187" s="108">
        <f t="shared" si="151"/>
        <v>1</v>
      </c>
      <c r="AR187" s="108">
        <f t="shared" si="151"/>
        <v>1</v>
      </c>
      <c r="AS187" s="108">
        <f t="shared" si="151"/>
        <v>1</v>
      </c>
      <c r="AT187" s="108">
        <f t="shared" si="151"/>
        <v>1</v>
      </c>
      <c r="AU187" s="108">
        <f t="shared" si="151"/>
        <v>1</v>
      </c>
      <c r="AV187" s="108">
        <f t="shared" si="151"/>
        <v>1</v>
      </c>
      <c r="AW187" s="108">
        <f t="shared" si="151"/>
        <v>1</v>
      </c>
      <c r="AX187" s="108">
        <f t="shared" si="151"/>
        <v>1</v>
      </c>
      <c r="AY187" s="108">
        <f t="shared" si="152"/>
        <v>1</v>
      </c>
      <c r="AZ187" s="108">
        <f t="shared" si="152"/>
        <v>1</v>
      </c>
      <c r="BA187" s="108">
        <f t="shared" si="152"/>
        <v>1</v>
      </c>
      <c r="BB187" s="108">
        <f t="shared" si="152"/>
        <v>1</v>
      </c>
      <c r="BC187" s="108">
        <f t="shared" si="152"/>
        <v>1</v>
      </c>
      <c r="BD187" s="108">
        <f t="shared" si="152"/>
        <v>1</v>
      </c>
      <c r="BE187" s="108">
        <f t="shared" si="152"/>
        <v>1</v>
      </c>
      <c r="BF187" s="108">
        <f t="shared" si="152"/>
        <v>1</v>
      </c>
      <c r="BG187" s="108">
        <f t="shared" si="152"/>
        <v>1</v>
      </c>
      <c r="BH187" s="108">
        <f t="shared" si="152"/>
        <v>1</v>
      </c>
      <c r="BI187" s="108">
        <f t="shared" si="153"/>
        <v>1</v>
      </c>
      <c r="BJ187" s="108">
        <f t="shared" si="153"/>
        <v>1</v>
      </c>
      <c r="BK187" s="108">
        <f t="shared" si="153"/>
        <v>1</v>
      </c>
      <c r="BL187" s="108">
        <f t="shared" si="153"/>
        <v>1</v>
      </c>
      <c r="BM187" s="108">
        <f t="shared" si="153"/>
        <v>1</v>
      </c>
      <c r="BN187" s="108">
        <f t="shared" si="153"/>
        <v>1</v>
      </c>
      <c r="BO187" s="108">
        <f t="shared" si="153"/>
        <v>1</v>
      </c>
      <c r="BP187" s="108">
        <f t="shared" si="153"/>
        <v>1</v>
      </c>
      <c r="BQ187" s="108">
        <f t="shared" si="153"/>
        <v>1</v>
      </c>
      <c r="BR187" s="350">
        <f t="shared" si="116"/>
        <v>0.71186440677966101</v>
      </c>
    </row>
    <row r="188" spans="1:70" s="2" customFormat="1" ht="18.75" customHeight="1" x14ac:dyDescent="0.25">
      <c r="A188" s="88"/>
      <c r="B188" s="77" t="s">
        <v>1020</v>
      </c>
      <c r="C188" s="77" t="s">
        <v>1021</v>
      </c>
      <c r="D188" s="77" t="s">
        <v>8</v>
      </c>
      <c r="E188" s="224">
        <f>VLOOKUP(B188,'Cuadro Control'!C223:J2118,8,FALSE)</f>
        <v>1230815225.9452939</v>
      </c>
      <c r="F188" s="106">
        <f t="shared" si="147"/>
        <v>0.2318411625341423</v>
      </c>
      <c r="G188" s="107">
        <v>46331</v>
      </c>
      <c r="H188" s="107"/>
      <c r="I188" s="107">
        <v>46332</v>
      </c>
      <c r="J188" s="354">
        <f t="shared" si="145"/>
        <v>1</v>
      </c>
      <c r="K188" s="106">
        <f t="shared" si="148"/>
        <v>0</v>
      </c>
      <c r="L188" s="106">
        <f t="shared" si="148"/>
        <v>0</v>
      </c>
      <c r="M188" s="106">
        <f t="shared" si="148"/>
        <v>0</v>
      </c>
      <c r="N188" s="106">
        <f t="shared" si="148"/>
        <v>0</v>
      </c>
      <c r="O188" s="106">
        <f t="shared" si="148"/>
        <v>0</v>
      </c>
      <c r="P188" s="106">
        <f t="shared" si="148"/>
        <v>0</v>
      </c>
      <c r="Q188" s="106">
        <f t="shared" si="148"/>
        <v>0</v>
      </c>
      <c r="R188" s="106">
        <f t="shared" si="148"/>
        <v>0</v>
      </c>
      <c r="S188" s="106">
        <f t="shared" si="148"/>
        <v>0</v>
      </c>
      <c r="T188" s="106">
        <f t="shared" si="148"/>
        <v>0</v>
      </c>
      <c r="U188" s="106">
        <f t="shared" si="149"/>
        <v>0</v>
      </c>
      <c r="V188" s="106">
        <f t="shared" si="149"/>
        <v>0</v>
      </c>
      <c r="W188" s="106">
        <f t="shared" si="149"/>
        <v>0</v>
      </c>
      <c r="X188" s="106">
        <f t="shared" si="149"/>
        <v>0</v>
      </c>
      <c r="Y188" s="106">
        <f t="shared" si="149"/>
        <v>0</v>
      </c>
      <c r="Z188" s="106">
        <f t="shared" si="149"/>
        <v>0</v>
      </c>
      <c r="AA188" s="106">
        <f t="shared" si="149"/>
        <v>0</v>
      </c>
      <c r="AB188" s="106">
        <f t="shared" si="149"/>
        <v>1</v>
      </c>
      <c r="AC188" s="106">
        <f t="shared" si="149"/>
        <v>1</v>
      </c>
      <c r="AD188" s="106">
        <f t="shared" si="149"/>
        <v>1</v>
      </c>
      <c r="AE188" s="106">
        <f t="shared" si="150"/>
        <v>1</v>
      </c>
      <c r="AF188" s="106">
        <f t="shared" si="150"/>
        <v>1</v>
      </c>
      <c r="AG188" s="106">
        <f t="shared" si="150"/>
        <v>1</v>
      </c>
      <c r="AH188" s="106">
        <f t="shared" si="150"/>
        <v>1</v>
      </c>
      <c r="AI188" s="106">
        <f t="shared" si="150"/>
        <v>1</v>
      </c>
      <c r="AJ188" s="106">
        <f t="shared" si="150"/>
        <v>1</v>
      </c>
      <c r="AK188" s="106">
        <f t="shared" si="150"/>
        <v>1</v>
      </c>
      <c r="AL188" s="106">
        <f t="shared" si="150"/>
        <v>1</v>
      </c>
      <c r="AM188" s="106">
        <f t="shared" si="150"/>
        <v>1</v>
      </c>
      <c r="AN188" s="106">
        <f t="shared" si="150"/>
        <v>1</v>
      </c>
      <c r="AO188" s="106">
        <f t="shared" si="151"/>
        <v>1</v>
      </c>
      <c r="AP188" s="106">
        <f t="shared" si="151"/>
        <v>1</v>
      </c>
      <c r="AQ188" s="106">
        <f t="shared" si="151"/>
        <v>1</v>
      </c>
      <c r="AR188" s="106">
        <f t="shared" si="151"/>
        <v>1</v>
      </c>
      <c r="AS188" s="106">
        <f t="shared" si="151"/>
        <v>1</v>
      </c>
      <c r="AT188" s="106">
        <f t="shared" si="151"/>
        <v>1</v>
      </c>
      <c r="AU188" s="106">
        <f t="shared" si="151"/>
        <v>1</v>
      </c>
      <c r="AV188" s="106">
        <f t="shared" si="151"/>
        <v>1</v>
      </c>
      <c r="AW188" s="106">
        <f t="shared" si="151"/>
        <v>1</v>
      </c>
      <c r="AX188" s="106">
        <f t="shared" si="151"/>
        <v>1</v>
      </c>
      <c r="AY188" s="106">
        <f t="shared" si="152"/>
        <v>1</v>
      </c>
      <c r="AZ188" s="106">
        <f t="shared" si="152"/>
        <v>1</v>
      </c>
      <c r="BA188" s="106">
        <f t="shared" si="152"/>
        <v>1</v>
      </c>
      <c r="BB188" s="106">
        <f t="shared" si="152"/>
        <v>1</v>
      </c>
      <c r="BC188" s="106">
        <f t="shared" si="152"/>
        <v>1</v>
      </c>
      <c r="BD188" s="106">
        <f t="shared" si="152"/>
        <v>1</v>
      </c>
      <c r="BE188" s="106">
        <f t="shared" si="152"/>
        <v>1</v>
      </c>
      <c r="BF188" s="106">
        <f t="shared" si="152"/>
        <v>1</v>
      </c>
      <c r="BG188" s="106">
        <f t="shared" si="152"/>
        <v>1</v>
      </c>
      <c r="BH188" s="106">
        <f t="shared" si="152"/>
        <v>1</v>
      </c>
      <c r="BI188" s="106">
        <f t="shared" si="153"/>
        <v>1</v>
      </c>
      <c r="BJ188" s="106">
        <f t="shared" si="153"/>
        <v>1</v>
      </c>
      <c r="BK188" s="106">
        <f t="shared" si="153"/>
        <v>1</v>
      </c>
      <c r="BL188" s="106">
        <f t="shared" si="153"/>
        <v>1</v>
      </c>
      <c r="BM188" s="106">
        <f t="shared" si="153"/>
        <v>1</v>
      </c>
      <c r="BN188" s="106">
        <f t="shared" si="153"/>
        <v>1</v>
      </c>
      <c r="BO188" s="106">
        <f t="shared" si="153"/>
        <v>1</v>
      </c>
      <c r="BP188" s="106">
        <f t="shared" si="153"/>
        <v>1</v>
      </c>
      <c r="BQ188" s="106">
        <f t="shared" si="153"/>
        <v>1</v>
      </c>
      <c r="BR188" s="350">
        <f t="shared" si="116"/>
        <v>0.71186440677966101</v>
      </c>
    </row>
    <row r="189" spans="1:70" s="2" customFormat="1" ht="18.75" customHeight="1" x14ac:dyDescent="0.25">
      <c r="A189" s="88"/>
      <c r="B189" s="77" t="s">
        <v>1022</v>
      </c>
      <c r="C189" s="77" t="s">
        <v>1023</v>
      </c>
      <c r="D189" s="77" t="s">
        <v>26</v>
      </c>
      <c r="E189" s="224">
        <f>VLOOKUP(B189,'Cuadro Control'!C224:J2119,8,FALSE)</f>
        <v>0</v>
      </c>
      <c r="F189" s="106">
        <f t="shared" si="147"/>
        <v>0</v>
      </c>
      <c r="G189" s="107">
        <v>46332</v>
      </c>
      <c r="H189" s="107"/>
      <c r="I189" s="107">
        <v>46339</v>
      </c>
      <c r="J189" s="354">
        <f t="shared" si="145"/>
        <v>1</v>
      </c>
      <c r="K189" s="106">
        <f t="shared" ref="K189:T194" si="154">IF($G189=0,0,IF(K$6&lt;$G189,0,IF(K$6&gt;$I189,1,(K$6-$G189+1)/($I189-$G189+1))))</f>
        <v>0</v>
      </c>
      <c r="L189" s="106">
        <f t="shared" si="154"/>
        <v>0</v>
      </c>
      <c r="M189" s="106">
        <f t="shared" si="154"/>
        <v>0</v>
      </c>
      <c r="N189" s="106">
        <f t="shared" si="154"/>
        <v>0</v>
      </c>
      <c r="O189" s="106">
        <f t="shared" si="154"/>
        <v>0</v>
      </c>
      <c r="P189" s="106">
        <f t="shared" si="154"/>
        <v>0</v>
      </c>
      <c r="Q189" s="106">
        <f t="shared" si="154"/>
        <v>0</v>
      </c>
      <c r="R189" s="106">
        <f t="shared" si="154"/>
        <v>0</v>
      </c>
      <c r="S189" s="106">
        <f t="shared" si="154"/>
        <v>0</v>
      </c>
      <c r="T189" s="106">
        <f t="shared" si="154"/>
        <v>0</v>
      </c>
      <c r="U189" s="106">
        <f t="shared" ref="U189:AD194" si="155">IF($G189=0,0,IF(U$6&lt;$G189,0,IF(U$6&gt;$I189,1,(U$6-$G189+1)/($I189-$G189+1))))</f>
        <v>0</v>
      </c>
      <c r="V189" s="106">
        <f t="shared" si="155"/>
        <v>0</v>
      </c>
      <c r="W189" s="106">
        <f t="shared" si="155"/>
        <v>0</v>
      </c>
      <c r="X189" s="106">
        <f t="shared" si="155"/>
        <v>0</v>
      </c>
      <c r="Y189" s="106">
        <f t="shared" si="155"/>
        <v>0</v>
      </c>
      <c r="Z189" s="106">
        <f t="shared" si="155"/>
        <v>0</v>
      </c>
      <c r="AA189" s="106">
        <f t="shared" si="155"/>
        <v>0</v>
      </c>
      <c r="AB189" s="106">
        <f t="shared" si="155"/>
        <v>0.125</v>
      </c>
      <c r="AC189" s="106">
        <f t="shared" si="155"/>
        <v>1</v>
      </c>
      <c r="AD189" s="106">
        <f t="shared" si="155"/>
        <v>1</v>
      </c>
      <c r="AE189" s="106">
        <f t="shared" ref="AE189:AN194" si="156">IF($G189=0,0,IF(AE$6&lt;$G189,0,IF(AE$6&gt;$I189,1,(AE$6-$G189+1)/($I189-$G189+1))))</f>
        <v>1</v>
      </c>
      <c r="AF189" s="106">
        <f t="shared" si="156"/>
        <v>1</v>
      </c>
      <c r="AG189" s="106">
        <f t="shared" si="156"/>
        <v>1</v>
      </c>
      <c r="AH189" s="106">
        <f t="shared" si="156"/>
        <v>1</v>
      </c>
      <c r="AI189" s="106">
        <f t="shared" si="156"/>
        <v>1</v>
      </c>
      <c r="AJ189" s="106">
        <f t="shared" si="156"/>
        <v>1</v>
      </c>
      <c r="AK189" s="106">
        <f t="shared" si="156"/>
        <v>1</v>
      </c>
      <c r="AL189" s="106">
        <f t="shared" si="156"/>
        <v>1</v>
      </c>
      <c r="AM189" s="106">
        <f t="shared" si="156"/>
        <v>1</v>
      </c>
      <c r="AN189" s="106">
        <f t="shared" si="156"/>
        <v>1</v>
      </c>
      <c r="AO189" s="106">
        <f t="shared" ref="AO189:AX194" si="157">IF($G189=0,0,IF(AO$6&lt;$G189,0,IF(AO$6&gt;$I189,1,(AO$6-$G189+1)/($I189-$G189+1))))</f>
        <v>1</v>
      </c>
      <c r="AP189" s="106">
        <f t="shared" si="157"/>
        <v>1</v>
      </c>
      <c r="AQ189" s="106">
        <f t="shared" si="157"/>
        <v>1</v>
      </c>
      <c r="AR189" s="106">
        <f t="shared" si="157"/>
        <v>1</v>
      </c>
      <c r="AS189" s="106">
        <f t="shared" si="157"/>
        <v>1</v>
      </c>
      <c r="AT189" s="106">
        <f t="shared" si="157"/>
        <v>1</v>
      </c>
      <c r="AU189" s="106">
        <f t="shared" si="157"/>
        <v>1</v>
      </c>
      <c r="AV189" s="106">
        <f t="shared" si="157"/>
        <v>1</v>
      </c>
      <c r="AW189" s="106">
        <f t="shared" si="157"/>
        <v>1</v>
      </c>
      <c r="AX189" s="106">
        <f t="shared" si="157"/>
        <v>1</v>
      </c>
      <c r="AY189" s="106">
        <f t="shared" ref="AY189:BH194" si="158">IF($G189=0,0,IF(AY$6&lt;$G189,0,IF(AY$6&gt;$I189,1,(AY$6-$G189+1)/($I189-$G189+1))))</f>
        <v>1</v>
      </c>
      <c r="AZ189" s="106">
        <f t="shared" si="158"/>
        <v>1</v>
      </c>
      <c r="BA189" s="106">
        <f t="shared" si="158"/>
        <v>1</v>
      </c>
      <c r="BB189" s="106">
        <f t="shared" si="158"/>
        <v>1</v>
      </c>
      <c r="BC189" s="106">
        <f t="shared" si="158"/>
        <v>1</v>
      </c>
      <c r="BD189" s="106">
        <f t="shared" si="158"/>
        <v>1</v>
      </c>
      <c r="BE189" s="106">
        <f t="shared" si="158"/>
        <v>1</v>
      </c>
      <c r="BF189" s="106">
        <f t="shared" si="158"/>
        <v>1</v>
      </c>
      <c r="BG189" s="106">
        <f t="shared" si="158"/>
        <v>1</v>
      </c>
      <c r="BH189" s="106">
        <f t="shared" si="158"/>
        <v>1</v>
      </c>
      <c r="BI189" s="106">
        <f t="shared" ref="BI189:BQ194" si="159">IF($G189=0,0,IF(BI$6&lt;$G189,0,IF(BI$6&gt;$I189,1,(BI$6-$G189+1)/($I189-$G189+1))))</f>
        <v>1</v>
      </c>
      <c r="BJ189" s="106">
        <f t="shared" si="159"/>
        <v>1</v>
      </c>
      <c r="BK189" s="106">
        <f t="shared" si="159"/>
        <v>1</v>
      </c>
      <c r="BL189" s="106">
        <f t="shared" si="159"/>
        <v>1</v>
      </c>
      <c r="BM189" s="106">
        <f t="shared" si="159"/>
        <v>1</v>
      </c>
      <c r="BN189" s="106">
        <f t="shared" si="159"/>
        <v>1</v>
      </c>
      <c r="BO189" s="106">
        <f t="shared" si="159"/>
        <v>1</v>
      </c>
      <c r="BP189" s="106">
        <f t="shared" si="159"/>
        <v>1</v>
      </c>
      <c r="BQ189" s="106">
        <f t="shared" si="159"/>
        <v>1</v>
      </c>
      <c r="BR189" s="350">
        <f t="shared" si="116"/>
        <v>0.69703389830508478</v>
      </c>
    </row>
    <row r="190" spans="1:70" s="2" customFormat="1" ht="18.75" customHeight="1" x14ac:dyDescent="0.25">
      <c r="A190" s="88"/>
      <c r="B190" s="77" t="s">
        <v>1024</v>
      </c>
      <c r="C190" s="77" t="s">
        <v>2056</v>
      </c>
      <c r="D190" s="77" t="s">
        <v>6</v>
      </c>
      <c r="E190" s="224">
        <f>VLOOKUP(B190,'Cuadro Control'!C225:J2120,8,FALSE)</f>
        <v>52736347.43270281</v>
      </c>
      <c r="F190" s="106">
        <f t="shared" si="147"/>
        <v>9.933624348213644E-3</v>
      </c>
      <c r="G190" s="107">
        <v>46340</v>
      </c>
      <c r="H190" s="107"/>
      <c r="I190" s="107">
        <v>46344</v>
      </c>
      <c r="J190" s="354">
        <f t="shared" si="145"/>
        <v>0</v>
      </c>
      <c r="K190" s="106">
        <f t="shared" si="154"/>
        <v>0</v>
      </c>
      <c r="L190" s="106">
        <f t="shared" si="154"/>
        <v>0</v>
      </c>
      <c r="M190" s="106">
        <f t="shared" si="154"/>
        <v>0</v>
      </c>
      <c r="N190" s="106">
        <f t="shared" si="154"/>
        <v>0</v>
      </c>
      <c r="O190" s="106">
        <f t="shared" si="154"/>
        <v>0</v>
      </c>
      <c r="P190" s="106">
        <f t="shared" si="154"/>
        <v>0</v>
      </c>
      <c r="Q190" s="106">
        <f t="shared" si="154"/>
        <v>0</v>
      </c>
      <c r="R190" s="106">
        <f t="shared" si="154"/>
        <v>0</v>
      </c>
      <c r="S190" s="106">
        <f t="shared" si="154"/>
        <v>0</v>
      </c>
      <c r="T190" s="106">
        <f t="shared" si="154"/>
        <v>0</v>
      </c>
      <c r="U190" s="106">
        <f t="shared" si="155"/>
        <v>0</v>
      </c>
      <c r="V190" s="106">
        <f t="shared" si="155"/>
        <v>0</v>
      </c>
      <c r="W190" s="106">
        <f t="shared" si="155"/>
        <v>0</v>
      </c>
      <c r="X190" s="106">
        <f t="shared" si="155"/>
        <v>0</v>
      </c>
      <c r="Y190" s="106">
        <f t="shared" si="155"/>
        <v>0</v>
      </c>
      <c r="Z190" s="106">
        <f t="shared" si="155"/>
        <v>0</v>
      </c>
      <c r="AA190" s="106">
        <f t="shared" si="155"/>
        <v>0</v>
      </c>
      <c r="AB190" s="106">
        <f t="shared" si="155"/>
        <v>0</v>
      </c>
      <c r="AC190" s="106">
        <f t="shared" si="155"/>
        <v>0</v>
      </c>
      <c r="AD190" s="106">
        <f t="shared" si="155"/>
        <v>1</v>
      </c>
      <c r="AE190" s="106">
        <f t="shared" si="156"/>
        <v>1</v>
      </c>
      <c r="AF190" s="106">
        <f t="shared" si="156"/>
        <v>1</v>
      </c>
      <c r="AG190" s="106">
        <f t="shared" si="156"/>
        <v>1</v>
      </c>
      <c r="AH190" s="106">
        <f t="shared" si="156"/>
        <v>1</v>
      </c>
      <c r="AI190" s="106">
        <f t="shared" si="156"/>
        <v>1</v>
      </c>
      <c r="AJ190" s="106">
        <f t="shared" si="156"/>
        <v>1</v>
      </c>
      <c r="AK190" s="106">
        <f t="shared" si="156"/>
        <v>1</v>
      </c>
      <c r="AL190" s="106">
        <f t="shared" si="156"/>
        <v>1</v>
      </c>
      <c r="AM190" s="106">
        <f t="shared" si="156"/>
        <v>1</v>
      </c>
      <c r="AN190" s="106">
        <f t="shared" si="156"/>
        <v>1</v>
      </c>
      <c r="AO190" s="106">
        <f t="shared" si="157"/>
        <v>1</v>
      </c>
      <c r="AP190" s="106">
        <f t="shared" si="157"/>
        <v>1</v>
      </c>
      <c r="AQ190" s="106">
        <f t="shared" si="157"/>
        <v>1</v>
      </c>
      <c r="AR190" s="106">
        <f t="shared" si="157"/>
        <v>1</v>
      </c>
      <c r="AS190" s="106">
        <f t="shared" si="157"/>
        <v>1</v>
      </c>
      <c r="AT190" s="106">
        <f t="shared" si="157"/>
        <v>1</v>
      </c>
      <c r="AU190" s="106">
        <f t="shared" si="157"/>
        <v>1</v>
      </c>
      <c r="AV190" s="106">
        <f t="shared" si="157"/>
        <v>1</v>
      </c>
      <c r="AW190" s="106">
        <f t="shared" si="157"/>
        <v>1</v>
      </c>
      <c r="AX190" s="106">
        <f t="shared" si="157"/>
        <v>1</v>
      </c>
      <c r="AY190" s="106">
        <f t="shared" si="158"/>
        <v>1</v>
      </c>
      <c r="AZ190" s="106">
        <f t="shared" si="158"/>
        <v>1</v>
      </c>
      <c r="BA190" s="106">
        <f t="shared" si="158"/>
        <v>1</v>
      </c>
      <c r="BB190" s="106">
        <f t="shared" si="158"/>
        <v>1</v>
      </c>
      <c r="BC190" s="106">
        <f t="shared" si="158"/>
        <v>1</v>
      </c>
      <c r="BD190" s="106">
        <f t="shared" si="158"/>
        <v>1</v>
      </c>
      <c r="BE190" s="106">
        <f t="shared" si="158"/>
        <v>1</v>
      </c>
      <c r="BF190" s="106">
        <f t="shared" si="158"/>
        <v>1</v>
      </c>
      <c r="BG190" s="106">
        <f t="shared" si="158"/>
        <v>1</v>
      </c>
      <c r="BH190" s="106">
        <f t="shared" si="158"/>
        <v>1</v>
      </c>
      <c r="BI190" s="106">
        <f t="shared" si="159"/>
        <v>1</v>
      </c>
      <c r="BJ190" s="106">
        <f t="shared" si="159"/>
        <v>1</v>
      </c>
      <c r="BK190" s="106">
        <f t="shared" si="159"/>
        <v>1</v>
      </c>
      <c r="BL190" s="106">
        <f t="shared" si="159"/>
        <v>1</v>
      </c>
      <c r="BM190" s="106">
        <f t="shared" si="159"/>
        <v>1</v>
      </c>
      <c r="BN190" s="106">
        <f t="shared" si="159"/>
        <v>1</v>
      </c>
      <c r="BO190" s="106">
        <f t="shared" si="159"/>
        <v>1</v>
      </c>
      <c r="BP190" s="106">
        <f t="shared" si="159"/>
        <v>1</v>
      </c>
      <c r="BQ190" s="106">
        <f t="shared" si="159"/>
        <v>1</v>
      </c>
      <c r="BR190" s="350">
        <f t="shared" si="116"/>
        <v>0.67796610169491522</v>
      </c>
    </row>
    <row r="191" spans="1:70" s="2" customFormat="1" ht="18.75" customHeight="1" x14ac:dyDescent="0.25">
      <c r="A191" s="88"/>
      <c r="B191" s="77" t="s">
        <v>1025</v>
      </c>
      <c r="C191" s="77" t="s">
        <v>1026</v>
      </c>
      <c r="D191" s="77" t="s">
        <v>19</v>
      </c>
      <c r="E191" s="224">
        <f>VLOOKUP(B191,'Cuadro Control'!C226:J2121,8,FALSE)</f>
        <v>46410609.014634147</v>
      </c>
      <c r="F191" s="106">
        <f t="shared" si="147"/>
        <v>8.742083556535862E-3</v>
      </c>
      <c r="G191" s="107">
        <v>46344</v>
      </c>
      <c r="H191" s="107"/>
      <c r="I191" s="107">
        <v>46346</v>
      </c>
      <c r="J191" s="354">
        <f t="shared" si="145"/>
        <v>1</v>
      </c>
      <c r="K191" s="106">
        <f t="shared" si="154"/>
        <v>0</v>
      </c>
      <c r="L191" s="106">
        <f t="shared" si="154"/>
        <v>0</v>
      </c>
      <c r="M191" s="106">
        <f t="shared" si="154"/>
        <v>0</v>
      </c>
      <c r="N191" s="106">
        <f t="shared" si="154"/>
        <v>0</v>
      </c>
      <c r="O191" s="106">
        <f t="shared" si="154"/>
        <v>0</v>
      </c>
      <c r="P191" s="106">
        <f t="shared" si="154"/>
        <v>0</v>
      </c>
      <c r="Q191" s="106">
        <f t="shared" si="154"/>
        <v>0</v>
      </c>
      <c r="R191" s="106">
        <f t="shared" si="154"/>
        <v>0</v>
      </c>
      <c r="S191" s="106">
        <f t="shared" si="154"/>
        <v>0</v>
      </c>
      <c r="T191" s="106">
        <f t="shared" si="154"/>
        <v>0</v>
      </c>
      <c r="U191" s="106">
        <f t="shared" si="155"/>
        <v>0</v>
      </c>
      <c r="V191" s="106">
        <f t="shared" si="155"/>
        <v>0</v>
      </c>
      <c r="W191" s="106">
        <f t="shared" si="155"/>
        <v>0</v>
      </c>
      <c r="X191" s="106">
        <f t="shared" si="155"/>
        <v>0</v>
      </c>
      <c r="Y191" s="106">
        <f t="shared" si="155"/>
        <v>0</v>
      </c>
      <c r="Z191" s="106">
        <f t="shared" si="155"/>
        <v>0</v>
      </c>
      <c r="AA191" s="106">
        <f t="shared" si="155"/>
        <v>0</v>
      </c>
      <c r="AB191" s="106">
        <f t="shared" si="155"/>
        <v>0</v>
      </c>
      <c r="AC191" s="106">
        <f t="shared" si="155"/>
        <v>0</v>
      </c>
      <c r="AD191" s="106">
        <f t="shared" si="155"/>
        <v>1</v>
      </c>
      <c r="AE191" s="106">
        <f t="shared" si="156"/>
        <v>1</v>
      </c>
      <c r="AF191" s="106">
        <f t="shared" si="156"/>
        <v>1</v>
      </c>
      <c r="AG191" s="106">
        <f t="shared" si="156"/>
        <v>1</v>
      </c>
      <c r="AH191" s="106">
        <f t="shared" si="156"/>
        <v>1</v>
      </c>
      <c r="AI191" s="106">
        <f t="shared" si="156"/>
        <v>1</v>
      </c>
      <c r="AJ191" s="106">
        <f t="shared" si="156"/>
        <v>1</v>
      </c>
      <c r="AK191" s="106">
        <f t="shared" si="156"/>
        <v>1</v>
      </c>
      <c r="AL191" s="106">
        <f t="shared" si="156"/>
        <v>1</v>
      </c>
      <c r="AM191" s="106">
        <f t="shared" si="156"/>
        <v>1</v>
      </c>
      <c r="AN191" s="106">
        <f t="shared" si="156"/>
        <v>1</v>
      </c>
      <c r="AO191" s="106">
        <f t="shared" si="157"/>
        <v>1</v>
      </c>
      <c r="AP191" s="106">
        <f t="shared" si="157"/>
        <v>1</v>
      </c>
      <c r="AQ191" s="106">
        <f t="shared" si="157"/>
        <v>1</v>
      </c>
      <c r="AR191" s="106">
        <f t="shared" si="157"/>
        <v>1</v>
      </c>
      <c r="AS191" s="106">
        <f t="shared" si="157"/>
        <v>1</v>
      </c>
      <c r="AT191" s="106">
        <f t="shared" si="157"/>
        <v>1</v>
      </c>
      <c r="AU191" s="106">
        <f t="shared" si="157"/>
        <v>1</v>
      </c>
      <c r="AV191" s="106">
        <f t="shared" si="157"/>
        <v>1</v>
      </c>
      <c r="AW191" s="106">
        <f t="shared" si="157"/>
        <v>1</v>
      </c>
      <c r="AX191" s="106">
        <f t="shared" si="157"/>
        <v>1</v>
      </c>
      <c r="AY191" s="106">
        <f t="shared" si="158"/>
        <v>1</v>
      </c>
      <c r="AZ191" s="106">
        <f t="shared" si="158"/>
        <v>1</v>
      </c>
      <c r="BA191" s="106">
        <f t="shared" si="158"/>
        <v>1</v>
      </c>
      <c r="BB191" s="106">
        <f t="shared" si="158"/>
        <v>1</v>
      </c>
      <c r="BC191" s="106">
        <f t="shared" si="158"/>
        <v>1</v>
      </c>
      <c r="BD191" s="106">
        <f t="shared" si="158"/>
        <v>1</v>
      </c>
      <c r="BE191" s="106">
        <f t="shared" si="158"/>
        <v>1</v>
      </c>
      <c r="BF191" s="106">
        <f t="shared" si="158"/>
        <v>1</v>
      </c>
      <c r="BG191" s="106">
        <f t="shared" si="158"/>
        <v>1</v>
      </c>
      <c r="BH191" s="106">
        <f t="shared" si="158"/>
        <v>1</v>
      </c>
      <c r="BI191" s="106">
        <f t="shared" si="159"/>
        <v>1</v>
      </c>
      <c r="BJ191" s="106">
        <f t="shared" si="159"/>
        <v>1</v>
      </c>
      <c r="BK191" s="106">
        <f t="shared" si="159"/>
        <v>1</v>
      </c>
      <c r="BL191" s="106">
        <f t="shared" si="159"/>
        <v>1</v>
      </c>
      <c r="BM191" s="106">
        <f t="shared" si="159"/>
        <v>1</v>
      </c>
      <c r="BN191" s="106">
        <f t="shared" si="159"/>
        <v>1</v>
      </c>
      <c r="BO191" s="106">
        <f t="shared" si="159"/>
        <v>1</v>
      </c>
      <c r="BP191" s="106">
        <f t="shared" si="159"/>
        <v>1</v>
      </c>
      <c r="BQ191" s="106">
        <f t="shared" si="159"/>
        <v>1</v>
      </c>
      <c r="BR191" s="350">
        <f t="shared" si="116"/>
        <v>0.67796610169491522</v>
      </c>
    </row>
    <row r="192" spans="1:70" s="2" customFormat="1" ht="18.75" customHeight="1" x14ac:dyDescent="0.25">
      <c r="A192" s="88"/>
      <c r="B192" s="77" t="s">
        <v>1027</v>
      </c>
      <c r="C192" s="77" t="s">
        <v>1028</v>
      </c>
      <c r="D192" s="77" t="s">
        <v>9</v>
      </c>
      <c r="E192" s="224">
        <f>VLOOKUP(B192,'Cuadro Control'!C227:J2122,8,FALSE)</f>
        <v>1587346329.5488234</v>
      </c>
      <c r="F192" s="106">
        <f t="shared" si="147"/>
        <v>0.29899875353285565</v>
      </c>
      <c r="G192" s="107">
        <v>46345</v>
      </c>
      <c r="H192" s="107"/>
      <c r="I192" s="107">
        <v>46356</v>
      </c>
      <c r="J192" s="354">
        <f t="shared" si="145"/>
        <v>0.75</v>
      </c>
      <c r="K192" s="106">
        <f t="shared" si="154"/>
        <v>0</v>
      </c>
      <c r="L192" s="106">
        <f t="shared" si="154"/>
        <v>0</v>
      </c>
      <c r="M192" s="106">
        <f t="shared" si="154"/>
        <v>0</v>
      </c>
      <c r="N192" s="106">
        <f t="shared" si="154"/>
        <v>0</v>
      </c>
      <c r="O192" s="106">
        <f t="shared" si="154"/>
        <v>0</v>
      </c>
      <c r="P192" s="106">
        <f t="shared" si="154"/>
        <v>0</v>
      </c>
      <c r="Q192" s="106">
        <f t="shared" si="154"/>
        <v>0</v>
      </c>
      <c r="R192" s="106">
        <f t="shared" si="154"/>
        <v>0</v>
      </c>
      <c r="S192" s="106">
        <f t="shared" si="154"/>
        <v>0</v>
      </c>
      <c r="T192" s="106">
        <f t="shared" si="154"/>
        <v>0</v>
      </c>
      <c r="U192" s="106">
        <f t="shared" si="155"/>
        <v>0</v>
      </c>
      <c r="V192" s="106">
        <f t="shared" si="155"/>
        <v>0</v>
      </c>
      <c r="W192" s="106">
        <f t="shared" si="155"/>
        <v>0</v>
      </c>
      <c r="X192" s="106">
        <f t="shared" si="155"/>
        <v>0</v>
      </c>
      <c r="Y192" s="106">
        <f t="shared" si="155"/>
        <v>0</v>
      </c>
      <c r="Z192" s="106">
        <f t="shared" si="155"/>
        <v>0</v>
      </c>
      <c r="AA192" s="106">
        <f t="shared" si="155"/>
        <v>0</v>
      </c>
      <c r="AB192" s="106">
        <f t="shared" si="155"/>
        <v>0</v>
      </c>
      <c r="AC192" s="106">
        <f t="shared" si="155"/>
        <v>0</v>
      </c>
      <c r="AD192" s="106">
        <f t="shared" si="155"/>
        <v>0.16666666666666666</v>
      </c>
      <c r="AE192" s="106">
        <f t="shared" si="156"/>
        <v>0.75</v>
      </c>
      <c r="AF192" s="106">
        <f t="shared" si="156"/>
        <v>1</v>
      </c>
      <c r="AG192" s="106">
        <f t="shared" si="156"/>
        <v>1</v>
      </c>
      <c r="AH192" s="106">
        <f t="shared" si="156"/>
        <v>1</v>
      </c>
      <c r="AI192" s="106">
        <f t="shared" si="156"/>
        <v>1</v>
      </c>
      <c r="AJ192" s="106">
        <f t="shared" si="156"/>
        <v>1</v>
      </c>
      <c r="AK192" s="106">
        <f t="shared" si="156"/>
        <v>1</v>
      </c>
      <c r="AL192" s="106">
        <f t="shared" si="156"/>
        <v>1</v>
      </c>
      <c r="AM192" s="106">
        <f t="shared" si="156"/>
        <v>1</v>
      </c>
      <c r="AN192" s="106">
        <f t="shared" si="156"/>
        <v>1</v>
      </c>
      <c r="AO192" s="106">
        <f t="shared" si="157"/>
        <v>1</v>
      </c>
      <c r="AP192" s="106">
        <f t="shared" si="157"/>
        <v>1</v>
      </c>
      <c r="AQ192" s="106">
        <f t="shared" si="157"/>
        <v>1</v>
      </c>
      <c r="AR192" s="106">
        <f t="shared" si="157"/>
        <v>1</v>
      </c>
      <c r="AS192" s="106">
        <f t="shared" si="157"/>
        <v>1</v>
      </c>
      <c r="AT192" s="106">
        <f t="shared" si="157"/>
        <v>1</v>
      </c>
      <c r="AU192" s="106">
        <f t="shared" si="157"/>
        <v>1</v>
      </c>
      <c r="AV192" s="106">
        <f t="shared" si="157"/>
        <v>1</v>
      </c>
      <c r="AW192" s="106">
        <f t="shared" si="157"/>
        <v>1</v>
      </c>
      <c r="AX192" s="106">
        <f t="shared" si="157"/>
        <v>1</v>
      </c>
      <c r="AY192" s="106">
        <f t="shared" si="158"/>
        <v>1</v>
      </c>
      <c r="AZ192" s="106">
        <f t="shared" si="158"/>
        <v>1</v>
      </c>
      <c r="BA192" s="106">
        <f t="shared" si="158"/>
        <v>1</v>
      </c>
      <c r="BB192" s="106">
        <f t="shared" si="158"/>
        <v>1</v>
      </c>
      <c r="BC192" s="106">
        <f t="shared" si="158"/>
        <v>1</v>
      </c>
      <c r="BD192" s="106">
        <f t="shared" si="158"/>
        <v>1</v>
      </c>
      <c r="BE192" s="106">
        <f t="shared" si="158"/>
        <v>1</v>
      </c>
      <c r="BF192" s="106">
        <f t="shared" si="158"/>
        <v>1</v>
      </c>
      <c r="BG192" s="106">
        <f t="shared" si="158"/>
        <v>1</v>
      </c>
      <c r="BH192" s="106">
        <f t="shared" si="158"/>
        <v>1</v>
      </c>
      <c r="BI192" s="106">
        <f t="shared" si="159"/>
        <v>1</v>
      </c>
      <c r="BJ192" s="106">
        <f t="shared" si="159"/>
        <v>1</v>
      </c>
      <c r="BK192" s="106">
        <f t="shared" si="159"/>
        <v>1</v>
      </c>
      <c r="BL192" s="106">
        <f t="shared" si="159"/>
        <v>1</v>
      </c>
      <c r="BM192" s="106">
        <f t="shared" si="159"/>
        <v>1</v>
      </c>
      <c r="BN192" s="106">
        <f t="shared" si="159"/>
        <v>1</v>
      </c>
      <c r="BO192" s="106">
        <f t="shared" si="159"/>
        <v>1</v>
      </c>
      <c r="BP192" s="106">
        <f t="shared" si="159"/>
        <v>1</v>
      </c>
      <c r="BQ192" s="106">
        <f t="shared" si="159"/>
        <v>1</v>
      </c>
      <c r="BR192" s="350">
        <f t="shared" si="116"/>
        <v>0.65960451977401124</v>
      </c>
    </row>
    <row r="193" spans="1:70" s="2" customFormat="1" ht="18.75" customHeight="1" x14ac:dyDescent="0.25">
      <c r="A193" s="88"/>
      <c r="B193" s="103" t="s">
        <v>1029</v>
      </c>
      <c r="C193" s="103" t="s">
        <v>1030</v>
      </c>
      <c r="D193" s="103" t="s">
        <v>9</v>
      </c>
      <c r="E193" s="223">
        <f>VLOOKUP(B193,'Cuadro Control'!C228:J2123,8,FALSE)</f>
        <v>179532477.23999998</v>
      </c>
      <c r="F193" s="104">
        <f t="shared" si="147"/>
        <v>3.3817438522495219E-2</v>
      </c>
      <c r="G193" s="105">
        <v>46347</v>
      </c>
      <c r="H193" s="105"/>
      <c r="I193" s="105">
        <v>46360</v>
      </c>
      <c r="J193" s="354">
        <f t="shared" si="145"/>
        <v>1</v>
      </c>
      <c r="K193" s="104">
        <f t="shared" si="154"/>
        <v>0</v>
      </c>
      <c r="L193" s="104">
        <f t="shared" si="154"/>
        <v>0</v>
      </c>
      <c r="M193" s="104">
        <f t="shared" si="154"/>
        <v>0</v>
      </c>
      <c r="N193" s="104">
        <f t="shared" si="154"/>
        <v>0</v>
      </c>
      <c r="O193" s="104">
        <f t="shared" si="154"/>
        <v>0</v>
      </c>
      <c r="P193" s="104">
        <f t="shared" si="154"/>
        <v>0</v>
      </c>
      <c r="Q193" s="104">
        <f t="shared" si="154"/>
        <v>0</v>
      </c>
      <c r="R193" s="104">
        <f t="shared" si="154"/>
        <v>0</v>
      </c>
      <c r="S193" s="104">
        <f t="shared" si="154"/>
        <v>0</v>
      </c>
      <c r="T193" s="104">
        <f t="shared" si="154"/>
        <v>0</v>
      </c>
      <c r="U193" s="104">
        <f t="shared" si="155"/>
        <v>0</v>
      </c>
      <c r="V193" s="104">
        <f t="shared" si="155"/>
        <v>0</v>
      </c>
      <c r="W193" s="104">
        <f t="shared" si="155"/>
        <v>0</v>
      </c>
      <c r="X193" s="104">
        <f t="shared" si="155"/>
        <v>0</v>
      </c>
      <c r="Y193" s="104">
        <f t="shared" si="155"/>
        <v>0</v>
      </c>
      <c r="Z193" s="104">
        <f t="shared" si="155"/>
        <v>0</v>
      </c>
      <c r="AA193" s="104">
        <f t="shared" si="155"/>
        <v>0</v>
      </c>
      <c r="AB193" s="104">
        <f t="shared" si="155"/>
        <v>0</v>
      </c>
      <c r="AC193" s="104">
        <f t="shared" si="155"/>
        <v>0</v>
      </c>
      <c r="AD193" s="104">
        <f t="shared" si="155"/>
        <v>0</v>
      </c>
      <c r="AE193" s="104">
        <f t="shared" si="156"/>
        <v>0.5</v>
      </c>
      <c r="AF193" s="104">
        <f t="shared" si="156"/>
        <v>1</v>
      </c>
      <c r="AG193" s="104">
        <f t="shared" si="156"/>
        <v>1</v>
      </c>
      <c r="AH193" s="104">
        <f t="shared" si="156"/>
        <v>1</v>
      </c>
      <c r="AI193" s="104">
        <f t="shared" si="156"/>
        <v>1</v>
      </c>
      <c r="AJ193" s="104">
        <f t="shared" si="156"/>
        <v>1</v>
      </c>
      <c r="AK193" s="104">
        <f t="shared" si="156"/>
        <v>1</v>
      </c>
      <c r="AL193" s="104">
        <f t="shared" si="156"/>
        <v>1</v>
      </c>
      <c r="AM193" s="104">
        <f t="shared" si="156"/>
        <v>1</v>
      </c>
      <c r="AN193" s="104">
        <f t="shared" si="156"/>
        <v>1</v>
      </c>
      <c r="AO193" s="104">
        <f t="shared" si="157"/>
        <v>1</v>
      </c>
      <c r="AP193" s="104">
        <f t="shared" si="157"/>
        <v>1</v>
      </c>
      <c r="AQ193" s="104">
        <f t="shared" si="157"/>
        <v>1</v>
      </c>
      <c r="AR193" s="104">
        <f t="shared" si="157"/>
        <v>1</v>
      </c>
      <c r="AS193" s="104">
        <f t="shared" si="157"/>
        <v>1</v>
      </c>
      <c r="AT193" s="104">
        <f t="shared" si="157"/>
        <v>1</v>
      </c>
      <c r="AU193" s="104">
        <f t="shared" si="157"/>
        <v>1</v>
      </c>
      <c r="AV193" s="104">
        <f t="shared" si="157"/>
        <v>1</v>
      </c>
      <c r="AW193" s="104">
        <f t="shared" si="157"/>
        <v>1</v>
      </c>
      <c r="AX193" s="104">
        <f t="shared" si="157"/>
        <v>1</v>
      </c>
      <c r="AY193" s="104">
        <f t="shared" si="158"/>
        <v>1</v>
      </c>
      <c r="AZ193" s="104">
        <f t="shared" si="158"/>
        <v>1</v>
      </c>
      <c r="BA193" s="104">
        <f t="shared" si="158"/>
        <v>1</v>
      </c>
      <c r="BB193" s="104">
        <f t="shared" si="158"/>
        <v>1</v>
      </c>
      <c r="BC193" s="104">
        <f t="shared" si="158"/>
        <v>1</v>
      </c>
      <c r="BD193" s="104">
        <f t="shared" si="158"/>
        <v>1</v>
      </c>
      <c r="BE193" s="104">
        <f t="shared" si="158"/>
        <v>1</v>
      </c>
      <c r="BF193" s="104">
        <f t="shared" si="158"/>
        <v>1</v>
      </c>
      <c r="BG193" s="104">
        <f t="shared" si="158"/>
        <v>1</v>
      </c>
      <c r="BH193" s="104">
        <f t="shared" si="158"/>
        <v>1</v>
      </c>
      <c r="BI193" s="104">
        <f t="shared" si="159"/>
        <v>1</v>
      </c>
      <c r="BJ193" s="104">
        <f t="shared" si="159"/>
        <v>1</v>
      </c>
      <c r="BK193" s="104">
        <f t="shared" si="159"/>
        <v>1</v>
      </c>
      <c r="BL193" s="104">
        <f t="shared" si="159"/>
        <v>1</v>
      </c>
      <c r="BM193" s="104">
        <f t="shared" si="159"/>
        <v>1</v>
      </c>
      <c r="BN193" s="104">
        <f t="shared" si="159"/>
        <v>1</v>
      </c>
      <c r="BO193" s="104">
        <f t="shared" si="159"/>
        <v>1</v>
      </c>
      <c r="BP193" s="104">
        <f t="shared" si="159"/>
        <v>1</v>
      </c>
      <c r="BQ193" s="104">
        <f t="shared" si="159"/>
        <v>1</v>
      </c>
      <c r="BR193" s="350">
        <f t="shared" si="116"/>
        <v>0.65254237288135597</v>
      </c>
    </row>
    <row r="194" spans="1:70" s="2" customFormat="1" ht="18.75" customHeight="1" x14ac:dyDescent="0.25">
      <c r="A194" s="88"/>
      <c r="B194" s="78" t="s">
        <v>1031</v>
      </c>
      <c r="C194" s="78" t="s">
        <v>1978</v>
      </c>
      <c r="D194" s="78" t="s">
        <v>3</v>
      </c>
      <c r="E194" s="225">
        <f>VLOOKUP(B194,'Cuadro Control'!C229:J2124,8,FALSE)</f>
        <v>0</v>
      </c>
      <c r="F194" s="108">
        <f>IFERROR(E194/$E$178,0)</f>
        <v>0</v>
      </c>
      <c r="G194" s="109">
        <v>46360</v>
      </c>
      <c r="H194" s="109"/>
      <c r="I194" s="109">
        <v>46360</v>
      </c>
      <c r="J194" s="354">
        <f t="shared" si="145"/>
        <v>1</v>
      </c>
      <c r="K194" s="108">
        <f t="shared" si="154"/>
        <v>0</v>
      </c>
      <c r="L194" s="108">
        <f t="shared" si="154"/>
        <v>0</v>
      </c>
      <c r="M194" s="108">
        <f t="shared" si="154"/>
        <v>0</v>
      </c>
      <c r="N194" s="108">
        <f t="shared" si="154"/>
        <v>0</v>
      </c>
      <c r="O194" s="108">
        <f t="shared" si="154"/>
        <v>0</v>
      </c>
      <c r="P194" s="108">
        <f t="shared" si="154"/>
        <v>0</v>
      </c>
      <c r="Q194" s="108">
        <f t="shared" si="154"/>
        <v>0</v>
      </c>
      <c r="R194" s="108">
        <f t="shared" si="154"/>
        <v>0</v>
      </c>
      <c r="S194" s="108">
        <f t="shared" si="154"/>
        <v>0</v>
      </c>
      <c r="T194" s="108">
        <f t="shared" si="154"/>
        <v>0</v>
      </c>
      <c r="U194" s="108">
        <f t="shared" si="155"/>
        <v>0</v>
      </c>
      <c r="V194" s="108">
        <f t="shared" si="155"/>
        <v>0</v>
      </c>
      <c r="W194" s="108">
        <f t="shared" si="155"/>
        <v>0</v>
      </c>
      <c r="X194" s="108">
        <f t="shared" si="155"/>
        <v>0</v>
      </c>
      <c r="Y194" s="108">
        <f t="shared" si="155"/>
        <v>0</v>
      </c>
      <c r="Z194" s="108">
        <f t="shared" si="155"/>
        <v>0</v>
      </c>
      <c r="AA194" s="108">
        <f t="shared" si="155"/>
        <v>0</v>
      </c>
      <c r="AB194" s="108">
        <f t="shared" si="155"/>
        <v>0</v>
      </c>
      <c r="AC194" s="108">
        <f t="shared" si="155"/>
        <v>0</v>
      </c>
      <c r="AD194" s="108">
        <f t="shared" si="155"/>
        <v>0</v>
      </c>
      <c r="AE194" s="108">
        <f t="shared" si="156"/>
        <v>0</v>
      </c>
      <c r="AF194" s="108">
        <f t="shared" si="156"/>
        <v>1</v>
      </c>
      <c r="AG194" s="108">
        <f t="shared" si="156"/>
        <v>1</v>
      </c>
      <c r="AH194" s="108">
        <f t="shared" si="156"/>
        <v>1</v>
      </c>
      <c r="AI194" s="108">
        <f t="shared" si="156"/>
        <v>1</v>
      </c>
      <c r="AJ194" s="108">
        <f t="shared" si="156"/>
        <v>1</v>
      </c>
      <c r="AK194" s="108">
        <f t="shared" si="156"/>
        <v>1</v>
      </c>
      <c r="AL194" s="108">
        <f t="shared" si="156"/>
        <v>1</v>
      </c>
      <c r="AM194" s="108">
        <f t="shared" si="156"/>
        <v>1</v>
      </c>
      <c r="AN194" s="108">
        <f t="shared" si="156"/>
        <v>1</v>
      </c>
      <c r="AO194" s="108">
        <f t="shared" si="157"/>
        <v>1</v>
      </c>
      <c r="AP194" s="108">
        <f t="shared" si="157"/>
        <v>1</v>
      </c>
      <c r="AQ194" s="108">
        <f t="shared" si="157"/>
        <v>1</v>
      </c>
      <c r="AR194" s="108">
        <f t="shared" si="157"/>
        <v>1</v>
      </c>
      <c r="AS194" s="108">
        <f t="shared" si="157"/>
        <v>1</v>
      </c>
      <c r="AT194" s="108">
        <f t="shared" si="157"/>
        <v>1</v>
      </c>
      <c r="AU194" s="108">
        <f t="shared" si="157"/>
        <v>1</v>
      </c>
      <c r="AV194" s="108">
        <f t="shared" si="157"/>
        <v>1</v>
      </c>
      <c r="AW194" s="108">
        <f t="shared" si="157"/>
        <v>1</v>
      </c>
      <c r="AX194" s="108">
        <f t="shared" si="157"/>
        <v>1</v>
      </c>
      <c r="AY194" s="108">
        <f t="shared" si="158"/>
        <v>1</v>
      </c>
      <c r="AZ194" s="108">
        <f t="shared" si="158"/>
        <v>1</v>
      </c>
      <c r="BA194" s="108">
        <f t="shared" si="158"/>
        <v>1</v>
      </c>
      <c r="BB194" s="108">
        <f t="shared" si="158"/>
        <v>1</v>
      </c>
      <c r="BC194" s="108">
        <f t="shared" si="158"/>
        <v>1</v>
      </c>
      <c r="BD194" s="108">
        <f t="shared" si="158"/>
        <v>1</v>
      </c>
      <c r="BE194" s="108">
        <f t="shared" si="158"/>
        <v>1</v>
      </c>
      <c r="BF194" s="108">
        <f t="shared" si="158"/>
        <v>1</v>
      </c>
      <c r="BG194" s="108">
        <f t="shared" si="158"/>
        <v>1</v>
      </c>
      <c r="BH194" s="108">
        <f t="shared" si="158"/>
        <v>1</v>
      </c>
      <c r="BI194" s="108">
        <f t="shared" si="159"/>
        <v>1</v>
      </c>
      <c r="BJ194" s="108">
        <f t="shared" si="159"/>
        <v>1</v>
      </c>
      <c r="BK194" s="108">
        <f t="shared" si="159"/>
        <v>1</v>
      </c>
      <c r="BL194" s="108">
        <f t="shared" si="159"/>
        <v>1</v>
      </c>
      <c r="BM194" s="108">
        <f t="shared" si="159"/>
        <v>1</v>
      </c>
      <c r="BN194" s="108">
        <f t="shared" si="159"/>
        <v>1</v>
      </c>
      <c r="BO194" s="108">
        <f t="shared" si="159"/>
        <v>1</v>
      </c>
      <c r="BP194" s="108">
        <f t="shared" si="159"/>
        <v>1</v>
      </c>
      <c r="BQ194" s="108">
        <f t="shared" si="159"/>
        <v>1</v>
      </c>
      <c r="BR194" s="350">
        <f t="shared" si="116"/>
        <v>0.64406779661016944</v>
      </c>
    </row>
    <row r="195" spans="1:70" s="2" customFormat="1" ht="18.75" customHeight="1" x14ac:dyDescent="0.25">
      <c r="A195" s="88"/>
      <c r="B195" s="79" t="s">
        <v>1032</v>
      </c>
      <c r="C195" s="79" t="s">
        <v>1033</v>
      </c>
      <c r="D195" s="79" t="s">
        <v>905</v>
      </c>
      <c r="E195" s="226">
        <f>SUM(E196:E211)</f>
        <v>5308872732.0543728</v>
      </c>
      <c r="F195" s="110">
        <f>IFERROR(E195/$E$109,0)</f>
        <v>2.9408554574576196E-2</v>
      </c>
      <c r="G195" s="111">
        <v>46227</v>
      </c>
      <c r="H195" s="111"/>
      <c r="I195" s="111">
        <v>46368</v>
      </c>
      <c r="J195" s="354">
        <f t="shared" si="145"/>
        <v>0.99739865857519272</v>
      </c>
      <c r="K195" s="110">
        <f>SUMPRODUCT($F196:$F210,K196:K210)</f>
        <v>0</v>
      </c>
      <c r="L195" s="110">
        <f t="shared" ref="L195:BQ195" si="160">SUMPRODUCT($F196:$F210,L196:L210)</f>
        <v>0</v>
      </c>
      <c r="M195" s="110">
        <f t="shared" si="160"/>
        <v>2.2732460637658528E-4</v>
      </c>
      <c r="N195" s="110">
        <f t="shared" si="160"/>
        <v>1.8185968510126822E-3</v>
      </c>
      <c r="O195" s="110">
        <f t="shared" si="160"/>
        <v>3.4098690956487791E-3</v>
      </c>
      <c r="P195" s="110">
        <f t="shared" si="160"/>
        <v>5.0011413402848755E-3</v>
      </c>
      <c r="Q195" s="110">
        <f t="shared" si="160"/>
        <v>6.5924135849209729E-3</v>
      </c>
      <c r="R195" s="110">
        <f t="shared" si="160"/>
        <v>8.1836858295570702E-3</v>
      </c>
      <c r="S195" s="110">
        <f t="shared" si="160"/>
        <v>9.7749580741931675E-3</v>
      </c>
      <c r="T195" s="110">
        <f t="shared" si="160"/>
        <v>1.1366230318829265E-2</v>
      </c>
      <c r="U195" s="110">
        <f t="shared" si="160"/>
        <v>1.295750256346536E-2</v>
      </c>
      <c r="V195" s="110">
        <f t="shared" si="160"/>
        <v>1.4548774808101458E-2</v>
      </c>
      <c r="W195" s="110">
        <f t="shared" si="160"/>
        <v>3.0395418282871511E-2</v>
      </c>
      <c r="X195" s="110">
        <f t="shared" si="160"/>
        <v>7.5721945247826203E-2</v>
      </c>
      <c r="Y195" s="110">
        <f t="shared" si="160"/>
        <v>0.14113064513133328</v>
      </c>
      <c r="Z195" s="110">
        <f t="shared" si="160"/>
        <v>0.18261925363459089</v>
      </c>
      <c r="AA195" s="110">
        <f t="shared" si="160"/>
        <v>0.27708031581956583</v>
      </c>
      <c r="AB195" s="110">
        <f t="shared" si="160"/>
        <v>0.3659081659835059</v>
      </c>
      <c r="AC195" s="110">
        <f t="shared" si="160"/>
        <v>0.53258751877282851</v>
      </c>
      <c r="AD195" s="110">
        <f t="shared" si="160"/>
        <v>0.64850810003989967</v>
      </c>
      <c r="AE195" s="110">
        <f t="shared" si="160"/>
        <v>0.68726968421038259</v>
      </c>
      <c r="AF195" s="110">
        <f t="shared" si="160"/>
        <v>0.86418974801198156</v>
      </c>
      <c r="AG195" s="110">
        <f t="shared" si="160"/>
        <v>0.99739865857519272</v>
      </c>
      <c r="AH195" s="110">
        <f t="shared" si="160"/>
        <v>1</v>
      </c>
      <c r="AI195" s="110">
        <f t="shared" si="160"/>
        <v>1</v>
      </c>
      <c r="AJ195" s="110">
        <f t="shared" si="160"/>
        <v>1</v>
      </c>
      <c r="AK195" s="110">
        <f t="shared" si="160"/>
        <v>1</v>
      </c>
      <c r="AL195" s="110">
        <f t="shared" si="160"/>
        <v>1</v>
      </c>
      <c r="AM195" s="110">
        <f t="shared" si="160"/>
        <v>1</v>
      </c>
      <c r="AN195" s="110">
        <f t="shared" si="160"/>
        <v>1</v>
      </c>
      <c r="AO195" s="110">
        <f t="shared" si="160"/>
        <v>1</v>
      </c>
      <c r="AP195" s="110">
        <f t="shared" si="160"/>
        <v>1</v>
      </c>
      <c r="AQ195" s="110">
        <f t="shared" si="160"/>
        <v>1</v>
      </c>
      <c r="AR195" s="110">
        <f t="shared" si="160"/>
        <v>1</v>
      </c>
      <c r="AS195" s="110">
        <f t="shared" si="160"/>
        <v>1</v>
      </c>
      <c r="AT195" s="110">
        <f t="shared" si="160"/>
        <v>1</v>
      </c>
      <c r="AU195" s="110">
        <f t="shared" si="160"/>
        <v>1</v>
      </c>
      <c r="AV195" s="110">
        <f t="shared" si="160"/>
        <v>1</v>
      </c>
      <c r="AW195" s="110">
        <f t="shared" si="160"/>
        <v>1</v>
      </c>
      <c r="AX195" s="110">
        <f t="shared" si="160"/>
        <v>1</v>
      </c>
      <c r="AY195" s="110">
        <f t="shared" si="160"/>
        <v>1</v>
      </c>
      <c r="AZ195" s="110">
        <f t="shared" si="160"/>
        <v>1</v>
      </c>
      <c r="BA195" s="110">
        <f t="shared" si="160"/>
        <v>1</v>
      </c>
      <c r="BB195" s="110">
        <f t="shared" si="160"/>
        <v>1</v>
      </c>
      <c r="BC195" s="110">
        <f t="shared" si="160"/>
        <v>1</v>
      </c>
      <c r="BD195" s="110">
        <f t="shared" si="160"/>
        <v>1</v>
      </c>
      <c r="BE195" s="110">
        <f t="shared" si="160"/>
        <v>1</v>
      </c>
      <c r="BF195" s="110">
        <f t="shared" si="160"/>
        <v>1</v>
      </c>
      <c r="BG195" s="110">
        <f t="shared" si="160"/>
        <v>1</v>
      </c>
      <c r="BH195" s="110">
        <f t="shared" si="160"/>
        <v>1</v>
      </c>
      <c r="BI195" s="110">
        <f t="shared" si="160"/>
        <v>1</v>
      </c>
      <c r="BJ195" s="110">
        <f t="shared" si="160"/>
        <v>1</v>
      </c>
      <c r="BK195" s="110">
        <f t="shared" si="160"/>
        <v>1</v>
      </c>
      <c r="BL195" s="110">
        <f t="shared" si="160"/>
        <v>1</v>
      </c>
      <c r="BM195" s="110">
        <f t="shared" si="160"/>
        <v>1</v>
      </c>
      <c r="BN195" s="110">
        <f t="shared" si="160"/>
        <v>1</v>
      </c>
      <c r="BO195" s="110">
        <f t="shared" si="160"/>
        <v>1</v>
      </c>
      <c r="BP195" s="110">
        <f t="shared" si="160"/>
        <v>1</v>
      </c>
      <c r="BQ195" s="110">
        <f t="shared" si="160"/>
        <v>1</v>
      </c>
      <c r="BR195" s="350">
        <f t="shared" si="116"/>
        <v>0.69282525340309098</v>
      </c>
    </row>
    <row r="196" spans="1:70" s="2" customFormat="1" ht="18.75" customHeight="1" x14ac:dyDescent="0.25">
      <c r="A196" s="88"/>
      <c r="B196" s="77" t="s">
        <v>1034</v>
      </c>
      <c r="C196" s="77" t="s">
        <v>2101</v>
      </c>
      <c r="D196" s="77" t="s">
        <v>22</v>
      </c>
      <c r="E196" s="224">
        <f>VLOOKUP(B196,'Cuadro Control'!C231:J2126,8,FALSE)</f>
        <v>83271780.884117648</v>
      </c>
      <c r="F196" s="106">
        <f t="shared" ref="F196:F210" si="161">IFERROR(E196/$E$195,0)</f>
        <v>1.5685397839984384E-2</v>
      </c>
      <c r="G196" s="107">
        <v>46227</v>
      </c>
      <c r="H196" s="107"/>
      <c r="I196" s="107">
        <v>46295</v>
      </c>
      <c r="J196" s="354">
        <f t="shared" si="145"/>
        <v>0.92753623188405798</v>
      </c>
      <c r="K196" s="106">
        <f t="shared" ref="K196:T205" si="162">IF($G196=0,0,IF(K$6&lt;$G196,0,IF(K$6&gt;$I196,1,(K$6-$G196+1)/($I196-$G196+1))))</f>
        <v>0</v>
      </c>
      <c r="L196" s="106">
        <f t="shared" si="162"/>
        <v>0</v>
      </c>
      <c r="M196" s="106">
        <f t="shared" si="162"/>
        <v>1.4492753623188406E-2</v>
      </c>
      <c r="N196" s="106">
        <f t="shared" si="162"/>
        <v>0.11594202898550725</v>
      </c>
      <c r="O196" s="106">
        <f t="shared" si="162"/>
        <v>0.21739130434782608</v>
      </c>
      <c r="P196" s="106">
        <f t="shared" si="162"/>
        <v>0.3188405797101449</v>
      </c>
      <c r="Q196" s="106">
        <f t="shared" si="162"/>
        <v>0.42028985507246375</v>
      </c>
      <c r="R196" s="106">
        <f t="shared" si="162"/>
        <v>0.52173913043478259</v>
      </c>
      <c r="S196" s="106">
        <f t="shared" si="162"/>
        <v>0.62318840579710144</v>
      </c>
      <c r="T196" s="106">
        <f t="shared" si="162"/>
        <v>0.72463768115942029</v>
      </c>
      <c r="U196" s="106">
        <f t="shared" ref="U196:AD205" si="163">IF($G196=0,0,IF(U$6&lt;$G196,0,IF(U$6&gt;$I196,1,(U$6-$G196+1)/($I196-$G196+1))))</f>
        <v>0.82608695652173914</v>
      </c>
      <c r="V196" s="106">
        <f t="shared" si="163"/>
        <v>0.92753623188405798</v>
      </c>
      <c r="W196" s="106">
        <f t="shared" si="163"/>
        <v>1</v>
      </c>
      <c r="X196" s="106">
        <f t="shared" si="163"/>
        <v>1</v>
      </c>
      <c r="Y196" s="106">
        <f t="shared" si="163"/>
        <v>1</v>
      </c>
      <c r="Z196" s="106">
        <f t="shared" si="163"/>
        <v>1</v>
      </c>
      <c r="AA196" s="106">
        <f t="shared" si="163"/>
        <v>1</v>
      </c>
      <c r="AB196" s="106">
        <f t="shared" si="163"/>
        <v>1</v>
      </c>
      <c r="AC196" s="106">
        <f t="shared" si="163"/>
        <v>1</v>
      </c>
      <c r="AD196" s="106">
        <f t="shared" si="163"/>
        <v>1</v>
      </c>
      <c r="AE196" s="106">
        <f t="shared" ref="AE196:AN205" si="164">IF($G196=0,0,IF(AE$6&lt;$G196,0,IF(AE$6&gt;$I196,1,(AE$6-$G196+1)/($I196-$G196+1))))</f>
        <v>1</v>
      </c>
      <c r="AF196" s="106">
        <f t="shared" si="164"/>
        <v>1</v>
      </c>
      <c r="AG196" s="106">
        <f t="shared" si="164"/>
        <v>1</v>
      </c>
      <c r="AH196" s="106">
        <f t="shared" si="164"/>
        <v>1</v>
      </c>
      <c r="AI196" s="106">
        <f t="shared" si="164"/>
        <v>1</v>
      </c>
      <c r="AJ196" s="106">
        <f t="shared" si="164"/>
        <v>1</v>
      </c>
      <c r="AK196" s="106">
        <f t="shared" si="164"/>
        <v>1</v>
      </c>
      <c r="AL196" s="106">
        <f t="shared" si="164"/>
        <v>1</v>
      </c>
      <c r="AM196" s="106">
        <f t="shared" si="164"/>
        <v>1</v>
      </c>
      <c r="AN196" s="106">
        <f t="shared" si="164"/>
        <v>1</v>
      </c>
      <c r="AO196" s="106">
        <f t="shared" ref="AO196:AX205" si="165">IF($G196=0,0,IF(AO$6&lt;$G196,0,IF(AO$6&gt;$I196,1,(AO$6-$G196+1)/($I196-$G196+1))))</f>
        <v>1</v>
      </c>
      <c r="AP196" s="106">
        <f t="shared" si="165"/>
        <v>1</v>
      </c>
      <c r="AQ196" s="106">
        <f t="shared" si="165"/>
        <v>1</v>
      </c>
      <c r="AR196" s="106">
        <f t="shared" si="165"/>
        <v>1</v>
      </c>
      <c r="AS196" s="106">
        <f t="shared" si="165"/>
        <v>1</v>
      </c>
      <c r="AT196" s="106">
        <f t="shared" si="165"/>
        <v>1</v>
      </c>
      <c r="AU196" s="106">
        <f t="shared" si="165"/>
        <v>1</v>
      </c>
      <c r="AV196" s="106">
        <f t="shared" si="165"/>
        <v>1</v>
      </c>
      <c r="AW196" s="106">
        <f t="shared" si="165"/>
        <v>1</v>
      </c>
      <c r="AX196" s="106">
        <f t="shared" si="165"/>
        <v>1</v>
      </c>
      <c r="AY196" s="106">
        <f t="shared" ref="AY196:BH205" si="166">IF($G196=0,0,IF(AY$6&lt;$G196,0,IF(AY$6&gt;$I196,1,(AY$6-$G196+1)/($I196-$G196+1))))</f>
        <v>1</v>
      </c>
      <c r="AZ196" s="106">
        <f t="shared" si="166"/>
        <v>1</v>
      </c>
      <c r="BA196" s="106">
        <f t="shared" si="166"/>
        <v>1</v>
      </c>
      <c r="BB196" s="106">
        <f t="shared" si="166"/>
        <v>1</v>
      </c>
      <c r="BC196" s="106">
        <f t="shared" si="166"/>
        <v>1</v>
      </c>
      <c r="BD196" s="106">
        <f t="shared" si="166"/>
        <v>1</v>
      </c>
      <c r="BE196" s="106">
        <f t="shared" si="166"/>
        <v>1</v>
      </c>
      <c r="BF196" s="106">
        <f t="shared" si="166"/>
        <v>1</v>
      </c>
      <c r="BG196" s="106">
        <f t="shared" si="166"/>
        <v>1</v>
      </c>
      <c r="BH196" s="106">
        <f t="shared" si="166"/>
        <v>1</v>
      </c>
      <c r="BI196" s="106">
        <f t="shared" ref="BI196:BQ205" si="167">IF($G196=0,0,IF(BI$6&lt;$G196,0,IF(BI$6&gt;$I196,1,(BI$6-$G196+1)/($I196-$G196+1))))</f>
        <v>1</v>
      </c>
      <c r="BJ196" s="106">
        <f t="shared" si="167"/>
        <v>1</v>
      </c>
      <c r="BK196" s="106">
        <f t="shared" si="167"/>
        <v>1</v>
      </c>
      <c r="BL196" s="106">
        <f t="shared" si="167"/>
        <v>1</v>
      </c>
      <c r="BM196" s="106">
        <f t="shared" si="167"/>
        <v>1</v>
      </c>
      <c r="BN196" s="106">
        <f t="shared" si="167"/>
        <v>1</v>
      </c>
      <c r="BO196" s="106">
        <f t="shared" si="167"/>
        <v>1</v>
      </c>
      <c r="BP196" s="106">
        <f t="shared" si="167"/>
        <v>1</v>
      </c>
      <c r="BQ196" s="106">
        <f t="shared" si="167"/>
        <v>1</v>
      </c>
      <c r="BR196" s="350">
        <f t="shared" si="116"/>
        <v>0.87644313436502097</v>
      </c>
    </row>
    <row r="197" spans="1:70" s="2" customFormat="1" ht="18.75" customHeight="1" x14ac:dyDescent="0.25">
      <c r="A197" s="88"/>
      <c r="B197" s="77" t="s">
        <v>1036</v>
      </c>
      <c r="C197" s="77" t="s">
        <v>1037</v>
      </c>
      <c r="D197" s="77" t="s">
        <v>9</v>
      </c>
      <c r="E197" s="224">
        <f>VLOOKUP(B197,'Cuadro Control'!C233:J2127,8,FALSE)</f>
        <v>312374505.66882348</v>
      </c>
      <c r="F197" s="106">
        <f t="shared" si="161"/>
        <v>5.8840081771548515E-2</v>
      </c>
      <c r="G197" s="107">
        <v>46296</v>
      </c>
      <c r="H197" s="107"/>
      <c r="I197" s="107">
        <v>46303</v>
      </c>
      <c r="J197" s="354">
        <f t="shared" si="145"/>
        <v>0.25</v>
      </c>
      <c r="K197" s="106">
        <f t="shared" si="162"/>
        <v>0</v>
      </c>
      <c r="L197" s="106">
        <f t="shared" si="162"/>
        <v>0</v>
      </c>
      <c r="M197" s="106">
        <f t="shared" si="162"/>
        <v>0</v>
      </c>
      <c r="N197" s="106">
        <f t="shared" si="162"/>
        <v>0</v>
      </c>
      <c r="O197" s="106">
        <f t="shared" si="162"/>
        <v>0</v>
      </c>
      <c r="P197" s="106">
        <f t="shared" si="162"/>
        <v>0</v>
      </c>
      <c r="Q197" s="106">
        <f t="shared" si="162"/>
        <v>0</v>
      </c>
      <c r="R197" s="106">
        <f t="shared" si="162"/>
        <v>0</v>
      </c>
      <c r="S197" s="106">
        <f t="shared" si="162"/>
        <v>0</v>
      </c>
      <c r="T197" s="106">
        <f t="shared" si="162"/>
        <v>0</v>
      </c>
      <c r="U197" s="106">
        <f t="shared" si="163"/>
        <v>0</v>
      </c>
      <c r="V197" s="106">
        <f t="shared" si="163"/>
        <v>0</v>
      </c>
      <c r="W197" s="106">
        <f t="shared" si="163"/>
        <v>0.25</v>
      </c>
      <c r="X197" s="106">
        <f t="shared" si="163"/>
        <v>1</v>
      </c>
      <c r="Y197" s="106">
        <f t="shared" si="163"/>
        <v>1</v>
      </c>
      <c r="Z197" s="106">
        <f t="shared" si="163"/>
        <v>1</v>
      </c>
      <c r="AA197" s="106">
        <f t="shared" si="163"/>
        <v>1</v>
      </c>
      <c r="AB197" s="106">
        <f t="shared" si="163"/>
        <v>1</v>
      </c>
      <c r="AC197" s="106">
        <f t="shared" si="163"/>
        <v>1</v>
      </c>
      <c r="AD197" s="106">
        <f t="shared" si="163"/>
        <v>1</v>
      </c>
      <c r="AE197" s="106">
        <f t="shared" si="164"/>
        <v>1</v>
      </c>
      <c r="AF197" s="106">
        <f t="shared" si="164"/>
        <v>1</v>
      </c>
      <c r="AG197" s="106">
        <f t="shared" si="164"/>
        <v>1</v>
      </c>
      <c r="AH197" s="106">
        <f t="shared" si="164"/>
        <v>1</v>
      </c>
      <c r="AI197" s="106">
        <f t="shared" si="164"/>
        <v>1</v>
      </c>
      <c r="AJ197" s="106">
        <f t="shared" si="164"/>
        <v>1</v>
      </c>
      <c r="AK197" s="106">
        <f t="shared" si="164"/>
        <v>1</v>
      </c>
      <c r="AL197" s="106">
        <f t="shared" si="164"/>
        <v>1</v>
      </c>
      <c r="AM197" s="106">
        <f t="shared" si="164"/>
        <v>1</v>
      </c>
      <c r="AN197" s="106">
        <f t="shared" si="164"/>
        <v>1</v>
      </c>
      <c r="AO197" s="106">
        <f t="shared" si="165"/>
        <v>1</v>
      </c>
      <c r="AP197" s="106">
        <f t="shared" si="165"/>
        <v>1</v>
      </c>
      <c r="AQ197" s="106">
        <f t="shared" si="165"/>
        <v>1</v>
      </c>
      <c r="AR197" s="106">
        <f t="shared" si="165"/>
        <v>1</v>
      </c>
      <c r="AS197" s="106">
        <f t="shared" si="165"/>
        <v>1</v>
      </c>
      <c r="AT197" s="106">
        <f t="shared" si="165"/>
        <v>1</v>
      </c>
      <c r="AU197" s="106">
        <f t="shared" si="165"/>
        <v>1</v>
      </c>
      <c r="AV197" s="106">
        <f t="shared" si="165"/>
        <v>1</v>
      </c>
      <c r="AW197" s="106">
        <f t="shared" si="165"/>
        <v>1</v>
      </c>
      <c r="AX197" s="106">
        <f t="shared" si="165"/>
        <v>1</v>
      </c>
      <c r="AY197" s="106">
        <f t="shared" si="166"/>
        <v>1</v>
      </c>
      <c r="AZ197" s="106">
        <f t="shared" si="166"/>
        <v>1</v>
      </c>
      <c r="BA197" s="106">
        <f t="shared" si="166"/>
        <v>1</v>
      </c>
      <c r="BB197" s="106">
        <f t="shared" si="166"/>
        <v>1</v>
      </c>
      <c r="BC197" s="106">
        <f t="shared" si="166"/>
        <v>1</v>
      </c>
      <c r="BD197" s="106">
        <f t="shared" si="166"/>
        <v>1</v>
      </c>
      <c r="BE197" s="106">
        <f t="shared" si="166"/>
        <v>1</v>
      </c>
      <c r="BF197" s="106">
        <f t="shared" si="166"/>
        <v>1</v>
      </c>
      <c r="BG197" s="106">
        <f t="shared" si="166"/>
        <v>1</v>
      </c>
      <c r="BH197" s="106">
        <f t="shared" si="166"/>
        <v>1</v>
      </c>
      <c r="BI197" s="106">
        <f t="shared" si="167"/>
        <v>1</v>
      </c>
      <c r="BJ197" s="106">
        <f t="shared" si="167"/>
        <v>1</v>
      </c>
      <c r="BK197" s="106">
        <f t="shared" si="167"/>
        <v>1</v>
      </c>
      <c r="BL197" s="106">
        <f t="shared" si="167"/>
        <v>1</v>
      </c>
      <c r="BM197" s="106">
        <f t="shared" si="167"/>
        <v>1</v>
      </c>
      <c r="BN197" s="106">
        <f t="shared" si="167"/>
        <v>1</v>
      </c>
      <c r="BO197" s="106">
        <f t="shared" si="167"/>
        <v>1</v>
      </c>
      <c r="BP197" s="106">
        <f t="shared" si="167"/>
        <v>1</v>
      </c>
      <c r="BQ197" s="106">
        <f t="shared" si="167"/>
        <v>1</v>
      </c>
      <c r="BR197" s="350">
        <f t="shared" si="116"/>
        <v>0.78389830508474578</v>
      </c>
    </row>
    <row r="198" spans="1:70" s="2" customFormat="1" ht="18.75" customHeight="1" x14ac:dyDescent="0.25">
      <c r="A198" s="88"/>
      <c r="B198" s="103" t="s">
        <v>1038</v>
      </c>
      <c r="C198" s="103" t="s">
        <v>1039</v>
      </c>
      <c r="D198" s="103" t="s">
        <v>6</v>
      </c>
      <c r="E198" s="223">
        <f>VLOOKUP(B198,'Cuadro Control'!C234:J2128,8,FALSE)</f>
        <v>9527825.6870364472</v>
      </c>
      <c r="F198" s="104">
        <f t="shared" si="161"/>
        <v>1.794698454439963E-3</v>
      </c>
      <c r="G198" s="105">
        <v>46303</v>
      </c>
      <c r="H198" s="105"/>
      <c r="I198" s="105">
        <v>46305</v>
      </c>
      <c r="J198" s="354">
        <f t="shared" si="145"/>
        <v>0.66666666666666663</v>
      </c>
      <c r="K198" s="104">
        <f t="shared" si="162"/>
        <v>0</v>
      </c>
      <c r="L198" s="104">
        <f t="shared" si="162"/>
        <v>0</v>
      </c>
      <c r="M198" s="104">
        <f t="shared" si="162"/>
        <v>0</v>
      </c>
      <c r="N198" s="104">
        <f t="shared" si="162"/>
        <v>0</v>
      </c>
      <c r="O198" s="104">
        <f t="shared" si="162"/>
        <v>0</v>
      </c>
      <c r="P198" s="104">
        <f t="shared" si="162"/>
        <v>0</v>
      </c>
      <c r="Q198" s="104">
        <f t="shared" si="162"/>
        <v>0</v>
      </c>
      <c r="R198" s="104">
        <f t="shared" si="162"/>
        <v>0</v>
      </c>
      <c r="S198" s="104">
        <f t="shared" si="162"/>
        <v>0</v>
      </c>
      <c r="T198" s="104">
        <f t="shared" si="162"/>
        <v>0</v>
      </c>
      <c r="U198" s="104">
        <f t="shared" si="163"/>
        <v>0</v>
      </c>
      <c r="V198" s="104">
        <f t="shared" si="163"/>
        <v>0</v>
      </c>
      <c r="W198" s="104">
        <f t="shared" si="163"/>
        <v>0</v>
      </c>
      <c r="X198" s="104">
        <f t="shared" si="163"/>
        <v>0.66666666666666663</v>
      </c>
      <c r="Y198" s="104">
        <f t="shared" si="163"/>
        <v>1</v>
      </c>
      <c r="Z198" s="104">
        <f t="shared" si="163"/>
        <v>1</v>
      </c>
      <c r="AA198" s="104">
        <f t="shared" si="163"/>
        <v>1</v>
      </c>
      <c r="AB198" s="104">
        <f t="shared" si="163"/>
        <v>1</v>
      </c>
      <c r="AC198" s="104">
        <f t="shared" si="163"/>
        <v>1</v>
      </c>
      <c r="AD198" s="104">
        <f t="shared" si="163"/>
        <v>1</v>
      </c>
      <c r="AE198" s="104">
        <f t="shared" si="164"/>
        <v>1</v>
      </c>
      <c r="AF198" s="104">
        <f t="shared" si="164"/>
        <v>1</v>
      </c>
      <c r="AG198" s="104">
        <f t="shared" si="164"/>
        <v>1</v>
      </c>
      <c r="AH198" s="104">
        <f t="shared" si="164"/>
        <v>1</v>
      </c>
      <c r="AI198" s="104">
        <f t="shared" si="164"/>
        <v>1</v>
      </c>
      <c r="AJ198" s="104">
        <f t="shared" si="164"/>
        <v>1</v>
      </c>
      <c r="AK198" s="104">
        <f t="shared" si="164"/>
        <v>1</v>
      </c>
      <c r="AL198" s="104">
        <f t="shared" si="164"/>
        <v>1</v>
      </c>
      <c r="AM198" s="104">
        <f t="shared" si="164"/>
        <v>1</v>
      </c>
      <c r="AN198" s="104">
        <f t="shared" si="164"/>
        <v>1</v>
      </c>
      <c r="AO198" s="104">
        <f t="shared" si="165"/>
        <v>1</v>
      </c>
      <c r="AP198" s="104">
        <f t="shared" si="165"/>
        <v>1</v>
      </c>
      <c r="AQ198" s="104">
        <f t="shared" si="165"/>
        <v>1</v>
      </c>
      <c r="AR198" s="104">
        <f t="shared" si="165"/>
        <v>1</v>
      </c>
      <c r="AS198" s="104">
        <f t="shared" si="165"/>
        <v>1</v>
      </c>
      <c r="AT198" s="104">
        <f t="shared" si="165"/>
        <v>1</v>
      </c>
      <c r="AU198" s="104">
        <f t="shared" si="165"/>
        <v>1</v>
      </c>
      <c r="AV198" s="104">
        <f t="shared" si="165"/>
        <v>1</v>
      </c>
      <c r="AW198" s="104">
        <f t="shared" si="165"/>
        <v>1</v>
      </c>
      <c r="AX198" s="104">
        <f t="shared" si="165"/>
        <v>1</v>
      </c>
      <c r="AY198" s="104">
        <f t="shared" si="166"/>
        <v>1</v>
      </c>
      <c r="AZ198" s="104">
        <f t="shared" si="166"/>
        <v>1</v>
      </c>
      <c r="BA198" s="104">
        <f t="shared" si="166"/>
        <v>1</v>
      </c>
      <c r="BB198" s="104">
        <f t="shared" si="166"/>
        <v>1</v>
      </c>
      <c r="BC198" s="104">
        <f t="shared" si="166"/>
        <v>1</v>
      </c>
      <c r="BD198" s="104">
        <f t="shared" si="166"/>
        <v>1</v>
      </c>
      <c r="BE198" s="104">
        <f t="shared" si="166"/>
        <v>1</v>
      </c>
      <c r="BF198" s="104">
        <f t="shared" si="166"/>
        <v>1</v>
      </c>
      <c r="BG198" s="104">
        <f t="shared" si="166"/>
        <v>1</v>
      </c>
      <c r="BH198" s="104">
        <f t="shared" si="166"/>
        <v>1</v>
      </c>
      <c r="BI198" s="104">
        <f t="shared" si="167"/>
        <v>1</v>
      </c>
      <c r="BJ198" s="104">
        <f t="shared" si="167"/>
        <v>1</v>
      </c>
      <c r="BK198" s="104">
        <f t="shared" si="167"/>
        <v>1</v>
      </c>
      <c r="BL198" s="104">
        <f t="shared" si="167"/>
        <v>1</v>
      </c>
      <c r="BM198" s="104">
        <f t="shared" si="167"/>
        <v>1</v>
      </c>
      <c r="BN198" s="104">
        <f t="shared" si="167"/>
        <v>1</v>
      </c>
      <c r="BO198" s="104">
        <f t="shared" si="167"/>
        <v>1</v>
      </c>
      <c r="BP198" s="104">
        <f t="shared" si="167"/>
        <v>1</v>
      </c>
      <c r="BQ198" s="104">
        <f t="shared" si="167"/>
        <v>1</v>
      </c>
      <c r="BR198" s="350">
        <f t="shared" si="116"/>
        <v>0.77401129943502822</v>
      </c>
    </row>
    <row r="199" spans="1:70" s="2" customFormat="1" ht="18.75" customHeight="1" x14ac:dyDescent="0.25">
      <c r="A199" s="88"/>
      <c r="B199" s="77" t="s">
        <v>1040</v>
      </c>
      <c r="C199" s="77" t="s">
        <v>1041</v>
      </c>
      <c r="D199" s="77" t="s">
        <v>19</v>
      </c>
      <c r="E199" s="224">
        <f>VLOOKUP(B199,'Cuadro Control'!C235:J2129,8,FALSE)</f>
        <v>320494616.71764702</v>
      </c>
      <c r="F199" s="106">
        <f t="shared" si="161"/>
        <v>6.0369617599332674E-2</v>
      </c>
      <c r="G199" s="107">
        <v>46308</v>
      </c>
      <c r="H199" s="107"/>
      <c r="I199" s="107">
        <v>46311</v>
      </c>
      <c r="J199" s="354">
        <f t="shared" si="145"/>
        <v>1</v>
      </c>
      <c r="K199" s="106">
        <f t="shared" si="162"/>
        <v>0</v>
      </c>
      <c r="L199" s="106">
        <f t="shared" si="162"/>
        <v>0</v>
      </c>
      <c r="M199" s="106">
        <f t="shared" si="162"/>
        <v>0</v>
      </c>
      <c r="N199" s="106">
        <f t="shared" si="162"/>
        <v>0</v>
      </c>
      <c r="O199" s="106">
        <f t="shared" si="162"/>
        <v>0</v>
      </c>
      <c r="P199" s="106">
        <f t="shared" si="162"/>
        <v>0</v>
      </c>
      <c r="Q199" s="106">
        <f t="shared" si="162"/>
        <v>0</v>
      </c>
      <c r="R199" s="106">
        <f t="shared" si="162"/>
        <v>0</v>
      </c>
      <c r="S199" s="106">
        <f t="shared" si="162"/>
        <v>0</v>
      </c>
      <c r="T199" s="106">
        <f t="shared" si="162"/>
        <v>0</v>
      </c>
      <c r="U199" s="106">
        <f t="shared" si="163"/>
        <v>0</v>
      </c>
      <c r="V199" s="106">
        <f t="shared" si="163"/>
        <v>0</v>
      </c>
      <c r="W199" s="106">
        <f t="shared" si="163"/>
        <v>0</v>
      </c>
      <c r="X199" s="106">
        <f t="shared" si="163"/>
        <v>0</v>
      </c>
      <c r="Y199" s="106">
        <f t="shared" si="163"/>
        <v>1</v>
      </c>
      <c r="Z199" s="106">
        <f t="shared" si="163"/>
        <v>1</v>
      </c>
      <c r="AA199" s="106">
        <f t="shared" si="163"/>
        <v>1</v>
      </c>
      <c r="AB199" s="106">
        <f t="shared" si="163"/>
        <v>1</v>
      </c>
      <c r="AC199" s="106">
        <f t="shared" si="163"/>
        <v>1</v>
      </c>
      <c r="AD199" s="106">
        <f t="shared" si="163"/>
        <v>1</v>
      </c>
      <c r="AE199" s="106">
        <f t="shared" si="164"/>
        <v>1</v>
      </c>
      <c r="AF199" s="106">
        <f t="shared" si="164"/>
        <v>1</v>
      </c>
      <c r="AG199" s="106">
        <f t="shared" si="164"/>
        <v>1</v>
      </c>
      <c r="AH199" s="106">
        <f t="shared" si="164"/>
        <v>1</v>
      </c>
      <c r="AI199" s="106">
        <f t="shared" si="164"/>
        <v>1</v>
      </c>
      <c r="AJ199" s="106">
        <f t="shared" si="164"/>
        <v>1</v>
      </c>
      <c r="AK199" s="106">
        <f t="shared" si="164"/>
        <v>1</v>
      </c>
      <c r="AL199" s="106">
        <f t="shared" si="164"/>
        <v>1</v>
      </c>
      <c r="AM199" s="106">
        <f t="shared" si="164"/>
        <v>1</v>
      </c>
      <c r="AN199" s="106">
        <f t="shared" si="164"/>
        <v>1</v>
      </c>
      <c r="AO199" s="106">
        <f t="shared" si="165"/>
        <v>1</v>
      </c>
      <c r="AP199" s="106">
        <f t="shared" si="165"/>
        <v>1</v>
      </c>
      <c r="AQ199" s="106">
        <f t="shared" si="165"/>
        <v>1</v>
      </c>
      <c r="AR199" s="106">
        <f t="shared" si="165"/>
        <v>1</v>
      </c>
      <c r="AS199" s="106">
        <f t="shared" si="165"/>
        <v>1</v>
      </c>
      <c r="AT199" s="106">
        <f t="shared" si="165"/>
        <v>1</v>
      </c>
      <c r="AU199" s="106">
        <f t="shared" si="165"/>
        <v>1</v>
      </c>
      <c r="AV199" s="106">
        <f t="shared" si="165"/>
        <v>1</v>
      </c>
      <c r="AW199" s="106">
        <f t="shared" si="165"/>
        <v>1</v>
      </c>
      <c r="AX199" s="106">
        <f t="shared" si="165"/>
        <v>1</v>
      </c>
      <c r="AY199" s="106">
        <f t="shared" si="166"/>
        <v>1</v>
      </c>
      <c r="AZ199" s="106">
        <f t="shared" si="166"/>
        <v>1</v>
      </c>
      <c r="BA199" s="106">
        <f t="shared" si="166"/>
        <v>1</v>
      </c>
      <c r="BB199" s="106">
        <f t="shared" si="166"/>
        <v>1</v>
      </c>
      <c r="BC199" s="106">
        <f t="shared" si="166"/>
        <v>1</v>
      </c>
      <c r="BD199" s="106">
        <f t="shared" si="166"/>
        <v>1</v>
      </c>
      <c r="BE199" s="106">
        <f t="shared" si="166"/>
        <v>1</v>
      </c>
      <c r="BF199" s="106">
        <f t="shared" si="166"/>
        <v>1</v>
      </c>
      <c r="BG199" s="106">
        <f t="shared" si="166"/>
        <v>1</v>
      </c>
      <c r="BH199" s="106">
        <f t="shared" si="166"/>
        <v>1</v>
      </c>
      <c r="BI199" s="106">
        <f t="shared" si="167"/>
        <v>1</v>
      </c>
      <c r="BJ199" s="106">
        <f t="shared" si="167"/>
        <v>1</v>
      </c>
      <c r="BK199" s="106">
        <f t="shared" si="167"/>
        <v>1</v>
      </c>
      <c r="BL199" s="106">
        <f t="shared" si="167"/>
        <v>1</v>
      </c>
      <c r="BM199" s="106">
        <f t="shared" si="167"/>
        <v>1</v>
      </c>
      <c r="BN199" s="106">
        <f t="shared" si="167"/>
        <v>1</v>
      </c>
      <c r="BO199" s="106">
        <f t="shared" si="167"/>
        <v>1</v>
      </c>
      <c r="BP199" s="106">
        <f t="shared" si="167"/>
        <v>1</v>
      </c>
      <c r="BQ199" s="106">
        <f t="shared" si="167"/>
        <v>1</v>
      </c>
      <c r="BR199" s="350">
        <f t="shared" si="116"/>
        <v>0.76271186440677963</v>
      </c>
    </row>
    <row r="200" spans="1:70" s="2" customFormat="1" ht="18.75" customHeight="1" x14ac:dyDescent="0.25">
      <c r="A200" s="88"/>
      <c r="B200" s="77" t="s">
        <v>1042</v>
      </c>
      <c r="C200" s="77" t="s">
        <v>1043</v>
      </c>
      <c r="D200" s="77" t="s">
        <v>8</v>
      </c>
      <c r="E200" s="224">
        <f>VLOOKUP(B200,'Cuadro Control'!C236:J2130,8,FALSE)</f>
        <v>94303618.549411759</v>
      </c>
      <c r="F200" s="106">
        <f t="shared" si="161"/>
        <v>1.7763397864110998E-2</v>
      </c>
      <c r="G200" s="107">
        <v>46311</v>
      </c>
      <c r="H200" s="107"/>
      <c r="I200" s="107">
        <v>46314</v>
      </c>
      <c r="J200" s="354">
        <f t="shared" si="145"/>
        <v>0.25</v>
      </c>
      <c r="K200" s="106">
        <f t="shared" si="162"/>
        <v>0</v>
      </c>
      <c r="L200" s="106">
        <f t="shared" si="162"/>
        <v>0</v>
      </c>
      <c r="M200" s="106">
        <f t="shared" si="162"/>
        <v>0</v>
      </c>
      <c r="N200" s="106">
        <f t="shared" si="162"/>
        <v>0</v>
      </c>
      <c r="O200" s="106">
        <f t="shared" si="162"/>
        <v>0</v>
      </c>
      <c r="P200" s="106">
        <f t="shared" si="162"/>
        <v>0</v>
      </c>
      <c r="Q200" s="106">
        <f t="shared" si="162"/>
        <v>0</v>
      </c>
      <c r="R200" s="106">
        <f t="shared" si="162"/>
        <v>0</v>
      </c>
      <c r="S200" s="106">
        <f t="shared" si="162"/>
        <v>0</v>
      </c>
      <c r="T200" s="106">
        <f t="shared" si="162"/>
        <v>0</v>
      </c>
      <c r="U200" s="106">
        <f t="shared" si="163"/>
        <v>0</v>
      </c>
      <c r="V200" s="106">
        <f t="shared" si="163"/>
        <v>0</v>
      </c>
      <c r="W200" s="106">
        <f t="shared" si="163"/>
        <v>0</v>
      </c>
      <c r="X200" s="106">
        <f t="shared" si="163"/>
        <v>0</v>
      </c>
      <c r="Y200" s="106">
        <f t="shared" si="163"/>
        <v>0.25</v>
      </c>
      <c r="Z200" s="106">
        <f t="shared" si="163"/>
        <v>1</v>
      </c>
      <c r="AA200" s="106">
        <f t="shared" si="163"/>
        <v>1</v>
      </c>
      <c r="AB200" s="106">
        <f t="shared" si="163"/>
        <v>1</v>
      </c>
      <c r="AC200" s="106">
        <f t="shared" si="163"/>
        <v>1</v>
      </c>
      <c r="AD200" s="106">
        <f t="shared" si="163"/>
        <v>1</v>
      </c>
      <c r="AE200" s="106">
        <f t="shared" si="164"/>
        <v>1</v>
      </c>
      <c r="AF200" s="106">
        <f t="shared" si="164"/>
        <v>1</v>
      </c>
      <c r="AG200" s="106">
        <f t="shared" si="164"/>
        <v>1</v>
      </c>
      <c r="AH200" s="106">
        <f t="shared" si="164"/>
        <v>1</v>
      </c>
      <c r="AI200" s="106">
        <f t="shared" si="164"/>
        <v>1</v>
      </c>
      <c r="AJ200" s="106">
        <f t="shared" si="164"/>
        <v>1</v>
      </c>
      <c r="AK200" s="106">
        <f t="shared" si="164"/>
        <v>1</v>
      </c>
      <c r="AL200" s="106">
        <f t="shared" si="164"/>
        <v>1</v>
      </c>
      <c r="AM200" s="106">
        <f t="shared" si="164"/>
        <v>1</v>
      </c>
      <c r="AN200" s="106">
        <f t="shared" si="164"/>
        <v>1</v>
      </c>
      <c r="AO200" s="106">
        <f t="shared" si="165"/>
        <v>1</v>
      </c>
      <c r="AP200" s="106">
        <f t="shared" si="165"/>
        <v>1</v>
      </c>
      <c r="AQ200" s="106">
        <f t="shared" si="165"/>
        <v>1</v>
      </c>
      <c r="AR200" s="106">
        <f t="shared" si="165"/>
        <v>1</v>
      </c>
      <c r="AS200" s="106">
        <f t="shared" si="165"/>
        <v>1</v>
      </c>
      <c r="AT200" s="106">
        <f t="shared" si="165"/>
        <v>1</v>
      </c>
      <c r="AU200" s="106">
        <f t="shared" si="165"/>
        <v>1</v>
      </c>
      <c r="AV200" s="106">
        <f t="shared" si="165"/>
        <v>1</v>
      </c>
      <c r="AW200" s="106">
        <f t="shared" si="165"/>
        <v>1</v>
      </c>
      <c r="AX200" s="106">
        <f t="shared" si="165"/>
        <v>1</v>
      </c>
      <c r="AY200" s="106">
        <f t="shared" si="166"/>
        <v>1</v>
      </c>
      <c r="AZ200" s="106">
        <f t="shared" si="166"/>
        <v>1</v>
      </c>
      <c r="BA200" s="106">
        <f t="shared" si="166"/>
        <v>1</v>
      </c>
      <c r="BB200" s="106">
        <f t="shared" si="166"/>
        <v>1</v>
      </c>
      <c r="BC200" s="106">
        <f t="shared" si="166"/>
        <v>1</v>
      </c>
      <c r="BD200" s="106">
        <f t="shared" si="166"/>
        <v>1</v>
      </c>
      <c r="BE200" s="106">
        <f t="shared" si="166"/>
        <v>1</v>
      </c>
      <c r="BF200" s="106">
        <f t="shared" si="166"/>
        <v>1</v>
      </c>
      <c r="BG200" s="106">
        <f t="shared" si="166"/>
        <v>1</v>
      </c>
      <c r="BH200" s="106">
        <f t="shared" si="166"/>
        <v>1</v>
      </c>
      <c r="BI200" s="106">
        <f t="shared" si="167"/>
        <v>1</v>
      </c>
      <c r="BJ200" s="106">
        <f t="shared" si="167"/>
        <v>1</v>
      </c>
      <c r="BK200" s="106">
        <f t="shared" si="167"/>
        <v>1</v>
      </c>
      <c r="BL200" s="106">
        <f t="shared" si="167"/>
        <v>1</v>
      </c>
      <c r="BM200" s="106">
        <f t="shared" si="167"/>
        <v>1</v>
      </c>
      <c r="BN200" s="106">
        <f t="shared" si="167"/>
        <v>1</v>
      </c>
      <c r="BO200" s="106">
        <f t="shared" si="167"/>
        <v>1</v>
      </c>
      <c r="BP200" s="106">
        <f t="shared" si="167"/>
        <v>1</v>
      </c>
      <c r="BQ200" s="106">
        <f t="shared" si="167"/>
        <v>1</v>
      </c>
      <c r="BR200" s="350">
        <f t="shared" si="116"/>
        <v>0.75</v>
      </c>
    </row>
    <row r="201" spans="1:70" s="2" customFormat="1" ht="18.75" customHeight="1" x14ac:dyDescent="0.25">
      <c r="A201" s="88"/>
      <c r="B201" s="77" t="s">
        <v>1044</v>
      </c>
      <c r="C201" s="77" t="s">
        <v>1045</v>
      </c>
      <c r="D201" s="77" t="s">
        <v>26</v>
      </c>
      <c r="E201" s="224">
        <f>VLOOKUP(B201,'Cuadro Control'!C237:J2131,8,FALSE)</f>
        <v>179436034.15411764</v>
      </c>
      <c r="F201" s="106">
        <f t="shared" si="161"/>
        <v>3.3799272126209236E-2</v>
      </c>
      <c r="G201" s="107">
        <v>46314</v>
      </c>
      <c r="H201" s="107"/>
      <c r="I201" s="107">
        <v>46319</v>
      </c>
      <c r="J201" s="354">
        <f t="shared" si="145"/>
        <v>0.83333333333333337</v>
      </c>
      <c r="K201" s="106">
        <f t="shared" si="162"/>
        <v>0</v>
      </c>
      <c r="L201" s="106">
        <f t="shared" si="162"/>
        <v>0</v>
      </c>
      <c r="M201" s="106">
        <f t="shared" si="162"/>
        <v>0</v>
      </c>
      <c r="N201" s="106">
        <f t="shared" si="162"/>
        <v>0</v>
      </c>
      <c r="O201" s="106">
        <f t="shared" si="162"/>
        <v>0</v>
      </c>
      <c r="P201" s="106">
        <f t="shared" si="162"/>
        <v>0</v>
      </c>
      <c r="Q201" s="106">
        <f t="shared" si="162"/>
        <v>0</v>
      </c>
      <c r="R201" s="106">
        <f t="shared" si="162"/>
        <v>0</v>
      </c>
      <c r="S201" s="106">
        <f t="shared" si="162"/>
        <v>0</v>
      </c>
      <c r="T201" s="106">
        <f t="shared" si="162"/>
        <v>0</v>
      </c>
      <c r="U201" s="106">
        <f t="shared" si="163"/>
        <v>0</v>
      </c>
      <c r="V201" s="106">
        <f t="shared" si="163"/>
        <v>0</v>
      </c>
      <c r="W201" s="106">
        <f t="shared" si="163"/>
        <v>0</v>
      </c>
      <c r="X201" s="106">
        <f t="shared" si="163"/>
        <v>0</v>
      </c>
      <c r="Y201" s="106">
        <f t="shared" si="163"/>
        <v>0</v>
      </c>
      <c r="Z201" s="106">
        <f t="shared" si="163"/>
        <v>0.83333333333333337</v>
      </c>
      <c r="AA201" s="106">
        <f t="shared" si="163"/>
        <v>1</v>
      </c>
      <c r="AB201" s="106">
        <f t="shared" si="163"/>
        <v>1</v>
      </c>
      <c r="AC201" s="106">
        <f t="shared" si="163"/>
        <v>1</v>
      </c>
      <c r="AD201" s="106">
        <f t="shared" si="163"/>
        <v>1</v>
      </c>
      <c r="AE201" s="106">
        <f t="shared" si="164"/>
        <v>1</v>
      </c>
      <c r="AF201" s="106">
        <f t="shared" si="164"/>
        <v>1</v>
      </c>
      <c r="AG201" s="106">
        <f t="shared" si="164"/>
        <v>1</v>
      </c>
      <c r="AH201" s="106">
        <f t="shared" si="164"/>
        <v>1</v>
      </c>
      <c r="AI201" s="106">
        <f t="shared" si="164"/>
        <v>1</v>
      </c>
      <c r="AJ201" s="106">
        <f t="shared" si="164"/>
        <v>1</v>
      </c>
      <c r="AK201" s="106">
        <f t="shared" si="164"/>
        <v>1</v>
      </c>
      <c r="AL201" s="106">
        <f t="shared" si="164"/>
        <v>1</v>
      </c>
      <c r="AM201" s="106">
        <f t="shared" si="164"/>
        <v>1</v>
      </c>
      <c r="AN201" s="106">
        <f t="shared" si="164"/>
        <v>1</v>
      </c>
      <c r="AO201" s="106">
        <f t="shared" si="165"/>
        <v>1</v>
      </c>
      <c r="AP201" s="106">
        <f t="shared" si="165"/>
        <v>1</v>
      </c>
      <c r="AQ201" s="106">
        <f t="shared" si="165"/>
        <v>1</v>
      </c>
      <c r="AR201" s="106">
        <f t="shared" si="165"/>
        <v>1</v>
      </c>
      <c r="AS201" s="106">
        <f t="shared" si="165"/>
        <v>1</v>
      </c>
      <c r="AT201" s="106">
        <f t="shared" si="165"/>
        <v>1</v>
      </c>
      <c r="AU201" s="106">
        <f t="shared" si="165"/>
        <v>1</v>
      </c>
      <c r="AV201" s="106">
        <f t="shared" si="165"/>
        <v>1</v>
      </c>
      <c r="AW201" s="106">
        <f t="shared" si="165"/>
        <v>1</v>
      </c>
      <c r="AX201" s="106">
        <f t="shared" si="165"/>
        <v>1</v>
      </c>
      <c r="AY201" s="106">
        <f t="shared" si="166"/>
        <v>1</v>
      </c>
      <c r="AZ201" s="106">
        <f t="shared" si="166"/>
        <v>1</v>
      </c>
      <c r="BA201" s="106">
        <f t="shared" si="166"/>
        <v>1</v>
      </c>
      <c r="BB201" s="106">
        <f t="shared" si="166"/>
        <v>1</v>
      </c>
      <c r="BC201" s="106">
        <f t="shared" si="166"/>
        <v>1</v>
      </c>
      <c r="BD201" s="106">
        <f t="shared" si="166"/>
        <v>1</v>
      </c>
      <c r="BE201" s="106">
        <f t="shared" si="166"/>
        <v>1</v>
      </c>
      <c r="BF201" s="106">
        <f t="shared" si="166"/>
        <v>1</v>
      </c>
      <c r="BG201" s="106">
        <f t="shared" si="166"/>
        <v>1</v>
      </c>
      <c r="BH201" s="106">
        <f t="shared" si="166"/>
        <v>1</v>
      </c>
      <c r="BI201" s="106">
        <f t="shared" si="167"/>
        <v>1</v>
      </c>
      <c r="BJ201" s="106">
        <f t="shared" si="167"/>
        <v>1</v>
      </c>
      <c r="BK201" s="106">
        <f t="shared" si="167"/>
        <v>1</v>
      </c>
      <c r="BL201" s="106">
        <f t="shared" si="167"/>
        <v>1</v>
      </c>
      <c r="BM201" s="106">
        <f t="shared" si="167"/>
        <v>1</v>
      </c>
      <c r="BN201" s="106">
        <f t="shared" si="167"/>
        <v>1</v>
      </c>
      <c r="BO201" s="106">
        <f t="shared" si="167"/>
        <v>1</v>
      </c>
      <c r="BP201" s="106">
        <f t="shared" si="167"/>
        <v>1</v>
      </c>
      <c r="BQ201" s="106">
        <f t="shared" si="167"/>
        <v>1</v>
      </c>
      <c r="BR201" s="350">
        <f t="shared" si="116"/>
        <v>0.74293785310734473</v>
      </c>
    </row>
    <row r="202" spans="1:70" s="2" customFormat="1" ht="18.75" customHeight="1" x14ac:dyDescent="0.25">
      <c r="A202" s="88"/>
      <c r="B202" s="77" t="s">
        <v>1046</v>
      </c>
      <c r="C202" s="77" t="s">
        <v>1047</v>
      </c>
      <c r="D202" s="77" t="s">
        <v>730</v>
      </c>
      <c r="E202" s="224">
        <f>VLOOKUP(B202,'Cuadro Control'!C238:J2132,8,FALSE)</f>
        <v>1212623361.2117648</v>
      </c>
      <c r="F202" s="106">
        <f t="shared" si="161"/>
        <v>0.22841447185013161</v>
      </c>
      <c r="G202" s="107">
        <v>46319</v>
      </c>
      <c r="H202" s="107"/>
      <c r="I202" s="107">
        <v>46336</v>
      </c>
      <c r="J202" s="354">
        <f t="shared" si="145"/>
        <v>0.77777777777777779</v>
      </c>
      <c r="K202" s="106">
        <f t="shared" si="162"/>
        <v>0</v>
      </c>
      <c r="L202" s="106">
        <f t="shared" si="162"/>
        <v>0</v>
      </c>
      <c r="M202" s="106">
        <f t="shared" si="162"/>
        <v>0</v>
      </c>
      <c r="N202" s="106">
        <f t="shared" si="162"/>
        <v>0</v>
      </c>
      <c r="O202" s="106">
        <f t="shared" si="162"/>
        <v>0</v>
      </c>
      <c r="P202" s="106">
        <f t="shared" si="162"/>
        <v>0</v>
      </c>
      <c r="Q202" s="106">
        <f t="shared" si="162"/>
        <v>0</v>
      </c>
      <c r="R202" s="106">
        <f t="shared" si="162"/>
        <v>0</v>
      </c>
      <c r="S202" s="106">
        <f t="shared" si="162"/>
        <v>0</v>
      </c>
      <c r="T202" s="106">
        <f t="shared" si="162"/>
        <v>0</v>
      </c>
      <c r="U202" s="106">
        <f t="shared" si="163"/>
        <v>0</v>
      </c>
      <c r="V202" s="106">
        <f t="shared" si="163"/>
        <v>0</v>
      </c>
      <c r="W202" s="106">
        <f t="shared" si="163"/>
        <v>0</v>
      </c>
      <c r="X202" s="106">
        <f t="shared" si="163"/>
        <v>0</v>
      </c>
      <c r="Y202" s="106">
        <f t="shared" si="163"/>
        <v>0</v>
      </c>
      <c r="Z202" s="106">
        <f t="shared" si="163"/>
        <v>0</v>
      </c>
      <c r="AA202" s="106">
        <f t="shared" si="163"/>
        <v>0.3888888888888889</v>
      </c>
      <c r="AB202" s="106">
        <f t="shared" si="163"/>
        <v>0.77777777777777779</v>
      </c>
      <c r="AC202" s="106">
        <f t="shared" si="163"/>
        <v>1</v>
      </c>
      <c r="AD202" s="106">
        <f t="shared" si="163"/>
        <v>1</v>
      </c>
      <c r="AE202" s="106">
        <f t="shared" si="164"/>
        <v>1</v>
      </c>
      <c r="AF202" s="106">
        <f t="shared" si="164"/>
        <v>1</v>
      </c>
      <c r="AG202" s="106">
        <f t="shared" si="164"/>
        <v>1</v>
      </c>
      <c r="AH202" s="106">
        <f t="shared" si="164"/>
        <v>1</v>
      </c>
      <c r="AI202" s="106">
        <f t="shared" si="164"/>
        <v>1</v>
      </c>
      <c r="AJ202" s="106">
        <f t="shared" si="164"/>
        <v>1</v>
      </c>
      <c r="AK202" s="106">
        <f t="shared" si="164"/>
        <v>1</v>
      </c>
      <c r="AL202" s="106">
        <f t="shared" si="164"/>
        <v>1</v>
      </c>
      <c r="AM202" s="106">
        <f t="shared" si="164"/>
        <v>1</v>
      </c>
      <c r="AN202" s="106">
        <f t="shared" si="164"/>
        <v>1</v>
      </c>
      <c r="AO202" s="106">
        <f t="shared" si="165"/>
        <v>1</v>
      </c>
      <c r="AP202" s="106">
        <f t="shared" si="165"/>
        <v>1</v>
      </c>
      <c r="AQ202" s="106">
        <f t="shared" si="165"/>
        <v>1</v>
      </c>
      <c r="AR202" s="106">
        <f t="shared" si="165"/>
        <v>1</v>
      </c>
      <c r="AS202" s="106">
        <f t="shared" si="165"/>
        <v>1</v>
      </c>
      <c r="AT202" s="106">
        <f t="shared" si="165"/>
        <v>1</v>
      </c>
      <c r="AU202" s="106">
        <f t="shared" si="165"/>
        <v>1</v>
      </c>
      <c r="AV202" s="106">
        <f t="shared" si="165"/>
        <v>1</v>
      </c>
      <c r="AW202" s="106">
        <f t="shared" si="165"/>
        <v>1</v>
      </c>
      <c r="AX202" s="106">
        <f t="shared" si="165"/>
        <v>1</v>
      </c>
      <c r="AY202" s="106">
        <f t="shared" si="166"/>
        <v>1</v>
      </c>
      <c r="AZ202" s="106">
        <f t="shared" si="166"/>
        <v>1</v>
      </c>
      <c r="BA202" s="106">
        <f t="shared" si="166"/>
        <v>1</v>
      </c>
      <c r="BB202" s="106">
        <f t="shared" si="166"/>
        <v>1</v>
      </c>
      <c r="BC202" s="106">
        <f t="shared" si="166"/>
        <v>1</v>
      </c>
      <c r="BD202" s="106">
        <f t="shared" si="166"/>
        <v>1</v>
      </c>
      <c r="BE202" s="106">
        <f t="shared" si="166"/>
        <v>1</v>
      </c>
      <c r="BF202" s="106">
        <f t="shared" si="166"/>
        <v>1</v>
      </c>
      <c r="BG202" s="106">
        <f t="shared" si="166"/>
        <v>1</v>
      </c>
      <c r="BH202" s="106">
        <f t="shared" si="166"/>
        <v>1</v>
      </c>
      <c r="BI202" s="106">
        <f t="shared" si="167"/>
        <v>1</v>
      </c>
      <c r="BJ202" s="106">
        <f t="shared" si="167"/>
        <v>1</v>
      </c>
      <c r="BK202" s="106">
        <f t="shared" si="167"/>
        <v>1</v>
      </c>
      <c r="BL202" s="106">
        <f t="shared" si="167"/>
        <v>1</v>
      </c>
      <c r="BM202" s="106">
        <f t="shared" si="167"/>
        <v>1</v>
      </c>
      <c r="BN202" s="106">
        <f t="shared" si="167"/>
        <v>1</v>
      </c>
      <c r="BO202" s="106">
        <f t="shared" si="167"/>
        <v>1</v>
      </c>
      <c r="BP202" s="106">
        <f t="shared" si="167"/>
        <v>1</v>
      </c>
      <c r="BQ202" s="106">
        <f t="shared" si="167"/>
        <v>1</v>
      </c>
      <c r="BR202" s="350">
        <f t="shared" ref="BR202:BR265" si="168">+AVERAGE(K202:BQ202)</f>
        <v>0.71468926553672329</v>
      </c>
    </row>
    <row r="203" spans="1:70" s="2" customFormat="1" ht="18.75" customHeight="1" x14ac:dyDescent="0.25">
      <c r="A203" s="88"/>
      <c r="B203" s="77" t="s">
        <v>1048</v>
      </c>
      <c r="C203" s="77" t="s">
        <v>1049</v>
      </c>
      <c r="D203" s="77" t="s">
        <v>6</v>
      </c>
      <c r="E203" s="224">
        <f>VLOOKUP(B203,'Cuadro Control'!C239:J2133,8,FALSE)</f>
        <v>0</v>
      </c>
      <c r="F203" s="106">
        <f t="shared" si="161"/>
        <v>0</v>
      </c>
      <c r="G203" s="107">
        <v>46336</v>
      </c>
      <c r="H203" s="107"/>
      <c r="I203" s="107">
        <v>46339</v>
      </c>
      <c r="J203" s="354">
        <f t="shared" si="145"/>
        <v>1</v>
      </c>
      <c r="K203" s="106">
        <f t="shared" si="162"/>
        <v>0</v>
      </c>
      <c r="L203" s="106">
        <f t="shared" si="162"/>
        <v>0</v>
      </c>
      <c r="M203" s="106">
        <f t="shared" si="162"/>
        <v>0</v>
      </c>
      <c r="N203" s="106">
        <f t="shared" si="162"/>
        <v>0</v>
      </c>
      <c r="O203" s="106">
        <f t="shared" si="162"/>
        <v>0</v>
      </c>
      <c r="P203" s="106">
        <f t="shared" si="162"/>
        <v>0</v>
      </c>
      <c r="Q203" s="106">
        <f t="shared" si="162"/>
        <v>0</v>
      </c>
      <c r="R203" s="106">
        <f t="shared" si="162"/>
        <v>0</v>
      </c>
      <c r="S203" s="106">
        <f t="shared" si="162"/>
        <v>0</v>
      </c>
      <c r="T203" s="106">
        <f t="shared" si="162"/>
        <v>0</v>
      </c>
      <c r="U203" s="106">
        <f t="shared" si="163"/>
        <v>0</v>
      </c>
      <c r="V203" s="106">
        <f t="shared" si="163"/>
        <v>0</v>
      </c>
      <c r="W203" s="106">
        <f t="shared" si="163"/>
        <v>0</v>
      </c>
      <c r="X203" s="106">
        <f t="shared" si="163"/>
        <v>0</v>
      </c>
      <c r="Y203" s="106">
        <f t="shared" si="163"/>
        <v>0</v>
      </c>
      <c r="Z203" s="106">
        <f t="shared" si="163"/>
        <v>0</v>
      </c>
      <c r="AA203" s="106">
        <f t="shared" si="163"/>
        <v>0</v>
      </c>
      <c r="AB203" s="106">
        <f t="shared" si="163"/>
        <v>0</v>
      </c>
      <c r="AC203" s="106">
        <f t="shared" si="163"/>
        <v>1</v>
      </c>
      <c r="AD203" s="106">
        <f t="shared" si="163"/>
        <v>1</v>
      </c>
      <c r="AE203" s="106">
        <f t="shared" si="164"/>
        <v>1</v>
      </c>
      <c r="AF203" s="106">
        <f t="shared" si="164"/>
        <v>1</v>
      </c>
      <c r="AG203" s="106">
        <f t="shared" si="164"/>
        <v>1</v>
      </c>
      <c r="AH203" s="106">
        <f t="shared" si="164"/>
        <v>1</v>
      </c>
      <c r="AI203" s="106">
        <f t="shared" si="164"/>
        <v>1</v>
      </c>
      <c r="AJ203" s="106">
        <f t="shared" si="164"/>
        <v>1</v>
      </c>
      <c r="AK203" s="106">
        <f t="shared" si="164"/>
        <v>1</v>
      </c>
      <c r="AL203" s="106">
        <f t="shared" si="164"/>
        <v>1</v>
      </c>
      <c r="AM203" s="106">
        <f t="shared" si="164"/>
        <v>1</v>
      </c>
      <c r="AN203" s="106">
        <f t="shared" si="164"/>
        <v>1</v>
      </c>
      <c r="AO203" s="106">
        <f t="shared" si="165"/>
        <v>1</v>
      </c>
      <c r="AP203" s="106">
        <f t="shared" si="165"/>
        <v>1</v>
      </c>
      <c r="AQ203" s="106">
        <f t="shared" si="165"/>
        <v>1</v>
      </c>
      <c r="AR203" s="106">
        <f t="shared" si="165"/>
        <v>1</v>
      </c>
      <c r="AS203" s="106">
        <f t="shared" si="165"/>
        <v>1</v>
      </c>
      <c r="AT203" s="106">
        <f t="shared" si="165"/>
        <v>1</v>
      </c>
      <c r="AU203" s="106">
        <f t="shared" si="165"/>
        <v>1</v>
      </c>
      <c r="AV203" s="106">
        <f t="shared" si="165"/>
        <v>1</v>
      </c>
      <c r="AW203" s="106">
        <f t="shared" si="165"/>
        <v>1</v>
      </c>
      <c r="AX203" s="106">
        <f t="shared" si="165"/>
        <v>1</v>
      </c>
      <c r="AY203" s="106">
        <f t="shared" si="166"/>
        <v>1</v>
      </c>
      <c r="AZ203" s="106">
        <f t="shared" si="166"/>
        <v>1</v>
      </c>
      <c r="BA203" s="106">
        <f t="shared" si="166"/>
        <v>1</v>
      </c>
      <c r="BB203" s="106">
        <f t="shared" si="166"/>
        <v>1</v>
      </c>
      <c r="BC203" s="106">
        <f t="shared" si="166"/>
        <v>1</v>
      </c>
      <c r="BD203" s="106">
        <f t="shared" si="166"/>
        <v>1</v>
      </c>
      <c r="BE203" s="106">
        <f t="shared" si="166"/>
        <v>1</v>
      </c>
      <c r="BF203" s="106">
        <f t="shared" si="166"/>
        <v>1</v>
      </c>
      <c r="BG203" s="106">
        <f t="shared" si="166"/>
        <v>1</v>
      </c>
      <c r="BH203" s="106">
        <f t="shared" si="166"/>
        <v>1</v>
      </c>
      <c r="BI203" s="106">
        <f t="shared" si="167"/>
        <v>1</v>
      </c>
      <c r="BJ203" s="106">
        <f t="shared" si="167"/>
        <v>1</v>
      </c>
      <c r="BK203" s="106">
        <f t="shared" si="167"/>
        <v>1</v>
      </c>
      <c r="BL203" s="106">
        <f t="shared" si="167"/>
        <v>1</v>
      </c>
      <c r="BM203" s="106">
        <f t="shared" si="167"/>
        <v>1</v>
      </c>
      <c r="BN203" s="106">
        <f t="shared" si="167"/>
        <v>1</v>
      </c>
      <c r="BO203" s="106">
        <f t="shared" si="167"/>
        <v>1</v>
      </c>
      <c r="BP203" s="106">
        <f t="shared" si="167"/>
        <v>1</v>
      </c>
      <c r="BQ203" s="106">
        <f t="shared" si="167"/>
        <v>1</v>
      </c>
      <c r="BR203" s="350">
        <f t="shared" si="168"/>
        <v>0.69491525423728817</v>
      </c>
    </row>
    <row r="204" spans="1:70" s="2" customFormat="1" ht="18.75" customHeight="1" x14ac:dyDescent="0.25">
      <c r="A204" s="88"/>
      <c r="B204" s="78" t="s">
        <v>1050</v>
      </c>
      <c r="C204" s="78" t="s">
        <v>1051</v>
      </c>
      <c r="D204" s="78" t="s">
        <v>3</v>
      </c>
      <c r="E204" s="225">
        <f>VLOOKUP(B204,'Cuadro Control'!C240:J2134,8,FALSE)</f>
        <v>0</v>
      </c>
      <c r="F204" s="108">
        <f t="shared" si="161"/>
        <v>0</v>
      </c>
      <c r="G204" s="109">
        <v>46336</v>
      </c>
      <c r="H204" s="109"/>
      <c r="I204" s="109">
        <v>46336</v>
      </c>
      <c r="J204" s="354">
        <f t="shared" si="145"/>
        <v>0</v>
      </c>
      <c r="K204" s="108">
        <f t="shared" si="162"/>
        <v>0</v>
      </c>
      <c r="L204" s="108">
        <f t="shared" si="162"/>
        <v>0</v>
      </c>
      <c r="M204" s="108">
        <f t="shared" si="162"/>
        <v>0</v>
      </c>
      <c r="N204" s="108">
        <f t="shared" si="162"/>
        <v>0</v>
      </c>
      <c r="O204" s="108">
        <f t="shared" si="162"/>
        <v>0</v>
      </c>
      <c r="P204" s="108">
        <f t="shared" si="162"/>
        <v>0</v>
      </c>
      <c r="Q204" s="108">
        <f t="shared" si="162"/>
        <v>0</v>
      </c>
      <c r="R204" s="108">
        <f t="shared" si="162"/>
        <v>0</v>
      </c>
      <c r="S204" s="108">
        <f t="shared" si="162"/>
        <v>0</v>
      </c>
      <c r="T204" s="108">
        <f t="shared" si="162"/>
        <v>0</v>
      </c>
      <c r="U204" s="108">
        <f t="shared" si="163"/>
        <v>0</v>
      </c>
      <c r="V204" s="108">
        <f t="shared" si="163"/>
        <v>0</v>
      </c>
      <c r="W204" s="108">
        <f t="shared" si="163"/>
        <v>0</v>
      </c>
      <c r="X204" s="108">
        <f t="shared" si="163"/>
        <v>0</v>
      </c>
      <c r="Y204" s="108">
        <f t="shared" si="163"/>
        <v>0</v>
      </c>
      <c r="Z204" s="108">
        <f t="shared" si="163"/>
        <v>0</v>
      </c>
      <c r="AA204" s="108">
        <f t="shared" si="163"/>
        <v>0</v>
      </c>
      <c r="AB204" s="108">
        <f t="shared" si="163"/>
        <v>0</v>
      </c>
      <c r="AC204" s="108">
        <f t="shared" si="163"/>
        <v>1</v>
      </c>
      <c r="AD204" s="108">
        <f t="shared" si="163"/>
        <v>1</v>
      </c>
      <c r="AE204" s="108">
        <f t="shared" si="164"/>
        <v>1</v>
      </c>
      <c r="AF204" s="108">
        <f t="shared" si="164"/>
        <v>1</v>
      </c>
      <c r="AG204" s="108">
        <f t="shared" si="164"/>
        <v>1</v>
      </c>
      <c r="AH204" s="108">
        <f t="shared" si="164"/>
        <v>1</v>
      </c>
      <c r="AI204" s="108">
        <f t="shared" si="164"/>
        <v>1</v>
      </c>
      <c r="AJ204" s="108">
        <f t="shared" si="164"/>
        <v>1</v>
      </c>
      <c r="AK204" s="108">
        <f t="shared" si="164"/>
        <v>1</v>
      </c>
      <c r="AL204" s="108">
        <f t="shared" si="164"/>
        <v>1</v>
      </c>
      <c r="AM204" s="108">
        <f t="shared" si="164"/>
        <v>1</v>
      </c>
      <c r="AN204" s="108">
        <f t="shared" si="164"/>
        <v>1</v>
      </c>
      <c r="AO204" s="108">
        <f t="shared" si="165"/>
        <v>1</v>
      </c>
      <c r="AP204" s="108">
        <f t="shared" si="165"/>
        <v>1</v>
      </c>
      <c r="AQ204" s="108">
        <f t="shared" si="165"/>
        <v>1</v>
      </c>
      <c r="AR204" s="108">
        <f t="shared" si="165"/>
        <v>1</v>
      </c>
      <c r="AS204" s="108">
        <f t="shared" si="165"/>
        <v>1</v>
      </c>
      <c r="AT204" s="108">
        <f t="shared" si="165"/>
        <v>1</v>
      </c>
      <c r="AU204" s="108">
        <f t="shared" si="165"/>
        <v>1</v>
      </c>
      <c r="AV204" s="108">
        <f t="shared" si="165"/>
        <v>1</v>
      </c>
      <c r="AW204" s="108">
        <f t="shared" si="165"/>
        <v>1</v>
      </c>
      <c r="AX204" s="108">
        <f t="shared" si="165"/>
        <v>1</v>
      </c>
      <c r="AY204" s="108">
        <f t="shared" si="166"/>
        <v>1</v>
      </c>
      <c r="AZ204" s="108">
        <f t="shared" si="166"/>
        <v>1</v>
      </c>
      <c r="BA204" s="108">
        <f t="shared" si="166"/>
        <v>1</v>
      </c>
      <c r="BB204" s="108">
        <f t="shared" si="166"/>
        <v>1</v>
      </c>
      <c r="BC204" s="108">
        <f t="shared" si="166"/>
        <v>1</v>
      </c>
      <c r="BD204" s="108">
        <f t="shared" si="166"/>
        <v>1</v>
      </c>
      <c r="BE204" s="108">
        <f t="shared" si="166"/>
        <v>1</v>
      </c>
      <c r="BF204" s="108">
        <f t="shared" si="166"/>
        <v>1</v>
      </c>
      <c r="BG204" s="108">
        <f t="shared" si="166"/>
        <v>1</v>
      </c>
      <c r="BH204" s="108">
        <f t="shared" si="166"/>
        <v>1</v>
      </c>
      <c r="BI204" s="108">
        <f t="shared" si="167"/>
        <v>1</v>
      </c>
      <c r="BJ204" s="108">
        <f t="shared" si="167"/>
        <v>1</v>
      </c>
      <c r="BK204" s="108">
        <f t="shared" si="167"/>
        <v>1</v>
      </c>
      <c r="BL204" s="108">
        <f t="shared" si="167"/>
        <v>1</v>
      </c>
      <c r="BM204" s="108">
        <f t="shared" si="167"/>
        <v>1</v>
      </c>
      <c r="BN204" s="108">
        <f t="shared" si="167"/>
        <v>1</v>
      </c>
      <c r="BO204" s="108">
        <f t="shared" si="167"/>
        <v>1</v>
      </c>
      <c r="BP204" s="108">
        <f t="shared" si="167"/>
        <v>1</v>
      </c>
      <c r="BQ204" s="108">
        <f t="shared" si="167"/>
        <v>1</v>
      </c>
      <c r="BR204" s="350">
        <f t="shared" si="168"/>
        <v>0.69491525423728817</v>
      </c>
    </row>
    <row r="205" spans="1:70" s="2" customFormat="1" ht="18.75" customHeight="1" x14ac:dyDescent="0.25">
      <c r="A205" s="88"/>
      <c r="B205" s="77" t="s">
        <v>1052</v>
      </c>
      <c r="C205" s="77" t="s">
        <v>1053</v>
      </c>
      <c r="D205" s="77" t="s">
        <v>8</v>
      </c>
      <c r="E205" s="224">
        <f>VLOOKUP(B205,'Cuadro Control'!C241:J2135,8,FALSE)</f>
        <v>1230815225.9452939</v>
      </c>
      <c r="F205" s="106">
        <f t="shared" si="161"/>
        <v>0.2318411625341423</v>
      </c>
      <c r="G205" s="107">
        <v>46339</v>
      </c>
      <c r="H205" s="107"/>
      <c r="I205" s="107">
        <v>46340</v>
      </c>
      <c r="J205" s="354">
        <f t="shared" si="145"/>
        <v>0.5</v>
      </c>
      <c r="K205" s="106">
        <f t="shared" si="162"/>
        <v>0</v>
      </c>
      <c r="L205" s="106">
        <f t="shared" si="162"/>
        <v>0</v>
      </c>
      <c r="M205" s="106">
        <f t="shared" si="162"/>
        <v>0</v>
      </c>
      <c r="N205" s="106">
        <f t="shared" si="162"/>
        <v>0</v>
      </c>
      <c r="O205" s="106">
        <f t="shared" si="162"/>
        <v>0</v>
      </c>
      <c r="P205" s="106">
        <f t="shared" si="162"/>
        <v>0</v>
      </c>
      <c r="Q205" s="106">
        <f t="shared" si="162"/>
        <v>0</v>
      </c>
      <c r="R205" s="106">
        <f t="shared" si="162"/>
        <v>0</v>
      </c>
      <c r="S205" s="106">
        <f t="shared" si="162"/>
        <v>0</v>
      </c>
      <c r="T205" s="106">
        <f t="shared" si="162"/>
        <v>0</v>
      </c>
      <c r="U205" s="106">
        <f t="shared" si="163"/>
        <v>0</v>
      </c>
      <c r="V205" s="106">
        <f t="shared" si="163"/>
        <v>0</v>
      </c>
      <c r="W205" s="106">
        <f t="shared" si="163"/>
        <v>0</v>
      </c>
      <c r="X205" s="106">
        <f t="shared" si="163"/>
        <v>0</v>
      </c>
      <c r="Y205" s="106">
        <f t="shared" si="163"/>
        <v>0</v>
      </c>
      <c r="Z205" s="106">
        <f t="shared" si="163"/>
        <v>0</v>
      </c>
      <c r="AA205" s="106">
        <f t="shared" si="163"/>
        <v>0</v>
      </c>
      <c r="AB205" s="106">
        <f t="shared" si="163"/>
        <v>0</v>
      </c>
      <c r="AC205" s="106">
        <f t="shared" si="163"/>
        <v>0.5</v>
      </c>
      <c r="AD205" s="106">
        <f t="shared" si="163"/>
        <v>1</v>
      </c>
      <c r="AE205" s="106">
        <f t="shared" si="164"/>
        <v>1</v>
      </c>
      <c r="AF205" s="106">
        <f t="shared" si="164"/>
        <v>1</v>
      </c>
      <c r="AG205" s="106">
        <f t="shared" si="164"/>
        <v>1</v>
      </c>
      <c r="AH205" s="106">
        <f t="shared" si="164"/>
        <v>1</v>
      </c>
      <c r="AI205" s="106">
        <f t="shared" si="164"/>
        <v>1</v>
      </c>
      <c r="AJ205" s="106">
        <f t="shared" si="164"/>
        <v>1</v>
      </c>
      <c r="AK205" s="106">
        <f t="shared" si="164"/>
        <v>1</v>
      </c>
      <c r="AL205" s="106">
        <f t="shared" si="164"/>
        <v>1</v>
      </c>
      <c r="AM205" s="106">
        <f t="shared" si="164"/>
        <v>1</v>
      </c>
      <c r="AN205" s="106">
        <f t="shared" si="164"/>
        <v>1</v>
      </c>
      <c r="AO205" s="106">
        <f t="shared" si="165"/>
        <v>1</v>
      </c>
      <c r="AP205" s="106">
        <f t="shared" si="165"/>
        <v>1</v>
      </c>
      <c r="AQ205" s="106">
        <f t="shared" si="165"/>
        <v>1</v>
      </c>
      <c r="AR205" s="106">
        <f t="shared" si="165"/>
        <v>1</v>
      </c>
      <c r="AS205" s="106">
        <f t="shared" si="165"/>
        <v>1</v>
      </c>
      <c r="AT205" s="106">
        <f t="shared" si="165"/>
        <v>1</v>
      </c>
      <c r="AU205" s="106">
        <f t="shared" si="165"/>
        <v>1</v>
      </c>
      <c r="AV205" s="106">
        <f t="shared" si="165"/>
        <v>1</v>
      </c>
      <c r="AW205" s="106">
        <f t="shared" si="165"/>
        <v>1</v>
      </c>
      <c r="AX205" s="106">
        <f t="shared" si="165"/>
        <v>1</v>
      </c>
      <c r="AY205" s="106">
        <f t="shared" si="166"/>
        <v>1</v>
      </c>
      <c r="AZ205" s="106">
        <f t="shared" si="166"/>
        <v>1</v>
      </c>
      <c r="BA205" s="106">
        <f t="shared" si="166"/>
        <v>1</v>
      </c>
      <c r="BB205" s="106">
        <f t="shared" si="166"/>
        <v>1</v>
      </c>
      <c r="BC205" s="106">
        <f t="shared" si="166"/>
        <v>1</v>
      </c>
      <c r="BD205" s="106">
        <f t="shared" si="166"/>
        <v>1</v>
      </c>
      <c r="BE205" s="106">
        <f t="shared" si="166"/>
        <v>1</v>
      </c>
      <c r="BF205" s="106">
        <f t="shared" si="166"/>
        <v>1</v>
      </c>
      <c r="BG205" s="106">
        <f t="shared" si="166"/>
        <v>1</v>
      </c>
      <c r="BH205" s="106">
        <f t="shared" si="166"/>
        <v>1</v>
      </c>
      <c r="BI205" s="106">
        <f t="shared" si="167"/>
        <v>1</v>
      </c>
      <c r="BJ205" s="106">
        <f t="shared" si="167"/>
        <v>1</v>
      </c>
      <c r="BK205" s="106">
        <f t="shared" si="167"/>
        <v>1</v>
      </c>
      <c r="BL205" s="106">
        <f t="shared" si="167"/>
        <v>1</v>
      </c>
      <c r="BM205" s="106">
        <f t="shared" si="167"/>
        <v>1</v>
      </c>
      <c r="BN205" s="106">
        <f t="shared" si="167"/>
        <v>1</v>
      </c>
      <c r="BO205" s="106">
        <f t="shared" si="167"/>
        <v>1</v>
      </c>
      <c r="BP205" s="106">
        <f t="shared" si="167"/>
        <v>1</v>
      </c>
      <c r="BQ205" s="106">
        <f t="shared" si="167"/>
        <v>1</v>
      </c>
      <c r="BR205" s="350">
        <f t="shared" si="168"/>
        <v>0.68644067796610164</v>
      </c>
    </row>
    <row r="206" spans="1:70" s="2" customFormat="1" ht="18.75" customHeight="1" x14ac:dyDescent="0.25">
      <c r="A206" s="88"/>
      <c r="B206" s="77" t="s">
        <v>1054</v>
      </c>
      <c r="C206" s="77" t="s">
        <v>1055</v>
      </c>
      <c r="D206" s="77" t="s">
        <v>26</v>
      </c>
      <c r="E206" s="224">
        <f>VLOOKUP(B206,'Cuadro Control'!C242:J2136,8,FALSE)</f>
        <v>0</v>
      </c>
      <c r="F206" s="106">
        <f t="shared" si="161"/>
        <v>0</v>
      </c>
      <c r="G206" s="107">
        <v>46340</v>
      </c>
      <c r="H206" s="107"/>
      <c r="I206" s="107">
        <v>46349</v>
      </c>
      <c r="J206" s="354">
        <f t="shared" si="145"/>
        <v>0.7</v>
      </c>
      <c r="K206" s="106">
        <f t="shared" ref="K206:T211" si="169">IF($G206=0,0,IF(K$6&lt;$G206,0,IF(K$6&gt;$I206,1,(K$6-$G206+1)/($I206-$G206+1))))</f>
        <v>0</v>
      </c>
      <c r="L206" s="106">
        <f t="shared" si="169"/>
        <v>0</v>
      </c>
      <c r="M206" s="106">
        <f t="shared" si="169"/>
        <v>0</v>
      </c>
      <c r="N206" s="106">
        <f t="shared" si="169"/>
        <v>0</v>
      </c>
      <c r="O206" s="106">
        <f t="shared" si="169"/>
        <v>0</v>
      </c>
      <c r="P206" s="106">
        <f t="shared" si="169"/>
        <v>0</v>
      </c>
      <c r="Q206" s="106">
        <f t="shared" si="169"/>
        <v>0</v>
      </c>
      <c r="R206" s="106">
        <f t="shared" si="169"/>
        <v>0</v>
      </c>
      <c r="S206" s="106">
        <f t="shared" si="169"/>
        <v>0</v>
      </c>
      <c r="T206" s="106">
        <f t="shared" si="169"/>
        <v>0</v>
      </c>
      <c r="U206" s="106">
        <f t="shared" ref="U206:AD211" si="170">IF($G206=0,0,IF(U$6&lt;$G206,0,IF(U$6&gt;$I206,1,(U$6-$G206+1)/($I206-$G206+1))))</f>
        <v>0</v>
      </c>
      <c r="V206" s="106">
        <f t="shared" si="170"/>
        <v>0</v>
      </c>
      <c r="W206" s="106">
        <f t="shared" si="170"/>
        <v>0</v>
      </c>
      <c r="X206" s="106">
        <f t="shared" si="170"/>
        <v>0</v>
      </c>
      <c r="Y206" s="106">
        <f t="shared" si="170"/>
        <v>0</v>
      </c>
      <c r="Z206" s="106">
        <f t="shared" si="170"/>
        <v>0</v>
      </c>
      <c r="AA206" s="106">
        <f t="shared" si="170"/>
        <v>0</v>
      </c>
      <c r="AB206" s="106">
        <f t="shared" si="170"/>
        <v>0</v>
      </c>
      <c r="AC206" s="106">
        <f t="shared" si="170"/>
        <v>0</v>
      </c>
      <c r="AD206" s="106">
        <f t="shared" si="170"/>
        <v>0.7</v>
      </c>
      <c r="AE206" s="106">
        <f t="shared" ref="AE206:AN211" si="171">IF($G206=0,0,IF(AE$6&lt;$G206,0,IF(AE$6&gt;$I206,1,(AE$6-$G206+1)/($I206-$G206+1))))</f>
        <v>1</v>
      </c>
      <c r="AF206" s="106">
        <f t="shared" si="171"/>
        <v>1</v>
      </c>
      <c r="AG206" s="106">
        <f t="shared" si="171"/>
        <v>1</v>
      </c>
      <c r="AH206" s="106">
        <f t="shared" si="171"/>
        <v>1</v>
      </c>
      <c r="AI206" s="106">
        <f t="shared" si="171"/>
        <v>1</v>
      </c>
      <c r="AJ206" s="106">
        <f t="shared" si="171"/>
        <v>1</v>
      </c>
      <c r="AK206" s="106">
        <f t="shared" si="171"/>
        <v>1</v>
      </c>
      <c r="AL206" s="106">
        <f t="shared" si="171"/>
        <v>1</v>
      </c>
      <c r="AM206" s="106">
        <f t="shared" si="171"/>
        <v>1</v>
      </c>
      <c r="AN206" s="106">
        <f t="shared" si="171"/>
        <v>1</v>
      </c>
      <c r="AO206" s="106">
        <f t="shared" ref="AO206:AX211" si="172">IF($G206=0,0,IF(AO$6&lt;$G206,0,IF(AO$6&gt;$I206,1,(AO$6-$G206+1)/($I206-$G206+1))))</f>
        <v>1</v>
      </c>
      <c r="AP206" s="106">
        <f t="shared" si="172"/>
        <v>1</v>
      </c>
      <c r="AQ206" s="106">
        <f t="shared" si="172"/>
        <v>1</v>
      </c>
      <c r="AR206" s="106">
        <f t="shared" si="172"/>
        <v>1</v>
      </c>
      <c r="AS206" s="106">
        <f t="shared" si="172"/>
        <v>1</v>
      </c>
      <c r="AT206" s="106">
        <f t="shared" si="172"/>
        <v>1</v>
      </c>
      <c r="AU206" s="106">
        <f t="shared" si="172"/>
        <v>1</v>
      </c>
      <c r="AV206" s="106">
        <f t="shared" si="172"/>
        <v>1</v>
      </c>
      <c r="AW206" s="106">
        <f t="shared" si="172"/>
        <v>1</v>
      </c>
      <c r="AX206" s="106">
        <f t="shared" si="172"/>
        <v>1</v>
      </c>
      <c r="AY206" s="106">
        <f t="shared" ref="AY206:BH211" si="173">IF($G206=0,0,IF(AY$6&lt;$G206,0,IF(AY$6&gt;$I206,1,(AY$6-$G206+1)/($I206-$G206+1))))</f>
        <v>1</v>
      </c>
      <c r="AZ206" s="106">
        <f t="shared" si="173"/>
        <v>1</v>
      </c>
      <c r="BA206" s="106">
        <f t="shared" si="173"/>
        <v>1</v>
      </c>
      <c r="BB206" s="106">
        <f t="shared" si="173"/>
        <v>1</v>
      </c>
      <c r="BC206" s="106">
        <f t="shared" si="173"/>
        <v>1</v>
      </c>
      <c r="BD206" s="106">
        <f t="shared" si="173"/>
        <v>1</v>
      </c>
      <c r="BE206" s="106">
        <f t="shared" si="173"/>
        <v>1</v>
      </c>
      <c r="BF206" s="106">
        <f t="shared" si="173"/>
        <v>1</v>
      </c>
      <c r="BG206" s="106">
        <f t="shared" si="173"/>
        <v>1</v>
      </c>
      <c r="BH206" s="106">
        <f t="shared" si="173"/>
        <v>1</v>
      </c>
      <c r="BI206" s="106">
        <f t="shared" ref="BI206:BQ211" si="174">IF($G206=0,0,IF(BI$6&lt;$G206,0,IF(BI$6&gt;$I206,1,(BI$6-$G206+1)/($I206-$G206+1))))</f>
        <v>1</v>
      </c>
      <c r="BJ206" s="106">
        <f t="shared" si="174"/>
        <v>1</v>
      </c>
      <c r="BK206" s="106">
        <f t="shared" si="174"/>
        <v>1</v>
      </c>
      <c r="BL206" s="106">
        <f t="shared" si="174"/>
        <v>1</v>
      </c>
      <c r="BM206" s="106">
        <f t="shared" si="174"/>
        <v>1</v>
      </c>
      <c r="BN206" s="106">
        <f t="shared" si="174"/>
        <v>1</v>
      </c>
      <c r="BO206" s="106">
        <f t="shared" si="174"/>
        <v>1</v>
      </c>
      <c r="BP206" s="106">
        <f t="shared" si="174"/>
        <v>1</v>
      </c>
      <c r="BQ206" s="106">
        <f t="shared" si="174"/>
        <v>1</v>
      </c>
      <c r="BR206" s="350">
        <f t="shared" si="168"/>
        <v>0.67288135593220344</v>
      </c>
    </row>
    <row r="207" spans="1:70" s="2" customFormat="1" ht="18.75" customHeight="1" x14ac:dyDescent="0.25">
      <c r="A207" s="88"/>
      <c r="B207" s="77" t="s">
        <v>1056</v>
      </c>
      <c r="C207" s="77" t="s">
        <v>2057</v>
      </c>
      <c r="D207" s="77" t="s">
        <v>6</v>
      </c>
      <c r="E207" s="224">
        <f>VLOOKUP(B207,'Cuadro Control'!C243:J2137,8,FALSE)</f>
        <v>52736347.43270281</v>
      </c>
      <c r="F207" s="106">
        <f t="shared" si="161"/>
        <v>9.933624348213644E-3</v>
      </c>
      <c r="G207" s="107">
        <v>46349</v>
      </c>
      <c r="H207" s="107"/>
      <c r="I207" s="107">
        <v>46352</v>
      </c>
      <c r="J207" s="354">
        <f t="shared" si="145"/>
        <v>0</v>
      </c>
      <c r="K207" s="106">
        <f t="shared" si="169"/>
        <v>0</v>
      </c>
      <c r="L207" s="106">
        <f t="shared" si="169"/>
        <v>0</v>
      </c>
      <c r="M207" s="106">
        <f t="shared" si="169"/>
        <v>0</v>
      </c>
      <c r="N207" s="106">
        <f t="shared" si="169"/>
        <v>0</v>
      </c>
      <c r="O207" s="106">
        <f t="shared" si="169"/>
        <v>0</v>
      </c>
      <c r="P207" s="106">
        <f t="shared" si="169"/>
        <v>0</v>
      </c>
      <c r="Q207" s="106">
        <f t="shared" si="169"/>
        <v>0</v>
      </c>
      <c r="R207" s="106">
        <f t="shared" si="169"/>
        <v>0</v>
      </c>
      <c r="S207" s="106">
        <f t="shared" si="169"/>
        <v>0</v>
      </c>
      <c r="T207" s="106">
        <f t="shared" si="169"/>
        <v>0</v>
      </c>
      <c r="U207" s="106">
        <f t="shared" si="170"/>
        <v>0</v>
      </c>
      <c r="V207" s="106">
        <f t="shared" si="170"/>
        <v>0</v>
      </c>
      <c r="W207" s="106">
        <f t="shared" si="170"/>
        <v>0</v>
      </c>
      <c r="X207" s="106">
        <f t="shared" si="170"/>
        <v>0</v>
      </c>
      <c r="Y207" s="106">
        <f t="shared" si="170"/>
        <v>0</v>
      </c>
      <c r="Z207" s="106">
        <f t="shared" si="170"/>
        <v>0</v>
      </c>
      <c r="AA207" s="106">
        <f t="shared" si="170"/>
        <v>0</v>
      </c>
      <c r="AB207" s="106">
        <f t="shared" si="170"/>
        <v>0</v>
      </c>
      <c r="AC207" s="106">
        <f t="shared" si="170"/>
        <v>0</v>
      </c>
      <c r="AD207" s="106">
        <f t="shared" si="170"/>
        <v>0</v>
      </c>
      <c r="AE207" s="106">
        <f t="shared" si="171"/>
        <v>1</v>
      </c>
      <c r="AF207" s="106">
        <f t="shared" si="171"/>
        <v>1</v>
      </c>
      <c r="AG207" s="106">
        <f t="shared" si="171"/>
        <v>1</v>
      </c>
      <c r="AH207" s="106">
        <f t="shared" si="171"/>
        <v>1</v>
      </c>
      <c r="AI207" s="106">
        <f t="shared" si="171"/>
        <v>1</v>
      </c>
      <c r="AJ207" s="106">
        <f t="shared" si="171"/>
        <v>1</v>
      </c>
      <c r="AK207" s="106">
        <f t="shared" si="171"/>
        <v>1</v>
      </c>
      <c r="AL207" s="106">
        <f t="shared" si="171"/>
        <v>1</v>
      </c>
      <c r="AM207" s="106">
        <f t="shared" si="171"/>
        <v>1</v>
      </c>
      <c r="AN207" s="106">
        <f t="shared" si="171"/>
        <v>1</v>
      </c>
      <c r="AO207" s="106">
        <f t="shared" si="172"/>
        <v>1</v>
      </c>
      <c r="AP207" s="106">
        <f t="shared" si="172"/>
        <v>1</v>
      </c>
      <c r="AQ207" s="106">
        <f t="shared" si="172"/>
        <v>1</v>
      </c>
      <c r="AR207" s="106">
        <f t="shared" si="172"/>
        <v>1</v>
      </c>
      <c r="AS207" s="106">
        <f t="shared" si="172"/>
        <v>1</v>
      </c>
      <c r="AT207" s="106">
        <f t="shared" si="172"/>
        <v>1</v>
      </c>
      <c r="AU207" s="106">
        <f t="shared" si="172"/>
        <v>1</v>
      </c>
      <c r="AV207" s="106">
        <f t="shared" si="172"/>
        <v>1</v>
      </c>
      <c r="AW207" s="106">
        <f t="shared" si="172"/>
        <v>1</v>
      </c>
      <c r="AX207" s="106">
        <f t="shared" si="172"/>
        <v>1</v>
      </c>
      <c r="AY207" s="106">
        <f t="shared" si="173"/>
        <v>1</v>
      </c>
      <c r="AZ207" s="106">
        <f t="shared" si="173"/>
        <v>1</v>
      </c>
      <c r="BA207" s="106">
        <f t="shared" si="173"/>
        <v>1</v>
      </c>
      <c r="BB207" s="106">
        <f t="shared" si="173"/>
        <v>1</v>
      </c>
      <c r="BC207" s="106">
        <f t="shared" si="173"/>
        <v>1</v>
      </c>
      <c r="BD207" s="106">
        <f t="shared" si="173"/>
        <v>1</v>
      </c>
      <c r="BE207" s="106">
        <f t="shared" si="173"/>
        <v>1</v>
      </c>
      <c r="BF207" s="106">
        <f t="shared" si="173"/>
        <v>1</v>
      </c>
      <c r="BG207" s="106">
        <f t="shared" si="173"/>
        <v>1</v>
      </c>
      <c r="BH207" s="106">
        <f t="shared" si="173"/>
        <v>1</v>
      </c>
      <c r="BI207" s="106">
        <f t="shared" si="174"/>
        <v>1</v>
      </c>
      <c r="BJ207" s="106">
        <f t="shared" si="174"/>
        <v>1</v>
      </c>
      <c r="BK207" s="106">
        <f t="shared" si="174"/>
        <v>1</v>
      </c>
      <c r="BL207" s="106">
        <f t="shared" si="174"/>
        <v>1</v>
      </c>
      <c r="BM207" s="106">
        <f t="shared" si="174"/>
        <v>1</v>
      </c>
      <c r="BN207" s="106">
        <f t="shared" si="174"/>
        <v>1</v>
      </c>
      <c r="BO207" s="106">
        <f t="shared" si="174"/>
        <v>1</v>
      </c>
      <c r="BP207" s="106">
        <f t="shared" si="174"/>
        <v>1</v>
      </c>
      <c r="BQ207" s="106">
        <f t="shared" si="174"/>
        <v>1</v>
      </c>
      <c r="BR207" s="350">
        <f t="shared" si="168"/>
        <v>0.66101694915254239</v>
      </c>
    </row>
    <row r="208" spans="1:70" s="2" customFormat="1" ht="18.75" customHeight="1" x14ac:dyDescent="0.25">
      <c r="A208" s="88"/>
      <c r="B208" s="77" t="s">
        <v>1057</v>
      </c>
      <c r="C208" s="77" t="s">
        <v>1058</v>
      </c>
      <c r="D208" s="77" t="s">
        <v>19</v>
      </c>
      <c r="E208" s="224">
        <f>VLOOKUP(B208,'Cuadro Control'!C244:J2138,8,FALSE)</f>
        <v>46410609.014634147</v>
      </c>
      <c r="F208" s="106">
        <f t="shared" si="161"/>
        <v>8.742083556535862E-3</v>
      </c>
      <c r="G208" s="107">
        <v>46352</v>
      </c>
      <c r="H208" s="107"/>
      <c r="I208" s="107">
        <v>46354</v>
      </c>
      <c r="J208" s="354">
        <f t="shared" si="145"/>
        <v>0.66666666666666663</v>
      </c>
      <c r="K208" s="106">
        <f t="shared" si="169"/>
        <v>0</v>
      </c>
      <c r="L208" s="106">
        <f t="shared" si="169"/>
        <v>0</v>
      </c>
      <c r="M208" s="106">
        <f t="shared" si="169"/>
        <v>0</v>
      </c>
      <c r="N208" s="106">
        <f t="shared" si="169"/>
        <v>0</v>
      </c>
      <c r="O208" s="106">
        <f t="shared" si="169"/>
        <v>0</v>
      </c>
      <c r="P208" s="106">
        <f t="shared" si="169"/>
        <v>0</v>
      </c>
      <c r="Q208" s="106">
        <f t="shared" si="169"/>
        <v>0</v>
      </c>
      <c r="R208" s="106">
        <f t="shared" si="169"/>
        <v>0</v>
      </c>
      <c r="S208" s="106">
        <f t="shared" si="169"/>
        <v>0</v>
      </c>
      <c r="T208" s="106">
        <f t="shared" si="169"/>
        <v>0</v>
      </c>
      <c r="U208" s="106">
        <f t="shared" si="170"/>
        <v>0</v>
      </c>
      <c r="V208" s="106">
        <f t="shared" si="170"/>
        <v>0</v>
      </c>
      <c r="W208" s="106">
        <f t="shared" si="170"/>
        <v>0</v>
      </c>
      <c r="X208" s="106">
        <f t="shared" si="170"/>
        <v>0</v>
      </c>
      <c r="Y208" s="106">
        <f t="shared" si="170"/>
        <v>0</v>
      </c>
      <c r="Z208" s="106">
        <f t="shared" si="170"/>
        <v>0</v>
      </c>
      <c r="AA208" s="106">
        <f t="shared" si="170"/>
        <v>0</v>
      </c>
      <c r="AB208" s="106">
        <f t="shared" si="170"/>
        <v>0</v>
      </c>
      <c r="AC208" s="106">
        <f t="shared" si="170"/>
        <v>0</v>
      </c>
      <c r="AD208" s="106">
        <f t="shared" si="170"/>
        <v>0</v>
      </c>
      <c r="AE208" s="106">
        <f t="shared" si="171"/>
        <v>0.66666666666666663</v>
      </c>
      <c r="AF208" s="106">
        <f t="shared" si="171"/>
        <v>1</v>
      </c>
      <c r="AG208" s="106">
        <f t="shared" si="171"/>
        <v>1</v>
      </c>
      <c r="AH208" s="106">
        <f t="shared" si="171"/>
        <v>1</v>
      </c>
      <c r="AI208" s="106">
        <f t="shared" si="171"/>
        <v>1</v>
      </c>
      <c r="AJ208" s="106">
        <f t="shared" si="171"/>
        <v>1</v>
      </c>
      <c r="AK208" s="106">
        <f t="shared" si="171"/>
        <v>1</v>
      </c>
      <c r="AL208" s="106">
        <f t="shared" si="171"/>
        <v>1</v>
      </c>
      <c r="AM208" s="106">
        <f t="shared" si="171"/>
        <v>1</v>
      </c>
      <c r="AN208" s="106">
        <f t="shared" si="171"/>
        <v>1</v>
      </c>
      <c r="AO208" s="106">
        <f t="shared" si="172"/>
        <v>1</v>
      </c>
      <c r="AP208" s="106">
        <f t="shared" si="172"/>
        <v>1</v>
      </c>
      <c r="AQ208" s="106">
        <f t="shared" si="172"/>
        <v>1</v>
      </c>
      <c r="AR208" s="106">
        <f t="shared" si="172"/>
        <v>1</v>
      </c>
      <c r="AS208" s="106">
        <f t="shared" si="172"/>
        <v>1</v>
      </c>
      <c r="AT208" s="106">
        <f t="shared" si="172"/>
        <v>1</v>
      </c>
      <c r="AU208" s="106">
        <f t="shared" si="172"/>
        <v>1</v>
      </c>
      <c r="AV208" s="106">
        <f t="shared" si="172"/>
        <v>1</v>
      </c>
      <c r="AW208" s="106">
        <f t="shared" si="172"/>
        <v>1</v>
      </c>
      <c r="AX208" s="106">
        <f t="shared" si="172"/>
        <v>1</v>
      </c>
      <c r="AY208" s="106">
        <f t="shared" si="173"/>
        <v>1</v>
      </c>
      <c r="AZ208" s="106">
        <f t="shared" si="173"/>
        <v>1</v>
      </c>
      <c r="BA208" s="106">
        <f t="shared" si="173"/>
        <v>1</v>
      </c>
      <c r="BB208" s="106">
        <f t="shared" si="173"/>
        <v>1</v>
      </c>
      <c r="BC208" s="106">
        <f t="shared" si="173"/>
        <v>1</v>
      </c>
      <c r="BD208" s="106">
        <f t="shared" si="173"/>
        <v>1</v>
      </c>
      <c r="BE208" s="106">
        <f t="shared" si="173"/>
        <v>1</v>
      </c>
      <c r="BF208" s="106">
        <f t="shared" si="173"/>
        <v>1</v>
      </c>
      <c r="BG208" s="106">
        <f t="shared" si="173"/>
        <v>1</v>
      </c>
      <c r="BH208" s="106">
        <f t="shared" si="173"/>
        <v>1</v>
      </c>
      <c r="BI208" s="106">
        <f t="shared" si="174"/>
        <v>1</v>
      </c>
      <c r="BJ208" s="106">
        <f t="shared" si="174"/>
        <v>1</v>
      </c>
      <c r="BK208" s="106">
        <f t="shared" si="174"/>
        <v>1</v>
      </c>
      <c r="BL208" s="106">
        <f t="shared" si="174"/>
        <v>1</v>
      </c>
      <c r="BM208" s="106">
        <f t="shared" si="174"/>
        <v>1</v>
      </c>
      <c r="BN208" s="106">
        <f t="shared" si="174"/>
        <v>1</v>
      </c>
      <c r="BO208" s="106">
        <f t="shared" si="174"/>
        <v>1</v>
      </c>
      <c r="BP208" s="106">
        <f t="shared" si="174"/>
        <v>1</v>
      </c>
      <c r="BQ208" s="106">
        <f t="shared" si="174"/>
        <v>1</v>
      </c>
      <c r="BR208" s="350">
        <f t="shared" si="168"/>
        <v>0.65536723163841804</v>
      </c>
    </row>
    <row r="209" spans="1:70" s="2" customFormat="1" ht="18.75" customHeight="1" x14ac:dyDescent="0.25">
      <c r="A209" s="88"/>
      <c r="B209" s="77" t="s">
        <v>1059</v>
      </c>
      <c r="C209" s="77" t="s">
        <v>1060</v>
      </c>
      <c r="D209" s="77" t="s">
        <v>9</v>
      </c>
      <c r="E209" s="224">
        <f>VLOOKUP(B209,'Cuadro Control'!C245:J2139,8,FALSE)</f>
        <v>1587346329.5488234</v>
      </c>
      <c r="F209" s="106">
        <f t="shared" si="161"/>
        <v>0.29899875353285565</v>
      </c>
      <c r="G209" s="107">
        <v>46353</v>
      </c>
      <c r="H209" s="107"/>
      <c r="I209" s="107">
        <v>46365</v>
      </c>
      <c r="J209" s="354">
        <f t="shared" si="145"/>
        <v>0.61538461538461542</v>
      </c>
      <c r="K209" s="106">
        <f t="shared" si="169"/>
        <v>0</v>
      </c>
      <c r="L209" s="106">
        <f t="shared" si="169"/>
        <v>0</v>
      </c>
      <c r="M209" s="106">
        <f t="shared" si="169"/>
        <v>0</v>
      </c>
      <c r="N209" s="106">
        <f t="shared" si="169"/>
        <v>0</v>
      </c>
      <c r="O209" s="106">
        <f t="shared" si="169"/>
        <v>0</v>
      </c>
      <c r="P209" s="106">
        <f t="shared" si="169"/>
        <v>0</v>
      </c>
      <c r="Q209" s="106">
        <f t="shared" si="169"/>
        <v>0</v>
      </c>
      <c r="R209" s="106">
        <f t="shared" si="169"/>
        <v>0</v>
      </c>
      <c r="S209" s="106">
        <f t="shared" si="169"/>
        <v>0</v>
      </c>
      <c r="T209" s="106">
        <f t="shared" si="169"/>
        <v>0</v>
      </c>
      <c r="U209" s="106">
        <f t="shared" si="170"/>
        <v>0</v>
      </c>
      <c r="V209" s="106">
        <f t="shared" si="170"/>
        <v>0</v>
      </c>
      <c r="W209" s="106">
        <f t="shared" si="170"/>
        <v>0</v>
      </c>
      <c r="X209" s="106">
        <f t="shared" si="170"/>
        <v>0</v>
      </c>
      <c r="Y209" s="106">
        <f t="shared" si="170"/>
        <v>0</v>
      </c>
      <c r="Z209" s="106">
        <f t="shared" si="170"/>
        <v>0</v>
      </c>
      <c r="AA209" s="106">
        <f t="shared" si="170"/>
        <v>0</v>
      </c>
      <c r="AB209" s="106">
        <f t="shared" si="170"/>
        <v>0</v>
      </c>
      <c r="AC209" s="106">
        <f t="shared" si="170"/>
        <v>0</v>
      </c>
      <c r="AD209" s="106">
        <f t="shared" si="170"/>
        <v>0</v>
      </c>
      <c r="AE209" s="106">
        <f t="shared" si="171"/>
        <v>7.6923076923076927E-2</v>
      </c>
      <c r="AF209" s="106">
        <f t="shared" si="171"/>
        <v>0.61538461538461542</v>
      </c>
      <c r="AG209" s="106">
        <f t="shared" si="171"/>
        <v>1</v>
      </c>
      <c r="AH209" s="106">
        <f t="shared" si="171"/>
        <v>1</v>
      </c>
      <c r="AI209" s="106">
        <f t="shared" si="171"/>
        <v>1</v>
      </c>
      <c r="AJ209" s="106">
        <f t="shared" si="171"/>
        <v>1</v>
      </c>
      <c r="AK209" s="106">
        <f t="shared" si="171"/>
        <v>1</v>
      </c>
      <c r="AL209" s="106">
        <f t="shared" si="171"/>
        <v>1</v>
      </c>
      <c r="AM209" s="106">
        <f t="shared" si="171"/>
        <v>1</v>
      </c>
      <c r="AN209" s="106">
        <f t="shared" si="171"/>
        <v>1</v>
      </c>
      <c r="AO209" s="106">
        <f t="shared" si="172"/>
        <v>1</v>
      </c>
      <c r="AP209" s="106">
        <f t="shared" si="172"/>
        <v>1</v>
      </c>
      <c r="AQ209" s="106">
        <f t="shared" si="172"/>
        <v>1</v>
      </c>
      <c r="AR209" s="106">
        <f t="shared" si="172"/>
        <v>1</v>
      </c>
      <c r="AS209" s="106">
        <f t="shared" si="172"/>
        <v>1</v>
      </c>
      <c r="AT209" s="106">
        <f t="shared" si="172"/>
        <v>1</v>
      </c>
      <c r="AU209" s="106">
        <f t="shared" si="172"/>
        <v>1</v>
      </c>
      <c r="AV209" s="106">
        <f t="shared" si="172"/>
        <v>1</v>
      </c>
      <c r="AW209" s="106">
        <f t="shared" si="172"/>
        <v>1</v>
      </c>
      <c r="AX209" s="106">
        <f t="shared" si="172"/>
        <v>1</v>
      </c>
      <c r="AY209" s="106">
        <f t="shared" si="173"/>
        <v>1</v>
      </c>
      <c r="AZ209" s="106">
        <f t="shared" si="173"/>
        <v>1</v>
      </c>
      <c r="BA209" s="106">
        <f t="shared" si="173"/>
        <v>1</v>
      </c>
      <c r="BB209" s="106">
        <f t="shared" si="173"/>
        <v>1</v>
      </c>
      <c r="BC209" s="106">
        <f t="shared" si="173"/>
        <v>1</v>
      </c>
      <c r="BD209" s="106">
        <f t="shared" si="173"/>
        <v>1</v>
      </c>
      <c r="BE209" s="106">
        <f t="shared" si="173"/>
        <v>1</v>
      </c>
      <c r="BF209" s="106">
        <f t="shared" si="173"/>
        <v>1</v>
      </c>
      <c r="BG209" s="106">
        <f t="shared" si="173"/>
        <v>1</v>
      </c>
      <c r="BH209" s="106">
        <f t="shared" si="173"/>
        <v>1</v>
      </c>
      <c r="BI209" s="106">
        <f t="shared" si="174"/>
        <v>1</v>
      </c>
      <c r="BJ209" s="106">
        <f t="shared" si="174"/>
        <v>1</v>
      </c>
      <c r="BK209" s="106">
        <f t="shared" si="174"/>
        <v>1</v>
      </c>
      <c r="BL209" s="106">
        <f t="shared" si="174"/>
        <v>1</v>
      </c>
      <c r="BM209" s="106">
        <f t="shared" si="174"/>
        <v>1</v>
      </c>
      <c r="BN209" s="106">
        <f t="shared" si="174"/>
        <v>1</v>
      </c>
      <c r="BO209" s="106">
        <f t="shared" si="174"/>
        <v>1</v>
      </c>
      <c r="BP209" s="106">
        <f t="shared" si="174"/>
        <v>1</v>
      </c>
      <c r="BQ209" s="106">
        <f t="shared" si="174"/>
        <v>1</v>
      </c>
      <c r="BR209" s="350">
        <f t="shared" si="168"/>
        <v>0.6388526727509779</v>
      </c>
    </row>
    <row r="210" spans="1:70" s="2" customFormat="1" ht="18.75" customHeight="1" x14ac:dyDescent="0.25">
      <c r="A210" s="88"/>
      <c r="B210" s="103" t="s">
        <v>1061</v>
      </c>
      <c r="C210" s="103" t="s">
        <v>1062</v>
      </c>
      <c r="D210" s="103" t="s">
        <v>9</v>
      </c>
      <c r="E210" s="223">
        <f>VLOOKUP(B210,'Cuadro Control'!C246:J2140,8,FALSE)</f>
        <v>179532477.23999998</v>
      </c>
      <c r="F210" s="104">
        <f t="shared" si="161"/>
        <v>3.3817438522495219E-2</v>
      </c>
      <c r="G210" s="105">
        <v>46356</v>
      </c>
      <c r="H210" s="105"/>
      <c r="I210" s="105">
        <v>46368</v>
      </c>
      <c r="J210" s="354">
        <f t="shared" si="145"/>
        <v>0.92307692307692313</v>
      </c>
      <c r="K210" s="104">
        <f t="shared" si="169"/>
        <v>0</v>
      </c>
      <c r="L210" s="104">
        <f t="shared" si="169"/>
        <v>0</v>
      </c>
      <c r="M210" s="104">
        <f t="shared" si="169"/>
        <v>0</v>
      </c>
      <c r="N210" s="104">
        <f t="shared" si="169"/>
        <v>0</v>
      </c>
      <c r="O210" s="104">
        <f t="shared" si="169"/>
        <v>0</v>
      </c>
      <c r="P210" s="104">
        <f t="shared" si="169"/>
        <v>0</v>
      </c>
      <c r="Q210" s="104">
        <f t="shared" si="169"/>
        <v>0</v>
      </c>
      <c r="R210" s="104">
        <f t="shared" si="169"/>
        <v>0</v>
      </c>
      <c r="S210" s="104">
        <f t="shared" si="169"/>
        <v>0</v>
      </c>
      <c r="T210" s="104">
        <f t="shared" si="169"/>
        <v>0</v>
      </c>
      <c r="U210" s="104">
        <f t="shared" si="170"/>
        <v>0</v>
      </c>
      <c r="V210" s="104">
        <f t="shared" si="170"/>
        <v>0</v>
      </c>
      <c r="W210" s="104">
        <f t="shared" si="170"/>
        <v>0</v>
      </c>
      <c r="X210" s="104">
        <f t="shared" si="170"/>
        <v>0</v>
      </c>
      <c r="Y210" s="104">
        <f t="shared" si="170"/>
        <v>0</v>
      </c>
      <c r="Z210" s="104">
        <f t="shared" si="170"/>
        <v>0</v>
      </c>
      <c r="AA210" s="104">
        <f t="shared" si="170"/>
        <v>0</v>
      </c>
      <c r="AB210" s="104">
        <f t="shared" si="170"/>
        <v>0</v>
      </c>
      <c r="AC210" s="104">
        <f t="shared" si="170"/>
        <v>0</v>
      </c>
      <c r="AD210" s="104">
        <f t="shared" si="170"/>
        <v>0</v>
      </c>
      <c r="AE210" s="104">
        <f t="shared" si="171"/>
        <v>0</v>
      </c>
      <c r="AF210" s="104">
        <f t="shared" si="171"/>
        <v>0.38461538461538464</v>
      </c>
      <c r="AG210" s="104">
        <f t="shared" si="171"/>
        <v>0.92307692307692313</v>
      </c>
      <c r="AH210" s="104">
        <f t="shared" si="171"/>
        <v>1</v>
      </c>
      <c r="AI210" s="104">
        <f t="shared" si="171"/>
        <v>1</v>
      </c>
      <c r="AJ210" s="104">
        <f t="shared" si="171"/>
        <v>1</v>
      </c>
      <c r="AK210" s="104">
        <f t="shared" si="171"/>
        <v>1</v>
      </c>
      <c r="AL210" s="104">
        <f t="shared" si="171"/>
        <v>1</v>
      </c>
      <c r="AM210" s="104">
        <f t="shared" si="171"/>
        <v>1</v>
      </c>
      <c r="AN210" s="104">
        <f t="shared" si="171"/>
        <v>1</v>
      </c>
      <c r="AO210" s="104">
        <f t="shared" si="172"/>
        <v>1</v>
      </c>
      <c r="AP210" s="104">
        <f t="shared" si="172"/>
        <v>1</v>
      </c>
      <c r="AQ210" s="104">
        <f t="shared" si="172"/>
        <v>1</v>
      </c>
      <c r="AR210" s="104">
        <f t="shared" si="172"/>
        <v>1</v>
      </c>
      <c r="AS210" s="104">
        <f t="shared" si="172"/>
        <v>1</v>
      </c>
      <c r="AT210" s="104">
        <f t="shared" si="172"/>
        <v>1</v>
      </c>
      <c r="AU210" s="104">
        <f t="shared" si="172"/>
        <v>1</v>
      </c>
      <c r="AV210" s="104">
        <f t="shared" si="172"/>
        <v>1</v>
      </c>
      <c r="AW210" s="104">
        <f t="shared" si="172"/>
        <v>1</v>
      </c>
      <c r="AX210" s="104">
        <f t="shared" si="172"/>
        <v>1</v>
      </c>
      <c r="AY210" s="104">
        <f t="shared" si="173"/>
        <v>1</v>
      </c>
      <c r="AZ210" s="104">
        <f t="shared" si="173"/>
        <v>1</v>
      </c>
      <c r="BA210" s="104">
        <f t="shared" si="173"/>
        <v>1</v>
      </c>
      <c r="BB210" s="104">
        <f t="shared" si="173"/>
        <v>1</v>
      </c>
      <c r="BC210" s="104">
        <f t="shared" si="173"/>
        <v>1</v>
      </c>
      <c r="BD210" s="104">
        <f t="shared" si="173"/>
        <v>1</v>
      </c>
      <c r="BE210" s="104">
        <f t="shared" si="173"/>
        <v>1</v>
      </c>
      <c r="BF210" s="104">
        <f t="shared" si="173"/>
        <v>1</v>
      </c>
      <c r="BG210" s="104">
        <f t="shared" si="173"/>
        <v>1</v>
      </c>
      <c r="BH210" s="104">
        <f t="shared" si="173"/>
        <v>1</v>
      </c>
      <c r="BI210" s="104">
        <f t="shared" si="174"/>
        <v>1</v>
      </c>
      <c r="BJ210" s="104">
        <f t="shared" si="174"/>
        <v>1</v>
      </c>
      <c r="BK210" s="104">
        <f t="shared" si="174"/>
        <v>1</v>
      </c>
      <c r="BL210" s="104">
        <f t="shared" si="174"/>
        <v>1</v>
      </c>
      <c r="BM210" s="104">
        <f t="shared" si="174"/>
        <v>1</v>
      </c>
      <c r="BN210" s="104">
        <f t="shared" si="174"/>
        <v>1</v>
      </c>
      <c r="BO210" s="104">
        <f t="shared" si="174"/>
        <v>1</v>
      </c>
      <c r="BP210" s="104">
        <f t="shared" si="174"/>
        <v>1</v>
      </c>
      <c r="BQ210" s="104">
        <f t="shared" si="174"/>
        <v>1</v>
      </c>
      <c r="BR210" s="350">
        <f t="shared" si="168"/>
        <v>0.63233376792698825</v>
      </c>
    </row>
    <row r="211" spans="1:70" s="2" customFormat="1" ht="18.75" customHeight="1" x14ac:dyDescent="0.25">
      <c r="A211" s="88"/>
      <c r="B211" s="78" t="s">
        <v>1063</v>
      </c>
      <c r="C211" s="78" t="s">
        <v>1979</v>
      </c>
      <c r="D211" s="78" t="s">
        <v>3</v>
      </c>
      <c r="E211" s="225">
        <f>VLOOKUP(B211,'Cuadro Control'!C247:J2141,8,FALSE)</f>
        <v>0</v>
      </c>
      <c r="F211" s="108">
        <f>IFERROR(E211/$E$195,0)</f>
        <v>0</v>
      </c>
      <c r="G211" s="109">
        <v>46368</v>
      </c>
      <c r="H211" s="109"/>
      <c r="I211" s="109">
        <v>46368</v>
      </c>
      <c r="J211" s="354">
        <f t="shared" si="145"/>
        <v>0</v>
      </c>
      <c r="K211" s="108">
        <f t="shared" si="169"/>
        <v>0</v>
      </c>
      <c r="L211" s="108">
        <f t="shared" si="169"/>
        <v>0</v>
      </c>
      <c r="M211" s="108">
        <f t="shared" si="169"/>
        <v>0</v>
      </c>
      <c r="N211" s="108">
        <f t="shared" si="169"/>
        <v>0</v>
      </c>
      <c r="O211" s="108">
        <f t="shared" si="169"/>
        <v>0</v>
      </c>
      <c r="P211" s="108">
        <f t="shared" si="169"/>
        <v>0</v>
      </c>
      <c r="Q211" s="108">
        <f t="shared" si="169"/>
        <v>0</v>
      </c>
      <c r="R211" s="108">
        <f t="shared" si="169"/>
        <v>0</v>
      </c>
      <c r="S211" s="108">
        <f t="shared" si="169"/>
        <v>0</v>
      </c>
      <c r="T211" s="108">
        <f t="shared" si="169"/>
        <v>0</v>
      </c>
      <c r="U211" s="108">
        <f t="shared" si="170"/>
        <v>0</v>
      </c>
      <c r="V211" s="108">
        <f t="shared" si="170"/>
        <v>0</v>
      </c>
      <c r="W211" s="108">
        <f t="shared" si="170"/>
        <v>0</v>
      </c>
      <c r="X211" s="108">
        <f t="shared" si="170"/>
        <v>0</v>
      </c>
      <c r="Y211" s="108">
        <f t="shared" si="170"/>
        <v>0</v>
      </c>
      <c r="Z211" s="108">
        <f t="shared" si="170"/>
        <v>0</v>
      </c>
      <c r="AA211" s="108">
        <f t="shared" si="170"/>
        <v>0</v>
      </c>
      <c r="AB211" s="108">
        <f t="shared" si="170"/>
        <v>0</v>
      </c>
      <c r="AC211" s="108">
        <f t="shared" si="170"/>
        <v>0</v>
      </c>
      <c r="AD211" s="108">
        <f t="shared" si="170"/>
        <v>0</v>
      </c>
      <c r="AE211" s="108">
        <f t="shared" si="171"/>
        <v>0</v>
      </c>
      <c r="AF211" s="108">
        <f t="shared" si="171"/>
        <v>0</v>
      </c>
      <c r="AG211" s="108">
        <f t="shared" si="171"/>
        <v>0</v>
      </c>
      <c r="AH211" s="108">
        <f t="shared" si="171"/>
        <v>1</v>
      </c>
      <c r="AI211" s="108">
        <f t="shared" si="171"/>
        <v>1</v>
      </c>
      <c r="AJ211" s="108">
        <f t="shared" si="171"/>
        <v>1</v>
      </c>
      <c r="AK211" s="108">
        <f t="shared" si="171"/>
        <v>1</v>
      </c>
      <c r="AL211" s="108">
        <f t="shared" si="171"/>
        <v>1</v>
      </c>
      <c r="AM211" s="108">
        <f t="shared" si="171"/>
        <v>1</v>
      </c>
      <c r="AN211" s="108">
        <f t="shared" si="171"/>
        <v>1</v>
      </c>
      <c r="AO211" s="108">
        <f t="shared" si="172"/>
        <v>1</v>
      </c>
      <c r="AP211" s="108">
        <f t="shared" si="172"/>
        <v>1</v>
      </c>
      <c r="AQ211" s="108">
        <f t="shared" si="172"/>
        <v>1</v>
      </c>
      <c r="AR211" s="108">
        <f t="shared" si="172"/>
        <v>1</v>
      </c>
      <c r="AS211" s="108">
        <f t="shared" si="172"/>
        <v>1</v>
      </c>
      <c r="AT211" s="108">
        <f t="shared" si="172"/>
        <v>1</v>
      </c>
      <c r="AU211" s="108">
        <f t="shared" si="172"/>
        <v>1</v>
      </c>
      <c r="AV211" s="108">
        <f t="shared" si="172"/>
        <v>1</v>
      </c>
      <c r="AW211" s="108">
        <f t="shared" si="172"/>
        <v>1</v>
      </c>
      <c r="AX211" s="108">
        <f t="shared" si="172"/>
        <v>1</v>
      </c>
      <c r="AY211" s="108">
        <f t="shared" si="173"/>
        <v>1</v>
      </c>
      <c r="AZ211" s="108">
        <f t="shared" si="173"/>
        <v>1</v>
      </c>
      <c r="BA211" s="108">
        <f t="shared" si="173"/>
        <v>1</v>
      </c>
      <c r="BB211" s="108">
        <f t="shared" si="173"/>
        <v>1</v>
      </c>
      <c r="BC211" s="108">
        <f t="shared" si="173"/>
        <v>1</v>
      </c>
      <c r="BD211" s="108">
        <f t="shared" si="173"/>
        <v>1</v>
      </c>
      <c r="BE211" s="108">
        <f t="shared" si="173"/>
        <v>1</v>
      </c>
      <c r="BF211" s="108">
        <f t="shared" si="173"/>
        <v>1</v>
      </c>
      <c r="BG211" s="108">
        <f t="shared" si="173"/>
        <v>1</v>
      </c>
      <c r="BH211" s="108">
        <f t="shared" si="173"/>
        <v>1</v>
      </c>
      <c r="BI211" s="108">
        <f t="shared" si="174"/>
        <v>1</v>
      </c>
      <c r="BJ211" s="108">
        <f t="shared" si="174"/>
        <v>1</v>
      </c>
      <c r="BK211" s="108">
        <f t="shared" si="174"/>
        <v>1</v>
      </c>
      <c r="BL211" s="108">
        <f t="shared" si="174"/>
        <v>1</v>
      </c>
      <c r="BM211" s="108">
        <f t="shared" si="174"/>
        <v>1</v>
      </c>
      <c r="BN211" s="108">
        <f t="shared" si="174"/>
        <v>1</v>
      </c>
      <c r="BO211" s="108">
        <f t="shared" si="174"/>
        <v>1</v>
      </c>
      <c r="BP211" s="108">
        <f t="shared" si="174"/>
        <v>1</v>
      </c>
      <c r="BQ211" s="108">
        <f t="shared" si="174"/>
        <v>1</v>
      </c>
      <c r="BR211" s="350">
        <f t="shared" si="168"/>
        <v>0.61016949152542377</v>
      </c>
    </row>
    <row r="212" spans="1:70" s="2" customFormat="1" ht="18.75" customHeight="1" x14ac:dyDescent="0.25">
      <c r="A212" s="88"/>
      <c r="B212" s="76" t="s">
        <v>1064</v>
      </c>
      <c r="C212" s="76" t="s">
        <v>1065</v>
      </c>
      <c r="D212" s="76" t="s">
        <v>871</v>
      </c>
      <c r="E212" s="222">
        <f>SUM(E213:E228)</f>
        <v>5308872732.0543728</v>
      </c>
      <c r="F212" s="101">
        <f>IFERROR(E212/$E$109,0)</f>
        <v>2.9408554574576196E-2</v>
      </c>
      <c r="G212" s="102">
        <v>46231</v>
      </c>
      <c r="H212" s="102"/>
      <c r="I212" s="102">
        <v>46379</v>
      </c>
      <c r="J212" s="354">
        <f t="shared" si="145"/>
        <v>0.95981158800934019</v>
      </c>
      <c r="K212" s="101">
        <f>SUMPRODUCT($F213:$F227,K213:K227)</f>
        <v>0</v>
      </c>
      <c r="L212" s="101">
        <f t="shared" ref="L212:BQ212" si="175">SUMPRODUCT($F213:$F227,L213:L227)</f>
        <v>0</v>
      </c>
      <c r="M212" s="101">
        <f t="shared" si="175"/>
        <v>0</v>
      </c>
      <c r="N212" s="101">
        <f t="shared" si="175"/>
        <v>8.5947385424571966E-4</v>
      </c>
      <c r="O212" s="101">
        <f t="shared" si="175"/>
        <v>2.3635530991757288E-3</v>
      </c>
      <c r="P212" s="101">
        <f t="shared" si="175"/>
        <v>3.8676323441057384E-3</v>
      </c>
      <c r="Q212" s="101">
        <f t="shared" si="175"/>
        <v>5.3717115890357476E-3</v>
      </c>
      <c r="R212" s="101">
        <f t="shared" si="175"/>
        <v>6.8757908339657572E-3</v>
      </c>
      <c r="S212" s="101">
        <f t="shared" si="175"/>
        <v>8.3798700788957677E-3</v>
      </c>
      <c r="T212" s="101">
        <f t="shared" si="175"/>
        <v>9.8839493238257765E-3</v>
      </c>
      <c r="U212" s="101">
        <f t="shared" si="175"/>
        <v>1.1388028568755787E-2</v>
      </c>
      <c r="V212" s="101">
        <f t="shared" si="175"/>
        <v>1.2892107813685794E-2</v>
      </c>
      <c r="W212" s="101">
        <f t="shared" si="175"/>
        <v>1.4396187058615804E-2</v>
      </c>
      <c r="X212" s="101">
        <f t="shared" si="175"/>
        <v>2.8760971566995162E-2</v>
      </c>
      <c r="Y212" s="101">
        <f t="shared" si="175"/>
        <v>7.4884419302420888E-2</v>
      </c>
      <c r="Z212" s="101">
        <f t="shared" si="175"/>
        <v>0.12461587214543901</v>
      </c>
      <c r="AA212" s="101">
        <f t="shared" si="175"/>
        <v>0.1814926112303839</v>
      </c>
      <c r="AB212" s="101">
        <f t="shared" si="175"/>
        <v>0.27240516581093738</v>
      </c>
      <c r="AC212" s="101">
        <f t="shared" si="175"/>
        <v>0.35655786596624905</v>
      </c>
      <c r="AD212" s="101">
        <f t="shared" si="175"/>
        <v>0.41666693750575734</v>
      </c>
      <c r="AE212" s="101">
        <f t="shared" si="175"/>
        <v>0.64850810003989967</v>
      </c>
      <c r="AF212" s="101">
        <f t="shared" si="175"/>
        <v>0.65016370409793522</v>
      </c>
      <c r="AG212" s="101">
        <f t="shared" si="175"/>
        <v>0.75133026396932612</v>
      </c>
      <c r="AH212" s="101">
        <f t="shared" si="175"/>
        <v>0.95981158800934019</v>
      </c>
      <c r="AI212" s="101">
        <f t="shared" si="175"/>
        <v>1</v>
      </c>
      <c r="AJ212" s="101">
        <f t="shared" si="175"/>
        <v>1</v>
      </c>
      <c r="AK212" s="101">
        <f t="shared" si="175"/>
        <v>1</v>
      </c>
      <c r="AL212" s="101">
        <f t="shared" si="175"/>
        <v>1</v>
      </c>
      <c r="AM212" s="101">
        <f t="shared" si="175"/>
        <v>1</v>
      </c>
      <c r="AN212" s="101">
        <f t="shared" si="175"/>
        <v>1</v>
      </c>
      <c r="AO212" s="101">
        <f t="shared" si="175"/>
        <v>1</v>
      </c>
      <c r="AP212" s="101">
        <f t="shared" si="175"/>
        <v>1</v>
      </c>
      <c r="AQ212" s="101">
        <f t="shared" si="175"/>
        <v>1</v>
      </c>
      <c r="AR212" s="101">
        <f t="shared" si="175"/>
        <v>1</v>
      </c>
      <c r="AS212" s="101">
        <f t="shared" si="175"/>
        <v>1</v>
      </c>
      <c r="AT212" s="101">
        <f t="shared" si="175"/>
        <v>1</v>
      </c>
      <c r="AU212" s="101">
        <f t="shared" si="175"/>
        <v>1</v>
      </c>
      <c r="AV212" s="101">
        <f t="shared" si="175"/>
        <v>1</v>
      </c>
      <c r="AW212" s="101">
        <f t="shared" si="175"/>
        <v>1</v>
      </c>
      <c r="AX212" s="101">
        <f t="shared" si="175"/>
        <v>1</v>
      </c>
      <c r="AY212" s="101">
        <f t="shared" si="175"/>
        <v>1</v>
      </c>
      <c r="AZ212" s="101">
        <f t="shared" si="175"/>
        <v>1</v>
      </c>
      <c r="BA212" s="101">
        <f t="shared" si="175"/>
        <v>1</v>
      </c>
      <c r="BB212" s="101">
        <f t="shared" si="175"/>
        <v>1</v>
      </c>
      <c r="BC212" s="101">
        <f t="shared" si="175"/>
        <v>1</v>
      </c>
      <c r="BD212" s="101">
        <f t="shared" si="175"/>
        <v>1</v>
      </c>
      <c r="BE212" s="101">
        <f t="shared" si="175"/>
        <v>1</v>
      </c>
      <c r="BF212" s="101">
        <f t="shared" si="175"/>
        <v>1</v>
      </c>
      <c r="BG212" s="101">
        <f t="shared" si="175"/>
        <v>1</v>
      </c>
      <c r="BH212" s="101">
        <f t="shared" si="175"/>
        <v>1</v>
      </c>
      <c r="BI212" s="101">
        <f t="shared" si="175"/>
        <v>1</v>
      </c>
      <c r="BJ212" s="101">
        <f t="shared" si="175"/>
        <v>1</v>
      </c>
      <c r="BK212" s="101">
        <f t="shared" si="175"/>
        <v>1</v>
      </c>
      <c r="BL212" s="101">
        <f t="shared" si="175"/>
        <v>1</v>
      </c>
      <c r="BM212" s="101">
        <f t="shared" si="175"/>
        <v>1</v>
      </c>
      <c r="BN212" s="101">
        <f t="shared" si="175"/>
        <v>1</v>
      </c>
      <c r="BO212" s="101">
        <f t="shared" si="175"/>
        <v>1</v>
      </c>
      <c r="BP212" s="101">
        <f t="shared" si="175"/>
        <v>1</v>
      </c>
      <c r="BQ212" s="101">
        <f t="shared" si="175"/>
        <v>1</v>
      </c>
      <c r="BR212" s="350">
        <f t="shared" si="168"/>
        <v>0.67019450515608459</v>
      </c>
    </row>
    <row r="213" spans="1:70" s="2" customFormat="1" ht="18.75" customHeight="1" x14ac:dyDescent="0.25">
      <c r="A213" s="88"/>
      <c r="B213" s="77" t="s">
        <v>1066</v>
      </c>
      <c r="C213" s="77" t="s">
        <v>2102</v>
      </c>
      <c r="D213" s="77" t="s">
        <v>22</v>
      </c>
      <c r="E213" s="224">
        <f>VLOOKUP(B213,'Cuadro Control'!C249:J2143,8,FALSE)</f>
        <v>83271780.884117648</v>
      </c>
      <c r="F213" s="106">
        <f t="shared" ref="F213:F227" si="176">IFERROR(E213/$E$212,0)</f>
        <v>1.5685397839984384E-2</v>
      </c>
      <c r="G213" s="107">
        <v>46231</v>
      </c>
      <c r="H213" s="107"/>
      <c r="I213" s="107">
        <v>46303</v>
      </c>
      <c r="J213" s="354">
        <f t="shared" si="145"/>
        <v>0.9178082191780822</v>
      </c>
      <c r="K213" s="106">
        <f t="shared" ref="K213:T222" si="177">IF($G213=0,0,IF(K$6&lt;$G213,0,IF(K$6&gt;$I213,1,(K$6-$G213+1)/($I213-$G213+1))))</f>
        <v>0</v>
      </c>
      <c r="L213" s="106">
        <f t="shared" si="177"/>
        <v>0</v>
      </c>
      <c r="M213" s="106">
        <f t="shared" si="177"/>
        <v>0</v>
      </c>
      <c r="N213" s="106">
        <f t="shared" si="177"/>
        <v>5.4794520547945202E-2</v>
      </c>
      <c r="O213" s="106">
        <f t="shared" si="177"/>
        <v>0.15068493150684931</v>
      </c>
      <c r="P213" s="106">
        <f t="shared" si="177"/>
        <v>0.24657534246575341</v>
      </c>
      <c r="Q213" s="106">
        <f t="shared" si="177"/>
        <v>0.34246575342465752</v>
      </c>
      <c r="R213" s="106">
        <f t="shared" si="177"/>
        <v>0.43835616438356162</v>
      </c>
      <c r="S213" s="106">
        <f t="shared" si="177"/>
        <v>0.53424657534246578</v>
      </c>
      <c r="T213" s="106">
        <f t="shared" si="177"/>
        <v>0.63013698630136983</v>
      </c>
      <c r="U213" s="106">
        <f t="shared" ref="U213:AD222" si="178">IF($G213=0,0,IF(U$6&lt;$G213,0,IF(U$6&gt;$I213,1,(U$6-$G213+1)/($I213-$G213+1))))</f>
        <v>0.72602739726027399</v>
      </c>
      <c r="V213" s="106">
        <f t="shared" si="178"/>
        <v>0.82191780821917804</v>
      </c>
      <c r="W213" s="106">
        <f t="shared" si="178"/>
        <v>0.9178082191780822</v>
      </c>
      <c r="X213" s="106">
        <f t="shared" si="178"/>
        <v>1</v>
      </c>
      <c r="Y213" s="106">
        <f t="shared" si="178"/>
        <v>1</v>
      </c>
      <c r="Z213" s="106">
        <f t="shared" si="178"/>
        <v>1</v>
      </c>
      <c r="AA213" s="106">
        <f t="shared" si="178"/>
        <v>1</v>
      </c>
      <c r="AB213" s="106">
        <f t="shared" si="178"/>
        <v>1</v>
      </c>
      <c r="AC213" s="106">
        <f t="shared" si="178"/>
        <v>1</v>
      </c>
      <c r="AD213" s="106">
        <f t="shared" si="178"/>
        <v>1</v>
      </c>
      <c r="AE213" s="106">
        <f t="shared" ref="AE213:AN222" si="179">IF($G213=0,0,IF(AE$6&lt;$G213,0,IF(AE$6&gt;$I213,1,(AE$6-$G213+1)/($I213-$G213+1))))</f>
        <v>1</v>
      </c>
      <c r="AF213" s="106">
        <f t="shared" si="179"/>
        <v>1</v>
      </c>
      <c r="AG213" s="106">
        <f t="shared" si="179"/>
        <v>1</v>
      </c>
      <c r="AH213" s="106">
        <f t="shared" si="179"/>
        <v>1</v>
      </c>
      <c r="AI213" s="106">
        <f t="shared" si="179"/>
        <v>1</v>
      </c>
      <c r="AJ213" s="106">
        <f t="shared" si="179"/>
        <v>1</v>
      </c>
      <c r="AK213" s="106">
        <f t="shared" si="179"/>
        <v>1</v>
      </c>
      <c r="AL213" s="106">
        <f t="shared" si="179"/>
        <v>1</v>
      </c>
      <c r="AM213" s="106">
        <f t="shared" si="179"/>
        <v>1</v>
      </c>
      <c r="AN213" s="106">
        <f t="shared" si="179"/>
        <v>1</v>
      </c>
      <c r="AO213" s="106">
        <f t="shared" ref="AO213:AX222" si="180">IF($G213=0,0,IF(AO$6&lt;$G213,0,IF(AO$6&gt;$I213,1,(AO$6-$G213+1)/($I213-$G213+1))))</f>
        <v>1</v>
      </c>
      <c r="AP213" s="106">
        <f t="shared" si="180"/>
        <v>1</v>
      </c>
      <c r="AQ213" s="106">
        <f t="shared" si="180"/>
        <v>1</v>
      </c>
      <c r="AR213" s="106">
        <f t="shared" si="180"/>
        <v>1</v>
      </c>
      <c r="AS213" s="106">
        <f t="shared" si="180"/>
        <v>1</v>
      </c>
      <c r="AT213" s="106">
        <f t="shared" si="180"/>
        <v>1</v>
      </c>
      <c r="AU213" s="106">
        <f t="shared" si="180"/>
        <v>1</v>
      </c>
      <c r="AV213" s="106">
        <f t="shared" si="180"/>
        <v>1</v>
      </c>
      <c r="AW213" s="106">
        <f t="shared" si="180"/>
        <v>1</v>
      </c>
      <c r="AX213" s="106">
        <f t="shared" si="180"/>
        <v>1</v>
      </c>
      <c r="AY213" s="106">
        <f t="shared" ref="AY213:BH222" si="181">IF($G213=0,0,IF(AY$6&lt;$G213,0,IF(AY$6&gt;$I213,1,(AY$6-$G213+1)/($I213-$G213+1))))</f>
        <v>1</v>
      </c>
      <c r="AZ213" s="106">
        <f t="shared" si="181"/>
        <v>1</v>
      </c>
      <c r="BA213" s="106">
        <f t="shared" si="181"/>
        <v>1</v>
      </c>
      <c r="BB213" s="106">
        <f t="shared" si="181"/>
        <v>1</v>
      </c>
      <c r="BC213" s="106">
        <f t="shared" si="181"/>
        <v>1</v>
      </c>
      <c r="BD213" s="106">
        <f t="shared" si="181"/>
        <v>1</v>
      </c>
      <c r="BE213" s="106">
        <f t="shared" si="181"/>
        <v>1</v>
      </c>
      <c r="BF213" s="106">
        <f t="shared" si="181"/>
        <v>1</v>
      </c>
      <c r="BG213" s="106">
        <f t="shared" si="181"/>
        <v>1</v>
      </c>
      <c r="BH213" s="106">
        <f t="shared" si="181"/>
        <v>1</v>
      </c>
      <c r="BI213" s="106">
        <f t="shared" ref="BI213:BQ222" si="182">IF($G213=0,0,IF(BI$6&lt;$G213,0,IF(BI$6&gt;$I213,1,(BI$6-$G213+1)/($I213-$G213+1))))</f>
        <v>1</v>
      </c>
      <c r="BJ213" s="106">
        <f t="shared" si="182"/>
        <v>1</v>
      </c>
      <c r="BK213" s="106">
        <f t="shared" si="182"/>
        <v>1</v>
      </c>
      <c r="BL213" s="106">
        <f t="shared" si="182"/>
        <v>1</v>
      </c>
      <c r="BM213" s="106">
        <f t="shared" si="182"/>
        <v>1</v>
      </c>
      <c r="BN213" s="106">
        <f t="shared" si="182"/>
        <v>1</v>
      </c>
      <c r="BO213" s="106">
        <f t="shared" si="182"/>
        <v>1</v>
      </c>
      <c r="BP213" s="106">
        <f t="shared" si="182"/>
        <v>1</v>
      </c>
      <c r="BQ213" s="106">
        <f t="shared" si="182"/>
        <v>1</v>
      </c>
      <c r="BR213" s="350">
        <f t="shared" si="168"/>
        <v>0.86208497794288375</v>
      </c>
    </row>
    <row r="214" spans="1:70" s="2" customFormat="1" ht="18.75" customHeight="1" x14ac:dyDescent="0.25">
      <c r="A214" s="88"/>
      <c r="B214" s="77" t="s">
        <v>1068</v>
      </c>
      <c r="C214" s="77" t="s">
        <v>1069</v>
      </c>
      <c r="D214" s="77" t="s">
        <v>9</v>
      </c>
      <c r="E214" s="224">
        <f>VLOOKUP(B214,'Cuadro Control'!C250:J2144,8,FALSE)</f>
        <v>312374505.66882348</v>
      </c>
      <c r="F214" s="106">
        <f t="shared" si="176"/>
        <v>5.8840081771548515E-2</v>
      </c>
      <c r="G214" s="107">
        <v>46303</v>
      </c>
      <c r="H214" s="107"/>
      <c r="I214" s="107">
        <v>46311</v>
      </c>
      <c r="J214" s="354">
        <f t="shared" si="145"/>
        <v>1</v>
      </c>
      <c r="K214" s="106">
        <f t="shared" si="177"/>
        <v>0</v>
      </c>
      <c r="L214" s="106">
        <f t="shared" si="177"/>
        <v>0</v>
      </c>
      <c r="M214" s="106">
        <f t="shared" si="177"/>
        <v>0</v>
      </c>
      <c r="N214" s="106">
        <f t="shared" si="177"/>
        <v>0</v>
      </c>
      <c r="O214" s="106">
        <f t="shared" si="177"/>
        <v>0</v>
      </c>
      <c r="P214" s="106">
        <f t="shared" si="177"/>
        <v>0</v>
      </c>
      <c r="Q214" s="106">
        <f t="shared" si="177"/>
        <v>0</v>
      </c>
      <c r="R214" s="106">
        <f t="shared" si="177"/>
        <v>0</v>
      </c>
      <c r="S214" s="106">
        <f t="shared" si="177"/>
        <v>0</v>
      </c>
      <c r="T214" s="106">
        <f t="shared" si="177"/>
        <v>0</v>
      </c>
      <c r="U214" s="106">
        <f t="shared" si="178"/>
        <v>0</v>
      </c>
      <c r="V214" s="106">
        <f t="shared" si="178"/>
        <v>0</v>
      </c>
      <c r="W214" s="106">
        <f t="shared" si="178"/>
        <v>0</v>
      </c>
      <c r="X214" s="106">
        <f t="shared" si="178"/>
        <v>0.22222222222222221</v>
      </c>
      <c r="Y214" s="106">
        <f t="shared" si="178"/>
        <v>1</v>
      </c>
      <c r="Z214" s="106">
        <f t="shared" si="178"/>
        <v>1</v>
      </c>
      <c r="AA214" s="106">
        <f t="shared" si="178"/>
        <v>1</v>
      </c>
      <c r="AB214" s="106">
        <f t="shared" si="178"/>
        <v>1</v>
      </c>
      <c r="AC214" s="106">
        <f t="shared" si="178"/>
        <v>1</v>
      </c>
      <c r="AD214" s="106">
        <f t="shared" si="178"/>
        <v>1</v>
      </c>
      <c r="AE214" s="106">
        <f t="shared" si="179"/>
        <v>1</v>
      </c>
      <c r="AF214" s="106">
        <f t="shared" si="179"/>
        <v>1</v>
      </c>
      <c r="AG214" s="106">
        <f t="shared" si="179"/>
        <v>1</v>
      </c>
      <c r="AH214" s="106">
        <f t="shared" si="179"/>
        <v>1</v>
      </c>
      <c r="AI214" s="106">
        <f t="shared" si="179"/>
        <v>1</v>
      </c>
      <c r="AJ214" s="106">
        <f t="shared" si="179"/>
        <v>1</v>
      </c>
      <c r="AK214" s="106">
        <f t="shared" si="179"/>
        <v>1</v>
      </c>
      <c r="AL214" s="106">
        <f t="shared" si="179"/>
        <v>1</v>
      </c>
      <c r="AM214" s="106">
        <f t="shared" si="179"/>
        <v>1</v>
      </c>
      <c r="AN214" s="106">
        <f t="shared" si="179"/>
        <v>1</v>
      </c>
      <c r="AO214" s="106">
        <f t="shared" si="180"/>
        <v>1</v>
      </c>
      <c r="AP214" s="106">
        <f t="shared" si="180"/>
        <v>1</v>
      </c>
      <c r="AQ214" s="106">
        <f t="shared" si="180"/>
        <v>1</v>
      </c>
      <c r="AR214" s="106">
        <f t="shared" si="180"/>
        <v>1</v>
      </c>
      <c r="AS214" s="106">
        <f t="shared" si="180"/>
        <v>1</v>
      </c>
      <c r="AT214" s="106">
        <f t="shared" si="180"/>
        <v>1</v>
      </c>
      <c r="AU214" s="106">
        <f t="shared" si="180"/>
        <v>1</v>
      </c>
      <c r="AV214" s="106">
        <f t="shared" si="180"/>
        <v>1</v>
      </c>
      <c r="AW214" s="106">
        <f t="shared" si="180"/>
        <v>1</v>
      </c>
      <c r="AX214" s="106">
        <f t="shared" si="180"/>
        <v>1</v>
      </c>
      <c r="AY214" s="106">
        <f t="shared" si="181"/>
        <v>1</v>
      </c>
      <c r="AZ214" s="106">
        <f t="shared" si="181"/>
        <v>1</v>
      </c>
      <c r="BA214" s="106">
        <f t="shared" si="181"/>
        <v>1</v>
      </c>
      <c r="BB214" s="106">
        <f t="shared" si="181"/>
        <v>1</v>
      </c>
      <c r="BC214" s="106">
        <f t="shared" si="181"/>
        <v>1</v>
      </c>
      <c r="BD214" s="106">
        <f t="shared" si="181"/>
        <v>1</v>
      </c>
      <c r="BE214" s="106">
        <f t="shared" si="181"/>
        <v>1</v>
      </c>
      <c r="BF214" s="106">
        <f t="shared" si="181"/>
        <v>1</v>
      </c>
      <c r="BG214" s="106">
        <f t="shared" si="181"/>
        <v>1</v>
      </c>
      <c r="BH214" s="106">
        <f t="shared" si="181"/>
        <v>1</v>
      </c>
      <c r="BI214" s="106">
        <f t="shared" si="182"/>
        <v>1</v>
      </c>
      <c r="BJ214" s="106">
        <f t="shared" si="182"/>
        <v>1</v>
      </c>
      <c r="BK214" s="106">
        <f t="shared" si="182"/>
        <v>1</v>
      </c>
      <c r="BL214" s="106">
        <f t="shared" si="182"/>
        <v>1</v>
      </c>
      <c r="BM214" s="106">
        <f t="shared" si="182"/>
        <v>1</v>
      </c>
      <c r="BN214" s="106">
        <f t="shared" si="182"/>
        <v>1</v>
      </c>
      <c r="BO214" s="106">
        <f t="shared" si="182"/>
        <v>1</v>
      </c>
      <c r="BP214" s="106">
        <f t="shared" si="182"/>
        <v>1</v>
      </c>
      <c r="BQ214" s="106">
        <f t="shared" si="182"/>
        <v>1</v>
      </c>
      <c r="BR214" s="350">
        <f t="shared" si="168"/>
        <v>0.7664783427495292</v>
      </c>
    </row>
    <row r="215" spans="1:70" s="2" customFormat="1" ht="18.75" customHeight="1" x14ac:dyDescent="0.25">
      <c r="A215" s="88"/>
      <c r="B215" s="103" t="s">
        <v>1070</v>
      </c>
      <c r="C215" s="103" t="s">
        <v>1071</v>
      </c>
      <c r="D215" s="103" t="s">
        <v>6</v>
      </c>
      <c r="E215" s="223">
        <f>VLOOKUP(B215,'Cuadro Control'!C251:J2145,8,FALSE)</f>
        <v>9527825.6870364472</v>
      </c>
      <c r="F215" s="104">
        <f t="shared" si="176"/>
        <v>1.794698454439963E-3</v>
      </c>
      <c r="G215" s="105">
        <v>46311</v>
      </c>
      <c r="H215" s="105"/>
      <c r="I215" s="105">
        <v>46315</v>
      </c>
      <c r="J215" s="354">
        <f t="shared" si="145"/>
        <v>0.2</v>
      </c>
      <c r="K215" s="104">
        <f t="shared" si="177"/>
        <v>0</v>
      </c>
      <c r="L215" s="104">
        <f t="shared" si="177"/>
        <v>0</v>
      </c>
      <c r="M215" s="104">
        <f t="shared" si="177"/>
        <v>0</v>
      </c>
      <c r="N215" s="104">
        <f t="shared" si="177"/>
        <v>0</v>
      </c>
      <c r="O215" s="104">
        <f t="shared" si="177"/>
        <v>0</v>
      </c>
      <c r="P215" s="104">
        <f t="shared" si="177"/>
        <v>0</v>
      </c>
      <c r="Q215" s="104">
        <f t="shared" si="177"/>
        <v>0</v>
      </c>
      <c r="R215" s="104">
        <f t="shared" si="177"/>
        <v>0</v>
      </c>
      <c r="S215" s="104">
        <f t="shared" si="177"/>
        <v>0</v>
      </c>
      <c r="T215" s="104">
        <f t="shared" si="177"/>
        <v>0</v>
      </c>
      <c r="U215" s="104">
        <f t="shared" si="178"/>
        <v>0</v>
      </c>
      <c r="V215" s="104">
        <f t="shared" si="178"/>
        <v>0</v>
      </c>
      <c r="W215" s="104">
        <f t="shared" si="178"/>
        <v>0</v>
      </c>
      <c r="X215" s="104">
        <f t="shared" si="178"/>
        <v>0</v>
      </c>
      <c r="Y215" s="104">
        <f t="shared" si="178"/>
        <v>0.2</v>
      </c>
      <c r="Z215" s="104">
        <f t="shared" si="178"/>
        <v>1</v>
      </c>
      <c r="AA215" s="104">
        <f t="shared" si="178"/>
        <v>1</v>
      </c>
      <c r="AB215" s="104">
        <f t="shared" si="178"/>
        <v>1</v>
      </c>
      <c r="AC215" s="104">
        <f t="shared" si="178"/>
        <v>1</v>
      </c>
      <c r="AD215" s="104">
        <f t="shared" si="178"/>
        <v>1</v>
      </c>
      <c r="AE215" s="104">
        <f t="shared" si="179"/>
        <v>1</v>
      </c>
      <c r="AF215" s="104">
        <f t="shared" si="179"/>
        <v>1</v>
      </c>
      <c r="AG215" s="104">
        <f t="shared" si="179"/>
        <v>1</v>
      </c>
      <c r="AH215" s="104">
        <f t="shared" si="179"/>
        <v>1</v>
      </c>
      <c r="AI215" s="104">
        <f t="shared" si="179"/>
        <v>1</v>
      </c>
      <c r="AJ215" s="104">
        <f t="shared" si="179"/>
        <v>1</v>
      </c>
      <c r="AK215" s="104">
        <f t="shared" si="179"/>
        <v>1</v>
      </c>
      <c r="AL215" s="104">
        <f t="shared" si="179"/>
        <v>1</v>
      </c>
      <c r="AM215" s="104">
        <f t="shared" si="179"/>
        <v>1</v>
      </c>
      <c r="AN215" s="104">
        <f t="shared" si="179"/>
        <v>1</v>
      </c>
      <c r="AO215" s="104">
        <f t="shared" si="180"/>
        <v>1</v>
      </c>
      <c r="AP215" s="104">
        <f t="shared" si="180"/>
        <v>1</v>
      </c>
      <c r="AQ215" s="104">
        <f t="shared" si="180"/>
        <v>1</v>
      </c>
      <c r="AR215" s="104">
        <f t="shared" si="180"/>
        <v>1</v>
      </c>
      <c r="AS215" s="104">
        <f t="shared" si="180"/>
        <v>1</v>
      </c>
      <c r="AT215" s="104">
        <f t="shared" si="180"/>
        <v>1</v>
      </c>
      <c r="AU215" s="104">
        <f t="shared" si="180"/>
        <v>1</v>
      </c>
      <c r="AV215" s="104">
        <f t="shared" si="180"/>
        <v>1</v>
      </c>
      <c r="AW215" s="104">
        <f t="shared" si="180"/>
        <v>1</v>
      </c>
      <c r="AX215" s="104">
        <f t="shared" si="180"/>
        <v>1</v>
      </c>
      <c r="AY215" s="104">
        <f t="shared" si="181"/>
        <v>1</v>
      </c>
      <c r="AZ215" s="104">
        <f t="shared" si="181"/>
        <v>1</v>
      </c>
      <c r="BA215" s="104">
        <f t="shared" si="181"/>
        <v>1</v>
      </c>
      <c r="BB215" s="104">
        <f t="shared" si="181"/>
        <v>1</v>
      </c>
      <c r="BC215" s="104">
        <f t="shared" si="181"/>
        <v>1</v>
      </c>
      <c r="BD215" s="104">
        <f t="shared" si="181"/>
        <v>1</v>
      </c>
      <c r="BE215" s="104">
        <f t="shared" si="181"/>
        <v>1</v>
      </c>
      <c r="BF215" s="104">
        <f t="shared" si="181"/>
        <v>1</v>
      </c>
      <c r="BG215" s="104">
        <f t="shared" si="181"/>
        <v>1</v>
      </c>
      <c r="BH215" s="104">
        <f t="shared" si="181"/>
        <v>1</v>
      </c>
      <c r="BI215" s="104">
        <f t="shared" si="182"/>
        <v>1</v>
      </c>
      <c r="BJ215" s="104">
        <f t="shared" si="182"/>
        <v>1</v>
      </c>
      <c r="BK215" s="104">
        <f t="shared" si="182"/>
        <v>1</v>
      </c>
      <c r="BL215" s="104">
        <f t="shared" si="182"/>
        <v>1</v>
      </c>
      <c r="BM215" s="104">
        <f t="shared" si="182"/>
        <v>1</v>
      </c>
      <c r="BN215" s="104">
        <f t="shared" si="182"/>
        <v>1</v>
      </c>
      <c r="BO215" s="104">
        <f t="shared" si="182"/>
        <v>1</v>
      </c>
      <c r="BP215" s="104">
        <f t="shared" si="182"/>
        <v>1</v>
      </c>
      <c r="BQ215" s="104">
        <f t="shared" si="182"/>
        <v>1</v>
      </c>
      <c r="BR215" s="350">
        <f t="shared" si="168"/>
        <v>0.74915254237288142</v>
      </c>
    </row>
    <row r="216" spans="1:70" s="2" customFormat="1" ht="18.75" customHeight="1" x14ac:dyDescent="0.25">
      <c r="A216" s="88"/>
      <c r="B216" s="77" t="s">
        <v>1072</v>
      </c>
      <c r="C216" s="77" t="s">
        <v>1073</v>
      </c>
      <c r="D216" s="77" t="s">
        <v>19</v>
      </c>
      <c r="E216" s="224">
        <f>VLOOKUP(B216,'Cuadro Control'!C252:J2146,8,FALSE)</f>
        <v>320494616.71764702</v>
      </c>
      <c r="F216" s="106">
        <f t="shared" si="176"/>
        <v>6.0369617599332674E-2</v>
      </c>
      <c r="G216" s="107">
        <v>46315</v>
      </c>
      <c r="H216" s="107"/>
      <c r="I216" s="107">
        <v>46319</v>
      </c>
      <c r="J216" s="354">
        <f t="shared" si="145"/>
        <v>0.8</v>
      </c>
      <c r="K216" s="106">
        <f t="shared" si="177"/>
        <v>0</v>
      </c>
      <c r="L216" s="106">
        <f t="shared" si="177"/>
        <v>0</v>
      </c>
      <c r="M216" s="106">
        <f t="shared" si="177"/>
        <v>0</v>
      </c>
      <c r="N216" s="106">
        <f t="shared" si="177"/>
        <v>0</v>
      </c>
      <c r="O216" s="106">
        <f t="shared" si="177"/>
        <v>0</v>
      </c>
      <c r="P216" s="106">
        <f t="shared" si="177"/>
        <v>0</v>
      </c>
      <c r="Q216" s="106">
        <f t="shared" si="177"/>
        <v>0</v>
      </c>
      <c r="R216" s="106">
        <f t="shared" si="177"/>
        <v>0</v>
      </c>
      <c r="S216" s="106">
        <f t="shared" si="177"/>
        <v>0</v>
      </c>
      <c r="T216" s="106">
        <f t="shared" si="177"/>
        <v>0</v>
      </c>
      <c r="U216" s="106">
        <f t="shared" si="178"/>
        <v>0</v>
      </c>
      <c r="V216" s="106">
        <f t="shared" si="178"/>
        <v>0</v>
      </c>
      <c r="W216" s="106">
        <f t="shared" si="178"/>
        <v>0</v>
      </c>
      <c r="X216" s="106">
        <f t="shared" si="178"/>
        <v>0</v>
      </c>
      <c r="Y216" s="106">
        <f t="shared" si="178"/>
        <v>0</v>
      </c>
      <c r="Z216" s="106">
        <f t="shared" si="178"/>
        <v>0.8</v>
      </c>
      <c r="AA216" s="106">
        <f t="shared" si="178"/>
        <v>1</v>
      </c>
      <c r="AB216" s="106">
        <f t="shared" si="178"/>
        <v>1</v>
      </c>
      <c r="AC216" s="106">
        <f t="shared" si="178"/>
        <v>1</v>
      </c>
      <c r="AD216" s="106">
        <f t="shared" si="178"/>
        <v>1</v>
      </c>
      <c r="AE216" s="106">
        <f t="shared" si="179"/>
        <v>1</v>
      </c>
      <c r="AF216" s="106">
        <f t="shared" si="179"/>
        <v>1</v>
      </c>
      <c r="AG216" s="106">
        <f t="shared" si="179"/>
        <v>1</v>
      </c>
      <c r="AH216" s="106">
        <f t="shared" si="179"/>
        <v>1</v>
      </c>
      <c r="AI216" s="106">
        <f t="shared" si="179"/>
        <v>1</v>
      </c>
      <c r="AJ216" s="106">
        <f t="shared" si="179"/>
        <v>1</v>
      </c>
      <c r="AK216" s="106">
        <f t="shared" si="179"/>
        <v>1</v>
      </c>
      <c r="AL216" s="106">
        <f t="shared" si="179"/>
        <v>1</v>
      </c>
      <c r="AM216" s="106">
        <f t="shared" si="179"/>
        <v>1</v>
      </c>
      <c r="AN216" s="106">
        <f t="shared" si="179"/>
        <v>1</v>
      </c>
      <c r="AO216" s="106">
        <f t="shared" si="180"/>
        <v>1</v>
      </c>
      <c r="AP216" s="106">
        <f t="shared" si="180"/>
        <v>1</v>
      </c>
      <c r="AQ216" s="106">
        <f t="shared" si="180"/>
        <v>1</v>
      </c>
      <c r="AR216" s="106">
        <f t="shared" si="180"/>
        <v>1</v>
      </c>
      <c r="AS216" s="106">
        <f t="shared" si="180"/>
        <v>1</v>
      </c>
      <c r="AT216" s="106">
        <f t="shared" si="180"/>
        <v>1</v>
      </c>
      <c r="AU216" s="106">
        <f t="shared" si="180"/>
        <v>1</v>
      </c>
      <c r="AV216" s="106">
        <f t="shared" si="180"/>
        <v>1</v>
      </c>
      <c r="AW216" s="106">
        <f t="shared" si="180"/>
        <v>1</v>
      </c>
      <c r="AX216" s="106">
        <f t="shared" si="180"/>
        <v>1</v>
      </c>
      <c r="AY216" s="106">
        <f t="shared" si="181"/>
        <v>1</v>
      </c>
      <c r="AZ216" s="106">
        <f t="shared" si="181"/>
        <v>1</v>
      </c>
      <c r="BA216" s="106">
        <f t="shared" si="181"/>
        <v>1</v>
      </c>
      <c r="BB216" s="106">
        <f t="shared" si="181"/>
        <v>1</v>
      </c>
      <c r="BC216" s="106">
        <f t="shared" si="181"/>
        <v>1</v>
      </c>
      <c r="BD216" s="106">
        <f t="shared" si="181"/>
        <v>1</v>
      </c>
      <c r="BE216" s="106">
        <f t="shared" si="181"/>
        <v>1</v>
      </c>
      <c r="BF216" s="106">
        <f t="shared" si="181"/>
        <v>1</v>
      </c>
      <c r="BG216" s="106">
        <f t="shared" si="181"/>
        <v>1</v>
      </c>
      <c r="BH216" s="106">
        <f t="shared" si="181"/>
        <v>1</v>
      </c>
      <c r="BI216" s="106">
        <f t="shared" si="182"/>
        <v>1</v>
      </c>
      <c r="BJ216" s="106">
        <f t="shared" si="182"/>
        <v>1</v>
      </c>
      <c r="BK216" s="106">
        <f t="shared" si="182"/>
        <v>1</v>
      </c>
      <c r="BL216" s="106">
        <f t="shared" si="182"/>
        <v>1</v>
      </c>
      <c r="BM216" s="106">
        <f t="shared" si="182"/>
        <v>1</v>
      </c>
      <c r="BN216" s="106">
        <f t="shared" si="182"/>
        <v>1</v>
      </c>
      <c r="BO216" s="106">
        <f t="shared" si="182"/>
        <v>1</v>
      </c>
      <c r="BP216" s="106">
        <f t="shared" si="182"/>
        <v>1</v>
      </c>
      <c r="BQ216" s="106">
        <f t="shared" si="182"/>
        <v>1</v>
      </c>
      <c r="BR216" s="350">
        <f t="shared" si="168"/>
        <v>0.74237288135593216</v>
      </c>
    </row>
    <row r="217" spans="1:70" s="2" customFormat="1" ht="18.75" customHeight="1" x14ac:dyDescent="0.25">
      <c r="A217" s="88"/>
      <c r="B217" s="77" t="s">
        <v>1074</v>
      </c>
      <c r="C217" s="77" t="s">
        <v>1075</v>
      </c>
      <c r="D217" s="77" t="s">
        <v>8</v>
      </c>
      <c r="E217" s="224">
        <f>VLOOKUP(B217,'Cuadro Control'!C253:J2147,8,FALSE)</f>
        <v>94303618.549411759</v>
      </c>
      <c r="F217" s="106">
        <f t="shared" si="176"/>
        <v>1.7763397864110998E-2</v>
      </c>
      <c r="G217" s="107">
        <v>46319</v>
      </c>
      <c r="H217" s="107"/>
      <c r="I217" s="107">
        <v>46321</v>
      </c>
      <c r="J217" s="354">
        <f t="shared" si="145"/>
        <v>0</v>
      </c>
      <c r="K217" s="106">
        <f t="shared" si="177"/>
        <v>0</v>
      </c>
      <c r="L217" s="106">
        <f t="shared" si="177"/>
        <v>0</v>
      </c>
      <c r="M217" s="106">
        <f t="shared" si="177"/>
        <v>0</v>
      </c>
      <c r="N217" s="106">
        <f t="shared" si="177"/>
        <v>0</v>
      </c>
      <c r="O217" s="106">
        <f t="shared" si="177"/>
        <v>0</v>
      </c>
      <c r="P217" s="106">
        <f t="shared" si="177"/>
        <v>0</v>
      </c>
      <c r="Q217" s="106">
        <f t="shared" si="177"/>
        <v>0</v>
      </c>
      <c r="R217" s="106">
        <f t="shared" si="177"/>
        <v>0</v>
      </c>
      <c r="S217" s="106">
        <f t="shared" si="177"/>
        <v>0</v>
      </c>
      <c r="T217" s="106">
        <f t="shared" si="177"/>
        <v>0</v>
      </c>
      <c r="U217" s="106">
        <f t="shared" si="178"/>
        <v>0</v>
      </c>
      <c r="V217" s="106">
        <f t="shared" si="178"/>
        <v>0</v>
      </c>
      <c r="W217" s="106">
        <f t="shared" si="178"/>
        <v>0</v>
      </c>
      <c r="X217" s="106">
        <f t="shared" si="178"/>
        <v>0</v>
      </c>
      <c r="Y217" s="106">
        <f t="shared" si="178"/>
        <v>0</v>
      </c>
      <c r="Z217" s="106">
        <f t="shared" si="178"/>
        <v>0</v>
      </c>
      <c r="AA217" s="106">
        <f t="shared" si="178"/>
        <v>1</v>
      </c>
      <c r="AB217" s="106">
        <f t="shared" si="178"/>
        <v>1</v>
      </c>
      <c r="AC217" s="106">
        <f t="shared" si="178"/>
        <v>1</v>
      </c>
      <c r="AD217" s="106">
        <f t="shared" si="178"/>
        <v>1</v>
      </c>
      <c r="AE217" s="106">
        <f t="shared" si="179"/>
        <v>1</v>
      </c>
      <c r="AF217" s="106">
        <f t="shared" si="179"/>
        <v>1</v>
      </c>
      <c r="AG217" s="106">
        <f t="shared" si="179"/>
        <v>1</v>
      </c>
      <c r="AH217" s="106">
        <f t="shared" si="179"/>
        <v>1</v>
      </c>
      <c r="AI217" s="106">
        <f t="shared" si="179"/>
        <v>1</v>
      </c>
      <c r="AJ217" s="106">
        <f t="shared" si="179"/>
        <v>1</v>
      </c>
      <c r="AK217" s="106">
        <f t="shared" si="179"/>
        <v>1</v>
      </c>
      <c r="AL217" s="106">
        <f t="shared" si="179"/>
        <v>1</v>
      </c>
      <c r="AM217" s="106">
        <f t="shared" si="179"/>
        <v>1</v>
      </c>
      <c r="AN217" s="106">
        <f t="shared" si="179"/>
        <v>1</v>
      </c>
      <c r="AO217" s="106">
        <f t="shared" si="180"/>
        <v>1</v>
      </c>
      <c r="AP217" s="106">
        <f t="shared" si="180"/>
        <v>1</v>
      </c>
      <c r="AQ217" s="106">
        <f t="shared" si="180"/>
        <v>1</v>
      </c>
      <c r="AR217" s="106">
        <f t="shared" si="180"/>
        <v>1</v>
      </c>
      <c r="AS217" s="106">
        <f t="shared" si="180"/>
        <v>1</v>
      </c>
      <c r="AT217" s="106">
        <f t="shared" si="180"/>
        <v>1</v>
      </c>
      <c r="AU217" s="106">
        <f t="shared" si="180"/>
        <v>1</v>
      </c>
      <c r="AV217" s="106">
        <f t="shared" si="180"/>
        <v>1</v>
      </c>
      <c r="AW217" s="106">
        <f t="shared" si="180"/>
        <v>1</v>
      </c>
      <c r="AX217" s="106">
        <f t="shared" si="180"/>
        <v>1</v>
      </c>
      <c r="AY217" s="106">
        <f t="shared" si="181"/>
        <v>1</v>
      </c>
      <c r="AZ217" s="106">
        <f t="shared" si="181"/>
        <v>1</v>
      </c>
      <c r="BA217" s="106">
        <f t="shared" si="181"/>
        <v>1</v>
      </c>
      <c r="BB217" s="106">
        <f t="shared" si="181"/>
        <v>1</v>
      </c>
      <c r="BC217" s="106">
        <f t="shared" si="181"/>
        <v>1</v>
      </c>
      <c r="BD217" s="106">
        <f t="shared" si="181"/>
        <v>1</v>
      </c>
      <c r="BE217" s="106">
        <f t="shared" si="181"/>
        <v>1</v>
      </c>
      <c r="BF217" s="106">
        <f t="shared" si="181"/>
        <v>1</v>
      </c>
      <c r="BG217" s="106">
        <f t="shared" si="181"/>
        <v>1</v>
      </c>
      <c r="BH217" s="106">
        <f t="shared" si="181"/>
        <v>1</v>
      </c>
      <c r="BI217" s="106">
        <f t="shared" si="182"/>
        <v>1</v>
      </c>
      <c r="BJ217" s="106">
        <f t="shared" si="182"/>
        <v>1</v>
      </c>
      <c r="BK217" s="106">
        <f t="shared" si="182"/>
        <v>1</v>
      </c>
      <c r="BL217" s="106">
        <f t="shared" si="182"/>
        <v>1</v>
      </c>
      <c r="BM217" s="106">
        <f t="shared" si="182"/>
        <v>1</v>
      </c>
      <c r="BN217" s="106">
        <f t="shared" si="182"/>
        <v>1</v>
      </c>
      <c r="BO217" s="106">
        <f t="shared" si="182"/>
        <v>1</v>
      </c>
      <c r="BP217" s="106">
        <f t="shared" si="182"/>
        <v>1</v>
      </c>
      <c r="BQ217" s="106">
        <f t="shared" si="182"/>
        <v>1</v>
      </c>
      <c r="BR217" s="350">
        <f t="shared" si="168"/>
        <v>0.72881355932203384</v>
      </c>
    </row>
    <row r="218" spans="1:70" s="2" customFormat="1" ht="18.75" customHeight="1" x14ac:dyDescent="0.25">
      <c r="A218" s="88"/>
      <c r="B218" s="77" t="s">
        <v>1076</v>
      </c>
      <c r="C218" s="77" t="s">
        <v>1077</v>
      </c>
      <c r="D218" s="77" t="s">
        <v>26</v>
      </c>
      <c r="E218" s="224">
        <f>VLOOKUP(B218,'Cuadro Control'!C254:J2148,8,FALSE)</f>
        <v>179436034.15411764</v>
      </c>
      <c r="F218" s="106">
        <f t="shared" si="176"/>
        <v>3.3799272126209236E-2</v>
      </c>
      <c r="G218" s="107">
        <v>46322</v>
      </c>
      <c r="H218" s="107"/>
      <c r="I218" s="107">
        <v>46326</v>
      </c>
      <c r="J218" s="354">
        <f t="shared" si="145"/>
        <v>0.8</v>
      </c>
      <c r="K218" s="106">
        <f t="shared" si="177"/>
        <v>0</v>
      </c>
      <c r="L218" s="106">
        <f t="shared" si="177"/>
        <v>0</v>
      </c>
      <c r="M218" s="106">
        <f t="shared" si="177"/>
        <v>0</v>
      </c>
      <c r="N218" s="106">
        <f t="shared" si="177"/>
        <v>0</v>
      </c>
      <c r="O218" s="106">
        <f t="shared" si="177"/>
        <v>0</v>
      </c>
      <c r="P218" s="106">
        <f t="shared" si="177"/>
        <v>0</v>
      </c>
      <c r="Q218" s="106">
        <f t="shared" si="177"/>
        <v>0</v>
      </c>
      <c r="R218" s="106">
        <f t="shared" si="177"/>
        <v>0</v>
      </c>
      <c r="S218" s="106">
        <f t="shared" si="177"/>
        <v>0</v>
      </c>
      <c r="T218" s="106">
        <f t="shared" si="177"/>
        <v>0</v>
      </c>
      <c r="U218" s="106">
        <f t="shared" si="178"/>
        <v>0</v>
      </c>
      <c r="V218" s="106">
        <f t="shared" si="178"/>
        <v>0</v>
      </c>
      <c r="W218" s="106">
        <f t="shared" si="178"/>
        <v>0</v>
      </c>
      <c r="X218" s="106">
        <f t="shared" si="178"/>
        <v>0</v>
      </c>
      <c r="Y218" s="106">
        <f t="shared" si="178"/>
        <v>0</v>
      </c>
      <c r="Z218" s="106">
        <f t="shared" si="178"/>
        <v>0</v>
      </c>
      <c r="AA218" s="106">
        <f t="shared" si="178"/>
        <v>0.8</v>
      </c>
      <c r="AB218" s="106">
        <f t="shared" si="178"/>
        <v>1</v>
      </c>
      <c r="AC218" s="106">
        <f t="shared" si="178"/>
        <v>1</v>
      </c>
      <c r="AD218" s="106">
        <f t="shared" si="178"/>
        <v>1</v>
      </c>
      <c r="AE218" s="106">
        <f t="shared" si="179"/>
        <v>1</v>
      </c>
      <c r="AF218" s="106">
        <f t="shared" si="179"/>
        <v>1</v>
      </c>
      <c r="AG218" s="106">
        <f t="shared" si="179"/>
        <v>1</v>
      </c>
      <c r="AH218" s="106">
        <f t="shared" si="179"/>
        <v>1</v>
      </c>
      <c r="AI218" s="106">
        <f t="shared" si="179"/>
        <v>1</v>
      </c>
      <c r="AJ218" s="106">
        <f t="shared" si="179"/>
        <v>1</v>
      </c>
      <c r="AK218" s="106">
        <f t="shared" si="179"/>
        <v>1</v>
      </c>
      <c r="AL218" s="106">
        <f t="shared" si="179"/>
        <v>1</v>
      </c>
      <c r="AM218" s="106">
        <f t="shared" si="179"/>
        <v>1</v>
      </c>
      <c r="AN218" s="106">
        <f t="shared" si="179"/>
        <v>1</v>
      </c>
      <c r="AO218" s="106">
        <f t="shared" si="180"/>
        <v>1</v>
      </c>
      <c r="AP218" s="106">
        <f t="shared" si="180"/>
        <v>1</v>
      </c>
      <c r="AQ218" s="106">
        <f t="shared" si="180"/>
        <v>1</v>
      </c>
      <c r="AR218" s="106">
        <f t="shared" si="180"/>
        <v>1</v>
      </c>
      <c r="AS218" s="106">
        <f t="shared" si="180"/>
        <v>1</v>
      </c>
      <c r="AT218" s="106">
        <f t="shared" si="180"/>
        <v>1</v>
      </c>
      <c r="AU218" s="106">
        <f t="shared" si="180"/>
        <v>1</v>
      </c>
      <c r="AV218" s="106">
        <f t="shared" si="180"/>
        <v>1</v>
      </c>
      <c r="AW218" s="106">
        <f t="shared" si="180"/>
        <v>1</v>
      </c>
      <c r="AX218" s="106">
        <f t="shared" si="180"/>
        <v>1</v>
      </c>
      <c r="AY218" s="106">
        <f t="shared" si="181"/>
        <v>1</v>
      </c>
      <c r="AZ218" s="106">
        <f t="shared" si="181"/>
        <v>1</v>
      </c>
      <c r="BA218" s="106">
        <f t="shared" si="181"/>
        <v>1</v>
      </c>
      <c r="BB218" s="106">
        <f t="shared" si="181"/>
        <v>1</v>
      </c>
      <c r="BC218" s="106">
        <f t="shared" si="181"/>
        <v>1</v>
      </c>
      <c r="BD218" s="106">
        <f t="shared" si="181"/>
        <v>1</v>
      </c>
      <c r="BE218" s="106">
        <f t="shared" si="181"/>
        <v>1</v>
      </c>
      <c r="BF218" s="106">
        <f t="shared" si="181"/>
        <v>1</v>
      </c>
      <c r="BG218" s="106">
        <f t="shared" si="181"/>
        <v>1</v>
      </c>
      <c r="BH218" s="106">
        <f t="shared" si="181"/>
        <v>1</v>
      </c>
      <c r="BI218" s="106">
        <f t="shared" si="182"/>
        <v>1</v>
      </c>
      <c r="BJ218" s="106">
        <f t="shared" si="182"/>
        <v>1</v>
      </c>
      <c r="BK218" s="106">
        <f t="shared" si="182"/>
        <v>1</v>
      </c>
      <c r="BL218" s="106">
        <f t="shared" si="182"/>
        <v>1</v>
      </c>
      <c r="BM218" s="106">
        <f t="shared" si="182"/>
        <v>1</v>
      </c>
      <c r="BN218" s="106">
        <f t="shared" si="182"/>
        <v>1</v>
      </c>
      <c r="BO218" s="106">
        <f t="shared" si="182"/>
        <v>1</v>
      </c>
      <c r="BP218" s="106">
        <f t="shared" si="182"/>
        <v>1</v>
      </c>
      <c r="BQ218" s="106">
        <f t="shared" si="182"/>
        <v>1</v>
      </c>
      <c r="BR218" s="350">
        <f t="shared" si="168"/>
        <v>0.72542372881355932</v>
      </c>
    </row>
    <row r="219" spans="1:70" s="2" customFormat="1" ht="18.75" customHeight="1" x14ac:dyDescent="0.25">
      <c r="A219" s="88"/>
      <c r="B219" s="77" t="s">
        <v>1078</v>
      </c>
      <c r="C219" s="77" t="s">
        <v>1079</v>
      </c>
      <c r="D219" s="77" t="s">
        <v>730</v>
      </c>
      <c r="E219" s="224">
        <f>VLOOKUP(B219,'Cuadro Control'!C255:J2149,8,FALSE)</f>
        <v>1212623361.2117648</v>
      </c>
      <c r="F219" s="106">
        <f t="shared" si="176"/>
        <v>0.22841447185013161</v>
      </c>
      <c r="G219" s="107">
        <v>46326</v>
      </c>
      <c r="H219" s="107"/>
      <c r="I219" s="107">
        <v>46344</v>
      </c>
      <c r="J219" s="354">
        <f t="shared" si="145"/>
        <v>0.73684210526315785</v>
      </c>
      <c r="K219" s="106">
        <f t="shared" si="177"/>
        <v>0</v>
      </c>
      <c r="L219" s="106">
        <f t="shared" si="177"/>
        <v>0</v>
      </c>
      <c r="M219" s="106">
        <f t="shared" si="177"/>
        <v>0</v>
      </c>
      <c r="N219" s="106">
        <f t="shared" si="177"/>
        <v>0</v>
      </c>
      <c r="O219" s="106">
        <f t="shared" si="177"/>
        <v>0</v>
      </c>
      <c r="P219" s="106">
        <f t="shared" si="177"/>
        <v>0</v>
      </c>
      <c r="Q219" s="106">
        <f t="shared" si="177"/>
        <v>0</v>
      </c>
      <c r="R219" s="106">
        <f t="shared" si="177"/>
        <v>0</v>
      </c>
      <c r="S219" s="106">
        <f t="shared" si="177"/>
        <v>0</v>
      </c>
      <c r="T219" s="106">
        <f t="shared" si="177"/>
        <v>0</v>
      </c>
      <c r="U219" s="106">
        <f t="shared" si="178"/>
        <v>0</v>
      </c>
      <c r="V219" s="106">
        <f t="shared" si="178"/>
        <v>0</v>
      </c>
      <c r="W219" s="106">
        <f t="shared" si="178"/>
        <v>0</v>
      </c>
      <c r="X219" s="106">
        <f t="shared" si="178"/>
        <v>0</v>
      </c>
      <c r="Y219" s="106">
        <f t="shared" si="178"/>
        <v>0</v>
      </c>
      <c r="Z219" s="106">
        <f t="shared" si="178"/>
        <v>0</v>
      </c>
      <c r="AA219" s="106">
        <f t="shared" si="178"/>
        <v>0</v>
      </c>
      <c r="AB219" s="106">
        <f t="shared" si="178"/>
        <v>0.36842105263157893</v>
      </c>
      <c r="AC219" s="106">
        <f t="shared" si="178"/>
        <v>0.73684210526315785</v>
      </c>
      <c r="AD219" s="106">
        <f t="shared" si="178"/>
        <v>1</v>
      </c>
      <c r="AE219" s="106">
        <f t="shared" si="179"/>
        <v>1</v>
      </c>
      <c r="AF219" s="106">
        <f t="shared" si="179"/>
        <v>1</v>
      </c>
      <c r="AG219" s="106">
        <f t="shared" si="179"/>
        <v>1</v>
      </c>
      <c r="AH219" s="106">
        <f t="shared" si="179"/>
        <v>1</v>
      </c>
      <c r="AI219" s="106">
        <f t="shared" si="179"/>
        <v>1</v>
      </c>
      <c r="AJ219" s="106">
        <f t="shared" si="179"/>
        <v>1</v>
      </c>
      <c r="AK219" s="106">
        <f t="shared" si="179"/>
        <v>1</v>
      </c>
      <c r="AL219" s="106">
        <f t="shared" si="179"/>
        <v>1</v>
      </c>
      <c r="AM219" s="106">
        <f t="shared" si="179"/>
        <v>1</v>
      </c>
      <c r="AN219" s="106">
        <f t="shared" si="179"/>
        <v>1</v>
      </c>
      <c r="AO219" s="106">
        <f t="shared" si="180"/>
        <v>1</v>
      </c>
      <c r="AP219" s="106">
        <f t="shared" si="180"/>
        <v>1</v>
      </c>
      <c r="AQ219" s="106">
        <f t="shared" si="180"/>
        <v>1</v>
      </c>
      <c r="AR219" s="106">
        <f t="shared" si="180"/>
        <v>1</v>
      </c>
      <c r="AS219" s="106">
        <f t="shared" si="180"/>
        <v>1</v>
      </c>
      <c r="AT219" s="106">
        <f t="shared" si="180"/>
        <v>1</v>
      </c>
      <c r="AU219" s="106">
        <f t="shared" si="180"/>
        <v>1</v>
      </c>
      <c r="AV219" s="106">
        <f t="shared" si="180"/>
        <v>1</v>
      </c>
      <c r="AW219" s="106">
        <f t="shared" si="180"/>
        <v>1</v>
      </c>
      <c r="AX219" s="106">
        <f t="shared" si="180"/>
        <v>1</v>
      </c>
      <c r="AY219" s="106">
        <f t="shared" si="181"/>
        <v>1</v>
      </c>
      <c r="AZ219" s="106">
        <f t="shared" si="181"/>
        <v>1</v>
      </c>
      <c r="BA219" s="106">
        <f t="shared" si="181"/>
        <v>1</v>
      </c>
      <c r="BB219" s="106">
        <f t="shared" si="181"/>
        <v>1</v>
      </c>
      <c r="BC219" s="106">
        <f t="shared" si="181"/>
        <v>1</v>
      </c>
      <c r="BD219" s="106">
        <f t="shared" si="181"/>
        <v>1</v>
      </c>
      <c r="BE219" s="106">
        <f t="shared" si="181"/>
        <v>1</v>
      </c>
      <c r="BF219" s="106">
        <f t="shared" si="181"/>
        <v>1</v>
      </c>
      <c r="BG219" s="106">
        <f t="shared" si="181"/>
        <v>1</v>
      </c>
      <c r="BH219" s="106">
        <f t="shared" si="181"/>
        <v>1</v>
      </c>
      <c r="BI219" s="106">
        <f t="shared" si="182"/>
        <v>1</v>
      </c>
      <c r="BJ219" s="106">
        <f t="shared" si="182"/>
        <v>1</v>
      </c>
      <c r="BK219" s="106">
        <f t="shared" si="182"/>
        <v>1</v>
      </c>
      <c r="BL219" s="106">
        <f t="shared" si="182"/>
        <v>1</v>
      </c>
      <c r="BM219" s="106">
        <f t="shared" si="182"/>
        <v>1</v>
      </c>
      <c r="BN219" s="106">
        <f t="shared" si="182"/>
        <v>1</v>
      </c>
      <c r="BO219" s="106">
        <f t="shared" si="182"/>
        <v>1</v>
      </c>
      <c r="BP219" s="106">
        <f t="shared" si="182"/>
        <v>1</v>
      </c>
      <c r="BQ219" s="106">
        <f t="shared" si="182"/>
        <v>1</v>
      </c>
      <c r="BR219" s="350">
        <f t="shared" si="168"/>
        <v>0.69669937555753791</v>
      </c>
    </row>
    <row r="220" spans="1:70" s="2" customFormat="1" ht="18.75" customHeight="1" x14ac:dyDescent="0.25">
      <c r="A220" s="88"/>
      <c r="B220" s="77" t="s">
        <v>1080</v>
      </c>
      <c r="C220" s="77" t="s">
        <v>1081</v>
      </c>
      <c r="D220" s="77" t="s">
        <v>6</v>
      </c>
      <c r="E220" s="224">
        <f>VLOOKUP(B220,'Cuadro Control'!C256:J2150,8,FALSE)</f>
        <v>0</v>
      </c>
      <c r="F220" s="106">
        <f t="shared" si="176"/>
        <v>0</v>
      </c>
      <c r="G220" s="107">
        <v>46344</v>
      </c>
      <c r="H220" s="107"/>
      <c r="I220" s="107">
        <v>46347</v>
      </c>
      <c r="J220" s="354">
        <f t="shared" si="145"/>
        <v>0.75</v>
      </c>
      <c r="K220" s="106">
        <f t="shared" si="177"/>
        <v>0</v>
      </c>
      <c r="L220" s="106">
        <f t="shared" si="177"/>
        <v>0</v>
      </c>
      <c r="M220" s="106">
        <f t="shared" si="177"/>
        <v>0</v>
      </c>
      <c r="N220" s="106">
        <f t="shared" si="177"/>
        <v>0</v>
      </c>
      <c r="O220" s="106">
        <f t="shared" si="177"/>
        <v>0</v>
      </c>
      <c r="P220" s="106">
        <f t="shared" si="177"/>
        <v>0</v>
      </c>
      <c r="Q220" s="106">
        <f t="shared" si="177"/>
        <v>0</v>
      </c>
      <c r="R220" s="106">
        <f t="shared" si="177"/>
        <v>0</v>
      </c>
      <c r="S220" s="106">
        <f t="shared" si="177"/>
        <v>0</v>
      </c>
      <c r="T220" s="106">
        <f t="shared" si="177"/>
        <v>0</v>
      </c>
      <c r="U220" s="106">
        <f t="shared" si="178"/>
        <v>0</v>
      </c>
      <c r="V220" s="106">
        <f t="shared" si="178"/>
        <v>0</v>
      </c>
      <c r="W220" s="106">
        <f t="shared" si="178"/>
        <v>0</v>
      </c>
      <c r="X220" s="106">
        <f t="shared" si="178"/>
        <v>0</v>
      </c>
      <c r="Y220" s="106">
        <f t="shared" si="178"/>
        <v>0</v>
      </c>
      <c r="Z220" s="106">
        <f t="shared" si="178"/>
        <v>0</v>
      </c>
      <c r="AA220" s="106">
        <f t="shared" si="178"/>
        <v>0</v>
      </c>
      <c r="AB220" s="106">
        <f t="shared" si="178"/>
        <v>0</v>
      </c>
      <c r="AC220" s="106">
        <f t="shared" si="178"/>
        <v>0</v>
      </c>
      <c r="AD220" s="106">
        <f t="shared" si="178"/>
        <v>0.75</v>
      </c>
      <c r="AE220" s="106">
        <f t="shared" si="179"/>
        <v>1</v>
      </c>
      <c r="AF220" s="106">
        <f t="shared" si="179"/>
        <v>1</v>
      </c>
      <c r="AG220" s="106">
        <f t="shared" si="179"/>
        <v>1</v>
      </c>
      <c r="AH220" s="106">
        <f t="shared" si="179"/>
        <v>1</v>
      </c>
      <c r="AI220" s="106">
        <f t="shared" si="179"/>
        <v>1</v>
      </c>
      <c r="AJ220" s="106">
        <f t="shared" si="179"/>
        <v>1</v>
      </c>
      <c r="AK220" s="106">
        <f t="shared" si="179"/>
        <v>1</v>
      </c>
      <c r="AL220" s="106">
        <f t="shared" si="179"/>
        <v>1</v>
      </c>
      <c r="AM220" s="106">
        <f t="shared" si="179"/>
        <v>1</v>
      </c>
      <c r="AN220" s="106">
        <f t="shared" si="179"/>
        <v>1</v>
      </c>
      <c r="AO220" s="106">
        <f t="shared" si="180"/>
        <v>1</v>
      </c>
      <c r="AP220" s="106">
        <f t="shared" si="180"/>
        <v>1</v>
      </c>
      <c r="AQ220" s="106">
        <f t="shared" si="180"/>
        <v>1</v>
      </c>
      <c r="AR220" s="106">
        <f t="shared" si="180"/>
        <v>1</v>
      </c>
      <c r="AS220" s="106">
        <f t="shared" si="180"/>
        <v>1</v>
      </c>
      <c r="AT220" s="106">
        <f t="shared" si="180"/>
        <v>1</v>
      </c>
      <c r="AU220" s="106">
        <f t="shared" si="180"/>
        <v>1</v>
      </c>
      <c r="AV220" s="106">
        <f t="shared" si="180"/>
        <v>1</v>
      </c>
      <c r="AW220" s="106">
        <f t="shared" si="180"/>
        <v>1</v>
      </c>
      <c r="AX220" s="106">
        <f t="shared" si="180"/>
        <v>1</v>
      </c>
      <c r="AY220" s="106">
        <f t="shared" si="181"/>
        <v>1</v>
      </c>
      <c r="AZ220" s="106">
        <f t="shared" si="181"/>
        <v>1</v>
      </c>
      <c r="BA220" s="106">
        <f t="shared" si="181"/>
        <v>1</v>
      </c>
      <c r="BB220" s="106">
        <f t="shared" si="181"/>
        <v>1</v>
      </c>
      <c r="BC220" s="106">
        <f t="shared" si="181"/>
        <v>1</v>
      </c>
      <c r="BD220" s="106">
        <f t="shared" si="181"/>
        <v>1</v>
      </c>
      <c r="BE220" s="106">
        <f t="shared" si="181"/>
        <v>1</v>
      </c>
      <c r="BF220" s="106">
        <f t="shared" si="181"/>
        <v>1</v>
      </c>
      <c r="BG220" s="106">
        <f t="shared" si="181"/>
        <v>1</v>
      </c>
      <c r="BH220" s="106">
        <f t="shared" si="181"/>
        <v>1</v>
      </c>
      <c r="BI220" s="106">
        <f t="shared" si="182"/>
        <v>1</v>
      </c>
      <c r="BJ220" s="106">
        <f t="shared" si="182"/>
        <v>1</v>
      </c>
      <c r="BK220" s="106">
        <f t="shared" si="182"/>
        <v>1</v>
      </c>
      <c r="BL220" s="106">
        <f t="shared" si="182"/>
        <v>1</v>
      </c>
      <c r="BM220" s="106">
        <f t="shared" si="182"/>
        <v>1</v>
      </c>
      <c r="BN220" s="106">
        <f t="shared" si="182"/>
        <v>1</v>
      </c>
      <c r="BO220" s="106">
        <f t="shared" si="182"/>
        <v>1</v>
      </c>
      <c r="BP220" s="106">
        <f t="shared" si="182"/>
        <v>1</v>
      </c>
      <c r="BQ220" s="106">
        <f t="shared" si="182"/>
        <v>1</v>
      </c>
      <c r="BR220" s="350">
        <f t="shared" si="168"/>
        <v>0.67372881355932202</v>
      </c>
    </row>
    <row r="221" spans="1:70" s="2" customFormat="1" ht="18.75" customHeight="1" x14ac:dyDescent="0.25">
      <c r="A221" s="88"/>
      <c r="B221" s="78" t="s">
        <v>1082</v>
      </c>
      <c r="C221" s="78" t="s">
        <v>1083</v>
      </c>
      <c r="D221" s="78" t="s">
        <v>3</v>
      </c>
      <c r="E221" s="225">
        <f>VLOOKUP(B221,'Cuadro Control'!C257:J2151,8,FALSE)</f>
        <v>0</v>
      </c>
      <c r="F221" s="108">
        <f t="shared" si="176"/>
        <v>0</v>
      </c>
      <c r="G221" s="109">
        <v>46344</v>
      </c>
      <c r="H221" s="109"/>
      <c r="I221" s="109">
        <v>46344</v>
      </c>
      <c r="J221" s="354">
        <f t="shared" si="145"/>
        <v>0</v>
      </c>
      <c r="K221" s="108">
        <f t="shared" si="177"/>
        <v>0</v>
      </c>
      <c r="L221" s="108">
        <f t="shared" si="177"/>
        <v>0</v>
      </c>
      <c r="M221" s="108">
        <f t="shared" si="177"/>
        <v>0</v>
      </c>
      <c r="N221" s="108">
        <f t="shared" si="177"/>
        <v>0</v>
      </c>
      <c r="O221" s="108">
        <f t="shared" si="177"/>
        <v>0</v>
      </c>
      <c r="P221" s="108">
        <f t="shared" si="177"/>
        <v>0</v>
      </c>
      <c r="Q221" s="108">
        <f t="shared" si="177"/>
        <v>0</v>
      </c>
      <c r="R221" s="108">
        <f t="shared" si="177"/>
        <v>0</v>
      </c>
      <c r="S221" s="108">
        <f t="shared" si="177"/>
        <v>0</v>
      </c>
      <c r="T221" s="108">
        <f t="shared" si="177"/>
        <v>0</v>
      </c>
      <c r="U221" s="108">
        <f t="shared" si="178"/>
        <v>0</v>
      </c>
      <c r="V221" s="108">
        <f t="shared" si="178"/>
        <v>0</v>
      </c>
      <c r="W221" s="108">
        <f t="shared" si="178"/>
        <v>0</v>
      </c>
      <c r="X221" s="108">
        <f t="shared" si="178"/>
        <v>0</v>
      </c>
      <c r="Y221" s="108">
        <f t="shared" si="178"/>
        <v>0</v>
      </c>
      <c r="Z221" s="108">
        <f t="shared" si="178"/>
        <v>0</v>
      </c>
      <c r="AA221" s="108">
        <f t="shared" si="178"/>
        <v>0</v>
      </c>
      <c r="AB221" s="108">
        <f t="shared" si="178"/>
        <v>0</v>
      </c>
      <c r="AC221" s="108">
        <f t="shared" si="178"/>
        <v>0</v>
      </c>
      <c r="AD221" s="108">
        <f t="shared" si="178"/>
        <v>1</v>
      </c>
      <c r="AE221" s="108">
        <f t="shared" si="179"/>
        <v>1</v>
      </c>
      <c r="AF221" s="108">
        <f t="shared" si="179"/>
        <v>1</v>
      </c>
      <c r="AG221" s="108">
        <f t="shared" si="179"/>
        <v>1</v>
      </c>
      <c r="AH221" s="108">
        <f t="shared" si="179"/>
        <v>1</v>
      </c>
      <c r="AI221" s="108">
        <f t="shared" si="179"/>
        <v>1</v>
      </c>
      <c r="AJ221" s="108">
        <f t="shared" si="179"/>
        <v>1</v>
      </c>
      <c r="AK221" s="108">
        <f t="shared" si="179"/>
        <v>1</v>
      </c>
      <c r="AL221" s="108">
        <f t="shared" si="179"/>
        <v>1</v>
      </c>
      <c r="AM221" s="108">
        <f t="shared" si="179"/>
        <v>1</v>
      </c>
      <c r="AN221" s="108">
        <f t="shared" si="179"/>
        <v>1</v>
      </c>
      <c r="AO221" s="108">
        <f t="shared" si="180"/>
        <v>1</v>
      </c>
      <c r="AP221" s="108">
        <f t="shared" si="180"/>
        <v>1</v>
      </c>
      <c r="AQ221" s="108">
        <f t="shared" si="180"/>
        <v>1</v>
      </c>
      <c r="AR221" s="108">
        <f t="shared" si="180"/>
        <v>1</v>
      </c>
      <c r="AS221" s="108">
        <f t="shared" si="180"/>
        <v>1</v>
      </c>
      <c r="AT221" s="108">
        <f t="shared" si="180"/>
        <v>1</v>
      </c>
      <c r="AU221" s="108">
        <f t="shared" si="180"/>
        <v>1</v>
      </c>
      <c r="AV221" s="108">
        <f t="shared" si="180"/>
        <v>1</v>
      </c>
      <c r="AW221" s="108">
        <f t="shared" si="180"/>
        <v>1</v>
      </c>
      <c r="AX221" s="108">
        <f t="shared" si="180"/>
        <v>1</v>
      </c>
      <c r="AY221" s="108">
        <f t="shared" si="181"/>
        <v>1</v>
      </c>
      <c r="AZ221" s="108">
        <f t="shared" si="181"/>
        <v>1</v>
      </c>
      <c r="BA221" s="108">
        <f t="shared" si="181"/>
        <v>1</v>
      </c>
      <c r="BB221" s="108">
        <f t="shared" si="181"/>
        <v>1</v>
      </c>
      <c r="BC221" s="108">
        <f t="shared" si="181"/>
        <v>1</v>
      </c>
      <c r="BD221" s="108">
        <f t="shared" si="181"/>
        <v>1</v>
      </c>
      <c r="BE221" s="108">
        <f t="shared" si="181"/>
        <v>1</v>
      </c>
      <c r="BF221" s="108">
        <f t="shared" si="181"/>
        <v>1</v>
      </c>
      <c r="BG221" s="108">
        <f t="shared" si="181"/>
        <v>1</v>
      </c>
      <c r="BH221" s="108">
        <f t="shared" si="181"/>
        <v>1</v>
      </c>
      <c r="BI221" s="108">
        <f t="shared" si="182"/>
        <v>1</v>
      </c>
      <c r="BJ221" s="108">
        <f t="shared" si="182"/>
        <v>1</v>
      </c>
      <c r="BK221" s="108">
        <f t="shared" si="182"/>
        <v>1</v>
      </c>
      <c r="BL221" s="108">
        <f t="shared" si="182"/>
        <v>1</v>
      </c>
      <c r="BM221" s="108">
        <f t="shared" si="182"/>
        <v>1</v>
      </c>
      <c r="BN221" s="108">
        <f t="shared" si="182"/>
        <v>1</v>
      </c>
      <c r="BO221" s="108">
        <f t="shared" si="182"/>
        <v>1</v>
      </c>
      <c r="BP221" s="108">
        <f t="shared" si="182"/>
        <v>1</v>
      </c>
      <c r="BQ221" s="108">
        <f t="shared" si="182"/>
        <v>1</v>
      </c>
      <c r="BR221" s="350">
        <f t="shared" si="168"/>
        <v>0.67796610169491522</v>
      </c>
    </row>
    <row r="222" spans="1:70" s="2" customFormat="1" ht="18.75" customHeight="1" x14ac:dyDescent="0.25">
      <c r="A222" s="88"/>
      <c r="B222" s="77" t="s">
        <v>1084</v>
      </c>
      <c r="C222" s="77" t="s">
        <v>1085</v>
      </c>
      <c r="D222" s="77" t="s">
        <v>8</v>
      </c>
      <c r="E222" s="224">
        <f>VLOOKUP(B222,'Cuadro Control'!C258:J2152,8,FALSE)</f>
        <v>1230815225.9452939</v>
      </c>
      <c r="F222" s="106">
        <f t="shared" si="176"/>
        <v>0.2318411625341423</v>
      </c>
      <c r="G222" s="107">
        <v>46347</v>
      </c>
      <c r="H222" s="107"/>
      <c r="I222" s="107">
        <v>46349</v>
      </c>
      <c r="J222" s="354">
        <f t="shared" si="145"/>
        <v>0</v>
      </c>
      <c r="K222" s="106">
        <f t="shared" si="177"/>
        <v>0</v>
      </c>
      <c r="L222" s="106">
        <f t="shared" si="177"/>
        <v>0</v>
      </c>
      <c r="M222" s="106">
        <f t="shared" si="177"/>
        <v>0</v>
      </c>
      <c r="N222" s="106">
        <f t="shared" si="177"/>
        <v>0</v>
      </c>
      <c r="O222" s="106">
        <f t="shared" si="177"/>
        <v>0</v>
      </c>
      <c r="P222" s="106">
        <f t="shared" si="177"/>
        <v>0</v>
      </c>
      <c r="Q222" s="106">
        <f t="shared" si="177"/>
        <v>0</v>
      </c>
      <c r="R222" s="106">
        <f t="shared" si="177"/>
        <v>0</v>
      </c>
      <c r="S222" s="106">
        <f t="shared" si="177"/>
        <v>0</v>
      </c>
      <c r="T222" s="106">
        <f t="shared" si="177"/>
        <v>0</v>
      </c>
      <c r="U222" s="106">
        <f t="shared" si="178"/>
        <v>0</v>
      </c>
      <c r="V222" s="106">
        <f t="shared" si="178"/>
        <v>0</v>
      </c>
      <c r="W222" s="106">
        <f t="shared" si="178"/>
        <v>0</v>
      </c>
      <c r="X222" s="106">
        <f t="shared" si="178"/>
        <v>0</v>
      </c>
      <c r="Y222" s="106">
        <f t="shared" si="178"/>
        <v>0</v>
      </c>
      <c r="Z222" s="106">
        <f t="shared" si="178"/>
        <v>0</v>
      </c>
      <c r="AA222" s="106">
        <f t="shared" si="178"/>
        <v>0</v>
      </c>
      <c r="AB222" s="106">
        <f t="shared" si="178"/>
        <v>0</v>
      </c>
      <c r="AC222" s="106">
        <f t="shared" si="178"/>
        <v>0</v>
      </c>
      <c r="AD222" s="106">
        <f t="shared" si="178"/>
        <v>0</v>
      </c>
      <c r="AE222" s="106">
        <f t="shared" si="179"/>
        <v>1</v>
      </c>
      <c r="AF222" s="106">
        <f t="shared" si="179"/>
        <v>1</v>
      </c>
      <c r="AG222" s="106">
        <f t="shared" si="179"/>
        <v>1</v>
      </c>
      <c r="AH222" s="106">
        <f t="shared" si="179"/>
        <v>1</v>
      </c>
      <c r="AI222" s="106">
        <f t="shared" si="179"/>
        <v>1</v>
      </c>
      <c r="AJ222" s="106">
        <f t="shared" si="179"/>
        <v>1</v>
      </c>
      <c r="AK222" s="106">
        <f t="shared" si="179"/>
        <v>1</v>
      </c>
      <c r="AL222" s="106">
        <f t="shared" si="179"/>
        <v>1</v>
      </c>
      <c r="AM222" s="106">
        <f t="shared" si="179"/>
        <v>1</v>
      </c>
      <c r="AN222" s="106">
        <f t="shared" si="179"/>
        <v>1</v>
      </c>
      <c r="AO222" s="106">
        <f t="shared" si="180"/>
        <v>1</v>
      </c>
      <c r="AP222" s="106">
        <f t="shared" si="180"/>
        <v>1</v>
      </c>
      <c r="AQ222" s="106">
        <f t="shared" si="180"/>
        <v>1</v>
      </c>
      <c r="AR222" s="106">
        <f t="shared" si="180"/>
        <v>1</v>
      </c>
      <c r="AS222" s="106">
        <f t="shared" si="180"/>
        <v>1</v>
      </c>
      <c r="AT222" s="106">
        <f t="shared" si="180"/>
        <v>1</v>
      </c>
      <c r="AU222" s="106">
        <f t="shared" si="180"/>
        <v>1</v>
      </c>
      <c r="AV222" s="106">
        <f t="shared" si="180"/>
        <v>1</v>
      </c>
      <c r="AW222" s="106">
        <f t="shared" si="180"/>
        <v>1</v>
      </c>
      <c r="AX222" s="106">
        <f t="shared" si="180"/>
        <v>1</v>
      </c>
      <c r="AY222" s="106">
        <f t="shared" si="181"/>
        <v>1</v>
      </c>
      <c r="AZ222" s="106">
        <f t="shared" si="181"/>
        <v>1</v>
      </c>
      <c r="BA222" s="106">
        <f t="shared" si="181"/>
        <v>1</v>
      </c>
      <c r="BB222" s="106">
        <f t="shared" si="181"/>
        <v>1</v>
      </c>
      <c r="BC222" s="106">
        <f t="shared" si="181"/>
        <v>1</v>
      </c>
      <c r="BD222" s="106">
        <f t="shared" si="181"/>
        <v>1</v>
      </c>
      <c r="BE222" s="106">
        <f t="shared" si="181"/>
        <v>1</v>
      </c>
      <c r="BF222" s="106">
        <f t="shared" si="181"/>
        <v>1</v>
      </c>
      <c r="BG222" s="106">
        <f t="shared" si="181"/>
        <v>1</v>
      </c>
      <c r="BH222" s="106">
        <f t="shared" si="181"/>
        <v>1</v>
      </c>
      <c r="BI222" s="106">
        <f t="shared" si="182"/>
        <v>1</v>
      </c>
      <c r="BJ222" s="106">
        <f t="shared" si="182"/>
        <v>1</v>
      </c>
      <c r="BK222" s="106">
        <f t="shared" si="182"/>
        <v>1</v>
      </c>
      <c r="BL222" s="106">
        <f t="shared" si="182"/>
        <v>1</v>
      </c>
      <c r="BM222" s="106">
        <f t="shared" si="182"/>
        <v>1</v>
      </c>
      <c r="BN222" s="106">
        <f t="shared" si="182"/>
        <v>1</v>
      </c>
      <c r="BO222" s="106">
        <f t="shared" si="182"/>
        <v>1</v>
      </c>
      <c r="BP222" s="106">
        <f t="shared" si="182"/>
        <v>1</v>
      </c>
      <c r="BQ222" s="106">
        <f t="shared" si="182"/>
        <v>1</v>
      </c>
      <c r="BR222" s="350">
        <f t="shared" si="168"/>
        <v>0.66101694915254239</v>
      </c>
    </row>
    <row r="223" spans="1:70" s="2" customFormat="1" ht="18.75" customHeight="1" x14ac:dyDescent="0.25">
      <c r="A223" s="88"/>
      <c r="B223" s="77" t="s">
        <v>1086</v>
      </c>
      <c r="C223" s="77" t="s">
        <v>1087</v>
      </c>
      <c r="D223" s="77" t="s">
        <v>26</v>
      </c>
      <c r="E223" s="224">
        <f>VLOOKUP(B223,'Cuadro Control'!C259:J2153,8,FALSE)</f>
        <v>0</v>
      </c>
      <c r="F223" s="106">
        <f t="shared" si="176"/>
        <v>0</v>
      </c>
      <c r="G223" s="107">
        <v>46349</v>
      </c>
      <c r="H223" s="107"/>
      <c r="I223" s="107">
        <v>46356</v>
      </c>
      <c r="J223" s="354">
        <f t="shared" si="145"/>
        <v>0.625</v>
      </c>
      <c r="K223" s="106">
        <f t="shared" ref="K223:T228" si="183">IF($G223=0,0,IF(K$6&lt;$G223,0,IF(K$6&gt;$I223,1,(K$6-$G223+1)/($I223-$G223+1))))</f>
        <v>0</v>
      </c>
      <c r="L223" s="106">
        <f t="shared" si="183"/>
        <v>0</v>
      </c>
      <c r="M223" s="106">
        <f t="shared" si="183"/>
        <v>0</v>
      </c>
      <c r="N223" s="106">
        <f t="shared" si="183"/>
        <v>0</v>
      </c>
      <c r="O223" s="106">
        <f t="shared" si="183"/>
        <v>0</v>
      </c>
      <c r="P223" s="106">
        <f t="shared" si="183"/>
        <v>0</v>
      </c>
      <c r="Q223" s="106">
        <f t="shared" si="183"/>
        <v>0</v>
      </c>
      <c r="R223" s="106">
        <f t="shared" si="183"/>
        <v>0</v>
      </c>
      <c r="S223" s="106">
        <f t="shared" si="183"/>
        <v>0</v>
      </c>
      <c r="T223" s="106">
        <f t="shared" si="183"/>
        <v>0</v>
      </c>
      <c r="U223" s="106">
        <f t="shared" ref="U223:AD228" si="184">IF($G223=0,0,IF(U$6&lt;$G223,0,IF(U$6&gt;$I223,1,(U$6-$G223+1)/($I223-$G223+1))))</f>
        <v>0</v>
      </c>
      <c r="V223" s="106">
        <f t="shared" si="184"/>
        <v>0</v>
      </c>
      <c r="W223" s="106">
        <f t="shared" si="184"/>
        <v>0</v>
      </c>
      <c r="X223" s="106">
        <f t="shared" si="184"/>
        <v>0</v>
      </c>
      <c r="Y223" s="106">
        <f t="shared" si="184"/>
        <v>0</v>
      </c>
      <c r="Z223" s="106">
        <f t="shared" si="184"/>
        <v>0</v>
      </c>
      <c r="AA223" s="106">
        <f t="shared" si="184"/>
        <v>0</v>
      </c>
      <c r="AB223" s="106">
        <f t="shared" si="184"/>
        <v>0</v>
      </c>
      <c r="AC223" s="106">
        <f t="shared" si="184"/>
        <v>0</v>
      </c>
      <c r="AD223" s="106">
        <f t="shared" si="184"/>
        <v>0</v>
      </c>
      <c r="AE223" s="106">
        <f t="shared" ref="AE223:AN228" si="185">IF($G223=0,0,IF(AE$6&lt;$G223,0,IF(AE$6&gt;$I223,1,(AE$6-$G223+1)/($I223-$G223+1))))</f>
        <v>0.625</v>
      </c>
      <c r="AF223" s="106">
        <f t="shared" si="185"/>
        <v>1</v>
      </c>
      <c r="AG223" s="106">
        <f t="shared" si="185"/>
        <v>1</v>
      </c>
      <c r="AH223" s="106">
        <f t="shared" si="185"/>
        <v>1</v>
      </c>
      <c r="AI223" s="106">
        <f t="shared" si="185"/>
        <v>1</v>
      </c>
      <c r="AJ223" s="106">
        <f t="shared" si="185"/>
        <v>1</v>
      </c>
      <c r="AK223" s="106">
        <f t="shared" si="185"/>
        <v>1</v>
      </c>
      <c r="AL223" s="106">
        <f t="shared" si="185"/>
        <v>1</v>
      </c>
      <c r="AM223" s="106">
        <f t="shared" si="185"/>
        <v>1</v>
      </c>
      <c r="AN223" s="106">
        <f t="shared" si="185"/>
        <v>1</v>
      </c>
      <c r="AO223" s="106">
        <f t="shared" ref="AO223:AX228" si="186">IF($G223=0,0,IF(AO$6&lt;$G223,0,IF(AO$6&gt;$I223,1,(AO$6-$G223+1)/($I223-$G223+1))))</f>
        <v>1</v>
      </c>
      <c r="AP223" s="106">
        <f t="shared" si="186"/>
        <v>1</v>
      </c>
      <c r="AQ223" s="106">
        <f t="shared" si="186"/>
        <v>1</v>
      </c>
      <c r="AR223" s="106">
        <f t="shared" si="186"/>
        <v>1</v>
      </c>
      <c r="AS223" s="106">
        <f t="shared" si="186"/>
        <v>1</v>
      </c>
      <c r="AT223" s="106">
        <f t="shared" si="186"/>
        <v>1</v>
      </c>
      <c r="AU223" s="106">
        <f t="shared" si="186"/>
        <v>1</v>
      </c>
      <c r="AV223" s="106">
        <f t="shared" si="186"/>
        <v>1</v>
      </c>
      <c r="AW223" s="106">
        <f t="shared" si="186"/>
        <v>1</v>
      </c>
      <c r="AX223" s="106">
        <f t="shared" si="186"/>
        <v>1</v>
      </c>
      <c r="AY223" s="106">
        <f t="shared" ref="AY223:BH228" si="187">IF($G223=0,0,IF(AY$6&lt;$G223,0,IF(AY$6&gt;$I223,1,(AY$6-$G223+1)/($I223-$G223+1))))</f>
        <v>1</v>
      </c>
      <c r="AZ223" s="106">
        <f t="shared" si="187"/>
        <v>1</v>
      </c>
      <c r="BA223" s="106">
        <f t="shared" si="187"/>
        <v>1</v>
      </c>
      <c r="BB223" s="106">
        <f t="shared" si="187"/>
        <v>1</v>
      </c>
      <c r="BC223" s="106">
        <f t="shared" si="187"/>
        <v>1</v>
      </c>
      <c r="BD223" s="106">
        <f t="shared" si="187"/>
        <v>1</v>
      </c>
      <c r="BE223" s="106">
        <f t="shared" si="187"/>
        <v>1</v>
      </c>
      <c r="BF223" s="106">
        <f t="shared" si="187"/>
        <v>1</v>
      </c>
      <c r="BG223" s="106">
        <f t="shared" si="187"/>
        <v>1</v>
      </c>
      <c r="BH223" s="106">
        <f t="shared" si="187"/>
        <v>1</v>
      </c>
      <c r="BI223" s="106">
        <f t="shared" ref="BI223:BQ228" si="188">IF($G223=0,0,IF(BI$6&lt;$G223,0,IF(BI$6&gt;$I223,1,(BI$6-$G223+1)/($I223-$G223+1))))</f>
        <v>1</v>
      </c>
      <c r="BJ223" s="106">
        <f t="shared" si="188"/>
        <v>1</v>
      </c>
      <c r="BK223" s="106">
        <f t="shared" si="188"/>
        <v>1</v>
      </c>
      <c r="BL223" s="106">
        <f t="shared" si="188"/>
        <v>1</v>
      </c>
      <c r="BM223" s="106">
        <f t="shared" si="188"/>
        <v>1</v>
      </c>
      <c r="BN223" s="106">
        <f t="shared" si="188"/>
        <v>1</v>
      </c>
      <c r="BO223" s="106">
        <f t="shared" si="188"/>
        <v>1</v>
      </c>
      <c r="BP223" s="106">
        <f t="shared" si="188"/>
        <v>1</v>
      </c>
      <c r="BQ223" s="106">
        <f t="shared" si="188"/>
        <v>1</v>
      </c>
      <c r="BR223" s="350">
        <f t="shared" si="168"/>
        <v>0.65466101694915257</v>
      </c>
    </row>
    <row r="224" spans="1:70" s="2" customFormat="1" ht="18.75" customHeight="1" x14ac:dyDescent="0.25">
      <c r="A224" s="88"/>
      <c r="B224" s="77" t="s">
        <v>1088</v>
      </c>
      <c r="C224" s="77" t="s">
        <v>2058</v>
      </c>
      <c r="D224" s="77" t="s">
        <v>6</v>
      </c>
      <c r="E224" s="224">
        <f>VLOOKUP(B224,'Cuadro Control'!C260:J2154,8,FALSE)</f>
        <v>52736347.43270281</v>
      </c>
      <c r="F224" s="106">
        <f t="shared" si="176"/>
        <v>9.933624348213644E-3</v>
      </c>
      <c r="G224" s="107">
        <v>46360</v>
      </c>
      <c r="H224" s="107"/>
      <c r="I224" s="107">
        <v>46365</v>
      </c>
      <c r="J224" s="354">
        <f t="shared" si="145"/>
        <v>0.16666666666666666</v>
      </c>
      <c r="K224" s="106">
        <f t="shared" si="183"/>
        <v>0</v>
      </c>
      <c r="L224" s="106">
        <f t="shared" si="183"/>
        <v>0</v>
      </c>
      <c r="M224" s="106">
        <f t="shared" si="183"/>
        <v>0</v>
      </c>
      <c r="N224" s="106">
        <f t="shared" si="183"/>
        <v>0</v>
      </c>
      <c r="O224" s="106">
        <f t="shared" si="183"/>
        <v>0</v>
      </c>
      <c r="P224" s="106">
        <f t="shared" si="183"/>
        <v>0</v>
      </c>
      <c r="Q224" s="106">
        <f t="shared" si="183"/>
        <v>0</v>
      </c>
      <c r="R224" s="106">
        <f t="shared" si="183"/>
        <v>0</v>
      </c>
      <c r="S224" s="106">
        <f t="shared" si="183"/>
        <v>0</v>
      </c>
      <c r="T224" s="106">
        <f t="shared" si="183"/>
        <v>0</v>
      </c>
      <c r="U224" s="106">
        <f t="shared" si="184"/>
        <v>0</v>
      </c>
      <c r="V224" s="106">
        <f t="shared" si="184"/>
        <v>0</v>
      </c>
      <c r="W224" s="106">
        <f t="shared" si="184"/>
        <v>0</v>
      </c>
      <c r="X224" s="106">
        <f t="shared" si="184"/>
        <v>0</v>
      </c>
      <c r="Y224" s="106">
        <f t="shared" si="184"/>
        <v>0</v>
      </c>
      <c r="Z224" s="106">
        <f t="shared" si="184"/>
        <v>0</v>
      </c>
      <c r="AA224" s="106">
        <f t="shared" si="184"/>
        <v>0</v>
      </c>
      <c r="AB224" s="106">
        <f t="shared" si="184"/>
        <v>0</v>
      </c>
      <c r="AC224" s="106">
        <f t="shared" si="184"/>
        <v>0</v>
      </c>
      <c r="AD224" s="106">
        <f t="shared" si="184"/>
        <v>0</v>
      </c>
      <c r="AE224" s="106">
        <f t="shared" si="185"/>
        <v>0</v>
      </c>
      <c r="AF224" s="106">
        <f t="shared" si="185"/>
        <v>0.16666666666666666</v>
      </c>
      <c r="AG224" s="106">
        <f t="shared" si="185"/>
        <v>1</v>
      </c>
      <c r="AH224" s="106">
        <f t="shared" si="185"/>
        <v>1</v>
      </c>
      <c r="AI224" s="106">
        <f t="shared" si="185"/>
        <v>1</v>
      </c>
      <c r="AJ224" s="106">
        <f t="shared" si="185"/>
        <v>1</v>
      </c>
      <c r="AK224" s="106">
        <f t="shared" si="185"/>
        <v>1</v>
      </c>
      <c r="AL224" s="106">
        <f t="shared" si="185"/>
        <v>1</v>
      </c>
      <c r="AM224" s="106">
        <f t="shared" si="185"/>
        <v>1</v>
      </c>
      <c r="AN224" s="106">
        <f t="shared" si="185"/>
        <v>1</v>
      </c>
      <c r="AO224" s="106">
        <f t="shared" si="186"/>
        <v>1</v>
      </c>
      <c r="AP224" s="106">
        <f t="shared" si="186"/>
        <v>1</v>
      </c>
      <c r="AQ224" s="106">
        <f t="shared" si="186"/>
        <v>1</v>
      </c>
      <c r="AR224" s="106">
        <f t="shared" si="186"/>
        <v>1</v>
      </c>
      <c r="AS224" s="106">
        <f t="shared" si="186"/>
        <v>1</v>
      </c>
      <c r="AT224" s="106">
        <f t="shared" si="186"/>
        <v>1</v>
      </c>
      <c r="AU224" s="106">
        <f t="shared" si="186"/>
        <v>1</v>
      </c>
      <c r="AV224" s="106">
        <f t="shared" si="186"/>
        <v>1</v>
      </c>
      <c r="AW224" s="106">
        <f t="shared" si="186"/>
        <v>1</v>
      </c>
      <c r="AX224" s="106">
        <f t="shared" si="186"/>
        <v>1</v>
      </c>
      <c r="AY224" s="106">
        <f t="shared" si="187"/>
        <v>1</v>
      </c>
      <c r="AZ224" s="106">
        <f t="shared" si="187"/>
        <v>1</v>
      </c>
      <c r="BA224" s="106">
        <f t="shared" si="187"/>
        <v>1</v>
      </c>
      <c r="BB224" s="106">
        <f t="shared" si="187"/>
        <v>1</v>
      </c>
      <c r="BC224" s="106">
        <f t="shared" si="187"/>
        <v>1</v>
      </c>
      <c r="BD224" s="106">
        <f t="shared" si="187"/>
        <v>1</v>
      </c>
      <c r="BE224" s="106">
        <f t="shared" si="187"/>
        <v>1</v>
      </c>
      <c r="BF224" s="106">
        <f t="shared" si="187"/>
        <v>1</v>
      </c>
      <c r="BG224" s="106">
        <f t="shared" si="187"/>
        <v>1</v>
      </c>
      <c r="BH224" s="106">
        <f t="shared" si="187"/>
        <v>1</v>
      </c>
      <c r="BI224" s="106">
        <f t="shared" si="188"/>
        <v>1</v>
      </c>
      <c r="BJ224" s="106">
        <f t="shared" si="188"/>
        <v>1</v>
      </c>
      <c r="BK224" s="106">
        <f t="shared" si="188"/>
        <v>1</v>
      </c>
      <c r="BL224" s="106">
        <f t="shared" si="188"/>
        <v>1</v>
      </c>
      <c r="BM224" s="106">
        <f t="shared" si="188"/>
        <v>1</v>
      </c>
      <c r="BN224" s="106">
        <f t="shared" si="188"/>
        <v>1</v>
      </c>
      <c r="BO224" s="106">
        <f t="shared" si="188"/>
        <v>1</v>
      </c>
      <c r="BP224" s="106">
        <f t="shared" si="188"/>
        <v>1</v>
      </c>
      <c r="BQ224" s="106">
        <f t="shared" si="188"/>
        <v>1</v>
      </c>
      <c r="BR224" s="350">
        <f t="shared" si="168"/>
        <v>0.62994350282485889</v>
      </c>
    </row>
    <row r="225" spans="1:70" s="2" customFormat="1" ht="18.75" customHeight="1" x14ac:dyDescent="0.25">
      <c r="A225" s="88"/>
      <c r="B225" s="77" t="s">
        <v>1089</v>
      </c>
      <c r="C225" s="77" t="s">
        <v>1090</v>
      </c>
      <c r="D225" s="77" t="s">
        <v>19</v>
      </c>
      <c r="E225" s="224">
        <f>VLOOKUP(B225,'Cuadro Control'!C261:J2155,8,FALSE)</f>
        <v>46410609.014634147</v>
      </c>
      <c r="F225" s="106">
        <f t="shared" si="176"/>
        <v>8.742083556535862E-3</v>
      </c>
      <c r="G225" s="107">
        <v>46365</v>
      </c>
      <c r="H225" s="107"/>
      <c r="I225" s="107">
        <v>46366</v>
      </c>
      <c r="J225" s="354">
        <f t="shared" si="145"/>
        <v>0</v>
      </c>
      <c r="K225" s="106">
        <f t="shared" si="183"/>
        <v>0</v>
      </c>
      <c r="L225" s="106">
        <f t="shared" si="183"/>
        <v>0</v>
      </c>
      <c r="M225" s="106">
        <f t="shared" si="183"/>
        <v>0</v>
      </c>
      <c r="N225" s="106">
        <f t="shared" si="183"/>
        <v>0</v>
      </c>
      <c r="O225" s="106">
        <f t="shared" si="183"/>
        <v>0</v>
      </c>
      <c r="P225" s="106">
        <f t="shared" si="183"/>
        <v>0</v>
      </c>
      <c r="Q225" s="106">
        <f t="shared" si="183"/>
        <v>0</v>
      </c>
      <c r="R225" s="106">
        <f t="shared" si="183"/>
        <v>0</v>
      </c>
      <c r="S225" s="106">
        <f t="shared" si="183"/>
        <v>0</v>
      </c>
      <c r="T225" s="106">
        <f t="shared" si="183"/>
        <v>0</v>
      </c>
      <c r="U225" s="106">
        <f t="shared" si="184"/>
        <v>0</v>
      </c>
      <c r="V225" s="106">
        <f t="shared" si="184"/>
        <v>0</v>
      </c>
      <c r="W225" s="106">
        <f t="shared" si="184"/>
        <v>0</v>
      </c>
      <c r="X225" s="106">
        <f t="shared" si="184"/>
        <v>0</v>
      </c>
      <c r="Y225" s="106">
        <f t="shared" si="184"/>
        <v>0</v>
      </c>
      <c r="Z225" s="106">
        <f t="shared" si="184"/>
        <v>0</v>
      </c>
      <c r="AA225" s="106">
        <f t="shared" si="184"/>
        <v>0</v>
      </c>
      <c r="AB225" s="106">
        <f t="shared" si="184"/>
        <v>0</v>
      </c>
      <c r="AC225" s="106">
        <f t="shared" si="184"/>
        <v>0</v>
      </c>
      <c r="AD225" s="106">
        <f t="shared" si="184"/>
        <v>0</v>
      </c>
      <c r="AE225" s="106">
        <f t="shared" si="185"/>
        <v>0</v>
      </c>
      <c r="AF225" s="106">
        <f t="shared" si="185"/>
        <v>0</v>
      </c>
      <c r="AG225" s="106">
        <f t="shared" si="185"/>
        <v>1</v>
      </c>
      <c r="AH225" s="106">
        <f t="shared" si="185"/>
        <v>1</v>
      </c>
      <c r="AI225" s="106">
        <f t="shared" si="185"/>
        <v>1</v>
      </c>
      <c r="AJ225" s="106">
        <f t="shared" si="185"/>
        <v>1</v>
      </c>
      <c r="AK225" s="106">
        <f t="shared" si="185"/>
        <v>1</v>
      </c>
      <c r="AL225" s="106">
        <f t="shared" si="185"/>
        <v>1</v>
      </c>
      <c r="AM225" s="106">
        <f t="shared" si="185"/>
        <v>1</v>
      </c>
      <c r="AN225" s="106">
        <f t="shared" si="185"/>
        <v>1</v>
      </c>
      <c r="AO225" s="106">
        <f t="shared" si="186"/>
        <v>1</v>
      </c>
      <c r="AP225" s="106">
        <f t="shared" si="186"/>
        <v>1</v>
      </c>
      <c r="AQ225" s="106">
        <f t="shared" si="186"/>
        <v>1</v>
      </c>
      <c r="AR225" s="106">
        <f t="shared" si="186"/>
        <v>1</v>
      </c>
      <c r="AS225" s="106">
        <f t="shared" si="186"/>
        <v>1</v>
      </c>
      <c r="AT225" s="106">
        <f t="shared" si="186"/>
        <v>1</v>
      </c>
      <c r="AU225" s="106">
        <f t="shared" si="186"/>
        <v>1</v>
      </c>
      <c r="AV225" s="106">
        <f t="shared" si="186"/>
        <v>1</v>
      </c>
      <c r="AW225" s="106">
        <f t="shared" si="186"/>
        <v>1</v>
      </c>
      <c r="AX225" s="106">
        <f t="shared" si="186"/>
        <v>1</v>
      </c>
      <c r="AY225" s="106">
        <f t="shared" si="187"/>
        <v>1</v>
      </c>
      <c r="AZ225" s="106">
        <f t="shared" si="187"/>
        <v>1</v>
      </c>
      <c r="BA225" s="106">
        <f t="shared" si="187"/>
        <v>1</v>
      </c>
      <c r="BB225" s="106">
        <f t="shared" si="187"/>
        <v>1</v>
      </c>
      <c r="BC225" s="106">
        <f t="shared" si="187"/>
        <v>1</v>
      </c>
      <c r="BD225" s="106">
        <f t="shared" si="187"/>
        <v>1</v>
      </c>
      <c r="BE225" s="106">
        <f t="shared" si="187"/>
        <v>1</v>
      </c>
      <c r="BF225" s="106">
        <f t="shared" si="187"/>
        <v>1</v>
      </c>
      <c r="BG225" s="106">
        <f t="shared" si="187"/>
        <v>1</v>
      </c>
      <c r="BH225" s="106">
        <f t="shared" si="187"/>
        <v>1</v>
      </c>
      <c r="BI225" s="106">
        <f t="shared" si="188"/>
        <v>1</v>
      </c>
      <c r="BJ225" s="106">
        <f t="shared" si="188"/>
        <v>1</v>
      </c>
      <c r="BK225" s="106">
        <f t="shared" si="188"/>
        <v>1</v>
      </c>
      <c r="BL225" s="106">
        <f t="shared" si="188"/>
        <v>1</v>
      </c>
      <c r="BM225" s="106">
        <f t="shared" si="188"/>
        <v>1</v>
      </c>
      <c r="BN225" s="106">
        <f t="shared" si="188"/>
        <v>1</v>
      </c>
      <c r="BO225" s="106">
        <f t="shared" si="188"/>
        <v>1</v>
      </c>
      <c r="BP225" s="106">
        <f t="shared" si="188"/>
        <v>1</v>
      </c>
      <c r="BQ225" s="106">
        <f t="shared" si="188"/>
        <v>1</v>
      </c>
      <c r="BR225" s="350">
        <f t="shared" si="168"/>
        <v>0.6271186440677966</v>
      </c>
    </row>
    <row r="226" spans="1:70" s="2" customFormat="1" ht="18.75" customHeight="1" x14ac:dyDescent="0.25">
      <c r="A226" s="88"/>
      <c r="B226" s="77" t="s">
        <v>1091</v>
      </c>
      <c r="C226" s="77" t="s">
        <v>1092</v>
      </c>
      <c r="D226" s="77" t="s">
        <v>9</v>
      </c>
      <c r="E226" s="224">
        <f>VLOOKUP(B226,'Cuadro Control'!C262:J2156,8,FALSE)</f>
        <v>1587346329.5488234</v>
      </c>
      <c r="F226" s="106">
        <f t="shared" si="176"/>
        <v>0.29899875353285565</v>
      </c>
      <c r="G226" s="107">
        <v>46365</v>
      </c>
      <c r="H226" s="107"/>
      <c r="I226" s="107">
        <v>46375</v>
      </c>
      <c r="J226" s="354">
        <f t="shared" si="145"/>
        <v>0.90909090909090906</v>
      </c>
      <c r="K226" s="106">
        <f t="shared" si="183"/>
        <v>0</v>
      </c>
      <c r="L226" s="106">
        <f t="shared" si="183"/>
        <v>0</v>
      </c>
      <c r="M226" s="106">
        <f t="shared" si="183"/>
        <v>0</v>
      </c>
      <c r="N226" s="106">
        <f t="shared" si="183"/>
        <v>0</v>
      </c>
      <c r="O226" s="106">
        <f t="shared" si="183"/>
        <v>0</v>
      </c>
      <c r="P226" s="106">
        <f t="shared" si="183"/>
        <v>0</v>
      </c>
      <c r="Q226" s="106">
        <f t="shared" si="183"/>
        <v>0</v>
      </c>
      <c r="R226" s="106">
        <f t="shared" si="183"/>
        <v>0</v>
      </c>
      <c r="S226" s="106">
        <f t="shared" si="183"/>
        <v>0</v>
      </c>
      <c r="T226" s="106">
        <f t="shared" si="183"/>
        <v>0</v>
      </c>
      <c r="U226" s="106">
        <f t="shared" si="184"/>
        <v>0</v>
      </c>
      <c r="V226" s="106">
        <f t="shared" si="184"/>
        <v>0</v>
      </c>
      <c r="W226" s="106">
        <f t="shared" si="184"/>
        <v>0</v>
      </c>
      <c r="X226" s="106">
        <f t="shared" si="184"/>
        <v>0</v>
      </c>
      <c r="Y226" s="106">
        <f t="shared" si="184"/>
        <v>0</v>
      </c>
      <c r="Z226" s="106">
        <f t="shared" si="184"/>
        <v>0</v>
      </c>
      <c r="AA226" s="106">
        <f t="shared" si="184"/>
        <v>0</v>
      </c>
      <c r="AB226" s="106">
        <f t="shared" si="184"/>
        <v>0</v>
      </c>
      <c r="AC226" s="106">
        <f t="shared" si="184"/>
        <v>0</v>
      </c>
      <c r="AD226" s="106">
        <f t="shared" si="184"/>
        <v>0</v>
      </c>
      <c r="AE226" s="106">
        <f t="shared" si="185"/>
        <v>0</v>
      </c>
      <c r="AF226" s="106">
        <f t="shared" si="185"/>
        <v>0</v>
      </c>
      <c r="AG226" s="106">
        <f t="shared" si="185"/>
        <v>0.27272727272727271</v>
      </c>
      <c r="AH226" s="106">
        <f t="shared" si="185"/>
        <v>0.90909090909090906</v>
      </c>
      <c r="AI226" s="106">
        <f t="shared" si="185"/>
        <v>1</v>
      </c>
      <c r="AJ226" s="106">
        <f t="shared" si="185"/>
        <v>1</v>
      </c>
      <c r="AK226" s="106">
        <f t="shared" si="185"/>
        <v>1</v>
      </c>
      <c r="AL226" s="106">
        <f t="shared" si="185"/>
        <v>1</v>
      </c>
      <c r="AM226" s="106">
        <f t="shared" si="185"/>
        <v>1</v>
      </c>
      <c r="AN226" s="106">
        <f t="shared" si="185"/>
        <v>1</v>
      </c>
      <c r="AO226" s="106">
        <f t="shared" si="186"/>
        <v>1</v>
      </c>
      <c r="AP226" s="106">
        <f t="shared" si="186"/>
        <v>1</v>
      </c>
      <c r="AQ226" s="106">
        <f t="shared" si="186"/>
        <v>1</v>
      </c>
      <c r="AR226" s="106">
        <f t="shared" si="186"/>
        <v>1</v>
      </c>
      <c r="AS226" s="106">
        <f t="shared" si="186"/>
        <v>1</v>
      </c>
      <c r="AT226" s="106">
        <f t="shared" si="186"/>
        <v>1</v>
      </c>
      <c r="AU226" s="106">
        <f t="shared" si="186"/>
        <v>1</v>
      </c>
      <c r="AV226" s="106">
        <f t="shared" si="186"/>
        <v>1</v>
      </c>
      <c r="AW226" s="106">
        <f t="shared" si="186"/>
        <v>1</v>
      </c>
      <c r="AX226" s="106">
        <f t="shared" si="186"/>
        <v>1</v>
      </c>
      <c r="AY226" s="106">
        <f t="shared" si="187"/>
        <v>1</v>
      </c>
      <c r="AZ226" s="106">
        <f t="shared" si="187"/>
        <v>1</v>
      </c>
      <c r="BA226" s="106">
        <f t="shared" si="187"/>
        <v>1</v>
      </c>
      <c r="BB226" s="106">
        <f t="shared" si="187"/>
        <v>1</v>
      </c>
      <c r="BC226" s="106">
        <f t="shared" si="187"/>
        <v>1</v>
      </c>
      <c r="BD226" s="106">
        <f t="shared" si="187"/>
        <v>1</v>
      </c>
      <c r="BE226" s="106">
        <f t="shared" si="187"/>
        <v>1</v>
      </c>
      <c r="BF226" s="106">
        <f t="shared" si="187"/>
        <v>1</v>
      </c>
      <c r="BG226" s="106">
        <f t="shared" si="187"/>
        <v>1</v>
      </c>
      <c r="BH226" s="106">
        <f t="shared" si="187"/>
        <v>1</v>
      </c>
      <c r="BI226" s="106">
        <f t="shared" si="188"/>
        <v>1</v>
      </c>
      <c r="BJ226" s="106">
        <f t="shared" si="188"/>
        <v>1</v>
      </c>
      <c r="BK226" s="106">
        <f t="shared" si="188"/>
        <v>1</v>
      </c>
      <c r="BL226" s="106">
        <f t="shared" si="188"/>
        <v>1</v>
      </c>
      <c r="BM226" s="106">
        <f t="shared" si="188"/>
        <v>1</v>
      </c>
      <c r="BN226" s="106">
        <f t="shared" si="188"/>
        <v>1</v>
      </c>
      <c r="BO226" s="106">
        <f t="shared" si="188"/>
        <v>1</v>
      </c>
      <c r="BP226" s="106">
        <f t="shared" si="188"/>
        <v>1</v>
      </c>
      <c r="BQ226" s="106">
        <f t="shared" si="188"/>
        <v>1</v>
      </c>
      <c r="BR226" s="350">
        <f t="shared" si="168"/>
        <v>0.61325115562403698</v>
      </c>
    </row>
    <row r="227" spans="1:70" s="2" customFormat="1" ht="18.75" customHeight="1" x14ac:dyDescent="0.25">
      <c r="A227" s="88"/>
      <c r="B227" s="103" t="s">
        <v>1093</v>
      </c>
      <c r="C227" s="103" t="s">
        <v>1094</v>
      </c>
      <c r="D227" s="103" t="s">
        <v>9</v>
      </c>
      <c r="E227" s="223">
        <f>VLOOKUP(B227,'Cuadro Control'!C263:J2157,8,FALSE)</f>
        <v>179532477.23999998</v>
      </c>
      <c r="F227" s="104">
        <f t="shared" si="176"/>
        <v>3.3817438522495219E-2</v>
      </c>
      <c r="G227" s="105">
        <v>46367</v>
      </c>
      <c r="H227" s="105"/>
      <c r="I227" s="105">
        <v>46379</v>
      </c>
      <c r="J227" s="354">
        <f t="shared" si="145"/>
        <v>0.61538461538461542</v>
      </c>
      <c r="K227" s="104">
        <f t="shared" si="183"/>
        <v>0</v>
      </c>
      <c r="L227" s="104">
        <f t="shared" si="183"/>
        <v>0</v>
      </c>
      <c r="M227" s="104">
        <f t="shared" si="183"/>
        <v>0</v>
      </c>
      <c r="N227" s="104">
        <f t="shared" si="183"/>
        <v>0</v>
      </c>
      <c r="O227" s="104">
        <f t="shared" si="183"/>
        <v>0</v>
      </c>
      <c r="P227" s="104">
        <f t="shared" si="183"/>
        <v>0</v>
      </c>
      <c r="Q227" s="104">
        <f t="shared" si="183"/>
        <v>0</v>
      </c>
      <c r="R227" s="104">
        <f t="shared" si="183"/>
        <v>0</v>
      </c>
      <c r="S227" s="104">
        <f t="shared" si="183"/>
        <v>0</v>
      </c>
      <c r="T227" s="104">
        <f t="shared" si="183"/>
        <v>0</v>
      </c>
      <c r="U227" s="104">
        <f t="shared" si="184"/>
        <v>0</v>
      </c>
      <c r="V227" s="104">
        <f t="shared" si="184"/>
        <v>0</v>
      </c>
      <c r="W227" s="104">
        <f t="shared" si="184"/>
        <v>0</v>
      </c>
      <c r="X227" s="104">
        <f t="shared" si="184"/>
        <v>0</v>
      </c>
      <c r="Y227" s="104">
        <f t="shared" si="184"/>
        <v>0</v>
      </c>
      <c r="Z227" s="104">
        <f t="shared" si="184"/>
        <v>0</v>
      </c>
      <c r="AA227" s="104">
        <f t="shared" si="184"/>
        <v>0</v>
      </c>
      <c r="AB227" s="104">
        <f t="shared" si="184"/>
        <v>0</v>
      </c>
      <c r="AC227" s="104">
        <f t="shared" si="184"/>
        <v>0</v>
      </c>
      <c r="AD227" s="104">
        <f t="shared" si="184"/>
        <v>0</v>
      </c>
      <c r="AE227" s="104">
        <f t="shared" si="185"/>
        <v>0</v>
      </c>
      <c r="AF227" s="104">
        <f t="shared" si="185"/>
        <v>0</v>
      </c>
      <c r="AG227" s="104">
        <f t="shared" si="185"/>
        <v>7.6923076923076927E-2</v>
      </c>
      <c r="AH227" s="104">
        <f t="shared" si="185"/>
        <v>0.61538461538461542</v>
      </c>
      <c r="AI227" s="104">
        <f t="shared" si="185"/>
        <v>1</v>
      </c>
      <c r="AJ227" s="104">
        <f t="shared" si="185"/>
        <v>1</v>
      </c>
      <c r="AK227" s="104">
        <f t="shared" si="185"/>
        <v>1</v>
      </c>
      <c r="AL227" s="104">
        <f t="shared" si="185"/>
        <v>1</v>
      </c>
      <c r="AM227" s="104">
        <f t="shared" si="185"/>
        <v>1</v>
      </c>
      <c r="AN227" s="104">
        <f t="shared" si="185"/>
        <v>1</v>
      </c>
      <c r="AO227" s="104">
        <f t="shared" si="186"/>
        <v>1</v>
      </c>
      <c r="AP227" s="104">
        <f t="shared" si="186"/>
        <v>1</v>
      </c>
      <c r="AQ227" s="104">
        <f t="shared" si="186"/>
        <v>1</v>
      </c>
      <c r="AR227" s="104">
        <f t="shared" si="186"/>
        <v>1</v>
      </c>
      <c r="AS227" s="104">
        <f t="shared" si="186"/>
        <v>1</v>
      </c>
      <c r="AT227" s="104">
        <f t="shared" si="186"/>
        <v>1</v>
      </c>
      <c r="AU227" s="104">
        <f t="shared" si="186"/>
        <v>1</v>
      </c>
      <c r="AV227" s="104">
        <f t="shared" si="186"/>
        <v>1</v>
      </c>
      <c r="AW227" s="104">
        <f t="shared" si="186"/>
        <v>1</v>
      </c>
      <c r="AX227" s="104">
        <f t="shared" si="186"/>
        <v>1</v>
      </c>
      <c r="AY227" s="104">
        <f t="shared" si="187"/>
        <v>1</v>
      </c>
      <c r="AZ227" s="104">
        <f t="shared" si="187"/>
        <v>1</v>
      </c>
      <c r="BA227" s="104">
        <f t="shared" si="187"/>
        <v>1</v>
      </c>
      <c r="BB227" s="104">
        <f t="shared" si="187"/>
        <v>1</v>
      </c>
      <c r="BC227" s="104">
        <f t="shared" si="187"/>
        <v>1</v>
      </c>
      <c r="BD227" s="104">
        <f t="shared" si="187"/>
        <v>1</v>
      </c>
      <c r="BE227" s="104">
        <f t="shared" si="187"/>
        <v>1</v>
      </c>
      <c r="BF227" s="104">
        <f t="shared" si="187"/>
        <v>1</v>
      </c>
      <c r="BG227" s="104">
        <f t="shared" si="187"/>
        <v>1</v>
      </c>
      <c r="BH227" s="104">
        <f t="shared" si="187"/>
        <v>1</v>
      </c>
      <c r="BI227" s="104">
        <f t="shared" si="188"/>
        <v>1</v>
      </c>
      <c r="BJ227" s="104">
        <f t="shared" si="188"/>
        <v>1</v>
      </c>
      <c r="BK227" s="104">
        <f t="shared" si="188"/>
        <v>1</v>
      </c>
      <c r="BL227" s="104">
        <f t="shared" si="188"/>
        <v>1</v>
      </c>
      <c r="BM227" s="104">
        <f t="shared" si="188"/>
        <v>1</v>
      </c>
      <c r="BN227" s="104">
        <f t="shared" si="188"/>
        <v>1</v>
      </c>
      <c r="BO227" s="104">
        <f t="shared" si="188"/>
        <v>1</v>
      </c>
      <c r="BP227" s="104">
        <f t="shared" si="188"/>
        <v>1</v>
      </c>
      <c r="BQ227" s="104">
        <f t="shared" si="188"/>
        <v>1</v>
      </c>
      <c r="BR227" s="350">
        <f t="shared" si="168"/>
        <v>0.60495436766623212</v>
      </c>
    </row>
    <row r="228" spans="1:70" s="2" customFormat="1" ht="18.75" customHeight="1" x14ac:dyDescent="0.25">
      <c r="A228" s="88"/>
      <c r="B228" s="78" t="s">
        <v>1095</v>
      </c>
      <c r="C228" s="78" t="s">
        <v>1980</v>
      </c>
      <c r="D228" s="78" t="s">
        <v>3</v>
      </c>
      <c r="E228" s="225">
        <f>VLOOKUP(B228,'Cuadro Control'!C264:J2158,8,FALSE)</f>
        <v>0</v>
      </c>
      <c r="F228" s="108">
        <f>IFERROR(E228/$E$212,0)</f>
        <v>0</v>
      </c>
      <c r="G228" s="109">
        <v>46379</v>
      </c>
      <c r="H228" s="109"/>
      <c r="I228" s="109">
        <v>46379</v>
      </c>
      <c r="J228" s="354">
        <f t="shared" si="145"/>
        <v>0</v>
      </c>
      <c r="K228" s="108">
        <f t="shared" si="183"/>
        <v>0</v>
      </c>
      <c r="L228" s="108">
        <f t="shared" si="183"/>
        <v>0</v>
      </c>
      <c r="M228" s="108">
        <f t="shared" si="183"/>
        <v>0</v>
      </c>
      <c r="N228" s="108">
        <f t="shared" si="183"/>
        <v>0</v>
      </c>
      <c r="O228" s="108">
        <f t="shared" si="183"/>
        <v>0</v>
      </c>
      <c r="P228" s="108">
        <f t="shared" si="183"/>
        <v>0</v>
      </c>
      <c r="Q228" s="108">
        <f t="shared" si="183"/>
        <v>0</v>
      </c>
      <c r="R228" s="108">
        <f t="shared" si="183"/>
        <v>0</v>
      </c>
      <c r="S228" s="108">
        <f t="shared" si="183"/>
        <v>0</v>
      </c>
      <c r="T228" s="108">
        <f t="shared" si="183"/>
        <v>0</v>
      </c>
      <c r="U228" s="108">
        <f t="shared" si="184"/>
        <v>0</v>
      </c>
      <c r="V228" s="108">
        <f t="shared" si="184"/>
        <v>0</v>
      </c>
      <c r="W228" s="108">
        <f t="shared" si="184"/>
        <v>0</v>
      </c>
      <c r="X228" s="108">
        <f t="shared" si="184"/>
        <v>0</v>
      </c>
      <c r="Y228" s="108">
        <f t="shared" si="184"/>
        <v>0</v>
      </c>
      <c r="Z228" s="108">
        <f t="shared" si="184"/>
        <v>0</v>
      </c>
      <c r="AA228" s="108">
        <f t="shared" si="184"/>
        <v>0</v>
      </c>
      <c r="AB228" s="108">
        <f t="shared" si="184"/>
        <v>0</v>
      </c>
      <c r="AC228" s="108">
        <f t="shared" si="184"/>
        <v>0</v>
      </c>
      <c r="AD228" s="108">
        <f t="shared" si="184"/>
        <v>0</v>
      </c>
      <c r="AE228" s="108">
        <f t="shared" si="185"/>
        <v>0</v>
      </c>
      <c r="AF228" s="108">
        <f t="shared" si="185"/>
        <v>0</v>
      </c>
      <c r="AG228" s="108">
        <f t="shared" si="185"/>
        <v>0</v>
      </c>
      <c r="AH228" s="108">
        <f t="shared" si="185"/>
        <v>0</v>
      </c>
      <c r="AI228" s="108">
        <f t="shared" si="185"/>
        <v>1</v>
      </c>
      <c r="AJ228" s="108">
        <f t="shared" si="185"/>
        <v>1</v>
      </c>
      <c r="AK228" s="108">
        <f t="shared" si="185"/>
        <v>1</v>
      </c>
      <c r="AL228" s="108">
        <f t="shared" si="185"/>
        <v>1</v>
      </c>
      <c r="AM228" s="108">
        <f t="shared" si="185"/>
        <v>1</v>
      </c>
      <c r="AN228" s="108">
        <f t="shared" si="185"/>
        <v>1</v>
      </c>
      <c r="AO228" s="108">
        <f t="shared" si="186"/>
        <v>1</v>
      </c>
      <c r="AP228" s="108">
        <f t="shared" si="186"/>
        <v>1</v>
      </c>
      <c r="AQ228" s="108">
        <f t="shared" si="186"/>
        <v>1</v>
      </c>
      <c r="AR228" s="108">
        <f t="shared" si="186"/>
        <v>1</v>
      </c>
      <c r="AS228" s="108">
        <f t="shared" si="186"/>
        <v>1</v>
      </c>
      <c r="AT228" s="108">
        <f t="shared" si="186"/>
        <v>1</v>
      </c>
      <c r="AU228" s="108">
        <f t="shared" si="186"/>
        <v>1</v>
      </c>
      <c r="AV228" s="108">
        <f t="shared" si="186"/>
        <v>1</v>
      </c>
      <c r="AW228" s="108">
        <f t="shared" si="186"/>
        <v>1</v>
      </c>
      <c r="AX228" s="108">
        <f t="shared" si="186"/>
        <v>1</v>
      </c>
      <c r="AY228" s="108">
        <f t="shared" si="187"/>
        <v>1</v>
      </c>
      <c r="AZ228" s="108">
        <f t="shared" si="187"/>
        <v>1</v>
      </c>
      <c r="BA228" s="108">
        <f t="shared" si="187"/>
        <v>1</v>
      </c>
      <c r="BB228" s="108">
        <f t="shared" si="187"/>
        <v>1</v>
      </c>
      <c r="BC228" s="108">
        <f t="shared" si="187"/>
        <v>1</v>
      </c>
      <c r="BD228" s="108">
        <f t="shared" si="187"/>
        <v>1</v>
      </c>
      <c r="BE228" s="108">
        <f t="shared" si="187"/>
        <v>1</v>
      </c>
      <c r="BF228" s="108">
        <f t="shared" si="187"/>
        <v>1</v>
      </c>
      <c r="BG228" s="108">
        <f t="shared" si="187"/>
        <v>1</v>
      </c>
      <c r="BH228" s="108">
        <f t="shared" si="187"/>
        <v>1</v>
      </c>
      <c r="BI228" s="108">
        <f t="shared" si="188"/>
        <v>1</v>
      </c>
      <c r="BJ228" s="108">
        <f t="shared" si="188"/>
        <v>1</v>
      </c>
      <c r="BK228" s="108">
        <f t="shared" si="188"/>
        <v>1</v>
      </c>
      <c r="BL228" s="108">
        <f t="shared" si="188"/>
        <v>1</v>
      </c>
      <c r="BM228" s="108">
        <f t="shared" si="188"/>
        <v>1</v>
      </c>
      <c r="BN228" s="108">
        <f t="shared" si="188"/>
        <v>1</v>
      </c>
      <c r="BO228" s="108">
        <f t="shared" si="188"/>
        <v>1</v>
      </c>
      <c r="BP228" s="108">
        <f t="shared" si="188"/>
        <v>1</v>
      </c>
      <c r="BQ228" s="108">
        <f t="shared" si="188"/>
        <v>1</v>
      </c>
      <c r="BR228" s="350">
        <f t="shared" si="168"/>
        <v>0.59322033898305082</v>
      </c>
    </row>
    <row r="229" spans="1:70" s="2" customFormat="1" ht="18.75" customHeight="1" x14ac:dyDescent="0.25">
      <c r="A229" s="88"/>
      <c r="B229" s="76" t="s">
        <v>1096</v>
      </c>
      <c r="C229" s="76" t="s">
        <v>1097</v>
      </c>
      <c r="D229" s="76" t="s">
        <v>38</v>
      </c>
      <c r="E229" s="222">
        <f>SUM(E230:E245)</f>
        <v>5308872732.0543728</v>
      </c>
      <c r="F229" s="101">
        <f>IFERROR(E229/$E$109,0)</f>
        <v>2.9408554574576196E-2</v>
      </c>
      <c r="G229" s="102">
        <v>46232</v>
      </c>
      <c r="H229" s="102"/>
      <c r="I229" s="102">
        <v>46385</v>
      </c>
      <c r="J229" s="354">
        <f t="shared" si="145"/>
        <v>0.9909820163940013</v>
      </c>
      <c r="K229" s="101">
        <f>SUMPRODUCT($F230:$F244,K230:K244)</f>
        <v>0</v>
      </c>
      <c r="L229" s="101">
        <f t="shared" ref="L229:BQ229" si="189">SUMPRODUCT($F230:$F244,L230:L244)</f>
        <v>0</v>
      </c>
      <c r="M229" s="101">
        <f t="shared" si="189"/>
        <v>0</v>
      </c>
      <c r="N229" s="101">
        <f t="shared" si="189"/>
        <v>5.8820241899941439E-4</v>
      </c>
      <c r="O229" s="101">
        <f t="shared" si="189"/>
        <v>1.960674729998048E-3</v>
      </c>
      <c r="P229" s="101">
        <f t="shared" si="189"/>
        <v>3.3331470409966816E-3</v>
      </c>
      <c r="Q229" s="101">
        <f t="shared" si="189"/>
        <v>4.7056193519953151E-3</v>
      </c>
      <c r="R229" s="101">
        <f t="shared" si="189"/>
        <v>6.0780916629939495E-3</v>
      </c>
      <c r="S229" s="101">
        <f t="shared" si="189"/>
        <v>7.4505639739925822E-3</v>
      </c>
      <c r="T229" s="101">
        <f t="shared" si="189"/>
        <v>8.8230362849912158E-3</v>
      </c>
      <c r="U229" s="101">
        <f t="shared" si="189"/>
        <v>1.019550859598985E-2</v>
      </c>
      <c r="V229" s="101">
        <f t="shared" si="189"/>
        <v>1.1567980906988485E-2</v>
      </c>
      <c r="W229" s="101">
        <f t="shared" si="189"/>
        <v>1.2940453217987116E-2</v>
      </c>
      <c r="X229" s="101">
        <f t="shared" si="189"/>
        <v>1.431292552898575E-2</v>
      </c>
      <c r="Y229" s="101">
        <f t="shared" si="189"/>
        <v>2.2223184703489773E-2</v>
      </c>
      <c r="Z229" s="101">
        <f t="shared" si="189"/>
        <v>6.7987692748027503E-2</v>
      </c>
      <c r="AA229" s="101">
        <f t="shared" si="189"/>
        <v>0.12159739126547237</v>
      </c>
      <c r="AB229" s="101">
        <f t="shared" si="189"/>
        <v>0.1689385958692205</v>
      </c>
      <c r="AC229" s="101">
        <f t="shared" si="189"/>
        <v>0.24199704726742144</v>
      </c>
      <c r="AD229" s="101">
        <f t="shared" si="189"/>
        <v>0.3360500650880639</v>
      </c>
      <c r="AE229" s="101">
        <f t="shared" si="189"/>
        <v>0.41666693750575734</v>
      </c>
      <c r="AF229" s="101">
        <f t="shared" si="189"/>
        <v>0.64850810003989967</v>
      </c>
      <c r="AG229" s="101">
        <f t="shared" si="189"/>
        <v>0.65595831830105988</v>
      </c>
      <c r="AH229" s="101">
        <f t="shared" si="189"/>
        <v>0.85061773111148031</v>
      </c>
      <c r="AI229" s="101">
        <f t="shared" si="189"/>
        <v>0.9909820163940013</v>
      </c>
      <c r="AJ229" s="101">
        <f t="shared" si="189"/>
        <v>1</v>
      </c>
      <c r="AK229" s="101">
        <f t="shared" si="189"/>
        <v>1</v>
      </c>
      <c r="AL229" s="101">
        <f t="shared" si="189"/>
        <v>1</v>
      </c>
      <c r="AM229" s="101">
        <f t="shared" si="189"/>
        <v>1</v>
      </c>
      <c r="AN229" s="101">
        <f t="shared" si="189"/>
        <v>1</v>
      </c>
      <c r="AO229" s="101">
        <f t="shared" si="189"/>
        <v>1</v>
      </c>
      <c r="AP229" s="101">
        <f t="shared" si="189"/>
        <v>1</v>
      </c>
      <c r="AQ229" s="101">
        <f t="shared" si="189"/>
        <v>1</v>
      </c>
      <c r="AR229" s="101">
        <f t="shared" si="189"/>
        <v>1</v>
      </c>
      <c r="AS229" s="101">
        <f t="shared" si="189"/>
        <v>1</v>
      </c>
      <c r="AT229" s="101">
        <f t="shared" si="189"/>
        <v>1</v>
      </c>
      <c r="AU229" s="101">
        <f t="shared" si="189"/>
        <v>1</v>
      </c>
      <c r="AV229" s="101">
        <f t="shared" si="189"/>
        <v>1</v>
      </c>
      <c r="AW229" s="101">
        <f t="shared" si="189"/>
        <v>1</v>
      </c>
      <c r="AX229" s="101">
        <f t="shared" si="189"/>
        <v>1</v>
      </c>
      <c r="AY229" s="101">
        <f t="shared" si="189"/>
        <v>1</v>
      </c>
      <c r="AZ229" s="101">
        <f t="shared" si="189"/>
        <v>1</v>
      </c>
      <c r="BA229" s="101">
        <f t="shared" si="189"/>
        <v>1</v>
      </c>
      <c r="BB229" s="101">
        <f t="shared" si="189"/>
        <v>1</v>
      </c>
      <c r="BC229" s="101">
        <f t="shared" si="189"/>
        <v>1</v>
      </c>
      <c r="BD229" s="101">
        <f t="shared" si="189"/>
        <v>1</v>
      </c>
      <c r="BE229" s="101">
        <f t="shared" si="189"/>
        <v>1</v>
      </c>
      <c r="BF229" s="101">
        <f t="shared" si="189"/>
        <v>1</v>
      </c>
      <c r="BG229" s="101">
        <f t="shared" si="189"/>
        <v>1</v>
      </c>
      <c r="BH229" s="101">
        <f t="shared" si="189"/>
        <v>1</v>
      </c>
      <c r="BI229" s="101">
        <f t="shared" si="189"/>
        <v>1</v>
      </c>
      <c r="BJ229" s="101">
        <f t="shared" si="189"/>
        <v>1</v>
      </c>
      <c r="BK229" s="101">
        <f t="shared" si="189"/>
        <v>1</v>
      </c>
      <c r="BL229" s="101">
        <f t="shared" si="189"/>
        <v>1</v>
      </c>
      <c r="BM229" s="101">
        <f t="shared" si="189"/>
        <v>1</v>
      </c>
      <c r="BN229" s="101">
        <f t="shared" si="189"/>
        <v>1</v>
      </c>
      <c r="BO229" s="101">
        <f t="shared" si="189"/>
        <v>1</v>
      </c>
      <c r="BP229" s="101">
        <f t="shared" si="189"/>
        <v>1</v>
      </c>
      <c r="BQ229" s="101">
        <f t="shared" si="189"/>
        <v>1</v>
      </c>
      <c r="BR229" s="350">
        <f t="shared" si="168"/>
        <v>0.65429632684758998</v>
      </c>
    </row>
    <row r="230" spans="1:70" s="2" customFormat="1" ht="18.75" customHeight="1" x14ac:dyDescent="0.25">
      <c r="A230" s="88"/>
      <c r="B230" s="77" t="s">
        <v>1098</v>
      </c>
      <c r="C230" s="77" t="s">
        <v>2103</v>
      </c>
      <c r="D230" s="77" t="s">
        <v>22</v>
      </c>
      <c r="E230" s="224">
        <f>VLOOKUP(B230,'Cuadro Control'!C266:J2160,8,FALSE)</f>
        <v>83271780.884117648</v>
      </c>
      <c r="F230" s="106">
        <f t="shared" ref="F230:F244" si="190">IFERROR(E230/$E$229,0)</f>
        <v>1.5685397839984384E-2</v>
      </c>
      <c r="G230" s="107">
        <v>46232</v>
      </c>
      <c r="H230" s="107"/>
      <c r="I230" s="107">
        <v>46311</v>
      </c>
      <c r="J230" s="354">
        <f t="shared" si="145"/>
        <v>1</v>
      </c>
      <c r="K230" s="106">
        <f t="shared" ref="K230:T239" si="191">IF($G230=0,0,IF(K$6&lt;$G230,0,IF(K$6&gt;$I230,1,(K$6-$G230+1)/($I230-$G230+1))))</f>
        <v>0</v>
      </c>
      <c r="L230" s="106">
        <f t="shared" si="191"/>
        <v>0</v>
      </c>
      <c r="M230" s="106">
        <f t="shared" si="191"/>
        <v>0</v>
      </c>
      <c r="N230" s="106">
        <f t="shared" si="191"/>
        <v>3.7499999999999999E-2</v>
      </c>
      <c r="O230" s="106">
        <f t="shared" si="191"/>
        <v>0.125</v>
      </c>
      <c r="P230" s="106">
        <f t="shared" si="191"/>
        <v>0.21249999999999999</v>
      </c>
      <c r="Q230" s="106">
        <f t="shared" si="191"/>
        <v>0.3</v>
      </c>
      <c r="R230" s="106">
        <f t="shared" si="191"/>
        <v>0.38750000000000001</v>
      </c>
      <c r="S230" s="106">
        <f t="shared" si="191"/>
        <v>0.47499999999999998</v>
      </c>
      <c r="T230" s="106">
        <f t="shared" si="191"/>
        <v>0.5625</v>
      </c>
      <c r="U230" s="106">
        <f t="shared" ref="U230:AD239" si="192">IF($G230=0,0,IF(U$6&lt;$G230,0,IF(U$6&gt;$I230,1,(U$6-$G230+1)/($I230-$G230+1))))</f>
        <v>0.65</v>
      </c>
      <c r="V230" s="106">
        <f t="shared" si="192"/>
        <v>0.73750000000000004</v>
      </c>
      <c r="W230" s="106">
        <f t="shared" si="192"/>
        <v>0.82499999999999996</v>
      </c>
      <c r="X230" s="106">
        <f t="shared" si="192"/>
        <v>0.91249999999999998</v>
      </c>
      <c r="Y230" s="106">
        <f t="shared" si="192"/>
        <v>1</v>
      </c>
      <c r="Z230" s="106">
        <f t="shared" si="192"/>
        <v>1</v>
      </c>
      <c r="AA230" s="106">
        <f t="shared" si="192"/>
        <v>1</v>
      </c>
      <c r="AB230" s="106">
        <f t="shared" si="192"/>
        <v>1</v>
      </c>
      <c r="AC230" s="106">
        <f t="shared" si="192"/>
        <v>1</v>
      </c>
      <c r="AD230" s="106">
        <f t="shared" si="192"/>
        <v>1</v>
      </c>
      <c r="AE230" s="106">
        <f t="shared" ref="AE230:AN239" si="193">IF($G230=0,0,IF(AE$6&lt;$G230,0,IF(AE$6&gt;$I230,1,(AE$6-$G230+1)/($I230-$G230+1))))</f>
        <v>1</v>
      </c>
      <c r="AF230" s="106">
        <f t="shared" si="193"/>
        <v>1</v>
      </c>
      <c r="AG230" s="106">
        <f t="shared" si="193"/>
        <v>1</v>
      </c>
      <c r="AH230" s="106">
        <f t="shared" si="193"/>
        <v>1</v>
      </c>
      <c r="AI230" s="106">
        <f t="shared" si="193"/>
        <v>1</v>
      </c>
      <c r="AJ230" s="106">
        <f t="shared" si="193"/>
        <v>1</v>
      </c>
      <c r="AK230" s="106">
        <f t="shared" si="193"/>
        <v>1</v>
      </c>
      <c r="AL230" s="106">
        <f t="shared" si="193"/>
        <v>1</v>
      </c>
      <c r="AM230" s="106">
        <f t="shared" si="193"/>
        <v>1</v>
      </c>
      <c r="AN230" s="106">
        <f t="shared" si="193"/>
        <v>1</v>
      </c>
      <c r="AO230" s="106">
        <f t="shared" ref="AO230:AX239" si="194">IF($G230=0,0,IF(AO$6&lt;$G230,0,IF(AO$6&gt;$I230,1,(AO$6-$G230+1)/($I230-$G230+1))))</f>
        <v>1</v>
      </c>
      <c r="AP230" s="106">
        <f t="shared" si="194"/>
        <v>1</v>
      </c>
      <c r="AQ230" s="106">
        <f t="shared" si="194"/>
        <v>1</v>
      </c>
      <c r="AR230" s="106">
        <f t="shared" si="194"/>
        <v>1</v>
      </c>
      <c r="AS230" s="106">
        <f t="shared" si="194"/>
        <v>1</v>
      </c>
      <c r="AT230" s="106">
        <f t="shared" si="194"/>
        <v>1</v>
      </c>
      <c r="AU230" s="106">
        <f t="shared" si="194"/>
        <v>1</v>
      </c>
      <c r="AV230" s="106">
        <f t="shared" si="194"/>
        <v>1</v>
      </c>
      <c r="AW230" s="106">
        <f t="shared" si="194"/>
        <v>1</v>
      </c>
      <c r="AX230" s="106">
        <f t="shared" si="194"/>
        <v>1</v>
      </c>
      <c r="AY230" s="106">
        <f t="shared" ref="AY230:BH239" si="195">IF($G230=0,0,IF(AY$6&lt;$G230,0,IF(AY$6&gt;$I230,1,(AY$6-$G230+1)/($I230-$G230+1))))</f>
        <v>1</v>
      </c>
      <c r="AZ230" s="106">
        <f t="shared" si="195"/>
        <v>1</v>
      </c>
      <c r="BA230" s="106">
        <f t="shared" si="195"/>
        <v>1</v>
      </c>
      <c r="BB230" s="106">
        <f t="shared" si="195"/>
        <v>1</v>
      </c>
      <c r="BC230" s="106">
        <f t="shared" si="195"/>
        <v>1</v>
      </c>
      <c r="BD230" s="106">
        <f t="shared" si="195"/>
        <v>1</v>
      </c>
      <c r="BE230" s="106">
        <f t="shared" si="195"/>
        <v>1</v>
      </c>
      <c r="BF230" s="106">
        <f t="shared" si="195"/>
        <v>1</v>
      </c>
      <c r="BG230" s="106">
        <f t="shared" si="195"/>
        <v>1</v>
      </c>
      <c r="BH230" s="106">
        <f t="shared" si="195"/>
        <v>1</v>
      </c>
      <c r="BI230" s="106">
        <f t="shared" ref="BI230:BQ239" si="196">IF($G230=0,0,IF(BI$6&lt;$G230,0,IF(BI$6&gt;$I230,1,(BI$6-$G230+1)/($I230-$G230+1))))</f>
        <v>1</v>
      </c>
      <c r="BJ230" s="106">
        <f t="shared" si="196"/>
        <v>1</v>
      </c>
      <c r="BK230" s="106">
        <f t="shared" si="196"/>
        <v>1</v>
      </c>
      <c r="BL230" s="106">
        <f t="shared" si="196"/>
        <v>1</v>
      </c>
      <c r="BM230" s="106">
        <f t="shared" si="196"/>
        <v>1</v>
      </c>
      <c r="BN230" s="106">
        <f t="shared" si="196"/>
        <v>1</v>
      </c>
      <c r="BO230" s="106">
        <f t="shared" si="196"/>
        <v>1</v>
      </c>
      <c r="BP230" s="106">
        <f t="shared" si="196"/>
        <v>1</v>
      </c>
      <c r="BQ230" s="106">
        <f t="shared" si="196"/>
        <v>1</v>
      </c>
      <c r="BR230" s="350">
        <f t="shared" si="168"/>
        <v>0.85127118644067801</v>
      </c>
    </row>
    <row r="231" spans="1:70" s="2" customFormat="1" ht="18.75" customHeight="1" x14ac:dyDescent="0.25">
      <c r="A231" s="88"/>
      <c r="B231" s="77" t="s">
        <v>1100</v>
      </c>
      <c r="C231" s="77" t="s">
        <v>1101</v>
      </c>
      <c r="D231" s="77" t="s">
        <v>9</v>
      </c>
      <c r="E231" s="224">
        <f>VLOOKUP(B231,'Cuadro Control'!C267:J2161,8,FALSE)</f>
        <v>312374505.66882348</v>
      </c>
      <c r="F231" s="106">
        <f t="shared" si="190"/>
        <v>5.8840081771548515E-2</v>
      </c>
      <c r="G231" s="107">
        <v>46311</v>
      </c>
      <c r="H231" s="107"/>
      <c r="I231" s="107">
        <v>46319</v>
      </c>
      <c r="J231" s="354">
        <f t="shared" si="145"/>
        <v>0.88888888888888884</v>
      </c>
      <c r="K231" s="106">
        <f t="shared" si="191"/>
        <v>0</v>
      </c>
      <c r="L231" s="106">
        <f t="shared" si="191"/>
        <v>0</v>
      </c>
      <c r="M231" s="106">
        <f t="shared" si="191"/>
        <v>0</v>
      </c>
      <c r="N231" s="106">
        <f t="shared" si="191"/>
        <v>0</v>
      </c>
      <c r="O231" s="106">
        <f t="shared" si="191"/>
        <v>0</v>
      </c>
      <c r="P231" s="106">
        <f t="shared" si="191"/>
        <v>0</v>
      </c>
      <c r="Q231" s="106">
        <f t="shared" si="191"/>
        <v>0</v>
      </c>
      <c r="R231" s="106">
        <f t="shared" si="191"/>
        <v>0</v>
      </c>
      <c r="S231" s="106">
        <f t="shared" si="191"/>
        <v>0</v>
      </c>
      <c r="T231" s="106">
        <f t="shared" si="191"/>
        <v>0</v>
      </c>
      <c r="U231" s="106">
        <f t="shared" si="192"/>
        <v>0</v>
      </c>
      <c r="V231" s="106">
        <f t="shared" si="192"/>
        <v>0</v>
      </c>
      <c r="W231" s="106">
        <f t="shared" si="192"/>
        <v>0</v>
      </c>
      <c r="X231" s="106">
        <f t="shared" si="192"/>
        <v>0</v>
      </c>
      <c r="Y231" s="106">
        <f t="shared" si="192"/>
        <v>0.1111111111111111</v>
      </c>
      <c r="Z231" s="106">
        <f t="shared" si="192"/>
        <v>0.88888888888888884</v>
      </c>
      <c r="AA231" s="106">
        <f t="shared" si="192"/>
        <v>1</v>
      </c>
      <c r="AB231" s="106">
        <f t="shared" si="192"/>
        <v>1</v>
      </c>
      <c r="AC231" s="106">
        <f t="shared" si="192"/>
        <v>1</v>
      </c>
      <c r="AD231" s="106">
        <f t="shared" si="192"/>
        <v>1</v>
      </c>
      <c r="AE231" s="106">
        <f t="shared" si="193"/>
        <v>1</v>
      </c>
      <c r="AF231" s="106">
        <f t="shared" si="193"/>
        <v>1</v>
      </c>
      <c r="AG231" s="106">
        <f t="shared" si="193"/>
        <v>1</v>
      </c>
      <c r="AH231" s="106">
        <f t="shared" si="193"/>
        <v>1</v>
      </c>
      <c r="AI231" s="106">
        <f t="shared" si="193"/>
        <v>1</v>
      </c>
      <c r="AJ231" s="106">
        <f t="shared" si="193"/>
        <v>1</v>
      </c>
      <c r="AK231" s="106">
        <f t="shared" si="193"/>
        <v>1</v>
      </c>
      <c r="AL231" s="106">
        <f t="shared" si="193"/>
        <v>1</v>
      </c>
      <c r="AM231" s="106">
        <f t="shared" si="193"/>
        <v>1</v>
      </c>
      <c r="AN231" s="106">
        <f t="shared" si="193"/>
        <v>1</v>
      </c>
      <c r="AO231" s="106">
        <f t="shared" si="194"/>
        <v>1</v>
      </c>
      <c r="AP231" s="106">
        <f t="shared" si="194"/>
        <v>1</v>
      </c>
      <c r="AQ231" s="106">
        <f t="shared" si="194"/>
        <v>1</v>
      </c>
      <c r="AR231" s="106">
        <f t="shared" si="194"/>
        <v>1</v>
      </c>
      <c r="AS231" s="106">
        <f t="shared" si="194"/>
        <v>1</v>
      </c>
      <c r="AT231" s="106">
        <f t="shared" si="194"/>
        <v>1</v>
      </c>
      <c r="AU231" s="106">
        <f t="shared" si="194"/>
        <v>1</v>
      </c>
      <c r="AV231" s="106">
        <f t="shared" si="194"/>
        <v>1</v>
      </c>
      <c r="AW231" s="106">
        <f t="shared" si="194"/>
        <v>1</v>
      </c>
      <c r="AX231" s="106">
        <f t="shared" si="194"/>
        <v>1</v>
      </c>
      <c r="AY231" s="106">
        <f t="shared" si="195"/>
        <v>1</v>
      </c>
      <c r="AZ231" s="106">
        <f t="shared" si="195"/>
        <v>1</v>
      </c>
      <c r="BA231" s="106">
        <f t="shared" si="195"/>
        <v>1</v>
      </c>
      <c r="BB231" s="106">
        <f t="shared" si="195"/>
        <v>1</v>
      </c>
      <c r="BC231" s="106">
        <f t="shared" si="195"/>
        <v>1</v>
      </c>
      <c r="BD231" s="106">
        <f t="shared" si="195"/>
        <v>1</v>
      </c>
      <c r="BE231" s="106">
        <f t="shared" si="195"/>
        <v>1</v>
      </c>
      <c r="BF231" s="106">
        <f t="shared" si="195"/>
        <v>1</v>
      </c>
      <c r="BG231" s="106">
        <f t="shared" si="195"/>
        <v>1</v>
      </c>
      <c r="BH231" s="106">
        <f t="shared" si="195"/>
        <v>1</v>
      </c>
      <c r="BI231" s="106">
        <f t="shared" si="196"/>
        <v>1</v>
      </c>
      <c r="BJ231" s="106">
        <f t="shared" si="196"/>
        <v>1</v>
      </c>
      <c r="BK231" s="106">
        <f t="shared" si="196"/>
        <v>1</v>
      </c>
      <c r="BL231" s="106">
        <f t="shared" si="196"/>
        <v>1</v>
      </c>
      <c r="BM231" s="106">
        <f t="shared" si="196"/>
        <v>1</v>
      </c>
      <c r="BN231" s="106">
        <f t="shared" si="196"/>
        <v>1</v>
      </c>
      <c r="BO231" s="106">
        <f t="shared" si="196"/>
        <v>1</v>
      </c>
      <c r="BP231" s="106">
        <f t="shared" si="196"/>
        <v>1</v>
      </c>
      <c r="BQ231" s="106">
        <f t="shared" si="196"/>
        <v>1</v>
      </c>
      <c r="BR231" s="350">
        <f t="shared" si="168"/>
        <v>0.74576271186440679</v>
      </c>
    </row>
    <row r="232" spans="1:70" s="2" customFormat="1" ht="18.75" customHeight="1" x14ac:dyDescent="0.25">
      <c r="A232" s="88"/>
      <c r="B232" s="103" t="s">
        <v>1102</v>
      </c>
      <c r="C232" s="103" t="s">
        <v>1103</v>
      </c>
      <c r="D232" s="103" t="s">
        <v>6</v>
      </c>
      <c r="E232" s="223">
        <f>VLOOKUP(B232,'Cuadro Control'!C268:J2162,8,FALSE)</f>
        <v>9527825.6870364472</v>
      </c>
      <c r="F232" s="104">
        <f t="shared" si="190"/>
        <v>1.794698454439963E-3</v>
      </c>
      <c r="G232" s="105">
        <v>46319</v>
      </c>
      <c r="H232" s="105"/>
      <c r="I232" s="105">
        <v>46322</v>
      </c>
      <c r="J232" s="354">
        <f t="shared" si="145"/>
        <v>0</v>
      </c>
      <c r="K232" s="104">
        <f t="shared" si="191"/>
        <v>0</v>
      </c>
      <c r="L232" s="104">
        <f t="shared" si="191"/>
        <v>0</v>
      </c>
      <c r="M232" s="104">
        <f t="shared" si="191"/>
        <v>0</v>
      </c>
      <c r="N232" s="104">
        <f t="shared" si="191"/>
        <v>0</v>
      </c>
      <c r="O232" s="104">
        <f t="shared" si="191"/>
        <v>0</v>
      </c>
      <c r="P232" s="104">
        <f t="shared" si="191"/>
        <v>0</v>
      </c>
      <c r="Q232" s="104">
        <f t="shared" si="191"/>
        <v>0</v>
      </c>
      <c r="R232" s="104">
        <f t="shared" si="191"/>
        <v>0</v>
      </c>
      <c r="S232" s="104">
        <f t="shared" si="191"/>
        <v>0</v>
      </c>
      <c r="T232" s="104">
        <f t="shared" si="191"/>
        <v>0</v>
      </c>
      <c r="U232" s="104">
        <f t="shared" si="192"/>
        <v>0</v>
      </c>
      <c r="V232" s="104">
        <f t="shared" si="192"/>
        <v>0</v>
      </c>
      <c r="W232" s="104">
        <f t="shared" si="192"/>
        <v>0</v>
      </c>
      <c r="X232" s="104">
        <f t="shared" si="192"/>
        <v>0</v>
      </c>
      <c r="Y232" s="104">
        <f t="shared" si="192"/>
        <v>0</v>
      </c>
      <c r="Z232" s="104">
        <f t="shared" si="192"/>
        <v>0</v>
      </c>
      <c r="AA232" s="104">
        <f t="shared" si="192"/>
        <v>1</v>
      </c>
      <c r="AB232" s="104">
        <f t="shared" si="192"/>
        <v>1</v>
      </c>
      <c r="AC232" s="104">
        <f t="shared" si="192"/>
        <v>1</v>
      </c>
      <c r="AD232" s="104">
        <f t="shared" si="192"/>
        <v>1</v>
      </c>
      <c r="AE232" s="104">
        <f t="shared" si="193"/>
        <v>1</v>
      </c>
      <c r="AF232" s="104">
        <f t="shared" si="193"/>
        <v>1</v>
      </c>
      <c r="AG232" s="104">
        <f t="shared" si="193"/>
        <v>1</v>
      </c>
      <c r="AH232" s="104">
        <f t="shared" si="193"/>
        <v>1</v>
      </c>
      <c r="AI232" s="104">
        <f t="shared" si="193"/>
        <v>1</v>
      </c>
      <c r="AJ232" s="104">
        <f t="shared" si="193"/>
        <v>1</v>
      </c>
      <c r="AK232" s="104">
        <f t="shared" si="193"/>
        <v>1</v>
      </c>
      <c r="AL232" s="104">
        <f t="shared" si="193"/>
        <v>1</v>
      </c>
      <c r="AM232" s="104">
        <f t="shared" si="193"/>
        <v>1</v>
      </c>
      <c r="AN232" s="104">
        <f t="shared" si="193"/>
        <v>1</v>
      </c>
      <c r="AO232" s="104">
        <f t="shared" si="194"/>
        <v>1</v>
      </c>
      <c r="AP232" s="104">
        <f t="shared" si="194"/>
        <v>1</v>
      </c>
      <c r="AQ232" s="104">
        <f t="shared" si="194"/>
        <v>1</v>
      </c>
      <c r="AR232" s="104">
        <f t="shared" si="194"/>
        <v>1</v>
      </c>
      <c r="AS232" s="104">
        <f t="shared" si="194"/>
        <v>1</v>
      </c>
      <c r="AT232" s="104">
        <f t="shared" si="194"/>
        <v>1</v>
      </c>
      <c r="AU232" s="104">
        <f t="shared" si="194"/>
        <v>1</v>
      </c>
      <c r="AV232" s="104">
        <f t="shared" si="194"/>
        <v>1</v>
      </c>
      <c r="AW232" s="104">
        <f t="shared" si="194"/>
        <v>1</v>
      </c>
      <c r="AX232" s="104">
        <f t="shared" si="194"/>
        <v>1</v>
      </c>
      <c r="AY232" s="104">
        <f t="shared" si="195"/>
        <v>1</v>
      </c>
      <c r="AZ232" s="104">
        <f t="shared" si="195"/>
        <v>1</v>
      </c>
      <c r="BA232" s="104">
        <f t="shared" si="195"/>
        <v>1</v>
      </c>
      <c r="BB232" s="104">
        <f t="shared" si="195"/>
        <v>1</v>
      </c>
      <c r="BC232" s="104">
        <f t="shared" si="195"/>
        <v>1</v>
      </c>
      <c r="BD232" s="104">
        <f t="shared" si="195"/>
        <v>1</v>
      </c>
      <c r="BE232" s="104">
        <f t="shared" si="195"/>
        <v>1</v>
      </c>
      <c r="BF232" s="104">
        <f t="shared" si="195"/>
        <v>1</v>
      </c>
      <c r="BG232" s="104">
        <f t="shared" si="195"/>
        <v>1</v>
      </c>
      <c r="BH232" s="104">
        <f t="shared" si="195"/>
        <v>1</v>
      </c>
      <c r="BI232" s="104">
        <f t="shared" si="196"/>
        <v>1</v>
      </c>
      <c r="BJ232" s="104">
        <f t="shared" si="196"/>
        <v>1</v>
      </c>
      <c r="BK232" s="104">
        <f t="shared" si="196"/>
        <v>1</v>
      </c>
      <c r="BL232" s="104">
        <f t="shared" si="196"/>
        <v>1</v>
      </c>
      <c r="BM232" s="104">
        <f t="shared" si="196"/>
        <v>1</v>
      </c>
      <c r="BN232" s="104">
        <f t="shared" si="196"/>
        <v>1</v>
      </c>
      <c r="BO232" s="104">
        <f t="shared" si="196"/>
        <v>1</v>
      </c>
      <c r="BP232" s="104">
        <f t="shared" si="196"/>
        <v>1</v>
      </c>
      <c r="BQ232" s="104">
        <f t="shared" si="196"/>
        <v>1</v>
      </c>
      <c r="BR232" s="350">
        <f t="shared" si="168"/>
        <v>0.72881355932203384</v>
      </c>
    </row>
    <row r="233" spans="1:70" s="2" customFormat="1" ht="18.75" customHeight="1" x14ac:dyDescent="0.25">
      <c r="A233" s="88"/>
      <c r="B233" s="77" t="s">
        <v>1104</v>
      </c>
      <c r="C233" s="77" t="s">
        <v>1105</v>
      </c>
      <c r="D233" s="77" t="s">
        <v>19</v>
      </c>
      <c r="E233" s="224">
        <f>VLOOKUP(B233,'Cuadro Control'!C269:J2163,8,FALSE)</f>
        <v>320494616.71764702</v>
      </c>
      <c r="F233" s="106">
        <f t="shared" si="190"/>
        <v>6.0369617599332674E-2</v>
      </c>
      <c r="G233" s="107">
        <v>46323</v>
      </c>
      <c r="H233" s="107"/>
      <c r="I233" s="107">
        <v>46326</v>
      </c>
      <c r="J233" s="354">
        <f t="shared" si="145"/>
        <v>0.75</v>
      </c>
      <c r="K233" s="106">
        <f t="shared" si="191"/>
        <v>0</v>
      </c>
      <c r="L233" s="106">
        <f t="shared" si="191"/>
        <v>0</v>
      </c>
      <c r="M233" s="106">
        <f t="shared" si="191"/>
        <v>0</v>
      </c>
      <c r="N233" s="106">
        <f t="shared" si="191"/>
        <v>0</v>
      </c>
      <c r="O233" s="106">
        <f t="shared" si="191"/>
        <v>0</v>
      </c>
      <c r="P233" s="106">
        <f t="shared" si="191"/>
        <v>0</v>
      </c>
      <c r="Q233" s="106">
        <f t="shared" si="191"/>
        <v>0</v>
      </c>
      <c r="R233" s="106">
        <f t="shared" si="191"/>
        <v>0</v>
      </c>
      <c r="S233" s="106">
        <f t="shared" si="191"/>
        <v>0</v>
      </c>
      <c r="T233" s="106">
        <f t="shared" si="191"/>
        <v>0</v>
      </c>
      <c r="U233" s="106">
        <f t="shared" si="192"/>
        <v>0</v>
      </c>
      <c r="V233" s="106">
        <f t="shared" si="192"/>
        <v>0</v>
      </c>
      <c r="W233" s="106">
        <f t="shared" si="192"/>
        <v>0</v>
      </c>
      <c r="X233" s="106">
        <f t="shared" si="192"/>
        <v>0</v>
      </c>
      <c r="Y233" s="106">
        <f t="shared" si="192"/>
        <v>0</v>
      </c>
      <c r="Z233" s="106">
        <f t="shared" si="192"/>
        <v>0</v>
      </c>
      <c r="AA233" s="106">
        <f t="shared" si="192"/>
        <v>0.75</v>
      </c>
      <c r="AB233" s="106">
        <f t="shared" si="192"/>
        <v>1</v>
      </c>
      <c r="AC233" s="106">
        <f t="shared" si="192"/>
        <v>1</v>
      </c>
      <c r="AD233" s="106">
        <f t="shared" si="192"/>
        <v>1</v>
      </c>
      <c r="AE233" s="106">
        <f t="shared" si="193"/>
        <v>1</v>
      </c>
      <c r="AF233" s="106">
        <f t="shared" si="193"/>
        <v>1</v>
      </c>
      <c r="AG233" s="106">
        <f t="shared" si="193"/>
        <v>1</v>
      </c>
      <c r="AH233" s="106">
        <f t="shared" si="193"/>
        <v>1</v>
      </c>
      <c r="AI233" s="106">
        <f t="shared" si="193"/>
        <v>1</v>
      </c>
      <c r="AJ233" s="106">
        <f t="shared" si="193"/>
        <v>1</v>
      </c>
      <c r="AK233" s="106">
        <f t="shared" si="193"/>
        <v>1</v>
      </c>
      <c r="AL233" s="106">
        <f t="shared" si="193"/>
        <v>1</v>
      </c>
      <c r="AM233" s="106">
        <f t="shared" si="193"/>
        <v>1</v>
      </c>
      <c r="AN233" s="106">
        <f t="shared" si="193"/>
        <v>1</v>
      </c>
      <c r="AO233" s="106">
        <f t="shared" si="194"/>
        <v>1</v>
      </c>
      <c r="AP233" s="106">
        <f t="shared" si="194"/>
        <v>1</v>
      </c>
      <c r="AQ233" s="106">
        <f t="shared" si="194"/>
        <v>1</v>
      </c>
      <c r="AR233" s="106">
        <f t="shared" si="194"/>
        <v>1</v>
      </c>
      <c r="AS233" s="106">
        <f t="shared" si="194"/>
        <v>1</v>
      </c>
      <c r="AT233" s="106">
        <f t="shared" si="194"/>
        <v>1</v>
      </c>
      <c r="AU233" s="106">
        <f t="shared" si="194"/>
        <v>1</v>
      </c>
      <c r="AV233" s="106">
        <f t="shared" si="194"/>
        <v>1</v>
      </c>
      <c r="AW233" s="106">
        <f t="shared" si="194"/>
        <v>1</v>
      </c>
      <c r="AX233" s="106">
        <f t="shared" si="194"/>
        <v>1</v>
      </c>
      <c r="AY233" s="106">
        <f t="shared" si="195"/>
        <v>1</v>
      </c>
      <c r="AZ233" s="106">
        <f t="shared" si="195"/>
        <v>1</v>
      </c>
      <c r="BA233" s="106">
        <f t="shared" si="195"/>
        <v>1</v>
      </c>
      <c r="BB233" s="106">
        <f t="shared" si="195"/>
        <v>1</v>
      </c>
      <c r="BC233" s="106">
        <f t="shared" si="195"/>
        <v>1</v>
      </c>
      <c r="BD233" s="106">
        <f t="shared" si="195"/>
        <v>1</v>
      </c>
      <c r="BE233" s="106">
        <f t="shared" si="195"/>
        <v>1</v>
      </c>
      <c r="BF233" s="106">
        <f t="shared" si="195"/>
        <v>1</v>
      </c>
      <c r="BG233" s="106">
        <f t="shared" si="195"/>
        <v>1</v>
      </c>
      <c r="BH233" s="106">
        <f t="shared" si="195"/>
        <v>1</v>
      </c>
      <c r="BI233" s="106">
        <f t="shared" si="196"/>
        <v>1</v>
      </c>
      <c r="BJ233" s="106">
        <f t="shared" si="196"/>
        <v>1</v>
      </c>
      <c r="BK233" s="106">
        <f t="shared" si="196"/>
        <v>1</v>
      </c>
      <c r="BL233" s="106">
        <f t="shared" si="196"/>
        <v>1</v>
      </c>
      <c r="BM233" s="106">
        <f t="shared" si="196"/>
        <v>1</v>
      </c>
      <c r="BN233" s="106">
        <f t="shared" si="196"/>
        <v>1</v>
      </c>
      <c r="BO233" s="106">
        <f t="shared" si="196"/>
        <v>1</v>
      </c>
      <c r="BP233" s="106">
        <f t="shared" si="196"/>
        <v>1</v>
      </c>
      <c r="BQ233" s="106">
        <f t="shared" si="196"/>
        <v>1</v>
      </c>
      <c r="BR233" s="350">
        <f t="shared" si="168"/>
        <v>0.72457627118644063</v>
      </c>
    </row>
    <row r="234" spans="1:70" s="2" customFormat="1" ht="18.75" customHeight="1" x14ac:dyDescent="0.25">
      <c r="A234" s="88"/>
      <c r="B234" s="77" t="s">
        <v>1106</v>
      </c>
      <c r="C234" s="77" t="s">
        <v>1107</v>
      </c>
      <c r="D234" s="77" t="s">
        <v>8</v>
      </c>
      <c r="E234" s="224">
        <f>VLOOKUP(B234,'Cuadro Control'!C270:J2164,8,FALSE)</f>
        <v>94303618.549411759</v>
      </c>
      <c r="F234" s="106">
        <f t="shared" si="190"/>
        <v>1.7763397864110998E-2</v>
      </c>
      <c r="G234" s="107">
        <v>46329</v>
      </c>
      <c r="H234" s="107"/>
      <c r="I234" s="107">
        <v>46330</v>
      </c>
      <c r="J234" s="354">
        <f t="shared" si="145"/>
        <v>0</v>
      </c>
      <c r="K234" s="106">
        <f t="shared" si="191"/>
        <v>0</v>
      </c>
      <c r="L234" s="106">
        <f t="shared" si="191"/>
        <v>0</v>
      </c>
      <c r="M234" s="106">
        <f t="shared" si="191"/>
        <v>0</v>
      </c>
      <c r="N234" s="106">
        <f t="shared" si="191"/>
        <v>0</v>
      </c>
      <c r="O234" s="106">
        <f t="shared" si="191"/>
        <v>0</v>
      </c>
      <c r="P234" s="106">
        <f t="shared" si="191"/>
        <v>0</v>
      </c>
      <c r="Q234" s="106">
        <f t="shared" si="191"/>
        <v>0</v>
      </c>
      <c r="R234" s="106">
        <f t="shared" si="191"/>
        <v>0</v>
      </c>
      <c r="S234" s="106">
        <f t="shared" si="191"/>
        <v>0</v>
      </c>
      <c r="T234" s="106">
        <f t="shared" si="191"/>
        <v>0</v>
      </c>
      <c r="U234" s="106">
        <f t="shared" si="192"/>
        <v>0</v>
      </c>
      <c r="V234" s="106">
        <f t="shared" si="192"/>
        <v>0</v>
      </c>
      <c r="W234" s="106">
        <f t="shared" si="192"/>
        <v>0</v>
      </c>
      <c r="X234" s="106">
        <f t="shared" si="192"/>
        <v>0</v>
      </c>
      <c r="Y234" s="106">
        <f t="shared" si="192"/>
        <v>0</v>
      </c>
      <c r="Z234" s="106">
        <f t="shared" si="192"/>
        <v>0</v>
      </c>
      <c r="AA234" s="106">
        <f t="shared" si="192"/>
        <v>0</v>
      </c>
      <c r="AB234" s="106">
        <f t="shared" si="192"/>
        <v>1</v>
      </c>
      <c r="AC234" s="106">
        <f t="shared" si="192"/>
        <v>1</v>
      </c>
      <c r="AD234" s="106">
        <f t="shared" si="192"/>
        <v>1</v>
      </c>
      <c r="AE234" s="106">
        <f t="shared" si="193"/>
        <v>1</v>
      </c>
      <c r="AF234" s="106">
        <f t="shared" si="193"/>
        <v>1</v>
      </c>
      <c r="AG234" s="106">
        <f t="shared" si="193"/>
        <v>1</v>
      </c>
      <c r="AH234" s="106">
        <f t="shared" si="193"/>
        <v>1</v>
      </c>
      <c r="AI234" s="106">
        <f t="shared" si="193"/>
        <v>1</v>
      </c>
      <c r="AJ234" s="106">
        <f t="shared" si="193"/>
        <v>1</v>
      </c>
      <c r="AK234" s="106">
        <f t="shared" si="193"/>
        <v>1</v>
      </c>
      <c r="AL234" s="106">
        <f t="shared" si="193"/>
        <v>1</v>
      </c>
      <c r="AM234" s="106">
        <f t="shared" si="193"/>
        <v>1</v>
      </c>
      <c r="AN234" s="106">
        <f t="shared" si="193"/>
        <v>1</v>
      </c>
      <c r="AO234" s="106">
        <f t="shared" si="194"/>
        <v>1</v>
      </c>
      <c r="AP234" s="106">
        <f t="shared" si="194"/>
        <v>1</v>
      </c>
      <c r="AQ234" s="106">
        <f t="shared" si="194"/>
        <v>1</v>
      </c>
      <c r="AR234" s="106">
        <f t="shared" si="194"/>
        <v>1</v>
      </c>
      <c r="AS234" s="106">
        <f t="shared" si="194"/>
        <v>1</v>
      </c>
      <c r="AT234" s="106">
        <f t="shared" si="194"/>
        <v>1</v>
      </c>
      <c r="AU234" s="106">
        <f t="shared" si="194"/>
        <v>1</v>
      </c>
      <c r="AV234" s="106">
        <f t="shared" si="194"/>
        <v>1</v>
      </c>
      <c r="AW234" s="106">
        <f t="shared" si="194"/>
        <v>1</v>
      </c>
      <c r="AX234" s="106">
        <f t="shared" si="194"/>
        <v>1</v>
      </c>
      <c r="AY234" s="106">
        <f t="shared" si="195"/>
        <v>1</v>
      </c>
      <c r="AZ234" s="106">
        <f t="shared" si="195"/>
        <v>1</v>
      </c>
      <c r="BA234" s="106">
        <f t="shared" si="195"/>
        <v>1</v>
      </c>
      <c r="BB234" s="106">
        <f t="shared" si="195"/>
        <v>1</v>
      </c>
      <c r="BC234" s="106">
        <f t="shared" si="195"/>
        <v>1</v>
      </c>
      <c r="BD234" s="106">
        <f t="shared" si="195"/>
        <v>1</v>
      </c>
      <c r="BE234" s="106">
        <f t="shared" si="195"/>
        <v>1</v>
      </c>
      <c r="BF234" s="106">
        <f t="shared" si="195"/>
        <v>1</v>
      </c>
      <c r="BG234" s="106">
        <f t="shared" si="195"/>
        <v>1</v>
      </c>
      <c r="BH234" s="106">
        <f t="shared" si="195"/>
        <v>1</v>
      </c>
      <c r="BI234" s="106">
        <f t="shared" si="196"/>
        <v>1</v>
      </c>
      <c r="BJ234" s="106">
        <f t="shared" si="196"/>
        <v>1</v>
      </c>
      <c r="BK234" s="106">
        <f t="shared" si="196"/>
        <v>1</v>
      </c>
      <c r="BL234" s="106">
        <f t="shared" si="196"/>
        <v>1</v>
      </c>
      <c r="BM234" s="106">
        <f t="shared" si="196"/>
        <v>1</v>
      </c>
      <c r="BN234" s="106">
        <f t="shared" si="196"/>
        <v>1</v>
      </c>
      <c r="BO234" s="106">
        <f t="shared" si="196"/>
        <v>1</v>
      </c>
      <c r="BP234" s="106">
        <f t="shared" si="196"/>
        <v>1</v>
      </c>
      <c r="BQ234" s="106">
        <f t="shared" si="196"/>
        <v>1</v>
      </c>
      <c r="BR234" s="350">
        <f t="shared" si="168"/>
        <v>0.71186440677966101</v>
      </c>
    </row>
    <row r="235" spans="1:70" s="2" customFormat="1" ht="18.75" customHeight="1" x14ac:dyDescent="0.25">
      <c r="A235" s="88"/>
      <c r="B235" s="77" t="s">
        <v>1108</v>
      </c>
      <c r="C235" s="77" t="s">
        <v>1109</v>
      </c>
      <c r="D235" s="77" t="s">
        <v>26</v>
      </c>
      <c r="E235" s="224">
        <f>VLOOKUP(B235,'Cuadro Control'!C271:J2165,8,FALSE)</f>
        <v>179436034.15411764</v>
      </c>
      <c r="F235" s="106">
        <f t="shared" si="190"/>
        <v>3.3799272126209236E-2</v>
      </c>
      <c r="G235" s="107">
        <v>46330</v>
      </c>
      <c r="H235" s="107"/>
      <c r="I235" s="107">
        <v>46336</v>
      </c>
      <c r="J235" s="354">
        <f t="shared" si="145"/>
        <v>0.42857142857142855</v>
      </c>
      <c r="K235" s="106">
        <f t="shared" si="191"/>
        <v>0</v>
      </c>
      <c r="L235" s="106">
        <f t="shared" si="191"/>
        <v>0</v>
      </c>
      <c r="M235" s="106">
        <f t="shared" si="191"/>
        <v>0</v>
      </c>
      <c r="N235" s="106">
        <f t="shared" si="191"/>
        <v>0</v>
      </c>
      <c r="O235" s="106">
        <f t="shared" si="191"/>
        <v>0</v>
      </c>
      <c r="P235" s="106">
        <f t="shared" si="191"/>
        <v>0</v>
      </c>
      <c r="Q235" s="106">
        <f t="shared" si="191"/>
        <v>0</v>
      </c>
      <c r="R235" s="106">
        <f t="shared" si="191"/>
        <v>0</v>
      </c>
      <c r="S235" s="106">
        <f t="shared" si="191"/>
        <v>0</v>
      </c>
      <c r="T235" s="106">
        <f t="shared" si="191"/>
        <v>0</v>
      </c>
      <c r="U235" s="106">
        <f t="shared" si="192"/>
        <v>0</v>
      </c>
      <c r="V235" s="106">
        <f t="shared" si="192"/>
        <v>0</v>
      </c>
      <c r="W235" s="106">
        <f t="shared" si="192"/>
        <v>0</v>
      </c>
      <c r="X235" s="106">
        <f t="shared" si="192"/>
        <v>0</v>
      </c>
      <c r="Y235" s="106">
        <f t="shared" si="192"/>
        <v>0</v>
      </c>
      <c r="Z235" s="106">
        <f t="shared" si="192"/>
        <v>0</v>
      </c>
      <c r="AA235" s="106">
        <f t="shared" si="192"/>
        <v>0</v>
      </c>
      <c r="AB235" s="106">
        <f t="shared" si="192"/>
        <v>0.42857142857142855</v>
      </c>
      <c r="AC235" s="106">
        <f t="shared" si="192"/>
        <v>1</v>
      </c>
      <c r="AD235" s="106">
        <f t="shared" si="192"/>
        <v>1</v>
      </c>
      <c r="AE235" s="106">
        <f t="shared" si="193"/>
        <v>1</v>
      </c>
      <c r="AF235" s="106">
        <f t="shared" si="193"/>
        <v>1</v>
      </c>
      <c r="AG235" s="106">
        <f t="shared" si="193"/>
        <v>1</v>
      </c>
      <c r="AH235" s="106">
        <f t="shared" si="193"/>
        <v>1</v>
      </c>
      <c r="AI235" s="106">
        <f t="shared" si="193"/>
        <v>1</v>
      </c>
      <c r="AJ235" s="106">
        <f t="shared" si="193"/>
        <v>1</v>
      </c>
      <c r="AK235" s="106">
        <f t="shared" si="193"/>
        <v>1</v>
      </c>
      <c r="AL235" s="106">
        <f t="shared" si="193"/>
        <v>1</v>
      </c>
      <c r="AM235" s="106">
        <f t="shared" si="193"/>
        <v>1</v>
      </c>
      <c r="AN235" s="106">
        <f t="shared" si="193"/>
        <v>1</v>
      </c>
      <c r="AO235" s="106">
        <f t="shared" si="194"/>
        <v>1</v>
      </c>
      <c r="AP235" s="106">
        <f t="shared" si="194"/>
        <v>1</v>
      </c>
      <c r="AQ235" s="106">
        <f t="shared" si="194"/>
        <v>1</v>
      </c>
      <c r="AR235" s="106">
        <f t="shared" si="194"/>
        <v>1</v>
      </c>
      <c r="AS235" s="106">
        <f t="shared" si="194"/>
        <v>1</v>
      </c>
      <c r="AT235" s="106">
        <f t="shared" si="194"/>
        <v>1</v>
      </c>
      <c r="AU235" s="106">
        <f t="shared" si="194"/>
        <v>1</v>
      </c>
      <c r="AV235" s="106">
        <f t="shared" si="194"/>
        <v>1</v>
      </c>
      <c r="AW235" s="106">
        <f t="shared" si="194"/>
        <v>1</v>
      </c>
      <c r="AX235" s="106">
        <f t="shared" si="194"/>
        <v>1</v>
      </c>
      <c r="AY235" s="106">
        <f t="shared" si="195"/>
        <v>1</v>
      </c>
      <c r="AZ235" s="106">
        <f t="shared" si="195"/>
        <v>1</v>
      </c>
      <c r="BA235" s="106">
        <f t="shared" si="195"/>
        <v>1</v>
      </c>
      <c r="BB235" s="106">
        <f t="shared" si="195"/>
        <v>1</v>
      </c>
      <c r="BC235" s="106">
        <f t="shared" si="195"/>
        <v>1</v>
      </c>
      <c r="BD235" s="106">
        <f t="shared" si="195"/>
        <v>1</v>
      </c>
      <c r="BE235" s="106">
        <f t="shared" si="195"/>
        <v>1</v>
      </c>
      <c r="BF235" s="106">
        <f t="shared" si="195"/>
        <v>1</v>
      </c>
      <c r="BG235" s="106">
        <f t="shared" si="195"/>
        <v>1</v>
      </c>
      <c r="BH235" s="106">
        <f t="shared" si="195"/>
        <v>1</v>
      </c>
      <c r="BI235" s="106">
        <f t="shared" si="196"/>
        <v>1</v>
      </c>
      <c r="BJ235" s="106">
        <f t="shared" si="196"/>
        <v>1</v>
      </c>
      <c r="BK235" s="106">
        <f t="shared" si="196"/>
        <v>1</v>
      </c>
      <c r="BL235" s="106">
        <f t="shared" si="196"/>
        <v>1</v>
      </c>
      <c r="BM235" s="106">
        <f t="shared" si="196"/>
        <v>1</v>
      </c>
      <c r="BN235" s="106">
        <f t="shared" si="196"/>
        <v>1</v>
      </c>
      <c r="BO235" s="106">
        <f t="shared" si="196"/>
        <v>1</v>
      </c>
      <c r="BP235" s="106">
        <f t="shared" si="196"/>
        <v>1</v>
      </c>
      <c r="BQ235" s="106">
        <f t="shared" si="196"/>
        <v>1</v>
      </c>
      <c r="BR235" s="350">
        <f t="shared" si="168"/>
        <v>0.70217917675544794</v>
      </c>
    </row>
    <row r="236" spans="1:70" s="2" customFormat="1" ht="18.75" customHeight="1" x14ac:dyDescent="0.25">
      <c r="A236" s="88"/>
      <c r="B236" s="77" t="s">
        <v>1110</v>
      </c>
      <c r="C236" s="77" t="s">
        <v>1111</v>
      </c>
      <c r="D236" s="77" t="s">
        <v>730</v>
      </c>
      <c r="E236" s="224">
        <f>VLOOKUP(B236,'Cuadro Control'!C272:J2166,8,FALSE)</f>
        <v>1212623361.2117648</v>
      </c>
      <c r="F236" s="106">
        <f t="shared" si="190"/>
        <v>0.22841447185013161</v>
      </c>
      <c r="G236" s="107">
        <v>46336</v>
      </c>
      <c r="H236" s="107"/>
      <c r="I236" s="107">
        <v>46352</v>
      </c>
      <c r="J236" s="354">
        <f t="shared" si="145"/>
        <v>0.6470588235294118</v>
      </c>
      <c r="K236" s="106">
        <f t="shared" si="191"/>
        <v>0</v>
      </c>
      <c r="L236" s="106">
        <f t="shared" si="191"/>
        <v>0</v>
      </c>
      <c r="M236" s="106">
        <f t="shared" si="191"/>
        <v>0</v>
      </c>
      <c r="N236" s="106">
        <f t="shared" si="191"/>
        <v>0</v>
      </c>
      <c r="O236" s="106">
        <f t="shared" si="191"/>
        <v>0</v>
      </c>
      <c r="P236" s="106">
        <f t="shared" si="191"/>
        <v>0</v>
      </c>
      <c r="Q236" s="106">
        <f t="shared" si="191"/>
        <v>0</v>
      </c>
      <c r="R236" s="106">
        <f t="shared" si="191"/>
        <v>0</v>
      </c>
      <c r="S236" s="106">
        <f t="shared" si="191"/>
        <v>0</v>
      </c>
      <c r="T236" s="106">
        <f t="shared" si="191"/>
        <v>0</v>
      </c>
      <c r="U236" s="106">
        <f t="shared" si="192"/>
        <v>0</v>
      </c>
      <c r="V236" s="106">
        <f t="shared" si="192"/>
        <v>0</v>
      </c>
      <c r="W236" s="106">
        <f t="shared" si="192"/>
        <v>0</v>
      </c>
      <c r="X236" s="106">
        <f t="shared" si="192"/>
        <v>0</v>
      </c>
      <c r="Y236" s="106">
        <f t="shared" si="192"/>
        <v>0</v>
      </c>
      <c r="Z236" s="106">
        <f t="shared" si="192"/>
        <v>0</v>
      </c>
      <c r="AA236" s="106">
        <f t="shared" si="192"/>
        <v>0</v>
      </c>
      <c r="AB236" s="106">
        <f t="shared" si="192"/>
        <v>0</v>
      </c>
      <c r="AC236" s="106">
        <f t="shared" si="192"/>
        <v>0.23529411764705882</v>
      </c>
      <c r="AD236" s="106">
        <f t="shared" si="192"/>
        <v>0.6470588235294118</v>
      </c>
      <c r="AE236" s="106">
        <f t="shared" si="193"/>
        <v>1</v>
      </c>
      <c r="AF236" s="106">
        <f t="shared" si="193"/>
        <v>1</v>
      </c>
      <c r="AG236" s="106">
        <f t="shared" si="193"/>
        <v>1</v>
      </c>
      <c r="AH236" s="106">
        <f t="shared" si="193"/>
        <v>1</v>
      </c>
      <c r="AI236" s="106">
        <f t="shared" si="193"/>
        <v>1</v>
      </c>
      <c r="AJ236" s="106">
        <f t="shared" si="193"/>
        <v>1</v>
      </c>
      <c r="AK236" s="106">
        <f t="shared" si="193"/>
        <v>1</v>
      </c>
      <c r="AL236" s="106">
        <f t="shared" si="193"/>
        <v>1</v>
      </c>
      <c r="AM236" s="106">
        <f t="shared" si="193"/>
        <v>1</v>
      </c>
      <c r="AN236" s="106">
        <f t="shared" si="193"/>
        <v>1</v>
      </c>
      <c r="AO236" s="106">
        <f t="shared" si="194"/>
        <v>1</v>
      </c>
      <c r="AP236" s="106">
        <f t="shared" si="194"/>
        <v>1</v>
      </c>
      <c r="AQ236" s="106">
        <f t="shared" si="194"/>
        <v>1</v>
      </c>
      <c r="AR236" s="106">
        <f t="shared" si="194"/>
        <v>1</v>
      </c>
      <c r="AS236" s="106">
        <f t="shared" si="194"/>
        <v>1</v>
      </c>
      <c r="AT236" s="106">
        <f t="shared" si="194"/>
        <v>1</v>
      </c>
      <c r="AU236" s="106">
        <f t="shared" si="194"/>
        <v>1</v>
      </c>
      <c r="AV236" s="106">
        <f t="shared" si="194"/>
        <v>1</v>
      </c>
      <c r="AW236" s="106">
        <f t="shared" si="194"/>
        <v>1</v>
      </c>
      <c r="AX236" s="106">
        <f t="shared" si="194"/>
        <v>1</v>
      </c>
      <c r="AY236" s="106">
        <f t="shared" si="195"/>
        <v>1</v>
      </c>
      <c r="AZ236" s="106">
        <f t="shared" si="195"/>
        <v>1</v>
      </c>
      <c r="BA236" s="106">
        <f t="shared" si="195"/>
        <v>1</v>
      </c>
      <c r="BB236" s="106">
        <f t="shared" si="195"/>
        <v>1</v>
      </c>
      <c r="BC236" s="106">
        <f t="shared" si="195"/>
        <v>1</v>
      </c>
      <c r="BD236" s="106">
        <f t="shared" si="195"/>
        <v>1</v>
      </c>
      <c r="BE236" s="106">
        <f t="shared" si="195"/>
        <v>1</v>
      </c>
      <c r="BF236" s="106">
        <f t="shared" si="195"/>
        <v>1</v>
      </c>
      <c r="BG236" s="106">
        <f t="shared" si="195"/>
        <v>1</v>
      </c>
      <c r="BH236" s="106">
        <f t="shared" si="195"/>
        <v>1</v>
      </c>
      <c r="BI236" s="106">
        <f t="shared" si="196"/>
        <v>1</v>
      </c>
      <c r="BJ236" s="106">
        <f t="shared" si="196"/>
        <v>1</v>
      </c>
      <c r="BK236" s="106">
        <f t="shared" si="196"/>
        <v>1</v>
      </c>
      <c r="BL236" s="106">
        <f t="shared" si="196"/>
        <v>1</v>
      </c>
      <c r="BM236" s="106">
        <f t="shared" si="196"/>
        <v>1</v>
      </c>
      <c r="BN236" s="106">
        <f t="shared" si="196"/>
        <v>1</v>
      </c>
      <c r="BO236" s="106">
        <f t="shared" si="196"/>
        <v>1</v>
      </c>
      <c r="BP236" s="106">
        <f t="shared" si="196"/>
        <v>1</v>
      </c>
      <c r="BQ236" s="106">
        <f t="shared" si="196"/>
        <v>1</v>
      </c>
      <c r="BR236" s="350">
        <f t="shared" si="168"/>
        <v>0.67597208374875373</v>
      </c>
    </row>
    <row r="237" spans="1:70" s="2" customFormat="1" ht="18.75" customHeight="1" x14ac:dyDescent="0.25">
      <c r="A237" s="88"/>
      <c r="B237" s="77" t="s">
        <v>1112</v>
      </c>
      <c r="C237" s="77" t="s">
        <v>1113</v>
      </c>
      <c r="D237" s="77" t="s">
        <v>6</v>
      </c>
      <c r="E237" s="224">
        <f>VLOOKUP(B237,'Cuadro Control'!C273:J2167,8,FALSE)</f>
        <v>0</v>
      </c>
      <c r="F237" s="106">
        <f t="shared" si="190"/>
        <v>0</v>
      </c>
      <c r="G237" s="107">
        <v>46352</v>
      </c>
      <c r="H237" s="107"/>
      <c r="I237" s="107">
        <v>46356</v>
      </c>
      <c r="J237" s="354">
        <f t="shared" si="145"/>
        <v>0.4</v>
      </c>
      <c r="K237" s="106">
        <f t="shared" si="191"/>
        <v>0</v>
      </c>
      <c r="L237" s="106">
        <f t="shared" si="191"/>
        <v>0</v>
      </c>
      <c r="M237" s="106">
        <f t="shared" si="191"/>
        <v>0</v>
      </c>
      <c r="N237" s="106">
        <f t="shared" si="191"/>
        <v>0</v>
      </c>
      <c r="O237" s="106">
        <f t="shared" si="191"/>
        <v>0</v>
      </c>
      <c r="P237" s="106">
        <f t="shared" si="191"/>
        <v>0</v>
      </c>
      <c r="Q237" s="106">
        <f t="shared" si="191"/>
        <v>0</v>
      </c>
      <c r="R237" s="106">
        <f t="shared" si="191"/>
        <v>0</v>
      </c>
      <c r="S237" s="106">
        <f t="shared" si="191"/>
        <v>0</v>
      </c>
      <c r="T237" s="106">
        <f t="shared" si="191"/>
        <v>0</v>
      </c>
      <c r="U237" s="106">
        <f t="shared" si="192"/>
        <v>0</v>
      </c>
      <c r="V237" s="106">
        <f t="shared" si="192"/>
        <v>0</v>
      </c>
      <c r="W237" s="106">
        <f t="shared" si="192"/>
        <v>0</v>
      </c>
      <c r="X237" s="106">
        <f t="shared" si="192"/>
        <v>0</v>
      </c>
      <c r="Y237" s="106">
        <f t="shared" si="192"/>
        <v>0</v>
      </c>
      <c r="Z237" s="106">
        <f t="shared" si="192"/>
        <v>0</v>
      </c>
      <c r="AA237" s="106">
        <f t="shared" si="192"/>
        <v>0</v>
      </c>
      <c r="AB237" s="106">
        <f t="shared" si="192"/>
        <v>0</v>
      </c>
      <c r="AC237" s="106">
        <f t="shared" si="192"/>
        <v>0</v>
      </c>
      <c r="AD237" s="106">
        <f t="shared" si="192"/>
        <v>0</v>
      </c>
      <c r="AE237" s="106">
        <f t="shared" si="193"/>
        <v>0.4</v>
      </c>
      <c r="AF237" s="106">
        <f t="shared" si="193"/>
        <v>1</v>
      </c>
      <c r="AG237" s="106">
        <f t="shared" si="193"/>
        <v>1</v>
      </c>
      <c r="AH237" s="106">
        <f t="shared" si="193"/>
        <v>1</v>
      </c>
      <c r="AI237" s="106">
        <f t="shared" si="193"/>
        <v>1</v>
      </c>
      <c r="AJ237" s="106">
        <f t="shared" si="193"/>
        <v>1</v>
      </c>
      <c r="AK237" s="106">
        <f t="shared" si="193"/>
        <v>1</v>
      </c>
      <c r="AL237" s="106">
        <f t="shared" si="193"/>
        <v>1</v>
      </c>
      <c r="AM237" s="106">
        <f t="shared" si="193"/>
        <v>1</v>
      </c>
      <c r="AN237" s="106">
        <f t="shared" si="193"/>
        <v>1</v>
      </c>
      <c r="AO237" s="106">
        <f t="shared" si="194"/>
        <v>1</v>
      </c>
      <c r="AP237" s="106">
        <f t="shared" si="194"/>
        <v>1</v>
      </c>
      <c r="AQ237" s="106">
        <f t="shared" si="194"/>
        <v>1</v>
      </c>
      <c r="AR237" s="106">
        <f t="shared" si="194"/>
        <v>1</v>
      </c>
      <c r="AS237" s="106">
        <f t="shared" si="194"/>
        <v>1</v>
      </c>
      <c r="AT237" s="106">
        <f t="shared" si="194"/>
        <v>1</v>
      </c>
      <c r="AU237" s="106">
        <f t="shared" si="194"/>
        <v>1</v>
      </c>
      <c r="AV237" s="106">
        <f t="shared" si="194"/>
        <v>1</v>
      </c>
      <c r="AW237" s="106">
        <f t="shared" si="194"/>
        <v>1</v>
      </c>
      <c r="AX237" s="106">
        <f t="shared" si="194"/>
        <v>1</v>
      </c>
      <c r="AY237" s="106">
        <f t="shared" si="195"/>
        <v>1</v>
      </c>
      <c r="AZ237" s="106">
        <f t="shared" si="195"/>
        <v>1</v>
      </c>
      <c r="BA237" s="106">
        <f t="shared" si="195"/>
        <v>1</v>
      </c>
      <c r="BB237" s="106">
        <f t="shared" si="195"/>
        <v>1</v>
      </c>
      <c r="BC237" s="106">
        <f t="shared" si="195"/>
        <v>1</v>
      </c>
      <c r="BD237" s="106">
        <f t="shared" si="195"/>
        <v>1</v>
      </c>
      <c r="BE237" s="106">
        <f t="shared" si="195"/>
        <v>1</v>
      </c>
      <c r="BF237" s="106">
        <f t="shared" si="195"/>
        <v>1</v>
      </c>
      <c r="BG237" s="106">
        <f t="shared" si="195"/>
        <v>1</v>
      </c>
      <c r="BH237" s="106">
        <f t="shared" si="195"/>
        <v>1</v>
      </c>
      <c r="BI237" s="106">
        <f t="shared" si="196"/>
        <v>1</v>
      </c>
      <c r="BJ237" s="106">
        <f t="shared" si="196"/>
        <v>1</v>
      </c>
      <c r="BK237" s="106">
        <f t="shared" si="196"/>
        <v>1</v>
      </c>
      <c r="BL237" s="106">
        <f t="shared" si="196"/>
        <v>1</v>
      </c>
      <c r="BM237" s="106">
        <f t="shared" si="196"/>
        <v>1</v>
      </c>
      <c r="BN237" s="106">
        <f t="shared" si="196"/>
        <v>1</v>
      </c>
      <c r="BO237" s="106">
        <f t="shared" si="196"/>
        <v>1</v>
      </c>
      <c r="BP237" s="106">
        <f t="shared" si="196"/>
        <v>1</v>
      </c>
      <c r="BQ237" s="106">
        <f t="shared" si="196"/>
        <v>1</v>
      </c>
      <c r="BR237" s="350">
        <f t="shared" si="168"/>
        <v>0.6508474576271186</v>
      </c>
    </row>
    <row r="238" spans="1:70" s="2" customFormat="1" ht="18.75" customHeight="1" x14ac:dyDescent="0.25">
      <c r="A238" s="88"/>
      <c r="B238" s="78" t="s">
        <v>1114</v>
      </c>
      <c r="C238" s="78" t="s">
        <v>1115</v>
      </c>
      <c r="D238" s="78" t="s">
        <v>3</v>
      </c>
      <c r="E238" s="225">
        <f>VLOOKUP(B238,'Cuadro Control'!C274:J2168,8,FALSE)</f>
        <v>0</v>
      </c>
      <c r="F238" s="108">
        <f t="shared" si="190"/>
        <v>0</v>
      </c>
      <c r="G238" s="109">
        <v>46352</v>
      </c>
      <c r="H238" s="109"/>
      <c r="I238" s="109">
        <v>46352</v>
      </c>
      <c r="J238" s="354">
        <f t="shared" ref="J238:J301" si="197">+INDEX($K238:$BQ238,1,MATCH(I238,$K$6:$BQ$6,1))</f>
        <v>0</v>
      </c>
      <c r="K238" s="108">
        <f t="shared" si="191"/>
        <v>0</v>
      </c>
      <c r="L238" s="108">
        <f t="shared" si="191"/>
        <v>0</v>
      </c>
      <c r="M238" s="108">
        <f t="shared" si="191"/>
        <v>0</v>
      </c>
      <c r="N238" s="108">
        <f t="shared" si="191"/>
        <v>0</v>
      </c>
      <c r="O238" s="108">
        <f t="shared" si="191"/>
        <v>0</v>
      </c>
      <c r="P238" s="108">
        <f t="shared" si="191"/>
        <v>0</v>
      </c>
      <c r="Q238" s="108">
        <f t="shared" si="191"/>
        <v>0</v>
      </c>
      <c r="R238" s="108">
        <f t="shared" si="191"/>
        <v>0</v>
      </c>
      <c r="S238" s="108">
        <f t="shared" si="191"/>
        <v>0</v>
      </c>
      <c r="T238" s="108">
        <f t="shared" si="191"/>
        <v>0</v>
      </c>
      <c r="U238" s="108">
        <f t="shared" si="192"/>
        <v>0</v>
      </c>
      <c r="V238" s="108">
        <f t="shared" si="192"/>
        <v>0</v>
      </c>
      <c r="W238" s="108">
        <f t="shared" si="192"/>
        <v>0</v>
      </c>
      <c r="X238" s="108">
        <f t="shared" si="192"/>
        <v>0</v>
      </c>
      <c r="Y238" s="108">
        <f t="shared" si="192"/>
        <v>0</v>
      </c>
      <c r="Z238" s="108">
        <f t="shared" si="192"/>
        <v>0</v>
      </c>
      <c r="AA238" s="108">
        <f t="shared" si="192"/>
        <v>0</v>
      </c>
      <c r="AB238" s="108">
        <f t="shared" si="192"/>
        <v>0</v>
      </c>
      <c r="AC238" s="108">
        <f t="shared" si="192"/>
        <v>0</v>
      </c>
      <c r="AD238" s="108">
        <f t="shared" si="192"/>
        <v>0</v>
      </c>
      <c r="AE238" s="108">
        <f t="shared" si="193"/>
        <v>1</v>
      </c>
      <c r="AF238" s="108">
        <f t="shared" si="193"/>
        <v>1</v>
      </c>
      <c r="AG238" s="108">
        <f t="shared" si="193"/>
        <v>1</v>
      </c>
      <c r="AH238" s="108">
        <f t="shared" si="193"/>
        <v>1</v>
      </c>
      <c r="AI238" s="108">
        <f t="shared" si="193"/>
        <v>1</v>
      </c>
      <c r="AJ238" s="108">
        <f t="shared" si="193"/>
        <v>1</v>
      </c>
      <c r="AK238" s="108">
        <f t="shared" si="193"/>
        <v>1</v>
      </c>
      <c r="AL238" s="108">
        <f t="shared" si="193"/>
        <v>1</v>
      </c>
      <c r="AM238" s="108">
        <f t="shared" si="193"/>
        <v>1</v>
      </c>
      <c r="AN238" s="108">
        <f t="shared" si="193"/>
        <v>1</v>
      </c>
      <c r="AO238" s="108">
        <f t="shared" si="194"/>
        <v>1</v>
      </c>
      <c r="AP238" s="108">
        <f t="shared" si="194"/>
        <v>1</v>
      </c>
      <c r="AQ238" s="108">
        <f t="shared" si="194"/>
        <v>1</v>
      </c>
      <c r="AR238" s="108">
        <f t="shared" si="194"/>
        <v>1</v>
      </c>
      <c r="AS238" s="108">
        <f t="shared" si="194"/>
        <v>1</v>
      </c>
      <c r="AT238" s="108">
        <f t="shared" si="194"/>
        <v>1</v>
      </c>
      <c r="AU238" s="108">
        <f t="shared" si="194"/>
        <v>1</v>
      </c>
      <c r="AV238" s="108">
        <f t="shared" si="194"/>
        <v>1</v>
      </c>
      <c r="AW238" s="108">
        <f t="shared" si="194"/>
        <v>1</v>
      </c>
      <c r="AX238" s="108">
        <f t="shared" si="194"/>
        <v>1</v>
      </c>
      <c r="AY238" s="108">
        <f t="shared" si="195"/>
        <v>1</v>
      </c>
      <c r="AZ238" s="108">
        <f t="shared" si="195"/>
        <v>1</v>
      </c>
      <c r="BA238" s="108">
        <f t="shared" si="195"/>
        <v>1</v>
      </c>
      <c r="BB238" s="108">
        <f t="shared" si="195"/>
        <v>1</v>
      </c>
      <c r="BC238" s="108">
        <f t="shared" si="195"/>
        <v>1</v>
      </c>
      <c r="BD238" s="108">
        <f t="shared" si="195"/>
        <v>1</v>
      </c>
      <c r="BE238" s="108">
        <f t="shared" si="195"/>
        <v>1</v>
      </c>
      <c r="BF238" s="108">
        <f t="shared" si="195"/>
        <v>1</v>
      </c>
      <c r="BG238" s="108">
        <f t="shared" si="195"/>
        <v>1</v>
      </c>
      <c r="BH238" s="108">
        <f t="shared" si="195"/>
        <v>1</v>
      </c>
      <c r="BI238" s="108">
        <f t="shared" si="196"/>
        <v>1</v>
      </c>
      <c r="BJ238" s="108">
        <f t="shared" si="196"/>
        <v>1</v>
      </c>
      <c r="BK238" s="108">
        <f t="shared" si="196"/>
        <v>1</v>
      </c>
      <c r="BL238" s="108">
        <f t="shared" si="196"/>
        <v>1</v>
      </c>
      <c r="BM238" s="108">
        <f t="shared" si="196"/>
        <v>1</v>
      </c>
      <c r="BN238" s="108">
        <f t="shared" si="196"/>
        <v>1</v>
      </c>
      <c r="BO238" s="108">
        <f t="shared" si="196"/>
        <v>1</v>
      </c>
      <c r="BP238" s="108">
        <f t="shared" si="196"/>
        <v>1</v>
      </c>
      <c r="BQ238" s="108">
        <f t="shared" si="196"/>
        <v>1</v>
      </c>
      <c r="BR238" s="350">
        <f t="shared" si="168"/>
        <v>0.66101694915254239</v>
      </c>
    </row>
    <row r="239" spans="1:70" s="2" customFormat="1" ht="18.75" customHeight="1" x14ac:dyDescent="0.25">
      <c r="A239" s="88"/>
      <c r="B239" s="77" t="s">
        <v>1116</v>
      </c>
      <c r="C239" s="77" t="s">
        <v>1117</v>
      </c>
      <c r="D239" s="77" t="s">
        <v>8</v>
      </c>
      <c r="E239" s="224">
        <f>VLOOKUP(B239,'Cuadro Control'!C275:J2169,8,FALSE)</f>
        <v>1230815225.9452939</v>
      </c>
      <c r="F239" s="106">
        <f t="shared" si="190"/>
        <v>0.2318411625341423</v>
      </c>
      <c r="G239" s="107">
        <v>46356</v>
      </c>
      <c r="H239" s="107"/>
      <c r="I239" s="107">
        <v>46357</v>
      </c>
      <c r="J239" s="354">
        <f t="shared" si="197"/>
        <v>0</v>
      </c>
      <c r="K239" s="106">
        <f t="shared" si="191"/>
        <v>0</v>
      </c>
      <c r="L239" s="106">
        <f t="shared" si="191"/>
        <v>0</v>
      </c>
      <c r="M239" s="106">
        <f t="shared" si="191"/>
        <v>0</v>
      </c>
      <c r="N239" s="106">
        <f t="shared" si="191"/>
        <v>0</v>
      </c>
      <c r="O239" s="106">
        <f t="shared" si="191"/>
        <v>0</v>
      </c>
      <c r="P239" s="106">
        <f t="shared" si="191"/>
        <v>0</v>
      </c>
      <c r="Q239" s="106">
        <f t="shared" si="191"/>
        <v>0</v>
      </c>
      <c r="R239" s="106">
        <f t="shared" si="191"/>
        <v>0</v>
      </c>
      <c r="S239" s="106">
        <f t="shared" si="191"/>
        <v>0</v>
      </c>
      <c r="T239" s="106">
        <f t="shared" si="191"/>
        <v>0</v>
      </c>
      <c r="U239" s="106">
        <f t="shared" si="192"/>
        <v>0</v>
      </c>
      <c r="V239" s="106">
        <f t="shared" si="192"/>
        <v>0</v>
      </c>
      <c r="W239" s="106">
        <f t="shared" si="192"/>
        <v>0</v>
      </c>
      <c r="X239" s="106">
        <f t="shared" si="192"/>
        <v>0</v>
      </c>
      <c r="Y239" s="106">
        <f t="shared" si="192"/>
        <v>0</v>
      </c>
      <c r="Z239" s="106">
        <f t="shared" si="192"/>
        <v>0</v>
      </c>
      <c r="AA239" s="106">
        <f t="shared" si="192"/>
        <v>0</v>
      </c>
      <c r="AB239" s="106">
        <f t="shared" si="192"/>
        <v>0</v>
      </c>
      <c r="AC239" s="106">
        <f t="shared" si="192"/>
        <v>0</v>
      </c>
      <c r="AD239" s="106">
        <f t="shared" si="192"/>
        <v>0</v>
      </c>
      <c r="AE239" s="106">
        <f t="shared" si="193"/>
        <v>0</v>
      </c>
      <c r="AF239" s="106">
        <f t="shared" si="193"/>
        <v>1</v>
      </c>
      <c r="AG239" s="106">
        <f t="shared" si="193"/>
        <v>1</v>
      </c>
      <c r="AH239" s="106">
        <f t="shared" si="193"/>
        <v>1</v>
      </c>
      <c r="AI239" s="106">
        <f t="shared" si="193"/>
        <v>1</v>
      </c>
      <c r="AJ239" s="106">
        <f t="shared" si="193"/>
        <v>1</v>
      </c>
      <c r="AK239" s="106">
        <f t="shared" si="193"/>
        <v>1</v>
      </c>
      <c r="AL239" s="106">
        <f t="shared" si="193"/>
        <v>1</v>
      </c>
      <c r="AM239" s="106">
        <f t="shared" si="193"/>
        <v>1</v>
      </c>
      <c r="AN239" s="106">
        <f t="shared" si="193"/>
        <v>1</v>
      </c>
      <c r="AO239" s="106">
        <f t="shared" si="194"/>
        <v>1</v>
      </c>
      <c r="AP239" s="106">
        <f t="shared" si="194"/>
        <v>1</v>
      </c>
      <c r="AQ239" s="106">
        <f t="shared" si="194"/>
        <v>1</v>
      </c>
      <c r="AR239" s="106">
        <f t="shared" si="194"/>
        <v>1</v>
      </c>
      <c r="AS239" s="106">
        <f t="shared" si="194"/>
        <v>1</v>
      </c>
      <c r="AT239" s="106">
        <f t="shared" si="194"/>
        <v>1</v>
      </c>
      <c r="AU239" s="106">
        <f t="shared" si="194"/>
        <v>1</v>
      </c>
      <c r="AV239" s="106">
        <f t="shared" si="194"/>
        <v>1</v>
      </c>
      <c r="AW239" s="106">
        <f t="shared" si="194"/>
        <v>1</v>
      </c>
      <c r="AX239" s="106">
        <f t="shared" si="194"/>
        <v>1</v>
      </c>
      <c r="AY239" s="106">
        <f t="shared" si="195"/>
        <v>1</v>
      </c>
      <c r="AZ239" s="106">
        <f t="shared" si="195"/>
        <v>1</v>
      </c>
      <c r="BA239" s="106">
        <f t="shared" si="195"/>
        <v>1</v>
      </c>
      <c r="BB239" s="106">
        <f t="shared" si="195"/>
        <v>1</v>
      </c>
      <c r="BC239" s="106">
        <f t="shared" si="195"/>
        <v>1</v>
      </c>
      <c r="BD239" s="106">
        <f t="shared" si="195"/>
        <v>1</v>
      </c>
      <c r="BE239" s="106">
        <f t="shared" si="195"/>
        <v>1</v>
      </c>
      <c r="BF239" s="106">
        <f t="shared" si="195"/>
        <v>1</v>
      </c>
      <c r="BG239" s="106">
        <f t="shared" si="195"/>
        <v>1</v>
      </c>
      <c r="BH239" s="106">
        <f t="shared" si="195"/>
        <v>1</v>
      </c>
      <c r="BI239" s="106">
        <f t="shared" si="196"/>
        <v>1</v>
      </c>
      <c r="BJ239" s="106">
        <f t="shared" si="196"/>
        <v>1</v>
      </c>
      <c r="BK239" s="106">
        <f t="shared" si="196"/>
        <v>1</v>
      </c>
      <c r="BL239" s="106">
        <f t="shared" si="196"/>
        <v>1</v>
      </c>
      <c r="BM239" s="106">
        <f t="shared" si="196"/>
        <v>1</v>
      </c>
      <c r="BN239" s="106">
        <f t="shared" si="196"/>
        <v>1</v>
      </c>
      <c r="BO239" s="106">
        <f t="shared" si="196"/>
        <v>1</v>
      </c>
      <c r="BP239" s="106">
        <f t="shared" si="196"/>
        <v>1</v>
      </c>
      <c r="BQ239" s="106">
        <f t="shared" si="196"/>
        <v>1</v>
      </c>
      <c r="BR239" s="350">
        <f t="shared" si="168"/>
        <v>0.64406779661016944</v>
      </c>
    </row>
    <row r="240" spans="1:70" s="2" customFormat="1" ht="18.75" customHeight="1" x14ac:dyDescent="0.25">
      <c r="A240" s="88"/>
      <c r="B240" s="77" t="s">
        <v>1118</v>
      </c>
      <c r="C240" s="77" t="s">
        <v>1119</v>
      </c>
      <c r="D240" s="77" t="s">
        <v>26</v>
      </c>
      <c r="E240" s="224">
        <f>VLOOKUP(B240,'Cuadro Control'!C276:J2170,8,FALSE)</f>
        <v>0</v>
      </c>
      <c r="F240" s="106">
        <f t="shared" si="190"/>
        <v>0</v>
      </c>
      <c r="G240" s="107">
        <v>46357</v>
      </c>
      <c r="H240" s="107"/>
      <c r="I240" s="107">
        <v>46365</v>
      </c>
      <c r="J240" s="354">
        <f t="shared" si="197"/>
        <v>0.44444444444444442</v>
      </c>
      <c r="K240" s="106">
        <f t="shared" ref="K240:T245" si="198">IF($G240=0,0,IF(K$6&lt;$G240,0,IF(K$6&gt;$I240,1,(K$6-$G240+1)/($I240-$G240+1))))</f>
        <v>0</v>
      </c>
      <c r="L240" s="106">
        <f t="shared" si="198"/>
        <v>0</v>
      </c>
      <c r="M240" s="106">
        <f t="shared" si="198"/>
        <v>0</v>
      </c>
      <c r="N240" s="106">
        <f t="shared" si="198"/>
        <v>0</v>
      </c>
      <c r="O240" s="106">
        <f t="shared" si="198"/>
        <v>0</v>
      </c>
      <c r="P240" s="106">
        <f t="shared" si="198"/>
        <v>0</v>
      </c>
      <c r="Q240" s="106">
        <f t="shared" si="198"/>
        <v>0</v>
      </c>
      <c r="R240" s="106">
        <f t="shared" si="198"/>
        <v>0</v>
      </c>
      <c r="S240" s="106">
        <f t="shared" si="198"/>
        <v>0</v>
      </c>
      <c r="T240" s="106">
        <f t="shared" si="198"/>
        <v>0</v>
      </c>
      <c r="U240" s="106">
        <f t="shared" ref="U240:AD245" si="199">IF($G240=0,0,IF(U$6&lt;$G240,0,IF(U$6&gt;$I240,1,(U$6-$G240+1)/($I240-$G240+1))))</f>
        <v>0</v>
      </c>
      <c r="V240" s="106">
        <f t="shared" si="199"/>
        <v>0</v>
      </c>
      <c r="W240" s="106">
        <f t="shared" si="199"/>
        <v>0</v>
      </c>
      <c r="X240" s="106">
        <f t="shared" si="199"/>
        <v>0</v>
      </c>
      <c r="Y240" s="106">
        <f t="shared" si="199"/>
        <v>0</v>
      </c>
      <c r="Z240" s="106">
        <f t="shared" si="199"/>
        <v>0</v>
      </c>
      <c r="AA240" s="106">
        <f t="shared" si="199"/>
        <v>0</v>
      </c>
      <c r="AB240" s="106">
        <f t="shared" si="199"/>
        <v>0</v>
      </c>
      <c r="AC240" s="106">
        <f t="shared" si="199"/>
        <v>0</v>
      </c>
      <c r="AD240" s="106">
        <f t="shared" si="199"/>
        <v>0</v>
      </c>
      <c r="AE240" s="106">
        <f t="shared" ref="AE240:AN245" si="200">IF($G240=0,0,IF(AE$6&lt;$G240,0,IF(AE$6&gt;$I240,1,(AE$6-$G240+1)/($I240-$G240+1))))</f>
        <v>0</v>
      </c>
      <c r="AF240" s="106">
        <f t="shared" si="200"/>
        <v>0.44444444444444442</v>
      </c>
      <c r="AG240" s="106">
        <f t="shared" si="200"/>
        <v>1</v>
      </c>
      <c r="AH240" s="106">
        <f t="shared" si="200"/>
        <v>1</v>
      </c>
      <c r="AI240" s="106">
        <f t="shared" si="200"/>
        <v>1</v>
      </c>
      <c r="AJ240" s="106">
        <f t="shared" si="200"/>
        <v>1</v>
      </c>
      <c r="AK240" s="106">
        <f t="shared" si="200"/>
        <v>1</v>
      </c>
      <c r="AL240" s="106">
        <f t="shared" si="200"/>
        <v>1</v>
      </c>
      <c r="AM240" s="106">
        <f t="shared" si="200"/>
        <v>1</v>
      </c>
      <c r="AN240" s="106">
        <f t="shared" si="200"/>
        <v>1</v>
      </c>
      <c r="AO240" s="106">
        <f t="shared" ref="AO240:AX245" si="201">IF($G240=0,0,IF(AO$6&lt;$G240,0,IF(AO$6&gt;$I240,1,(AO$6-$G240+1)/($I240-$G240+1))))</f>
        <v>1</v>
      </c>
      <c r="AP240" s="106">
        <f t="shared" si="201"/>
        <v>1</v>
      </c>
      <c r="AQ240" s="106">
        <f t="shared" si="201"/>
        <v>1</v>
      </c>
      <c r="AR240" s="106">
        <f t="shared" si="201"/>
        <v>1</v>
      </c>
      <c r="AS240" s="106">
        <f t="shared" si="201"/>
        <v>1</v>
      </c>
      <c r="AT240" s="106">
        <f t="shared" si="201"/>
        <v>1</v>
      </c>
      <c r="AU240" s="106">
        <f t="shared" si="201"/>
        <v>1</v>
      </c>
      <c r="AV240" s="106">
        <f t="shared" si="201"/>
        <v>1</v>
      </c>
      <c r="AW240" s="106">
        <f t="shared" si="201"/>
        <v>1</v>
      </c>
      <c r="AX240" s="106">
        <f t="shared" si="201"/>
        <v>1</v>
      </c>
      <c r="AY240" s="106">
        <f t="shared" ref="AY240:BH245" si="202">IF($G240=0,0,IF(AY$6&lt;$G240,0,IF(AY$6&gt;$I240,1,(AY$6-$G240+1)/($I240-$G240+1))))</f>
        <v>1</v>
      </c>
      <c r="AZ240" s="106">
        <f t="shared" si="202"/>
        <v>1</v>
      </c>
      <c r="BA240" s="106">
        <f t="shared" si="202"/>
        <v>1</v>
      </c>
      <c r="BB240" s="106">
        <f t="shared" si="202"/>
        <v>1</v>
      </c>
      <c r="BC240" s="106">
        <f t="shared" si="202"/>
        <v>1</v>
      </c>
      <c r="BD240" s="106">
        <f t="shared" si="202"/>
        <v>1</v>
      </c>
      <c r="BE240" s="106">
        <f t="shared" si="202"/>
        <v>1</v>
      </c>
      <c r="BF240" s="106">
        <f t="shared" si="202"/>
        <v>1</v>
      </c>
      <c r="BG240" s="106">
        <f t="shared" si="202"/>
        <v>1</v>
      </c>
      <c r="BH240" s="106">
        <f t="shared" si="202"/>
        <v>1</v>
      </c>
      <c r="BI240" s="106">
        <f t="shared" ref="BI240:BQ245" si="203">IF($G240=0,0,IF(BI$6&lt;$G240,0,IF(BI$6&gt;$I240,1,(BI$6-$G240+1)/($I240-$G240+1))))</f>
        <v>1</v>
      </c>
      <c r="BJ240" s="106">
        <f t="shared" si="203"/>
        <v>1</v>
      </c>
      <c r="BK240" s="106">
        <f t="shared" si="203"/>
        <v>1</v>
      </c>
      <c r="BL240" s="106">
        <f t="shared" si="203"/>
        <v>1</v>
      </c>
      <c r="BM240" s="106">
        <f t="shared" si="203"/>
        <v>1</v>
      </c>
      <c r="BN240" s="106">
        <f t="shared" si="203"/>
        <v>1</v>
      </c>
      <c r="BO240" s="106">
        <f t="shared" si="203"/>
        <v>1</v>
      </c>
      <c r="BP240" s="106">
        <f t="shared" si="203"/>
        <v>1</v>
      </c>
      <c r="BQ240" s="106">
        <f t="shared" si="203"/>
        <v>1</v>
      </c>
      <c r="BR240" s="350">
        <f t="shared" si="168"/>
        <v>0.63465160075329563</v>
      </c>
    </row>
    <row r="241" spans="1:70" s="2" customFormat="1" ht="18.75" customHeight="1" x14ac:dyDescent="0.25">
      <c r="A241" s="88"/>
      <c r="B241" s="77" t="s">
        <v>1120</v>
      </c>
      <c r="C241" s="77" t="s">
        <v>2059</v>
      </c>
      <c r="D241" s="77" t="s">
        <v>6</v>
      </c>
      <c r="E241" s="224">
        <f>VLOOKUP(B241,'Cuadro Control'!C277:J2171,8,FALSE)</f>
        <v>52736347.43270281</v>
      </c>
      <c r="F241" s="106">
        <f t="shared" si="190"/>
        <v>9.933624348213644E-3</v>
      </c>
      <c r="G241" s="107">
        <v>46365</v>
      </c>
      <c r="H241" s="107"/>
      <c r="I241" s="107">
        <v>46368</v>
      </c>
      <c r="J241" s="354">
        <f t="shared" si="197"/>
        <v>0.75</v>
      </c>
      <c r="K241" s="106">
        <f t="shared" si="198"/>
        <v>0</v>
      </c>
      <c r="L241" s="106">
        <f t="shared" si="198"/>
        <v>0</v>
      </c>
      <c r="M241" s="106">
        <f t="shared" si="198"/>
        <v>0</v>
      </c>
      <c r="N241" s="106">
        <f t="shared" si="198"/>
        <v>0</v>
      </c>
      <c r="O241" s="106">
        <f t="shared" si="198"/>
        <v>0</v>
      </c>
      <c r="P241" s="106">
        <f t="shared" si="198"/>
        <v>0</v>
      </c>
      <c r="Q241" s="106">
        <f t="shared" si="198"/>
        <v>0</v>
      </c>
      <c r="R241" s="106">
        <f t="shared" si="198"/>
        <v>0</v>
      </c>
      <c r="S241" s="106">
        <f t="shared" si="198"/>
        <v>0</v>
      </c>
      <c r="T241" s="106">
        <f t="shared" si="198"/>
        <v>0</v>
      </c>
      <c r="U241" s="106">
        <f t="shared" si="199"/>
        <v>0</v>
      </c>
      <c r="V241" s="106">
        <f t="shared" si="199"/>
        <v>0</v>
      </c>
      <c r="W241" s="106">
        <f t="shared" si="199"/>
        <v>0</v>
      </c>
      <c r="X241" s="106">
        <f t="shared" si="199"/>
        <v>0</v>
      </c>
      <c r="Y241" s="106">
        <f t="shared" si="199"/>
        <v>0</v>
      </c>
      <c r="Z241" s="106">
        <f t="shared" si="199"/>
        <v>0</v>
      </c>
      <c r="AA241" s="106">
        <f t="shared" si="199"/>
        <v>0</v>
      </c>
      <c r="AB241" s="106">
        <f t="shared" si="199"/>
        <v>0</v>
      </c>
      <c r="AC241" s="106">
        <f t="shared" si="199"/>
        <v>0</v>
      </c>
      <c r="AD241" s="106">
        <f t="shared" si="199"/>
        <v>0</v>
      </c>
      <c r="AE241" s="106">
        <f t="shared" si="200"/>
        <v>0</v>
      </c>
      <c r="AF241" s="106">
        <f t="shared" si="200"/>
        <v>0</v>
      </c>
      <c r="AG241" s="106">
        <f t="shared" si="200"/>
        <v>0.75</v>
      </c>
      <c r="AH241" s="106">
        <f t="shared" si="200"/>
        <v>1</v>
      </c>
      <c r="AI241" s="106">
        <f t="shared" si="200"/>
        <v>1</v>
      </c>
      <c r="AJ241" s="106">
        <f t="shared" si="200"/>
        <v>1</v>
      </c>
      <c r="AK241" s="106">
        <f t="shared" si="200"/>
        <v>1</v>
      </c>
      <c r="AL241" s="106">
        <f t="shared" si="200"/>
        <v>1</v>
      </c>
      <c r="AM241" s="106">
        <f t="shared" si="200"/>
        <v>1</v>
      </c>
      <c r="AN241" s="106">
        <f t="shared" si="200"/>
        <v>1</v>
      </c>
      <c r="AO241" s="106">
        <f t="shared" si="201"/>
        <v>1</v>
      </c>
      <c r="AP241" s="106">
        <f t="shared" si="201"/>
        <v>1</v>
      </c>
      <c r="AQ241" s="106">
        <f t="shared" si="201"/>
        <v>1</v>
      </c>
      <c r="AR241" s="106">
        <f t="shared" si="201"/>
        <v>1</v>
      </c>
      <c r="AS241" s="106">
        <f t="shared" si="201"/>
        <v>1</v>
      </c>
      <c r="AT241" s="106">
        <f t="shared" si="201"/>
        <v>1</v>
      </c>
      <c r="AU241" s="106">
        <f t="shared" si="201"/>
        <v>1</v>
      </c>
      <c r="AV241" s="106">
        <f t="shared" si="201"/>
        <v>1</v>
      </c>
      <c r="AW241" s="106">
        <f t="shared" si="201"/>
        <v>1</v>
      </c>
      <c r="AX241" s="106">
        <f t="shared" si="201"/>
        <v>1</v>
      </c>
      <c r="AY241" s="106">
        <f t="shared" si="202"/>
        <v>1</v>
      </c>
      <c r="AZ241" s="106">
        <f t="shared" si="202"/>
        <v>1</v>
      </c>
      <c r="BA241" s="106">
        <f t="shared" si="202"/>
        <v>1</v>
      </c>
      <c r="BB241" s="106">
        <f t="shared" si="202"/>
        <v>1</v>
      </c>
      <c r="BC241" s="106">
        <f t="shared" si="202"/>
        <v>1</v>
      </c>
      <c r="BD241" s="106">
        <f t="shared" si="202"/>
        <v>1</v>
      </c>
      <c r="BE241" s="106">
        <f t="shared" si="202"/>
        <v>1</v>
      </c>
      <c r="BF241" s="106">
        <f t="shared" si="202"/>
        <v>1</v>
      </c>
      <c r="BG241" s="106">
        <f t="shared" si="202"/>
        <v>1</v>
      </c>
      <c r="BH241" s="106">
        <f t="shared" si="202"/>
        <v>1</v>
      </c>
      <c r="BI241" s="106">
        <f t="shared" si="203"/>
        <v>1</v>
      </c>
      <c r="BJ241" s="106">
        <f t="shared" si="203"/>
        <v>1</v>
      </c>
      <c r="BK241" s="106">
        <f t="shared" si="203"/>
        <v>1</v>
      </c>
      <c r="BL241" s="106">
        <f t="shared" si="203"/>
        <v>1</v>
      </c>
      <c r="BM241" s="106">
        <f t="shared" si="203"/>
        <v>1</v>
      </c>
      <c r="BN241" s="106">
        <f t="shared" si="203"/>
        <v>1</v>
      </c>
      <c r="BO241" s="106">
        <f t="shared" si="203"/>
        <v>1</v>
      </c>
      <c r="BP241" s="106">
        <f t="shared" si="203"/>
        <v>1</v>
      </c>
      <c r="BQ241" s="106">
        <f t="shared" si="203"/>
        <v>1</v>
      </c>
      <c r="BR241" s="350">
        <f t="shared" si="168"/>
        <v>0.6228813559322034</v>
      </c>
    </row>
    <row r="242" spans="1:70" s="2" customFormat="1" ht="18.75" customHeight="1" x14ac:dyDescent="0.25">
      <c r="A242" s="88"/>
      <c r="B242" s="77" t="s">
        <v>1121</v>
      </c>
      <c r="C242" s="77" t="s">
        <v>1122</v>
      </c>
      <c r="D242" s="77" t="s">
        <v>19</v>
      </c>
      <c r="E242" s="224">
        <f>VLOOKUP(B242,'Cuadro Control'!C278:J2172,8,FALSE)</f>
        <v>46410609.014634147</v>
      </c>
      <c r="F242" s="106">
        <f t="shared" si="190"/>
        <v>8.742083556535862E-3</v>
      </c>
      <c r="G242" s="107">
        <v>46368</v>
      </c>
      <c r="H242" s="107"/>
      <c r="I242" s="107">
        <v>46371</v>
      </c>
      <c r="J242" s="354">
        <f t="shared" si="197"/>
        <v>0</v>
      </c>
      <c r="K242" s="106">
        <f t="shared" si="198"/>
        <v>0</v>
      </c>
      <c r="L242" s="106">
        <f t="shared" si="198"/>
        <v>0</v>
      </c>
      <c r="M242" s="106">
        <f t="shared" si="198"/>
        <v>0</v>
      </c>
      <c r="N242" s="106">
        <f t="shared" si="198"/>
        <v>0</v>
      </c>
      <c r="O242" s="106">
        <f t="shared" si="198"/>
        <v>0</v>
      </c>
      <c r="P242" s="106">
        <f t="shared" si="198"/>
        <v>0</v>
      </c>
      <c r="Q242" s="106">
        <f t="shared" si="198"/>
        <v>0</v>
      </c>
      <c r="R242" s="106">
        <f t="shared" si="198"/>
        <v>0</v>
      </c>
      <c r="S242" s="106">
        <f t="shared" si="198"/>
        <v>0</v>
      </c>
      <c r="T242" s="106">
        <f t="shared" si="198"/>
        <v>0</v>
      </c>
      <c r="U242" s="106">
        <f t="shared" si="199"/>
        <v>0</v>
      </c>
      <c r="V242" s="106">
        <f t="shared" si="199"/>
        <v>0</v>
      </c>
      <c r="W242" s="106">
        <f t="shared" si="199"/>
        <v>0</v>
      </c>
      <c r="X242" s="106">
        <f t="shared" si="199"/>
        <v>0</v>
      </c>
      <c r="Y242" s="106">
        <f t="shared" si="199"/>
        <v>0</v>
      </c>
      <c r="Z242" s="106">
        <f t="shared" si="199"/>
        <v>0</v>
      </c>
      <c r="AA242" s="106">
        <f t="shared" si="199"/>
        <v>0</v>
      </c>
      <c r="AB242" s="106">
        <f t="shared" si="199"/>
        <v>0</v>
      </c>
      <c r="AC242" s="106">
        <f t="shared" si="199"/>
        <v>0</v>
      </c>
      <c r="AD242" s="106">
        <f t="shared" si="199"/>
        <v>0</v>
      </c>
      <c r="AE242" s="106">
        <f t="shared" si="200"/>
        <v>0</v>
      </c>
      <c r="AF242" s="106">
        <f t="shared" si="200"/>
        <v>0</v>
      </c>
      <c r="AG242" s="106">
        <f t="shared" si="200"/>
        <v>0</v>
      </c>
      <c r="AH242" s="106">
        <f t="shared" si="200"/>
        <v>1</v>
      </c>
      <c r="AI242" s="106">
        <f t="shared" si="200"/>
        <v>1</v>
      </c>
      <c r="AJ242" s="106">
        <f t="shared" si="200"/>
        <v>1</v>
      </c>
      <c r="AK242" s="106">
        <f t="shared" si="200"/>
        <v>1</v>
      </c>
      <c r="AL242" s="106">
        <f t="shared" si="200"/>
        <v>1</v>
      </c>
      <c r="AM242" s="106">
        <f t="shared" si="200"/>
        <v>1</v>
      </c>
      <c r="AN242" s="106">
        <f t="shared" si="200"/>
        <v>1</v>
      </c>
      <c r="AO242" s="106">
        <f t="shared" si="201"/>
        <v>1</v>
      </c>
      <c r="AP242" s="106">
        <f t="shared" si="201"/>
        <v>1</v>
      </c>
      <c r="AQ242" s="106">
        <f t="shared" si="201"/>
        <v>1</v>
      </c>
      <c r="AR242" s="106">
        <f t="shared" si="201"/>
        <v>1</v>
      </c>
      <c r="AS242" s="106">
        <f t="shared" si="201"/>
        <v>1</v>
      </c>
      <c r="AT242" s="106">
        <f t="shared" si="201"/>
        <v>1</v>
      </c>
      <c r="AU242" s="106">
        <f t="shared" si="201"/>
        <v>1</v>
      </c>
      <c r="AV242" s="106">
        <f t="shared" si="201"/>
        <v>1</v>
      </c>
      <c r="AW242" s="106">
        <f t="shared" si="201"/>
        <v>1</v>
      </c>
      <c r="AX242" s="106">
        <f t="shared" si="201"/>
        <v>1</v>
      </c>
      <c r="AY242" s="106">
        <f t="shared" si="202"/>
        <v>1</v>
      </c>
      <c r="AZ242" s="106">
        <f t="shared" si="202"/>
        <v>1</v>
      </c>
      <c r="BA242" s="106">
        <f t="shared" si="202"/>
        <v>1</v>
      </c>
      <c r="BB242" s="106">
        <f t="shared" si="202"/>
        <v>1</v>
      </c>
      <c r="BC242" s="106">
        <f t="shared" si="202"/>
        <v>1</v>
      </c>
      <c r="BD242" s="106">
        <f t="shared" si="202"/>
        <v>1</v>
      </c>
      <c r="BE242" s="106">
        <f t="shared" si="202"/>
        <v>1</v>
      </c>
      <c r="BF242" s="106">
        <f t="shared" si="202"/>
        <v>1</v>
      </c>
      <c r="BG242" s="106">
        <f t="shared" si="202"/>
        <v>1</v>
      </c>
      <c r="BH242" s="106">
        <f t="shared" si="202"/>
        <v>1</v>
      </c>
      <c r="BI242" s="106">
        <f t="shared" si="203"/>
        <v>1</v>
      </c>
      <c r="BJ242" s="106">
        <f t="shared" si="203"/>
        <v>1</v>
      </c>
      <c r="BK242" s="106">
        <f t="shared" si="203"/>
        <v>1</v>
      </c>
      <c r="BL242" s="106">
        <f t="shared" si="203"/>
        <v>1</v>
      </c>
      <c r="BM242" s="106">
        <f t="shared" si="203"/>
        <v>1</v>
      </c>
      <c r="BN242" s="106">
        <f t="shared" si="203"/>
        <v>1</v>
      </c>
      <c r="BO242" s="106">
        <f t="shared" si="203"/>
        <v>1</v>
      </c>
      <c r="BP242" s="106">
        <f t="shared" si="203"/>
        <v>1</v>
      </c>
      <c r="BQ242" s="106">
        <f t="shared" si="203"/>
        <v>1</v>
      </c>
      <c r="BR242" s="350">
        <f t="shared" si="168"/>
        <v>0.61016949152542377</v>
      </c>
    </row>
    <row r="243" spans="1:70" s="2" customFormat="1" ht="18.75" customHeight="1" x14ac:dyDescent="0.25">
      <c r="A243" s="88"/>
      <c r="B243" s="77" t="s">
        <v>1123</v>
      </c>
      <c r="C243" s="77" t="s">
        <v>1124</v>
      </c>
      <c r="D243" s="77" t="s">
        <v>9</v>
      </c>
      <c r="E243" s="224">
        <f>VLOOKUP(B243,'Cuadro Control'!C279:J2173,8,FALSE)</f>
        <v>1587346329.5488234</v>
      </c>
      <c r="F243" s="106">
        <f t="shared" si="190"/>
        <v>0.29899875353285565</v>
      </c>
      <c r="G243" s="107">
        <v>46368</v>
      </c>
      <c r="H243" s="107"/>
      <c r="I243" s="107">
        <v>46379</v>
      </c>
      <c r="J243" s="354">
        <f t="shared" si="197"/>
        <v>0.58333333333333337</v>
      </c>
      <c r="K243" s="106">
        <f t="shared" si="198"/>
        <v>0</v>
      </c>
      <c r="L243" s="106">
        <f t="shared" si="198"/>
        <v>0</v>
      </c>
      <c r="M243" s="106">
        <f t="shared" si="198"/>
        <v>0</v>
      </c>
      <c r="N243" s="106">
        <f t="shared" si="198"/>
        <v>0</v>
      </c>
      <c r="O243" s="106">
        <f t="shared" si="198"/>
        <v>0</v>
      </c>
      <c r="P243" s="106">
        <f t="shared" si="198"/>
        <v>0</v>
      </c>
      <c r="Q243" s="106">
        <f t="shared" si="198"/>
        <v>0</v>
      </c>
      <c r="R243" s="106">
        <f t="shared" si="198"/>
        <v>0</v>
      </c>
      <c r="S243" s="106">
        <f t="shared" si="198"/>
        <v>0</v>
      </c>
      <c r="T243" s="106">
        <f t="shared" si="198"/>
        <v>0</v>
      </c>
      <c r="U243" s="106">
        <f t="shared" si="199"/>
        <v>0</v>
      </c>
      <c r="V243" s="106">
        <f t="shared" si="199"/>
        <v>0</v>
      </c>
      <c r="W243" s="106">
        <f t="shared" si="199"/>
        <v>0</v>
      </c>
      <c r="X243" s="106">
        <f t="shared" si="199"/>
        <v>0</v>
      </c>
      <c r="Y243" s="106">
        <f t="shared" si="199"/>
        <v>0</v>
      </c>
      <c r="Z243" s="106">
        <f t="shared" si="199"/>
        <v>0</v>
      </c>
      <c r="AA243" s="106">
        <f t="shared" si="199"/>
        <v>0</v>
      </c>
      <c r="AB243" s="106">
        <f t="shared" si="199"/>
        <v>0</v>
      </c>
      <c r="AC243" s="106">
        <f t="shared" si="199"/>
        <v>0</v>
      </c>
      <c r="AD243" s="106">
        <f t="shared" si="199"/>
        <v>0</v>
      </c>
      <c r="AE243" s="106">
        <f t="shared" si="200"/>
        <v>0</v>
      </c>
      <c r="AF243" s="106">
        <f t="shared" si="200"/>
        <v>0</v>
      </c>
      <c r="AG243" s="106">
        <f t="shared" si="200"/>
        <v>0</v>
      </c>
      <c r="AH243" s="106">
        <f t="shared" si="200"/>
        <v>0.58333333333333337</v>
      </c>
      <c r="AI243" s="106">
        <f t="shared" si="200"/>
        <v>1</v>
      </c>
      <c r="AJ243" s="106">
        <f t="shared" si="200"/>
        <v>1</v>
      </c>
      <c r="AK243" s="106">
        <f t="shared" si="200"/>
        <v>1</v>
      </c>
      <c r="AL243" s="106">
        <f t="shared" si="200"/>
        <v>1</v>
      </c>
      <c r="AM243" s="106">
        <f t="shared" si="200"/>
        <v>1</v>
      </c>
      <c r="AN243" s="106">
        <f t="shared" si="200"/>
        <v>1</v>
      </c>
      <c r="AO243" s="106">
        <f t="shared" si="201"/>
        <v>1</v>
      </c>
      <c r="AP243" s="106">
        <f t="shared" si="201"/>
        <v>1</v>
      </c>
      <c r="AQ243" s="106">
        <f t="shared" si="201"/>
        <v>1</v>
      </c>
      <c r="AR243" s="106">
        <f t="shared" si="201"/>
        <v>1</v>
      </c>
      <c r="AS243" s="106">
        <f t="shared" si="201"/>
        <v>1</v>
      </c>
      <c r="AT243" s="106">
        <f t="shared" si="201"/>
        <v>1</v>
      </c>
      <c r="AU243" s="106">
        <f t="shared" si="201"/>
        <v>1</v>
      </c>
      <c r="AV243" s="106">
        <f t="shared" si="201"/>
        <v>1</v>
      </c>
      <c r="AW243" s="106">
        <f t="shared" si="201"/>
        <v>1</v>
      </c>
      <c r="AX243" s="106">
        <f t="shared" si="201"/>
        <v>1</v>
      </c>
      <c r="AY243" s="106">
        <f t="shared" si="202"/>
        <v>1</v>
      </c>
      <c r="AZ243" s="106">
        <f t="shared" si="202"/>
        <v>1</v>
      </c>
      <c r="BA243" s="106">
        <f t="shared" si="202"/>
        <v>1</v>
      </c>
      <c r="BB243" s="106">
        <f t="shared" si="202"/>
        <v>1</v>
      </c>
      <c r="BC243" s="106">
        <f t="shared" si="202"/>
        <v>1</v>
      </c>
      <c r="BD243" s="106">
        <f t="shared" si="202"/>
        <v>1</v>
      </c>
      <c r="BE243" s="106">
        <f t="shared" si="202"/>
        <v>1</v>
      </c>
      <c r="BF243" s="106">
        <f t="shared" si="202"/>
        <v>1</v>
      </c>
      <c r="BG243" s="106">
        <f t="shared" si="202"/>
        <v>1</v>
      </c>
      <c r="BH243" s="106">
        <f t="shared" si="202"/>
        <v>1</v>
      </c>
      <c r="BI243" s="106">
        <f t="shared" si="203"/>
        <v>1</v>
      </c>
      <c r="BJ243" s="106">
        <f t="shared" si="203"/>
        <v>1</v>
      </c>
      <c r="BK243" s="106">
        <f t="shared" si="203"/>
        <v>1</v>
      </c>
      <c r="BL243" s="106">
        <f t="shared" si="203"/>
        <v>1</v>
      </c>
      <c r="BM243" s="106">
        <f t="shared" si="203"/>
        <v>1</v>
      </c>
      <c r="BN243" s="106">
        <f t="shared" si="203"/>
        <v>1</v>
      </c>
      <c r="BO243" s="106">
        <f t="shared" si="203"/>
        <v>1</v>
      </c>
      <c r="BP243" s="106">
        <f t="shared" si="203"/>
        <v>1</v>
      </c>
      <c r="BQ243" s="106">
        <f t="shared" si="203"/>
        <v>1</v>
      </c>
      <c r="BR243" s="350">
        <f t="shared" si="168"/>
        <v>0.60310734463276838</v>
      </c>
    </row>
    <row r="244" spans="1:70" s="2" customFormat="1" ht="18.75" customHeight="1" x14ac:dyDescent="0.25">
      <c r="A244" s="88"/>
      <c r="B244" s="103" t="s">
        <v>1125</v>
      </c>
      <c r="C244" s="103" t="s">
        <v>1126</v>
      </c>
      <c r="D244" s="103" t="s">
        <v>9</v>
      </c>
      <c r="E244" s="223">
        <f>VLOOKUP(B244,'Cuadro Control'!C280:J2174,8,FALSE)</f>
        <v>179532477.23999998</v>
      </c>
      <c r="F244" s="104">
        <f t="shared" si="190"/>
        <v>3.3817438522495219E-2</v>
      </c>
      <c r="G244" s="105">
        <v>46371</v>
      </c>
      <c r="H244" s="105"/>
      <c r="I244" s="105">
        <v>46385</v>
      </c>
      <c r="J244" s="354">
        <f t="shared" si="197"/>
        <v>0.73333333333333328</v>
      </c>
      <c r="K244" s="104">
        <f t="shared" si="198"/>
        <v>0</v>
      </c>
      <c r="L244" s="104">
        <f t="shared" si="198"/>
        <v>0</v>
      </c>
      <c r="M244" s="104">
        <f t="shared" si="198"/>
        <v>0</v>
      </c>
      <c r="N244" s="104">
        <f t="shared" si="198"/>
        <v>0</v>
      </c>
      <c r="O244" s="104">
        <f t="shared" si="198"/>
        <v>0</v>
      </c>
      <c r="P244" s="104">
        <f t="shared" si="198"/>
        <v>0</v>
      </c>
      <c r="Q244" s="104">
        <f t="shared" si="198"/>
        <v>0</v>
      </c>
      <c r="R244" s="104">
        <f t="shared" si="198"/>
        <v>0</v>
      </c>
      <c r="S244" s="104">
        <f t="shared" si="198"/>
        <v>0</v>
      </c>
      <c r="T244" s="104">
        <f t="shared" si="198"/>
        <v>0</v>
      </c>
      <c r="U244" s="104">
        <f t="shared" si="199"/>
        <v>0</v>
      </c>
      <c r="V244" s="104">
        <f t="shared" si="199"/>
        <v>0</v>
      </c>
      <c r="W244" s="104">
        <f t="shared" si="199"/>
        <v>0</v>
      </c>
      <c r="X244" s="104">
        <f t="shared" si="199"/>
        <v>0</v>
      </c>
      <c r="Y244" s="104">
        <f t="shared" si="199"/>
        <v>0</v>
      </c>
      <c r="Z244" s="104">
        <f t="shared" si="199"/>
        <v>0</v>
      </c>
      <c r="AA244" s="104">
        <f t="shared" si="199"/>
        <v>0</v>
      </c>
      <c r="AB244" s="104">
        <f t="shared" si="199"/>
        <v>0</v>
      </c>
      <c r="AC244" s="104">
        <f t="shared" si="199"/>
        <v>0</v>
      </c>
      <c r="AD244" s="104">
        <f t="shared" si="199"/>
        <v>0</v>
      </c>
      <c r="AE244" s="104">
        <f t="shared" si="200"/>
        <v>0</v>
      </c>
      <c r="AF244" s="104">
        <f t="shared" si="200"/>
        <v>0</v>
      </c>
      <c r="AG244" s="104">
        <f t="shared" si="200"/>
        <v>0</v>
      </c>
      <c r="AH244" s="104">
        <f t="shared" si="200"/>
        <v>0.26666666666666666</v>
      </c>
      <c r="AI244" s="104">
        <f t="shared" si="200"/>
        <v>0.73333333333333328</v>
      </c>
      <c r="AJ244" s="104">
        <f t="shared" si="200"/>
        <v>1</v>
      </c>
      <c r="AK244" s="104">
        <f t="shared" si="200"/>
        <v>1</v>
      </c>
      <c r="AL244" s="104">
        <f t="shared" si="200"/>
        <v>1</v>
      </c>
      <c r="AM244" s="104">
        <f t="shared" si="200"/>
        <v>1</v>
      </c>
      <c r="AN244" s="104">
        <f t="shared" si="200"/>
        <v>1</v>
      </c>
      <c r="AO244" s="104">
        <f t="shared" si="201"/>
        <v>1</v>
      </c>
      <c r="AP244" s="104">
        <f t="shared" si="201"/>
        <v>1</v>
      </c>
      <c r="AQ244" s="104">
        <f t="shared" si="201"/>
        <v>1</v>
      </c>
      <c r="AR244" s="104">
        <f t="shared" si="201"/>
        <v>1</v>
      </c>
      <c r="AS244" s="104">
        <f t="shared" si="201"/>
        <v>1</v>
      </c>
      <c r="AT244" s="104">
        <f t="shared" si="201"/>
        <v>1</v>
      </c>
      <c r="AU244" s="104">
        <f t="shared" si="201"/>
        <v>1</v>
      </c>
      <c r="AV244" s="104">
        <f t="shared" si="201"/>
        <v>1</v>
      </c>
      <c r="AW244" s="104">
        <f t="shared" si="201"/>
        <v>1</v>
      </c>
      <c r="AX244" s="104">
        <f t="shared" si="201"/>
        <v>1</v>
      </c>
      <c r="AY244" s="104">
        <f t="shared" si="202"/>
        <v>1</v>
      </c>
      <c r="AZ244" s="104">
        <f t="shared" si="202"/>
        <v>1</v>
      </c>
      <c r="BA244" s="104">
        <f t="shared" si="202"/>
        <v>1</v>
      </c>
      <c r="BB244" s="104">
        <f t="shared" si="202"/>
        <v>1</v>
      </c>
      <c r="BC244" s="104">
        <f t="shared" si="202"/>
        <v>1</v>
      </c>
      <c r="BD244" s="104">
        <f t="shared" si="202"/>
        <v>1</v>
      </c>
      <c r="BE244" s="104">
        <f t="shared" si="202"/>
        <v>1</v>
      </c>
      <c r="BF244" s="104">
        <f t="shared" si="202"/>
        <v>1</v>
      </c>
      <c r="BG244" s="104">
        <f t="shared" si="202"/>
        <v>1</v>
      </c>
      <c r="BH244" s="104">
        <f t="shared" si="202"/>
        <v>1</v>
      </c>
      <c r="BI244" s="104">
        <f t="shared" si="203"/>
        <v>1</v>
      </c>
      <c r="BJ244" s="104">
        <f t="shared" si="203"/>
        <v>1</v>
      </c>
      <c r="BK244" s="104">
        <f t="shared" si="203"/>
        <v>1</v>
      </c>
      <c r="BL244" s="104">
        <f t="shared" si="203"/>
        <v>1</v>
      </c>
      <c r="BM244" s="104">
        <f t="shared" si="203"/>
        <v>1</v>
      </c>
      <c r="BN244" s="104">
        <f t="shared" si="203"/>
        <v>1</v>
      </c>
      <c r="BO244" s="104">
        <f t="shared" si="203"/>
        <v>1</v>
      </c>
      <c r="BP244" s="104">
        <f t="shared" si="203"/>
        <v>1</v>
      </c>
      <c r="BQ244" s="104">
        <f t="shared" si="203"/>
        <v>1</v>
      </c>
      <c r="BR244" s="350">
        <f t="shared" si="168"/>
        <v>0.59322033898305082</v>
      </c>
    </row>
    <row r="245" spans="1:70" s="2" customFormat="1" ht="18.75" customHeight="1" x14ac:dyDescent="0.25">
      <c r="A245" s="88"/>
      <c r="B245" s="78" t="s">
        <v>1127</v>
      </c>
      <c r="C245" s="78" t="s">
        <v>1981</v>
      </c>
      <c r="D245" s="78" t="s">
        <v>3</v>
      </c>
      <c r="E245" s="225">
        <f>VLOOKUP(B245,'Cuadro Control'!C282:J2175,8,FALSE)</f>
        <v>0</v>
      </c>
      <c r="F245" s="108">
        <f>IFERROR(E245/$E$229,0)</f>
        <v>0</v>
      </c>
      <c r="G245" s="109">
        <v>46385</v>
      </c>
      <c r="H245" s="109"/>
      <c r="I245" s="109">
        <v>46385</v>
      </c>
      <c r="J245" s="354">
        <f t="shared" si="197"/>
        <v>0</v>
      </c>
      <c r="K245" s="108">
        <f t="shared" si="198"/>
        <v>0</v>
      </c>
      <c r="L245" s="108">
        <f t="shared" si="198"/>
        <v>0</v>
      </c>
      <c r="M245" s="108">
        <f t="shared" si="198"/>
        <v>0</v>
      </c>
      <c r="N245" s="108">
        <f t="shared" si="198"/>
        <v>0</v>
      </c>
      <c r="O245" s="108">
        <f t="shared" si="198"/>
        <v>0</v>
      </c>
      <c r="P245" s="108">
        <f t="shared" si="198"/>
        <v>0</v>
      </c>
      <c r="Q245" s="108">
        <f t="shared" si="198"/>
        <v>0</v>
      </c>
      <c r="R245" s="108">
        <f t="shared" si="198"/>
        <v>0</v>
      </c>
      <c r="S245" s="108">
        <f t="shared" si="198"/>
        <v>0</v>
      </c>
      <c r="T245" s="108">
        <f t="shared" si="198"/>
        <v>0</v>
      </c>
      <c r="U245" s="108">
        <f t="shared" si="199"/>
        <v>0</v>
      </c>
      <c r="V245" s="108">
        <f t="shared" si="199"/>
        <v>0</v>
      </c>
      <c r="W245" s="108">
        <f t="shared" si="199"/>
        <v>0</v>
      </c>
      <c r="X245" s="108">
        <f t="shared" si="199"/>
        <v>0</v>
      </c>
      <c r="Y245" s="108">
        <f t="shared" si="199"/>
        <v>0</v>
      </c>
      <c r="Z245" s="108">
        <f t="shared" si="199"/>
        <v>0</v>
      </c>
      <c r="AA245" s="108">
        <f t="shared" si="199"/>
        <v>0</v>
      </c>
      <c r="AB245" s="108">
        <f t="shared" si="199"/>
        <v>0</v>
      </c>
      <c r="AC245" s="108">
        <f t="shared" si="199"/>
        <v>0</v>
      </c>
      <c r="AD245" s="108">
        <f t="shared" si="199"/>
        <v>0</v>
      </c>
      <c r="AE245" s="108">
        <f t="shared" si="200"/>
        <v>0</v>
      </c>
      <c r="AF245" s="108">
        <f t="shared" si="200"/>
        <v>0</v>
      </c>
      <c r="AG245" s="108">
        <f t="shared" si="200"/>
        <v>0</v>
      </c>
      <c r="AH245" s="108">
        <f t="shared" si="200"/>
        <v>0</v>
      </c>
      <c r="AI245" s="108">
        <f t="shared" si="200"/>
        <v>0</v>
      </c>
      <c r="AJ245" s="108">
        <f t="shared" si="200"/>
        <v>1</v>
      </c>
      <c r="AK245" s="108">
        <f t="shared" si="200"/>
        <v>1</v>
      </c>
      <c r="AL245" s="108">
        <f t="shared" si="200"/>
        <v>1</v>
      </c>
      <c r="AM245" s="108">
        <f t="shared" si="200"/>
        <v>1</v>
      </c>
      <c r="AN245" s="108">
        <f t="shared" si="200"/>
        <v>1</v>
      </c>
      <c r="AO245" s="108">
        <f t="shared" si="201"/>
        <v>1</v>
      </c>
      <c r="AP245" s="108">
        <f t="shared" si="201"/>
        <v>1</v>
      </c>
      <c r="AQ245" s="108">
        <f t="shared" si="201"/>
        <v>1</v>
      </c>
      <c r="AR245" s="108">
        <f t="shared" si="201"/>
        <v>1</v>
      </c>
      <c r="AS245" s="108">
        <f t="shared" si="201"/>
        <v>1</v>
      </c>
      <c r="AT245" s="108">
        <f t="shared" si="201"/>
        <v>1</v>
      </c>
      <c r="AU245" s="108">
        <f t="shared" si="201"/>
        <v>1</v>
      </c>
      <c r="AV245" s="108">
        <f t="shared" si="201"/>
        <v>1</v>
      </c>
      <c r="AW245" s="108">
        <f t="shared" si="201"/>
        <v>1</v>
      </c>
      <c r="AX245" s="108">
        <f t="shared" si="201"/>
        <v>1</v>
      </c>
      <c r="AY245" s="108">
        <f t="shared" si="202"/>
        <v>1</v>
      </c>
      <c r="AZ245" s="108">
        <f t="shared" si="202"/>
        <v>1</v>
      </c>
      <c r="BA245" s="108">
        <f t="shared" si="202"/>
        <v>1</v>
      </c>
      <c r="BB245" s="108">
        <f t="shared" si="202"/>
        <v>1</v>
      </c>
      <c r="BC245" s="108">
        <f t="shared" si="202"/>
        <v>1</v>
      </c>
      <c r="BD245" s="108">
        <f t="shared" si="202"/>
        <v>1</v>
      </c>
      <c r="BE245" s="108">
        <f t="shared" si="202"/>
        <v>1</v>
      </c>
      <c r="BF245" s="108">
        <f t="shared" si="202"/>
        <v>1</v>
      </c>
      <c r="BG245" s="108">
        <f t="shared" si="202"/>
        <v>1</v>
      </c>
      <c r="BH245" s="108">
        <f t="shared" si="202"/>
        <v>1</v>
      </c>
      <c r="BI245" s="108">
        <f t="shared" si="203"/>
        <v>1</v>
      </c>
      <c r="BJ245" s="108">
        <f t="shared" si="203"/>
        <v>1</v>
      </c>
      <c r="BK245" s="108">
        <f t="shared" si="203"/>
        <v>1</v>
      </c>
      <c r="BL245" s="108">
        <f t="shared" si="203"/>
        <v>1</v>
      </c>
      <c r="BM245" s="108">
        <f t="shared" si="203"/>
        <v>1</v>
      </c>
      <c r="BN245" s="108">
        <f t="shared" si="203"/>
        <v>1</v>
      </c>
      <c r="BO245" s="108">
        <f t="shared" si="203"/>
        <v>1</v>
      </c>
      <c r="BP245" s="108">
        <f t="shared" si="203"/>
        <v>1</v>
      </c>
      <c r="BQ245" s="108">
        <f t="shared" si="203"/>
        <v>1</v>
      </c>
      <c r="BR245" s="350">
        <f t="shared" si="168"/>
        <v>0.57627118644067798</v>
      </c>
    </row>
    <row r="246" spans="1:70" s="2" customFormat="1" ht="18.75" customHeight="1" x14ac:dyDescent="0.25">
      <c r="A246" s="88"/>
      <c r="B246" s="76" t="s">
        <v>1128</v>
      </c>
      <c r="C246" s="76" t="s">
        <v>1129</v>
      </c>
      <c r="D246" s="76" t="s">
        <v>38</v>
      </c>
      <c r="E246" s="222">
        <f>SUM(E247:E262)</f>
        <v>5308872732.0543728</v>
      </c>
      <c r="F246" s="101">
        <f>IFERROR(E246/$E$109,0)</f>
        <v>2.9408554574576196E-2</v>
      </c>
      <c r="G246" s="102">
        <v>46235</v>
      </c>
      <c r="H246" s="102"/>
      <c r="I246" s="102">
        <v>46393</v>
      </c>
      <c r="J246" s="354">
        <f t="shared" si="197"/>
        <v>0.96572761637458959</v>
      </c>
      <c r="K246" s="101">
        <f>SUMPRODUCT($F247:$F261,K247:K261)</f>
        <v>0</v>
      </c>
      <c r="L246" s="101">
        <f t="shared" ref="L246:BQ246" si="204">SUMPRODUCT($F247:$F261,L247:L261)</f>
        <v>0</v>
      </c>
      <c r="M246" s="101">
        <f t="shared" si="204"/>
        <v>0</v>
      </c>
      <c r="N246" s="101">
        <f t="shared" si="204"/>
        <v>0</v>
      </c>
      <c r="O246" s="101">
        <f t="shared" si="204"/>
        <v>1.2917386456457729E-3</v>
      </c>
      <c r="P246" s="101">
        <f t="shared" si="204"/>
        <v>2.5834772912915458E-3</v>
      </c>
      <c r="Q246" s="101">
        <f t="shared" si="204"/>
        <v>3.8752159369373185E-3</v>
      </c>
      <c r="R246" s="101">
        <f t="shared" si="204"/>
        <v>5.1669545825830917E-3</v>
      </c>
      <c r="S246" s="101">
        <f t="shared" si="204"/>
        <v>6.4586932282288635E-3</v>
      </c>
      <c r="T246" s="101">
        <f t="shared" si="204"/>
        <v>7.750431873874637E-3</v>
      </c>
      <c r="U246" s="101">
        <f t="shared" si="204"/>
        <v>9.0421705195204097E-3</v>
      </c>
      <c r="V246" s="101">
        <f t="shared" si="204"/>
        <v>1.0333909165166183E-2</v>
      </c>
      <c r="W246" s="101">
        <f t="shared" si="204"/>
        <v>1.1625647810811955E-2</v>
      </c>
      <c r="X246" s="101">
        <f t="shared" si="204"/>
        <v>1.2917386456457727E-2</v>
      </c>
      <c r="Y246" s="101">
        <f t="shared" si="204"/>
        <v>1.4209125102103501E-2</v>
      </c>
      <c r="Z246" s="101">
        <f t="shared" si="204"/>
        <v>1.5500863747749274E-2</v>
      </c>
      <c r="AA246" s="101">
        <f t="shared" si="204"/>
        <v>6.7170469390089332E-2</v>
      </c>
      <c r="AB246" s="101">
        <f t="shared" si="204"/>
        <v>9.6443383932417096E-2</v>
      </c>
      <c r="AC246" s="101">
        <f t="shared" si="204"/>
        <v>0.16411012842261916</v>
      </c>
      <c r="AD246" s="101">
        <f t="shared" si="204"/>
        <v>0.2168042746368922</v>
      </c>
      <c r="AE246" s="101">
        <f t="shared" si="204"/>
        <v>0.31673560607132478</v>
      </c>
      <c r="AF246" s="101">
        <f t="shared" si="204"/>
        <v>0.41666693750575734</v>
      </c>
      <c r="AG246" s="101">
        <f t="shared" si="204"/>
        <v>0.64850810003989967</v>
      </c>
      <c r="AH246" s="101">
        <f t="shared" si="204"/>
        <v>0.65248154977918515</v>
      </c>
      <c r="AI246" s="101">
        <f t="shared" si="204"/>
        <v>0.7889468162387081</v>
      </c>
      <c r="AJ246" s="101">
        <f t="shared" si="204"/>
        <v>0.96572761637458959</v>
      </c>
      <c r="AK246" s="101">
        <f t="shared" si="204"/>
        <v>1</v>
      </c>
      <c r="AL246" s="101">
        <f t="shared" si="204"/>
        <v>1</v>
      </c>
      <c r="AM246" s="101">
        <f t="shared" si="204"/>
        <v>1</v>
      </c>
      <c r="AN246" s="101">
        <f t="shared" si="204"/>
        <v>1</v>
      </c>
      <c r="AO246" s="101">
        <f t="shared" si="204"/>
        <v>1</v>
      </c>
      <c r="AP246" s="101">
        <f t="shared" si="204"/>
        <v>1</v>
      </c>
      <c r="AQ246" s="101">
        <f t="shared" si="204"/>
        <v>1</v>
      </c>
      <c r="AR246" s="101">
        <f t="shared" si="204"/>
        <v>1</v>
      </c>
      <c r="AS246" s="101">
        <f t="shared" si="204"/>
        <v>1</v>
      </c>
      <c r="AT246" s="101">
        <f t="shared" si="204"/>
        <v>1</v>
      </c>
      <c r="AU246" s="101">
        <f t="shared" si="204"/>
        <v>1</v>
      </c>
      <c r="AV246" s="101">
        <f t="shared" si="204"/>
        <v>1</v>
      </c>
      <c r="AW246" s="101">
        <f t="shared" si="204"/>
        <v>1</v>
      </c>
      <c r="AX246" s="101">
        <f t="shared" si="204"/>
        <v>1</v>
      </c>
      <c r="AY246" s="101">
        <f t="shared" si="204"/>
        <v>1</v>
      </c>
      <c r="AZ246" s="101">
        <f t="shared" si="204"/>
        <v>1</v>
      </c>
      <c r="BA246" s="101">
        <f t="shared" si="204"/>
        <v>1</v>
      </c>
      <c r="BB246" s="101">
        <f t="shared" si="204"/>
        <v>1</v>
      </c>
      <c r="BC246" s="101">
        <f t="shared" si="204"/>
        <v>1</v>
      </c>
      <c r="BD246" s="101">
        <f t="shared" si="204"/>
        <v>1</v>
      </c>
      <c r="BE246" s="101">
        <f t="shared" si="204"/>
        <v>1</v>
      </c>
      <c r="BF246" s="101">
        <f t="shared" si="204"/>
        <v>1</v>
      </c>
      <c r="BG246" s="101">
        <f t="shared" si="204"/>
        <v>1</v>
      </c>
      <c r="BH246" s="101">
        <f t="shared" si="204"/>
        <v>1</v>
      </c>
      <c r="BI246" s="101">
        <f t="shared" si="204"/>
        <v>1</v>
      </c>
      <c r="BJ246" s="101">
        <f t="shared" si="204"/>
        <v>1</v>
      </c>
      <c r="BK246" s="101">
        <f t="shared" si="204"/>
        <v>1</v>
      </c>
      <c r="BL246" s="101">
        <f t="shared" si="204"/>
        <v>1</v>
      </c>
      <c r="BM246" s="101">
        <f t="shared" si="204"/>
        <v>1</v>
      </c>
      <c r="BN246" s="101">
        <f t="shared" si="204"/>
        <v>1</v>
      </c>
      <c r="BO246" s="101">
        <f t="shared" si="204"/>
        <v>1</v>
      </c>
      <c r="BP246" s="101">
        <f t="shared" si="204"/>
        <v>1</v>
      </c>
      <c r="BQ246" s="101">
        <f t="shared" si="204"/>
        <v>1</v>
      </c>
      <c r="BR246" s="350">
        <f t="shared" si="168"/>
        <v>0.63448051689409923</v>
      </c>
    </row>
    <row r="247" spans="1:70" s="2" customFormat="1" ht="18.75" customHeight="1" x14ac:dyDescent="0.25">
      <c r="A247" s="88"/>
      <c r="B247" s="77" t="s">
        <v>1130</v>
      </c>
      <c r="C247" s="77" t="s">
        <v>2104</v>
      </c>
      <c r="D247" s="77" t="s">
        <v>22</v>
      </c>
      <c r="E247" s="224">
        <f>VLOOKUP(B247,'Cuadro Control'!C284:J2177,8,FALSE)</f>
        <v>83271780.884117648</v>
      </c>
      <c r="F247" s="106">
        <f t="shared" ref="F247:F261" si="205">IFERROR(E247/$E$246,0)</f>
        <v>1.5685397839984384E-2</v>
      </c>
      <c r="G247" s="107">
        <v>46235</v>
      </c>
      <c r="H247" s="107"/>
      <c r="I247" s="107">
        <v>46319</v>
      </c>
      <c r="J247" s="354">
        <f t="shared" si="197"/>
        <v>0.9882352941176471</v>
      </c>
      <c r="K247" s="106">
        <f t="shared" ref="K247:T256" si="206">IF($G247=0,0,IF(K$6&lt;$G247,0,IF(K$6&gt;$I247,1,(K$6-$G247+1)/($I247-$G247+1))))</f>
        <v>0</v>
      </c>
      <c r="L247" s="106">
        <f t="shared" si="206"/>
        <v>0</v>
      </c>
      <c r="M247" s="106">
        <f t="shared" si="206"/>
        <v>0</v>
      </c>
      <c r="N247" s="106">
        <f t="shared" si="206"/>
        <v>0</v>
      </c>
      <c r="O247" s="106">
        <f t="shared" si="206"/>
        <v>8.2352941176470587E-2</v>
      </c>
      <c r="P247" s="106">
        <f t="shared" si="206"/>
        <v>0.16470588235294117</v>
      </c>
      <c r="Q247" s="106">
        <f t="shared" si="206"/>
        <v>0.24705882352941178</v>
      </c>
      <c r="R247" s="106">
        <f t="shared" si="206"/>
        <v>0.32941176470588235</v>
      </c>
      <c r="S247" s="106">
        <f t="shared" si="206"/>
        <v>0.41176470588235292</v>
      </c>
      <c r="T247" s="106">
        <f t="shared" si="206"/>
        <v>0.49411764705882355</v>
      </c>
      <c r="U247" s="106">
        <f t="shared" ref="U247:AD256" si="207">IF($G247=0,0,IF(U$6&lt;$G247,0,IF(U$6&gt;$I247,1,(U$6-$G247+1)/($I247-$G247+1))))</f>
        <v>0.57647058823529407</v>
      </c>
      <c r="V247" s="106">
        <f t="shared" si="207"/>
        <v>0.6588235294117647</v>
      </c>
      <c r="W247" s="106">
        <f t="shared" si="207"/>
        <v>0.74117647058823533</v>
      </c>
      <c r="X247" s="106">
        <f t="shared" si="207"/>
        <v>0.82352941176470584</v>
      </c>
      <c r="Y247" s="106">
        <f t="shared" si="207"/>
        <v>0.90588235294117647</v>
      </c>
      <c r="Z247" s="106">
        <f t="shared" si="207"/>
        <v>0.9882352941176471</v>
      </c>
      <c r="AA247" s="106">
        <f t="shared" si="207"/>
        <v>1</v>
      </c>
      <c r="AB247" s="106">
        <f t="shared" si="207"/>
        <v>1</v>
      </c>
      <c r="AC247" s="106">
        <f t="shared" si="207"/>
        <v>1</v>
      </c>
      <c r="AD247" s="106">
        <f t="shared" si="207"/>
        <v>1</v>
      </c>
      <c r="AE247" s="106">
        <f t="shared" ref="AE247:AN256" si="208">IF($G247=0,0,IF(AE$6&lt;$G247,0,IF(AE$6&gt;$I247,1,(AE$6-$G247+1)/($I247-$G247+1))))</f>
        <v>1</v>
      </c>
      <c r="AF247" s="106">
        <f t="shared" si="208"/>
        <v>1</v>
      </c>
      <c r="AG247" s="106">
        <f t="shared" si="208"/>
        <v>1</v>
      </c>
      <c r="AH247" s="106">
        <f t="shared" si="208"/>
        <v>1</v>
      </c>
      <c r="AI247" s="106">
        <f t="shared" si="208"/>
        <v>1</v>
      </c>
      <c r="AJ247" s="106">
        <f t="shared" si="208"/>
        <v>1</v>
      </c>
      <c r="AK247" s="106">
        <f t="shared" si="208"/>
        <v>1</v>
      </c>
      <c r="AL247" s="106">
        <f t="shared" si="208"/>
        <v>1</v>
      </c>
      <c r="AM247" s="106">
        <f t="shared" si="208"/>
        <v>1</v>
      </c>
      <c r="AN247" s="106">
        <f t="shared" si="208"/>
        <v>1</v>
      </c>
      <c r="AO247" s="106">
        <f t="shared" ref="AO247:AX256" si="209">IF($G247=0,0,IF(AO$6&lt;$G247,0,IF(AO$6&gt;$I247,1,(AO$6-$G247+1)/($I247-$G247+1))))</f>
        <v>1</v>
      </c>
      <c r="AP247" s="106">
        <f t="shared" si="209"/>
        <v>1</v>
      </c>
      <c r="AQ247" s="106">
        <f t="shared" si="209"/>
        <v>1</v>
      </c>
      <c r="AR247" s="106">
        <f t="shared" si="209"/>
        <v>1</v>
      </c>
      <c r="AS247" s="106">
        <f t="shared" si="209"/>
        <v>1</v>
      </c>
      <c r="AT247" s="106">
        <f t="shared" si="209"/>
        <v>1</v>
      </c>
      <c r="AU247" s="106">
        <f t="shared" si="209"/>
        <v>1</v>
      </c>
      <c r="AV247" s="106">
        <f t="shared" si="209"/>
        <v>1</v>
      </c>
      <c r="AW247" s="106">
        <f t="shared" si="209"/>
        <v>1</v>
      </c>
      <c r="AX247" s="106">
        <f t="shared" si="209"/>
        <v>1</v>
      </c>
      <c r="AY247" s="106">
        <f t="shared" ref="AY247:BH256" si="210">IF($G247=0,0,IF(AY$6&lt;$G247,0,IF(AY$6&gt;$I247,1,(AY$6-$G247+1)/($I247-$G247+1))))</f>
        <v>1</v>
      </c>
      <c r="AZ247" s="106">
        <f t="shared" si="210"/>
        <v>1</v>
      </c>
      <c r="BA247" s="106">
        <f t="shared" si="210"/>
        <v>1</v>
      </c>
      <c r="BB247" s="106">
        <f t="shared" si="210"/>
        <v>1</v>
      </c>
      <c r="BC247" s="106">
        <f t="shared" si="210"/>
        <v>1</v>
      </c>
      <c r="BD247" s="106">
        <f t="shared" si="210"/>
        <v>1</v>
      </c>
      <c r="BE247" s="106">
        <f t="shared" si="210"/>
        <v>1</v>
      </c>
      <c r="BF247" s="106">
        <f t="shared" si="210"/>
        <v>1</v>
      </c>
      <c r="BG247" s="106">
        <f t="shared" si="210"/>
        <v>1</v>
      </c>
      <c r="BH247" s="106">
        <f t="shared" si="210"/>
        <v>1</v>
      </c>
      <c r="BI247" s="106">
        <f t="shared" ref="BI247:BQ256" si="211">IF($G247=0,0,IF(BI$6&lt;$G247,0,IF(BI$6&gt;$I247,1,(BI$6-$G247+1)/($I247-$G247+1))))</f>
        <v>1</v>
      </c>
      <c r="BJ247" s="106">
        <f t="shared" si="211"/>
        <v>1</v>
      </c>
      <c r="BK247" s="106">
        <f t="shared" si="211"/>
        <v>1</v>
      </c>
      <c r="BL247" s="106">
        <f t="shared" si="211"/>
        <v>1</v>
      </c>
      <c r="BM247" s="106">
        <f t="shared" si="211"/>
        <v>1</v>
      </c>
      <c r="BN247" s="106">
        <f t="shared" si="211"/>
        <v>1</v>
      </c>
      <c r="BO247" s="106">
        <f t="shared" si="211"/>
        <v>1</v>
      </c>
      <c r="BP247" s="106">
        <f t="shared" si="211"/>
        <v>1</v>
      </c>
      <c r="BQ247" s="106">
        <f t="shared" si="211"/>
        <v>1</v>
      </c>
      <c r="BR247" s="350">
        <f t="shared" si="168"/>
        <v>0.83768693918245263</v>
      </c>
    </row>
    <row r="248" spans="1:70" s="2" customFormat="1" ht="18.75" customHeight="1" x14ac:dyDescent="0.25">
      <c r="A248" s="88"/>
      <c r="B248" s="77" t="s">
        <v>1132</v>
      </c>
      <c r="C248" s="77" t="s">
        <v>1133</v>
      </c>
      <c r="D248" s="77" t="s">
        <v>9</v>
      </c>
      <c r="E248" s="224">
        <f>VLOOKUP(B248,'Cuadro Control'!C285:J2178,8,FALSE)</f>
        <v>312374505.66882348</v>
      </c>
      <c r="F248" s="106">
        <f t="shared" si="205"/>
        <v>5.8840081771548515E-2</v>
      </c>
      <c r="G248" s="107">
        <v>46319</v>
      </c>
      <c r="H248" s="107"/>
      <c r="I248" s="107">
        <v>46326</v>
      </c>
      <c r="J248" s="354">
        <f t="shared" si="197"/>
        <v>0.875</v>
      </c>
      <c r="K248" s="106">
        <f t="shared" si="206"/>
        <v>0</v>
      </c>
      <c r="L248" s="106">
        <f t="shared" si="206"/>
        <v>0</v>
      </c>
      <c r="M248" s="106">
        <f t="shared" si="206"/>
        <v>0</v>
      </c>
      <c r="N248" s="106">
        <f t="shared" si="206"/>
        <v>0</v>
      </c>
      <c r="O248" s="106">
        <f t="shared" si="206"/>
        <v>0</v>
      </c>
      <c r="P248" s="106">
        <f t="shared" si="206"/>
        <v>0</v>
      </c>
      <c r="Q248" s="106">
        <f t="shared" si="206"/>
        <v>0</v>
      </c>
      <c r="R248" s="106">
        <f t="shared" si="206"/>
        <v>0</v>
      </c>
      <c r="S248" s="106">
        <f t="shared" si="206"/>
        <v>0</v>
      </c>
      <c r="T248" s="106">
        <f t="shared" si="206"/>
        <v>0</v>
      </c>
      <c r="U248" s="106">
        <f t="shared" si="207"/>
        <v>0</v>
      </c>
      <c r="V248" s="106">
        <f t="shared" si="207"/>
        <v>0</v>
      </c>
      <c r="W248" s="106">
        <f t="shared" si="207"/>
        <v>0</v>
      </c>
      <c r="X248" s="106">
        <f t="shared" si="207"/>
        <v>0</v>
      </c>
      <c r="Y248" s="106">
        <f t="shared" si="207"/>
        <v>0</v>
      </c>
      <c r="Z248" s="106">
        <f t="shared" si="207"/>
        <v>0</v>
      </c>
      <c r="AA248" s="106">
        <f t="shared" si="207"/>
        <v>0.875</v>
      </c>
      <c r="AB248" s="106">
        <f t="shared" si="207"/>
        <v>1</v>
      </c>
      <c r="AC248" s="106">
        <f t="shared" si="207"/>
        <v>1</v>
      </c>
      <c r="AD248" s="106">
        <f t="shared" si="207"/>
        <v>1</v>
      </c>
      <c r="AE248" s="106">
        <f t="shared" si="208"/>
        <v>1</v>
      </c>
      <c r="AF248" s="106">
        <f t="shared" si="208"/>
        <v>1</v>
      </c>
      <c r="AG248" s="106">
        <f t="shared" si="208"/>
        <v>1</v>
      </c>
      <c r="AH248" s="106">
        <f t="shared" si="208"/>
        <v>1</v>
      </c>
      <c r="AI248" s="106">
        <f t="shared" si="208"/>
        <v>1</v>
      </c>
      <c r="AJ248" s="106">
        <f t="shared" si="208"/>
        <v>1</v>
      </c>
      <c r="AK248" s="106">
        <f t="shared" si="208"/>
        <v>1</v>
      </c>
      <c r="AL248" s="106">
        <f t="shared" si="208"/>
        <v>1</v>
      </c>
      <c r="AM248" s="106">
        <f t="shared" si="208"/>
        <v>1</v>
      </c>
      <c r="AN248" s="106">
        <f t="shared" si="208"/>
        <v>1</v>
      </c>
      <c r="AO248" s="106">
        <f t="shared" si="209"/>
        <v>1</v>
      </c>
      <c r="AP248" s="106">
        <f t="shared" si="209"/>
        <v>1</v>
      </c>
      <c r="AQ248" s="106">
        <f t="shared" si="209"/>
        <v>1</v>
      </c>
      <c r="AR248" s="106">
        <f t="shared" si="209"/>
        <v>1</v>
      </c>
      <c r="AS248" s="106">
        <f t="shared" si="209"/>
        <v>1</v>
      </c>
      <c r="AT248" s="106">
        <f t="shared" si="209"/>
        <v>1</v>
      </c>
      <c r="AU248" s="106">
        <f t="shared" si="209"/>
        <v>1</v>
      </c>
      <c r="AV248" s="106">
        <f t="shared" si="209"/>
        <v>1</v>
      </c>
      <c r="AW248" s="106">
        <f t="shared" si="209"/>
        <v>1</v>
      </c>
      <c r="AX248" s="106">
        <f t="shared" si="209"/>
        <v>1</v>
      </c>
      <c r="AY248" s="106">
        <f t="shared" si="210"/>
        <v>1</v>
      </c>
      <c r="AZ248" s="106">
        <f t="shared" si="210"/>
        <v>1</v>
      </c>
      <c r="BA248" s="106">
        <f t="shared" si="210"/>
        <v>1</v>
      </c>
      <c r="BB248" s="106">
        <f t="shared" si="210"/>
        <v>1</v>
      </c>
      <c r="BC248" s="106">
        <f t="shared" si="210"/>
        <v>1</v>
      </c>
      <c r="BD248" s="106">
        <f t="shared" si="210"/>
        <v>1</v>
      </c>
      <c r="BE248" s="106">
        <f t="shared" si="210"/>
        <v>1</v>
      </c>
      <c r="BF248" s="106">
        <f t="shared" si="210"/>
        <v>1</v>
      </c>
      <c r="BG248" s="106">
        <f t="shared" si="210"/>
        <v>1</v>
      </c>
      <c r="BH248" s="106">
        <f t="shared" si="210"/>
        <v>1</v>
      </c>
      <c r="BI248" s="106">
        <f t="shared" si="211"/>
        <v>1</v>
      </c>
      <c r="BJ248" s="106">
        <f t="shared" si="211"/>
        <v>1</v>
      </c>
      <c r="BK248" s="106">
        <f t="shared" si="211"/>
        <v>1</v>
      </c>
      <c r="BL248" s="106">
        <f t="shared" si="211"/>
        <v>1</v>
      </c>
      <c r="BM248" s="106">
        <f t="shared" si="211"/>
        <v>1</v>
      </c>
      <c r="BN248" s="106">
        <f t="shared" si="211"/>
        <v>1</v>
      </c>
      <c r="BO248" s="106">
        <f t="shared" si="211"/>
        <v>1</v>
      </c>
      <c r="BP248" s="106">
        <f t="shared" si="211"/>
        <v>1</v>
      </c>
      <c r="BQ248" s="106">
        <f t="shared" si="211"/>
        <v>1</v>
      </c>
      <c r="BR248" s="350">
        <f t="shared" si="168"/>
        <v>0.72669491525423724</v>
      </c>
    </row>
    <row r="249" spans="1:70" s="2" customFormat="1" ht="18.75" customHeight="1" x14ac:dyDescent="0.25">
      <c r="A249" s="88"/>
      <c r="B249" s="103" t="s">
        <v>1134</v>
      </c>
      <c r="C249" s="103" t="s">
        <v>1135</v>
      </c>
      <c r="D249" s="103" t="s">
        <v>6</v>
      </c>
      <c r="E249" s="223">
        <f>VLOOKUP(B249,'Cuadro Control'!C286:J2179,8,FALSE)</f>
        <v>9527825.6870364472</v>
      </c>
      <c r="F249" s="104">
        <f t="shared" si="205"/>
        <v>1.794698454439963E-3</v>
      </c>
      <c r="G249" s="105">
        <v>46326</v>
      </c>
      <c r="H249" s="105"/>
      <c r="I249" s="105">
        <v>46331</v>
      </c>
      <c r="J249" s="354">
        <f t="shared" si="197"/>
        <v>0</v>
      </c>
      <c r="K249" s="104">
        <f t="shared" si="206"/>
        <v>0</v>
      </c>
      <c r="L249" s="104">
        <f t="shared" si="206"/>
        <v>0</v>
      </c>
      <c r="M249" s="104">
        <f t="shared" si="206"/>
        <v>0</v>
      </c>
      <c r="N249" s="104">
        <f t="shared" si="206"/>
        <v>0</v>
      </c>
      <c r="O249" s="104">
        <f t="shared" si="206"/>
        <v>0</v>
      </c>
      <c r="P249" s="104">
        <f t="shared" si="206"/>
        <v>0</v>
      </c>
      <c r="Q249" s="104">
        <f t="shared" si="206"/>
        <v>0</v>
      </c>
      <c r="R249" s="104">
        <f t="shared" si="206"/>
        <v>0</v>
      </c>
      <c r="S249" s="104">
        <f t="shared" si="206"/>
        <v>0</v>
      </c>
      <c r="T249" s="104">
        <f t="shared" si="206"/>
        <v>0</v>
      </c>
      <c r="U249" s="104">
        <f t="shared" si="207"/>
        <v>0</v>
      </c>
      <c r="V249" s="104">
        <f t="shared" si="207"/>
        <v>0</v>
      </c>
      <c r="W249" s="104">
        <f t="shared" si="207"/>
        <v>0</v>
      </c>
      <c r="X249" s="104">
        <f t="shared" si="207"/>
        <v>0</v>
      </c>
      <c r="Y249" s="104">
        <f t="shared" si="207"/>
        <v>0</v>
      </c>
      <c r="Z249" s="104">
        <f t="shared" si="207"/>
        <v>0</v>
      </c>
      <c r="AA249" s="104">
        <f t="shared" si="207"/>
        <v>0</v>
      </c>
      <c r="AB249" s="104">
        <f t="shared" si="207"/>
        <v>1</v>
      </c>
      <c r="AC249" s="104">
        <f t="shared" si="207"/>
        <v>1</v>
      </c>
      <c r="AD249" s="104">
        <f t="shared" si="207"/>
        <v>1</v>
      </c>
      <c r="AE249" s="104">
        <f t="shared" si="208"/>
        <v>1</v>
      </c>
      <c r="AF249" s="104">
        <f t="shared" si="208"/>
        <v>1</v>
      </c>
      <c r="AG249" s="104">
        <f t="shared" si="208"/>
        <v>1</v>
      </c>
      <c r="AH249" s="104">
        <f t="shared" si="208"/>
        <v>1</v>
      </c>
      <c r="AI249" s="104">
        <f t="shared" si="208"/>
        <v>1</v>
      </c>
      <c r="AJ249" s="104">
        <f t="shared" si="208"/>
        <v>1</v>
      </c>
      <c r="AK249" s="104">
        <f t="shared" si="208"/>
        <v>1</v>
      </c>
      <c r="AL249" s="104">
        <f t="shared" si="208"/>
        <v>1</v>
      </c>
      <c r="AM249" s="104">
        <f t="shared" si="208"/>
        <v>1</v>
      </c>
      <c r="AN249" s="104">
        <f t="shared" si="208"/>
        <v>1</v>
      </c>
      <c r="AO249" s="104">
        <f t="shared" si="209"/>
        <v>1</v>
      </c>
      <c r="AP249" s="104">
        <f t="shared" si="209"/>
        <v>1</v>
      </c>
      <c r="AQ249" s="104">
        <f t="shared" si="209"/>
        <v>1</v>
      </c>
      <c r="AR249" s="104">
        <f t="shared" si="209"/>
        <v>1</v>
      </c>
      <c r="AS249" s="104">
        <f t="shared" si="209"/>
        <v>1</v>
      </c>
      <c r="AT249" s="104">
        <f t="shared" si="209"/>
        <v>1</v>
      </c>
      <c r="AU249" s="104">
        <f t="shared" si="209"/>
        <v>1</v>
      </c>
      <c r="AV249" s="104">
        <f t="shared" si="209"/>
        <v>1</v>
      </c>
      <c r="AW249" s="104">
        <f t="shared" si="209"/>
        <v>1</v>
      </c>
      <c r="AX249" s="104">
        <f t="shared" si="209"/>
        <v>1</v>
      </c>
      <c r="AY249" s="104">
        <f t="shared" si="210"/>
        <v>1</v>
      </c>
      <c r="AZ249" s="104">
        <f t="shared" si="210"/>
        <v>1</v>
      </c>
      <c r="BA249" s="104">
        <f t="shared" si="210"/>
        <v>1</v>
      </c>
      <c r="BB249" s="104">
        <f t="shared" si="210"/>
        <v>1</v>
      </c>
      <c r="BC249" s="104">
        <f t="shared" si="210"/>
        <v>1</v>
      </c>
      <c r="BD249" s="104">
        <f t="shared" si="210"/>
        <v>1</v>
      </c>
      <c r="BE249" s="104">
        <f t="shared" si="210"/>
        <v>1</v>
      </c>
      <c r="BF249" s="104">
        <f t="shared" si="210"/>
        <v>1</v>
      </c>
      <c r="BG249" s="104">
        <f t="shared" si="210"/>
        <v>1</v>
      </c>
      <c r="BH249" s="104">
        <f t="shared" si="210"/>
        <v>1</v>
      </c>
      <c r="BI249" s="104">
        <f t="shared" si="211"/>
        <v>1</v>
      </c>
      <c r="BJ249" s="104">
        <f t="shared" si="211"/>
        <v>1</v>
      </c>
      <c r="BK249" s="104">
        <f t="shared" si="211"/>
        <v>1</v>
      </c>
      <c r="BL249" s="104">
        <f t="shared" si="211"/>
        <v>1</v>
      </c>
      <c r="BM249" s="104">
        <f t="shared" si="211"/>
        <v>1</v>
      </c>
      <c r="BN249" s="104">
        <f t="shared" si="211"/>
        <v>1</v>
      </c>
      <c r="BO249" s="104">
        <f t="shared" si="211"/>
        <v>1</v>
      </c>
      <c r="BP249" s="104">
        <f t="shared" si="211"/>
        <v>1</v>
      </c>
      <c r="BQ249" s="104">
        <f t="shared" si="211"/>
        <v>1</v>
      </c>
      <c r="BR249" s="350">
        <f t="shared" si="168"/>
        <v>0.71186440677966101</v>
      </c>
    </row>
    <row r="250" spans="1:70" s="2" customFormat="1" ht="18.75" customHeight="1" x14ac:dyDescent="0.25">
      <c r="A250" s="88"/>
      <c r="B250" s="77" t="s">
        <v>1136</v>
      </c>
      <c r="C250" s="77" t="s">
        <v>1137</v>
      </c>
      <c r="D250" s="77" t="s">
        <v>19</v>
      </c>
      <c r="E250" s="224">
        <f>VLOOKUP(B250,'Cuadro Control'!C287:J2180,8,FALSE)</f>
        <v>320494616.71764702</v>
      </c>
      <c r="F250" s="106">
        <f t="shared" si="205"/>
        <v>6.0369617599332674E-2</v>
      </c>
      <c r="G250" s="107">
        <v>46331</v>
      </c>
      <c r="H250" s="107"/>
      <c r="I250" s="107">
        <v>46336</v>
      </c>
      <c r="J250" s="354">
        <f t="shared" si="197"/>
        <v>0.33333333333333331</v>
      </c>
      <c r="K250" s="106">
        <f t="shared" si="206"/>
        <v>0</v>
      </c>
      <c r="L250" s="106">
        <f t="shared" si="206"/>
        <v>0</v>
      </c>
      <c r="M250" s="106">
        <f t="shared" si="206"/>
        <v>0</v>
      </c>
      <c r="N250" s="106">
        <f t="shared" si="206"/>
        <v>0</v>
      </c>
      <c r="O250" s="106">
        <f t="shared" si="206"/>
        <v>0</v>
      </c>
      <c r="P250" s="106">
        <f t="shared" si="206"/>
        <v>0</v>
      </c>
      <c r="Q250" s="106">
        <f t="shared" si="206"/>
        <v>0</v>
      </c>
      <c r="R250" s="106">
        <f t="shared" si="206"/>
        <v>0</v>
      </c>
      <c r="S250" s="106">
        <f t="shared" si="206"/>
        <v>0</v>
      </c>
      <c r="T250" s="106">
        <f t="shared" si="206"/>
        <v>0</v>
      </c>
      <c r="U250" s="106">
        <f t="shared" si="207"/>
        <v>0</v>
      </c>
      <c r="V250" s="106">
        <f t="shared" si="207"/>
        <v>0</v>
      </c>
      <c r="W250" s="106">
        <f t="shared" si="207"/>
        <v>0</v>
      </c>
      <c r="X250" s="106">
        <f t="shared" si="207"/>
        <v>0</v>
      </c>
      <c r="Y250" s="106">
        <f t="shared" si="207"/>
        <v>0</v>
      </c>
      <c r="Z250" s="106">
        <f t="shared" si="207"/>
        <v>0</v>
      </c>
      <c r="AA250" s="106">
        <f t="shared" si="207"/>
        <v>0</v>
      </c>
      <c r="AB250" s="106">
        <f t="shared" si="207"/>
        <v>0.33333333333333331</v>
      </c>
      <c r="AC250" s="106">
        <f t="shared" si="207"/>
        <v>1</v>
      </c>
      <c r="AD250" s="106">
        <f t="shared" si="207"/>
        <v>1</v>
      </c>
      <c r="AE250" s="106">
        <f t="shared" si="208"/>
        <v>1</v>
      </c>
      <c r="AF250" s="106">
        <f t="shared" si="208"/>
        <v>1</v>
      </c>
      <c r="AG250" s="106">
        <f t="shared" si="208"/>
        <v>1</v>
      </c>
      <c r="AH250" s="106">
        <f t="shared" si="208"/>
        <v>1</v>
      </c>
      <c r="AI250" s="106">
        <f t="shared" si="208"/>
        <v>1</v>
      </c>
      <c r="AJ250" s="106">
        <f t="shared" si="208"/>
        <v>1</v>
      </c>
      <c r="AK250" s="106">
        <f t="shared" si="208"/>
        <v>1</v>
      </c>
      <c r="AL250" s="106">
        <f t="shared" si="208"/>
        <v>1</v>
      </c>
      <c r="AM250" s="106">
        <f t="shared" si="208"/>
        <v>1</v>
      </c>
      <c r="AN250" s="106">
        <f t="shared" si="208"/>
        <v>1</v>
      </c>
      <c r="AO250" s="106">
        <f t="shared" si="209"/>
        <v>1</v>
      </c>
      <c r="AP250" s="106">
        <f t="shared" si="209"/>
        <v>1</v>
      </c>
      <c r="AQ250" s="106">
        <f t="shared" si="209"/>
        <v>1</v>
      </c>
      <c r="AR250" s="106">
        <f t="shared" si="209"/>
        <v>1</v>
      </c>
      <c r="AS250" s="106">
        <f t="shared" si="209"/>
        <v>1</v>
      </c>
      <c r="AT250" s="106">
        <f t="shared" si="209"/>
        <v>1</v>
      </c>
      <c r="AU250" s="106">
        <f t="shared" si="209"/>
        <v>1</v>
      </c>
      <c r="AV250" s="106">
        <f t="shared" si="209"/>
        <v>1</v>
      </c>
      <c r="AW250" s="106">
        <f t="shared" si="209"/>
        <v>1</v>
      </c>
      <c r="AX250" s="106">
        <f t="shared" si="209"/>
        <v>1</v>
      </c>
      <c r="AY250" s="106">
        <f t="shared" si="210"/>
        <v>1</v>
      </c>
      <c r="AZ250" s="106">
        <f t="shared" si="210"/>
        <v>1</v>
      </c>
      <c r="BA250" s="106">
        <f t="shared" si="210"/>
        <v>1</v>
      </c>
      <c r="BB250" s="106">
        <f t="shared" si="210"/>
        <v>1</v>
      </c>
      <c r="BC250" s="106">
        <f t="shared" si="210"/>
        <v>1</v>
      </c>
      <c r="BD250" s="106">
        <f t="shared" si="210"/>
        <v>1</v>
      </c>
      <c r="BE250" s="106">
        <f t="shared" si="210"/>
        <v>1</v>
      </c>
      <c r="BF250" s="106">
        <f t="shared" si="210"/>
        <v>1</v>
      </c>
      <c r="BG250" s="106">
        <f t="shared" si="210"/>
        <v>1</v>
      </c>
      <c r="BH250" s="106">
        <f t="shared" si="210"/>
        <v>1</v>
      </c>
      <c r="BI250" s="106">
        <f t="shared" si="211"/>
        <v>1</v>
      </c>
      <c r="BJ250" s="106">
        <f t="shared" si="211"/>
        <v>1</v>
      </c>
      <c r="BK250" s="106">
        <f t="shared" si="211"/>
        <v>1</v>
      </c>
      <c r="BL250" s="106">
        <f t="shared" si="211"/>
        <v>1</v>
      </c>
      <c r="BM250" s="106">
        <f t="shared" si="211"/>
        <v>1</v>
      </c>
      <c r="BN250" s="106">
        <f t="shared" si="211"/>
        <v>1</v>
      </c>
      <c r="BO250" s="106">
        <f t="shared" si="211"/>
        <v>1</v>
      </c>
      <c r="BP250" s="106">
        <f t="shared" si="211"/>
        <v>1</v>
      </c>
      <c r="BQ250" s="106">
        <f t="shared" si="211"/>
        <v>1</v>
      </c>
      <c r="BR250" s="350">
        <f t="shared" si="168"/>
        <v>0.7005649717514123</v>
      </c>
    </row>
    <row r="251" spans="1:70" s="2" customFormat="1" ht="18.75" customHeight="1" x14ac:dyDescent="0.25">
      <c r="A251" s="88"/>
      <c r="B251" s="77" t="s">
        <v>1138</v>
      </c>
      <c r="C251" s="77" t="s">
        <v>1139</v>
      </c>
      <c r="D251" s="77" t="s">
        <v>8</v>
      </c>
      <c r="E251" s="224">
        <f>VLOOKUP(B251,'Cuadro Control'!C288:J2181,8,FALSE)</f>
        <v>94303618.549411759</v>
      </c>
      <c r="F251" s="106">
        <f t="shared" si="205"/>
        <v>1.7763397864110998E-2</v>
      </c>
      <c r="G251" s="107">
        <v>46336</v>
      </c>
      <c r="H251" s="107"/>
      <c r="I251" s="107">
        <v>46338</v>
      </c>
      <c r="J251" s="354">
        <f t="shared" si="197"/>
        <v>0</v>
      </c>
      <c r="K251" s="106">
        <f t="shared" si="206"/>
        <v>0</v>
      </c>
      <c r="L251" s="106">
        <f t="shared" si="206"/>
        <v>0</v>
      </c>
      <c r="M251" s="106">
        <f t="shared" si="206"/>
        <v>0</v>
      </c>
      <c r="N251" s="106">
        <f t="shared" si="206"/>
        <v>0</v>
      </c>
      <c r="O251" s="106">
        <f t="shared" si="206"/>
        <v>0</v>
      </c>
      <c r="P251" s="106">
        <f t="shared" si="206"/>
        <v>0</v>
      </c>
      <c r="Q251" s="106">
        <f t="shared" si="206"/>
        <v>0</v>
      </c>
      <c r="R251" s="106">
        <f t="shared" si="206"/>
        <v>0</v>
      </c>
      <c r="S251" s="106">
        <f t="shared" si="206"/>
        <v>0</v>
      </c>
      <c r="T251" s="106">
        <f t="shared" si="206"/>
        <v>0</v>
      </c>
      <c r="U251" s="106">
        <f t="shared" si="207"/>
        <v>0</v>
      </c>
      <c r="V251" s="106">
        <f t="shared" si="207"/>
        <v>0</v>
      </c>
      <c r="W251" s="106">
        <f t="shared" si="207"/>
        <v>0</v>
      </c>
      <c r="X251" s="106">
        <f t="shared" si="207"/>
        <v>0</v>
      </c>
      <c r="Y251" s="106">
        <f t="shared" si="207"/>
        <v>0</v>
      </c>
      <c r="Z251" s="106">
        <f t="shared" si="207"/>
        <v>0</v>
      </c>
      <c r="AA251" s="106">
        <f t="shared" si="207"/>
        <v>0</v>
      </c>
      <c r="AB251" s="106">
        <f t="shared" si="207"/>
        <v>0</v>
      </c>
      <c r="AC251" s="106">
        <f t="shared" si="207"/>
        <v>1</v>
      </c>
      <c r="AD251" s="106">
        <f t="shared" si="207"/>
        <v>1</v>
      </c>
      <c r="AE251" s="106">
        <f t="shared" si="208"/>
        <v>1</v>
      </c>
      <c r="AF251" s="106">
        <f t="shared" si="208"/>
        <v>1</v>
      </c>
      <c r="AG251" s="106">
        <f t="shared" si="208"/>
        <v>1</v>
      </c>
      <c r="AH251" s="106">
        <f t="shared" si="208"/>
        <v>1</v>
      </c>
      <c r="AI251" s="106">
        <f t="shared" si="208"/>
        <v>1</v>
      </c>
      <c r="AJ251" s="106">
        <f t="shared" si="208"/>
        <v>1</v>
      </c>
      <c r="AK251" s="106">
        <f t="shared" si="208"/>
        <v>1</v>
      </c>
      <c r="AL251" s="106">
        <f t="shared" si="208"/>
        <v>1</v>
      </c>
      <c r="AM251" s="106">
        <f t="shared" si="208"/>
        <v>1</v>
      </c>
      <c r="AN251" s="106">
        <f t="shared" si="208"/>
        <v>1</v>
      </c>
      <c r="AO251" s="106">
        <f t="shared" si="209"/>
        <v>1</v>
      </c>
      <c r="AP251" s="106">
        <f t="shared" si="209"/>
        <v>1</v>
      </c>
      <c r="AQ251" s="106">
        <f t="shared" si="209"/>
        <v>1</v>
      </c>
      <c r="AR251" s="106">
        <f t="shared" si="209"/>
        <v>1</v>
      </c>
      <c r="AS251" s="106">
        <f t="shared" si="209"/>
        <v>1</v>
      </c>
      <c r="AT251" s="106">
        <f t="shared" si="209"/>
        <v>1</v>
      </c>
      <c r="AU251" s="106">
        <f t="shared" si="209"/>
        <v>1</v>
      </c>
      <c r="AV251" s="106">
        <f t="shared" si="209"/>
        <v>1</v>
      </c>
      <c r="AW251" s="106">
        <f t="shared" si="209"/>
        <v>1</v>
      </c>
      <c r="AX251" s="106">
        <f t="shared" si="209"/>
        <v>1</v>
      </c>
      <c r="AY251" s="106">
        <f t="shared" si="210"/>
        <v>1</v>
      </c>
      <c r="AZ251" s="106">
        <f t="shared" si="210"/>
        <v>1</v>
      </c>
      <c r="BA251" s="106">
        <f t="shared" si="210"/>
        <v>1</v>
      </c>
      <c r="BB251" s="106">
        <f t="shared" si="210"/>
        <v>1</v>
      </c>
      <c r="BC251" s="106">
        <f t="shared" si="210"/>
        <v>1</v>
      </c>
      <c r="BD251" s="106">
        <f t="shared" si="210"/>
        <v>1</v>
      </c>
      <c r="BE251" s="106">
        <f t="shared" si="210"/>
        <v>1</v>
      </c>
      <c r="BF251" s="106">
        <f t="shared" si="210"/>
        <v>1</v>
      </c>
      <c r="BG251" s="106">
        <f t="shared" si="210"/>
        <v>1</v>
      </c>
      <c r="BH251" s="106">
        <f t="shared" si="210"/>
        <v>1</v>
      </c>
      <c r="BI251" s="106">
        <f t="shared" si="211"/>
        <v>1</v>
      </c>
      <c r="BJ251" s="106">
        <f t="shared" si="211"/>
        <v>1</v>
      </c>
      <c r="BK251" s="106">
        <f t="shared" si="211"/>
        <v>1</v>
      </c>
      <c r="BL251" s="106">
        <f t="shared" si="211"/>
        <v>1</v>
      </c>
      <c r="BM251" s="106">
        <f t="shared" si="211"/>
        <v>1</v>
      </c>
      <c r="BN251" s="106">
        <f t="shared" si="211"/>
        <v>1</v>
      </c>
      <c r="BO251" s="106">
        <f t="shared" si="211"/>
        <v>1</v>
      </c>
      <c r="BP251" s="106">
        <f t="shared" si="211"/>
        <v>1</v>
      </c>
      <c r="BQ251" s="106">
        <f t="shared" si="211"/>
        <v>1</v>
      </c>
      <c r="BR251" s="350">
        <f t="shared" si="168"/>
        <v>0.69491525423728817</v>
      </c>
    </row>
    <row r="252" spans="1:70" s="2" customFormat="1" ht="18.75" customHeight="1" x14ac:dyDescent="0.25">
      <c r="A252" s="88"/>
      <c r="B252" s="77" t="s">
        <v>1140</v>
      </c>
      <c r="C252" s="77" t="s">
        <v>1141</v>
      </c>
      <c r="D252" s="77" t="s">
        <v>26</v>
      </c>
      <c r="E252" s="224">
        <f>VLOOKUP(B252,'Cuadro Control'!C289:J2182,8,FALSE)</f>
        <v>179436034.15411764</v>
      </c>
      <c r="F252" s="106">
        <f t="shared" si="205"/>
        <v>3.3799272126209236E-2</v>
      </c>
      <c r="G252" s="107">
        <v>46338</v>
      </c>
      <c r="H252" s="107"/>
      <c r="I252" s="107">
        <v>46344</v>
      </c>
      <c r="J252" s="354">
        <f t="shared" si="197"/>
        <v>0.2857142857142857</v>
      </c>
      <c r="K252" s="106">
        <f t="shared" si="206"/>
        <v>0</v>
      </c>
      <c r="L252" s="106">
        <f t="shared" si="206"/>
        <v>0</v>
      </c>
      <c r="M252" s="106">
        <f t="shared" si="206"/>
        <v>0</v>
      </c>
      <c r="N252" s="106">
        <f t="shared" si="206"/>
        <v>0</v>
      </c>
      <c r="O252" s="106">
        <f t="shared" si="206"/>
        <v>0</v>
      </c>
      <c r="P252" s="106">
        <f t="shared" si="206"/>
        <v>0</v>
      </c>
      <c r="Q252" s="106">
        <f t="shared" si="206"/>
        <v>0</v>
      </c>
      <c r="R252" s="106">
        <f t="shared" si="206"/>
        <v>0</v>
      </c>
      <c r="S252" s="106">
        <f t="shared" si="206"/>
        <v>0</v>
      </c>
      <c r="T252" s="106">
        <f t="shared" si="206"/>
        <v>0</v>
      </c>
      <c r="U252" s="106">
        <f t="shared" si="207"/>
        <v>0</v>
      </c>
      <c r="V252" s="106">
        <f t="shared" si="207"/>
        <v>0</v>
      </c>
      <c r="W252" s="106">
        <f t="shared" si="207"/>
        <v>0</v>
      </c>
      <c r="X252" s="106">
        <f t="shared" si="207"/>
        <v>0</v>
      </c>
      <c r="Y252" s="106">
        <f t="shared" si="207"/>
        <v>0</v>
      </c>
      <c r="Z252" s="106">
        <f t="shared" si="207"/>
        <v>0</v>
      </c>
      <c r="AA252" s="106">
        <f t="shared" si="207"/>
        <v>0</v>
      </c>
      <c r="AB252" s="106">
        <f t="shared" si="207"/>
        <v>0</v>
      </c>
      <c r="AC252" s="106">
        <f t="shared" si="207"/>
        <v>0.2857142857142857</v>
      </c>
      <c r="AD252" s="106">
        <f t="shared" si="207"/>
        <v>1</v>
      </c>
      <c r="AE252" s="106">
        <f t="shared" si="208"/>
        <v>1</v>
      </c>
      <c r="AF252" s="106">
        <f t="shared" si="208"/>
        <v>1</v>
      </c>
      <c r="AG252" s="106">
        <f t="shared" si="208"/>
        <v>1</v>
      </c>
      <c r="AH252" s="106">
        <f t="shared" si="208"/>
        <v>1</v>
      </c>
      <c r="AI252" s="106">
        <f t="shared" si="208"/>
        <v>1</v>
      </c>
      <c r="AJ252" s="106">
        <f t="shared" si="208"/>
        <v>1</v>
      </c>
      <c r="AK252" s="106">
        <f t="shared" si="208"/>
        <v>1</v>
      </c>
      <c r="AL252" s="106">
        <f t="shared" si="208"/>
        <v>1</v>
      </c>
      <c r="AM252" s="106">
        <f t="shared" si="208"/>
        <v>1</v>
      </c>
      <c r="AN252" s="106">
        <f t="shared" si="208"/>
        <v>1</v>
      </c>
      <c r="AO252" s="106">
        <f t="shared" si="209"/>
        <v>1</v>
      </c>
      <c r="AP252" s="106">
        <f t="shared" si="209"/>
        <v>1</v>
      </c>
      <c r="AQ252" s="106">
        <f t="shared" si="209"/>
        <v>1</v>
      </c>
      <c r="AR252" s="106">
        <f t="shared" si="209"/>
        <v>1</v>
      </c>
      <c r="AS252" s="106">
        <f t="shared" si="209"/>
        <v>1</v>
      </c>
      <c r="AT252" s="106">
        <f t="shared" si="209"/>
        <v>1</v>
      </c>
      <c r="AU252" s="106">
        <f t="shared" si="209"/>
        <v>1</v>
      </c>
      <c r="AV252" s="106">
        <f t="shared" si="209"/>
        <v>1</v>
      </c>
      <c r="AW252" s="106">
        <f t="shared" si="209"/>
        <v>1</v>
      </c>
      <c r="AX252" s="106">
        <f t="shared" si="209"/>
        <v>1</v>
      </c>
      <c r="AY252" s="106">
        <f t="shared" si="210"/>
        <v>1</v>
      </c>
      <c r="AZ252" s="106">
        <f t="shared" si="210"/>
        <v>1</v>
      </c>
      <c r="BA252" s="106">
        <f t="shared" si="210"/>
        <v>1</v>
      </c>
      <c r="BB252" s="106">
        <f t="shared" si="210"/>
        <v>1</v>
      </c>
      <c r="BC252" s="106">
        <f t="shared" si="210"/>
        <v>1</v>
      </c>
      <c r="BD252" s="106">
        <f t="shared" si="210"/>
        <v>1</v>
      </c>
      <c r="BE252" s="106">
        <f t="shared" si="210"/>
        <v>1</v>
      </c>
      <c r="BF252" s="106">
        <f t="shared" si="210"/>
        <v>1</v>
      </c>
      <c r="BG252" s="106">
        <f t="shared" si="210"/>
        <v>1</v>
      </c>
      <c r="BH252" s="106">
        <f t="shared" si="210"/>
        <v>1</v>
      </c>
      <c r="BI252" s="106">
        <f t="shared" si="211"/>
        <v>1</v>
      </c>
      <c r="BJ252" s="106">
        <f t="shared" si="211"/>
        <v>1</v>
      </c>
      <c r="BK252" s="106">
        <f t="shared" si="211"/>
        <v>1</v>
      </c>
      <c r="BL252" s="106">
        <f t="shared" si="211"/>
        <v>1</v>
      </c>
      <c r="BM252" s="106">
        <f t="shared" si="211"/>
        <v>1</v>
      </c>
      <c r="BN252" s="106">
        <f t="shared" si="211"/>
        <v>1</v>
      </c>
      <c r="BO252" s="106">
        <f t="shared" si="211"/>
        <v>1</v>
      </c>
      <c r="BP252" s="106">
        <f t="shared" si="211"/>
        <v>1</v>
      </c>
      <c r="BQ252" s="106">
        <f t="shared" si="211"/>
        <v>1</v>
      </c>
      <c r="BR252" s="350">
        <f t="shared" si="168"/>
        <v>0.68280871670702181</v>
      </c>
    </row>
    <row r="253" spans="1:70" s="2" customFormat="1" ht="18.75" customHeight="1" x14ac:dyDescent="0.25">
      <c r="A253" s="88"/>
      <c r="B253" s="77" t="s">
        <v>1142</v>
      </c>
      <c r="C253" s="77" t="s">
        <v>1143</v>
      </c>
      <c r="D253" s="77" t="s">
        <v>730</v>
      </c>
      <c r="E253" s="224">
        <f>VLOOKUP(B253,'Cuadro Control'!C290:J2183,8,FALSE)</f>
        <v>1212623361.2117648</v>
      </c>
      <c r="F253" s="106">
        <f t="shared" si="205"/>
        <v>0.22841447185013161</v>
      </c>
      <c r="G253" s="107">
        <v>46345</v>
      </c>
      <c r="H253" s="107"/>
      <c r="I253" s="107">
        <v>46360</v>
      </c>
      <c r="J253" s="354">
        <f t="shared" si="197"/>
        <v>1</v>
      </c>
      <c r="K253" s="106">
        <f t="shared" si="206"/>
        <v>0</v>
      </c>
      <c r="L253" s="106">
        <f t="shared" si="206"/>
        <v>0</v>
      </c>
      <c r="M253" s="106">
        <f t="shared" si="206"/>
        <v>0</v>
      </c>
      <c r="N253" s="106">
        <f t="shared" si="206"/>
        <v>0</v>
      </c>
      <c r="O253" s="106">
        <f t="shared" si="206"/>
        <v>0</v>
      </c>
      <c r="P253" s="106">
        <f t="shared" si="206"/>
        <v>0</v>
      </c>
      <c r="Q253" s="106">
        <f t="shared" si="206"/>
        <v>0</v>
      </c>
      <c r="R253" s="106">
        <f t="shared" si="206"/>
        <v>0</v>
      </c>
      <c r="S253" s="106">
        <f t="shared" si="206"/>
        <v>0</v>
      </c>
      <c r="T253" s="106">
        <f t="shared" si="206"/>
        <v>0</v>
      </c>
      <c r="U253" s="106">
        <f t="shared" si="207"/>
        <v>0</v>
      </c>
      <c r="V253" s="106">
        <f t="shared" si="207"/>
        <v>0</v>
      </c>
      <c r="W253" s="106">
        <f t="shared" si="207"/>
        <v>0</v>
      </c>
      <c r="X253" s="106">
        <f t="shared" si="207"/>
        <v>0</v>
      </c>
      <c r="Y253" s="106">
        <f t="shared" si="207"/>
        <v>0</v>
      </c>
      <c r="Z253" s="106">
        <f t="shared" si="207"/>
        <v>0</v>
      </c>
      <c r="AA253" s="106">
        <f t="shared" si="207"/>
        <v>0</v>
      </c>
      <c r="AB253" s="106">
        <f t="shared" si="207"/>
        <v>0</v>
      </c>
      <c r="AC253" s="106">
        <f t="shared" si="207"/>
        <v>0</v>
      </c>
      <c r="AD253" s="106">
        <f t="shared" si="207"/>
        <v>0.125</v>
      </c>
      <c r="AE253" s="106">
        <f t="shared" si="208"/>
        <v>0.5625</v>
      </c>
      <c r="AF253" s="106">
        <f t="shared" si="208"/>
        <v>1</v>
      </c>
      <c r="AG253" s="106">
        <f t="shared" si="208"/>
        <v>1</v>
      </c>
      <c r="AH253" s="106">
        <f t="shared" si="208"/>
        <v>1</v>
      </c>
      <c r="AI253" s="106">
        <f t="shared" si="208"/>
        <v>1</v>
      </c>
      <c r="AJ253" s="106">
        <f t="shared" si="208"/>
        <v>1</v>
      </c>
      <c r="AK253" s="106">
        <f t="shared" si="208"/>
        <v>1</v>
      </c>
      <c r="AL253" s="106">
        <f t="shared" si="208"/>
        <v>1</v>
      </c>
      <c r="AM253" s="106">
        <f t="shared" si="208"/>
        <v>1</v>
      </c>
      <c r="AN253" s="106">
        <f t="shared" si="208"/>
        <v>1</v>
      </c>
      <c r="AO253" s="106">
        <f t="shared" si="209"/>
        <v>1</v>
      </c>
      <c r="AP253" s="106">
        <f t="shared" si="209"/>
        <v>1</v>
      </c>
      <c r="AQ253" s="106">
        <f t="shared" si="209"/>
        <v>1</v>
      </c>
      <c r="AR253" s="106">
        <f t="shared" si="209"/>
        <v>1</v>
      </c>
      <c r="AS253" s="106">
        <f t="shared" si="209"/>
        <v>1</v>
      </c>
      <c r="AT253" s="106">
        <f t="shared" si="209"/>
        <v>1</v>
      </c>
      <c r="AU253" s="106">
        <f t="shared" si="209"/>
        <v>1</v>
      </c>
      <c r="AV253" s="106">
        <f t="shared" si="209"/>
        <v>1</v>
      </c>
      <c r="AW253" s="106">
        <f t="shared" si="209"/>
        <v>1</v>
      </c>
      <c r="AX253" s="106">
        <f t="shared" si="209"/>
        <v>1</v>
      </c>
      <c r="AY253" s="106">
        <f t="shared" si="210"/>
        <v>1</v>
      </c>
      <c r="AZ253" s="106">
        <f t="shared" si="210"/>
        <v>1</v>
      </c>
      <c r="BA253" s="106">
        <f t="shared" si="210"/>
        <v>1</v>
      </c>
      <c r="BB253" s="106">
        <f t="shared" si="210"/>
        <v>1</v>
      </c>
      <c r="BC253" s="106">
        <f t="shared" si="210"/>
        <v>1</v>
      </c>
      <c r="BD253" s="106">
        <f t="shared" si="210"/>
        <v>1</v>
      </c>
      <c r="BE253" s="106">
        <f t="shared" si="210"/>
        <v>1</v>
      </c>
      <c r="BF253" s="106">
        <f t="shared" si="210"/>
        <v>1</v>
      </c>
      <c r="BG253" s="106">
        <f t="shared" si="210"/>
        <v>1</v>
      </c>
      <c r="BH253" s="106">
        <f t="shared" si="210"/>
        <v>1</v>
      </c>
      <c r="BI253" s="106">
        <f t="shared" si="211"/>
        <v>1</v>
      </c>
      <c r="BJ253" s="106">
        <f t="shared" si="211"/>
        <v>1</v>
      </c>
      <c r="BK253" s="106">
        <f t="shared" si="211"/>
        <v>1</v>
      </c>
      <c r="BL253" s="106">
        <f t="shared" si="211"/>
        <v>1</v>
      </c>
      <c r="BM253" s="106">
        <f t="shared" si="211"/>
        <v>1</v>
      </c>
      <c r="BN253" s="106">
        <f t="shared" si="211"/>
        <v>1</v>
      </c>
      <c r="BO253" s="106">
        <f t="shared" si="211"/>
        <v>1</v>
      </c>
      <c r="BP253" s="106">
        <f t="shared" si="211"/>
        <v>1</v>
      </c>
      <c r="BQ253" s="106">
        <f t="shared" si="211"/>
        <v>1</v>
      </c>
      <c r="BR253" s="350">
        <f t="shared" si="168"/>
        <v>0.65572033898305082</v>
      </c>
    </row>
    <row r="254" spans="1:70" s="2" customFormat="1" ht="18.75" customHeight="1" x14ac:dyDescent="0.25">
      <c r="A254" s="88"/>
      <c r="B254" s="77" t="s">
        <v>1144</v>
      </c>
      <c r="C254" s="77" t="s">
        <v>1145</v>
      </c>
      <c r="D254" s="77" t="s">
        <v>6</v>
      </c>
      <c r="E254" s="224">
        <f>VLOOKUP(B254,'Cuadro Control'!C291:J2184,8,FALSE)</f>
        <v>0</v>
      </c>
      <c r="F254" s="106">
        <f t="shared" si="205"/>
        <v>0</v>
      </c>
      <c r="G254" s="107">
        <v>46360</v>
      </c>
      <c r="H254" s="107"/>
      <c r="I254" s="107">
        <v>46365</v>
      </c>
      <c r="J254" s="354">
        <f t="shared" si="197"/>
        <v>0.16666666666666666</v>
      </c>
      <c r="K254" s="106">
        <f t="shared" si="206"/>
        <v>0</v>
      </c>
      <c r="L254" s="106">
        <f t="shared" si="206"/>
        <v>0</v>
      </c>
      <c r="M254" s="106">
        <f t="shared" si="206"/>
        <v>0</v>
      </c>
      <c r="N254" s="106">
        <f t="shared" si="206"/>
        <v>0</v>
      </c>
      <c r="O254" s="106">
        <f t="shared" si="206"/>
        <v>0</v>
      </c>
      <c r="P254" s="106">
        <f t="shared" si="206"/>
        <v>0</v>
      </c>
      <c r="Q254" s="106">
        <f t="shared" si="206"/>
        <v>0</v>
      </c>
      <c r="R254" s="106">
        <f t="shared" si="206"/>
        <v>0</v>
      </c>
      <c r="S254" s="106">
        <f t="shared" si="206"/>
        <v>0</v>
      </c>
      <c r="T254" s="106">
        <f t="shared" si="206"/>
        <v>0</v>
      </c>
      <c r="U254" s="106">
        <f t="shared" si="207"/>
        <v>0</v>
      </c>
      <c r="V254" s="106">
        <f t="shared" si="207"/>
        <v>0</v>
      </c>
      <c r="W254" s="106">
        <f t="shared" si="207"/>
        <v>0</v>
      </c>
      <c r="X254" s="106">
        <f t="shared" si="207"/>
        <v>0</v>
      </c>
      <c r="Y254" s="106">
        <f t="shared" si="207"/>
        <v>0</v>
      </c>
      <c r="Z254" s="106">
        <f t="shared" si="207"/>
        <v>0</v>
      </c>
      <c r="AA254" s="106">
        <f t="shared" si="207"/>
        <v>0</v>
      </c>
      <c r="AB254" s="106">
        <f t="shared" si="207"/>
        <v>0</v>
      </c>
      <c r="AC254" s="106">
        <f t="shared" si="207"/>
        <v>0</v>
      </c>
      <c r="AD254" s="106">
        <f t="shared" si="207"/>
        <v>0</v>
      </c>
      <c r="AE254" s="106">
        <f t="shared" si="208"/>
        <v>0</v>
      </c>
      <c r="AF254" s="106">
        <f t="shared" si="208"/>
        <v>0.16666666666666666</v>
      </c>
      <c r="AG254" s="106">
        <f t="shared" si="208"/>
        <v>1</v>
      </c>
      <c r="AH254" s="106">
        <f t="shared" si="208"/>
        <v>1</v>
      </c>
      <c r="AI254" s="106">
        <f t="shared" si="208"/>
        <v>1</v>
      </c>
      <c r="AJ254" s="106">
        <f t="shared" si="208"/>
        <v>1</v>
      </c>
      <c r="AK254" s="106">
        <f t="shared" si="208"/>
        <v>1</v>
      </c>
      <c r="AL254" s="106">
        <f t="shared" si="208"/>
        <v>1</v>
      </c>
      <c r="AM254" s="106">
        <f t="shared" si="208"/>
        <v>1</v>
      </c>
      <c r="AN254" s="106">
        <f t="shared" si="208"/>
        <v>1</v>
      </c>
      <c r="AO254" s="106">
        <f t="shared" si="209"/>
        <v>1</v>
      </c>
      <c r="AP254" s="106">
        <f t="shared" si="209"/>
        <v>1</v>
      </c>
      <c r="AQ254" s="106">
        <f t="shared" si="209"/>
        <v>1</v>
      </c>
      <c r="AR254" s="106">
        <f t="shared" si="209"/>
        <v>1</v>
      </c>
      <c r="AS254" s="106">
        <f t="shared" si="209"/>
        <v>1</v>
      </c>
      <c r="AT254" s="106">
        <f t="shared" si="209"/>
        <v>1</v>
      </c>
      <c r="AU254" s="106">
        <f t="shared" si="209"/>
        <v>1</v>
      </c>
      <c r="AV254" s="106">
        <f t="shared" si="209"/>
        <v>1</v>
      </c>
      <c r="AW254" s="106">
        <f t="shared" si="209"/>
        <v>1</v>
      </c>
      <c r="AX254" s="106">
        <f t="shared" si="209"/>
        <v>1</v>
      </c>
      <c r="AY254" s="106">
        <f t="shared" si="210"/>
        <v>1</v>
      </c>
      <c r="AZ254" s="106">
        <f t="shared" si="210"/>
        <v>1</v>
      </c>
      <c r="BA254" s="106">
        <f t="shared" si="210"/>
        <v>1</v>
      </c>
      <c r="BB254" s="106">
        <f t="shared" si="210"/>
        <v>1</v>
      </c>
      <c r="BC254" s="106">
        <f t="shared" si="210"/>
        <v>1</v>
      </c>
      <c r="BD254" s="106">
        <f t="shared" si="210"/>
        <v>1</v>
      </c>
      <c r="BE254" s="106">
        <f t="shared" si="210"/>
        <v>1</v>
      </c>
      <c r="BF254" s="106">
        <f t="shared" si="210"/>
        <v>1</v>
      </c>
      <c r="BG254" s="106">
        <f t="shared" si="210"/>
        <v>1</v>
      </c>
      <c r="BH254" s="106">
        <f t="shared" si="210"/>
        <v>1</v>
      </c>
      <c r="BI254" s="106">
        <f t="shared" si="211"/>
        <v>1</v>
      </c>
      <c r="BJ254" s="106">
        <f t="shared" si="211"/>
        <v>1</v>
      </c>
      <c r="BK254" s="106">
        <f t="shared" si="211"/>
        <v>1</v>
      </c>
      <c r="BL254" s="106">
        <f t="shared" si="211"/>
        <v>1</v>
      </c>
      <c r="BM254" s="106">
        <f t="shared" si="211"/>
        <v>1</v>
      </c>
      <c r="BN254" s="106">
        <f t="shared" si="211"/>
        <v>1</v>
      </c>
      <c r="BO254" s="106">
        <f t="shared" si="211"/>
        <v>1</v>
      </c>
      <c r="BP254" s="106">
        <f t="shared" si="211"/>
        <v>1</v>
      </c>
      <c r="BQ254" s="106">
        <f t="shared" si="211"/>
        <v>1</v>
      </c>
      <c r="BR254" s="350">
        <f t="shared" si="168"/>
        <v>0.62994350282485889</v>
      </c>
    </row>
    <row r="255" spans="1:70" s="2" customFormat="1" ht="18.75" customHeight="1" x14ac:dyDescent="0.25">
      <c r="A255" s="88"/>
      <c r="B255" s="78" t="s">
        <v>1146</v>
      </c>
      <c r="C255" s="78" t="s">
        <v>1147</v>
      </c>
      <c r="D255" s="78" t="s">
        <v>3</v>
      </c>
      <c r="E255" s="225">
        <f>VLOOKUP(B255,'Cuadro Control'!C292:J2185,8,FALSE)</f>
        <v>0</v>
      </c>
      <c r="F255" s="108">
        <f t="shared" si="205"/>
        <v>0</v>
      </c>
      <c r="G255" s="109">
        <v>46360</v>
      </c>
      <c r="H255" s="109"/>
      <c r="I255" s="109">
        <v>46360</v>
      </c>
      <c r="J255" s="354">
        <f t="shared" si="197"/>
        <v>1</v>
      </c>
      <c r="K255" s="108">
        <f t="shared" si="206"/>
        <v>0</v>
      </c>
      <c r="L255" s="108">
        <f t="shared" si="206"/>
        <v>0</v>
      </c>
      <c r="M255" s="108">
        <f t="shared" si="206"/>
        <v>0</v>
      </c>
      <c r="N255" s="108">
        <f t="shared" si="206"/>
        <v>0</v>
      </c>
      <c r="O255" s="108">
        <f t="shared" si="206"/>
        <v>0</v>
      </c>
      <c r="P255" s="108">
        <f t="shared" si="206"/>
        <v>0</v>
      </c>
      <c r="Q255" s="108">
        <f t="shared" si="206"/>
        <v>0</v>
      </c>
      <c r="R255" s="108">
        <f t="shared" si="206"/>
        <v>0</v>
      </c>
      <c r="S255" s="108">
        <f t="shared" si="206"/>
        <v>0</v>
      </c>
      <c r="T255" s="108">
        <f t="shared" si="206"/>
        <v>0</v>
      </c>
      <c r="U255" s="108">
        <f t="shared" si="207"/>
        <v>0</v>
      </c>
      <c r="V255" s="108">
        <f t="shared" si="207"/>
        <v>0</v>
      </c>
      <c r="W255" s="108">
        <f t="shared" si="207"/>
        <v>0</v>
      </c>
      <c r="X255" s="108">
        <f t="shared" si="207"/>
        <v>0</v>
      </c>
      <c r="Y255" s="108">
        <f t="shared" si="207"/>
        <v>0</v>
      </c>
      <c r="Z255" s="108">
        <f t="shared" si="207"/>
        <v>0</v>
      </c>
      <c r="AA255" s="108">
        <f t="shared" si="207"/>
        <v>0</v>
      </c>
      <c r="AB255" s="108">
        <f t="shared" si="207"/>
        <v>0</v>
      </c>
      <c r="AC255" s="108">
        <f t="shared" si="207"/>
        <v>0</v>
      </c>
      <c r="AD255" s="108">
        <f t="shared" si="207"/>
        <v>0</v>
      </c>
      <c r="AE255" s="108">
        <f t="shared" si="208"/>
        <v>0</v>
      </c>
      <c r="AF255" s="108">
        <f t="shared" si="208"/>
        <v>1</v>
      </c>
      <c r="AG255" s="108">
        <f t="shared" si="208"/>
        <v>1</v>
      </c>
      <c r="AH255" s="108">
        <f t="shared" si="208"/>
        <v>1</v>
      </c>
      <c r="AI255" s="108">
        <f t="shared" si="208"/>
        <v>1</v>
      </c>
      <c r="AJ255" s="108">
        <f t="shared" si="208"/>
        <v>1</v>
      </c>
      <c r="AK255" s="108">
        <f t="shared" si="208"/>
        <v>1</v>
      </c>
      <c r="AL255" s="108">
        <f t="shared" si="208"/>
        <v>1</v>
      </c>
      <c r="AM255" s="108">
        <f t="shared" si="208"/>
        <v>1</v>
      </c>
      <c r="AN255" s="108">
        <f t="shared" si="208"/>
        <v>1</v>
      </c>
      <c r="AO255" s="108">
        <f t="shared" si="209"/>
        <v>1</v>
      </c>
      <c r="AP255" s="108">
        <f t="shared" si="209"/>
        <v>1</v>
      </c>
      <c r="AQ255" s="108">
        <f t="shared" si="209"/>
        <v>1</v>
      </c>
      <c r="AR255" s="108">
        <f t="shared" si="209"/>
        <v>1</v>
      </c>
      <c r="AS255" s="108">
        <f t="shared" si="209"/>
        <v>1</v>
      </c>
      <c r="AT255" s="108">
        <f t="shared" si="209"/>
        <v>1</v>
      </c>
      <c r="AU255" s="108">
        <f t="shared" si="209"/>
        <v>1</v>
      </c>
      <c r="AV255" s="108">
        <f t="shared" si="209"/>
        <v>1</v>
      </c>
      <c r="AW255" s="108">
        <f t="shared" si="209"/>
        <v>1</v>
      </c>
      <c r="AX255" s="108">
        <f t="shared" si="209"/>
        <v>1</v>
      </c>
      <c r="AY255" s="108">
        <f t="shared" si="210"/>
        <v>1</v>
      </c>
      <c r="AZ255" s="108">
        <f t="shared" si="210"/>
        <v>1</v>
      </c>
      <c r="BA255" s="108">
        <f t="shared" si="210"/>
        <v>1</v>
      </c>
      <c r="BB255" s="108">
        <f t="shared" si="210"/>
        <v>1</v>
      </c>
      <c r="BC255" s="108">
        <f t="shared" si="210"/>
        <v>1</v>
      </c>
      <c r="BD255" s="108">
        <f t="shared" si="210"/>
        <v>1</v>
      </c>
      <c r="BE255" s="108">
        <f t="shared" si="210"/>
        <v>1</v>
      </c>
      <c r="BF255" s="108">
        <f t="shared" si="210"/>
        <v>1</v>
      </c>
      <c r="BG255" s="108">
        <f t="shared" si="210"/>
        <v>1</v>
      </c>
      <c r="BH255" s="108">
        <f t="shared" si="210"/>
        <v>1</v>
      </c>
      <c r="BI255" s="108">
        <f t="shared" si="211"/>
        <v>1</v>
      </c>
      <c r="BJ255" s="108">
        <f t="shared" si="211"/>
        <v>1</v>
      </c>
      <c r="BK255" s="108">
        <f t="shared" si="211"/>
        <v>1</v>
      </c>
      <c r="BL255" s="108">
        <f t="shared" si="211"/>
        <v>1</v>
      </c>
      <c r="BM255" s="108">
        <f t="shared" si="211"/>
        <v>1</v>
      </c>
      <c r="BN255" s="108">
        <f t="shared" si="211"/>
        <v>1</v>
      </c>
      <c r="BO255" s="108">
        <f t="shared" si="211"/>
        <v>1</v>
      </c>
      <c r="BP255" s="108">
        <f t="shared" si="211"/>
        <v>1</v>
      </c>
      <c r="BQ255" s="108">
        <f t="shared" si="211"/>
        <v>1</v>
      </c>
      <c r="BR255" s="350">
        <f t="shared" si="168"/>
        <v>0.64406779661016944</v>
      </c>
    </row>
    <row r="256" spans="1:70" s="2" customFormat="1" ht="18.75" customHeight="1" x14ac:dyDescent="0.25">
      <c r="A256" s="88"/>
      <c r="B256" s="77" t="s">
        <v>1148</v>
      </c>
      <c r="C256" s="77" t="s">
        <v>1149</v>
      </c>
      <c r="D256" s="77" t="s">
        <v>8</v>
      </c>
      <c r="E256" s="224">
        <f>VLOOKUP(B256,'Cuadro Control'!C293:J2186,8,FALSE)</f>
        <v>1230815225.9452939</v>
      </c>
      <c r="F256" s="106">
        <f t="shared" si="205"/>
        <v>0.2318411625341423</v>
      </c>
      <c r="G256" s="107">
        <v>46365</v>
      </c>
      <c r="H256" s="107"/>
      <c r="I256" s="107">
        <v>46366</v>
      </c>
      <c r="J256" s="354">
        <f t="shared" si="197"/>
        <v>0</v>
      </c>
      <c r="K256" s="106">
        <f t="shared" si="206"/>
        <v>0</v>
      </c>
      <c r="L256" s="106">
        <f t="shared" si="206"/>
        <v>0</v>
      </c>
      <c r="M256" s="106">
        <f t="shared" si="206"/>
        <v>0</v>
      </c>
      <c r="N256" s="106">
        <f t="shared" si="206"/>
        <v>0</v>
      </c>
      <c r="O256" s="106">
        <f t="shared" si="206"/>
        <v>0</v>
      </c>
      <c r="P256" s="106">
        <f t="shared" si="206"/>
        <v>0</v>
      </c>
      <c r="Q256" s="106">
        <f t="shared" si="206"/>
        <v>0</v>
      </c>
      <c r="R256" s="106">
        <f t="shared" si="206"/>
        <v>0</v>
      </c>
      <c r="S256" s="106">
        <f t="shared" si="206"/>
        <v>0</v>
      </c>
      <c r="T256" s="106">
        <f t="shared" si="206"/>
        <v>0</v>
      </c>
      <c r="U256" s="106">
        <f t="shared" si="207"/>
        <v>0</v>
      </c>
      <c r="V256" s="106">
        <f t="shared" si="207"/>
        <v>0</v>
      </c>
      <c r="W256" s="106">
        <f t="shared" si="207"/>
        <v>0</v>
      </c>
      <c r="X256" s="106">
        <f t="shared" si="207"/>
        <v>0</v>
      </c>
      <c r="Y256" s="106">
        <f t="shared" si="207"/>
        <v>0</v>
      </c>
      <c r="Z256" s="106">
        <f t="shared" si="207"/>
        <v>0</v>
      </c>
      <c r="AA256" s="106">
        <f t="shared" si="207"/>
        <v>0</v>
      </c>
      <c r="AB256" s="106">
        <f t="shared" si="207"/>
        <v>0</v>
      </c>
      <c r="AC256" s="106">
        <f t="shared" si="207"/>
        <v>0</v>
      </c>
      <c r="AD256" s="106">
        <f t="shared" si="207"/>
        <v>0</v>
      </c>
      <c r="AE256" s="106">
        <f t="shared" si="208"/>
        <v>0</v>
      </c>
      <c r="AF256" s="106">
        <f t="shared" si="208"/>
        <v>0</v>
      </c>
      <c r="AG256" s="106">
        <f t="shared" si="208"/>
        <v>1</v>
      </c>
      <c r="AH256" s="106">
        <f t="shared" si="208"/>
        <v>1</v>
      </c>
      <c r="AI256" s="106">
        <f t="shared" si="208"/>
        <v>1</v>
      </c>
      <c r="AJ256" s="106">
        <f t="shared" si="208"/>
        <v>1</v>
      </c>
      <c r="AK256" s="106">
        <f t="shared" si="208"/>
        <v>1</v>
      </c>
      <c r="AL256" s="106">
        <f t="shared" si="208"/>
        <v>1</v>
      </c>
      <c r="AM256" s="106">
        <f t="shared" si="208"/>
        <v>1</v>
      </c>
      <c r="AN256" s="106">
        <f t="shared" si="208"/>
        <v>1</v>
      </c>
      <c r="AO256" s="106">
        <f t="shared" si="209"/>
        <v>1</v>
      </c>
      <c r="AP256" s="106">
        <f t="shared" si="209"/>
        <v>1</v>
      </c>
      <c r="AQ256" s="106">
        <f t="shared" si="209"/>
        <v>1</v>
      </c>
      <c r="AR256" s="106">
        <f t="shared" si="209"/>
        <v>1</v>
      </c>
      <c r="AS256" s="106">
        <f t="shared" si="209"/>
        <v>1</v>
      </c>
      <c r="AT256" s="106">
        <f t="shared" si="209"/>
        <v>1</v>
      </c>
      <c r="AU256" s="106">
        <f t="shared" si="209"/>
        <v>1</v>
      </c>
      <c r="AV256" s="106">
        <f t="shared" si="209"/>
        <v>1</v>
      </c>
      <c r="AW256" s="106">
        <f t="shared" si="209"/>
        <v>1</v>
      </c>
      <c r="AX256" s="106">
        <f t="shared" si="209"/>
        <v>1</v>
      </c>
      <c r="AY256" s="106">
        <f t="shared" si="210"/>
        <v>1</v>
      </c>
      <c r="AZ256" s="106">
        <f t="shared" si="210"/>
        <v>1</v>
      </c>
      <c r="BA256" s="106">
        <f t="shared" si="210"/>
        <v>1</v>
      </c>
      <c r="BB256" s="106">
        <f t="shared" si="210"/>
        <v>1</v>
      </c>
      <c r="BC256" s="106">
        <f t="shared" si="210"/>
        <v>1</v>
      </c>
      <c r="BD256" s="106">
        <f t="shared" si="210"/>
        <v>1</v>
      </c>
      <c r="BE256" s="106">
        <f t="shared" si="210"/>
        <v>1</v>
      </c>
      <c r="BF256" s="106">
        <f t="shared" si="210"/>
        <v>1</v>
      </c>
      <c r="BG256" s="106">
        <f t="shared" si="210"/>
        <v>1</v>
      </c>
      <c r="BH256" s="106">
        <f t="shared" si="210"/>
        <v>1</v>
      </c>
      <c r="BI256" s="106">
        <f t="shared" si="211"/>
        <v>1</v>
      </c>
      <c r="BJ256" s="106">
        <f t="shared" si="211"/>
        <v>1</v>
      </c>
      <c r="BK256" s="106">
        <f t="shared" si="211"/>
        <v>1</v>
      </c>
      <c r="BL256" s="106">
        <f t="shared" si="211"/>
        <v>1</v>
      </c>
      <c r="BM256" s="106">
        <f t="shared" si="211"/>
        <v>1</v>
      </c>
      <c r="BN256" s="106">
        <f t="shared" si="211"/>
        <v>1</v>
      </c>
      <c r="BO256" s="106">
        <f t="shared" si="211"/>
        <v>1</v>
      </c>
      <c r="BP256" s="106">
        <f t="shared" si="211"/>
        <v>1</v>
      </c>
      <c r="BQ256" s="106">
        <f t="shared" si="211"/>
        <v>1</v>
      </c>
      <c r="BR256" s="350">
        <f t="shared" si="168"/>
        <v>0.6271186440677966</v>
      </c>
    </row>
    <row r="257" spans="1:70" s="2" customFormat="1" ht="18.75" customHeight="1" x14ac:dyDescent="0.25">
      <c r="A257" s="88"/>
      <c r="B257" s="77" t="s">
        <v>1150</v>
      </c>
      <c r="C257" s="77" t="s">
        <v>1151</v>
      </c>
      <c r="D257" s="77" t="s">
        <v>26</v>
      </c>
      <c r="E257" s="224">
        <f>VLOOKUP(B257,'Cuadro Control'!C294:J2187,8,FALSE)</f>
        <v>0</v>
      </c>
      <c r="F257" s="106">
        <f t="shared" si="205"/>
        <v>0</v>
      </c>
      <c r="G257" s="107">
        <v>46366</v>
      </c>
      <c r="H257" s="107"/>
      <c r="I257" s="107">
        <v>46373</v>
      </c>
      <c r="J257" s="354">
        <f t="shared" si="197"/>
        <v>0.25</v>
      </c>
      <c r="K257" s="106">
        <f t="shared" ref="K257:T262" si="212">IF($G257=0,0,IF(K$6&lt;$G257,0,IF(K$6&gt;$I257,1,(K$6-$G257+1)/($I257-$G257+1))))</f>
        <v>0</v>
      </c>
      <c r="L257" s="106">
        <f t="shared" si="212"/>
        <v>0</v>
      </c>
      <c r="M257" s="106">
        <f t="shared" si="212"/>
        <v>0</v>
      </c>
      <c r="N257" s="106">
        <f t="shared" si="212"/>
        <v>0</v>
      </c>
      <c r="O257" s="106">
        <f t="shared" si="212"/>
        <v>0</v>
      </c>
      <c r="P257" s="106">
        <f t="shared" si="212"/>
        <v>0</v>
      </c>
      <c r="Q257" s="106">
        <f t="shared" si="212"/>
        <v>0</v>
      </c>
      <c r="R257" s="106">
        <f t="shared" si="212"/>
        <v>0</v>
      </c>
      <c r="S257" s="106">
        <f t="shared" si="212"/>
        <v>0</v>
      </c>
      <c r="T257" s="106">
        <f t="shared" si="212"/>
        <v>0</v>
      </c>
      <c r="U257" s="106">
        <f t="shared" ref="U257:AD262" si="213">IF($G257=0,0,IF(U$6&lt;$G257,0,IF(U$6&gt;$I257,1,(U$6-$G257+1)/($I257-$G257+1))))</f>
        <v>0</v>
      </c>
      <c r="V257" s="106">
        <f t="shared" si="213"/>
        <v>0</v>
      </c>
      <c r="W257" s="106">
        <f t="shared" si="213"/>
        <v>0</v>
      </c>
      <c r="X257" s="106">
        <f t="shared" si="213"/>
        <v>0</v>
      </c>
      <c r="Y257" s="106">
        <f t="shared" si="213"/>
        <v>0</v>
      </c>
      <c r="Z257" s="106">
        <f t="shared" si="213"/>
        <v>0</v>
      </c>
      <c r="AA257" s="106">
        <f t="shared" si="213"/>
        <v>0</v>
      </c>
      <c r="AB257" s="106">
        <f t="shared" si="213"/>
        <v>0</v>
      </c>
      <c r="AC257" s="106">
        <f t="shared" si="213"/>
        <v>0</v>
      </c>
      <c r="AD257" s="106">
        <f t="shared" si="213"/>
        <v>0</v>
      </c>
      <c r="AE257" s="106">
        <f t="shared" ref="AE257:AN262" si="214">IF($G257=0,0,IF(AE$6&lt;$G257,0,IF(AE$6&gt;$I257,1,(AE$6-$G257+1)/($I257-$G257+1))))</f>
        <v>0</v>
      </c>
      <c r="AF257" s="106">
        <f t="shared" si="214"/>
        <v>0</v>
      </c>
      <c r="AG257" s="106">
        <f t="shared" si="214"/>
        <v>0.25</v>
      </c>
      <c r="AH257" s="106">
        <f t="shared" si="214"/>
        <v>1</v>
      </c>
      <c r="AI257" s="106">
        <f t="shared" si="214"/>
        <v>1</v>
      </c>
      <c r="AJ257" s="106">
        <f t="shared" si="214"/>
        <v>1</v>
      </c>
      <c r="AK257" s="106">
        <f t="shared" si="214"/>
        <v>1</v>
      </c>
      <c r="AL257" s="106">
        <f t="shared" si="214"/>
        <v>1</v>
      </c>
      <c r="AM257" s="106">
        <f t="shared" si="214"/>
        <v>1</v>
      </c>
      <c r="AN257" s="106">
        <f t="shared" si="214"/>
        <v>1</v>
      </c>
      <c r="AO257" s="106">
        <f t="shared" ref="AO257:AX262" si="215">IF($G257=0,0,IF(AO$6&lt;$G257,0,IF(AO$6&gt;$I257,1,(AO$6-$G257+1)/($I257-$G257+1))))</f>
        <v>1</v>
      </c>
      <c r="AP257" s="106">
        <f t="shared" si="215"/>
        <v>1</v>
      </c>
      <c r="AQ257" s="106">
        <f t="shared" si="215"/>
        <v>1</v>
      </c>
      <c r="AR257" s="106">
        <f t="shared" si="215"/>
        <v>1</v>
      </c>
      <c r="AS257" s="106">
        <f t="shared" si="215"/>
        <v>1</v>
      </c>
      <c r="AT257" s="106">
        <f t="shared" si="215"/>
        <v>1</v>
      </c>
      <c r="AU257" s="106">
        <f t="shared" si="215"/>
        <v>1</v>
      </c>
      <c r="AV257" s="106">
        <f t="shared" si="215"/>
        <v>1</v>
      </c>
      <c r="AW257" s="106">
        <f t="shared" si="215"/>
        <v>1</v>
      </c>
      <c r="AX257" s="106">
        <f t="shared" si="215"/>
        <v>1</v>
      </c>
      <c r="AY257" s="106">
        <f t="shared" ref="AY257:BH262" si="216">IF($G257=0,0,IF(AY$6&lt;$G257,0,IF(AY$6&gt;$I257,1,(AY$6-$G257+1)/($I257-$G257+1))))</f>
        <v>1</v>
      </c>
      <c r="AZ257" s="106">
        <f t="shared" si="216"/>
        <v>1</v>
      </c>
      <c r="BA257" s="106">
        <f t="shared" si="216"/>
        <v>1</v>
      </c>
      <c r="BB257" s="106">
        <f t="shared" si="216"/>
        <v>1</v>
      </c>
      <c r="BC257" s="106">
        <f t="shared" si="216"/>
        <v>1</v>
      </c>
      <c r="BD257" s="106">
        <f t="shared" si="216"/>
        <v>1</v>
      </c>
      <c r="BE257" s="106">
        <f t="shared" si="216"/>
        <v>1</v>
      </c>
      <c r="BF257" s="106">
        <f t="shared" si="216"/>
        <v>1</v>
      </c>
      <c r="BG257" s="106">
        <f t="shared" si="216"/>
        <v>1</v>
      </c>
      <c r="BH257" s="106">
        <f t="shared" si="216"/>
        <v>1</v>
      </c>
      <c r="BI257" s="106">
        <f t="shared" ref="BI257:BQ262" si="217">IF($G257=0,0,IF(BI$6&lt;$G257,0,IF(BI$6&gt;$I257,1,(BI$6-$G257+1)/($I257-$G257+1))))</f>
        <v>1</v>
      </c>
      <c r="BJ257" s="106">
        <f t="shared" si="217"/>
        <v>1</v>
      </c>
      <c r="BK257" s="106">
        <f t="shared" si="217"/>
        <v>1</v>
      </c>
      <c r="BL257" s="106">
        <f t="shared" si="217"/>
        <v>1</v>
      </c>
      <c r="BM257" s="106">
        <f t="shared" si="217"/>
        <v>1</v>
      </c>
      <c r="BN257" s="106">
        <f t="shared" si="217"/>
        <v>1</v>
      </c>
      <c r="BO257" s="106">
        <f t="shared" si="217"/>
        <v>1</v>
      </c>
      <c r="BP257" s="106">
        <f t="shared" si="217"/>
        <v>1</v>
      </c>
      <c r="BQ257" s="106">
        <f t="shared" si="217"/>
        <v>1</v>
      </c>
      <c r="BR257" s="350">
        <f t="shared" si="168"/>
        <v>0.61440677966101698</v>
      </c>
    </row>
    <row r="258" spans="1:70" s="2" customFormat="1" ht="18.75" customHeight="1" x14ac:dyDescent="0.25">
      <c r="A258" s="88"/>
      <c r="B258" s="77" t="s">
        <v>1152</v>
      </c>
      <c r="C258" s="77" t="s">
        <v>2060</v>
      </c>
      <c r="D258" s="77" t="s">
        <v>6</v>
      </c>
      <c r="E258" s="224">
        <f>VLOOKUP(B258,'Cuadro Control'!C295:J2188,8,FALSE)</f>
        <v>52736347.43270281</v>
      </c>
      <c r="F258" s="106">
        <f t="shared" si="205"/>
        <v>9.933624348213644E-3</v>
      </c>
      <c r="G258" s="107">
        <v>46373</v>
      </c>
      <c r="H258" s="107"/>
      <c r="I258" s="107">
        <v>46377</v>
      </c>
      <c r="J258" s="354">
        <f t="shared" si="197"/>
        <v>0.4</v>
      </c>
      <c r="K258" s="106">
        <f t="shared" si="212"/>
        <v>0</v>
      </c>
      <c r="L258" s="106">
        <f t="shared" si="212"/>
        <v>0</v>
      </c>
      <c r="M258" s="106">
        <f t="shared" si="212"/>
        <v>0</v>
      </c>
      <c r="N258" s="106">
        <f t="shared" si="212"/>
        <v>0</v>
      </c>
      <c r="O258" s="106">
        <f t="shared" si="212"/>
        <v>0</v>
      </c>
      <c r="P258" s="106">
        <f t="shared" si="212"/>
        <v>0</v>
      </c>
      <c r="Q258" s="106">
        <f t="shared" si="212"/>
        <v>0</v>
      </c>
      <c r="R258" s="106">
        <f t="shared" si="212"/>
        <v>0</v>
      </c>
      <c r="S258" s="106">
        <f t="shared" si="212"/>
        <v>0</v>
      </c>
      <c r="T258" s="106">
        <f t="shared" si="212"/>
        <v>0</v>
      </c>
      <c r="U258" s="106">
        <f t="shared" si="213"/>
        <v>0</v>
      </c>
      <c r="V258" s="106">
        <f t="shared" si="213"/>
        <v>0</v>
      </c>
      <c r="W258" s="106">
        <f t="shared" si="213"/>
        <v>0</v>
      </c>
      <c r="X258" s="106">
        <f t="shared" si="213"/>
        <v>0</v>
      </c>
      <c r="Y258" s="106">
        <f t="shared" si="213"/>
        <v>0</v>
      </c>
      <c r="Z258" s="106">
        <f t="shared" si="213"/>
        <v>0</v>
      </c>
      <c r="AA258" s="106">
        <f t="shared" si="213"/>
        <v>0</v>
      </c>
      <c r="AB258" s="106">
        <f t="shared" si="213"/>
        <v>0</v>
      </c>
      <c r="AC258" s="106">
        <f t="shared" si="213"/>
        <v>0</v>
      </c>
      <c r="AD258" s="106">
        <f t="shared" si="213"/>
        <v>0</v>
      </c>
      <c r="AE258" s="106">
        <f t="shared" si="214"/>
        <v>0</v>
      </c>
      <c r="AF258" s="106">
        <f t="shared" si="214"/>
        <v>0</v>
      </c>
      <c r="AG258" s="106">
        <f t="shared" si="214"/>
        <v>0</v>
      </c>
      <c r="AH258" s="106">
        <f t="shared" si="214"/>
        <v>0.4</v>
      </c>
      <c r="AI258" s="106">
        <f t="shared" si="214"/>
        <v>1</v>
      </c>
      <c r="AJ258" s="106">
        <f t="shared" si="214"/>
        <v>1</v>
      </c>
      <c r="AK258" s="106">
        <f t="shared" si="214"/>
        <v>1</v>
      </c>
      <c r="AL258" s="106">
        <f t="shared" si="214"/>
        <v>1</v>
      </c>
      <c r="AM258" s="106">
        <f t="shared" si="214"/>
        <v>1</v>
      </c>
      <c r="AN258" s="106">
        <f t="shared" si="214"/>
        <v>1</v>
      </c>
      <c r="AO258" s="106">
        <f t="shared" si="215"/>
        <v>1</v>
      </c>
      <c r="AP258" s="106">
        <f t="shared" si="215"/>
        <v>1</v>
      </c>
      <c r="AQ258" s="106">
        <f t="shared" si="215"/>
        <v>1</v>
      </c>
      <c r="AR258" s="106">
        <f t="shared" si="215"/>
        <v>1</v>
      </c>
      <c r="AS258" s="106">
        <f t="shared" si="215"/>
        <v>1</v>
      </c>
      <c r="AT258" s="106">
        <f t="shared" si="215"/>
        <v>1</v>
      </c>
      <c r="AU258" s="106">
        <f t="shared" si="215"/>
        <v>1</v>
      </c>
      <c r="AV258" s="106">
        <f t="shared" si="215"/>
        <v>1</v>
      </c>
      <c r="AW258" s="106">
        <f t="shared" si="215"/>
        <v>1</v>
      </c>
      <c r="AX258" s="106">
        <f t="shared" si="215"/>
        <v>1</v>
      </c>
      <c r="AY258" s="106">
        <f t="shared" si="216"/>
        <v>1</v>
      </c>
      <c r="AZ258" s="106">
        <f t="shared" si="216"/>
        <v>1</v>
      </c>
      <c r="BA258" s="106">
        <f t="shared" si="216"/>
        <v>1</v>
      </c>
      <c r="BB258" s="106">
        <f t="shared" si="216"/>
        <v>1</v>
      </c>
      <c r="BC258" s="106">
        <f t="shared" si="216"/>
        <v>1</v>
      </c>
      <c r="BD258" s="106">
        <f t="shared" si="216"/>
        <v>1</v>
      </c>
      <c r="BE258" s="106">
        <f t="shared" si="216"/>
        <v>1</v>
      </c>
      <c r="BF258" s="106">
        <f t="shared" si="216"/>
        <v>1</v>
      </c>
      <c r="BG258" s="106">
        <f t="shared" si="216"/>
        <v>1</v>
      </c>
      <c r="BH258" s="106">
        <f t="shared" si="216"/>
        <v>1</v>
      </c>
      <c r="BI258" s="106">
        <f t="shared" si="217"/>
        <v>1</v>
      </c>
      <c r="BJ258" s="106">
        <f t="shared" si="217"/>
        <v>1</v>
      </c>
      <c r="BK258" s="106">
        <f t="shared" si="217"/>
        <v>1</v>
      </c>
      <c r="BL258" s="106">
        <f t="shared" si="217"/>
        <v>1</v>
      </c>
      <c r="BM258" s="106">
        <f t="shared" si="217"/>
        <v>1</v>
      </c>
      <c r="BN258" s="106">
        <f t="shared" si="217"/>
        <v>1</v>
      </c>
      <c r="BO258" s="106">
        <f t="shared" si="217"/>
        <v>1</v>
      </c>
      <c r="BP258" s="106">
        <f t="shared" si="217"/>
        <v>1</v>
      </c>
      <c r="BQ258" s="106">
        <f t="shared" si="217"/>
        <v>1</v>
      </c>
      <c r="BR258" s="350">
        <f t="shared" si="168"/>
        <v>0.6</v>
      </c>
    </row>
    <row r="259" spans="1:70" s="2" customFormat="1" ht="18.75" customHeight="1" x14ac:dyDescent="0.25">
      <c r="A259" s="88"/>
      <c r="B259" s="77" t="s">
        <v>1153</v>
      </c>
      <c r="C259" s="77" t="s">
        <v>1154</v>
      </c>
      <c r="D259" s="77" t="s">
        <v>19</v>
      </c>
      <c r="E259" s="224">
        <f>VLOOKUP(B259,'Cuadro Control'!C296:J2189,8,FALSE)</f>
        <v>46410609.014634147</v>
      </c>
      <c r="F259" s="106">
        <f t="shared" si="205"/>
        <v>8.742083556535862E-3</v>
      </c>
      <c r="G259" s="107">
        <v>46377</v>
      </c>
      <c r="H259" s="107"/>
      <c r="I259" s="107">
        <v>46379</v>
      </c>
      <c r="J259" s="354">
        <f t="shared" si="197"/>
        <v>0</v>
      </c>
      <c r="K259" s="106">
        <f t="shared" si="212"/>
        <v>0</v>
      </c>
      <c r="L259" s="106">
        <f t="shared" si="212"/>
        <v>0</v>
      </c>
      <c r="M259" s="106">
        <f t="shared" si="212"/>
        <v>0</v>
      </c>
      <c r="N259" s="106">
        <f t="shared" si="212"/>
        <v>0</v>
      </c>
      <c r="O259" s="106">
        <f t="shared" si="212"/>
        <v>0</v>
      </c>
      <c r="P259" s="106">
        <f t="shared" si="212"/>
        <v>0</v>
      </c>
      <c r="Q259" s="106">
        <f t="shared" si="212"/>
        <v>0</v>
      </c>
      <c r="R259" s="106">
        <f t="shared" si="212"/>
        <v>0</v>
      </c>
      <c r="S259" s="106">
        <f t="shared" si="212"/>
        <v>0</v>
      </c>
      <c r="T259" s="106">
        <f t="shared" si="212"/>
        <v>0</v>
      </c>
      <c r="U259" s="106">
        <f t="shared" si="213"/>
        <v>0</v>
      </c>
      <c r="V259" s="106">
        <f t="shared" si="213"/>
        <v>0</v>
      </c>
      <c r="W259" s="106">
        <f t="shared" si="213"/>
        <v>0</v>
      </c>
      <c r="X259" s="106">
        <f t="shared" si="213"/>
        <v>0</v>
      </c>
      <c r="Y259" s="106">
        <f t="shared" si="213"/>
        <v>0</v>
      </c>
      <c r="Z259" s="106">
        <f t="shared" si="213"/>
        <v>0</v>
      </c>
      <c r="AA259" s="106">
        <f t="shared" si="213"/>
        <v>0</v>
      </c>
      <c r="AB259" s="106">
        <f t="shared" si="213"/>
        <v>0</v>
      </c>
      <c r="AC259" s="106">
        <f t="shared" si="213"/>
        <v>0</v>
      </c>
      <c r="AD259" s="106">
        <f t="shared" si="213"/>
        <v>0</v>
      </c>
      <c r="AE259" s="106">
        <f t="shared" si="214"/>
        <v>0</v>
      </c>
      <c r="AF259" s="106">
        <f t="shared" si="214"/>
        <v>0</v>
      </c>
      <c r="AG259" s="106">
        <f t="shared" si="214"/>
        <v>0</v>
      </c>
      <c r="AH259" s="106">
        <f t="shared" si="214"/>
        <v>0</v>
      </c>
      <c r="AI259" s="106">
        <f t="shared" si="214"/>
        <v>1</v>
      </c>
      <c r="AJ259" s="106">
        <f t="shared" si="214"/>
        <v>1</v>
      </c>
      <c r="AK259" s="106">
        <f t="shared" si="214"/>
        <v>1</v>
      </c>
      <c r="AL259" s="106">
        <f t="shared" si="214"/>
        <v>1</v>
      </c>
      <c r="AM259" s="106">
        <f t="shared" si="214"/>
        <v>1</v>
      </c>
      <c r="AN259" s="106">
        <f t="shared" si="214"/>
        <v>1</v>
      </c>
      <c r="AO259" s="106">
        <f t="shared" si="215"/>
        <v>1</v>
      </c>
      <c r="AP259" s="106">
        <f t="shared" si="215"/>
        <v>1</v>
      </c>
      <c r="AQ259" s="106">
        <f t="shared" si="215"/>
        <v>1</v>
      </c>
      <c r="AR259" s="106">
        <f t="shared" si="215"/>
        <v>1</v>
      </c>
      <c r="AS259" s="106">
        <f t="shared" si="215"/>
        <v>1</v>
      </c>
      <c r="AT259" s="106">
        <f t="shared" si="215"/>
        <v>1</v>
      </c>
      <c r="AU259" s="106">
        <f t="shared" si="215"/>
        <v>1</v>
      </c>
      <c r="AV259" s="106">
        <f t="shared" si="215"/>
        <v>1</v>
      </c>
      <c r="AW259" s="106">
        <f t="shared" si="215"/>
        <v>1</v>
      </c>
      <c r="AX259" s="106">
        <f t="shared" si="215"/>
        <v>1</v>
      </c>
      <c r="AY259" s="106">
        <f t="shared" si="216"/>
        <v>1</v>
      </c>
      <c r="AZ259" s="106">
        <f t="shared" si="216"/>
        <v>1</v>
      </c>
      <c r="BA259" s="106">
        <f t="shared" si="216"/>
        <v>1</v>
      </c>
      <c r="BB259" s="106">
        <f t="shared" si="216"/>
        <v>1</v>
      </c>
      <c r="BC259" s="106">
        <f t="shared" si="216"/>
        <v>1</v>
      </c>
      <c r="BD259" s="106">
        <f t="shared" si="216"/>
        <v>1</v>
      </c>
      <c r="BE259" s="106">
        <f t="shared" si="216"/>
        <v>1</v>
      </c>
      <c r="BF259" s="106">
        <f t="shared" si="216"/>
        <v>1</v>
      </c>
      <c r="BG259" s="106">
        <f t="shared" si="216"/>
        <v>1</v>
      </c>
      <c r="BH259" s="106">
        <f t="shared" si="216"/>
        <v>1</v>
      </c>
      <c r="BI259" s="106">
        <f t="shared" si="217"/>
        <v>1</v>
      </c>
      <c r="BJ259" s="106">
        <f t="shared" si="217"/>
        <v>1</v>
      </c>
      <c r="BK259" s="106">
        <f t="shared" si="217"/>
        <v>1</v>
      </c>
      <c r="BL259" s="106">
        <f t="shared" si="217"/>
        <v>1</v>
      </c>
      <c r="BM259" s="106">
        <f t="shared" si="217"/>
        <v>1</v>
      </c>
      <c r="BN259" s="106">
        <f t="shared" si="217"/>
        <v>1</v>
      </c>
      <c r="BO259" s="106">
        <f t="shared" si="217"/>
        <v>1</v>
      </c>
      <c r="BP259" s="106">
        <f t="shared" si="217"/>
        <v>1</v>
      </c>
      <c r="BQ259" s="106">
        <f t="shared" si="217"/>
        <v>1</v>
      </c>
      <c r="BR259" s="350">
        <f t="shared" si="168"/>
        <v>0.59322033898305082</v>
      </c>
    </row>
    <row r="260" spans="1:70" s="2" customFormat="1" ht="18.75" customHeight="1" x14ac:dyDescent="0.25">
      <c r="A260" s="88"/>
      <c r="B260" s="77" t="s">
        <v>1155</v>
      </c>
      <c r="C260" s="77" t="s">
        <v>1156</v>
      </c>
      <c r="D260" s="77" t="s">
        <v>9</v>
      </c>
      <c r="E260" s="224">
        <f>VLOOKUP(B260,'Cuadro Control'!C297:J2190,8,FALSE)</f>
        <v>1587346329.5488234</v>
      </c>
      <c r="F260" s="106">
        <f t="shared" si="205"/>
        <v>0.29899875353285565</v>
      </c>
      <c r="G260" s="107">
        <v>46377</v>
      </c>
      <c r="H260" s="107"/>
      <c r="I260" s="107">
        <v>46389</v>
      </c>
      <c r="J260" s="354">
        <f t="shared" si="197"/>
        <v>0.92307692307692313</v>
      </c>
      <c r="K260" s="106">
        <f t="shared" si="212"/>
        <v>0</v>
      </c>
      <c r="L260" s="106">
        <f t="shared" si="212"/>
        <v>0</v>
      </c>
      <c r="M260" s="106">
        <f t="shared" si="212"/>
        <v>0</v>
      </c>
      <c r="N260" s="106">
        <f t="shared" si="212"/>
        <v>0</v>
      </c>
      <c r="O260" s="106">
        <f t="shared" si="212"/>
        <v>0</v>
      </c>
      <c r="P260" s="106">
        <f t="shared" si="212"/>
        <v>0</v>
      </c>
      <c r="Q260" s="106">
        <f t="shared" si="212"/>
        <v>0</v>
      </c>
      <c r="R260" s="106">
        <f t="shared" si="212"/>
        <v>0</v>
      </c>
      <c r="S260" s="106">
        <f t="shared" si="212"/>
        <v>0</v>
      </c>
      <c r="T260" s="106">
        <f t="shared" si="212"/>
        <v>0</v>
      </c>
      <c r="U260" s="106">
        <f t="shared" si="213"/>
        <v>0</v>
      </c>
      <c r="V260" s="106">
        <f t="shared" si="213"/>
        <v>0</v>
      </c>
      <c r="W260" s="106">
        <f t="shared" si="213"/>
        <v>0</v>
      </c>
      <c r="X260" s="106">
        <f t="shared" si="213"/>
        <v>0</v>
      </c>
      <c r="Y260" s="106">
        <f t="shared" si="213"/>
        <v>0</v>
      </c>
      <c r="Z260" s="106">
        <f t="shared" si="213"/>
        <v>0</v>
      </c>
      <c r="AA260" s="106">
        <f t="shared" si="213"/>
        <v>0</v>
      </c>
      <c r="AB260" s="106">
        <f t="shared" si="213"/>
        <v>0</v>
      </c>
      <c r="AC260" s="106">
        <f t="shared" si="213"/>
        <v>0</v>
      </c>
      <c r="AD260" s="106">
        <f t="shared" si="213"/>
        <v>0</v>
      </c>
      <c r="AE260" s="106">
        <f t="shared" si="214"/>
        <v>0</v>
      </c>
      <c r="AF260" s="106">
        <f t="shared" si="214"/>
        <v>0</v>
      </c>
      <c r="AG260" s="106">
        <f t="shared" si="214"/>
        <v>0</v>
      </c>
      <c r="AH260" s="106">
        <f t="shared" si="214"/>
        <v>0</v>
      </c>
      <c r="AI260" s="106">
        <f t="shared" si="214"/>
        <v>0.38461538461538464</v>
      </c>
      <c r="AJ260" s="106">
        <f t="shared" si="214"/>
        <v>0.92307692307692313</v>
      </c>
      <c r="AK260" s="106">
        <f t="shared" si="214"/>
        <v>1</v>
      </c>
      <c r="AL260" s="106">
        <f t="shared" si="214"/>
        <v>1</v>
      </c>
      <c r="AM260" s="106">
        <f t="shared" si="214"/>
        <v>1</v>
      </c>
      <c r="AN260" s="106">
        <f t="shared" si="214"/>
        <v>1</v>
      </c>
      <c r="AO260" s="106">
        <f t="shared" si="215"/>
        <v>1</v>
      </c>
      <c r="AP260" s="106">
        <f t="shared" si="215"/>
        <v>1</v>
      </c>
      <c r="AQ260" s="106">
        <f t="shared" si="215"/>
        <v>1</v>
      </c>
      <c r="AR260" s="106">
        <f t="shared" si="215"/>
        <v>1</v>
      </c>
      <c r="AS260" s="106">
        <f t="shared" si="215"/>
        <v>1</v>
      </c>
      <c r="AT260" s="106">
        <f t="shared" si="215"/>
        <v>1</v>
      </c>
      <c r="AU260" s="106">
        <f t="shared" si="215"/>
        <v>1</v>
      </c>
      <c r="AV260" s="106">
        <f t="shared" si="215"/>
        <v>1</v>
      </c>
      <c r="AW260" s="106">
        <f t="shared" si="215"/>
        <v>1</v>
      </c>
      <c r="AX260" s="106">
        <f t="shared" si="215"/>
        <v>1</v>
      </c>
      <c r="AY260" s="106">
        <f t="shared" si="216"/>
        <v>1</v>
      </c>
      <c r="AZ260" s="106">
        <f t="shared" si="216"/>
        <v>1</v>
      </c>
      <c r="BA260" s="106">
        <f t="shared" si="216"/>
        <v>1</v>
      </c>
      <c r="BB260" s="106">
        <f t="shared" si="216"/>
        <v>1</v>
      </c>
      <c r="BC260" s="106">
        <f t="shared" si="216"/>
        <v>1</v>
      </c>
      <c r="BD260" s="106">
        <f t="shared" si="216"/>
        <v>1</v>
      </c>
      <c r="BE260" s="106">
        <f t="shared" si="216"/>
        <v>1</v>
      </c>
      <c r="BF260" s="106">
        <f t="shared" si="216"/>
        <v>1</v>
      </c>
      <c r="BG260" s="106">
        <f t="shared" si="216"/>
        <v>1</v>
      </c>
      <c r="BH260" s="106">
        <f t="shared" si="216"/>
        <v>1</v>
      </c>
      <c r="BI260" s="106">
        <f t="shared" si="217"/>
        <v>1</v>
      </c>
      <c r="BJ260" s="106">
        <f t="shared" si="217"/>
        <v>1</v>
      </c>
      <c r="BK260" s="106">
        <f t="shared" si="217"/>
        <v>1</v>
      </c>
      <c r="BL260" s="106">
        <f t="shared" si="217"/>
        <v>1</v>
      </c>
      <c r="BM260" s="106">
        <f t="shared" si="217"/>
        <v>1</v>
      </c>
      <c r="BN260" s="106">
        <f t="shared" si="217"/>
        <v>1</v>
      </c>
      <c r="BO260" s="106">
        <f t="shared" si="217"/>
        <v>1</v>
      </c>
      <c r="BP260" s="106">
        <f t="shared" si="217"/>
        <v>1</v>
      </c>
      <c r="BQ260" s="106">
        <f t="shared" si="217"/>
        <v>1</v>
      </c>
      <c r="BR260" s="350">
        <f t="shared" si="168"/>
        <v>0.58148631029986964</v>
      </c>
    </row>
    <row r="261" spans="1:70" s="2" customFormat="1" ht="18.75" customHeight="1" x14ac:dyDescent="0.25">
      <c r="A261" s="88"/>
      <c r="B261" s="103" t="s">
        <v>1157</v>
      </c>
      <c r="C261" s="103" t="s">
        <v>1158</v>
      </c>
      <c r="D261" s="103" t="s">
        <v>9</v>
      </c>
      <c r="E261" s="223">
        <f>VLOOKUP(B261,'Cuadro Control'!C298:J2191,8,FALSE)</f>
        <v>179532477.23999998</v>
      </c>
      <c r="F261" s="104">
        <f t="shared" si="205"/>
        <v>3.3817438522495219E-2</v>
      </c>
      <c r="G261" s="105">
        <v>46379</v>
      </c>
      <c r="H261" s="105"/>
      <c r="I261" s="105">
        <v>46393</v>
      </c>
      <c r="J261" s="354">
        <f t="shared" si="197"/>
        <v>0.66666666666666663</v>
      </c>
      <c r="K261" s="104">
        <f t="shared" si="212"/>
        <v>0</v>
      </c>
      <c r="L261" s="104">
        <f t="shared" si="212"/>
        <v>0</v>
      </c>
      <c r="M261" s="104">
        <f t="shared" si="212"/>
        <v>0</v>
      </c>
      <c r="N261" s="104">
        <f t="shared" si="212"/>
        <v>0</v>
      </c>
      <c r="O261" s="104">
        <f t="shared" si="212"/>
        <v>0</v>
      </c>
      <c r="P261" s="104">
        <f t="shared" si="212"/>
        <v>0</v>
      </c>
      <c r="Q261" s="104">
        <f t="shared" si="212"/>
        <v>0</v>
      </c>
      <c r="R261" s="104">
        <f t="shared" si="212"/>
        <v>0</v>
      </c>
      <c r="S261" s="104">
        <f t="shared" si="212"/>
        <v>0</v>
      </c>
      <c r="T261" s="104">
        <f t="shared" si="212"/>
        <v>0</v>
      </c>
      <c r="U261" s="104">
        <f t="shared" si="213"/>
        <v>0</v>
      </c>
      <c r="V261" s="104">
        <f t="shared" si="213"/>
        <v>0</v>
      </c>
      <c r="W261" s="104">
        <f t="shared" si="213"/>
        <v>0</v>
      </c>
      <c r="X261" s="104">
        <f t="shared" si="213"/>
        <v>0</v>
      </c>
      <c r="Y261" s="104">
        <f t="shared" si="213"/>
        <v>0</v>
      </c>
      <c r="Z261" s="104">
        <f t="shared" si="213"/>
        <v>0</v>
      </c>
      <c r="AA261" s="104">
        <f t="shared" si="213"/>
        <v>0</v>
      </c>
      <c r="AB261" s="104">
        <f t="shared" si="213"/>
        <v>0</v>
      </c>
      <c r="AC261" s="104">
        <f t="shared" si="213"/>
        <v>0</v>
      </c>
      <c r="AD261" s="104">
        <f t="shared" si="213"/>
        <v>0</v>
      </c>
      <c r="AE261" s="104">
        <f t="shared" si="214"/>
        <v>0</v>
      </c>
      <c r="AF261" s="104">
        <f t="shared" si="214"/>
        <v>0</v>
      </c>
      <c r="AG261" s="104">
        <f t="shared" si="214"/>
        <v>0</v>
      </c>
      <c r="AH261" s="104">
        <f t="shared" si="214"/>
        <v>0</v>
      </c>
      <c r="AI261" s="104">
        <f t="shared" si="214"/>
        <v>0.2</v>
      </c>
      <c r="AJ261" s="104">
        <f t="shared" si="214"/>
        <v>0.66666666666666663</v>
      </c>
      <c r="AK261" s="104">
        <f t="shared" si="214"/>
        <v>1</v>
      </c>
      <c r="AL261" s="104">
        <f t="shared" si="214"/>
        <v>1</v>
      </c>
      <c r="AM261" s="104">
        <f t="shared" si="214"/>
        <v>1</v>
      </c>
      <c r="AN261" s="104">
        <f t="shared" si="214"/>
        <v>1</v>
      </c>
      <c r="AO261" s="104">
        <f t="shared" si="215"/>
        <v>1</v>
      </c>
      <c r="AP261" s="104">
        <f t="shared" si="215"/>
        <v>1</v>
      </c>
      <c r="AQ261" s="104">
        <f t="shared" si="215"/>
        <v>1</v>
      </c>
      <c r="AR261" s="104">
        <f t="shared" si="215"/>
        <v>1</v>
      </c>
      <c r="AS261" s="104">
        <f t="shared" si="215"/>
        <v>1</v>
      </c>
      <c r="AT261" s="104">
        <f t="shared" si="215"/>
        <v>1</v>
      </c>
      <c r="AU261" s="104">
        <f t="shared" si="215"/>
        <v>1</v>
      </c>
      <c r="AV261" s="104">
        <f t="shared" si="215"/>
        <v>1</v>
      </c>
      <c r="AW261" s="104">
        <f t="shared" si="215"/>
        <v>1</v>
      </c>
      <c r="AX261" s="104">
        <f t="shared" si="215"/>
        <v>1</v>
      </c>
      <c r="AY261" s="104">
        <f t="shared" si="216"/>
        <v>1</v>
      </c>
      <c r="AZ261" s="104">
        <f t="shared" si="216"/>
        <v>1</v>
      </c>
      <c r="BA261" s="104">
        <f t="shared" si="216"/>
        <v>1</v>
      </c>
      <c r="BB261" s="104">
        <f t="shared" si="216"/>
        <v>1</v>
      </c>
      <c r="BC261" s="104">
        <f t="shared" si="216"/>
        <v>1</v>
      </c>
      <c r="BD261" s="104">
        <f t="shared" si="216"/>
        <v>1</v>
      </c>
      <c r="BE261" s="104">
        <f t="shared" si="216"/>
        <v>1</v>
      </c>
      <c r="BF261" s="104">
        <f t="shared" si="216"/>
        <v>1</v>
      </c>
      <c r="BG261" s="104">
        <f t="shared" si="216"/>
        <v>1</v>
      </c>
      <c r="BH261" s="104">
        <f t="shared" si="216"/>
        <v>1</v>
      </c>
      <c r="BI261" s="104">
        <f t="shared" si="217"/>
        <v>1</v>
      </c>
      <c r="BJ261" s="104">
        <f t="shared" si="217"/>
        <v>1</v>
      </c>
      <c r="BK261" s="104">
        <f t="shared" si="217"/>
        <v>1</v>
      </c>
      <c r="BL261" s="104">
        <f t="shared" si="217"/>
        <v>1</v>
      </c>
      <c r="BM261" s="104">
        <f t="shared" si="217"/>
        <v>1</v>
      </c>
      <c r="BN261" s="104">
        <f t="shared" si="217"/>
        <v>1</v>
      </c>
      <c r="BO261" s="104">
        <f t="shared" si="217"/>
        <v>1</v>
      </c>
      <c r="BP261" s="104">
        <f t="shared" si="217"/>
        <v>1</v>
      </c>
      <c r="BQ261" s="104">
        <f t="shared" si="217"/>
        <v>1</v>
      </c>
      <c r="BR261" s="350">
        <f t="shared" si="168"/>
        <v>0.57401129943502827</v>
      </c>
    </row>
    <row r="262" spans="1:70" s="2" customFormat="1" ht="18.75" customHeight="1" x14ac:dyDescent="0.25">
      <c r="A262" s="88"/>
      <c r="B262" s="78" t="s">
        <v>1159</v>
      </c>
      <c r="C262" s="78" t="s">
        <v>1982</v>
      </c>
      <c r="D262" s="78" t="s">
        <v>3</v>
      </c>
      <c r="E262" s="225">
        <f>VLOOKUP(B262,'Cuadro Control'!C299:J2192,8,FALSE)</f>
        <v>0</v>
      </c>
      <c r="F262" s="108">
        <f>IFERROR(E262/$E$246,0)</f>
        <v>0</v>
      </c>
      <c r="G262" s="109">
        <v>46393</v>
      </c>
      <c r="H262" s="109"/>
      <c r="I262" s="109">
        <v>46393</v>
      </c>
      <c r="J262" s="354">
        <f t="shared" si="197"/>
        <v>0</v>
      </c>
      <c r="K262" s="108">
        <f t="shared" si="212"/>
        <v>0</v>
      </c>
      <c r="L262" s="108">
        <f t="shared" si="212"/>
        <v>0</v>
      </c>
      <c r="M262" s="108">
        <f t="shared" si="212"/>
        <v>0</v>
      </c>
      <c r="N262" s="108">
        <f t="shared" si="212"/>
        <v>0</v>
      </c>
      <c r="O262" s="108">
        <f t="shared" si="212"/>
        <v>0</v>
      </c>
      <c r="P262" s="108">
        <f t="shared" si="212"/>
        <v>0</v>
      </c>
      <c r="Q262" s="108">
        <f t="shared" si="212"/>
        <v>0</v>
      </c>
      <c r="R262" s="108">
        <f t="shared" si="212"/>
        <v>0</v>
      </c>
      <c r="S262" s="108">
        <f t="shared" si="212"/>
        <v>0</v>
      </c>
      <c r="T262" s="108">
        <f t="shared" si="212"/>
        <v>0</v>
      </c>
      <c r="U262" s="108">
        <f t="shared" si="213"/>
        <v>0</v>
      </c>
      <c r="V262" s="108">
        <f t="shared" si="213"/>
        <v>0</v>
      </c>
      <c r="W262" s="108">
        <f t="shared" si="213"/>
        <v>0</v>
      </c>
      <c r="X262" s="108">
        <f t="shared" si="213"/>
        <v>0</v>
      </c>
      <c r="Y262" s="108">
        <f t="shared" si="213"/>
        <v>0</v>
      </c>
      <c r="Z262" s="108">
        <f t="shared" si="213"/>
        <v>0</v>
      </c>
      <c r="AA262" s="108">
        <f t="shared" si="213"/>
        <v>0</v>
      </c>
      <c r="AB262" s="108">
        <f t="shared" si="213"/>
        <v>0</v>
      </c>
      <c r="AC262" s="108">
        <f t="shared" si="213"/>
        <v>0</v>
      </c>
      <c r="AD262" s="108">
        <f t="shared" si="213"/>
        <v>0</v>
      </c>
      <c r="AE262" s="108">
        <f t="shared" si="214"/>
        <v>0</v>
      </c>
      <c r="AF262" s="108">
        <f t="shared" si="214"/>
        <v>0</v>
      </c>
      <c r="AG262" s="108">
        <f t="shared" si="214"/>
        <v>0</v>
      </c>
      <c r="AH262" s="108">
        <f t="shared" si="214"/>
        <v>0</v>
      </c>
      <c r="AI262" s="108">
        <f t="shared" si="214"/>
        <v>0</v>
      </c>
      <c r="AJ262" s="108">
        <f t="shared" si="214"/>
        <v>0</v>
      </c>
      <c r="AK262" s="108">
        <f t="shared" si="214"/>
        <v>1</v>
      </c>
      <c r="AL262" s="108">
        <f t="shared" si="214"/>
        <v>1</v>
      </c>
      <c r="AM262" s="108">
        <f t="shared" si="214"/>
        <v>1</v>
      </c>
      <c r="AN262" s="108">
        <f t="shared" si="214"/>
        <v>1</v>
      </c>
      <c r="AO262" s="108">
        <f t="shared" si="215"/>
        <v>1</v>
      </c>
      <c r="AP262" s="108">
        <f t="shared" si="215"/>
        <v>1</v>
      </c>
      <c r="AQ262" s="108">
        <f t="shared" si="215"/>
        <v>1</v>
      </c>
      <c r="AR262" s="108">
        <f t="shared" si="215"/>
        <v>1</v>
      </c>
      <c r="AS262" s="108">
        <f t="shared" si="215"/>
        <v>1</v>
      </c>
      <c r="AT262" s="108">
        <f t="shared" si="215"/>
        <v>1</v>
      </c>
      <c r="AU262" s="108">
        <f t="shared" si="215"/>
        <v>1</v>
      </c>
      <c r="AV262" s="108">
        <f t="shared" si="215"/>
        <v>1</v>
      </c>
      <c r="AW262" s="108">
        <f t="shared" si="215"/>
        <v>1</v>
      </c>
      <c r="AX262" s="108">
        <f t="shared" si="215"/>
        <v>1</v>
      </c>
      <c r="AY262" s="108">
        <f t="shared" si="216"/>
        <v>1</v>
      </c>
      <c r="AZ262" s="108">
        <f t="shared" si="216"/>
        <v>1</v>
      </c>
      <c r="BA262" s="108">
        <f t="shared" si="216"/>
        <v>1</v>
      </c>
      <c r="BB262" s="108">
        <f t="shared" si="216"/>
        <v>1</v>
      </c>
      <c r="BC262" s="108">
        <f t="shared" si="216"/>
        <v>1</v>
      </c>
      <c r="BD262" s="108">
        <f t="shared" si="216"/>
        <v>1</v>
      </c>
      <c r="BE262" s="108">
        <f t="shared" si="216"/>
        <v>1</v>
      </c>
      <c r="BF262" s="108">
        <f t="shared" si="216"/>
        <v>1</v>
      </c>
      <c r="BG262" s="108">
        <f t="shared" si="216"/>
        <v>1</v>
      </c>
      <c r="BH262" s="108">
        <f t="shared" si="216"/>
        <v>1</v>
      </c>
      <c r="BI262" s="108">
        <f t="shared" si="217"/>
        <v>1</v>
      </c>
      <c r="BJ262" s="108">
        <f t="shared" si="217"/>
        <v>1</v>
      </c>
      <c r="BK262" s="108">
        <f t="shared" si="217"/>
        <v>1</v>
      </c>
      <c r="BL262" s="108">
        <f t="shared" si="217"/>
        <v>1</v>
      </c>
      <c r="BM262" s="108">
        <f t="shared" si="217"/>
        <v>1</v>
      </c>
      <c r="BN262" s="108">
        <f t="shared" si="217"/>
        <v>1</v>
      </c>
      <c r="BO262" s="108">
        <f t="shared" si="217"/>
        <v>1</v>
      </c>
      <c r="BP262" s="108">
        <f t="shared" si="217"/>
        <v>1</v>
      </c>
      <c r="BQ262" s="108">
        <f t="shared" si="217"/>
        <v>1</v>
      </c>
      <c r="BR262" s="350">
        <f t="shared" si="168"/>
        <v>0.55932203389830504</v>
      </c>
    </row>
    <row r="263" spans="1:70" s="2" customFormat="1" ht="18.75" customHeight="1" x14ac:dyDescent="0.25">
      <c r="A263" s="88"/>
      <c r="B263" s="79" t="s">
        <v>1160</v>
      </c>
      <c r="C263" s="79" t="s">
        <v>1161</v>
      </c>
      <c r="D263" s="79" t="s">
        <v>38</v>
      </c>
      <c r="E263" s="226">
        <f>SUM(E264:E279)</f>
        <v>5308872732.0543728</v>
      </c>
      <c r="F263" s="110">
        <f>IFERROR(E263/$E$109,0)</f>
        <v>2.9408554574576196E-2</v>
      </c>
      <c r="G263" s="111">
        <v>46235</v>
      </c>
      <c r="H263" s="111"/>
      <c r="I263" s="111">
        <v>46402</v>
      </c>
      <c r="J263" s="354">
        <f t="shared" si="197"/>
        <v>1</v>
      </c>
      <c r="K263" s="110">
        <f>SUMPRODUCT($F264:$F278,K264:K278)</f>
        <v>0</v>
      </c>
      <c r="L263" s="110">
        <f t="shared" ref="L263:BQ263" si="218">SUMPRODUCT($F264:$F278,L264:L278)</f>
        <v>0</v>
      </c>
      <c r="M263" s="110">
        <f t="shared" si="218"/>
        <v>0</v>
      </c>
      <c r="N263" s="110">
        <f t="shared" si="218"/>
        <v>0</v>
      </c>
      <c r="O263" s="110">
        <f t="shared" si="218"/>
        <v>1.1557661566304282E-3</v>
      </c>
      <c r="P263" s="110">
        <f t="shared" si="218"/>
        <v>2.3115323132608563E-3</v>
      </c>
      <c r="Q263" s="110">
        <f t="shared" si="218"/>
        <v>3.4672984698912849E-3</v>
      </c>
      <c r="R263" s="110">
        <f t="shared" si="218"/>
        <v>4.6230646265217126E-3</v>
      </c>
      <c r="S263" s="110">
        <f t="shared" si="218"/>
        <v>5.7788307831521417E-3</v>
      </c>
      <c r="T263" s="110">
        <f t="shared" si="218"/>
        <v>6.9345969397825698E-3</v>
      </c>
      <c r="U263" s="110">
        <f t="shared" si="218"/>
        <v>8.0903630964129988E-3</v>
      </c>
      <c r="V263" s="110">
        <f t="shared" si="218"/>
        <v>9.2461292530434253E-3</v>
      </c>
      <c r="W263" s="110">
        <f t="shared" si="218"/>
        <v>1.0401895409673853E-2</v>
      </c>
      <c r="X263" s="110">
        <f t="shared" si="218"/>
        <v>1.1557661566304283E-2</v>
      </c>
      <c r="Y263" s="110">
        <f t="shared" si="218"/>
        <v>1.2713427722934711E-2</v>
      </c>
      <c r="Z263" s="110">
        <f t="shared" si="218"/>
        <v>1.386919387956514E-2</v>
      </c>
      <c r="AA263" s="110">
        <f t="shared" si="218"/>
        <v>1.5024960036195568E-2</v>
      </c>
      <c r="AB263" s="110">
        <f t="shared" si="218"/>
        <v>4.1836545294005947E-2</v>
      </c>
      <c r="AC263" s="110">
        <f t="shared" si="218"/>
        <v>8.4944409151591821E-2</v>
      </c>
      <c r="AD263" s="110">
        <f t="shared" si="218"/>
        <v>0.14853206090804622</v>
      </c>
      <c r="AE263" s="110">
        <f t="shared" si="218"/>
        <v>0.21229609427142909</v>
      </c>
      <c r="AF263" s="110">
        <f t="shared" si="218"/>
        <v>0.29644879442674071</v>
      </c>
      <c r="AG263" s="110">
        <f t="shared" si="218"/>
        <v>0.38060149458205239</v>
      </c>
      <c r="AH263" s="110">
        <f t="shared" si="218"/>
        <v>0.64850810003989967</v>
      </c>
      <c r="AI263" s="110">
        <f t="shared" si="218"/>
        <v>0.64850810003989967</v>
      </c>
      <c r="AJ263" s="110">
        <f t="shared" si="218"/>
        <v>0.75295610235983079</v>
      </c>
      <c r="AK263" s="110">
        <f t="shared" si="218"/>
        <v>0.95802316577978519</v>
      </c>
      <c r="AL263" s="110">
        <f t="shared" si="218"/>
        <v>1</v>
      </c>
      <c r="AM263" s="110">
        <f t="shared" si="218"/>
        <v>1</v>
      </c>
      <c r="AN263" s="110">
        <f t="shared" si="218"/>
        <v>1</v>
      </c>
      <c r="AO263" s="110">
        <f t="shared" si="218"/>
        <v>1</v>
      </c>
      <c r="AP263" s="110">
        <f t="shared" si="218"/>
        <v>1</v>
      </c>
      <c r="AQ263" s="110">
        <f t="shared" si="218"/>
        <v>1</v>
      </c>
      <c r="AR263" s="110">
        <f t="shared" si="218"/>
        <v>1</v>
      </c>
      <c r="AS263" s="110">
        <f t="shared" si="218"/>
        <v>1</v>
      </c>
      <c r="AT263" s="110">
        <f t="shared" si="218"/>
        <v>1</v>
      </c>
      <c r="AU263" s="110">
        <f t="shared" si="218"/>
        <v>1</v>
      </c>
      <c r="AV263" s="110">
        <f t="shared" si="218"/>
        <v>1</v>
      </c>
      <c r="AW263" s="110">
        <f t="shared" si="218"/>
        <v>1</v>
      </c>
      <c r="AX263" s="110">
        <f t="shared" si="218"/>
        <v>1</v>
      </c>
      <c r="AY263" s="110">
        <f t="shared" si="218"/>
        <v>1</v>
      </c>
      <c r="AZ263" s="110">
        <f t="shared" si="218"/>
        <v>1</v>
      </c>
      <c r="BA263" s="110">
        <f t="shared" si="218"/>
        <v>1</v>
      </c>
      <c r="BB263" s="110">
        <f t="shared" si="218"/>
        <v>1</v>
      </c>
      <c r="BC263" s="110">
        <f t="shared" si="218"/>
        <v>1</v>
      </c>
      <c r="BD263" s="110">
        <f t="shared" si="218"/>
        <v>1</v>
      </c>
      <c r="BE263" s="110">
        <f t="shared" si="218"/>
        <v>1</v>
      </c>
      <c r="BF263" s="110">
        <f t="shared" si="218"/>
        <v>1</v>
      </c>
      <c r="BG263" s="110">
        <f t="shared" si="218"/>
        <v>1</v>
      </c>
      <c r="BH263" s="110">
        <f t="shared" si="218"/>
        <v>1</v>
      </c>
      <c r="BI263" s="110">
        <f t="shared" si="218"/>
        <v>1</v>
      </c>
      <c r="BJ263" s="110">
        <f t="shared" si="218"/>
        <v>1</v>
      </c>
      <c r="BK263" s="110">
        <f t="shared" si="218"/>
        <v>1</v>
      </c>
      <c r="BL263" s="110">
        <f t="shared" si="218"/>
        <v>1</v>
      </c>
      <c r="BM263" s="110">
        <f t="shared" si="218"/>
        <v>1</v>
      </c>
      <c r="BN263" s="110">
        <f t="shared" si="218"/>
        <v>1</v>
      </c>
      <c r="BO263" s="110">
        <f t="shared" si="218"/>
        <v>1</v>
      </c>
      <c r="BP263" s="110">
        <f t="shared" si="218"/>
        <v>1</v>
      </c>
      <c r="BQ263" s="110">
        <f t="shared" si="218"/>
        <v>1</v>
      </c>
      <c r="BR263" s="350">
        <f t="shared" si="168"/>
        <v>0.61487846757807885</v>
      </c>
    </row>
    <row r="264" spans="1:70" s="2" customFormat="1" ht="18.75" customHeight="1" x14ac:dyDescent="0.25">
      <c r="A264" s="88"/>
      <c r="B264" s="77" t="s">
        <v>1162</v>
      </c>
      <c r="C264" s="77" t="s">
        <v>2105</v>
      </c>
      <c r="D264" s="77" t="s">
        <v>22</v>
      </c>
      <c r="E264" s="224">
        <f>VLOOKUP(B264,'Cuadro Control'!C301:J2194,8,FALSE)</f>
        <v>83271780.884117648</v>
      </c>
      <c r="F264" s="106">
        <f t="shared" ref="F264:F278" si="219">IFERROR(E264/$E$263,0)</f>
        <v>1.5685397839984384E-2</v>
      </c>
      <c r="G264" s="107">
        <v>46235</v>
      </c>
      <c r="H264" s="107"/>
      <c r="I264" s="107">
        <v>46329</v>
      </c>
      <c r="J264" s="354">
        <f t="shared" si="197"/>
        <v>0.95789473684210524</v>
      </c>
      <c r="K264" s="106">
        <f t="shared" ref="K264:T273" si="220">IF($G264=0,0,IF(K$6&lt;$G264,0,IF(K$6&gt;$I264,1,(K$6-$G264+1)/($I264-$G264+1))))</f>
        <v>0</v>
      </c>
      <c r="L264" s="106">
        <f t="shared" si="220"/>
        <v>0</v>
      </c>
      <c r="M264" s="106">
        <f t="shared" si="220"/>
        <v>0</v>
      </c>
      <c r="N264" s="106">
        <f t="shared" si="220"/>
        <v>0</v>
      </c>
      <c r="O264" s="106">
        <f t="shared" si="220"/>
        <v>7.3684210526315783E-2</v>
      </c>
      <c r="P264" s="106">
        <f t="shared" si="220"/>
        <v>0.14736842105263157</v>
      </c>
      <c r="Q264" s="106">
        <f t="shared" si="220"/>
        <v>0.22105263157894736</v>
      </c>
      <c r="R264" s="106">
        <f t="shared" si="220"/>
        <v>0.29473684210526313</v>
      </c>
      <c r="S264" s="106">
        <f t="shared" si="220"/>
        <v>0.36842105263157893</v>
      </c>
      <c r="T264" s="106">
        <f t="shared" si="220"/>
        <v>0.44210526315789472</v>
      </c>
      <c r="U264" s="106">
        <f t="shared" ref="U264:AD273" si="221">IF($G264=0,0,IF(U$6&lt;$G264,0,IF(U$6&gt;$I264,1,(U$6-$G264+1)/($I264-$G264+1))))</f>
        <v>0.51578947368421058</v>
      </c>
      <c r="V264" s="106">
        <f t="shared" si="221"/>
        <v>0.58947368421052626</v>
      </c>
      <c r="W264" s="106">
        <f t="shared" si="221"/>
        <v>0.66315789473684206</v>
      </c>
      <c r="X264" s="106">
        <f t="shared" si="221"/>
        <v>0.73684210526315785</v>
      </c>
      <c r="Y264" s="106">
        <f t="shared" si="221"/>
        <v>0.81052631578947365</v>
      </c>
      <c r="Z264" s="106">
        <f t="shared" si="221"/>
        <v>0.88421052631578945</v>
      </c>
      <c r="AA264" s="106">
        <f t="shared" si="221"/>
        <v>0.95789473684210524</v>
      </c>
      <c r="AB264" s="106">
        <f t="shared" si="221"/>
        <v>1</v>
      </c>
      <c r="AC264" s="106">
        <f t="shared" si="221"/>
        <v>1</v>
      </c>
      <c r="AD264" s="106">
        <f t="shared" si="221"/>
        <v>1</v>
      </c>
      <c r="AE264" s="106">
        <f t="shared" ref="AE264:AN273" si="222">IF($G264=0,0,IF(AE$6&lt;$G264,0,IF(AE$6&gt;$I264,1,(AE$6-$G264+1)/($I264-$G264+1))))</f>
        <v>1</v>
      </c>
      <c r="AF264" s="106">
        <f t="shared" si="222"/>
        <v>1</v>
      </c>
      <c r="AG264" s="106">
        <f t="shared" si="222"/>
        <v>1</v>
      </c>
      <c r="AH264" s="106">
        <f t="shared" si="222"/>
        <v>1</v>
      </c>
      <c r="AI264" s="106">
        <f t="shared" si="222"/>
        <v>1</v>
      </c>
      <c r="AJ264" s="106">
        <f t="shared" si="222"/>
        <v>1</v>
      </c>
      <c r="AK264" s="106">
        <f t="shared" si="222"/>
        <v>1</v>
      </c>
      <c r="AL264" s="106">
        <f t="shared" si="222"/>
        <v>1</v>
      </c>
      <c r="AM264" s="106">
        <f t="shared" si="222"/>
        <v>1</v>
      </c>
      <c r="AN264" s="106">
        <f t="shared" si="222"/>
        <v>1</v>
      </c>
      <c r="AO264" s="106">
        <f t="shared" ref="AO264:AX273" si="223">IF($G264=0,0,IF(AO$6&lt;$G264,0,IF(AO$6&gt;$I264,1,(AO$6-$G264+1)/($I264-$G264+1))))</f>
        <v>1</v>
      </c>
      <c r="AP264" s="106">
        <f t="shared" si="223"/>
        <v>1</v>
      </c>
      <c r="AQ264" s="106">
        <f t="shared" si="223"/>
        <v>1</v>
      </c>
      <c r="AR264" s="106">
        <f t="shared" si="223"/>
        <v>1</v>
      </c>
      <c r="AS264" s="106">
        <f t="shared" si="223"/>
        <v>1</v>
      </c>
      <c r="AT264" s="106">
        <f t="shared" si="223"/>
        <v>1</v>
      </c>
      <c r="AU264" s="106">
        <f t="shared" si="223"/>
        <v>1</v>
      </c>
      <c r="AV264" s="106">
        <f t="shared" si="223"/>
        <v>1</v>
      </c>
      <c r="AW264" s="106">
        <f t="shared" si="223"/>
        <v>1</v>
      </c>
      <c r="AX264" s="106">
        <f t="shared" si="223"/>
        <v>1</v>
      </c>
      <c r="AY264" s="106">
        <f t="shared" ref="AY264:BH273" si="224">IF($G264=0,0,IF(AY$6&lt;$G264,0,IF(AY$6&gt;$I264,1,(AY$6-$G264+1)/($I264-$G264+1))))</f>
        <v>1</v>
      </c>
      <c r="AZ264" s="106">
        <f t="shared" si="224"/>
        <v>1</v>
      </c>
      <c r="BA264" s="106">
        <f t="shared" si="224"/>
        <v>1</v>
      </c>
      <c r="BB264" s="106">
        <f t="shared" si="224"/>
        <v>1</v>
      </c>
      <c r="BC264" s="106">
        <f t="shared" si="224"/>
        <v>1</v>
      </c>
      <c r="BD264" s="106">
        <f t="shared" si="224"/>
        <v>1</v>
      </c>
      <c r="BE264" s="106">
        <f t="shared" si="224"/>
        <v>1</v>
      </c>
      <c r="BF264" s="106">
        <f t="shared" si="224"/>
        <v>1</v>
      </c>
      <c r="BG264" s="106">
        <f t="shared" si="224"/>
        <v>1</v>
      </c>
      <c r="BH264" s="106">
        <f t="shared" si="224"/>
        <v>1</v>
      </c>
      <c r="BI264" s="106">
        <f t="shared" ref="BI264:BQ273" si="225">IF($G264=0,0,IF(BI$6&lt;$G264,0,IF(BI$6&gt;$I264,1,(BI$6-$G264+1)/($I264-$G264+1))))</f>
        <v>1</v>
      </c>
      <c r="BJ264" s="106">
        <f t="shared" si="225"/>
        <v>1</v>
      </c>
      <c r="BK264" s="106">
        <f t="shared" si="225"/>
        <v>1</v>
      </c>
      <c r="BL264" s="106">
        <f t="shared" si="225"/>
        <v>1</v>
      </c>
      <c r="BM264" s="106">
        <f t="shared" si="225"/>
        <v>1</v>
      </c>
      <c r="BN264" s="106">
        <f t="shared" si="225"/>
        <v>1</v>
      </c>
      <c r="BO264" s="106">
        <f t="shared" si="225"/>
        <v>1</v>
      </c>
      <c r="BP264" s="106">
        <f t="shared" si="225"/>
        <v>1</v>
      </c>
      <c r="BQ264" s="106">
        <f t="shared" si="225"/>
        <v>1</v>
      </c>
      <c r="BR264" s="350">
        <f t="shared" si="168"/>
        <v>0.82551293487957178</v>
      </c>
    </row>
    <row r="265" spans="1:70" s="2" customFormat="1" ht="18.75" customHeight="1" x14ac:dyDescent="0.25">
      <c r="A265" s="88"/>
      <c r="B265" s="77" t="s">
        <v>1164</v>
      </c>
      <c r="C265" s="77" t="s">
        <v>1165</v>
      </c>
      <c r="D265" s="77" t="s">
        <v>9</v>
      </c>
      <c r="E265" s="224">
        <f>VLOOKUP(B265,'Cuadro Control'!C302:J2195,8,FALSE)</f>
        <v>312374505.66882348</v>
      </c>
      <c r="F265" s="106">
        <f t="shared" si="219"/>
        <v>5.8840081771548515E-2</v>
      </c>
      <c r="G265" s="107">
        <v>46329</v>
      </c>
      <c r="H265" s="107"/>
      <c r="I265" s="107">
        <v>46337</v>
      </c>
      <c r="J265" s="354">
        <f t="shared" si="197"/>
        <v>0.44444444444444442</v>
      </c>
      <c r="K265" s="106">
        <f t="shared" si="220"/>
        <v>0</v>
      </c>
      <c r="L265" s="106">
        <f t="shared" si="220"/>
        <v>0</v>
      </c>
      <c r="M265" s="106">
        <f t="shared" si="220"/>
        <v>0</v>
      </c>
      <c r="N265" s="106">
        <f t="shared" si="220"/>
        <v>0</v>
      </c>
      <c r="O265" s="106">
        <f t="shared" si="220"/>
        <v>0</v>
      </c>
      <c r="P265" s="106">
        <f t="shared" si="220"/>
        <v>0</v>
      </c>
      <c r="Q265" s="106">
        <f t="shared" si="220"/>
        <v>0</v>
      </c>
      <c r="R265" s="106">
        <f t="shared" si="220"/>
        <v>0</v>
      </c>
      <c r="S265" s="106">
        <f t="shared" si="220"/>
        <v>0</v>
      </c>
      <c r="T265" s="106">
        <f t="shared" si="220"/>
        <v>0</v>
      </c>
      <c r="U265" s="106">
        <f t="shared" si="221"/>
        <v>0</v>
      </c>
      <c r="V265" s="106">
        <f t="shared" si="221"/>
        <v>0</v>
      </c>
      <c r="W265" s="106">
        <f t="shared" si="221"/>
        <v>0</v>
      </c>
      <c r="X265" s="106">
        <f t="shared" si="221"/>
        <v>0</v>
      </c>
      <c r="Y265" s="106">
        <f t="shared" si="221"/>
        <v>0</v>
      </c>
      <c r="Z265" s="106">
        <f t="shared" si="221"/>
        <v>0</v>
      </c>
      <c r="AA265" s="106">
        <f t="shared" si="221"/>
        <v>0</v>
      </c>
      <c r="AB265" s="106">
        <f t="shared" si="221"/>
        <v>0.44444444444444442</v>
      </c>
      <c r="AC265" s="106">
        <f t="shared" si="221"/>
        <v>1</v>
      </c>
      <c r="AD265" s="106">
        <f t="shared" si="221"/>
        <v>1</v>
      </c>
      <c r="AE265" s="106">
        <f t="shared" si="222"/>
        <v>1</v>
      </c>
      <c r="AF265" s="106">
        <f t="shared" si="222"/>
        <v>1</v>
      </c>
      <c r="AG265" s="106">
        <f t="shared" si="222"/>
        <v>1</v>
      </c>
      <c r="AH265" s="106">
        <f t="shared" si="222"/>
        <v>1</v>
      </c>
      <c r="AI265" s="106">
        <f t="shared" si="222"/>
        <v>1</v>
      </c>
      <c r="AJ265" s="106">
        <f t="shared" si="222"/>
        <v>1</v>
      </c>
      <c r="AK265" s="106">
        <f t="shared" si="222"/>
        <v>1</v>
      </c>
      <c r="AL265" s="106">
        <f t="shared" si="222"/>
        <v>1</v>
      </c>
      <c r="AM265" s="106">
        <f t="shared" si="222"/>
        <v>1</v>
      </c>
      <c r="AN265" s="106">
        <f t="shared" si="222"/>
        <v>1</v>
      </c>
      <c r="AO265" s="106">
        <f t="shared" si="223"/>
        <v>1</v>
      </c>
      <c r="AP265" s="106">
        <f t="shared" si="223"/>
        <v>1</v>
      </c>
      <c r="AQ265" s="106">
        <f t="shared" si="223"/>
        <v>1</v>
      </c>
      <c r="AR265" s="106">
        <f t="shared" si="223"/>
        <v>1</v>
      </c>
      <c r="AS265" s="106">
        <f t="shared" si="223"/>
        <v>1</v>
      </c>
      <c r="AT265" s="106">
        <f t="shared" si="223"/>
        <v>1</v>
      </c>
      <c r="AU265" s="106">
        <f t="shared" si="223"/>
        <v>1</v>
      </c>
      <c r="AV265" s="106">
        <f t="shared" si="223"/>
        <v>1</v>
      </c>
      <c r="AW265" s="106">
        <f t="shared" si="223"/>
        <v>1</v>
      </c>
      <c r="AX265" s="106">
        <f t="shared" si="223"/>
        <v>1</v>
      </c>
      <c r="AY265" s="106">
        <f t="shared" si="224"/>
        <v>1</v>
      </c>
      <c r="AZ265" s="106">
        <f t="shared" si="224"/>
        <v>1</v>
      </c>
      <c r="BA265" s="106">
        <f t="shared" si="224"/>
        <v>1</v>
      </c>
      <c r="BB265" s="106">
        <f t="shared" si="224"/>
        <v>1</v>
      </c>
      <c r="BC265" s="106">
        <f t="shared" si="224"/>
        <v>1</v>
      </c>
      <c r="BD265" s="106">
        <f t="shared" si="224"/>
        <v>1</v>
      </c>
      <c r="BE265" s="106">
        <f t="shared" si="224"/>
        <v>1</v>
      </c>
      <c r="BF265" s="106">
        <f t="shared" si="224"/>
        <v>1</v>
      </c>
      <c r="BG265" s="106">
        <f t="shared" si="224"/>
        <v>1</v>
      </c>
      <c r="BH265" s="106">
        <f t="shared" si="224"/>
        <v>1</v>
      </c>
      <c r="BI265" s="106">
        <f t="shared" si="225"/>
        <v>1</v>
      </c>
      <c r="BJ265" s="106">
        <f t="shared" si="225"/>
        <v>1</v>
      </c>
      <c r="BK265" s="106">
        <f t="shared" si="225"/>
        <v>1</v>
      </c>
      <c r="BL265" s="106">
        <f t="shared" si="225"/>
        <v>1</v>
      </c>
      <c r="BM265" s="106">
        <f t="shared" si="225"/>
        <v>1</v>
      </c>
      <c r="BN265" s="106">
        <f t="shared" si="225"/>
        <v>1</v>
      </c>
      <c r="BO265" s="106">
        <f t="shared" si="225"/>
        <v>1</v>
      </c>
      <c r="BP265" s="106">
        <f t="shared" si="225"/>
        <v>1</v>
      </c>
      <c r="BQ265" s="106">
        <f t="shared" si="225"/>
        <v>1</v>
      </c>
      <c r="BR265" s="350">
        <f t="shared" si="168"/>
        <v>0.7024482109227872</v>
      </c>
    </row>
    <row r="266" spans="1:70" s="2" customFormat="1" ht="18.75" customHeight="1" x14ac:dyDescent="0.25">
      <c r="A266" s="88"/>
      <c r="B266" s="103" t="s">
        <v>1166</v>
      </c>
      <c r="C266" s="103" t="s">
        <v>1167</v>
      </c>
      <c r="D266" s="103" t="s">
        <v>6</v>
      </c>
      <c r="E266" s="223">
        <f>VLOOKUP(B266,'Cuadro Control'!C303:J2196,8,FALSE)</f>
        <v>9527825.6870364472</v>
      </c>
      <c r="F266" s="104">
        <f t="shared" si="219"/>
        <v>1.794698454439963E-3</v>
      </c>
      <c r="G266" s="105">
        <v>46337</v>
      </c>
      <c r="H266" s="105"/>
      <c r="I266" s="105">
        <v>46339</v>
      </c>
      <c r="J266" s="354">
        <f t="shared" si="197"/>
        <v>1</v>
      </c>
      <c r="K266" s="104">
        <f t="shared" si="220"/>
        <v>0</v>
      </c>
      <c r="L266" s="104">
        <f t="shared" si="220"/>
        <v>0</v>
      </c>
      <c r="M266" s="104">
        <f t="shared" si="220"/>
        <v>0</v>
      </c>
      <c r="N266" s="104">
        <f t="shared" si="220"/>
        <v>0</v>
      </c>
      <c r="O266" s="104">
        <f t="shared" si="220"/>
        <v>0</v>
      </c>
      <c r="P266" s="104">
        <f t="shared" si="220"/>
        <v>0</v>
      </c>
      <c r="Q266" s="104">
        <f t="shared" si="220"/>
        <v>0</v>
      </c>
      <c r="R266" s="104">
        <f t="shared" si="220"/>
        <v>0</v>
      </c>
      <c r="S266" s="104">
        <f t="shared" si="220"/>
        <v>0</v>
      </c>
      <c r="T266" s="104">
        <f t="shared" si="220"/>
        <v>0</v>
      </c>
      <c r="U266" s="104">
        <f t="shared" si="221"/>
        <v>0</v>
      </c>
      <c r="V266" s="104">
        <f t="shared" si="221"/>
        <v>0</v>
      </c>
      <c r="W266" s="104">
        <f t="shared" si="221"/>
        <v>0</v>
      </c>
      <c r="X266" s="104">
        <f t="shared" si="221"/>
        <v>0</v>
      </c>
      <c r="Y266" s="104">
        <f t="shared" si="221"/>
        <v>0</v>
      </c>
      <c r="Z266" s="104">
        <f t="shared" si="221"/>
        <v>0</v>
      </c>
      <c r="AA266" s="104">
        <f t="shared" si="221"/>
        <v>0</v>
      </c>
      <c r="AB266" s="104">
        <f t="shared" si="221"/>
        <v>0</v>
      </c>
      <c r="AC266" s="104">
        <f t="shared" si="221"/>
        <v>1</v>
      </c>
      <c r="AD266" s="104">
        <f t="shared" si="221"/>
        <v>1</v>
      </c>
      <c r="AE266" s="104">
        <f t="shared" si="222"/>
        <v>1</v>
      </c>
      <c r="AF266" s="104">
        <f t="shared" si="222"/>
        <v>1</v>
      </c>
      <c r="AG266" s="104">
        <f t="shared" si="222"/>
        <v>1</v>
      </c>
      <c r="AH266" s="104">
        <f t="shared" si="222"/>
        <v>1</v>
      </c>
      <c r="AI266" s="104">
        <f t="shared" si="222"/>
        <v>1</v>
      </c>
      <c r="AJ266" s="104">
        <f t="shared" si="222"/>
        <v>1</v>
      </c>
      <c r="AK266" s="104">
        <f t="shared" si="222"/>
        <v>1</v>
      </c>
      <c r="AL266" s="104">
        <f t="shared" si="222"/>
        <v>1</v>
      </c>
      <c r="AM266" s="104">
        <f t="shared" si="222"/>
        <v>1</v>
      </c>
      <c r="AN266" s="104">
        <f t="shared" si="222"/>
        <v>1</v>
      </c>
      <c r="AO266" s="104">
        <f t="shared" si="223"/>
        <v>1</v>
      </c>
      <c r="AP266" s="104">
        <f t="shared" si="223"/>
        <v>1</v>
      </c>
      <c r="AQ266" s="104">
        <f t="shared" si="223"/>
        <v>1</v>
      </c>
      <c r="AR266" s="104">
        <f t="shared" si="223"/>
        <v>1</v>
      </c>
      <c r="AS266" s="104">
        <f t="shared" si="223"/>
        <v>1</v>
      </c>
      <c r="AT266" s="104">
        <f t="shared" si="223"/>
        <v>1</v>
      </c>
      <c r="AU266" s="104">
        <f t="shared" si="223"/>
        <v>1</v>
      </c>
      <c r="AV266" s="104">
        <f t="shared" si="223"/>
        <v>1</v>
      </c>
      <c r="AW266" s="104">
        <f t="shared" si="223"/>
        <v>1</v>
      </c>
      <c r="AX266" s="104">
        <f t="shared" si="223"/>
        <v>1</v>
      </c>
      <c r="AY266" s="104">
        <f t="shared" si="224"/>
        <v>1</v>
      </c>
      <c r="AZ266" s="104">
        <f t="shared" si="224"/>
        <v>1</v>
      </c>
      <c r="BA266" s="104">
        <f t="shared" si="224"/>
        <v>1</v>
      </c>
      <c r="BB266" s="104">
        <f t="shared" si="224"/>
        <v>1</v>
      </c>
      <c r="BC266" s="104">
        <f t="shared" si="224"/>
        <v>1</v>
      </c>
      <c r="BD266" s="104">
        <f t="shared" si="224"/>
        <v>1</v>
      </c>
      <c r="BE266" s="104">
        <f t="shared" si="224"/>
        <v>1</v>
      </c>
      <c r="BF266" s="104">
        <f t="shared" si="224"/>
        <v>1</v>
      </c>
      <c r="BG266" s="104">
        <f t="shared" si="224"/>
        <v>1</v>
      </c>
      <c r="BH266" s="104">
        <f t="shared" si="224"/>
        <v>1</v>
      </c>
      <c r="BI266" s="104">
        <f t="shared" si="225"/>
        <v>1</v>
      </c>
      <c r="BJ266" s="104">
        <f t="shared" si="225"/>
        <v>1</v>
      </c>
      <c r="BK266" s="104">
        <f t="shared" si="225"/>
        <v>1</v>
      </c>
      <c r="BL266" s="104">
        <f t="shared" si="225"/>
        <v>1</v>
      </c>
      <c r="BM266" s="104">
        <f t="shared" si="225"/>
        <v>1</v>
      </c>
      <c r="BN266" s="104">
        <f t="shared" si="225"/>
        <v>1</v>
      </c>
      <c r="BO266" s="104">
        <f t="shared" si="225"/>
        <v>1</v>
      </c>
      <c r="BP266" s="104">
        <f t="shared" si="225"/>
        <v>1</v>
      </c>
      <c r="BQ266" s="104">
        <f t="shared" si="225"/>
        <v>1</v>
      </c>
      <c r="BR266" s="350">
        <f t="shared" ref="BR266:BR329" si="226">+AVERAGE(K266:BQ266)</f>
        <v>0.69491525423728817</v>
      </c>
    </row>
    <row r="267" spans="1:70" s="2" customFormat="1" ht="18.75" customHeight="1" x14ac:dyDescent="0.25">
      <c r="A267" s="88"/>
      <c r="B267" s="77" t="s">
        <v>1168</v>
      </c>
      <c r="C267" s="77" t="s">
        <v>1169</v>
      </c>
      <c r="D267" s="77" t="s">
        <v>19</v>
      </c>
      <c r="E267" s="224">
        <f>VLOOKUP(B267,'Cuadro Control'!C304:J2197,8,FALSE)</f>
        <v>320494616.71764702</v>
      </c>
      <c r="F267" s="106">
        <f t="shared" si="219"/>
        <v>6.0369617599332674E-2</v>
      </c>
      <c r="G267" s="107">
        <v>46339</v>
      </c>
      <c r="H267" s="107"/>
      <c r="I267" s="107">
        <v>46345</v>
      </c>
      <c r="J267" s="354">
        <f t="shared" si="197"/>
        <v>0.14285714285714285</v>
      </c>
      <c r="K267" s="106">
        <f t="shared" si="220"/>
        <v>0</v>
      </c>
      <c r="L267" s="106">
        <f t="shared" si="220"/>
        <v>0</v>
      </c>
      <c r="M267" s="106">
        <f t="shared" si="220"/>
        <v>0</v>
      </c>
      <c r="N267" s="106">
        <f t="shared" si="220"/>
        <v>0</v>
      </c>
      <c r="O267" s="106">
        <f t="shared" si="220"/>
        <v>0</v>
      </c>
      <c r="P267" s="106">
        <f t="shared" si="220"/>
        <v>0</v>
      </c>
      <c r="Q267" s="106">
        <f t="shared" si="220"/>
        <v>0</v>
      </c>
      <c r="R267" s="106">
        <f t="shared" si="220"/>
        <v>0</v>
      </c>
      <c r="S267" s="106">
        <f t="shared" si="220"/>
        <v>0</v>
      </c>
      <c r="T267" s="106">
        <f t="shared" si="220"/>
        <v>0</v>
      </c>
      <c r="U267" s="106">
        <f t="shared" si="221"/>
        <v>0</v>
      </c>
      <c r="V267" s="106">
        <f t="shared" si="221"/>
        <v>0</v>
      </c>
      <c r="W267" s="106">
        <f t="shared" si="221"/>
        <v>0</v>
      </c>
      <c r="X267" s="106">
        <f t="shared" si="221"/>
        <v>0</v>
      </c>
      <c r="Y267" s="106">
        <f t="shared" si="221"/>
        <v>0</v>
      </c>
      <c r="Z267" s="106">
        <f t="shared" si="221"/>
        <v>0</v>
      </c>
      <c r="AA267" s="106">
        <f t="shared" si="221"/>
        <v>0</v>
      </c>
      <c r="AB267" s="106">
        <f t="shared" si="221"/>
        <v>0</v>
      </c>
      <c r="AC267" s="106">
        <f t="shared" si="221"/>
        <v>0.14285714285714285</v>
      </c>
      <c r="AD267" s="106">
        <f t="shared" si="221"/>
        <v>1</v>
      </c>
      <c r="AE267" s="106">
        <f t="shared" si="222"/>
        <v>1</v>
      </c>
      <c r="AF267" s="106">
        <f t="shared" si="222"/>
        <v>1</v>
      </c>
      <c r="AG267" s="106">
        <f t="shared" si="222"/>
        <v>1</v>
      </c>
      <c r="AH267" s="106">
        <f t="shared" si="222"/>
        <v>1</v>
      </c>
      <c r="AI267" s="106">
        <f t="shared" si="222"/>
        <v>1</v>
      </c>
      <c r="AJ267" s="106">
        <f t="shared" si="222"/>
        <v>1</v>
      </c>
      <c r="AK267" s="106">
        <f t="shared" si="222"/>
        <v>1</v>
      </c>
      <c r="AL267" s="106">
        <f t="shared" si="222"/>
        <v>1</v>
      </c>
      <c r="AM267" s="106">
        <f t="shared" si="222"/>
        <v>1</v>
      </c>
      <c r="AN267" s="106">
        <f t="shared" si="222"/>
        <v>1</v>
      </c>
      <c r="AO267" s="106">
        <f t="shared" si="223"/>
        <v>1</v>
      </c>
      <c r="AP267" s="106">
        <f t="shared" si="223"/>
        <v>1</v>
      </c>
      <c r="AQ267" s="106">
        <f t="shared" si="223"/>
        <v>1</v>
      </c>
      <c r="AR267" s="106">
        <f t="shared" si="223"/>
        <v>1</v>
      </c>
      <c r="AS267" s="106">
        <f t="shared" si="223"/>
        <v>1</v>
      </c>
      <c r="AT267" s="106">
        <f t="shared" si="223"/>
        <v>1</v>
      </c>
      <c r="AU267" s="106">
        <f t="shared" si="223"/>
        <v>1</v>
      </c>
      <c r="AV267" s="106">
        <f t="shared" si="223"/>
        <v>1</v>
      </c>
      <c r="AW267" s="106">
        <f t="shared" si="223"/>
        <v>1</v>
      </c>
      <c r="AX267" s="106">
        <f t="shared" si="223"/>
        <v>1</v>
      </c>
      <c r="AY267" s="106">
        <f t="shared" si="224"/>
        <v>1</v>
      </c>
      <c r="AZ267" s="106">
        <f t="shared" si="224"/>
        <v>1</v>
      </c>
      <c r="BA267" s="106">
        <f t="shared" si="224"/>
        <v>1</v>
      </c>
      <c r="BB267" s="106">
        <f t="shared" si="224"/>
        <v>1</v>
      </c>
      <c r="BC267" s="106">
        <f t="shared" si="224"/>
        <v>1</v>
      </c>
      <c r="BD267" s="106">
        <f t="shared" si="224"/>
        <v>1</v>
      </c>
      <c r="BE267" s="106">
        <f t="shared" si="224"/>
        <v>1</v>
      </c>
      <c r="BF267" s="106">
        <f t="shared" si="224"/>
        <v>1</v>
      </c>
      <c r="BG267" s="106">
        <f t="shared" si="224"/>
        <v>1</v>
      </c>
      <c r="BH267" s="106">
        <f t="shared" si="224"/>
        <v>1</v>
      </c>
      <c r="BI267" s="106">
        <f t="shared" si="225"/>
        <v>1</v>
      </c>
      <c r="BJ267" s="106">
        <f t="shared" si="225"/>
        <v>1</v>
      </c>
      <c r="BK267" s="106">
        <f t="shared" si="225"/>
        <v>1</v>
      </c>
      <c r="BL267" s="106">
        <f t="shared" si="225"/>
        <v>1</v>
      </c>
      <c r="BM267" s="106">
        <f t="shared" si="225"/>
        <v>1</v>
      </c>
      <c r="BN267" s="106">
        <f t="shared" si="225"/>
        <v>1</v>
      </c>
      <c r="BO267" s="106">
        <f t="shared" si="225"/>
        <v>1</v>
      </c>
      <c r="BP267" s="106">
        <f t="shared" si="225"/>
        <v>1</v>
      </c>
      <c r="BQ267" s="106">
        <f t="shared" si="225"/>
        <v>1</v>
      </c>
      <c r="BR267" s="350">
        <f t="shared" si="226"/>
        <v>0.68038740920096841</v>
      </c>
    </row>
    <row r="268" spans="1:70" s="2" customFormat="1" ht="18.75" customHeight="1" x14ac:dyDescent="0.25">
      <c r="A268" s="88"/>
      <c r="B268" s="77" t="s">
        <v>1170</v>
      </c>
      <c r="C268" s="77" t="s">
        <v>1171</v>
      </c>
      <c r="D268" s="77" t="s">
        <v>8</v>
      </c>
      <c r="E268" s="224">
        <f>VLOOKUP(B268,'Cuadro Control'!C305:J2198,8,FALSE)</f>
        <v>94303618.549411759</v>
      </c>
      <c r="F268" s="106">
        <f t="shared" si="219"/>
        <v>1.7763397864110998E-2</v>
      </c>
      <c r="G268" s="107">
        <v>46345</v>
      </c>
      <c r="H268" s="107"/>
      <c r="I268" s="107">
        <v>46347</v>
      </c>
      <c r="J268" s="354">
        <f t="shared" si="197"/>
        <v>0.66666666666666663</v>
      </c>
      <c r="K268" s="106">
        <f t="shared" si="220"/>
        <v>0</v>
      </c>
      <c r="L268" s="106">
        <f t="shared" si="220"/>
        <v>0</v>
      </c>
      <c r="M268" s="106">
        <f t="shared" si="220"/>
        <v>0</v>
      </c>
      <c r="N268" s="106">
        <f t="shared" si="220"/>
        <v>0</v>
      </c>
      <c r="O268" s="106">
        <f t="shared" si="220"/>
        <v>0</v>
      </c>
      <c r="P268" s="106">
        <f t="shared" si="220"/>
        <v>0</v>
      </c>
      <c r="Q268" s="106">
        <f t="shared" si="220"/>
        <v>0</v>
      </c>
      <c r="R268" s="106">
        <f t="shared" si="220"/>
        <v>0</v>
      </c>
      <c r="S268" s="106">
        <f t="shared" si="220"/>
        <v>0</v>
      </c>
      <c r="T268" s="106">
        <f t="shared" si="220"/>
        <v>0</v>
      </c>
      <c r="U268" s="106">
        <f t="shared" si="221"/>
        <v>0</v>
      </c>
      <c r="V268" s="106">
        <f t="shared" si="221"/>
        <v>0</v>
      </c>
      <c r="W268" s="106">
        <f t="shared" si="221"/>
        <v>0</v>
      </c>
      <c r="X268" s="106">
        <f t="shared" si="221"/>
        <v>0</v>
      </c>
      <c r="Y268" s="106">
        <f t="shared" si="221"/>
        <v>0</v>
      </c>
      <c r="Z268" s="106">
        <f t="shared" si="221"/>
        <v>0</v>
      </c>
      <c r="AA268" s="106">
        <f t="shared" si="221"/>
        <v>0</v>
      </c>
      <c r="AB268" s="106">
        <f t="shared" si="221"/>
        <v>0</v>
      </c>
      <c r="AC268" s="106">
        <f t="shared" si="221"/>
        <v>0</v>
      </c>
      <c r="AD268" s="106">
        <f t="shared" si="221"/>
        <v>0.66666666666666663</v>
      </c>
      <c r="AE268" s="106">
        <f t="shared" si="222"/>
        <v>1</v>
      </c>
      <c r="AF268" s="106">
        <f t="shared" si="222"/>
        <v>1</v>
      </c>
      <c r="AG268" s="106">
        <f t="shared" si="222"/>
        <v>1</v>
      </c>
      <c r="AH268" s="106">
        <f t="shared" si="222"/>
        <v>1</v>
      </c>
      <c r="AI268" s="106">
        <f t="shared" si="222"/>
        <v>1</v>
      </c>
      <c r="AJ268" s="106">
        <f t="shared" si="222"/>
        <v>1</v>
      </c>
      <c r="AK268" s="106">
        <f t="shared" si="222"/>
        <v>1</v>
      </c>
      <c r="AL268" s="106">
        <f t="shared" si="222"/>
        <v>1</v>
      </c>
      <c r="AM268" s="106">
        <f t="shared" si="222"/>
        <v>1</v>
      </c>
      <c r="AN268" s="106">
        <f t="shared" si="222"/>
        <v>1</v>
      </c>
      <c r="AO268" s="106">
        <f t="shared" si="223"/>
        <v>1</v>
      </c>
      <c r="AP268" s="106">
        <f t="shared" si="223"/>
        <v>1</v>
      </c>
      <c r="AQ268" s="106">
        <f t="shared" si="223"/>
        <v>1</v>
      </c>
      <c r="AR268" s="106">
        <f t="shared" si="223"/>
        <v>1</v>
      </c>
      <c r="AS268" s="106">
        <f t="shared" si="223"/>
        <v>1</v>
      </c>
      <c r="AT268" s="106">
        <f t="shared" si="223"/>
        <v>1</v>
      </c>
      <c r="AU268" s="106">
        <f t="shared" si="223"/>
        <v>1</v>
      </c>
      <c r="AV268" s="106">
        <f t="shared" si="223"/>
        <v>1</v>
      </c>
      <c r="AW268" s="106">
        <f t="shared" si="223"/>
        <v>1</v>
      </c>
      <c r="AX268" s="106">
        <f t="shared" si="223"/>
        <v>1</v>
      </c>
      <c r="AY268" s="106">
        <f t="shared" si="224"/>
        <v>1</v>
      </c>
      <c r="AZ268" s="106">
        <f t="shared" si="224"/>
        <v>1</v>
      </c>
      <c r="BA268" s="106">
        <f t="shared" si="224"/>
        <v>1</v>
      </c>
      <c r="BB268" s="106">
        <f t="shared" si="224"/>
        <v>1</v>
      </c>
      <c r="BC268" s="106">
        <f t="shared" si="224"/>
        <v>1</v>
      </c>
      <c r="BD268" s="106">
        <f t="shared" si="224"/>
        <v>1</v>
      </c>
      <c r="BE268" s="106">
        <f t="shared" si="224"/>
        <v>1</v>
      </c>
      <c r="BF268" s="106">
        <f t="shared" si="224"/>
        <v>1</v>
      </c>
      <c r="BG268" s="106">
        <f t="shared" si="224"/>
        <v>1</v>
      </c>
      <c r="BH268" s="106">
        <f t="shared" si="224"/>
        <v>1</v>
      </c>
      <c r="BI268" s="106">
        <f t="shared" si="225"/>
        <v>1</v>
      </c>
      <c r="BJ268" s="106">
        <f t="shared" si="225"/>
        <v>1</v>
      </c>
      <c r="BK268" s="106">
        <f t="shared" si="225"/>
        <v>1</v>
      </c>
      <c r="BL268" s="106">
        <f t="shared" si="225"/>
        <v>1</v>
      </c>
      <c r="BM268" s="106">
        <f t="shared" si="225"/>
        <v>1</v>
      </c>
      <c r="BN268" s="106">
        <f t="shared" si="225"/>
        <v>1</v>
      </c>
      <c r="BO268" s="106">
        <f t="shared" si="225"/>
        <v>1</v>
      </c>
      <c r="BP268" s="106">
        <f t="shared" si="225"/>
        <v>1</v>
      </c>
      <c r="BQ268" s="106">
        <f t="shared" si="225"/>
        <v>1</v>
      </c>
      <c r="BR268" s="350">
        <f t="shared" si="226"/>
        <v>0.67231638418079087</v>
      </c>
    </row>
    <row r="269" spans="1:70" s="2" customFormat="1" ht="18.75" customHeight="1" x14ac:dyDescent="0.25">
      <c r="A269" s="88"/>
      <c r="B269" s="77" t="s">
        <v>1172</v>
      </c>
      <c r="C269" s="77" t="s">
        <v>1173</v>
      </c>
      <c r="D269" s="77" t="s">
        <v>26</v>
      </c>
      <c r="E269" s="224">
        <f>VLOOKUP(B269,'Cuadro Control'!C306:J2199,8,FALSE)</f>
        <v>179436034.15411764</v>
      </c>
      <c r="F269" s="106">
        <f t="shared" si="219"/>
        <v>3.3799272126209236E-2</v>
      </c>
      <c r="G269" s="107">
        <v>46347</v>
      </c>
      <c r="H269" s="107"/>
      <c r="I269" s="107">
        <v>46352</v>
      </c>
      <c r="J269" s="354">
        <f t="shared" si="197"/>
        <v>0</v>
      </c>
      <c r="K269" s="106">
        <f t="shared" si="220"/>
        <v>0</v>
      </c>
      <c r="L269" s="106">
        <f t="shared" si="220"/>
        <v>0</v>
      </c>
      <c r="M269" s="106">
        <f t="shared" si="220"/>
        <v>0</v>
      </c>
      <c r="N269" s="106">
        <f t="shared" si="220"/>
        <v>0</v>
      </c>
      <c r="O269" s="106">
        <f t="shared" si="220"/>
        <v>0</v>
      </c>
      <c r="P269" s="106">
        <f t="shared" si="220"/>
        <v>0</v>
      </c>
      <c r="Q269" s="106">
        <f t="shared" si="220"/>
        <v>0</v>
      </c>
      <c r="R269" s="106">
        <f t="shared" si="220"/>
        <v>0</v>
      </c>
      <c r="S269" s="106">
        <f t="shared" si="220"/>
        <v>0</v>
      </c>
      <c r="T269" s="106">
        <f t="shared" si="220"/>
        <v>0</v>
      </c>
      <c r="U269" s="106">
        <f t="shared" si="221"/>
        <v>0</v>
      </c>
      <c r="V269" s="106">
        <f t="shared" si="221"/>
        <v>0</v>
      </c>
      <c r="W269" s="106">
        <f t="shared" si="221"/>
        <v>0</v>
      </c>
      <c r="X269" s="106">
        <f t="shared" si="221"/>
        <v>0</v>
      </c>
      <c r="Y269" s="106">
        <f t="shared" si="221"/>
        <v>0</v>
      </c>
      <c r="Z269" s="106">
        <f t="shared" si="221"/>
        <v>0</v>
      </c>
      <c r="AA269" s="106">
        <f t="shared" si="221"/>
        <v>0</v>
      </c>
      <c r="AB269" s="106">
        <f t="shared" si="221"/>
        <v>0</v>
      </c>
      <c r="AC269" s="106">
        <f t="shared" si="221"/>
        <v>0</v>
      </c>
      <c r="AD269" s="106">
        <f t="shared" si="221"/>
        <v>0</v>
      </c>
      <c r="AE269" s="106">
        <f t="shared" si="222"/>
        <v>1</v>
      </c>
      <c r="AF269" s="106">
        <f t="shared" si="222"/>
        <v>1</v>
      </c>
      <c r="AG269" s="106">
        <f t="shared" si="222"/>
        <v>1</v>
      </c>
      <c r="AH269" s="106">
        <f t="shared" si="222"/>
        <v>1</v>
      </c>
      <c r="AI269" s="106">
        <f t="shared" si="222"/>
        <v>1</v>
      </c>
      <c r="AJ269" s="106">
        <f t="shared" si="222"/>
        <v>1</v>
      </c>
      <c r="AK269" s="106">
        <f t="shared" si="222"/>
        <v>1</v>
      </c>
      <c r="AL269" s="106">
        <f t="shared" si="222"/>
        <v>1</v>
      </c>
      <c r="AM269" s="106">
        <f t="shared" si="222"/>
        <v>1</v>
      </c>
      <c r="AN269" s="106">
        <f t="shared" si="222"/>
        <v>1</v>
      </c>
      <c r="AO269" s="106">
        <f t="shared" si="223"/>
        <v>1</v>
      </c>
      <c r="AP269" s="106">
        <f t="shared" si="223"/>
        <v>1</v>
      </c>
      <c r="AQ269" s="106">
        <f t="shared" si="223"/>
        <v>1</v>
      </c>
      <c r="AR269" s="106">
        <f t="shared" si="223"/>
        <v>1</v>
      </c>
      <c r="AS269" s="106">
        <f t="shared" si="223"/>
        <v>1</v>
      </c>
      <c r="AT269" s="106">
        <f t="shared" si="223"/>
        <v>1</v>
      </c>
      <c r="AU269" s="106">
        <f t="shared" si="223"/>
        <v>1</v>
      </c>
      <c r="AV269" s="106">
        <f t="shared" si="223"/>
        <v>1</v>
      </c>
      <c r="AW269" s="106">
        <f t="shared" si="223"/>
        <v>1</v>
      </c>
      <c r="AX269" s="106">
        <f t="shared" si="223"/>
        <v>1</v>
      </c>
      <c r="AY269" s="106">
        <f t="shared" si="224"/>
        <v>1</v>
      </c>
      <c r="AZ269" s="106">
        <f t="shared" si="224"/>
        <v>1</v>
      </c>
      <c r="BA269" s="106">
        <f t="shared" si="224"/>
        <v>1</v>
      </c>
      <c r="BB269" s="106">
        <f t="shared" si="224"/>
        <v>1</v>
      </c>
      <c r="BC269" s="106">
        <f t="shared" si="224"/>
        <v>1</v>
      </c>
      <c r="BD269" s="106">
        <f t="shared" si="224"/>
        <v>1</v>
      </c>
      <c r="BE269" s="106">
        <f t="shared" si="224"/>
        <v>1</v>
      </c>
      <c r="BF269" s="106">
        <f t="shared" si="224"/>
        <v>1</v>
      </c>
      <c r="BG269" s="106">
        <f t="shared" si="224"/>
        <v>1</v>
      </c>
      <c r="BH269" s="106">
        <f t="shared" si="224"/>
        <v>1</v>
      </c>
      <c r="BI269" s="106">
        <f t="shared" si="225"/>
        <v>1</v>
      </c>
      <c r="BJ269" s="106">
        <f t="shared" si="225"/>
        <v>1</v>
      </c>
      <c r="BK269" s="106">
        <f t="shared" si="225"/>
        <v>1</v>
      </c>
      <c r="BL269" s="106">
        <f t="shared" si="225"/>
        <v>1</v>
      </c>
      <c r="BM269" s="106">
        <f t="shared" si="225"/>
        <v>1</v>
      </c>
      <c r="BN269" s="106">
        <f t="shared" si="225"/>
        <v>1</v>
      </c>
      <c r="BO269" s="106">
        <f t="shared" si="225"/>
        <v>1</v>
      </c>
      <c r="BP269" s="106">
        <f t="shared" si="225"/>
        <v>1</v>
      </c>
      <c r="BQ269" s="106">
        <f t="shared" si="225"/>
        <v>1</v>
      </c>
      <c r="BR269" s="350">
        <f t="shared" si="226"/>
        <v>0.66101694915254239</v>
      </c>
    </row>
    <row r="270" spans="1:70" s="2" customFormat="1" ht="18.75" customHeight="1" x14ac:dyDescent="0.25">
      <c r="A270" s="88"/>
      <c r="B270" s="77" t="s">
        <v>1174</v>
      </c>
      <c r="C270" s="77" t="s">
        <v>1175</v>
      </c>
      <c r="D270" s="77" t="s">
        <v>730</v>
      </c>
      <c r="E270" s="224">
        <f>VLOOKUP(B270,'Cuadro Control'!C307:J2200,8,FALSE)</f>
        <v>1212623361.2117648</v>
      </c>
      <c r="F270" s="106">
        <f t="shared" si="219"/>
        <v>0.22841447185013161</v>
      </c>
      <c r="G270" s="107">
        <v>46352</v>
      </c>
      <c r="H270" s="107"/>
      <c r="I270" s="107">
        <v>46370</v>
      </c>
      <c r="J270" s="354">
        <f t="shared" si="197"/>
        <v>0.84210526315789469</v>
      </c>
      <c r="K270" s="106">
        <f t="shared" si="220"/>
        <v>0</v>
      </c>
      <c r="L270" s="106">
        <f t="shared" si="220"/>
        <v>0</v>
      </c>
      <c r="M270" s="106">
        <f t="shared" si="220"/>
        <v>0</v>
      </c>
      <c r="N270" s="106">
        <f t="shared" si="220"/>
        <v>0</v>
      </c>
      <c r="O270" s="106">
        <f t="shared" si="220"/>
        <v>0</v>
      </c>
      <c r="P270" s="106">
        <f t="shared" si="220"/>
        <v>0</v>
      </c>
      <c r="Q270" s="106">
        <f t="shared" si="220"/>
        <v>0</v>
      </c>
      <c r="R270" s="106">
        <f t="shared" si="220"/>
        <v>0</v>
      </c>
      <c r="S270" s="106">
        <f t="shared" si="220"/>
        <v>0</v>
      </c>
      <c r="T270" s="106">
        <f t="shared" si="220"/>
        <v>0</v>
      </c>
      <c r="U270" s="106">
        <f t="shared" si="221"/>
        <v>0</v>
      </c>
      <c r="V270" s="106">
        <f t="shared" si="221"/>
        <v>0</v>
      </c>
      <c r="W270" s="106">
        <f t="shared" si="221"/>
        <v>0</v>
      </c>
      <c r="X270" s="106">
        <f t="shared" si="221"/>
        <v>0</v>
      </c>
      <c r="Y270" s="106">
        <f t="shared" si="221"/>
        <v>0</v>
      </c>
      <c r="Z270" s="106">
        <f t="shared" si="221"/>
        <v>0</v>
      </c>
      <c r="AA270" s="106">
        <f t="shared" si="221"/>
        <v>0</v>
      </c>
      <c r="AB270" s="106">
        <f t="shared" si="221"/>
        <v>0</v>
      </c>
      <c r="AC270" s="106">
        <f t="shared" si="221"/>
        <v>0</v>
      </c>
      <c r="AD270" s="106">
        <f t="shared" si="221"/>
        <v>0</v>
      </c>
      <c r="AE270" s="106">
        <f t="shared" si="222"/>
        <v>0.10526315789473684</v>
      </c>
      <c r="AF270" s="106">
        <f t="shared" si="222"/>
        <v>0.47368421052631576</v>
      </c>
      <c r="AG270" s="106">
        <f t="shared" si="222"/>
        <v>0.84210526315789469</v>
      </c>
      <c r="AH270" s="106">
        <f t="shared" si="222"/>
        <v>1</v>
      </c>
      <c r="AI270" s="106">
        <f t="shared" si="222"/>
        <v>1</v>
      </c>
      <c r="AJ270" s="106">
        <f t="shared" si="222"/>
        <v>1</v>
      </c>
      <c r="AK270" s="106">
        <f t="shared" si="222"/>
        <v>1</v>
      </c>
      <c r="AL270" s="106">
        <f t="shared" si="222"/>
        <v>1</v>
      </c>
      <c r="AM270" s="106">
        <f t="shared" si="222"/>
        <v>1</v>
      </c>
      <c r="AN270" s="106">
        <f t="shared" si="222"/>
        <v>1</v>
      </c>
      <c r="AO270" s="106">
        <f t="shared" si="223"/>
        <v>1</v>
      </c>
      <c r="AP270" s="106">
        <f t="shared" si="223"/>
        <v>1</v>
      </c>
      <c r="AQ270" s="106">
        <f t="shared" si="223"/>
        <v>1</v>
      </c>
      <c r="AR270" s="106">
        <f t="shared" si="223"/>
        <v>1</v>
      </c>
      <c r="AS270" s="106">
        <f t="shared" si="223"/>
        <v>1</v>
      </c>
      <c r="AT270" s="106">
        <f t="shared" si="223"/>
        <v>1</v>
      </c>
      <c r="AU270" s="106">
        <f t="shared" si="223"/>
        <v>1</v>
      </c>
      <c r="AV270" s="106">
        <f t="shared" si="223"/>
        <v>1</v>
      </c>
      <c r="AW270" s="106">
        <f t="shared" si="223"/>
        <v>1</v>
      </c>
      <c r="AX270" s="106">
        <f t="shared" si="223"/>
        <v>1</v>
      </c>
      <c r="AY270" s="106">
        <f t="shared" si="224"/>
        <v>1</v>
      </c>
      <c r="AZ270" s="106">
        <f t="shared" si="224"/>
        <v>1</v>
      </c>
      <c r="BA270" s="106">
        <f t="shared" si="224"/>
        <v>1</v>
      </c>
      <c r="BB270" s="106">
        <f t="shared" si="224"/>
        <v>1</v>
      </c>
      <c r="BC270" s="106">
        <f t="shared" si="224"/>
        <v>1</v>
      </c>
      <c r="BD270" s="106">
        <f t="shared" si="224"/>
        <v>1</v>
      </c>
      <c r="BE270" s="106">
        <f t="shared" si="224"/>
        <v>1</v>
      </c>
      <c r="BF270" s="106">
        <f t="shared" si="224"/>
        <v>1</v>
      </c>
      <c r="BG270" s="106">
        <f t="shared" si="224"/>
        <v>1</v>
      </c>
      <c r="BH270" s="106">
        <f t="shared" si="224"/>
        <v>1</v>
      </c>
      <c r="BI270" s="106">
        <f t="shared" si="225"/>
        <v>1</v>
      </c>
      <c r="BJ270" s="106">
        <f t="shared" si="225"/>
        <v>1</v>
      </c>
      <c r="BK270" s="106">
        <f t="shared" si="225"/>
        <v>1</v>
      </c>
      <c r="BL270" s="106">
        <f t="shared" si="225"/>
        <v>1</v>
      </c>
      <c r="BM270" s="106">
        <f t="shared" si="225"/>
        <v>1</v>
      </c>
      <c r="BN270" s="106">
        <f t="shared" si="225"/>
        <v>1</v>
      </c>
      <c r="BO270" s="106">
        <f t="shared" si="225"/>
        <v>1</v>
      </c>
      <c r="BP270" s="106">
        <f t="shared" si="225"/>
        <v>1</v>
      </c>
      <c r="BQ270" s="106">
        <f t="shared" si="225"/>
        <v>1</v>
      </c>
      <c r="BR270" s="350">
        <f t="shared" si="226"/>
        <v>0.63425512934879569</v>
      </c>
    </row>
    <row r="271" spans="1:70" s="2" customFormat="1" ht="18.75" customHeight="1" x14ac:dyDescent="0.25">
      <c r="A271" s="88"/>
      <c r="B271" s="77" t="s">
        <v>1176</v>
      </c>
      <c r="C271" s="77" t="s">
        <v>1177</v>
      </c>
      <c r="D271" s="77" t="s">
        <v>6</v>
      </c>
      <c r="E271" s="224">
        <f>VLOOKUP(B271,'Cuadro Control'!C308:J2201,8,FALSE)</f>
        <v>0</v>
      </c>
      <c r="F271" s="106">
        <f t="shared" si="219"/>
        <v>0</v>
      </c>
      <c r="G271" s="107">
        <v>46370</v>
      </c>
      <c r="H271" s="107"/>
      <c r="I271" s="107">
        <v>46372</v>
      </c>
      <c r="J271" s="354">
        <f t="shared" si="197"/>
        <v>0</v>
      </c>
      <c r="K271" s="106">
        <f t="shared" si="220"/>
        <v>0</v>
      </c>
      <c r="L271" s="106">
        <f t="shared" si="220"/>
        <v>0</v>
      </c>
      <c r="M271" s="106">
        <f t="shared" si="220"/>
        <v>0</v>
      </c>
      <c r="N271" s="106">
        <f t="shared" si="220"/>
        <v>0</v>
      </c>
      <c r="O271" s="106">
        <f t="shared" si="220"/>
        <v>0</v>
      </c>
      <c r="P271" s="106">
        <f t="shared" si="220"/>
        <v>0</v>
      </c>
      <c r="Q271" s="106">
        <f t="shared" si="220"/>
        <v>0</v>
      </c>
      <c r="R271" s="106">
        <f t="shared" si="220"/>
        <v>0</v>
      </c>
      <c r="S271" s="106">
        <f t="shared" si="220"/>
        <v>0</v>
      </c>
      <c r="T271" s="106">
        <f t="shared" si="220"/>
        <v>0</v>
      </c>
      <c r="U271" s="106">
        <f t="shared" si="221"/>
        <v>0</v>
      </c>
      <c r="V271" s="106">
        <f t="shared" si="221"/>
        <v>0</v>
      </c>
      <c r="W271" s="106">
        <f t="shared" si="221"/>
        <v>0</v>
      </c>
      <c r="X271" s="106">
        <f t="shared" si="221"/>
        <v>0</v>
      </c>
      <c r="Y271" s="106">
        <f t="shared" si="221"/>
        <v>0</v>
      </c>
      <c r="Z271" s="106">
        <f t="shared" si="221"/>
        <v>0</v>
      </c>
      <c r="AA271" s="106">
        <f t="shared" si="221"/>
        <v>0</v>
      </c>
      <c r="AB271" s="106">
        <f t="shared" si="221"/>
        <v>0</v>
      </c>
      <c r="AC271" s="106">
        <f t="shared" si="221"/>
        <v>0</v>
      </c>
      <c r="AD271" s="106">
        <f t="shared" si="221"/>
        <v>0</v>
      </c>
      <c r="AE271" s="106">
        <f t="shared" si="222"/>
        <v>0</v>
      </c>
      <c r="AF271" s="106">
        <f t="shared" si="222"/>
        <v>0</v>
      </c>
      <c r="AG271" s="106">
        <f t="shared" si="222"/>
        <v>0</v>
      </c>
      <c r="AH271" s="106">
        <f t="shared" si="222"/>
        <v>1</v>
      </c>
      <c r="AI271" s="106">
        <f t="shared" si="222"/>
        <v>1</v>
      </c>
      <c r="AJ271" s="106">
        <f t="shared" si="222"/>
        <v>1</v>
      </c>
      <c r="AK271" s="106">
        <f t="shared" si="222"/>
        <v>1</v>
      </c>
      <c r="AL271" s="106">
        <f t="shared" si="222"/>
        <v>1</v>
      </c>
      <c r="AM271" s="106">
        <f t="shared" si="222"/>
        <v>1</v>
      </c>
      <c r="AN271" s="106">
        <f t="shared" si="222"/>
        <v>1</v>
      </c>
      <c r="AO271" s="106">
        <f t="shared" si="223"/>
        <v>1</v>
      </c>
      <c r="AP271" s="106">
        <f t="shared" si="223"/>
        <v>1</v>
      </c>
      <c r="AQ271" s="106">
        <f t="shared" si="223"/>
        <v>1</v>
      </c>
      <c r="AR271" s="106">
        <f t="shared" si="223"/>
        <v>1</v>
      </c>
      <c r="AS271" s="106">
        <f t="shared" si="223"/>
        <v>1</v>
      </c>
      <c r="AT271" s="106">
        <f t="shared" si="223"/>
        <v>1</v>
      </c>
      <c r="AU271" s="106">
        <f t="shared" si="223"/>
        <v>1</v>
      </c>
      <c r="AV271" s="106">
        <f t="shared" si="223"/>
        <v>1</v>
      </c>
      <c r="AW271" s="106">
        <f t="shared" si="223"/>
        <v>1</v>
      </c>
      <c r="AX271" s="106">
        <f t="shared" si="223"/>
        <v>1</v>
      </c>
      <c r="AY271" s="106">
        <f t="shared" si="224"/>
        <v>1</v>
      </c>
      <c r="AZ271" s="106">
        <f t="shared" si="224"/>
        <v>1</v>
      </c>
      <c r="BA271" s="106">
        <f t="shared" si="224"/>
        <v>1</v>
      </c>
      <c r="BB271" s="106">
        <f t="shared" si="224"/>
        <v>1</v>
      </c>
      <c r="BC271" s="106">
        <f t="shared" si="224"/>
        <v>1</v>
      </c>
      <c r="BD271" s="106">
        <f t="shared" si="224"/>
        <v>1</v>
      </c>
      <c r="BE271" s="106">
        <f t="shared" si="224"/>
        <v>1</v>
      </c>
      <c r="BF271" s="106">
        <f t="shared" si="224"/>
        <v>1</v>
      </c>
      <c r="BG271" s="106">
        <f t="shared" si="224"/>
        <v>1</v>
      </c>
      <c r="BH271" s="106">
        <f t="shared" si="224"/>
        <v>1</v>
      </c>
      <c r="BI271" s="106">
        <f t="shared" si="225"/>
        <v>1</v>
      </c>
      <c r="BJ271" s="106">
        <f t="shared" si="225"/>
        <v>1</v>
      </c>
      <c r="BK271" s="106">
        <f t="shared" si="225"/>
        <v>1</v>
      </c>
      <c r="BL271" s="106">
        <f t="shared" si="225"/>
        <v>1</v>
      </c>
      <c r="BM271" s="106">
        <f t="shared" si="225"/>
        <v>1</v>
      </c>
      <c r="BN271" s="106">
        <f t="shared" si="225"/>
        <v>1</v>
      </c>
      <c r="BO271" s="106">
        <f t="shared" si="225"/>
        <v>1</v>
      </c>
      <c r="BP271" s="106">
        <f t="shared" si="225"/>
        <v>1</v>
      </c>
      <c r="BQ271" s="106">
        <f t="shared" si="225"/>
        <v>1</v>
      </c>
      <c r="BR271" s="350">
        <f t="shared" si="226"/>
        <v>0.61016949152542377</v>
      </c>
    </row>
    <row r="272" spans="1:70" s="2" customFormat="1" ht="18.75" customHeight="1" x14ac:dyDescent="0.25">
      <c r="A272" s="88"/>
      <c r="B272" s="78" t="s">
        <v>1178</v>
      </c>
      <c r="C272" s="78" t="s">
        <v>1179</v>
      </c>
      <c r="D272" s="78" t="s">
        <v>3</v>
      </c>
      <c r="E272" s="225">
        <f>VLOOKUP(B272,'Cuadro Control'!C309:J2202,8,FALSE)</f>
        <v>0</v>
      </c>
      <c r="F272" s="108">
        <f t="shared" si="219"/>
        <v>0</v>
      </c>
      <c r="G272" s="109">
        <v>46370</v>
      </c>
      <c r="H272" s="109"/>
      <c r="I272" s="109">
        <v>46370</v>
      </c>
      <c r="J272" s="354">
        <f t="shared" si="197"/>
        <v>0</v>
      </c>
      <c r="K272" s="108">
        <f t="shared" si="220"/>
        <v>0</v>
      </c>
      <c r="L272" s="108">
        <f t="shared" si="220"/>
        <v>0</v>
      </c>
      <c r="M272" s="108">
        <f t="shared" si="220"/>
        <v>0</v>
      </c>
      <c r="N272" s="108">
        <f t="shared" si="220"/>
        <v>0</v>
      </c>
      <c r="O272" s="108">
        <f t="shared" si="220"/>
        <v>0</v>
      </c>
      <c r="P272" s="108">
        <f t="shared" si="220"/>
        <v>0</v>
      </c>
      <c r="Q272" s="108">
        <f t="shared" si="220"/>
        <v>0</v>
      </c>
      <c r="R272" s="108">
        <f t="shared" si="220"/>
        <v>0</v>
      </c>
      <c r="S272" s="108">
        <f t="shared" si="220"/>
        <v>0</v>
      </c>
      <c r="T272" s="108">
        <f t="shared" si="220"/>
        <v>0</v>
      </c>
      <c r="U272" s="108">
        <f t="shared" si="221"/>
        <v>0</v>
      </c>
      <c r="V272" s="108">
        <f t="shared" si="221"/>
        <v>0</v>
      </c>
      <c r="W272" s="108">
        <f t="shared" si="221"/>
        <v>0</v>
      </c>
      <c r="X272" s="108">
        <f t="shared" si="221"/>
        <v>0</v>
      </c>
      <c r="Y272" s="108">
        <f t="shared" si="221"/>
        <v>0</v>
      </c>
      <c r="Z272" s="108">
        <f t="shared" si="221"/>
        <v>0</v>
      </c>
      <c r="AA272" s="108">
        <f t="shared" si="221"/>
        <v>0</v>
      </c>
      <c r="AB272" s="108">
        <f t="shared" si="221"/>
        <v>0</v>
      </c>
      <c r="AC272" s="108">
        <f t="shared" si="221"/>
        <v>0</v>
      </c>
      <c r="AD272" s="108">
        <f t="shared" si="221"/>
        <v>0</v>
      </c>
      <c r="AE272" s="108">
        <f t="shared" si="222"/>
        <v>0</v>
      </c>
      <c r="AF272" s="108">
        <f t="shared" si="222"/>
        <v>0</v>
      </c>
      <c r="AG272" s="108">
        <f t="shared" si="222"/>
        <v>0</v>
      </c>
      <c r="AH272" s="108">
        <f t="shared" si="222"/>
        <v>1</v>
      </c>
      <c r="AI272" s="108">
        <f t="shared" si="222"/>
        <v>1</v>
      </c>
      <c r="AJ272" s="108">
        <f t="shared" si="222"/>
        <v>1</v>
      </c>
      <c r="AK272" s="108">
        <f t="shared" si="222"/>
        <v>1</v>
      </c>
      <c r="AL272" s="108">
        <f t="shared" si="222"/>
        <v>1</v>
      </c>
      <c r="AM272" s="108">
        <f t="shared" si="222"/>
        <v>1</v>
      </c>
      <c r="AN272" s="108">
        <f t="shared" si="222"/>
        <v>1</v>
      </c>
      <c r="AO272" s="108">
        <f t="shared" si="223"/>
        <v>1</v>
      </c>
      <c r="AP272" s="108">
        <f t="shared" si="223"/>
        <v>1</v>
      </c>
      <c r="AQ272" s="108">
        <f t="shared" si="223"/>
        <v>1</v>
      </c>
      <c r="AR272" s="108">
        <f t="shared" si="223"/>
        <v>1</v>
      </c>
      <c r="AS272" s="108">
        <f t="shared" si="223"/>
        <v>1</v>
      </c>
      <c r="AT272" s="108">
        <f t="shared" si="223"/>
        <v>1</v>
      </c>
      <c r="AU272" s="108">
        <f t="shared" si="223"/>
        <v>1</v>
      </c>
      <c r="AV272" s="108">
        <f t="shared" si="223"/>
        <v>1</v>
      </c>
      <c r="AW272" s="108">
        <f t="shared" si="223"/>
        <v>1</v>
      </c>
      <c r="AX272" s="108">
        <f t="shared" si="223"/>
        <v>1</v>
      </c>
      <c r="AY272" s="108">
        <f t="shared" si="224"/>
        <v>1</v>
      </c>
      <c r="AZ272" s="108">
        <f t="shared" si="224"/>
        <v>1</v>
      </c>
      <c r="BA272" s="108">
        <f t="shared" si="224"/>
        <v>1</v>
      </c>
      <c r="BB272" s="108">
        <f t="shared" si="224"/>
        <v>1</v>
      </c>
      <c r="BC272" s="108">
        <f t="shared" si="224"/>
        <v>1</v>
      </c>
      <c r="BD272" s="108">
        <f t="shared" si="224"/>
        <v>1</v>
      </c>
      <c r="BE272" s="108">
        <f t="shared" si="224"/>
        <v>1</v>
      </c>
      <c r="BF272" s="108">
        <f t="shared" si="224"/>
        <v>1</v>
      </c>
      <c r="BG272" s="108">
        <f t="shared" si="224"/>
        <v>1</v>
      </c>
      <c r="BH272" s="108">
        <f t="shared" si="224"/>
        <v>1</v>
      </c>
      <c r="BI272" s="108">
        <f t="shared" si="225"/>
        <v>1</v>
      </c>
      <c r="BJ272" s="108">
        <f t="shared" si="225"/>
        <v>1</v>
      </c>
      <c r="BK272" s="108">
        <f t="shared" si="225"/>
        <v>1</v>
      </c>
      <c r="BL272" s="108">
        <f t="shared" si="225"/>
        <v>1</v>
      </c>
      <c r="BM272" s="108">
        <f t="shared" si="225"/>
        <v>1</v>
      </c>
      <c r="BN272" s="108">
        <f t="shared" si="225"/>
        <v>1</v>
      </c>
      <c r="BO272" s="108">
        <f t="shared" si="225"/>
        <v>1</v>
      </c>
      <c r="BP272" s="108">
        <f t="shared" si="225"/>
        <v>1</v>
      </c>
      <c r="BQ272" s="108">
        <f t="shared" si="225"/>
        <v>1</v>
      </c>
      <c r="BR272" s="350">
        <f t="shared" si="226"/>
        <v>0.61016949152542377</v>
      </c>
    </row>
    <row r="273" spans="1:70" s="2" customFormat="1" ht="18.75" customHeight="1" x14ac:dyDescent="0.25">
      <c r="A273" s="88"/>
      <c r="B273" s="77" t="s">
        <v>1180</v>
      </c>
      <c r="C273" s="77" t="s">
        <v>1181</v>
      </c>
      <c r="D273" s="77" t="s">
        <v>8</v>
      </c>
      <c r="E273" s="224">
        <f>VLOOKUP(B273,'Cuadro Control'!C310:J2203,8,FALSE)</f>
        <v>1230815225.9452939</v>
      </c>
      <c r="F273" s="106">
        <f t="shared" si="219"/>
        <v>0.2318411625341423</v>
      </c>
      <c r="G273" s="107">
        <v>46373</v>
      </c>
      <c r="H273" s="107"/>
      <c r="I273" s="107">
        <v>46373</v>
      </c>
      <c r="J273" s="354">
        <f t="shared" si="197"/>
        <v>0</v>
      </c>
      <c r="K273" s="106">
        <f t="shared" si="220"/>
        <v>0</v>
      </c>
      <c r="L273" s="106">
        <f t="shared" si="220"/>
        <v>0</v>
      </c>
      <c r="M273" s="106">
        <f t="shared" si="220"/>
        <v>0</v>
      </c>
      <c r="N273" s="106">
        <f t="shared" si="220"/>
        <v>0</v>
      </c>
      <c r="O273" s="106">
        <f t="shared" si="220"/>
        <v>0</v>
      </c>
      <c r="P273" s="106">
        <f t="shared" si="220"/>
        <v>0</v>
      </c>
      <c r="Q273" s="106">
        <f t="shared" si="220"/>
        <v>0</v>
      </c>
      <c r="R273" s="106">
        <f t="shared" si="220"/>
        <v>0</v>
      </c>
      <c r="S273" s="106">
        <f t="shared" si="220"/>
        <v>0</v>
      </c>
      <c r="T273" s="106">
        <f t="shared" si="220"/>
        <v>0</v>
      </c>
      <c r="U273" s="106">
        <f t="shared" si="221"/>
        <v>0</v>
      </c>
      <c r="V273" s="106">
        <f t="shared" si="221"/>
        <v>0</v>
      </c>
      <c r="W273" s="106">
        <f t="shared" si="221"/>
        <v>0</v>
      </c>
      <c r="X273" s="106">
        <f t="shared" si="221"/>
        <v>0</v>
      </c>
      <c r="Y273" s="106">
        <f t="shared" si="221"/>
        <v>0</v>
      </c>
      <c r="Z273" s="106">
        <f t="shared" si="221"/>
        <v>0</v>
      </c>
      <c r="AA273" s="106">
        <f t="shared" si="221"/>
        <v>0</v>
      </c>
      <c r="AB273" s="106">
        <f t="shared" si="221"/>
        <v>0</v>
      </c>
      <c r="AC273" s="106">
        <f t="shared" si="221"/>
        <v>0</v>
      </c>
      <c r="AD273" s="106">
        <f t="shared" si="221"/>
        <v>0</v>
      </c>
      <c r="AE273" s="106">
        <f t="shared" si="222"/>
        <v>0</v>
      </c>
      <c r="AF273" s="106">
        <f t="shared" si="222"/>
        <v>0</v>
      </c>
      <c r="AG273" s="106">
        <f t="shared" si="222"/>
        <v>0</v>
      </c>
      <c r="AH273" s="106">
        <f t="shared" si="222"/>
        <v>1</v>
      </c>
      <c r="AI273" s="106">
        <f t="shared" si="222"/>
        <v>1</v>
      </c>
      <c r="AJ273" s="106">
        <f t="shared" si="222"/>
        <v>1</v>
      </c>
      <c r="AK273" s="106">
        <f t="shared" si="222"/>
        <v>1</v>
      </c>
      <c r="AL273" s="106">
        <f t="shared" si="222"/>
        <v>1</v>
      </c>
      <c r="AM273" s="106">
        <f t="shared" si="222"/>
        <v>1</v>
      </c>
      <c r="AN273" s="106">
        <f t="shared" si="222"/>
        <v>1</v>
      </c>
      <c r="AO273" s="106">
        <f t="shared" si="223"/>
        <v>1</v>
      </c>
      <c r="AP273" s="106">
        <f t="shared" si="223"/>
        <v>1</v>
      </c>
      <c r="AQ273" s="106">
        <f t="shared" si="223"/>
        <v>1</v>
      </c>
      <c r="AR273" s="106">
        <f t="shared" si="223"/>
        <v>1</v>
      </c>
      <c r="AS273" s="106">
        <f t="shared" si="223"/>
        <v>1</v>
      </c>
      <c r="AT273" s="106">
        <f t="shared" si="223"/>
        <v>1</v>
      </c>
      <c r="AU273" s="106">
        <f t="shared" si="223"/>
        <v>1</v>
      </c>
      <c r="AV273" s="106">
        <f t="shared" si="223"/>
        <v>1</v>
      </c>
      <c r="AW273" s="106">
        <f t="shared" si="223"/>
        <v>1</v>
      </c>
      <c r="AX273" s="106">
        <f t="shared" si="223"/>
        <v>1</v>
      </c>
      <c r="AY273" s="106">
        <f t="shared" si="224"/>
        <v>1</v>
      </c>
      <c r="AZ273" s="106">
        <f t="shared" si="224"/>
        <v>1</v>
      </c>
      <c r="BA273" s="106">
        <f t="shared" si="224"/>
        <v>1</v>
      </c>
      <c r="BB273" s="106">
        <f t="shared" si="224"/>
        <v>1</v>
      </c>
      <c r="BC273" s="106">
        <f t="shared" si="224"/>
        <v>1</v>
      </c>
      <c r="BD273" s="106">
        <f t="shared" si="224"/>
        <v>1</v>
      </c>
      <c r="BE273" s="106">
        <f t="shared" si="224"/>
        <v>1</v>
      </c>
      <c r="BF273" s="106">
        <f t="shared" si="224"/>
        <v>1</v>
      </c>
      <c r="BG273" s="106">
        <f t="shared" si="224"/>
        <v>1</v>
      </c>
      <c r="BH273" s="106">
        <f t="shared" si="224"/>
        <v>1</v>
      </c>
      <c r="BI273" s="106">
        <f t="shared" si="225"/>
        <v>1</v>
      </c>
      <c r="BJ273" s="106">
        <f t="shared" si="225"/>
        <v>1</v>
      </c>
      <c r="BK273" s="106">
        <f t="shared" si="225"/>
        <v>1</v>
      </c>
      <c r="BL273" s="106">
        <f t="shared" si="225"/>
        <v>1</v>
      </c>
      <c r="BM273" s="106">
        <f t="shared" si="225"/>
        <v>1</v>
      </c>
      <c r="BN273" s="106">
        <f t="shared" si="225"/>
        <v>1</v>
      </c>
      <c r="BO273" s="106">
        <f t="shared" si="225"/>
        <v>1</v>
      </c>
      <c r="BP273" s="106">
        <f t="shared" si="225"/>
        <v>1</v>
      </c>
      <c r="BQ273" s="106">
        <f t="shared" si="225"/>
        <v>1</v>
      </c>
      <c r="BR273" s="350">
        <f t="shared" si="226"/>
        <v>0.61016949152542377</v>
      </c>
    </row>
    <row r="274" spans="1:70" s="2" customFormat="1" ht="18.75" customHeight="1" x14ac:dyDescent="0.25">
      <c r="A274" s="88"/>
      <c r="B274" s="77" t="s">
        <v>1182</v>
      </c>
      <c r="C274" s="77" t="s">
        <v>1183</v>
      </c>
      <c r="D274" s="77" t="s">
        <v>26</v>
      </c>
      <c r="E274" s="224">
        <f>VLOOKUP(B274,'Cuadro Control'!C311:J2204,8,FALSE)</f>
        <v>0</v>
      </c>
      <c r="F274" s="106">
        <f t="shared" si="219"/>
        <v>0</v>
      </c>
      <c r="G274" s="107">
        <v>46373</v>
      </c>
      <c r="H274" s="107"/>
      <c r="I274" s="107">
        <v>46382</v>
      </c>
      <c r="J274" s="354">
        <f t="shared" si="197"/>
        <v>0.9</v>
      </c>
      <c r="K274" s="106">
        <f t="shared" ref="K274:T279" si="227">IF($G274=0,0,IF(K$6&lt;$G274,0,IF(K$6&gt;$I274,1,(K$6-$G274+1)/($I274-$G274+1))))</f>
        <v>0</v>
      </c>
      <c r="L274" s="106">
        <f t="shared" si="227"/>
        <v>0</v>
      </c>
      <c r="M274" s="106">
        <f t="shared" si="227"/>
        <v>0</v>
      </c>
      <c r="N274" s="106">
        <f t="shared" si="227"/>
        <v>0</v>
      </c>
      <c r="O274" s="106">
        <f t="shared" si="227"/>
        <v>0</v>
      </c>
      <c r="P274" s="106">
        <f t="shared" si="227"/>
        <v>0</v>
      </c>
      <c r="Q274" s="106">
        <f t="shared" si="227"/>
        <v>0</v>
      </c>
      <c r="R274" s="106">
        <f t="shared" si="227"/>
        <v>0</v>
      </c>
      <c r="S274" s="106">
        <f t="shared" si="227"/>
        <v>0</v>
      </c>
      <c r="T274" s="106">
        <f t="shared" si="227"/>
        <v>0</v>
      </c>
      <c r="U274" s="106">
        <f t="shared" ref="U274:AD279" si="228">IF($G274=0,0,IF(U$6&lt;$G274,0,IF(U$6&gt;$I274,1,(U$6-$G274+1)/($I274-$G274+1))))</f>
        <v>0</v>
      </c>
      <c r="V274" s="106">
        <f t="shared" si="228"/>
        <v>0</v>
      </c>
      <c r="W274" s="106">
        <f t="shared" si="228"/>
        <v>0</v>
      </c>
      <c r="X274" s="106">
        <f t="shared" si="228"/>
        <v>0</v>
      </c>
      <c r="Y274" s="106">
        <f t="shared" si="228"/>
        <v>0</v>
      </c>
      <c r="Z274" s="106">
        <f t="shared" si="228"/>
        <v>0</v>
      </c>
      <c r="AA274" s="106">
        <f t="shared" si="228"/>
        <v>0</v>
      </c>
      <c r="AB274" s="106">
        <f t="shared" si="228"/>
        <v>0</v>
      </c>
      <c r="AC274" s="106">
        <f t="shared" si="228"/>
        <v>0</v>
      </c>
      <c r="AD274" s="106">
        <f t="shared" si="228"/>
        <v>0</v>
      </c>
      <c r="AE274" s="106">
        <f t="shared" ref="AE274:AN279" si="229">IF($G274=0,0,IF(AE$6&lt;$G274,0,IF(AE$6&gt;$I274,1,(AE$6-$G274+1)/($I274-$G274+1))))</f>
        <v>0</v>
      </c>
      <c r="AF274" s="106">
        <f t="shared" si="229"/>
        <v>0</v>
      </c>
      <c r="AG274" s="106">
        <f t="shared" si="229"/>
        <v>0</v>
      </c>
      <c r="AH274" s="106">
        <f t="shared" si="229"/>
        <v>0.2</v>
      </c>
      <c r="AI274" s="106">
        <f t="shared" si="229"/>
        <v>0.9</v>
      </c>
      <c r="AJ274" s="106">
        <f t="shared" si="229"/>
        <v>1</v>
      </c>
      <c r="AK274" s="106">
        <f t="shared" si="229"/>
        <v>1</v>
      </c>
      <c r="AL274" s="106">
        <f t="shared" si="229"/>
        <v>1</v>
      </c>
      <c r="AM274" s="106">
        <f t="shared" si="229"/>
        <v>1</v>
      </c>
      <c r="AN274" s="106">
        <f t="shared" si="229"/>
        <v>1</v>
      </c>
      <c r="AO274" s="106">
        <f t="shared" ref="AO274:AX279" si="230">IF($G274=0,0,IF(AO$6&lt;$G274,0,IF(AO$6&gt;$I274,1,(AO$6-$G274+1)/($I274-$G274+1))))</f>
        <v>1</v>
      </c>
      <c r="AP274" s="106">
        <f t="shared" si="230"/>
        <v>1</v>
      </c>
      <c r="AQ274" s="106">
        <f t="shared" si="230"/>
        <v>1</v>
      </c>
      <c r="AR274" s="106">
        <f t="shared" si="230"/>
        <v>1</v>
      </c>
      <c r="AS274" s="106">
        <f t="shared" si="230"/>
        <v>1</v>
      </c>
      <c r="AT274" s="106">
        <f t="shared" si="230"/>
        <v>1</v>
      </c>
      <c r="AU274" s="106">
        <f t="shared" si="230"/>
        <v>1</v>
      </c>
      <c r="AV274" s="106">
        <f t="shared" si="230"/>
        <v>1</v>
      </c>
      <c r="AW274" s="106">
        <f t="shared" si="230"/>
        <v>1</v>
      </c>
      <c r="AX274" s="106">
        <f t="shared" si="230"/>
        <v>1</v>
      </c>
      <c r="AY274" s="106">
        <f t="shared" ref="AY274:BH279" si="231">IF($G274=0,0,IF(AY$6&lt;$G274,0,IF(AY$6&gt;$I274,1,(AY$6-$G274+1)/($I274-$G274+1))))</f>
        <v>1</v>
      </c>
      <c r="AZ274" s="106">
        <f t="shared" si="231"/>
        <v>1</v>
      </c>
      <c r="BA274" s="106">
        <f t="shared" si="231"/>
        <v>1</v>
      </c>
      <c r="BB274" s="106">
        <f t="shared" si="231"/>
        <v>1</v>
      </c>
      <c r="BC274" s="106">
        <f t="shared" si="231"/>
        <v>1</v>
      </c>
      <c r="BD274" s="106">
        <f t="shared" si="231"/>
        <v>1</v>
      </c>
      <c r="BE274" s="106">
        <f t="shared" si="231"/>
        <v>1</v>
      </c>
      <c r="BF274" s="106">
        <f t="shared" si="231"/>
        <v>1</v>
      </c>
      <c r="BG274" s="106">
        <f t="shared" si="231"/>
        <v>1</v>
      </c>
      <c r="BH274" s="106">
        <f t="shared" si="231"/>
        <v>1</v>
      </c>
      <c r="BI274" s="106">
        <f t="shared" ref="BI274:BQ279" si="232">IF($G274=0,0,IF(BI$6&lt;$G274,0,IF(BI$6&gt;$I274,1,(BI$6-$G274+1)/($I274-$G274+1))))</f>
        <v>1</v>
      </c>
      <c r="BJ274" s="106">
        <f t="shared" si="232"/>
        <v>1</v>
      </c>
      <c r="BK274" s="106">
        <f t="shared" si="232"/>
        <v>1</v>
      </c>
      <c r="BL274" s="106">
        <f t="shared" si="232"/>
        <v>1</v>
      </c>
      <c r="BM274" s="106">
        <f t="shared" si="232"/>
        <v>1</v>
      </c>
      <c r="BN274" s="106">
        <f t="shared" si="232"/>
        <v>1</v>
      </c>
      <c r="BO274" s="106">
        <f t="shared" si="232"/>
        <v>1</v>
      </c>
      <c r="BP274" s="106">
        <f t="shared" si="232"/>
        <v>1</v>
      </c>
      <c r="BQ274" s="106">
        <f t="shared" si="232"/>
        <v>1</v>
      </c>
      <c r="BR274" s="350">
        <f t="shared" si="226"/>
        <v>0.59491525423728819</v>
      </c>
    </row>
    <row r="275" spans="1:70" s="2" customFormat="1" ht="18.75" customHeight="1" x14ac:dyDescent="0.25">
      <c r="A275" s="88"/>
      <c r="B275" s="77" t="s">
        <v>1184</v>
      </c>
      <c r="C275" s="77" t="s">
        <v>2061</v>
      </c>
      <c r="D275" s="77" t="s">
        <v>6</v>
      </c>
      <c r="E275" s="224">
        <f>VLOOKUP(B275,'Cuadro Control'!C312:J2205,8,FALSE)</f>
        <v>52736347.43270281</v>
      </c>
      <c r="F275" s="106">
        <f t="shared" si="219"/>
        <v>9.933624348213644E-3</v>
      </c>
      <c r="G275" s="107">
        <v>46382</v>
      </c>
      <c r="H275" s="107"/>
      <c r="I275" s="107">
        <v>46385</v>
      </c>
      <c r="J275" s="354">
        <f t="shared" si="197"/>
        <v>0</v>
      </c>
      <c r="K275" s="106">
        <f t="shared" si="227"/>
        <v>0</v>
      </c>
      <c r="L275" s="106">
        <f t="shared" si="227"/>
        <v>0</v>
      </c>
      <c r="M275" s="106">
        <f t="shared" si="227"/>
        <v>0</v>
      </c>
      <c r="N275" s="106">
        <f t="shared" si="227"/>
        <v>0</v>
      </c>
      <c r="O275" s="106">
        <f t="shared" si="227"/>
        <v>0</v>
      </c>
      <c r="P275" s="106">
        <f t="shared" si="227"/>
        <v>0</v>
      </c>
      <c r="Q275" s="106">
        <f t="shared" si="227"/>
        <v>0</v>
      </c>
      <c r="R275" s="106">
        <f t="shared" si="227"/>
        <v>0</v>
      </c>
      <c r="S275" s="106">
        <f t="shared" si="227"/>
        <v>0</v>
      </c>
      <c r="T275" s="106">
        <f t="shared" si="227"/>
        <v>0</v>
      </c>
      <c r="U275" s="106">
        <f t="shared" si="228"/>
        <v>0</v>
      </c>
      <c r="V275" s="106">
        <f t="shared" si="228"/>
        <v>0</v>
      </c>
      <c r="W275" s="106">
        <f t="shared" si="228"/>
        <v>0</v>
      </c>
      <c r="X275" s="106">
        <f t="shared" si="228"/>
        <v>0</v>
      </c>
      <c r="Y275" s="106">
        <f t="shared" si="228"/>
        <v>0</v>
      </c>
      <c r="Z275" s="106">
        <f t="shared" si="228"/>
        <v>0</v>
      </c>
      <c r="AA275" s="106">
        <f t="shared" si="228"/>
        <v>0</v>
      </c>
      <c r="AB275" s="106">
        <f t="shared" si="228"/>
        <v>0</v>
      </c>
      <c r="AC275" s="106">
        <f t="shared" si="228"/>
        <v>0</v>
      </c>
      <c r="AD275" s="106">
        <f t="shared" si="228"/>
        <v>0</v>
      </c>
      <c r="AE275" s="106">
        <f t="shared" si="229"/>
        <v>0</v>
      </c>
      <c r="AF275" s="106">
        <f t="shared" si="229"/>
        <v>0</v>
      </c>
      <c r="AG275" s="106">
        <f t="shared" si="229"/>
        <v>0</v>
      </c>
      <c r="AH275" s="106">
        <f t="shared" si="229"/>
        <v>0</v>
      </c>
      <c r="AI275" s="106">
        <f t="shared" si="229"/>
        <v>0</v>
      </c>
      <c r="AJ275" s="106">
        <f t="shared" si="229"/>
        <v>1</v>
      </c>
      <c r="AK275" s="106">
        <f t="shared" si="229"/>
        <v>1</v>
      </c>
      <c r="AL275" s="106">
        <f t="shared" si="229"/>
        <v>1</v>
      </c>
      <c r="AM275" s="106">
        <f t="shared" si="229"/>
        <v>1</v>
      </c>
      <c r="AN275" s="106">
        <f t="shared" si="229"/>
        <v>1</v>
      </c>
      <c r="AO275" s="106">
        <f t="shared" si="230"/>
        <v>1</v>
      </c>
      <c r="AP275" s="106">
        <f t="shared" si="230"/>
        <v>1</v>
      </c>
      <c r="AQ275" s="106">
        <f t="shared" si="230"/>
        <v>1</v>
      </c>
      <c r="AR275" s="106">
        <f t="shared" si="230"/>
        <v>1</v>
      </c>
      <c r="AS275" s="106">
        <f t="shared" si="230"/>
        <v>1</v>
      </c>
      <c r="AT275" s="106">
        <f t="shared" si="230"/>
        <v>1</v>
      </c>
      <c r="AU275" s="106">
        <f t="shared" si="230"/>
        <v>1</v>
      </c>
      <c r="AV275" s="106">
        <f t="shared" si="230"/>
        <v>1</v>
      </c>
      <c r="AW275" s="106">
        <f t="shared" si="230"/>
        <v>1</v>
      </c>
      <c r="AX275" s="106">
        <f t="shared" si="230"/>
        <v>1</v>
      </c>
      <c r="AY275" s="106">
        <f t="shared" si="231"/>
        <v>1</v>
      </c>
      <c r="AZ275" s="106">
        <f t="shared" si="231"/>
        <v>1</v>
      </c>
      <c r="BA275" s="106">
        <f t="shared" si="231"/>
        <v>1</v>
      </c>
      <c r="BB275" s="106">
        <f t="shared" si="231"/>
        <v>1</v>
      </c>
      <c r="BC275" s="106">
        <f t="shared" si="231"/>
        <v>1</v>
      </c>
      <c r="BD275" s="106">
        <f t="shared" si="231"/>
        <v>1</v>
      </c>
      <c r="BE275" s="106">
        <f t="shared" si="231"/>
        <v>1</v>
      </c>
      <c r="BF275" s="106">
        <f t="shared" si="231"/>
        <v>1</v>
      </c>
      <c r="BG275" s="106">
        <f t="shared" si="231"/>
        <v>1</v>
      </c>
      <c r="BH275" s="106">
        <f t="shared" si="231"/>
        <v>1</v>
      </c>
      <c r="BI275" s="106">
        <f t="shared" si="232"/>
        <v>1</v>
      </c>
      <c r="BJ275" s="106">
        <f t="shared" si="232"/>
        <v>1</v>
      </c>
      <c r="BK275" s="106">
        <f t="shared" si="232"/>
        <v>1</v>
      </c>
      <c r="BL275" s="106">
        <f t="shared" si="232"/>
        <v>1</v>
      </c>
      <c r="BM275" s="106">
        <f t="shared" si="232"/>
        <v>1</v>
      </c>
      <c r="BN275" s="106">
        <f t="shared" si="232"/>
        <v>1</v>
      </c>
      <c r="BO275" s="106">
        <f t="shared" si="232"/>
        <v>1</v>
      </c>
      <c r="BP275" s="106">
        <f t="shared" si="232"/>
        <v>1</v>
      </c>
      <c r="BQ275" s="106">
        <f t="shared" si="232"/>
        <v>1</v>
      </c>
      <c r="BR275" s="350">
        <f t="shared" si="226"/>
        <v>0.57627118644067798</v>
      </c>
    </row>
    <row r="276" spans="1:70" s="2" customFormat="1" ht="18.75" customHeight="1" x14ac:dyDescent="0.25">
      <c r="A276" s="88"/>
      <c r="B276" s="77" t="s">
        <v>1185</v>
      </c>
      <c r="C276" s="77" t="s">
        <v>1186</v>
      </c>
      <c r="D276" s="77" t="s">
        <v>19</v>
      </c>
      <c r="E276" s="224">
        <f>VLOOKUP(B276,'Cuadro Control'!C313:J2206,8,FALSE)</f>
        <v>46410609.014634147</v>
      </c>
      <c r="F276" s="106">
        <f t="shared" si="219"/>
        <v>8.742083556535862E-3</v>
      </c>
      <c r="G276" s="107">
        <v>46386</v>
      </c>
      <c r="H276" s="107"/>
      <c r="I276" s="107">
        <v>46387</v>
      </c>
      <c r="J276" s="354">
        <f t="shared" si="197"/>
        <v>0</v>
      </c>
      <c r="K276" s="106">
        <f t="shared" si="227"/>
        <v>0</v>
      </c>
      <c r="L276" s="106">
        <f t="shared" si="227"/>
        <v>0</v>
      </c>
      <c r="M276" s="106">
        <f t="shared" si="227"/>
        <v>0</v>
      </c>
      <c r="N276" s="106">
        <f t="shared" si="227"/>
        <v>0</v>
      </c>
      <c r="O276" s="106">
        <f t="shared" si="227"/>
        <v>0</v>
      </c>
      <c r="P276" s="106">
        <f t="shared" si="227"/>
        <v>0</v>
      </c>
      <c r="Q276" s="106">
        <f t="shared" si="227"/>
        <v>0</v>
      </c>
      <c r="R276" s="106">
        <f t="shared" si="227"/>
        <v>0</v>
      </c>
      <c r="S276" s="106">
        <f t="shared" si="227"/>
        <v>0</v>
      </c>
      <c r="T276" s="106">
        <f t="shared" si="227"/>
        <v>0</v>
      </c>
      <c r="U276" s="106">
        <f t="shared" si="228"/>
        <v>0</v>
      </c>
      <c r="V276" s="106">
        <f t="shared" si="228"/>
        <v>0</v>
      </c>
      <c r="W276" s="106">
        <f t="shared" si="228"/>
        <v>0</v>
      </c>
      <c r="X276" s="106">
        <f t="shared" si="228"/>
        <v>0</v>
      </c>
      <c r="Y276" s="106">
        <f t="shared" si="228"/>
        <v>0</v>
      </c>
      <c r="Z276" s="106">
        <f t="shared" si="228"/>
        <v>0</v>
      </c>
      <c r="AA276" s="106">
        <f t="shared" si="228"/>
        <v>0</v>
      </c>
      <c r="AB276" s="106">
        <f t="shared" si="228"/>
        <v>0</v>
      </c>
      <c r="AC276" s="106">
        <f t="shared" si="228"/>
        <v>0</v>
      </c>
      <c r="AD276" s="106">
        <f t="shared" si="228"/>
        <v>0</v>
      </c>
      <c r="AE276" s="106">
        <f t="shared" si="229"/>
        <v>0</v>
      </c>
      <c r="AF276" s="106">
        <f t="shared" si="229"/>
        <v>0</v>
      </c>
      <c r="AG276" s="106">
        <f t="shared" si="229"/>
        <v>0</v>
      </c>
      <c r="AH276" s="106">
        <f t="shared" si="229"/>
        <v>0</v>
      </c>
      <c r="AI276" s="106">
        <f t="shared" si="229"/>
        <v>0</v>
      </c>
      <c r="AJ276" s="106">
        <f t="shared" si="229"/>
        <v>1</v>
      </c>
      <c r="AK276" s="106">
        <f t="shared" si="229"/>
        <v>1</v>
      </c>
      <c r="AL276" s="106">
        <f t="shared" si="229"/>
        <v>1</v>
      </c>
      <c r="AM276" s="106">
        <f t="shared" si="229"/>
        <v>1</v>
      </c>
      <c r="AN276" s="106">
        <f t="shared" si="229"/>
        <v>1</v>
      </c>
      <c r="AO276" s="106">
        <f t="shared" si="230"/>
        <v>1</v>
      </c>
      <c r="AP276" s="106">
        <f t="shared" si="230"/>
        <v>1</v>
      </c>
      <c r="AQ276" s="106">
        <f t="shared" si="230"/>
        <v>1</v>
      </c>
      <c r="AR276" s="106">
        <f t="shared" si="230"/>
        <v>1</v>
      </c>
      <c r="AS276" s="106">
        <f t="shared" si="230"/>
        <v>1</v>
      </c>
      <c r="AT276" s="106">
        <f t="shared" si="230"/>
        <v>1</v>
      </c>
      <c r="AU276" s="106">
        <f t="shared" si="230"/>
        <v>1</v>
      </c>
      <c r="AV276" s="106">
        <f t="shared" si="230"/>
        <v>1</v>
      </c>
      <c r="AW276" s="106">
        <f t="shared" si="230"/>
        <v>1</v>
      </c>
      <c r="AX276" s="106">
        <f t="shared" si="230"/>
        <v>1</v>
      </c>
      <c r="AY276" s="106">
        <f t="shared" si="231"/>
        <v>1</v>
      </c>
      <c r="AZ276" s="106">
        <f t="shared" si="231"/>
        <v>1</v>
      </c>
      <c r="BA276" s="106">
        <f t="shared" si="231"/>
        <v>1</v>
      </c>
      <c r="BB276" s="106">
        <f t="shared" si="231"/>
        <v>1</v>
      </c>
      <c r="BC276" s="106">
        <f t="shared" si="231"/>
        <v>1</v>
      </c>
      <c r="BD276" s="106">
        <f t="shared" si="231"/>
        <v>1</v>
      </c>
      <c r="BE276" s="106">
        <f t="shared" si="231"/>
        <v>1</v>
      </c>
      <c r="BF276" s="106">
        <f t="shared" si="231"/>
        <v>1</v>
      </c>
      <c r="BG276" s="106">
        <f t="shared" si="231"/>
        <v>1</v>
      </c>
      <c r="BH276" s="106">
        <f t="shared" si="231"/>
        <v>1</v>
      </c>
      <c r="BI276" s="106">
        <f t="shared" si="232"/>
        <v>1</v>
      </c>
      <c r="BJ276" s="106">
        <f t="shared" si="232"/>
        <v>1</v>
      </c>
      <c r="BK276" s="106">
        <f t="shared" si="232"/>
        <v>1</v>
      </c>
      <c r="BL276" s="106">
        <f t="shared" si="232"/>
        <v>1</v>
      </c>
      <c r="BM276" s="106">
        <f t="shared" si="232"/>
        <v>1</v>
      </c>
      <c r="BN276" s="106">
        <f t="shared" si="232"/>
        <v>1</v>
      </c>
      <c r="BO276" s="106">
        <f t="shared" si="232"/>
        <v>1</v>
      </c>
      <c r="BP276" s="106">
        <f t="shared" si="232"/>
        <v>1</v>
      </c>
      <c r="BQ276" s="106">
        <f t="shared" si="232"/>
        <v>1</v>
      </c>
      <c r="BR276" s="350">
        <f t="shared" si="226"/>
        <v>0.57627118644067798</v>
      </c>
    </row>
    <row r="277" spans="1:70" s="2" customFormat="1" ht="18.75" customHeight="1" x14ac:dyDescent="0.25">
      <c r="A277" s="88"/>
      <c r="B277" s="77" t="s">
        <v>1187</v>
      </c>
      <c r="C277" s="77" t="s">
        <v>1188</v>
      </c>
      <c r="D277" s="77" t="s">
        <v>9</v>
      </c>
      <c r="E277" s="224">
        <f>VLOOKUP(B277,'Cuadro Control'!C314:J2207,8,FALSE)</f>
        <v>1587346329.5488234</v>
      </c>
      <c r="F277" s="106">
        <f t="shared" si="219"/>
        <v>0.29899875353285565</v>
      </c>
      <c r="G277" s="107">
        <v>46386</v>
      </c>
      <c r="H277" s="107"/>
      <c r="I277" s="107">
        <v>46396</v>
      </c>
      <c r="J277" s="354">
        <f t="shared" si="197"/>
        <v>0.90909090909090906</v>
      </c>
      <c r="K277" s="106">
        <f t="shared" si="227"/>
        <v>0</v>
      </c>
      <c r="L277" s="106">
        <f t="shared" si="227"/>
        <v>0</v>
      </c>
      <c r="M277" s="106">
        <f t="shared" si="227"/>
        <v>0</v>
      </c>
      <c r="N277" s="106">
        <f t="shared" si="227"/>
        <v>0</v>
      </c>
      <c r="O277" s="106">
        <f t="shared" si="227"/>
        <v>0</v>
      </c>
      <c r="P277" s="106">
        <f t="shared" si="227"/>
        <v>0</v>
      </c>
      <c r="Q277" s="106">
        <f t="shared" si="227"/>
        <v>0</v>
      </c>
      <c r="R277" s="106">
        <f t="shared" si="227"/>
        <v>0</v>
      </c>
      <c r="S277" s="106">
        <f t="shared" si="227"/>
        <v>0</v>
      </c>
      <c r="T277" s="106">
        <f t="shared" si="227"/>
        <v>0</v>
      </c>
      <c r="U277" s="106">
        <f t="shared" si="228"/>
        <v>0</v>
      </c>
      <c r="V277" s="106">
        <f t="shared" si="228"/>
        <v>0</v>
      </c>
      <c r="W277" s="106">
        <f t="shared" si="228"/>
        <v>0</v>
      </c>
      <c r="X277" s="106">
        <f t="shared" si="228"/>
        <v>0</v>
      </c>
      <c r="Y277" s="106">
        <f t="shared" si="228"/>
        <v>0</v>
      </c>
      <c r="Z277" s="106">
        <f t="shared" si="228"/>
        <v>0</v>
      </c>
      <c r="AA277" s="106">
        <f t="shared" si="228"/>
        <v>0</v>
      </c>
      <c r="AB277" s="106">
        <f t="shared" si="228"/>
        <v>0</v>
      </c>
      <c r="AC277" s="106">
        <f t="shared" si="228"/>
        <v>0</v>
      </c>
      <c r="AD277" s="106">
        <f t="shared" si="228"/>
        <v>0</v>
      </c>
      <c r="AE277" s="106">
        <f t="shared" si="229"/>
        <v>0</v>
      </c>
      <c r="AF277" s="106">
        <f t="shared" si="229"/>
        <v>0</v>
      </c>
      <c r="AG277" s="106">
        <f t="shared" si="229"/>
        <v>0</v>
      </c>
      <c r="AH277" s="106">
        <f t="shared" si="229"/>
        <v>0</v>
      </c>
      <c r="AI277" s="106">
        <f t="shared" si="229"/>
        <v>0</v>
      </c>
      <c r="AJ277" s="106">
        <f t="shared" si="229"/>
        <v>0.27272727272727271</v>
      </c>
      <c r="AK277" s="106">
        <f t="shared" si="229"/>
        <v>0.90909090909090906</v>
      </c>
      <c r="AL277" s="106">
        <f t="shared" si="229"/>
        <v>1</v>
      </c>
      <c r="AM277" s="106">
        <f t="shared" si="229"/>
        <v>1</v>
      </c>
      <c r="AN277" s="106">
        <f t="shared" si="229"/>
        <v>1</v>
      </c>
      <c r="AO277" s="106">
        <f t="shared" si="230"/>
        <v>1</v>
      </c>
      <c r="AP277" s="106">
        <f t="shared" si="230"/>
        <v>1</v>
      </c>
      <c r="AQ277" s="106">
        <f t="shared" si="230"/>
        <v>1</v>
      </c>
      <c r="AR277" s="106">
        <f t="shared" si="230"/>
        <v>1</v>
      </c>
      <c r="AS277" s="106">
        <f t="shared" si="230"/>
        <v>1</v>
      </c>
      <c r="AT277" s="106">
        <f t="shared" si="230"/>
        <v>1</v>
      </c>
      <c r="AU277" s="106">
        <f t="shared" si="230"/>
        <v>1</v>
      </c>
      <c r="AV277" s="106">
        <f t="shared" si="230"/>
        <v>1</v>
      </c>
      <c r="AW277" s="106">
        <f t="shared" si="230"/>
        <v>1</v>
      </c>
      <c r="AX277" s="106">
        <f t="shared" si="230"/>
        <v>1</v>
      </c>
      <c r="AY277" s="106">
        <f t="shared" si="231"/>
        <v>1</v>
      </c>
      <c r="AZ277" s="106">
        <f t="shared" si="231"/>
        <v>1</v>
      </c>
      <c r="BA277" s="106">
        <f t="shared" si="231"/>
        <v>1</v>
      </c>
      <c r="BB277" s="106">
        <f t="shared" si="231"/>
        <v>1</v>
      </c>
      <c r="BC277" s="106">
        <f t="shared" si="231"/>
        <v>1</v>
      </c>
      <c r="BD277" s="106">
        <f t="shared" si="231"/>
        <v>1</v>
      </c>
      <c r="BE277" s="106">
        <f t="shared" si="231"/>
        <v>1</v>
      </c>
      <c r="BF277" s="106">
        <f t="shared" si="231"/>
        <v>1</v>
      </c>
      <c r="BG277" s="106">
        <f t="shared" si="231"/>
        <v>1</v>
      </c>
      <c r="BH277" s="106">
        <f t="shared" si="231"/>
        <v>1</v>
      </c>
      <c r="BI277" s="106">
        <f t="shared" si="232"/>
        <v>1</v>
      </c>
      <c r="BJ277" s="106">
        <f t="shared" si="232"/>
        <v>1</v>
      </c>
      <c r="BK277" s="106">
        <f t="shared" si="232"/>
        <v>1</v>
      </c>
      <c r="BL277" s="106">
        <f t="shared" si="232"/>
        <v>1</v>
      </c>
      <c r="BM277" s="106">
        <f t="shared" si="232"/>
        <v>1</v>
      </c>
      <c r="BN277" s="106">
        <f t="shared" si="232"/>
        <v>1</v>
      </c>
      <c r="BO277" s="106">
        <f t="shared" si="232"/>
        <v>1</v>
      </c>
      <c r="BP277" s="106">
        <f t="shared" si="232"/>
        <v>1</v>
      </c>
      <c r="BQ277" s="106">
        <f t="shared" si="232"/>
        <v>1</v>
      </c>
      <c r="BR277" s="350">
        <f t="shared" si="226"/>
        <v>0.56240369799691825</v>
      </c>
    </row>
    <row r="278" spans="1:70" s="2" customFormat="1" ht="18.75" customHeight="1" x14ac:dyDescent="0.25">
      <c r="A278" s="88"/>
      <c r="B278" s="103" t="s">
        <v>1189</v>
      </c>
      <c r="C278" s="103" t="s">
        <v>1190</v>
      </c>
      <c r="D278" s="103" t="s">
        <v>9</v>
      </c>
      <c r="E278" s="223">
        <f>VLOOKUP(B278,'Cuadro Control'!C315:J2208,8,FALSE)</f>
        <v>179532477.23999998</v>
      </c>
      <c r="F278" s="104">
        <f t="shared" si="219"/>
        <v>3.3817438522495219E-2</v>
      </c>
      <c r="G278" s="105">
        <v>46387</v>
      </c>
      <c r="H278" s="105"/>
      <c r="I278" s="105">
        <v>46402</v>
      </c>
      <c r="J278" s="354">
        <f t="shared" si="197"/>
        <v>1</v>
      </c>
      <c r="K278" s="104">
        <f t="shared" si="227"/>
        <v>0</v>
      </c>
      <c r="L278" s="104">
        <f t="shared" si="227"/>
        <v>0</v>
      </c>
      <c r="M278" s="104">
        <f t="shared" si="227"/>
        <v>0</v>
      </c>
      <c r="N278" s="104">
        <f t="shared" si="227"/>
        <v>0</v>
      </c>
      <c r="O278" s="104">
        <f t="shared" si="227"/>
        <v>0</v>
      </c>
      <c r="P278" s="104">
        <f t="shared" si="227"/>
        <v>0</v>
      </c>
      <c r="Q278" s="104">
        <f t="shared" si="227"/>
        <v>0</v>
      </c>
      <c r="R278" s="104">
        <f t="shared" si="227"/>
        <v>0</v>
      </c>
      <c r="S278" s="104">
        <f t="shared" si="227"/>
        <v>0</v>
      </c>
      <c r="T278" s="104">
        <f t="shared" si="227"/>
        <v>0</v>
      </c>
      <c r="U278" s="104">
        <f t="shared" si="228"/>
        <v>0</v>
      </c>
      <c r="V278" s="104">
        <f t="shared" si="228"/>
        <v>0</v>
      </c>
      <c r="W278" s="104">
        <f t="shared" si="228"/>
        <v>0</v>
      </c>
      <c r="X278" s="104">
        <f t="shared" si="228"/>
        <v>0</v>
      </c>
      <c r="Y278" s="104">
        <f t="shared" si="228"/>
        <v>0</v>
      </c>
      <c r="Z278" s="104">
        <f t="shared" si="228"/>
        <v>0</v>
      </c>
      <c r="AA278" s="104">
        <f t="shared" si="228"/>
        <v>0</v>
      </c>
      <c r="AB278" s="104">
        <f t="shared" si="228"/>
        <v>0</v>
      </c>
      <c r="AC278" s="104">
        <f t="shared" si="228"/>
        <v>0</v>
      </c>
      <c r="AD278" s="104">
        <f t="shared" si="228"/>
        <v>0</v>
      </c>
      <c r="AE278" s="104">
        <f t="shared" si="229"/>
        <v>0</v>
      </c>
      <c r="AF278" s="104">
        <f t="shared" si="229"/>
        <v>0</v>
      </c>
      <c r="AG278" s="104">
        <f t="shared" si="229"/>
        <v>0</v>
      </c>
      <c r="AH278" s="104">
        <f t="shared" si="229"/>
        <v>0</v>
      </c>
      <c r="AI278" s="104">
        <f t="shared" si="229"/>
        <v>0</v>
      </c>
      <c r="AJ278" s="104">
        <f t="shared" si="229"/>
        <v>0.125</v>
      </c>
      <c r="AK278" s="104">
        <f t="shared" si="229"/>
        <v>0.5625</v>
      </c>
      <c r="AL278" s="104">
        <f t="shared" si="229"/>
        <v>1</v>
      </c>
      <c r="AM278" s="104">
        <f t="shared" si="229"/>
        <v>1</v>
      </c>
      <c r="AN278" s="104">
        <f t="shared" si="229"/>
        <v>1</v>
      </c>
      <c r="AO278" s="104">
        <f t="shared" si="230"/>
        <v>1</v>
      </c>
      <c r="AP278" s="104">
        <f t="shared" si="230"/>
        <v>1</v>
      </c>
      <c r="AQ278" s="104">
        <f t="shared" si="230"/>
        <v>1</v>
      </c>
      <c r="AR278" s="104">
        <f t="shared" si="230"/>
        <v>1</v>
      </c>
      <c r="AS278" s="104">
        <f t="shared" si="230"/>
        <v>1</v>
      </c>
      <c r="AT278" s="104">
        <f t="shared" si="230"/>
        <v>1</v>
      </c>
      <c r="AU278" s="104">
        <f t="shared" si="230"/>
        <v>1</v>
      </c>
      <c r="AV278" s="104">
        <f t="shared" si="230"/>
        <v>1</v>
      </c>
      <c r="AW278" s="104">
        <f t="shared" si="230"/>
        <v>1</v>
      </c>
      <c r="AX278" s="104">
        <f t="shared" si="230"/>
        <v>1</v>
      </c>
      <c r="AY278" s="104">
        <f t="shared" si="231"/>
        <v>1</v>
      </c>
      <c r="AZ278" s="104">
        <f t="shared" si="231"/>
        <v>1</v>
      </c>
      <c r="BA278" s="104">
        <f t="shared" si="231"/>
        <v>1</v>
      </c>
      <c r="BB278" s="104">
        <f t="shared" si="231"/>
        <v>1</v>
      </c>
      <c r="BC278" s="104">
        <f t="shared" si="231"/>
        <v>1</v>
      </c>
      <c r="BD278" s="104">
        <f t="shared" si="231"/>
        <v>1</v>
      </c>
      <c r="BE278" s="104">
        <f t="shared" si="231"/>
        <v>1</v>
      </c>
      <c r="BF278" s="104">
        <f t="shared" si="231"/>
        <v>1</v>
      </c>
      <c r="BG278" s="104">
        <f t="shared" si="231"/>
        <v>1</v>
      </c>
      <c r="BH278" s="104">
        <f t="shared" si="231"/>
        <v>1</v>
      </c>
      <c r="BI278" s="104">
        <f t="shared" si="232"/>
        <v>1</v>
      </c>
      <c r="BJ278" s="104">
        <f t="shared" si="232"/>
        <v>1</v>
      </c>
      <c r="BK278" s="104">
        <f t="shared" si="232"/>
        <v>1</v>
      </c>
      <c r="BL278" s="104">
        <f t="shared" si="232"/>
        <v>1</v>
      </c>
      <c r="BM278" s="104">
        <f t="shared" si="232"/>
        <v>1</v>
      </c>
      <c r="BN278" s="104">
        <f t="shared" si="232"/>
        <v>1</v>
      </c>
      <c r="BO278" s="104">
        <f t="shared" si="232"/>
        <v>1</v>
      </c>
      <c r="BP278" s="104">
        <f t="shared" si="232"/>
        <v>1</v>
      </c>
      <c r="BQ278" s="104">
        <f t="shared" si="232"/>
        <v>1</v>
      </c>
      <c r="BR278" s="350">
        <f t="shared" si="226"/>
        <v>0.55402542372881358</v>
      </c>
    </row>
    <row r="279" spans="1:70" s="2" customFormat="1" ht="18.75" customHeight="1" x14ac:dyDescent="0.25">
      <c r="A279" s="88"/>
      <c r="B279" s="78" t="s">
        <v>1191</v>
      </c>
      <c r="C279" s="78" t="s">
        <v>1983</v>
      </c>
      <c r="D279" s="78" t="s">
        <v>3</v>
      </c>
      <c r="E279" s="225">
        <f>VLOOKUP(B279,'Cuadro Control'!C316:J2209,8,FALSE)</f>
        <v>0</v>
      </c>
      <c r="F279" s="108">
        <f>IFERROR(E279/$E$263,0)</f>
        <v>0</v>
      </c>
      <c r="G279" s="109">
        <v>46402</v>
      </c>
      <c r="H279" s="109"/>
      <c r="I279" s="109">
        <v>46402</v>
      </c>
      <c r="J279" s="354">
        <f t="shared" si="197"/>
        <v>1</v>
      </c>
      <c r="K279" s="108">
        <f t="shared" si="227"/>
        <v>0</v>
      </c>
      <c r="L279" s="108">
        <f t="shared" si="227"/>
        <v>0</v>
      </c>
      <c r="M279" s="108">
        <f t="shared" si="227"/>
        <v>0</v>
      </c>
      <c r="N279" s="108">
        <f t="shared" si="227"/>
        <v>0</v>
      </c>
      <c r="O279" s="108">
        <f t="shared" si="227"/>
        <v>0</v>
      </c>
      <c r="P279" s="108">
        <f t="shared" si="227"/>
        <v>0</v>
      </c>
      <c r="Q279" s="108">
        <f t="shared" si="227"/>
        <v>0</v>
      </c>
      <c r="R279" s="108">
        <f t="shared" si="227"/>
        <v>0</v>
      </c>
      <c r="S279" s="108">
        <f t="shared" si="227"/>
        <v>0</v>
      </c>
      <c r="T279" s="108">
        <f t="shared" si="227"/>
        <v>0</v>
      </c>
      <c r="U279" s="108">
        <f t="shared" si="228"/>
        <v>0</v>
      </c>
      <c r="V279" s="108">
        <f t="shared" si="228"/>
        <v>0</v>
      </c>
      <c r="W279" s="108">
        <f t="shared" si="228"/>
        <v>0</v>
      </c>
      <c r="X279" s="108">
        <f t="shared" si="228"/>
        <v>0</v>
      </c>
      <c r="Y279" s="108">
        <f t="shared" si="228"/>
        <v>0</v>
      </c>
      <c r="Z279" s="108">
        <f t="shared" si="228"/>
        <v>0</v>
      </c>
      <c r="AA279" s="108">
        <f t="shared" si="228"/>
        <v>0</v>
      </c>
      <c r="AB279" s="108">
        <f t="shared" si="228"/>
        <v>0</v>
      </c>
      <c r="AC279" s="108">
        <f t="shared" si="228"/>
        <v>0</v>
      </c>
      <c r="AD279" s="108">
        <f t="shared" si="228"/>
        <v>0</v>
      </c>
      <c r="AE279" s="108">
        <f t="shared" si="229"/>
        <v>0</v>
      </c>
      <c r="AF279" s="108">
        <f t="shared" si="229"/>
        <v>0</v>
      </c>
      <c r="AG279" s="108">
        <f t="shared" si="229"/>
        <v>0</v>
      </c>
      <c r="AH279" s="108">
        <f t="shared" si="229"/>
        <v>0</v>
      </c>
      <c r="AI279" s="108">
        <f t="shared" si="229"/>
        <v>0</v>
      </c>
      <c r="AJ279" s="108">
        <f t="shared" si="229"/>
        <v>0</v>
      </c>
      <c r="AK279" s="108">
        <f t="shared" si="229"/>
        <v>0</v>
      </c>
      <c r="AL279" s="108">
        <f t="shared" si="229"/>
        <v>1</v>
      </c>
      <c r="AM279" s="108">
        <f t="shared" si="229"/>
        <v>1</v>
      </c>
      <c r="AN279" s="108">
        <f t="shared" si="229"/>
        <v>1</v>
      </c>
      <c r="AO279" s="108">
        <f t="shared" si="230"/>
        <v>1</v>
      </c>
      <c r="AP279" s="108">
        <f t="shared" si="230"/>
        <v>1</v>
      </c>
      <c r="AQ279" s="108">
        <f t="shared" si="230"/>
        <v>1</v>
      </c>
      <c r="AR279" s="108">
        <f t="shared" si="230"/>
        <v>1</v>
      </c>
      <c r="AS279" s="108">
        <f t="shared" si="230"/>
        <v>1</v>
      </c>
      <c r="AT279" s="108">
        <f t="shared" si="230"/>
        <v>1</v>
      </c>
      <c r="AU279" s="108">
        <f t="shared" si="230"/>
        <v>1</v>
      </c>
      <c r="AV279" s="108">
        <f t="shared" si="230"/>
        <v>1</v>
      </c>
      <c r="AW279" s="108">
        <f t="shared" si="230"/>
        <v>1</v>
      </c>
      <c r="AX279" s="108">
        <f t="shared" si="230"/>
        <v>1</v>
      </c>
      <c r="AY279" s="108">
        <f t="shared" si="231"/>
        <v>1</v>
      </c>
      <c r="AZ279" s="108">
        <f t="shared" si="231"/>
        <v>1</v>
      </c>
      <c r="BA279" s="108">
        <f t="shared" si="231"/>
        <v>1</v>
      </c>
      <c r="BB279" s="108">
        <f t="shared" si="231"/>
        <v>1</v>
      </c>
      <c r="BC279" s="108">
        <f t="shared" si="231"/>
        <v>1</v>
      </c>
      <c r="BD279" s="108">
        <f t="shared" si="231"/>
        <v>1</v>
      </c>
      <c r="BE279" s="108">
        <f t="shared" si="231"/>
        <v>1</v>
      </c>
      <c r="BF279" s="108">
        <f t="shared" si="231"/>
        <v>1</v>
      </c>
      <c r="BG279" s="108">
        <f t="shared" si="231"/>
        <v>1</v>
      </c>
      <c r="BH279" s="108">
        <f t="shared" si="231"/>
        <v>1</v>
      </c>
      <c r="BI279" s="108">
        <f t="shared" si="232"/>
        <v>1</v>
      </c>
      <c r="BJ279" s="108">
        <f t="shared" si="232"/>
        <v>1</v>
      </c>
      <c r="BK279" s="108">
        <f t="shared" si="232"/>
        <v>1</v>
      </c>
      <c r="BL279" s="108">
        <f t="shared" si="232"/>
        <v>1</v>
      </c>
      <c r="BM279" s="108">
        <f t="shared" si="232"/>
        <v>1</v>
      </c>
      <c r="BN279" s="108">
        <f t="shared" si="232"/>
        <v>1</v>
      </c>
      <c r="BO279" s="108">
        <f t="shared" si="232"/>
        <v>1</v>
      </c>
      <c r="BP279" s="108">
        <f t="shared" si="232"/>
        <v>1</v>
      </c>
      <c r="BQ279" s="108">
        <f t="shared" si="232"/>
        <v>1</v>
      </c>
      <c r="BR279" s="350">
        <f t="shared" si="226"/>
        <v>0.5423728813559322</v>
      </c>
    </row>
    <row r="280" spans="1:70" s="2" customFormat="1" ht="18.75" customHeight="1" x14ac:dyDescent="0.25">
      <c r="A280" s="88"/>
      <c r="B280" s="79" t="s">
        <v>1192</v>
      </c>
      <c r="C280" s="79" t="s">
        <v>1193</v>
      </c>
      <c r="D280" s="79" t="s">
        <v>38</v>
      </c>
      <c r="E280" s="226">
        <f>SUM(E281:E296)</f>
        <v>5308872732.0543728</v>
      </c>
      <c r="F280" s="110">
        <f>IFERROR(E280/$E$109,0)</f>
        <v>2.9408554574576196E-2</v>
      </c>
      <c r="G280" s="111">
        <v>46237</v>
      </c>
      <c r="H280" s="111"/>
      <c r="I280" s="111">
        <v>46410</v>
      </c>
      <c r="J280" s="354">
        <f t="shared" si="197"/>
        <v>0.99718188012312547</v>
      </c>
      <c r="K280" s="110">
        <f>SUMPRODUCT($F281:$F295,K281:K295)</f>
        <v>0</v>
      </c>
      <c r="L280" s="110">
        <f t="shared" ref="L280:BQ280" si="233">SUMPRODUCT($F281:$F295,L281:L295)</f>
        <v>0</v>
      </c>
      <c r="M280" s="110">
        <f t="shared" si="233"/>
        <v>0</v>
      </c>
      <c r="N280" s="110">
        <f t="shared" si="233"/>
        <v>0</v>
      </c>
      <c r="O280" s="110">
        <f t="shared" si="233"/>
        <v>7.6889205097962663E-4</v>
      </c>
      <c r="P280" s="110">
        <f t="shared" si="233"/>
        <v>1.8453409223511039E-3</v>
      </c>
      <c r="Q280" s="110">
        <f t="shared" si="233"/>
        <v>2.9217897937225813E-3</v>
      </c>
      <c r="R280" s="110">
        <f t="shared" si="233"/>
        <v>3.9982386650940583E-3</v>
      </c>
      <c r="S280" s="110">
        <f t="shared" si="233"/>
        <v>5.0746875364655365E-3</v>
      </c>
      <c r="T280" s="110">
        <f t="shared" si="233"/>
        <v>6.151136407837013E-3</v>
      </c>
      <c r="U280" s="110">
        <f t="shared" si="233"/>
        <v>7.2275852792084904E-3</v>
      </c>
      <c r="V280" s="110">
        <f t="shared" si="233"/>
        <v>8.3040341505799687E-3</v>
      </c>
      <c r="W280" s="110">
        <f t="shared" si="233"/>
        <v>9.3804830219514461E-3</v>
      </c>
      <c r="X280" s="110">
        <f t="shared" si="233"/>
        <v>1.0456931893322922E-2</v>
      </c>
      <c r="Y280" s="110">
        <f t="shared" si="233"/>
        <v>1.1533380764694401E-2</v>
      </c>
      <c r="Z280" s="110">
        <f t="shared" si="233"/>
        <v>1.2609829636065878E-2</v>
      </c>
      <c r="AA280" s="110">
        <f t="shared" si="233"/>
        <v>1.3686278507437356E-2</v>
      </c>
      <c r="AB280" s="110">
        <f t="shared" si="233"/>
        <v>1.4762727378808831E-2</v>
      </c>
      <c r="AC280" s="110">
        <f t="shared" si="233"/>
        <v>2.8760971566995162E-2</v>
      </c>
      <c r="AD280" s="110">
        <f t="shared" si="233"/>
        <v>7.4884419302420888E-2</v>
      </c>
      <c r="AE280" s="110">
        <f t="shared" si="233"/>
        <v>0.14113064513133328</v>
      </c>
      <c r="AF280" s="110">
        <f t="shared" si="233"/>
        <v>0.18825246565562576</v>
      </c>
      <c r="AG280" s="110">
        <f t="shared" si="233"/>
        <v>0.27708031581956583</v>
      </c>
      <c r="AH280" s="110">
        <f t="shared" si="233"/>
        <v>0.3659081659835059</v>
      </c>
      <c r="AI280" s="110">
        <f t="shared" si="233"/>
        <v>0.41666693750575734</v>
      </c>
      <c r="AJ280" s="110">
        <f t="shared" si="233"/>
        <v>0.64850810003989967</v>
      </c>
      <c r="AK280" s="110">
        <f t="shared" si="233"/>
        <v>0.68319004521733251</v>
      </c>
      <c r="AL280" s="110">
        <f t="shared" si="233"/>
        <v>0.86245552039544338</v>
      </c>
      <c r="AM280" s="110">
        <f t="shared" si="233"/>
        <v>0.99718188012312547</v>
      </c>
      <c r="AN280" s="110">
        <f t="shared" si="233"/>
        <v>1</v>
      </c>
      <c r="AO280" s="110">
        <f t="shared" si="233"/>
        <v>1</v>
      </c>
      <c r="AP280" s="110">
        <f t="shared" si="233"/>
        <v>1</v>
      </c>
      <c r="AQ280" s="110">
        <f t="shared" si="233"/>
        <v>1</v>
      </c>
      <c r="AR280" s="110">
        <f t="shared" si="233"/>
        <v>1</v>
      </c>
      <c r="AS280" s="110">
        <f t="shared" si="233"/>
        <v>1</v>
      </c>
      <c r="AT280" s="110">
        <f t="shared" si="233"/>
        <v>1</v>
      </c>
      <c r="AU280" s="110">
        <f t="shared" si="233"/>
        <v>1</v>
      </c>
      <c r="AV280" s="110">
        <f t="shared" si="233"/>
        <v>1</v>
      </c>
      <c r="AW280" s="110">
        <f t="shared" si="233"/>
        <v>1</v>
      </c>
      <c r="AX280" s="110">
        <f t="shared" si="233"/>
        <v>1</v>
      </c>
      <c r="AY280" s="110">
        <f t="shared" si="233"/>
        <v>1</v>
      </c>
      <c r="AZ280" s="110">
        <f t="shared" si="233"/>
        <v>1</v>
      </c>
      <c r="BA280" s="110">
        <f t="shared" si="233"/>
        <v>1</v>
      </c>
      <c r="BB280" s="110">
        <f t="shared" si="233"/>
        <v>1</v>
      </c>
      <c r="BC280" s="110">
        <f t="shared" si="233"/>
        <v>1</v>
      </c>
      <c r="BD280" s="110">
        <f t="shared" si="233"/>
        <v>1</v>
      </c>
      <c r="BE280" s="110">
        <f t="shared" si="233"/>
        <v>1</v>
      </c>
      <c r="BF280" s="110">
        <f t="shared" si="233"/>
        <v>1</v>
      </c>
      <c r="BG280" s="110">
        <f t="shared" si="233"/>
        <v>1</v>
      </c>
      <c r="BH280" s="110">
        <f t="shared" si="233"/>
        <v>1</v>
      </c>
      <c r="BI280" s="110">
        <f t="shared" si="233"/>
        <v>1</v>
      </c>
      <c r="BJ280" s="110">
        <f t="shared" si="233"/>
        <v>1</v>
      </c>
      <c r="BK280" s="110">
        <f t="shared" si="233"/>
        <v>1</v>
      </c>
      <c r="BL280" s="110">
        <f t="shared" si="233"/>
        <v>1</v>
      </c>
      <c r="BM280" s="110">
        <f t="shared" si="233"/>
        <v>1</v>
      </c>
      <c r="BN280" s="110">
        <f t="shared" si="233"/>
        <v>1</v>
      </c>
      <c r="BO280" s="110">
        <f t="shared" si="233"/>
        <v>1</v>
      </c>
      <c r="BP280" s="110">
        <f t="shared" si="233"/>
        <v>1</v>
      </c>
      <c r="BQ280" s="110">
        <f t="shared" si="233"/>
        <v>1</v>
      </c>
      <c r="BR280" s="350">
        <f t="shared" si="226"/>
        <v>0.58970747123304268</v>
      </c>
    </row>
    <row r="281" spans="1:70" ht="24" x14ac:dyDescent="0.25">
      <c r="A281" s="80"/>
      <c r="B281" s="77" t="s">
        <v>1194</v>
      </c>
      <c r="C281" s="77" t="s">
        <v>2106</v>
      </c>
      <c r="D281" s="77" t="s">
        <v>22</v>
      </c>
      <c r="E281" s="224">
        <f>VLOOKUP(B281,'Cuadro Control'!C318:J2211,8,FALSE)</f>
        <v>83271780.884117648</v>
      </c>
      <c r="F281" s="106">
        <f t="shared" ref="F281:F295" si="234">IFERROR(E281/$E$280,0)</f>
        <v>1.5685397839984384E-2</v>
      </c>
      <c r="G281" s="107">
        <v>46237</v>
      </c>
      <c r="H281" s="107"/>
      <c r="I281" s="107">
        <v>46338</v>
      </c>
      <c r="J281" s="354">
        <f t="shared" si="197"/>
        <v>0.94117647058823528</v>
      </c>
      <c r="K281" s="106">
        <f t="shared" ref="K281:T290" si="235">IF($G281=0,0,IF(K$6&lt;$G281,0,IF(K$6&gt;$I281,1,(K$6-$G281+1)/($I281-$G281+1))))</f>
        <v>0</v>
      </c>
      <c r="L281" s="106">
        <f t="shared" si="235"/>
        <v>0</v>
      </c>
      <c r="M281" s="106">
        <f t="shared" si="235"/>
        <v>0</v>
      </c>
      <c r="N281" s="106">
        <f t="shared" si="235"/>
        <v>0</v>
      </c>
      <c r="O281" s="106">
        <f t="shared" si="235"/>
        <v>4.9019607843137254E-2</v>
      </c>
      <c r="P281" s="106">
        <f t="shared" si="235"/>
        <v>0.11764705882352941</v>
      </c>
      <c r="Q281" s="106">
        <f t="shared" si="235"/>
        <v>0.18627450980392157</v>
      </c>
      <c r="R281" s="106">
        <f t="shared" si="235"/>
        <v>0.25490196078431371</v>
      </c>
      <c r="S281" s="106">
        <f t="shared" si="235"/>
        <v>0.3235294117647059</v>
      </c>
      <c r="T281" s="106">
        <f t="shared" si="235"/>
        <v>0.39215686274509803</v>
      </c>
      <c r="U281" s="106">
        <f t="shared" ref="U281:AD290" si="236">IF($G281=0,0,IF(U$6&lt;$G281,0,IF(U$6&gt;$I281,1,(U$6-$G281+1)/($I281-$G281+1))))</f>
        <v>0.46078431372549017</v>
      </c>
      <c r="V281" s="106">
        <f t="shared" si="236"/>
        <v>0.52941176470588236</v>
      </c>
      <c r="W281" s="106">
        <f t="shared" si="236"/>
        <v>0.59803921568627449</v>
      </c>
      <c r="X281" s="106">
        <f t="shared" si="236"/>
        <v>0.66666666666666663</v>
      </c>
      <c r="Y281" s="106">
        <f t="shared" si="236"/>
        <v>0.73529411764705888</v>
      </c>
      <c r="Z281" s="106">
        <f t="shared" si="236"/>
        <v>0.80392156862745101</v>
      </c>
      <c r="AA281" s="106">
        <f t="shared" si="236"/>
        <v>0.87254901960784315</v>
      </c>
      <c r="AB281" s="106">
        <f t="shared" si="236"/>
        <v>0.94117647058823528</v>
      </c>
      <c r="AC281" s="106">
        <f t="shared" si="236"/>
        <v>1</v>
      </c>
      <c r="AD281" s="106">
        <f t="shared" si="236"/>
        <v>1</v>
      </c>
      <c r="AE281" s="106">
        <f t="shared" ref="AE281:AN290" si="237">IF($G281=0,0,IF(AE$6&lt;$G281,0,IF(AE$6&gt;$I281,1,(AE$6-$G281+1)/($I281-$G281+1))))</f>
        <v>1</v>
      </c>
      <c r="AF281" s="106">
        <f t="shared" si="237"/>
        <v>1</v>
      </c>
      <c r="AG281" s="106">
        <f t="shared" si="237"/>
        <v>1</v>
      </c>
      <c r="AH281" s="106">
        <f t="shared" si="237"/>
        <v>1</v>
      </c>
      <c r="AI281" s="106">
        <f t="shared" si="237"/>
        <v>1</v>
      </c>
      <c r="AJ281" s="106">
        <f t="shared" si="237"/>
        <v>1</v>
      </c>
      <c r="AK281" s="106">
        <f t="shared" si="237"/>
        <v>1</v>
      </c>
      <c r="AL281" s="106">
        <f t="shared" si="237"/>
        <v>1</v>
      </c>
      <c r="AM281" s="106">
        <f t="shared" si="237"/>
        <v>1</v>
      </c>
      <c r="AN281" s="106">
        <f t="shared" si="237"/>
        <v>1</v>
      </c>
      <c r="AO281" s="106">
        <f t="shared" ref="AO281:AX290" si="238">IF($G281=0,0,IF(AO$6&lt;$G281,0,IF(AO$6&gt;$I281,1,(AO$6-$G281+1)/($I281-$G281+1))))</f>
        <v>1</v>
      </c>
      <c r="AP281" s="106">
        <f t="shared" si="238"/>
        <v>1</v>
      </c>
      <c r="AQ281" s="106">
        <f t="shared" si="238"/>
        <v>1</v>
      </c>
      <c r="AR281" s="106">
        <f t="shared" si="238"/>
        <v>1</v>
      </c>
      <c r="AS281" s="106">
        <f t="shared" si="238"/>
        <v>1</v>
      </c>
      <c r="AT281" s="106">
        <f t="shared" si="238"/>
        <v>1</v>
      </c>
      <c r="AU281" s="106">
        <f t="shared" si="238"/>
        <v>1</v>
      </c>
      <c r="AV281" s="106">
        <f t="shared" si="238"/>
        <v>1</v>
      </c>
      <c r="AW281" s="106">
        <f t="shared" si="238"/>
        <v>1</v>
      </c>
      <c r="AX281" s="106">
        <f t="shared" si="238"/>
        <v>1</v>
      </c>
      <c r="AY281" s="106">
        <f t="shared" ref="AY281:BH290" si="239">IF($G281=0,0,IF(AY$6&lt;$G281,0,IF(AY$6&gt;$I281,1,(AY$6-$G281+1)/($I281-$G281+1))))</f>
        <v>1</v>
      </c>
      <c r="AZ281" s="106">
        <f t="shared" si="239"/>
        <v>1</v>
      </c>
      <c r="BA281" s="106">
        <f t="shared" si="239"/>
        <v>1</v>
      </c>
      <c r="BB281" s="106">
        <f t="shared" si="239"/>
        <v>1</v>
      </c>
      <c r="BC281" s="106">
        <f t="shared" si="239"/>
        <v>1</v>
      </c>
      <c r="BD281" s="106">
        <f t="shared" si="239"/>
        <v>1</v>
      </c>
      <c r="BE281" s="106">
        <f t="shared" si="239"/>
        <v>1</v>
      </c>
      <c r="BF281" s="106">
        <f t="shared" si="239"/>
        <v>1</v>
      </c>
      <c r="BG281" s="106">
        <f t="shared" si="239"/>
        <v>1</v>
      </c>
      <c r="BH281" s="106">
        <f t="shared" si="239"/>
        <v>1</v>
      </c>
      <c r="BI281" s="106">
        <f t="shared" ref="BI281:BQ290" si="240">IF($G281=0,0,IF(BI$6&lt;$G281,0,IF(BI$6&gt;$I281,1,(BI$6-$G281+1)/($I281-$G281+1))))</f>
        <v>1</v>
      </c>
      <c r="BJ281" s="106">
        <f t="shared" si="240"/>
        <v>1</v>
      </c>
      <c r="BK281" s="106">
        <f t="shared" si="240"/>
        <v>1</v>
      </c>
      <c r="BL281" s="106">
        <f t="shared" si="240"/>
        <v>1</v>
      </c>
      <c r="BM281" s="106">
        <f t="shared" si="240"/>
        <v>1</v>
      </c>
      <c r="BN281" s="106">
        <f t="shared" si="240"/>
        <v>1</v>
      </c>
      <c r="BO281" s="106">
        <f t="shared" si="240"/>
        <v>1</v>
      </c>
      <c r="BP281" s="106">
        <f t="shared" si="240"/>
        <v>1</v>
      </c>
      <c r="BQ281" s="106">
        <f t="shared" si="240"/>
        <v>1</v>
      </c>
      <c r="BR281" s="350">
        <f t="shared" si="226"/>
        <v>0.81239614489863743</v>
      </c>
    </row>
    <row r="282" spans="1:70" ht="15" x14ac:dyDescent="0.25">
      <c r="A282" s="80"/>
      <c r="B282" s="77" t="s">
        <v>1196</v>
      </c>
      <c r="C282" s="77" t="s">
        <v>1197</v>
      </c>
      <c r="D282" s="77" t="s">
        <v>9</v>
      </c>
      <c r="E282" s="224">
        <f>VLOOKUP(B282,'Cuadro Control'!C319:J2212,8,FALSE)</f>
        <v>312374505.66882348</v>
      </c>
      <c r="F282" s="106">
        <f t="shared" si="234"/>
        <v>5.8840081771548515E-2</v>
      </c>
      <c r="G282" s="107">
        <v>46338</v>
      </c>
      <c r="H282" s="107"/>
      <c r="I282" s="107">
        <v>46346</v>
      </c>
      <c r="J282" s="354">
        <f t="shared" si="197"/>
        <v>1</v>
      </c>
      <c r="K282" s="106">
        <f t="shared" si="235"/>
        <v>0</v>
      </c>
      <c r="L282" s="106">
        <f t="shared" si="235"/>
        <v>0</v>
      </c>
      <c r="M282" s="106">
        <f t="shared" si="235"/>
        <v>0</v>
      </c>
      <c r="N282" s="106">
        <f t="shared" si="235"/>
        <v>0</v>
      </c>
      <c r="O282" s="106">
        <f t="shared" si="235"/>
        <v>0</v>
      </c>
      <c r="P282" s="106">
        <f t="shared" si="235"/>
        <v>0</v>
      </c>
      <c r="Q282" s="106">
        <f t="shared" si="235"/>
        <v>0</v>
      </c>
      <c r="R282" s="106">
        <f t="shared" si="235"/>
        <v>0</v>
      </c>
      <c r="S282" s="106">
        <f t="shared" si="235"/>
        <v>0</v>
      </c>
      <c r="T282" s="106">
        <f t="shared" si="235"/>
        <v>0</v>
      </c>
      <c r="U282" s="106">
        <f t="shared" si="236"/>
        <v>0</v>
      </c>
      <c r="V282" s="106">
        <f t="shared" si="236"/>
        <v>0</v>
      </c>
      <c r="W282" s="106">
        <f t="shared" si="236"/>
        <v>0</v>
      </c>
      <c r="X282" s="106">
        <f t="shared" si="236"/>
        <v>0</v>
      </c>
      <c r="Y282" s="106">
        <f t="shared" si="236"/>
        <v>0</v>
      </c>
      <c r="Z282" s="106">
        <f t="shared" si="236"/>
        <v>0</v>
      </c>
      <c r="AA282" s="106">
        <f t="shared" si="236"/>
        <v>0</v>
      </c>
      <c r="AB282" s="106">
        <f t="shared" si="236"/>
        <v>0</v>
      </c>
      <c r="AC282" s="106">
        <f t="shared" si="236"/>
        <v>0.22222222222222221</v>
      </c>
      <c r="AD282" s="106">
        <f t="shared" si="236"/>
        <v>1</v>
      </c>
      <c r="AE282" s="106">
        <f t="shared" si="237"/>
        <v>1</v>
      </c>
      <c r="AF282" s="106">
        <f t="shared" si="237"/>
        <v>1</v>
      </c>
      <c r="AG282" s="106">
        <f t="shared" si="237"/>
        <v>1</v>
      </c>
      <c r="AH282" s="106">
        <f t="shared" si="237"/>
        <v>1</v>
      </c>
      <c r="AI282" s="106">
        <f t="shared" si="237"/>
        <v>1</v>
      </c>
      <c r="AJ282" s="106">
        <f t="shared" si="237"/>
        <v>1</v>
      </c>
      <c r="AK282" s="106">
        <f t="shared" si="237"/>
        <v>1</v>
      </c>
      <c r="AL282" s="106">
        <f t="shared" si="237"/>
        <v>1</v>
      </c>
      <c r="AM282" s="106">
        <f t="shared" si="237"/>
        <v>1</v>
      </c>
      <c r="AN282" s="106">
        <f t="shared" si="237"/>
        <v>1</v>
      </c>
      <c r="AO282" s="106">
        <f t="shared" si="238"/>
        <v>1</v>
      </c>
      <c r="AP282" s="106">
        <f t="shared" si="238"/>
        <v>1</v>
      </c>
      <c r="AQ282" s="106">
        <f t="shared" si="238"/>
        <v>1</v>
      </c>
      <c r="AR282" s="106">
        <f t="shared" si="238"/>
        <v>1</v>
      </c>
      <c r="AS282" s="106">
        <f t="shared" si="238"/>
        <v>1</v>
      </c>
      <c r="AT282" s="106">
        <f t="shared" si="238"/>
        <v>1</v>
      </c>
      <c r="AU282" s="106">
        <f t="shared" si="238"/>
        <v>1</v>
      </c>
      <c r="AV282" s="106">
        <f t="shared" si="238"/>
        <v>1</v>
      </c>
      <c r="AW282" s="106">
        <f t="shared" si="238"/>
        <v>1</v>
      </c>
      <c r="AX282" s="106">
        <f t="shared" si="238"/>
        <v>1</v>
      </c>
      <c r="AY282" s="106">
        <f t="shared" si="239"/>
        <v>1</v>
      </c>
      <c r="AZ282" s="106">
        <f t="shared" si="239"/>
        <v>1</v>
      </c>
      <c r="BA282" s="106">
        <f t="shared" si="239"/>
        <v>1</v>
      </c>
      <c r="BB282" s="106">
        <f t="shared" si="239"/>
        <v>1</v>
      </c>
      <c r="BC282" s="106">
        <f t="shared" si="239"/>
        <v>1</v>
      </c>
      <c r="BD282" s="106">
        <f t="shared" si="239"/>
        <v>1</v>
      </c>
      <c r="BE282" s="106">
        <f t="shared" si="239"/>
        <v>1</v>
      </c>
      <c r="BF282" s="106">
        <f t="shared" si="239"/>
        <v>1</v>
      </c>
      <c r="BG282" s="106">
        <f t="shared" si="239"/>
        <v>1</v>
      </c>
      <c r="BH282" s="106">
        <f t="shared" si="239"/>
        <v>1</v>
      </c>
      <c r="BI282" s="106">
        <f t="shared" si="240"/>
        <v>1</v>
      </c>
      <c r="BJ282" s="106">
        <f t="shared" si="240"/>
        <v>1</v>
      </c>
      <c r="BK282" s="106">
        <f t="shared" si="240"/>
        <v>1</v>
      </c>
      <c r="BL282" s="106">
        <f t="shared" si="240"/>
        <v>1</v>
      </c>
      <c r="BM282" s="106">
        <f t="shared" si="240"/>
        <v>1</v>
      </c>
      <c r="BN282" s="106">
        <f t="shared" si="240"/>
        <v>1</v>
      </c>
      <c r="BO282" s="106">
        <f t="shared" si="240"/>
        <v>1</v>
      </c>
      <c r="BP282" s="106">
        <f t="shared" si="240"/>
        <v>1</v>
      </c>
      <c r="BQ282" s="106">
        <f t="shared" si="240"/>
        <v>1</v>
      </c>
      <c r="BR282" s="350">
        <f t="shared" si="226"/>
        <v>0.68173258003766479</v>
      </c>
    </row>
    <row r="283" spans="1:70" ht="15" x14ac:dyDescent="0.25">
      <c r="A283" s="80"/>
      <c r="B283" s="103" t="s">
        <v>1198</v>
      </c>
      <c r="C283" s="103" t="s">
        <v>1199</v>
      </c>
      <c r="D283" s="103" t="s">
        <v>6</v>
      </c>
      <c r="E283" s="223">
        <f>VLOOKUP(B283,'Cuadro Control'!C320:J2213,8,FALSE)</f>
        <v>9527825.6870364472</v>
      </c>
      <c r="F283" s="104">
        <f t="shared" si="234"/>
        <v>1.794698454439963E-3</v>
      </c>
      <c r="G283" s="105">
        <v>46346</v>
      </c>
      <c r="H283" s="105"/>
      <c r="I283" s="105">
        <v>46350</v>
      </c>
      <c r="J283" s="354">
        <f t="shared" si="197"/>
        <v>0.2</v>
      </c>
      <c r="K283" s="104">
        <f t="shared" si="235"/>
        <v>0</v>
      </c>
      <c r="L283" s="104">
        <f t="shared" si="235"/>
        <v>0</v>
      </c>
      <c r="M283" s="104">
        <f t="shared" si="235"/>
        <v>0</v>
      </c>
      <c r="N283" s="104">
        <f t="shared" si="235"/>
        <v>0</v>
      </c>
      <c r="O283" s="104">
        <f t="shared" si="235"/>
        <v>0</v>
      </c>
      <c r="P283" s="104">
        <f t="shared" si="235"/>
        <v>0</v>
      </c>
      <c r="Q283" s="104">
        <f t="shared" si="235"/>
        <v>0</v>
      </c>
      <c r="R283" s="104">
        <f t="shared" si="235"/>
        <v>0</v>
      </c>
      <c r="S283" s="104">
        <f t="shared" si="235"/>
        <v>0</v>
      </c>
      <c r="T283" s="104">
        <f t="shared" si="235"/>
        <v>0</v>
      </c>
      <c r="U283" s="104">
        <f t="shared" si="236"/>
        <v>0</v>
      </c>
      <c r="V283" s="104">
        <f t="shared" si="236"/>
        <v>0</v>
      </c>
      <c r="W283" s="104">
        <f t="shared" si="236"/>
        <v>0</v>
      </c>
      <c r="X283" s="104">
        <f t="shared" si="236"/>
        <v>0</v>
      </c>
      <c r="Y283" s="104">
        <f t="shared" si="236"/>
        <v>0</v>
      </c>
      <c r="Z283" s="104">
        <f t="shared" si="236"/>
        <v>0</v>
      </c>
      <c r="AA283" s="104">
        <f t="shared" si="236"/>
        <v>0</v>
      </c>
      <c r="AB283" s="104">
        <f t="shared" si="236"/>
        <v>0</v>
      </c>
      <c r="AC283" s="104">
        <f t="shared" si="236"/>
        <v>0</v>
      </c>
      <c r="AD283" s="104">
        <f t="shared" si="236"/>
        <v>0.2</v>
      </c>
      <c r="AE283" s="104">
        <f t="shared" si="237"/>
        <v>1</v>
      </c>
      <c r="AF283" s="104">
        <f t="shared" si="237"/>
        <v>1</v>
      </c>
      <c r="AG283" s="104">
        <f t="shared" si="237"/>
        <v>1</v>
      </c>
      <c r="AH283" s="104">
        <f t="shared" si="237"/>
        <v>1</v>
      </c>
      <c r="AI283" s="104">
        <f t="shared" si="237"/>
        <v>1</v>
      </c>
      <c r="AJ283" s="104">
        <f t="shared" si="237"/>
        <v>1</v>
      </c>
      <c r="AK283" s="104">
        <f t="shared" si="237"/>
        <v>1</v>
      </c>
      <c r="AL283" s="104">
        <f t="shared" si="237"/>
        <v>1</v>
      </c>
      <c r="AM283" s="104">
        <f t="shared" si="237"/>
        <v>1</v>
      </c>
      <c r="AN283" s="104">
        <f t="shared" si="237"/>
        <v>1</v>
      </c>
      <c r="AO283" s="104">
        <f t="shared" si="238"/>
        <v>1</v>
      </c>
      <c r="AP283" s="104">
        <f t="shared" si="238"/>
        <v>1</v>
      </c>
      <c r="AQ283" s="104">
        <f t="shared" si="238"/>
        <v>1</v>
      </c>
      <c r="AR283" s="104">
        <f t="shared" si="238"/>
        <v>1</v>
      </c>
      <c r="AS283" s="104">
        <f t="shared" si="238"/>
        <v>1</v>
      </c>
      <c r="AT283" s="104">
        <f t="shared" si="238"/>
        <v>1</v>
      </c>
      <c r="AU283" s="104">
        <f t="shared" si="238"/>
        <v>1</v>
      </c>
      <c r="AV283" s="104">
        <f t="shared" si="238"/>
        <v>1</v>
      </c>
      <c r="AW283" s="104">
        <f t="shared" si="238"/>
        <v>1</v>
      </c>
      <c r="AX283" s="104">
        <f t="shared" si="238"/>
        <v>1</v>
      </c>
      <c r="AY283" s="104">
        <f t="shared" si="239"/>
        <v>1</v>
      </c>
      <c r="AZ283" s="104">
        <f t="shared" si="239"/>
        <v>1</v>
      </c>
      <c r="BA283" s="104">
        <f t="shared" si="239"/>
        <v>1</v>
      </c>
      <c r="BB283" s="104">
        <f t="shared" si="239"/>
        <v>1</v>
      </c>
      <c r="BC283" s="104">
        <f t="shared" si="239"/>
        <v>1</v>
      </c>
      <c r="BD283" s="104">
        <f t="shared" si="239"/>
        <v>1</v>
      </c>
      <c r="BE283" s="104">
        <f t="shared" si="239"/>
        <v>1</v>
      </c>
      <c r="BF283" s="104">
        <f t="shared" si="239"/>
        <v>1</v>
      </c>
      <c r="BG283" s="104">
        <f t="shared" si="239"/>
        <v>1</v>
      </c>
      <c r="BH283" s="104">
        <f t="shared" si="239"/>
        <v>1</v>
      </c>
      <c r="BI283" s="104">
        <f t="shared" si="240"/>
        <v>1</v>
      </c>
      <c r="BJ283" s="104">
        <f t="shared" si="240"/>
        <v>1</v>
      </c>
      <c r="BK283" s="104">
        <f t="shared" si="240"/>
        <v>1</v>
      </c>
      <c r="BL283" s="104">
        <f t="shared" si="240"/>
        <v>1</v>
      </c>
      <c r="BM283" s="104">
        <f t="shared" si="240"/>
        <v>1</v>
      </c>
      <c r="BN283" s="104">
        <f t="shared" si="240"/>
        <v>1</v>
      </c>
      <c r="BO283" s="104">
        <f t="shared" si="240"/>
        <v>1</v>
      </c>
      <c r="BP283" s="104">
        <f t="shared" si="240"/>
        <v>1</v>
      </c>
      <c r="BQ283" s="104">
        <f t="shared" si="240"/>
        <v>1</v>
      </c>
      <c r="BR283" s="350">
        <f t="shared" si="226"/>
        <v>0.66440677966101702</v>
      </c>
    </row>
    <row r="284" spans="1:70" ht="15" x14ac:dyDescent="0.25">
      <c r="A284" s="80"/>
      <c r="B284" s="77" t="s">
        <v>1200</v>
      </c>
      <c r="C284" s="77" t="s">
        <v>1201</v>
      </c>
      <c r="D284" s="77" t="s">
        <v>19</v>
      </c>
      <c r="E284" s="224">
        <f>VLOOKUP(B284,'Cuadro Control'!C321:J2214,8,FALSE)</f>
        <v>320494616.71764702</v>
      </c>
      <c r="F284" s="106">
        <f t="shared" si="234"/>
        <v>6.0369617599332674E-2</v>
      </c>
      <c r="G284" s="107">
        <v>46350</v>
      </c>
      <c r="H284" s="107"/>
      <c r="I284" s="107">
        <v>46353</v>
      </c>
      <c r="J284" s="354">
        <f t="shared" si="197"/>
        <v>1</v>
      </c>
      <c r="K284" s="106">
        <f t="shared" si="235"/>
        <v>0</v>
      </c>
      <c r="L284" s="106">
        <f t="shared" si="235"/>
        <v>0</v>
      </c>
      <c r="M284" s="106">
        <f t="shared" si="235"/>
        <v>0</v>
      </c>
      <c r="N284" s="106">
        <f t="shared" si="235"/>
        <v>0</v>
      </c>
      <c r="O284" s="106">
        <f t="shared" si="235"/>
        <v>0</v>
      </c>
      <c r="P284" s="106">
        <f t="shared" si="235"/>
        <v>0</v>
      </c>
      <c r="Q284" s="106">
        <f t="shared" si="235"/>
        <v>0</v>
      </c>
      <c r="R284" s="106">
        <f t="shared" si="235"/>
        <v>0</v>
      </c>
      <c r="S284" s="106">
        <f t="shared" si="235"/>
        <v>0</v>
      </c>
      <c r="T284" s="106">
        <f t="shared" si="235"/>
        <v>0</v>
      </c>
      <c r="U284" s="106">
        <f t="shared" si="236"/>
        <v>0</v>
      </c>
      <c r="V284" s="106">
        <f t="shared" si="236"/>
        <v>0</v>
      </c>
      <c r="W284" s="106">
        <f t="shared" si="236"/>
        <v>0</v>
      </c>
      <c r="X284" s="106">
        <f t="shared" si="236"/>
        <v>0</v>
      </c>
      <c r="Y284" s="106">
        <f t="shared" si="236"/>
        <v>0</v>
      </c>
      <c r="Z284" s="106">
        <f t="shared" si="236"/>
        <v>0</v>
      </c>
      <c r="AA284" s="106">
        <f t="shared" si="236"/>
        <v>0</v>
      </c>
      <c r="AB284" s="106">
        <f t="shared" si="236"/>
        <v>0</v>
      </c>
      <c r="AC284" s="106">
        <f t="shared" si="236"/>
        <v>0</v>
      </c>
      <c r="AD284" s="106">
        <f t="shared" si="236"/>
        <v>0</v>
      </c>
      <c r="AE284" s="106">
        <f t="shared" si="237"/>
        <v>1</v>
      </c>
      <c r="AF284" s="106">
        <f t="shared" si="237"/>
        <v>1</v>
      </c>
      <c r="AG284" s="106">
        <f t="shared" si="237"/>
        <v>1</v>
      </c>
      <c r="AH284" s="106">
        <f t="shared" si="237"/>
        <v>1</v>
      </c>
      <c r="AI284" s="106">
        <f t="shared" si="237"/>
        <v>1</v>
      </c>
      <c r="AJ284" s="106">
        <f t="shared" si="237"/>
        <v>1</v>
      </c>
      <c r="AK284" s="106">
        <f t="shared" si="237"/>
        <v>1</v>
      </c>
      <c r="AL284" s="106">
        <f t="shared" si="237"/>
        <v>1</v>
      </c>
      <c r="AM284" s="106">
        <f t="shared" si="237"/>
        <v>1</v>
      </c>
      <c r="AN284" s="106">
        <f t="shared" si="237"/>
        <v>1</v>
      </c>
      <c r="AO284" s="106">
        <f t="shared" si="238"/>
        <v>1</v>
      </c>
      <c r="AP284" s="106">
        <f t="shared" si="238"/>
        <v>1</v>
      </c>
      <c r="AQ284" s="106">
        <f t="shared" si="238"/>
        <v>1</v>
      </c>
      <c r="AR284" s="106">
        <f t="shared" si="238"/>
        <v>1</v>
      </c>
      <c r="AS284" s="106">
        <f t="shared" si="238"/>
        <v>1</v>
      </c>
      <c r="AT284" s="106">
        <f t="shared" si="238"/>
        <v>1</v>
      </c>
      <c r="AU284" s="106">
        <f t="shared" si="238"/>
        <v>1</v>
      </c>
      <c r="AV284" s="106">
        <f t="shared" si="238"/>
        <v>1</v>
      </c>
      <c r="AW284" s="106">
        <f t="shared" si="238"/>
        <v>1</v>
      </c>
      <c r="AX284" s="106">
        <f t="shared" si="238"/>
        <v>1</v>
      </c>
      <c r="AY284" s="106">
        <f t="shared" si="239"/>
        <v>1</v>
      </c>
      <c r="AZ284" s="106">
        <f t="shared" si="239"/>
        <v>1</v>
      </c>
      <c r="BA284" s="106">
        <f t="shared" si="239"/>
        <v>1</v>
      </c>
      <c r="BB284" s="106">
        <f t="shared" si="239"/>
        <v>1</v>
      </c>
      <c r="BC284" s="106">
        <f t="shared" si="239"/>
        <v>1</v>
      </c>
      <c r="BD284" s="106">
        <f t="shared" si="239"/>
        <v>1</v>
      </c>
      <c r="BE284" s="106">
        <f t="shared" si="239"/>
        <v>1</v>
      </c>
      <c r="BF284" s="106">
        <f t="shared" si="239"/>
        <v>1</v>
      </c>
      <c r="BG284" s="106">
        <f t="shared" si="239"/>
        <v>1</v>
      </c>
      <c r="BH284" s="106">
        <f t="shared" si="239"/>
        <v>1</v>
      </c>
      <c r="BI284" s="106">
        <f t="shared" si="240"/>
        <v>1</v>
      </c>
      <c r="BJ284" s="106">
        <f t="shared" si="240"/>
        <v>1</v>
      </c>
      <c r="BK284" s="106">
        <f t="shared" si="240"/>
        <v>1</v>
      </c>
      <c r="BL284" s="106">
        <f t="shared" si="240"/>
        <v>1</v>
      </c>
      <c r="BM284" s="106">
        <f t="shared" si="240"/>
        <v>1</v>
      </c>
      <c r="BN284" s="106">
        <f t="shared" si="240"/>
        <v>1</v>
      </c>
      <c r="BO284" s="106">
        <f t="shared" si="240"/>
        <v>1</v>
      </c>
      <c r="BP284" s="106">
        <f t="shared" si="240"/>
        <v>1</v>
      </c>
      <c r="BQ284" s="106">
        <f t="shared" si="240"/>
        <v>1</v>
      </c>
      <c r="BR284" s="350">
        <f t="shared" si="226"/>
        <v>0.66101694915254239</v>
      </c>
    </row>
    <row r="285" spans="1:70" ht="15" x14ac:dyDescent="0.25">
      <c r="A285" s="80"/>
      <c r="B285" s="77" t="s">
        <v>1202</v>
      </c>
      <c r="C285" s="77" t="s">
        <v>1203</v>
      </c>
      <c r="D285" s="77" t="s">
        <v>8</v>
      </c>
      <c r="E285" s="224">
        <f>VLOOKUP(B285,'Cuadro Control'!C322:J2215,8,FALSE)</f>
        <v>94303618.549411759</v>
      </c>
      <c r="F285" s="106">
        <f t="shared" si="234"/>
        <v>1.7763397864110998E-2</v>
      </c>
      <c r="G285" s="107">
        <v>46353</v>
      </c>
      <c r="H285" s="107"/>
      <c r="I285" s="107">
        <v>46356</v>
      </c>
      <c r="J285" s="354">
        <f t="shared" si="197"/>
        <v>0.25</v>
      </c>
      <c r="K285" s="106">
        <f t="shared" si="235"/>
        <v>0</v>
      </c>
      <c r="L285" s="106">
        <f t="shared" si="235"/>
        <v>0</v>
      </c>
      <c r="M285" s="106">
        <f t="shared" si="235"/>
        <v>0</v>
      </c>
      <c r="N285" s="106">
        <f t="shared" si="235"/>
        <v>0</v>
      </c>
      <c r="O285" s="106">
        <f t="shared" si="235"/>
        <v>0</v>
      </c>
      <c r="P285" s="106">
        <f t="shared" si="235"/>
        <v>0</v>
      </c>
      <c r="Q285" s="106">
        <f t="shared" si="235"/>
        <v>0</v>
      </c>
      <c r="R285" s="106">
        <f t="shared" si="235"/>
        <v>0</v>
      </c>
      <c r="S285" s="106">
        <f t="shared" si="235"/>
        <v>0</v>
      </c>
      <c r="T285" s="106">
        <f t="shared" si="235"/>
        <v>0</v>
      </c>
      <c r="U285" s="106">
        <f t="shared" si="236"/>
        <v>0</v>
      </c>
      <c r="V285" s="106">
        <f t="shared" si="236"/>
        <v>0</v>
      </c>
      <c r="W285" s="106">
        <f t="shared" si="236"/>
        <v>0</v>
      </c>
      <c r="X285" s="106">
        <f t="shared" si="236"/>
        <v>0</v>
      </c>
      <c r="Y285" s="106">
        <f t="shared" si="236"/>
        <v>0</v>
      </c>
      <c r="Z285" s="106">
        <f t="shared" si="236"/>
        <v>0</v>
      </c>
      <c r="AA285" s="106">
        <f t="shared" si="236"/>
        <v>0</v>
      </c>
      <c r="AB285" s="106">
        <f t="shared" si="236"/>
        <v>0</v>
      </c>
      <c r="AC285" s="106">
        <f t="shared" si="236"/>
        <v>0</v>
      </c>
      <c r="AD285" s="106">
        <f t="shared" si="236"/>
        <v>0</v>
      </c>
      <c r="AE285" s="106">
        <f t="shared" si="237"/>
        <v>0.25</v>
      </c>
      <c r="AF285" s="106">
        <f t="shared" si="237"/>
        <v>1</v>
      </c>
      <c r="AG285" s="106">
        <f t="shared" si="237"/>
        <v>1</v>
      </c>
      <c r="AH285" s="106">
        <f t="shared" si="237"/>
        <v>1</v>
      </c>
      <c r="AI285" s="106">
        <f t="shared" si="237"/>
        <v>1</v>
      </c>
      <c r="AJ285" s="106">
        <f t="shared" si="237"/>
        <v>1</v>
      </c>
      <c r="AK285" s="106">
        <f t="shared" si="237"/>
        <v>1</v>
      </c>
      <c r="AL285" s="106">
        <f t="shared" si="237"/>
        <v>1</v>
      </c>
      <c r="AM285" s="106">
        <f t="shared" si="237"/>
        <v>1</v>
      </c>
      <c r="AN285" s="106">
        <f t="shared" si="237"/>
        <v>1</v>
      </c>
      <c r="AO285" s="106">
        <f t="shared" si="238"/>
        <v>1</v>
      </c>
      <c r="AP285" s="106">
        <f t="shared" si="238"/>
        <v>1</v>
      </c>
      <c r="AQ285" s="106">
        <f t="shared" si="238"/>
        <v>1</v>
      </c>
      <c r="AR285" s="106">
        <f t="shared" si="238"/>
        <v>1</v>
      </c>
      <c r="AS285" s="106">
        <f t="shared" si="238"/>
        <v>1</v>
      </c>
      <c r="AT285" s="106">
        <f t="shared" si="238"/>
        <v>1</v>
      </c>
      <c r="AU285" s="106">
        <f t="shared" si="238"/>
        <v>1</v>
      </c>
      <c r="AV285" s="106">
        <f t="shared" si="238"/>
        <v>1</v>
      </c>
      <c r="AW285" s="106">
        <f t="shared" si="238"/>
        <v>1</v>
      </c>
      <c r="AX285" s="106">
        <f t="shared" si="238"/>
        <v>1</v>
      </c>
      <c r="AY285" s="106">
        <f t="shared" si="239"/>
        <v>1</v>
      </c>
      <c r="AZ285" s="106">
        <f t="shared" si="239"/>
        <v>1</v>
      </c>
      <c r="BA285" s="106">
        <f t="shared" si="239"/>
        <v>1</v>
      </c>
      <c r="BB285" s="106">
        <f t="shared" si="239"/>
        <v>1</v>
      </c>
      <c r="BC285" s="106">
        <f t="shared" si="239"/>
        <v>1</v>
      </c>
      <c r="BD285" s="106">
        <f t="shared" si="239"/>
        <v>1</v>
      </c>
      <c r="BE285" s="106">
        <f t="shared" si="239"/>
        <v>1</v>
      </c>
      <c r="BF285" s="106">
        <f t="shared" si="239"/>
        <v>1</v>
      </c>
      <c r="BG285" s="106">
        <f t="shared" si="239"/>
        <v>1</v>
      </c>
      <c r="BH285" s="106">
        <f t="shared" si="239"/>
        <v>1</v>
      </c>
      <c r="BI285" s="106">
        <f t="shared" si="240"/>
        <v>1</v>
      </c>
      <c r="BJ285" s="106">
        <f t="shared" si="240"/>
        <v>1</v>
      </c>
      <c r="BK285" s="106">
        <f t="shared" si="240"/>
        <v>1</v>
      </c>
      <c r="BL285" s="106">
        <f t="shared" si="240"/>
        <v>1</v>
      </c>
      <c r="BM285" s="106">
        <f t="shared" si="240"/>
        <v>1</v>
      </c>
      <c r="BN285" s="106">
        <f t="shared" si="240"/>
        <v>1</v>
      </c>
      <c r="BO285" s="106">
        <f t="shared" si="240"/>
        <v>1</v>
      </c>
      <c r="BP285" s="106">
        <f t="shared" si="240"/>
        <v>1</v>
      </c>
      <c r="BQ285" s="106">
        <f t="shared" si="240"/>
        <v>1</v>
      </c>
      <c r="BR285" s="350">
        <f t="shared" si="226"/>
        <v>0.64830508474576276</v>
      </c>
    </row>
    <row r="286" spans="1:70" ht="15" x14ac:dyDescent="0.25">
      <c r="A286" s="80"/>
      <c r="B286" s="77" t="s">
        <v>1204</v>
      </c>
      <c r="C286" s="77" t="s">
        <v>1205</v>
      </c>
      <c r="D286" s="77" t="s">
        <v>26</v>
      </c>
      <c r="E286" s="224">
        <f>VLOOKUP(B286,'Cuadro Control'!C323:J2216,8,FALSE)</f>
        <v>179436034.15411764</v>
      </c>
      <c r="F286" s="106">
        <f t="shared" si="234"/>
        <v>3.3799272126209236E-2</v>
      </c>
      <c r="G286" s="107">
        <v>46356</v>
      </c>
      <c r="H286" s="107"/>
      <c r="I286" s="107">
        <v>46360</v>
      </c>
      <c r="J286" s="354">
        <f t="shared" si="197"/>
        <v>1</v>
      </c>
      <c r="K286" s="106">
        <f t="shared" si="235"/>
        <v>0</v>
      </c>
      <c r="L286" s="106">
        <f t="shared" si="235"/>
        <v>0</v>
      </c>
      <c r="M286" s="106">
        <f t="shared" si="235"/>
        <v>0</v>
      </c>
      <c r="N286" s="106">
        <f t="shared" si="235"/>
        <v>0</v>
      </c>
      <c r="O286" s="106">
        <f t="shared" si="235"/>
        <v>0</v>
      </c>
      <c r="P286" s="106">
        <f t="shared" si="235"/>
        <v>0</v>
      </c>
      <c r="Q286" s="106">
        <f t="shared" si="235"/>
        <v>0</v>
      </c>
      <c r="R286" s="106">
        <f t="shared" si="235"/>
        <v>0</v>
      </c>
      <c r="S286" s="106">
        <f t="shared" si="235"/>
        <v>0</v>
      </c>
      <c r="T286" s="106">
        <f t="shared" si="235"/>
        <v>0</v>
      </c>
      <c r="U286" s="106">
        <f t="shared" si="236"/>
        <v>0</v>
      </c>
      <c r="V286" s="106">
        <f t="shared" si="236"/>
        <v>0</v>
      </c>
      <c r="W286" s="106">
        <f t="shared" si="236"/>
        <v>0</v>
      </c>
      <c r="X286" s="106">
        <f t="shared" si="236"/>
        <v>0</v>
      </c>
      <c r="Y286" s="106">
        <f t="shared" si="236"/>
        <v>0</v>
      </c>
      <c r="Z286" s="106">
        <f t="shared" si="236"/>
        <v>0</v>
      </c>
      <c r="AA286" s="106">
        <f t="shared" si="236"/>
        <v>0</v>
      </c>
      <c r="AB286" s="106">
        <f t="shared" si="236"/>
        <v>0</v>
      </c>
      <c r="AC286" s="106">
        <f t="shared" si="236"/>
        <v>0</v>
      </c>
      <c r="AD286" s="106">
        <f t="shared" si="236"/>
        <v>0</v>
      </c>
      <c r="AE286" s="106">
        <f t="shared" si="237"/>
        <v>0</v>
      </c>
      <c r="AF286" s="106">
        <f t="shared" si="237"/>
        <v>1</v>
      </c>
      <c r="AG286" s="106">
        <f t="shared" si="237"/>
        <v>1</v>
      </c>
      <c r="AH286" s="106">
        <f t="shared" si="237"/>
        <v>1</v>
      </c>
      <c r="AI286" s="106">
        <f t="shared" si="237"/>
        <v>1</v>
      </c>
      <c r="AJ286" s="106">
        <f t="shared" si="237"/>
        <v>1</v>
      </c>
      <c r="AK286" s="106">
        <f t="shared" si="237"/>
        <v>1</v>
      </c>
      <c r="AL286" s="106">
        <f t="shared" si="237"/>
        <v>1</v>
      </c>
      <c r="AM286" s="106">
        <f t="shared" si="237"/>
        <v>1</v>
      </c>
      <c r="AN286" s="106">
        <f t="shared" si="237"/>
        <v>1</v>
      </c>
      <c r="AO286" s="106">
        <f t="shared" si="238"/>
        <v>1</v>
      </c>
      <c r="AP286" s="106">
        <f t="shared" si="238"/>
        <v>1</v>
      </c>
      <c r="AQ286" s="106">
        <f t="shared" si="238"/>
        <v>1</v>
      </c>
      <c r="AR286" s="106">
        <f t="shared" si="238"/>
        <v>1</v>
      </c>
      <c r="AS286" s="106">
        <f t="shared" si="238"/>
        <v>1</v>
      </c>
      <c r="AT286" s="106">
        <f t="shared" si="238"/>
        <v>1</v>
      </c>
      <c r="AU286" s="106">
        <f t="shared" si="238"/>
        <v>1</v>
      </c>
      <c r="AV286" s="106">
        <f t="shared" si="238"/>
        <v>1</v>
      </c>
      <c r="AW286" s="106">
        <f t="shared" si="238"/>
        <v>1</v>
      </c>
      <c r="AX286" s="106">
        <f t="shared" si="238"/>
        <v>1</v>
      </c>
      <c r="AY286" s="106">
        <f t="shared" si="239"/>
        <v>1</v>
      </c>
      <c r="AZ286" s="106">
        <f t="shared" si="239"/>
        <v>1</v>
      </c>
      <c r="BA286" s="106">
        <f t="shared" si="239"/>
        <v>1</v>
      </c>
      <c r="BB286" s="106">
        <f t="shared" si="239"/>
        <v>1</v>
      </c>
      <c r="BC286" s="106">
        <f t="shared" si="239"/>
        <v>1</v>
      </c>
      <c r="BD286" s="106">
        <f t="shared" si="239"/>
        <v>1</v>
      </c>
      <c r="BE286" s="106">
        <f t="shared" si="239"/>
        <v>1</v>
      </c>
      <c r="BF286" s="106">
        <f t="shared" si="239"/>
        <v>1</v>
      </c>
      <c r="BG286" s="106">
        <f t="shared" si="239"/>
        <v>1</v>
      </c>
      <c r="BH286" s="106">
        <f t="shared" si="239"/>
        <v>1</v>
      </c>
      <c r="BI286" s="106">
        <f t="shared" si="240"/>
        <v>1</v>
      </c>
      <c r="BJ286" s="106">
        <f t="shared" si="240"/>
        <v>1</v>
      </c>
      <c r="BK286" s="106">
        <f t="shared" si="240"/>
        <v>1</v>
      </c>
      <c r="BL286" s="106">
        <f t="shared" si="240"/>
        <v>1</v>
      </c>
      <c r="BM286" s="106">
        <f t="shared" si="240"/>
        <v>1</v>
      </c>
      <c r="BN286" s="106">
        <f t="shared" si="240"/>
        <v>1</v>
      </c>
      <c r="BO286" s="106">
        <f t="shared" si="240"/>
        <v>1</v>
      </c>
      <c r="BP286" s="106">
        <f t="shared" si="240"/>
        <v>1</v>
      </c>
      <c r="BQ286" s="106">
        <f t="shared" si="240"/>
        <v>1</v>
      </c>
      <c r="BR286" s="350">
        <f t="shared" si="226"/>
        <v>0.64406779661016944</v>
      </c>
    </row>
    <row r="287" spans="1:70" ht="15" x14ac:dyDescent="0.25">
      <c r="A287" s="80"/>
      <c r="B287" s="77" t="s">
        <v>1206</v>
      </c>
      <c r="C287" s="77" t="s">
        <v>1207</v>
      </c>
      <c r="D287" s="77" t="s">
        <v>730</v>
      </c>
      <c r="E287" s="224">
        <f>VLOOKUP(B287,'Cuadro Control'!C324:J2217,8,FALSE)</f>
        <v>1212623361.2117648</v>
      </c>
      <c r="F287" s="106">
        <f t="shared" si="234"/>
        <v>0.22841447185013161</v>
      </c>
      <c r="G287" s="107">
        <v>46361</v>
      </c>
      <c r="H287" s="107"/>
      <c r="I287" s="107">
        <v>46378</v>
      </c>
      <c r="J287" s="354">
        <f t="shared" si="197"/>
        <v>0.77777777777777779</v>
      </c>
      <c r="K287" s="106">
        <f t="shared" si="235"/>
        <v>0</v>
      </c>
      <c r="L287" s="106">
        <f t="shared" si="235"/>
        <v>0</v>
      </c>
      <c r="M287" s="106">
        <f t="shared" si="235"/>
        <v>0</v>
      </c>
      <c r="N287" s="106">
        <f t="shared" si="235"/>
        <v>0</v>
      </c>
      <c r="O287" s="106">
        <f t="shared" si="235"/>
        <v>0</v>
      </c>
      <c r="P287" s="106">
        <f t="shared" si="235"/>
        <v>0</v>
      </c>
      <c r="Q287" s="106">
        <f t="shared" si="235"/>
        <v>0</v>
      </c>
      <c r="R287" s="106">
        <f t="shared" si="235"/>
        <v>0</v>
      </c>
      <c r="S287" s="106">
        <f t="shared" si="235"/>
        <v>0</v>
      </c>
      <c r="T287" s="106">
        <f t="shared" si="235"/>
        <v>0</v>
      </c>
      <c r="U287" s="106">
        <f t="shared" si="236"/>
        <v>0</v>
      </c>
      <c r="V287" s="106">
        <f t="shared" si="236"/>
        <v>0</v>
      </c>
      <c r="W287" s="106">
        <f t="shared" si="236"/>
        <v>0</v>
      </c>
      <c r="X287" s="106">
        <f t="shared" si="236"/>
        <v>0</v>
      </c>
      <c r="Y287" s="106">
        <f t="shared" si="236"/>
        <v>0</v>
      </c>
      <c r="Z287" s="106">
        <f t="shared" si="236"/>
        <v>0</v>
      </c>
      <c r="AA287" s="106">
        <f t="shared" si="236"/>
        <v>0</v>
      </c>
      <c r="AB287" s="106">
        <f t="shared" si="236"/>
        <v>0</v>
      </c>
      <c r="AC287" s="106">
        <f t="shared" si="236"/>
        <v>0</v>
      </c>
      <c r="AD287" s="106">
        <f t="shared" si="236"/>
        <v>0</v>
      </c>
      <c r="AE287" s="106">
        <f t="shared" si="237"/>
        <v>0</v>
      </c>
      <c r="AF287" s="106">
        <f t="shared" si="237"/>
        <v>0</v>
      </c>
      <c r="AG287" s="106">
        <f t="shared" si="237"/>
        <v>0.3888888888888889</v>
      </c>
      <c r="AH287" s="106">
        <f t="shared" si="237"/>
        <v>0.77777777777777779</v>
      </c>
      <c r="AI287" s="106">
        <f t="shared" si="237"/>
        <v>1</v>
      </c>
      <c r="AJ287" s="106">
        <f t="shared" si="237"/>
        <v>1</v>
      </c>
      <c r="AK287" s="106">
        <f t="shared" si="237"/>
        <v>1</v>
      </c>
      <c r="AL287" s="106">
        <f t="shared" si="237"/>
        <v>1</v>
      </c>
      <c r="AM287" s="106">
        <f t="shared" si="237"/>
        <v>1</v>
      </c>
      <c r="AN287" s="106">
        <f t="shared" si="237"/>
        <v>1</v>
      </c>
      <c r="AO287" s="106">
        <f t="shared" si="238"/>
        <v>1</v>
      </c>
      <c r="AP287" s="106">
        <f t="shared" si="238"/>
        <v>1</v>
      </c>
      <c r="AQ287" s="106">
        <f t="shared" si="238"/>
        <v>1</v>
      </c>
      <c r="AR287" s="106">
        <f t="shared" si="238"/>
        <v>1</v>
      </c>
      <c r="AS287" s="106">
        <f t="shared" si="238"/>
        <v>1</v>
      </c>
      <c r="AT287" s="106">
        <f t="shared" si="238"/>
        <v>1</v>
      </c>
      <c r="AU287" s="106">
        <f t="shared" si="238"/>
        <v>1</v>
      </c>
      <c r="AV287" s="106">
        <f t="shared" si="238"/>
        <v>1</v>
      </c>
      <c r="AW287" s="106">
        <f t="shared" si="238"/>
        <v>1</v>
      </c>
      <c r="AX287" s="106">
        <f t="shared" si="238"/>
        <v>1</v>
      </c>
      <c r="AY287" s="106">
        <f t="shared" si="239"/>
        <v>1</v>
      </c>
      <c r="AZ287" s="106">
        <f t="shared" si="239"/>
        <v>1</v>
      </c>
      <c r="BA287" s="106">
        <f t="shared" si="239"/>
        <v>1</v>
      </c>
      <c r="BB287" s="106">
        <f t="shared" si="239"/>
        <v>1</v>
      </c>
      <c r="BC287" s="106">
        <f t="shared" si="239"/>
        <v>1</v>
      </c>
      <c r="BD287" s="106">
        <f t="shared" si="239"/>
        <v>1</v>
      </c>
      <c r="BE287" s="106">
        <f t="shared" si="239"/>
        <v>1</v>
      </c>
      <c r="BF287" s="106">
        <f t="shared" si="239"/>
        <v>1</v>
      </c>
      <c r="BG287" s="106">
        <f t="shared" si="239"/>
        <v>1</v>
      </c>
      <c r="BH287" s="106">
        <f t="shared" si="239"/>
        <v>1</v>
      </c>
      <c r="BI287" s="106">
        <f t="shared" si="240"/>
        <v>1</v>
      </c>
      <c r="BJ287" s="106">
        <f t="shared" si="240"/>
        <v>1</v>
      </c>
      <c r="BK287" s="106">
        <f t="shared" si="240"/>
        <v>1</v>
      </c>
      <c r="BL287" s="106">
        <f t="shared" si="240"/>
        <v>1</v>
      </c>
      <c r="BM287" s="106">
        <f t="shared" si="240"/>
        <v>1</v>
      </c>
      <c r="BN287" s="106">
        <f t="shared" si="240"/>
        <v>1</v>
      </c>
      <c r="BO287" s="106">
        <f t="shared" si="240"/>
        <v>1</v>
      </c>
      <c r="BP287" s="106">
        <f t="shared" si="240"/>
        <v>1</v>
      </c>
      <c r="BQ287" s="106">
        <f t="shared" si="240"/>
        <v>1</v>
      </c>
      <c r="BR287" s="350">
        <f t="shared" si="226"/>
        <v>0.61299435028248594</v>
      </c>
    </row>
    <row r="288" spans="1:70" ht="15" x14ac:dyDescent="0.25">
      <c r="A288" s="80"/>
      <c r="B288" s="77" t="s">
        <v>1208</v>
      </c>
      <c r="C288" s="77" t="s">
        <v>1209</v>
      </c>
      <c r="D288" s="77" t="s">
        <v>6</v>
      </c>
      <c r="E288" s="224">
        <f>VLOOKUP(B288,'Cuadro Control'!C325:J2218,8,FALSE)</f>
        <v>0</v>
      </c>
      <c r="F288" s="106">
        <f t="shared" si="234"/>
        <v>0</v>
      </c>
      <c r="G288" s="107">
        <v>46378</v>
      </c>
      <c r="H288" s="107"/>
      <c r="I288" s="107">
        <v>46382</v>
      </c>
      <c r="J288" s="354">
        <f t="shared" si="197"/>
        <v>0.8</v>
      </c>
      <c r="K288" s="106">
        <f t="shared" si="235"/>
        <v>0</v>
      </c>
      <c r="L288" s="106">
        <f t="shared" si="235"/>
        <v>0</v>
      </c>
      <c r="M288" s="106">
        <f t="shared" si="235"/>
        <v>0</v>
      </c>
      <c r="N288" s="106">
        <f t="shared" si="235"/>
        <v>0</v>
      </c>
      <c r="O288" s="106">
        <f t="shared" si="235"/>
        <v>0</v>
      </c>
      <c r="P288" s="106">
        <f t="shared" si="235"/>
        <v>0</v>
      </c>
      <c r="Q288" s="106">
        <f t="shared" si="235"/>
        <v>0</v>
      </c>
      <c r="R288" s="106">
        <f t="shared" si="235"/>
        <v>0</v>
      </c>
      <c r="S288" s="106">
        <f t="shared" si="235"/>
        <v>0</v>
      </c>
      <c r="T288" s="106">
        <f t="shared" si="235"/>
        <v>0</v>
      </c>
      <c r="U288" s="106">
        <f t="shared" si="236"/>
        <v>0</v>
      </c>
      <c r="V288" s="106">
        <f t="shared" si="236"/>
        <v>0</v>
      </c>
      <c r="W288" s="106">
        <f t="shared" si="236"/>
        <v>0</v>
      </c>
      <c r="X288" s="106">
        <f t="shared" si="236"/>
        <v>0</v>
      </c>
      <c r="Y288" s="106">
        <f t="shared" si="236"/>
        <v>0</v>
      </c>
      <c r="Z288" s="106">
        <f t="shared" si="236"/>
        <v>0</v>
      </c>
      <c r="AA288" s="106">
        <f t="shared" si="236"/>
        <v>0</v>
      </c>
      <c r="AB288" s="106">
        <f t="shared" si="236"/>
        <v>0</v>
      </c>
      <c r="AC288" s="106">
        <f t="shared" si="236"/>
        <v>0</v>
      </c>
      <c r="AD288" s="106">
        <f t="shared" si="236"/>
        <v>0</v>
      </c>
      <c r="AE288" s="106">
        <f t="shared" si="237"/>
        <v>0</v>
      </c>
      <c r="AF288" s="106">
        <f t="shared" si="237"/>
        <v>0</v>
      </c>
      <c r="AG288" s="106">
        <f t="shared" si="237"/>
        <v>0</v>
      </c>
      <c r="AH288" s="106">
        <f t="shared" si="237"/>
        <v>0</v>
      </c>
      <c r="AI288" s="106">
        <f t="shared" si="237"/>
        <v>0.8</v>
      </c>
      <c r="AJ288" s="106">
        <f t="shared" si="237"/>
        <v>1</v>
      </c>
      <c r="AK288" s="106">
        <f t="shared" si="237"/>
        <v>1</v>
      </c>
      <c r="AL288" s="106">
        <f t="shared" si="237"/>
        <v>1</v>
      </c>
      <c r="AM288" s="106">
        <f t="shared" si="237"/>
        <v>1</v>
      </c>
      <c r="AN288" s="106">
        <f t="shared" si="237"/>
        <v>1</v>
      </c>
      <c r="AO288" s="106">
        <f t="shared" si="238"/>
        <v>1</v>
      </c>
      <c r="AP288" s="106">
        <f t="shared" si="238"/>
        <v>1</v>
      </c>
      <c r="AQ288" s="106">
        <f t="shared" si="238"/>
        <v>1</v>
      </c>
      <c r="AR288" s="106">
        <f t="shared" si="238"/>
        <v>1</v>
      </c>
      <c r="AS288" s="106">
        <f t="shared" si="238"/>
        <v>1</v>
      </c>
      <c r="AT288" s="106">
        <f t="shared" si="238"/>
        <v>1</v>
      </c>
      <c r="AU288" s="106">
        <f t="shared" si="238"/>
        <v>1</v>
      </c>
      <c r="AV288" s="106">
        <f t="shared" si="238"/>
        <v>1</v>
      </c>
      <c r="AW288" s="106">
        <f t="shared" si="238"/>
        <v>1</v>
      </c>
      <c r="AX288" s="106">
        <f t="shared" si="238"/>
        <v>1</v>
      </c>
      <c r="AY288" s="106">
        <f t="shared" si="239"/>
        <v>1</v>
      </c>
      <c r="AZ288" s="106">
        <f t="shared" si="239"/>
        <v>1</v>
      </c>
      <c r="BA288" s="106">
        <f t="shared" si="239"/>
        <v>1</v>
      </c>
      <c r="BB288" s="106">
        <f t="shared" si="239"/>
        <v>1</v>
      </c>
      <c r="BC288" s="106">
        <f t="shared" si="239"/>
        <v>1</v>
      </c>
      <c r="BD288" s="106">
        <f t="shared" si="239"/>
        <v>1</v>
      </c>
      <c r="BE288" s="106">
        <f t="shared" si="239"/>
        <v>1</v>
      </c>
      <c r="BF288" s="106">
        <f t="shared" si="239"/>
        <v>1</v>
      </c>
      <c r="BG288" s="106">
        <f t="shared" si="239"/>
        <v>1</v>
      </c>
      <c r="BH288" s="106">
        <f t="shared" si="239"/>
        <v>1</v>
      </c>
      <c r="BI288" s="106">
        <f t="shared" si="240"/>
        <v>1</v>
      </c>
      <c r="BJ288" s="106">
        <f t="shared" si="240"/>
        <v>1</v>
      </c>
      <c r="BK288" s="106">
        <f t="shared" si="240"/>
        <v>1</v>
      </c>
      <c r="BL288" s="106">
        <f t="shared" si="240"/>
        <v>1</v>
      </c>
      <c r="BM288" s="106">
        <f t="shared" si="240"/>
        <v>1</v>
      </c>
      <c r="BN288" s="106">
        <f t="shared" si="240"/>
        <v>1</v>
      </c>
      <c r="BO288" s="106">
        <f t="shared" si="240"/>
        <v>1</v>
      </c>
      <c r="BP288" s="106">
        <f t="shared" si="240"/>
        <v>1</v>
      </c>
      <c r="BQ288" s="106">
        <f t="shared" si="240"/>
        <v>1</v>
      </c>
      <c r="BR288" s="350">
        <f t="shared" si="226"/>
        <v>0.58983050847457619</v>
      </c>
    </row>
    <row r="289" spans="1:70" ht="24" x14ac:dyDescent="0.25">
      <c r="A289" s="80"/>
      <c r="B289" s="78" t="s">
        <v>1210</v>
      </c>
      <c r="C289" s="78" t="s">
        <v>1211</v>
      </c>
      <c r="D289" s="78" t="s">
        <v>3</v>
      </c>
      <c r="E289" s="225">
        <f>VLOOKUP(B289,'Cuadro Control'!C326:J2219,8,FALSE)</f>
        <v>0</v>
      </c>
      <c r="F289" s="108">
        <f t="shared" si="234"/>
        <v>0</v>
      </c>
      <c r="G289" s="109">
        <v>46378</v>
      </c>
      <c r="H289" s="109"/>
      <c r="I289" s="109">
        <v>46378</v>
      </c>
      <c r="J289" s="354">
        <f t="shared" si="197"/>
        <v>0</v>
      </c>
      <c r="K289" s="108">
        <f t="shared" si="235"/>
        <v>0</v>
      </c>
      <c r="L289" s="108">
        <f t="shared" si="235"/>
        <v>0</v>
      </c>
      <c r="M289" s="108">
        <f t="shared" si="235"/>
        <v>0</v>
      </c>
      <c r="N289" s="108">
        <f t="shared" si="235"/>
        <v>0</v>
      </c>
      <c r="O289" s="108">
        <f t="shared" si="235"/>
        <v>0</v>
      </c>
      <c r="P289" s="108">
        <f t="shared" si="235"/>
        <v>0</v>
      </c>
      <c r="Q289" s="108">
        <f t="shared" si="235"/>
        <v>0</v>
      </c>
      <c r="R289" s="108">
        <f t="shared" si="235"/>
        <v>0</v>
      </c>
      <c r="S289" s="108">
        <f t="shared" si="235"/>
        <v>0</v>
      </c>
      <c r="T289" s="108">
        <f t="shared" si="235"/>
        <v>0</v>
      </c>
      <c r="U289" s="108">
        <f t="shared" si="236"/>
        <v>0</v>
      </c>
      <c r="V289" s="108">
        <f t="shared" si="236"/>
        <v>0</v>
      </c>
      <c r="W289" s="108">
        <f t="shared" si="236"/>
        <v>0</v>
      </c>
      <c r="X289" s="108">
        <f t="shared" si="236"/>
        <v>0</v>
      </c>
      <c r="Y289" s="108">
        <f t="shared" si="236"/>
        <v>0</v>
      </c>
      <c r="Z289" s="108">
        <f t="shared" si="236"/>
        <v>0</v>
      </c>
      <c r="AA289" s="108">
        <f t="shared" si="236"/>
        <v>0</v>
      </c>
      <c r="AB289" s="108">
        <f t="shared" si="236"/>
        <v>0</v>
      </c>
      <c r="AC289" s="108">
        <f t="shared" si="236"/>
        <v>0</v>
      </c>
      <c r="AD289" s="108">
        <f t="shared" si="236"/>
        <v>0</v>
      </c>
      <c r="AE289" s="108">
        <f t="shared" si="237"/>
        <v>0</v>
      </c>
      <c r="AF289" s="108">
        <f t="shared" si="237"/>
        <v>0</v>
      </c>
      <c r="AG289" s="108">
        <f t="shared" si="237"/>
        <v>0</v>
      </c>
      <c r="AH289" s="108">
        <f t="shared" si="237"/>
        <v>0</v>
      </c>
      <c r="AI289" s="108">
        <f t="shared" si="237"/>
        <v>1</v>
      </c>
      <c r="AJ289" s="108">
        <f t="shared" si="237"/>
        <v>1</v>
      </c>
      <c r="AK289" s="108">
        <f t="shared" si="237"/>
        <v>1</v>
      </c>
      <c r="AL289" s="108">
        <f t="shared" si="237"/>
        <v>1</v>
      </c>
      <c r="AM289" s="108">
        <f t="shared" si="237"/>
        <v>1</v>
      </c>
      <c r="AN289" s="108">
        <f t="shared" si="237"/>
        <v>1</v>
      </c>
      <c r="AO289" s="108">
        <f t="shared" si="238"/>
        <v>1</v>
      </c>
      <c r="AP289" s="108">
        <f t="shared" si="238"/>
        <v>1</v>
      </c>
      <c r="AQ289" s="108">
        <f t="shared" si="238"/>
        <v>1</v>
      </c>
      <c r="AR289" s="108">
        <f t="shared" si="238"/>
        <v>1</v>
      </c>
      <c r="AS289" s="108">
        <f t="shared" si="238"/>
        <v>1</v>
      </c>
      <c r="AT289" s="108">
        <f t="shared" si="238"/>
        <v>1</v>
      </c>
      <c r="AU289" s="108">
        <f t="shared" si="238"/>
        <v>1</v>
      </c>
      <c r="AV289" s="108">
        <f t="shared" si="238"/>
        <v>1</v>
      </c>
      <c r="AW289" s="108">
        <f t="shared" si="238"/>
        <v>1</v>
      </c>
      <c r="AX289" s="108">
        <f t="shared" si="238"/>
        <v>1</v>
      </c>
      <c r="AY289" s="108">
        <f t="shared" si="239"/>
        <v>1</v>
      </c>
      <c r="AZ289" s="108">
        <f t="shared" si="239"/>
        <v>1</v>
      </c>
      <c r="BA289" s="108">
        <f t="shared" si="239"/>
        <v>1</v>
      </c>
      <c r="BB289" s="108">
        <f t="shared" si="239"/>
        <v>1</v>
      </c>
      <c r="BC289" s="108">
        <f t="shared" si="239"/>
        <v>1</v>
      </c>
      <c r="BD289" s="108">
        <f t="shared" si="239"/>
        <v>1</v>
      </c>
      <c r="BE289" s="108">
        <f t="shared" si="239"/>
        <v>1</v>
      </c>
      <c r="BF289" s="108">
        <f t="shared" si="239"/>
        <v>1</v>
      </c>
      <c r="BG289" s="108">
        <f t="shared" si="239"/>
        <v>1</v>
      </c>
      <c r="BH289" s="108">
        <f t="shared" si="239"/>
        <v>1</v>
      </c>
      <c r="BI289" s="108">
        <f t="shared" si="240"/>
        <v>1</v>
      </c>
      <c r="BJ289" s="108">
        <f t="shared" si="240"/>
        <v>1</v>
      </c>
      <c r="BK289" s="108">
        <f t="shared" si="240"/>
        <v>1</v>
      </c>
      <c r="BL289" s="108">
        <f t="shared" si="240"/>
        <v>1</v>
      </c>
      <c r="BM289" s="108">
        <f t="shared" si="240"/>
        <v>1</v>
      </c>
      <c r="BN289" s="108">
        <f t="shared" si="240"/>
        <v>1</v>
      </c>
      <c r="BO289" s="108">
        <f t="shared" si="240"/>
        <v>1</v>
      </c>
      <c r="BP289" s="108">
        <f t="shared" si="240"/>
        <v>1</v>
      </c>
      <c r="BQ289" s="108">
        <f t="shared" si="240"/>
        <v>1</v>
      </c>
      <c r="BR289" s="350">
        <f t="shared" si="226"/>
        <v>0.59322033898305082</v>
      </c>
    </row>
    <row r="290" spans="1:70" ht="15" x14ac:dyDescent="0.25">
      <c r="A290" s="80"/>
      <c r="B290" s="77" t="s">
        <v>1212</v>
      </c>
      <c r="C290" s="77" t="s">
        <v>1213</v>
      </c>
      <c r="D290" s="77" t="s">
        <v>8</v>
      </c>
      <c r="E290" s="224">
        <f>VLOOKUP(B290,'Cuadro Control'!C327:J2220,8,FALSE)</f>
        <v>1230815225.9452939</v>
      </c>
      <c r="F290" s="106">
        <f t="shared" si="234"/>
        <v>0.2318411625341423</v>
      </c>
      <c r="G290" s="107">
        <v>46382</v>
      </c>
      <c r="H290" s="107"/>
      <c r="I290" s="107">
        <v>46384</v>
      </c>
      <c r="J290" s="354">
        <f t="shared" si="197"/>
        <v>0</v>
      </c>
      <c r="K290" s="106">
        <f t="shared" si="235"/>
        <v>0</v>
      </c>
      <c r="L290" s="106">
        <f t="shared" si="235"/>
        <v>0</v>
      </c>
      <c r="M290" s="106">
        <f t="shared" si="235"/>
        <v>0</v>
      </c>
      <c r="N290" s="106">
        <f t="shared" si="235"/>
        <v>0</v>
      </c>
      <c r="O290" s="106">
        <f t="shared" si="235"/>
        <v>0</v>
      </c>
      <c r="P290" s="106">
        <f t="shared" si="235"/>
        <v>0</v>
      </c>
      <c r="Q290" s="106">
        <f t="shared" si="235"/>
        <v>0</v>
      </c>
      <c r="R290" s="106">
        <f t="shared" si="235"/>
        <v>0</v>
      </c>
      <c r="S290" s="106">
        <f t="shared" si="235"/>
        <v>0</v>
      </c>
      <c r="T290" s="106">
        <f t="shared" si="235"/>
        <v>0</v>
      </c>
      <c r="U290" s="106">
        <f t="shared" si="236"/>
        <v>0</v>
      </c>
      <c r="V290" s="106">
        <f t="shared" si="236"/>
        <v>0</v>
      </c>
      <c r="W290" s="106">
        <f t="shared" si="236"/>
        <v>0</v>
      </c>
      <c r="X290" s="106">
        <f t="shared" si="236"/>
        <v>0</v>
      </c>
      <c r="Y290" s="106">
        <f t="shared" si="236"/>
        <v>0</v>
      </c>
      <c r="Z290" s="106">
        <f t="shared" si="236"/>
        <v>0</v>
      </c>
      <c r="AA290" s="106">
        <f t="shared" si="236"/>
        <v>0</v>
      </c>
      <c r="AB290" s="106">
        <f t="shared" si="236"/>
        <v>0</v>
      </c>
      <c r="AC290" s="106">
        <f t="shared" si="236"/>
        <v>0</v>
      </c>
      <c r="AD290" s="106">
        <f t="shared" si="236"/>
        <v>0</v>
      </c>
      <c r="AE290" s="106">
        <f t="shared" si="237"/>
        <v>0</v>
      </c>
      <c r="AF290" s="106">
        <f t="shared" si="237"/>
        <v>0</v>
      </c>
      <c r="AG290" s="106">
        <f t="shared" si="237"/>
        <v>0</v>
      </c>
      <c r="AH290" s="106">
        <f t="shared" si="237"/>
        <v>0</v>
      </c>
      <c r="AI290" s="106">
        <f t="shared" si="237"/>
        <v>0</v>
      </c>
      <c r="AJ290" s="106">
        <f t="shared" si="237"/>
        <v>1</v>
      </c>
      <c r="AK290" s="106">
        <f t="shared" si="237"/>
        <v>1</v>
      </c>
      <c r="AL290" s="106">
        <f t="shared" si="237"/>
        <v>1</v>
      </c>
      <c r="AM290" s="106">
        <f t="shared" si="237"/>
        <v>1</v>
      </c>
      <c r="AN290" s="106">
        <f t="shared" si="237"/>
        <v>1</v>
      </c>
      <c r="AO290" s="106">
        <f t="shared" si="238"/>
        <v>1</v>
      </c>
      <c r="AP290" s="106">
        <f t="shared" si="238"/>
        <v>1</v>
      </c>
      <c r="AQ290" s="106">
        <f t="shared" si="238"/>
        <v>1</v>
      </c>
      <c r="AR290" s="106">
        <f t="shared" si="238"/>
        <v>1</v>
      </c>
      <c r="AS290" s="106">
        <f t="shared" si="238"/>
        <v>1</v>
      </c>
      <c r="AT290" s="106">
        <f t="shared" si="238"/>
        <v>1</v>
      </c>
      <c r="AU290" s="106">
        <f t="shared" si="238"/>
        <v>1</v>
      </c>
      <c r="AV290" s="106">
        <f t="shared" si="238"/>
        <v>1</v>
      </c>
      <c r="AW290" s="106">
        <f t="shared" si="238"/>
        <v>1</v>
      </c>
      <c r="AX290" s="106">
        <f t="shared" si="238"/>
        <v>1</v>
      </c>
      <c r="AY290" s="106">
        <f t="shared" si="239"/>
        <v>1</v>
      </c>
      <c r="AZ290" s="106">
        <f t="shared" si="239"/>
        <v>1</v>
      </c>
      <c r="BA290" s="106">
        <f t="shared" si="239"/>
        <v>1</v>
      </c>
      <c r="BB290" s="106">
        <f t="shared" si="239"/>
        <v>1</v>
      </c>
      <c r="BC290" s="106">
        <f t="shared" si="239"/>
        <v>1</v>
      </c>
      <c r="BD290" s="106">
        <f t="shared" si="239"/>
        <v>1</v>
      </c>
      <c r="BE290" s="106">
        <f t="shared" si="239"/>
        <v>1</v>
      </c>
      <c r="BF290" s="106">
        <f t="shared" si="239"/>
        <v>1</v>
      </c>
      <c r="BG290" s="106">
        <f t="shared" si="239"/>
        <v>1</v>
      </c>
      <c r="BH290" s="106">
        <f t="shared" si="239"/>
        <v>1</v>
      </c>
      <c r="BI290" s="106">
        <f t="shared" si="240"/>
        <v>1</v>
      </c>
      <c r="BJ290" s="106">
        <f t="shared" si="240"/>
        <v>1</v>
      </c>
      <c r="BK290" s="106">
        <f t="shared" si="240"/>
        <v>1</v>
      </c>
      <c r="BL290" s="106">
        <f t="shared" si="240"/>
        <v>1</v>
      </c>
      <c r="BM290" s="106">
        <f t="shared" si="240"/>
        <v>1</v>
      </c>
      <c r="BN290" s="106">
        <f t="shared" si="240"/>
        <v>1</v>
      </c>
      <c r="BO290" s="106">
        <f t="shared" si="240"/>
        <v>1</v>
      </c>
      <c r="BP290" s="106">
        <f t="shared" si="240"/>
        <v>1</v>
      </c>
      <c r="BQ290" s="106">
        <f t="shared" si="240"/>
        <v>1</v>
      </c>
      <c r="BR290" s="350">
        <f t="shared" si="226"/>
        <v>0.57627118644067798</v>
      </c>
    </row>
    <row r="291" spans="1:70" ht="15" x14ac:dyDescent="0.25">
      <c r="A291" s="80"/>
      <c r="B291" s="77" t="s">
        <v>1214</v>
      </c>
      <c r="C291" s="77" t="s">
        <v>1215</v>
      </c>
      <c r="D291" s="77" t="s">
        <v>26</v>
      </c>
      <c r="E291" s="224">
        <f>VLOOKUP(B291,'Cuadro Control'!C328:J2221,8,FALSE)</f>
        <v>0</v>
      </c>
      <c r="F291" s="106">
        <f t="shared" si="234"/>
        <v>0</v>
      </c>
      <c r="G291" s="107">
        <v>46384</v>
      </c>
      <c r="H291" s="107"/>
      <c r="I291" s="107">
        <v>46392</v>
      </c>
      <c r="J291" s="354">
        <f t="shared" si="197"/>
        <v>0.55555555555555558</v>
      </c>
      <c r="K291" s="106">
        <f t="shared" ref="K291:T296" si="241">IF($G291=0,0,IF(K$6&lt;$G291,0,IF(K$6&gt;$I291,1,(K$6-$G291+1)/($I291-$G291+1))))</f>
        <v>0</v>
      </c>
      <c r="L291" s="106">
        <f t="shared" si="241"/>
        <v>0</v>
      </c>
      <c r="M291" s="106">
        <f t="shared" si="241"/>
        <v>0</v>
      </c>
      <c r="N291" s="106">
        <f t="shared" si="241"/>
        <v>0</v>
      </c>
      <c r="O291" s="106">
        <f t="shared" si="241"/>
        <v>0</v>
      </c>
      <c r="P291" s="106">
        <f t="shared" si="241"/>
        <v>0</v>
      </c>
      <c r="Q291" s="106">
        <f t="shared" si="241"/>
        <v>0</v>
      </c>
      <c r="R291" s="106">
        <f t="shared" si="241"/>
        <v>0</v>
      </c>
      <c r="S291" s="106">
        <f t="shared" si="241"/>
        <v>0</v>
      </c>
      <c r="T291" s="106">
        <f t="shared" si="241"/>
        <v>0</v>
      </c>
      <c r="U291" s="106">
        <f t="shared" ref="U291:AD296" si="242">IF($G291=0,0,IF(U$6&lt;$G291,0,IF(U$6&gt;$I291,1,(U$6-$G291+1)/($I291-$G291+1))))</f>
        <v>0</v>
      </c>
      <c r="V291" s="106">
        <f t="shared" si="242"/>
        <v>0</v>
      </c>
      <c r="W291" s="106">
        <f t="shared" si="242"/>
        <v>0</v>
      </c>
      <c r="X291" s="106">
        <f t="shared" si="242"/>
        <v>0</v>
      </c>
      <c r="Y291" s="106">
        <f t="shared" si="242"/>
        <v>0</v>
      </c>
      <c r="Z291" s="106">
        <f t="shared" si="242"/>
        <v>0</v>
      </c>
      <c r="AA291" s="106">
        <f t="shared" si="242"/>
        <v>0</v>
      </c>
      <c r="AB291" s="106">
        <f t="shared" si="242"/>
        <v>0</v>
      </c>
      <c r="AC291" s="106">
        <f t="shared" si="242"/>
        <v>0</v>
      </c>
      <c r="AD291" s="106">
        <f t="shared" si="242"/>
        <v>0</v>
      </c>
      <c r="AE291" s="106">
        <f t="shared" ref="AE291:AN296" si="243">IF($G291=0,0,IF(AE$6&lt;$G291,0,IF(AE$6&gt;$I291,1,(AE$6-$G291+1)/($I291-$G291+1))))</f>
        <v>0</v>
      </c>
      <c r="AF291" s="106">
        <f t="shared" si="243"/>
        <v>0</v>
      </c>
      <c r="AG291" s="106">
        <f t="shared" si="243"/>
        <v>0</v>
      </c>
      <c r="AH291" s="106">
        <f t="shared" si="243"/>
        <v>0</v>
      </c>
      <c r="AI291" s="106">
        <f t="shared" si="243"/>
        <v>0</v>
      </c>
      <c r="AJ291" s="106">
        <f t="shared" si="243"/>
        <v>0.55555555555555558</v>
      </c>
      <c r="AK291" s="106">
        <f t="shared" si="243"/>
        <v>1</v>
      </c>
      <c r="AL291" s="106">
        <f t="shared" si="243"/>
        <v>1</v>
      </c>
      <c r="AM291" s="106">
        <f t="shared" si="243"/>
        <v>1</v>
      </c>
      <c r="AN291" s="106">
        <f t="shared" si="243"/>
        <v>1</v>
      </c>
      <c r="AO291" s="106">
        <f t="shared" ref="AO291:AX296" si="244">IF($G291=0,0,IF(AO$6&lt;$G291,0,IF(AO$6&gt;$I291,1,(AO$6-$G291+1)/($I291-$G291+1))))</f>
        <v>1</v>
      </c>
      <c r="AP291" s="106">
        <f t="shared" si="244"/>
        <v>1</v>
      </c>
      <c r="AQ291" s="106">
        <f t="shared" si="244"/>
        <v>1</v>
      </c>
      <c r="AR291" s="106">
        <f t="shared" si="244"/>
        <v>1</v>
      </c>
      <c r="AS291" s="106">
        <f t="shared" si="244"/>
        <v>1</v>
      </c>
      <c r="AT291" s="106">
        <f t="shared" si="244"/>
        <v>1</v>
      </c>
      <c r="AU291" s="106">
        <f t="shared" si="244"/>
        <v>1</v>
      </c>
      <c r="AV291" s="106">
        <f t="shared" si="244"/>
        <v>1</v>
      </c>
      <c r="AW291" s="106">
        <f t="shared" si="244"/>
        <v>1</v>
      </c>
      <c r="AX291" s="106">
        <f t="shared" si="244"/>
        <v>1</v>
      </c>
      <c r="AY291" s="106">
        <f t="shared" ref="AY291:BH296" si="245">IF($G291=0,0,IF(AY$6&lt;$G291,0,IF(AY$6&gt;$I291,1,(AY$6-$G291+1)/($I291-$G291+1))))</f>
        <v>1</v>
      </c>
      <c r="AZ291" s="106">
        <f t="shared" si="245"/>
        <v>1</v>
      </c>
      <c r="BA291" s="106">
        <f t="shared" si="245"/>
        <v>1</v>
      </c>
      <c r="BB291" s="106">
        <f t="shared" si="245"/>
        <v>1</v>
      </c>
      <c r="BC291" s="106">
        <f t="shared" si="245"/>
        <v>1</v>
      </c>
      <c r="BD291" s="106">
        <f t="shared" si="245"/>
        <v>1</v>
      </c>
      <c r="BE291" s="106">
        <f t="shared" si="245"/>
        <v>1</v>
      </c>
      <c r="BF291" s="106">
        <f t="shared" si="245"/>
        <v>1</v>
      </c>
      <c r="BG291" s="106">
        <f t="shared" si="245"/>
        <v>1</v>
      </c>
      <c r="BH291" s="106">
        <f t="shared" si="245"/>
        <v>1</v>
      </c>
      <c r="BI291" s="106">
        <f t="shared" ref="BI291:BQ296" si="246">IF($G291=0,0,IF(BI$6&lt;$G291,0,IF(BI$6&gt;$I291,1,(BI$6-$G291+1)/($I291-$G291+1))))</f>
        <v>1</v>
      </c>
      <c r="BJ291" s="106">
        <f t="shared" si="246"/>
        <v>1</v>
      </c>
      <c r="BK291" s="106">
        <f t="shared" si="246"/>
        <v>1</v>
      </c>
      <c r="BL291" s="106">
        <f t="shared" si="246"/>
        <v>1</v>
      </c>
      <c r="BM291" s="106">
        <f t="shared" si="246"/>
        <v>1</v>
      </c>
      <c r="BN291" s="106">
        <f t="shared" si="246"/>
        <v>1</v>
      </c>
      <c r="BO291" s="106">
        <f t="shared" si="246"/>
        <v>1</v>
      </c>
      <c r="BP291" s="106">
        <f t="shared" si="246"/>
        <v>1</v>
      </c>
      <c r="BQ291" s="106">
        <f t="shared" si="246"/>
        <v>1</v>
      </c>
      <c r="BR291" s="350">
        <f t="shared" si="226"/>
        <v>0.56873822975517896</v>
      </c>
    </row>
    <row r="292" spans="1:70" ht="15" x14ac:dyDescent="0.25">
      <c r="A292" s="80"/>
      <c r="B292" s="77" t="s">
        <v>1216</v>
      </c>
      <c r="C292" s="77" t="s">
        <v>2062</v>
      </c>
      <c r="D292" s="77" t="s">
        <v>6</v>
      </c>
      <c r="E292" s="224">
        <f>VLOOKUP(B292,'Cuadro Control'!C329:J2222,8,FALSE)</f>
        <v>52736347.43270281</v>
      </c>
      <c r="F292" s="106">
        <f t="shared" si="234"/>
        <v>9.933624348213644E-3</v>
      </c>
      <c r="G292" s="107">
        <v>46392</v>
      </c>
      <c r="H292" s="107"/>
      <c r="I292" s="107">
        <v>46395</v>
      </c>
      <c r="J292" s="354">
        <f t="shared" si="197"/>
        <v>1</v>
      </c>
      <c r="K292" s="106">
        <f t="shared" si="241"/>
        <v>0</v>
      </c>
      <c r="L292" s="106">
        <f t="shared" si="241"/>
        <v>0</v>
      </c>
      <c r="M292" s="106">
        <f t="shared" si="241"/>
        <v>0</v>
      </c>
      <c r="N292" s="106">
        <f t="shared" si="241"/>
        <v>0</v>
      </c>
      <c r="O292" s="106">
        <f t="shared" si="241"/>
        <v>0</v>
      </c>
      <c r="P292" s="106">
        <f t="shared" si="241"/>
        <v>0</v>
      </c>
      <c r="Q292" s="106">
        <f t="shared" si="241"/>
        <v>0</v>
      </c>
      <c r="R292" s="106">
        <f t="shared" si="241"/>
        <v>0</v>
      </c>
      <c r="S292" s="106">
        <f t="shared" si="241"/>
        <v>0</v>
      </c>
      <c r="T292" s="106">
        <f t="shared" si="241"/>
        <v>0</v>
      </c>
      <c r="U292" s="106">
        <f t="shared" si="242"/>
        <v>0</v>
      </c>
      <c r="V292" s="106">
        <f t="shared" si="242"/>
        <v>0</v>
      </c>
      <c r="W292" s="106">
        <f t="shared" si="242"/>
        <v>0</v>
      </c>
      <c r="X292" s="106">
        <f t="shared" si="242"/>
        <v>0</v>
      </c>
      <c r="Y292" s="106">
        <f t="shared" si="242"/>
        <v>0</v>
      </c>
      <c r="Z292" s="106">
        <f t="shared" si="242"/>
        <v>0</v>
      </c>
      <c r="AA292" s="106">
        <f t="shared" si="242"/>
        <v>0</v>
      </c>
      <c r="AB292" s="106">
        <f t="shared" si="242"/>
        <v>0</v>
      </c>
      <c r="AC292" s="106">
        <f t="shared" si="242"/>
        <v>0</v>
      </c>
      <c r="AD292" s="106">
        <f t="shared" si="242"/>
        <v>0</v>
      </c>
      <c r="AE292" s="106">
        <f t="shared" si="243"/>
        <v>0</v>
      </c>
      <c r="AF292" s="106">
        <f t="shared" si="243"/>
        <v>0</v>
      </c>
      <c r="AG292" s="106">
        <f t="shared" si="243"/>
        <v>0</v>
      </c>
      <c r="AH292" s="106">
        <f t="shared" si="243"/>
        <v>0</v>
      </c>
      <c r="AI292" s="106">
        <f t="shared" si="243"/>
        <v>0</v>
      </c>
      <c r="AJ292" s="106">
        <f t="shared" si="243"/>
        <v>0</v>
      </c>
      <c r="AK292" s="106">
        <f t="shared" si="243"/>
        <v>1</v>
      </c>
      <c r="AL292" s="106">
        <f t="shared" si="243"/>
        <v>1</v>
      </c>
      <c r="AM292" s="106">
        <f t="shared" si="243"/>
        <v>1</v>
      </c>
      <c r="AN292" s="106">
        <f t="shared" si="243"/>
        <v>1</v>
      </c>
      <c r="AO292" s="106">
        <f t="shared" si="244"/>
        <v>1</v>
      </c>
      <c r="AP292" s="106">
        <f t="shared" si="244"/>
        <v>1</v>
      </c>
      <c r="AQ292" s="106">
        <f t="shared" si="244"/>
        <v>1</v>
      </c>
      <c r="AR292" s="106">
        <f t="shared" si="244"/>
        <v>1</v>
      </c>
      <c r="AS292" s="106">
        <f t="shared" si="244"/>
        <v>1</v>
      </c>
      <c r="AT292" s="106">
        <f t="shared" si="244"/>
        <v>1</v>
      </c>
      <c r="AU292" s="106">
        <f t="shared" si="244"/>
        <v>1</v>
      </c>
      <c r="AV292" s="106">
        <f t="shared" si="244"/>
        <v>1</v>
      </c>
      <c r="AW292" s="106">
        <f t="shared" si="244"/>
        <v>1</v>
      </c>
      <c r="AX292" s="106">
        <f t="shared" si="244"/>
        <v>1</v>
      </c>
      <c r="AY292" s="106">
        <f t="shared" si="245"/>
        <v>1</v>
      </c>
      <c r="AZ292" s="106">
        <f t="shared" si="245"/>
        <v>1</v>
      </c>
      <c r="BA292" s="106">
        <f t="shared" si="245"/>
        <v>1</v>
      </c>
      <c r="BB292" s="106">
        <f t="shared" si="245"/>
        <v>1</v>
      </c>
      <c r="BC292" s="106">
        <f t="shared" si="245"/>
        <v>1</v>
      </c>
      <c r="BD292" s="106">
        <f t="shared" si="245"/>
        <v>1</v>
      </c>
      <c r="BE292" s="106">
        <f t="shared" si="245"/>
        <v>1</v>
      </c>
      <c r="BF292" s="106">
        <f t="shared" si="245"/>
        <v>1</v>
      </c>
      <c r="BG292" s="106">
        <f t="shared" si="245"/>
        <v>1</v>
      </c>
      <c r="BH292" s="106">
        <f t="shared" si="245"/>
        <v>1</v>
      </c>
      <c r="BI292" s="106">
        <f t="shared" si="246"/>
        <v>1</v>
      </c>
      <c r="BJ292" s="106">
        <f t="shared" si="246"/>
        <v>1</v>
      </c>
      <c r="BK292" s="106">
        <f t="shared" si="246"/>
        <v>1</v>
      </c>
      <c r="BL292" s="106">
        <f t="shared" si="246"/>
        <v>1</v>
      </c>
      <c r="BM292" s="106">
        <f t="shared" si="246"/>
        <v>1</v>
      </c>
      <c r="BN292" s="106">
        <f t="shared" si="246"/>
        <v>1</v>
      </c>
      <c r="BO292" s="106">
        <f t="shared" si="246"/>
        <v>1</v>
      </c>
      <c r="BP292" s="106">
        <f t="shared" si="246"/>
        <v>1</v>
      </c>
      <c r="BQ292" s="106">
        <f t="shared" si="246"/>
        <v>1</v>
      </c>
      <c r="BR292" s="350">
        <f t="shared" si="226"/>
        <v>0.55932203389830504</v>
      </c>
    </row>
    <row r="293" spans="1:70" ht="24" x14ac:dyDescent="0.25">
      <c r="A293" s="80"/>
      <c r="B293" s="77" t="s">
        <v>1217</v>
      </c>
      <c r="C293" s="77" t="s">
        <v>1218</v>
      </c>
      <c r="D293" s="77" t="s">
        <v>19</v>
      </c>
      <c r="E293" s="224">
        <f>VLOOKUP(B293,'Cuadro Control'!C331:J2223,8,FALSE)</f>
        <v>46410609.014634147</v>
      </c>
      <c r="F293" s="106">
        <f t="shared" si="234"/>
        <v>8.742083556535862E-3</v>
      </c>
      <c r="G293" s="107">
        <v>46395</v>
      </c>
      <c r="H293" s="107"/>
      <c r="I293" s="107">
        <v>46399</v>
      </c>
      <c r="J293" s="354">
        <f t="shared" si="197"/>
        <v>0.2</v>
      </c>
      <c r="K293" s="106">
        <f t="shared" si="241"/>
        <v>0</v>
      </c>
      <c r="L293" s="106">
        <f t="shared" si="241"/>
        <v>0</v>
      </c>
      <c r="M293" s="106">
        <f t="shared" si="241"/>
        <v>0</v>
      </c>
      <c r="N293" s="106">
        <f t="shared" si="241"/>
        <v>0</v>
      </c>
      <c r="O293" s="106">
        <f t="shared" si="241"/>
        <v>0</v>
      </c>
      <c r="P293" s="106">
        <f t="shared" si="241"/>
        <v>0</v>
      </c>
      <c r="Q293" s="106">
        <f t="shared" si="241"/>
        <v>0</v>
      </c>
      <c r="R293" s="106">
        <f t="shared" si="241"/>
        <v>0</v>
      </c>
      <c r="S293" s="106">
        <f t="shared" si="241"/>
        <v>0</v>
      </c>
      <c r="T293" s="106">
        <f t="shared" si="241"/>
        <v>0</v>
      </c>
      <c r="U293" s="106">
        <f t="shared" si="242"/>
        <v>0</v>
      </c>
      <c r="V293" s="106">
        <f t="shared" si="242"/>
        <v>0</v>
      </c>
      <c r="W293" s="106">
        <f t="shared" si="242"/>
        <v>0</v>
      </c>
      <c r="X293" s="106">
        <f t="shared" si="242"/>
        <v>0</v>
      </c>
      <c r="Y293" s="106">
        <f t="shared" si="242"/>
        <v>0</v>
      </c>
      <c r="Z293" s="106">
        <f t="shared" si="242"/>
        <v>0</v>
      </c>
      <c r="AA293" s="106">
        <f t="shared" si="242"/>
        <v>0</v>
      </c>
      <c r="AB293" s="106">
        <f t="shared" si="242"/>
        <v>0</v>
      </c>
      <c r="AC293" s="106">
        <f t="shared" si="242"/>
        <v>0</v>
      </c>
      <c r="AD293" s="106">
        <f t="shared" si="242"/>
        <v>0</v>
      </c>
      <c r="AE293" s="106">
        <f t="shared" si="243"/>
        <v>0</v>
      </c>
      <c r="AF293" s="106">
        <f t="shared" si="243"/>
        <v>0</v>
      </c>
      <c r="AG293" s="106">
        <f t="shared" si="243"/>
        <v>0</v>
      </c>
      <c r="AH293" s="106">
        <f t="shared" si="243"/>
        <v>0</v>
      </c>
      <c r="AI293" s="106">
        <f t="shared" si="243"/>
        <v>0</v>
      </c>
      <c r="AJ293" s="106">
        <f t="shared" si="243"/>
        <v>0</v>
      </c>
      <c r="AK293" s="106">
        <f t="shared" si="243"/>
        <v>0.2</v>
      </c>
      <c r="AL293" s="106">
        <f t="shared" si="243"/>
        <v>1</v>
      </c>
      <c r="AM293" s="106">
        <f t="shared" si="243"/>
        <v>1</v>
      </c>
      <c r="AN293" s="106">
        <f t="shared" si="243"/>
        <v>1</v>
      </c>
      <c r="AO293" s="106">
        <f t="shared" si="244"/>
        <v>1</v>
      </c>
      <c r="AP293" s="106">
        <f t="shared" si="244"/>
        <v>1</v>
      </c>
      <c r="AQ293" s="106">
        <f t="shared" si="244"/>
        <v>1</v>
      </c>
      <c r="AR293" s="106">
        <f t="shared" si="244"/>
        <v>1</v>
      </c>
      <c r="AS293" s="106">
        <f t="shared" si="244"/>
        <v>1</v>
      </c>
      <c r="AT293" s="106">
        <f t="shared" si="244"/>
        <v>1</v>
      </c>
      <c r="AU293" s="106">
        <f t="shared" si="244"/>
        <v>1</v>
      </c>
      <c r="AV293" s="106">
        <f t="shared" si="244"/>
        <v>1</v>
      </c>
      <c r="AW293" s="106">
        <f t="shared" si="244"/>
        <v>1</v>
      </c>
      <c r="AX293" s="106">
        <f t="shared" si="244"/>
        <v>1</v>
      </c>
      <c r="AY293" s="106">
        <f t="shared" si="245"/>
        <v>1</v>
      </c>
      <c r="AZ293" s="106">
        <f t="shared" si="245"/>
        <v>1</v>
      </c>
      <c r="BA293" s="106">
        <f t="shared" si="245"/>
        <v>1</v>
      </c>
      <c r="BB293" s="106">
        <f t="shared" si="245"/>
        <v>1</v>
      </c>
      <c r="BC293" s="106">
        <f t="shared" si="245"/>
        <v>1</v>
      </c>
      <c r="BD293" s="106">
        <f t="shared" si="245"/>
        <v>1</v>
      </c>
      <c r="BE293" s="106">
        <f t="shared" si="245"/>
        <v>1</v>
      </c>
      <c r="BF293" s="106">
        <f t="shared" si="245"/>
        <v>1</v>
      </c>
      <c r="BG293" s="106">
        <f t="shared" si="245"/>
        <v>1</v>
      </c>
      <c r="BH293" s="106">
        <f t="shared" si="245"/>
        <v>1</v>
      </c>
      <c r="BI293" s="106">
        <f t="shared" si="246"/>
        <v>1</v>
      </c>
      <c r="BJ293" s="106">
        <f t="shared" si="246"/>
        <v>1</v>
      </c>
      <c r="BK293" s="106">
        <f t="shared" si="246"/>
        <v>1</v>
      </c>
      <c r="BL293" s="106">
        <f t="shared" si="246"/>
        <v>1</v>
      </c>
      <c r="BM293" s="106">
        <f t="shared" si="246"/>
        <v>1</v>
      </c>
      <c r="BN293" s="106">
        <f t="shared" si="246"/>
        <v>1</v>
      </c>
      <c r="BO293" s="106">
        <f t="shared" si="246"/>
        <v>1</v>
      </c>
      <c r="BP293" s="106">
        <f t="shared" si="246"/>
        <v>1</v>
      </c>
      <c r="BQ293" s="106">
        <f t="shared" si="246"/>
        <v>1</v>
      </c>
      <c r="BR293" s="350">
        <f t="shared" si="226"/>
        <v>0.54576271186440684</v>
      </c>
    </row>
    <row r="294" spans="1:70" ht="24" x14ac:dyDescent="0.25">
      <c r="A294" s="80"/>
      <c r="B294" s="77" t="s">
        <v>1219</v>
      </c>
      <c r="C294" s="77" t="s">
        <v>1220</v>
      </c>
      <c r="D294" s="77" t="s">
        <v>9</v>
      </c>
      <c r="E294" s="224">
        <f>VLOOKUP(B294,'Cuadro Control'!C332:J2224,8,FALSE)</f>
        <v>1587346329.5488234</v>
      </c>
      <c r="F294" s="106">
        <f t="shared" si="234"/>
        <v>0.29899875353285565</v>
      </c>
      <c r="G294" s="107">
        <v>46395</v>
      </c>
      <c r="H294" s="107"/>
      <c r="I294" s="107">
        <v>46407</v>
      </c>
      <c r="J294" s="354">
        <f t="shared" si="197"/>
        <v>0.61538461538461542</v>
      </c>
      <c r="K294" s="106">
        <f t="shared" si="241"/>
        <v>0</v>
      </c>
      <c r="L294" s="106">
        <f t="shared" si="241"/>
        <v>0</v>
      </c>
      <c r="M294" s="106">
        <f t="shared" si="241"/>
        <v>0</v>
      </c>
      <c r="N294" s="106">
        <f t="shared" si="241"/>
        <v>0</v>
      </c>
      <c r="O294" s="106">
        <f t="shared" si="241"/>
        <v>0</v>
      </c>
      <c r="P294" s="106">
        <f t="shared" si="241"/>
        <v>0</v>
      </c>
      <c r="Q294" s="106">
        <f t="shared" si="241"/>
        <v>0</v>
      </c>
      <c r="R294" s="106">
        <f t="shared" si="241"/>
        <v>0</v>
      </c>
      <c r="S294" s="106">
        <f t="shared" si="241"/>
        <v>0</v>
      </c>
      <c r="T294" s="106">
        <f t="shared" si="241"/>
        <v>0</v>
      </c>
      <c r="U294" s="106">
        <f t="shared" si="242"/>
        <v>0</v>
      </c>
      <c r="V294" s="106">
        <f t="shared" si="242"/>
        <v>0</v>
      </c>
      <c r="W294" s="106">
        <f t="shared" si="242"/>
        <v>0</v>
      </c>
      <c r="X294" s="106">
        <f t="shared" si="242"/>
        <v>0</v>
      </c>
      <c r="Y294" s="106">
        <f t="shared" si="242"/>
        <v>0</v>
      </c>
      <c r="Z294" s="106">
        <f t="shared" si="242"/>
        <v>0</v>
      </c>
      <c r="AA294" s="106">
        <f t="shared" si="242"/>
        <v>0</v>
      </c>
      <c r="AB294" s="106">
        <f t="shared" si="242"/>
        <v>0</v>
      </c>
      <c r="AC294" s="106">
        <f t="shared" si="242"/>
        <v>0</v>
      </c>
      <c r="AD294" s="106">
        <f t="shared" si="242"/>
        <v>0</v>
      </c>
      <c r="AE294" s="106">
        <f t="shared" si="243"/>
        <v>0</v>
      </c>
      <c r="AF294" s="106">
        <f t="shared" si="243"/>
        <v>0</v>
      </c>
      <c r="AG294" s="106">
        <f t="shared" si="243"/>
        <v>0</v>
      </c>
      <c r="AH294" s="106">
        <f t="shared" si="243"/>
        <v>0</v>
      </c>
      <c r="AI294" s="106">
        <f t="shared" si="243"/>
        <v>0</v>
      </c>
      <c r="AJ294" s="106">
        <f t="shared" si="243"/>
        <v>0</v>
      </c>
      <c r="AK294" s="106">
        <f t="shared" si="243"/>
        <v>7.6923076923076927E-2</v>
      </c>
      <c r="AL294" s="106">
        <f t="shared" si="243"/>
        <v>0.61538461538461542</v>
      </c>
      <c r="AM294" s="106">
        <f t="shared" si="243"/>
        <v>1</v>
      </c>
      <c r="AN294" s="106">
        <f t="shared" si="243"/>
        <v>1</v>
      </c>
      <c r="AO294" s="106">
        <f t="shared" si="244"/>
        <v>1</v>
      </c>
      <c r="AP294" s="106">
        <f t="shared" si="244"/>
        <v>1</v>
      </c>
      <c r="AQ294" s="106">
        <f t="shared" si="244"/>
        <v>1</v>
      </c>
      <c r="AR294" s="106">
        <f t="shared" si="244"/>
        <v>1</v>
      </c>
      <c r="AS294" s="106">
        <f t="shared" si="244"/>
        <v>1</v>
      </c>
      <c r="AT294" s="106">
        <f t="shared" si="244"/>
        <v>1</v>
      </c>
      <c r="AU294" s="106">
        <f t="shared" si="244"/>
        <v>1</v>
      </c>
      <c r="AV294" s="106">
        <f t="shared" si="244"/>
        <v>1</v>
      </c>
      <c r="AW294" s="106">
        <f t="shared" si="244"/>
        <v>1</v>
      </c>
      <c r="AX294" s="106">
        <f t="shared" si="244"/>
        <v>1</v>
      </c>
      <c r="AY294" s="106">
        <f t="shared" si="245"/>
        <v>1</v>
      </c>
      <c r="AZ294" s="106">
        <f t="shared" si="245"/>
        <v>1</v>
      </c>
      <c r="BA294" s="106">
        <f t="shared" si="245"/>
        <v>1</v>
      </c>
      <c r="BB294" s="106">
        <f t="shared" si="245"/>
        <v>1</v>
      </c>
      <c r="BC294" s="106">
        <f t="shared" si="245"/>
        <v>1</v>
      </c>
      <c r="BD294" s="106">
        <f t="shared" si="245"/>
        <v>1</v>
      </c>
      <c r="BE294" s="106">
        <f t="shared" si="245"/>
        <v>1</v>
      </c>
      <c r="BF294" s="106">
        <f t="shared" si="245"/>
        <v>1</v>
      </c>
      <c r="BG294" s="106">
        <f t="shared" si="245"/>
        <v>1</v>
      </c>
      <c r="BH294" s="106">
        <f t="shared" si="245"/>
        <v>1</v>
      </c>
      <c r="BI294" s="106">
        <f t="shared" si="246"/>
        <v>1</v>
      </c>
      <c r="BJ294" s="106">
        <f t="shared" si="246"/>
        <v>1</v>
      </c>
      <c r="BK294" s="106">
        <f t="shared" si="246"/>
        <v>1</v>
      </c>
      <c r="BL294" s="106">
        <f t="shared" si="246"/>
        <v>1</v>
      </c>
      <c r="BM294" s="106">
        <f t="shared" si="246"/>
        <v>1</v>
      </c>
      <c r="BN294" s="106">
        <f t="shared" si="246"/>
        <v>1</v>
      </c>
      <c r="BO294" s="106">
        <f t="shared" si="246"/>
        <v>1</v>
      </c>
      <c r="BP294" s="106">
        <f t="shared" si="246"/>
        <v>1</v>
      </c>
      <c r="BQ294" s="106">
        <f t="shared" si="246"/>
        <v>1</v>
      </c>
      <c r="BR294" s="350">
        <f t="shared" si="226"/>
        <v>0.53715775749674055</v>
      </c>
    </row>
    <row r="295" spans="1:70" ht="30" x14ac:dyDescent="0.25">
      <c r="A295" s="80"/>
      <c r="B295" s="103" t="s">
        <v>1221</v>
      </c>
      <c r="C295" s="103" t="s">
        <v>1222</v>
      </c>
      <c r="D295" s="103" t="s">
        <v>9</v>
      </c>
      <c r="E295" s="223">
        <f>VLOOKUP(B295,'Cuadro Control'!C333:J2225,8,FALSE)</f>
        <v>179532477.23999998</v>
      </c>
      <c r="F295" s="104">
        <f t="shared" si="234"/>
        <v>3.3817438522495219E-2</v>
      </c>
      <c r="G295" s="105">
        <v>46399</v>
      </c>
      <c r="H295" s="105"/>
      <c r="I295" s="105">
        <v>46410</v>
      </c>
      <c r="J295" s="354">
        <f t="shared" si="197"/>
        <v>0.91666666666666663</v>
      </c>
      <c r="K295" s="104">
        <f t="shared" si="241"/>
        <v>0</v>
      </c>
      <c r="L295" s="104">
        <f t="shared" si="241"/>
        <v>0</v>
      </c>
      <c r="M295" s="104">
        <f t="shared" si="241"/>
        <v>0</v>
      </c>
      <c r="N295" s="104">
        <f t="shared" si="241"/>
        <v>0</v>
      </c>
      <c r="O295" s="104">
        <f t="shared" si="241"/>
        <v>0</v>
      </c>
      <c r="P295" s="104">
        <f t="shared" si="241"/>
        <v>0</v>
      </c>
      <c r="Q295" s="104">
        <f t="shared" si="241"/>
        <v>0</v>
      </c>
      <c r="R295" s="104">
        <f t="shared" si="241"/>
        <v>0</v>
      </c>
      <c r="S295" s="104">
        <f t="shared" si="241"/>
        <v>0</v>
      </c>
      <c r="T295" s="104">
        <f t="shared" si="241"/>
        <v>0</v>
      </c>
      <c r="U295" s="104">
        <f t="shared" si="242"/>
        <v>0</v>
      </c>
      <c r="V295" s="104">
        <f t="shared" si="242"/>
        <v>0</v>
      </c>
      <c r="W295" s="104">
        <f t="shared" si="242"/>
        <v>0</v>
      </c>
      <c r="X295" s="104">
        <f t="shared" si="242"/>
        <v>0</v>
      </c>
      <c r="Y295" s="104">
        <f t="shared" si="242"/>
        <v>0</v>
      </c>
      <c r="Z295" s="104">
        <f t="shared" si="242"/>
        <v>0</v>
      </c>
      <c r="AA295" s="104">
        <f t="shared" si="242"/>
        <v>0</v>
      </c>
      <c r="AB295" s="104">
        <f t="shared" si="242"/>
        <v>0</v>
      </c>
      <c r="AC295" s="104">
        <f t="shared" si="242"/>
        <v>0</v>
      </c>
      <c r="AD295" s="104">
        <f t="shared" si="242"/>
        <v>0</v>
      </c>
      <c r="AE295" s="104">
        <f t="shared" si="243"/>
        <v>0</v>
      </c>
      <c r="AF295" s="104">
        <f t="shared" si="243"/>
        <v>0</v>
      </c>
      <c r="AG295" s="104">
        <f t="shared" si="243"/>
        <v>0</v>
      </c>
      <c r="AH295" s="104">
        <f t="shared" si="243"/>
        <v>0</v>
      </c>
      <c r="AI295" s="104">
        <f t="shared" si="243"/>
        <v>0</v>
      </c>
      <c r="AJ295" s="104">
        <f t="shared" si="243"/>
        <v>0</v>
      </c>
      <c r="AK295" s="104">
        <f t="shared" si="243"/>
        <v>0</v>
      </c>
      <c r="AL295" s="104">
        <f t="shared" si="243"/>
        <v>0.33333333333333331</v>
      </c>
      <c r="AM295" s="104">
        <f t="shared" si="243"/>
        <v>0.91666666666666663</v>
      </c>
      <c r="AN295" s="104">
        <f t="shared" si="243"/>
        <v>1</v>
      </c>
      <c r="AO295" s="104">
        <f t="shared" si="244"/>
        <v>1</v>
      </c>
      <c r="AP295" s="104">
        <f t="shared" si="244"/>
        <v>1</v>
      </c>
      <c r="AQ295" s="104">
        <f t="shared" si="244"/>
        <v>1</v>
      </c>
      <c r="AR295" s="104">
        <f t="shared" si="244"/>
        <v>1</v>
      </c>
      <c r="AS295" s="104">
        <f t="shared" si="244"/>
        <v>1</v>
      </c>
      <c r="AT295" s="104">
        <f t="shared" si="244"/>
        <v>1</v>
      </c>
      <c r="AU295" s="104">
        <f t="shared" si="244"/>
        <v>1</v>
      </c>
      <c r="AV295" s="104">
        <f t="shared" si="244"/>
        <v>1</v>
      </c>
      <c r="AW295" s="104">
        <f t="shared" si="244"/>
        <v>1</v>
      </c>
      <c r="AX295" s="104">
        <f t="shared" si="244"/>
        <v>1</v>
      </c>
      <c r="AY295" s="104">
        <f t="shared" si="245"/>
        <v>1</v>
      </c>
      <c r="AZ295" s="104">
        <f t="shared" si="245"/>
        <v>1</v>
      </c>
      <c r="BA295" s="104">
        <f t="shared" si="245"/>
        <v>1</v>
      </c>
      <c r="BB295" s="104">
        <f t="shared" si="245"/>
        <v>1</v>
      </c>
      <c r="BC295" s="104">
        <f t="shared" si="245"/>
        <v>1</v>
      </c>
      <c r="BD295" s="104">
        <f t="shared" si="245"/>
        <v>1</v>
      </c>
      <c r="BE295" s="104">
        <f t="shared" si="245"/>
        <v>1</v>
      </c>
      <c r="BF295" s="104">
        <f t="shared" si="245"/>
        <v>1</v>
      </c>
      <c r="BG295" s="104">
        <f t="shared" si="245"/>
        <v>1</v>
      </c>
      <c r="BH295" s="104">
        <f t="shared" si="245"/>
        <v>1</v>
      </c>
      <c r="BI295" s="104">
        <f t="shared" si="246"/>
        <v>1</v>
      </c>
      <c r="BJ295" s="104">
        <f t="shared" si="246"/>
        <v>1</v>
      </c>
      <c r="BK295" s="104">
        <f t="shared" si="246"/>
        <v>1</v>
      </c>
      <c r="BL295" s="104">
        <f t="shared" si="246"/>
        <v>1</v>
      </c>
      <c r="BM295" s="104">
        <f t="shared" si="246"/>
        <v>1</v>
      </c>
      <c r="BN295" s="104">
        <f t="shared" si="246"/>
        <v>1</v>
      </c>
      <c r="BO295" s="104">
        <f t="shared" si="246"/>
        <v>1</v>
      </c>
      <c r="BP295" s="104">
        <f t="shared" si="246"/>
        <v>1</v>
      </c>
      <c r="BQ295" s="104">
        <f t="shared" si="246"/>
        <v>1</v>
      </c>
      <c r="BR295" s="350">
        <f t="shared" si="226"/>
        <v>0.52966101694915257</v>
      </c>
    </row>
    <row r="296" spans="1:70" ht="15" x14ac:dyDescent="0.25">
      <c r="A296" s="80"/>
      <c r="B296" s="78" t="s">
        <v>1223</v>
      </c>
      <c r="C296" s="78" t="s">
        <v>1984</v>
      </c>
      <c r="D296" s="78" t="s">
        <v>3</v>
      </c>
      <c r="E296" s="225">
        <f>VLOOKUP(B296,'Cuadro Control'!C334:J2226,8,FALSE)</f>
        <v>0</v>
      </c>
      <c r="F296" s="108">
        <f>IFERROR(E296/$E$280,0)</f>
        <v>0</v>
      </c>
      <c r="G296" s="109">
        <v>46410</v>
      </c>
      <c r="H296" s="109"/>
      <c r="I296" s="109">
        <v>46410</v>
      </c>
      <c r="J296" s="354">
        <f t="shared" si="197"/>
        <v>0</v>
      </c>
      <c r="K296" s="108">
        <f t="shared" si="241"/>
        <v>0</v>
      </c>
      <c r="L296" s="108">
        <f t="shared" si="241"/>
        <v>0</v>
      </c>
      <c r="M296" s="108">
        <f t="shared" si="241"/>
        <v>0</v>
      </c>
      <c r="N296" s="108">
        <f t="shared" si="241"/>
        <v>0</v>
      </c>
      <c r="O296" s="108">
        <f t="shared" si="241"/>
        <v>0</v>
      </c>
      <c r="P296" s="108">
        <f t="shared" si="241"/>
        <v>0</v>
      </c>
      <c r="Q296" s="108">
        <f t="shared" si="241"/>
        <v>0</v>
      </c>
      <c r="R296" s="108">
        <f t="shared" si="241"/>
        <v>0</v>
      </c>
      <c r="S296" s="108">
        <f t="shared" si="241"/>
        <v>0</v>
      </c>
      <c r="T296" s="108">
        <f t="shared" si="241"/>
        <v>0</v>
      </c>
      <c r="U296" s="108">
        <f t="shared" si="242"/>
        <v>0</v>
      </c>
      <c r="V296" s="108">
        <f t="shared" si="242"/>
        <v>0</v>
      </c>
      <c r="W296" s="108">
        <f t="shared" si="242"/>
        <v>0</v>
      </c>
      <c r="X296" s="108">
        <f t="shared" si="242"/>
        <v>0</v>
      </c>
      <c r="Y296" s="108">
        <f t="shared" si="242"/>
        <v>0</v>
      </c>
      <c r="Z296" s="108">
        <f t="shared" si="242"/>
        <v>0</v>
      </c>
      <c r="AA296" s="108">
        <f t="shared" si="242"/>
        <v>0</v>
      </c>
      <c r="AB296" s="108">
        <f t="shared" si="242"/>
        <v>0</v>
      </c>
      <c r="AC296" s="108">
        <f t="shared" si="242"/>
        <v>0</v>
      </c>
      <c r="AD296" s="108">
        <f t="shared" si="242"/>
        <v>0</v>
      </c>
      <c r="AE296" s="108">
        <f t="shared" si="243"/>
        <v>0</v>
      </c>
      <c r="AF296" s="108">
        <f t="shared" si="243"/>
        <v>0</v>
      </c>
      <c r="AG296" s="108">
        <f t="shared" si="243"/>
        <v>0</v>
      </c>
      <c r="AH296" s="108">
        <f t="shared" si="243"/>
        <v>0</v>
      </c>
      <c r="AI296" s="108">
        <f t="shared" si="243"/>
        <v>0</v>
      </c>
      <c r="AJ296" s="108">
        <f t="shared" si="243"/>
        <v>0</v>
      </c>
      <c r="AK296" s="108">
        <f t="shared" si="243"/>
        <v>0</v>
      </c>
      <c r="AL296" s="108">
        <f t="shared" si="243"/>
        <v>0</v>
      </c>
      <c r="AM296" s="108">
        <f t="shared" si="243"/>
        <v>0</v>
      </c>
      <c r="AN296" s="108">
        <f t="shared" si="243"/>
        <v>1</v>
      </c>
      <c r="AO296" s="108">
        <f t="shared" si="244"/>
        <v>1</v>
      </c>
      <c r="AP296" s="108">
        <f t="shared" si="244"/>
        <v>1</v>
      </c>
      <c r="AQ296" s="108">
        <f t="shared" si="244"/>
        <v>1</v>
      </c>
      <c r="AR296" s="108">
        <f t="shared" si="244"/>
        <v>1</v>
      </c>
      <c r="AS296" s="108">
        <f t="shared" si="244"/>
        <v>1</v>
      </c>
      <c r="AT296" s="108">
        <f t="shared" si="244"/>
        <v>1</v>
      </c>
      <c r="AU296" s="108">
        <f t="shared" si="244"/>
        <v>1</v>
      </c>
      <c r="AV296" s="108">
        <f t="shared" si="244"/>
        <v>1</v>
      </c>
      <c r="AW296" s="108">
        <f t="shared" si="244"/>
        <v>1</v>
      </c>
      <c r="AX296" s="108">
        <f t="shared" si="244"/>
        <v>1</v>
      </c>
      <c r="AY296" s="108">
        <f t="shared" si="245"/>
        <v>1</v>
      </c>
      <c r="AZ296" s="108">
        <f t="shared" si="245"/>
        <v>1</v>
      </c>
      <c r="BA296" s="108">
        <f t="shared" si="245"/>
        <v>1</v>
      </c>
      <c r="BB296" s="108">
        <f t="shared" si="245"/>
        <v>1</v>
      </c>
      <c r="BC296" s="108">
        <f t="shared" si="245"/>
        <v>1</v>
      </c>
      <c r="BD296" s="108">
        <f t="shared" si="245"/>
        <v>1</v>
      </c>
      <c r="BE296" s="108">
        <f t="shared" si="245"/>
        <v>1</v>
      </c>
      <c r="BF296" s="108">
        <f t="shared" si="245"/>
        <v>1</v>
      </c>
      <c r="BG296" s="108">
        <f t="shared" si="245"/>
        <v>1</v>
      </c>
      <c r="BH296" s="108">
        <f t="shared" si="245"/>
        <v>1</v>
      </c>
      <c r="BI296" s="108">
        <f t="shared" si="246"/>
        <v>1</v>
      </c>
      <c r="BJ296" s="108">
        <f t="shared" si="246"/>
        <v>1</v>
      </c>
      <c r="BK296" s="108">
        <f t="shared" si="246"/>
        <v>1</v>
      </c>
      <c r="BL296" s="108">
        <f t="shared" si="246"/>
        <v>1</v>
      </c>
      <c r="BM296" s="108">
        <f t="shared" si="246"/>
        <v>1</v>
      </c>
      <c r="BN296" s="108">
        <f t="shared" si="246"/>
        <v>1</v>
      </c>
      <c r="BO296" s="108">
        <f t="shared" si="246"/>
        <v>1</v>
      </c>
      <c r="BP296" s="108">
        <f t="shared" si="246"/>
        <v>1</v>
      </c>
      <c r="BQ296" s="108">
        <f t="shared" si="246"/>
        <v>1</v>
      </c>
      <c r="BR296" s="350">
        <f t="shared" si="226"/>
        <v>0.50847457627118642</v>
      </c>
    </row>
    <row r="297" spans="1:70" ht="15" x14ac:dyDescent="0.25">
      <c r="A297" s="80"/>
      <c r="B297" s="79" t="s">
        <v>1224</v>
      </c>
      <c r="C297" s="79" t="s">
        <v>1225</v>
      </c>
      <c r="D297" s="79" t="s">
        <v>38</v>
      </c>
      <c r="E297" s="226">
        <f>SUM(E298:E313)</f>
        <v>5308872732.0543728</v>
      </c>
      <c r="F297" s="110">
        <f>IFERROR(E297/$E$109,0)</f>
        <v>2.9408554574576196E-2</v>
      </c>
      <c r="G297" s="111">
        <v>46233</v>
      </c>
      <c r="H297" s="111"/>
      <c r="I297" s="111">
        <v>46420</v>
      </c>
      <c r="J297" s="354">
        <f t="shared" si="197"/>
        <v>0.9903378747078585</v>
      </c>
      <c r="K297" s="110">
        <f>SUMPRODUCT($F298:$F312,K298:K312)</f>
        <v>0</v>
      </c>
      <c r="L297" s="110">
        <f t="shared" ref="L297:BQ297" si="247">SUMPRODUCT($F298:$F312,L298:L312)</f>
        <v>0</v>
      </c>
      <c r="M297" s="110">
        <f t="shared" si="247"/>
        <v>0</v>
      </c>
      <c r="N297" s="110">
        <f t="shared" si="247"/>
        <v>2.7278952765190232E-4</v>
      </c>
      <c r="O297" s="110">
        <f t="shared" si="247"/>
        <v>1.2275528744335605E-3</v>
      </c>
      <c r="P297" s="110">
        <f t="shared" si="247"/>
        <v>2.1823162212152186E-3</v>
      </c>
      <c r="Q297" s="110">
        <f t="shared" si="247"/>
        <v>3.137079567996877E-3</v>
      </c>
      <c r="R297" s="110">
        <f t="shared" si="247"/>
        <v>4.0918429147785351E-3</v>
      </c>
      <c r="S297" s="110">
        <f t="shared" si="247"/>
        <v>5.0466062615601931E-3</v>
      </c>
      <c r="T297" s="110">
        <f t="shared" si="247"/>
        <v>6.0013696083418512E-3</v>
      </c>
      <c r="U297" s="110">
        <f t="shared" si="247"/>
        <v>6.9561329551235092E-3</v>
      </c>
      <c r="V297" s="110">
        <f t="shared" si="247"/>
        <v>7.9108963019051681E-3</v>
      </c>
      <c r="W297" s="110">
        <f t="shared" si="247"/>
        <v>8.8656596486868244E-3</v>
      </c>
      <c r="X297" s="110">
        <f t="shared" si="247"/>
        <v>9.8204229954684842E-3</v>
      </c>
      <c r="Y297" s="110">
        <f t="shared" si="247"/>
        <v>1.0775186342250142E-2</v>
      </c>
      <c r="Z297" s="110">
        <f t="shared" si="247"/>
        <v>1.17299496890318E-2</v>
      </c>
      <c r="AA297" s="110">
        <f t="shared" si="247"/>
        <v>1.2684713035813458E-2</v>
      </c>
      <c r="AB297" s="110">
        <f t="shared" si="247"/>
        <v>1.3639476382595116E-2</v>
      </c>
      <c r="AC297" s="110">
        <f t="shared" si="247"/>
        <v>1.4594239729376774E-2</v>
      </c>
      <c r="AD297" s="110">
        <f t="shared" si="247"/>
        <v>1.5549003076158434E-2</v>
      </c>
      <c r="AE297" s="110">
        <f t="shared" si="247"/>
        <v>5.6873455080068344E-2</v>
      </c>
      <c r="AF297" s="110">
        <f t="shared" si="247"/>
        <v>0.10650498686563921</v>
      </c>
      <c r="AG297" s="110">
        <f t="shared" si="247"/>
        <v>0.16571961757148626</v>
      </c>
      <c r="AH297" s="110">
        <f t="shared" si="247"/>
        <v>0.2363397228872324</v>
      </c>
      <c r="AI297" s="110">
        <f t="shared" si="247"/>
        <v>0.32049242304254405</v>
      </c>
      <c r="AJ297" s="110">
        <f t="shared" si="247"/>
        <v>0.40464512319785573</v>
      </c>
      <c r="AK297" s="110">
        <f t="shared" si="247"/>
        <v>0.64850810003989967</v>
      </c>
      <c r="AL297" s="110">
        <f t="shared" si="247"/>
        <v>0.65049482490954236</v>
      </c>
      <c r="AM297" s="110">
        <f t="shared" si="247"/>
        <v>0.78315722138024824</v>
      </c>
      <c r="AN297" s="110">
        <f t="shared" si="247"/>
        <v>0.9903378747078585</v>
      </c>
      <c r="AO297" s="110">
        <f t="shared" si="247"/>
        <v>1</v>
      </c>
      <c r="AP297" s="110">
        <f t="shared" si="247"/>
        <v>1</v>
      </c>
      <c r="AQ297" s="110">
        <f t="shared" si="247"/>
        <v>1</v>
      </c>
      <c r="AR297" s="110">
        <f t="shared" si="247"/>
        <v>1</v>
      </c>
      <c r="AS297" s="110">
        <f t="shared" si="247"/>
        <v>1</v>
      </c>
      <c r="AT297" s="110">
        <f t="shared" si="247"/>
        <v>1</v>
      </c>
      <c r="AU297" s="110">
        <f t="shared" si="247"/>
        <v>1</v>
      </c>
      <c r="AV297" s="110">
        <f t="shared" si="247"/>
        <v>1</v>
      </c>
      <c r="AW297" s="110">
        <f t="shared" si="247"/>
        <v>1</v>
      </c>
      <c r="AX297" s="110">
        <f t="shared" si="247"/>
        <v>1</v>
      </c>
      <c r="AY297" s="110">
        <f t="shared" si="247"/>
        <v>1</v>
      </c>
      <c r="AZ297" s="110">
        <f t="shared" si="247"/>
        <v>1</v>
      </c>
      <c r="BA297" s="110">
        <f t="shared" si="247"/>
        <v>1</v>
      </c>
      <c r="BB297" s="110">
        <f t="shared" si="247"/>
        <v>1</v>
      </c>
      <c r="BC297" s="110">
        <f t="shared" si="247"/>
        <v>1</v>
      </c>
      <c r="BD297" s="110">
        <f t="shared" si="247"/>
        <v>1</v>
      </c>
      <c r="BE297" s="110">
        <f t="shared" si="247"/>
        <v>1</v>
      </c>
      <c r="BF297" s="110">
        <f t="shared" si="247"/>
        <v>1</v>
      </c>
      <c r="BG297" s="110">
        <f t="shared" si="247"/>
        <v>1</v>
      </c>
      <c r="BH297" s="110">
        <f t="shared" si="247"/>
        <v>1</v>
      </c>
      <c r="BI297" s="110">
        <f t="shared" si="247"/>
        <v>1</v>
      </c>
      <c r="BJ297" s="110">
        <f t="shared" si="247"/>
        <v>1</v>
      </c>
      <c r="BK297" s="110">
        <f t="shared" si="247"/>
        <v>1</v>
      </c>
      <c r="BL297" s="110">
        <f t="shared" si="247"/>
        <v>1</v>
      </c>
      <c r="BM297" s="110">
        <f t="shared" si="247"/>
        <v>1</v>
      </c>
      <c r="BN297" s="110">
        <f t="shared" si="247"/>
        <v>1</v>
      </c>
      <c r="BO297" s="110">
        <f t="shared" si="247"/>
        <v>1</v>
      </c>
      <c r="BP297" s="110">
        <f t="shared" si="247"/>
        <v>1</v>
      </c>
      <c r="BQ297" s="110">
        <f t="shared" si="247"/>
        <v>1</v>
      </c>
      <c r="BR297" s="350">
        <f t="shared" si="226"/>
        <v>0.56775523028499597</v>
      </c>
    </row>
    <row r="298" spans="1:70" ht="24" x14ac:dyDescent="0.25">
      <c r="A298" s="80"/>
      <c r="B298" s="77" t="s">
        <v>1226</v>
      </c>
      <c r="C298" s="77" t="s">
        <v>2107</v>
      </c>
      <c r="D298" s="77" t="s">
        <v>22</v>
      </c>
      <c r="E298" s="224">
        <f>VLOOKUP(B298,'Cuadro Control'!C336:J2228,8,FALSE)</f>
        <v>83271780.884117648</v>
      </c>
      <c r="F298" s="106">
        <f t="shared" ref="F298:F312" si="248">IFERROR(E298/$E$297,0)</f>
        <v>1.5685397839984384E-2</v>
      </c>
      <c r="G298" s="107">
        <v>46233</v>
      </c>
      <c r="H298" s="107"/>
      <c r="I298" s="107">
        <v>46347</v>
      </c>
      <c r="J298" s="354">
        <f t="shared" si="197"/>
        <v>0.99130434782608701</v>
      </c>
      <c r="K298" s="106">
        <f t="shared" ref="K298:T307" si="249">IF($G298=0,0,IF(K$6&lt;$G298,0,IF(K$6&gt;$I298,1,(K$6-$G298+1)/($I298-$G298+1))))</f>
        <v>0</v>
      </c>
      <c r="L298" s="106">
        <f t="shared" si="249"/>
        <v>0</v>
      </c>
      <c r="M298" s="106">
        <f t="shared" si="249"/>
        <v>0</v>
      </c>
      <c r="N298" s="106">
        <f t="shared" si="249"/>
        <v>1.7391304347826087E-2</v>
      </c>
      <c r="O298" s="106">
        <f t="shared" si="249"/>
        <v>7.8260869565217397E-2</v>
      </c>
      <c r="P298" s="106">
        <f t="shared" si="249"/>
        <v>0.1391304347826087</v>
      </c>
      <c r="Q298" s="106">
        <f t="shared" si="249"/>
        <v>0.2</v>
      </c>
      <c r="R298" s="106">
        <f t="shared" si="249"/>
        <v>0.2608695652173913</v>
      </c>
      <c r="S298" s="106">
        <f t="shared" si="249"/>
        <v>0.32173913043478258</v>
      </c>
      <c r="T298" s="106">
        <f t="shared" si="249"/>
        <v>0.38260869565217392</v>
      </c>
      <c r="U298" s="106">
        <f t="shared" ref="U298:AD307" si="250">IF($G298=0,0,IF(U$6&lt;$G298,0,IF(U$6&gt;$I298,1,(U$6-$G298+1)/($I298-$G298+1))))</f>
        <v>0.44347826086956521</v>
      </c>
      <c r="V298" s="106">
        <f t="shared" si="250"/>
        <v>0.5043478260869565</v>
      </c>
      <c r="W298" s="106">
        <f t="shared" si="250"/>
        <v>0.56521739130434778</v>
      </c>
      <c r="X298" s="106">
        <f t="shared" si="250"/>
        <v>0.62608695652173918</v>
      </c>
      <c r="Y298" s="106">
        <f t="shared" si="250"/>
        <v>0.68695652173913047</v>
      </c>
      <c r="Z298" s="106">
        <f t="shared" si="250"/>
        <v>0.74782608695652175</v>
      </c>
      <c r="AA298" s="106">
        <f t="shared" si="250"/>
        <v>0.80869565217391304</v>
      </c>
      <c r="AB298" s="106">
        <f t="shared" si="250"/>
        <v>0.86956521739130432</v>
      </c>
      <c r="AC298" s="106">
        <f t="shared" si="250"/>
        <v>0.93043478260869561</v>
      </c>
      <c r="AD298" s="106">
        <f t="shared" si="250"/>
        <v>0.99130434782608701</v>
      </c>
      <c r="AE298" s="106">
        <f t="shared" ref="AE298:AN307" si="251">IF($G298=0,0,IF(AE$6&lt;$G298,0,IF(AE$6&gt;$I298,1,(AE$6-$G298+1)/($I298-$G298+1))))</f>
        <v>1</v>
      </c>
      <c r="AF298" s="106">
        <f t="shared" si="251"/>
        <v>1</v>
      </c>
      <c r="AG298" s="106">
        <f t="shared" si="251"/>
        <v>1</v>
      </c>
      <c r="AH298" s="106">
        <f t="shared" si="251"/>
        <v>1</v>
      </c>
      <c r="AI298" s="106">
        <f t="shared" si="251"/>
        <v>1</v>
      </c>
      <c r="AJ298" s="106">
        <f t="shared" si="251"/>
        <v>1</v>
      </c>
      <c r="AK298" s="106">
        <f t="shared" si="251"/>
        <v>1</v>
      </c>
      <c r="AL298" s="106">
        <f t="shared" si="251"/>
        <v>1</v>
      </c>
      <c r="AM298" s="106">
        <f t="shared" si="251"/>
        <v>1</v>
      </c>
      <c r="AN298" s="106">
        <f t="shared" si="251"/>
        <v>1</v>
      </c>
      <c r="AO298" s="106">
        <f t="shared" ref="AO298:AX307" si="252">IF($G298=0,0,IF(AO$6&lt;$G298,0,IF(AO$6&gt;$I298,1,(AO$6-$G298+1)/($I298-$G298+1))))</f>
        <v>1</v>
      </c>
      <c r="AP298" s="106">
        <f t="shared" si="252"/>
        <v>1</v>
      </c>
      <c r="AQ298" s="106">
        <f t="shared" si="252"/>
        <v>1</v>
      </c>
      <c r="AR298" s="106">
        <f t="shared" si="252"/>
        <v>1</v>
      </c>
      <c r="AS298" s="106">
        <f t="shared" si="252"/>
        <v>1</v>
      </c>
      <c r="AT298" s="106">
        <f t="shared" si="252"/>
        <v>1</v>
      </c>
      <c r="AU298" s="106">
        <f t="shared" si="252"/>
        <v>1</v>
      </c>
      <c r="AV298" s="106">
        <f t="shared" si="252"/>
        <v>1</v>
      </c>
      <c r="AW298" s="106">
        <f t="shared" si="252"/>
        <v>1</v>
      </c>
      <c r="AX298" s="106">
        <f t="shared" si="252"/>
        <v>1</v>
      </c>
      <c r="AY298" s="106">
        <f t="shared" ref="AY298:BH307" si="253">IF($G298=0,0,IF(AY$6&lt;$G298,0,IF(AY$6&gt;$I298,1,(AY$6-$G298+1)/($I298-$G298+1))))</f>
        <v>1</v>
      </c>
      <c r="AZ298" s="106">
        <f t="shared" si="253"/>
        <v>1</v>
      </c>
      <c r="BA298" s="106">
        <f t="shared" si="253"/>
        <v>1</v>
      </c>
      <c r="BB298" s="106">
        <f t="shared" si="253"/>
        <v>1</v>
      </c>
      <c r="BC298" s="106">
        <f t="shared" si="253"/>
        <v>1</v>
      </c>
      <c r="BD298" s="106">
        <f t="shared" si="253"/>
        <v>1</v>
      </c>
      <c r="BE298" s="106">
        <f t="shared" si="253"/>
        <v>1</v>
      </c>
      <c r="BF298" s="106">
        <f t="shared" si="253"/>
        <v>1</v>
      </c>
      <c r="BG298" s="106">
        <f t="shared" si="253"/>
        <v>1</v>
      </c>
      <c r="BH298" s="106">
        <f t="shared" si="253"/>
        <v>1</v>
      </c>
      <c r="BI298" s="106">
        <f t="shared" ref="BI298:BQ307" si="254">IF($G298=0,0,IF(BI$6&lt;$G298,0,IF(BI$6&gt;$I298,1,(BI$6-$G298+1)/($I298-$G298+1))))</f>
        <v>1</v>
      </c>
      <c r="BJ298" s="106">
        <f t="shared" si="254"/>
        <v>1</v>
      </c>
      <c r="BK298" s="106">
        <f t="shared" si="254"/>
        <v>1</v>
      </c>
      <c r="BL298" s="106">
        <f t="shared" si="254"/>
        <v>1</v>
      </c>
      <c r="BM298" s="106">
        <f t="shared" si="254"/>
        <v>1</v>
      </c>
      <c r="BN298" s="106">
        <f t="shared" si="254"/>
        <v>1</v>
      </c>
      <c r="BO298" s="106">
        <f t="shared" si="254"/>
        <v>1</v>
      </c>
      <c r="BP298" s="106">
        <f t="shared" si="254"/>
        <v>1</v>
      </c>
      <c r="BQ298" s="106">
        <f t="shared" si="254"/>
        <v>1</v>
      </c>
      <c r="BR298" s="350">
        <f t="shared" si="226"/>
        <v>0.80633750921149605</v>
      </c>
    </row>
    <row r="299" spans="1:70" ht="15" x14ac:dyDescent="0.25">
      <c r="A299" s="80"/>
      <c r="B299" s="77" t="s">
        <v>1228</v>
      </c>
      <c r="C299" s="77" t="s">
        <v>1229</v>
      </c>
      <c r="D299" s="77" t="s">
        <v>9</v>
      </c>
      <c r="E299" s="224">
        <f>VLOOKUP(B299,'Cuadro Control'!C337:J2229,8,FALSE)</f>
        <v>312374505.66882348</v>
      </c>
      <c r="F299" s="106">
        <f t="shared" si="248"/>
        <v>5.8840081771548515E-2</v>
      </c>
      <c r="G299" s="107">
        <v>46347</v>
      </c>
      <c r="H299" s="107"/>
      <c r="I299" s="107">
        <v>46356</v>
      </c>
      <c r="J299" s="354">
        <f t="shared" si="197"/>
        <v>0.7</v>
      </c>
      <c r="K299" s="106">
        <f t="shared" si="249"/>
        <v>0</v>
      </c>
      <c r="L299" s="106">
        <f t="shared" si="249"/>
        <v>0</v>
      </c>
      <c r="M299" s="106">
        <f t="shared" si="249"/>
        <v>0</v>
      </c>
      <c r="N299" s="106">
        <f t="shared" si="249"/>
        <v>0</v>
      </c>
      <c r="O299" s="106">
        <f t="shared" si="249"/>
        <v>0</v>
      </c>
      <c r="P299" s="106">
        <f t="shared" si="249"/>
        <v>0</v>
      </c>
      <c r="Q299" s="106">
        <f t="shared" si="249"/>
        <v>0</v>
      </c>
      <c r="R299" s="106">
        <f t="shared" si="249"/>
        <v>0</v>
      </c>
      <c r="S299" s="106">
        <f t="shared" si="249"/>
        <v>0</v>
      </c>
      <c r="T299" s="106">
        <f t="shared" si="249"/>
        <v>0</v>
      </c>
      <c r="U299" s="106">
        <f t="shared" si="250"/>
        <v>0</v>
      </c>
      <c r="V299" s="106">
        <f t="shared" si="250"/>
        <v>0</v>
      </c>
      <c r="W299" s="106">
        <f t="shared" si="250"/>
        <v>0</v>
      </c>
      <c r="X299" s="106">
        <f t="shared" si="250"/>
        <v>0</v>
      </c>
      <c r="Y299" s="106">
        <f t="shared" si="250"/>
        <v>0</v>
      </c>
      <c r="Z299" s="106">
        <f t="shared" si="250"/>
        <v>0</v>
      </c>
      <c r="AA299" s="106">
        <f t="shared" si="250"/>
        <v>0</v>
      </c>
      <c r="AB299" s="106">
        <f t="shared" si="250"/>
        <v>0</v>
      </c>
      <c r="AC299" s="106">
        <f t="shared" si="250"/>
        <v>0</v>
      </c>
      <c r="AD299" s="106">
        <f t="shared" si="250"/>
        <v>0</v>
      </c>
      <c r="AE299" s="106">
        <f t="shared" si="251"/>
        <v>0.7</v>
      </c>
      <c r="AF299" s="106">
        <f t="shared" si="251"/>
        <v>1</v>
      </c>
      <c r="AG299" s="106">
        <f t="shared" si="251"/>
        <v>1</v>
      </c>
      <c r="AH299" s="106">
        <f t="shared" si="251"/>
        <v>1</v>
      </c>
      <c r="AI299" s="106">
        <f t="shared" si="251"/>
        <v>1</v>
      </c>
      <c r="AJ299" s="106">
        <f t="shared" si="251"/>
        <v>1</v>
      </c>
      <c r="AK299" s="106">
        <f t="shared" si="251"/>
        <v>1</v>
      </c>
      <c r="AL299" s="106">
        <f t="shared" si="251"/>
        <v>1</v>
      </c>
      <c r="AM299" s="106">
        <f t="shared" si="251"/>
        <v>1</v>
      </c>
      <c r="AN299" s="106">
        <f t="shared" si="251"/>
        <v>1</v>
      </c>
      <c r="AO299" s="106">
        <f t="shared" si="252"/>
        <v>1</v>
      </c>
      <c r="AP299" s="106">
        <f t="shared" si="252"/>
        <v>1</v>
      </c>
      <c r="AQ299" s="106">
        <f t="shared" si="252"/>
        <v>1</v>
      </c>
      <c r="AR299" s="106">
        <f t="shared" si="252"/>
        <v>1</v>
      </c>
      <c r="AS299" s="106">
        <f t="shared" si="252"/>
        <v>1</v>
      </c>
      <c r="AT299" s="106">
        <f t="shared" si="252"/>
        <v>1</v>
      </c>
      <c r="AU299" s="106">
        <f t="shared" si="252"/>
        <v>1</v>
      </c>
      <c r="AV299" s="106">
        <f t="shared" si="252"/>
        <v>1</v>
      </c>
      <c r="AW299" s="106">
        <f t="shared" si="252"/>
        <v>1</v>
      </c>
      <c r="AX299" s="106">
        <f t="shared" si="252"/>
        <v>1</v>
      </c>
      <c r="AY299" s="106">
        <f t="shared" si="253"/>
        <v>1</v>
      </c>
      <c r="AZ299" s="106">
        <f t="shared" si="253"/>
        <v>1</v>
      </c>
      <c r="BA299" s="106">
        <f t="shared" si="253"/>
        <v>1</v>
      </c>
      <c r="BB299" s="106">
        <f t="shared" si="253"/>
        <v>1</v>
      </c>
      <c r="BC299" s="106">
        <f t="shared" si="253"/>
        <v>1</v>
      </c>
      <c r="BD299" s="106">
        <f t="shared" si="253"/>
        <v>1</v>
      </c>
      <c r="BE299" s="106">
        <f t="shared" si="253"/>
        <v>1</v>
      </c>
      <c r="BF299" s="106">
        <f t="shared" si="253"/>
        <v>1</v>
      </c>
      <c r="BG299" s="106">
        <f t="shared" si="253"/>
        <v>1</v>
      </c>
      <c r="BH299" s="106">
        <f t="shared" si="253"/>
        <v>1</v>
      </c>
      <c r="BI299" s="106">
        <f t="shared" si="254"/>
        <v>1</v>
      </c>
      <c r="BJ299" s="106">
        <f t="shared" si="254"/>
        <v>1</v>
      </c>
      <c r="BK299" s="106">
        <f t="shared" si="254"/>
        <v>1</v>
      </c>
      <c r="BL299" s="106">
        <f t="shared" si="254"/>
        <v>1</v>
      </c>
      <c r="BM299" s="106">
        <f t="shared" si="254"/>
        <v>1</v>
      </c>
      <c r="BN299" s="106">
        <f t="shared" si="254"/>
        <v>1</v>
      </c>
      <c r="BO299" s="106">
        <f t="shared" si="254"/>
        <v>1</v>
      </c>
      <c r="BP299" s="106">
        <f t="shared" si="254"/>
        <v>1</v>
      </c>
      <c r="BQ299" s="106">
        <f t="shared" si="254"/>
        <v>1</v>
      </c>
      <c r="BR299" s="350">
        <f t="shared" si="226"/>
        <v>0.6559322033898306</v>
      </c>
    </row>
    <row r="300" spans="1:70" ht="15" x14ac:dyDescent="0.25">
      <c r="A300" s="80"/>
      <c r="B300" s="103" t="s">
        <v>1230</v>
      </c>
      <c r="C300" s="103" t="s">
        <v>1231</v>
      </c>
      <c r="D300" s="103" t="s">
        <v>6</v>
      </c>
      <c r="E300" s="223">
        <f>VLOOKUP(B300,'Cuadro Control'!C338:J2230,8,FALSE)</f>
        <v>9527825.6870364472</v>
      </c>
      <c r="F300" s="104">
        <f t="shared" si="248"/>
        <v>1.794698454439963E-3</v>
      </c>
      <c r="G300" s="105">
        <v>46356</v>
      </c>
      <c r="H300" s="105"/>
      <c r="I300" s="105">
        <v>46358</v>
      </c>
      <c r="J300" s="354">
        <f t="shared" si="197"/>
        <v>0</v>
      </c>
      <c r="K300" s="104">
        <f t="shared" si="249"/>
        <v>0</v>
      </c>
      <c r="L300" s="104">
        <f t="shared" si="249"/>
        <v>0</v>
      </c>
      <c r="M300" s="104">
        <f t="shared" si="249"/>
        <v>0</v>
      </c>
      <c r="N300" s="104">
        <f t="shared" si="249"/>
        <v>0</v>
      </c>
      <c r="O300" s="104">
        <f t="shared" si="249"/>
        <v>0</v>
      </c>
      <c r="P300" s="104">
        <f t="shared" si="249"/>
        <v>0</v>
      </c>
      <c r="Q300" s="104">
        <f t="shared" si="249"/>
        <v>0</v>
      </c>
      <c r="R300" s="104">
        <f t="shared" si="249"/>
        <v>0</v>
      </c>
      <c r="S300" s="104">
        <f t="shared" si="249"/>
        <v>0</v>
      </c>
      <c r="T300" s="104">
        <f t="shared" si="249"/>
        <v>0</v>
      </c>
      <c r="U300" s="104">
        <f t="shared" si="250"/>
        <v>0</v>
      </c>
      <c r="V300" s="104">
        <f t="shared" si="250"/>
        <v>0</v>
      </c>
      <c r="W300" s="104">
        <f t="shared" si="250"/>
        <v>0</v>
      </c>
      <c r="X300" s="104">
        <f t="shared" si="250"/>
        <v>0</v>
      </c>
      <c r="Y300" s="104">
        <f t="shared" si="250"/>
        <v>0</v>
      </c>
      <c r="Z300" s="104">
        <f t="shared" si="250"/>
        <v>0</v>
      </c>
      <c r="AA300" s="104">
        <f t="shared" si="250"/>
        <v>0</v>
      </c>
      <c r="AB300" s="104">
        <f t="shared" si="250"/>
        <v>0</v>
      </c>
      <c r="AC300" s="104">
        <f t="shared" si="250"/>
        <v>0</v>
      </c>
      <c r="AD300" s="104">
        <f t="shared" si="250"/>
        <v>0</v>
      </c>
      <c r="AE300" s="104">
        <f t="shared" si="251"/>
        <v>0</v>
      </c>
      <c r="AF300" s="104">
        <f t="shared" si="251"/>
        <v>1</v>
      </c>
      <c r="AG300" s="104">
        <f t="shared" si="251"/>
        <v>1</v>
      </c>
      <c r="AH300" s="104">
        <f t="shared" si="251"/>
        <v>1</v>
      </c>
      <c r="AI300" s="104">
        <f t="shared" si="251"/>
        <v>1</v>
      </c>
      <c r="AJ300" s="104">
        <f t="shared" si="251"/>
        <v>1</v>
      </c>
      <c r="AK300" s="104">
        <f t="shared" si="251"/>
        <v>1</v>
      </c>
      <c r="AL300" s="104">
        <f t="shared" si="251"/>
        <v>1</v>
      </c>
      <c r="AM300" s="104">
        <f t="shared" si="251"/>
        <v>1</v>
      </c>
      <c r="AN300" s="104">
        <f t="shared" si="251"/>
        <v>1</v>
      </c>
      <c r="AO300" s="104">
        <f t="shared" si="252"/>
        <v>1</v>
      </c>
      <c r="AP300" s="104">
        <f t="shared" si="252"/>
        <v>1</v>
      </c>
      <c r="AQ300" s="104">
        <f t="shared" si="252"/>
        <v>1</v>
      </c>
      <c r="AR300" s="104">
        <f t="shared" si="252"/>
        <v>1</v>
      </c>
      <c r="AS300" s="104">
        <f t="shared" si="252"/>
        <v>1</v>
      </c>
      <c r="AT300" s="104">
        <f t="shared" si="252"/>
        <v>1</v>
      </c>
      <c r="AU300" s="104">
        <f t="shared" si="252"/>
        <v>1</v>
      </c>
      <c r="AV300" s="104">
        <f t="shared" si="252"/>
        <v>1</v>
      </c>
      <c r="AW300" s="104">
        <f t="shared" si="252"/>
        <v>1</v>
      </c>
      <c r="AX300" s="104">
        <f t="shared" si="252"/>
        <v>1</v>
      </c>
      <c r="AY300" s="104">
        <f t="shared" si="253"/>
        <v>1</v>
      </c>
      <c r="AZ300" s="104">
        <f t="shared" si="253"/>
        <v>1</v>
      </c>
      <c r="BA300" s="104">
        <f t="shared" si="253"/>
        <v>1</v>
      </c>
      <c r="BB300" s="104">
        <f t="shared" si="253"/>
        <v>1</v>
      </c>
      <c r="BC300" s="104">
        <f t="shared" si="253"/>
        <v>1</v>
      </c>
      <c r="BD300" s="104">
        <f t="shared" si="253"/>
        <v>1</v>
      </c>
      <c r="BE300" s="104">
        <f t="shared" si="253"/>
        <v>1</v>
      </c>
      <c r="BF300" s="104">
        <f t="shared" si="253"/>
        <v>1</v>
      </c>
      <c r="BG300" s="104">
        <f t="shared" si="253"/>
        <v>1</v>
      </c>
      <c r="BH300" s="104">
        <f t="shared" si="253"/>
        <v>1</v>
      </c>
      <c r="BI300" s="104">
        <f t="shared" si="254"/>
        <v>1</v>
      </c>
      <c r="BJ300" s="104">
        <f t="shared" si="254"/>
        <v>1</v>
      </c>
      <c r="BK300" s="104">
        <f t="shared" si="254"/>
        <v>1</v>
      </c>
      <c r="BL300" s="104">
        <f t="shared" si="254"/>
        <v>1</v>
      </c>
      <c r="BM300" s="104">
        <f t="shared" si="254"/>
        <v>1</v>
      </c>
      <c r="BN300" s="104">
        <f t="shared" si="254"/>
        <v>1</v>
      </c>
      <c r="BO300" s="104">
        <f t="shared" si="254"/>
        <v>1</v>
      </c>
      <c r="BP300" s="104">
        <f t="shared" si="254"/>
        <v>1</v>
      </c>
      <c r="BQ300" s="104">
        <f t="shared" si="254"/>
        <v>1</v>
      </c>
      <c r="BR300" s="350">
        <f t="shared" si="226"/>
        <v>0.64406779661016944</v>
      </c>
    </row>
    <row r="301" spans="1:70" ht="15" x14ac:dyDescent="0.25">
      <c r="A301" s="80"/>
      <c r="B301" s="77" t="s">
        <v>1232</v>
      </c>
      <c r="C301" s="77" t="s">
        <v>1233</v>
      </c>
      <c r="D301" s="77" t="s">
        <v>19</v>
      </c>
      <c r="E301" s="224">
        <f>VLOOKUP(B301,'Cuadro Control'!C339:J2231,8,FALSE)</f>
        <v>320494616.71764702</v>
      </c>
      <c r="F301" s="106">
        <f t="shared" si="248"/>
        <v>6.0369617599332674E-2</v>
      </c>
      <c r="G301" s="107">
        <v>46358</v>
      </c>
      <c r="H301" s="107"/>
      <c r="I301" s="107">
        <v>46363</v>
      </c>
      <c r="J301" s="354">
        <f t="shared" si="197"/>
        <v>0.5</v>
      </c>
      <c r="K301" s="106">
        <f t="shared" si="249"/>
        <v>0</v>
      </c>
      <c r="L301" s="106">
        <f t="shared" si="249"/>
        <v>0</v>
      </c>
      <c r="M301" s="106">
        <f t="shared" si="249"/>
        <v>0</v>
      </c>
      <c r="N301" s="106">
        <f t="shared" si="249"/>
        <v>0</v>
      </c>
      <c r="O301" s="106">
        <f t="shared" si="249"/>
        <v>0</v>
      </c>
      <c r="P301" s="106">
        <f t="shared" si="249"/>
        <v>0</v>
      </c>
      <c r="Q301" s="106">
        <f t="shared" si="249"/>
        <v>0</v>
      </c>
      <c r="R301" s="106">
        <f t="shared" si="249"/>
        <v>0</v>
      </c>
      <c r="S301" s="106">
        <f t="shared" si="249"/>
        <v>0</v>
      </c>
      <c r="T301" s="106">
        <f t="shared" si="249"/>
        <v>0</v>
      </c>
      <c r="U301" s="106">
        <f t="shared" si="250"/>
        <v>0</v>
      </c>
      <c r="V301" s="106">
        <f t="shared" si="250"/>
        <v>0</v>
      </c>
      <c r="W301" s="106">
        <f t="shared" si="250"/>
        <v>0</v>
      </c>
      <c r="X301" s="106">
        <f t="shared" si="250"/>
        <v>0</v>
      </c>
      <c r="Y301" s="106">
        <f t="shared" si="250"/>
        <v>0</v>
      </c>
      <c r="Z301" s="106">
        <f t="shared" si="250"/>
        <v>0</v>
      </c>
      <c r="AA301" s="106">
        <f t="shared" si="250"/>
        <v>0</v>
      </c>
      <c r="AB301" s="106">
        <f t="shared" si="250"/>
        <v>0</v>
      </c>
      <c r="AC301" s="106">
        <f t="shared" si="250"/>
        <v>0</v>
      </c>
      <c r="AD301" s="106">
        <f t="shared" si="250"/>
        <v>0</v>
      </c>
      <c r="AE301" s="106">
        <f t="shared" si="251"/>
        <v>0</v>
      </c>
      <c r="AF301" s="106">
        <f t="shared" si="251"/>
        <v>0.5</v>
      </c>
      <c r="AG301" s="106">
        <f t="shared" si="251"/>
        <v>1</v>
      </c>
      <c r="AH301" s="106">
        <f t="shared" si="251"/>
        <v>1</v>
      </c>
      <c r="AI301" s="106">
        <f t="shared" si="251"/>
        <v>1</v>
      </c>
      <c r="AJ301" s="106">
        <f t="shared" si="251"/>
        <v>1</v>
      </c>
      <c r="AK301" s="106">
        <f t="shared" si="251"/>
        <v>1</v>
      </c>
      <c r="AL301" s="106">
        <f t="shared" si="251"/>
        <v>1</v>
      </c>
      <c r="AM301" s="106">
        <f t="shared" si="251"/>
        <v>1</v>
      </c>
      <c r="AN301" s="106">
        <f t="shared" si="251"/>
        <v>1</v>
      </c>
      <c r="AO301" s="106">
        <f t="shared" si="252"/>
        <v>1</v>
      </c>
      <c r="AP301" s="106">
        <f t="shared" si="252"/>
        <v>1</v>
      </c>
      <c r="AQ301" s="106">
        <f t="shared" si="252"/>
        <v>1</v>
      </c>
      <c r="AR301" s="106">
        <f t="shared" si="252"/>
        <v>1</v>
      </c>
      <c r="AS301" s="106">
        <f t="shared" si="252"/>
        <v>1</v>
      </c>
      <c r="AT301" s="106">
        <f t="shared" si="252"/>
        <v>1</v>
      </c>
      <c r="AU301" s="106">
        <f t="shared" si="252"/>
        <v>1</v>
      </c>
      <c r="AV301" s="106">
        <f t="shared" si="252"/>
        <v>1</v>
      </c>
      <c r="AW301" s="106">
        <f t="shared" si="252"/>
        <v>1</v>
      </c>
      <c r="AX301" s="106">
        <f t="shared" si="252"/>
        <v>1</v>
      </c>
      <c r="AY301" s="106">
        <f t="shared" si="253"/>
        <v>1</v>
      </c>
      <c r="AZ301" s="106">
        <f t="shared" si="253"/>
        <v>1</v>
      </c>
      <c r="BA301" s="106">
        <f t="shared" si="253"/>
        <v>1</v>
      </c>
      <c r="BB301" s="106">
        <f t="shared" si="253"/>
        <v>1</v>
      </c>
      <c r="BC301" s="106">
        <f t="shared" si="253"/>
        <v>1</v>
      </c>
      <c r="BD301" s="106">
        <f t="shared" si="253"/>
        <v>1</v>
      </c>
      <c r="BE301" s="106">
        <f t="shared" si="253"/>
        <v>1</v>
      </c>
      <c r="BF301" s="106">
        <f t="shared" si="253"/>
        <v>1</v>
      </c>
      <c r="BG301" s="106">
        <f t="shared" si="253"/>
        <v>1</v>
      </c>
      <c r="BH301" s="106">
        <f t="shared" si="253"/>
        <v>1</v>
      </c>
      <c r="BI301" s="106">
        <f t="shared" si="254"/>
        <v>1</v>
      </c>
      <c r="BJ301" s="106">
        <f t="shared" si="254"/>
        <v>1</v>
      </c>
      <c r="BK301" s="106">
        <f t="shared" si="254"/>
        <v>1</v>
      </c>
      <c r="BL301" s="106">
        <f t="shared" si="254"/>
        <v>1</v>
      </c>
      <c r="BM301" s="106">
        <f t="shared" si="254"/>
        <v>1</v>
      </c>
      <c r="BN301" s="106">
        <f t="shared" si="254"/>
        <v>1</v>
      </c>
      <c r="BO301" s="106">
        <f t="shared" si="254"/>
        <v>1</v>
      </c>
      <c r="BP301" s="106">
        <f t="shared" si="254"/>
        <v>1</v>
      </c>
      <c r="BQ301" s="106">
        <f t="shared" si="254"/>
        <v>1</v>
      </c>
      <c r="BR301" s="350">
        <f t="shared" si="226"/>
        <v>0.63559322033898302</v>
      </c>
    </row>
    <row r="302" spans="1:70" ht="15" x14ac:dyDescent="0.25">
      <c r="A302" s="80"/>
      <c r="B302" s="77" t="s">
        <v>1234</v>
      </c>
      <c r="C302" s="77" t="s">
        <v>1235</v>
      </c>
      <c r="D302" s="77" t="s">
        <v>8</v>
      </c>
      <c r="E302" s="224">
        <f>VLOOKUP(B302,'Cuadro Control'!C340:J2232,8,FALSE)</f>
        <v>94303618.549411759</v>
      </c>
      <c r="F302" s="106">
        <f t="shared" si="248"/>
        <v>1.7763397864110998E-2</v>
      </c>
      <c r="G302" s="107">
        <v>46363</v>
      </c>
      <c r="H302" s="107"/>
      <c r="I302" s="107">
        <v>46366</v>
      </c>
      <c r="J302" s="354">
        <f t="shared" ref="J302:J365" si="255">+INDEX($K302:$BQ302,1,MATCH(I302,$K$6:$BQ$6,1))</f>
        <v>0</v>
      </c>
      <c r="K302" s="106">
        <f t="shared" si="249"/>
        <v>0</v>
      </c>
      <c r="L302" s="106">
        <f t="shared" si="249"/>
        <v>0</v>
      </c>
      <c r="M302" s="106">
        <f t="shared" si="249"/>
        <v>0</v>
      </c>
      <c r="N302" s="106">
        <f t="shared" si="249"/>
        <v>0</v>
      </c>
      <c r="O302" s="106">
        <f t="shared" si="249"/>
        <v>0</v>
      </c>
      <c r="P302" s="106">
        <f t="shared" si="249"/>
        <v>0</v>
      </c>
      <c r="Q302" s="106">
        <f t="shared" si="249"/>
        <v>0</v>
      </c>
      <c r="R302" s="106">
        <f t="shared" si="249"/>
        <v>0</v>
      </c>
      <c r="S302" s="106">
        <f t="shared" si="249"/>
        <v>0</v>
      </c>
      <c r="T302" s="106">
        <f t="shared" si="249"/>
        <v>0</v>
      </c>
      <c r="U302" s="106">
        <f t="shared" si="250"/>
        <v>0</v>
      </c>
      <c r="V302" s="106">
        <f t="shared" si="250"/>
        <v>0</v>
      </c>
      <c r="W302" s="106">
        <f t="shared" si="250"/>
        <v>0</v>
      </c>
      <c r="X302" s="106">
        <f t="shared" si="250"/>
        <v>0</v>
      </c>
      <c r="Y302" s="106">
        <f t="shared" si="250"/>
        <v>0</v>
      </c>
      <c r="Z302" s="106">
        <f t="shared" si="250"/>
        <v>0</v>
      </c>
      <c r="AA302" s="106">
        <f t="shared" si="250"/>
        <v>0</v>
      </c>
      <c r="AB302" s="106">
        <f t="shared" si="250"/>
        <v>0</v>
      </c>
      <c r="AC302" s="106">
        <f t="shared" si="250"/>
        <v>0</v>
      </c>
      <c r="AD302" s="106">
        <f t="shared" si="250"/>
        <v>0</v>
      </c>
      <c r="AE302" s="106">
        <f t="shared" si="251"/>
        <v>0</v>
      </c>
      <c r="AF302" s="106">
        <f t="shared" si="251"/>
        <v>0</v>
      </c>
      <c r="AG302" s="106">
        <f t="shared" si="251"/>
        <v>1</v>
      </c>
      <c r="AH302" s="106">
        <f t="shared" si="251"/>
        <v>1</v>
      </c>
      <c r="AI302" s="106">
        <f t="shared" si="251"/>
        <v>1</v>
      </c>
      <c r="AJ302" s="106">
        <f t="shared" si="251"/>
        <v>1</v>
      </c>
      <c r="AK302" s="106">
        <f t="shared" si="251"/>
        <v>1</v>
      </c>
      <c r="AL302" s="106">
        <f t="shared" si="251"/>
        <v>1</v>
      </c>
      <c r="AM302" s="106">
        <f t="shared" si="251"/>
        <v>1</v>
      </c>
      <c r="AN302" s="106">
        <f t="shared" si="251"/>
        <v>1</v>
      </c>
      <c r="AO302" s="106">
        <f t="shared" si="252"/>
        <v>1</v>
      </c>
      <c r="AP302" s="106">
        <f t="shared" si="252"/>
        <v>1</v>
      </c>
      <c r="AQ302" s="106">
        <f t="shared" si="252"/>
        <v>1</v>
      </c>
      <c r="AR302" s="106">
        <f t="shared" si="252"/>
        <v>1</v>
      </c>
      <c r="AS302" s="106">
        <f t="shared" si="252"/>
        <v>1</v>
      </c>
      <c r="AT302" s="106">
        <f t="shared" si="252"/>
        <v>1</v>
      </c>
      <c r="AU302" s="106">
        <f t="shared" si="252"/>
        <v>1</v>
      </c>
      <c r="AV302" s="106">
        <f t="shared" si="252"/>
        <v>1</v>
      </c>
      <c r="AW302" s="106">
        <f t="shared" si="252"/>
        <v>1</v>
      </c>
      <c r="AX302" s="106">
        <f t="shared" si="252"/>
        <v>1</v>
      </c>
      <c r="AY302" s="106">
        <f t="shared" si="253"/>
        <v>1</v>
      </c>
      <c r="AZ302" s="106">
        <f t="shared" si="253"/>
        <v>1</v>
      </c>
      <c r="BA302" s="106">
        <f t="shared" si="253"/>
        <v>1</v>
      </c>
      <c r="BB302" s="106">
        <f t="shared" si="253"/>
        <v>1</v>
      </c>
      <c r="BC302" s="106">
        <f t="shared" si="253"/>
        <v>1</v>
      </c>
      <c r="BD302" s="106">
        <f t="shared" si="253"/>
        <v>1</v>
      </c>
      <c r="BE302" s="106">
        <f t="shared" si="253"/>
        <v>1</v>
      </c>
      <c r="BF302" s="106">
        <f t="shared" si="253"/>
        <v>1</v>
      </c>
      <c r="BG302" s="106">
        <f t="shared" si="253"/>
        <v>1</v>
      </c>
      <c r="BH302" s="106">
        <f t="shared" si="253"/>
        <v>1</v>
      </c>
      <c r="BI302" s="106">
        <f t="shared" si="254"/>
        <v>1</v>
      </c>
      <c r="BJ302" s="106">
        <f t="shared" si="254"/>
        <v>1</v>
      </c>
      <c r="BK302" s="106">
        <f t="shared" si="254"/>
        <v>1</v>
      </c>
      <c r="BL302" s="106">
        <f t="shared" si="254"/>
        <v>1</v>
      </c>
      <c r="BM302" s="106">
        <f t="shared" si="254"/>
        <v>1</v>
      </c>
      <c r="BN302" s="106">
        <f t="shared" si="254"/>
        <v>1</v>
      </c>
      <c r="BO302" s="106">
        <f t="shared" si="254"/>
        <v>1</v>
      </c>
      <c r="BP302" s="106">
        <f t="shared" si="254"/>
        <v>1</v>
      </c>
      <c r="BQ302" s="106">
        <f t="shared" si="254"/>
        <v>1</v>
      </c>
      <c r="BR302" s="350">
        <f t="shared" si="226"/>
        <v>0.6271186440677966</v>
      </c>
    </row>
    <row r="303" spans="1:70" ht="15" x14ac:dyDescent="0.25">
      <c r="A303" s="80"/>
      <c r="B303" s="77" t="s">
        <v>1236</v>
      </c>
      <c r="C303" s="77" t="s">
        <v>1237</v>
      </c>
      <c r="D303" s="77" t="s">
        <v>26</v>
      </c>
      <c r="E303" s="224">
        <f>VLOOKUP(B303,'Cuadro Control'!C341:J2233,8,FALSE)</f>
        <v>179436034.15411764</v>
      </c>
      <c r="F303" s="106">
        <f t="shared" si="248"/>
        <v>3.3799272126209236E-2</v>
      </c>
      <c r="G303" s="107">
        <v>46366</v>
      </c>
      <c r="H303" s="107"/>
      <c r="I303" s="107">
        <v>46371</v>
      </c>
      <c r="J303" s="354">
        <f t="shared" si="255"/>
        <v>0.33333333333333331</v>
      </c>
      <c r="K303" s="106">
        <f t="shared" si="249"/>
        <v>0</v>
      </c>
      <c r="L303" s="106">
        <f t="shared" si="249"/>
        <v>0</v>
      </c>
      <c r="M303" s="106">
        <f t="shared" si="249"/>
        <v>0</v>
      </c>
      <c r="N303" s="106">
        <f t="shared" si="249"/>
        <v>0</v>
      </c>
      <c r="O303" s="106">
        <f t="shared" si="249"/>
        <v>0</v>
      </c>
      <c r="P303" s="106">
        <f t="shared" si="249"/>
        <v>0</v>
      </c>
      <c r="Q303" s="106">
        <f t="shared" si="249"/>
        <v>0</v>
      </c>
      <c r="R303" s="106">
        <f t="shared" si="249"/>
        <v>0</v>
      </c>
      <c r="S303" s="106">
        <f t="shared" si="249"/>
        <v>0</v>
      </c>
      <c r="T303" s="106">
        <f t="shared" si="249"/>
        <v>0</v>
      </c>
      <c r="U303" s="106">
        <f t="shared" si="250"/>
        <v>0</v>
      </c>
      <c r="V303" s="106">
        <f t="shared" si="250"/>
        <v>0</v>
      </c>
      <c r="W303" s="106">
        <f t="shared" si="250"/>
        <v>0</v>
      </c>
      <c r="X303" s="106">
        <f t="shared" si="250"/>
        <v>0</v>
      </c>
      <c r="Y303" s="106">
        <f t="shared" si="250"/>
        <v>0</v>
      </c>
      <c r="Z303" s="106">
        <f t="shared" si="250"/>
        <v>0</v>
      </c>
      <c r="AA303" s="106">
        <f t="shared" si="250"/>
        <v>0</v>
      </c>
      <c r="AB303" s="106">
        <f t="shared" si="250"/>
        <v>0</v>
      </c>
      <c r="AC303" s="106">
        <f t="shared" si="250"/>
        <v>0</v>
      </c>
      <c r="AD303" s="106">
        <f t="shared" si="250"/>
        <v>0</v>
      </c>
      <c r="AE303" s="106">
        <f t="shared" si="251"/>
        <v>0</v>
      </c>
      <c r="AF303" s="106">
        <f t="shared" si="251"/>
        <v>0</v>
      </c>
      <c r="AG303" s="106">
        <f t="shared" si="251"/>
        <v>0.33333333333333331</v>
      </c>
      <c r="AH303" s="106">
        <f t="shared" si="251"/>
        <v>1</v>
      </c>
      <c r="AI303" s="106">
        <f t="shared" si="251"/>
        <v>1</v>
      </c>
      <c r="AJ303" s="106">
        <f t="shared" si="251"/>
        <v>1</v>
      </c>
      <c r="AK303" s="106">
        <f t="shared" si="251"/>
        <v>1</v>
      </c>
      <c r="AL303" s="106">
        <f t="shared" si="251"/>
        <v>1</v>
      </c>
      <c r="AM303" s="106">
        <f t="shared" si="251"/>
        <v>1</v>
      </c>
      <c r="AN303" s="106">
        <f t="shared" si="251"/>
        <v>1</v>
      </c>
      <c r="AO303" s="106">
        <f t="shared" si="252"/>
        <v>1</v>
      </c>
      <c r="AP303" s="106">
        <f t="shared" si="252"/>
        <v>1</v>
      </c>
      <c r="AQ303" s="106">
        <f t="shared" si="252"/>
        <v>1</v>
      </c>
      <c r="AR303" s="106">
        <f t="shared" si="252"/>
        <v>1</v>
      </c>
      <c r="AS303" s="106">
        <f t="shared" si="252"/>
        <v>1</v>
      </c>
      <c r="AT303" s="106">
        <f t="shared" si="252"/>
        <v>1</v>
      </c>
      <c r="AU303" s="106">
        <f t="shared" si="252"/>
        <v>1</v>
      </c>
      <c r="AV303" s="106">
        <f t="shared" si="252"/>
        <v>1</v>
      </c>
      <c r="AW303" s="106">
        <f t="shared" si="252"/>
        <v>1</v>
      </c>
      <c r="AX303" s="106">
        <f t="shared" si="252"/>
        <v>1</v>
      </c>
      <c r="AY303" s="106">
        <f t="shared" si="253"/>
        <v>1</v>
      </c>
      <c r="AZ303" s="106">
        <f t="shared" si="253"/>
        <v>1</v>
      </c>
      <c r="BA303" s="106">
        <f t="shared" si="253"/>
        <v>1</v>
      </c>
      <c r="BB303" s="106">
        <f t="shared" si="253"/>
        <v>1</v>
      </c>
      <c r="BC303" s="106">
        <f t="shared" si="253"/>
        <v>1</v>
      </c>
      <c r="BD303" s="106">
        <f t="shared" si="253"/>
        <v>1</v>
      </c>
      <c r="BE303" s="106">
        <f t="shared" si="253"/>
        <v>1</v>
      </c>
      <c r="BF303" s="106">
        <f t="shared" si="253"/>
        <v>1</v>
      </c>
      <c r="BG303" s="106">
        <f t="shared" si="253"/>
        <v>1</v>
      </c>
      <c r="BH303" s="106">
        <f t="shared" si="253"/>
        <v>1</v>
      </c>
      <c r="BI303" s="106">
        <f t="shared" si="254"/>
        <v>1</v>
      </c>
      <c r="BJ303" s="106">
        <f t="shared" si="254"/>
        <v>1</v>
      </c>
      <c r="BK303" s="106">
        <f t="shared" si="254"/>
        <v>1</v>
      </c>
      <c r="BL303" s="106">
        <f t="shared" si="254"/>
        <v>1</v>
      </c>
      <c r="BM303" s="106">
        <f t="shared" si="254"/>
        <v>1</v>
      </c>
      <c r="BN303" s="106">
        <f t="shared" si="254"/>
        <v>1</v>
      </c>
      <c r="BO303" s="106">
        <f t="shared" si="254"/>
        <v>1</v>
      </c>
      <c r="BP303" s="106">
        <f t="shared" si="254"/>
        <v>1</v>
      </c>
      <c r="BQ303" s="106">
        <f t="shared" si="254"/>
        <v>1</v>
      </c>
      <c r="BR303" s="350">
        <f t="shared" si="226"/>
        <v>0.6158192090395479</v>
      </c>
    </row>
    <row r="304" spans="1:70" ht="15" x14ac:dyDescent="0.25">
      <c r="A304" s="80"/>
      <c r="B304" s="77" t="s">
        <v>1238</v>
      </c>
      <c r="C304" s="77" t="s">
        <v>1239</v>
      </c>
      <c r="D304" s="77" t="s">
        <v>730</v>
      </c>
      <c r="E304" s="224">
        <f>VLOOKUP(B304,'Cuadro Control'!C342:J2234,8,FALSE)</f>
        <v>1212623361.2117648</v>
      </c>
      <c r="F304" s="106">
        <f t="shared" si="248"/>
        <v>0.22841447185013161</v>
      </c>
      <c r="G304" s="107">
        <v>46371</v>
      </c>
      <c r="H304" s="107"/>
      <c r="I304" s="107">
        <v>46389</v>
      </c>
      <c r="J304" s="354">
        <f t="shared" si="255"/>
        <v>0.94736842105263153</v>
      </c>
      <c r="K304" s="106">
        <f t="shared" si="249"/>
        <v>0</v>
      </c>
      <c r="L304" s="106">
        <f t="shared" si="249"/>
        <v>0</v>
      </c>
      <c r="M304" s="106">
        <f t="shared" si="249"/>
        <v>0</v>
      </c>
      <c r="N304" s="106">
        <f t="shared" si="249"/>
        <v>0</v>
      </c>
      <c r="O304" s="106">
        <f t="shared" si="249"/>
        <v>0</v>
      </c>
      <c r="P304" s="106">
        <f t="shared" si="249"/>
        <v>0</v>
      </c>
      <c r="Q304" s="106">
        <f t="shared" si="249"/>
        <v>0</v>
      </c>
      <c r="R304" s="106">
        <f t="shared" si="249"/>
        <v>0</v>
      </c>
      <c r="S304" s="106">
        <f t="shared" si="249"/>
        <v>0</v>
      </c>
      <c r="T304" s="106">
        <f t="shared" si="249"/>
        <v>0</v>
      </c>
      <c r="U304" s="106">
        <f t="shared" si="250"/>
        <v>0</v>
      </c>
      <c r="V304" s="106">
        <f t="shared" si="250"/>
        <v>0</v>
      </c>
      <c r="W304" s="106">
        <f t="shared" si="250"/>
        <v>0</v>
      </c>
      <c r="X304" s="106">
        <f t="shared" si="250"/>
        <v>0</v>
      </c>
      <c r="Y304" s="106">
        <f t="shared" si="250"/>
        <v>0</v>
      </c>
      <c r="Z304" s="106">
        <f t="shared" si="250"/>
        <v>0</v>
      </c>
      <c r="AA304" s="106">
        <f t="shared" si="250"/>
        <v>0</v>
      </c>
      <c r="AB304" s="106">
        <f t="shared" si="250"/>
        <v>0</v>
      </c>
      <c r="AC304" s="106">
        <f t="shared" si="250"/>
        <v>0</v>
      </c>
      <c r="AD304" s="106">
        <f t="shared" si="250"/>
        <v>0</v>
      </c>
      <c r="AE304" s="106">
        <f t="shared" si="251"/>
        <v>0</v>
      </c>
      <c r="AF304" s="106">
        <f t="shared" si="251"/>
        <v>0</v>
      </c>
      <c r="AG304" s="106">
        <f t="shared" si="251"/>
        <v>0</v>
      </c>
      <c r="AH304" s="106">
        <f t="shared" si="251"/>
        <v>0.21052631578947367</v>
      </c>
      <c r="AI304" s="106">
        <f t="shared" si="251"/>
        <v>0.57894736842105265</v>
      </c>
      <c r="AJ304" s="106">
        <f t="shared" si="251"/>
        <v>0.94736842105263153</v>
      </c>
      <c r="AK304" s="106">
        <f t="shared" si="251"/>
        <v>1</v>
      </c>
      <c r="AL304" s="106">
        <f t="shared" si="251"/>
        <v>1</v>
      </c>
      <c r="AM304" s="106">
        <f t="shared" si="251"/>
        <v>1</v>
      </c>
      <c r="AN304" s="106">
        <f t="shared" si="251"/>
        <v>1</v>
      </c>
      <c r="AO304" s="106">
        <f t="shared" si="252"/>
        <v>1</v>
      </c>
      <c r="AP304" s="106">
        <f t="shared" si="252"/>
        <v>1</v>
      </c>
      <c r="AQ304" s="106">
        <f t="shared" si="252"/>
        <v>1</v>
      </c>
      <c r="AR304" s="106">
        <f t="shared" si="252"/>
        <v>1</v>
      </c>
      <c r="AS304" s="106">
        <f t="shared" si="252"/>
        <v>1</v>
      </c>
      <c r="AT304" s="106">
        <f t="shared" si="252"/>
        <v>1</v>
      </c>
      <c r="AU304" s="106">
        <f t="shared" si="252"/>
        <v>1</v>
      </c>
      <c r="AV304" s="106">
        <f t="shared" si="252"/>
        <v>1</v>
      </c>
      <c r="AW304" s="106">
        <f t="shared" si="252"/>
        <v>1</v>
      </c>
      <c r="AX304" s="106">
        <f t="shared" si="252"/>
        <v>1</v>
      </c>
      <c r="AY304" s="106">
        <f t="shared" si="253"/>
        <v>1</v>
      </c>
      <c r="AZ304" s="106">
        <f t="shared" si="253"/>
        <v>1</v>
      </c>
      <c r="BA304" s="106">
        <f t="shared" si="253"/>
        <v>1</v>
      </c>
      <c r="BB304" s="106">
        <f t="shared" si="253"/>
        <v>1</v>
      </c>
      <c r="BC304" s="106">
        <f t="shared" si="253"/>
        <v>1</v>
      </c>
      <c r="BD304" s="106">
        <f t="shared" si="253"/>
        <v>1</v>
      </c>
      <c r="BE304" s="106">
        <f t="shared" si="253"/>
        <v>1</v>
      </c>
      <c r="BF304" s="106">
        <f t="shared" si="253"/>
        <v>1</v>
      </c>
      <c r="BG304" s="106">
        <f t="shared" si="253"/>
        <v>1</v>
      </c>
      <c r="BH304" s="106">
        <f t="shared" si="253"/>
        <v>1</v>
      </c>
      <c r="BI304" s="106">
        <f t="shared" si="254"/>
        <v>1</v>
      </c>
      <c r="BJ304" s="106">
        <f t="shared" si="254"/>
        <v>1</v>
      </c>
      <c r="BK304" s="106">
        <f t="shared" si="254"/>
        <v>1</v>
      </c>
      <c r="BL304" s="106">
        <f t="shared" si="254"/>
        <v>1</v>
      </c>
      <c r="BM304" s="106">
        <f t="shared" si="254"/>
        <v>1</v>
      </c>
      <c r="BN304" s="106">
        <f t="shared" si="254"/>
        <v>1</v>
      </c>
      <c r="BO304" s="106">
        <f t="shared" si="254"/>
        <v>1</v>
      </c>
      <c r="BP304" s="106">
        <f t="shared" si="254"/>
        <v>1</v>
      </c>
      <c r="BQ304" s="106">
        <f t="shared" si="254"/>
        <v>1</v>
      </c>
      <c r="BR304" s="350">
        <f t="shared" si="226"/>
        <v>0.58876003568242641</v>
      </c>
    </row>
    <row r="305" spans="1:70" ht="15" x14ac:dyDescent="0.25">
      <c r="A305" s="80"/>
      <c r="B305" s="77" t="s">
        <v>1240</v>
      </c>
      <c r="C305" s="77" t="s">
        <v>1241</v>
      </c>
      <c r="D305" s="77" t="s">
        <v>6</v>
      </c>
      <c r="E305" s="224">
        <f>VLOOKUP(B305,'Cuadro Control'!C343:J2235,8,FALSE)</f>
        <v>0</v>
      </c>
      <c r="F305" s="106">
        <f t="shared" si="248"/>
        <v>0</v>
      </c>
      <c r="G305" s="107">
        <v>46389</v>
      </c>
      <c r="H305" s="107"/>
      <c r="I305" s="107">
        <v>46393</v>
      </c>
      <c r="J305" s="354">
        <f t="shared" si="255"/>
        <v>0</v>
      </c>
      <c r="K305" s="106">
        <f t="shared" si="249"/>
        <v>0</v>
      </c>
      <c r="L305" s="106">
        <f t="shared" si="249"/>
        <v>0</v>
      </c>
      <c r="M305" s="106">
        <f t="shared" si="249"/>
        <v>0</v>
      </c>
      <c r="N305" s="106">
        <f t="shared" si="249"/>
        <v>0</v>
      </c>
      <c r="O305" s="106">
        <f t="shared" si="249"/>
        <v>0</v>
      </c>
      <c r="P305" s="106">
        <f t="shared" si="249"/>
        <v>0</v>
      </c>
      <c r="Q305" s="106">
        <f t="shared" si="249"/>
        <v>0</v>
      </c>
      <c r="R305" s="106">
        <f t="shared" si="249"/>
        <v>0</v>
      </c>
      <c r="S305" s="106">
        <f t="shared" si="249"/>
        <v>0</v>
      </c>
      <c r="T305" s="106">
        <f t="shared" si="249"/>
        <v>0</v>
      </c>
      <c r="U305" s="106">
        <f t="shared" si="250"/>
        <v>0</v>
      </c>
      <c r="V305" s="106">
        <f t="shared" si="250"/>
        <v>0</v>
      </c>
      <c r="W305" s="106">
        <f t="shared" si="250"/>
        <v>0</v>
      </c>
      <c r="X305" s="106">
        <f t="shared" si="250"/>
        <v>0</v>
      </c>
      <c r="Y305" s="106">
        <f t="shared" si="250"/>
        <v>0</v>
      </c>
      <c r="Z305" s="106">
        <f t="shared" si="250"/>
        <v>0</v>
      </c>
      <c r="AA305" s="106">
        <f t="shared" si="250"/>
        <v>0</v>
      </c>
      <c r="AB305" s="106">
        <f t="shared" si="250"/>
        <v>0</v>
      </c>
      <c r="AC305" s="106">
        <f t="shared" si="250"/>
        <v>0</v>
      </c>
      <c r="AD305" s="106">
        <f t="shared" si="250"/>
        <v>0</v>
      </c>
      <c r="AE305" s="106">
        <f t="shared" si="251"/>
        <v>0</v>
      </c>
      <c r="AF305" s="106">
        <f t="shared" si="251"/>
        <v>0</v>
      </c>
      <c r="AG305" s="106">
        <f t="shared" si="251"/>
        <v>0</v>
      </c>
      <c r="AH305" s="106">
        <f t="shared" si="251"/>
        <v>0</v>
      </c>
      <c r="AI305" s="106">
        <f t="shared" si="251"/>
        <v>0</v>
      </c>
      <c r="AJ305" s="106">
        <f t="shared" si="251"/>
        <v>0</v>
      </c>
      <c r="AK305" s="106">
        <f t="shared" si="251"/>
        <v>1</v>
      </c>
      <c r="AL305" s="106">
        <f t="shared" si="251"/>
        <v>1</v>
      </c>
      <c r="AM305" s="106">
        <f t="shared" si="251"/>
        <v>1</v>
      </c>
      <c r="AN305" s="106">
        <f t="shared" si="251"/>
        <v>1</v>
      </c>
      <c r="AO305" s="106">
        <f t="shared" si="252"/>
        <v>1</v>
      </c>
      <c r="AP305" s="106">
        <f t="shared" si="252"/>
        <v>1</v>
      </c>
      <c r="AQ305" s="106">
        <f t="shared" si="252"/>
        <v>1</v>
      </c>
      <c r="AR305" s="106">
        <f t="shared" si="252"/>
        <v>1</v>
      </c>
      <c r="AS305" s="106">
        <f t="shared" si="252"/>
        <v>1</v>
      </c>
      <c r="AT305" s="106">
        <f t="shared" si="252"/>
        <v>1</v>
      </c>
      <c r="AU305" s="106">
        <f t="shared" si="252"/>
        <v>1</v>
      </c>
      <c r="AV305" s="106">
        <f t="shared" si="252"/>
        <v>1</v>
      </c>
      <c r="AW305" s="106">
        <f t="shared" si="252"/>
        <v>1</v>
      </c>
      <c r="AX305" s="106">
        <f t="shared" si="252"/>
        <v>1</v>
      </c>
      <c r="AY305" s="106">
        <f t="shared" si="253"/>
        <v>1</v>
      </c>
      <c r="AZ305" s="106">
        <f t="shared" si="253"/>
        <v>1</v>
      </c>
      <c r="BA305" s="106">
        <f t="shared" si="253"/>
        <v>1</v>
      </c>
      <c r="BB305" s="106">
        <f t="shared" si="253"/>
        <v>1</v>
      </c>
      <c r="BC305" s="106">
        <f t="shared" si="253"/>
        <v>1</v>
      </c>
      <c r="BD305" s="106">
        <f t="shared" si="253"/>
        <v>1</v>
      </c>
      <c r="BE305" s="106">
        <f t="shared" si="253"/>
        <v>1</v>
      </c>
      <c r="BF305" s="106">
        <f t="shared" si="253"/>
        <v>1</v>
      </c>
      <c r="BG305" s="106">
        <f t="shared" si="253"/>
        <v>1</v>
      </c>
      <c r="BH305" s="106">
        <f t="shared" si="253"/>
        <v>1</v>
      </c>
      <c r="BI305" s="106">
        <f t="shared" si="254"/>
        <v>1</v>
      </c>
      <c r="BJ305" s="106">
        <f t="shared" si="254"/>
        <v>1</v>
      </c>
      <c r="BK305" s="106">
        <f t="shared" si="254"/>
        <v>1</v>
      </c>
      <c r="BL305" s="106">
        <f t="shared" si="254"/>
        <v>1</v>
      </c>
      <c r="BM305" s="106">
        <f t="shared" si="254"/>
        <v>1</v>
      </c>
      <c r="BN305" s="106">
        <f t="shared" si="254"/>
        <v>1</v>
      </c>
      <c r="BO305" s="106">
        <f t="shared" si="254"/>
        <v>1</v>
      </c>
      <c r="BP305" s="106">
        <f t="shared" si="254"/>
        <v>1</v>
      </c>
      <c r="BQ305" s="106">
        <f t="shared" si="254"/>
        <v>1</v>
      </c>
      <c r="BR305" s="350">
        <f t="shared" si="226"/>
        <v>0.55932203389830504</v>
      </c>
    </row>
    <row r="306" spans="1:70" ht="24" x14ac:dyDescent="0.25">
      <c r="A306" s="80"/>
      <c r="B306" s="78" t="s">
        <v>1242</v>
      </c>
      <c r="C306" s="78" t="s">
        <v>1243</v>
      </c>
      <c r="D306" s="78" t="s">
        <v>3</v>
      </c>
      <c r="E306" s="225">
        <f>VLOOKUP(B306,'Cuadro Control'!C344:J2236,8,FALSE)</f>
        <v>0</v>
      </c>
      <c r="F306" s="108">
        <f t="shared" si="248"/>
        <v>0</v>
      </c>
      <c r="G306" s="109">
        <v>46389</v>
      </c>
      <c r="H306" s="109"/>
      <c r="I306" s="109">
        <v>46389</v>
      </c>
      <c r="J306" s="354">
        <f t="shared" si="255"/>
        <v>0</v>
      </c>
      <c r="K306" s="108">
        <f t="shared" si="249"/>
        <v>0</v>
      </c>
      <c r="L306" s="108">
        <f t="shared" si="249"/>
        <v>0</v>
      </c>
      <c r="M306" s="108">
        <f t="shared" si="249"/>
        <v>0</v>
      </c>
      <c r="N306" s="108">
        <f t="shared" si="249"/>
        <v>0</v>
      </c>
      <c r="O306" s="108">
        <f t="shared" si="249"/>
        <v>0</v>
      </c>
      <c r="P306" s="108">
        <f t="shared" si="249"/>
        <v>0</v>
      </c>
      <c r="Q306" s="108">
        <f t="shared" si="249"/>
        <v>0</v>
      </c>
      <c r="R306" s="108">
        <f t="shared" si="249"/>
        <v>0</v>
      </c>
      <c r="S306" s="108">
        <f t="shared" si="249"/>
        <v>0</v>
      </c>
      <c r="T306" s="108">
        <f t="shared" si="249"/>
        <v>0</v>
      </c>
      <c r="U306" s="108">
        <f t="shared" si="250"/>
        <v>0</v>
      </c>
      <c r="V306" s="108">
        <f t="shared" si="250"/>
        <v>0</v>
      </c>
      <c r="W306" s="108">
        <f t="shared" si="250"/>
        <v>0</v>
      </c>
      <c r="X306" s="108">
        <f t="shared" si="250"/>
        <v>0</v>
      </c>
      <c r="Y306" s="108">
        <f t="shared" si="250"/>
        <v>0</v>
      </c>
      <c r="Z306" s="108">
        <f t="shared" si="250"/>
        <v>0</v>
      </c>
      <c r="AA306" s="108">
        <f t="shared" si="250"/>
        <v>0</v>
      </c>
      <c r="AB306" s="108">
        <f t="shared" si="250"/>
        <v>0</v>
      </c>
      <c r="AC306" s="108">
        <f t="shared" si="250"/>
        <v>0</v>
      </c>
      <c r="AD306" s="108">
        <f t="shared" si="250"/>
        <v>0</v>
      </c>
      <c r="AE306" s="108">
        <f t="shared" si="251"/>
        <v>0</v>
      </c>
      <c r="AF306" s="108">
        <f t="shared" si="251"/>
        <v>0</v>
      </c>
      <c r="AG306" s="108">
        <f t="shared" si="251"/>
        <v>0</v>
      </c>
      <c r="AH306" s="108">
        <f t="shared" si="251"/>
        <v>0</v>
      </c>
      <c r="AI306" s="108">
        <f t="shared" si="251"/>
        <v>0</v>
      </c>
      <c r="AJ306" s="108">
        <f t="shared" si="251"/>
        <v>0</v>
      </c>
      <c r="AK306" s="108">
        <f t="shared" si="251"/>
        <v>1</v>
      </c>
      <c r="AL306" s="108">
        <f t="shared" si="251"/>
        <v>1</v>
      </c>
      <c r="AM306" s="108">
        <f t="shared" si="251"/>
        <v>1</v>
      </c>
      <c r="AN306" s="108">
        <f t="shared" si="251"/>
        <v>1</v>
      </c>
      <c r="AO306" s="108">
        <f t="shared" si="252"/>
        <v>1</v>
      </c>
      <c r="AP306" s="108">
        <f t="shared" si="252"/>
        <v>1</v>
      </c>
      <c r="AQ306" s="108">
        <f t="shared" si="252"/>
        <v>1</v>
      </c>
      <c r="AR306" s="108">
        <f t="shared" si="252"/>
        <v>1</v>
      </c>
      <c r="AS306" s="108">
        <f t="shared" si="252"/>
        <v>1</v>
      </c>
      <c r="AT306" s="108">
        <f t="shared" si="252"/>
        <v>1</v>
      </c>
      <c r="AU306" s="108">
        <f t="shared" si="252"/>
        <v>1</v>
      </c>
      <c r="AV306" s="108">
        <f t="shared" si="252"/>
        <v>1</v>
      </c>
      <c r="AW306" s="108">
        <f t="shared" si="252"/>
        <v>1</v>
      </c>
      <c r="AX306" s="108">
        <f t="shared" si="252"/>
        <v>1</v>
      </c>
      <c r="AY306" s="108">
        <f t="shared" si="253"/>
        <v>1</v>
      </c>
      <c r="AZ306" s="108">
        <f t="shared" si="253"/>
        <v>1</v>
      </c>
      <c r="BA306" s="108">
        <f t="shared" si="253"/>
        <v>1</v>
      </c>
      <c r="BB306" s="108">
        <f t="shared" si="253"/>
        <v>1</v>
      </c>
      <c r="BC306" s="108">
        <f t="shared" si="253"/>
        <v>1</v>
      </c>
      <c r="BD306" s="108">
        <f t="shared" si="253"/>
        <v>1</v>
      </c>
      <c r="BE306" s="108">
        <f t="shared" si="253"/>
        <v>1</v>
      </c>
      <c r="BF306" s="108">
        <f t="shared" si="253"/>
        <v>1</v>
      </c>
      <c r="BG306" s="108">
        <f t="shared" si="253"/>
        <v>1</v>
      </c>
      <c r="BH306" s="108">
        <f t="shared" si="253"/>
        <v>1</v>
      </c>
      <c r="BI306" s="108">
        <f t="shared" si="254"/>
        <v>1</v>
      </c>
      <c r="BJ306" s="108">
        <f t="shared" si="254"/>
        <v>1</v>
      </c>
      <c r="BK306" s="108">
        <f t="shared" si="254"/>
        <v>1</v>
      </c>
      <c r="BL306" s="108">
        <f t="shared" si="254"/>
        <v>1</v>
      </c>
      <c r="BM306" s="108">
        <f t="shared" si="254"/>
        <v>1</v>
      </c>
      <c r="BN306" s="108">
        <f t="shared" si="254"/>
        <v>1</v>
      </c>
      <c r="BO306" s="108">
        <f t="shared" si="254"/>
        <v>1</v>
      </c>
      <c r="BP306" s="108">
        <f t="shared" si="254"/>
        <v>1</v>
      </c>
      <c r="BQ306" s="108">
        <f t="shared" si="254"/>
        <v>1</v>
      </c>
      <c r="BR306" s="350">
        <f t="shared" si="226"/>
        <v>0.55932203389830504</v>
      </c>
    </row>
    <row r="307" spans="1:70" ht="15" x14ac:dyDescent="0.25">
      <c r="A307" s="80"/>
      <c r="B307" s="77" t="s">
        <v>1244</v>
      </c>
      <c r="C307" s="77" t="s">
        <v>1245</v>
      </c>
      <c r="D307" s="77" t="s">
        <v>8</v>
      </c>
      <c r="E307" s="224">
        <f>VLOOKUP(B307,'Cuadro Control'!C345:J2237,8,FALSE)</f>
        <v>1230815225.9452939</v>
      </c>
      <c r="F307" s="106">
        <f t="shared" si="248"/>
        <v>0.2318411625341423</v>
      </c>
      <c r="G307" s="107">
        <v>46393</v>
      </c>
      <c r="H307" s="107"/>
      <c r="I307" s="107">
        <v>46394</v>
      </c>
      <c r="J307" s="354">
        <f t="shared" si="255"/>
        <v>0</v>
      </c>
      <c r="K307" s="106">
        <f t="shared" si="249"/>
        <v>0</v>
      </c>
      <c r="L307" s="106">
        <f t="shared" si="249"/>
        <v>0</v>
      </c>
      <c r="M307" s="106">
        <f t="shared" si="249"/>
        <v>0</v>
      </c>
      <c r="N307" s="106">
        <f t="shared" si="249"/>
        <v>0</v>
      </c>
      <c r="O307" s="106">
        <f t="shared" si="249"/>
        <v>0</v>
      </c>
      <c r="P307" s="106">
        <f t="shared" si="249"/>
        <v>0</v>
      </c>
      <c r="Q307" s="106">
        <f t="shared" si="249"/>
        <v>0</v>
      </c>
      <c r="R307" s="106">
        <f t="shared" si="249"/>
        <v>0</v>
      </c>
      <c r="S307" s="106">
        <f t="shared" si="249"/>
        <v>0</v>
      </c>
      <c r="T307" s="106">
        <f t="shared" si="249"/>
        <v>0</v>
      </c>
      <c r="U307" s="106">
        <f t="shared" si="250"/>
        <v>0</v>
      </c>
      <c r="V307" s="106">
        <f t="shared" si="250"/>
        <v>0</v>
      </c>
      <c r="W307" s="106">
        <f t="shared" si="250"/>
        <v>0</v>
      </c>
      <c r="X307" s="106">
        <f t="shared" si="250"/>
        <v>0</v>
      </c>
      <c r="Y307" s="106">
        <f t="shared" si="250"/>
        <v>0</v>
      </c>
      <c r="Z307" s="106">
        <f t="shared" si="250"/>
        <v>0</v>
      </c>
      <c r="AA307" s="106">
        <f t="shared" si="250"/>
        <v>0</v>
      </c>
      <c r="AB307" s="106">
        <f t="shared" si="250"/>
        <v>0</v>
      </c>
      <c r="AC307" s="106">
        <f t="shared" si="250"/>
        <v>0</v>
      </c>
      <c r="AD307" s="106">
        <f t="shared" si="250"/>
        <v>0</v>
      </c>
      <c r="AE307" s="106">
        <f t="shared" si="251"/>
        <v>0</v>
      </c>
      <c r="AF307" s="106">
        <f t="shared" si="251"/>
        <v>0</v>
      </c>
      <c r="AG307" s="106">
        <f t="shared" si="251"/>
        <v>0</v>
      </c>
      <c r="AH307" s="106">
        <f t="shared" si="251"/>
        <v>0</v>
      </c>
      <c r="AI307" s="106">
        <f t="shared" si="251"/>
        <v>0</v>
      </c>
      <c r="AJ307" s="106">
        <f t="shared" si="251"/>
        <v>0</v>
      </c>
      <c r="AK307" s="106">
        <f t="shared" si="251"/>
        <v>1</v>
      </c>
      <c r="AL307" s="106">
        <f t="shared" si="251"/>
        <v>1</v>
      </c>
      <c r="AM307" s="106">
        <f t="shared" si="251"/>
        <v>1</v>
      </c>
      <c r="AN307" s="106">
        <f t="shared" si="251"/>
        <v>1</v>
      </c>
      <c r="AO307" s="106">
        <f t="shared" si="252"/>
        <v>1</v>
      </c>
      <c r="AP307" s="106">
        <f t="shared" si="252"/>
        <v>1</v>
      </c>
      <c r="AQ307" s="106">
        <f t="shared" si="252"/>
        <v>1</v>
      </c>
      <c r="AR307" s="106">
        <f t="shared" si="252"/>
        <v>1</v>
      </c>
      <c r="AS307" s="106">
        <f t="shared" si="252"/>
        <v>1</v>
      </c>
      <c r="AT307" s="106">
        <f t="shared" si="252"/>
        <v>1</v>
      </c>
      <c r="AU307" s="106">
        <f t="shared" si="252"/>
        <v>1</v>
      </c>
      <c r="AV307" s="106">
        <f t="shared" si="252"/>
        <v>1</v>
      </c>
      <c r="AW307" s="106">
        <f t="shared" si="252"/>
        <v>1</v>
      </c>
      <c r="AX307" s="106">
        <f t="shared" si="252"/>
        <v>1</v>
      </c>
      <c r="AY307" s="106">
        <f t="shared" si="253"/>
        <v>1</v>
      </c>
      <c r="AZ307" s="106">
        <f t="shared" si="253"/>
        <v>1</v>
      </c>
      <c r="BA307" s="106">
        <f t="shared" si="253"/>
        <v>1</v>
      </c>
      <c r="BB307" s="106">
        <f t="shared" si="253"/>
        <v>1</v>
      </c>
      <c r="BC307" s="106">
        <f t="shared" si="253"/>
        <v>1</v>
      </c>
      <c r="BD307" s="106">
        <f t="shared" si="253"/>
        <v>1</v>
      </c>
      <c r="BE307" s="106">
        <f t="shared" si="253"/>
        <v>1</v>
      </c>
      <c r="BF307" s="106">
        <f t="shared" si="253"/>
        <v>1</v>
      </c>
      <c r="BG307" s="106">
        <f t="shared" si="253"/>
        <v>1</v>
      </c>
      <c r="BH307" s="106">
        <f t="shared" si="253"/>
        <v>1</v>
      </c>
      <c r="BI307" s="106">
        <f t="shared" si="254"/>
        <v>1</v>
      </c>
      <c r="BJ307" s="106">
        <f t="shared" si="254"/>
        <v>1</v>
      </c>
      <c r="BK307" s="106">
        <f t="shared" si="254"/>
        <v>1</v>
      </c>
      <c r="BL307" s="106">
        <f t="shared" si="254"/>
        <v>1</v>
      </c>
      <c r="BM307" s="106">
        <f t="shared" si="254"/>
        <v>1</v>
      </c>
      <c r="BN307" s="106">
        <f t="shared" si="254"/>
        <v>1</v>
      </c>
      <c r="BO307" s="106">
        <f t="shared" si="254"/>
        <v>1</v>
      </c>
      <c r="BP307" s="106">
        <f t="shared" si="254"/>
        <v>1</v>
      </c>
      <c r="BQ307" s="106">
        <f t="shared" si="254"/>
        <v>1</v>
      </c>
      <c r="BR307" s="350">
        <f t="shared" si="226"/>
        <v>0.55932203389830504</v>
      </c>
    </row>
    <row r="308" spans="1:70" ht="15" x14ac:dyDescent="0.25">
      <c r="A308" s="80"/>
      <c r="B308" s="77" t="s">
        <v>1246</v>
      </c>
      <c r="C308" s="77" t="s">
        <v>1247</v>
      </c>
      <c r="D308" s="77" t="s">
        <v>26</v>
      </c>
      <c r="E308" s="224">
        <f>VLOOKUP(B308,'Cuadro Control'!C346:J2238,8,FALSE)</f>
        <v>0</v>
      </c>
      <c r="F308" s="106">
        <f t="shared" si="248"/>
        <v>0</v>
      </c>
      <c r="G308" s="107">
        <v>46394</v>
      </c>
      <c r="H308" s="107"/>
      <c r="I308" s="107">
        <v>46402</v>
      </c>
      <c r="J308" s="354">
        <f t="shared" si="255"/>
        <v>1</v>
      </c>
      <c r="K308" s="106">
        <f t="shared" ref="K308:T313" si="256">IF($G308=0,0,IF(K$6&lt;$G308,0,IF(K$6&gt;$I308,1,(K$6-$G308+1)/($I308-$G308+1))))</f>
        <v>0</v>
      </c>
      <c r="L308" s="106">
        <f t="shared" si="256"/>
        <v>0</v>
      </c>
      <c r="M308" s="106">
        <f t="shared" si="256"/>
        <v>0</v>
      </c>
      <c r="N308" s="106">
        <f t="shared" si="256"/>
        <v>0</v>
      </c>
      <c r="O308" s="106">
        <f t="shared" si="256"/>
        <v>0</v>
      </c>
      <c r="P308" s="106">
        <f t="shared" si="256"/>
        <v>0</v>
      </c>
      <c r="Q308" s="106">
        <f t="shared" si="256"/>
        <v>0</v>
      </c>
      <c r="R308" s="106">
        <f t="shared" si="256"/>
        <v>0</v>
      </c>
      <c r="S308" s="106">
        <f t="shared" si="256"/>
        <v>0</v>
      </c>
      <c r="T308" s="106">
        <f t="shared" si="256"/>
        <v>0</v>
      </c>
      <c r="U308" s="106">
        <f t="shared" ref="U308:AD313" si="257">IF($G308=0,0,IF(U$6&lt;$G308,0,IF(U$6&gt;$I308,1,(U$6-$G308+1)/($I308-$G308+1))))</f>
        <v>0</v>
      </c>
      <c r="V308" s="106">
        <f t="shared" si="257"/>
        <v>0</v>
      </c>
      <c r="W308" s="106">
        <f t="shared" si="257"/>
        <v>0</v>
      </c>
      <c r="X308" s="106">
        <f t="shared" si="257"/>
        <v>0</v>
      </c>
      <c r="Y308" s="106">
        <f t="shared" si="257"/>
        <v>0</v>
      </c>
      <c r="Z308" s="106">
        <f t="shared" si="257"/>
        <v>0</v>
      </c>
      <c r="AA308" s="106">
        <f t="shared" si="257"/>
        <v>0</v>
      </c>
      <c r="AB308" s="106">
        <f t="shared" si="257"/>
        <v>0</v>
      </c>
      <c r="AC308" s="106">
        <f t="shared" si="257"/>
        <v>0</v>
      </c>
      <c r="AD308" s="106">
        <f t="shared" si="257"/>
        <v>0</v>
      </c>
      <c r="AE308" s="106">
        <f t="shared" ref="AE308:AN313" si="258">IF($G308=0,0,IF(AE$6&lt;$G308,0,IF(AE$6&gt;$I308,1,(AE$6-$G308+1)/($I308-$G308+1))))</f>
        <v>0</v>
      </c>
      <c r="AF308" s="106">
        <f t="shared" si="258"/>
        <v>0</v>
      </c>
      <c r="AG308" s="106">
        <f t="shared" si="258"/>
        <v>0</v>
      </c>
      <c r="AH308" s="106">
        <f t="shared" si="258"/>
        <v>0</v>
      </c>
      <c r="AI308" s="106">
        <f t="shared" si="258"/>
        <v>0</v>
      </c>
      <c r="AJ308" s="106">
        <f t="shared" si="258"/>
        <v>0</v>
      </c>
      <c r="AK308" s="106">
        <f t="shared" si="258"/>
        <v>0.22222222222222221</v>
      </c>
      <c r="AL308" s="106">
        <f t="shared" si="258"/>
        <v>1</v>
      </c>
      <c r="AM308" s="106">
        <f t="shared" si="258"/>
        <v>1</v>
      </c>
      <c r="AN308" s="106">
        <f t="shared" si="258"/>
        <v>1</v>
      </c>
      <c r="AO308" s="106">
        <f t="shared" ref="AO308:AX313" si="259">IF($G308=0,0,IF(AO$6&lt;$G308,0,IF(AO$6&gt;$I308,1,(AO$6-$G308+1)/($I308-$G308+1))))</f>
        <v>1</v>
      </c>
      <c r="AP308" s="106">
        <f t="shared" si="259"/>
        <v>1</v>
      </c>
      <c r="AQ308" s="106">
        <f t="shared" si="259"/>
        <v>1</v>
      </c>
      <c r="AR308" s="106">
        <f t="shared" si="259"/>
        <v>1</v>
      </c>
      <c r="AS308" s="106">
        <f t="shared" si="259"/>
        <v>1</v>
      </c>
      <c r="AT308" s="106">
        <f t="shared" si="259"/>
        <v>1</v>
      </c>
      <c r="AU308" s="106">
        <f t="shared" si="259"/>
        <v>1</v>
      </c>
      <c r="AV308" s="106">
        <f t="shared" si="259"/>
        <v>1</v>
      </c>
      <c r="AW308" s="106">
        <f t="shared" si="259"/>
        <v>1</v>
      </c>
      <c r="AX308" s="106">
        <f t="shared" si="259"/>
        <v>1</v>
      </c>
      <c r="AY308" s="106">
        <f t="shared" ref="AY308:BH313" si="260">IF($G308=0,0,IF(AY$6&lt;$G308,0,IF(AY$6&gt;$I308,1,(AY$6-$G308+1)/($I308-$G308+1))))</f>
        <v>1</v>
      </c>
      <c r="AZ308" s="106">
        <f t="shared" si="260"/>
        <v>1</v>
      </c>
      <c r="BA308" s="106">
        <f t="shared" si="260"/>
        <v>1</v>
      </c>
      <c r="BB308" s="106">
        <f t="shared" si="260"/>
        <v>1</v>
      </c>
      <c r="BC308" s="106">
        <f t="shared" si="260"/>
        <v>1</v>
      </c>
      <c r="BD308" s="106">
        <f t="shared" si="260"/>
        <v>1</v>
      </c>
      <c r="BE308" s="106">
        <f t="shared" si="260"/>
        <v>1</v>
      </c>
      <c r="BF308" s="106">
        <f t="shared" si="260"/>
        <v>1</v>
      </c>
      <c r="BG308" s="106">
        <f t="shared" si="260"/>
        <v>1</v>
      </c>
      <c r="BH308" s="106">
        <f t="shared" si="260"/>
        <v>1</v>
      </c>
      <c r="BI308" s="106">
        <f t="shared" ref="BI308:BQ313" si="261">IF($G308=0,0,IF(BI$6&lt;$G308,0,IF(BI$6&gt;$I308,1,(BI$6-$G308+1)/($I308-$G308+1))))</f>
        <v>1</v>
      </c>
      <c r="BJ308" s="106">
        <f t="shared" si="261"/>
        <v>1</v>
      </c>
      <c r="BK308" s="106">
        <f t="shared" si="261"/>
        <v>1</v>
      </c>
      <c r="BL308" s="106">
        <f t="shared" si="261"/>
        <v>1</v>
      </c>
      <c r="BM308" s="106">
        <f t="shared" si="261"/>
        <v>1</v>
      </c>
      <c r="BN308" s="106">
        <f t="shared" si="261"/>
        <v>1</v>
      </c>
      <c r="BO308" s="106">
        <f t="shared" si="261"/>
        <v>1</v>
      </c>
      <c r="BP308" s="106">
        <f t="shared" si="261"/>
        <v>1</v>
      </c>
      <c r="BQ308" s="106">
        <f t="shared" si="261"/>
        <v>1</v>
      </c>
      <c r="BR308" s="350">
        <f t="shared" si="226"/>
        <v>0.54613935969868177</v>
      </c>
    </row>
    <row r="309" spans="1:70" ht="15" x14ac:dyDescent="0.25">
      <c r="A309" s="80"/>
      <c r="B309" s="77" t="s">
        <v>1248</v>
      </c>
      <c r="C309" s="77" t="s">
        <v>2063</v>
      </c>
      <c r="D309" s="77" t="s">
        <v>6</v>
      </c>
      <c r="E309" s="224">
        <f>VLOOKUP(B309,'Cuadro Control'!C347:J2239,8,FALSE)</f>
        <v>52736347.43270281</v>
      </c>
      <c r="F309" s="106">
        <f t="shared" si="248"/>
        <v>9.933624348213644E-3</v>
      </c>
      <c r="G309" s="107">
        <v>46402</v>
      </c>
      <c r="H309" s="107"/>
      <c r="I309" s="107">
        <v>46406</v>
      </c>
      <c r="J309" s="354">
        <f t="shared" si="255"/>
        <v>0.2</v>
      </c>
      <c r="K309" s="106">
        <f t="shared" si="256"/>
        <v>0</v>
      </c>
      <c r="L309" s="106">
        <f t="shared" si="256"/>
        <v>0</v>
      </c>
      <c r="M309" s="106">
        <f t="shared" si="256"/>
        <v>0</v>
      </c>
      <c r="N309" s="106">
        <f t="shared" si="256"/>
        <v>0</v>
      </c>
      <c r="O309" s="106">
        <f t="shared" si="256"/>
        <v>0</v>
      </c>
      <c r="P309" s="106">
        <f t="shared" si="256"/>
        <v>0</v>
      </c>
      <c r="Q309" s="106">
        <f t="shared" si="256"/>
        <v>0</v>
      </c>
      <c r="R309" s="106">
        <f t="shared" si="256"/>
        <v>0</v>
      </c>
      <c r="S309" s="106">
        <f t="shared" si="256"/>
        <v>0</v>
      </c>
      <c r="T309" s="106">
        <f t="shared" si="256"/>
        <v>0</v>
      </c>
      <c r="U309" s="106">
        <f t="shared" si="257"/>
        <v>0</v>
      </c>
      <c r="V309" s="106">
        <f t="shared" si="257"/>
        <v>0</v>
      </c>
      <c r="W309" s="106">
        <f t="shared" si="257"/>
        <v>0</v>
      </c>
      <c r="X309" s="106">
        <f t="shared" si="257"/>
        <v>0</v>
      </c>
      <c r="Y309" s="106">
        <f t="shared" si="257"/>
        <v>0</v>
      </c>
      <c r="Z309" s="106">
        <f t="shared" si="257"/>
        <v>0</v>
      </c>
      <c r="AA309" s="106">
        <f t="shared" si="257"/>
        <v>0</v>
      </c>
      <c r="AB309" s="106">
        <f t="shared" si="257"/>
        <v>0</v>
      </c>
      <c r="AC309" s="106">
        <f t="shared" si="257"/>
        <v>0</v>
      </c>
      <c r="AD309" s="106">
        <f t="shared" si="257"/>
        <v>0</v>
      </c>
      <c r="AE309" s="106">
        <f t="shared" si="258"/>
        <v>0</v>
      </c>
      <c r="AF309" s="106">
        <f t="shared" si="258"/>
        <v>0</v>
      </c>
      <c r="AG309" s="106">
        <f t="shared" si="258"/>
        <v>0</v>
      </c>
      <c r="AH309" s="106">
        <f t="shared" si="258"/>
        <v>0</v>
      </c>
      <c r="AI309" s="106">
        <f t="shared" si="258"/>
        <v>0</v>
      </c>
      <c r="AJ309" s="106">
        <f t="shared" si="258"/>
        <v>0</v>
      </c>
      <c r="AK309" s="106">
        <f t="shared" si="258"/>
        <v>0</v>
      </c>
      <c r="AL309" s="106">
        <f t="shared" si="258"/>
        <v>0.2</v>
      </c>
      <c r="AM309" s="106">
        <f t="shared" si="258"/>
        <v>1</v>
      </c>
      <c r="AN309" s="106">
        <f t="shared" si="258"/>
        <v>1</v>
      </c>
      <c r="AO309" s="106">
        <f t="shared" si="259"/>
        <v>1</v>
      </c>
      <c r="AP309" s="106">
        <f t="shared" si="259"/>
        <v>1</v>
      </c>
      <c r="AQ309" s="106">
        <f t="shared" si="259"/>
        <v>1</v>
      </c>
      <c r="AR309" s="106">
        <f t="shared" si="259"/>
        <v>1</v>
      </c>
      <c r="AS309" s="106">
        <f t="shared" si="259"/>
        <v>1</v>
      </c>
      <c r="AT309" s="106">
        <f t="shared" si="259"/>
        <v>1</v>
      </c>
      <c r="AU309" s="106">
        <f t="shared" si="259"/>
        <v>1</v>
      </c>
      <c r="AV309" s="106">
        <f t="shared" si="259"/>
        <v>1</v>
      </c>
      <c r="AW309" s="106">
        <f t="shared" si="259"/>
        <v>1</v>
      </c>
      <c r="AX309" s="106">
        <f t="shared" si="259"/>
        <v>1</v>
      </c>
      <c r="AY309" s="106">
        <f t="shared" si="260"/>
        <v>1</v>
      </c>
      <c r="AZ309" s="106">
        <f t="shared" si="260"/>
        <v>1</v>
      </c>
      <c r="BA309" s="106">
        <f t="shared" si="260"/>
        <v>1</v>
      </c>
      <c r="BB309" s="106">
        <f t="shared" si="260"/>
        <v>1</v>
      </c>
      <c r="BC309" s="106">
        <f t="shared" si="260"/>
        <v>1</v>
      </c>
      <c r="BD309" s="106">
        <f t="shared" si="260"/>
        <v>1</v>
      </c>
      <c r="BE309" s="106">
        <f t="shared" si="260"/>
        <v>1</v>
      </c>
      <c r="BF309" s="106">
        <f t="shared" si="260"/>
        <v>1</v>
      </c>
      <c r="BG309" s="106">
        <f t="shared" si="260"/>
        <v>1</v>
      </c>
      <c r="BH309" s="106">
        <f t="shared" si="260"/>
        <v>1</v>
      </c>
      <c r="BI309" s="106">
        <f t="shared" si="261"/>
        <v>1</v>
      </c>
      <c r="BJ309" s="106">
        <f t="shared" si="261"/>
        <v>1</v>
      </c>
      <c r="BK309" s="106">
        <f t="shared" si="261"/>
        <v>1</v>
      </c>
      <c r="BL309" s="106">
        <f t="shared" si="261"/>
        <v>1</v>
      </c>
      <c r="BM309" s="106">
        <f t="shared" si="261"/>
        <v>1</v>
      </c>
      <c r="BN309" s="106">
        <f t="shared" si="261"/>
        <v>1</v>
      </c>
      <c r="BO309" s="106">
        <f t="shared" si="261"/>
        <v>1</v>
      </c>
      <c r="BP309" s="106">
        <f t="shared" si="261"/>
        <v>1</v>
      </c>
      <c r="BQ309" s="106">
        <f t="shared" si="261"/>
        <v>1</v>
      </c>
      <c r="BR309" s="350">
        <f t="shared" si="226"/>
        <v>0.52881355932203389</v>
      </c>
    </row>
    <row r="310" spans="1:70" ht="24" x14ac:dyDescent="0.25">
      <c r="A310" s="80"/>
      <c r="B310" s="77" t="s">
        <v>1249</v>
      </c>
      <c r="C310" s="77" t="s">
        <v>1250</v>
      </c>
      <c r="D310" s="77" t="s">
        <v>19</v>
      </c>
      <c r="E310" s="224">
        <f>VLOOKUP(B310,'Cuadro Control'!C348:J2240,8,FALSE)</f>
        <v>46410609.014634147</v>
      </c>
      <c r="F310" s="106">
        <f t="shared" si="248"/>
        <v>8.742083556535862E-3</v>
      </c>
      <c r="G310" s="107">
        <v>46406</v>
      </c>
      <c r="H310" s="107"/>
      <c r="I310" s="107">
        <v>46407</v>
      </c>
      <c r="J310" s="354">
        <f t="shared" si="255"/>
        <v>0</v>
      </c>
      <c r="K310" s="106">
        <f t="shared" si="256"/>
        <v>0</v>
      </c>
      <c r="L310" s="106">
        <f t="shared" si="256"/>
        <v>0</v>
      </c>
      <c r="M310" s="106">
        <f t="shared" si="256"/>
        <v>0</v>
      </c>
      <c r="N310" s="106">
        <f t="shared" si="256"/>
        <v>0</v>
      </c>
      <c r="O310" s="106">
        <f t="shared" si="256"/>
        <v>0</v>
      </c>
      <c r="P310" s="106">
        <f t="shared" si="256"/>
        <v>0</v>
      </c>
      <c r="Q310" s="106">
        <f t="shared" si="256"/>
        <v>0</v>
      </c>
      <c r="R310" s="106">
        <f t="shared" si="256"/>
        <v>0</v>
      </c>
      <c r="S310" s="106">
        <f t="shared" si="256"/>
        <v>0</v>
      </c>
      <c r="T310" s="106">
        <f t="shared" si="256"/>
        <v>0</v>
      </c>
      <c r="U310" s="106">
        <f t="shared" si="257"/>
        <v>0</v>
      </c>
      <c r="V310" s="106">
        <f t="shared" si="257"/>
        <v>0</v>
      </c>
      <c r="W310" s="106">
        <f t="shared" si="257"/>
        <v>0</v>
      </c>
      <c r="X310" s="106">
        <f t="shared" si="257"/>
        <v>0</v>
      </c>
      <c r="Y310" s="106">
        <f t="shared" si="257"/>
        <v>0</v>
      </c>
      <c r="Z310" s="106">
        <f t="shared" si="257"/>
        <v>0</v>
      </c>
      <c r="AA310" s="106">
        <f t="shared" si="257"/>
        <v>0</v>
      </c>
      <c r="AB310" s="106">
        <f t="shared" si="257"/>
        <v>0</v>
      </c>
      <c r="AC310" s="106">
        <f t="shared" si="257"/>
        <v>0</v>
      </c>
      <c r="AD310" s="106">
        <f t="shared" si="257"/>
        <v>0</v>
      </c>
      <c r="AE310" s="106">
        <f t="shared" si="258"/>
        <v>0</v>
      </c>
      <c r="AF310" s="106">
        <f t="shared" si="258"/>
        <v>0</v>
      </c>
      <c r="AG310" s="106">
        <f t="shared" si="258"/>
        <v>0</v>
      </c>
      <c r="AH310" s="106">
        <f t="shared" si="258"/>
        <v>0</v>
      </c>
      <c r="AI310" s="106">
        <f t="shared" si="258"/>
        <v>0</v>
      </c>
      <c r="AJ310" s="106">
        <f t="shared" si="258"/>
        <v>0</v>
      </c>
      <c r="AK310" s="106">
        <f t="shared" si="258"/>
        <v>0</v>
      </c>
      <c r="AL310" s="106">
        <f t="shared" si="258"/>
        <v>0</v>
      </c>
      <c r="AM310" s="106">
        <f t="shared" si="258"/>
        <v>1</v>
      </c>
      <c r="AN310" s="106">
        <f t="shared" si="258"/>
        <v>1</v>
      </c>
      <c r="AO310" s="106">
        <f t="shared" si="259"/>
        <v>1</v>
      </c>
      <c r="AP310" s="106">
        <f t="shared" si="259"/>
        <v>1</v>
      </c>
      <c r="AQ310" s="106">
        <f t="shared" si="259"/>
        <v>1</v>
      </c>
      <c r="AR310" s="106">
        <f t="shared" si="259"/>
        <v>1</v>
      </c>
      <c r="AS310" s="106">
        <f t="shared" si="259"/>
        <v>1</v>
      </c>
      <c r="AT310" s="106">
        <f t="shared" si="259"/>
        <v>1</v>
      </c>
      <c r="AU310" s="106">
        <f t="shared" si="259"/>
        <v>1</v>
      </c>
      <c r="AV310" s="106">
        <f t="shared" si="259"/>
        <v>1</v>
      </c>
      <c r="AW310" s="106">
        <f t="shared" si="259"/>
        <v>1</v>
      </c>
      <c r="AX310" s="106">
        <f t="shared" si="259"/>
        <v>1</v>
      </c>
      <c r="AY310" s="106">
        <f t="shared" si="260"/>
        <v>1</v>
      </c>
      <c r="AZ310" s="106">
        <f t="shared" si="260"/>
        <v>1</v>
      </c>
      <c r="BA310" s="106">
        <f t="shared" si="260"/>
        <v>1</v>
      </c>
      <c r="BB310" s="106">
        <f t="shared" si="260"/>
        <v>1</v>
      </c>
      <c r="BC310" s="106">
        <f t="shared" si="260"/>
        <v>1</v>
      </c>
      <c r="BD310" s="106">
        <f t="shared" si="260"/>
        <v>1</v>
      </c>
      <c r="BE310" s="106">
        <f t="shared" si="260"/>
        <v>1</v>
      </c>
      <c r="BF310" s="106">
        <f t="shared" si="260"/>
        <v>1</v>
      </c>
      <c r="BG310" s="106">
        <f t="shared" si="260"/>
        <v>1</v>
      </c>
      <c r="BH310" s="106">
        <f t="shared" si="260"/>
        <v>1</v>
      </c>
      <c r="BI310" s="106">
        <f t="shared" si="261"/>
        <v>1</v>
      </c>
      <c r="BJ310" s="106">
        <f t="shared" si="261"/>
        <v>1</v>
      </c>
      <c r="BK310" s="106">
        <f t="shared" si="261"/>
        <v>1</v>
      </c>
      <c r="BL310" s="106">
        <f t="shared" si="261"/>
        <v>1</v>
      </c>
      <c r="BM310" s="106">
        <f t="shared" si="261"/>
        <v>1</v>
      </c>
      <c r="BN310" s="106">
        <f t="shared" si="261"/>
        <v>1</v>
      </c>
      <c r="BO310" s="106">
        <f t="shared" si="261"/>
        <v>1</v>
      </c>
      <c r="BP310" s="106">
        <f t="shared" si="261"/>
        <v>1</v>
      </c>
      <c r="BQ310" s="106">
        <f t="shared" si="261"/>
        <v>1</v>
      </c>
      <c r="BR310" s="350">
        <f t="shared" si="226"/>
        <v>0.52542372881355937</v>
      </c>
    </row>
    <row r="311" spans="1:70" ht="24" x14ac:dyDescent="0.25">
      <c r="A311" s="80"/>
      <c r="B311" s="77" t="s">
        <v>1251</v>
      </c>
      <c r="C311" s="77" t="s">
        <v>1252</v>
      </c>
      <c r="D311" s="77" t="s">
        <v>9</v>
      </c>
      <c r="E311" s="224">
        <f>VLOOKUP(B311,'Cuadro Control'!C349:J2241,8,FALSE)</f>
        <v>1587346329.5488234</v>
      </c>
      <c r="F311" s="106">
        <f t="shared" si="248"/>
        <v>0.29899875353285565</v>
      </c>
      <c r="G311" s="107">
        <v>46406</v>
      </c>
      <c r="H311" s="107"/>
      <c r="I311" s="107">
        <v>46416</v>
      </c>
      <c r="J311" s="354">
        <f t="shared" si="255"/>
        <v>1</v>
      </c>
      <c r="K311" s="106">
        <f t="shared" si="256"/>
        <v>0</v>
      </c>
      <c r="L311" s="106">
        <f t="shared" si="256"/>
        <v>0</v>
      </c>
      <c r="M311" s="106">
        <f t="shared" si="256"/>
        <v>0</v>
      </c>
      <c r="N311" s="106">
        <f t="shared" si="256"/>
        <v>0</v>
      </c>
      <c r="O311" s="106">
        <f t="shared" si="256"/>
        <v>0</v>
      </c>
      <c r="P311" s="106">
        <f t="shared" si="256"/>
        <v>0</v>
      </c>
      <c r="Q311" s="106">
        <f t="shared" si="256"/>
        <v>0</v>
      </c>
      <c r="R311" s="106">
        <f t="shared" si="256"/>
        <v>0</v>
      </c>
      <c r="S311" s="106">
        <f t="shared" si="256"/>
        <v>0</v>
      </c>
      <c r="T311" s="106">
        <f t="shared" si="256"/>
        <v>0</v>
      </c>
      <c r="U311" s="106">
        <f t="shared" si="257"/>
        <v>0</v>
      </c>
      <c r="V311" s="106">
        <f t="shared" si="257"/>
        <v>0</v>
      </c>
      <c r="W311" s="106">
        <f t="shared" si="257"/>
        <v>0</v>
      </c>
      <c r="X311" s="106">
        <f t="shared" si="257"/>
        <v>0</v>
      </c>
      <c r="Y311" s="106">
        <f t="shared" si="257"/>
        <v>0</v>
      </c>
      <c r="Z311" s="106">
        <f t="shared" si="257"/>
        <v>0</v>
      </c>
      <c r="AA311" s="106">
        <f t="shared" si="257"/>
        <v>0</v>
      </c>
      <c r="AB311" s="106">
        <f t="shared" si="257"/>
        <v>0</v>
      </c>
      <c r="AC311" s="106">
        <f t="shared" si="257"/>
        <v>0</v>
      </c>
      <c r="AD311" s="106">
        <f t="shared" si="257"/>
        <v>0</v>
      </c>
      <c r="AE311" s="106">
        <f t="shared" si="258"/>
        <v>0</v>
      </c>
      <c r="AF311" s="106">
        <f t="shared" si="258"/>
        <v>0</v>
      </c>
      <c r="AG311" s="106">
        <f t="shared" si="258"/>
        <v>0</v>
      </c>
      <c r="AH311" s="106">
        <f t="shared" si="258"/>
        <v>0</v>
      </c>
      <c r="AI311" s="106">
        <f t="shared" si="258"/>
        <v>0</v>
      </c>
      <c r="AJ311" s="106">
        <f t="shared" si="258"/>
        <v>0</v>
      </c>
      <c r="AK311" s="106">
        <f t="shared" si="258"/>
        <v>0</v>
      </c>
      <c r="AL311" s="106">
        <f t="shared" si="258"/>
        <v>0</v>
      </c>
      <c r="AM311" s="106">
        <f t="shared" si="258"/>
        <v>0.36363636363636365</v>
      </c>
      <c r="AN311" s="106">
        <f t="shared" si="258"/>
        <v>1</v>
      </c>
      <c r="AO311" s="106">
        <f t="shared" si="259"/>
        <v>1</v>
      </c>
      <c r="AP311" s="106">
        <f t="shared" si="259"/>
        <v>1</v>
      </c>
      <c r="AQ311" s="106">
        <f t="shared" si="259"/>
        <v>1</v>
      </c>
      <c r="AR311" s="106">
        <f t="shared" si="259"/>
        <v>1</v>
      </c>
      <c r="AS311" s="106">
        <f t="shared" si="259"/>
        <v>1</v>
      </c>
      <c r="AT311" s="106">
        <f t="shared" si="259"/>
        <v>1</v>
      </c>
      <c r="AU311" s="106">
        <f t="shared" si="259"/>
        <v>1</v>
      </c>
      <c r="AV311" s="106">
        <f t="shared" si="259"/>
        <v>1</v>
      </c>
      <c r="AW311" s="106">
        <f t="shared" si="259"/>
        <v>1</v>
      </c>
      <c r="AX311" s="106">
        <f t="shared" si="259"/>
        <v>1</v>
      </c>
      <c r="AY311" s="106">
        <f t="shared" si="260"/>
        <v>1</v>
      </c>
      <c r="AZ311" s="106">
        <f t="shared" si="260"/>
        <v>1</v>
      </c>
      <c r="BA311" s="106">
        <f t="shared" si="260"/>
        <v>1</v>
      </c>
      <c r="BB311" s="106">
        <f t="shared" si="260"/>
        <v>1</v>
      </c>
      <c r="BC311" s="106">
        <f t="shared" si="260"/>
        <v>1</v>
      </c>
      <c r="BD311" s="106">
        <f t="shared" si="260"/>
        <v>1</v>
      </c>
      <c r="BE311" s="106">
        <f t="shared" si="260"/>
        <v>1</v>
      </c>
      <c r="BF311" s="106">
        <f t="shared" si="260"/>
        <v>1</v>
      </c>
      <c r="BG311" s="106">
        <f t="shared" si="260"/>
        <v>1</v>
      </c>
      <c r="BH311" s="106">
        <f t="shared" si="260"/>
        <v>1</v>
      </c>
      <c r="BI311" s="106">
        <f t="shared" si="261"/>
        <v>1</v>
      </c>
      <c r="BJ311" s="106">
        <f t="shared" si="261"/>
        <v>1</v>
      </c>
      <c r="BK311" s="106">
        <f t="shared" si="261"/>
        <v>1</v>
      </c>
      <c r="BL311" s="106">
        <f t="shared" si="261"/>
        <v>1</v>
      </c>
      <c r="BM311" s="106">
        <f t="shared" si="261"/>
        <v>1</v>
      </c>
      <c r="BN311" s="106">
        <f t="shared" si="261"/>
        <v>1</v>
      </c>
      <c r="BO311" s="106">
        <f t="shared" si="261"/>
        <v>1</v>
      </c>
      <c r="BP311" s="106">
        <f t="shared" si="261"/>
        <v>1</v>
      </c>
      <c r="BQ311" s="106">
        <f t="shared" si="261"/>
        <v>1</v>
      </c>
      <c r="BR311" s="350">
        <f t="shared" si="226"/>
        <v>0.51463790446841295</v>
      </c>
    </row>
    <row r="312" spans="1:70" ht="30" x14ac:dyDescent="0.25">
      <c r="A312" s="80"/>
      <c r="B312" s="103" t="s">
        <v>1253</v>
      </c>
      <c r="C312" s="103" t="s">
        <v>1254</v>
      </c>
      <c r="D312" s="103" t="s">
        <v>9</v>
      </c>
      <c r="E312" s="223">
        <f>VLOOKUP(B312,'Cuadro Control'!C350:J2242,8,FALSE)</f>
        <v>179532477.23999998</v>
      </c>
      <c r="F312" s="104">
        <f t="shared" si="248"/>
        <v>3.3817438522495219E-2</v>
      </c>
      <c r="G312" s="105">
        <v>46407</v>
      </c>
      <c r="H312" s="105"/>
      <c r="I312" s="105">
        <v>46420</v>
      </c>
      <c r="J312" s="354">
        <f t="shared" si="255"/>
        <v>0.7142857142857143</v>
      </c>
      <c r="K312" s="104">
        <f t="shared" si="256"/>
        <v>0</v>
      </c>
      <c r="L312" s="104">
        <f t="shared" si="256"/>
        <v>0</v>
      </c>
      <c r="M312" s="104">
        <f t="shared" si="256"/>
        <v>0</v>
      </c>
      <c r="N312" s="104">
        <f t="shared" si="256"/>
        <v>0</v>
      </c>
      <c r="O312" s="104">
        <f t="shared" si="256"/>
        <v>0</v>
      </c>
      <c r="P312" s="104">
        <f t="shared" si="256"/>
        <v>0</v>
      </c>
      <c r="Q312" s="104">
        <f t="shared" si="256"/>
        <v>0</v>
      </c>
      <c r="R312" s="104">
        <f t="shared" si="256"/>
        <v>0</v>
      </c>
      <c r="S312" s="104">
        <f t="shared" si="256"/>
        <v>0</v>
      </c>
      <c r="T312" s="104">
        <f t="shared" si="256"/>
        <v>0</v>
      </c>
      <c r="U312" s="104">
        <f t="shared" si="257"/>
        <v>0</v>
      </c>
      <c r="V312" s="104">
        <f t="shared" si="257"/>
        <v>0</v>
      </c>
      <c r="W312" s="104">
        <f t="shared" si="257"/>
        <v>0</v>
      </c>
      <c r="X312" s="104">
        <f t="shared" si="257"/>
        <v>0</v>
      </c>
      <c r="Y312" s="104">
        <f t="shared" si="257"/>
        <v>0</v>
      </c>
      <c r="Z312" s="104">
        <f t="shared" si="257"/>
        <v>0</v>
      </c>
      <c r="AA312" s="104">
        <f t="shared" si="257"/>
        <v>0</v>
      </c>
      <c r="AB312" s="104">
        <f t="shared" si="257"/>
        <v>0</v>
      </c>
      <c r="AC312" s="104">
        <f t="shared" si="257"/>
        <v>0</v>
      </c>
      <c r="AD312" s="104">
        <f t="shared" si="257"/>
        <v>0</v>
      </c>
      <c r="AE312" s="104">
        <f t="shared" si="258"/>
        <v>0</v>
      </c>
      <c r="AF312" s="104">
        <f t="shared" si="258"/>
        <v>0</v>
      </c>
      <c r="AG312" s="104">
        <f t="shared" si="258"/>
        <v>0</v>
      </c>
      <c r="AH312" s="104">
        <f t="shared" si="258"/>
        <v>0</v>
      </c>
      <c r="AI312" s="104">
        <f t="shared" si="258"/>
        <v>0</v>
      </c>
      <c r="AJ312" s="104">
        <f t="shared" si="258"/>
        <v>0</v>
      </c>
      <c r="AK312" s="104">
        <f t="shared" si="258"/>
        <v>0</v>
      </c>
      <c r="AL312" s="104">
        <f t="shared" si="258"/>
        <v>0</v>
      </c>
      <c r="AM312" s="104">
        <f t="shared" si="258"/>
        <v>0.21428571428571427</v>
      </c>
      <c r="AN312" s="104">
        <f t="shared" si="258"/>
        <v>0.7142857142857143</v>
      </c>
      <c r="AO312" s="104">
        <f t="shared" si="259"/>
        <v>1</v>
      </c>
      <c r="AP312" s="104">
        <f t="shared" si="259"/>
        <v>1</v>
      </c>
      <c r="AQ312" s="104">
        <f t="shared" si="259"/>
        <v>1</v>
      </c>
      <c r="AR312" s="104">
        <f t="shared" si="259"/>
        <v>1</v>
      </c>
      <c r="AS312" s="104">
        <f t="shared" si="259"/>
        <v>1</v>
      </c>
      <c r="AT312" s="104">
        <f t="shared" si="259"/>
        <v>1</v>
      </c>
      <c r="AU312" s="104">
        <f t="shared" si="259"/>
        <v>1</v>
      </c>
      <c r="AV312" s="104">
        <f t="shared" si="259"/>
        <v>1</v>
      </c>
      <c r="AW312" s="104">
        <f t="shared" si="259"/>
        <v>1</v>
      </c>
      <c r="AX312" s="104">
        <f t="shared" si="259"/>
        <v>1</v>
      </c>
      <c r="AY312" s="104">
        <f t="shared" si="260"/>
        <v>1</v>
      </c>
      <c r="AZ312" s="104">
        <f t="shared" si="260"/>
        <v>1</v>
      </c>
      <c r="BA312" s="104">
        <f t="shared" si="260"/>
        <v>1</v>
      </c>
      <c r="BB312" s="104">
        <f t="shared" si="260"/>
        <v>1</v>
      </c>
      <c r="BC312" s="104">
        <f t="shared" si="260"/>
        <v>1</v>
      </c>
      <c r="BD312" s="104">
        <f t="shared" si="260"/>
        <v>1</v>
      </c>
      <c r="BE312" s="104">
        <f t="shared" si="260"/>
        <v>1</v>
      </c>
      <c r="BF312" s="104">
        <f t="shared" si="260"/>
        <v>1</v>
      </c>
      <c r="BG312" s="104">
        <f t="shared" si="260"/>
        <v>1</v>
      </c>
      <c r="BH312" s="104">
        <f t="shared" si="260"/>
        <v>1</v>
      </c>
      <c r="BI312" s="104">
        <f t="shared" si="261"/>
        <v>1</v>
      </c>
      <c r="BJ312" s="104">
        <f t="shared" si="261"/>
        <v>1</v>
      </c>
      <c r="BK312" s="104">
        <f t="shared" si="261"/>
        <v>1</v>
      </c>
      <c r="BL312" s="104">
        <f t="shared" si="261"/>
        <v>1</v>
      </c>
      <c r="BM312" s="104">
        <f t="shared" si="261"/>
        <v>1</v>
      </c>
      <c r="BN312" s="104">
        <f t="shared" si="261"/>
        <v>1</v>
      </c>
      <c r="BO312" s="104">
        <f t="shared" si="261"/>
        <v>1</v>
      </c>
      <c r="BP312" s="104">
        <f t="shared" si="261"/>
        <v>1</v>
      </c>
      <c r="BQ312" s="104">
        <f t="shared" si="261"/>
        <v>1</v>
      </c>
      <c r="BR312" s="350">
        <f t="shared" si="226"/>
        <v>0.50726392251815988</v>
      </c>
    </row>
    <row r="313" spans="1:70" ht="15" x14ac:dyDescent="0.25">
      <c r="A313" s="80"/>
      <c r="B313" s="78" t="s">
        <v>1255</v>
      </c>
      <c r="C313" s="78" t="s">
        <v>1985</v>
      </c>
      <c r="D313" s="78" t="s">
        <v>3</v>
      </c>
      <c r="E313" s="225">
        <f>VLOOKUP(B313,'Cuadro Control'!C351:J2243,8,FALSE)</f>
        <v>0</v>
      </c>
      <c r="F313" s="108">
        <f>IFERROR(E313/$E$297,0)</f>
        <v>0</v>
      </c>
      <c r="G313" s="109">
        <v>46420</v>
      </c>
      <c r="H313" s="109"/>
      <c r="I313" s="109">
        <v>46420</v>
      </c>
      <c r="J313" s="354">
        <f t="shared" si="255"/>
        <v>0</v>
      </c>
      <c r="K313" s="108">
        <f t="shared" si="256"/>
        <v>0</v>
      </c>
      <c r="L313" s="108">
        <f t="shared" si="256"/>
        <v>0</v>
      </c>
      <c r="M313" s="108">
        <f t="shared" si="256"/>
        <v>0</v>
      </c>
      <c r="N313" s="108">
        <f t="shared" si="256"/>
        <v>0</v>
      </c>
      <c r="O313" s="108">
        <f t="shared" si="256"/>
        <v>0</v>
      </c>
      <c r="P313" s="108">
        <f t="shared" si="256"/>
        <v>0</v>
      </c>
      <c r="Q313" s="108">
        <f t="shared" si="256"/>
        <v>0</v>
      </c>
      <c r="R313" s="108">
        <f t="shared" si="256"/>
        <v>0</v>
      </c>
      <c r="S313" s="108">
        <f t="shared" si="256"/>
        <v>0</v>
      </c>
      <c r="T313" s="108">
        <f t="shared" si="256"/>
        <v>0</v>
      </c>
      <c r="U313" s="108">
        <f t="shared" si="257"/>
        <v>0</v>
      </c>
      <c r="V313" s="108">
        <f t="shared" si="257"/>
        <v>0</v>
      </c>
      <c r="W313" s="108">
        <f t="shared" si="257"/>
        <v>0</v>
      </c>
      <c r="X313" s="108">
        <f t="shared" si="257"/>
        <v>0</v>
      </c>
      <c r="Y313" s="108">
        <f t="shared" si="257"/>
        <v>0</v>
      </c>
      <c r="Z313" s="108">
        <f t="shared" si="257"/>
        <v>0</v>
      </c>
      <c r="AA313" s="108">
        <f t="shared" si="257"/>
        <v>0</v>
      </c>
      <c r="AB313" s="108">
        <f t="shared" si="257"/>
        <v>0</v>
      </c>
      <c r="AC313" s="108">
        <f t="shared" si="257"/>
        <v>0</v>
      </c>
      <c r="AD313" s="108">
        <f t="shared" si="257"/>
        <v>0</v>
      </c>
      <c r="AE313" s="108">
        <f t="shared" si="258"/>
        <v>0</v>
      </c>
      <c r="AF313" s="108">
        <f t="shared" si="258"/>
        <v>0</v>
      </c>
      <c r="AG313" s="108">
        <f t="shared" si="258"/>
        <v>0</v>
      </c>
      <c r="AH313" s="108">
        <f t="shared" si="258"/>
        <v>0</v>
      </c>
      <c r="AI313" s="108">
        <f t="shared" si="258"/>
        <v>0</v>
      </c>
      <c r="AJ313" s="108">
        <f t="shared" si="258"/>
        <v>0</v>
      </c>
      <c r="AK313" s="108">
        <f t="shared" si="258"/>
        <v>0</v>
      </c>
      <c r="AL313" s="108">
        <f t="shared" si="258"/>
        <v>0</v>
      </c>
      <c r="AM313" s="108">
        <f t="shared" si="258"/>
        <v>0</v>
      </c>
      <c r="AN313" s="108">
        <f t="shared" si="258"/>
        <v>0</v>
      </c>
      <c r="AO313" s="108">
        <f t="shared" si="259"/>
        <v>1</v>
      </c>
      <c r="AP313" s="108">
        <f t="shared" si="259"/>
        <v>1</v>
      </c>
      <c r="AQ313" s="108">
        <f t="shared" si="259"/>
        <v>1</v>
      </c>
      <c r="AR313" s="108">
        <f t="shared" si="259"/>
        <v>1</v>
      </c>
      <c r="AS313" s="108">
        <f t="shared" si="259"/>
        <v>1</v>
      </c>
      <c r="AT313" s="108">
        <f t="shared" si="259"/>
        <v>1</v>
      </c>
      <c r="AU313" s="108">
        <f t="shared" si="259"/>
        <v>1</v>
      </c>
      <c r="AV313" s="108">
        <f t="shared" si="259"/>
        <v>1</v>
      </c>
      <c r="AW313" s="108">
        <f t="shared" si="259"/>
        <v>1</v>
      </c>
      <c r="AX313" s="108">
        <f t="shared" si="259"/>
        <v>1</v>
      </c>
      <c r="AY313" s="108">
        <f t="shared" si="260"/>
        <v>1</v>
      </c>
      <c r="AZ313" s="108">
        <f t="shared" si="260"/>
        <v>1</v>
      </c>
      <c r="BA313" s="108">
        <f t="shared" si="260"/>
        <v>1</v>
      </c>
      <c r="BB313" s="108">
        <f t="shared" si="260"/>
        <v>1</v>
      </c>
      <c r="BC313" s="108">
        <f t="shared" si="260"/>
        <v>1</v>
      </c>
      <c r="BD313" s="108">
        <f t="shared" si="260"/>
        <v>1</v>
      </c>
      <c r="BE313" s="108">
        <f t="shared" si="260"/>
        <v>1</v>
      </c>
      <c r="BF313" s="108">
        <f t="shared" si="260"/>
        <v>1</v>
      </c>
      <c r="BG313" s="108">
        <f t="shared" si="260"/>
        <v>1</v>
      </c>
      <c r="BH313" s="108">
        <f t="shared" si="260"/>
        <v>1</v>
      </c>
      <c r="BI313" s="108">
        <f t="shared" si="261"/>
        <v>1</v>
      </c>
      <c r="BJ313" s="108">
        <f t="shared" si="261"/>
        <v>1</v>
      </c>
      <c r="BK313" s="108">
        <f t="shared" si="261"/>
        <v>1</v>
      </c>
      <c r="BL313" s="108">
        <f t="shared" si="261"/>
        <v>1</v>
      </c>
      <c r="BM313" s="108">
        <f t="shared" si="261"/>
        <v>1</v>
      </c>
      <c r="BN313" s="108">
        <f t="shared" si="261"/>
        <v>1</v>
      </c>
      <c r="BO313" s="108">
        <f t="shared" si="261"/>
        <v>1</v>
      </c>
      <c r="BP313" s="108">
        <f t="shared" si="261"/>
        <v>1</v>
      </c>
      <c r="BQ313" s="108">
        <f t="shared" si="261"/>
        <v>1</v>
      </c>
      <c r="BR313" s="350">
        <f t="shared" si="226"/>
        <v>0.49152542372881358</v>
      </c>
    </row>
    <row r="314" spans="1:70" ht="15" x14ac:dyDescent="0.25">
      <c r="A314" s="80"/>
      <c r="B314" s="76" t="s">
        <v>1256</v>
      </c>
      <c r="C314" s="76" t="s">
        <v>1257</v>
      </c>
      <c r="D314" s="76" t="s">
        <v>38</v>
      </c>
      <c r="E314" s="222">
        <f>SUM(E315:E330)</f>
        <v>5308872732.0543728</v>
      </c>
      <c r="F314" s="101">
        <f>IFERROR(E314/$E$109,0)</f>
        <v>2.9408554574576196E-2</v>
      </c>
      <c r="G314" s="102">
        <v>46233</v>
      </c>
      <c r="H314" s="102"/>
      <c r="I314" s="102">
        <v>46428</v>
      </c>
      <c r="J314" s="354">
        <f t="shared" si="255"/>
        <v>0.98792234338482321</v>
      </c>
      <c r="K314" s="101">
        <f>SUMPRODUCT($F315:$F329,K315:K329)</f>
        <v>0</v>
      </c>
      <c r="L314" s="101">
        <f t="shared" ref="L314:BQ314" si="262">SUMPRODUCT($F315:$F329,L315:L329)</f>
        <v>0</v>
      </c>
      <c r="M314" s="101">
        <f t="shared" si="262"/>
        <v>0</v>
      </c>
      <c r="N314" s="101">
        <f t="shared" si="262"/>
        <v>2.6812645880315187E-4</v>
      </c>
      <c r="O314" s="101">
        <f t="shared" si="262"/>
        <v>1.2065690646141836E-3</v>
      </c>
      <c r="P314" s="101">
        <f t="shared" si="262"/>
        <v>2.145011670425215E-3</v>
      </c>
      <c r="Q314" s="101">
        <f t="shared" si="262"/>
        <v>3.0834542762362463E-3</v>
      </c>
      <c r="R314" s="101">
        <f t="shared" si="262"/>
        <v>4.0218968820472777E-3</v>
      </c>
      <c r="S314" s="101">
        <f t="shared" si="262"/>
        <v>4.9603394878583095E-3</v>
      </c>
      <c r="T314" s="101">
        <f t="shared" si="262"/>
        <v>5.8987820936693414E-3</v>
      </c>
      <c r="U314" s="101">
        <f t="shared" si="262"/>
        <v>6.8372246994803732E-3</v>
      </c>
      <c r="V314" s="101">
        <f t="shared" si="262"/>
        <v>7.7756673052914041E-3</v>
      </c>
      <c r="W314" s="101">
        <f t="shared" si="262"/>
        <v>8.7141099111024359E-3</v>
      </c>
      <c r="X314" s="101">
        <f t="shared" si="262"/>
        <v>9.6525525169134686E-3</v>
      </c>
      <c r="Y314" s="101">
        <f t="shared" si="262"/>
        <v>1.05909951227245E-2</v>
      </c>
      <c r="Z314" s="101">
        <f t="shared" si="262"/>
        <v>1.1529437728535531E-2</v>
      </c>
      <c r="AA314" s="101">
        <f t="shared" si="262"/>
        <v>1.2467880334346561E-2</v>
      </c>
      <c r="AB314" s="101">
        <f t="shared" si="262"/>
        <v>1.3406322940157592E-2</v>
      </c>
      <c r="AC314" s="101">
        <f t="shared" si="262"/>
        <v>1.4344765545968625E-2</v>
      </c>
      <c r="AD314" s="101">
        <f t="shared" si="262"/>
        <v>1.5283208151779656E-2</v>
      </c>
      <c r="AE314" s="101">
        <f t="shared" si="262"/>
        <v>1.5685397839984384E-2</v>
      </c>
      <c r="AF314" s="101">
        <f t="shared" si="262"/>
        <v>5.2460448947202205E-2</v>
      </c>
      <c r="AG314" s="101">
        <f t="shared" si="262"/>
        <v>8.8394101585839407E-2</v>
      </c>
      <c r="AH314" s="101">
        <f t="shared" si="262"/>
        <v>0.16411012842261916</v>
      </c>
      <c r="AI314" s="101">
        <f t="shared" si="262"/>
        <v>0.22632154429731435</v>
      </c>
      <c r="AJ314" s="101">
        <f t="shared" si="262"/>
        <v>0.31514939446125445</v>
      </c>
      <c r="AK314" s="101">
        <f t="shared" si="262"/>
        <v>0.40397724462519446</v>
      </c>
      <c r="AL314" s="101">
        <f t="shared" si="262"/>
        <v>0.64850810003989967</v>
      </c>
      <c r="AM314" s="101">
        <f t="shared" si="262"/>
        <v>0.65049482490954236</v>
      </c>
      <c r="AN314" s="101">
        <f t="shared" si="262"/>
        <v>0.78074169005721283</v>
      </c>
      <c r="AO314" s="101">
        <f t="shared" si="262"/>
        <v>0.98792234338482321</v>
      </c>
      <c r="AP314" s="101">
        <f t="shared" si="262"/>
        <v>1</v>
      </c>
      <c r="AQ314" s="101">
        <f t="shared" si="262"/>
        <v>1</v>
      </c>
      <c r="AR314" s="101">
        <f t="shared" si="262"/>
        <v>1</v>
      </c>
      <c r="AS314" s="101">
        <f t="shared" si="262"/>
        <v>1</v>
      </c>
      <c r="AT314" s="101">
        <f t="shared" si="262"/>
        <v>1</v>
      </c>
      <c r="AU314" s="101">
        <f t="shared" si="262"/>
        <v>1</v>
      </c>
      <c r="AV314" s="101">
        <f t="shared" si="262"/>
        <v>1</v>
      </c>
      <c r="AW314" s="101">
        <f t="shared" si="262"/>
        <v>1</v>
      </c>
      <c r="AX314" s="101">
        <f t="shared" si="262"/>
        <v>1</v>
      </c>
      <c r="AY314" s="101">
        <f t="shared" si="262"/>
        <v>1</v>
      </c>
      <c r="AZ314" s="101">
        <f t="shared" si="262"/>
        <v>1</v>
      </c>
      <c r="BA314" s="101">
        <f t="shared" si="262"/>
        <v>1</v>
      </c>
      <c r="BB314" s="101">
        <f t="shared" si="262"/>
        <v>1</v>
      </c>
      <c r="BC314" s="101">
        <f t="shared" si="262"/>
        <v>1</v>
      </c>
      <c r="BD314" s="101">
        <f t="shared" si="262"/>
        <v>1</v>
      </c>
      <c r="BE314" s="101">
        <f t="shared" si="262"/>
        <v>1</v>
      </c>
      <c r="BF314" s="101">
        <f t="shared" si="262"/>
        <v>1</v>
      </c>
      <c r="BG314" s="101">
        <f t="shared" si="262"/>
        <v>1</v>
      </c>
      <c r="BH314" s="101">
        <f t="shared" si="262"/>
        <v>1</v>
      </c>
      <c r="BI314" s="101">
        <f t="shared" si="262"/>
        <v>1</v>
      </c>
      <c r="BJ314" s="101">
        <f t="shared" si="262"/>
        <v>1</v>
      </c>
      <c r="BK314" s="101">
        <f t="shared" si="262"/>
        <v>1</v>
      </c>
      <c r="BL314" s="101">
        <f t="shared" si="262"/>
        <v>1</v>
      </c>
      <c r="BM314" s="101">
        <f t="shared" si="262"/>
        <v>1</v>
      </c>
      <c r="BN314" s="101">
        <f t="shared" si="262"/>
        <v>1</v>
      </c>
      <c r="BO314" s="101">
        <f t="shared" si="262"/>
        <v>1</v>
      </c>
      <c r="BP314" s="101">
        <f t="shared" si="262"/>
        <v>1</v>
      </c>
      <c r="BQ314" s="101">
        <f t="shared" si="262"/>
        <v>1</v>
      </c>
      <c r="BR314" s="350">
        <f t="shared" si="226"/>
        <v>0.55027036547052266</v>
      </c>
    </row>
    <row r="315" spans="1:70" ht="24" x14ac:dyDescent="0.25">
      <c r="A315" s="80"/>
      <c r="B315" s="77" t="s">
        <v>1258</v>
      </c>
      <c r="C315" s="77" t="s">
        <v>2108</v>
      </c>
      <c r="D315" s="77" t="s">
        <v>22</v>
      </c>
      <c r="E315" s="224">
        <f>VLOOKUP(B315,'Cuadro Control'!C353:J2245,8,FALSE)</f>
        <v>83271780.884117648</v>
      </c>
      <c r="F315" s="106">
        <f t="shared" ref="F315:F329" si="263">IFERROR(E315/$E$314,0)</f>
        <v>1.5685397839984384E-2</v>
      </c>
      <c r="G315" s="107">
        <v>46233</v>
      </c>
      <c r="H315" s="107"/>
      <c r="I315" s="107">
        <v>46349</v>
      </c>
      <c r="J315" s="354">
        <f t="shared" si="255"/>
        <v>0.97435897435897434</v>
      </c>
      <c r="K315" s="106">
        <f t="shared" ref="K315:T324" si="264">IF($G315=0,0,IF(K$6&lt;$G315,0,IF(K$6&gt;$I315,1,(K$6-$G315+1)/($I315-$G315+1))))</f>
        <v>0</v>
      </c>
      <c r="L315" s="106">
        <f t="shared" si="264"/>
        <v>0</v>
      </c>
      <c r="M315" s="106">
        <f t="shared" si="264"/>
        <v>0</v>
      </c>
      <c r="N315" s="106">
        <f t="shared" si="264"/>
        <v>1.7094017094017096E-2</v>
      </c>
      <c r="O315" s="106">
        <f t="shared" si="264"/>
        <v>7.6923076923076927E-2</v>
      </c>
      <c r="P315" s="106">
        <f t="shared" si="264"/>
        <v>0.13675213675213677</v>
      </c>
      <c r="Q315" s="106">
        <f t="shared" si="264"/>
        <v>0.19658119658119658</v>
      </c>
      <c r="R315" s="106">
        <f t="shared" si="264"/>
        <v>0.25641025641025639</v>
      </c>
      <c r="S315" s="106">
        <f t="shared" si="264"/>
        <v>0.31623931623931623</v>
      </c>
      <c r="T315" s="106">
        <f t="shared" si="264"/>
        <v>0.37606837606837606</v>
      </c>
      <c r="U315" s="106">
        <f t="shared" ref="U315:AD324" si="265">IF($G315=0,0,IF(U$6&lt;$G315,0,IF(U$6&gt;$I315,1,(U$6-$G315+1)/($I315-$G315+1))))</f>
        <v>0.4358974358974359</v>
      </c>
      <c r="V315" s="106">
        <f t="shared" si="265"/>
        <v>0.49572649572649574</v>
      </c>
      <c r="W315" s="106">
        <f t="shared" si="265"/>
        <v>0.55555555555555558</v>
      </c>
      <c r="X315" s="106">
        <f t="shared" si="265"/>
        <v>0.61538461538461542</v>
      </c>
      <c r="Y315" s="106">
        <f t="shared" si="265"/>
        <v>0.67521367521367526</v>
      </c>
      <c r="Z315" s="106">
        <f t="shared" si="265"/>
        <v>0.7350427350427351</v>
      </c>
      <c r="AA315" s="106">
        <f t="shared" si="265"/>
        <v>0.79487179487179482</v>
      </c>
      <c r="AB315" s="106">
        <f t="shared" si="265"/>
        <v>0.85470085470085466</v>
      </c>
      <c r="AC315" s="106">
        <f t="shared" si="265"/>
        <v>0.9145299145299145</v>
      </c>
      <c r="AD315" s="106">
        <f t="shared" si="265"/>
        <v>0.97435897435897434</v>
      </c>
      <c r="AE315" s="106">
        <f t="shared" ref="AE315:AN324" si="266">IF($G315=0,0,IF(AE$6&lt;$G315,0,IF(AE$6&gt;$I315,1,(AE$6-$G315+1)/($I315-$G315+1))))</f>
        <v>1</v>
      </c>
      <c r="AF315" s="106">
        <f t="shared" si="266"/>
        <v>1</v>
      </c>
      <c r="AG315" s="106">
        <f t="shared" si="266"/>
        <v>1</v>
      </c>
      <c r="AH315" s="106">
        <f t="shared" si="266"/>
        <v>1</v>
      </c>
      <c r="AI315" s="106">
        <f t="shared" si="266"/>
        <v>1</v>
      </c>
      <c r="AJ315" s="106">
        <f t="shared" si="266"/>
        <v>1</v>
      </c>
      <c r="AK315" s="106">
        <f t="shared" si="266"/>
        <v>1</v>
      </c>
      <c r="AL315" s="106">
        <f t="shared" si="266"/>
        <v>1</v>
      </c>
      <c r="AM315" s="106">
        <f t="shared" si="266"/>
        <v>1</v>
      </c>
      <c r="AN315" s="106">
        <f t="shared" si="266"/>
        <v>1</v>
      </c>
      <c r="AO315" s="106">
        <f t="shared" ref="AO315:AX324" si="267">IF($G315=0,0,IF(AO$6&lt;$G315,0,IF(AO$6&gt;$I315,1,(AO$6-$G315+1)/($I315-$G315+1))))</f>
        <v>1</v>
      </c>
      <c r="AP315" s="106">
        <f t="shared" si="267"/>
        <v>1</v>
      </c>
      <c r="AQ315" s="106">
        <f t="shared" si="267"/>
        <v>1</v>
      </c>
      <c r="AR315" s="106">
        <f t="shared" si="267"/>
        <v>1</v>
      </c>
      <c r="AS315" s="106">
        <f t="shared" si="267"/>
        <v>1</v>
      </c>
      <c r="AT315" s="106">
        <f t="shared" si="267"/>
        <v>1</v>
      </c>
      <c r="AU315" s="106">
        <f t="shared" si="267"/>
        <v>1</v>
      </c>
      <c r="AV315" s="106">
        <f t="shared" si="267"/>
        <v>1</v>
      </c>
      <c r="AW315" s="106">
        <f t="shared" si="267"/>
        <v>1</v>
      </c>
      <c r="AX315" s="106">
        <f t="shared" si="267"/>
        <v>1</v>
      </c>
      <c r="AY315" s="106">
        <f t="shared" ref="AY315:BH324" si="268">IF($G315=0,0,IF(AY$6&lt;$G315,0,IF(AY$6&gt;$I315,1,(AY$6-$G315+1)/($I315-$G315+1))))</f>
        <v>1</v>
      </c>
      <c r="AZ315" s="106">
        <f t="shared" si="268"/>
        <v>1</v>
      </c>
      <c r="BA315" s="106">
        <f t="shared" si="268"/>
        <v>1</v>
      </c>
      <c r="BB315" s="106">
        <f t="shared" si="268"/>
        <v>1</v>
      </c>
      <c r="BC315" s="106">
        <f t="shared" si="268"/>
        <v>1</v>
      </c>
      <c r="BD315" s="106">
        <f t="shared" si="268"/>
        <v>1</v>
      </c>
      <c r="BE315" s="106">
        <f t="shared" si="268"/>
        <v>1</v>
      </c>
      <c r="BF315" s="106">
        <f t="shared" si="268"/>
        <v>1</v>
      </c>
      <c r="BG315" s="106">
        <f t="shared" si="268"/>
        <v>1</v>
      </c>
      <c r="BH315" s="106">
        <f t="shared" si="268"/>
        <v>1</v>
      </c>
      <c r="BI315" s="106">
        <f t="shared" ref="BI315:BQ324" si="269">IF($G315=0,0,IF(BI$6&lt;$G315,0,IF(BI$6&gt;$I315,1,(BI$6-$G315+1)/($I315-$G315+1))))</f>
        <v>1</v>
      </c>
      <c r="BJ315" s="106">
        <f t="shared" si="269"/>
        <v>1</v>
      </c>
      <c r="BK315" s="106">
        <f t="shared" si="269"/>
        <v>1</v>
      </c>
      <c r="BL315" s="106">
        <f t="shared" si="269"/>
        <v>1</v>
      </c>
      <c r="BM315" s="106">
        <f t="shared" si="269"/>
        <v>1</v>
      </c>
      <c r="BN315" s="106">
        <f t="shared" si="269"/>
        <v>1</v>
      </c>
      <c r="BO315" s="106">
        <f t="shared" si="269"/>
        <v>1</v>
      </c>
      <c r="BP315" s="106">
        <f t="shared" si="269"/>
        <v>1</v>
      </c>
      <c r="BQ315" s="106">
        <f t="shared" si="269"/>
        <v>1</v>
      </c>
      <c r="BR315" s="350">
        <f t="shared" si="226"/>
        <v>0.80385339707373604</v>
      </c>
    </row>
    <row r="316" spans="1:70" ht="15" x14ac:dyDescent="0.25">
      <c r="A316" s="80"/>
      <c r="B316" s="77" t="s">
        <v>1260</v>
      </c>
      <c r="C316" s="77" t="s">
        <v>1261</v>
      </c>
      <c r="D316" s="77" t="s">
        <v>9</v>
      </c>
      <c r="E316" s="224">
        <f>VLOOKUP(B316,'Cuadro Control'!C354:J2246,8,FALSE)</f>
        <v>312374505.66882348</v>
      </c>
      <c r="F316" s="106">
        <f t="shared" si="263"/>
        <v>5.8840081771548515E-2</v>
      </c>
      <c r="G316" s="107">
        <v>46356</v>
      </c>
      <c r="H316" s="107"/>
      <c r="I316" s="107">
        <v>46363</v>
      </c>
      <c r="J316" s="354">
        <f t="shared" si="255"/>
        <v>0.625</v>
      </c>
      <c r="K316" s="106">
        <f t="shared" si="264"/>
        <v>0</v>
      </c>
      <c r="L316" s="106">
        <f t="shared" si="264"/>
        <v>0</v>
      </c>
      <c r="M316" s="106">
        <f t="shared" si="264"/>
        <v>0</v>
      </c>
      <c r="N316" s="106">
        <f t="shared" si="264"/>
        <v>0</v>
      </c>
      <c r="O316" s="106">
        <f t="shared" si="264"/>
        <v>0</v>
      </c>
      <c r="P316" s="106">
        <f t="shared" si="264"/>
        <v>0</v>
      </c>
      <c r="Q316" s="106">
        <f t="shared" si="264"/>
        <v>0</v>
      </c>
      <c r="R316" s="106">
        <f t="shared" si="264"/>
        <v>0</v>
      </c>
      <c r="S316" s="106">
        <f t="shared" si="264"/>
        <v>0</v>
      </c>
      <c r="T316" s="106">
        <f t="shared" si="264"/>
        <v>0</v>
      </c>
      <c r="U316" s="106">
        <f t="shared" si="265"/>
        <v>0</v>
      </c>
      <c r="V316" s="106">
        <f t="shared" si="265"/>
        <v>0</v>
      </c>
      <c r="W316" s="106">
        <f t="shared" si="265"/>
        <v>0</v>
      </c>
      <c r="X316" s="106">
        <f t="shared" si="265"/>
        <v>0</v>
      </c>
      <c r="Y316" s="106">
        <f t="shared" si="265"/>
        <v>0</v>
      </c>
      <c r="Z316" s="106">
        <f t="shared" si="265"/>
        <v>0</v>
      </c>
      <c r="AA316" s="106">
        <f t="shared" si="265"/>
        <v>0</v>
      </c>
      <c r="AB316" s="106">
        <f t="shared" si="265"/>
        <v>0</v>
      </c>
      <c r="AC316" s="106">
        <f t="shared" si="265"/>
        <v>0</v>
      </c>
      <c r="AD316" s="106">
        <f t="shared" si="265"/>
        <v>0</v>
      </c>
      <c r="AE316" s="106">
        <f t="shared" si="266"/>
        <v>0</v>
      </c>
      <c r="AF316" s="106">
        <f t="shared" si="266"/>
        <v>0.625</v>
      </c>
      <c r="AG316" s="106">
        <f t="shared" si="266"/>
        <v>1</v>
      </c>
      <c r="AH316" s="106">
        <f t="shared" si="266"/>
        <v>1</v>
      </c>
      <c r="AI316" s="106">
        <f t="shared" si="266"/>
        <v>1</v>
      </c>
      <c r="AJ316" s="106">
        <f t="shared" si="266"/>
        <v>1</v>
      </c>
      <c r="AK316" s="106">
        <f t="shared" si="266"/>
        <v>1</v>
      </c>
      <c r="AL316" s="106">
        <f t="shared" si="266"/>
        <v>1</v>
      </c>
      <c r="AM316" s="106">
        <f t="shared" si="266"/>
        <v>1</v>
      </c>
      <c r="AN316" s="106">
        <f t="shared" si="266"/>
        <v>1</v>
      </c>
      <c r="AO316" s="106">
        <f t="shared" si="267"/>
        <v>1</v>
      </c>
      <c r="AP316" s="106">
        <f t="shared" si="267"/>
        <v>1</v>
      </c>
      <c r="AQ316" s="106">
        <f t="shared" si="267"/>
        <v>1</v>
      </c>
      <c r="AR316" s="106">
        <f t="shared" si="267"/>
        <v>1</v>
      </c>
      <c r="AS316" s="106">
        <f t="shared" si="267"/>
        <v>1</v>
      </c>
      <c r="AT316" s="106">
        <f t="shared" si="267"/>
        <v>1</v>
      </c>
      <c r="AU316" s="106">
        <f t="shared" si="267"/>
        <v>1</v>
      </c>
      <c r="AV316" s="106">
        <f t="shared" si="267"/>
        <v>1</v>
      </c>
      <c r="AW316" s="106">
        <f t="shared" si="267"/>
        <v>1</v>
      </c>
      <c r="AX316" s="106">
        <f t="shared" si="267"/>
        <v>1</v>
      </c>
      <c r="AY316" s="106">
        <f t="shared" si="268"/>
        <v>1</v>
      </c>
      <c r="AZ316" s="106">
        <f t="shared" si="268"/>
        <v>1</v>
      </c>
      <c r="BA316" s="106">
        <f t="shared" si="268"/>
        <v>1</v>
      </c>
      <c r="BB316" s="106">
        <f t="shared" si="268"/>
        <v>1</v>
      </c>
      <c r="BC316" s="106">
        <f t="shared" si="268"/>
        <v>1</v>
      </c>
      <c r="BD316" s="106">
        <f t="shared" si="268"/>
        <v>1</v>
      </c>
      <c r="BE316" s="106">
        <f t="shared" si="268"/>
        <v>1</v>
      </c>
      <c r="BF316" s="106">
        <f t="shared" si="268"/>
        <v>1</v>
      </c>
      <c r="BG316" s="106">
        <f t="shared" si="268"/>
        <v>1</v>
      </c>
      <c r="BH316" s="106">
        <f t="shared" si="268"/>
        <v>1</v>
      </c>
      <c r="BI316" s="106">
        <f t="shared" si="269"/>
        <v>1</v>
      </c>
      <c r="BJ316" s="106">
        <f t="shared" si="269"/>
        <v>1</v>
      </c>
      <c r="BK316" s="106">
        <f t="shared" si="269"/>
        <v>1</v>
      </c>
      <c r="BL316" s="106">
        <f t="shared" si="269"/>
        <v>1</v>
      </c>
      <c r="BM316" s="106">
        <f t="shared" si="269"/>
        <v>1</v>
      </c>
      <c r="BN316" s="106">
        <f t="shared" si="269"/>
        <v>1</v>
      </c>
      <c r="BO316" s="106">
        <f t="shared" si="269"/>
        <v>1</v>
      </c>
      <c r="BP316" s="106">
        <f t="shared" si="269"/>
        <v>1</v>
      </c>
      <c r="BQ316" s="106">
        <f t="shared" si="269"/>
        <v>1</v>
      </c>
      <c r="BR316" s="350">
        <f t="shared" si="226"/>
        <v>0.63771186440677963</v>
      </c>
    </row>
    <row r="317" spans="1:70" ht="15" x14ac:dyDescent="0.25">
      <c r="A317" s="80"/>
      <c r="B317" s="103" t="s">
        <v>1262</v>
      </c>
      <c r="C317" s="103" t="s">
        <v>1263</v>
      </c>
      <c r="D317" s="103" t="s">
        <v>6</v>
      </c>
      <c r="E317" s="223">
        <f>VLOOKUP(B317,'Cuadro Control'!C355:J2247,8,FALSE)</f>
        <v>9527825.6870364472</v>
      </c>
      <c r="F317" s="104">
        <f t="shared" si="263"/>
        <v>1.794698454439963E-3</v>
      </c>
      <c r="G317" s="105">
        <v>46363</v>
      </c>
      <c r="H317" s="105"/>
      <c r="I317" s="105">
        <v>46367</v>
      </c>
      <c r="J317" s="354">
        <f t="shared" si="255"/>
        <v>1</v>
      </c>
      <c r="K317" s="104">
        <f t="shared" si="264"/>
        <v>0</v>
      </c>
      <c r="L317" s="104">
        <f t="shared" si="264"/>
        <v>0</v>
      </c>
      <c r="M317" s="104">
        <f t="shared" si="264"/>
        <v>0</v>
      </c>
      <c r="N317" s="104">
        <f t="shared" si="264"/>
        <v>0</v>
      </c>
      <c r="O317" s="104">
        <f t="shared" si="264"/>
        <v>0</v>
      </c>
      <c r="P317" s="104">
        <f t="shared" si="264"/>
        <v>0</v>
      </c>
      <c r="Q317" s="104">
        <f t="shared" si="264"/>
        <v>0</v>
      </c>
      <c r="R317" s="104">
        <f t="shared" si="264"/>
        <v>0</v>
      </c>
      <c r="S317" s="104">
        <f t="shared" si="264"/>
        <v>0</v>
      </c>
      <c r="T317" s="104">
        <f t="shared" si="264"/>
        <v>0</v>
      </c>
      <c r="U317" s="104">
        <f t="shared" si="265"/>
        <v>0</v>
      </c>
      <c r="V317" s="104">
        <f t="shared" si="265"/>
        <v>0</v>
      </c>
      <c r="W317" s="104">
        <f t="shared" si="265"/>
        <v>0</v>
      </c>
      <c r="X317" s="104">
        <f t="shared" si="265"/>
        <v>0</v>
      </c>
      <c r="Y317" s="104">
        <f t="shared" si="265"/>
        <v>0</v>
      </c>
      <c r="Z317" s="104">
        <f t="shared" si="265"/>
        <v>0</v>
      </c>
      <c r="AA317" s="104">
        <f t="shared" si="265"/>
        <v>0</v>
      </c>
      <c r="AB317" s="104">
        <f t="shared" si="265"/>
        <v>0</v>
      </c>
      <c r="AC317" s="104">
        <f t="shared" si="265"/>
        <v>0</v>
      </c>
      <c r="AD317" s="104">
        <f t="shared" si="265"/>
        <v>0</v>
      </c>
      <c r="AE317" s="104">
        <f t="shared" si="266"/>
        <v>0</v>
      </c>
      <c r="AF317" s="104">
        <f t="shared" si="266"/>
        <v>0</v>
      </c>
      <c r="AG317" s="104">
        <f t="shared" si="266"/>
        <v>1</v>
      </c>
      <c r="AH317" s="104">
        <f t="shared" si="266"/>
        <v>1</v>
      </c>
      <c r="AI317" s="104">
        <f t="shared" si="266"/>
        <v>1</v>
      </c>
      <c r="AJ317" s="104">
        <f t="shared" si="266"/>
        <v>1</v>
      </c>
      <c r="AK317" s="104">
        <f t="shared" si="266"/>
        <v>1</v>
      </c>
      <c r="AL317" s="104">
        <f t="shared" si="266"/>
        <v>1</v>
      </c>
      <c r="AM317" s="104">
        <f t="shared" si="266"/>
        <v>1</v>
      </c>
      <c r="AN317" s="104">
        <f t="shared" si="266"/>
        <v>1</v>
      </c>
      <c r="AO317" s="104">
        <f t="shared" si="267"/>
        <v>1</v>
      </c>
      <c r="AP317" s="104">
        <f t="shared" si="267"/>
        <v>1</v>
      </c>
      <c r="AQ317" s="104">
        <f t="shared" si="267"/>
        <v>1</v>
      </c>
      <c r="AR317" s="104">
        <f t="shared" si="267"/>
        <v>1</v>
      </c>
      <c r="AS317" s="104">
        <f t="shared" si="267"/>
        <v>1</v>
      </c>
      <c r="AT317" s="104">
        <f t="shared" si="267"/>
        <v>1</v>
      </c>
      <c r="AU317" s="104">
        <f t="shared" si="267"/>
        <v>1</v>
      </c>
      <c r="AV317" s="104">
        <f t="shared" si="267"/>
        <v>1</v>
      </c>
      <c r="AW317" s="104">
        <f t="shared" si="267"/>
        <v>1</v>
      </c>
      <c r="AX317" s="104">
        <f t="shared" si="267"/>
        <v>1</v>
      </c>
      <c r="AY317" s="104">
        <f t="shared" si="268"/>
        <v>1</v>
      </c>
      <c r="AZ317" s="104">
        <f t="shared" si="268"/>
        <v>1</v>
      </c>
      <c r="BA317" s="104">
        <f t="shared" si="268"/>
        <v>1</v>
      </c>
      <c r="BB317" s="104">
        <f t="shared" si="268"/>
        <v>1</v>
      </c>
      <c r="BC317" s="104">
        <f t="shared" si="268"/>
        <v>1</v>
      </c>
      <c r="BD317" s="104">
        <f t="shared" si="268"/>
        <v>1</v>
      </c>
      <c r="BE317" s="104">
        <f t="shared" si="268"/>
        <v>1</v>
      </c>
      <c r="BF317" s="104">
        <f t="shared" si="268"/>
        <v>1</v>
      </c>
      <c r="BG317" s="104">
        <f t="shared" si="268"/>
        <v>1</v>
      </c>
      <c r="BH317" s="104">
        <f t="shared" si="268"/>
        <v>1</v>
      </c>
      <c r="BI317" s="104">
        <f t="shared" si="269"/>
        <v>1</v>
      </c>
      <c r="BJ317" s="104">
        <f t="shared" si="269"/>
        <v>1</v>
      </c>
      <c r="BK317" s="104">
        <f t="shared" si="269"/>
        <v>1</v>
      </c>
      <c r="BL317" s="104">
        <f t="shared" si="269"/>
        <v>1</v>
      </c>
      <c r="BM317" s="104">
        <f t="shared" si="269"/>
        <v>1</v>
      </c>
      <c r="BN317" s="104">
        <f t="shared" si="269"/>
        <v>1</v>
      </c>
      <c r="BO317" s="104">
        <f t="shared" si="269"/>
        <v>1</v>
      </c>
      <c r="BP317" s="104">
        <f t="shared" si="269"/>
        <v>1</v>
      </c>
      <c r="BQ317" s="104">
        <f t="shared" si="269"/>
        <v>1</v>
      </c>
      <c r="BR317" s="350">
        <f t="shared" si="226"/>
        <v>0.6271186440677966</v>
      </c>
    </row>
    <row r="318" spans="1:70" ht="15" x14ac:dyDescent="0.25">
      <c r="A318" s="80"/>
      <c r="B318" s="77" t="s">
        <v>1264</v>
      </c>
      <c r="C318" s="77" t="s">
        <v>1265</v>
      </c>
      <c r="D318" s="77" t="s">
        <v>19</v>
      </c>
      <c r="E318" s="224">
        <f>VLOOKUP(B318,'Cuadro Control'!C356:J2248,8,FALSE)</f>
        <v>320494616.71764702</v>
      </c>
      <c r="F318" s="106">
        <f t="shared" si="263"/>
        <v>6.0369617599332674E-2</v>
      </c>
      <c r="G318" s="107">
        <v>46367</v>
      </c>
      <c r="H318" s="107"/>
      <c r="I318" s="107">
        <v>46371</v>
      </c>
      <c r="J318" s="354">
        <f t="shared" si="255"/>
        <v>0.2</v>
      </c>
      <c r="K318" s="106">
        <f t="shared" si="264"/>
        <v>0</v>
      </c>
      <c r="L318" s="106">
        <f t="shared" si="264"/>
        <v>0</v>
      </c>
      <c r="M318" s="106">
        <f t="shared" si="264"/>
        <v>0</v>
      </c>
      <c r="N318" s="106">
        <f t="shared" si="264"/>
        <v>0</v>
      </c>
      <c r="O318" s="106">
        <f t="shared" si="264"/>
        <v>0</v>
      </c>
      <c r="P318" s="106">
        <f t="shared" si="264"/>
        <v>0</v>
      </c>
      <c r="Q318" s="106">
        <f t="shared" si="264"/>
        <v>0</v>
      </c>
      <c r="R318" s="106">
        <f t="shared" si="264"/>
        <v>0</v>
      </c>
      <c r="S318" s="106">
        <f t="shared" si="264"/>
        <v>0</v>
      </c>
      <c r="T318" s="106">
        <f t="shared" si="264"/>
        <v>0</v>
      </c>
      <c r="U318" s="106">
        <f t="shared" si="265"/>
        <v>0</v>
      </c>
      <c r="V318" s="106">
        <f t="shared" si="265"/>
        <v>0</v>
      </c>
      <c r="W318" s="106">
        <f t="shared" si="265"/>
        <v>0</v>
      </c>
      <c r="X318" s="106">
        <f t="shared" si="265"/>
        <v>0</v>
      </c>
      <c r="Y318" s="106">
        <f t="shared" si="265"/>
        <v>0</v>
      </c>
      <c r="Z318" s="106">
        <f t="shared" si="265"/>
        <v>0</v>
      </c>
      <c r="AA318" s="106">
        <f t="shared" si="265"/>
        <v>0</v>
      </c>
      <c r="AB318" s="106">
        <f t="shared" si="265"/>
        <v>0</v>
      </c>
      <c r="AC318" s="106">
        <f t="shared" si="265"/>
        <v>0</v>
      </c>
      <c r="AD318" s="106">
        <f t="shared" si="265"/>
        <v>0</v>
      </c>
      <c r="AE318" s="106">
        <f t="shared" si="266"/>
        <v>0</v>
      </c>
      <c r="AF318" s="106">
        <f t="shared" si="266"/>
        <v>0</v>
      </c>
      <c r="AG318" s="106">
        <f t="shared" si="266"/>
        <v>0.2</v>
      </c>
      <c r="AH318" s="106">
        <f t="shared" si="266"/>
        <v>1</v>
      </c>
      <c r="AI318" s="106">
        <f t="shared" si="266"/>
        <v>1</v>
      </c>
      <c r="AJ318" s="106">
        <f t="shared" si="266"/>
        <v>1</v>
      </c>
      <c r="AK318" s="106">
        <f t="shared" si="266"/>
        <v>1</v>
      </c>
      <c r="AL318" s="106">
        <f t="shared" si="266"/>
        <v>1</v>
      </c>
      <c r="AM318" s="106">
        <f t="shared" si="266"/>
        <v>1</v>
      </c>
      <c r="AN318" s="106">
        <f t="shared" si="266"/>
        <v>1</v>
      </c>
      <c r="AO318" s="106">
        <f t="shared" si="267"/>
        <v>1</v>
      </c>
      <c r="AP318" s="106">
        <f t="shared" si="267"/>
        <v>1</v>
      </c>
      <c r="AQ318" s="106">
        <f t="shared" si="267"/>
        <v>1</v>
      </c>
      <c r="AR318" s="106">
        <f t="shared" si="267"/>
        <v>1</v>
      </c>
      <c r="AS318" s="106">
        <f t="shared" si="267"/>
        <v>1</v>
      </c>
      <c r="AT318" s="106">
        <f t="shared" si="267"/>
        <v>1</v>
      </c>
      <c r="AU318" s="106">
        <f t="shared" si="267"/>
        <v>1</v>
      </c>
      <c r="AV318" s="106">
        <f t="shared" si="267"/>
        <v>1</v>
      </c>
      <c r="AW318" s="106">
        <f t="shared" si="267"/>
        <v>1</v>
      </c>
      <c r="AX318" s="106">
        <f t="shared" si="267"/>
        <v>1</v>
      </c>
      <c r="AY318" s="106">
        <f t="shared" si="268"/>
        <v>1</v>
      </c>
      <c r="AZ318" s="106">
        <f t="shared" si="268"/>
        <v>1</v>
      </c>
      <c r="BA318" s="106">
        <f t="shared" si="268"/>
        <v>1</v>
      </c>
      <c r="BB318" s="106">
        <f t="shared" si="268"/>
        <v>1</v>
      </c>
      <c r="BC318" s="106">
        <f t="shared" si="268"/>
        <v>1</v>
      </c>
      <c r="BD318" s="106">
        <f t="shared" si="268"/>
        <v>1</v>
      </c>
      <c r="BE318" s="106">
        <f t="shared" si="268"/>
        <v>1</v>
      </c>
      <c r="BF318" s="106">
        <f t="shared" si="268"/>
        <v>1</v>
      </c>
      <c r="BG318" s="106">
        <f t="shared" si="268"/>
        <v>1</v>
      </c>
      <c r="BH318" s="106">
        <f t="shared" si="268"/>
        <v>1</v>
      </c>
      <c r="BI318" s="106">
        <f t="shared" si="269"/>
        <v>1</v>
      </c>
      <c r="BJ318" s="106">
        <f t="shared" si="269"/>
        <v>1</v>
      </c>
      <c r="BK318" s="106">
        <f t="shared" si="269"/>
        <v>1</v>
      </c>
      <c r="BL318" s="106">
        <f t="shared" si="269"/>
        <v>1</v>
      </c>
      <c r="BM318" s="106">
        <f t="shared" si="269"/>
        <v>1</v>
      </c>
      <c r="BN318" s="106">
        <f t="shared" si="269"/>
        <v>1</v>
      </c>
      <c r="BO318" s="106">
        <f t="shared" si="269"/>
        <v>1</v>
      </c>
      <c r="BP318" s="106">
        <f t="shared" si="269"/>
        <v>1</v>
      </c>
      <c r="BQ318" s="106">
        <f t="shared" si="269"/>
        <v>1</v>
      </c>
      <c r="BR318" s="350">
        <f t="shared" si="226"/>
        <v>0.6135593220338984</v>
      </c>
    </row>
    <row r="319" spans="1:70" ht="15" x14ac:dyDescent="0.25">
      <c r="A319" s="80"/>
      <c r="B319" s="77" t="s">
        <v>1266</v>
      </c>
      <c r="C319" s="77" t="s">
        <v>1267</v>
      </c>
      <c r="D319" s="77" t="s">
        <v>8</v>
      </c>
      <c r="E319" s="224">
        <f>VLOOKUP(B319,'Cuadro Control'!C357:J2249,8,FALSE)</f>
        <v>94303618.549411759</v>
      </c>
      <c r="F319" s="106">
        <f t="shared" si="263"/>
        <v>1.7763397864110998E-2</v>
      </c>
      <c r="G319" s="107">
        <v>46371</v>
      </c>
      <c r="H319" s="107"/>
      <c r="I319" s="107">
        <v>46373</v>
      </c>
      <c r="J319" s="354">
        <f t="shared" si="255"/>
        <v>0</v>
      </c>
      <c r="K319" s="106">
        <f t="shared" si="264"/>
        <v>0</v>
      </c>
      <c r="L319" s="106">
        <f t="shared" si="264"/>
        <v>0</v>
      </c>
      <c r="M319" s="106">
        <f t="shared" si="264"/>
        <v>0</v>
      </c>
      <c r="N319" s="106">
        <f t="shared" si="264"/>
        <v>0</v>
      </c>
      <c r="O319" s="106">
        <f t="shared" si="264"/>
        <v>0</v>
      </c>
      <c r="P319" s="106">
        <f t="shared" si="264"/>
        <v>0</v>
      </c>
      <c r="Q319" s="106">
        <f t="shared" si="264"/>
        <v>0</v>
      </c>
      <c r="R319" s="106">
        <f t="shared" si="264"/>
        <v>0</v>
      </c>
      <c r="S319" s="106">
        <f t="shared" si="264"/>
        <v>0</v>
      </c>
      <c r="T319" s="106">
        <f t="shared" si="264"/>
        <v>0</v>
      </c>
      <c r="U319" s="106">
        <f t="shared" si="265"/>
        <v>0</v>
      </c>
      <c r="V319" s="106">
        <f t="shared" si="265"/>
        <v>0</v>
      </c>
      <c r="W319" s="106">
        <f t="shared" si="265"/>
        <v>0</v>
      </c>
      <c r="X319" s="106">
        <f t="shared" si="265"/>
        <v>0</v>
      </c>
      <c r="Y319" s="106">
        <f t="shared" si="265"/>
        <v>0</v>
      </c>
      <c r="Z319" s="106">
        <f t="shared" si="265"/>
        <v>0</v>
      </c>
      <c r="AA319" s="106">
        <f t="shared" si="265"/>
        <v>0</v>
      </c>
      <c r="AB319" s="106">
        <f t="shared" si="265"/>
        <v>0</v>
      </c>
      <c r="AC319" s="106">
        <f t="shared" si="265"/>
        <v>0</v>
      </c>
      <c r="AD319" s="106">
        <f t="shared" si="265"/>
        <v>0</v>
      </c>
      <c r="AE319" s="106">
        <f t="shared" si="266"/>
        <v>0</v>
      </c>
      <c r="AF319" s="106">
        <f t="shared" si="266"/>
        <v>0</v>
      </c>
      <c r="AG319" s="106">
        <f t="shared" si="266"/>
        <v>0</v>
      </c>
      <c r="AH319" s="106">
        <f t="shared" si="266"/>
        <v>1</v>
      </c>
      <c r="AI319" s="106">
        <f t="shared" si="266"/>
        <v>1</v>
      </c>
      <c r="AJ319" s="106">
        <f t="shared" si="266"/>
        <v>1</v>
      </c>
      <c r="AK319" s="106">
        <f t="shared" si="266"/>
        <v>1</v>
      </c>
      <c r="AL319" s="106">
        <f t="shared" si="266"/>
        <v>1</v>
      </c>
      <c r="AM319" s="106">
        <f t="shared" si="266"/>
        <v>1</v>
      </c>
      <c r="AN319" s="106">
        <f t="shared" si="266"/>
        <v>1</v>
      </c>
      <c r="AO319" s="106">
        <f t="shared" si="267"/>
        <v>1</v>
      </c>
      <c r="AP319" s="106">
        <f t="shared" si="267"/>
        <v>1</v>
      </c>
      <c r="AQ319" s="106">
        <f t="shared" si="267"/>
        <v>1</v>
      </c>
      <c r="AR319" s="106">
        <f t="shared" si="267"/>
        <v>1</v>
      </c>
      <c r="AS319" s="106">
        <f t="shared" si="267"/>
        <v>1</v>
      </c>
      <c r="AT319" s="106">
        <f t="shared" si="267"/>
        <v>1</v>
      </c>
      <c r="AU319" s="106">
        <f t="shared" si="267"/>
        <v>1</v>
      </c>
      <c r="AV319" s="106">
        <f t="shared" si="267"/>
        <v>1</v>
      </c>
      <c r="AW319" s="106">
        <f t="shared" si="267"/>
        <v>1</v>
      </c>
      <c r="AX319" s="106">
        <f t="shared" si="267"/>
        <v>1</v>
      </c>
      <c r="AY319" s="106">
        <f t="shared" si="268"/>
        <v>1</v>
      </c>
      <c r="AZ319" s="106">
        <f t="shared" si="268"/>
        <v>1</v>
      </c>
      <c r="BA319" s="106">
        <f t="shared" si="268"/>
        <v>1</v>
      </c>
      <c r="BB319" s="106">
        <f t="shared" si="268"/>
        <v>1</v>
      </c>
      <c r="BC319" s="106">
        <f t="shared" si="268"/>
        <v>1</v>
      </c>
      <c r="BD319" s="106">
        <f t="shared" si="268"/>
        <v>1</v>
      </c>
      <c r="BE319" s="106">
        <f t="shared" si="268"/>
        <v>1</v>
      </c>
      <c r="BF319" s="106">
        <f t="shared" si="268"/>
        <v>1</v>
      </c>
      <c r="BG319" s="106">
        <f t="shared" si="268"/>
        <v>1</v>
      </c>
      <c r="BH319" s="106">
        <f t="shared" si="268"/>
        <v>1</v>
      </c>
      <c r="BI319" s="106">
        <f t="shared" si="269"/>
        <v>1</v>
      </c>
      <c r="BJ319" s="106">
        <f t="shared" si="269"/>
        <v>1</v>
      </c>
      <c r="BK319" s="106">
        <f t="shared" si="269"/>
        <v>1</v>
      </c>
      <c r="BL319" s="106">
        <f t="shared" si="269"/>
        <v>1</v>
      </c>
      <c r="BM319" s="106">
        <f t="shared" si="269"/>
        <v>1</v>
      </c>
      <c r="BN319" s="106">
        <f t="shared" si="269"/>
        <v>1</v>
      </c>
      <c r="BO319" s="106">
        <f t="shared" si="269"/>
        <v>1</v>
      </c>
      <c r="BP319" s="106">
        <f t="shared" si="269"/>
        <v>1</v>
      </c>
      <c r="BQ319" s="106">
        <f t="shared" si="269"/>
        <v>1</v>
      </c>
      <c r="BR319" s="350">
        <f t="shared" si="226"/>
        <v>0.61016949152542377</v>
      </c>
    </row>
    <row r="320" spans="1:70" ht="15" x14ac:dyDescent="0.25">
      <c r="A320" s="80"/>
      <c r="B320" s="77" t="s">
        <v>1268</v>
      </c>
      <c r="C320" s="77" t="s">
        <v>1269</v>
      </c>
      <c r="D320" s="77" t="s">
        <v>26</v>
      </c>
      <c r="E320" s="224">
        <f>VLOOKUP(B320,'Cuadro Control'!C358:J2250,8,FALSE)</f>
        <v>179436034.15411764</v>
      </c>
      <c r="F320" s="106">
        <f t="shared" si="263"/>
        <v>3.3799272126209236E-2</v>
      </c>
      <c r="G320" s="107">
        <v>46373</v>
      </c>
      <c r="H320" s="107"/>
      <c r="I320" s="107">
        <v>46379</v>
      </c>
      <c r="J320" s="354">
        <f t="shared" si="255"/>
        <v>0.2857142857142857</v>
      </c>
      <c r="K320" s="106">
        <f t="shared" si="264"/>
        <v>0</v>
      </c>
      <c r="L320" s="106">
        <f t="shared" si="264"/>
        <v>0</v>
      </c>
      <c r="M320" s="106">
        <f t="shared" si="264"/>
        <v>0</v>
      </c>
      <c r="N320" s="106">
        <f t="shared" si="264"/>
        <v>0</v>
      </c>
      <c r="O320" s="106">
        <f t="shared" si="264"/>
        <v>0</v>
      </c>
      <c r="P320" s="106">
        <f t="shared" si="264"/>
        <v>0</v>
      </c>
      <c r="Q320" s="106">
        <f t="shared" si="264"/>
        <v>0</v>
      </c>
      <c r="R320" s="106">
        <f t="shared" si="264"/>
        <v>0</v>
      </c>
      <c r="S320" s="106">
        <f t="shared" si="264"/>
        <v>0</v>
      </c>
      <c r="T320" s="106">
        <f t="shared" si="264"/>
        <v>0</v>
      </c>
      <c r="U320" s="106">
        <f t="shared" si="265"/>
        <v>0</v>
      </c>
      <c r="V320" s="106">
        <f t="shared" si="265"/>
        <v>0</v>
      </c>
      <c r="W320" s="106">
        <f t="shared" si="265"/>
        <v>0</v>
      </c>
      <c r="X320" s="106">
        <f t="shared" si="265"/>
        <v>0</v>
      </c>
      <c r="Y320" s="106">
        <f t="shared" si="265"/>
        <v>0</v>
      </c>
      <c r="Z320" s="106">
        <f t="shared" si="265"/>
        <v>0</v>
      </c>
      <c r="AA320" s="106">
        <f t="shared" si="265"/>
        <v>0</v>
      </c>
      <c r="AB320" s="106">
        <f t="shared" si="265"/>
        <v>0</v>
      </c>
      <c r="AC320" s="106">
        <f t="shared" si="265"/>
        <v>0</v>
      </c>
      <c r="AD320" s="106">
        <f t="shared" si="265"/>
        <v>0</v>
      </c>
      <c r="AE320" s="106">
        <f t="shared" si="266"/>
        <v>0</v>
      </c>
      <c r="AF320" s="106">
        <f t="shared" si="266"/>
        <v>0</v>
      </c>
      <c r="AG320" s="106">
        <f t="shared" si="266"/>
        <v>0</v>
      </c>
      <c r="AH320" s="106">
        <f t="shared" si="266"/>
        <v>0.2857142857142857</v>
      </c>
      <c r="AI320" s="106">
        <f t="shared" si="266"/>
        <v>1</v>
      </c>
      <c r="AJ320" s="106">
        <f t="shared" si="266"/>
        <v>1</v>
      </c>
      <c r="AK320" s="106">
        <f t="shared" si="266"/>
        <v>1</v>
      </c>
      <c r="AL320" s="106">
        <f t="shared" si="266"/>
        <v>1</v>
      </c>
      <c r="AM320" s="106">
        <f t="shared" si="266"/>
        <v>1</v>
      </c>
      <c r="AN320" s="106">
        <f t="shared" si="266"/>
        <v>1</v>
      </c>
      <c r="AO320" s="106">
        <f t="shared" si="267"/>
        <v>1</v>
      </c>
      <c r="AP320" s="106">
        <f t="shared" si="267"/>
        <v>1</v>
      </c>
      <c r="AQ320" s="106">
        <f t="shared" si="267"/>
        <v>1</v>
      </c>
      <c r="AR320" s="106">
        <f t="shared" si="267"/>
        <v>1</v>
      </c>
      <c r="AS320" s="106">
        <f t="shared" si="267"/>
        <v>1</v>
      </c>
      <c r="AT320" s="106">
        <f t="shared" si="267"/>
        <v>1</v>
      </c>
      <c r="AU320" s="106">
        <f t="shared" si="267"/>
        <v>1</v>
      </c>
      <c r="AV320" s="106">
        <f t="shared" si="267"/>
        <v>1</v>
      </c>
      <c r="AW320" s="106">
        <f t="shared" si="267"/>
        <v>1</v>
      </c>
      <c r="AX320" s="106">
        <f t="shared" si="267"/>
        <v>1</v>
      </c>
      <c r="AY320" s="106">
        <f t="shared" si="268"/>
        <v>1</v>
      </c>
      <c r="AZ320" s="106">
        <f t="shared" si="268"/>
        <v>1</v>
      </c>
      <c r="BA320" s="106">
        <f t="shared" si="268"/>
        <v>1</v>
      </c>
      <c r="BB320" s="106">
        <f t="shared" si="268"/>
        <v>1</v>
      </c>
      <c r="BC320" s="106">
        <f t="shared" si="268"/>
        <v>1</v>
      </c>
      <c r="BD320" s="106">
        <f t="shared" si="268"/>
        <v>1</v>
      </c>
      <c r="BE320" s="106">
        <f t="shared" si="268"/>
        <v>1</v>
      </c>
      <c r="BF320" s="106">
        <f t="shared" si="268"/>
        <v>1</v>
      </c>
      <c r="BG320" s="106">
        <f t="shared" si="268"/>
        <v>1</v>
      </c>
      <c r="BH320" s="106">
        <f t="shared" si="268"/>
        <v>1</v>
      </c>
      <c r="BI320" s="106">
        <f t="shared" si="269"/>
        <v>1</v>
      </c>
      <c r="BJ320" s="106">
        <f t="shared" si="269"/>
        <v>1</v>
      </c>
      <c r="BK320" s="106">
        <f t="shared" si="269"/>
        <v>1</v>
      </c>
      <c r="BL320" s="106">
        <f t="shared" si="269"/>
        <v>1</v>
      </c>
      <c r="BM320" s="106">
        <f t="shared" si="269"/>
        <v>1</v>
      </c>
      <c r="BN320" s="106">
        <f t="shared" si="269"/>
        <v>1</v>
      </c>
      <c r="BO320" s="106">
        <f t="shared" si="269"/>
        <v>1</v>
      </c>
      <c r="BP320" s="106">
        <f t="shared" si="269"/>
        <v>1</v>
      </c>
      <c r="BQ320" s="106">
        <f t="shared" si="269"/>
        <v>1</v>
      </c>
      <c r="BR320" s="350">
        <f t="shared" si="226"/>
        <v>0.59806295399515741</v>
      </c>
    </row>
    <row r="321" spans="1:70" ht="15" x14ac:dyDescent="0.25">
      <c r="A321" s="80"/>
      <c r="B321" s="77" t="s">
        <v>1270</v>
      </c>
      <c r="C321" s="77" t="s">
        <v>1271</v>
      </c>
      <c r="D321" s="77" t="s">
        <v>730</v>
      </c>
      <c r="E321" s="224">
        <f>VLOOKUP(B321,'Cuadro Control'!C359:J2251,8,FALSE)</f>
        <v>1212623361.2117648</v>
      </c>
      <c r="F321" s="106">
        <f t="shared" si="263"/>
        <v>0.22841447185013161</v>
      </c>
      <c r="G321" s="107">
        <v>46379</v>
      </c>
      <c r="H321" s="107"/>
      <c r="I321" s="107">
        <v>46396</v>
      </c>
      <c r="J321" s="354">
        <f t="shared" si="255"/>
        <v>0.94444444444444442</v>
      </c>
      <c r="K321" s="106">
        <f t="shared" si="264"/>
        <v>0</v>
      </c>
      <c r="L321" s="106">
        <f t="shared" si="264"/>
        <v>0</v>
      </c>
      <c r="M321" s="106">
        <f t="shared" si="264"/>
        <v>0</v>
      </c>
      <c r="N321" s="106">
        <f t="shared" si="264"/>
        <v>0</v>
      </c>
      <c r="O321" s="106">
        <f t="shared" si="264"/>
        <v>0</v>
      </c>
      <c r="P321" s="106">
        <f t="shared" si="264"/>
        <v>0</v>
      </c>
      <c r="Q321" s="106">
        <f t="shared" si="264"/>
        <v>0</v>
      </c>
      <c r="R321" s="106">
        <f t="shared" si="264"/>
        <v>0</v>
      </c>
      <c r="S321" s="106">
        <f t="shared" si="264"/>
        <v>0</v>
      </c>
      <c r="T321" s="106">
        <f t="shared" si="264"/>
        <v>0</v>
      </c>
      <c r="U321" s="106">
        <f t="shared" si="265"/>
        <v>0</v>
      </c>
      <c r="V321" s="106">
        <f t="shared" si="265"/>
        <v>0</v>
      </c>
      <c r="W321" s="106">
        <f t="shared" si="265"/>
        <v>0</v>
      </c>
      <c r="X321" s="106">
        <f t="shared" si="265"/>
        <v>0</v>
      </c>
      <c r="Y321" s="106">
        <f t="shared" si="265"/>
        <v>0</v>
      </c>
      <c r="Z321" s="106">
        <f t="shared" si="265"/>
        <v>0</v>
      </c>
      <c r="AA321" s="106">
        <f t="shared" si="265"/>
        <v>0</v>
      </c>
      <c r="AB321" s="106">
        <f t="shared" si="265"/>
        <v>0</v>
      </c>
      <c r="AC321" s="106">
        <f t="shared" si="265"/>
        <v>0</v>
      </c>
      <c r="AD321" s="106">
        <f t="shared" si="265"/>
        <v>0</v>
      </c>
      <c r="AE321" s="106">
        <f t="shared" si="266"/>
        <v>0</v>
      </c>
      <c r="AF321" s="106">
        <f t="shared" si="266"/>
        <v>0</v>
      </c>
      <c r="AG321" s="106">
        <f t="shared" si="266"/>
        <v>0</v>
      </c>
      <c r="AH321" s="106">
        <f t="shared" si="266"/>
        <v>0</v>
      </c>
      <c r="AI321" s="106">
        <f t="shared" si="266"/>
        <v>0.16666666666666666</v>
      </c>
      <c r="AJ321" s="106">
        <f t="shared" si="266"/>
        <v>0.55555555555555558</v>
      </c>
      <c r="AK321" s="106">
        <f t="shared" si="266"/>
        <v>0.94444444444444442</v>
      </c>
      <c r="AL321" s="106">
        <f t="shared" si="266"/>
        <v>1</v>
      </c>
      <c r="AM321" s="106">
        <f t="shared" si="266"/>
        <v>1</v>
      </c>
      <c r="AN321" s="106">
        <f t="shared" si="266"/>
        <v>1</v>
      </c>
      <c r="AO321" s="106">
        <f t="shared" si="267"/>
        <v>1</v>
      </c>
      <c r="AP321" s="106">
        <f t="shared" si="267"/>
        <v>1</v>
      </c>
      <c r="AQ321" s="106">
        <f t="shared" si="267"/>
        <v>1</v>
      </c>
      <c r="AR321" s="106">
        <f t="shared" si="267"/>
        <v>1</v>
      </c>
      <c r="AS321" s="106">
        <f t="shared" si="267"/>
        <v>1</v>
      </c>
      <c r="AT321" s="106">
        <f t="shared" si="267"/>
        <v>1</v>
      </c>
      <c r="AU321" s="106">
        <f t="shared" si="267"/>
        <v>1</v>
      </c>
      <c r="AV321" s="106">
        <f t="shared" si="267"/>
        <v>1</v>
      </c>
      <c r="AW321" s="106">
        <f t="shared" si="267"/>
        <v>1</v>
      </c>
      <c r="AX321" s="106">
        <f t="shared" si="267"/>
        <v>1</v>
      </c>
      <c r="AY321" s="106">
        <f t="shared" si="268"/>
        <v>1</v>
      </c>
      <c r="AZ321" s="106">
        <f t="shared" si="268"/>
        <v>1</v>
      </c>
      <c r="BA321" s="106">
        <f t="shared" si="268"/>
        <v>1</v>
      </c>
      <c r="BB321" s="106">
        <f t="shared" si="268"/>
        <v>1</v>
      </c>
      <c r="BC321" s="106">
        <f t="shared" si="268"/>
        <v>1</v>
      </c>
      <c r="BD321" s="106">
        <f t="shared" si="268"/>
        <v>1</v>
      </c>
      <c r="BE321" s="106">
        <f t="shared" si="268"/>
        <v>1</v>
      </c>
      <c r="BF321" s="106">
        <f t="shared" si="268"/>
        <v>1</v>
      </c>
      <c r="BG321" s="106">
        <f t="shared" si="268"/>
        <v>1</v>
      </c>
      <c r="BH321" s="106">
        <f t="shared" si="268"/>
        <v>1</v>
      </c>
      <c r="BI321" s="106">
        <f t="shared" si="269"/>
        <v>1</v>
      </c>
      <c r="BJ321" s="106">
        <f t="shared" si="269"/>
        <v>1</v>
      </c>
      <c r="BK321" s="106">
        <f t="shared" si="269"/>
        <v>1</v>
      </c>
      <c r="BL321" s="106">
        <f t="shared" si="269"/>
        <v>1</v>
      </c>
      <c r="BM321" s="106">
        <f t="shared" si="269"/>
        <v>1</v>
      </c>
      <c r="BN321" s="106">
        <f t="shared" si="269"/>
        <v>1</v>
      </c>
      <c r="BO321" s="106">
        <f t="shared" si="269"/>
        <v>1</v>
      </c>
      <c r="BP321" s="106">
        <f t="shared" si="269"/>
        <v>1</v>
      </c>
      <c r="BQ321" s="106">
        <f t="shared" si="269"/>
        <v>1</v>
      </c>
      <c r="BR321" s="350">
        <f t="shared" si="226"/>
        <v>0.57062146892655363</v>
      </c>
    </row>
    <row r="322" spans="1:70" ht="15" x14ac:dyDescent="0.25">
      <c r="A322" s="80"/>
      <c r="B322" s="77" t="s">
        <v>1272</v>
      </c>
      <c r="C322" s="77" t="s">
        <v>1273</v>
      </c>
      <c r="D322" s="77" t="s">
        <v>6</v>
      </c>
      <c r="E322" s="224">
        <f>VLOOKUP(B322,'Cuadro Control'!C360:J2252,8,FALSE)</f>
        <v>0</v>
      </c>
      <c r="F322" s="106">
        <f t="shared" si="263"/>
        <v>0</v>
      </c>
      <c r="G322" s="107">
        <v>46396</v>
      </c>
      <c r="H322" s="107"/>
      <c r="I322" s="107">
        <v>46401</v>
      </c>
      <c r="J322" s="354">
        <f t="shared" si="255"/>
        <v>0</v>
      </c>
      <c r="K322" s="106">
        <f t="shared" si="264"/>
        <v>0</v>
      </c>
      <c r="L322" s="106">
        <f t="shared" si="264"/>
        <v>0</v>
      </c>
      <c r="M322" s="106">
        <f t="shared" si="264"/>
        <v>0</v>
      </c>
      <c r="N322" s="106">
        <f t="shared" si="264"/>
        <v>0</v>
      </c>
      <c r="O322" s="106">
        <f t="shared" si="264"/>
        <v>0</v>
      </c>
      <c r="P322" s="106">
        <f t="shared" si="264"/>
        <v>0</v>
      </c>
      <c r="Q322" s="106">
        <f t="shared" si="264"/>
        <v>0</v>
      </c>
      <c r="R322" s="106">
        <f t="shared" si="264"/>
        <v>0</v>
      </c>
      <c r="S322" s="106">
        <f t="shared" si="264"/>
        <v>0</v>
      </c>
      <c r="T322" s="106">
        <f t="shared" si="264"/>
        <v>0</v>
      </c>
      <c r="U322" s="106">
        <f t="shared" si="265"/>
        <v>0</v>
      </c>
      <c r="V322" s="106">
        <f t="shared" si="265"/>
        <v>0</v>
      </c>
      <c r="W322" s="106">
        <f t="shared" si="265"/>
        <v>0</v>
      </c>
      <c r="X322" s="106">
        <f t="shared" si="265"/>
        <v>0</v>
      </c>
      <c r="Y322" s="106">
        <f t="shared" si="265"/>
        <v>0</v>
      </c>
      <c r="Z322" s="106">
        <f t="shared" si="265"/>
        <v>0</v>
      </c>
      <c r="AA322" s="106">
        <f t="shared" si="265"/>
        <v>0</v>
      </c>
      <c r="AB322" s="106">
        <f t="shared" si="265"/>
        <v>0</v>
      </c>
      <c r="AC322" s="106">
        <f t="shared" si="265"/>
        <v>0</v>
      </c>
      <c r="AD322" s="106">
        <f t="shared" si="265"/>
        <v>0</v>
      </c>
      <c r="AE322" s="106">
        <f t="shared" si="266"/>
        <v>0</v>
      </c>
      <c r="AF322" s="106">
        <f t="shared" si="266"/>
        <v>0</v>
      </c>
      <c r="AG322" s="106">
        <f t="shared" si="266"/>
        <v>0</v>
      </c>
      <c r="AH322" s="106">
        <f t="shared" si="266"/>
        <v>0</v>
      </c>
      <c r="AI322" s="106">
        <f t="shared" si="266"/>
        <v>0</v>
      </c>
      <c r="AJ322" s="106">
        <f t="shared" si="266"/>
        <v>0</v>
      </c>
      <c r="AK322" s="106">
        <f t="shared" si="266"/>
        <v>0</v>
      </c>
      <c r="AL322" s="106">
        <f t="shared" si="266"/>
        <v>1</v>
      </c>
      <c r="AM322" s="106">
        <f t="shared" si="266"/>
        <v>1</v>
      </c>
      <c r="AN322" s="106">
        <f t="shared" si="266"/>
        <v>1</v>
      </c>
      <c r="AO322" s="106">
        <f t="shared" si="267"/>
        <v>1</v>
      </c>
      <c r="AP322" s="106">
        <f t="shared" si="267"/>
        <v>1</v>
      </c>
      <c r="AQ322" s="106">
        <f t="shared" si="267"/>
        <v>1</v>
      </c>
      <c r="AR322" s="106">
        <f t="shared" si="267"/>
        <v>1</v>
      </c>
      <c r="AS322" s="106">
        <f t="shared" si="267"/>
        <v>1</v>
      </c>
      <c r="AT322" s="106">
        <f t="shared" si="267"/>
        <v>1</v>
      </c>
      <c r="AU322" s="106">
        <f t="shared" si="267"/>
        <v>1</v>
      </c>
      <c r="AV322" s="106">
        <f t="shared" si="267"/>
        <v>1</v>
      </c>
      <c r="AW322" s="106">
        <f t="shared" si="267"/>
        <v>1</v>
      </c>
      <c r="AX322" s="106">
        <f t="shared" si="267"/>
        <v>1</v>
      </c>
      <c r="AY322" s="106">
        <f t="shared" si="268"/>
        <v>1</v>
      </c>
      <c r="AZ322" s="106">
        <f t="shared" si="268"/>
        <v>1</v>
      </c>
      <c r="BA322" s="106">
        <f t="shared" si="268"/>
        <v>1</v>
      </c>
      <c r="BB322" s="106">
        <f t="shared" si="268"/>
        <v>1</v>
      </c>
      <c r="BC322" s="106">
        <f t="shared" si="268"/>
        <v>1</v>
      </c>
      <c r="BD322" s="106">
        <f t="shared" si="268"/>
        <v>1</v>
      </c>
      <c r="BE322" s="106">
        <f t="shared" si="268"/>
        <v>1</v>
      </c>
      <c r="BF322" s="106">
        <f t="shared" si="268"/>
        <v>1</v>
      </c>
      <c r="BG322" s="106">
        <f t="shared" si="268"/>
        <v>1</v>
      </c>
      <c r="BH322" s="106">
        <f t="shared" si="268"/>
        <v>1</v>
      </c>
      <c r="BI322" s="106">
        <f t="shared" si="269"/>
        <v>1</v>
      </c>
      <c r="BJ322" s="106">
        <f t="shared" si="269"/>
        <v>1</v>
      </c>
      <c r="BK322" s="106">
        <f t="shared" si="269"/>
        <v>1</v>
      </c>
      <c r="BL322" s="106">
        <f t="shared" si="269"/>
        <v>1</v>
      </c>
      <c r="BM322" s="106">
        <f t="shared" si="269"/>
        <v>1</v>
      </c>
      <c r="BN322" s="106">
        <f t="shared" si="269"/>
        <v>1</v>
      </c>
      <c r="BO322" s="106">
        <f t="shared" si="269"/>
        <v>1</v>
      </c>
      <c r="BP322" s="106">
        <f t="shared" si="269"/>
        <v>1</v>
      </c>
      <c r="BQ322" s="106">
        <f t="shared" si="269"/>
        <v>1</v>
      </c>
      <c r="BR322" s="350">
        <f t="shared" si="226"/>
        <v>0.5423728813559322</v>
      </c>
    </row>
    <row r="323" spans="1:70" ht="24" x14ac:dyDescent="0.25">
      <c r="A323" s="80"/>
      <c r="B323" s="78" t="s">
        <v>1274</v>
      </c>
      <c r="C323" s="78" t="s">
        <v>1275</v>
      </c>
      <c r="D323" s="78" t="s">
        <v>3</v>
      </c>
      <c r="E323" s="225">
        <f>VLOOKUP(B323,'Cuadro Control'!C361:J2253,8,FALSE)</f>
        <v>0</v>
      </c>
      <c r="F323" s="108">
        <f t="shared" si="263"/>
        <v>0</v>
      </c>
      <c r="G323" s="109">
        <v>46396</v>
      </c>
      <c r="H323" s="109"/>
      <c r="I323" s="109">
        <v>46396</v>
      </c>
      <c r="J323" s="354">
        <f t="shared" si="255"/>
        <v>0</v>
      </c>
      <c r="K323" s="108">
        <f t="shared" si="264"/>
        <v>0</v>
      </c>
      <c r="L323" s="108">
        <f t="shared" si="264"/>
        <v>0</v>
      </c>
      <c r="M323" s="108">
        <f t="shared" si="264"/>
        <v>0</v>
      </c>
      <c r="N323" s="108">
        <f t="shared" si="264"/>
        <v>0</v>
      </c>
      <c r="O323" s="108">
        <f t="shared" si="264"/>
        <v>0</v>
      </c>
      <c r="P323" s="108">
        <f t="shared" si="264"/>
        <v>0</v>
      </c>
      <c r="Q323" s="108">
        <f t="shared" si="264"/>
        <v>0</v>
      </c>
      <c r="R323" s="108">
        <f t="shared" si="264"/>
        <v>0</v>
      </c>
      <c r="S323" s="108">
        <f t="shared" si="264"/>
        <v>0</v>
      </c>
      <c r="T323" s="108">
        <f t="shared" si="264"/>
        <v>0</v>
      </c>
      <c r="U323" s="108">
        <f t="shared" si="265"/>
        <v>0</v>
      </c>
      <c r="V323" s="108">
        <f t="shared" si="265"/>
        <v>0</v>
      </c>
      <c r="W323" s="108">
        <f t="shared" si="265"/>
        <v>0</v>
      </c>
      <c r="X323" s="108">
        <f t="shared" si="265"/>
        <v>0</v>
      </c>
      <c r="Y323" s="108">
        <f t="shared" si="265"/>
        <v>0</v>
      </c>
      <c r="Z323" s="108">
        <f t="shared" si="265"/>
        <v>0</v>
      </c>
      <c r="AA323" s="108">
        <f t="shared" si="265"/>
        <v>0</v>
      </c>
      <c r="AB323" s="108">
        <f t="shared" si="265"/>
        <v>0</v>
      </c>
      <c r="AC323" s="108">
        <f t="shared" si="265"/>
        <v>0</v>
      </c>
      <c r="AD323" s="108">
        <f t="shared" si="265"/>
        <v>0</v>
      </c>
      <c r="AE323" s="108">
        <f t="shared" si="266"/>
        <v>0</v>
      </c>
      <c r="AF323" s="108">
        <f t="shared" si="266"/>
        <v>0</v>
      </c>
      <c r="AG323" s="108">
        <f t="shared" si="266"/>
        <v>0</v>
      </c>
      <c r="AH323" s="108">
        <f t="shared" si="266"/>
        <v>0</v>
      </c>
      <c r="AI323" s="108">
        <f t="shared" si="266"/>
        <v>0</v>
      </c>
      <c r="AJ323" s="108">
        <f t="shared" si="266"/>
        <v>0</v>
      </c>
      <c r="AK323" s="108">
        <f t="shared" si="266"/>
        <v>0</v>
      </c>
      <c r="AL323" s="108">
        <f t="shared" si="266"/>
        <v>1</v>
      </c>
      <c r="AM323" s="108">
        <f t="shared" si="266"/>
        <v>1</v>
      </c>
      <c r="AN323" s="108">
        <f t="shared" si="266"/>
        <v>1</v>
      </c>
      <c r="AO323" s="108">
        <f t="shared" si="267"/>
        <v>1</v>
      </c>
      <c r="AP323" s="108">
        <f t="shared" si="267"/>
        <v>1</v>
      </c>
      <c r="AQ323" s="108">
        <f t="shared" si="267"/>
        <v>1</v>
      </c>
      <c r="AR323" s="108">
        <f t="shared" si="267"/>
        <v>1</v>
      </c>
      <c r="AS323" s="108">
        <f t="shared" si="267"/>
        <v>1</v>
      </c>
      <c r="AT323" s="108">
        <f t="shared" si="267"/>
        <v>1</v>
      </c>
      <c r="AU323" s="108">
        <f t="shared" si="267"/>
        <v>1</v>
      </c>
      <c r="AV323" s="108">
        <f t="shared" si="267"/>
        <v>1</v>
      </c>
      <c r="AW323" s="108">
        <f t="shared" si="267"/>
        <v>1</v>
      </c>
      <c r="AX323" s="108">
        <f t="shared" si="267"/>
        <v>1</v>
      </c>
      <c r="AY323" s="108">
        <f t="shared" si="268"/>
        <v>1</v>
      </c>
      <c r="AZ323" s="108">
        <f t="shared" si="268"/>
        <v>1</v>
      </c>
      <c r="BA323" s="108">
        <f t="shared" si="268"/>
        <v>1</v>
      </c>
      <c r="BB323" s="108">
        <f t="shared" si="268"/>
        <v>1</v>
      </c>
      <c r="BC323" s="108">
        <f t="shared" si="268"/>
        <v>1</v>
      </c>
      <c r="BD323" s="108">
        <f t="shared" si="268"/>
        <v>1</v>
      </c>
      <c r="BE323" s="108">
        <f t="shared" si="268"/>
        <v>1</v>
      </c>
      <c r="BF323" s="108">
        <f t="shared" si="268"/>
        <v>1</v>
      </c>
      <c r="BG323" s="108">
        <f t="shared" si="268"/>
        <v>1</v>
      </c>
      <c r="BH323" s="108">
        <f t="shared" si="268"/>
        <v>1</v>
      </c>
      <c r="BI323" s="108">
        <f t="shared" si="269"/>
        <v>1</v>
      </c>
      <c r="BJ323" s="108">
        <f t="shared" si="269"/>
        <v>1</v>
      </c>
      <c r="BK323" s="108">
        <f t="shared" si="269"/>
        <v>1</v>
      </c>
      <c r="BL323" s="108">
        <f t="shared" si="269"/>
        <v>1</v>
      </c>
      <c r="BM323" s="108">
        <f t="shared" si="269"/>
        <v>1</v>
      </c>
      <c r="BN323" s="108">
        <f t="shared" si="269"/>
        <v>1</v>
      </c>
      <c r="BO323" s="108">
        <f t="shared" si="269"/>
        <v>1</v>
      </c>
      <c r="BP323" s="108">
        <f t="shared" si="269"/>
        <v>1</v>
      </c>
      <c r="BQ323" s="108">
        <f t="shared" si="269"/>
        <v>1</v>
      </c>
      <c r="BR323" s="350">
        <f t="shared" si="226"/>
        <v>0.5423728813559322</v>
      </c>
    </row>
    <row r="324" spans="1:70" ht="15" x14ac:dyDescent="0.25">
      <c r="A324" s="80"/>
      <c r="B324" s="77" t="s">
        <v>1276</v>
      </c>
      <c r="C324" s="77" t="s">
        <v>1277</v>
      </c>
      <c r="D324" s="77" t="s">
        <v>8</v>
      </c>
      <c r="E324" s="224">
        <f>VLOOKUP(B324,'Cuadro Control'!C362:J2254,8,FALSE)</f>
        <v>1230815225.9452939</v>
      </c>
      <c r="F324" s="106">
        <f t="shared" si="263"/>
        <v>0.2318411625341423</v>
      </c>
      <c r="G324" s="107">
        <v>46401</v>
      </c>
      <c r="H324" s="107"/>
      <c r="I324" s="107">
        <v>46402</v>
      </c>
      <c r="J324" s="354">
        <f t="shared" si="255"/>
        <v>1</v>
      </c>
      <c r="K324" s="106">
        <f t="shared" si="264"/>
        <v>0</v>
      </c>
      <c r="L324" s="106">
        <f t="shared" si="264"/>
        <v>0</v>
      </c>
      <c r="M324" s="106">
        <f t="shared" si="264"/>
        <v>0</v>
      </c>
      <c r="N324" s="106">
        <f t="shared" si="264"/>
        <v>0</v>
      </c>
      <c r="O324" s="106">
        <f t="shared" si="264"/>
        <v>0</v>
      </c>
      <c r="P324" s="106">
        <f t="shared" si="264"/>
        <v>0</v>
      </c>
      <c r="Q324" s="106">
        <f t="shared" si="264"/>
        <v>0</v>
      </c>
      <c r="R324" s="106">
        <f t="shared" si="264"/>
        <v>0</v>
      </c>
      <c r="S324" s="106">
        <f t="shared" si="264"/>
        <v>0</v>
      </c>
      <c r="T324" s="106">
        <f t="shared" si="264"/>
        <v>0</v>
      </c>
      <c r="U324" s="106">
        <f t="shared" si="265"/>
        <v>0</v>
      </c>
      <c r="V324" s="106">
        <f t="shared" si="265"/>
        <v>0</v>
      </c>
      <c r="W324" s="106">
        <f t="shared" si="265"/>
        <v>0</v>
      </c>
      <c r="X324" s="106">
        <f t="shared" si="265"/>
        <v>0</v>
      </c>
      <c r="Y324" s="106">
        <f t="shared" si="265"/>
        <v>0</v>
      </c>
      <c r="Z324" s="106">
        <f t="shared" si="265"/>
        <v>0</v>
      </c>
      <c r="AA324" s="106">
        <f t="shared" si="265"/>
        <v>0</v>
      </c>
      <c r="AB324" s="106">
        <f t="shared" si="265"/>
        <v>0</v>
      </c>
      <c r="AC324" s="106">
        <f t="shared" si="265"/>
        <v>0</v>
      </c>
      <c r="AD324" s="106">
        <f t="shared" si="265"/>
        <v>0</v>
      </c>
      <c r="AE324" s="106">
        <f t="shared" si="266"/>
        <v>0</v>
      </c>
      <c r="AF324" s="106">
        <f t="shared" si="266"/>
        <v>0</v>
      </c>
      <c r="AG324" s="106">
        <f t="shared" si="266"/>
        <v>0</v>
      </c>
      <c r="AH324" s="106">
        <f t="shared" si="266"/>
        <v>0</v>
      </c>
      <c r="AI324" s="106">
        <f t="shared" si="266"/>
        <v>0</v>
      </c>
      <c r="AJ324" s="106">
        <f t="shared" si="266"/>
        <v>0</v>
      </c>
      <c r="AK324" s="106">
        <f t="shared" si="266"/>
        <v>0</v>
      </c>
      <c r="AL324" s="106">
        <f t="shared" si="266"/>
        <v>1</v>
      </c>
      <c r="AM324" s="106">
        <f t="shared" si="266"/>
        <v>1</v>
      </c>
      <c r="AN324" s="106">
        <f t="shared" si="266"/>
        <v>1</v>
      </c>
      <c r="AO324" s="106">
        <f t="shared" si="267"/>
        <v>1</v>
      </c>
      <c r="AP324" s="106">
        <f t="shared" si="267"/>
        <v>1</v>
      </c>
      <c r="AQ324" s="106">
        <f t="shared" si="267"/>
        <v>1</v>
      </c>
      <c r="AR324" s="106">
        <f t="shared" si="267"/>
        <v>1</v>
      </c>
      <c r="AS324" s="106">
        <f t="shared" si="267"/>
        <v>1</v>
      </c>
      <c r="AT324" s="106">
        <f t="shared" si="267"/>
        <v>1</v>
      </c>
      <c r="AU324" s="106">
        <f t="shared" si="267"/>
        <v>1</v>
      </c>
      <c r="AV324" s="106">
        <f t="shared" si="267"/>
        <v>1</v>
      </c>
      <c r="AW324" s="106">
        <f t="shared" si="267"/>
        <v>1</v>
      </c>
      <c r="AX324" s="106">
        <f t="shared" si="267"/>
        <v>1</v>
      </c>
      <c r="AY324" s="106">
        <f t="shared" si="268"/>
        <v>1</v>
      </c>
      <c r="AZ324" s="106">
        <f t="shared" si="268"/>
        <v>1</v>
      </c>
      <c r="BA324" s="106">
        <f t="shared" si="268"/>
        <v>1</v>
      </c>
      <c r="BB324" s="106">
        <f t="shared" si="268"/>
        <v>1</v>
      </c>
      <c r="BC324" s="106">
        <f t="shared" si="268"/>
        <v>1</v>
      </c>
      <c r="BD324" s="106">
        <f t="shared" si="268"/>
        <v>1</v>
      </c>
      <c r="BE324" s="106">
        <f t="shared" si="268"/>
        <v>1</v>
      </c>
      <c r="BF324" s="106">
        <f t="shared" si="268"/>
        <v>1</v>
      </c>
      <c r="BG324" s="106">
        <f t="shared" si="268"/>
        <v>1</v>
      </c>
      <c r="BH324" s="106">
        <f t="shared" si="268"/>
        <v>1</v>
      </c>
      <c r="BI324" s="106">
        <f t="shared" si="269"/>
        <v>1</v>
      </c>
      <c r="BJ324" s="106">
        <f t="shared" si="269"/>
        <v>1</v>
      </c>
      <c r="BK324" s="106">
        <f t="shared" si="269"/>
        <v>1</v>
      </c>
      <c r="BL324" s="106">
        <f t="shared" si="269"/>
        <v>1</v>
      </c>
      <c r="BM324" s="106">
        <f t="shared" si="269"/>
        <v>1</v>
      </c>
      <c r="BN324" s="106">
        <f t="shared" si="269"/>
        <v>1</v>
      </c>
      <c r="BO324" s="106">
        <f t="shared" si="269"/>
        <v>1</v>
      </c>
      <c r="BP324" s="106">
        <f t="shared" si="269"/>
        <v>1</v>
      </c>
      <c r="BQ324" s="106">
        <f t="shared" si="269"/>
        <v>1</v>
      </c>
      <c r="BR324" s="350">
        <f t="shared" si="226"/>
        <v>0.5423728813559322</v>
      </c>
    </row>
    <row r="325" spans="1:70" ht="15" x14ac:dyDescent="0.25">
      <c r="A325" s="80"/>
      <c r="B325" s="77" t="s">
        <v>1278</v>
      </c>
      <c r="C325" s="77" t="s">
        <v>1279</v>
      </c>
      <c r="D325" s="77" t="s">
        <v>26</v>
      </c>
      <c r="E325" s="224">
        <f>VLOOKUP(B325,'Cuadro Control'!C363:J2255,8,FALSE)</f>
        <v>0</v>
      </c>
      <c r="F325" s="106">
        <f t="shared" si="263"/>
        <v>0</v>
      </c>
      <c r="G325" s="107">
        <v>46402</v>
      </c>
      <c r="H325" s="107"/>
      <c r="I325" s="107">
        <v>46409</v>
      </c>
      <c r="J325" s="354">
        <f t="shared" si="255"/>
        <v>1</v>
      </c>
      <c r="K325" s="106">
        <f t="shared" ref="K325:T330" si="270">IF($G325=0,0,IF(K$6&lt;$G325,0,IF(K$6&gt;$I325,1,(K$6-$G325+1)/($I325-$G325+1))))</f>
        <v>0</v>
      </c>
      <c r="L325" s="106">
        <f t="shared" si="270"/>
        <v>0</v>
      </c>
      <c r="M325" s="106">
        <f t="shared" si="270"/>
        <v>0</v>
      </c>
      <c r="N325" s="106">
        <f t="shared" si="270"/>
        <v>0</v>
      </c>
      <c r="O325" s="106">
        <f t="shared" si="270"/>
        <v>0</v>
      </c>
      <c r="P325" s="106">
        <f t="shared" si="270"/>
        <v>0</v>
      </c>
      <c r="Q325" s="106">
        <f t="shared" si="270"/>
        <v>0</v>
      </c>
      <c r="R325" s="106">
        <f t="shared" si="270"/>
        <v>0</v>
      </c>
      <c r="S325" s="106">
        <f t="shared" si="270"/>
        <v>0</v>
      </c>
      <c r="T325" s="106">
        <f t="shared" si="270"/>
        <v>0</v>
      </c>
      <c r="U325" s="106">
        <f t="shared" ref="U325:AD330" si="271">IF($G325=0,0,IF(U$6&lt;$G325,0,IF(U$6&gt;$I325,1,(U$6-$G325+1)/($I325-$G325+1))))</f>
        <v>0</v>
      </c>
      <c r="V325" s="106">
        <f t="shared" si="271"/>
        <v>0</v>
      </c>
      <c r="W325" s="106">
        <f t="shared" si="271"/>
        <v>0</v>
      </c>
      <c r="X325" s="106">
        <f t="shared" si="271"/>
        <v>0</v>
      </c>
      <c r="Y325" s="106">
        <f t="shared" si="271"/>
        <v>0</v>
      </c>
      <c r="Z325" s="106">
        <f t="shared" si="271"/>
        <v>0</v>
      </c>
      <c r="AA325" s="106">
        <f t="shared" si="271"/>
        <v>0</v>
      </c>
      <c r="AB325" s="106">
        <f t="shared" si="271"/>
        <v>0</v>
      </c>
      <c r="AC325" s="106">
        <f t="shared" si="271"/>
        <v>0</v>
      </c>
      <c r="AD325" s="106">
        <f t="shared" si="271"/>
        <v>0</v>
      </c>
      <c r="AE325" s="106">
        <f t="shared" ref="AE325:AN330" si="272">IF($G325=0,0,IF(AE$6&lt;$G325,0,IF(AE$6&gt;$I325,1,(AE$6-$G325+1)/($I325-$G325+1))))</f>
        <v>0</v>
      </c>
      <c r="AF325" s="106">
        <f t="shared" si="272"/>
        <v>0</v>
      </c>
      <c r="AG325" s="106">
        <f t="shared" si="272"/>
        <v>0</v>
      </c>
      <c r="AH325" s="106">
        <f t="shared" si="272"/>
        <v>0</v>
      </c>
      <c r="AI325" s="106">
        <f t="shared" si="272"/>
        <v>0</v>
      </c>
      <c r="AJ325" s="106">
        <f t="shared" si="272"/>
        <v>0</v>
      </c>
      <c r="AK325" s="106">
        <f t="shared" si="272"/>
        <v>0</v>
      </c>
      <c r="AL325" s="106">
        <f t="shared" si="272"/>
        <v>0.125</v>
      </c>
      <c r="AM325" s="106">
        <f t="shared" si="272"/>
        <v>1</v>
      </c>
      <c r="AN325" s="106">
        <f t="shared" si="272"/>
        <v>1</v>
      </c>
      <c r="AO325" s="106">
        <f t="shared" ref="AO325:AX330" si="273">IF($G325=0,0,IF(AO$6&lt;$G325,0,IF(AO$6&gt;$I325,1,(AO$6-$G325+1)/($I325-$G325+1))))</f>
        <v>1</v>
      </c>
      <c r="AP325" s="106">
        <f t="shared" si="273"/>
        <v>1</v>
      </c>
      <c r="AQ325" s="106">
        <f t="shared" si="273"/>
        <v>1</v>
      </c>
      <c r="AR325" s="106">
        <f t="shared" si="273"/>
        <v>1</v>
      </c>
      <c r="AS325" s="106">
        <f t="shared" si="273"/>
        <v>1</v>
      </c>
      <c r="AT325" s="106">
        <f t="shared" si="273"/>
        <v>1</v>
      </c>
      <c r="AU325" s="106">
        <f t="shared" si="273"/>
        <v>1</v>
      </c>
      <c r="AV325" s="106">
        <f t="shared" si="273"/>
        <v>1</v>
      </c>
      <c r="AW325" s="106">
        <f t="shared" si="273"/>
        <v>1</v>
      </c>
      <c r="AX325" s="106">
        <f t="shared" si="273"/>
        <v>1</v>
      </c>
      <c r="AY325" s="106">
        <f t="shared" ref="AY325:BH330" si="274">IF($G325=0,0,IF(AY$6&lt;$G325,0,IF(AY$6&gt;$I325,1,(AY$6-$G325+1)/($I325-$G325+1))))</f>
        <v>1</v>
      </c>
      <c r="AZ325" s="106">
        <f t="shared" si="274"/>
        <v>1</v>
      </c>
      <c r="BA325" s="106">
        <f t="shared" si="274"/>
        <v>1</v>
      </c>
      <c r="BB325" s="106">
        <f t="shared" si="274"/>
        <v>1</v>
      </c>
      <c r="BC325" s="106">
        <f t="shared" si="274"/>
        <v>1</v>
      </c>
      <c r="BD325" s="106">
        <f t="shared" si="274"/>
        <v>1</v>
      </c>
      <c r="BE325" s="106">
        <f t="shared" si="274"/>
        <v>1</v>
      </c>
      <c r="BF325" s="106">
        <f t="shared" si="274"/>
        <v>1</v>
      </c>
      <c r="BG325" s="106">
        <f t="shared" si="274"/>
        <v>1</v>
      </c>
      <c r="BH325" s="106">
        <f t="shared" si="274"/>
        <v>1</v>
      </c>
      <c r="BI325" s="106">
        <f t="shared" ref="BI325:BQ330" si="275">IF($G325=0,0,IF(BI$6&lt;$G325,0,IF(BI$6&gt;$I325,1,(BI$6-$G325+1)/($I325-$G325+1))))</f>
        <v>1</v>
      </c>
      <c r="BJ325" s="106">
        <f t="shared" si="275"/>
        <v>1</v>
      </c>
      <c r="BK325" s="106">
        <f t="shared" si="275"/>
        <v>1</v>
      </c>
      <c r="BL325" s="106">
        <f t="shared" si="275"/>
        <v>1</v>
      </c>
      <c r="BM325" s="106">
        <f t="shared" si="275"/>
        <v>1</v>
      </c>
      <c r="BN325" s="106">
        <f t="shared" si="275"/>
        <v>1</v>
      </c>
      <c r="BO325" s="106">
        <f t="shared" si="275"/>
        <v>1</v>
      </c>
      <c r="BP325" s="106">
        <f t="shared" si="275"/>
        <v>1</v>
      </c>
      <c r="BQ325" s="106">
        <f t="shared" si="275"/>
        <v>1</v>
      </c>
      <c r="BR325" s="350">
        <f t="shared" si="226"/>
        <v>0.52754237288135597</v>
      </c>
    </row>
    <row r="326" spans="1:70" ht="15" x14ac:dyDescent="0.25">
      <c r="A326" s="80"/>
      <c r="B326" s="77" t="s">
        <v>1280</v>
      </c>
      <c r="C326" s="77" t="s">
        <v>2064</v>
      </c>
      <c r="D326" s="77" t="s">
        <v>6</v>
      </c>
      <c r="E326" s="224">
        <f>VLOOKUP(B326,'Cuadro Control'!C364:J2256,8,FALSE)</f>
        <v>52736347.43270281</v>
      </c>
      <c r="F326" s="106">
        <f t="shared" si="263"/>
        <v>9.933624348213644E-3</v>
      </c>
      <c r="G326" s="107">
        <v>46409</v>
      </c>
      <c r="H326" s="107"/>
      <c r="I326" s="107">
        <v>46413</v>
      </c>
      <c r="J326" s="354">
        <f t="shared" si="255"/>
        <v>0.2</v>
      </c>
      <c r="K326" s="106">
        <f t="shared" si="270"/>
        <v>0</v>
      </c>
      <c r="L326" s="106">
        <f t="shared" si="270"/>
        <v>0</v>
      </c>
      <c r="M326" s="106">
        <f t="shared" si="270"/>
        <v>0</v>
      </c>
      <c r="N326" s="106">
        <f t="shared" si="270"/>
        <v>0</v>
      </c>
      <c r="O326" s="106">
        <f t="shared" si="270"/>
        <v>0</v>
      </c>
      <c r="P326" s="106">
        <f t="shared" si="270"/>
        <v>0</v>
      </c>
      <c r="Q326" s="106">
        <f t="shared" si="270"/>
        <v>0</v>
      </c>
      <c r="R326" s="106">
        <f t="shared" si="270"/>
        <v>0</v>
      </c>
      <c r="S326" s="106">
        <f t="shared" si="270"/>
        <v>0</v>
      </c>
      <c r="T326" s="106">
        <f t="shared" si="270"/>
        <v>0</v>
      </c>
      <c r="U326" s="106">
        <f t="shared" si="271"/>
        <v>0</v>
      </c>
      <c r="V326" s="106">
        <f t="shared" si="271"/>
        <v>0</v>
      </c>
      <c r="W326" s="106">
        <f t="shared" si="271"/>
        <v>0</v>
      </c>
      <c r="X326" s="106">
        <f t="shared" si="271"/>
        <v>0</v>
      </c>
      <c r="Y326" s="106">
        <f t="shared" si="271"/>
        <v>0</v>
      </c>
      <c r="Z326" s="106">
        <f t="shared" si="271"/>
        <v>0</v>
      </c>
      <c r="AA326" s="106">
        <f t="shared" si="271"/>
        <v>0</v>
      </c>
      <c r="AB326" s="106">
        <f t="shared" si="271"/>
        <v>0</v>
      </c>
      <c r="AC326" s="106">
        <f t="shared" si="271"/>
        <v>0</v>
      </c>
      <c r="AD326" s="106">
        <f t="shared" si="271"/>
        <v>0</v>
      </c>
      <c r="AE326" s="106">
        <f t="shared" si="272"/>
        <v>0</v>
      </c>
      <c r="AF326" s="106">
        <f t="shared" si="272"/>
        <v>0</v>
      </c>
      <c r="AG326" s="106">
        <f t="shared" si="272"/>
        <v>0</v>
      </c>
      <c r="AH326" s="106">
        <f t="shared" si="272"/>
        <v>0</v>
      </c>
      <c r="AI326" s="106">
        <f t="shared" si="272"/>
        <v>0</v>
      </c>
      <c r="AJ326" s="106">
        <f t="shared" si="272"/>
        <v>0</v>
      </c>
      <c r="AK326" s="106">
        <f t="shared" si="272"/>
        <v>0</v>
      </c>
      <c r="AL326" s="106">
        <f t="shared" si="272"/>
        <v>0</v>
      </c>
      <c r="AM326" s="106">
        <f t="shared" si="272"/>
        <v>0.2</v>
      </c>
      <c r="AN326" s="106">
        <f t="shared" si="272"/>
        <v>1</v>
      </c>
      <c r="AO326" s="106">
        <f t="shared" si="273"/>
        <v>1</v>
      </c>
      <c r="AP326" s="106">
        <f t="shared" si="273"/>
        <v>1</v>
      </c>
      <c r="AQ326" s="106">
        <f t="shared" si="273"/>
        <v>1</v>
      </c>
      <c r="AR326" s="106">
        <f t="shared" si="273"/>
        <v>1</v>
      </c>
      <c r="AS326" s="106">
        <f t="shared" si="273"/>
        <v>1</v>
      </c>
      <c r="AT326" s="106">
        <f t="shared" si="273"/>
        <v>1</v>
      </c>
      <c r="AU326" s="106">
        <f t="shared" si="273"/>
        <v>1</v>
      </c>
      <c r="AV326" s="106">
        <f t="shared" si="273"/>
        <v>1</v>
      </c>
      <c r="AW326" s="106">
        <f t="shared" si="273"/>
        <v>1</v>
      </c>
      <c r="AX326" s="106">
        <f t="shared" si="273"/>
        <v>1</v>
      </c>
      <c r="AY326" s="106">
        <f t="shared" si="274"/>
        <v>1</v>
      </c>
      <c r="AZ326" s="106">
        <f t="shared" si="274"/>
        <v>1</v>
      </c>
      <c r="BA326" s="106">
        <f t="shared" si="274"/>
        <v>1</v>
      </c>
      <c r="BB326" s="106">
        <f t="shared" si="274"/>
        <v>1</v>
      </c>
      <c r="BC326" s="106">
        <f t="shared" si="274"/>
        <v>1</v>
      </c>
      <c r="BD326" s="106">
        <f t="shared" si="274"/>
        <v>1</v>
      </c>
      <c r="BE326" s="106">
        <f t="shared" si="274"/>
        <v>1</v>
      </c>
      <c r="BF326" s="106">
        <f t="shared" si="274"/>
        <v>1</v>
      </c>
      <c r="BG326" s="106">
        <f t="shared" si="274"/>
        <v>1</v>
      </c>
      <c r="BH326" s="106">
        <f t="shared" si="274"/>
        <v>1</v>
      </c>
      <c r="BI326" s="106">
        <f t="shared" si="275"/>
        <v>1</v>
      </c>
      <c r="BJ326" s="106">
        <f t="shared" si="275"/>
        <v>1</v>
      </c>
      <c r="BK326" s="106">
        <f t="shared" si="275"/>
        <v>1</v>
      </c>
      <c r="BL326" s="106">
        <f t="shared" si="275"/>
        <v>1</v>
      </c>
      <c r="BM326" s="106">
        <f t="shared" si="275"/>
        <v>1</v>
      </c>
      <c r="BN326" s="106">
        <f t="shared" si="275"/>
        <v>1</v>
      </c>
      <c r="BO326" s="106">
        <f t="shared" si="275"/>
        <v>1</v>
      </c>
      <c r="BP326" s="106">
        <f t="shared" si="275"/>
        <v>1</v>
      </c>
      <c r="BQ326" s="106">
        <f t="shared" si="275"/>
        <v>1</v>
      </c>
      <c r="BR326" s="350">
        <f t="shared" si="226"/>
        <v>0.51186440677966105</v>
      </c>
    </row>
    <row r="327" spans="1:70" ht="24" x14ac:dyDescent="0.25">
      <c r="A327" s="80"/>
      <c r="B327" s="77" t="s">
        <v>1281</v>
      </c>
      <c r="C327" s="77" t="s">
        <v>1282</v>
      </c>
      <c r="D327" s="77" t="s">
        <v>19</v>
      </c>
      <c r="E327" s="224">
        <f>VLOOKUP(B327,'Cuadro Control'!C365:J2257,8,FALSE)</f>
        <v>46410609.014634147</v>
      </c>
      <c r="F327" s="106">
        <f t="shared" si="263"/>
        <v>8.742083556535862E-3</v>
      </c>
      <c r="G327" s="107">
        <v>46413</v>
      </c>
      <c r="H327" s="107"/>
      <c r="I327" s="107">
        <v>46415</v>
      </c>
      <c r="J327" s="354">
        <f t="shared" si="255"/>
        <v>0</v>
      </c>
      <c r="K327" s="106">
        <f t="shared" si="270"/>
        <v>0</v>
      </c>
      <c r="L327" s="106">
        <f t="shared" si="270"/>
        <v>0</v>
      </c>
      <c r="M327" s="106">
        <f t="shared" si="270"/>
        <v>0</v>
      </c>
      <c r="N327" s="106">
        <f t="shared" si="270"/>
        <v>0</v>
      </c>
      <c r="O327" s="106">
        <f t="shared" si="270"/>
        <v>0</v>
      </c>
      <c r="P327" s="106">
        <f t="shared" si="270"/>
        <v>0</v>
      </c>
      <c r="Q327" s="106">
        <f t="shared" si="270"/>
        <v>0</v>
      </c>
      <c r="R327" s="106">
        <f t="shared" si="270"/>
        <v>0</v>
      </c>
      <c r="S327" s="106">
        <f t="shared" si="270"/>
        <v>0</v>
      </c>
      <c r="T327" s="106">
        <f t="shared" si="270"/>
        <v>0</v>
      </c>
      <c r="U327" s="106">
        <f t="shared" si="271"/>
        <v>0</v>
      </c>
      <c r="V327" s="106">
        <f t="shared" si="271"/>
        <v>0</v>
      </c>
      <c r="W327" s="106">
        <f t="shared" si="271"/>
        <v>0</v>
      </c>
      <c r="X327" s="106">
        <f t="shared" si="271"/>
        <v>0</v>
      </c>
      <c r="Y327" s="106">
        <f t="shared" si="271"/>
        <v>0</v>
      </c>
      <c r="Z327" s="106">
        <f t="shared" si="271"/>
        <v>0</v>
      </c>
      <c r="AA327" s="106">
        <f t="shared" si="271"/>
        <v>0</v>
      </c>
      <c r="AB327" s="106">
        <f t="shared" si="271"/>
        <v>0</v>
      </c>
      <c r="AC327" s="106">
        <f t="shared" si="271"/>
        <v>0</v>
      </c>
      <c r="AD327" s="106">
        <f t="shared" si="271"/>
        <v>0</v>
      </c>
      <c r="AE327" s="106">
        <f t="shared" si="272"/>
        <v>0</v>
      </c>
      <c r="AF327" s="106">
        <f t="shared" si="272"/>
        <v>0</v>
      </c>
      <c r="AG327" s="106">
        <f t="shared" si="272"/>
        <v>0</v>
      </c>
      <c r="AH327" s="106">
        <f t="shared" si="272"/>
        <v>0</v>
      </c>
      <c r="AI327" s="106">
        <f t="shared" si="272"/>
        <v>0</v>
      </c>
      <c r="AJ327" s="106">
        <f t="shared" si="272"/>
        <v>0</v>
      </c>
      <c r="AK327" s="106">
        <f t="shared" si="272"/>
        <v>0</v>
      </c>
      <c r="AL327" s="106">
        <f t="shared" si="272"/>
        <v>0</v>
      </c>
      <c r="AM327" s="106">
        <f t="shared" si="272"/>
        <v>0</v>
      </c>
      <c r="AN327" s="106">
        <f t="shared" si="272"/>
        <v>1</v>
      </c>
      <c r="AO327" s="106">
        <f t="shared" si="273"/>
        <v>1</v>
      </c>
      <c r="AP327" s="106">
        <f t="shared" si="273"/>
        <v>1</v>
      </c>
      <c r="AQ327" s="106">
        <f t="shared" si="273"/>
        <v>1</v>
      </c>
      <c r="AR327" s="106">
        <f t="shared" si="273"/>
        <v>1</v>
      </c>
      <c r="AS327" s="106">
        <f t="shared" si="273"/>
        <v>1</v>
      </c>
      <c r="AT327" s="106">
        <f t="shared" si="273"/>
        <v>1</v>
      </c>
      <c r="AU327" s="106">
        <f t="shared" si="273"/>
        <v>1</v>
      </c>
      <c r="AV327" s="106">
        <f t="shared" si="273"/>
        <v>1</v>
      </c>
      <c r="AW327" s="106">
        <f t="shared" si="273"/>
        <v>1</v>
      </c>
      <c r="AX327" s="106">
        <f t="shared" si="273"/>
        <v>1</v>
      </c>
      <c r="AY327" s="106">
        <f t="shared" si="274"/>
        <v>1</v>
      </c>
      <c r="AZ327" s="106">
        <f t="shared" si="274"/>
        <v>1</v>
      </c>
      <c r="BA327" s="106">
        <f t="shared" si="274"/>
        <v>1</v>
      </c>
      <c r="BB327" s="106">
        <f t="shared" si="274"/>
        <v>1</v>
      </c>
      <c r="BC327" s="106">
        <f t="shared" si="274"/>
        <v>1</v>
      </c>
      <c r="BD327" s="106">
        <f t="shared" si="274"/>
        <v>1</v>
      </c>
      <c r="BE327" s="106">
        <f t="shared" si="274"/>
        <v>1</v>
      </c>
      <c r="BF327" s="106">
        <f t="shared" si="274"/>
        <v>1</v>
      </c>
      <c r="BG327" s="106">
        <f t="shared" si="274"/>
        <v>1</v>
      </c>
      <c r="BH327" s="106">
        <f t="shared" si="274"/>
        <v>1</v>
      </c>
      <c r="BI327" s="106">
        <f t="shared" si="275"/>
        <v>1</v>
      </c>
      <c r="BJ327" s="106">
        <f t="shared" si="275"/>
        <v>1</v>
      </c>
      <c r="BK327" s="106">
        <f t="shared" si="275"/>
        <v>1</v>
      </c>
      <c r="BL327" s="106">
        <f t="shared" si="275"/>
        <v>1</v>
      </c>
      <c r="BM327" s="106">
        <f t="shared" si="275"/>
        <v>1</v>
      </c>
      <c r="BN327" s="106">
        <f t="shared" si="275"/>
        <v>1</v>
      </c>
      <c r="BO327" s="106">
        <f t="shared" si="275"/>
        <v>1</v>
      </c>
      <c r="BP327" s="106">
        <f t="shared" si="275"/>
        <v>1</v>
      </c>
      <c r="BQ327" s="106">
        <f t="shared" si="275"/>
        <v>1</v>
      </c>
      <c r="BR327" s="350">
        <f t="shared" si="226"/>
        <v>0.50847457627118642</v>
      </c>
    </row>
    <row r="328" spans="1:70" ht="24" x14ac:dyDescent="0.25">
      <c r="A328" s="80"/>
      <c r="B328" s="77" t="s">
        <v>1283</v>
      </c>
      <c r="C328" s="77" t="s">
        <v>1284</v>
      </c>
      <c r="D328" s="77" t="s">
        <v>9</v>
      </c>
      <c r="E328" s="224">
        <f>VLOOKUP(B328,'Cuadro Control'!C366:J2258,8,FALSE)</f>
        <v>1587346329.5488234</v>
      </c>
      <c r="F328" s="106">
        <f t="shared" si="263"/>
        <v>0.29899875353285565</v>
      </c>
      <c r="G328" s="107">
        <v>46413</v>
      </c>
      <c r="H328" s="107"/>
      <c r="I328" s="107">
        <v>46423</v>
      </c>
      <c r="J328" s="354">
        <f t="shared" si="255"/>
        <v>1</v>
      </c>
      <c r="K328" s="106">
        <f t="shared" si="270"/>
        <v>0</v>
      </c>
      <c r="L328" s="106">
        <f t="shared" si="270"/>
        <v>0</v>
      </c>
      <c r="M328" s="106">
        <f t="shared" si="270"/>
        <v>0</v>
      </c>
      <c r="N328" s="106">
        <f t="shared" si="270"/>
        <v>0</v>
      </c>
      <c r="O328" s="106">
        <f t="shared" si="270"/>
        <v>0</v>
      </c>
      <c r="P328" s="106">
        <f t="shared" si="270"/>
        <v>0</v>
      </c>
      <c r="Q328" s="106">
        <f t="shared" si="270"/>
        <v>0</v>
      </c>
      <c r="R328" s="106">
        <f t="shared" si="270"/>
        <v>0</v>
      </c>
      <c r="S328" s="106">
        <f t="shared" si="270"/>
        <v>0</v>
      </c>
      <c r="T328" s="106">
        <f t="shared" si="270"/>
        <v>0</v>
      </c>
      <c r="U328" s="106">
        <f t="shared" si="271"/>
        <v>0</v>
      </c>
      <c r="V328" s="106">
        <f t="shared" si="271"/>
        <v>0</v>
      </c>
      <c r="W328" s="106">
        <f t="shared" si="271"/>
        <v>0</v>
      </c>
      <c r="X328" s="106">
        <f t="shared" si="271"/>
        <v>0</v>
      </c>
      <c r="Y328" s="106">
        <f t="shared" si="271"/>
        <v>0</v>
      </c>
      <c r="Z328" s="106">
        <f t="shared" si="271"/>
        <v>0</v>
      </c>
      <c r="AA328" s="106">
        <f t="shared" si="271"/>
        <v>0</v>
      </c>
      <c r="AB328" s="106">
        <f t="shared" si="271"/>
        <v>0</v>
      </c>
      <c r="AC328" s="106">
        <f t="shared" si="271"/>
        <v>0</v>
      </c>
      <c r="AD328" s="106">
        <f t="shared" si="271"/>
        <v>0</v>
      </c>
      <c r="AE328" s="106">
        <f t="shared" si="272"/>
        <v>0</v>
      </c>
      <c r="AF328" s="106">
        <f t="shared" si="272"/>
        <v>0</v>
      </c>
      <c r="AG328" s="106">
        <f t="shared" si="272"/>
        <v>0</v>
      </c>
      <c r="AH328" s="106">
        <f t="shared" si="272"/>
        <v>0</v>
      </c>
      <c r="AI328" s="106">
        <f t="shared" si="272"/>
        <v>0</v>
      </c>
      <c r="AJ328" s="106">
        <f t="shared" si="272"/>
        <v>0</v>
      </c>
      <c r="AK328" s="106">
        <f t="shared" si="272"/>
        <v>0</v>
      </c>
      <c r="AL328" s="106">
        <f t="shared" si="272"/>
        <v>0</v>
      </c>
      <c r="AM328" s="106">
        <f t="shared" si="272"/>
        <v>0</v>
      </c>
      <c r="AN328" s="106">
        <f t="shared" si="272"/>
        <v>0.36363636363636365</v>
      </c>
      <c r="AO328" s="106">
        <f t="shared" si="273"/>
        <v>1</v>
      </c>
      <c r="AP328" s="106">
        <f t="shared" si="273"/>
        <v>1</v>
      </c>
      <c r="AQ328" s="106">
        <f t="shared" si="273"/>
        <v>1</v>
      </c>
      <c r="AR328" s="106">
        <f t="shared" si="273"/>
        <v>1</v>
      </c>
      <c r="AS328" s="106">
        <f t="shared" si="273"/>
        <v>1</v>
      </c>
      <c r="AT328" s="106">
        <f t="shared" si="273"/>
        <v>1</v>
      </c>
      <c r="AU328" s="106">
        <f t="shared" si="273"/>
        <v>1</v>
      </c>
      <c r="AV328" s="106">
        <f t="shared" si="273"/>
        <v>1</v>
      </c>
      <c r="AW328" s="106">
        <f t="shared" si="273"/>
        <v>1</v>
      </c>
      <c r="AX328" s="106">
        <f t="shared" si="273"/>
        <v>1</v>
      </c>
      <c r="AY328" s="106">
        <f t="shared" si="274"/>
        <v>1</v>
      </c>
      <c r="AZ328" s="106">
        <f t="shared" si="274"/>
        <v>1</v>
      </c>
      <c r="BA328" s="106">
        <f t="shared" si="274"/>
        <v>1</v>
      </c>
      <c r="BB328" s="106">
        <f t="shared" si="274"/>
        <v>1</v>
      </c>
      <c r="BC328" s="106">
        <f t="shared" si="274"/>
        <v>1</v>
      </c>
      <c r="BD328" s="106">
        <f t="shared" si="274"/>
        <v>1</v>
      </c>
      <c r="BE328" s="106">
        <f t="shared" si="274"/>
        <v>1</v>
      </c>
      <c r="BF328" s="106">
        <f t="shared" si="274"/>
        <v>1</v>
      </c>
      <c r="BG328" s="106">
        <f t="shared" si="274"/>
        <v>1</v>
      </c>
      <c r="BH328" s="106">
        <f t="shared" si="274"/>
        <v>1</v>
      </c>
      <c r="BI328" s="106">
        <f t="shared" si="275"/>
        <v>1</v>
      </c>
      <c r="BJ328" s="106">
        <f t="shared" si="275"/>
        <v>1</v>
      </c>
      <c r="BK328" s="106">
        <f t="shared" si="275"/>
        <v>1</v>
      </c>
      <c r="BL328" s="106">
        <f t="shared" si="275"/>
        <v>1</v>
      </c>
      <c r="BM328" s="106">
        <f t="shared" si="275"/>
        <v>1</v>
      </c>
      <c r="BN328" s="106">
        <f t="shared" si="275"/>
        <v>1</v>
      </c>
      <c r="BO328" s="106">
        <f t="shared" si="275"/>
        <v>1</v>
      </c>
      <c r="BP328" s="106">
        <f t="shared" si="275"/>
        <v>1</v>
      </c>
      <c r="BQ328" s="106">
        <f t="shared" si="275"/>
        <v>1</v>
      </c>
      <c r="BR328" s="350">
        <f t="shared" si="226"/>
        <v>0.49768875192604006</v>
      </c>
    </row>
    <row r="329" spans="1:70" ht="30" x14ac:dyDescent="0.25">
      <c r="A329" s="80"/>
      <c r="B329" s="103" t="s">
        <v>1285</v>
      </c>
      <c r="C329" s="103" t="s">
        <v>1286</v>
      </c>
      <c r="D329" s="103" t="s">
        <v>9</v>
      </c>
      <c r="E329" s="223">
        <f>VLOOKUP(B329,'Cuadro Control'!C367:J2259,8,FALSE)</f>
        <v>179532477.23999998</v>
      </c>
      <c r="F329" s="104">
        <f t="shared" si="263"/>
        <v>3.3817438522495219E-2</v>
      </c>
      <c r="G329" s="105">
        <v>46415</v>
      </c>
      <c r="H329" s="105"/>
      <c r="I329" s="105">
        <v>46428</v>
      </c>
      <c r="J329" s="354">
        <f t="shared" si="255"/>
        <v>0.6428571428571429</v>
      </c>
      <c r="K329" s="104">
        <f t="shared" si="270"/>
        <v>0</v>
      </c>
      <c r="L329" s="104">
        <f t="shared" si="270"/>
        <v>0</v>
      </c>
      <c r="M329" s="104">
        <f t="shared" si="270"/>
        <v>0</v>
      </c>
      <c r="N329" s="104">
        <f t="shared" si="270"/>
        <v>0</v>
      </c>
      <c r="O329" s="104">
        <f t="shared" si="270"/>
        <v>0</v>
      </c>
      <c r="P329" s="104">
        <f t="shared" si="270"/>
        <v>0</v>
      </c>
      <c r="Q329" s="104">
        <f t="shared" si="270"/>
        <v>0</v>
      </c>
      <c r="R329" s="104">
        <f t="shared" si="270"/>
        <v>0</v>
      </c>
      <c r="S329" s="104">
        <f t="shared" si="270"/>
        <v>0</v>
      </c>
      <c r="T329" s="104">
        <f t="shared" si="270"/>
        <v>0</v>
      </c>
      <c r="U329" s="104">
        <f t="shared" si="271"/>
        <v>0</v>
      </c>
      <c r="V329" s="104">
        <f t="shared" si="271"/>
        <v>0</v>
      </c>
      <c r="W329" s="104">
        <f t="shared" si="271"/>
        <v>0</v>
      </c>
      <c r="X329" s="104">
        <f t="shared" si="271"/>
        <v>0</v>
      </c>
      <c r="Y329" s="104">
        <f t="shared" si="271"/>
        <v>0</v>
      </c>
      <c r="Z329" s="104">
        <f t="shared" si="271"/>
        <v>0</v>
      </c>
      <c r="AA329" s="104">
        <f t="shared" si="271"/>
        <v>0</v>
      </c>
      <c r="AB329" s="104">
        <f t="shared" si="271"/>
        <v>0</v>
      </c>
      <c r="AC329" s="104">
        <f t="shared" si="271"/>
        <v>0</v>
      </c>
      <c r="AD329" s="104">
        <f t="shared" si="271"/>
        <v>0</v>
      </c>
      <c r="AE329" s="104">
        <f t="shared" si="272"/>
        <v>0</v>
      </c>
      <c r="AF329" s="104">
        <f t="shared" si="272"/>
        <v>0</v>
      </c>
      <c r="AG329" s="104">
        <f t="shared" si="272"/>
        <v>0</v>
      </c>
      <c r="AH329" s="104">
        <f t="shared" si="272"/>
        <v>0</v>
      </c>
      <c r="AI329" s="104">
        <f t="shared" si="272"/>
        <v>0</v>
      </c>
      <c r="AJ329" s="104">
        <f t="shared" si="272"/>
        <v>0</v>
      </c>
      <c r="AK329" s="104">
        <f t="shared" si="272"/>
        <v>0</v>
      </c>
      <c r="AL329" s="104">
        <f t="shared" si="272"/>
        <v>0</v>
      </c>
      <c r="AM329" s="104">
        <f t="shared" si="272"/>
        <v>0</v>
      </c>
      <c r="AN329" s="104">
        <f t="shared" si="272"/>
        <v>0.14285714285714285</v>
      </c>
      <c r="AO329" s="104">
        <f t="shared" si="273"/>
        <v>0.6428571428571429</v>
      </c>
      <c r="AP329" s="104">
        <f t="shared" si="273"/>
        <v>1</v>
      </c>
      <c r="AQ329" s="104">
        <f t="shared" si="273"/>
        <v>1</v>
      </c>
      <c r="AR329" s="104">
        <f t="shared" si="273"/>
        <v>1</v>
      </c>
      <c r="AS329" s="104">
        <f t="shared" si="273"/>
        <v>1</v>
      </c>
      <c r="AT329" s="104">
        <f t="shared" si="273"/>
        <v>1</v>
      </c>
      <c r="AU329" s="104">
        <f t="shared" si="273"/>
        <v>1</v>
      </c>
      <c r="AV329" s="104">
        <f t="shared" si="273"/>
        <v>1</v>
      </c>
      <c r="AW329" s="104">
        <f t="shared" si="273"/>
        <v>1</v>
      </c>
      <c r="AX329" s="104">
        <f t="shared" si="273"/>
        <v>1</v>
      </c>
      <c r="AY329" s="104">
        <f t="shared" si="274"/>
        <v>1</v>
      </c>
      <c r="AZ329" s="104">
        <f t="shared" si="274"/>
        <v>1</v>
      </c>
      <c r="BA329" s="104">
        <f t="shared" si="274"/>
        <v>1</v>
      </c>
      <c r="BB329" s="104">
        <f t="shared" si="274"/>
        <v>1</v>
      </c>
      <c r="BC329" s="104">
        <f t="shared" si="274"/>
        <v>1</v>
      </c>
      <c r="BD329" s="104">
        <f t="shared" si="274"/>
        <v>1</v>
      </c>
      <c r="BE329" s="104">
        <f t="shared" si="274"/>
        <v>1</v>
      </c>
      <c r="BF329" s="104">
        <f t="shared" si="274"/>
        <v>1</v>
      </c>
      <c r="BG329" s="104">
        <f t="shared" si="274"/>
        <v>1</v>
      </c>
      <c r="BH329" s="104">
        <f t="shared" si="274"/>
        <v>1</v>
      </c>
      <c r="BI329" s="104">
        <f t="shared" si="275"/>
        <v>1</v>
      </c>
      <c r="BJ329" s="104">
        <f t="shared" si="275"/>
        <v>1</v>
      </c>
      <c r="BK329" s="104">
        <f t="shared" si="275"/>
        <v>1</v>
      </c>
      <c r="BL329" s="104">
        <f t="shared" si="275"/>
        <v>1</v>
      </c>
      <c r="BM329" s="104">
        <f t="shared" si="275"/>
        <v>1</v>
      </c>
      <c r="BN329" s="104">
        <f t="shared" si="275"/>
        <v>1</v>
      </c>
      <c r="BO329" s="104">
        <f t="shared" si="275"/>
        <v>1</v>
      </c>
      <c r="BP329" s="104">
        <f t="shared" si="275"/>
        <v>1</v>
      </c>
      <c r="BQ329" s="104">
        <f t="shared" si="275"/>
        <v>1</v>
      </c>
      <c r="BR329" s="350">
        <f t="shared" si="226"/>
        <v>0.48789346246973364</v>
      </c>
    </row>
    <row r="330" spans="1:70" ht="15" x14ac:dyDescent="0.25">
      <c r="A330" s="80"/>
      <c r="B330" s="78" t="s">
        <v>1287</v>
      </c>
      <c r="C330" s="78" t="s">
        <v>1986</v>
      </c>
      <c r="D330" s="78" t="s">
        <v>3</v>
      </c>
      <c r="E330" s="225">
        <f>VLOOKUP(B330,'Cuadro Control'!C368:J2260,8,FALSE)</f>
        <v>0</v>
      </c>
      <c r="F330" s="108">
        <f>IFERROR(E330/$E$314,0)</f>
        <v>0</v>
      </c>
      <c r="G330" s="109">
        <v>46428</v>
      </c>
      <c r="H330" s="109"/>
      <c r="I330" s="109">
        <v>46428</v>
      </c>
      <c r="J330" s="354">
        <f t="shared" si="255"/>
        <v>0</v>
      </c>
      <c r="K330" s="108">
        <f t="shared" si="270"/>
        <v>0</v>
      </c>
      <c r="L330" s="108">
        <f t="shared" si="270"/>
        <v>0</v>
      </c>
      <c r="M330" s="108">
        <f t="shared" si="270"/>
        <v>0</v>
      </c>
      <c r="N330" s="108">
        <f t="shared" si="270"/>
        <v>0</v>
      </c>
      <c r="O330" s="108">
        <f t="shared" si="270"/>
        <v>0</v>
      </c>
      <c r="P330" s="108">
        <f t="shared" si="270"/>
        <v>0</v>
      </c>
      <c r="Q330" s="108">
        <f t="shared" si="270"/>
        <v>0</v>
      </c>
      <c r="R330" s="108">
        <f t="shared" si="270"/>
        <v>0</v>
      </c>
      <c r="S330" s="108">
        <f t="shared" si="270"/>
        <v>0</v>
      </c>
      <c r="T330" s="108">
        <f t="shared" si="270"/>
        <v>0</v>
      </c>
      <c r="U330" s="108">
        <f t="shared" si="271"/>
        <v>0</v>
      </c>
      <c r="V330" s="108">
        <f t="shared" si="271"/>
        <v>0</v>
      </c>
      <c r="W330" s="108">
        <f t="shared" si="271"/>
        <v>0</v>
      </c>
      <c r="X330" s="108">
        <f t="shared" si="271"/>
        <v>0</v>
      </c>
      <c r="Y330" s="108">
        <f t="shared" si="271"/>
        <v>0</v>
      </c>
      <c r="Z330" s="108">
        <f t="shared" si="271"/>
        <v>0</v>
      </c>
      <c r="AA330" s="108">
        <f t="shared" si="271"/>
        <v>0</v>
      </c>
      <c r="AB330" s="108">
        <f t="shared" si="271"/>
        <v>0</v>
      </c>
      <c r="AC330" s="108">
        <f t="shared" si="271"/>
        <v>0</v>
      </c>
      <c r="AD330" s="108">
        <f t="shared" si="271"/>
        <v>0</v>
      </c>
      <c r="AE330" s="108">
        <f t="shared" si="272"/>
        <v>0</v>
      </c>
      <c r="AF330" s="108">
        <f t="shared" si="272"/>
        <v>0</v>
      </c>
      <c r="AG330" s="108">
        <f t="shared" si="272"/>
        <v>0</v>
      </c>
      <c r="AH330" s="108">
        <f t="shared" si="272"/>
        <v>0</v>
      </c>
      <c r="AI330" s="108">
        <f t="shared" si="272"/>
        <v>0</v>
      </c>
      <c r="AJ330" s="108">
        <f t="shared" si="272"/>
        <v>0</v>
      </c>
      <c r="AK330" s="108">
        <f t="shared" si="272"/>
        <v>0</v>
      </c>
      <c r="AL330" s="108">
        <f t="shared" si="272"/>
        <v>0</v>
      </c>
      <c r="AM330" s="108">
        <f t="shared" si="272"/>
        <v>0</v>
      </c>
      <c r="AN330" s="108">
        <f t="shared" si="272"/>
        <v>0</v>
      </c>
      <c r="AO330" s="108">
        <f t="shared" si="273"/>
        <v>0</v>
      </c>
      <c r="AP330" s="108">
        <f t="shared" si="273"/>
        <v>1</v>
      </c>
      <c r="AQ330" s="108">
        <f t="shared" si="273"/>
        <v>1</v>
      </c>
      <c r="AR330" s="108">
        <f t="shared" si="273"/>
        <v>1</v>
      </c>
      <c r="AS330" s="108">
        <f t="shared" si="273"/>
        <v>1</v>
      </c>
      <c r="AT330" s="108">
        <f t="shared" si="273"/>
        <v>1</v>
      </c>
      <c r="AU330" s="108">
        <f t="shared" si="273"/>
        <v>1</v>
      </c>
      <c r="AV330" s="108">
        <f t="shared" si="273"/>
        <v>1</v>
      </c>
      <c r="AW330" s="108">
        <f t="shared" si="273"/>
        <v>1</v>
      </c>
      <c r="AX330" s="108">
        <f t="shared" si="273"/>
        <v>1</v>
      </c>
      <c r="AY330" s="108">
        <f t="shared" si="274"/>
        <v>1</v>
      </c>
      <c r="AZ330" s="108">
        <f t="shared" si="274"/>
        <v>1</v>
      </c>
      <c r="BA330" s="108">
        <f t="shared" si="274"/>
        <v>1</v>
      </c>
      <c r="BB330" s="108">
        <f t="shared" si="274"/>
        <v>1</v>
      </c>
      <c r="BC330" s="108">
        <f t="shared" si="274"/>
        <v>1</v>
      </c>
      <c r="BD330" s="108">
        <f t="shared" si="274"/>
        <v>1</v>
      </c>
      <c r="BE330" s="108">
        <f t="shared" si="274"/>
        <v>1</v>
      </c>
      <c r="BF330" s="108">
        <f t="shared" si="274"/>
        <v>1</v>
      </c>
      <c r="BG330" s="108">
        <f t="shared" si="274"/>
        <v>1</v>
      </c>
      <c r="BH330" s="108">
        <f t="shared" si="274"/>
        <v>1</v>
      </c>
      <c r="BI330" s="108">
        <f t="shared" si="275"/>
        <v>1</v>
      </c>
      <c r="BJ330" s="108">
        <f t="shared" si="275"/>
        <v>1</v>
      </c>
      <c r="BK330" s="108">
        <f t="shared" si="275"/>
        <v>1</v>
      </c>
      <c r="BL330" s="108">
        <f t="shared" si="275"/>
        <v>1</v>
      </c>
      <c r="BM330" s="108">
        <f t="shared" si="275"/>
        <v>1</v>
      </c>
      <c r="BN330" s="108">
        <f t="shared" si="275"/>
        <v>1</v>
      </c>
      <c r="BO330" s="108">
        <f t="shared" si="275"/>
        <v>1</v>
      </c>
      <c r="BP330" s="108">
        <f t="shared" si="275"/>
        <v>1</v>
      </c>
      <c r="BQ330" s="108">
        <f t="shared" si="275"/>
        <v>1</v>
      </c>
      <c r="BR330" s="350">
        <f t="shared" ref="BR330:BR393" si="276">+AVERAGE(K330:BQ330)</f>
        <v>0.47457627118644069</v>
      </c>
    </row>
    <row r="331" spans="1:70" ht="15" x14ac:dyDescent="0.25">
      <c r="A331" s="80"/>
      <c r="B331" s="76" t="s">
        <v>1288</v>
      </c>
      <c r="C331" s="76" t="s">
        <v>1289</v>
      </c>
      <c r="D331" s="76" t="s">
        <v>38</v>
      </c>
      <c r="E331" s="222">
        <f>SUM(E332:E347)</f>
        <v>5308872732.0543728</v>
      </c>
      <c r="F331" s="101">
        <f>IFERROR(E331/$E$109,0)</f>
        <v>2.9408554574576196E-2</v>
      </c>
      <c r="G331" s="102">
        <v>46349</v>
      </c>
      <c r="H331" s="102"/>
      <c r="I331" s="102">
        <v>46435</v>
      </c>
      <c r="J331" s="354">
        <f t="shared" si="255"/>
        <v>0.98792234338482321</v>
      </c>
      <c r="K331" s="101">
        <f>SUMPRODUCT($F332:$F346,K332:K346)</f>
        <v>0</v>
      </c>
      <c r="L331" s="101">
        <f t="shared" ref="L331:BQ331" si="277">SUMPRODUCT($F332:$F346,L332:L346)</f>
        <v>0</v>
      </c>
      <c r="M331" s="101">
        <f t="shared" si="277"/>
        <v>0</v>
      </c>
      <c r="N331" s="101">
        <f t="shared" si="277"/>
        <v>0</v>
      </c>
      <c r="O331" s="101">
        <f t="shared" si="277"/>
        <v>0</v>
      </c>
      <c r="P331" s="101">
        <f t="shared" si="277"/>
        <v>0</v>
      </c>
      <c r="Q331" s="101">
        <f t="shared" si="277"/>
        <v>0</v>
      </c>
      <c r="R331" s="101">
        <f t="shared" si="277"/>
        <v>0</v>
      </c>
      <c r="S331" s="101">
        <f t="shared" si="277"/>
        <v>0</v>
      </c>
      <c r="T331" s="101">
        <f t="shared" si="277"/>
        <v>0</v>
      </c>
      <c r="U331" s="101">
        <f t="shared" si="277"/>
        <v>0</v>
      </c>
      <c r="V331" s="101">
        <f t="shared" si="277"/>
        <v>0</v>
      </c>
      <c r="W331" s="101">
        <f t="shared" si="277"/>
        <v>0</v>
      </c>
      <c r="X331" s="101">
        <f t="shared" si="277"/>
        <v>0</v>
      </c>
      <c r="Y331" s="101">
        <f t="shared" si="277"/>
        <v>0</v>
      </c>
      <c r="Z331" s="101">
        <f t="shared" si="277"/>
        <v>0</v>
      </c>
      <c r="AA331" s="101">
        <f t="shared" si="277"/>
        <v>0</v>
      </c>
      <c r="AB331" s="101">
        <f t="shared" si="277"/>
        <v>0</v>
      </c>
      <c r="AC331" s="101">
        <f t="shared" si="277"/>
        <v>0</v>
      </c>
      <c r="AD331" s="101">
        <f t="shared" si="277"/>
        <v>0</v>
      </c>
      <c r="AE331" s="101">
        <f t="shared" si="277"/>
        <v>8.7141099111024359E-3</v>
      </c>
      <c r="AF331" s="101">
        <f t="shared" si="277"/>
        <v>1.5685397839984384E-2</v>
      </c>
      <c r="AG331" s="101">
        <f t="shared" si="277"/>
        <v>4.8374332157511336E-2</v>
      </c>
      <c r="AH331" s="101">
        <f t="shared" si="277"/>
        <v>8.6381780999194982E-2</v>
      </c>
      <c r="AI331" s="101">
        <f t="shared" si="277"/>
        <v>0.15445319352941653</v>
      </c>
      <c r="AJ331" s="101">
        <f t="shared" si="277"/>
        <v>0.21109391284063891</v>
      </c>
      <c r="AK331" s="101">
        <f t="shared" si="277"/>
        <v>0.29103897798818501</v>
      </c>
      <c r="AL331" s="101">
        <f t="shared" si="277"/>
        <v>0.37098404313573108</v>
      </c>
      <c r="AM331" s="101">
        <f t="shared" si="277"/>
        <v>0.64850810003989967</v>
      </c>
      <c r="AN331" s="101">
        <f t="shared" si="277"/>
        <v>0.64850810003989967</v>
      </c>
      <c r="AO331" s="101">
        <f t="shared" si="277"/>
        <v>0.78074169005721283</v>
      </c>
      <c r="AP331" s="101">
        <f t="shared" si="277"/>
        <v>0.98792234338482321</v>
      </c>
      <c r="AQ331" s="101">
        <f t="shared" si="277"/>
        <v>1</v>
      </c>
      <c r="AR331" s="101">
        <f t="shared" si="277"/>
        <v>1</v>
      </c>
      <c r="AS331" s="101">
        <f t="shared" si="277"/>
        <v>1</v>
      </c>
      <c r="AT331" s="101">
        <f t="shared" si="277"/>
        <v>1</v>
      </c>
      <c r="AU331" s="101">
        <f t="shared" si="277"/>
        <v>1</v>
      </c>
      <c r="AV331" s="101">
        <f t="shared" si="277"/>
        <v>1</v>
      </c>
      <c r="AW331" s="101">
        <f t="shared" si="277"/>
        <v>1</v>
      </c>
      <c r="AX331" s="101">
        <f t="shared" si="277"/>
        <v>1</v>
      </c>
      <c r="AY331" s="101">
        <f t="shared" si="277"/>
        <v>1</v>
      </c>
      <c r="AZ331" s="101">
        <f t="shared" si="277"/>
        <v>1</v>
      </c>
      <c r="BA331" s="101">
        <f t="shared" si="277"/>
        <v>1</v>
      </c>
      <c r="BB331" s="101">
        <f t="shared" si="277"/>
        <v>1</v>
      </c>
      <c r="BC331" s="101">
        <f t="shared" si="277"/>
        <v>1</v>
      </c>
      <c r="BD331" s="101">
        <f t="shared" si="277"/>
        <v>1</v>
      </c>
      <c r="BE331" s="101">
        <f t="shared" si="277"/>
        <v>1</v>
      </c>
      <c r="BF331" s="101">
        <f t="shared" si="277"/>
        <v>1</v>
      </c>
      <c r="BG331" s="101">
        <f t="shared" si="277"/>
        <v>1</v>
      </c>
      <c r="BH331" s="101">
        <f t="shared" si="277"/>
        <v>1</v>
      </c>
      <c r="BI331" s="101">
        <f t="shared" si="277"/>
        <v>1</v>
      </c>
      <c r="BJ331" s="101">
        <f t="shared" si="277"/>
        <v>1</v>
      </c>
      <c r="BK331" s="101">
        <f t="shared" si="277"/>
        <v>1</v>
      </c>
      <c r="BL331" s="101">
        <f t="shared" si="277"/>
        <v>1</v>
      </c>
      <c r="BM331" s="101">
        <f t="shared" si="277"/>
        <v>1</v>
      </c>
      <c r="BN331" s="101">
        <f t="shared" si="277"/>
        <v>1</v>
      </c>
      <c r="BO331" s="101">
        <f t="shared" si="277"/>
        <v>1</v>
      </c>
      <c r="BP331" s="101">
        <f t="shared" si="277"/>
        <v>1</v>
      </c>
      <c r="BQ331" s="101">
        <f t="shared" si="277"/>
        <v>1</v>
      </c>
      <c r="BR331" s="350">
        <f t="shared" si="276"/>
        <v>0.52970179630378988</v>
      </c>
    </row>
    <row r="332" spans="1:70" ht="24" x14ac:dyDescent="0.25">
      <c r="A332" s="80"/>
      <c r="B332" s="77" t="s">
        <v>1290</v>
      </c>
      <c r="C332" s="77" t="s">
        <v>2109</v>
      </c>
      <c r="D332" s="77" t="s">
        <v>22</v>
      </c>
      <c r="E332" s="224">
        <f>VLOOKUP(B332,'Cuadro Control'!C370:J2262,8,FALSE)</f>
        <v>83271780.884117648</v>
      </c>
      <c r="F332" s="106">
        <f t="shared" ref="F332:F346" si="278">IFERROR(E332/$E$331,0)</f>
        <v>1.5685397839984384E-2</v>
      </c>
      <c r="G332" s="107">
        <v>46349</v>
      </c>
      <c r="H332" s="107"/>
      <c r="I332" s="107">
        <v>46357</v>
      </c>
      <c r="J332" s="354">
        <f t="shared" si="255"/>
        <v>0.55555555555555558</v>
      </c>
      <c r="K332" s="106">
        <f t="shared" ref="K332:T341" si="279">IF($G332=0,0,IF(K$6&lt;$G332,0,IF(K$6&gt;$I332,1,(K$6-$G332+1)/($I332-$G332+1))))</f>
        <v>0</v>
      </c>
      <c r="L332" s="106">
        <f t="shared" si="279"/>
        <v>0</v>
      </c>
      <c r="M332" s="106">
        <f t="shared" si="279"/>
        <v>0</v>
      </c>
      <c r="N332" s="106">
        <f t="shared" si="279"/>
        <v>0</v>
      </c>
      <c r="O332" s="106">
        <f t="shared" si="279"/>
        <v>0</v>
      </c>
      <c r="P332" s="106">
        <f t="shared" si="279"/>
        <v>0</v>
      </c>
      <c r="Q332" s="106">
        <f t="shared" si="279"/>
        <v>0</v>
      </c>
      <c r="R332" s="106">
        <f t="shared" si="279"/>
        <v>0</v>
      </c>
      <c r="S332" s="106">
        <f t="shared" si="279"/>
        <v>0</v>
      </c>
      <c r="T332" s="106">
        <f t="shared" si="279"/>
        <v>0</v>
      </c>
      <c r="U332" s="106">
        <f t="shared" ref="U332:AD341" si="280">IF($G332=0,0,IF(U$6&lt;$G332,0,IF(U$6&gt;$I332,1,(U$6-$G332+1)/($I332-$G332+1))))</f>
        <v>0</v>
      </c>
      <c r="V332" s="106">
        <f t="shared" si="280"/>
        <v>0</v>
      </c>
      <c r="W332" s="106">
        <f t="shared" si="280"/>
        <v>0</v>
      </c>
      <c r="X332" s="106">
        <f t="shared" si="280"/>
        <v>0</v>
      </c>
      <c r="Y332" s="106">
        <f t="shared" si="280"/>
        <v>0</v>
      </c>
      <c r="Z332" s="106">
        <f t="shared" si="280"/>
        <v>0</v>
      </c>
      <c r="AA332" s="106">
        <f t="shared" si="280"/>
        <v>0</v>
      </c>
      <c r="AB332" s="106">
        <f t="shared" si="280"/>
        <v>0</v>
      </c>
      <c r="AC332" s="106">
        <f t="shared" si="280"/>
        <v>0</v>
      </c>
      <c r="AD332" s="106">
        <f t="shared" si="280"/>
        <v>0</v>
      </c>
      <c r="AE332" s="106">
        <f t="shared" ref="AE332:AN341" si="281">IF($G332=0,0,IF(AE$6&lt;$G332,0,IF(AE$6&gt;$I332,1,(AE$6-$G332+1)/($I332-$G332+1))))</f>
        <v>0.55555555555555558</v>
      </c>
      <c r="AF332" s="106">
        <f t="shared" si="281"/>
        <v>1</v>
      </c>
      <c r="AG332" s="106">
        <f t="shared" si="281"/>
        <v>1</v>
      </c>
      <c r="AH332" s="106">
        <f t="shared" si="281"/>
        <v>1</v>
      </c>
      <c r="AI332" s="106">
        <f t="shared" si="281"/>
        <v>1</v>
      </c>
      <c r="AJ332" s="106">
        <f t="shared" si="281"/>
        <v>1</v>
      </c>
      <c r="AK332" s="106">
        <f t="shared" si="281"/>
        <v>1</v>
      </c>
      <c r="AL332" s="106">
        <f t="shared" si="281"/>
        <v>1</v>
      </c>
      <c r="AM332" s="106">
        <f t="shared" si="281"/>
        <v>1</v>
      </c>
      <c r="AN332" s="106">
        <f t="shared" si="281"/>
        <v>1</v>
      </c>
      <c r="AO332" s="106">
        <f t="shared" ref="AO332:AX341" si="282">IF($G332=0,0,IF(AO$6&lt;$G332,0,IF(AO$6&gt;$I332,1,(AO$6-$G332+1)/($I332-$G332+1))))</f>
        <v>1</v>
      </c>
      <c r="AP332" s="106">
        <f t="shared" si="282"/>
        <v>1</v>
      </c>
      <c r="AQ332" s="106">
        <f t="shared" si="282"/>
        <v>1</v>
      </c>
      <c r="AR332" s="106">
        <f t="shared" si="282"/>
        <v>1</v>
      </c>
      <c r="AS332" s="106">
        <f t="shared" si="282"/>
        <v>1</v>
      </c>
      <c r="AT332" s="106">
        <f t="shared" si="282"/>
        <v>1</v>
      </c>
      <c r="AU332" s="106">
        <f t="shared" si="282"/>
        <v>1</v>
      </c>
      <c r="AV332" s="106">
        <f t="shared" si="282"/>
        <v>1</v>
      </c>
      <c r="AW332" s="106">
        <f t="shared" si="282"/>
        <v>1</v>
      </c>
      <c r="AX332" s="106">
        <f t="shared" si="282"/>
        <v>1</v>
      </c>
      <c r="AY332" s="106">
        <f t="shared" ref="AY332:BH341" si="283">IF($G332=0,0,IF(AY$6&lt;$G332,0,IF(AY$6&gt;$I332,1,(AY$6-$G332+1)/($I332-$G332+1))))</f>
        <v>1</v>
      </c>
      <c r="AZ332" s="106">
        <f t="shared" si="283"/>
        <v>1</v>
      </c>
      <c r="BA332" s="106">
        <f t="shared" si="283"/>
        <v>1</v>
      </c>
      <c r="BB332" s="106">
        <f t="shared" si="283"/>
        <v>1</v>
      </c>
      <c r="BC332" s="106">
        <f t="shared" si="283"/>
        <v>1</v>
      </c>
      <c r="BD332" s="106">
        <f t="shared" si="283"/>
        <v>1</v>
      </c>
      <c r="BE332" s="106">
        <f t="shared" si="283"/>
        <v>1</v>
      </c>
      <c r="BF332" s="106">
        <f t="shared" si="283"/>
        <v>1</v>
      </c>
      <c r="BG332" s="106">
        <f t="shared" si="283"/>
        <v>1</v>
      </c>
      <c r="BH332" s="106">
        <f t="shared" si="283"/>
        <v>1</v>
      </c>
      <c r="BI332" s="106">
        <f t="shared" ref="BI332:BQ341" si="284">IF($G332=0,0,IF(BI$6&lt;$G332,0,IF(BI$6&gt;$I332,1,(BI$6-$G332+1)/($I332-$G332+1))))</f>
        <v>1</v>
      </c>
      <c r="BJ332" s="106">
        <f t="shared" si="284"/>
        <v>1</v>
      </c>
      <c r="BK332" s="106">
        <f t="shared" si="284"/>
        <v>1</v>
      </c>
      <c r="BL332" s="106">
        <f t="shared" si="284"/>
        <v>1</v>
      </c>
      <c r="BM332" s="106">
        <f t="shared" si="284"/>
        <v>1</v>
      </c>
      <c r="BN332" s="106">
        <f t="shared" si="284"/>
        <v>1</v>
      </c>
      <c r="BO332" s="106">
        <f t="shared" si="284"/>
        <v>1</v>
      </c>
      <c r="BP332" s="106">
        <f t="shared" si="284"/>
        <v>1</v>
      </c>
      <c r="BQ332" s="106">
        <f t="shared" si="284"/>
        <v>1</v>
      </c>
      <c r="BR332" s="350">
        <f t="shared" si="276"/>
        <v>0.65348399246704336</v>
      </c>
    </row>
    <row r="333" spans="1:70" ht="15" x14ac:dyDescent="0.25">
      <c r="A333" s="80"/>
      <c r="B333" s="77" t="s">
        <v>1292</v>
      </c>
      <c r="C333" s="77" t="s">
        <v>1293</v>
      </c>
      <c r="D333" s="77" t="s">
        <v>9</v>
      </c>
      <c r="E333" s="224">
        <f>VLOOKUP(B333,'Cuadro Control'!C371:J2263,8,FALSE)</f>
        <v>312374505.66882348</v>
      </c>
      <c r="F333" s="106">
        <f t="shared" si="278"/>
        <v>5.8840081771548515E-2</v>
      </c>
      <c r="G333" s="107">
        <v>46363</v>
      </c>
      <c r="H333" s="107"/>
      <c r="I333" s="107">
        <v>46371</v>
      </c>
      <c r="J333" s="354">
        <f t="shared" si="255"/>
        <v>0.55555555555555558</v>
      </c>
      <c r="K333" s="106">
        <f t="shared" si="279"/>
        <v>0</v>
      </c>
      <c r="L333" s="106">
        <f t="shared" si="279"/>
        <v>0</v>
      </c>
      <c r="M333" s="106">
        <f t="shared" si="279"/>
        <v>0</v>
      </c>
      <c r="N333" s="106">
        <f t="shared" si="279"/>
        <v>0</v>
      </c>
      <c r="O333" s="106">
        <f t="shared" si="279"/>
        <v>0</v>
      </c>
      <c r="P333" s="106">
        <f t="shared" si="279"/>
        <v>0</v>
      </c>
      <c r="Q333" s="106">
        <f t="shared" si="279"/>
        <v>0</v>
      </c>
      <c r="R333" s="106">
        <f t="shared" si="279"/>
        <v>0</v>
      </c>
      <c r="S333" s="106">
        <f t="shared" si="279"/>
        <v>0</v>
      </c>
      <c r="T333" s="106">
        <f t="shared" si="279"/>
        <v>0</v>
      </c>
      <c r="U333" s="106">
        <f t="shared" si="280"/>
        <v>0</v>
      </c>
      <c r="V333" s="106">
        <f t="shared" si="280"/>
        <v>0</v>
      </c>
      <c r="W333" s="106">
        <f t="shared" si="280"/>
        <v>0</v>
      </c>
      <c r="X333" s="106">
        <f t="shared" si="280"/>
        <v>0</v>
      </c>
      <c r="Y333" s="106">
        <f t="shared" si="280"/>
        <v>0</v>
      </c>
      <c r="Z333" s="106">
        <f t="shared" si="280"/>
        <v>0</v>
      </c>
      <c r="AA333" s="106">
        <f t="shared" si="280"/>
        <v>0</v>
      </c>
      <c r="AB333" s="106">
        <f t="shared" si="280"/>
        <v>0</v>
      </c>
      <c r="AC333" s="106">
        <f t="shared" si="280"/>
        <v>0</v>
      </c>
      <c r="AD333" s="106">
        <f t="shared" si="280"/>
        <v>0</v>
      </c>
      <c r="AE333" s="106">
        <f t="shared" si="281"/>
        <v>0</v>
      </c>
      <c r="AF333" s="106">
        <f t="shared" si="281"/>
        <v>0</v>
      </c>
      <c r="AG333" s="106">
        <f t="shared" si="281"/>
        <v>0.55555555555555558</v>
      </c>
      <c r="AH333" s="106">
        <f t="shared" si="281"/>
        <v>1</v>
      </c>
      <c r="AI333" s="106">
        <f t="shared" si="281"/>
        <v>1</v>
      </c>
      <c r="AJ333" s="106">
        <f t="shared" si="281"/>
        <v>1</v>
      </c>
      <c r="AK333" s="106">
        <f t="shared" si="281"/>
        <v>1</v>
      </c>
      <c r="AL333" s="106">
        <f t="shared" si="281"/>
        <v>1</v>
      </c>
      <c r="AM333" s="106">
        <f t="shared" si="281"/>
        <v>1</v>
      </c>
      <c r="AN333" s="106">
        <f t="shared" si="281"/>
        <v>1</v>
      </c>
      <c r="AO333" s="106">
        <f t="shared" si="282"/>
        <v>1</v>
      </c>
      <c r="AP333" s="106">
        <f t="shared" si="282"/>
        <v>1</v>
      </c>
      <c r="AQ333" s="106">
        <f t="shared" si="282"/>
        <v>1</v>
      </c>
      <c r="AR333" s="106">
        <f t="shared" si="282"/>
        <v>1</v>
      </c>
      <c r="AS333" s="106">
        <f t="shared" si="282"/>
        <v>1</v>
      </c>
      <c r="AT333" s="106">
        <f t="shared" si="282"/>
        <v>1</v>
      </c>
      <c r="AU333" s="106">
        <f t="shared" si="282"/>
        <v>1</v>
      </c>
      <c r="AV333" s="106">
        <f t="shared" si="282"/>
        <v>1</v>
      </c>
      <c r="AW333" s="106">
        <f t="shared" si="282"/>
        <v>1</v>
      </c>
      <c r="AX333" s="106">
        <f t="shared" si="282"/>
        <v>1</v>
      </c>
      <c r="AY333" s="106">
        <f t="shared" si="283"/>
        <v>1</v>
      </c>
      <c r="AZ333" s="106">
        <f t="shared" si="283"/>
        <v>1</v>
      </c>
      <c r="BA333" s="106">
        <f t="shared" si="283"/>
        <v>1</v>
      </c>
      <c r="BB333" s="106">
        <f t="shared" si="283"/>
        <v>1</v>
      </c>
      <c r="BC333" s="106">
        <f t="shared" si="283"/>
        <v>1</v>
      </c>
      <c r="BD333" s="106">
        <f t="shared" si="283"/>
        <v>1</v>
      </c>
      <c r="BE333" s="106">
        <f t="shared" si="283"/>
        <v>1</v>
      </c>
      <c r="BF333" s="106">
        <f t="shared" si="283"/>
        <v>1</v>
      </c>
      <c r="BG333" s="106">
        <f t="shared" si="283"/>
        <v>1</v>
      </c>
      <c r="BH333" s="106">
        <f t="shared" si="283"/>
        <v>1</v>
      </c>
      <c r="BI333" s="106">
        <f t="shared" si="284"/>
        <v>1</v>
      </c>
      <c r="BJ333" s="106">
        <f t="shared" si="284"/>
        <v>1</v>
      </c>
      <c r="BK333" s="106">
        <f t="shared" si="284"/>
        <v>1</v>
      </c>
      <c r="BL333" s="106">
        <f t="shared" si="284"/>
        <v>1</v>
      </c>
      <c r="BM333" s="106">
        <f t="shared" si="284"/>
        <v>1</v>
      </c>
      <c r="BN333" s="106">
        <f t="shared" si="284"/>
        <v>1</v>
      </c>
      <c r="BO333" s="106">
        <f t="shared" si="284"/>
        <v>1</v>
      </c>
      <c r="BP333" s="106">
        <f t="shared" si="284"/>
        <v>1</v>
      </c>
      <c r="BQ333" s="106">
        <f t="shared" si="284"/>
        <v>1</v>
      </c>
      <c r="BR333" s="350">
        <f t="shared" si="276"/>
        <v>0.61958568738229758</v>
      </c>
    </row>
    <row r="334" spans="1:70" ht="15" x14ac:dyDescent="0.25">
      <c r="A334" s="80"/>
      <c r="B334" s="103" t="s">
        <v>1294</v>
      </c>
      <c r="C334" s="103" t="s">
        <v>1295</v>
      </c>
      <c r="D334" s="103" t="s">
        <v>6</v>
      </c>
      <c r="E334" s="223">
        <f>VLOOKUP(B334,'Cuadro Control'!C372:J2264,8,FALSE)</f>
        <v>9527825.6870364472</v>
      </c>
      <c r="F334" s="104">
        <f t="shared" si="278"/>
        <v>1.794698454439963E-3</v>
      </c>
      <c r="G334" s="105">
        <v>46371</v>
      </c>
      <c r="H334" s="105"/>
      <c r="I334" s="105">
        <v>46374</v>
      </c>
      <c r="J334" s="354">
        <f t="shared" si="255"/>
        <v>1</v>
      </c>
      <c r="K334" s="104">
        <f t="shared" si="279"/>
        <v>0</v>
      </c>
      <c r="L334" s="104">
        <f t="shared" si="279"/>
        <v>0</v>
      </c>
      <c r="M334" s="104">
        <f t="shared" si="279"/>
        <v>0</v>
      </c>
      <c r="N334" s="104">
        <f t="shared" si="279"/>
        <v>0</v>
      </c>
      <c r="O334" s="104">
        <f t="shared" si="279"/>
        <v>0</v>
      </c>
      <c r="P334" s="104">
        <f t="shared" si="279"/>
        <v>0</v>
      </c>
      <c r="Q334" s="104">
        <f t="shared" si="279"/>
        <v>0</v>
      </c>
      <c r="R334" s="104">
        <f t="shared" si="279"/>
        <v>0</v>
      </c>
      <c r="S334" s="104">
        <f t="shared" si="279"/>
        <v>0</v>
      </c>
      <c r="T334" s="104">
        <f t="shared" si="279"/>
        <v>0</v>
      </c>
      <c r="U334" s="104">
        <f t="shared" si="280"/>
        <v>0</v>
      </c>
      <c r="V334" s="104">
        <f t="shared" si="280"/>
        <v>0</v>
      </c>
      <c r="W334" s="104">
        <f t="shared" si="280"/>
        <v>0</v>
      </c>
      <c r="X334" s="104">
        <f t="shared" si="280"/>
        <v>0</v>
      </c>
      <c r="Y334" s="104">
        <f t="shared" si="280"/>
        <v>0</v>
      </c>
      <c r="Z334" s="104">
        <f t="shared" si="280"/>
        <v>0</v>
      </c>
      <c r="AA334" s="104">
        <f t="shared" si="280"/>
        <v>0</v>
      </c>
      <c r="AB334" s="104">
        <f t="shared" si="280"/>
        <v>0</v>
      </c>
      <c r="AC334" s="104">
        <f t="shared" si="280"/>
        <v>0</v>
      </c>
      <c r="AD334" s="104">
        <f t="shared" si="280"/>
        <v>0</v>
      </c>
      <c r="AE334" s="104">
        <f t="shared" si="281"/>
        <v>0</v>
      </c>
      <c r="AF334" s="104">
        <f t="shared" si="281"/>
        <v>0</v>
      </c>
      <c r="AG334" s="104">
        <f t="shared" si="281"/>
        <v>0</v>
      </c>
      <c r="AH334" s="104">
        <f t="shared" si="281"/>
        <v>1</v>
      </c>
      <c r="AI334" s="104">
        <f t="shared" si="281"/>
        <v>1</v>
      </c>
      <c r="AJ334" s="104">
        <f t="shared" si="281"/>
        <v>1</v>
      </c>
      <c r="AK334" s="104">
        <f t="shared" si="281"/>
        <v>1</v>
      </c>
      <c r="AL334" s="104">
        <f t="shared" si="281"/>
        <v>1</v>
      </c>
      <c r="AM334" s="104">
        <f t="shared" si="281"/>
        <v>1</v>
      </c>
      <c r="AN334" s="104">
        <f t="shared" si="281"/>
        <v>1</v>
      </c>
      <c r="AO334" s="104">
        <f t="shared" si="282"/>
        <v>1</v>
      </c>
      <c r="AP334" s="104">
        <f t="shared" si="282"/>
        <v>1</v>
      </c>
      <c r="AQ334" s="104">
        <f t="shared" si="282"/>
        <v>1</v>
      </c>
      <c r="AR334" s="104">
        <f t="shared" si="282"/>
        <v>1</v>
      </c>
      <c r="AS334" s="104">
        <f t="shared" si="282"/>
        <v>1</v>
      </c>
      <c r="AT334" s="104">
        <f t="shared" si="282"/>
        <v>1</v>
      </c>
      <c r="AU334" s="104">
        <f t="shared" si="282"/>
        <v>1</v>
      </c>
      <c r="AV334" s="104">
        <f t="shared" si="282"/>
        <v>1</v>
      </c>
      <c r="AW334" s="104">
        <f t="shared" si="282"/>
        <v>1</v>
      </c>
      <c r="AX334" s="104">
        <f t="shared" si="282"/>
        <v>1</v>
      </c>
      <c r="AY334" s="104">
        <f t="shared" si="283"/>
        <v>1</v>
      </c>
      <c r="AZ334" s="104">
        <f t="shared" si="283"/>
        <v>1</v>
      </c>
      <c r="BA334" s="104">
        <f t="shared" si="283"/>
        <v>1</v>
      </c>
      <c r="BB334" s="104">
        <f t="shared" si="283"/>
        <v>1</v>
      </c>
      <c r="BC334" s="104">
        <f t="shared" si="283"/>
        <v>1</v>
      </c>
      <c r="BD334" s="104">
        <f t="shared" si="283"/>
        <v>1</v>
      </c>
      <c r="BE334" s="104">
        <f t="shared" si="283"/>
        <v>1</v>
      </c>
      <c r="BF334" s="104">
        <f t="shared" si="283"/>
        <v>1</v>
      </c>
      <c r="BG334" s="104">
        <f t="shared" si="283"/>
        <v>1</v>
      </c>
      <c r="BH334" s="104">
        <f t="shared" si="283"/>
        <v>1</v>
      </c>
      <c r="BI334" s="104">
        <f t="shared" si="284"/>
        <v>1</v>
      </c>
      <c r="BJ334" s="104">
        <f t="shared" si="284"/>
        <v>1</v>
      </c>
      <c r="BK334" s="104">
        <f t="shared" si="284"/>
        <v>1</v>
      </c>
      <c r="BL334" s="104">
        <f t="shared" si="284"/>
        <v>1</v>
      </c>
      <c r="BM334" s="104">
        <f t="shared" si="284"/>
        <v>1</v>
      </c>
      <c r="BN334" s="104">
        <f t="shared" si="284"/>
        <v>1</v>
      </c>
      <c r="BO334" s="104">
        <f t="shared" si="284"/>
        <v>1</v>
      </c>
      <c r="BP334" s="104">
        <f t="shared" si="284"/>
        <v>1</v>
      </c>
      <c r="BQ334" s="104">
        <f t="shared" si="284"/>
        <v>1</v>
      </c>
      <c r="BR334" s="350">
        <f t="shared" si="276"/>
        <v>0.61016949152542377</v>
      </c>
    </row>
    <row r="335" spans="1:70" ht="15" x14ac:dyDescent="0.25">
      <c r="A335" s="80"/>
      <c r="B335" s="77" t="s">
        <v>1296</v>
      </c>
      <c r="C335" s="77" t="s">
        <v>1297</v>
      </c>
      <c r="D335" s="77" t="s">
        <v>19</v>
      </c>
      <c r="E335" s="224">
        <f>VLOOKUP(B335,'Cuadro Control'!C373:J2265,8,FALSE)</f>
        <v>320494616.71764702</v>
      </c>
      <c r="F335" s="106">
        <f t="shared" si="278"/>
        <v>6.0369617599332674E-2</v>
      </c>
      <c r="G335" s="107">
        <v>46374</v>
      </c>
      <c r="H335" s="107"/>
      <c r="I335" s="107">
        <v>46379</v>
      </c>
      <c r="J335" s="354">
        <f t="shared" si="255"/>
        <v>0.16666666666666666</v>
      </c>
      <c r="K335" s="106">
        <f t="shared" si="279"/>
        <v>0</v>
      </c>
      <c r="L335" s="106">
        <f t="shared" si="279"/>
        <v>0</v>
      </c>
      <c r="M335" s="106">
        <f t="shared" si="279"/>
        <v>0</v>
      </c>
      <c r="N335" s="106">
        <f t="shared" si="279"/>
        <v>0</v>
      </c>
      <c r="O335" s="106">
        <f t="shared" si="279"/>
        <v>0</v>
      </c>
      <c r="P335" s="106">
        <f t="shared" si="279"/>
        <v>0</v>
      </c>
      <c r="Q335" s="106">
        <f t="shared" si="279"/>
        <v>0</v>
      </c>
      <c r="R335" s="106">
        <f t="shared" si="279"/>
        <v>0</v>
      </c>
      <c r="S335" s="106">
        <f t="shared" si="279"/>
        <v>0</v>
      </c>
      <c r="T335" s="106">
        <f t="shared" si="279"/>
        <v>0</v>
      </c>
      <c r="U335" s="106">
        <f t="shared" si="280"/>
        <v>0</v>
      </c>
      <c r="V335" s="106">
        <f t="shared" si="280"/>
        <v>0</v>
      </c>
      <c r="W335" s="106">
        <f t="shared" si="280"/>
        <v>0</v>
      </c>
      <c r="X335" s="106">
        <f t="shared" si="280"/>
        <v>0</v>
      </c>
      <c r="Y335" s="106">
        <f t="shared" si="280"/>
        <v>0</v>
      </c>
      <c r="Z335" s="106">
        <f t="shared" si="280"/>
        <v>0</v>
      </c>
      <c r="AA335" s="106">
        <f t="shared" si="280"/>
        <v>0</v>
      </c>
      <c r="AB335" s="106">
        <f t="shared" si="280"/>
        <v>0</v>
      </c>
      <c r="AC335" s="106">
        <f t="shared" si="280"/>
        <v>0</v>
      </c>
      <c r="AD335" s="106">
        <f t="shared" si="280"/>
        <v>0</v>
      </c>
      <c r="AE335" s="106">
        <f t="shared" si="281"/>
        <v>0</v>
      </c>
      <c r="AF335" s="106">
        <f t="shared" si="281"/>
        <v>0</v>
      </c>
      <c r="AG335" s="106">
        <f t="shared" si="281"/>
        <v>0</v>
      </c>
      <c r="AH335" s="106">
        <f t="shared" si="281"/>
        <v>0.16666666666666666</v>
      </c>
      <c r="AI335" s="106">
        <f t="shared" si="281"/>
        <v>1</v>
      </c>
      <c r="AJ335" s="106">
        <f t="shared" si="281"/>
        <v>1</v>
      </c>
      <c r="AK335" s="106">
        <f t="shared" si="281"/>
        <v>1</v>
      </c>
      <c r="AL335" s="106">
        <f t="shared" si="281"/>
        <v>1</v>
      </c>
      <c r="AM335" s="106">
        <f t="shared" si="281"/>
        <v>1</v>
      </c>
      <c r="AN335" s="106">
        <f t="shared" si="281"/>
        <v>1</v>
      </c>
      <c r="AO335" s="106">
        <f t="shared" si="282"/>
        <v>1</v>
      </c>
      <c r="AP335" s="106">
        <f t="shared" si="282"/>
        <v>1</v>
      </c>
      <c r="AQ335" s="106">
        <f t="shared" si="282"/>
        <v>1</v>
      </c>
      <c r="AR335" s="106">
        <f t="shared" si="282"/>
        <v>1</v>
      </c>
      <c r="AS335" s="106">
        <f t="shared" si="282"/>
        <v>1</v>
      </c>
      <c r="AT335" s="106">
        <f t="shared" si="282"/>
        <v>1</v>
      </c>
      <c r="AU335" s="106">
        <f t="shared" si="282"/>
        <v>1</v>
      </c>
      <c r="AV335" s="106">
        <f t="shared" si="282"/>
        <v>1</v>
      </c>
      <c r="AW335" s="106">
        <f t="shared" si="282"/>
        <v>1</v>
      </c>
      <c r="AX335" s="106">
        <f t="shared" si="282"/>
        <v>1</v>
      </c>
      <c r="AY335" s="106">
        <f t="shared" si="283"/>
        <v>1</v>
      </c>
      <c r="AZ335" s="106">
        <f t="shared" si="283"/>
        <v>1</v>
      </c>
      <c r="BA335" s="106">
        <f t="shared" si="283"/>
        <v>1</v>
      </c>
      <c r="BB335" s="106">
        <f t="shared" si="283"/>
        <v>1</v>
      </c>
      <c r="BC335" s="106">
        <f t="shared" si="283"/>
        <v>1</v>
      </c>
      <c r="BD335" s="106">
        <f t="shared" si="283"/>
        <v>1</v>
      </c>
      <c r="BE335" s="106">
        <f t="shared" si="283"/>
        <v>1</v>
      </c>
      <c r="BF335" s="106">
        <f t="shared" si="283"/>
        <v>1</v>
      </c>
      <c r="BG335" s="106">
        <f t="shared" si="283"/>
        <v>1</v>
      </c>
      <c r="BH335" s="106">
        <f t="shared" si="283"/>
        <v>1</v>
      </c>
      <c r="BI335" s="106">
        <f t="shared" si="284"/>
        <v>1</v>
      </c>
      <c r="BJ335" s="106">
        <f t="shared" si="284"/>
        <v>1</v>
      </c>
      <c r="BK335" s="106">
        <f t="shared" si="284"/>
        <v>1</v>
      </c>
      <c r="BL335" s="106">
        <f t="shared" si="284"/>
        <v>1</v>
      </c>
      <c r="BM335" s="106">
        <f t="shared" si="284"/>
        <v>1</v>
      </c>
      <c r="BN335" s="106">
        <f t="shared" si="284"/>
        <v>1</v>
      </c>
      <c r="BO335" s="106">
        <f t="shared" si="284"/>
        <v>1</v>
      </c>
      <c r="BP335" s="106">
        <f t="shared" si="284"/>
        <v>1</v>
      </c>
      <c r="BQ335" s="106">
        <f t="shared" si="284"/>
        <v>1</v>
      </c>
      <c r="BR335" s="350">
        <f t="shared" si="276"/>
        <v>0.59604519774011311</v>
      </c>
    </row>
    <row r="336" spans="1:70" ht="15" x14ac:dyDescent="0.25">
      <c r="A336" s="80"/>
      <c r="B336" s="77" t="s">
        <v>1298</v>
      </c>
      <c r="C336" s="77" t="s">
        <v>1299</v>
      </c>
      <c r="D336" s="77" t="s">
        <v>8</v>
      </c>
      <c r="E336" s="224">
        <f>VLOOKUP(B336,'Cuadro Control'!C374:J2266,8,FALSE)</f>
        <v>94303618.549411759</v>
      </c>
      <c r="F336" s="106">
        <f t="shared" si="278"/>
        <v>1.7763397864110998E-2</v>
      </c>
      <c r="G336" s="107">
        <v>46379</v>
      </c>
      <c r="H336" s="107"/>
      <c r="I336" s="107">
        <v>46380</v>
      </c>
      <c r="J336" s="354">
        <f t="shared" si="255"/>
        <v>0</v>
      </c>
      <c r="K336" s="106">
        <f t="shared" si="279"/>
        <v>0</v>
      </c>
      <c r="L336" s="106">
        <f t="shared" si="279"/>
        <v>0</v>
      </c>
      <c r="M336" s="106">
        <f t="shared" si="279"/>
        <v>0</v>
      </c>
      <c r="N336" s="106">
        <f t="shared" si="279"/>
        <v>0</v>
      </c>
      <c r="O336" s="106">
        <f t="shared" si="279"/>
        <v>0</v>
      </c>
      <c r="P336" s="106">
        <f t="shared" si="279"/>
        <v>0</v>
      </c>
      <c r="Q336" s="106">
        <f t="shared" si="279"/>
        <v>0</v>
      </c>
      <c r="R336" s="106">
        <f t="shared" si="279"/>
        <v>0</v>
      </c>
      <c r="S336" s="106">
        <f t="shared" si="279"/>
        <v>0</v>
      </c>
      <c r="T336" s="106">
        <f t="shared" si="279"/>
        <v>0</v>
      </c>
      <c r="U336" s="106">
        <f t="shared" si="280"/>
        <v>0</v>
      </c>
      <c r="V336" s="106">
        <f t="shared" si="280"/>
        <v>0</v>
      </c>
      <c r="W336" s="106">
        <f t="shared" si="280"/>
        <v>0</v>
      </c>
      <c r="X336" s="106">
        <f t="shared" si="280"/>
        <v>0</v>
      </c>
      <c r="Y336" s="106">
        <f t="shared" si="280"/>
        <v>0</v>
      </c>
      <c r="Z336" s="106">
        <f t="shared" si="280"/>
        <v>0</v>
      </c>
      <c r="AA336" s="106">
        <f t="shared" si="280"/>
        <v>0</v>
      </c>
      <c r="AB336" s="106">
        <f t="shared" si="280"/>
        <v>0</v>
      </c>
      <c r="AC336" s="106">
        <f t="shared" si="280"/>
        <v>0</v>
      </c>
      <c r="AD336" s="106">
        <f t="shared" si="280"/>
        <v>0</v>
      </c>
      <c r="AE336" s="106">
        <f t="shared" si="281"/>
        <v>0</v>
      </c>
      <c r="AF336" s="106">
        <f t="shared" si="281"/>
        <v>0</v>
      </c>
      <c r="AG336" s="106">
        <f t="shared" si="281"/>
        <v>0</v>
      </c>
      <c r="AH336" s="106">
        <f t="shared" si="281"/>
        <v>0</v>
      </c>
      <c r="AI336" s="106">
        <f t="shared" si="281"/>
        <v>1</v>
      </c>
      <c r="AJ336" s="106">
        <f t="shared" si="281"/>
        <v>1</v>
      </c>
      <c r="AK336" s="106">
        <f t="shared" si="281"/>
        <v>1</v>
      </c>
      <c r="AL336" s="106">
        <f t="shared" si="281"/>
        <v>1</v>
      </c>
      <c r="AM336" s="106">
        <f t="shared" si="281"/>
        <v>1</v>
      </c>
      <c r="AN336" s="106">
        <f t="shared" si="281"/>
        <v>1</v>
      </c>
      <c r="AO336" s="106">
        <f t="shared" si="282"/>
        <v>1</v>
      </c>
      <c r="AP336" s="106">
        <f t="shared" si="282"/>
        <v>1</v>
      </c>
      <c r="AQ336" s="106">
        <f t="shared" si="282"/>
        <v>1</v>
      </c>
      <c r="AR336" s="106">
        <f t="shared" si="282"/>
        <v>1</v>
      </c>
      <c r="AS336" s="106">
        <f t="shared" si="282"/>
        <v>1</v>
      </c>
      <c r="AT336" s="106">
        <f t="shared" si="282"/>
        <v>1</v>
      </c>
      <c r="AU336" s="106">
        <f t="shared" si="282"/>
        <v>1</v>
      </c>
      <c r="AV336" s="106">
        <f t="shared" si="282"/>
        <v>1</v>
      </c>
      <c r="AW336" s="106">
        <f t="shared" si="282"/>
        <v>1</v>
      </c>
      <c r="AX336" s="106">
        <f t="shared" si="282"/>
        <v>1</v>
      </c>
      <c r="AY336" s="106">
        <f t="shared" si="283"/>
        <v>1</v>
      </c>
      <c r="AZ336" s="106">
        <f t="shared" si="283"/>
        <v>1</v>
      </c>
      <c r="BA336" s="106">
        <f t="shared" si="283"/>
        <v>1</v>
      </c>
      <c r="BB336" s="106">
        <f t="shared" si="283"/>
        <v>1</v>
      </c>
      <c r="BC336" s="106">
        <f t="shared" si="283"/>
        <v>1</v>
      </c>
      <c r="BD336" s="106">
        <f t="shared" si="283"/>
        <v>1</v>
      </c>
      <c r="BE336" s="106">
        <f t="shared" si="283"/>
        <v>1</v>
      </c>
      <c r="BF336" s="106">
        <f t="shared" si="283"/>
        <v>1</v>
      </c>
      <c r="BG336" s="106">
        <f t="shared" si="283"/>
        <v>1</v>
      </c>
      <c r="BH336" s="106">
        <f t="shared" si="283"/>
        <v>1</v>
      </c>
      <c r="BI336" s="106">
        <f t="shared" si="284"/>
        <v>1</v>
      </c>
      <c r="BJ336" s="106">
        <f t="shared" si="284"/>
        <v>1</v>
      </c>
      <c r="BK336" s="106">
        <f t="shared" si="284"/>
        <v>1</v>
      </c>
      <c r="BL336" s="106">
        <f t="shared" si="284"/>
        <v>1</v>
      </c>
      <c r="BM336" s="106">
        <f t="shared" si="284"/>
        <v>1</v>
      </c>
      <c r="BN336" s="106">
        <f t="shared" si="284"/>
        <v>1</v>
      </c>
      <c r="BO336" s="106">
        <f t="shared" si="284"/>
        <v>1</v>
      </c>
      <c r="BP336" s="106">
        <f t="shared" si="284"/>
        <v>1</v>
      </c>
      <c r="BQ336" s="106">
        <f t="shared" si="284"/>
        <v>1</v>
      </c>
      <c r="BR336" s="350">
        <f t="shared" si="276"/>
        <v>0.59322033898305082</v>
      </c>
    </row>
    <row r="337" spans="1:70" ht="15" x14ac:dyDescent="0.25">
      <c r="A337" s="80"/>
      <c r="B337" s="77" t="s">
        <v>1300</v>
      </c>
      <c r="C337" s="77" t="s">
        <v>1301</v>
      </c>
      <c r="D337" s="77" t="s">
        <v>26</v>
      </c>
      <c r="E337" s="224">
        <f>VLOOKUP(B337,'Cuadro Control'!C375:J2267,8,FALSE)</f>
        <v>179436034.15411764</v>
      </c>
      <c r="F337" s="106">
        <f t="shared" si="278"/>
        <v>3.3799272126209236E-2</v>
      </c>
      <c r="G337" s="107">
        <v>46382</v>
      </c>
      <c r="H337" s="107"/>
      <c r="I337" s="107">
        <v>46387</v>
      </c>
      <c r="J337" s="354">
        <f t="shared" si="255"/>
        <v>0</v>
      </c>
      <c r="K337" s="106">
        <f t="shared" si="279"/>
        <v>0</v>
      </c>
      <c r="L337" s="106">
        <f t="shared" si="279"/>
        <v>0</v>
      </c>
      <c r="M337" s="106">
        <f t="shared" si="279"/>
        <v>0</v>
      </c>
      <c r="N337" s="106">
        <f t="shared" si="279"/>
        <v>0</v>
      </c>
      <c r="O337" s="106">
        <f t="shared" si="279"/>
        <v>0</v>
      </c>
      <c r="P337" s="106">
        <f t="shared" si="279"/>
        <v>0</v>
      </c>
      <c r="Q337" s="106">
        <f t="shared" si="279"/>
        <v>0</v>
      </c>
      <c r="R337" s="106">
        <f t="shared" si="279"/>
        <v>0</v>
      </c>
      <c r="S337" s="106">
        <f t="shared" si="279"/>
        <v>0</v>
      </c>
      <c r="T337" s="106">
        <f t="shared" si="279"/>
        <v>0</v>
      </c>
      <c r="U337" s="106">
        <f t="shared" si="280"/>
        <v>0</v>
      </c>
      <c r="V337" s="106">
        <f t="shared" si="280"/>
        <v>0</v>
      </c>
      <c r="W337" s="106">
        <f t="shared" si="280"/>
        <v>0</v>
      </c>
      <c r="X337" s="106">
        <f t="shared" si="280"/>
        <v>0</v>
      </c>
      <c r="Y337" s="106">
        <f t="shared" si="280"/>
        <v>0</v>
      </c>
      <c r="Z337" s="106">
        <f t="shared" si="280"/>
        <v>0</v>
      </c>
      <c r="AA337" s="106">
        <f t="shared" si="280"/>
        <v>0</v>
      </c>
      <c r="AB337" s="106">
        <f t="shared" si="280"/>
        <v>0</v>
      </c>
      <c r="AC337" s="106">
        <f t="shared" si="280"/>
        <v>0</v>
      </c>
      <c r="AD337" s="106">
        <f t="shared" si="280"/>
        <v>0</v>
      </c>
      <c r="AE337" s="106">
        <f t="shared" si="281"/>
        <v>0</v>
      </c>
      <c r="AF337" s="106">
        <f t="shared" si="281"/>
        <v>0</v>
      </c>
      <c r="AG337" s="106">
        <f t="shared" si="281"/>
        <v>0</v>
      </c>
      <c r="AH337" s="106">
        <f t="shared" si="281"/>
        <v>0</v>
      </c>
      <c r="AI337" s="106">
        <f t="shared" si="281"/>
        <v>0</v>
      </c>
      <c r="AJ337" s="106">
        <f t="shared" si="281"/>
        <v>1</v>
      </c>
      <c r="AK337" s="106">
        <f t="shared" si="281"/>
        <v>1</v>
      </c>
      <c r="AL337" s="106">
        <f t="shared" si="281"/>
        <v>1</v>
      </c>
      <c r="AM337" s="106">
        <f t="shared" si="281"/>
        <v>1</v>
      </c>
      <c r="AN337" s="106">
        <f t="shared" si="281"/>
        <v>1</v>
      </c>
      <c r="AO337" s="106">
        <f t="shared" si="282"/>
        <v>1</v>
      </c>
      <c r="AP337" s="106">
        <f t="shared" si="282"/>
        <v>1</v>
      </c>
      <c r="AQ337" s="106">
        <f t="shared" si="282"/>
        <v>1</v>
      </c>
      <c r="AR337" s="106">
        <f t="shared" si="282"/>
        <v>1</v>
      </c>
      <c r="AS337" s="106">
        <f t="shared" si="282"/>
        <v>1</v>
      </c>
      <c r="AT337" s="106">
        <f t="shared" si="282"/>
        <v>1</v>
      </c>
      <c r="AU337" s="106">
        <f t="shared" si="282"/>
        <v>1</v>
      </c>
      <c r="AV337" s="106">
        <f t="shared" si="282"/>
        <v>1</v>
      </c>
      <c r="AW337" s="106">
        <f t="shared" si="282"/>
        <v>1</v>
      </c>
      <c r="AX337" s="106">
        <f t="shared" si="282"/>
        <v>1</v>
      </c>
      <c r="AY337" s="106">
        <f t="shared" si="283"/>
        <v>1</v>
      </c>
      <c r="AZ337" s="106">
        <f t="shared" si="283"/>
        <v>1</v>
      </c>
      <c r="BA337" s="106">
        <f t="shared" si="283"/>
        <v>1</v>
      </c>
      <c r="BB337" s="106">
        <f t="shared" si="283"/>
        <v>1</v>
      </c>
      <c r="BC337" s="106">
        <f t="shared" si="283"/>
        <v>1</v>
      </c>
      <c r="BD337" s="106">
        <f t="shared" si="283"/>
        <v>1</v>
      </c>
      <c r="BE337" s="106">
        <f t="shared" si="283"/>
        <v>1</v>
      </c>
      <c r="BF337" s="106">
        <f t="shared" si="283"/>
        <v>1</v>
      </c>
      <c r="BG337" s="106">
        <f t="shared" si="283"/>
        <v>1</v>
      </c>
      <c r="BH337" s="106">
        <f t="shared" si="283"/>
        <v>1</v>
      </c>
      <c r="BI337" s="106">
        <f t="shared" si="284"/>
        <v>1</v>
      </c>
      <c r="BJ337" s="106">
        <f t="shared" si="284"/>
        <v>1</v>
      </c>
      <c r="BK337" s="106">
        <f t="shared" si="284"/>
        <v>1</v>
      </c>
      <c r="BL337" s="106">
        <f t="shared" si="284"/>
        <v>1</v>
      </c>
      <c r="BM337" s="106">
        <f t="shared" si="284"/>
        <v>1</v>
      </c>
      <c r="BN337" s="106">
        <f t="shared" si="284"/>
        <v>1</v>
      </c>
      <c r="BO337" s="106">
        <f t="shared" si="284"/>
        <v>1</v>
      </c>
      <c r="BP337" s="106">
        <f t="shared" si="284"/>
        <v>1</v>
      </c>
      <c r="BQ337" s="106">
        <f t="shared" si="284"/>
        <v>1</v>
      </c>
      <c r="BR337" s="350">
        <f t="shared" si="276"/>
        <v>0.57627118644067798</v>
      </c>
    </row>
    <row r="338" spans="1:70" ht="15" x14ac:dyDescent="0.25">
      <c r="A338" s="80"/>
      <c r="B338" s="77" t="s">
        <v>1302</v>
      </c>
      <c r="C338" s="77" t="s">
        <v>1303</v>
      </c>
      <c r="D338" s="77" t="s">
        <v>730</v>
      </c>
      <c r="E338" s="224">
        <f>VLOOKUP(B338,'Cuadro Control'!C376:J2268,8,FALSE)</f>
        <v>1212623361.2117648</v>
      </c>
      <c r="F338" s="106">
        <f t="shared" si="278"/>
        <v>0.22841447185013161</v>
      </c>
      <c r="G338" s="107">
        <v>46387</v>
      </c>
      <c r="H338" s="107"/>
      <c r="I338" s="107">
        <v>46406</v>
      </c>
      <c r="J338" s="354">
        <f t="shared" si="255"/>
        <v>0.8</v>
      </c>
      <c r="K338" s="106">
        <f t="shared" si="279"/>
        <v>0</v>
      </c>
      <c r="L338" s="106">
        <f t="shared" si="279"/>
        <v>0</v>
      </c>
      <c r="M338" s="106">
        <f t="shared" si="279"/>
        <v>0</v>
      </c>
      <c r="N338" s="106">
        <f t="shared" si="279"/>
        <v>0</v>
      </c>
      <c r="O338" s="106">
        <f t="shared" si="279"/>
        <v>0</v>
      </c>
      <c r="P338" s="106">
        <f t="shared" si="279"/>
        <v>0</v>
      </c>
      <c r="Q338" s="106">
        <f t="shared" si="279"/>
        <v>0</v>
      </c>
      <c r="R338" s="106">
        <f t="shared" si="279"/>
        <v>0</v>
      </c>
      <c r="S338" s="106">
        <f t="shared" si="279"/>
        <v>0</v>
      </c>
      <c r="T338" s="106">
        <f t="shared" si="279"/>
        <v>0</v>
      </c>
      <c r="U338" s="106">
        <f t="shared" si="280"/>
        <v>0</v>
      </c>
      <c r="V338" s="106">
        <f t="shared" si="280"/>
        <v>0</v>
      </c>
      <c r="W338" s="106">
        <f t="shared" si="280"/>
        <v>0</v>
      </c>
      <c r="X338" s="106">
        <f t="shared" si="280"/>
        <v>0</v>
      </c>
      <c r="Y338" s="106">
        <f t="shared" si="280"/>
        <v>0</v>
      </c>
      <c r="Z338" s="106">
        <f t="shared" si="280"/>
        <v>0</v>
      </c>
      <c r="AA338" s="106">
        <f t="shared" si="280"/>
        <v>0</v>
      </c>
      <c r="AB338" s="106">
        <f t="shared" si="280"/>
        <v>0</v>
      </c>
      <c r="AC338" s="106">
        <f t="shared" si="280"/>
        <v>0</v>
      </c>
      <c r="AD338" s="106">
        <f t="shared" si="280"/>
        <v>0</v>
      </c>
      <c r="AE338" s="106">
        <f t="shared" si="281"/>
        <v>0</v>
      </c>
      <c r="AF338" s="106">
        <f t="shared" si="281"/>
        <v>0</v>
      </c>
      <c r="AG338" s="106">
        <f t="shared" si="281"/>
        <v>0</v>
      </c>
      <c r="AH338" s="106">
        <f t="shared" si="281"/>
        <v>0</v>
      </c>
      <c r="AI338" s="106">
        <f t="shared" si="281"/>
        <v>0</v>
      </c>
      <c r="AJ338" s="106">
        <f t="shared" si="281"/>
        <v>0.1</v>
      </c>
      <c r="AK338" s="106">
        <f t="shared" si="281"/>
        <v>0.45</v>
      </c>
      <c r="AL338" s="106">
        <f t="shared" si="281"/>
        <v>0.8</v>
      </c>
      <c r="AM338" s="106">
        <f t="shared" si="281"/>
        <v>1</v>
      </c>
      <c r="AN338" s="106">
        <f t="shared" si="281"/>
        <v>1</v>
      </c>
      <c r="AO338" s="106">
        <f t="shared" si="282"/>
        <v>1</v>
      </c>
      <c r="AP338" s="106">
        <f t="shared" si="282"/>
        <v>1</v>
      </c>
      <c r="AQ338" s="106">
        <f t="shared" si="282"/>
        <v>1</v>
      </c>
      <c r="AR338" s="106">
        <f t="shared" si="282"/>
        <v>1</v>
      </c>
      <c r="AS338" s="106">
        <f t="shared" si="282"/>
        <v>1</v>
      </c>
      <c r="AT338" s="106">
        <f t="shared" si="282"/>
        <v>1</v>
      </c>
      <c r="AU338" s="106">
        <f t="shared" si="282"/>
        <v>1</v>
      </c>
      <c r="AV338" s="106">
        <f t="shared" si="282"/>
        <v>1</v>
      </c>
      <c r="AW338" s="106">
        <f t="shared" si="282"/>
        <v>1</v>
      </c>
      <c r="AX338" s="106">
        <f t="shared" si="282"/>
        <v>1</v>
      </c>
      <c r="AY338" s="106">
        <f t="shared" si="283"/>
        <v>1</v>
      </c>
      <c r="AZ338" s="106">
        <f t="shared" si="283"/>
        <v>1</v>
      </c>
      <c r="BA338" s="106">
        <f t="shared" si="283"/>
        <v>1</v>
      </c>
      <c r="BB338" s="106">
        <f t="shared" si="283"/>
        <v>1</v>
      </c>
      <c r="BC338" s="106">
        <f t="shared" si="283"/>
        <v>1</v>
      </c>
      <c r="BD338" s="106">
        <f t="shared" si="283"/>
        <v>1</v>
      </c>
      <c r="BE338" s="106">
        <f t="shared" si="283"/>
        <v>1</v>
      </c>
      <c r="BF338" s="106">
        <f t="shared" si="283"/>
        <v>1</v>
      </c>
      <c r="BG338" s="106">
        <f t="shared" si="283"/>
        <v>1</v>
      </c>
      <c r="BH338" s="106">
        <f t="shared" si="283"/>
        <v>1</v>
      </c>
      <c r="BI338" s="106">
        <f t="shared" si="284"/>
        <v>1</v>
      </c>
      <c r="BJ338" s="106">
        <f t="shared" si="284"/>
        <v>1</v>
      </c>
      <c r="BK338" s="106">
        <f t="shared" si="284"/>
        <v>1</v>
      </c>
      <c r="BL338" s="106">
        <f t="shared" si="284"/>
        <v>1</v>
      </c>
      <c r="BM338" s="106">
        <f t="shared" si="284"/>
        <v>1</v>
      </c>
      <c r="BN338" s="106">
        <f t="shared" si="284"/>
        <v>1</v>
      </c>
      <c r="BO338" s="106">
        <f t="shared" si="284"/>
        <v>1</v>
      </c>
      <c r="BP338" s="106">
        <f t="shared" si="284"/>
        <v>1</v>
      </c>
      <c r="BQ338" s="106">
        <f t="shared" si="284"/>
        <v>1</v>
      </c>
      <c r="BR338" s="350">
        <f t="shared" si="276"/>
        <v>0.54830508474576278</v>
      </c>
    </row>
    <row r="339" spans="1:70" ht="15" x14ac:dyDescent="0.25">
      <c r="A339" s="80"/>
      <c r="B339" s="77" t="s">
        <v>1304</v>
      </c>
      <c r="C339" s="77" t="s">
        <v>1305</v>
      </c>
      <c r="D339" s="77" t="s">
        <v>6</v>
      </c>
      <c r="E339" s="224">
        <f>VLOOKUP(B339,'Cuadro Control'!C377:J2269,8,FALSE)</f>
        <v>0</v>
      </c>
      <c r="F339" s="106">
        <f t="shared" si="278"/>
        <v>0</v>
      </c>
      <c r="G339" s="107">
        <v>46406</v>
      </c>
      <c r="H339" s="107"/>
      <c r="I339" s="107">
        <v>46408</v>
      </c>
      <c r="J339" s="354">
        <f t="shared" si="255"/>
        <v>0</v>
      </c>
      <c r="K339" s="106">
        <f t="shared" si="279"/>
        <v>0</v>
      </c>
      <c r="L339" s="106">
        <f t="shared" si="279"/>
        <v>0</v>
      </c>
      <c r="M339" s="106">
        <f t="shared" si="279"/>
        <v>0</v>
      </c>
      <c r="N339" s="106">
        <f t="shared" si="279"/>
        <v>0</v>
      </c>
      <c r="O339" s="106">
        <f t="shared" si="279"/>
        <v>0</v>
      </c>
      <c r="P339" s="106">
        <f t="shared" si="279"/>
        <v>0</v>
      </c>
      <c r="Q339" s="106">
        <f t="shared" si="279"/>
        <v>0</v>
      </c>
      <c r="R339" s="106">
        <f t="shared" si="279"/>
        <v>0</v>
      </c>
      <c r="S339" s="106">
        <f t="shared" si="279"/>
        <v>0</v>
      </c>
      <c r="T339" s="106">
        <f t="shared" si="279"/>
        <v>0</v>
      </c>
      <c r="U339" s="106">
        <f t="shared" si="280"/>
        <v>0</v>
      </c>
      <c r="V339" s="106">
        <f t="shared" si="280"/>
        <v>0</v>
      </c>
      <c r="W339" s="106">
        <f t="shared" si="280"/>
        <v>0</v>
      </c>
      <c r="X339" s="106">
        <f t="shared" si="280"/>
        <v>0</v>
      </c>
      <c r="Y339" s="106">
        <f t="shared" si="280"/>
        <v>0</v>
      </c>
      <c r="Z339" s="106">
        <f t="shared" si="280"/>
        <v>0</v>
      </c>
      <c r="AA339" s="106">
        <f t="shared" si="280"/>
        <v>0</v>
      </c>
      <c r="AB339" s="106">
        <f t="shared" si="280"/>
        <v>0</v>
      </c>
      <c r="AC339" s="106">
        <f t="shared" si="280"/>
        <v>0</v>
      </c>
      <c r="AD339" s="106">
        <f t="shared" si="280"/>
        <v>0</v>
      </c>
      <c r="AE339" s="106">
        <f t="shared" si="281"/>
        <v>0</v>
      </c>
      <c r="AF339" s="106">
        <f t="shared" si="281"/>
        <v>0</v>
      </c>
      <c r="AG339" s="106">
        <f t="shared" si="281"/>
        <v>0</v>
      </c>
      <c r="AH339" s="106">
        <f t="shared" si="281"/>
        <v>0</v>
      </c>
      <c r="AI339" s="106">
        <f t="shared" si="281"/>
        <v>0</v>
      </c>
      <c r="AJ339" s="106">
        <f t="shared" si="281"/>
        <v>0</v>
      </c>
      <c r="AK339" s="106">
        <f t="shared" si="281"/>
        <v>0</v>
      </c>
      <c r="AL339" s="106">
        <f t="shared" si="281"/>
        <v>0</v>
      </c>
      <c r="AM339" s="106">
        <f t="shared" si="281"/>
        <v>1</v>
      </c>
      <c r="AN339" s="106">
        <f t="shared" si="281"/>
        <v>1</v>
      </c>
      <c r="AO339" s="106">
        <f t="shared" si="282"/>
        <v>1</v>
      </c>
      <c r="AP339" s="106">
        <f t="shared" si="282"/>
        <v>1</v>
      </c>
      <c r="AQ339" s="106">
        <f t="shared" si="282"/>
        <v>1</v>
      </c>
      <c r="AR339" s="106">
        <f t="shared" si="282"/>
        <v>1</v>
      </c>
      <c r="AS339" s="106">
        <f t="shared" si="282"/>
        <v>1</v>
      </c>
      <c r="AT339" s="106">
        <f t="shared" si="282"/>
        <v>1</v>
      </c>
      <c r="AU339" s="106">
        <f t="shared" si="282"/>
        <v>1</v>
      </c>
      <c r="AV339" s="106">
        <f t="shared" si="282"/>
        <v>1</v>
      </c>
      <c r="AW339" s="106">
        <f t="shared" si="282"/>
        <v>1</v>
      </c>
      <c r="AX339" s="106">
        <f t="shared" si="282"/>
        <v>1</v>
      </c>
      <c r="AY339" s="106">
        <f t="shared" si="283"/>
        <v>1</v>
      </c>
      <c r="AZ339" s="106">
        <f t="shared" si="283"/>
        <v>1</v>
      </c>
      <c r="BA339" s="106">
        <f t="shared" si="283"/>
        <v>1</v>
      </c>
      <c r="BB339" s="106">
        <f t="shared" si="283"/>
        <v>1</v>
      </c>
      <c r="BC339" s="106">
        <f t="shared" si="283"/>
        <v>1</v>
      </c>
      <c r="BD339" s="106">
        <f t="shared" si="283"/>
        <v>1</v>
      </c>
      <c r="BE339" s="106">
        <f t="shared" si="283"/>
        <v>1</v>
      </c>
      <c r="BF339" s="106">
        <f t="shared" si="283"/>
        <v>1</v>
      </c>
      <c r="BG339" s="106">
        <f t="shared" si="283"/>
        <v>1</v>
      </c>
      <c r="BH339" s="106">
        <f t="shared" si="283"/>
        <v>1</v>
      </c>
      <c r="BI339" s="106">
        <f t="shared" si="284"/>
        <v>1</v>
      </c>
      <c r="BJ339" s="106">
        <f t="shared" si="284"/>
        <v>1</v>
      </c>
      <c r="BK339" s="106">
        <f t="shared" si="284"/>
        <v>1</v>
      </c>
      <c r="BL339" s="106">
        <f t="shared" si="284"/>
        <v>1</v>
      </c>
      <c r="BM339" s="106">
        <f t="shared" si="284"/>
        <v>1</v>
      </c>
      <c r="BN339" s="106">
        <f t="shared" si="284"/>
        <v>1</v>
      </c>
      <c r="BO339" s="106">
        <f t="shared" si="284"/>
        <v>1</v>
      </c>
      <c r="BP339" s="106">
        <f t="shared" si="284"/>
        <v>1</v>
      </c>
      <c r="BQ339" s="106">
        <f t="shared" si="284"/>
        <v>1</v>
      </c>
      <c r="BR339" s="350">
        <f t="shared" si="276"/>
        <v>0.52542372881355937</v>
      </c>
    </row>
    <row r="340" spans="1:70" ht="24" x14ac:dyDescent="0.25">
      <c r="A340" s="80"/>
      <c r="B340" s="78" t="s">
        <v>1306</v>
      </c>
      <c r="C340" s="78" t="s">
        <v>1307</v>
      </c>
      <c r="D340" s="78" t="s">
        <v>3</v>
      </c>
      <c r="E340" s="225">
        <f>VLOOKUP(B340,'Cuadro Control'!C378:J2270,8,FALSE)</f>
        <v>0</v>
      </c>
      <c r="F340" s="108">
        <f t="shared" si="278"/>
        <v>0</v>
      </c>
      <c r="G340" s="109">
        <v>46406</v>
      </c>
      <c r="H340" s="109"/>
      <c r="I340" s="109">
        <v>46406</v>
      </c>
      <c r="J340" s="354">
        <f t="shared" si="255"/>
        <v>0</v>
      </c>
      <c r="K340" s="108">
        <f t="shared" si="279"/>
        <v>0</v>
      </c>
      <c r="L340" s="108">
        <f t="shared" si="279"/>
        <v>0</v>
      </c>
      <c r="M340" s="108">
        <f t="shared" si="279"/>
        <v>0</v>
      </c>
      <c r="N340" s="108">
        <f t="shared" si="279"/>
        <v>0</v>
      </c>
      <c r="O340" s="108">
        <f t="shared" si="279"/>
        <v>0</v>
      </c>
      <c r="P340" s="108">
        <f t="shared" si="279"/>
        <v>0</v>
      </c>
      <c r="Q340" s="108">
        <f t="shared" si="279"/>
        <v>0</v>
      </c>
      <c r="R340" s="108">
        <f t="shared" si="279"/>
        <v>0</v>
      </c>
      <c r="S340" s="108">
        <f t="shared" si="279"/>
        <v>0</v>
      </c>
      <c r="T340" s="108">
        <f t="shared" si="279"/>
        <v>0</v>
      </c>
      <c r="U340" s="108">
        <f t="shared" si="280"/>
        <v>0</v>
      </c>
      <c r="V340" s="108">
        <f t="shared" si="280"/>
        <v>0</v>
      </c>
      <c r="W340" s="108">
        <f t="shared" si="280"/>
        <v>0</v>
      </c>
      <c r="X340" s="108">
        <f t="shared" si="280"/>
        <v>0</v>
      </c>
      <c r="Y340" s="108">
        <f t="shared" si="280"/>
        <v>0</v>
      </c>
      <c r="Z340" s="108">
        <f t="shared" si="280"/>
        <v>0</v>
      </c>
      <c r="AA340" s="108">
        <f t="shared" si="280"/>
        <v>0</v>
      </c>
      <c r="AB340" s="108">
        <f t="shared" si="280"/>
        <v>0</v>
      </c>
      <c r="AC340" s="108">
        <f t="shared" si="280"/>
        <v>0</v>
      </c>
      <c r="AD340" s="108">
        <f t="shared" si="280"/>
        <v>0</v>
      </c>
      <c r="AE340" s="108">
        <f t="shared" si="281"/>
        <v>0</v>
      </c>
      <c r="AF340" s="108">
        <f t="shared" si="281"/>
        <v>0</v>
      </c>
      <c r="AG340" s="108">
        <f t="shared" si="281"/>
        <v>0</v>
      </c>
      <c r="AH340" s="108">
        <f t="shared" si="281"/>
        <v>0</v>
      </c>
      <c r="AI340" s="108">
        <f t="shared" si="281"/>
        <v>0</v>
      </c>
      <c r="AJ340" s="108">
        <f t="shared" si="281"/>
        <v>0</v>
      </c>
      <c r="AK340" s="108">
        <f t="shared" si="281"/>
        <v>0</v>
      </c>
      <c r="AL340" s="108">
        <f t="shared" si="281"/>
        <v>0</v>
      </c>
      <c r="AM340" s="108">
        <f t="shared" si="281"/>
        <v>1</v>
      </c>
      <c r="AN340" s="108">
        <f t="shared" si="281"/>
        <v>1</v>
      </c>
      <c r="AO340" s="108">
        <f t="shared" si="282"/>
        <v>1</v>
      </c>
      <c r="AP340" s="108">
        <f t="shared" si="282"/>
        <v>1</v>
      </c>
      <c r="AQ340" s="108">
        <f t="shared" si="282"/>
        <v>1</v>
      </c>
      <c r="AR340" s="108">
        <f t="shared" si="282"/>
        <v>1</v>
      </c>
      <c r="AS340" s="108">
        <f t="shared" si="282"/>
        <v>1</v>
      </c>
      <c r="AT340" s="108">
        <f t="shared" si="282"/>
        <v>1</v>
      </c>
      <c r="AU340" s="108">
        <f t="shared" si="282"/>
        <v>1</v>
      </c>
      <c r="AV340" s="108">
        <f t="shared" si="282"/>
        <v>1</v>
      </c>
      <c r="AW340" s="108">
        <f t="shared" si="282"/>
        <v>1</v>
      </c>
      <c r="AX340" s="108">
        <f t="shared" si="282"/>
        <v>1</v>
      </c>
      <c r="AY340" s="108">
        <f t="shared" si="283"/>
        <v>1</v>
      </c>
      <c r="AZ340" s="108">
        <f t="shared" si="283"/>
        <v>1</v>
      </c>
      <c r="BA340" s="108">
        <f t="shared" si="283"/>
        <v>1</v>
      </c>
      <c r="BB340" s="108">
        <f t="shared" si="283"/>
        <v>1</v>
      </c>
      <c r="BC340" s="108">
        <f t="shared" si="283"/>
        <v>1</v>
      </c>
      <c r="BD340" s="108">
        <f t="shared" si="283"/>
        <v>1</v>
      </c>
      <c r="BE340" s="108">
        <f t="shared" si="283"/>
        <v>1</v>
      </c>
      <c r="BF340" s="108">
        <f t="shared" si="283"/>
        <v>1</v>
      </c>
      <c r="BG340" s="108">
        <f t="shared" si="283"/>
        <v>1</v>
      </c>
      <c r="BH340" s="108">
        <f t="shared" si="283"/>
        <v>1</v>
      </c>
      <c r="BI340" s="108">
        <f t="shared" si="284"/>
        <v>1</v>
      </c>
      <c r="BJ340" s="108">
        <f t="shared" si="284"/>
        <v>1</v>
      </c>
      <c r="BK340" s="108">
        <f t="shared" si="284"/>
        <v>1</v>
      </c>
      <c r="BL340" s="108">
        <f t="shared" si="284"/>
        <v>1</v>
      </c>
      <c r="BM340" s="108">
        <f t="shared" si="284"/>
        <v>1</v>
      </c>
      <c r="BN340" s="108">
        <f t="shared" si="284"/>
        <v>1</v>
      </c>
      <c r="BO340" s="108">
        <f t="shared" si="284"/>
        <v>1</v>
      </c>
      <c r="BP340" s="108">
        <f t="shared" si="284"/>
        <v>1</v>
      </c>
      <c r="BQ340" s="108">
        <f t="shared" si="284"/>
        <v>1</v>
      </c>
      <c r="BR340" s="350">
        <f t="shared" si="276"/>
        <v>0.52542372881355937</v>
      </c>
    </row>
    <row r="341" spans="1:70" ht="15" x14ac:dyDescent="0.25">
      <c r="A341" s="80"/>
      <c r="B341" s="77" t="s">
        <v>1308</v>
      </c>
      <c r="C341" s="77" t="s">
        <v>1309</v>
      </c>
      <c r="D341" s="77" t="s">
        <v>8</v>
      </c>
      <c r="E341" s="224">
        <f>VLOOKUP(B341,'Cuadro Control'!C380:J2271,8,FALSE)</f>
        <v>1230815225.9452939</v>
      </c>
      <c r="F341" s="106">
        <f t="shared" si="278"/>
        <v>0.2318411625341423</v>
      </c>
      <c r="G341" s="107">
        <v>46408</v>
      </c>
      <c r="H341" s="107"/>
      <c r="I341" s="107">
        <v>46409</v>
      </c>
      <c r="J341" s="354">
        <f t="shared" si="255"/>
        <v>1</v>
      </c>
      <c r="K341" s="106">
        <f t="shared" si="279"/>
        <v>0</v>
      </c>
      <c r="L341" s="106">
        <f t="shared" si="279"/>
        <v>0</v>
      </c>
      <c r="M341" s="106">
        <f t="shared" si="279"/>
        <v>0</v>
      </c>
      <c r="N341" s="106">
        <f t="shared" si="279"/>
        <v>0</v>
      </c>
      <c r="O341" s="106">
        <f t="shared" si="279"/>
        <v>0</v>
      </c>
      <c r="P341" s="106">
        <f t="shared" si="279"/>
        <v>0</v>
      </c>
      <c r="Q341" s="106">
        <f t="shared" si="279"/>
        <v>0</v>
      </c>
      <c r="R341" s="106">
        <f t="shared" si="279"/>
        <v>0</v>
      </c>
      <c r="S341" s="106">
        <f t="shared" si="279"/>
        <v>0</v>
      </c>
      <c r="T341" s="106">
        <f t="shared" si="279"/>
        <v>0</v>
      </c>
      <c r="U341" s="106">
        <f t="shared" si="280"/>
        <v>0</v>
      </c>
      <c r="V341" s="106">
        <f t="shared" si="280"/>
        <v>0</v>
      </c>
      <c r="W341" s="106">
        <f t="shared" si="280"/>
        <v>0</v>
      </c>
      <c r="X341" s="106">
        <f t="shared" si="280"/>
        <v>0</v>
      </c>
      <c r="Y341" s="106">
        <f t="shared" si="280"/>
        <v>0</v>
      </c>
      <c r="Z341" s="106">
        <f t="shared" si="280"/>
        <v>0</v>
      </c>
      <c r="AA341" s="106">
        <f t="shared" si="280"/>
        <v>0</v>
      </c>
      <c r="AB341" s="106">
        <f t="shared" si="280"/>
        <v>0</v>
      </c>
      <c r="AC341" s="106">
        <f t="shared" si="280"/>
        <v>0</v>
      </c>
      <c r="AD341" s="106">
        <f t="shared" si="280"/>
        <v>0</v>
      </c>
      <c r="AE341" s="106">
        <f t="shared" si="281"/>
        <v>0</v>
      </c>
      <c r="AF341" s="106">
        <f t="shared" si="281"/>
        <v>0</v>
      </c>
      <c r="AG341" s="106">
        <f t="shared" si="281"/>
        <v>0</v>
      </c>
      <c r="AH341" s="106">
        <f t="shared" si="281"/>
        <v>0</v>
      </c>
      <c r="AI341" s="106">
        <f t="shared" si="281"/>
        <v>0</v>
      </c>
      <c r="AJ341" s="106">
        <f t="shared" si="281"/>
        <v>0</v>
      </c>
      <c r="AK341" s="106">
        <f t="shared" si="281"/>
        <v>0</v>
      </c>
      <c r="AL341" s="106">
        <f t="shared" si="281"/>
        <v>0</v>
      </c>
      <c r="AM341" s="106">
        <f t="shared" si="281"/>
        <v>1</v>
      </c>
      <c r="AN341" s="106">
        <f t="shared" si="281"/>
        <v>1</v>
      </c>
      <c r="AO341" s="106">
        <f t="shared" si="282"/>
        <v>1</v>
      </c>
      <c r="AP341" s="106">
        <f t="shared" si="282"/>
        <v>1</v>
      </c>
      <c r="AQ341" s="106">
        <f t="shared" si="282"/>
        <v>1</v>
      </c>
      <c r="AR341" s="106">
        <f t="shared" si="282"/>
        <v>1</v>
      </c>
      <c r="AS341" s="106">
        <f t="shared" si="282"/>
        <v>1</v>
      </c>
      <c r="AT341" s="106">
        <f t="shared" si="282"/>
        <v>1</v>
      </c>
      <c r="AU341" s="106">
        <f t="shared" si="282"/>
        <v>1</v>
      </c>
      <c r="AV341" s="106">
        <f t="shared" si="282"/>
        <v>1</v>
      </c>
      <c r="AW341" s="106">
        <f t="shared" si="282"/>
        <v>1</v>
      </c>
      <c r="AX341" s="106">
        <f t="shared" si="282"/>
        <v>1</v>
      </c>
      <c r="AY341" s="106">
        <f t="shared" si="283"/>
        <v>1</v>
      </c>
      <c r="AZ341" s="106">
        <f t="shared" si="283"/>
        <v>1</v>
      </c>
      <c r="BA341" s="106">
        <f t="shared" si="283"/>
        <v>1</v>
      </c>
      <c r="BB341" s="106">
        <f t="shared" si="283"/>
        <v>1</v>
      </c>
      <c r="BC341" s="106">
        <f t="shared" si="283"/>
        <v>1</v>
      </c>
      <c r="BD341" s="106">
        <f t="shared" si="283"/>
        <v>1</v>
      </c>
      <c r="BE341" s="106">
        <f t="shared" si="283"/>
        <v>1</v>
      </c>
      <c r="BF341" s="106">
        <f t="shared" si="283"/>
        <v>1</v>
      </c>
      <c r="BG341" s="106">
        <f t="shared" si="283"/>
        <v>1</v>
      </c>
      <c r="BH341" s="106">
        <f t="shared" si="283"/>
        <v>1</v>
      </c>
      <c r="BI341" s="106">
        <f t="shared" si="284"/>
        <v>1</v>
      </c>
      <c r="BJ341" s="106">
        <f t="shared" si="284"/>
        <v>1</v>
      </c>
      <c r="BK341" s="106">
        <f t="shared" si="284"/>
        <v>1</v>
      </c>
      <c r="BL341" s="106">
        <f t="shared" si="284"/>
        <v>1</v>
      </c>
      <c r="BM341" s="106">
        <f t="shared" si="284"/>
        <v>1</v>
      </c>
      <c r="BN341" s="106">
        <f t="shared" si="284"/>
        <v>1</v>
      </c>
      <c r="BO341" s="106">
        <f t="shared" si="284"/>
        <v>1</v>
      </c>
      <c r="BP341" s="106">
        <f t="shared" si="284"/>
        <v>1</v>
      </c>
      <c r="BQ341" s="106">
        <f t="shared" si="284"/>
        <v>1</v>
      </c>
      <c r="BR341" s="350">
        <f t="shared" si="276"/>
        <v>0.52542372881355937</v>
      </c>
    </row>
    <row r="342" spans="1:70" ht="15" x14ac:dyDescent="0.25">
      <c r="A342" s="80"/>
      <c r="B342" s="77" t="s">
        <v>1310</v>
      </c>
      <c r="C342" s="77" t="s">
        <v>1311</v>
      </c>
      <c r="D342" s="77" t="s">
        <v>26</v>
      </c>
      <c r="E342" s="224">
        <f>VLOOKUP(B342,'Cuadro Control'!C381:J2272,8,FALSE)</f>
        <v>0</v>
      </c>
      <c r="F342" s="106">
        <f t="shared" si="278"/>
        <v>0</v>
      </c>
      <c r="G342" s="107">
        <v>46409</v>
      </c>
      <c r="H342" s="107"/>
      <c r="I342" s="107">
        <v>46416</v>
      </c>
      <c r="J342" s="354">
        <f t="shared" si="255"/>
        <v>1</v>
      </c>
      <c r="K342" s="106">
        <f t="shared" ref="K342:T347" si="285">IF($G342=0,0,IF(K$6&lt;$G342,0,IF(K$6&gt;$I342,1,(K$6-$G342+1)/($I342-$G342+1))))</f>
        <v>0</v>
      </c>
      <c r="L342" s="106">
        <f t="shared" si="285"/>
        <v>0</v>
      </c>
      <c r="M342" s="106">
        <f t="shared" si="285"/>
        <v>0</v>
      </c>
      <c r="N342" s="106">
        <f t="shared" si="285"/>
        <v>0</v>
      </c>
      <c r="O342" s="106">
        <f t="shared" si="285"/>
        <v>0</v>
      </c>
      <c r="P342" s="106">
        <f t="shared" si="285"/>
        <v>0</v>
      </c>
      <c r="Q342" s="106">
        <f t="shared" si="285"/>
        <v>0</v>
      </c>
      <c r="R342" s="106">
        <f t="shared" si="285"/>
        <v>0</v>
      </c>
      <c r="S342" s="106">
        <f t="shared" si="285"/>
        <v>0</v>
      </c>
      <c r="T342" s="106">
        <f t="shared" si="285"/>
        <v>0</v>
      </c>
      <c r="U342" s="106">
        <f t="shared" ref="U342:AD347" si="286">IF($G342=0,0,IF(U$6&lt;$G342,0,IF(U$6&gt;$I342,1,(U$6-$G342+1)/($I342-$G342+1))))</f>
        <v>0</v>
      </c>
      <c r="V342" s="106">
        <f t="shared" si="286"/>
        <v>0</v>
      </c>
      <c r="W342" s="106">
        <f t="shared" si="286"/>
        <v>0</v>
      </c>
      <c r="X342" s="106">
        <f t="shared" si="286"/>
        <v>0</v>
      </c>
      <c r="Y342" s="106">
        <f t="shared" si="286"/>
        <v>0</v>
      </c>
      <c r="Z342" s="106">
        <f t="shared" si="286"/>
        <v>0</v>
      </c>
      <c r="AA342" s="106">
        <f t="shared" si="286"/>
        <v>0</v>
      </c>
      <c r="AB342" s="106">
        <f t="shared" si="286"/>
        <v>0</v>
      </c>
      <c r="AC342" s="106">
        <f t="shared" si="286"/>
        <v>0</v>
      </c>
      <c r="AD342" s="106">
        <f t="shared" si="286"/>
        <v>0</v>
      </c>
      <c r="AE342" s="106">
        <f t="shared" ref="AE342:AN347" si="287">IF($G342=0,0,IF(AE$6&lt;$G342,0,IF(AE$6&gt;$I342,1,(AE$6-$G342+1)/($I342-$G342+1))))</f>
        <v>0</v>
      </c>
      <c r="AF342" s="106">
        <f t="shared" si="287"/>
        <v>0</v>
      </c>
      <c r="AG342" s="106">
        <f t="shared" si="287"/>
        <v>0</v>
      </c>
      <c r="AH342" s="106">
        <f t="shared" si="287"/>
        <v>0</v>
      </c>
      <c r="AI342" s="106">
        <f t="shared" si="287"/>
        <v>0</v>
      </c>
      <c r="AJ342" s="106">
        <f t="shared" si="287"/>
        <v>0</v>
      </c>
      <c r="AK342" s="106">
        <f t="shared" si="287"/>
        <v>0</v>
      </c>
      <c r="AL342" s="106">
        <f t="shared" si="287"/>
        <v>0</v>
      </c>
      <c r="AM342" s="106">
        <f t="shared" si="287"/>
        <v>0.125</v>
      </c>
      <c r="AN342" s="106">
        <f t="shared" si="287"/>
        <v>1</v>
      </c>
      <c r="AO342" s="106">
        <f t="shared" ref="AO342:AX347" si="288">IF($G342=0,0,IF(AO$6&lt;$G342,0,IF(AO$6&gt;$I342,1,(AO$6-$G342+1)/($I342-$G342+1))))</f>
        <v>1</v>
      </c>
      <c r="AP342" s="106">
        <f t="shared" si="288"/>
        <v>1</v>
      </c>
      <c r="AQ342" s="106">
        <f t="shared" si="288"/>
        <v>1</v>
      </c>
      <c r="AR342" s="106">
        <f t="shared" si="288"/>
        <v>1</v>
      </c>
      <c r="AS342" s="106">
        <f t="shared" si="288"/>
        <v>1</v>
      </c>
      <c r="AT342" s="106">
        <f t="shared" si="288"/>
        <v>1</v>
      </c>
      <c r="AU342" s="106">
        <f t="shared" si="288"/>
        <v>1</v>
      </c>
      <c r="AV342" s="106">
        <f t="shared" si="288"/>
        <v>1</v>
      </c>
      <c r="AW342" s="106">
        <f t="shared" si="288"/>
        <v>1</v>
      </c>
      <c r="AX342" s="106">
        <f t="shared" si="288"/>
        <v>1</v>
      </c>
      <c r="AY342" s="106">
        <f t="shared" ref="AY342:BH347" si="289">IF($G342=0,0,IF(AY$6&lt;$G342,0,IF(AY$6&gt;$I342,1,(AY$6-$G342+1)/($I342-$G342+1))))</f>
        <v>1</v>
      </c>
      <c r="AZ342" s="106">
        <f t="shared" si="289"/>
        <v>1</v>
      </c>
      <c r="BA342" s="106">
        <f t="shared" si="289"/>
        <v>1</v>
      </c>
      <c r="BB342" s="106">
        <f t="shared" si="289"/>
        <v>1</v>
      </c>
      <c r="BC342" s="106">
        <f t="shared" si="289"/>
        <v>1</v>
      </c>
      <c r="BD342" s="106">
        <f t="shared" si="289"/>
        <v>1</v>
      </c>
      <c r="BE342" s="106">
        <f t="shared" si="289"/>
        <v>1</v>
      </c>
      <c r="BF342" s="106">
        <f t="shared" si="289"/>
        <v>1</v>
      </c>
      <c r="BG342" s="106">
        <f t="shared" si="289"/>
        <v>1</v>
      </c>
      <c r="BH342" s="106">
        <f t="shared" si="289"/>
        <v>1</v>
      </c>
      <c r="BI342" s="106">
        <f t="shared" ref="BI342:BQ347" si="290">IF($G342=0,0,IF(BI$6&lt;$G342,0,IF(BI$6&gt;$I342,1,(BI$6-$G342+1)/($I342-$G342+1))))</f>
        <v>1</v>
      </c>
      <c r="BJ342" s="106">
        <f t="shared" si="290"/>
        <v>1</v>
      </c>
      <c r="BK342" s="106">
        <f t="shared" si="290"/>
        <v>1</v>
      </c>
      <c r="BL342" s="106">
        <f t="shared" si="290"/>
        <v>1</v>
      </c>
      <c r="BM342" s="106">
        <f t="shared" si="290"/>
        <v>1</v>
      </c>
      <c r="BN342" s="106">
        <f t="shared" si="290"/>
        <v>1</v>
      </c>
      <c r="BO342" s="106">
        <f t="shared" si="290"/>
        <v>1</v>
      </c>
      <c r="BP342" s="106">
        <f t="shared" si="290"/>
        <v>1</v>
      </c>
      <c r="BQ342" s="106">
        <f t="shared" si="290"/>
        <v>1</v>
      </c>
      <c r="BR342" s="350">
        <f t="shared" si="276"/>
        <v>0.51059322033898302</v>
      </c>
    </row>
    <row r="343" spans="1:70" ht="15" x14ac:dyDescent="0.25">
      <c r="A343" s="80"/>
      <c r="B343" s="77" t="s">
        <v>1312</v>
      </c>
      <c r="C343" s="77" t="s">
        <v>2065</v>
      </c>
      <c r="D343" s="77" t="s">
        <v>6</v>
      </c>
      <c r="E343" s="224">
        <f>VLOOKUP(B343,'Cuadro Control'!C382:J2273,8,FALSE)</f>
        <v>52736347.43270281</v>
      </c>
      <c r="F343" s="106">
        <f t="shared" si="278"/>
        <v>9.933624348213644E-3</v>
      </c>
      <c r="G343" s="107">
        <v>46417</v>
      </c>
      <c r="H343" s="107"/>
      <c r="I343" s="107">
        <v>46420</v>
      </c>
      <c r="J343" s="354">
        <f t="shared" si="255"/>
        <v>0</v>
      </c>
      <c r="K343" s="106">
        <f t="shared" si="285"/>
        <v>0</v>
      </c>
      <c r="L343" s="106">
        <f t="shared" si="285"/>
        <v>0</v>
      </c>
      <c r="M343" s="106">
        <f t="shared" si="285"/>
        <v>0</v>
      </c>
      <c r="N343" s="106">
        <f t="shared" si="285"/>
        <v>0</v>
      </c>
      <c r="O343" s="106">
        <f t="shared" si="285"/>
        <v>0</v>
      </c>
      <c r="P343" s="106">
        <f t="shared" si="285"/>
        <v>0</v>
      </c>
      <c r="Q343" s="106">
        <f t="shared" si="285"/>
        <v>0</v>
      </c>
      <c r="R343" s="106">
        <f t="shared" si="285"/>
        <v>0</v>
      </c>
      <c r="S343" s="106">
        <f t="shared" si="285"/>
        <v>0</v>
      </c>
      <c r="T343" s="106">
        <f t="shared" si="285"/>
        <v>0</v>
      </c>
      <c r="U343" s="106">
        <f t="shared" si="286"/>
        <v>0</v>
      </c>
      <c r="V343" s="106">
        <f t="shared" si="286"/>
        <v>0</v>
      </c>
      <c r="W343" s="106">
        <f t="shared" si="286"/>
        <v>0</v>
      </c>
      <c r="X343" s="106">
        <f t="shared" si="286"/>
        <v>0</v>
      </c>
      <c r="Y343" s="106">
        <f t="shared" si="286"/>
        <v>0</v>
      </c>
      <c r="Z343" s="106">
        <f t="shared" si="286"/>
        <v>0</v>
      </c>
      <c r="AA343" s="106">
        <f t="shared" si="286"/>
        <v>0</v>
      </c>
      <c r="AB343" s="106">
        <f t="shared" si="286"/>
        <v>0</v>
      </c>
      <c r="AC343" s="106">
        <f t="shared" si="286"/>
        <v>0</v>
      </c>
      <c r="AD343" s="106">
        <f t="shared" si="286"/>
        <v>0</v>
      </c>
      <c r="AE343" s="106">
        <f t="shared" si="287"/>
        <v>0</v>
      </c>
      <c r="AF343" s="106">
        <f t="shared" si="287"/>
        <v>0</v>
      </c>
      <c r="AG343" s="106">
        <f t="shared" si="287"/>
        <v>0</v>
      </c>
      <c r="AH343" s="106">
        <f t="shared" si="287"/>
        <v>0</v>
      </c>
      <c r="AI343" s="106">
        <f t="shared" si="287"/>
        <v>0</v>
      </c>
      <c r="AJ343" s="106">
        <f t="shared" si="287"/>
        <v>0</v>
      </c>
      <c r="AK343" s="106">
        <f t="shared" si="287"/>
        <v>0</v>
      </c>
      <c r="AL343" s="106">
        <f t="shared" si="287"/>
        <v>0</v>
      </c>
      <c r="AM343" s="106">
        <f t="shared" si="287"/>
        <v>0</v>
      </c>
      <c r="AN343" s="106">
        <f t="shared" si="287"/>
        <v>0</v>
      </c>
      <c r="AO343" s="106">
        <f t="shared" si="288"/>
        <v>1</v>
      </c>
      <c r="AP343" s="106">
        <f t="shared" si="288"/>
        <v>1</v>
      </c>
      <c r="AQ343" s="106">
        <f t="shared" si="288"/>
        <v>1</v>
      </c>
      <c r="AR343" s="106">
        <f t="shared" si="288"/>
        <v>1</v>
      </c>
      <c r="AS343" s="106">
        <f t="shared" si="288"/>
        <v>1</v>
      </c>
      <c r="AT343" s="106">
        <f t="shared" si="288"/>
        <v>1</v>
      </c>
      <c r="AU343" s="106">
        <f t="shared" si="288"/>
        <v>1</v>
      </c>
      <c r="AV343" s="106">
        <f t="shared" si="288"/>
        <v>1</v>
      </c>
      <c r="AW343" s="106">
        <f t="shared" si="288"/>
        <v>1</v>
      </c>
      <c r="AX343" s="106">
        <f t="shared" si="288"/>
        <v>1</v>
      </c>
      <c r="AY343" s="106">
        <f t="shared" si="289"/>
        <v>1</v>
      </c>
      <c r="AZ343" s="106">
        <f t="shared" si="289"/>
        <v>1</v>
      </c>
      <c r="BA343" s="106">
        <f t="shared" si="289"/>
        <v>1</v>
      </c>
      <c r="BB343" s="106">
        <f t="shared" si="289"/>
        <v>1</v>
      </c>
      <c r="BC343" s="106">
        <f t="shared" si="289"/>
        <v>1</v>
      </c>
      <c r="BD343" s="106">
        <f t="shared" si="289"/>
        <v>1</v>
      </c>
      <c r="BE343" s="106">
        <f t="shared" si="289"/>
        <v>1</v>
      </c>
      <c r="BF343" s="106">
        <f t="shared" si="289"/>
        <v>1</v>
      </c>
      <c r="BG343" s="106">
        <f t="shared" si="289"/>
        <v>1</v>
      </c>
      <c r="BH343" s="106">
        <f t="shared" si="289"/>
        <v>1</v>
      </c>
      <c r="BI343" s="106">
        <f t="shared" si="290"/>
        <v>1</v>
      </c>
      <c r="BJ343" s="106">
        <f t="shared" si="290"/>
        <v>1</v>
      </c>
      <c r="BK343" s="106">
        <f t="shared" si="290"/>
        <v>1</v>
      </c>
      <c r="BL343" s="106">
        <f t="shared" si="290"/>
        <v>1</v>
      </c>
      <c r="BM343" s="106">
        <f t="shared" si="290"/>
        <v>1</v>
      </c>
      <c r="BN343" s="106">
        <f t="shared" si="290"/>
        <v>1</v>
      </c>
      <c r="BO343" s="106">
        <f t="shared" si="290"/>
        <v>1</v>
      </c>
      <c r="BP343" s="106">
        <f t="shared" si="290"/>
        <v>1</v>
      </c>
      <c r="BQ343" s="106">
        <f t="shared" si="290"/>
        <v>1</v>
      </c>
      <c r="BR343" s="350">
        <f t="shared" si="276"/>
        <v>0.49152542372881358</v>
      </c>
    </row>
    <row r="344" spans="1:70" ht="24" x14ac:dyDescent="0.25">
      <c r="A344" s="80"/>
      <c r="B344" s="77" t="s">
        <v>1313</v>
      </c>
      <c r="C344" s="77" t="s">
        <v>1314</v>
      </c>
      <c r="D344" s="77" t="s">
        <v>19</v>
      </c>
      <c r="E344" s="224">
        <f>VLOOKUP(B344,'Cuadro Control'!C383:J2274,8,FALSE)</f>
        <v>46410609.014634147</v>
      </c>
      <c r="F344" s="106">
        <f t="shared" si="278"/>
        <v>8.742083556535862E-3</v>
      </c>
      <c r="G344" s="107">
        <v>46420</v>
      </c>
      <c r="H344" s="107"/>
      <c r="I344" s="107">
        <v>46422</v>
      </c>
      <c r="J344" s="354">
        <f t="shared" si="255"/>
        <v>0</v>
      </c>
      <c r="K344" s="106">
        <f t="shared" si="285"/>
        <v>0</v>
      </c>
      <c r="L344" s="106">
        <f t="shared" si="285"/>
        <v>0</v>
      </c>
      <c r="M344" s="106">
        <f t="shared" si="285"/>
        <v>0</v>
      </c>
      <c r="N344" s="106">
        <f t="shared" si="285"/>
        <v>0</v>
      </c>
      <c r="O344" s="106">
        <f t="shared" si="285"/>
        <v>0</v>
      </c>
      <c r="P344" s="106">
        <f t="shared" si="285"/>
        <v>0</v>
      </c>
      <c r="Q344" s="106">
        <f t="shared" si="285"/>
        <v>0</v>
      </c>
      <c r="R344" s="106">
        <f t="shared" si="285"/>
        <v>0</v>
      </c>
      <c r="S344" s="106">
        <f t="shared" si="285"/>
        <v>0</v>
      </c>
      <c r="T344" s="106">
        <f t="shared" si="285"/>
        <v>0</v>
      </c>
      <c r="U344" s="106">
        <f t="shared" si="286"/>
        <v>0</v>
      </c>
      <c r="V344" s="106">
        <f t="shared" si="286"/>
        <v>0</v>
      </c>
      <c r="W344" s="106">
        <f t="shared" si="286"/>
        <v>0</v>
      </c>
      <c r="X344" s="106">
        <f t="shared" si="286"/>
        <v>0</v>
      </c>
      <c r="Y344" s="106">
        <f t="shared" si="286"/>
        <v>0</v>
      </c>
      <c r="Z344" s="106">
        <f t="shared" si="286"/>
        <v>0</v>
      </c>
      <c r="AA344" s="106">
        <f t="shared" si="286"/>
        <v>0</v>
      </c>
      <c r="AB344" s="106">
        <f t="shared" si="286"/>
        <v>0</v>
      </c>
      <c r="AC344" s="106">
        <f t="shared" si="286"/>
        <v>0</v>
      </c>
      <c r="AD344" s="106">
        <f t="shared" si="286"/>
        <v>0</v>
      </c>
      <c r="AE344" s="106">
        <f t="shared" si="287"/>
        <v>0</v>
      </c>
      <c r="AF344" s="106">
        <f t="shared" si="287"/>
        <v>0</v>
      </c>
      <c r="AG344" s="106">
        <f t="shared" si="287"/>
        <v>0</v>
      </c>
      <c r="AH344" s="106">
        <f t="shared" si="287"/>
        <v>0</v>
      </c>
      <c r="AI344" s="106">
        <f t="shared" si="287"/>
        <v>0</v>
      </c>
      <c r="AJ344" s="106">
        <f t="shared" si="287"/>
        <v>0</v>
      </c>
      <c r="AK344" s="106">
        <f t="shared" si="287"/>
        <v>0</v>
      </c>
      <c r="AL344" s="106">
        <f t="shared" si="287"/>
        <v>0</v>
      </c>
      <c r="AM344" s="106">
        <f t="shared" si="287"/>
        <v>0</v>
      </c>
      <c r="AN344" s="106">
        <f t="shared" si="287"/>
        <v>0</v>
      </c>
      <c r="AO344" s="106">
        <f t="shared" si="288"/>
        <v>1</v>
      </c>
      <c r="AP344" s="106">
        <f t="shared" si="288"/>
        <v>1</v>
      </c>
      <c r="AQ344" s="106">
        <f t="shared" si="288"/>
        <v>1</v>
      </c>
      <c r="AR344" s="106">
        <f t="shared" si="288"/>
        <v>1</v>
      </c>
      <c r="AS344" s="106">
        <f t="shared" si="288"/>
        <v>1</v>
      </c>
      <c r="AT344" s="106">
        <f t="shared" si="288"/>
        <v>1</v>
      </c>
      <c r="AU344" s="106">
        <f t="shared" si="288"/>
        <v>1</v>
      </c>
      <c r="AV344" s="106">
        <f t="shared" si="288"/>
        <v>1</v>
      </c>
      <c r="AW344" s="106">
        <f t="shared" si="288"/>
        <v>1</v>
      </c>
      <c r="AX344" s="106">
        <f t="shared" si="288"/>
        <v>1</v>
      </c>
      <c r="AY344" s="106">
        <f t="shared" si="289"/>
        <v>1</v>
      </c>
      <c r="AZ344" s="106">
        <f t="shared" si="289"/>
        <v>1</v>
      </c>
      <c r="BA344" s="106">
        <f t="shared" si="289"/>
        <v>1</v>
      </c>
      <c r="BB344" s="106">
        <f t="shared" si="289"/>
        <v>1</v>
      </c>
      <c r="BC344" s="106">
        <f t="shared" si="289"/>
        <v>1</v>
      </c>
      <c r="BD344" s="106">
        <f t="shared" si="289"/>
        <v>1</v>
      </c>
      <c r="BE344" s="106">
        <f t="shared" si="289"/>
        <v>1</v>
      </c>
      <c r="BF344" s="106">
        <f t="shared" si="289"/>
        <v>1</v>
      </c>
      <c r="BG344" s="106">
        <f t="shared" si="289"/>
        <v>1</v>
      </c>
      <c r="BH344" s="106">
        <f t="shared" si="289"/>
        <v>1</v>
      </c>
      <c r="BI344" s="106">
        <f t="shared" si="290"/>
        <v>1</v>
      </c>
      <c r="BJ344" s="106">
        <f t="shared" si="290"/>
        <v>1</v>
      </c>
      <c r="BK344" s="106">
        <f t="shared" si="290"/>
        <v>1</v>
      </c>
      <c r="BL344" s="106">
        <f t="shared" si="290"/>
        <v>1</v>
      </c>
      <c r="BM344" s="106">
        <f t="shared" si="290"/>
        <v>1</v>
      </c>
      <c r="BN344" s="106">
        <f t="shared" si="290"/>
        <v>1</v>
      </c>
      <c r="BO344" s="106">
        <f t="shared" si="290"/>
        <v>1</v>
      </c>
      <c r="BP344" s="106">
        <f t="shared" si="290"/>
        <v>1</v>
      </c>
      <c r="BQ344" s="106">
        <f t="shared" si="290"/>
        <v>1</v>
      </c>
      <c r="BR344" s="350">
        <f t="shared" si="276"/>
        <v>0.49152542372881358</v>
      </c>
    </row>
    <row r="345" spans="1:70" ht="24" x14ac:dyDescent="0.25">
      <c r="A345" s="80"/>
      <c r="B345" s="77" t="s">
        <v>1315</v>
      </c>
      <c r="C345" s="77" t="s">
        <v>1316</v>
      </c>
      <c r="D345" s="77" t="s">
        <v>9</v>
      </c>
      <c r="E345" s="224">
        <f>VLOOKUP(B345,'Cuadro Control'!C384:J2275,8,FALSE)</f>
        <v>1587346329.5488234</v>
      </c>
      <c r="F345" s="106">
        <f t="shared" si="278"/>
        <v>0.29899875353285565</v>
      </c>
      <c r="G345" s="107">
        <v>46420</v>
      </c>
      <c r="H345" s="107"/>
      <c r="I345" s="107">
        <v>46430</v>
      </c>
      <c r="J345" s="354">
        <f t="shared" si="255"/>
        <v>1</v>
      </c>
      <c r="K345" s="106">
        <f t="shared" si="285"/>
        <v>0</v>
      </c>
      <c r="L345" s="106">
        <f t="shared" si="285"/>
        <v>0</v>
      </c>
      <c r="M345" s="106">
        <f t="shared" si="285"/>
        <v>0</v>
      </c>
      <c r="N345" s="106">
        <f t="shared" si="285"/>
        <v>0</v>
      </c>
      <c r="O345" s="106">
        <f t="shared" si="285"/>
        <v>0</v>
      </c>
      <c r="P345" s="106">
        <f t="shared" si="285"/>
        <v>0</v>
      </c>
      <c r="Q345" s="106">
        <f t="shared" si="285"/>
        <v>0</v>
      </c>
      <c r="R345" s="106">
        <f t="shared" si="285"/>
        <v>0</v>
      </c>
      <c r="S345" s="106">
        <f t="shared" si="285"/>
        <v>0</v>
      </c>
      <c r="T345" s="106">
        <f t="shared" si="285"/>
        <v>0</v>
      </c>
      <c r="U345" s="106">
        <f t="shared" si="286"/>
        <v>0</v>
      </c>
      <c r="V345" s="106">
        <f t="shared" si="286"/>
        <v>0</v>
      </c>
      <c r="W345" s="106">
        <f t="shared" si="286"/>
        <v>0</v>
      </c>
      <c r="X345" s="106">
        <f t="shared" si="286"/>
        <v>0</v>
      </c>
      <c r="Y345" s="106">
        <f t="shared" si="286"/>
        <v>0</v>
      </c>
      <c r="Z345" s="106">
        <f t="shared" si="286"/>
        <v>0</v>
      </c>
      <c r="AA345" s="106">
        <f t="shared" si="286"/>
        <v>0</v>
      </c>
      <c r="AB345" s="106">
        <f t="shared" si="286"/>
        <v>0</v>
      </c>
      <c r="AC345" s="106">
        <f t="shared" si="286"/>
        <v>0</v>
      </c>
      <c r="AD345" s="106">
        <f t="shared" si="286"/>
        <v>0</v>
      </c>
      <c r="AE345" s="106">
        <f t="shared" si="287"/>
        <v>0</v>
      </c>
      <c r="AF345" s="106">
        <f t="shared" si="287"/>
        <v>0</v>
      </c>
      <c r="AG345" s="106">
        <f t="shared" si="287"/>
        <v>0</v>
      </c>
      <c r="AH345" s="106">
        <f t="shared" si="287"/>
        <v>0</v>
      </c>
      <c r="AI345" s="106">
        <f t="shared" si="287"/>
        <v>0</v>
      </c>
      <c r="AJ345" s="106">
        <f t="shared" si="287"/>
        <v>0</v>
      </c>
      <c r="AK345" s="106">
        <f t="shared" si="287"/>
        <v>0</v>
      </c>
      <c r="AL345" s="106">
        <f t="shared" si="287"/>
        <v>0</v>
      </c>
      <c r="AM345" s="106">
        <f t="shared" si="287"/>
        <v>0</v>
      </c>
      <c r="AN345" s="106">
        <f t="shared" si="287"/>
        <v>0</v>
      </c>
      <c r="AO345" s="106">
        <f t="shared" si="288"/>
        <v>0.36363636363636365</v>
      </c>
      <c r="AP345" s="106">
        <f t="shared" si="288"/>
        <v>1</v>
      </c>
      <c r="AQ345" s="106">
        <f t="shared" si="288"/>
        <v>1</v>
      </c>
      <c r="AR345" s="106">
        <f t="shared" si="288"/>
        <v>1</v>
      </c>
      <c r="AS345" s="106">
        <f t="shared" si="288"/>
        <v>1</v>
      </c>
      <c r="AT345" s="106">
        <f t="shared" si="288"/>
        <v>1</v>
      </c>
      <c r="AU345" s="106">
        <f t="shared" si="288"/>
        <v>1</v>
      </c>
      <c r="AV345" s="106">
        <f t="shared" si="288"/>
        <v>1</v>
      </c>
      <c r="AW345" s="106">
        <f t="shared" si="288"/>
        <v>1</v>
      </c>
      <c r="AX345" s="106">
        <f t="shared" si="288"/>
        <v>1</v>
      </c>
      <c r="AY345" s="106">
        <f t="shared" si="289"/>
        <v>1</v>
      </c>
      <c r="AZ345" s="106">
        <f t="shared" si="289"/>
        <v>1</v>
      </c>
      <c r="BA345" s="106">
        <f t="shared" si="289"/>
        <v>1</v>
      </c>
      <c r="BB345" s="106">
        <f t="shared" si="289"/>
        <v>1</v>
      </c>
      <c r="BC345" s="106">
        <f t="shared" si="289"/>
        <v>1</v>
      </c>
      <c r="BD345" s="106">
        <f t="shared" si="289"/>
        <v>1</v>
      </c>
      <c r="BE345" s="106">
        <f t="shared" si="289"/>
        <v>1</v>
      </c>
      <c r="BF345" s="106">
        <f t="shared" si="289"/>
        <v>1</v>
      </c>
      <c r="BG345" s="106">
        <f t="shared" si="289"/>
        <v>1</v>
      </c>
      <c r="BH345" s="106">
        <f t="shared" si="289"/>
        <v>1</v>
      </c>
      <c r="BI345" s="106">
        <f t="shared" si="290"/>
        <v>1</v>
      </c>
      <c r="BJ345" s="106">
        <f t="shared" si="290"/>
        <v>1</v>
      </c>
      <c r="BK345" s="106">
        <f t="shared" si="290"/>
        <v>1</v>
      </c>
      <c r="BL345" s="106">
        <f t="shared" si="290"/>
        <v>1</v>
      </c>
      <c r="BM345" s="106">
        <f t="shared" si="290"/>
        <v>1</v>
      </c>
      <c r="BN345" s="106">
        <f t="shared" si="290"/>
        <v>1</v>
      </c>
      <c r="BO345" s="106">
        <f t="shared" si="290"/>
        <v>1</v>
      </c>
      <c r="BP345" s="106">
        <f t="shared" si="290"/>
        <v>1</v>
      </c>
      <c r="BQ345" s="106">
        <f t="shared" si="290"/>
        <v>1</v>
      </c>
      <c r="BR345" s="350">
        <f t="shared" si="276"/>
        <v>0.48073959938366717</v>
      </c>
    </row>
    <row r="346" spans="1:70" ht="30" x14ac:dyDescent="0.25">
      <c r="A346" s="80"/>
      <c r="B346" s="103" t="s">
        <v>1317</v>
      </c>
      <c r="C346" s="103" t="s">
        <v>1318</v>
      </c>
      <c r="D346" s="103" t="s">
        <v>9</v>
      </c>
      <c r="E346" s="223">
        <f>VLOOKUP(B346,'Cuadro Control'!C385:J2276,8,FALSE)</f>
        <v>179532477.23999998</v>
      </c>
      <c r="F346" s="104">
        <f t="shared" si="278"/>
        <v>3.3817438522495219E-2</v>
      </c>
      <c r="G346" s="105">
        <v>46422</v>
      </c>
      <c r="H346" s="105"/>
      <c r="I346" s="105">
        <v>46435</v>
      </c>
      <c r="J346" s="354">
        <f t="shared" si="255"/>
        <v>0.6428571428571429</v>
      </c>
      <c r="K346" s="104">
        <f t="shared" si="285"/>
        <v>0</v>
      </c>
      <c r="L346" s="104">
        <f t="shared" si="285"/>
        <v>0</v>
      </c>
      <c r="M346" s="104">
        <f t="shared" si="285"/>
        <v>0</v>
      </c>
      <c r="N346" s="104">
        <f t="shared" si="285"/>
        <v>0</v>
      </c>
      <c r="O346" s="104">
        <f t="shared" si="285"/>
        <v>0</v>
      </c>
      <c r="P346" s="104">
        <f t="shared" si="285"/>
        <v>0</v>
      </c>
      <c r="Q346" s="104">
        <f t="shared" si="285"/>
        <v>0</v>
      </c>
      <c r="R346" s="104">
        <f t="shared" si="285"/>
        <v>0</v>
      </c>
      <c r="S346" s="104">
        <f t="shared" si="285"/>
        <v>0</v>
      </c>
      <c r="T346" s="104">
        <f t="shared" si="285"/>
        <v>0</v>
      </c>
      <c r="U346" s="104">
        <f t="shared" si="286"/>
        <v>0</v>
      </c>
      <c r="V346" s="104">
        <f t="shared" si="286"/>
        <v>0</v>
      </c>
      <c r="W346" s="104">
        <f t="shared" si="286"/>
        <v>0</v>
      </c>
      <c r="X346" s="104">
        <f t="shared" si="286"/>
        <v>0</v>
      </c>
      <c r="Y346" s="104">
        <f t="shared" si="286"/>
        <v>0</v>
      </c>
      <c r="Z346" s="104">
        <f t="shared" si="286"/>
        <v>0</v>
      </c>
      <c r="AA346" s="104">
        <f t="shared" si="286"/>
        <v>0</v>
      </c>
      <c r="AB346" s="104">
        <f t="shared" si="286"/>
        <v>0</v>
      </c>
      <c r="AC346" s="104">
        <f t="shared" si="286"/>
        <v>0</v>
      </c>
      <c r="AD346" s="104">
        <f t="shared" si="286"/>
        <v>0</v>
      </c>
      <c r="AE346" s="104">
        <f t="shared" si="287"/>
        <v>0</v>
      </c>
      <c r="AF346" s="104">
        <f t="shared" si="287"/>
        <v>0</v>
      </c>
      <c r="AG346" s="104">
        <f t="shared" si="287"/>
        <v>0</v>
      </c>
      <c r="AH346" s="104">
        <f t="shared" si="287"/>
        <v>0</v>
      </c>
      <c r="AI346" s="104">
        <f t="shared" si="287"/>
        <v>0</v>
      </c>
      <c r="AJ346" s="104">
        <f t="shared" si="287"/>
        <v>0</v>
      </c>
      <c r="AK346" s="104">
        <f t="shared" si="287"/>
        <v>0</v>
      </c>
      <c r="AL346" s="104">
        <f t="shared" si="287"/>
        <v>0</v>
      </c>
      <c r="AM346" s="104">
        <f t="shared" si="287"/>
        <v>0</v>
      </c>
      <c r="AN346" s="104">
        <f t="shared" si="287"/>
        <v>0</v>
      </c>
      <c r="AO346" s="104">
        <f t="shared" si="288"/>
        <v>0.14285714285714285</v>
      </c>
      <c r="AP346" s="104">
        <f t="shared" si="288"/>
        <v>0.6428571428571429</v>
      </c>
      <c r="AQ346" s="104">
        <f t="shared" si="288"/>
        <v>1</v>
      </c>
      <c r="AR346" s="104">
        <f t="shared" si="288"/>
        <v>1</v>
      </c>
      <c r="AS346" s="104">
        <f t="shared" si="288"/>
        <v>1</v>
      </c>
      <c r="AT346" s="104">
        <f t="shared" si="288"/>
        <v>1</v>
      </c>
      <c r="AU346" s="104">
        <f t="shared" si="288"/>
        <v>1</v>
      </c>
      <c r="AV346" s="104">
        <f t="shared" si="288"/>
        <v>1</v>
      </c>
      <c r="AW346" s="104">
        <f t="shared" si="288"/>
        <v>1</v>
      </c>
      <c r="AX346" s="104">
        <f t="shared" si="288"/>
        <v>1</v>
      </c>
      <c r="AY346" s="104">
        <f t="shared" si="289"/>
        <v>1</v>
      </c>
      <c r="AZ346" s="104">
        <f t="shared" si="289"/>
        <v>1</v>
      </c>
      <c r="BA346" s="104">
        <f t="shared" si="289"/>
        <v>1</v>
      </c>
      <c r="BB346" s="104">
        <f t="shared" si="289"/>
        <v>1</v>
      </c>
      <c r="BC346" s="104">
        <f t="shared" si="289"/>
        <v>1</v>
      </c>
      <c r="BD346" s="104">
        <f t="shared" si="289"/>
        <v>1</v>
      </c>
      <c r="BE346" s="104">
        <f t="shared" si="289"/>
        <v>1</v>
      </c>
      <c r="BF346" s="104">
        <f t="shared" si="289"/>
        <v>1</v>
      </c>
      <c r="BG346" s="104">
        <f t="shared" si="289"/>
        <v>1</v>
      </c>
      <c r="BH346" s="104">
        <f t="shared" si="289"/>
        <v>1</v>
      </c>
      <c r="BI346" s="104">
        <f t="shared" si="290"/>
        <v>1</v>
      </c>
      <c r="BJ346" s="104">
        <f t="shared" si="290"/>
        <v>1</v>
      </c>
      <c r="BK346" s="104">
        <f t="shared" si="290"/>
        <v>1</v>
      </c>
      <c r="BL346" s="104">
        <f t="shared" si="290"/>
        <v>1</v>
      </c>
      <c r="BM346" s="104">
        <f t="shared" si="290"/>
        <v>1</v>
      </c>
      <c r="BN346" s="104">
        <f t="shared" si="290"/>
        <v>1</v>
      </c>
      <c r="BO346" s="104">
        <f t="shared" si="290"/>
        <v>1</v>
      </c>
      <c r="BP346" s="104">
        <f t="shared" si="290"/>
        <v>1</v>
      </c>
      <c r="BQ346" s="104">
        <f t="shared" si="290"/>
        <v>1</v>
      </c>
      <c r="BR346" s="350">
        <f t="shared" si="276"/>
        <v>0.47094430992736075</v>
      </c>
    </row>
    <row r="347" spans="1:70" ht="15" x14ac:dyDescent="0.25">
      <c r="A347" s="80"/>
      <c r="B347" s="78" t="s">
        <v>1319</v>
      </c>
      <c r="C347" s="78" t="s">
        <v>1987</v>
      </c>
      <c r="D347" s="78" t="s">
        <v>3</v>
      </c>
      <c r="E347" s="225">
        <f>VLOOKUP(B347,'Cuadro Control'!C386:J2277,8,FALSE)</f>
        <v>0</v>
      </c>
      <c r="F347" s="108">
        <f>IFERROR(E347/$E$331,0)</f>
        <v>0</v>
      </c>
      <c r="G347" s="109">
        <v>46435</v>
      </c>
      <c r="H347" s="109"/>
      <c r="I347" s="109">
        <v>46435</v>
      </c>
      <c r="J347" s="354">
        <f t="shared" si="255"/>
        <v>0</v>
      </c>
      <c r="K347" s="108">
        <f t="shared" si="285"/>
        <v>0</v>
      </c>
      <c r="L347" s="108">
        <f t="shared" si="285"/>
        <v>0</v>
      </c>
      <c r="M347" s="108">
        <f t="shared" si="285"/>
        <v>0</v>
      </c>
      <c r="N347" s="108">
        <f t="shared" si="285"/>
        <v>0</v>
      </c>
      <c r="O347" s="108">
        <f t="shared" si="285"/>
        <v>0</v>
      </c>
      <c r="P347" s="108">
        <f t="shared" si="285"/>
        <v>0</v>
      </c>
      <c r="Q347" s="108">
        <f t="shared" si="285"/>
        <v>0</v>
      </c>
      <c r="R347" s="108">
        <f t="shared" si="285"/>
        <v>0</v>
      </c>
      <c r="S347" s="108">
        <f t="shared" si="285"/>
        <v>0</v>
      </c>
      <c r="T347" s="108">
        <f t="shared" si="285"/>
        <v>0</v>
      </c>
      <c r="U347" s="108">
        <f t="shared" si="286"/>
        <v>0</v>
      </c>
      <c r="V347" s="108">
        <f t="shared" si="286"/>
        <v>0</v>
      </c>
      <c r="W347" s="108">
        <f t="shared" si="286"/>
        <v>0</v>
      </c>
      <c r="X347" s="108">
        <f t="shared" si="286"/>
        <v>0</v>
      </c>
      <c r="Y347" s="108">
        <f t="shared" si="286"/>
        <v>0</v>
      </c>
      <c r="Z347" s="108">
        <f t="shared" si="286"/>
        <v>0</v>
      </c>
      <c r="AA347" s="108">
        <f t="shared" si="286"/>
        <v>0</v>
      </c>
      <c r="AB347" s="108">
        <f t="shared" si="286"/>
        <v>0</v>
      </c>
      <c r="AC347" s="108">
        <f t="shared" si="286"/>
        <v>0</v>
      </c>
      <c r="AD347" s="108">
        <f t="shared" si="286"/>
        <v>0</v>
      </c>
      <c r="AE347" s="108">
        <f t="shared" si="287"/>
        <v>0</v>
      </c>
      <c r="AF347" s="108">
        <f t="shared" si="287"/>
        <v>0</v>
      </c>
      <c r="AG347" s="108">
        <f t="shared" si="287"/>
        <v>0</v>
      </c>
      <c r="AH347" s="108">
        <f t="shared" si="287"/>
        <v>0</v>
      </c>
      <c r="AI347" s="108">
        <f t="shared" si="287"/>
        <v>0</v>
      </c>
      <c r="AJ347" s="108">
        <f t="shared" si="287"/>
        <v>0</v>
      </c>
      <c r="AK347" s="108">
        <f t="shared" si="287"/>
        <v>0</v>
      </c>
      <c r="AL347" s="108">
        <f t="shared" si="287"/>
        <v>0</v>
      </c>
      <c r="AM347" s="108">
        <f t="shared" si="287"/>
        <v>0</v>
      </c>
      <c r="AN347" s="108">
        <f t="shared" si="287"/>
        <v>0</v>
      </c>
      <c r="AO347" s="108">
        <f t="shared" si="288"/>
        <v>0</v>
      </c>
      <c r="AP347" s="108">
        <f t="shared" si="288"/>
        <v>0</v>
      </c>
      <c r="AQ347" s="108">
        <f t="shared" si="288"/>
        <v>1</v>
      </c>
      <c r="AR347" s="108">
        <f t="shared" si="288"/>
        <v>1</v>
      </c>
      <c r="AS347" s="108">
        <f t="shared" si="288"/>
        <v>1</v>
      </c>
      <c r="AT347" s="108">
        <f t="shared" si="288"/>
        <v>1</v>
      </c>
      <c r="AU347" s="108">
        <f t="shared" si="288"/>
        <v>1</v>
      </c>
      <c r="AV347" s="108">
        <f t="shared" si="288"/>
        <v>1</v>
      </c>
      <c r="AW347" s="108">
        <f t="shared" si="288"/>
        <v>1</v>
      </c>
      <c r="AX347" s="108">
        <f t="shared" si="288"/>
        <v>1</v>
      </c>
      <c r="AY347" s="108">
        <f t="shared" si="289"/>
        <v>1</v>
      </c>
      <c r="AZ347" s="108">
        <f t="shared" si="289"/>
        <v>1</v>
      </c>
      <c r="BA347" s="108">
        <f t="shared" si="289"/>
        <v>1</v>
      </c>
      <c r="BB347" s="108">
        <f t="shared" si="289"/>
        <v>1</v>
      </c>
      <c r="BC347" s="108">
        <f t="shared" si="289"/>
        <v>1</v>
      </c>
      <c r="BD347" s="108">
        <f t="shared" si="289"/>
        <v>1</v>
      </c>
      <c r="BE347" s="108">
        <f t="shared" si="289"/>
        <v>1</v>
      </c>
      <c r="BF347" s="108">
        <f t="shared" si="289"/>
        <v>1</v>
      </c>
      <c r="BG347" s="108">
        <f t="shared" si="289"/>
        <v>1</v>
      </c>
      <c r="BH347" s="108">
        <f t="shared" si="289"/>
        <v>1</v>
      </c>
      <c r="BI347" s="108">
        <f t="shared" si="290"/>
        <v>1</v>
      </c>
      <c r="BJ347" s="108">
        <f t="shared" si="290"/>
        <v>1</v>
      </c>
      <c r="BK347" s="108">
        <f t="shared" si="290"/>
        <v>1</v>
      </c>
      <c r="BL347" s="108">
        <f t="shared" si="290"/>
        <v>1</v>
      </c>
      <c r="BM347" s="108">
        <f t="shared" si="290"/>
        <v>1</v>
      </c>
      <c r="BN347" s="108">
        <f t="shared" si="290"/>
        <v>1</v>
      </c>
      <c r="BO347" s="108">
        <f t="shared" si="290"/>
        <v>1</v>
      </c>
      <c r="BP347" s="108">
        <f t="shared" si="290"/>
        <v>1</v>
      </c>
      <c r="BQ347" s="108">
        <f t="shared" si="290"/>
        <v>1</v>
      </c>
      <c r="BR347" s="350">
        <f t="shared" si="276"/>
        <v>0.4576271186440678</v>
      </c>
    </row>
    <row r="348" spans="1:70" ht="15" x14ac:dyDescent="0.25">
      <c r="A348" s="80"/>
      <c r="B348" s="76" t="s">
        <v>1320</v>
      </c>
      <c r="C348" s="76" t="s">
        <v>1321</v>
      </c>
      <c r="D348" s="76" t="s">
        <v>38</v>
      </c>
      <c r="E348" s="222">
        <f>SUM(E349:E364)</f>
        <v>5308872732.0543728</v>
      </c>
      <c r="F348" s="101">
        <f>IFERROR(E348/$E$109,0)</f>
        <v>2.9408554574576196E-2</v>
      </c>
      <c r="G348" s="102">
        <v>46358</v>
      </c>
      <c r="H348" s="102"/>
      <c r="I348" s="102">
        <v>46443</v>
      </c>
      <c r="J348" s="354">
        <f t="shared" si="255"/>
        <v>0.95560693670850227</v>
      </c>
      <c r="K348" s="101">
        <f>SUMPRODUCT($F349:$F363,K349:K363)</f>
        <v>0</v>
      </c>
      <c r="L348" s="101">
        <f t="shared" ref="L348:BQ348" si="291">SUMPRODUCT($F349:$F363,L349:L363)</f>
        <v>0</v>
      </c>
      <c r="M348" s="101">
        <f t="shared" si="291"/>
        <v>0</v>
      </c>
      <c r="N348" s="101">
        <f t="shared" si="291"/>
        <v>0</v>
      </c>
      <c r="O348" s="101">
        <f t="shared" si="291"/>
        <v>0</v>
      </c>
      <c r="P348" s="101">
        <f t="shared" si="291"/>
        <v>0</v>
      </c>
      <c r="Q348" s="101">
        <f t="shared" si="291"/>
        <v>0</v>
      </c>
      <c r="R348" s="101">
        <f t="shared" si="291"/>
        <v>0</v>
      </c>
      <c r="S348" s="101">
        <f t="shared" si="291"/>
        <v>0</v>
      </c>
      <c r="T348" s="101">
        <f t="shared" si="291"/>
        <v>0</v>
      </c>
      <c r="U348" s="101">
        <f t="shared" si="291"/>
        <v>0</v>
      </c>
      <c r="V348" s="101">
        <f t="shared" si="291"/>
        <v>0</v>
      </c>
      <c r="W348" s="101">
        <f t="shared" si="291"/>
        <v>0</v>
      </c>
      <c r="X348" s="101">
        <f t="shared" si="291"/>
        <v>0</v>
      </c>
      <c r="Y348" s="101">
        <f t="shared" si="291"/>
        <v>0</v>
      </c>
      <c r="Z348" s="101">
        <f t="shared" si="291"/>
        <v>0</v>
      </c>
      <c r="AA348" s="101">
        <f t="shared" si="291"/>
        <v>0</v>
      </c>
      <c r="AB348" s="101">
        <f t="shared" si="291"/>
        <v>0</v>
      </c>
      <c r="AC348" s="101">
        <f t="shared" si="291"/>
        <v>0</v>
      </c>
      <c r="AD348" s="101">
        <f t="shared" si="291"/>
        <v>0</v>
      </c>
      <c r="AE348" s="101">
        <f t="shared" si="291"/>
        <v>0</v>
      </c>
      <c r="AF348" s="101">
        <f t="shared" si="291"/>
        <v>4.7056193519953151E-3</v>
      </c>
      <c r="AG348" s="101">
        <f t="shared" si="291"/>
        <v>1.5685397839984384E-2</v>
      </c>
      <c r="AH348" s="101">
        <f t="shared" si="291"/>
        <v>4.1836545294005947E-2</v>
      </c>
      <c r="AI348" s="101">
        <f t="shared" si="291"/>
        <v>7.5871503452362876E-2</v>
      </c>
      <c r="AJ348" s="101">
        <f t="shared" si="291"/>
        <v>0.13668979566530554</v>
      </c>
      <c r="AK348" s="101">
        <f t="shared" si="291"/>
        <v>0.1814926112303839</v>
      </c>
      <c r="AL348" s="101">
        <f t="shared" si="291"/>
        <v>0.27240516581093738</v>
      </c>
      <c r="AM348" s="101">
        <f t="shared" si="291"/>
        <v>0.35655786596624905</v>
      </c>
      <c r="AN348" s="101">
        <f t="shared" si="291"/>
        <v>0.41666693750575734</v>
      </c>
      <c r="AO348" s="101">
        <f t="shared" si="291"/>
        <v>0.64850810003989967</v>
      </c>
      <c r="AP348" s="101">
        <f t="shared" si="291"/>
        <v>0.72939908997425573</v>
      </c>
      <c r="AQ348" s="101">
        <f t="shared" si="291"/>
        <v>0.95560693670850227</v>
      </c>
      <c r="AR348" s="101">
        <f t="shared" si="291"/>
        <v>1</v>
      </c>
      <c r="AS348" s="101">
        <f t="shared" si="291"/>
        <v>1</v>
      </c>
      <c r="AT348" s="101">
        <f t="shared" si="291"/>
        <v>1</v>
      </c>
      <c r="AU348" s="101">
        <f t="shared" si="291"/>
        <v>1</v>
      </c>
      <c r="AV348" s="101">
        <f t="shared" si="291"/>
        <v>1</v>
      </c>
      <c r="AW348" s="101">
        <f t="shared" si="291"/>
        <v>1</v>
      </c>
      <c r="AX348" s="101">
        <f t="shared" si="291"/>
        <v>1</v>
      </c>
      <c r="AY348" s="101">
        <f t="shared" si="291"/>
        <v>1</v>
      </c>
      <c r="AZ348" s="101">
        <f t="shared" si="291"/>
        <v>1</v>
      </c>
      <c r="BA348" s="101">
        <f t="shared" si="291"/>
        <v>1</v>
      </c>
      <c r="BB348" s="101">
        <f t="shared" si="291"/>
        <v>1</v>
      </c>
      <c r="BC348" s="101">
        <f t="shared" si="291"/>
        <v>1</v>
      </c>
      <c r="BD348" s="101">
        <f t="shared" si="291"/>
        <v>1</v>
      </c>
      <c r="BE348" s="101">
        <f t="shared" si="291"/>
        <v>1</v>
      </c>
      <c r="BF348" s="101">
        <f t="shared" si="291"/>
        <v>1</v>
      </c>
      <c r="BG348" s="101">
        <f t="shared" si="291"/>
        <v>1</v>
      </c>
      <c r="BH348" s="101">
        <f t="shared" si="291"/>
        <v>1</v>
      </c>
      <c r="BI348" s="101">
        <f t="shared" si="291"/>
        <v>1</v>
      </c>
      <c r="BJ348" s="101">
        <f t="shared" si="291"/>
        <v>1</v>
      </c>
      <c r="BK348" s="101">
        <f t="shared" si="291"/>
        <v>1</v>
      </c>
      <c r="BL348" s="101">
        <f t="shared" si="291"/>
        <v>1</v>
      </c>
      <c r="BM348" s="101">
        <f t="shared" si="291"/>
        <v>1</v>
      </c>
      <c r="BN348" s="101">
        <f t="shared" si="291"/>
        <v>1</v>
      </c>
      <c r="BO348" s="101">
        <f t="shared" si="291"/>
        <v>1</v>
      </c>
      <c r="BP348" s="101">
        <f t="shared" si="291"/>
        <v>1</v>
      </c>
      <c r="BQ348" s="101">
        <f t="shared" si="291"/>
        <v>1</v>
      </c>
      <c r="BR348" s="350">
        <f t="shared" si="276"/>
        <v>0.50568517913287525</v>
      </c>
    </row>
    <row r="349" spans="1:70" ht="24" x14ac:dyDescent="0.25">
      <c r="A349" s="80"/>
      <c r="B349" s="77" t="s">
        <v>1322</v>
      </c>
      <c r="C349" s="77" t="s">
        <v>2110</v>
      </c>
      <c r="D349" s="77" t="s">
        <v>22</v>
      </c>
      <c r="E349" s="224">
        <f>VLOOKUP(B349,'Cuadro Control'!C388:J2279,8,FALSE)</f>
        <v>83271780.884117648</v>
      </c>
      <c r="F349" s="106">
        <f t="shared" ref="F349:F363" si="292">IFERROR(E349/$E$348,0)</f>
        <v>1.5685397839984384E-2</v>
      </c>
      <c r="G349" s="107">
        <v>46358</v>
      </c>
      <c r="H349" s="107"/>
      <c r="I349" s="107">
        <v>46367</v>
      </c>
      <c r="J349" s="354">
        <f t="shared" si="255"/>
        <v>1</v>
      </c>
      <c r="K349" s="106">
        <f t="shared" ref="K349:T358" si="293">IF($G349=0,0,IF(K$6&lt;$G349,0,IF(K$6&gt;$I349,1,(K$6-$G349+1)/($I349-$G349+1))))</f>
        <v>0</v>
      </c>
      <c r="L349" s="106">
        <f t="shared" si="293"/>
        <v>0</v>
      </c>
      <c r="M349" s="106">
        <f t="shared" si="293"/>
        <v>0</v>
      </c>
      <c r="N349" s="106">
        <f t="shared" si="293"/>
        <v>0</v>
      </c>
      <c r="O349" s="106">
        <f t="shared" si="293"/>
        <v>0</v>
      </c>
      <c r="P349" s="106">
        <f t="shared" si="293"/>
        <v>0</v>
      </c>
      <c r="Q349" s="106">
        <f t="shared" si="293"/>
        <v>0</v>
      </c>
      <c r="R349" s="106">
        <f t="shared" si="293"/>
        <v>0</v>
      </c>
      <c r="S349" s="106">
        <f t="shared" si="293"/>
        <v>0</v>
      </c>
      <c r="T349" s="106">
        <f t="shared" si="293"/>
        <v>0</v>
      </c>
      <c r="U349" s="106">
        <f t="shared" ref="U349:AD358" si="294">IF($G349=0,0,IF(U$6&lt;$G349,0,IF(U$6&gt;$I349,1,(U$6-$G349+1)/($I349-$G349+1))))</f>
        <v>0</v>
      </c>
      <c r="V349" s="106">
        <f t="shared" si="294"/>
        <v>0</v>
      </c>
      <c r="W349" s="106">
        <f t="shared" si="294"/>
        <v>0</v>
      </c>
      <c r="X349" s="106">
        <f t="shared" si="294"/>
        <v>0</v>
      </c>
      <c r="Y349" s="106">
        <f t="shared" si="294"/>
        <v>0</v>
      </c>
      <c r="Z349" s="106">
        <f t="shared" si="294"/>
        <v>0</v>
      </c>
      <c r="AA349" s="106">
        <f t="shared" si="294"/>
        <v>0</v>
      </c>
      <c r="AB349" s="106">
        <f t="shared" si="294"/>
        <v>0</v>
      </c>
      <c r="AC349" s="106">
        <f t="shared" si="294"/>
        <v>0</v>
      </c>
      <c r="AD349" s="106">
        <f t="shared" si="294"/>
        <v>0</v>
      </c>
      <c r="AE349" s="106">
        <f t="shared" ref="AE349:AN358" si="295">IF($G349=0,0,IF(AE$6&lt;$G349,0,IF(AE$6&gt;$I349,1,(AE$6-$G349+1)/($I349-$G349+1))))</f>
        <v>0</v>
      </c>
      <c r="AF349" s="106">
        <f t="shared" si="295"/>
        <v>0.3</v>
      </c>
      <c r="AG349" s="106">
        <f t="shared" si="295"/>
        <v>1</v>
      </c>
      <c r="AH349" s="106">
        <f t="shared" si="295"/>
        <v>1</v>
      </c>
      <c r="AI349" s="106">
        <f t="shared" si="295"/>
        <v>1</v>
      </c>
      <c r="AJ349" s="106">
        <f t="shared" si="295"/>
        <v>1</v>
      </c>
      <c r="AK349" s="106">
        <f t="shared" si="295"/>
        <v>1</v>
      </c>
      <c r="AL349" s="106">
        <f t="shared" si="295"/>
        <v>1</v>
      </c>
      <c r="AM349" s="106">
        <f t="shared" si="295"/>
        <v>1</v>
      </c>
      <c r="AN349" s="106">
        <f t="shared" si="295"/>
        <v>1</v>
      </c>
      <c r="AO349" s="106">
        <f t="shared" ref="AO349:AX358" si="296">IF($G349=0,0,IF(AO$6&lt;$G349,0,IF(AO$6&gt;$I349,1,(AO$6-$G349+1)/($I349-$G349+1))))</f>
        <v>1</v>
      </c>
      <c r="AP349" s="106">
        <f t="shared" si="296"/>
        <v>1</v>
      </c>
      <c r="AQ349" s="106">
        <f t="shared" si="296"/>
        <v>1</v>
      </c>
      <c r="AR349" s="106">
        <f t="shared" si="296"/>
        <v>1</v>
      </c>
      <c r="AS349" s="106">
        <f t="shared" si="296"/>
        <v>1</v>
      </c>
      <c r="AT349" s="106">
        <f t="shared" si="296"/>
        <v>1</v>
      </c>
      <c r="AU349" s="106">
        <f t="shared" si="296"/>
        <v>1</v>
      </c>
      <c r="AV349" s="106">
        <f t="shared" si="296"/>
        <v>1</v>
      </c>
      <c r="AW349" s="106">
        <f t="shared" si="296"/>
        <v>1</v>
      </c>
      <c r="AX349" s="106">
        <f t="shared" si="296"/>
        <v>1</v>
      </c>
      <c r="AY349" s="106">
        <f t="shared" ref="AY349:BH358" si="297">IF($G349=0,0,IF(AY$6&lt;$G349,0,IF(AY$6&gt;$I349,1,(AY$6-$G349+1)/($I349-$G349+1))))</f>
        <v>1</v>
      </c>
      <c r="AZ349" s="106">
        <f t="shared" si="297"/>
        <v>1</v>
      </c>
      <c r="BA349" s="106">
        <f t="shared" si="297"/>
        <v>1</v>
      </c>
      <c r="BB349" s="106">
        <f t="shared" si="297"/>
        <v>1</v>
      </c>
      <c r="BC349" s="106">
        <f t="shared" si="297"/>
        <v>1</v>
      </c>
      <c r="BD349" s="106">
        <f t="shared" si="297"/>
        <v>1</v>
      </c>
      <c r="BE349" s="106">
        <f t="shared" si="297"/>
        <v>1</v>
      </c>
      <c r="BF349" s="106">
        <f t="shared" si="297"/>
        <v>1</v>
      </c>
      <c r="BG349" s="106">
        <f t="shared" si="297"/>
        <v>1</v>
      </c>
      <c r="BH349" s="106">
        <f t="shared" si="297"/>
        <v>1</v>
      </c>
      <c r="BI349" s="106">
        <f t="shared" ref="BI349:BQ358" si="298">IF($G349=0,0,IF(BI$6&lt;$G349,0,IF(BI$6&gt;$I349,1,(BI$6-$G349+1)/($I349-$G349+1))))</f>
        <v>1</v>
      </c>
      <c r="BJ349" s="106">
        <f t="shared" si="298"/>
        <v>1</v>
      </c>
      <c r="BK349" s="106">
        <f t="shared" si="298"/>
        <v>1</v>
      </c>
      <c r="BL349" s="106">
        <f t="shared" si="298"/>
        <v>1</v>
      </c>
      <c r="BM349" s="106">
        <f t="shared" si="298"/>
        <v>1</v>
      </c>
      <c r="BN349" s="106">
        <f t="shared" si="298"/>
        <v>1</v>
      </c>
      <c r="BO349" s="106">
        <f t="shared" si="298"/>
        <v>1</v>
      </c>
      <c r="BP349" s="106">
        <f t="shared" si="298"/>
        <v>1</v>
      </c>
      <c r="BQ349" s="106">
        <f t="shared" si="298"/>
        <v>1</v>
      </c>
      <c r="BR349" s="350">
        <f t="shared" si="276"/>
        <v>0.63220338983050839</v>
      </c>
    </row>
    <row r="350" spans="1:70" ht="15" x14ac:dyDescent="0.25">
      <c r="A350" s="80"/>
      <c r="B350" s="77" t="s">
        <v>1324</v>
      </c>
      <c r="C350" s="77" t="s">
        <v>1325</v>
      </c>
      <c r="D350" s="77" t="s">
        <v>9</v>
      </c>
      <c r="E350" s="224">
        <f>VLOOKUP(B350,'Cuadro Control'!C389:J2280,8,FALSE)</f>
        <v>312374505.66882348</v>
      </c>
      <c r="F350" s="106">
        <f t="shared" si="292"/>
        <v>5.8840081771548515E-2</v>
      </c>
      <c r="G350" s="107">
        <v>46371</v>
      </c>
      <c r="H350" s="107"/>
      <c r="I350" s="107">
        <v>46379</v>
      </c>
      <c r="J350" s="354">
        <f t="shared" si="255"/>
        <v>0.44444444444444442</v>
      </c>
      <c r="K350" s="106">
        <f t="shared" si="293"/>
        <v>0</v>
      </c>
      <c r="L350" s="106">
        <f t="shared" si="293"/>
        <v>0</v>
      </c>
      <c r="M350" s="106">
        <f t="shared" si="293"/>
        <v>0</v>
      </c>
      <c r="N350" s="106">
        <f t="shared" si="293"/>
        <v>0</v>
      </c>
      <c r="O350" s="106">
        <f t="shared" si="293"/>
        <v>0</v>
      </c>
      <c r="P350" s="106">
        <f t="shared" si="293"/>
        <v>0</v>
      </c>
      <c r="Q350" s="106">
        <f t="shared" si="293"/>
        <v>0</v>
      </c>
      <c r="R350" s="106">
        <f t="shared" si="293"/>
        <v>0</v>
      </c>
      <c r="S350" s="106">
        <f t="shared" si="293"/>
        <v>0</v>
      </c>
      <c r="T350" s="106">
        <f t="shared" si="293"/>
        <v>0</v>
      </c>
      <c r="U350" s="106">
        <f t="shared" si="294"/>
        <v>0</v>
      </c>
      <c r="V350" s="106">
        <f t="shared" si="294"/>
        <v>0</v>
      </c>
      <c r="W350" s="106">
        <f t="shared" si="294"/>
        <v>0</v>
      </c>
      <c r="X350" s="106">
        <f t="shared" si="294"/>
        <v>0</v>
      </c>
      <c r="Y350" s="106">
        <f t="shared" si="294"/>
        <v>0</v>
      </c>
      <c r="Z350" s="106">
        <f t="shared" si="294"/>
        <v>0</v>
      </c>
      <c r="AA350" s="106">
        <f t="shared" si="294"/>
        <v>0</v>
      </c>
      <c r="AB350" s="106">
        <f t="shared" si="294"/>
        <v>0</v>
      </c>
      <c r="AC350" s="106">
        <f t="shared" si="294"/>
        <v>0</v>
      </c>
      <c r="AD350" s="106">
        <f t="shared" si="294"/>
        <v>0</v>
      </c>
      <c r="AE350" s="106">
        <f t="shared" si="295"/>
        <v>0</v>
      </c>
      <c r="AF350" s="106">
        <f t="shared" si="295"/>
        <v>0</v>
      </c>
      <c r="AG350" s="106">
        <f t="shared" si="295"/>
        <v>0</v>
      </c>
      <c r="AH350" s="106">
        <f t="shared" si="295"/>
        <v>0.44444444444444442</v>
      </c>
      <c r="AI350" s="106">
        <f t="shared" si="295"/>
        <v>1</v>
      </c>
      <c r="AJ350" s="106">
        <f t="shared" si="295"/>
        <v>1</v>
      </c>
      <c r="AK350" s="106">
        <f t="shared" si="295"/>
        <v>1</v>
      </c>
      <c r="AL350" s="106">
        <f t="shared" si="295"/>
        <v>1</v>
      </c>
      <c r="AM350" s="106">
        <f t="shared" si="295"/>
        <v>1</v>
      </c>
      <c r="AN350" s="106">
        <f t="shared" si="295"/>
        <v>1</v>
      </c>
      <c r="AO350" s="106">
        <f t="shared" si="296"/>
        <v>1</v>
      </c>
      <c r="AP350" s="106">
        <f t="shared" si="296"/>
        <v>1</v>
      </c>
      <c r="AQ350" s="106">
        <f t="shared" si="296"/>
        <v>1</v>
      </c>
      <c r="AR350" s="106">
        <f t="shared" si="296"/>
        <v>1</v>
      </c>
      <c r="AS350" s="106">
        <f t="shared" si="296"/>
        <v>1</v>
      </c>
      <c r="AT350" s="106">
        <f t="shared" si="296"/>
        <v>1</v>
      </c>
      <c r="AU350" s="106">
        <f t="shared" si="296"/>
        <v>1</v>
      </c>
      <c r="AV350" s="106">
        <f t="shared" si="296"/>
        <v>1</v>
      </c>
      <c r="AW350" s="106">
        <f t="shared" si="296"/>
        <v>1</v>
      </c>
      <c r="AX350" s="106">
        <f t="shared" si="296"/>
        <v>1</v>
      </c>
      <c r="AY350" s="106">
        <f t="shared" si="297"/>
        <v>1</v>
      </c>
      <c r="AZ350" s="106">
        <f t="shared" si="297"/>
        <v>1</v>
      </c>
      <c r="BA350" s="106">
        <f t="shared" si="297"/>
        <v>1</v>
      </c>
      <c r="BB350" s="106">
        <f t="shared" si="297"/>
        <v>1</v>
      </c>
      <c r="BC350" s="106">
        <f t="shared" si="297"/>
        <v>1</v>
      </c>
      <c r="BD350" s="106">
        <f t="shared" si="297"/>
        <v>1</v>
      </c>
      <c r="BE350" s="106">
        <f t="shared" si="297"/>
        <v>1</v>
      </c>
      <c r="BF350" s="106">
        <f t="shared" si="297"/>
        <v>1</v>
      </c>
      <c r="BG350" s="106">
        <f t="shared" si="297"/>
        <v>1</v>
      </c>
      <c r="BH350" s="106">
        <f t="shared" si="297"/>
        <v>1</v>
      </c>
      <c r="BI350" s="106">
        <f t="shared" si="298"/>
        <v>1</v>
      </c>
      <c r="BJ350" s="106">
        <f t="shared" si="298"/>
        <v>1</v>
      </c>
      <c r="BK350" s="106">
        <f t="shared" si="298"/>
        <v>1</v>
      </c>
      <c r="BL350" s="106">
        <f t="shared" si="298"/>
        <v>1</v>
      </c>
      <c r="BM350" s="106">
        <f t="shared" si="298"/>
        <v>1</v>
      </c>
      <c r="BN350" s="106">
        <f t="shared" si="298"/>
        <v>1</v>
      </c>
      <c r="BO350" s="106">
        <f t="shared" si="298"/>
        <v>1</v>
      </c>
      <c r="BP350" s="106">
        <f t="shared" si="298"/>
        <v>1</v>
      </c>
      <c r="BQ350" s="106">
        <f t="shared" si="298"/>
        <v>1</v>
      </c>
      <c r="BR350" s="350">
        <f t="shared" si="276"/>
        <v>0.60075329566854985</v>
      </c>
    </row>
    <row r="351" spans="1:70" ht="15" x14ac:dyDescent="0.25">
      <c r="A351" s="80"/>
      <c r="B351" s="103" t="s">
        <v>1326</v>
      </c>
      <c r="C351" s="103" t="s">
        <v>1327</v>
      </c>
      <c r="D351" s="103" t="s">
        <v>6</v>
      </c>
      <c r="E351" s="223">
        <f>VLOOKUP(B351,'Cuadro Control'!C390:J2281,8,FALSE)</f>
        <v>9527825.6870364472</v>
      </c>
      <c r="F351" s="104">
        <f t="shared" si="292"/>
        <v>1.794698454439963E-3</v>
      </c>
      <c r="G351" s="105">
        <v>46379</v>
      </c>
      <c r="H351" s="105"/>
      <c r="I351" s="105">
        <v>46382</v>
      </c>
      <c r="J351" s="354">
        <f t="shared" si="255"/>
        <v>0.75</v>
      </c>
      <c r="K351" s="104">
        <f t="shared" si="293"/>
        <v>0</v>
      </c>
      <c r="L351" s="104">
        <f t="shared" si="293"/>
        <v>0</v>
      </c>
      <c r="M351" s="104">
        <f t="shared" si="293"/>
        <v>0</v>
      </c>
      <c r="N351" s="104">
        <f t="shared" si="293"/>
        <v>0</v>
      </c>
      <c r="O351" s="104">
        <f t="shared" si="293"/>
        <v>0</v>
      </c>
      <c r="P351" s="104">
        <f t="shared" si="293"/>
        <v>0</v>
      </c>
      <c r="Q351" s="104">
        <f t="shared" si="293"/>
        <v>0</v>
      </c>
      <c r="R351" s="104">
        <f t="shared" si="293"/>
        <v>0</v>
      </c>
      <c r="S351" s="104">
        <f t="shared" si="293"/>
        <v>0</v>
      </c>
      <c r="T351" s="104">
        <f t="shared" si="293"/>
        <v>0</v>
      </c>
      <c r="U351" s="104">
        <f t="shared" si="294"/>
        <v>0</v>
      </c>
      <c r="V351" s="104">
        <f t="shared" si="294"/>
        <v>0</v>
      </c>
      <c r="W351" s="104">
        <f t="shared" si="294"/>
        <v>0</v>
      </c>
      <c r="X351" s="104">
        <f t="shared" si="294"/>
        <v>0</v>
      </c>
      <c r="Y351" s="104">
        <f t="shared" si="294"/>
        <v>0</v>
      </c>
      <c r="Z351" s="104">
        <f t="shared" si="294"/>
        <v>0</v>
      </c>
      <c r="AA351" s="104">
        <f t="shared" si="294"/>
        <v>0</v>
      </c>
      <c r="AB351" s="104">
        <f t="shared" si="294"/>
        <v>0</v>
      </c>
      <c r="AC351" s="104">
        <f t="shared" si="294"/>
        <v>0</v>
      </c>
      <c r="AD351" s="104">
        <f t="shared" si="294"/>
        <v>0</v>
      </c>
      <c r="AE351" s="104">
        <f t="shared" si="295"/>
        <v>0</v>
      </c>
      <c r="AF351" s="104">
        <f t="shared" si="295"/>
        <v>0</v>
      </c>
      <c r="AG351" s="104">
        <f t="shared" si="295"/>
        <v>0</v>
      </c>
      <c r="AH351" s="104">
        <f t="shared" si="295"/>
        <v>0</v>
      </c>
      <c r="AI351" s="104">
        <f t="shared" si="295"/>
        <v>0.75</v>
      </c>
      <c r="AJ351" s="104">
        <f t="shared" si="295"/>
        <v>1</v>
      </c>
      <c r="AK351" s="104">
        <f t="shared" si="295"/>
        <v>1</v>
      </c>
      <c r="AL351" s="104">
        <f t="shared" si="295"/>
        <v>1</v>
      </c>
      <c r="AM351" s="104">
        <f t="shared" si="295"/>
        <v>1</v>
      </c>
      <c r="AN351" s="104">
        <f t="shared" si="295"/>
        <v>1</v>
      </c>
      <c r="AO351" s="104">
        <f t="shared" si="296"/>
        <v>1</v>
      </c>
      <c r="AP351" s="104">
        <f t="shared" si="296"/>
        <v>1</v>
      </c>
      <c r="AQ351" s="104">
        <f t="shared" si="296"/>
        <v>1</v>
      </c>
      <c r="AR351" s="104">
        <f t="shared" si="296"/>
        <v>1</v>
      </c>
      <c r="AS351" s="104">
        <f t="shared" si="296"/>
        <v>1</v>
      </c>
      <c r="AT351" s="104">
        <f t="shared" si="296"/>
        <v>1</v>
      </c>
      <c r="AU351" s="104">
        <f t="shared" si="296"/>
        <v>1</v>
      </c>
      <c r="AV351" s="104">
        <f t="shared" si="296"/>
        <v>1</v>
      </c>
      <c r="AW351" s="104">
        <f t="shared" si="296"/>
        <v>1</v>
      </c>
      <c r="AX351" s="104">
        <f t="shared" si="296"/>
        <v>1</v>
      </c>
      <c r="AY351" s="104">
        <f t="shared" si="297"/>
        <v>1</v>
      </c>
      <c r="AZ351" s="104">
        <f t="shared" si="297"/>
        <v>1</v>
      </c>
      <c r="BA351" s="104">
        <f t="shared" si="297"/>
        <v>1</v>
      </c>
      <c r="BB351" s="104">
        <f t="shared" si="297"/>
        <v>1</v>
      </c>
      <c r="BC351" s="104">
        <f t="shared" si="297"/>
        <v>1</v>
      </c>
      <c r="BD351" s="104">
        <f t="shared" si="297"/>
        <v>1</v>
      </c>
      <c r="BE351" s="104">
        <f t="shared" si="297"/>
        <v>1</v>
      </c>
      <c r="BF351" s="104">
        <f t="shared" si="297"/>
        <v>1</v>
      </c>
      <c r="BG351" s="104">
        <f t="shared" si="297"/>
        <v>1</v>
      </c>
      <c r="BH351" s="104">
        <f t="shared" si="297"/>
        <v>1</v>
      </c>
      <c r="BI351" s="104">
        <f t="shared" si="298"/>
        <v>1</v>
      </c>
      <c r="BJ351" s="104">
        <f t="shared" si="298"/>
        <v>1</v>
      </c>
      <c r="BK351" s="104">
        <f t="shared" si="298"/>
        <v>1</v>
      </c>
      <c r="BL351" s="104">
        <f t="shared" si="298"/>
        <v>1</v>
      </c>
      <c r="BM351" s="104">
        <f t="shared" si="298"/>
        <v>1</v>
      </c>
      <c r="BN351" s="104">
        <f t="shared" si="298"/>
        <v>1</v>
      </c>
      <c r="BO351" s="104">
        <f t="shared" si="298"/>
        <v>1</v>
      </c>
      <c r="BP351" s="104">
        <f t="shared" si="298"/>
        <v>1</v>
      </c>
      <c r="BQ351" s="104">
        <f t="shared" si="298"/>
        <v>1</v>
      </c>
      <c r="BR351" s="350">
        <f t="shared" si="276"/>
        <v>0.58898305084745761</v>
      </c>
    </row>
    <row r="352" spans="1:70" ht="15" x14ac:dyDescent="0.25">
      <c r="A352" s="80"/>
      <c r="B352" s="77" t="s">
        <v>1328</v>
      </c>
      <c r="C352" s="77" t="s">
        <v>1329</v>
      </c>
      <c r="D352" s="77" t="s">
        <v>19</v>
      </c>
      <c r="E352" s="224">
        <f>VLOOKUP(B352,'Cuadro Control'!C391:J2282,8,FALSE)</f>
        <v>320494616.71764702</v>
      </c>
      <c r="F352" s="106">
        <f t="shared" si="292"/>
        <v>6.0369617599332674E-2</v>
      </c>
      <c r="G352" s="107">
        <v>46382</v>
      </c>
      <c r="H352" s="107"/>
      <c r="I352" s="107">
        <v>46387</v>
      </c>
      <c r="J352" s="354">
        <f t="shared" si="255"/>
        <v>0</v>
      </c>
      <c r="K352" s="106">
        <f t="shared" si="293"/>
        <v>0</v>
      </c>
      <c r="L352" s="106">
        <f t="shared" si="293"/>
        <v>0</v>
      </c>
      <c r="M352" s="106">
        <f t="shared" si="293"/>
        <v>0</v>
      </c>
      <c r="N352" s="106">
        <f t="shared" si="293"/>
        <v>0</v>
      </c>
      <c r="O352" s="106">
        <f t="shared" si="293"/>
        <v>0</v>
      </c>
      <c r="P352" s="106">
        <f t="shared" si="293"/>
        <v>0</v>
      </c>
      <c r="Q352" s="106">
        <f t="shared" si="293"/>
        <v>0</v>
      </c>
      <c r="R352" s="106">
        <f t="shared" si="293"/>
        <v>0</v>
      </c>
      <c r="S352" s="106">
        <f t="shared" si="293"/>
        <v>0</v>
      </c>
      <c r="T352" s="106">
        <f t="shared" si="293"/>
        <v>0</v>
      </c>
      <c r="U352" s="106">
        <f t="shared" si="294"/>
        <v>0</v>
      </c>
      <c r="V352" s="106">
        <f t="shared" si="294"/>
        <v>0</v>
      </c>
      <c r="W352" s="106">
        <f t="shared" si="294"/>
        <v>0</v>
      </c>
      <c r="X352" s="106">
        <f t="shared" si="294"/>
        <v>0</v>
      </c>
      <c r="Y352" s="106">
        <f t="shared" si="294"/>
        <v>0</v>
      </c>
      <c r="Z352" s="106">
        <f t="shared" si="294"/>
        <v>0</v>
      </c>
      <c r="AA352" s="106">
        <f t="shared" si="294"/>
        <v>0</v>
      </c>
      <c r="AB352" s="106">
        <f t="shared" si="294"/>
        <v>0</v>
      </c>
      <c r="AC352" s="106">
        <f t="shared" si="294"/>
        <v>0</v>
      </c>
      <c r="AD352" s="106">
        <f t="shared" si="294"/>
        <v>0</v>
      </c>
      <c r="AE352" s="106">
        <f t="shared" si="295"/>
        <v>0</v>
      </c>
      <c r="AF352" s="106">
        <f t="shared" si="295"/>
        <v>0</v>
      </c>
      <c r="AG352" s="106">
        <f t="shared" si="295"/>
        <v>0</v>
      </c>
      <c r="AH352" s="106">
        <f t="shared" si="295"/>
        <v>0</v>
      </c>
      <c r="AI352" s="106">
        <f t="shared" si="295"/>
        <v>0</v>
      </c>
      <c r="AJ352" s="106">
        <f t="shared" si="295"/>
        <v>1</v>
      </c>
      <c r="AK352" s="106">
        <f t="shared" si="295"/>
        <v>1</v>
      </c>
      <c r="AL352" s="106">
        <f t="shared" si="295"/>
        <v>1</v>
      </c>
      <c r="AM352" s="106">
        <f t="shared" si="295"/>
        <v>1</v>
      </c>
      <c r="AN352" s="106">
        <f t="shared" si="295"/>
        <v>1</v>
      </c>
      <c r="AO352" s="106">
        <f t="shared" si="296"/>
        <v>1</v>
      </c>
      <c r="AP352" s="106">
        <f t="shared" si="296"/>
        <v>1</v>
      </c>
      <c r="AQ352" s="106">
        <f t="shared" si="296"/>
        <v>1</v>
      </c>
      <c r="AR352" s="106">
        <f t="shared" si="296"/>
        <v>1</v>
      </c>
      <c r="AS352" s="106">
        <f t="shared" si="296"/>
        <v>1</v>
      </c>
      <c r="AT352" s="106">
        <f t="shared" si="296"/>
        <v>1</v>
      </c>
      <c r="AU352" s="106">
        <f t="shared" si="296"/>
        <v>1</v>
      </c>
      <c r="AV352" s="106">
        <f t="shared" si="296"/>
        <v>1</v>
      </c>
      <c r="AW352" s="106">
        <f t="shared" si="296"/>
        <v>1</v>
      </c>
      <c r="AX352" s="106">
        <f t="shared" si="296"/>
        <v>1</v>
      </c>
      <c r="AY352" s="106">
        <f t="shared" si="297"/>
        <v>1</v>
      </c>
      <c r="AZ352" s="106">
        <f t="shared" si="297"/>
        <v>1</v>
      </c>
      <c r="BA352" s="106">
        <f t="shared" si="297"/>
        <v>1</v>
      </c>
      <c r="BB352" s="106">
        <f t="shared" si="297"/>
        <v>1</v>
      </c>
      <c r="BC352" s="106">
        <f t="shared" si="297"/>
        <v>1</v>
      </c>
      <c r="BD352" s="106">
        <f t="shared" si="297"/>
        <v>1</v>
      </c>
      <c r="BE352" s="106">
        <f t="shared" si="297"/>
        <v>1</v>
      </c>
      <c r="BF352" s="106">
        <f t="shared" si="297"/>
        <v>1</v>
      </c>
      <c r="BG352" s="106">
        <f t="shared" si="297"/>
        <v>1</v>
      </c>
      <c r="BH352" s="106">
        <f t="shared" si="297"/>
        <v>1</v>
      </c>
      <c r="BI352" s="106">
        <f t="shared" si="298"/>
        <v>1</v>
      </c>
      <c r="BJ352" s="106">
        <f t="shared" si="298"/>
        <v>1</v>
      </c>
      <c r="BK352" s="106">
        <f t="shared" si="298"/>
        <v>1</v>
      </c>
      <c r="BL352" s="106">
        <f t="shared" si="298"/>
        <v>1</v>
      </c>
      <c r="BM352" s="106">
        <f t="shared" si="298"/>
        <v>1</v>
      </c>
      <c r="BN352" s="106">
        <f t="shared" si="298"/>
        <v>1</v>
      </c>
      <c r="BO352" s="106">
        <f t="shared" si="298"/>
        <v>1</v>
      </c>
      <c r="BP352" s="106">
        <f t="shared" si="298"/>
        <v>1</v>
      </c>
      <c r="BQ352" s="106">
        <f t="shared" si="298"/>
        <v>1</v>
      </c>
      <c r="BR352" s="350">
        <f t="shared" si="276"/>
        <v>0.57627118644067798</v>
      </c>
    </row>
    <row r="353" spans="1:70" ht="15" x14ac:dyDescent="0.25">
      <c r="A353" s="80"/>
      <c r="B353" s="77" t="s">
        <v>1330</v>
      </c>
      <c r="C353" s="77" t="s">
        <v>1331</v>
      </c>
      <c r="D353" s="77" t="s">
        <v>8</v>
      </c>
      <c r="E353" s="224">
        <f>VLOOKUP(B353,'Cuadro Control'!C392:J2283,8,FALSE)</f>
        <v>94303618.549411759</v>
      </c>
      <c r="F353" s="106">
        <f t="shared" si="292"/>
        <v>1.7763397864110998E-2</v>
      </c>
      <c r="G353" s="107">
        <v>46389</v>
      </c>
      <c r="H353" s="107"/>
      <c r="I353" s="107">
        <v>46392</v>
      </c>
      <c r="J353" s="354">
        <f t="shared" si="255"/>
        <v>0</v>
      </c>
      <c r="K353" s="106">
        <f t="shared" si="293"/>
        <v>0</v>
      </c>
      <c r="L353" s="106">
        <f t="shared" si="293"/>
        <v>0</v>
      </c>
      <c r="M353" s="106">
        <f t="shared" si="293"/>
        <v>0</v>
      </c>
      <c r="N353" s="106">
        <f t="shared" si="293"/>
        <v>0</v>
      </c>
      <c r="O353" s="106">
        <f t="shared" si="293"/>
        <v>0</v>
      </c>
      <c r="P353" s="106">
        <f t="shared" si="293"/>
        <v>0</v>
      </c>
      <c r="Q353" s="106">
        <f t="shared" si="293"/>
        <v>0</v>
      </c>
      <c r="R353" s="106">
        <f t="shared" si="293"/>
        <v>0</v>
      </c>
      <c r="S353" s="106">
        <f t="shared" si="293"/>
        <v>0</v>
      </c>
      <c r="T353" s="106">
        <f t="shared" si="293"/>
        <v>0</v>
      </c>
      <c r="U353" s="106">
        <f t="shared" si="294"/>
        <v>0</v>
      </c>
      <c r="V353" s="106">
        <f t="shared" si="294"/>
        <v>0</v>
      </c>
      <c r="W353" s="106">
        <f t="shared" si="294"/>
        <v>0</v>
      </c>
      <c r="X353" s="106">
        <f t="shared" si="294"/>
        <v>0</v>
      </c>
      <c r="Y353" s="106">
        <f t="shared" si="294"/>
        <v>0</v>
      </c>
      <c r="Z353" s="106">
        <f t="shared" si="294"/>
        <v>0</v>
      </c>
      <c r="AA353" s="106">
        <f t="shared" si="294"/>
        <v>0</v>
      </c>
      <c r="AB353" s="106">
        <f t="shared" si="294"/>
        <v>0</v>
      </c>
      <c r="AC353" s="106">
        <f t="shared" si="294"/>
        <v>0</v>
      </c>
      <c r="AD353" s="106">
        <f t="shared" si="294"/>
        <v>0</v>
      </c>
      <c r="AE353" s="106">
        <f t="shared" si="295"/>
        <v>0</v>
      </c>
      <c r="AF353" s="106">
        <f t="shared" si="295"/>
        <v>0</v>
      </c>
      <c r="AG353" s="106">
        <f t="shared" si="295"/>
        <v>0</v>
      </c>
      <c r="AH353" s="106">
        <f t="shared" si="295"/>
        <v>0</v>
      </c>
      <c r="AI353" s="106">
        <f t="shared" si="295"/>
        <v>0</v>
      </c>
      <c r="AJ353" s="106">
        <f t="shared" si="295"/>
        <v>0</v>
      </c>
      <c r="AK353" s="106">
        <f t="shared" si="295"/>
        <v>1</v>
      </c>
      <c r="AL353" s="106">
        <f t="shared" si="295"/>
        <v>1</v>
      </c>
      <c r="AM353" s="106">
        <f t="shared" si="295"/>
        <v>1</v>
      </c>
      <c r="AN353" s="106">
        <f t="shared" si="295"/>
        <v>1</v>
      </c>
      <c r="AO353" s="106">
        <f t="shared" si="296"/>
        <v>1</v>
      </c>
      <c r="AP353" s="106">
        <f t="shared" si="296"/>
        <v>1</v>
      </c>
      <c r="AQ353" s="106">
        <f t="shared" si="296"/>
        <v>1</v>
      </c>
      <c r="AR353" s="106">
        <f t="shared" si="296"/>
        <v>1</v>
      </c>
      <c r="AS353" s="106">
        <f t="shared" si="296"/>
        <v>1</v>
      </c>
      <c r="AT353" s="106">
        <f t="shared" si="296"/>
        <v>1</v>
      </c>
      <c r="AU353" s="106">
        <f t="shared" si="296"/>
        <v>1</v>
      </c>
      <c r="AV353" s="106">
        <f t="shared" si="296"/>
        <v>1</v>
      </c>
      <c r="AW353" s="106">
        <f t="shared" si="296"/>
        <v>1</v>
      </c>
      <c r="AX353" s="106">
        <f t="shared" si="296"/>
        <v>1</v>
      </c>
      <c r="AY353" s="106">
        <f t="shared" si="297"/>
        <v>1</v>
      </c>
      <c r="AZ353" s="106">
        <f t="shared" si="297"/>
        <v>1</v>
      </c>
      <c r="BA353" s="106">
        <f t="shared" si="297"/>
        <v>1</v>
      </c>
      <c r="BB353" s="106">
        <f t="shared" si="297"/>
        <v>1</v>
      </c>
      <c r="BC353" s="106">
        <f t="shared" si="297"/>
        <v>1</v>
      </c>
      <c r="BD353" s="106">
        <f t="shared" si="297"/>
        <v>1</v>
      </c>
      <c r="BE353" s="106">
        <f t="shared" si="297"/>
        <v>1</v>
      </c>
      <c r="BF353" s="106">
        <f t="shared" si="297"/>
        <v>1</v>
      </c>
      <c r="BG353" s="106">
        <f t="shared" si="297"/>
        <v>1</v>
      </c>
      <c r="BH353" s="106">
        <f t="shared" si="297"/>
        <v>1</v>
      </c>
      <c r="BI353" s="106">
        <f t="shared" si="298"/>
        <v>1</v>
      </c>
      <c r="BJ353" s="106">
        <f t="shared" si="298"/>
        <v>1</v>
      </c>
      <c r="BK353" s="106">
        <f t="shared" si="298"/>
        <v>1</v>
      </c>
      <c r="BL353" s="106">
        <f t="shared" si="298"/>
        <v>1</v>
      </c>
      <c r="BM353" s="106">
        <f t="shared" si="298"/>
        <v>1</v>
      </c>
      <c r="BN353" s="106">
        <f t="shared" si="298"/>
        <v>1</v>
      </c>
      <c r="BO353" s="106">
        <f t="shared" si="298"/>
        <v>1</v>
      </c>
      <c r="BP353" s="106">
        <f t="shared" si="298"/>
        <v>1</v>
      </c>
      <c r="BQ353" s="106">
        <f t="shared" si="298"/>
        <v>1</v>
      </c>
      <c r="BR353" s="350">
        <f t="shared" si="276"/>
        <v>0.55932203389830504</v>
      </c>
    </row>
    <row r="354" spans="1:70" ht="15" x14ac:dyDescent="0.25">
      <c r="A354" s="80"/>
      <c r="B354" s="77" t="s">
        <v>1332</v>
      </c>
      <c r="C354" s="77" t="s">
        <v>1333</v>
      </c>
      <c r="D354" s="77" t="s">
        <v>26</v>
      </c>
      <c r="E354" s="224">
        <f>VLOOKUP(B354,'Cuadro Control'!C393:J2284,8,FALSE)</f>
        <v>179436034.15411764</v>
      </c>
      <c r="F354" s="106">
        <f t="shared" si="292"/>
        <v>3.3799272126209236E-2</v>
      </c>
      <c r="G354" s="107">
        <v>46392</v>
      </c>
      <c r="H354" s="107"/>
      <c r="I354" s="107">
        <v>46396</v>
      </c>
      <c r="J354" s="354">
        <f t="shared" si="255"/>
        <v>0.8</v>
      </c>
      <c r="K354" s="106">
        <f t="shared" si="293"/>
        <v>0</v>
      </c>
      <c r="L354" s="106">
        <f t="shared" si="293"/>
        <v>0</v>
      </c>
      <c r="M354" s="106">
        <f t="shared" si="293"/>
        <v>0</v>
      </c>
      <c r="N354" s="106">
        <f t="shared" si="293"/>
        <v>0</v>
      </c>
      <c r="O354" s="106">
        <f t="shared" si="293"/>
        <v>0</v>
      </c>
      <c r="P354" s="106">
        <f t="shared" si="293"/>
        <v>0</v>
      </c>
      <c r="Q354" s="106">
        <f t="shared" si="293"/>
        <v>0</v>
      </c>
      <c r="R354" s="106">
        <f t="shared" si="293"/>
        <v>0</v>
      </c>
      <c r="S354" s="106">
        <f t="shared" si="293"/>
        <v>0</v>
      </c>
      <c r="T354" s="106">
        <f t="shared" si="293"/>
        <v>0</v>
      </c>
      <c r="U354" s="106">
        <f t="shared" si="294"/>
        <v>0</v>
      </c>
      <c r="V354" s="106">
        <f t="shared" si="294"/>
        <v>0</v>
      </c>
      <c r="W354" s="106">
        <f t="shared" si="294"/>
        <v>0</v>
      </c>
      <c r="X354" s="106">
        <f t="shared" si="294"/>
        <v>0</v>
      </c>
      <c r="Y354" s="106">
        <f t="shared" si="294"/>
        <v>0</v>
      </c>
      <c r="Z354" s="106">
        <f t="shared" si="294"/>
        <v>0</v>
      </c>
      <c r="AA354" s="106">
        <f t="shared" si="294"/>
        <v>0</v>
      </c>
      <c r="AB354" s="106">
        <f t="shared" si="294"/>
        <v>0</v>
      </c>
      <c r="AC354" s="106">
        <f t="shared" si="294"/>
        <v>0</v>
      </c>
      <c r="AD354" s="106">
        <f t="shared" si="294"/>
        <v>0</v>
      </c>
      <c r="AE354" s="106">
        <f t="shared" si="295"/>
        <v>0</v>
      </c>
      <c r="AF354" s="106">
        <f t="shared" si="295"/>
        <v>0</v>
      </c>
      <c r="AG354" s="106">
        <f t="shared" si="295"/>
        <v>0</v>
      </c>
      <c r="AH354" s="106">
        <f t="shared" si="295"/>
        <v>0</v>
      </c>
      <c r="AI354" s="106">
        <f t="shared" si="295"/>
        <v>0</v>
      </c>
      <c r="AJ354" s="106">
        <f t="shared" si="295"/>
        <v>0</v>
      </c>
      <c r="AK354" s="106">
        <f t="shared" si="295"/>
        <v>0.8</v>
      </c>
      <c r="AL354" s="106">
        <f t="shared" si="295"/>
        <v>1</v>
      </c>
      <c r="AM354" s="106">
        <f t="shared" si="295"/>
        <v>1</v>
      </c>
      <c r="AN354" s="106">
        <f t="shared" si="295"/>
        <v>1</v>
      </c>
      <c r="AO354" s="106">
        <f t="shared" si="296"/>
        <v>1</v>
      </c>
      <c r="AP354" s="106">
        <f t="shared" si="296"/>
        <v>1</v>
      </c>
      <c r="AQ354" s="106">
        <f t="shared" si="296"/>
        <v>1</v>
      </c>
      <c r="AR354" s="106">
        <f t="shared" si="296"/>
        <v>1</v>
      </c>
      <c r="AS354" s="106">
        <f t="shared" si="296"/>
        <v>1</v>
      </c>
      <c r="AT354" s="106">
        <f t="shared" si="296"/>
        <v>1</v>
      </c>
      <c r="AU354" s="106">
        <f t="shared" si="296"/>
        <v>1</v>
      </c>
      <c r="AV354" s="106">
        <f t="shared" si="296"/>
        <v>1</v>
      </c>
      <c r="AW354" s="106">
        <f t="shared" si="296"/>
        <v>1</v>
      </c>
      <c r="AX354" s="106">
        <f t="shared" si="296"/>
        <v>1</v>
      </c>
      <c r="AY354" s="106">
        <f t="shared" si="297"/>
        <v>1</v>
      </c>
      <c r="AZ354" s="106">
        <f t="shared" si="297"/>
        <v>1</v>
      </c>
      <c r="BA354" s="106">
        <f t="shared" si="297"/>
        <v>1</v>
      </c>
      <c r="BB354" s="106">
        <f t="shared" si="297"/>
        <v>1</v>
      </c>
      <c r="BC354" s="106">
        <f t="shared" si="297"/>
        <v>1</v>
      </c>
      <c r="BD354" s="106">
        <f t="shared" si="297"/>
        <v>1</v>
      </c>
      <c r="BE354" s="106">
        <f t="shared" si="297"/>
        <v>1</v>
      </c>
      <c r="BF354" s="106">
        <f t="shared" si="297"/>
        <v>1</v>
      </c>
      <c r="BG354" s="106">
        <f t="shared" si="297"/>
        <v>1</v>
      </c>
      <c r="BH354" s="106">
        <f t="shared" si="297"/>
        <v>1</v>
      </c>
      <c r="BI354" s="106">
        <f t="shared" si="298"/>
        <v>1</v>
      </c>
      <c r="BJ354" s="106">
        <f t="shared" si="298"/>
        <v>1</v>
      </c>
      <c r="BK354" s="106">
        <f t="shared" si="298"/>
        <v>1</v>
      </c>
      <c r="BL354" s="106">
        <f t="shared" si="298"/>
        <v>1</v>
      </c>
      <c r="BM354" s="106">
        <f t="shared" si="298"/>
        <v>1</v>
      </c>
      <c r="BN354" s="106">
        <f t="shared" si="298"/>
        <v>1</v>
      </c>
      <c r="BO354" s="106">
        <f t="shared" si="298"/>
        <v>1</v>
      </c>
      <c r="BP354" s="106">
        <f t="shared" si="298"/>
        <v>1</v>
      </c>
      <c r="BQ354" s="106">
        <f t="shared" si="298"/>
        <v>1</v>
      </c>
      <c r="BR354" s="350">
        <f t="shared" si="276"/>
        <v>0.55593220338983051</v>
      </c>
    </row>
    <row r="355" spans="1:70" ht="15" x14ac:dyDescent="0.25">
      <c r="A355" s="80"/>
      <c r="B355" s="77" t="s">
        <v>1334</v>
      </c>
      <c r="C355" s="77" t="s">
        <v>1335</v>
      </c>
      <c r="D355" s="77" t="s">
        <v>730</v>
      </c>
      <c r="E355" s="224">
        <f>VLOOKUP(B355,'Cuadro Control'!C394:J2285,8,FALSE)</f>
        <v>1212623361.2117648</v>
      </c>
      <c r="F355" s="106">
        <f t="shared" si="292"/>
        <v>0.22841447185013161</v>
      </c>
      <c r="G355" s="107">
        <v>46396</v>
      </c>
      <c r="H355" s="107"/>
      <c r="I355" s="107">
        <v>46414</v>
      </c>
      <c r="J355" s="354">
        <f t="shared" si="255"/>
        <v>0.73684210526315785</v>
      </c>
      <c r="K355" s="106">
        <f t="shared" si="293"/>
        <v>0</v>
      </c>
      <c r="L355" s="106">
        <f t="shared" si="293"/>
        <v>0</v>
      </c>
      <c r="M355" s="106">
        <f t="shared" si="293"/>
        <v>0</v>
      </c>
      <c r="N355" s="106">
        <f t="shared" si="293"/>
        <v>0</v>
      </c>
      <c r="O355" s="106">
        <f t="shared" si="293"/>
        <v>0</v>
      </c>
      <c r="P355" s="106">
        <f t="shared" si="293"/>
        <v>0</v>
      </c>
      <c r="Q355" s="106">
        <f t="shared" si="293"/>
        <v>0</v>
      </c>
      <c r="R355" s="106">
        <f t="shared" si="293"/>
        <v>0</v>
      </c>
      <c r="S355" s="106">
        <f t="shared" si="293"/>
        <v>0</v>
      </c>
      <c r="T355" s="106">
        <f t="shared" si="293"/>
        <v>0</v>
      </c>
      <c r="U355" s="106">
        <f t="shared" si="294"/>
        <v>0</v>
      </c>
      <c r="V355" s="106">
        <f t="shared" si="294"/>
        <v>0</v>
      </c>
      <c r="W355" s="106">
        <f t="shared" si="294"/>
        <v>0</v>
      </c>
      <c r="X355" s="106">
        <f t="shared" si="294"/>
        <v>0</v>
      </c>
      <c r="Y355" s="106">
        <f t="shared" si="294"/>
        <v>0</v>
      </c>
      <c r="Z355" s="106">
        <f t="shared" si="294"/>
        <v>0</v>
      </c>
      <c r="AA355" s="106">
        <f t="shared" si="294"/>
        <v>0</v>
      </c>
      <c r="AB355" s="106">
        <f t="shared" si="294"/>
        <v>0</v>
      </c>
      <c r="AC355" s="106">
        <f t="shared" si="294"/>
        <v>0</v>
      </c>
      <c r="AD355" s="106">
        <f t="shared" si="294"/>
        <v>0</v>
      </c>
      <c r="AE355" s="106">
        <f t="shared" si="295"/>
        <v>0</v>
      </c>
      <c r="AF355" s="106">
        <f t="shared" si="295"/>
        <v>0</v>
      </c>
      <c r="AG355" s="106">
        <f t="shared" si="295"/>
        <v>0</v>
      </c>
      <c r="AH355" s="106">
        <f t="shared" si="295"/>
        <v>0</v>
      </c>
      <c r="AI355" s="106">
        <f t="shared" si="295"/>
        <v>0</v>
      </c>
      <c r="AJ355" s="106">
        <f t="shared" si="295"/>
        <v>0</v>
      </c>
      <c r="AK355" s="106">
        <f t="shared" si="295"/>
        <v>0</v>
      </c>
      <c r="AL355" s="106">
        <f t="shared" si="295"/>
        <v>0.36842105263157893</v>
      </c>
      <c r="AM355" s="106">
        <f t="shared" si="295"/>
        <v>0.73684210526315785</v>
      </c>
      <c r="AN355" s="106">
        <f t="shared" si="295"/>
        <v>1</v>
      </c>
      <c r="AO355" s="106">
        <f t="shared" si="296"/>
        <v>1</v>
      </c>
      <c r="AP355" s="106">
        <f t="shared" si="296"/>
        <v>1</v>
      </c>
      <c r="AQ355" s="106">
        <f t="shared" si="296"/>
        <v>1</v>
      </c>
      <c r="AR355" s="106">
        <f t="shared" si="296"/>
        <v>1</v>
      </c>
      <c r="AS355" s="106">
        <f t="shared" si="296"/>
        <v>1</v>
      </c>
      <c r="AT355" s="106">
        <f t="shared" si="296"/>
        <v>1</v>
      </c>
      <c r="AU355" s="106">
        <f t="shared" si="296"/>
        <v>1</v>
      </c>
      <c r="AV355" s="106">
        <f t="shared" si="296"/>
        <v>1</v>
      </c>
      <c r="AW355" s="106">
        <f t="shared" si="296"/>
        <v>1</v>
      </c>
      <c r="AX355" s="106">
        <f t="shared" si="296"/>
        <v>1</v>
      </c>
      <c r="AY355" s="106">
        <f t="shared" si="297"/>
        <v>1</v>
      </c>
      <c r="AZ355" s="106">
        <f t="shared" si="297"/>
        <v>1</v>
      </c>
      <c r="BA355" s="106">
        <f t="shared" si="297"/>
        <v>1</v>
      </c>
      <c r="BB355" s="106">
        <f t="shared" si="297"/>
        <v>1</v>
      </c>
      <c r="BC355" s="106">
        <f t="shared" si="297"/>
        <v>1</v>
      </c>
      <c r="BD355" s="106">
        <f t="shared" si="297"/>
        <v>1</v>
      </c>
      <c r="BE355" s="106">
        <f t="shared" si="297"/>
        <v>1</v>
      </c>
      <c r="BF355" s="106">
        <f t="shared" si="297"/>
        <v>1</v>
      </c>
      <c r="BG355" s="106">
        <f t="shared" si="297"/>
        <v>1</v>
      </c>
      <c r="BH355" s="106">
        <f t="shared" si="297"/>
        <v>1</v>
      </c>
      <c r="BI355" s="106">
        <f t="shared" si="298"/>
        <v>1</v>
      </c>
      <c r="BJ355" s="106">
        <f t="shared" si="298"/>
        <v>1</v>
      </c>
      <c r="BK355" s="106">
        <f t="shared" si="298"/>
        <v>1</v>
      </c>
      <c r="BL355" s="106">
        <f t="shared" si="298"/>
        <v>1</v>
      </c>
      <c r="BM355" s="106">
        <f t="shared" si="298"/>
        <v>1</v>
      </c>
      <c r="BN355" s="106">
        <f t="shared" si="298"/>
        <v>1</v>
      </c>
      <c r="BO355" s="106">
        <f t="shared" si="298"/>
        <v>1</v>
      </c>
      <c r="BP355" s="106">
        <f t="shared" si="298"/>
        <v>1</v>
      </c>
      <c r="BQ355" s="106">
        <f t="shared" si="298"/>
        <v>1</v>
      </c>
      <c r="BR355" s="350">
        <f t="shared" si="276"/>
        <v>0.52720785013380911</v>
      </c>
    </row>
    <row r="356" spans="1:70" ht="15" x14ac:dyDescent="0.25">
      <c r="A356" s="80"/>
      <c r="B356" s="77" t="s">
        <v>1336</v>
      </c>
      <c r="C356" s="77" t="s">
        <v>1337</v>
      </c>
      <c r="D356" s="77" t="s">
        <v>6</v>
      </c>
      <c r="E356" s="224">
        <f>VLOOKUP(B356,'Cuadro Control'!C395:J2286,8,FALSE)</f>
        <v>0</v>
      </c>
      <c r="F356" s="106">
        <f t="shared" si="292"/>
        <v>0</v>
      </c>
      <c r="G356" s="107">
        <v>46414</v>
      </c>
      <c r="H356" s="107"/>
      <c r="I356" s="107">
        <v>46416</v>
      </c>
      <c r="J356" s="354">
        <f t="shared" si="255"/>
        <v>1</v>
      </c>
      <c r="K356" s="106">
        <f t="shared" si="293"/>
        <v>0</v>
      </c>
      <c r="L356" s="106">
        <f t="shared" si="293"/>
        <v>0</v>
      </c>
      <c r="M356" s="106">
        <f t="shared" si="293"/>
        <v>0</v>
      </c>
      <c r="N356" s="106">
        <f t="shared" si="293"/>
        <v>0</v>
      </c>
      <c r="O356" s="106">
        <f t="shared" si="293"/>
        <v>0</v>
      </c>
      <c r="P356" s="106">
        <f t="shared" si="293"/>
        <v>0</v>
      </c>
      <c r="Q356" s="106">
        <f t="shared" si="293"/>
        <v>0</v>
      </c>
      <c r="R356" s="106">
        <f t="shared" si="293"/>
        <v>0</v>
      </c>
      <c r="S356" s="106">
        <f t="shared" si="293"/>
        <v>0</v>
      </c>
      <c r="T356" s="106">
        <f t="shared" si="293"/>
        <v>0</v>
      </c>
      <c r="U356" s="106">
        <f t="shared" si="294"/>
        <v>0</v>
      </c>
      <c r="V356" s="106">
        <f t="shared" si="294"/>
        <v>0</v>
      </c>
      <c r="W356" s="106">
        <f t="shared" si="294"/>
        <v>0</v>
      </c>
      <c r="X356" s="106">
        <f t="shared" si="294"/>
        <v>0</v>
      </c>
      <c r="Y356" s="106">
        <f t="shared" si="294"/>
        <v>0</v>
      </c>
      <c r="Z356" s="106">
        <f t="shared" si="294"/>
        <v>0</v>
      </c>
      <c r="AA356" s="106">
        <f t="shared" si="294"/>
        <v>0</v>
      </c>
      <c r="AB356" s="106">
        <f t="shared" si="294"/>
        <v>0</v>
      </c>
      <c r="AC356" s="106">
        <f t="shared" si="294"/>
        <v>0</v>
      </c>
      <c r="AD356" s="106">
        <f t="shared" si="294"/>
        <v>0</v>
      </c>
      <c r="AE356" s="106">
        <f t="shared" si="295"/>
        <v>0</v>
      </c>
      <c r="AF356" s="106">
        <f t="shared" si="295"/>
        <v>0</v>
      </c>
      <c r="AG356" s="106">
        <f t="shared" si="295"/>
        <v>0</v>
      </c>
      <c r="AH356" s="106">
        <f t="shared" si="295"/>
        <v>0</v>
      </c>
      <c r="AI356" s="106">
        <f t="shared" si="295"/>
        <v>0</v>
      </c>
      <c r="AJ356" s="106">
        <f t="shared" si="295"/>
        <v>0</v>
      </c>
      <c r="AK356" s="106">
        <f t="shared" si="295"/>
        <v>0</v>
      </c>
      <c r="AL356" s="106">
        <f t="shared" si="295"/>
        <v>0</v>
      </c>
      <c r="AM356" s="106">
        <f t="shared" si="295"/>
        <v>0</v>
      </c>
      <c r="AN356" s="106">
        <f t="shared" si="295"/>
        <v>1</v>
      </c>
      <c r="AO356" s="106">
        <f t="shared" si="296"/>
        <v>1</v>
      </c>
      <c r="AP356" s="106">
        <f t="shared" si="296"/>
        <v>1</v>
      </c>
      <c r="AQ356" s="106">
        <f t="shared" si="296"/>
        <v>1</v>
      </c>
      <c r="AR356" s="106">
        <f t="shared" si="296"/>
        <v>1</v>
      </c>
      <c r="AS356" s="106">
        <f t="shared" si="296"/>
        <v>1</v>
      </c>
      <c r="AT356" s="106">
        <f t="shared" si="296"/>
        <v>1</v>
      </c>
      <c r="AU356" s="106">
        <f t="shared" si="296"/>
        <v>1</v>
      </c>
      <c r="AV356" s="106">
        <f t="shared" si="296"/>
        <v>1</v>
      </c>
      <c r="AW356" s="106">
        <f t="shared" si="296"/>
        <v>1</v>
      </c>
      <c r="AX356" s="106">
        <f t="shared" si="296"/>
        <v>1</v>
      </c>
      <c r="AY356" s="106">
        <f t="shared" si="297"/>
        <v>1</v>
      </c>
      <c r="AZ356" s="106">
        <f t="shared" si="297"/>
        <v>1</v>
      </c>
      <c r="BA356" s="106">
        <f t="shared" si="297"/>
        <v>1</v>
      </c>
      <c r="BB356" s="106">
        <f t="shared" si="297"/>
        <v>1</v>
      </c>
      <c r="BC356" s="106">
        <f t="shared" si="297"/>
        <v>1</v>
      </c>
      <c r="BD356" s="106">
        <f t="shared" si="297"/>
        <v>1</v>
      </c>
      <c r="BE356" s="106">
        <f t="shared" si="297"/>
        <v>1</v>
      </c>
      <c r="BF356" s="106">
        <f t="shared" si="297"/>
        <v>1</v>
      </c>
      <c r="BG356" s="106">
        <f t="shared" si="297"/>
        <v>1</v>
      </c>
      <c r="BH356" s="106">
        <f t="shared" si="297"/>
        <v>1</v>
      </c>
      <c r="BI356" s="106">
        <f t="shared" si="298"/>
        <v>1</v>
      </c>
      <c r="BJ356" s="106">
        <f t="shared" si="298"/>
        <v>1</v>
      </c>
      <c r="BK356" s="106">
        <f t="shared" si="298"/>
        <v>1</v>
      </c>
      <c r="BL356" s="106">
        <f t="shared" si="298"/>
        <v>1</v>
      </c>
      <c r="BM356" s="106">
        <f t="shared" si="298"/>
        <v>1</v>
      </c>
      <c r="BN356" s="106">
        <f t="shared" si="298"/>
        <v>1</v>
      </c>
      <c r="BO356" s="106">
        <f t="shared" si="298"/>
        <v>1</v>
      </c>
      <c r="BP356" s="106">
        <f t="shared" si="298"/>
        <v>1</v>
      </c>
      <c r="BQ356" s="106">
        <f t="shared" si="298"/>
        <v>1</v>
      </c>
      <c r="BR356" s="350">
        <f t="shared" si="276"/>
        <v>0.50847457627118642</v>
      </c>
    </row>
    <row r="357" spans="1:70" ht="24" x14ac:dyDescent="0.25">
      <c r="A357" s="80"/>
      <c r="B357" s="78" t="s">
        <v>1338</v>
      </c>
      <c r="C357" s="78" t="s">
        <v>1339</v>
      </c>
      <c r="D357" s="78" t="s">
        <v>3</v>
      </c>
      <c r="E357" s="225">
        <f>VLOOKUP(B357,'Cuadro Control'!C396:J2287,8,FALSE)</f>
        <v>0</v>
      </c>
      <c r="F357" s="108">
        <f t="shared" si="292"/>
        <v>0</v>
      </c>
      <c r="G357" s="109">
        <v>46414</v>
      </c>
      <c r="H357" s="109"/>
      <c r="I357" s="109">
        <v>46414</v>
      </c>
      <c r="J357" s="354">
        <f t="shared" si="255"/>
        <v>0</v>
      </c>
      <c r="K357" s="108">
        <f t="shared" si="293"/>
        <v>0</v>
      </c>
      <c r="L357" s="108">
        <f t="shared" si="293"/>
        <v>0</v>
      </c>
      <c r="M357" s="108">
        <f t="shared" si="293"/>
        <v>0</v>
      </c>
      <c r="N357" s="108">
        <f t="shared" si="293"/>
        <v>0</v>
      </c>
      <c r="O357" s="108">
        <f t="shared" si="293"/>
        <v>0</v>
      </c>
      <c r="P357" s="108">
        <f t="shared" si="293"/>
        <v>0</v>
      </c>
      <c r="Q357" s="108">
        <f t="shared" si="293"/>
        <v>0</v>
      </c>
      <c r="R357" s="108">
        <f t="shared" si="293"/>
        <v>0</v>
      </c>
      <c r="S357" s="108">
        <f t="shared" si="293"/>
        <v>0</v>
      </c>
      <c r="T357" s="108">
        <f t="shared" si="293"/>
        <v>0</v>
      </c>
      <c r="U357" s="108">
        <f t="shared" si="294"/>
        <v>0</v>
      </c>
      <c r="V357" s="108">
        <f t="shared" si="294"/>
        <v>0</v>
      </c>
      <c r="W357" s="108">
        <f t="shared" si="294"/>
        <v>0</v>
      </c>
      <c r="X357" s="108">
        <f t="shared" si="294"/>
        <v>0</v>
      </c>
      <c r="Y357" s="108">
        <f t="shared" si="294"/>
        <v>0</v>
      </c>
      <c r="Z357" s="108">
        <f t="shared" si="294"/>
        <v>0</v>
      </c>
      <c r="AA357" s="108">
        <f t="shared" si="294"/>
        <v>0</v>
      </c>
      <c r="AB357" s="108">
        <f t="shared" si="294"/>
        <v>0</v>
      </c>
      <c r="AC357" s="108">
        <f t="shared" si="294"/>
        <v>0</v>
      </c>
      <c r="AD357" s="108">
        <f t="shared" si="294"/>
        <v>0</v>
      </c>
      <c r="AE357" s="108">
        <f t="shared" si="295"/>
        <v>0</v>
      </c>
      <c r="AF357" s="108">
        <f t="shared" si="295"/>
        <v>0</v>
      </c>
      <c r="AG357" s="108">
        <f t="shared" si="295"/>
        <v>0</v>
      </c>
      <c r="AH357" s="108">
        <f t="shared" si="295"/>
        <v>0</v>
      </c>
      <c r="AI357" s="108">
        <f t="shared" si="295"/>
        <v>0</v>
      </c>
      <c r="AJ357" s="108">
        <f t="shared" si="295"/>
        <v>0</v>
      </c>
      <c r="AK357" s="108">
        <f t="shared" si="295"/>
        <v>0</v>
      </c>
      <c r="AL357" s="108">
        <f t="shared" si="295"/>
        <v>0</v>
      </c>
      <c r="AM357" s="108">
        <f t="shared" si="295"/>
        <v>0</v>
      </c>
      <c r="AN357" s="108">
        <f t="shared" si="295"/>
        <v>1</v>
      </c>
      <c r="AO357" s="108">
        <f t="shared" si="296"/>
        <v>1</v>
      </c>
      <c r="AP357" s="108">
        <f t="shared" si="296"/>
        <v>1</v>
      </c>
      <c r="AQ357" s="108">
        <f t="shared" si="296"/>
        <v>1</v>
      </c>
      <c r="AR357" s="108">
        <f t="shared" si="296"/>
        <v>1</v>
      </c>
      <c r="AS357" s="108">
        <f t="shared" si="296"/>
        <v>1</v>
      </c>
      <c r="AT357" s="108">
        <f t="shared" si="296"/>
        <v>1</v>
      </c>
      <c r="AU357" s="108">
        <f t="shared" si="296"/>
        <v>1</v>
      </c>
      <c r="AV357" s="108">
        <f t="shared" si="296"/>
        <v>1</v>
      </c>
      <c r="AW357" s="108">
        <f t="shared" si="296"/>
        <v>1</v>
      </c>
      <c r="AX357" s="108">
        <f t="shared" si="296"/>
        <v>1</v>
      </c>
      <c r="AY357" s="108">
        <f t="shared" si="297"/>
        <v>1</v>
      </c>
      <c r="AZ357" s="108">
        <f t="shared" si="297"/>
        <v>1</v>
      </c>
      <c r="BA357" s="108">
        <f t="shared" si="297"/>
        <v>1</v>
      </c>
      <c r="BB357" s="108">
        <f t="shared" si="297"/>
        <v>1</v>
      </c>
      <c r="BC357" s="108">
        <f t="shared" si="297"/>
        <v>1</v>
      </c>
      <c r="BD357" s="108">
        <f t="shared" si="297"/>
        <v>1</v>
      </c>
      <c r="BE357" s="108">
        <f t="shared" si="297"/>
        <v>1</v>
      </c>
      <c r="BF357" s="108">
        <f t="shared" si="297"/>
        <v>1</v>
      </c>
      <c r="BG357" s="108">
        <f t="shared" si="297"/>
        <v>1</v>
      </c>
      <c r="BH357" s="108">
        <f t="shared" si="297"/>
        <v>1</v>
      </c>
      <c r="BI357" s="108">
        <f t="shared" si="298"/>
        <v>1</v>
      </c>
      <c r="BJ357" s="108">
        <f t="shared" si="298"/>
        <v>1</v>
      </c>
      <c r="BK357" s="108">
        <f t="shared" si="298"/>
        <v>1</v>
      </c>
      <c r="BL357" s="108">
        <f t="shared" si="298"/>
        <v>1</v>
      </c>
      <c r="BM357" s="108">
        <f t="shared" si="298"/>
        <v>1</v>
      </c>
      <c r="BN357" s="108">
        <f t="shared" si="298"/>
        <v>1</v>
      </c>
      <c r="BO357" s="108">
        <f t="shared" si="298"/>
        <v>1</v>
      </c>
      <c r="BP357" s="108">
        <f t="shared" si="298"/>
        <v>1</v>
      </c>
      <c r="BQ357" s="108">
        <f t="shared" si="298"/>
        <v>1</v>
      </c>
      <c r="BR357" s="350">
        <f t="shared" si="276"/>
        <v>0.50847457627118642</v>
      </c>
    </row>
    <row r="358" spans="1:70" ht="15" x14ac:dyDescent="0.25">
      <c r="A358" s="80"/>
      <c r="B358" s="77" t="s">
        <v>1340</v>
      </c>
      <c r="C358" s="77" t="s">
        <v>1341</v>
      </c>
      <c r="D358" s="77" t="s">
        <v>8</v>
      </c>
      <c r="E358" s="224">
        <f>VLOOKUP(B358,'Cuadro Control'!C397:J2288,8,FALSE)</f>
        <v>1230815225.9452939</v>
      </c>
      <c r="F358" s="106">
        <f t="shared" si="292"/>
        <v>0.2318411625341423</v>
      </c>
      <c r="G358" s="107">
        <v>46417</v>
      </c>
      <c r="H358" s="107"/>
      <c r="I358" s="107">
        <v>46417</v>
      </c>
      <c r="J358" s="354">
        <f t="shared" si="255"/>
        <v>0</v>
      </c>
      <c r="K358" s="106">
        <f t="shared" si="293"/>
        <v>0</v>
      </c>
      <c r="L358" s="106">
        <f t="shared" si="293"/>
        <v>0</v>
      </c>
      <c r="M358" s="106">
        <f t="shared" si="293"/>
        <v>0</v>
      </c>
      <c r="N358" s="106">
        <f t="shared" si="293"/>
        <v>0</v>
      </c>
      <c r="O358" s="106">
        <f t="shared" si="293"/>
        <v>0</v>
      </c>
      <c r="P358" s="106">
        <f t="shared" si="293"/>
        <v>0</v>
      </c>
      <c r="Q358" s="106">
        <f t="shared" si="293"/>
        <v>0</v>
      </c>
      <c r="R358" s="106">
        <f t="shared" si="293"/>
        <v>0</v>
      </c>
      <c r="S358" s="106">
        <f t="shared" si="293"/>
        <v>0</v>
      </c>
      <c r="T358" s="106">
        <f t="shared" si="293"/>
        <v>0</v>
      </c>
      <c r="U358" s="106">
        <f t="shared" si="294"/>
        <v>0</v>
      </c>
      <c r="V358" s="106">
        <f t="shared" si="294"/>
        <v>0</v>
      </c>
      <c r="W358" s="106">
        <f t="shared" si="294"/>
        <v>0</v>
      </c>
      <c r="X358" s="106">
        <f t="shared" si="294"/>
        <v>0</v>
      </c>
      <c r="Y358" s="106">
        <f t="shared" si="294"/>
        <v>0</v>
      </c>
      <c r="Z358" s="106">
        <f t="shared" si="294"/>
        <v>0</v>
      </c>
      <c r="AA358" s="106">
        <f t="shared" si="294"/>
        <v>0</v>
      </c>
      <c r="AB358" s="106">
        <f t="shared" si="294"/>
        <v>0</v>
      </c>
      <c r="AC358" s="106">
        <f t="shared" si="294"/>
        <v>0</v>
      </c>
      <c r="AD358" s="106">
        <f t="shared" si="294"/>
        <v>0</v>
      </c>
      <c r="AE358" s="106">
        <f t="shared" si="295"/>
        <v>0</v>
      </c>
      <c r="AF358" s="106">
        <f t="shared" si="295"/>
        <v>0</v>
      </c>
      <c r="AG358" s="106">
        <f t="shared" si="295"/>
        <v>0</v>
      </c>
      <c r="AH358" s="106">
        <f t="shared" si="295"/>
        <v>0</v>
      </c>
      <c r="AI358" s="106">
        <f t="shared" si="295"/>
        <v>0</v>
      </c>
      <c r="AJ358" s="106">
        <f t="shared" si="295"/>
        <v>0</v>
      </c>
      <c r="AK358" s="106">
        <f t="shared" si="295"/>
        <v>0</v>
      </c>
      <c r="AL358" s="106">
        <f t="shared" si="295"/>
        <v>0</v>
      </c>
      <c r="AM358" s="106">
        <f t="shared" si="295"/>
        <v>0</v>
      </c>
      <c r="AN358" s="106">
        <f t="shared" si="295"/>
        <v>0</v>
      </c>
      <c r="AO358" s="106">
        <f t="shared" si="296"/>
        <v>1</v>
      </c>
      <c r="AP358" s="106">
        <f t="shared" si="296"/>
        <v>1</v>
      </c>
      <c r="AQ358" s="106">
        <f t="shared" si="296"/>
        <v>1</v>
      </c>
      <c r="AR358" s="106">
        <f t="shared" si="296"/>
        <v>1</v>
      </c>
      <c r="AS358" s="106">
        <f t="shared" si="296"/>
        <v>1</v>
      </c>
      <c r="AT358" s="106">
        <f t="shared" si="296"/>
        <v>1</v>
      </c>
      <c r="AU358" s="106">
        <f t="shared" si="296"/>
        <v>1</v>
      </c>
      <c r="AV358" s="106">
        <f t="shared" si="296"/>
        <v>1</v>
      </c>
      <c r="AW358" s="106">
        <f t="shared" si="296"/>
        <v>1</v>
      </c>
      <c r="AX358" s="106">
        <f t="shared" si="296"/>
        <v>1</v>
      </c>
      <c r="AY358" s="106">
        <f t="shared" si="297"/>
        <v>1</v>
      </c>
      <c r="AZ358" s="106">
        <f t="shared" si="297"/>
        <v>1</v>
      </c>
      <c r="BA358" s="106">
        <f t="shared" si="297"/>
        <v>1</v>
      </c>
      <c r="BB358" s="106">
        <f t="shared" si="297"/>
        <v>1</v>
      </c>
      <c r="BC358" s="106">
        <f t="shared" si="297"/>
        <v>1</v>
      </c>
      <c r="BD358" s="106">
        <f t="shared" si="297"/>
        <v>1</v>
      </c>
      <c r="BE358" s="106">
        <f t="shared" si="297"/>
        <v>1</v>
      </c>
      <c r="BF358" s="106">
        <f t="shared" si="297"/>
        <v>1</v>
      </c>
      <c r="BG358" s="106">
        <f t="shared" si="297"/>
        <v>1</v>
      </c>
      <c r="BH358" s="106">
        <f t="shared" si="297"/>
        <v>1</v>
      </c>
      <c r="BI358" s="106">
        <f t="shared" si="298"/>
        <v>1</v>
      </c>
      <c r="BJ358" s="106">
        <f t="shared" si="298"/>
        <v>1</v>
      </c>
      <c r="BK358" s="106">
        <f t="shared" si="298"/>
        <v>1</v>
      </c>
      <c r="BL358" s="106">
        <f t="shared" si="298"/>
        <v>1</v>
      </c>
      <c r="BM358" s="106">
        <f t="shared" si="298"/>
        <v>1</v>
      </c>
      <c r="BN358" s="106">
        <f t="shared" si="298"/>
        <v>1</v>
      </c>
      <c r="BO358" s="106">
        <f t="shared" si="298"/>
        <v>1</v>
      </c>
      <c r="BP358" s="106">
        <f t="shared" si="298"/>
        <v>1</v>
      </c>
      <c r="BQ358" s="106">
        <f t="shared" si="298"/>
        <v>1</v>
      </c>
      <c r="BR358" s="350">
        <f t="shared" si="276"/>
        <v>0.49152542372881358</v>
      </c>
    </row>
    <row r="359" spans="1:70" ht="15" x14ac:dyDescent="0.25">
      <c r="A359" s="80"/>
      <c r="B359" s="77" t="s">
        <v>1342</v>
      </c>
      <c r="C359" s="77" t="s">
        <v>1343</v>
      </c>
      <c r="D359" s="77" t="s">
        <v>26</v>
      </c>
      <c r="E359" s="224">
        <f>VLOOKUP(B359,'Cuadro Control'!C398:J2289,8,FALSE)</f>
        <v>0</v>
      </c>
      <c r="F359" s="106">
        <f t="shared" si="292"/>
        <v>0</v>
      </c>
      <c r="G359" s="107">
        <v>46417</v>
      </c>
      <c r="H359" s="107"/>
      <c r="I359" s="107">
        <v>46426</v>
      </c>
      <c r="J359" s="354">
        <f t="shared" si="255"/>
        <v>0.7</v>
      </c>
      <c r="K359" s="106">
        <f t="shared" ref="K359:T364" si="299">IF($G359=0,0,IF(K$6&lt;$G359,0,IF(K$6&gt;$I359,1,(K$6-$G359+1)/($I359-$G359+1))))</f>
        <v>0</v>
      </c>
      <c r="L359" s="106">
        <f t="shared" si="299"/>
        <v>0</v>
      </c>
      <c r="M359" s="106">
        <f t="shared" si="299"/>
        <v>0</v>
      </c>
      <c r="N359" s="106">
        <f t="shared" si="299"/>
        <v>0</v>
      </c>
      <c r="O359" s="106">
        <f t="shared" si="299"/>
        <v>0</v>
      </c>
      <c r="P359" s="106">
        <f t="shared" si="299"/>
        <v>0</v>
      </c>
      <c r="Q359" s="106">
        <f t="shared" si="299"/>
        <v>0</v>
      </c>
      <c r="R359" s="106">
        <f t="shared" si="299"/>
        <v>0</v>
      </c>
      <c r="S359" s="106">
        <f t="shared" si="299"/>
        <v>0</v>
      </c>
      <c r="T359" s="106">
        <f t="shared" si="299"/>
        <v>0</v>
      </c>
      <c r="U359" s="106">
        <f t="shared" ref="U359:AD364" si="300">IF($G359=0,0,IF(U$6&lt;$G359,0,IF(U$6&gt;$I359,1,(U$6-$G359+1)/($I359-$G359+1))))</f>
        <v>0</v>
      </c>
      <c r="V359" s="106">
        <f t="shared" si="300"/>
        <v>0</v>
      </c>
      <c r="W359" s="106">
        <f t="shared" si="300"/>
        <v>0</v>
      </c>
      <c r="X359" s="106">
        <f t="shared" si="300"/>
        <v>0</v>
      </c>
      <c r="Y359" s="106">
        <f t="shared" si="300"/>
        <v>0</v>
      </c>
      <c r="Z359" s="106">
        <f t="shared" si="300"/>
        <v>0</v>
      </c>
      <c r="AA359" s="106">
        <f t="shared" si="300"/>
        <v>0</v>
      </c>
      <c r="AB359" s="106">
        <f t="shared" si="300"/>
        <v>0</v>
      </c>
      <c r="AC359" s="106">
        <f t="shared" si="300"/>
        <v>0</v>
      </c>
      <c r="AD359" s="106">
        <f t="shared" si="300"/>
        <v>0</v>
      </c>
      <c r="AE359" s="106">
        <f t="shared" ref="AE359:AN364" si="301">IF($G359=0,0,IF(AE$6&lt;$G359,0,IF(AE$6&gt;$I359,1,(AE$6-$G359+1)/($I359-$G359+1))))</f>
        <v>0</v>
      </c>
      <c r="AF359" s="106">
        <f t="shared" si="301"/>
        <v>0</v>
      </c>
      <c r="AG359" s="106">
        <f t="shared" si="301"/>
        <v>0</v>
      </c>
      <c r="AH359" s="106">
        <f t="shared" si="301"/>
        <v>0</v>
      </c>
      <c r="AI359" s="106">
        <f t="shared" si="301"/>
        <v>0</v>
      </c>
      <c r="AJ359" s="106">
        <f t="shared" si="301"/>
        <v>0</v>
      </c>
      <c r="AK359" s="106">
        <f t="shared" si="301"/>
        <v>0</v>
      </c>
      <c r="AL359" s="106">
        <f t="shared" si="301"/>
        <v>0</v>
      </c>
      <c r="AM359" s="106">
        <f t="shared" si="301"/>
        <v>0</v>
      </c>
      <c r="AN359" s="106">
        <f t="shared" si="301"/>
        <v>0</v>
      </c>
      <c r="AO359" s="106">
        <f t="shared" ref="AO359:AX364" si="302">IF($G359=0,0,IF(AO$6&lt;$G359,0,IF(AO$6&gt;$I359,1,(AO$6-$G359+1)/($I359-$G359+1))))</f>
        <v>0.7</v>
      </c>
      <c r="AP359" s="106">
        <f t="shared" si="302"/>
        <v>1</v>
      </c>
      <c r="AQ359" s="106">
        <f t="shared" si="302"/>
        <v>1</v>
      </c>
      <c r="AR359" s="106">
        <f t="shared" si="302"/>
        <v>1</v>
      </c>
      <c r="AS359" s="106">
        <f t="shared" si="302"/>
        <v>1</v>
      </c>
      <c r="AT359" s="106">
        <f t="shared" si="302"/>
        <v>1</v>
      </c>
      <c r="AU359" s="106">
        <f t="shared" si="302"/>
        <v>1</v>
      </c>
      <c r="AV359" s="106">
        <f t="shared" si="302"/>
        <v>1</v>
      </c>
      <c r="AW359" s="106">
        <f t="shared" si="302"/>
        <v>1</v>
      </c>
      <c r="AX359" s="106">
        <f t="shared" si="302"/>
        <v>1</v>
      </c>
      <c r="AY359" s="106">
        <f t="shared" ref="AY359:BH364" si="303">IF($G359=0,0,IF(AY$6&lt;$G359,0,IF(AY$6&gt;$I359,1,(AY$6-$G359+1)/($I359-$G359+1))))</f>
        <v>1</v>
      </c>
      <c r="AZ359" s="106">
        <f t="shared" si="303"/>
        <v>1</v>
      </c>
      <c r="BA359" s="106">
        <f t="shared" si="303"/>
        <v>1</v>
      </c>
      <c r="BB359" s="106">
        <f t="shared" si="303"/>
        <v>1</v>
      </c>
      <c r="BC359" s="106">
        <f t="shared" si="303"/>
        <v>1</v>
      </c>
      <c r="BD359" s="106">
        <f t="shared" si="303"/>
        <v>1</v>
      </c>
      <c r="BE359" s="106">
        <f t="shared" si="303"/>
        <v>1</v>
      </c>
      <c r="BF359" s="106">
        <f t="shared" si="303"/>
        <v>1</v>
      </c>
      <c r="BG359" s="106">
        <f t="shared" si="303"/>
        <v>1</v>
      </c>
      <c r="BH359" s="106">
        <f t="shared" si="303"/>
        <v>1</v>
      </c>
      <c r="BI359" s="106">
        <f t="shared" ref="BI359:BQ364" si="304">IF($G359=0,0,IF(BI$6&lt;$G359,0,IF(BI$6&gt;$I359,1,(BI$6-$G359+1)/($I359-$G359+1))))</f>
        <v>1</v>
      </c>
      <c r="BJ359" s="106">
        <f t="shared" si="304"/>
        <v>1</v>
      </c>
      <c r="BK359" s="106">
        <f t="shared" si="304"/>
        <v>1</v>
      </c>
      <c r="BL359" s="106">
        <f t="shared" si="304"/>
        <v>1</v>
      </c>
      <c r="BM359" s="106">
        <f t="shared" si="304"/>
        <v>1</v>
      </c>
      <c r="BN359" s="106">
        <f t="shared" si="304"/>
        <v>1</v>
      </c>
      <c r="BO359" s="106">
        <f t="shared" si="304"/>
        <v>1</v>
      </c>
      <c r="BP359" s="106">
        <f t="shared" si="304"/>
        <v>1</v>
      </c>
      <c r="BQ359" s="106">
        <f t="shared" si="304"/>
        <v>1</v>
      </c>
      <c r="BR359" s="350">
        <f t="shared" si="276"/>
        <v>0.48644067796610169</v>
      </c>
    </row>
    <row r="360" spans="1:70" ht="15" x14ac:dyDescent="0.25">
      <c r="A360" s="80"/>
      <c r="B360" s="77" t="s">
        <v>1344</v>
      </c>
      <c r="C360" s="77" t="s">
        <v>2066</v>
      </c>
      <c r="D360" s="77" t="s">
        <v>6</v>
      </c>
      <c r="E360" s="224">
        <f>VLOOKUP(B360,'Cuadro Control'!C399:J2290,8,FALSE)</f>
        <v>52736347.43270281</v>
      </c>
      <c r="F360" s="106">
        <f t="shared" si="292"/>
        <v>9.933624348213644E-3</v>
      </c>
      <c r="G360" s="107">
        <v>46426</v>
      </c>
      <c r="H360" s="107"/>
      <c r="I360" s="107">
        <v>46428</v>
      </c>
      <c r="J360" s="354">
        <f t="shared" si="255"/>
        <v>0</v>
      </c>
      <c r="K360" s="106">
        <f t="shared" si="299"/>
        <v>0</v>
      </c>
      <c r="L360" s="106">
        <f t="shared" si="299"/>
        <v>0</v>
      </c>
      <c r="M360" s="106">
        <f t="shared" si="299"/>
        <v>0</v>
      </c>
      <c r="N360" s="106">
        <f t="shared" si="299"/>
        <v>0</v>
      </c>
      <c r="O360" s="106">
        <f t="shared" si="299"/>
        <v>0</v>
      </c>
      <c r="P360" s="106">
        <f t="shared" si="299"/>
        <v>0</v>
      </c>
      <c r="Q360" s="106">
        <f t="shared" si="299"/>
        <v>0</v>
      </c>
      <c r="R360" s="106">
        <f t="shared" si="299"/>
        <v>0</v>
      </c>
      <c r="S360" s="106">
        <f t="shared" si="299"/>
        <v>0</v>
      </c>
      <c r="T360" s="106">
        <f t="shared" si="299"/>
        <v>0</v>
      </c>
      <c r="U360" s="106">
        <f t="shared" si="300"/>
        <v>0</v>
      </c>
      <c r="V360" s="106">
        <f t="shared" si="300"/>
        <v>0</v>
      </c>
      <c r="W360" s="106">
        <f t="shared" si="300"/>
        <v>0</v>
      </c>
      <c r="X360" s="106">
        <f t="shared" si="300"/>
        <v>0</v>
      </c>
      <c r="Y360" s="106">
        <f t="shared" si="300"/>
        <v>0</v>
      </c>
      <c r="Z360" s="106">
        <f t="shared" si="300"/>
        <v>0</v>
      </c>
      <c r="AA360" s="106">
        <f t="shared" si="300"/>
        <v>0</v>
      </c>
      <c r="AB360" s="106">
        <f t="shared" si="300"/>
        <v>0</v>
      </c>
      <c r="AC360" s="106">
        <f t="shared" si="300"/>
        <v>0</v>
      </c>
      <c r="AD360" s="106">
        <f t="shared" si="300"/>
        <v>0</v>
      </c>
      <c r="AE360" s="106">
        <f t="shared" si="301"/>
        <v>0</v>
      </c>
      <c r="AF360" s="106">
        <f t="shared" si="301"/>
        <v>0</v>
      </c>
      <c r="AG360" s="106">
        <f t="shared" si="301"/>
        <v>0</v>
      </c>
      <c r="AH360" s="106">
        <f t="shared" si="301"/>
        <v>0</v>
      </c>
      <c r="AI360" s="106">
        <f t="shared" si="301"/>
        <v>0</v>
      </c>
      <c r="AJ360" s="106">
        <f t="shared" si="301"/>
        <v>0</v>
      </c>
      <c r="AK360" s="106">
        <f t="shared" si="301"/>
        <v>0</v>
      </c>
      <c r="AL360" s="106">
        <f t="shared" si="301"/>
        <v>0</v>
      </c>
      <c r="AM360" s="106">
        <f t="shared" si="301"/>
        <v>0</v>
      </c>
      <c r="AN360" s="106">
        <f t="shared" si="301"/>
        <v>0</v>
      </c>
      <c r="AO360" s="106">
        <f t="shared" si="302"/>
        <v>0</v>
      </c>
      <c r="AP360" s="106">
        <f t="shared" si="302"/>
        <v>1</v>
      </c>
      <c r="AQ360" s="106">
        <f t="shared" si="302"/>
        <v>1</v>
      </c>
      <c r="AR360" s="106">
        <f t="shared" si="302"/>
        <v>1</v>
      </c>
      <c r="AS360" s="106">
        <f t="shared" si="302"/>
        <v>1</v>
      </c>
      <c r="AT360" s="106">
        <f t="shared" si="302"/>
        <v>1</v>
      </c>
      <c r="AU360" s="106">
        <f t="shared" si="302"/>
        <v>1</v>
      </c>
      <c r="AV360" s="106">
        <f t="shared" si="302"/>
        <v>1</v>
      </c>
      <c r="AW360" s="106">
        <f t="shared" si="302"/>
        <v>1</v>
      </c>
      <c r="AX360" s="106">
        <f t="shared" si="302"/>
        <v>1</v>
      </c>
      <c r="AY360" s="106">
        <f t="shared" si="303"/>
        <v>1</v>
      </c>
      <c r="AZ360" s="106">
        <f t="shared" si="303"/>
        <v>1</v>
      </c>
      <c r="BA360" s="106">
        <f t="shared" si="303"/>
        <v>1</v>
      </c>
      <c r="BB360" s="106">
        <f t="shared" si="303"/>
        <v>1</v>
      </c>
      <c r="BC360" s="106">
        <f t="shared" si="303"/>
        <v>1</v>
      </c>
      <c r="BD360" s="106">
        <f t="shared" si="303"/>
        <v>1</v>
      </c>
      <c r="BE360" s="106">
        <f t="shared" si="303"/>
        <v>1</v>
      </c>
      <c r="BF360" s="106">
        <f t="shared" si="303"/>
        <v>1</v>
      </c>
      <c r="BG360" s="106">
        <f t="shared" si="303"/>
        <v>1</v>
      </c>
      <c r="BH360" s="106">
        <f t="shared" si="303"/>
        <v>1</v>
      </c>
      <c r="BI360" s="106">
        <f t="shared" si="304"/>
        <v>1</v>
      </c>
      <c r="BJ360" s="106">
        <f t="shared" si="304"/>
        <v>1</v>
      </c>
      <c r="BK360" s="106">
        <f t="shared" si="304"/>
        <v>1</v>
      </c>
      <c r="BL360" s="106">
        <f t="shared" si="304"/>
        <v>1</v>
      </c>
      <c r="BM360" s="106">
        <f t="shared" si="304"/>
        <v>1</v>
      </c>
      <c r="BN360" s="106">
        <f t="shared" si="304"/>
        <v>1</v>
      </c>
      <c r="BO360" s="106">
        <f t="shared" si="304"/>
        <v>1</v>
      </c>
      <c r="BP360" s="106">
        <f t="shared" si="304"/>
        <v>1</v>
      </c>
      <c r="BQ360" s="106">
        <f t="shared" si="304"/>
        <v>1</v>
      </c>
      <c r="BR360" s="350">
        <f t="shared" si="276"/>
        <v>0.47457627118644069</v>
      </c>
    </row>
    <row r="361" spans="1:70" ht="24" x14ac:dyDescent="0.25">
      <c r="A361" s="80"/>
      <c r="B361" s="77" t="s">
        <v>1345</v>
      </c>
      <c r="C361" s="77" t="s">
        <v>1346</v>
      </c>
      <c r="D361" s="77" t="s">
        <v>19</v>
      </c>
      <c r="E361" s="224">
        <f>VLOOKUP(B361,'Cuadro Control'!C400:J2291,8,FALSE)</f>
        <v>46410609.014634147</v>
      </c>
      <c r="F361" s="106">
        <f t="shared" si="292"/>
        <v>8.742083556535862E-3</v>
      </c>
      <c r="G361" s="107">
        <v>46429</v>
      </c>
      <c r="H361" s="107"/>
      <c r="I361" s="107">
        <v>46430</v>
      </c>
      <c r="J361" s="354">
        <f t="shared" si="255"/>
        <v>1</v>
      </c>
      <c r="K361" s="106">
        <f t="shared" si="299"/>
        <v>0</v>
      </c>
      <c r="L361" s="106">
        <f t="shared" si="299"/>
        <v>0</v>
      </c>
      <c r="M361" s="106">
        <f t="shared" si="299"/>
        <v>0</v>
      </c>
      <c r="N361" s="106">
        <f t="shared" si="299"/>
        <v>0</v>
      </c>
      <c r="O361" s="106">
        <f t="shared" si="299"/>
        <v>0</v>
      </c>
      <c r="P361" s="106">
        <f t="shared" si="299"/>
        <v>0</v>
      </c>
      <c r="Q361" s="106">
        <f t="shared" si="299"/>
        <v>0</v>
      </c>
      <c r="R361" s="106">
        <f t="shared" si="299"/>
        <v>0</v>
      </c>
      <c r="S361" s="106">
        <f t="shared" si="299"/>
        <v>0</v>
      </c>
      <c r="T361" s="106">
        <f t="shared" si="299"/>
        <v>0</v>
      </c>
      <c r="U361" s="106">
        <f t="shared" si="300"/>
        <v>0</v>
      </c>
      <c r="V361" s="106">
        <f t="shared" si="300"/>
        <v>0</v>
      </c>
      <c r="W361" s="106">
        <f t="shared" si="300"/>
        <v>0</v>
      </c>
      <c r="X361" s="106">
        <f t="shared" si="300"/>
        <v>0</v>
      </c>
      <c r="Y361" s="106">
        <f t="shared" si="300"/>
        <v>0</v>
      </c>
      <c r="Z361" s="106">
        <f t="shared" si="300"/>
        <v>0</v>
      </c>
      <c r="AA361" s="106">
        <f t="shared" si="300"/>
        <v>0</v>
      </c>
      <c r="AB361" s="106">
        <f t="shared" si="300"/>
        <v>0</v>
      </c>
      <c r="AC361" s="106">
        <f t="shared" si="300"/>
        <v>0</v>
      </c>
      <c r="AD361" s="106">
        <f t="shared" si="300"/>
        <v>0</v>
      </c>
      <c r="AE361" s="106">
        <f t="shared" si="301"/>
        <v>0</v>
      </c>
      <c r="AF361" s="106">
        <f t="shared" si="301"/>
        <v>0</v>
      </c>
      <c r="AG361" s="106">
        <f t="shared" si="301"/>
        <v>0</v>
      </c>
      <c r="AH361" s="106">
        <f t="shared" si="301"/>
        <v>0</v>
      </c>
      <c r="AI361" s="106">
        <f t="shared" si="301"/>
        <v>0</v>
      </c>
      <c r="AJ361" s="106">
        <f t="shared" si="301"/>
        <v>0</v>
      </c>
      <c r="AK361" s="106">
        <f t="shared" si="301"/>
        <v>0</v>
      </c>
      <c r="AL361" s="106">
        <f t="shared" si="301"/>
        <v>0</v>
      </c>
      <c r="AM361" s="106">
        <f t="shared" si="301"/>
        <v>0</v>
      </c>
      <c r="AN361" s="106">
        <f t="shared" si="301"/>
        <v>0</v>
      </c>
      <c r="AO361" s="106">
        <f t="shared" si="302"/>
        <v>0</v>
      </c>
      <c r="AP361" s="106">
        <f t="shared" si="302"/>
        <v>1</v>
      </c>
      <c r="AQ361" s="106">
        <f t="shared" si="302"/>
        <v>1</v>
      </c>
      <c r="AR361" s="106">
        <f t="shared" si="302"/>
        <v>1</v>
      </c>
      <c r="AS361" s="106">
        <f t="shared" si="302"/>
        <v>1</v>
      </c>
      <c r="AT361" s="106">
        <f t="shared" si="302"/>
        <v>1</v>
      </c>
      <c r="AU361" s="106">
        <f t="shared" si="302"/>
        <v>1</v>
      </c>
      <c r="AV361" s="106">
        <f t="shared" si="302"/>
        <v>1</v>
      </c>
      <c r="AW361" s="106">
        <f t="shared" si="302"/>
        <v>1</v>
      </c>
      <c r="AX361" s="106">
        <f t="shared" si="302"/>
        <v>1</v>
      </c>
      <c r="AY361" s="106">
        <f t="shared" si="303"/>
        <v>1</v>
      </c>
      <c r="AZ361" s="106">
        <f t="shared" si="303"/>
        <v>1</v>
      </c>
      <c r="BA361" s="106">
        <f t="shared" si="303"/>
        <v>1</v>
      </c>
      <c r="BB361" s="106">
        <f t="shared" si="303"/>
        <v>1</v>
      </c>
      <c r="BC361" s="106">
        <f t="shared" si="303"/>
        <v>1</v>
      </c>
      <c r="BD361" s="106">
        <f t="shared" si="303"/>
        <v>1</v>
      </c>
      <c r="BE361" s="106">
        <f t="shared" si="303"/>
        <v>1</v>
      </c>
      <c r="BF361" s="106">
        <f t="shared" si="303"/>
        <v>1</v>
      </c>
      <c r="BG361" s="106">
        <f t="shared" si="303"/>
        <v>1</v>
      </c>
      <c r="BH361" s="106">
        <f t="shared" si="303"/>
        <v>1</v>
      </c>
      <c r="BI361" s="106">
        <f t="shared" si="304"/>
        <v>1</v>
      </c>
      <c r="BJ361" s="106">
        <f t="shared" si="304"/>
        <v>1</v>
      </c>
      <c r="BK361" s="106">
        <f t="shared" si="304"/>
        <v>1</v>
      </c>
      <c r="BL361" s="106">
        <f t="shared" si="304"/>
        <v>1</v>
      </c>
      <c r="BM361" s="106">
        <f t="shared" si="304"/>
        <v>1</v>
      </c>
      <c r="BN361" s="106">
        <f t="shared" si="304"/>
        <v>1</v>
      </c>
      <c r="BO361" s="106">
        <f t="shared" si="304"/>
        <v>1</v>
      </c>
      <c r="BP361" s="106">
        <f t="shared" si="304"/>
        <v>1</v>
      </c>
      <c r="BQ361" s="106">
        <f t="shared" si="304"/>
        <v>1</v>
      </c>
      <c r="BR361" s="350">
        <f t="shared" si="276"/>
        <v>0.47457627118644069</v>
      </c>
    </row>
    <row r="362" spans="1:70" ht="24" x14ac:dyDescent="0.25">
      <c r="A362" s="80"/>
      <c r="B362" s="77" t="s">
        <v>1347</v>
      </c>
      <c r="C362" s="77" t="s">
        <v>1348</v>
      </c>
      <c r="D362" s="77" t="s">
        <v>9</v>
      </c>
      <c r="E362" s="224">
        <f>VLOOKUP(B362,'Cuadro Control'!C401:J2292,8,FALSE)</f>
        <v>1587346329.5488234</v>
      </c>
      <c r="F362" s="106">
        <f t="shared" si="292"/>
        <v>0.29899875353285565</v>
      </c>
      <c r="G362" s="107">
        <v>46429</v>
      </c>
      <c r="H362" s="107"/>
      <c r="I362" s="107">
        <v>46438</v>
      </c>
      <c r="J362" s="354">
        <f t="shared" si="255"/>
        <v>0.9</v>
      </c>
      <c r="K362" s="106">
        <f t="shared" si="299"/>
        <v>0</v>
      </c>
      <c r="L362" s="106">
        <f t="shared" si="299"/>
        <v>0</v>
      </c>
      <c r="M362" s="106">
        <f t="shared" si="299"/>
        <v>0</v>
      </c>
      <c r="N362" s="106">
        <f t="shared" si="299"/>
        <v>0</v>
      </c>
      <c r="O362" s="106">
        <f t="shared" si="299"/>
        <v>0</v>
      </c>
      <c r="P362" s="106">
        <f t="shared" si="299"/>
        <v>0</v>
      </c>
      <c r="Q362" s="106">
        <f t="shared" si="299"/>
        <v>0</v>
      </c>
      <c r="R362" s="106">
        <f t="shared" si="299"/>
        <v>0</v>
      </c>
      <c r="S362" s="106">
        <f t="shared" si="299"/>
        <v>0</v>
      </c>
      <c r="T362" s="106">
        <f t="shared" si="299"/>
        <v>0</v>
      </c>
      <c r="U362" s="106">
        <f t="shared" si="300"/>
        <v>0</v>
      </c>
      <c r="V362" s="106">
        <f t="shared" si="300"/>
        <v>0</v>
      </c>
      <c r="W362" s="106">
        <f t="shared" si="300"/>
        <v>0</v>
      </c>
      <c r="X362" s="106">
        <f t="shared" si="300"/>
        <v>0</v>
      </c>
      <c r="Y362" s="106">
        <f t="shared" si="300"/>
        <v>0</v>
      </c>
      <c r="Z362" s="106">
        <f t="shared" si="300"/>
        <v>0</v>
      </c>
      <c r="AA362" s="106">
        <f t="shared" si="300"/>
        <v>0</v>
      </c>
      <c r="AB362" s="106">
        <f t="shared" si="300"/>
        <v>0</v>
      </c>
      <c r="AC362" s="106">
        <f t="shared" si="300"/>
        <v>0</v>
      </c>
      <c r="AD362" s="106">
        <f t="shared" si="300"/>
        <v>0</v>
      </c>
      <c r="AE362" s="106">
        <f t="shared" si="301"/>
        <v>0</v>
      </c>
      <c r="AF362" s="106">
        <f t="shared" si="301"/>
        <v>0</v>
      </c>
      <c r="AG362" s="106">
        <f t="shared" si="301"/>
        <v>0</v>
      </c>
      <c r="AH362" s="106">
        <f t="shared" si="301"/>
        <v>0</v>
      </c>
      <c r="AI362" s="106">
        <f t="shared" si="301"/>
        <v>0</v>
      </c>
      <c r="AJ362" s="106">
        <f t="shared" si="301"/>
        <v>0</v>
      </c>
      <c r="AK362" s="106">
        <f t="shared" si="301"/>
        <v>0</v>
      </c>
      <c r="AL362" s="106">
        <f t="shared" si="301"/>
        <v>0</v>
      </c>
      <c r="AM362" s="106">
        <f t="shared" si="301"/>
        <v>0</v>
      </c>
      <c r="AN362" s="106">
        <f t="shared" si="301"/>
        <v>0</v>
      </c>
      <c r="AO362" s="106">
        <f t="shared" si="302"/>
        <v>0</v>
      </c>
      <c r="AP362" s="106">
        <f t="shared" si="302"/>
        <v>0.2</v>
      </c>
      <c r="AQ362" s="106">
        <f t="shared" si="302"/>
        <v>0.9</v>
      </c>
      <c r="AR362" s="106">
        <f t="shared" si="302"/>
        <v>1</v>
      </c>
      <c r="AS362" s="106">
        <f t="shared" si="302"/>
        <v>1</v>
      </c>
      <c r="AT362" s="106">
        <f t="shared" si="302"/>
        <v>1</v>
      </c>
      <c r="AU362" s="106">
        <f t="shared" si="302"/>
        <v>1</v>
      </c>
      <c r="AV362" s="106">
        <f t="shared" si="302"/>
        <v>1</v>
      </c>
      <c r="AW362" s="106">
        <f t="shared" si="302"/>
        <v>1</v>
      </c>
      <c r="AX362" s="106">
        <f t="shared" si="302"/>
        <v>1</v>
      </c>
      <c r="AY362" s="106">
        <f t="shared" si="303"/>
        <v>1</v>
      </c>
      <c r="AZ362" s="106">
        <f t="shared" si="303"/>
        <v>1</v>
      </c>
      <c r="BA362" s="106">
        <f t="shared" si="303"/>
        <v>1</v>
      </c>
      <c r="BB362" s="106">
        <f t="shared" si="303"/>
        <v>1</v>
      </c>
      <c r="BC362" s="106">
        <f t="shared" si="303"/>
        <v>1</v>
      </c>
      <c r="BD362" s="106">
        <f t="shared" si="303"/>
        <v>1</v>
      </c>
      <c r="BE362" s="106">
        <f t="shared" si="303"/>
        <v>1</v>
      </c>
      <c r="BF362" s="106">
        <f t="shared" si="303"/>
        <v>1</v>
      </c>
      <c r="BG362" s="106">
        <f t="shared" si="303"/>
        <v>1</v>
      </c>
      <c r="BH362" s="106">
        <f t="shared" si="303"/>
        <v>1</v>
      </c>
      <c r="BI362" s="106">
        <f t="shared" si="304"/>
        <v>1</v>
      </c>
      <c r="BJ362" s="106">
        <f t="shared" si="304"/>
        <v>1</v>
      </c>
      <c r="BK362" s="106">
        <f t="shared" si="304"/>
        <v>1</v>
      </c>
      <c r="BL362" s="106">
        <f t="shared" si="304"/>
        <v>1</v>
      </c>
      <c r="BM362" s="106">
        <f t="shared" si="304"/>
        <v>1</v>
      </c>
      <c r="BN362" s="106">
        <f t="shared" si="304"/>
        <v>1</v>
      </c>
      <c r="BO362" s="106">
        <f t="shared" si="304"/>
        <v>1</v>
      </c>
      <c r="BP362" s="106">
        <f t="shared" si="304"/>
        <v>1</v>
      </c>
      <c r="BQ362" s="106">
        <f t="shared" si="304"/>
        <v>1</v>
      </c>
      <c r="BR362" s="350">
        <f t="shared" si="276"/>
        <v>0.45932203389830512</v>
      </c>
    </row>
    <row r="363" spans="1:70" ht="30" x14ac:dyDescent="0.25">
      <c r="A363" s="80"/>
      <c r="B363" s="103" t="s">
        <v>1349</v>
      </c>
      <c r="C363" s="103" t="s">
        <v>1350</v>
      </c>
      <c r="D363" s="103" t="s">
        <v>9</v>
      </c>
      <c r="E363" s="223">
        <f>VLOOKUP(B363,'Cuadro Control'!C402:J2293,8,FALSE)</f>
        <v>179532477.23999998</v>
      </c>
      <c r="F363" s="104">
        <f t="shared" si="292"/>
        <v>3.3817438522495219E-2</v>
      </c>
      <c r="G363" s="105">
        <v>46430</v>
      </c>
      <c r="H363" s="105"/>
      <c r="I363" s="105">
        <v>46443</v>
      </c>
      <c r="J363" s="354">
        <f t="shared" si="255"/>
        <v>0.5714285714285714</v>
      </c>
      <c r="K363" s="104">
        <f t="shared" si="299"/>
        <v>0</v>
      </c>
      <c r="L363" s="104">
        <f t="shared" si="299"/>
        <v>0</v>
      </c>
      <c r="M363" s="104">
        <f t="shared" si="299"/>
        <v>0</v>
      </c>
      <c r="N363" s="104">
        <f t="shared" si="299"/>
        <v>0</v>
      </c>
      <c r="O363" s="104">
        <f t="shared" si="299"/>
        <v>0</v>
      </c>
      <c r="P363" s="104">
        <f t="shared" si="299"/>
        <v>0</v>
      </c>
      <c r="Q363" s="104">
        <f t="shared" si="299"/>
        <v>0</v>
      </c>
      <c r="R363" s="104">
        <f t="shared" si="299"/>
        <v>0</v>
      </c>
      <c r="S363" s="104">
        <f t="shared" si="299"/>
        <v>0</v>
      </c>
      <c r="T363" s="104">
        <f t="shared" si="299"/>
        <v>0</v>
      </c>
      <c r="U363" s="104">
        <f t="shared" si="300"/>
        <v>0</v>
      </c>
      <c r="V363" s="104">
        <f t="shared" si="300"/>
        <v>0</v>
      </c>
      <c r="W363" s="104">
        <f t="shared" si="300"/>
        <v>0</v>
      </c>
      <c r="X363" s="104">
        <f t="shared" si="300"/>
        <v>0</v>
      </c>
      <c r="Y363" s="104">
        <f t="shared" si="300"/>
        <v>0</v>
      </c>
      <c r="Z363" s="104">
        <f t="shared" si="300"/>
        <v>0</v>
      </c>
      <c r="AA363" s="104">
        <f t="shared" si="300"/>
        <v>0</v>
      </c>
      <c r="AB363" s="104">
        <f t="shared" si="300"/>
        <v>0</v>
      </c>
      <c r="AC363" s="104">
        <f t="shared" si="300"/>
        <v>0</v>
      </c>
      <c r="AD363" s="104">
        <f t="shared" si="300"/>
        <v>0</v>
      </c>
      <c r="AE363" s="104">
        <f t="shared" si="301"/>
        <v>0</v>
      </c>
      <c r="AF363" s="104">
        <f t="shared" si="301"/>
        <v>0</v>
      </c>
      <c r="AG363" s="104">
        <f t="shared" si="301"/>
        <v>0</v>
      </c>
      <c r="AH363" s="104">
        <f t="shared" si="301"/>
        <v>0</v>
      </c>
      <c r="AI363" s="104">
        <f t="shared" si="301"/>
        <v>0</v>
      </c>
      <c r="AJ363" s="104">
        <f t="shared" si="301"/>
        <v>0</v>
      </c>
      <c r="AK363" s="104">
        <f t="shared" si="301"/>
        <v>0</v>
      </c>
      <c r="AL363" s="104">
        <f t="shared" si="301"/>
        <v>0</v>
      </c>
      <c r="AM363" s="104">
        <f t="shared" si="301"/>
        <v>0</v>
      </c>
      <c r="AN363" s="104">
        <f t="shared" si="301"/>
        <v>0</v>
      </c>
      <c r="AO363" s="104">
        <f t="shared" si="302"/>
        <v>0</v>
      </c>
      <c r="AP363" s="104">
        <f t="shared" si="302"/>
        <v>7.1428571428571425E-2</v>
      </c>
      <c r="AQ363" s="104">
        <f t="shared" si="302"/>
        <v>0.5714285714285714</v>
      </c>
      <c r="AR363" s="104">
        <f t="shared" si="302"/>
        <v>1</v>
      </c>
      <c r="AS363" s="104">
        <f t="shared" si="302"/>
        <v>1</v>
      </c>
      <c r="AT363" s="104">
        <f t="shared" si="302"/>
        <v>1</v>
      </c>
      <c r="AU363" s="104">
        <f t="shared" si="302"/>
        <v>1</v>
      </c>
      <c r="AV363" s="104">
        <f t="shared" si="302"/>
        <v>1</v>
      </c>
      <c r="AW363" s="104">
        <f t="shared" si="302"/>
        <v>1</v>
      </c>
      <c r="AX363" s="104">
        <f t="shared" si="302"/>
        <v>1</v>
      </c>
      <c r="AY363" s="104">
        <f t="shared" si="303"/>
        <v>1</v>
      </c>
      <c r="AZ363" s="104">
        <f t="shared" si="303"/>
        <v>1</v>
      </c>
      <c r="BA363" s="104">
        <f t="shared" si="303"/>
        <v>1</v>
      </c>
      <c r="BB363" s="104">
        <f t="shared" si="303"/>
        <v>1</v>
      </c>
      <c r="BC363" s="104">
        <f t="shared" si="303"/>
        <v>1</v>
      </c>
      <c r="BD363" s="104">
        <f t="shared" si="303"/>
        <v>1</v>
      </c>
      <c r="BE363" s="104">
        <f t="shared" si="303"/>
        <v>1</v>
      </c>
      <c r="BF363" s="104">
        <f t="shared" si="303"/>
        <v>1</v>
      </c>
      <c r="BG363" s="104">
        <f t="shared" si="303"/>
        <v>1</v>
      </c>
      <c r="BH363" s="104">
        <f t="shared" si="303"/>
        <v>1</v>
      </c>
      <c r="BI363" s="104">
        <f t="shared" si="304"/>
        <v>1</v>
      </c>
      <c r="BJ363" s="104">
        <f t="shared" si="304"/>
        <v>1</v>
      </c>
      <c r="BK363" s="104">
        <f t="shared" si="304"/>
        <v>1</v>
      </c>
      <c r="BL363" s="104">
        <f t="shared" si="304"/>
        <v>1</v>
      </c>
      <c r="BM363" s="104">
        <f t="shared" si="304"/>
        <v>1</v>
      </c>
      <c r="BN363" s="104">
        <f t="shared" si="304"/>
        <v>1</v>
      </c>
      <c r="BO363" s="104">
        <f t="shared" si="304"/>
        <v>1</v>
      </c>
      <c r="BP363" s="104">
        <f t="shared" si="304"/>
        <v>1</v>
      </c>
      <c r="BQ363" s="104">
        <f t="shared" si="304"/>
        <v>1</v>
      </c>
      <c r="BR363" s="350">
        <f t="shared" si="276"/>
        <v>0.45157384987893462</v>
      </c>
    </row>
    <row r="364" spans="1:70" ht="15" x14ac:dyDescent="0.25">
      <c r="A364" s="80"/>
      <c r="B364" s="78" t="s">
        <v>1351</v>
      </c>
      <c r="C364" s="78" t="s">
        <v>1988</v>
      </c>
      <c r="D364" s="78" t="s">
        <v>3</v>
      </c>
      <c r="E364" s="225">
        <f>VLOOKUP(B364,'Cuadro Control'!C403:J2294,8,FALSE)</f>
        <v>0</v>
      </c>
      <c r="F364" s="108">
        <f>IFERROR(E364/$E$348,0)</f>
        <v>0</v>
      </c>
      <c r="G364" s="109">
        <v>46443</v>
      </c>
      <c r="H364" s="109"/>
      <c r="I364" s="109">
        <v>46443</v>
      </c>
      <c r="J364" s="354">
        <f t="shared" si="255"/>
        <v>0</v>
      </c>
      <c r="K364" s="108">
        <f t="shared" si="299"/>
        <v>0</v>
      </c>
      <c r="L364" s="108">
        <f t="shared" si="299"/>
        <v>0</v>
      </c>
      <c r="M364" s="108">
        <f t="shared" si="299"/>
        <v>0</v>
      </c>
      <c r="N364" s="108">
        <f t="shared" si="299"/>
        <v>0</v>
      </c>
      <c r="O364" s="108">
        <f t="shared" si="299"/>
        <v>0</v>
      </c>
      <c r="P364" s="108">
        <f t="shared" si="299"/>
        <v>0</v>
      </c>
      <c r="Q364" s="108">
        <f t="shared" si="299"/>
        <v>0</v>
      </c>
      <c r="R364" s="108">
        <f t="shared" si="299"/>
        <v>0</v>
      </c>
      <c r="S364" s="108">
        <f t="shared" si="299"/>
        <v>0</v>
      </c>
      <c r="T364" s="108">
        <f t="shared" si="299"/>
        <v>0</v>
      </c>
      <c r="U364" s="108">
        <f t="shared" si="300"/>
        <v>0</v>
      </c>
      <c r="V364" s="108">
        <f t="shared" si="300"/>
        <v>0</v>
      </c>
      <c r="W364" s="108">
        <f t="shared" si="300"/>
        <v>0</v>
      </c>
      <c r="X364" s="108">
        <f t="shared" si="300"/>
        <v>0</v>
      </c>
      <c r="Y364" s="108">
        <f t="shared" si="300"/>
        <v>0</v>
      </c>
      <c r="Z364" s="108">
        <f t="shared" si="300"/>
        <v>0</v>
      </c>
      <c r="AA364" s="108">
        <f t="shared" si="300"/>
        <v>0</v>
      </c>
      <c r="AB364" s="108">
        <f t="shared" si="300"/>
        <v>0</v>
      </c>
      <c r="AC364" s="108">
        <f t="shared" si="300"/>
        <v>0</v>
      </c>
      <c r="AD364" s="108">
        <f t="shared" si="300"/>
        <v>0</v>
      </c>
      <c r="AE364" s="108">
        <f t="shared" si="301"/>
        <v>0</v>
      </c>
      <c r="AF364" s="108">
        <f t="shared" si="301"/>
        <v>0</v>
      </c>
      <c r="AG364" s="108">
        <f t="shared" si="301"/>
        <v>0</v>
      </c>
      <c r="AH364" s="108">
        <f t="shared" si="301"/>
        <v>0</v>
      </c>
      <c r="AI364" s="108">
        <f t="shared" si="301"/>
        <v>0</v>
      </c>
      <c r="AJ364" s="108">
        <f t="shared" si="301"/>
        <v>0</v>
      </c>
      <c r="AK364" s="108">
        <f t="shared" si="301"/>
        <v>0</v>
      </c>
      <c r="AL364" s="108">
        <f t="shared" si="301"/>
        <v>0</v>
      </c>
      <c r="AM364" s="108">
        <f t="shared" si="301"/>
        <v>0</v>
      </c>
      <c r="AN364" s="108">
        <f t="shared" si="301"/>
        <v>0</v>
      </c>
      <c r="AO364" s="108">
        <f t="shared" si="302"/>
        <v>0</v>
      </c>
      <c r="AP364" s="108">
        <f t="shared" si="302"/>
        <v>0</v>
      </c>
      <c r="AQ364" s="108">
        <f t="shared" si="302"/>
        <v>0</v>
      </c>
      <c r="AR364" s="108">
        <f t="shared" si="302"/>
        <v>1</v>
      </c>
      <c r="AS364" s="108">
        <f t="shared" si="302"/>
        <v>1</v>
      </c>
      <c r="AT364" s="108">
        <f t="shared" si="302"/>
        <v>1</v>
      </c>
      <c r="AU364" s="108">
        <f t="shared" si="302"/>
        <v>1</v>
      </c>
      <c r="AV364" s="108">
        <f t="shared" si="302"/>
        <v>1</v>
      </c>
      <c r="AW364" s="108">
        <f t="shared" si="302"/>
        <v>1</v>
      </c>
      <c r="AX364" s="108">
        <f t="shared" si="302"/>
        <v>1</v>
      </c>
      <c r="AY364" s="108">
        <f t="shared" si="303"/>
        <v>1</v>
      </c>
      <c r="AZ364" s="108">
        <f t="shared" si="303"/>
        <v>1</v>
      </c>
      <c r="BA364" s="108">
        <f t="shared" si="303"/>
        <v>1</v>
      </c>
      <c r="BB364" s="108">
        <f t="shared" si="303"/>
        <v>1</v>
      </c>
      <c r="BC364" s="108">
        <f t="shared" si="303"/>
        <v>1</v>
      </c>
      <c r="BD364" s="108">
        <f t="shared" si="303"/>
        <v>1</v>
      </c>
      <c r="BE364" s="108">
        <f t="shared" si="303"/>
        <v>1</v>
      </c>
      <c r="BF364" s="108">
        <f t="shared" si="303"/>
        <v>1</v>
      </c>
      <c r="BG364" s="108">
        <f t="shared" si="303"/>
        <v>1</v>
      </c>
      <c r="BH364" s="108">
        <f t="shared" si="303"/>
        <v>1</v>
      </c>
      <c r="BI364" s="108">
        <f t="shared" si="304"/>
        <v>1</v>
      </c>
      <c r="BJ364" s="108">
        <f t="shared" si="304"/>
        <v>1</v>
      </c>
      <c r="BK364" s="108">
        <f t="shared" si="304"/>
        <v>1</v>
      </c>
      <c r="BL364" s="108">
        <f t="shared" si="304"/>
        <v>1</v>
      </c>
      <c r="BM364" s="108">
        <f t="shared" si="304"/>
        <v>1</v>
      </c>
      <c r="BN364" s="108">
        <f t="shared" si="304"/>
        <v>1</v>
      </c>
      <c r="BO364" s="108">
        <f t="shared" si="304"/>
        <v>1</v>
      </c>
      <c r="BP364" s="108">
        <f t="shared" si="304"/>
        <v>1</v>
      </c>
      <c r="BQ364" s="108">
        <f t="shared" si="304"/>
        <v>1</v>
      </c>
      <c r="BR364" s="350">
        <f t="shared" si="276"/>
        <v>0.44067796610169491</v>
      </c>
    </row>
    <row r="365" spans="1:70" ht="15" x14ac:dyDescent="0.25">
      <c r="A365" s="80"/>
      <c r="B365" s="79" t="s">
        <v>1352</v>
      </c>
      <c r="C365" s="79" t="s">
        <v>1353</v>
      </c>
      <c r="D365" s="79" t="s">
        <v>38</v>
      </c>
      <c r="E365" s="226">
        <f>SUM(E366:E381)</f>
        <v>5308872732.0543728</v>
      </c>
      <c r="F365" s="110">
        <f>IFERROR(E365/$E$109,0)</f>
        <v>2.9408554574576196E-2</v>
      </c>
      <c r="G365" s="111">
        <v>46367</v>
      </c>
      <c r="H365" s="111"/>
      <c r="I365" s="111">
        <v>46450</v>
      </c>
      <c r="J365" s="354">
        <f t="shared" si="255"/>
        <v>0.90964226306794216</v>
      </c>
      <c r="K365" s="110">
        <f>SUMPRODUCT($F366:$F380,K366:K380)</f>
        <v>0</v>
      </c>
      <c r="L365" s="110">
        <f t="shared" ref="L365:BQ365" si="305">SUMPRODUCT($F366:$F380,L366:L380)</f>
        <v>0</v>
      </c>
      <c r="M365" s="110">
        <f t="shared" si="305"/>
        <v>0</v>
      </c>
      <c r="N365" s="110">
        <f t="shared" si="305"/>
        <v>0</v>
      </c>
      <c r="O365" s="110">
        <f t="shared" si="305"/>
        <v>0</v>
      </c>
      <c r="P365" s="110">
        <f t="shared" si="305"/>
        <v>0</v>
      </c>
      <c r="Q365" s="110">
        <f t="shared" si="305"/>
        <v>0</v>
      </c>
      <c r="R365" s="110">
        <f t="shared" si="305"/>
        <v>0</v>
      </c>
      <c r="S365" s="110">
        <f t="shared" si="305"/>
        <v>0</v>
      </c>
      <c r="T365" s="110">
        <f t="shared" si="305"/>
        <v>0</v>
      </c>
      <c r="U365" s="110">
        <f t="shared" si="305"/>
        <v>0</v>
      </c>
      <c r="V365" s="110">
        <f t="shared" si="305"/>
        <v>0</v>
      </c>
      <c r="W365" s="110">
        <f t="shared" si="305"/>
        <v>0</v>
      </c>
      <c r="X365" s="110">
        <f t="shared" si="305"/>
        <v>0</v>
      </c>
      <c r="Y365" s="110">
        <f t="shared" si="305"/>
        <v>0</v>
      </c>
      <c r="Z365" s="110">
        <f t="shared" si="305"/>
        <v>0</v>
      </c>
      <c r="AA365" s="110">
        <f t="shared" si="305"/>
        <v>0</v>
      </c>
      <c r="AB365" s="110">
        <f t="shared" si="305"/>
        <v>0</v>
      </c>
      <c r="AC365" s="110">
        <f t="shared" si="305"/>
        <v>0</v>
      </c>
      <c r="AD365" s="110">
        <f t="shared" si="305"/>
        <v>0</v>
      </c>
      <c r="AE365" s="110">
        <f t="shared" si="305"/>
        <v>0</v>
      </c>
      <c r="AF365" s="110">
        <f t="shared" si="305"/>
        <v>0</v>
      </c>
      <c r="AG365" s="110">
        <f t="shared" si="305"/>
        <v>1.7428219822204871E-3</v>
      </c>
      <c r="AH365" s="110">
        <f t="shared" si="305"/>
        <v>1.3942575857763897E-2</v>
      </c>
      <c r="AI365" s="110">
        <f t="shared" si="305"/>
        <v>3.5298758430500551E-2</v>
      </c>
      <c r="AJ365" s="110">
        <f t="shared" si="305"/>
        <v>7.5123712429679551E-2</v>
      </c>
      <c r="AK365" s="110">
        <f t="shared" si="305"/>
        <v>0.13668979566530554</v>
      </c>
      <c r="AL365" s="110">
        <f t="shared" si="305"/>
        <v>0.1689385958692205</v>
      </c>
      <c r="AM365" s="110">
        <f t="shared" si="305"/>
        <v>0.24535608361815867</v>
      </c>
      <c r="AN365" s="110">
        <f t="shared" si="305"/>
        <v>0.34528741505259125</v>
      </c>
      <c r="AO365" s="110">
        <f t="shared" si="305"/>
        <v>0.41666693750575734</v>
      </c>
      <c r="AP365" s="110">
        <f t="shared" si="305"/>
        <v>0.64850810003989967</v>
      </c>
      <c r="AQ365" s="110">
        <f t="shared" si="305"/>
        <v>0.71410290568127988</v>
      </c>
      <c r="AR365" s="110">
        <f t="shared" si="305"/>
        <v>0.90964226306794216</v>
      </c>
      <c r="AS365" s="110">
        <f t="shared" si="305"/>
        <v>1</v>
      </c>
      <c r="AT365" s="110">
        <f t="shared" si="305"/>
        <v>1</v>
      </c>
      <c r="AU365" s="110">
        <f t="shared" si="305"/>
        <v>1</v>
      </c>
      <c r="AV365" s="110">
        <f t="shared" si="305"/>
        <v>1</v>
      </c>
      <c r="AW365" s="110">
        <f t="shared" si="305"/>
        <v>1</v>
      </c>
      <c r="AX365" s="110">
        <f t="shared" si="305"/>
        <v>1</v>
      </c>
      <c r="AY365" s="110">
        <f t="shared" si="305"/>
        <v>1</v>
      </c>
      <c r="AZ365" s="110">
        <f t="shared" si="305"/>
        <v>1</v>
      </c>
      <c r="BA365" s="110">
        <f t="shared" si="305"/>
        <v>1</v>
      </c>
      <c r="BB365" s="110">
        <f t="shared" si="305"/>
        <v>1</v>
      </c>
      <c r="BC365" s="110">
        <f t="shared" si="305"/>
        <v>1</v>
      </c>
      <c r="BD365" s="110">
        <f t="shared" si="305"/>
        <v>1</v>
      </c>
      <c r="BE365" s="110">
        <f t="shared" si="305"/>
        <v>1</v>
      </c>
      <c r="BF365" s="110">
        <f t="shared" si="305"/>
        <v>1</v>
      </c>
      <c r="BG365" s="110">
        <f t="shared" si="305"/>
        <v>1</v>
      </c>
      <c r="BH365" s="110">
        <f t="shared" si="305"/>
        <v>1</v>
      </c>
      <c r="BI365" s="110">
        <f t="shared" si="305"/>
        <v>1</v>
      </c>
      <c r="BJ365" s="110">
        <f t="shared" si="305"/>
        <v>1</v>
      </c>
      <c r="BK365" s="110">
        <f t="shared" si="305"/>
        <v>1</v>
      </c>
      <c r="BL365" s="110">
        <f t="shared" si="305"/>
        <v>1</v>
      </c>
      <c r="BM365" s="110">
        <f t="shared" si="305"/>
        <v>1</v>
      </c>
      <c r="BN365" s="110">
        <f t="shared" si="305"/>
        <v>1</v>
      </c>
      <c r="BO365" s="110">
        <f t="shared" si="305"/>
        <v>1</v>
      </c>
      <c r="BP365" s="110">
        <f t="shared" si="305"/>
        <v>1</v>
      </c>
      <c r="BQ365" s="110">
        <f t="shared" si="305"/>
        <v>1</v>
      </c>
      <c r="BR365" s="350">
        <f t="shared" si="276"/>
        <v>0.48663220280000541</v>
      </c>
    </row>
    <row r="366" spans="1:70" ht="24" x14ac:dyDescent="0.25">
      <c r="A366" s="80"/>
      <c r="B366" s="77" t="s">
        <v>1354</v>
      </c>
      <c r="C366" s="77" t="s">
        <v>2111</v>
      </c>
      <c r="D366" s="77" t="s">
        <v>22</v>
      </c>
      <c r="E366" s="224">
        <f>VLOOKUP(B366,'Cuadro Control'!C405:J2296,8,FALSE)</f>
        <v>83271780.884117648</v>
      </c>
      <c r="F366" s="106">
        <f t="shared" ref="F366:F380" si="306">IFERROR(E366/$E$365,0)</f>
        <v>1.5685397839984384E-2</v>
      </c>
      <c r="G366" s="107">
        <v>46367</v>
      </c>
      <c r="H366" s="107"/>
      <c r="I366" s="107">
        <v>46375</v>
      </c>
      <c r="J366" s="354">
        <f t="shared" ref="J366:J429" si="307">+INDEX($K366:$BQ366,1,MATCH(I366,$K$6:$BQ$6,1))</f>
        <v>0.88888888888888884</v>
      </c>
      <c r="K366" s="106">
        <f t="shared" ref="K366:T375" si="308">IF($G366=0,0,IF(K$6&lt;$G366,0,IF(K$6&gt;$I366,1,(K$6-$G366+1)/($I366-$G366+1))))</f>
        <v>0</v>
      </c>
      <c r="L366" s="106">
        <f t="shared" si="308"/>
        <v>0</v>
      </c>
      <c r="M366" s="106">
        <f t="shared" si="308"/>
        <v>0</v>
      </c>
      <c r="N366" s="106">
        <f t="shared" si="308"/>
        <v>0</v>
      </c>
      <c r="O366" s="106">
        <f t="shared" si="308"/>
        <v>0</v>
      </c>
      <c r="P366" s="106">
        <f t="shared" si="308"/>
        <v>0</v>
      </c>
      <c r="Q366" s="106">
        <f t="shared" si="308"/>
        <v>0</v>
      </c>
      <c r="R366" s="106">
        <f t="shared" si="308"/>
        <v>0</v>
      </c>
      <c r="S366" s="106">
        <f t="shared" si="308"/>
        <v>0</v>
      </c>
      <c r="T366" s="106">
        <f t="shared" si="308"/>
        <v>0</v>
      </c>
      <c r="U366" s="106">
        <f t="shared" ref="U366:AD375" si="309">IF($G366=0,0,IF(U$6&lt;$G366,0,IF(U$6&gt;$I366,1,(U$6-$G366+1)/($I366-$G366+1))))</f>
        <v>0</v>
      </c>
      <c r="V366" s="106">
        <f t="shared" si="309"/>
        <v>0</v>
      </c>
      <c r="W366" s="106">
        <f t="shared" si="309"/>
        <v>0</v>
      </c>
      <c r="X366" s="106">
        <f t="shared" si="309"/>
        <v>0</v>
      </c>
      <c r="Y366" s="106">
        <f t="shared" si="309"/>
        <v>0</v>
      </c>
      <c r="Z366" s="106">
        <f t="shared" si="309"/>
        <v>0</v>
      </c>
      <c r="AA366" s="106">
        <f t="shared" si="309"/>
        <v>0</v>
      </c>
      <c r="AB366" s="106">
        <f t="shared" si="309"/>
        <v>0</v>
      </c>
      <c r="AC366" s="106">
        <f t="shared" si="309"/>
        <v>0</v>
      </c>
      <c r="AD366" s="106">
        <f t="shared" si="309"/>
        <v>0</v>
      </c>
      <c r="AE366" s="106">
        <f t="shared" ref="AE366:AN375" si="310">IF($G366=0,0,IF(AE$6&lt;$G366,0,IF(AE$6&gt;$I366,1,(AE$6-$G366+1)/($I366-$G366+1))))</f>
        <v>0</v>
      </c>
      <c r="AF366" s="106">
        <f t="shared" si="310"/>
        <v>0</v>
      </c>
      <c r="AG366" s="106">
        <f t="shared" si="310"/>
        <v>0.1111111111111111</v>
      </c>
      <c r="AH366" s="106">
        <f t="shared" si="310"/>
        <v>0.88888888888888884</v>
      </c>
      <c r="AI366" s="106">
        <f t="shared" si="310"/>
        <v>1</v>
      </c>
      <c r="AJ366" s="106">
        <f t="shared" si="310"/>
        <v>1</v>
      </c>
      <c r="AK366" s="106">
        <f t="shared" si="310"/>
        <v>1</v>
      </c>
      <c r="AL366" s="106">
        <f t="shared" si="310"/>
        <v>1</v>
      </c>
      <c r="AM366" s="106">
        <f t="shared" si="310"/>
        <v>1</v>
      </c>
      <c r="AN366" s="106">
        <f t="shared" si="310"/>
        <v>1</v>
      </c>
      <c r="AO366" s="106">
        <f t="shared" ref="AO366:AX375" si="311">IF($G366=0,0,IF(AO$6&lt;$G366,0,IF(AO$6&gt;$I366,1,(AO$6-$G366+1)/($I366-$G366+1))))</f>
        <v>1</v>
      </c>
      <c r="AP366" s="106">
        <f t="shared" si="311"/>
        <v>1</v>
      </c>
      <c r="AQ366" s="106">
        <f t="shared" si="311"/>
        <v>1</v>
      </c>
      <c r="AR366" s="106">
        <f t="shared" si="311"/>
        <v>1</v>
      </c>
      <c r="AS366" s="106">
        <f t="shared" si="311"/>
        <v>1</v>
      </c>
      <c r="AT366" s="106">
        <f t="shared" si="311"/>
        <v>1</v>
      </c>
      <c r="AU366" s="106">
        <f t="shared" si="311"/>
        <v>1</v>
      </c>
      <c r="AV366" s="106">
        <f t="shared" si="311"/>
        <v>1</v>
      </c>
      <c r="AW366" s="106">
        <f t="shared" si="311"/>
        <v>1</v>
      </c>
      <c r="AX366" s="106">
        <f t="shared" si="311"/>
        <v>1</v>
      </c>
      <c r="AY366" s="106">
        <f t="shared" ref="AY366:BH375" si="312">IF($G366=0,0,IF(AY$6&lt;$G366,0,IF(AY$6&gt;$I366,1,(AY$6-$G366+1)/($I366-$G366+1))))</f>
        <v>1</v>
      </c>
      <c r="AZ366" s="106">
        <f t="shared" si="312"/>
        <v>1</v>
      </c>
      <c r="BA366" s="106">
        <f t="shared" si="312"/>
        <v>1</v>
      </c>
      <c r="BB366" s="106">
        <f t="shared" si="312"/>
        <v>1</v>
      </c>
      <c r="BC366" s="106">
        <f t="shared" si="312"/>
        <v>1</v>
      </c>
      <c r="BD366" s="106">
        <f t="shared" si="312"/>
        <v>1</v>
      </c>
      <c r="BE366" s="106">
        <f t="shared" si="312"/>
        <v>1</v>
      </c>
      <c r="BF366" s="106">
        <f t="shared" si="312"/>
        <v>1</v>
      </c>
      <c r="BG366" s="106">
        <f t="shared" si="312"/>
        <v>1</v>
      </c>
      <c r="BH366" s="106">
        <f t="shared" si="312"/>
        <v>1</v>
      </c>
      <c r="BI366" s="106">
        <f t="shared" ref="BI366:BQ375" si="313">IF($G366=0,0,IF(BI$6&lt;$G366,0,IF(BI$6&gt;$I366,1,(BI$6-$G366+1)/($I366-$G366+1))))</f>
        <v>1</v>
      </c>
      <c r="BJ366" s="106">
        <f t="shared" si="313"/>
        <v>1</v>
      </c>
      <c r="BK366" s="106">
        <f t="shared" si="313"/>
        <v>1</v>
      </c>
      <c r="BL366" s="106">
        <f t="shared" si="313"/>
        <v>1</v>
      </c>
      <c r="BM366" s="106">
        <f t="shared" si="313"/>
        <v>1</v>
      </c>
      <c r="BN366" s="106">
        <f t="shared" si="313"/>
        <v>1</v>
      </c>
      <c r="BO366" s="106">
        <f t="shared" si="313"/>
        <v>1</v>
      </c>
      <c r="BP366" s="106">
        <f t="shared" si="313"/>
        <v>1</v>
      </c>
      <c r="BQ366" s="106">
        <f t="shared" si="313"/>
        <v>1</v>
      </c>
      <c r="BR366" s="350">
        <f t="shared" si="276"/>
        <v>0.61016949152542377</v>
      </c>
    </row>
    <row r="367" spans="1:70" ht="15" x14ac:dyDescent="0.25">
      <c r="A367" s="80"/>
      <c r="B367" s="77" t="s">
        <v>1356</v>
      </c>
      <c r="C367" s="77" t="s">
        <v>1357</v>
      </c>
      <c r="D367" s="77" t="s">
        <v>9</v>
      </c>
      <c r="E367" s="224">
        <f>VLOOKUP(B367,'Cuadro Control'!C406:J2297,8,FALSE)</f>
        <v>312374505.66882348</v>
      </c>
      <c r="F367" s="106">
        <f t="shared" si="306"/>
        <v>5.8840081771548515E-2</v>
      </c>
      <c r="G367" s="107">
        <v>46379</v>
      </c>
      <c r="H367" s="107"/>
      <c r="I367" s="107">
        <v>46387</v>
      </c>
      <c r="J367" s="354">
        <f t="shared" si="307"/>
        <v>0.33333333333333331</v>
      </c>
      <c r="K367" s="106">
        <f t="shared" si="308"/>
        <v>0</v>
      </c>
      <c r="L367" s="106">
        <f t="shared" si="308"/>
        <v>0</v>
      </c>
      <c r="M367" s="106">
        <f t="shared" si="308"/>
        <v>0</v>
      </c>
      <c r="N367" s="106">
        <f t="shared" si="308"/>
        <v>0</v>
      </c>
      <c r="O367" s="106">
        <f t="shared" si="308"/>
        <v>0</v>
      </c>
      <c r="P367" s="106">
        <f t="shared" si="308"/>
        <v>0</v>
      </c>
      <c r="Q367" s="106">
        <f t="shared" si="308"/>
        <v>0</v>
      </c>
      <c r="R367" s="106">
        <f t="shared" si="308"/>
        <v>0</v>
      </c>
      <c r="S367" s="106">
        <f t="shared" si="308"/>
        <v>0</v>
      </c>
      <c r="T367" s="106">
        <f t="shared" si="308"/>
        <v>0</v>
      </c>
      <c r="U367" s="106">
        <f t="shared" si="309"/>
        <v>0</v>
      </c>
      <c r="V367" s="106">
        <f t="shared" si="309"/>
        <v>0</v>
      </c>
      <c r="W367" s="106">
        <f t="shared" si="309"/>
        <v>0</v>
      </c>
      <c r="X367" s="106">
        <f t="shared" si="309"/>
        <v>0</v>
      </c>
      <c r="Y367" s="106">
        <f t="shared" si="309"/>
        <v>0</v>
      </c>
      <c r="Z367" s="106">
        <f t="shared" si="309"/>
        <v>0</v>
      </c>
      <c r="AA367" s="106">
        <f t="shared" si="309"/>
        <v>0</v>
      </c>
      <c r="AB367" s="106">
        <f t="shared" si="309"/>
        <v>0</v>
      </c>
      <c r="AC367" s="106">
        <f t="shared" si="309"/>
        <v>0</v>
      </c>
      <c r="AD367" s="106">
        <f t="shared" si="309"/>
        <v>0</v>
      </c>
      <c r="AE367" s="106">
        <f t="shared" si="310"/>
        <v>0</v>
      </c>
      <c r="AF367" s="106">
        <f t="shared" si="310"/>
        <v>0</v>
      </c>
      <c r="AG367" s="106">
        <f t="shared" si="310"/>
        <v>0</v>
      </c>
      <c r="AH367" s="106">
        <f t="shared" si="310"/>
        <v>0</v>
      </c>
      <c r="AI367" s="106">
        <f t="shared" si="310"/>
        <v>0.33333333333333331</v>
      </c>
      <c r="AJ367" s="106">
        <f t="shared" si="310"/>
        <v>1</v>
      </c>
      <c r="AK367" s="106">
        <f t="shared" si="310"/>
        <v>1</v>
      </c>
      <c r="AL367" s="106">
        <f t="shared" si="310"/>
        <v>1</v>
      </c>
      <c r="AM367" s="106">
        <f t="shared" si="310"/>
        <v>1</v>
      </c>
      <c r="AN367" s="106">
        <f t="shared" si="310"/>
        <v>1</v>
      </c>
      <c r="AO367" s="106">
        <f t="shared" si="311"/>
        <v>1</v>
      </c>
      <c r="AP367" s="106">
        <f t="shared" si="311"/>
        <v>1</v>
      </c>
      <c r="AQ367" s="106">
        <f t="shared" si="311"/>
        <v>1</v>
      </c>
      <c r="AR367" s="106">
        <f t="shared" si="311"/>
        <v>1</v>
      </c>
      <c r="AS367" s="106">
        <f t="shared" si="311"/>
        <v>1</v>
      </c>
      <c r="AT367" s="106">
        <f t="shared" si="311"/>
        <v>1</v>
      </c>
      <c r="AU367" s="106">
        <f t="shared" si="311"/>
        <v>1</v>
      </c>
      <c r="AV367" s="106">
        <f t="shared" si="311"/>
        <v>1</v>
      </c>
      <c r="AW367" s="106">
        <f t="shared" si="311"/>
        <v>1</v>
      </c>
      <c r="AX367" s="106">
        <f t="shared" si="311"/>
        <v>1</v>
      </c>
      <c r="AY367" s="106">
        <f t="shared" si="312"/>
        <v>1</v>
      </c>
      <c r="AZ367" s="106">
        <f t="shared" si="312"/>
        <v>1</v>
      </c>
      <c r="BA367" s="106">
        <f t="shared" si="312"/>
        <v>1</v>
      </c>
      <c r="BB367" s="106">
        <f t="shared" si="312"/>
        <v>1</v>
      </c>
      <c r="BC367" s="106">
        <f t="shared" si="312"/>
        <v>1</v>
      </c>
      <c r="BD367" s="106">
        <f t="shared" si="312"/>
        <v>1</v>
      </c>
      <c r="BE367" s="106">
        <f t="shared" si="312"/>
        <v>1</v>
      </c>
      <c r="BF367" s="106">
        <f t="shared" si="312"/>
        <v>1</v>
      </c>
      <c r="BG367" s="106">
        <f t="shared" si="312"/>
        <v>1</v>
      </c>
      <c r="BH367" s="106">
        <f t="shared" si="312"/>
        <v>1</v>
      </c>
      <c r="BI367" s="106">
        <f t="shared" si="313"/>
        <v>1</v>
      </c>
      <c r="BJ367" s="106">
        <f t="shared" si="313"/>
        <v>1</v>
      </c>
      <c r="BK367" s="106">
        <f t="shared" si="313"/>
        <v>1</v>
      </c>
      <c r="BL367" s="106">
        <f t="shared" si="313"/>
        <v>1</v>
      </c>
      <c r="BM367" s="106">
        <f t="shared" si="313"/>
        <v>1</v>
      </c>
      <c r="BN367" s="106">
        <f t="shared" si="313"/>
        <v>1</v>
      </c>
      <c r="BO367" s="106">
        <f t="shared" si="313"/>
        <v>1</v>
      </c>
      <c r="BP367" s="106">
        <f t="shared" si="313"/>
        <v>1</v>
      </c>
      <c r="BQ367" s="106">
        <f t="shared" si="313"/>
        <v>1</v>
      </c>
      <c r="BR367" s="350">
        <f t="shared" si="276"/>
        <v>0.58192090395480223</v>
      </c>
    </row>
    <row r="368" spans="1:70" ht="15" x14ac:dyDescent="0.25">
      <c r="A368" s="80"/>
      <c r="B368" s="103" t="s">
        <v>1358</v>
      </c>
      <c r="C368" s="103" t="s">
        <v>1359</v>
      </c>
      <c r="D368" s="103" t="s">
        <v>6</v>
      </c>
      <c r="E368" s="223">
        <f>VLOOKUP(B368,'Cuadro Control'!C407:J2298,8,FALSE)</f>
        <v>9527825.6870364472</v>
      </c>
      <c r="F368" s="104">
        <f t="shared" si="306"/>
        <v>1.794698454439963E-3</v>
      </c>
      <c r="G368" s="105">
        <v>46387</v>
      </c>
      <c r="H368" s="105"/>
      <c r="I368" s="105">
        <v>46392</v>
      </c>
      <c r="J368" s="354">
        <f t="shared" si="307"/>
        <v>0.33333333333333331</v>
      </c>
      <c r="K368" s="104">
        <f t="shared" si="308"/>
        <v>0</v>
      </c>
      <c r="L368" s="104">
        <f t="shared" si="308"/>
        <v>0</v>
      </c>
      <c r="M368" s="104">
        <f t="shared" si="308"/>
        <v>0</v>
      </c>
      <c r="N368" s="104">
        <f t="shared" si="308"/>
        <v>0</v>
      </c>
      <c r="O368" s="104">
        <f t="shared" si="308"/>
        <v>0</v>
      </c>
      <c r="P368" s="104">
        <f t="shared" si="308"/>
        <v>0</v>
      </c>
      <c r="Q368" s="104">
        <f t="shared" si="308"/>
        <v>0</v>
      </c>
      <c r="R368" s="104">
        <f t="shared" si="308"/>
        <v>0</v>
      </c>
      <c r="S368" s="104">
        <f t="shared" si="308"/>
        <v>0</v>
      </c>
      <c r="T368" s="104">
        <f t="shared" si="308"/>
        <v>0</v>
      </c>
      <c r="U368" s="104">
        <f t="shared" si="309"/>
        <v>0</v>
      </c>
      <c r="V368" s="104">
        <f t="shared" si="309"/>
        <v>0</v>
      </c>
      <c r="W368" s="104">
        <f t="shared" si="309"/>
        <v>0</v>
      </c>
      <c r="X368" s="104">
        <f t="shared" si="309"/>
        <v>0</v>
      </c>
      <c r="Y368" s="104">
        <f t="shared" si="309"/>
        <v>0</v>
      </c>
      <c r="Z368" s="104">
        <f t="shared" si="309"/>
        <v>0</v>
      </c>
      <c r="AA368" s="104">
        <f t="shared" si="309"/>
        <v>0</v>
      </c>
      <c r="AB368" s="104">
        <f t="shared" si="309"/>
        <v>0</v>
      </c>
      <c r="AC368" s="104">
        <f t="shared" si="309"/>
        <v>0</v>
      </c>
      <c r="AD368" s="104">
        <f t="shared" si="309"/>
        <v>0</v>
      </c>
      <c r="AE368" s="104">
        <f t="shared" si="310"/>
        <v>0</v>
      </c>
      <c r="AF368" s="104">
        <f t="shared" si="310"/>
        <v>0</v>
      </c>
      <c r="AG368" s="104">
        <f t="shared" si="310"/>
        <v>0</v>
      </c>
      <c r="AH368" s="104">
        <f t="shared" si="310"/>
        <v>0</v>
      </c>
      <c r="AI368" s="104">
        <f t="shared" si="310"/>
        <v>0</v>
      </c>
      <c r="AJ368" s="104">
        <f t="shared" si="310"/>
        <v>0.33333333333333331</v>
      </c>
      <c r="AK368" s="104">
        <f t="shared" si="310"/>
        <v>1</v>
      </c>
      <c r="AL368" s="104">
        <f t="shared" si="310"/>
        <v>1</v>
      </c>
      <c r="AM368" s="104">
        <f t="shared" si="310"/>
        <v>1</v>
      </c>
      <c r="AN368" s="104">
        <f t="shared" si="310"/>
        <v>1</v>
      </c>
      <c r="AO368" s="104">
        <f t="shared" si="311"/>
        <v>1</v>
      </c>
      <c r="AP368" s="104">
        <f t="shared" si="311"/>
        <v>1</v>
      </c>
      <c r="AQ368" s="104">
        <f t="shared" si="311"/>
        <v>1</v>
      </c>
      <c r="AR368" s="104">
        <f t="shared" si="311"/>
        <v>1</v>
      </c>
      <c r="AS368" s="104">
        <f t="shared" si="311"/>
        <v>1</v>
      </c>
      <c r="AT368" s="104">
        <f t="shared" si="311"/>
        <v>1</v>
      </c>
      <c r="AU368" s="104">
        <f t="shared" si="311"/>
        <v>1</v>
      </c>
      <c r="AV368" s="104">
        <f t="shared" si="311"/>
        <v>1</v>
      </c>
      <c r="AW368" s="104">
        <f t="shared" si="311"/>
        <v>1</v>
      </c>
      <c r="AX368" s="104">
        <f t="shared" si="311"/>
        <v>1</v>
      </c>
      <c r="AY368" s="104">
        <f t="shared" si="312"/>
        <v>1</v>
      </c>
      <c r="AZ368" s="104">
        <f t="shared" si="312"/>
        <v>1</v>
      </c>
      <c r="BA368" s="104">
        <f t="shared" si="312"/>
        <v>1</v>
      </c>
      <c r="BB368" s="104">
        <f t="shared" si="312"/>
        <v>1</v>
      </c>
      <c r="BC368" s="104">
        <f t="shared" si="312"/>
        <v>1</v>
      </c>
      <c r="BD368" s="104">
        <f t="shared" si="312"/>
        <v>1</v>
      </c>
      <c r="BE368" s="104">
        <f t="shared" si="312"/>
        <v>1</v>
      </c>
      <c r="BF368" s="104">
        <f t="shared" si="312"/>
        <v>1</v>
      </c>
      <c r="BG368" s="104">
        <f t="shared" si="312"/>
        <v>1</v>
      </c>
      <c r="BH368" s="104">
        <f t="shared" si="312"/>
        <v>1</v>
      </c>
      <c r="BI368" s="104">
        <f t="shared" si="313"/>
        <v>1</v>
      </c>
      <c r="BJ368" s="104">
        <f t="shared" si="313"/>
        <v>1</v>
      </c>
      <c r="BK368" s="104">
        <f t="shared" si="313"/>
        <v>1</v>
      </c>
      <c r="BL368" s="104">
        <f t="shared" si="313"/>
        <v>1</v>
      </c>
      <c r="BM368" s="104">
        <f t="shared" si="313"/>
        <v>1</v>
      </c>
      <c r="BN368" s="104">
        <f t="shared" si="313"/>
        <v>1</v>
      </c>
      <c r="BO368" s="104">
        <f t="shared" si="313"/>
        <v>1</v>
      </c>
      <c r="BP368" s="104">
        <f t="shared" si="313"/>
        <v>1</v>
      </c>
      <c r="BQ368" s="104">
        <f t="shared" si="313"/>
        <v>1</v>
      </c>
      <c r="BR368" s="350">
        <f t="shared" si="276"/>
        <v>0.56497175141242928</v>
      </c>
    </row>
    <row r="369" spans="1:70" ht="15" x14ac:dyDescent="0.25">
      <c r="A369" s="80"/>
      <c r="B369" s="77" t="s">
        <v>1360</v>
      </c>
      <c r="C369" s="77" t="s">
        <v>1361</v>
      </c>
      <c r="D369" s="77" t="s">
        <v>19</v>
      </c>
      <c r="E369" s="224">
        <f>VLOOKUP(B369,'Cuadro Control'!C408:J2299,8,FALSE)</f>
        <v>320494616.71764702</v>
      </c>
      <c r="F369" s="106">
        <f t="shared" si="306"/>
        <v>6.0369617599332674E-2</v>
      </c>
      <c r="G369" s="107">
        <v>46392</v>
      </c>
      <c r="H369" s="107"/>
      <c r="I369" s="107">
        <v>46395</v>
      </c>
      <c r="J369" s="354">
        <f t="shared" si="307"/>
        <v>1</v>
      </c>
      <c r="K369" s="106">
        <f t="shared" si="308"/>
        <v>0</v>
      </c>
      <c r="L369" s="106">
        <f t="shared" si="308"/>
        <v>0</v>
      </c>
      <c r="M369" s="106">
        <f t="shared" si="308"/>
        <v>0</v>
      </c>
      <c r="N369" s="106">
        <f t="shared" si="308"/>
        <v>0</v>
      </c>
      <c r="O369" s="106">
        <f t="shared" si="308"/>
        <v>0</v>
      </c>
      <c r="P369" s="106">
        <f t="shared" si="308"/>
        <v>0</v>
      </c>
      <c r="Q369" s="106">
        <f t="shared" si="308"/>
        <v>0</v>
      </c>
      <c r="R369" s="106">
        <f t="shared" si="308"/>
        <v>0</v>
      </c>
      <c r="S369" s="106">
        <f t="shared" si="308"/>
        <v>0</v>
      </c>
      <c r="T369" s="106">
        <f t="shared" si="308"/>
        <v>0</v>
      </c>
      <c r="U369" s="106">
        <f t="shared" si="309"/>
        <v>0</v>
      </c>
      <c r="V369" s="106">
        <f t="shared" si="309"/>
        <v>0</v>
      </c>
      <c r="W369" s="106">
        <f t="shared" si="309"/>
        <v>0</v>
      </c>
      <c r="X369" s="106">
        <f t="shared" si="309"/>
        <v>0</v>
      </c>
      <c r="Y369" s="106">
        <f t="shared" si="309"/>
        <v>0</v>
      </c>
      <c r="Z369" s="106">
        <f t="shared" si="309"/>
        <v>0</v>
      </c>
      <c r="AA369" s="106">
        <f t="shared" si="309"/>
        <v>0</v>
      </c>
      <c r="AB369" s="106">
        <f t="shared" si="309"/>
        <v>0</v>
      </c>
      <c r="AC369" s="106">
        <f t="shared" si="309"/>
        <v>0</v>
      </c>
      <c r="AD369" s="106">
        <f t="shared" si="309"/>
        <v>0</v>
      </c>
      <c r="AE369" s="106">
        <f t="shared" si="310"/>
        <v>0</v>
      </c>
      <c r="AF369" s="106">
        <f t="shared" si="310"/>
        <v>0</v>
      </c>
      <c r="AG369" s="106">
        <f t="shared" si="310"/>
        <v>0</v>
      </c>
      <c r="AH369" s="106">
        <f t="shared" si="310"/>
        <v>0</v>
      </c>
      <c r="AI369" s="106">
        <f t="shared" si="310"/>
        <v>0</v>
      </c>
      <c r="AJ369" s="106">
        <f t="shared" si="310"/>
        <v>0</v>
      </c>
      <c r="AK369" s="106">
        <f t="shared" si="310"/>
        <v>1</v>
      </c>
      <c r="AL369" s="106">
        <f t="shared" si="310"/>
        <v>1</v>
      </c>
      <c r="AM369" s="106">
        <f t="shared" si="310"/>
        <v>1</v>
      </c>
      <c r="AN369" s="106">
        <f t="shared" si="310"/>
        <v>1</v>
      </c>
      <c r="AO369" s="106">
        <f t="shared" si="311"/>
        <v>1</v>
      </c>
      <c r="AP369" s="106">
        <f t="shared" si="311"/>
        <v>1</v>
      </c>
      <c r="AQ369" s="106">
        <f t="shared" si="311"/>
        <v>1</v>
      </c>
      <c r="AR369" s="106">
        <f t="shared" si="311"/>
        <v>1</v>
      </c>
      <c r="AS369" s="106">
        <f t="shared" si="311"/>
        <v>1</v>
      </c>
      <c r="AT369" s="106">
        <f t="shared" si="311"/>
        <v>1</v>
      </c>
      <c r="AU369" s="106">
        <f t="shared" si="311"/>
        <v>1</v>
      </c>
      <c r="AV369" s="106">
        <f t="shared" si="311"/>
        <v>1</v>
      </c>
      <c r="AW369" s="106">
        <f t="shared" si="311"/>
        <v>1</v>
      </c>
      <c r="AX369" s="106">
        <f t="shared" si="311"/>
        <v>1</v>
      </c>
      <c r="AY369" s="106">
        <f t="shared" si="312"/>
        <v>1</v>
      </c>
      <c r="AZ369" s="106">
        <f t="shared" si="312"/>
        <v>1</v>
      </c>
      <c r="BA369" s="106">
        <f t="shared" si="312"/>
        <v>1</v>
      </c>
      <c r="BB369" s="106">
        <f t="shared" si="312"/>
        <v>1</v>
      </c>
      <c r="BC369" s="106">
        <f t="shared" si="312"/>
        <v>1</v>
      </c>
      <c r="BD369" s="106">
        <f t="shared" si="312"/>
        <v>1</v>
      </c>
      <c r="BE369" s="106">
        <f t="shared" si="312"/>
        <v>1</v>
      </c>
      <c r="BF369" s="106">
        <f t="shared" si="312"/>
        <v>1</v>
      </c>
      <c r="BG369" s="106">
        <f t="shared" si="312"/>
        <v>1</v>
      </c>
      <c r="BH369" s="106">
        <f t="shared" si="312"/>
        <v>1</v>
      </c>
      <c r="BI369" s="106">
        <f t="shared" si="313"/>
        <v>1</v>
      </c>
      <c r="BJ369" s="106">
        <f t="shared" si="313"/>
        <v>1</v>
      </c>
      <c r="BK369" s="106">
        <f t="shared" si="313"/>
        <v>1</v>
      </c>
      <c r="BL369" s="106">
        <f t="shared" si="313"/>
        <v>1</v>
      </c>
      <c r="BM369" s="106">
        <f t="shared" si="313"/>
        <v>1</v>
      </c>
      <c r="BN369" s="106">
        <f t="shared" si="313"/>
        <v>1</v>
      </c>
      <c r="BO369" s="106">
        <f t="shared" si="313"/>
        <v>1</v>
      </c>
      <c r="BP369" s="106">
        <f t="shared" si="313"/>
        <v>1</v>
      </c>
      <c r="BQ369" s="106">
        <f t="shared" si="313"/>
        <v>1</v>
      </c>
      <c r="BR369" s="350">
        <f t="shared" si="276"/>
        <v>0.55932203389830504</v>
      </c>
    </row>
    <row r="370" spans="1:70" ht="15" x14ac:dyDescent="0.25">
      <c r="A370" s="80"/>
      <c r="B370" s="77" t="s">
        <v>1362</v>
      </c>
      <c r="C370" s="77" t="s">
        <v>1363</v>
      </c>
      <c r="D370" s="77" t="s">
        <v>8</v>
      </c>
      <c r="E370" s="224">
        <f>VLOOKUP(B370,'Cuadro Control'!C409:J2300,8,FALSE)</f>
        <v>94303618.549411759</v>
      </c>
      <c r="F370" s="106">
        <f t="shared" si="306"/>
        <v>1.7763397864110998E-2</v>
      </c>
      <c r="G370" s="107">
        <v>46396</v>
      </c>
      <c r="H370" s="107"/>
      <c r="I370" s="107">
        <v>46400</v>
      </c>
      <c r="J370" s="354">
        <f t="shared" si="307"/>
        <v>0</v>
      </c>
      <c r="K370" s="106">
        <f t="shared" si="308"/>
        <v>0</v>
      </c>
      <c r="L370" s="106">
        <f t="shared" si="308"/>
        <v>0</v>
      </c>
      <c r="M370" s="106">
        <f t="shared" si="308"/>
        <v>0</v>
      </c>
      <c r="N370" s="106">
        <f t="shared" si="308"/>
        <v>0</v>
      </c>
      <c r="O370" s="106">
        <f t="shared" si="308"/>
        <v>0</v>
      </c>
      <c r="P370" s="106">
        <f t="shared" si="308"/>
        <v>0</v>
      </c>
      <c r="Q370" s="106">
        <f t="shared" si="308"/>
        <v>0</v>
      </c>
      <c r="R370" s="106">
        <f t="shared" si="308"/>
        <v>0</v>
      </c>
      <c r="S370" s="106">
        <f t="shared" si="308"/>
        <v>0</v>
      </c>
      <c r="T370" s="106">
        <f t="shared" si="308"/>
        <v>0</v>
      </c>
      <c r="U370" s="106">
        <f t="shared" si="309"/>
        <v>0</v>
      </c>
      <c r="V370" s="106">
        <f t="shared" si="309"/>
        <v>0</v>
      </c>
      <c r="W370" s="106">
        <f t="shared" si="309"/>
        <v>0</v>
      </c>
      <c r="X370" s="106">
        <f t="shared" si="309"/>
        <v>0</v>
      </c>
      <c r="Y370" s="106">
        <f t="shared" si="309"/>
        <v>0</v>
      </c>
      <c r="Z370" s="106">
        <f t="shared" si="309"/>
        <v>0</v>
      </c>
      <c r="AA370" s="106">
        <f t="shared" si="309"/>
        <v>0</v>
      </c>
      <c r="AB370" s="106">
        <f t="shared" si="309"/>
        <v>0</v>
      </c>
      <c r="AC370" s="106">
        <f t="shared" si="309"/>
        <v>0</v>
      </c>
      <c r="AD370" s="106">
        <f t="shared" si="309"/>
        <v>0</v>
      </c>
      <c r="AE370" s="106">
        <f t="shared" si="310"/>
        <v>0</v>
      </c>
      <c r="AF370" s="106">
        <f t="shared" si="310"/>
        <v>0</v>
      </c>
      <c r="AG370" s="106">
        <f t="shared" si="310"/>
        <v>0</v>
      </c>
      <c r="AH370" s="106">
        <f t="shared" si="310"/>
        <v>0</v>
      </c>
      <c r="AI370" s="106">
        <f t="shared" si="310"/>
        <v>0</v>
      </c>
      <c r="AJ370" s="106">
        <f t="shared" si="310"/>
        <v>0</v>
      </c>
      <c r="AK370" s="106">
        <f t="shared" si="310"/>
        <v>0</v>
      </c>
      <c r="AL370" s="106">
        <f t="shared" si="310"/>
        <v>1</v>
      </c>
      <c r="AM370" s="106">
        <f t="shared" si="310"/>
        <v>1</v>
      </c>
      <c r="AN370" s="106">
        <f t="shared" si="310"/>
        <v>1</v>
      </c>
      <c r="AO370" s="106">
        <f t="shared" si="311"/>
        <v>1</v>
      </c>
      <c r="AP370" s="106">
        <f t="shared" si="311"/>
        <v>1</v>
      </c>
      <c r="AQ370" s="106">
        <f t="shared" si="311"/>
        <v>1</v>
      </c>
      <c r="AR370" s="106">
        <f t="shared" si="311"/>
        <v>1</v>
      </c>
      <c r="AS370" s="106">
        <f t="shared" si="311"/>
        <v>1</v>
      </c>
      <c r="AT370" s="106">
        <f t="shared" si="311"/>
        <v>1</v>
      </c>
      <c r="AU370" s="106">
        <f t="shared" si="311"/>
        <v>1</v>
      </c>
      <c r="AV370" s="106">
        <f t="shared" si="311"/>
        <v>1</v>
      </c>
      <c r="AW370" s="106">
        <f t="shared" si="311"/>
        <v>1</v>
      </c>
      <c r="AX370" s="106">
        <f t="shared" si="311"/>
        <v>1</v>
      </c>
      <c r="AY370" s="106">
        <f t="shared" si="312"/>
        <v>1</v>
      </c>
      <c r="AZ370" s="106">
        <f t="shared" si="312"/>
        <v>1</v>
      </c>
      <c r="BA370" s="106">
        <f t="shared" si="312"/>
        <v>1</v>
      </c>
      <c r="BB370" s="106">
        <f t="shared" si="312"/>
        <v>1</v>
      </c>
      <c r="BC370" s="106">
        <f t="shared" si="312"/>
        <v>1</v>
      </c>
      <c r="BD370" s="106">
        <f t="shared" si="312"/>
        <v>1</v>
      </c>
      <c r="BE370" s="106">
        <f t="shared" si="312"/>
        <v>1</v>
      </c>
      <c r="BF370" s="106">
        <f t="shared" si="312"/>
        <v>1</v>
      </c>
      <c r="BG370" s="106">
        <f t="shared" si="312"/>
        <v>1</v>
      </c>
      <c r="BH370" s="106">
        <f t="shared" si="312"/>
        <v>1</v>
      </c>
      <c r="BI370" s="106">
        <f t="shared" si="313"/>
        <v>1</v>
      </c>
      <c r="BJ370" s="106">
        <f t="shared" si="313"/>
        <v>1</v>
      </c>
      <c r="BK370" s="106">
        <f t="shared" si="313"/>
        <v>1</v>
      </c>
      <c r="BL370" s="106">
        <f t="shared" si="313"/>
        <v>1</v>
      </c>
      <c r="BM370" s="106">
        <f t="shared" si="313"/>
        <v>1</v>
      </c>
      <c r="BN370" s="106">
        <f t="shared" si="313"/>
        <v>1</v>
      </c>
      <c r="BO370" s="106">
        <f t="shared" si="313"/>
        <v>1</v>
      </c>
      <c r="BP370" s="106">
        <f t="shared" si="313"/>
        <v>1</v>
      </c>
      <c r="BQ370" s="106">
        <f t="shared" si="313"/>
        <v>1</v>
      </c>
      <c r="BR370" s="350">
        <f t="shared" si="276"/>
        <v>0.5423728813559322</v>
      </c>
    </row>
    <row r="371" spans="1:70" ht="15" x14ac:dyDescent="0.25">
      <c r="A371" s="80"/>
      <c r="B371" s="77" t="s">
        <v>1364</v>
      </c>
      <c r="C371" s="77" t="s">
        <v>1365</v>
      </c>
      <c r="D371" s="77" t="s">
        <v>26</v>
      </c>
      <c r="E371" s="224">
        <f>VLOOKUP(B371,'Cuadro Control'!C410:J2301,8,FALSE)</f>
        <v>179436034.15411764</v>
      </c>
      <c r="F371" s="106">
        <f t="shared" si="306"/>
        <v>3.3799272126209236E-2</v>
      </c>
      <c r="G371" s="107">
        <v>46400</v>
      </c>
      <c r="H371" s="107"/>
      <c r="I371" s="107">
        <v>46406</v>
      </c>
      <c r="J371" s="354">
        <f t="shared" si="307"/>
        <v>0.42857142857142855</v>
      </c>
      <c r="K371" s="106">
        <f t="shared" si="308"/>
        <v>0</v>
      </c>
      <c r="L371" s="106">
        <f t="shared" si="308"/>
        <v>0</v>
      </c>
      <c r="M371" s="106">
        <f t="shared" si="308"/>
        <v>0</v>
      </c>
      <c r="N371" s="106">
        <f t="shared" si="308"/>
        <v>0</v>
      </c>
      <c r="O371" s="106">
        <f t="shared" si="308"/>
        <v>0</v>
      </c>
      <c r="P371" s="106">
        <f t="shared" si="308"/>
        <v>0</v>
      </c>
      <c r="Q371" s="106">
        <f t="shared" si="308"/>
        <v>0</v>
      </c>
      <c r="R371" s="106">
        <f t="shared" si="308"/>
        <v>0</v>
      </c>
      <c r="S371" s="106">
        <f t="shared" si="308"/>
        <v>0</v>
      </c>
      <c r="T371" s="106">
        <f t="shared" si="308"/>
        <v>0</v>
      </c>
      <c r="U371" s="106">
        <f t="shared" si="309"/>
        <v>0</v>
      </c>
      <c r="V371" s="106">
        <f t="shared" si="309"/>
        <v>0</v>
      </c>
      <c r="W371" s="106">
        <f t="shared" si="309"/>
        <v>0</v>
      </c>
      <c r="X371" s="106">
        <f t="shared" si="309"/>
        <v>0</v>
      </c>
      <c r="Y371" s="106">
        <f t="shared" si="309"/>
        <v>0</v>
      </c>
      <c r="Z371" s="106">
        <f t="shared" si="309"/>
        <v>0</v>
      </c>
      <c r="AA371" s="106">
        <f t="shared" si="309"/>
        <v>0</v>
      </c>
      <c r="AB371" s="106">
        <f t="shared" si="309"/>
        <v>0</v>
      </c>
      <c r="AC371" s="106">
        <f t="shared" si="309"/>
        <v>0</v>
      </c>
      <c r="AD371" s="106">
        <f t="shared" si="309"/>
        <v>0</v>
      </c>
      <c r="AE371" s="106">
        <f t="shared" si="310"/>
        <v>0</v>
      </c>
      <c r="AF371" s="106">
        <f t="shared" si="310"/>
        <v>0</v>
      </c>
      <c r="AG371" s="106">
        <f t="shared" si="310"/>
        <v>0</v>
      </c>
      <c r="AH371" s="106">
        <f t="shared" si="310"/>
        <v>0</v>
      </c>
      <c r="AI371" s="106">
        <f t="shared" si="310"/>
        <v>0</v>
      </c>
      <c r="AJ371" s="106">
        <f t="shared" si="310"/>
        <v>0</v>
      </c>
      <c r="AK371" s="106">
        <f t="shared" si="310"/>
        <v>0</v>
      </c>
      <c r="AL371" s="106">
        <f t="shared" si="310"/>
        <v>0.42857142857142855</v>
      </c>
      <c r="AM371" s="106">
        <f t="shared" si="310"/>
        <v>1</v>
      </c>
      <c r="AN371" s="106">
        <f t="shared" si="310"/>
        <v>1</v>
      </c>
      <c r="AO371" s="106">
        <f t="shared" si="311"/>
        <v>1</v>
      </c>
      <c r="AP371" s="106">
        <f t="shared" si="311"/>
        <v>1</v>
      </c>
      <c r="AQ371" s="106">
        <f t="shared" si="311"/>
        <v>1</v>
      </c>
      <c r="AR371" s="106">
        <f t="shared" si="311"/>
        <v>1</v>
      </c>
      <c r="AS371" s="106">
        <f t="shared" si="311"/>
        <v>1</v>
      </c>
      <c r="AT371" s="106">
        <f t="shared" si="311"/>
        <v>1</v>
      </c>
      <c r="AU371" s="106">
        <f t="shared" si="311"/>
        <v>1</v>
      </c>
      <c r="AV371" s="106">
        <f t="shared" si="311"/>
        <v>1</v>
      </c>
      <c r="AW371" s="106">
        <f t="shared" si="311"/>
        <v>1</v>
      </c>
      <c r="AX371" s="106">
        <f t="shared" si="311"/>
        <v>1</v>
      </c>
      <c r="AY371" s="106">
        <f t="shared" si="312"/>
        <v>1</v>
      </c>
      <c r="AZ371" s="106">
        <f t="shared" si="312"/>
        <v>1</v>
      </c>
      <c r="BA371" s="106">
        <f t="shared" si="312"/>
        <v>1</v>
      </c>
      <c r="BB371" s="106">
        <f t="shared" si="312"/>
        <v>1</v>
      </c>
      <c r="BC371" s="106">
        <f t="shared" si="312"/>
        <v>1</v>
      </c>
      <c r="BD371" s="106">
        <f t="shared" si="312"/>
        <v>1</v>
      </c>
      <c r="BE371" s="106">
        <f t="shared" si="312"/>
        <v>1</v>
      </c>
      <c r="BF371" s="106">
        <f t="shared" si="312"/>
        <v>1</v>
      </c>
      <c r="BG371" s="106">
        <f t="shared" si="312"/>
        <v>1</v>
      </c>
      <c r="BH371" s="106">
        <f t="shared" si="312"/>
        <v>1</v>
      </c>
      <c r="BI371" s="106">
        <f t="shared" si="313"/>
        <v>1</v>
      </c>
      <c r="BJ371" s="106">
        <f t="shared" si="313"/>
        <v>1</v>
      </c>
      <c r="BK371" s="106">
        <f t="shared" si="313"/>
        <v>1</v>
      </c>
      <c r="BL371" s="106">
        <f t="shared" si="313"/>
        <v>1</v>
      </c>
      <c r="BM371" s="106">
        <f t="shared" si="313"/>
        <v>1</v>
      </c>
      <c r="BN371" s="106">
        <f t="shared" si="313"/>
        <v>1</v>
      </c>
      <c r="BO371" s="106">
        <f t="shared" si="313"/>
        <v>1</v>
      </c>
      <c r="BP371" s="106">
        <f t="shared" si="313"/>
        <v>1</v>
      </c>
      <c r="BQ371" s="106">
        <f t="shared" si="313"/>
        <v>1</v>
      </c>
      <c r="BR371" s="350">
        <f t="shared" si="276"/>
        <v>0.53268765133171914</v>
      </c>
    </row>
    <row r="372" spans="1:70" ht="15" x14ac:dyDescent="0.25">
      <c r="A372" s="80"/>
      <c r="B372" s="77" t="s">
        <v>1366</v>
      </c>
      <c r="C372" s="77" t="s">
        <v>1367</v>
      </c>
      <c r="D372" s="77" t="s">
        <v>730</v>
      </c>
      <c r="E372" s="224">
        <f>VLOOKUP(B372,'Cuadro Control'!C411:J2302,8,FALSE)</f>
        <v>1212623361.2117648</v>
      </c>
      <c r="F372" s="106">
        <f t="shared" si="306"/>
        <v>0.22841447185013161</v>
      </c>
      <c r="G372" s="107">
        <v>46406</v>
      </c>
      <c r="H372" s="107"/>
      <c r="I372" s="107">
        <v>46421</v>
      </c>
      <c r="J372" s="354">
        <f t="shared" si="307"/>
        <v>0.6875</v>
      </c>
      <c r="K372" s="106">
        <f t="shared" si="308"/>
        <v>0</v>
      </c>
      <c r="L372" s="106">
        <f t="shared" si="308"/>
        <v>0</v>
      </c>
      <c r="M372" s="106">
        <f t="shared" si="308"/>
        <v>0</v>
      </c>
      <c r="N372" s="106">
        <f t="shared" si="308"/>
        <v>0</v>
      </c>
      <c r="O372" s="106">
        <f t="shared" si="308"/>
        <v>0</v>
      </c>
      <c r="P372" s="106">
        <f t="shared" si="308"/>
        <v>0</v>
      </c>
      <c r="Q372" s="106">
        <f t="shared" si="308"/>
        <v>0</v>
      </c>
      <c r="R372" s="106">
        <f t="shared" si="308"/>
        <v>0</v>
      </c>
      <c r="S372" s="106">
        <f t="shared" si="308"/>
        <v>0</v>
      </c>
      <c r="T372" s="106">
        <f t="shared" si="308"/>
        <v>0</v>
      </c>
      <c r="U372" s="106">
        <f t="shared" si="309"/>
        <v>0</v>
      </c>
      <c r="V372" s="106">
        <f t="shared" si="309"/>
        <v>0</v>
      </c>
      <c r="W372" s="106">
        <f t="shared" si="309"/>
        <v>0</v>
      </c>
      <c r="X372" s="106">
        <f t="shared" si="309"/>
        <v>0</v>
      </c>
      <c r="Y372" s="106">
        <f t="shared" si="309"/>
        <v>0</v>
      </c>
      <c r="Z372" s="106">
        <f t="shared" si="309"/>
        <v>0</v>
      </c>
      <c r="AA372" s="106">
        <f t="shared" si="309"/>
        <v>0</v>
      </c>
      <c r="AB372" s="106">
        <f t="shared" si="309"/>
        <v>0</v>
      </c>
      <c r="AC372" s="106">
        <f t="shared" si="309"/>
        <v>0</v>
      </c>
      <c r="AD372" s="106">
        <f t="shared" si="309"/>
        <v>0</v>
      </c>
      <c r="AE372" s="106">
        <f t="shared" si="310"/>
        <v>0</v>
      </c>
      <c r="AF372" s="106">
        <f t="shared" si="310"/>
        <v>0</v>
      </c>
      <c r="AG372" s="106">
        <f t="shared" si="310"/>
        <v>0</v>
      </c>
      <c r="AH372" s="106">
        <f t="shared" si="310"/>
        <v>0</v>
      </c>
      <c r="AI372" s="106">
        <f t="shared" si="310"/>
        <v>0</v>
      </c>
      <c r="AJ372" s="106">
        <f t="shared" si="310"/>
        <v>0</v>
      </c>
      <c r="AK372" s="106">
        <f t="shared" si="310"/>
        <v>0</v>
      </c>
      <c r="AL372" s="106">
        <f t="shared" si="310"/>
        <v>0</v>
      </c>
      <c r="AM372" s="106">
        <f t="shared" si="310"/>
        <v>0.25</v>
      </c>
      <c r="AN372" s="106">
        <f t="shared" si="310"/>
        <v>0.6875</v>
      </c>
      <c r="AO372" s="106">
        <f t="shared" si="311"/>
        <v>1</v>
      </c>
      <c r="AP372" s="106">
        <f t="shared" si="311"/>
        <v>1</v>
      </c>
      <c r="AQ372" s="106">
        <f t="shared" si="311"/>
        <v>1</v>
      </c>
      <c r="AR372" s="106">
        <f t="shared" si="311"/>
        <v>1</v>
      </c>
      <c r="AS372" s="106">
        <f t="shared" si="311"/>
        <v>1</v>
      </c>
      <c r="AT372" s="106">
        <f t="shared" si="311"/>
        <v>1</v>
      </c>
      <c r="AU372" s="106">
        <f t="shared" si="311"/>
        <v>1</v>
      </c>
      <c r="AV372" s="106">
        <f t="shared" si="311"/>
        <v>1</v>
      </c>
      <c r="AW372" s="106">
        <f t="shared" si="311"/>
        <v>1</v>
      </c>
      <c r="AX372" s="106">
        <f t="shared" si="311"/>
        <v>1</v>
      </c>
      <c r="AY372" s="106">
        <f t="shared" si="312"/>
        <v>1</v>
      </c>
      <c r="AZ372" s="106">
        <f t="shared" si="312"/>
        <v>1</v>
      </c>
      <c r="BA372" s="106">
        <f t="shared" si="312"/>
        <v>1</v>
      </c>
      <c r="BB372" s="106">
        <f t="shared" si="312"/>
        <v>1</v>
      </c>
      <c r="BC372" s="106">
        <f t="shared" si="312"/>
        <v>1</v>
      </c>
      <c r="BD372" s="106">
        <f t="shared" si="312"/>
        <v>1</v>
      </c>
      <c r="BE372" s="106">
        <f t="shared" si="312"/>
        <v>1</v>
      </c>
      <c r="BF372" s="106">
        <f t="shared" si="312"/>
        <v>1</v>
      </c>
      <c r="BG372" s="106">
        <f t="shared" si="312"/>
        <v>1</v>
      </c>
      <c r="BH372" s="106">
        <f t="shared" si="312"/>
        <v>1</v>
      </c>
      <c r="BI372" s="106">
        <f t="shared" si="313"/>
        <v>1</v>
      </c>
      <c r="BJ372" s="106">
        <f t="shared" si="313"/>
        <v>1</v>
      </c>
      <c r="BK372" s="106">
        <f t="shared" si="313"/>
        <v>1</v>
      </c>
      <c r="BL372" s="106">
        <f t="shared" si="313"/>
        <v>1</v>
      </c>
      <c r="BM372" s="106">
        <f t="shared" si="313"/>
        <v>1</v>
      </c>
      <c r="BN372" s="106">
        <f t="shared" si="313"/>
        <v>1</v>
      </c>
      <c r="BO372" s="106">
        <f t="shared" si="313"/>
        <v>1</v>
      </c>
      <c r="BP372" s="106">
        <f t="shared" si="313"/>
        <v>1</v>
      </c>
      <c r="BQ372" s="106">
        <f t="shared" si="313"/>
        <v>1</v>
      </c>
      <c r="BR372" s="350">
        <f t="shared" si="276"/>
        <v>0.50741525423728817</v>
      </c>
    </row>
    <row r="373" spans="1:70" ht="15" x14ac:dyDescent="0.25">
      <c r="A373" s="80"/>
      <c r="B373" s="77" t="s">
        <v>1368</v>
      </c>
      <c r="C373" s="77" t="s">
        <v>1369</v>
      </c>
      <c r="D373" s="77" t="s">
        <v>6</v>
      </c>
      <c r="E373" s="224">
        <f>VLOOKUP(B373,'Cuadro Control'!C412:J2303,8,FALSE)</f>
        <v>0</v>
      </c>
      <c r="F373" s="106">
        <f t="shared" si="306"/>
        <v>0</v>
      </c>
      <c r="G373" s="107">
        <v>46421</v>
      </c>
      <c r="H373" s="107"/>
      <c r="I373" s="107">
        <v>46424</v>
      </c>
      <c r="J373" s="354">
        <f t="shared" si="307"/>
        <v>0.75</v>
      </c>
      <c r="K373" s="106">
        <f t="shared" si="308"/>
        <v>0</v>
      </c>
      <c r="L373" s="106">
        <f t="shared" si="308"/>
        <v>0</v>
      </c>
      <c r="M373" s="106">
        <f t="shared" si="308"/>
        <v>0</v>
      </c>
      <c r="N373" s="106">
        <f t="shared" si="308"/>
        <v>0</v>
      </c>
      <c r="O373" s="106">
        <f t="shared" si="308"/>
        <v>0</v>
      </c>
      <c r="P373" s="106">
        <f t="shared" si="308"/>
        <v>0</v>
      </c>
      <c r="Q373" s="106">
        <f t="shared" si="308"/>
        <v>0</v>
      </c>
      <c r="R373" s="106">
        <f t="shared" si="308"/>
        <v>0</v>
      </c>
      <c r="S373" s="106">
        <f t="shared" si="308"/>
        <v>0</v>
      </c>
      <c r="T373" s="106">
        <f t="shared" si="308"/>
        <v>0</v>
      </c>
      <c r="U373" s="106">
        <f t="shared" si="309"/>
        <v>0</v>
      </c>
      <c r="V373" s="106">
        <f t="shared" si="309"/>
        <v>0</v>
      </c>
      <c r="W373" s="106">
        <f t="shared" si="309"/>
        <v>0</v>
      </c>
      <c r="X373" s="106">
        <f t="shared" si="309"/>
        <v>0</v>
      </c>
      <c r="Y373" s="106">
        <f t="shared" si="309"/>
        <v>0</v>
      </c>
      <c r="Z373" s="106">
        <f t="shared" si="309"/>
        <v>0</v>
      </c>
      <c r="AA373" s="106">
        <f t="shared" si="309"/>
        <v>0</v>
      </c>
      <c r="AB373" s="106">
        <f t="shared" si="309"/>
        <v>0</v>
      </c>
      <c r="AC373" s="106">
        <f t="shared" si="309"/>
        <v>0</v>
      </c>
      <c r="AD373" s="106">
        <f t="shared" si="309"/>
        <v>0</v>
      </c>
      <c r="AE373" s="106">
        <f t="shared" si="310"/>
        <v>0</v>
      </c>
      <c r="AF373" s="106">
        <f t="shared" si="310"/>
        <v>0</v>
      </c>
      <c r="AG373" s="106">
        <f t="shared" si="310"/>
        <v>0</v>
      </c>
      <c r="AH373" s="106">
        <f t="shared" si="310"/>
        <v>0</v>
      </c>
      <c r="AI373" s="106">
        <f t="shared" si="310"/>
        <v>0</v>
      </c>
      <c r="AJ373" s="106">
        <f t="shared" si="310"/>
        <v>0</v>
      </c>
      <c r="AK373" s="106">
        <f t="shared" si="310"/>
        <v>0</v>
      </c>
      <c r="AL373" s="106">
        <f t="shared" si="310"/>
        <v>0</v>
      </c>
      <c r="AM373" s="106">
        <f t="shared" si="310"/>
        <v>0</v>
      </c>
      <c r="AN373" s="106">
        <f t="shared" si="310"/>
        <v>0</v>
      </c>
      <c r="AO373" s="106">
        <f t="shared" si="311"/>
        <v>0.75</v>
      </c>
      <c r="AP373" s="106">
        <f t="shared" si="311"/>
        <v>1</v>
      </c>
      <c r="AQ373" s="106">
        <f t="shared" si="311"/>
        <v>1</v>
      </c>
      <c r="AR373" s="106">
        <f t="shared" si="311"/>
        <v>1</v>
      </c>
      <c r="AS373" s="106">
        <f t="shared" si="311"/>
        <v>1</v>
      </c>
      <c r="AT373" s="106">
        <f t="shared" si="311"/>
        <v>1</v>
      </c>
      <c r="AU373" s="106">
        <f t="shared" si="311"/>
        <v>1</v>
      </c>
      <c r="AV373" s="106">
        <f t="shared" si="311"/>
        <v>1</v>
      </c>
      <c r="AW373" s="106">
        <f t="shared" si="311"/>
        <v>1</v>
      </c>
      <c r="AX373" s="106">
        <f t="shared" si="311"/>
        <v>1</v>
      </c>
      <c r="AY373" s="106">
        <f t="shared" si="312"/>
        <v>1</v>
      </c>
      <c r="AZ373" s="106">
        <f t="shared" si="312"/>
        <v>1</v>
      </c>
      <c r="BA373" s="106">
        <f t="shared" si="312"/>
        <v>1</v>
      </c>
      <c r="BB373" s="106">
        <f t="shared" si="312"/>
        <v>1</v>
      </c>
      <c r="BC373" s="106">
        <f t="shared" si="312"/>
        <v>1</v>
      </c>
      <c r="BD373" s="106">
        <f t="shared" si="312"/>
        <v>1</v>
      </c>
      <c r="BE373" s="106">
        <f t="shared" si="312"/>
        <v>1</v>
      </c>
      <c r="BF373" s="106">
        <f t="shared" si="312"/>
        <v>1</v>
      </c>
      <c r="BG373" s="106">
        <f t="shared" si="312"/>
        <v>1</v>
      </c>
      <c r="BH373" s="106">
        <f t="shared" si="312"/>
        <v>1</v>
      </c>
      <c r="BI373" s="106">
        <f t="shared" si="313"/>
        <v>1</v>
      </c>
      <c r="BJ373" s="106">
        <f t="shared" si="313"/>
        <v>1</v>
      </c>
      <c r="BK373" s="106">
        <f t="shared" si="313"/>
        <v>1</v>
      </c>
      <c r="BL373" s="106">
        <f t="shared" si="313"/>
        <v>1</v>
      </c>
      <c r="BM373" s="106">
        <f t="shared" si="313"/>
        <v>1</v>
      </c>
      <c r="BN373" s="106">
        <f t="shared" si="313"/>
        <v>1</v>
      </c>
      <c r="BO373" s="106">
        <f t="shared" si="313"/>
        <v>1</v>
      </c>
      <c r="BP373" s="106">
        <f t="shared" si="313"/>
        <v>1</v>
      </c>
      <c r="BQ373" s="106">
        <f t="shared" si="313"/>
        <v>1</v>
      </c>
      <c r="BR373" s="350">
        <f t="shared" si="276"/>
        <v>0.48728813559322032</v>
      </c>
    </row>
    <row r="374" spans="1:70" ht="24" x14ac:dyDescent="0.25">
      <c r="A374" s="80"/>
      <c r="B374" s="78" t="s">
        <v>1370</v>
      </c>
      <c r="C374" s="78" t="s">
        <v>1371</v>
      </c>
      <c r="D374" s="78" t="s">
        <v>3</v>
      </c>
      <c r="E374" s="225">
        <f>VLOOKUP(B374,'Cuadro Control'!C413:J2304,8,FALSE)</f>
        <v>0</v>
      </c>
      <c r="F374" s="108">
        <f t="shared" si="306"/>
        <v>0</v>
      </c>
      <c r="G374" s="109">
        <v>46421</v>
      </c>
      <c r="H374" s="109"/>
      <c r="I374" s="109">
        <v>46421</v>
      </c>
      <c r="J374" s="354">
        <f t="shared" si="307"/>
        <v>0</v>
      </c>
      <c r="K374" s="108">
        <f t="shared" si="308"/>
        <v>0</v>
      </c>
      <c r="L374" s="108">
        <f t="shared" si="308"/>
        <v>0</v>
      </c>
      <c r="M374" s="108">
        <f t="shared" si="308"/>
        <v>0</v>
      </c>
      <c r="N374" s="108">
        <f t="shared" si="308"/>
        <v>0</v>
      </c>
      <c r="O374" s="108">
        <f t="shared" si="308"/>
        <v>0</v>
      </c>
      <c r="P374" s="108">
        <f t="shared" si="308"/>
        <v>0</v>
      </c>
      <c r="Q374" s="108">
        <f t="shared" si="308"/>
        <v>0</v>
      </c>
      <c r="R374" s="108">
        <f t="shared" si="308"/>
        <v>0</v>
      </c>
      <c r="S374" s="108">
        <f t="shared" si="308"/>
        <v>0</v>
      </c>
      <c r="T374" s="108">
        <f t="shared" si="308"/>
        <v>0</v>
      </c>
      <c r="U374" s="108">
        <f t="shared" si="309"/>
        <v>0</v>
      </c>
      <c r="V374" s="108">
        <f t="shared" si="309"/>
        <v>0</v>
      </c>
      <c r="W374" s="108">
        <f t="shared" si="309"/>
        <v>0</v>
      </c>
      <c r="X374" s="108">
        <f t="shared" si="309"/>
        <v>0</v>
      </c>
      <c r="Y374" s="108">
        <f t="shared" si="309"/>
        <v>0</v>
      </c>
      <c r="Z374" s="108">
        <f t="shared" si="309"/>
        <v>0</v>
      </c>
      <c r="AA374" s="108">
        <f t="shared" si="309"/>
        <v>0</v>
      </c>
      <c r="AB374" s="108">
        <f t="shared" si="309"/>
        <v>0</v>
      </c>
      <c r="AC374" s="108">
        <f t="shared" si="309"/>
        <v>0</v>
      </c>
      <c r="AD374" s="108">
        <f t="shared" si="309"/>
        <v>0</v>
      </c>
      <c r="AE374" s="108">
        <f t="shared" si="310"/>
        <v>0</v>
      </c>
      <c r="AF374" s="108">
        <f t="shared" si="310"/>
        <v>0</v>
      </c>
      <c r="AG374" s="108">
        <f t="shared" si="310"/>
        <v>0</v>
      </c>
      <c r="AH374" s="108">
        <f t="shared" si="310"/>
        <v>0</v>
      </c>
      <c r="AI374" s="108">
        <f t="shared" si="310"/>
        <v>0</v>
      </c>
      <c r="AJ374" s="108">
        <f t="shared" si="310"/>
        <v>0</v>
      </c>
      <c r="AK374" s="108">
        <f t="shared" si="310"/>
        <v>0</v>
      </c>
      <c r="AL374" s="108">
        <f t="shared" si="310"/>
        <v>0</v>
      </c>
      <c r="AM374" s="108">
        <f t="shared" si="310"/>
        <v>0</v>
      </c>
      <c r="AN374" s="108">
        <f t="shared" si="310"/>
        <v>0</v>
      </c>
      <c r="AO374" s="108">
        <f t="shared" si="311"/>
        <v>1</v>
      </c>
      <c r="AP374" s="108">
        <f t="shared" si="311"/>
        <v>1</v>
      </c>
      <c r="AQ374" s="108">
        <f t="shared" si="311"/>
        <v>1</v>
      </c>
      <c r="AR374" s="108">
        <f t="shared" si="311"/>
        <v>1</v>
      </c>
      <c r="AS374" s="108">
        <f t="shared" si="311"/>
        <v>1</v>
      </c>
      <c r="AT374" s="108">
        <f t="shared" si="311"/>
        <v>1</v>
      </c>
      <c r="AU374" s="108">
        <f t="shared" si="311"/>
        <v>1</v>
      </c>
      <c r="AV374" s="108">
        <f t="shared" si="311"/>
        <v>1</v>
      </c>
      <c r="AW374" s="108">
        <f t="shared" si="311"/>
        <v>1</v>
      </c>
      <c r="AX374" s="108">
        <f t="shared" si="311"/>
        <v>1</v>
      </c>
      <c r="AY374" s="108">
        <f t="shared" si="312"/>
        <v>1</v>
      </c>
      <c r="AZ374" s="108">
        <f t="shared" si="312"/>
        <v>1</v>
      </c>
      <c r="BA374" s="108">
        <f t="shared" si="312"/>
        <v>1</v>
      </c>
      <c r="BB374" s="108">
        <f t="shared" si="312"/>
        <v>1</v>
      </c>
      <c r="BC374" s="108">
        <f t="shared" si="312"/>
        <v>1</v>
      </c>
      <c r="BD374" s="108">
        <f t="shared" si="312"/>
        <v>1</v>
      </c>
      <c r="BE374" s="108">
        <f t="shared" si="312"/>
        <v>1</v>
      </c>
      <c r="BF374" s="108">
        <f t="shared" si="312"/>
        <v>1</v>
      </c>
      <c r="BG374" s="108">
        <f t="shared" si="312"/>
        <v>1</v>
      </c>
      <c r="BH374" s="108">
        <f t="shared" si="312"/>
        <v>1</v>
      </c>
      <c r="BI374" s="108">
        <f t="shared" si="313"/>
        <v>1</v>
      </c>
      <c r="BJ374" s="108">
        <f t="shared" si="313"/>
        <v>1</v>
      </c>
      <c r="BK374" s="108">
        <f t="shared" si="313"/>
        <v>1</v>
      </c>
      <c r="BL374" s="108">
        <f t="shared" si="313"/>
        <v>1</v>
      </c>
      <c r="BM374" s="108">
        <f t="shared" si="313"/>
        <v>1</v>
      </c>
      <c r="BN374" s="108">
        <f t="shared" si="313"/>
        <v>1</v>
      </c>
      <c r="BO374" s="108">
        <f t="shared" si="313"/>
        <v>1</v>
      </c>
      <c r="BP374" s="108">
        <f t="shared" si="313"/>
        <v>1</v>
      </c>
      <c r="BQ374" s="108">
        <f t="shared" si="313"/>
        <v>1</v>
      </c>
      <c r="BR374" s="350">
        <f t="shared" si="276"/>
        <v>0.49152542372881358</v>
      </c>
    </row>
    <row r="375" spans="1:70" ht="15" x14ac:dyDescent="0.25">
      <c r="A375" s="80"/>
      <c r="B375" s="77" t="s">
        <v>1372</v>
      </c>
      <c r="C375" s="77" t="s">
        <v>1373</v>
      </c>
      <c r="D375" s="77" t="s">
        <v>8</v>
      </c>
      <c r="E375" s="224">
        <f>VLOOKUP(B375,'Cuadro Control'!C414:J2305,8,FALSE)</f>
        <v>1230815225.9452939</v>
      </c>
      <c r="F375" s="106">
        <f t="shared" si="306"/>
        <v>0.2318411625341423</v>
      </c>
      <c r="G375" s="107">
        <v>46424</v>
      </c>
      <c r="H375" s="107"/>
      <c r="I375" s="107">
        <v>46426</v>
      </c>
      <c r="J375" s="354">
        <f t="shared" si="307"/>
        <v>0</v>
      </c>
      <c r="K375" s="106">
        <f t="shared" si="308"/>
        <v>0</v>
      </c>
      <c r="L375" s="106">
        <f t="shared" si="308"/>
        <v>0</v>
      </c>
      <c r="M375" s="106">
        <f t="shared" si="308"/>
        <v>0</v>
      </c>
      <c r="N375" s="106">
        <f t="shared" si="308"/>
        <v>0</v>
      </c>
      <c r="O375" s="106">
        <f t="shared" si="308"/>
        <v>0</v>
      </c>
      <c r="P375" s="106">
        <f t="shared" si="308"/>
        <v>0</v>
      </c>
      <c r="Q375" s="106">
        <f t="shared" si="308"/>
        <v>0</v>
      </c>
      <c r="R375" s="106">
        <f t="shared" si="308"/>
        <v>0</v>
      </c>
      <c r="S375" s="106">
        <f t="shared" si="308"/>
        <v>0</v>
      </c>
      <c r="T375" s="106">
        <f t="shared" si="308"/>
        <v>0</v>
      </c>
      <c r="U375" s="106">
        <f t="shared" si="309"/>
        <v>0</v>
      </c>
      <c r="V375" s="106">
        <f t="shared" si="309"/>
        <v>0</v>
      </c>
      <c r="W375" s="106">
        <f t="shared" si="309"/>
        <v>0</v>
      </c>
      <c r="X375" s="106">
        <f t="shared" si="309"/>
        <v>0</v>
      </c>
      <c r="Y375" s="106">
        <f t="shared" si="309"/>
        <v>0</v>
      </c>
      <c r="Z375" s="106">
        <f t="shared" si="309"/>
        <v>0</v>
      </c>
      <c r="AA375" s="106">
        <f t="shared" si="309"/>
        <v>0</v>
      </c>
      <c r="AB375" s="106">
        <f t="shared" si="309"/>
        <v>0</v>
      </c>
      <c r="AC375" s="106">
        <f t="shared" si="309"/>
        <v>0</v>
      </c>
      <c r="AD375" s="106">
        <f t="shared" si="309"/>
        <v>0</v>
      </c>
      <c r="AE375" s="106">
        <f t="shared" si="310"/>
        <v>0</v>
      </c>
      <c r="AF375" s="106">
        <f t="shared" si="310"/>
        <v>0</v>
      </c>
      <c r="AG375" s="106">
        <f t="shared" si="310"/>
        <v>0</v>
      </c>
      <c r="AH375" s="106">
        <f t="shared" si="310"/>
        <v>0</v>
      </c>
      <c r="AI375" s="106">
        <f t="shared" si="310"/>
        <v>0</v>
      </c>
      <c r="AJ375" s="106">
        <f t="shared" si="310"/>
        <v>0</v>
      </c>
      <c r="AK375" s="106">
        <f t="shared" si="310"/>
        <v>0</v>
      </c>
      <c r="AL375" s="106">
        <f t="shared" si="310"/>
        <v>0</v>
      </c>
      <c r="AM375" s="106">
        <f t="shared" si="310"/>
        <v>0</v>
      </c>
      <c r="AN375" s="106">
        <f t="shared" si="310"/>
        <v>0</v>
      </c>
      <c r="AO375" s="106">
        <f t="shared" si="311"/>
        <v>0</v>
      </c>
      <c r="AP375" s="106">
        <f t="shared" si="311"/>
        <v>1</v>
      </c>
      <c r="AQ375" s="106">
        <f t="shared" si="311"/>
        <v>1</v>
      </c>
      <c r="AR375" s="106">
        <f t="shared" si="311"/>
        <v>1</v>
      </c>
      <c r="AS375" s="106">
        <f t="shared" si="311"/>
        <v>1</v>
      </c>
      <c r="AT375" s="106">
        <f t="shared" si="311"/>
        <v>1</v>
      </c>
      <c r="AU375" s="106">
        <f t="shared" si="311"/>
        <v>1</v>
      </c>
      <c r="AV375" s="106">
        <f t="shared" si="311"/>
        <v>1</v>
      </c>
      <c r="AW375" s="106">
        <f t="shared" si="311"/>
        <v>1</v>
      </c>
      <c r="AX375" s="106">
        <f t="shared" si="311"/>
        <v>1</v>
      </c>
      <c r="AY375" s="106">
        <f t="shared" si="312"/>
        <v>1</v>
      </c>
      <c r="AZ375" s="106">
        <f t="shared" si="312"/>
        <v>1</v>
      </c>
      <c r="BA375" s="106">
        <f t="shared" si="312"/>
        <v>1</v>
      </c>
      <c r="BB375" s="106">
        <f t="shared" si="312"/>
        <v>1</v>
      </c>
      <c r="BC375" s="106">
        <f t="shared" si="312"/>
        <v>1</v>
      </c>
      <c r="BD375" s="106">
        <f t="shared" si="312"/>
        <v>1</v>
      </c>
      <c r="BE375" s="106">
        <f t="shared" si="312"/>
        <v>1</v>
      </c>
      <c r="BF375" s="106">
        <f t="shared" si="312"/>
        <v>1</v>
      </c>
      <c r="BG375" s="106">
        <f t="shared" si="312"/>
        <v>1</v>
      </c>
      <c r="BH375" s="106">
        <f t="shared" si="312"/>
        <v>1</v>
      </c>
      <c r="BI375" s="106">
        <f t="shared" si="313"/>
        <v>1</v>
      </c>
      <c r="BJ375" s="106">
        <f t="shared" si="313"/>
        <v>1</v>
      </c>
      <c r="BK375" s="106">
        <f t="shared" si="313"/>
        <v>1</v>
      </c>
      <c r="BL375" s="106">
        <f t="shared" si="313"/>
        <v>1</v>
      </c>
      <c r="BM375" s="106">
        <f t="shared" si="313"/>
        <v>1</v>
      </c>
      <c r="BN375" s="106">
        <f t="shared" si="313"/>
        <v>1</v>
      </c>
      <c r="BO375" s="106">
        <f t="shared" si="313"/>
        <v>1</v>
      </c>
      <c r="BP375" s="106">
        <f t="shared" si="313"/>
        <v>1</v>
      </c>
      <c r="BQ375" s="106">
        <f t="shared" si="313"/>
        <v>1</v>
      </c>
      <c r="BR375" s="350">
        <f t="shared" si="276"/>
        <v>0.47457627118644069</v>
      </c>
    </row>
    <row r="376" spans="1:70" ht="15" x14ac:dyDescent="0.25">
      <c r="A376" s="80"/>
      <c r="B376" s="77" t="s">
        <v>1374</v>
      </c>
      <c r="C376" s="77" t="s">
        <v>1375</v>
      </c>
      <c r="D376" s="77" t="s">
        <v>26</v>
      </c>
      <c r="E376" s="224">
        <f>VLOOKUP(B376,'Cuadro Control'!C415:J2306,8,FALSE)</f>
        <v>0</v>
      </c>
      <c r="F376" s="106">
        <f t="shared" si="306"/>
        <v>0</v>
      </c>
      <c r="G376" s="107">
        <v>46426</v>
      </c>
      <c r="H376" s="107"/>
      <c r="I376" s="107">
        <v>46433</v>
      </c>
      <c r="J376" s="354">
        <f t="shared" si="307"/>
        <v>0.625</v>
      </c>
      <c r="K376" s="106">
        <f t="shared" ref="K376:T381" si="314">IF($G376=0,0,IF(K$6&lt;$G376,0,IF(K$6&gt;$I376,1,(K$6-$G376+1)/($I376-$G376+1))))</f>
        <v>0</v>
      </c>
      <c r="L376" s="106">
        <f t="shared" si="314"/>
        <v>0</v>
      </c>
      <c r="M376" s="106">
        <f t="shared" si="314"/>
        <v>0</v>
      </c>
      <c r="N376" s="106">
        <f t="shared" si="314"/>
        <v>0</v>
      </c>
      <c r="O376" s="106">
        <f t="shared" si="314"/>
        <v>0</v>
      </c>
      <c r="P376" s="106">
        <f t="shared" si="314"/>
        <v>0</v>
      </c>
      <c r="Q376" s="106">
        <f t="shared" si="314"/>
        <v>0</v>
      </c>
      <c r="R376" s="106">
        <f t="shared" si="314"/>
        <v>0</v>
      </c>
      <c r="S376" s="106">
        <f t="shared" si="314"/>
        <v>0</v>
      </c>
      <c r="T376" s="106">
        <f t="shared" si="314"/>
        <v>0</v>
      </c>
      <c r="U376" s="106">
        <f t="shared" ref="U376:AD381" si="315">IF($G376=0,0,IF(U$6&lt;$G376,0,IF(U$6&gt;$I376,1,(U$6-$G376+1)/($I376-$G376+1))))</f>
        <v>0</v>
      </c>
      <c r="V376" s="106">
        <f t="shared" si="315"/>
        <v>0</v>
      </c>
      <c r="W376" s="106">
        <f t="shared" si="315"/>
        <v>0</v>
      </c>
      <c r="X376" s="106">
        <f t="shared" si="315"/>
        <v>0</v>
      </c>
      <c r="Y376" s="106">
        <f t="shared" si="315"/>
        <v>0</v>
      </c>
      <c r="Z376" s="106">
        <f t="shared" si="315"/>
        <v>0</v>
      </c>
      <c r="AA376" s="106">
        <f t="shared" si="315"/>
        <v>0</v>
      </c>
      <c r="AB376" s="106">
        <f t="shared" si="315"/>
        <v>0</v>
      </c>
      <c r="AC376" s="106">
        <f t="shared" si="315"/>
        <v>0</v>
      </c>
      <c r="AD376" s="106">
        <f t="shared" si="315"/>
        <v>0</v>
      </c>
      <c r="AE376" s="106">
        <f t="shared" ref="AE376:AN381" si="316">IF($G376=0,0,IF(AE$6&lt;$G376,0,IF(AE$6&gt;$I376,1,(AE$6-$G376+1)/($I376-$G376+1))))</f>
        <v>0</v>
      </c>
      <c r="AF376" s="106">
        <f t="shared" si="316"/>
        <v>0</v>
      </c>
      <c r="AG376" s="106">
        <f t="shared" si="316"/>
        <v>0</v>
      </c>
      <c r="AH376" s="106">
        <f t="shared" si="316"/>
        <v>0</v>
      </c>
      <c r="AI376" s="106">
        <f t="shared" si="316"/>
        <v>0</v>
      </c>
      <c r="AJ376" s="106">
        <f t="shared" si="316"/>
        <v>0</v>
      </c>
      <c r="AK376" s="106">
        <f t="shared" si="316"/>
        <v>0</v>
      </c>
      <c r="AL376" s="106">
        <f t="shared" si="316"/>
        <v>0</v>
      </c>
      <c r="AM376" s="106">
        <f t="shared" si="316"/>
        <v>0</v>
      </c>
      <c r="AN376" s="106">
        <f t="shared" si="316"/>
        <v>0</v>
      </c>
      <c r="AO376" s="106">
        <f t="shared" ref="AO376:AX381" si="317">IF($G376=0,0,IF(AO$6&lt;$G376,0,IF(AO$6&gt;$I376,1,(AO$6-$G376+1)/($I376-$G376+1))))</f>
        <v>0</v>
      </c>
      <c r="AP376" s="106">
        <f t="shared" si="317"/>
        <v>0.625</v>
      </c>
      <c r="AQ376" s="106">
        <f t="shared" si="317"/>
        <v>1</v>
      </c>
      <c r="AR376" s="106">
        <f t="shared" si="317"/>
        <v>1</v>
      </c>
      <c r="AS376" s="106">
        <f t="shared" si="317"/>
        <v>1</v>
      </c>
      <c r="AT376" s="106">
        <f t="shared" si="317"/>
        <v>1</v>
      </c>
      <c r="AU376" s="106">
        <f t="shared" si="317"/>
        <v>1</v>
      </c>
      <c r="AV376" s="106">
        <f t="shared" si="317"/>
        <v>1</v>
      </c>
      <c r="AW376" s="106">
        <f t="shared" si="317"/>
        <v>1</v>
      </c>
      <c r="AX376" s="106">
        <f t="shared" si="317"/>
        <v>1</v>
      </c>
      <c r="AY376" s="106">
        <f t="shared" ref="AY376:BH381" si="318">IF($G376=0,0,IF(AY$6&lt;$G376,0,IF(AY$6&gt;$I376,1,(AY$6-$G376+1)/($I376-$G376+1))))</f>
        <v>1</v>
      </c>
      <c r="AZ376" s="106">
        <f t="shared" si="318"/>
        <v>1</v>
      </c>
      <c r="BA376" s="106">
        <f t="shared" si="318"/>
        <v>1</v>
      </c>
      <c r="BB376" s="106">
        <f t="shared" si="318"/>
        <v>1</v>
      </c>
      <c r="BC376" s="106">
        <f t="shared" si="318"/>
        <v>1</v>
      </c>
      <c r="BD376" s="106">
        <f t="shared" si="318"/>
        <v>1</v>
      </c>
      <c r="BE376" s="106">
        <f t="shared" si="318"/>
        <v>1</v>
      </c>
      <c r="BF376" s="106">
        <f t="shared" si="318"/>
        <v>1</v>
      </c>
      <c r="BG376" s="106">
        <f t="shared" si="318"/>
        <v>1</v>
      </c>
      <c r="BH376" s="106">
        <f t="shared" si="318"/>
        <v>1</v>
      </c>
      <c r="BI376" s="106">
        <f t="shared" ref="BI376:BQ381" si="319">IF($G376=0,0,IF(BI$6&lt;$G376,0,IF(BI$6&gt;$I376,1,(BI$6-$G376+1)/($I376-$G376+1))))</f>
        <v>1</v>
      </c>
      <c r="BJ376" s="106">
        <f t="shared" si="319"/>
        <v>1</v>
      </c>
      <c r="BK376" s="106">
        <f t="shared" si="319"/>
        <v>1</v>
      </c>
      <c r="BL376" s="106">
        <f t="shared" si="319"/>
        <v>1</v>
      </c>
      <c r="BM376" s="106">
        <f t="shared" si="319"/>
        <v>1</v>
      </c>
      <c r="BN376" s="106">
        <f t="shared" si="319"/>
        <v>1</v>
      </c>
      <c r="BO376" s="106">
        <f t="shared" si="319"/>
        <v>1</v>
      </c>
      <c r="BP376" s="106">
        <f t="shared" si="319"/>
        <v>1</v>
      </c>
      <c r="BQ376" s="106">
        <f t="shared" si="319"/>
        <v>1</v>
      </c>
      <c r="BR376" s="350">
        <f t="shared" si="276"/>
        <v>0.46822033898305082</v>
      </c>
    </row>
    <row r="377" spans="1:70" ht="15" x14ac:dyDescent="0.25">
      <c r="A377" s="80"/>
      <c r="B377" s="77" t="s">
        <v>1376</v>
      </c>
      <c r="C377" s="77" t="s">
        <v>2067</v>
      </c>
      <c r="D377" s="77" t="s">
        <v>6</v>
      </c>
      <c r="E377" s="224">
        <f>VLOOKUP(B377,'Cuadro Control'!C416:J2307,8,FALSE)</f>
        <v>52736347.43270281</v>
      </c>
      <c r="F377" s="106">
        <f t="shared" si="306"/>
        <v>9.933624348213644E-3</v>
      </c>
      <c r="G377" s="107">
        <v>46433</v>
      </c>
      <c r="H377" s="107"/>
      <c r="I377" s="107">
        <v>46436</v>
      </c>
      <c r="J377" s="354">
        <f t="shared" si="307"/>
        <v>0</v>
      </c>
      <c r="K377" s="106">
        <f t="shared" si="314"/>
        <v>0</v>
      </c>
      <c r="L377" s="106">
        <f t="shared" si="314"/>
        <v>0</v>
      </c>
      <c r="M377" s="106">
        <f t="shared" si="314"/>
        <v>0</v>
      </c>
      <c r="N377" s="106">
        <f t="shared" si="314"/>
        <v>0</v>
      </c>
      <c r="O377" s="106">
        <f t="shared" si="314"/>
        <v>0</v>
      </c>
      <c r="P377" s="106">
        <f t="shared" si="314"/>
        <v>0</v>
      </c>
      <c r="Q377" s="106">
        <f t="shared" si="314"/>
        <v>0</v>
      </c>
      <c r="R377" s="106">
        <f t="shared" si="314"/>
        <v>0</v>
      </c>
      <c r="S377" s="106">
        <f t="shared" si="314"/>
        <v>0</v>
      </c>
      <c r="T377" s="106">
        <f t="shared" si="314"/>
        <v>0</v>
      </c>
      <c r="U377" s="106">
        <f t="shared" si="315"/>
        <v>0</v>
      </c>
      <c r="V377" s="106">
        <f t="shared" si="315"/>
        <v>0</v>
      </c>
      <c r="W377" s="106">
        <f t="shared" si="315"/>
        <v>0</v>
      </c>
      <c r="X377" s="106">
        <f t="shared" si="315"/>
        <v>0</v>
      </c>
      <c r="Y377" s="106">
        <f t="shared" si="315"/>
        <v>0</v>
      </c>
      <c r="Z377" s="106">
        <f t="shared" si="315"/>
        <v>0</v>
      </c>
      <c r="AA377" s="106">
        <f t="shared" si="315"/>
        <v>0</v>
      </c>
      <c r="AB377" s="106">
        <f t="shared" si="315"/>
        <v>0</v>
      </c>
      <c r="AC377" s="106">
        <f t="shared" si="315"/>
        <v>0</v>
      </c>
      <c r="AD377" s="106">
        <f t="shared" si="315"/>
        <v>0</v>
      </c>
      <c r="AE377" s="106">
        <f t="shared" si="316"/>
        <v>0</v>
      </c>
      <c r="AF377" s="106">
        <f t="shared" si="316"/>
        <v>0</v>
      </c>
      <c r="AG377" s="106">
        <f t="shared" si="316"/>
        <v>0</v>
      </c>
      <c r="AH377" s="106">
        <f t="shared" si="316"/>
        <v>0</v>
      </c>
      <c r="AI377" s="106">
        <f t="shared" si="316"/>
        <v>0</v>
      </c>
      <c r="AJ377" s="106">
        <f t="shared" si="316"/>
        <v>0</v>
      </c>
      <c r="AK377" s="106">
        <f t="shared" si="316"/>
        <v>0</v>
      </c>
      <c r="AL377" s="106">
        <f t="shared" si="316"/>
        <v>0</v>
      </c>
      <c r="AM377" s="106">
        <f t="shared" si="316"/>
        <v>0</v>
      </c>
      <c r="AN377" s="106">
        <f t="shared" si="316"/>
        <v>0</v>
      </c>
      <c r="AO377" s="106">
        <f t="shared" si="317"/>
        <v>0</v>
      </c>
      <c r="AP377" s="106">
        <f t="shared" si="317"/>
        <v>0</v>
      </c>
      <c r="AQ377" s="106">
        <f t="shared" si="317"/>
        <v>1</v>
      </c>
      <c r="AR377" s="106">
        <f t="shared" si="317"/>
        <v>1</v>
      </c>
      <c r="AS377" s="106">
        <f t="shared" si="317"/>
        <v>1</v>
      </c>
      <c r="AT377" s="106">
        <f t="shared" si="317"/>
        <v>1</v>
      </c>
      <c r="AU377" s="106">
        <f t="shared" si="317"/>
        <v>1</v>
      </c>
      <c r="AV377" s="106">
        <f t="shared" si="317"/>
        <v>1</v>
      </c>
      <c r="AW377" s="106">
        <f t="shared" si="317"/>
        <v>1</v>
      </c>
      <c r="AX377" s="106">
        <f t="shared" si="317"/>
        <v>1</v>
      </c>
      <c r="AY377" s="106">
        <f t="shared" si="318"/>
        <v>1</v>
      </c>
      <c r="AZ377" s="106">
        <f t="shared" si="318"/>
        <v>1</v>
      </c>
      <c r="BA377" s="106">
        <f t="shared" si="318"/>
        <v>1</v>
      </c>
      <c r="BB377" s="106">
        <f t="shared" si="318"/>
        <v>1</v>
      </c>
      <c r="BC377" s="106">
        <f t="shared" si="318"/>
        <v>1</v>
      </c>
      <c r="BD377" s="106">
        <f t="shared" si="318"/>
        <v>1</v>
      </c>
      <c r="BE377" s="106">
        <f t="shared" si="318"/>
        <v>1</v>
      </c>
      <c r="BF377" s="106">
        <f t="shared" si="318"/>
        <v>1</v>
      </c>
      <c r="BG377" s="106">
        <f t="shared" si="318"/>
        <v>1</v>
      </c>
      <c r="BH377" s="106">
        <f t="shared" si="318"/>
        <v>1</v>
      </c>
      <c r="BI377" s="106">
        <f t="shared" si="319"/>
        <v>1</v>
      </c>
      <c r="BJ377" s="106">
        <f t="shared" si="319"/>
        <v>1</v>
      </c>
      <c r="BK377" s="106">
        <f t="shared" si="319"/>
        <v>1</v>
      </c>
      <c r="BL377" s="106">
        <f t="shared" si="319"/>
        <v>1</v>
      </c>
      <c r="BM377" s="106">
        <f t="shared" si="319"/>
        <v>1</v>
      </c>
      <c r="BN377" s="106">
        <f t="shared" si="319"/>
        <v>1</v>
      </c>
      <c r="BO377" s="106">
        <f t="shared" si="319"/>
        <v>1</v>
      </c>
      <c r="BP377" s="106">
        <f t="shared" si="319"/>
        <v>1</v>
      </c>
      <c r="BQ377" s="106">
        <f t="shared" si="319"/>
        <v>1</v>
      </c>
      <c r="BR377" s="350">
        <f t="shared" si="276"/>
        <v>0.4576271186440678</v>
      </c>
    </row>
    <row r="378" spans="1:70" ht="24" x14ac:dyDescent="0.25">
      <c r="A378" s="80"/>
      <c r="B378" s="77" t="s">
        <v>1377</v>
      </c>
      <c r="C378" s="77" t="s">
        <v>1378</v>
      </c>
      <c r="D378" s="77" t="s">
        <v>19</v>
      </c>
      <c r="E378" s="224">
        <f>VLOOKUP(B378,'Cuadro Control'!C417:J2308,8,FALSE)</f>
        <v>46410609.014634147</v>
      </c>
      <c r="F378" s="106">
        <f t="shared" si="306"/>
        <v>8.742083556535862E-3</v>
      </c>
      <c r="G378" s="107">
        <v>46436</v>
      </c>
      <c r="H378" s="107"/>
      <c r="I378" s="107">
        <v>46438</v>
      </c>
      <c r="J378" s="354">
        <f t="shared" si="307"/>
        <v>0.66666666666666663</v>
      </c>
      <c r="K378" s="106">
        <f t="shared" si="314"/>
        <v>0</v>
      </c>
      <c r="L378" s="106">
        <f t="shared" si="314"/>
        <v>0</v>
      </c>
      <c r="M378" s="106">
        <f t="shared" si="314"/>
        <v>0</v>
      </c>
      <c r="N378" s="106">
        <f t="shared" si="314"/>
        <v>0</v>
      </c>
      <c r="O378" s="106">
        <f t="shared" si="314"/>
        <v>0</v>
      </c>
      <c r="P378" s="106">
        <f t="shared" si="314"/>
        <v>0</v>
      </c>
      <c r="Q378" s="106">
        <f t="shared" si="314"/>
        <v>0</v>
      </c>
      <c r="R378" s="106">
        <f t="shared" si="314"/>
        <v>0</v>
      </c>
      <c r="S378" s="106">
        <f t="shared" si="314"/>
        <v>0</v>
      </c>
      <c r="T378" s="106">
        <f t="shared" si="314"/>
        <v>0</v>
      </c>
      <c r="U378" s="106">
        <f t="shared" si="315"/>
        <v>0</v>
      </c>
      <c r="V378" s="106">
        <f t="shared" si="315"/>
        <v>0</v>
      </c>
      <c r="W378" s="106">
        <f t="shared" si="315"/>
        <v>0</v>
      </c>
      <c r="X378" s="106">
        <f t="shared" si="315"/>
        <v>0</v>
      </c>
      <c r="Y378" s="106">
        <f t="shared" si="315"/>
        <v>0</v>
      </c>
      <c r="Z378" s="106">
        <f t="shared" si="315"/>
        <v>0</v>
      </c>
      <c r="AA378" s="106">
        <f t="shared" si="315"/>
        <v>0</v>
      </c>
      <c r="AB378" s="106">
        <f t="shared" si="315"/>
        <v>0</v>
      </c>
      <c r="AC378" s="106">
        <f t="shared" si="315"/>
        <v>0</v>
      </c>
      <c r="AD378" s="106">
        <f t="shared" si="315"/>
        <v>0</v>
      </c>
      <c r="AE378" s="106">
        <f t="shared" si="316"/>
        <v>0</v>
      </c>
      <c r="AF378" s="106">
        <f t="shared" si="316"/>
        <v>0</v>
      </c>
      <c r="AG378" s="106">
        <f t="shared" si="316"/>
        <v>0</v>
      </c>
      <c r="AH378" s="106">
        <f t="shared" si="316"/>
        <v>0</v>
      </c>
      <c r="AI378" s="106">
        <f t="shared" si="316"/>
        <v>0</v>
      </c>
      <c r="AJ378" s="106">
        <f t="shared" si="316"/>
        <v>0</v>
      </c>
      <c r="AK378" s="106">
        <f t="shared" si="316"/>
        <v>0</v>
      </c>
      <c r="AL378" s="106">
        <f t="shared" si="316"/>
        <v>0</v>
      </c>
      <c r="AM378" s="106">
        <f t="shared" si="316"/>
        <v>0</v>
      </c>
      <c r="AN378" s="106">
        <f t="shared" si="316"/>
        <v>0</v>
      </c>
      <c r="AO378" s="106">
        <f t="shared" si="317"/>
        <v>0</v>
      </c>
      <c r="AP378" s="106">
        <f t="shared" si="317"/>
        <v>0</v>
      </c>
      <c r="AQ378" s="106">
        <f t="shared" si="317"/>
        <v>0.66666666666666663</v>
      </c>
      <c r="AR378" s="106">
        <f t="shared" si="317"/>
        <v>1</v>
      </c>
      <c r="AS378" s="106">
        <f t="shared" si="317"/>
        <v>1</v>
      </c>
      <c r="AT378" s="106">
        <f t="shared" si="317"/>
        <v>1</v>
      </c>
      <c r="AU378" s="106">
        <f t="shared" si="317"/>
        <v>1</v>
      </c>
      <c r="AV378" s="106">
        <f t="shared" si="317"/>
        <v>1</v>
      </c>
      <c r="AW378" s="106">
        <f t="shared" si="317"/>
        <v>1</v>
      </c>
      <c r="AX378" s="106">
        <f t="shared" si="317"/>
        <v>1</v>
      </c>
      <c r="AY378" s="106">
        <f t="shared" si="318"/>
        <v>1</v>
      </c>
      <c r="AZ378" s="106">
        <f t="shared" si="318"/>
        <v>1</v>
      </c>
      <c r="BA378" s="106">
        <f t="shared" si="318"/>
        <v>1</v>
      </c>
      <c r="BB378" s="106">
        <f t="shared" si="318"/>
        <v>1</v>
      </c>
      <c r="BC378" s="106">
        <f t="shared" si="318"/>
        <v>1</v>
      </c>
      <c r="BD378" s="106">
        <f t="shared" si="318"/>
        <v>1</v>
      </c>
      <c r="BE378" s="106">
        <f t="shared" si="318"/>
        <v>1</v>
      </c>
      <c r="BF378" s="106">
        <f t="shared" si="318"/>
        <v>1</v>
      </c>
      <c r="BG378" s="106">
        <f t="shared" si="318"/>
        <v>1</v>
      </c>
      <c r="BH378" s="106">
        <f t="shared" si="318"/>
        <v>1</v>
      </c>
      <c r="BI378" s="106">
        <f t="shared" si="319"/>
        <v>1</v>
      </c>
      <c r="BJ378" s="106">
        <f t="shared" si="319"/>
        <v>1</v>
      </c>
      <c r="BK378" s="106">
        <f t="shared" si="319"/>
        <v>1</v>
      </c>
      <c r="BL378" s="106">
        <f t="shared" si="319"/>
        <v>1</v>
      </c>
      <c r="BM378" s="106">
        <f t="shared" si="319"/>
        <v>1</v>
      </c>
      <c r="BN378" s="106">
        <f t="shared" si="319"/>
        <v>1</v>
      </c>
      <c r="BO378" s="106">
        <f t="shared" si="319"/>
        <v>1</v>
      </c>
      <c r="BP378" s="106">
        <f t="shared" si="319"/>
        <v>1</v>
      </c>
      <c r="BQ378" s="106">
        <f t="shared" si="319"/>
        <v>1</v>
      </c>
      <c r="BR378" s="350">
        <f t="shared" si="276"/>
        <v>0.45197740112994345</v>
      </c>
    </row>
    <row r="379" spans="1:70" ht="24" x14ac:dyDescent="0.25">
      <c r="A379" s="80"/>
      <c r="B379" s="77" t="s">
        <v>1379</v>
      </c>
      <c r="C379" s="77" t="s">
        <v>1380</v>
      </c>
      <c r="D379" s="77" t="s">
        <v>9</v>
      </c>
      <c r="E379" s="224">
        <f>VLOOKUP(B379,'Cuadro Control'!C418:J2309,8,FALSE)</f>
        <v>1587346329.5488234</v>
      </c>
      <c r="F379" s="106">
        <f t="shared" si="306"/>
        <v>0.29899875353285565</v>
      </c>
      <c r="G379" s="107">
        <v>46436</v>
      </c>
      <c r="H379" s="107"/>
      <c r="I379" s="107">
        <v>46447</v>
      </c>
      <c r="J379" s="354">
        <f t="shared" si="307"/>
        <v>0.75</v>
      </c>
      <c r="K379" s="106">
        <f t="shared" si="314"/>
        <v>0</v>
      </c>
      <c r="L379" s="106">
        <f t="shared" si="314"/>
        <v>0</v>
      </c>
      <c r="M379" s="106">
        <f t="shared" si="314"/>
        <v>0</v>
      </c>
      <c r="N379" s="106">
        <f t="shared" si="314"/>
        <v>0</v>
      </c>
      <c r="O379" s="106">
        <f t="shared" si="314"/>
        <v>0</v>
      </c>
      <c r="P379" s="106">
        <f t="shared" si="314"/>
        <v>0</v>
      </c>
      <c r="Q379" s="106">
        <f t="shared" si="314"/>
        <v>0</v>
      </c>
      <c r="R379" s="106">
        <f t="shared" si="314"/>
        <v>0</v>
      </c>
      <c r="S379" s="106">
        <f t="shared" si="314"/>
        <v>0</v>
      </c>
      <c r="T379" s="106">
        <f t="shared" si="314"/>
        <v>0</v>
      </c>
      <c r="U379" s="106">
        <f t="shared" si="315"/>
        <v>0</v>
      </c>
      <c r="V379" s="106">
        <f t="shared" si="315"/>
        <v>0</v>
      </c>
      <c r="W379" s="106">
        <f t="shared" si="315"/>
        <v>0</v>
      </c>
      <c r="X379" s="106">
        <f t="shared" si="315"/>
        <v>0</v>
      </c>
      <c r="Y379" s="106">
        <f t="shared" si="315"/>
        <v>0</v>
      </c>
      <c r="Z379" s="106">
        <f t="shared" si="315"/>
        <v>0</v>
      </c>
      <c r="AA379" s="106">
        <f t="shared" si="315"/>
        <v>0</v>
      </c>
      <c r="AB379" s="106">
        <f t="shared" si="315"/>
        <v>0</v>
      </c>
      <c r="AC379" s="106">
        <f t="shared" si="315"/>
        <v>0</v>
      </c>
      <c r="AD379" s="106">
        <f t="shared" si="315"/>
        <v>0</v>
      </c>
      <c r="AE379" s="106">
        <f t="shared" si="316"/>
        <v>0</v>
      </c>
      <c r="AF379" s="106">
        <f t="shared" si="316"/>
        <v>0</v>
      </c>
      <c r="AG379" s="106">
        <f t="shared" si="316"/>
        <v>0</v>
      </c>
      <c r="AH379" s="106">
        <f t="shared" si="316"/>
        <v>0</v>
      </c>
      <c r="AI379" s="106">
        <f t="shared" si="316"/>
        <v>0</v>
      </c>
      <c r="AJ379" s="106">
        <f t="shared" si="316"/>
        <v>0</v>
      </c>
      <c r="AK379" s="106">
        <f t="shared" si="316"/>
        <v>0</v>
      </c>
      <c r="AL379" s="106">
        <f t="shared" si="316"/>
        <v>0</v>
      </c>
      <c r="AM379" s="106">
        <f t="shared" si="316"/>
        <v>0</v>
      </c>
      <c r="AN379" s="106">
        <f t="shared" si="316"/>
        <v>0</v>
      </c>
      <c r="AO379" s="106">
        <f t="shared" si="317"/>
        <v>0</v>
      </c>
      <c r="AP379" s="106">
        <f t="shared" si="317"/>
        <v>0</v>
      </c>
      <c r="AQ379" s="106">
        <f t="shared" si="317"/>
        <v>0.16666666666666666</v>
      </c>
      <c r="AR379" s="106">
        <f t="shared" si="317"/>
        <v>0.75</v>
      </c>
      <c r="AS379" s="106">
        <f t="shared" si="317"/>
        <v>1</v>
      </c>
      <c r="AT379" s="106">
        <f t="shared" si="317"/>
        <v>1</v>
      </c>
      <c r="AU379" s="106">
        <f t="shared" si="317"/>
        <v>1</v>
      </c>
      <c r="AV379" s="106">
        <f t="shared" si="317"/>
        <v>1</v>
      </c>
      <c r="AW379" s="106">
        <f t="shared" si="317"/>
        <v>1</v>
      </c>
      <c r="AX379" s="106">
        <f t="shared" si="317"/>
        <v>1</v>
      </c>
      <c r="AY379" s="106">
        <f t="shared" si="318"/>
        <v>1</v>
      </c>
      <c r="AZ379" s="106">
        <f t="shared" si="318"/>
        <v>1</v>
      </c>
      <c r="BA379" s="106">
        <f t="shared" si="318"/>
        <v>1</v>
      </c>
      <c r="BB379" s="106">
        <f t="shared" si="318"/>
        <v>1</v>
      </c>
      <c r="BC379" s="106">
        <f t="shared" si="318"/>
        <v>1</v>
      </c>
      <c r="BD379" s="106">
        <f t="shared" si="318"/>
        <v>1</v>
      </c>
      <c r="BE379" s="106">
        <f t="shared" si="318"/>
        <v>1</v>
      </c>
      <c r="BF379" s="106">
        <f t="shared" si="318"/>
        <v>1</v>
      </c>
      <c r="BG379" s="106">
        <f t="shared" si="318"/>
        <v>1</v>
      </c>
      <c r="BH379" s="106">
        <f t="shared" si="318"/>
        <v>1</v>
      </c>
      <c r="BI379" s="106">
        <f t="shared" si="319"/>
        <v>1</v>
      </c>
      <c r="BJ379" s="106">
        <f t="shared" si="319"/>
        <v>1</v>
      </c>
      <c r="BK379" s="106">
        <f t="shared" si="319"/>
        <v>1</v>
      </c>
      <c r="BL379" s="106">
        <f t="shared" si="319"/>
        <v>1</v>
      </c>
      <c r="BM379" s="106">
        <f t="shared" si="319"/>
        <v>1</v>
      </c>
      <c r="BN379" s="106">
        <f t="shared" si="319"/>
        <v>1</v>
      </c>
      <c r="BO379" s="106">
        <f t="shared" si="319"/>
        <v>1</v>
      </c>
      <c r="BP379" s="106">
        <f t="shared" si="319"/>
        <v>1</v>
      </c>
      <c r="BQ379" s="106">
        <f t="shared" si="319"/>
        <v>1</v>
      </c>
      <c r="BR379" s="350">
        <f t="shared" si="276"/>
        <v>0.43926553672316382</v>
      </c>
    </row>
    <row r="380" spans="1:70" ht="30" x14ac:dyDescent="0.25">
      <c r="A380" s="80"/>
      <c r="B380" s="103" t="s">
        <v>1381</v>
      </c>
      <c r="C380" s="103" t="s">
        <v>1382</v>
      </c>
      <c r="D380" s="103" t="s">
        <v>9</v>
      </c>
      <c r="E380" s="223">
        <f>VLOOKUP(B380,'Cuadro Control'!C419:J2310,8,FALSE)</f>
        <v>179532477.23999998</v>
      </c>
      <c r="F380" s="104">
        <f t="shared" si="306"/>
        <v>3.3817438522495219E-2</v>
      </c>
      <c r="G380" s="105">
        <v>46438</v>
      </c>
      <c r="H380" s="105"/>
      <c r="I380" s="105">
        <v>46450</v>
      </c>
      <c r="J380" s="354">
        <f t="shared" si="307"/>
        <v>0.53846153846153844</v>
      </c>
      <c r="K380" s="104">
        <f t="shared" si="314"/>
        <v>0</v>
      </c>
      <c r="L380" s="104">
        <f t="shared" si="314"/>
        <v>0</v>
      </c>
      <c r="M380" s="104">
        <f t="shared" si="314"/>
        <v>0</v>
      </c>
      <c r="N380" s="104">
        <f t="shared" si="314"/>
        <v>0</v>
      </c>
      <c r="O380" s="104">
        <f t="shared" si="314"/>
        <v>0</v>
      </c>
      <c r="P380" s="104">
        <f t="shared" si="314"/>
        <v>0</v>
      </c>
      <c r="Q380" s="104">
        <f t="shared" si="314"/>
        <v>0</v>
      </c>
      <c r="R380" s="104">
        <f t="shared" si="314"/>
        <v>0</v>
      </c>
      <c r="S380" s="104">
        <f t="shared" si="314"/>
        <v>0</v>
      </c>
      <c r="T380" s="104">
        <f t="shared" si="314"/>
        <v>0</v>
      </c>
      <c r="U380" s="104">
        <f t="shared" si="315"/>
        <v>0</v>
      </c>
      <c r="V380" s="104">
        <f t="shared" si="315"/>
        <v>0</v>
      </c>
      <c r="W380" s="104">
        <f t="shared" si="315"/>
        <v>0</v>
      </c>
      <c r="X380" s="104">
        <f t="shared" si="315"/>
        <v>0</v>
      </c>
      <c r="Y380" s="104">
        <f t="shared" si="315"/>
        <v>0</v>
      </c>
      <c r="Z380" s="104">
        <f t="shared" si="315"/>
        <v>0</v>
      </c>
      <c r="AA380" s="104">
        <f t="shared" si="315"/>
        <v>0</v>
      </c>
      <c r="AB380" s="104">
        <f t="shared" si="315"/>
        <v>0</v>
      </c>
      <c r="AC380" s="104">
        <f t="shared" si="315"/>
        <v>0</v>
      </c>
      <c r="AD380" s="104">
        <f t="shared" si="315"/>
        <v>0</v>
      </c>
      <c r="AE380" s="104">
        <f t="shared" si="316"/>
        <v>0</v>
      </c>
      <c r="AF380" s="104">
        <f t="shared" si="316"/>
        <v>0</v>
      </c>
      <c r="AG380" s="104">
        <f t="shared" si="316"/>
        <v>0</v>
      </c>
      <c r="AH380" s="104">
        <f t="shared" si="316"/>
        <v>0</v>
      </c>
      <c r="AI380" s="104">
        <f t="shared" si="316"/>
        <v>0</v>
      </c>
      <c r="AJ380" s="104">
        <f t="shared" si="316"/>
        <v>0</v>
      </c>
      <c r="AK380" s="104">
        <f t="shared" si="316"/>
        <v>0</v>
      </c>
      <c r="AL380" s="104">
        <f t="shared" si="316"/>
        <v>0</v>
      </c>
      <c r="AM380" s="104">
        <f t="shared" si="316"/>
        <v>0</v>
      </c>
      <c r="AN380" s="104">
        <f t="shared" si="316"/>
        <v>0</v>
      </c>
      <c r="AO380" s="104">
        <f t="shared" si="317"/>
        <v>0</v>
      </c>
      <c r="AP380" s="104">
        <f t="shared" si="317"/>
        <v>0</v>
      </c>
      <c r="AQ380" s="104">
        <f t="shared" si="317"/>
        <v>0</v>
      </c>
      <c r="AR380" s="104">
        <f t="shared" si="317"/>
        <v>0.53846153846153844</v>
      </c>
      <c r="AS380" s="104">
        <f t="shared" si="317"/>
        <v>1</v>
      </c>
      <c r="AT380" s="104">
        <f t="shared" si="317"/>
        <v>1</v>
      </c>
      <c r="AU380" s="104">
        <f t="shared" si="317"/>
        <v>1</v>
      </c>
      <c r="AV380" s="104">
        <f t="shared" si="317"/>
        <v>1</v>
      </c>
      <c r="AW380" s="104">
        <f t="shared" si="317"/>
        <v>1</v>
      </c>
      <c r="AX380" s="104">
        <f t="shared" si="317"/>
        <v>1</v>
      </c>
      <c r="AY380" s="104">
        <f t="shared" si="318"/>
        <v>1</v>
      </c>
      <c r="AZ380" s="104">
        <f t="shared" si="318"/>
        <v>1</v>
      </c>
      <c r="BA380" s="104">
        <f t="shared" si="318"/>
        <v>1</v>
      </c>
      <c r="BB380" s="104">
        <f t="shared" si="318"/>
        <v>1</v>
      </c>
      <c r="BC380" s="104">
        <f t="shared" si="318"/>
        <v>1</v>
      </c>
      <c r="BD380" s="104">
        <f t="shared" si="318"/>
        <v>1</v>
      </c>
      <c r="BE380" s="104">
        <f t="shared" si="318"/>
        <v>1</v>
      </c>
      <c r="BF380" s="104">
        <f t="shared" si="318"/>
        <v>1</v>
      </c>
      <c r="BG380" s="104">
        <f t="shared" si="318"/>
        <v>1</v>
      </c>
      <c r="BH380" s="104">
        <f t="shared" si="318"/>
        <v>1</v>
      </c>
      <c r="BI380" s="104">
        <f t="shared" si="319"/>
        <v>1</v>
      </c>
      <c r="BJ380" s="104">
        <f t="shared" si="319"/>
        <v>1</v>
      </c>
      <c r="BK380" s="104">
        <f t="shared" si="319"/>
        <v>1</v>
      </c>
      <c r="BL380" s="104">
        <f t="shared" si="319"/>
        <v>1</v>
      </c>
      <c r="BM380" s="104">
        <f t="shared" si="319"/>
        <v>1</v>
      </c>
      <c r="BN380" s="104">
        <f t="shared" si="319"/>
        <v>1</v>
      </c>
      <c r="BO380" s="104">
        <f t="shared" si="319"/>
        <v>1</v>
      </c>
      <c r="BP380" s="104">
        <f t="shared" si="319"/>
        <v>1</v>
      </c>
      <c r="BQ380" s="104">
        <f t="shared" si="319"/>
        <v>1</v>
      </c>
      <c r="BR380" s="350">
        <f t="shared" si="276"/>
        <v>0.43285528031290749</v>
      </c>
    </row>
    <row r="381" spans="1:70" ht="15" x14ac:dyDescent="0.25">
      <c r="A381" s="80"/>
      <c r="B381" s="78" t="s">
        <v>1383</v>
      </c>
      <c r="C381" s="78" t="s">
        <v>1989</v>
      </c>
      <c r="D381" s="78" t="s">
        <v>3</v>
      </c>
      <c r="E381" s="225">
        <f>VLOOKUP(B381,'Cuadro Control'!C420:J2311,8,FALSE)</f>
        <v>0</v>
      </c>
      <c r="F381" s="108">
        <f>IFERROR(E381/$E$365,0)</f>
        <v>0</v>
      </c>
      <c r="G381" s="109">
        <v>46450</v>
      </c>
      <c r="H381" s="109"/>
      <c r="I381" s="109">
        <v>46450</v>
      </c>
      <c r="J381" s="354">
        <f t="shared" si="307"/>
        <v>0</v>
      </c>
      <c r="K381" s="108">
        <f t="shared" si="314"/>
        <v>0</v>
      </c>
      <c r="L381" s="108">
        <f t="shared" si="314"/>
        <v>0</v>
      </c>
      <c r="M381" s="108">
        <f t="shared" si="314"/>
        <v>0</v>
      </c>
      <c r="N381" s="108">
        <f t="shared" si="314"/>
        <v>0</v>
      </c>
      <c r="O381" s="108">
        <f t="shared" si="314"/>
        <v>0</v>
      </c>
      <c r="P381" s="108">
        <f t="shared" si="314"/>
        <v>0</v>
      </c>
      <c r="Q381" s="108">
        <f t="shared" si="314"/>
        <v>0</v>
      </c>
      <c r="R381" s="108">
        <f t="shared" si="314"/>
        <v>0</v>
      </c>
      <c r="S381" s="108">
        <f t="shared" si="314"/>
        <v>0</v>
      </c>
      <c r="T381" s="108">
        <f t="shared" si="314"/>
        <v>0</v>
      </c>
      <c r="U381" s="108">
        <f t="shared" si="315"/>
        <v>0</v>
      </c>
      <c r="V381" s="108">
        <f t="shared" si="315"/>
        <v>0</v>
      </c>
      <c r="W381" s="108">
        <f t="shared" si="315"/>
        <v>0</v>
      </c>
      <c r="X381" s="108">
        <f t="shared" si="315"/>
        <v>0</v>
      </c>
      <c r="Y381" s="108">
        <f t="shared" si="315"/>
        <v>0</v>
      </c>
      <c r="Z381" s="108">
        <f t="shared" si="315"/>
        <v>0</v>
      </c>
      <c r="AA381" s="108">
        <f t="shared" si="315"/>
        <v>0</v>
      </c>
      <c r="AB381" s="108">
        <f t="shared" si="315"/>
        <v>0</v>
      </c>
      <c r="AC381" s="108">
        <f t="shared" si="315"/>
        <v>0</v>
      </c>
      <c r="AD381" s="108">
        <f t="shared" si="315"/>
        <v>0</v>
      </c>
      <c r="AE381" s="108">
        <f t="shared" si="316"/>
        <v>0</v>
      </c>
      <c r="AF381" s="108">
        <f t="shared" si="316"/>
        <v>0</v>
      </c>
      <c r="AG381" s="108">
        <f t="shared" si="316"/>
        <v>0</v>
      </c>
      <c r="AH381" s="108">
        <f t="shared" si="316"/>
        <v>0</v>
      </c>
      <c r="AI381" s="108">
        <f t="shared" si="316"/>
        <v>0</v>
      </c>
      <c r="AJ381" s="108">
        <f t="shared" si="316"/>
        <v>0</v>
      </c>
      <c r="AK381" s="108">
        <f t="shared" si="316"/>
        <v>0</v>
      </c>
      <c r="AL381" s="108">
        <f t="shared" si="316"/>
        <v>0</v>
      </c>
      <c r="AM381" s="108">
        <f t="shared" si="316"/>
        <v>0</v>
      </c>
      <c r="AN381" s="108">
        <f t="shared" si="316"/>
        <v>0</v>
      </c>
      <c r="AO381" s="108">
        <f t="shared" si="317"/>
        <v>0</v>
      </c>
      <c r="AP381" s="108">
        <f t="shared" si="317"/>
        <v>0</v>
      </c>
      <c r="AQ381" s="108">
        <f t="shared" si="317"/>
        <v>0</v>
      </c>
      <c r="AR381" s="108">
        <f t="shared" si="317"/>
        <v>0</v>
      </c>
      <c r="AS381" s="108">
        <f t="shared" si="317"/>
        <v>1</v>
      </c>
      <c r="AT381" s="108">
        <f t="shared" si="317"/>
        <v>1</v>
      </c>
      <c r="AU381" s="108">
        <f t="shared" si="317"/>
        <v>1</v>
      </c>
      <c r="AV381" s="108">
        <f t="shared" si="317"/>
        <v>1</v>
      </c>
      <c r="AW381" s="108">
        <f t="shared" si="317"/>
        <v>1</v>
      </c>
      <c r="AX381" s="108">
        <f t="shared" si="317"/>
        <v>1</v>
      </c>
      <c r="AY381" s="108">
        <f t="shared" si="318"/>
        <v>1</v>
      </c>
      <c r="AZ381" s="108">
        <f t="shared" si="318"/>
        <v>1</v>
      </c>
      <c r="BA381" s="108">
        <f t="shared" si="318"/>
        <v>1</v>
      </c>
      <c r="BB381" s="108">
        <f t="shared" si="318"/>
        <v>1</v>
      </c>
      <c r="BC381" s="108">
        <f t="shared" si="318"/>
        <v>1</v>
      </c>
      <c r="BD381" s="108">
        <f t="shared" si="318"/>
        <v>1</v>
      </c>
      <c r="BE381" s="108">
        <f t="shared" si="318"/>
        <v>1</v>
      </c>
      <c r="BF381" s="108">
        <f t="shared" si="318"/>
        <v>1</v>
      </c>
      <c r="BG381" s="108">
        <f t="shared" si="318"/>
        <v>1</v>
      </c>
      <c r="BH381" s="108">
        <f t="shared" si="318"/>
        <v>1</v>
      </c>
      <c r="BI381" s="108">
        <f t="shared" si="319"/>
        <v>1</v>
      </c>
      <c r="BJ381" s="108">
        <f t="shared" si="319"/>
        <v>1</v>
      </c>
      <c r="BK381" s="108">
        <f t="shared" si="319"/>
        <v>1</v>
      </c>
      <c r="BL381" s="108">
        <f t="shared" si="319"/>
        <v>1</v>
      </c>
      <c r="BM381" s="108">
        <f t="shared" si="319"/>
        <v>1</v>
      </c>
      <c r="BN381" s="108">
        <f t="shared" si="319"/>
        <v>1</v>
      </c>
      <c r="BO381" s="108">
        <f t="shared" si="319"/>
        <v>1</v>
      </c>
      <c r="BP381" s="108">
        <f t="shared" si="319"/>
        <v>1</v>
      </c>
      <c r="BQ381" s="108">
        <f t="shared" si="319"/>
        <v>1</v>
      </c>
      <c r="BR381" s="350">
        <f t="shared" si="276"/>
        <v>0.42372881355932202</v>
      </c>
    </row>
    <row r="382" spans="1:70" ht="15" x14ac:dyDescent="0.25">
      <c r="A382" s="80"/>
      <c r="B382" s="79" t="s">
        <v>1384</v>
      </c>
      <c r="C382" s="79" t="s">
        <v>1385</v>
      </c>
      <c r="D382" s="79" t="s">
        <v>38</v>
      </c>
      <c r="E382" s="226">
        <f>SUM(E383:E398)</f>
        <v>5308872732.0543728</v>
      </c>
      <c r="F382" s="110">
        <f>IFERROR(E382/$E$109,0)</f>
        <v>2.9408554574576196E-2</v>
      </c>
      <c r="G382" s="111">
        <v>46375</v>
      </c>
      <c r="H382" s="111"/>
      <c r="I382" s="111">
        <v>46458</v>
      </c>
      <c r="J382" s="354">
        <f t="shared" si="307"/>
        <v>1</v>
      </c>
      <c r="K382" s="110">
        <f>SUMPRODUCT($F383:$F397,K383:K397)</f>
        <v>0</v>
      </c>
      <c r="L382" s="110">
        <f t="shared" ref="L382:BQ382" si="320">SUMPRODUCT($F383:$F397,L383:L397)</f>
        <v>0</v>
      </c>
      <c r="M382" s="110">
        <f t="shared" si="320"/>
        <v>0</v>
      </c>
      <c r="N382" s="110">
        <f t="shared" si="320"/>
        <v>0</v>
      </c>
      <c r="O382" s="110">
        <f t="shared" si="320"/>
        <v>0</v>
      </c>
      <c r="P382" s="110">
        <f t="shared" si="320"/>
        <v>0</v>
      </c>
      <c r="Q382" s="110">
        <f t="shared" si="320"/>
        <v>0</v>
      </c>
      <c r="R382" s="110">
        <f t="shared" si="320"/>
        <v>0</v>
      </c>
      <c r="S382" s="110">
        <f t="shared" si="320"/>
        <v>0</v>
      </c>
      <c r="T382" s="110">
        <f t="shared" si="320"/>
        <v>0</v>
      </c>
      <c r="U382" s="110">
        <f t="shared" si="320"/>
        <v>0</v>
      </c>
      <c r="V382" s="110">
        <f t="shared" si="320"/>
        <v>0</v>
      </c>
      <c r="W382" s="110">
        <f t="shared" si="320"/>
        <v>0</v>
      </c>
      <c r="X382" s="110">
        <f t="shared" si="320"/>
        <v>0</v>
      </c>
      <c r="Y382" s="110">
        <f t="shared" si="320"/>
        <v>0</v>
      </c>
      <c r="Z382" s="110">
        <f t="shared" si="320"/>
        <v>0</v>
      </c>
      <c r="AA382" s="110">
        <f t="shared" si="320"/>
        <v>0</v>
      </c>
      <c r="AB382" s="110">
        <f t="shared" si="320"/>
        <v>0</v>
      </c>
      <c r="AC382" s="110">
        <f t="shared" si="320"/>
        <v>0</v>
      </c>
      <c r="AD382" s="110">
        <f t="shared" si="320"/>
        <v>0</v>
      </c>
      <c r="AE382" s="110">
        <f t="shared" si="320"/>
        <v>0</v>
      </c>
      <c r="AF382" s="110">
        <f t="shared" si="320"/>
        <v>0</v>
      </c>
      <c r="AG382" s="110">
        <f t="shared" si="320"/>
        <v>0</v>
      </c>
      <c r="AH382" s="110">
        <f t="shared" si="320"/>
        <v>0</v>
      </c>
      <c r="AI382" s="110">
        <f t="shared" si="320"/>
        <v>9.98161680726279E-3</v>
      </c>
      <c r="AJ382" s="110">
        <f t="shared" si="320"/>
        <v>2.8760971566995162E-2</v>
      </c>
      <c r="AK382" s="110">
        <f t="shared" si="320"/>
        <v>7.4824596020606232E-2</v>
      </c>
      <c r="AL382" s="110">
        <f t="shared" si="320"/>
        <v>0.10650498686563921</v>
      </c>
      <c r="AM382" s="110">
        <f t="shared" si="320"/>
        <v>0.1689385958692205</v>
      </c>
      <c r="AN382" s="110">
        <f t="shared" si="320"/>
        <v>0.24535608361815867</v>
      </c>
      <c r="AO382" s="110">
        <f t="shared" si="320"/>
        <v>0.34528741505259125</v>
      </c>
      <c r="AP382" s="110">
        <f t="shared" si="320"/>
        <v>0.41666693750575734</v>
      </c>
      <c r="AQ382" s="110">
        <f t="shared" si="320"/>
        <v>0.64850810003989967</v>
      </c>
      <c r="AR382" s="110">
        <f t="shared" si="320"/>
        <v>0.71410290568127988</v>
      </c>
      <c r="AS382" s="110">
        <f t="shared" si="320"/>
        <v>0.90834159235553846</v>
      </c>
      <c r="AT382" s="110">
        <f t="shared" si="320"/>
        <v>1</v>
      </c>
      <c r="AU382" s="110">
        <f t="shared" si="320"/>
        <v>1</v>
      </c>
      <c r="AV382" s="110">
        <f t="shared" si="320"/>
        <v>1</v>
      </c>
      <c r="AW382" s="110">
        <f t="shared" si="320"/>
        <v>1</v>
      </c>
      <c r="AX382" s="110">
        <f t="shared" si="320"/>
        <v>1</v>
      </c>
      <c r="AY382" s="110">
        <f t="shared" si="320"/>
        <v>1</v>
      </c>
      <c r="AZ382" s="110">
        <f t="shared" si="320"/>
        <v>1</v>
      </c>
      <c r="BA382" s="110">
        <f t="shared" si="320"/>
        <v>1</v>
      </c>
      <c r="BB382" s="110">
        <f t="shared" si="320"/>
        <v>1</v>
      </c>
      <c r="BC382" s="110">
        <f t="shared" si="320"/>
        <v>1</v>
      </c>
      <c r="BD382" s="110">
        <f t="shared" si="320"/>
        <v>1</v>
      </c>
      <c r="BE382" s="110">
        <f t="shared" si="320"/>
        <v>1</v>
      </c>
      <c r="BF382" s="110">
        <f t="shared" si="320"/>
        <v>1</v>
      </c>
      <c r="BG382" s="110">
        <f t="shared" si="320"/>
        <v>1</v>
      </c>
      <c r="BH382" s="110">
        <f t="shared" si="320"/>
        <v>1</v>
      </c>
      <c r="BI382" s="110">
        <f t="shared" si="320"/>
        <v>1</v>
      </c>
      <c r="BJ382" s="110">
        <f t="shared" si="320"/>
        <v>1</v>
      </c>
      <c r="BK382" s="110">
        <f t="shared" si="320"/>
        <v>1</v>
      </c>
      <c r="BL382" s="110">
        <f t="shared" si="320"/>
        <v>1</v>
      </c>
      <c r="BM382" s="110">
        <f t="shared" si="320"/>
        <v>1</v>
      </c>
      <c r="BN382" s="110">
        <f t="shared" si="320"/>
        <v>1</v>
      </c>
      <c r="BO382" s="110">
        <f t="shared" si="320"/>
        <v>1</v>
      </c>
      <c r="BP382" s="110">
        <f t="shared" si="320"/>
        <v>1</v>
      </c>
      <c r="BQ382" s="110">
        <f t="shared" si="320"/>
        <v>1</v>
      </c>
      <c r="BR382" s="350">
        <f t="shared" si="276"/>
        <v>0.46893684409123637</v>
      </c>
    </row>
    <row r="383" spans="1:70" ht="24" x14ac:dyDescent="0.25">
      <c r="A383" s="80"/>
      <c r="B383" s="77" t="s">
        <v>1386</v>
      </c>
      <c r="C383" s="77" t="s">
        <v>2112</v>
      </c>
      <c r="D383" s="77" t="s">
        <v>22</v>
      </c>
      <c r="E383" s="224">
        <f>VLOOKUP(B383,'Cuadro Control'!C422:J2313,8,FALSE)</f>
        <v>83271780.884117648</v>
      </c>
      <c r="F383" s="106">
        <f t="shared" ref="F383:F397" si="321">IFERROR(E383/$E$382,0)</f>
        <v>1.5685397839984384E-2</v>
      </c>
      <c r="G383" s="107">
        <v>46375</v>
      </c>
      <c r="H383" s="107"/>
      <c r="I383" s="107">
        <v>46385</v>
      </c>
      <c r="J383" s="354">
        <f t="shared" si="307"/>
        <v>0.63636363636363635</v>
      </c>
      <c r="K383" s="106">
        <f t="shared" ref="K383:T392" si="322">IF($G383=0,0,IF(K$6&lt;$G383,0,IF(K$6&gt;$I383,1,(K$6-$G383+1)/($I383-$G383+1))))</f>
        <v>0</v>
      </c>
      <c r="L383" s="106">
        <f t="shared" si="322"/>
        <v>0</v>
      </c>
      <c r="M383" s="106">
        <f t="shared" si="322"/>
        <v>0</v>
      </c>
      <c r="N383" s="106">
        <f t="shared" si="322"/>
        <v>0</v>
      </c>
      <c r="O383" s="106">
        <f t="shared" si="322"/>
        <v>0</v>
      </c>
      <c r="P383" s="106">
        <f t="shared" si="322"/>
        <v>0</v>
      </c>
      <c r="Q383" s="106">
        <f t="shared" si="322"/>
        <v>0</v>
      </c>
      <c r="R383" s="106">
        <f t="shared" si="322"/>
        <v>0</v>
      </c>
      <c r="S383" s="106">
        <f t="shared" si="322"/>
        <v>0</v>
      </c>
      <c r="T383" s="106">
        <f t="shared" si="322"/>
        <v>0</v>
      </c>
      <c r="U383" s="106">
        <f t="shared" ref="U383:AD392" si="323">IF($G383=0,0,IF(U$6&lt;$G383,0,IF(U$6&gt;$I383,1,(U$6-$G383+1)/($I383-$G383+1))))</f>
        <v>0</v>
      </c>
      <c r="V383" s="106">
        <f t="shared" si="323"/>
        <v>0</v>
      </c>
      <c r="W383" s="106">
        <f t="shared" si="323"/>
        <v>0</v>
      </c>
      <c r="X383" s="106">
        <f t="shared" si="323"/>
        <v>0</v>
      </c>
      <c r="Y383" s="106">
        <f t="shared" si="323"/>
        <v>0</v>
      </c>
      <c r="Z383" s="106">
        <f t="shared" si="323"/>
        <v>0</v>
      </c>
      <c r="AA383" s="106">
        <f t="shared" si="323"/>
        <v>0</v>
      </c>
      <c r="AB383" s="106">
        <f t="shared" si="323"/>
        <v>0</v>
      </c>
      <c r="AC383" s="106">
        <f t="shared" si="323"/>
        <v>0</v>
      </c>
      <c r="AD383" s="106">
        <f t="shared" si="323"/>
        <v>0</v>
      </c>
      <c r="AE383" s="106">
        <f t="shared" ref="AE383:AN392" si="324">IF($G383=0,0,IF(AE$6&lt;$G383,0,IF(AE$6&gt;$I383,1,(AE$6-$G383+1)/($I383-$G383+1))))</f>
        <v>0</v>
      </c>
      <c r="AF383" s="106">
        <f t="shared" si="324"/>
        <v>0</v>
      </c>
      <c r="AG383" s="106">
        <f t="shared" si="324"/>
        <v>0</v>
      </c>
      <c r="AH383" s="106">
        <f t="shared" si="324"/>
        <v>0</v>
      </c>
      <c r="AI383" s="106">
        <f t="shared" si="324"/>
        <v>0.63636363636363635</v>
      </c>
      <c r="AJ383" s="106">
        <f t="shared" si="324"/>
        <v>1</v>
      </c>
      <c r="AK383" s="106">
        <f t="shared" si="324"/>
        <v>1</v>
      </c>
      <c r="AL383" s="106">
        <f t="shared" si="324"/>
        <v>1</v>
      </c>
      <c r="AM383" s="106">
        <f t="shared" si="324"/>
        <v>1</v>
      </c>
      <c r="AN383" s="106">
        <f t="shared" si="324"/>
        <v>1</v>
      </c>
      <c r="AO383" s="106">
        <f t="shared" ref="AO383:AX392" si="325">IF($G383=0,0,IF(AO$6&lt;$G383,0,IF(AO$6&gt;$I383,1,(AO$6-$G383+1)/($I383-$G383+1))))</f>
        <v>1</v>
      </c>
      <c r="AP383" s="106">
        <f t="shared" si="325"/>
        <v>1</v>
      </c>
      <c r="AQ383" s="106">
        <f t="shared" si="325"/>
        <v>1</v>
      </c>
      <c r="AR383" s="106">
        <f t="shared" si="325"/>
        <v>1</v>
      </c>
      <c r="AS383" s="106">
        <f t="shared" si="325"/>
        <v>1</v>
      </c>
      <c r="AT383" s="106">
        <f t="shared" si="325"/>
        <v>1</v>
      </c>
      <c r="AU383" s="106">
        <f t="shared" si="325"/>
        <v>1</v>
      </c>
      <c r="AV383" s="106">
        <f t="shared" si="325"/>
        <v>1</v>
      </c>
      <c r="AW383" s="106">
        <f t="shared" si="325"/>
        <v>1</v>
      </c>
      <c r="AX383" s="106">
        <f t="shared" si="325"/>
        <v>1</v>
      </c>
      <c r="AY383" s="106">
        <f t="shared" ref="AY383:BH392" si="326">IF($G383=0,0,IF(AY$6&lt;$G383,0,IF(AY$6&gt;$I383,1,(AY$6-$G383+1)/($I383-$G383+1))))</f>
        <v>1</v>
      </c>
      <c r="AZ383" s="106">
        <f t="shared" si="326"/>
        <v>1</v>
      </c>
      <c r="BA383" s="106">
        <f t="shared" si="326"/>
        <v>1</v>
      </c>
      <c r="BB383" s="106">
        <f t="shared" si="326"/>
        <v>1</v>
      </c>
      <c r="BC383" s="106">
        <f t="shared" si="326"/>
        <v>1</v>
      </c>
      <c r="BD383" s="106">
        <f t="shared" si="326"/>
        <v>1</v>
      </c>
      <c r="BE383" s="106">
        <f t="shared" si="326"/>
        <v>1</v>
      </c>
      <c r="BF383" s="106">
        <f t="shared" si="326"/>
        <v>1</v>
      </c>
      <c r="BG383" s="106">
        <f t="shared" si="326"/>
        <v>1</v>
      </c>
      <c r="BH383" s="106">
        <f t="shared" si="326"/>
        <v>1</v>
      </c>
      <c r="BI383" s="106">
        <f t="shared" ref="BI383:BQ392" si="327">IF($G383=0,0,IF(BI$6&lt;$G383,0,IF(BI$6&gt;$I383,1,(BI$6-$G383+1)/($I383-$G383+1))))</f>
        <v>1</v>
      </c>
      <c r="BJ383" s="106">
        <f t="shared" si="327"/>
        <v>1</v>
      </c>
      <c r="BK383" s="106">
        <f t="shared" si="327"/>
        <v>1</v>
      </c>
      <c r="BL383" s="106">
        <f t="shared" si="327"/>
        <v>1</v>
      </c>
      <c r="BM383" s="106">
        <f t="shared" si="327"/>
        <v>1</v>
      </c>
      <c r="BN383" s="106">
        <f t="shared" si="327"/>
        <v>1</v>
      </c>
      <c r="BO383" s="106">
        <f t="shared" si="327"/>
        <v>1</v>
      </c>
      <c r="BP383" s="106">
        <f t="shared" si="327"/>
        <v>1</v>
      </c>
      <c r="BQ383" s="106">
        <f t="shared" si="327"/>
        <v>1</v>
      </c>
      <c r="BR383" s="350">
        <f t="shared" si="276"/>
        <v>0.5870570107858244</v>
      </c>
    </row>
    <row r="384" spans="1:70" ht="15" x14ac:dyDescent="0.25">
      <c r="A384" s="80"/>
      <c r="B384" s="77" t="s">
        <v>1388</v>
      </c>
      <c r="C384" s="77" t="s">
        <v>1389</v>
      </c>
      <c r="D384" s="77" t="s">
        <v>9</v>
      </c>
      <c r="E384" s="224">
        <f>VLOOKUP(B384,'Cuadro Control'!C423:J2314,8,FALSE)</f>
        <v>312374505.66882348</v>
      </c>
      <c r="F384" s="106">
        <f t="shared" si="321"/>
        <v>5.8840081771548515E-2</v>
      </c>
      <c r="G384" s="107">
        <v>46387</v>
      </c>
      <c r="H384" s="107"/>
      <c r="I384" s="107">
        <v>46395</v>
      </c>
      <c r="J384" s="354">
        <f t="shared" si="307"/>
        <v>1</v>
      </c>
      <c r="K384" s="106">
        <f t="shared" si="322"/>
        <v>0</v>
      </c>
      <c r="L384" s="106">
        <f t="shared" si="322"/>
        <v>0</v>
      </c>
      <c r="M384" s="106">
        <f t="shared" si="322"/>
        <v>0</v>
      </c>
      <c r="N384" s="106">
        <f t="shared" si="322"/>
        <v>0</v>
      </c>
      <c r="O384" s="106">
        <f t="shared" si="322"/>
        <v>0</v>
      </c>
      <c r="P384" s="106">
        <f t="shared" si="322"/>
        <v>0</v>
      </c>
      <c r="Q384" s="106">
        <f t="shared" si="322"/>
        <v>0</v>
      </c>
      <c r="R384" s="106">
        <f t="shared" si="322"/>
        <v>0</v>
      </c>
      <c r="S384" s="106">
        <f t="shared" si="322"/>
        <v>0</v>
      </c>
      <c r="T384" s="106">
        <f t="shared" si="322"/>
        <v>0</v>
      </c>
      <c r="U384" s="106">
        <f t="shared" si="323"/>
        <v>0</v>
      </c>
      <c r="V384" s="106">
        <f t="shared" si="323"/>
        <v>0</v>
      </c>
      <c r="W384" s="106">
        <f t="shared" si="323"/>
        <v>0</v>
      </c>
      <c r="X384" s="106">
        <f t="shared" si="323"/>
        <v>0</v>
      </c>
      <c r="Y384" s="106">
        <f t="shared" si="323"/>
        <v>0</v>
      </c>
      <c r="Z384" s="106">
        <f t="shared" si="323"/>
        <v>0</v>
      </c>
      <c r="AA384" s="106">
        <f t="shared" si="323"/>
        <v>0</v>
      </c>
      <c r="AB384" s="106">
        <f t="shared" si="323"/>
        <v>0</v>
      </c>
      <c r="AC384" s="106">
        <f t="shared" si="323"/>
        <v>0</v>
      </c>
      <c r="AD384" s="106">
        <f t="shared" si="323"/>
        <v>0</v>
      </c>
      <c r="AE384" s="106">
        <f t="shared" si="324"/>
        <v>0</v>
      </c>
      <c r="AF384" s="106">
        <f t="shared" si="324"/>
        <v>0</v>
      </c>
      <c r="AG384" s="106">
        <f t="shared" si="324"/>
        <v>0</v>
      </c>
      <c r="AH384" s="106">
        <f t="shared" si="324"/>
        <v>0</v>
      </c>
      <c r="AI384" s="106">
        <f t="shared" si="324"/>
        <v>0</v>
      </c>
      <c r="AJ384" s="106">
        <f t="shared" si="324"/>
        <v>0.22222222222222221</v>
      </c>
      <c r="AK384" s="106">
        <f t="shared" si="324"/>
        <v>1</v>
      </c>
      <c r="AL384" s="106">
        <f t="shared" si="324"/>
        <v>1</v>
      </c>
      <c r="AM384" s="106">
        <f t="shared" si="324"/>
        <v>1</v>
      </c>
      <c r="AN384" s="106">
        <f t="shared" si="324"/>
        <v>1</v>
      </c>
      <c r="AO384" s="106">
        <f t="shared" si="325"/>
        <v>1</v>
      </c>
      <c r="AP384" s="106">
        <f t="shared" si="325"/>
        <v>1</v>
      </c>
      <c r="AQ384" s="106">
        <f t="shared" si="325"/>
        <v>1</v>
      </c>
      <c r="AR384" s="106">
        <f t="shared" si="325"/>
        <v>1</v>
      </c>
      <c r="AS384" s="106">
        <f t="shared" si="325"/>
        <v>1</v>
      </c>
      <c r="AT384" s="106">
        <f t="shared" si="325"/>
        <v>1</v>
      </c>
      <c r="AU384" s="106">
        <f t="shared" si="325"/>
        <v>1</v>
      </c>
      <c r="AV384" s="106">
        <f t="shared" si="325"/>
        <v>1</v>
      </c>
      <c r="AW384" s="106">
        <f t="shared" si="325"/>
        <v>1</v>
      </c>
      <c r="AX384" s="106">
        <f t="shared" si="325"/>
        <v>1</v>
      </c>
      <c r="AY384" s="106">
        <f t="shared" si="326"/>
        <v>1</v>
      </c>
      <c r="AZ384" s="106">
        <f t="shared" si="326"/>
        <v>1</v>
      </c>
      <c r="BA384" s="106">
        <f t="shared" si="326"/>
        <v>1</v>
      </c>
      <c r="BB384" s="106">
        <f t="shared" si="326"/>
        <v>1</v>
      </c>
      <c r="BC384" s="106">
        <f t="shared" si="326"/>
        <v>1</v>
      </c>
      <c r="BD384" s="106">
        <f t="shared" si="326"/>
        <v>1</v>
      </c>
      <c r="BE384" s="106">
        <f t="shared" si="326"/>
        <v>1</v>
      </c>
      <c r="BF384" s="106">
        <f t="shared" si="326"/>
        <v>1</v>
      </c>
      <c r="BG384" s="106">
        <f t="shared" si="326"/>
        <v>1</v>
      </c>
      <c r="BH384" s="106">
        <f t="shared" si="326"/>
        <v>1</v>
      </c>
      <c r="BI384" s="106">
        <f t="shared" si="327"/>
        <v>1</v>
      </c>
      <c r="BJ384" s="106">
        <f t="shared" si="327"/>
        <v>1</v>
      </c>
      <c r="BK384" s="106">
        <f t="shared" si="327"/>
        <v>1</v>
      </c>
      <c r="BL384" s="106">
        <f t="shared" si="327"/>
        <v>1</v>
      </c>
      <c r="BM384" s="106">
        <f t="shared" si="327"/>
        <v>1</v>
      </c>
      <c r="BN384" s="106">
        <f t="shared" si="327"/>
        <v>1</v>
      </c>
      <c r="BO384" s="106">
        <f t="shared" si="327"/>
        <v>1</v>
      </c>
      <c r="BP384" s="106">
        <f t="shared" si="327"/>
        <v>1</v>
      </c>
      <c r="BQ384" s="106">
        <f t="shared" si="327"/>
        <v>1</v>
      </c>
      <c r="BR384" s="350">
        <f t="shared" si="276"/>
        <v>0.56308851224105461</v>
      </c>
    </row>
    <row r="385" spans="1:70" ht="15" x14ac:dyDescent="0.25">
      <c r="A385" s="80"/>
      <c r="B385" s="103" t="s">
        <v>1390</v>
      </c>
      <c r="C385" s="103" t="s">
        <v>1391</v>
      </c>
      <c r="D385" s="103" t="s">
        <v>6</v>
      </c>
      <c r="E385" s="223">
        <f>VLOOKUP(B385,'Cuadro Control'!C424:J2315,8,FALSE)</f>
        <v>9527825.6870364472</v>
      </c>
      <c r="F385" s="104">
        <f t="shared" si="321"/>
        <v>1.794698454439963E-3</v>
      </c>
      <c r="G385" s="105">
        <v>46395</v>
      </c>
      <c r="H385" s="105"/>
      <c r="I385" s="105">
        <v>46400</v>
      </c>
      <c r="J385" s="354">
        <f t="shared" si="307"/>
        <v>0.16666666666666666</v>
      </c>
      <c r="K385" s="104">
        <f t="shared" si="322"/>
        <v>0</v>
      </c>
      <c r="L385" s="104">
        <f t="shared" si="322"/>
        <v>0</v>
      </c>
      <c r="M385" s="104">
        <f t="shared" si="322"/>
        <v>0</v>
      </c>
      <c r="N385" s="104">
        <f t="shared" si="322"/>
        <v>0</v>
      </c>
      <c r="O385" s="104">
        <f t="shared" si="322"/>
        <v>0</v>
      </c>
      <c r="P385" s="104">
        <f t="shared" si="322"/>
        <v>0</v>
      </c>
      <c r="Q385" s="104">
        <f t="shared" si="322"/>
        <v>0</v>
      </c>
      <c r="R385" s="104">
        <f t="shared" si="322"/>
        <v>0</v>
      </c>
      <c r="S385" s="104">
        <f t="shared" si="322"/>
        <v>0</v>
      </c>
      <c r="T385" s="104">
        <f t="shared" si="322"/>
        <v>0</v>
      </c>
      <c r="U385" s="104">
        <f t="shared" si="323"/>
        <v>0</v>
      </c>
      <c r="V385" s="104">
        <f t="shared" si="323"/>
        <v>0</v>
      </c>
      <c r="W385" s="104">
        <f t="shared" si="323"/>
        <v>0</v>
      </c>
      <c r="X385" s="104">
        <f t="shared" si="323"/>
        <v>0</v>
      </c>
      <c r="Y385" s="104">
        <f t="shared" si="323"/>
        <v>0</v>
      </c>
      <c r="Z385" s="104">
        <f t="shared" si="323"/>
        <v>0</v>
      </c>
      <c r="AA385" s="104">
        <f t="shared" si="323"/>
        <v>0</v>
      </c>
      <c r="AB385" s="104">
        <f t="shared" si="323"/>
        <v>0</v>
      </c>
      <c r="AC385" s="104">
        <f t="shared" si="323"/>
        <v>0</v>
      </c>
      <c r="AD385" s="104">
        <f t="shared" si="323"/>
        <v>0</v>
      </c>
      <c r="AE385" s="104">
        <f t="shared" si="324"/>
        <v>0</v>
      </c>
      <c r="AF385" s="104">
        <f t="shared" si="324"/>
        <v>0</v>
      </c>
      <c r="AG385" s="104">
        <f t="shared" si="324"/>
        <v>0</v>
      </c>
      <c r="AH385" s="104">
        <f t="shared" si="324"/>
        <v>0</v>
      </c>
      <c r="AI385" s="104">
        <f t="shared" si="324"/>
        <v>0</v>
      </c>
      <c r="AJ385" s="104">
        <f t="shared" si="324"/>
        <v>0</v>
      </c>
      <c r="AK385" s="104">
        <f t="shared" si="324"/>
        <v>0.16666666666666666</v>
      </c>
      <c r="AL385" s="104">
        <f t="shared" si="324"/>
        <v>1</v>
      </c>
      <c r="AM385" s="104">
        <f t="shared" si="324"/>
        <v>1</v>
      </c>
      <c r="AN385" s="104">
        <f t="shared" si="324"/>
        <v>1</v>
      </c>
      <c r="AO385" s="104">
        <f t="shared" si="325"/>
        <v>1</v>
      </c>
      <c r="AP385" s="104">
        <f t="shared" si="325"/>
        <v>1</v>
      </c>
      <c r="AQ385" s="104">
        <f t="shared" si="325"/>
        <v>1</v>
      </c>
      <c r="AR385" s="104">
        <f t="shared" si="325"/>
        <v>1</v>
      </c>
      <c r="AS385" s="104">
        <f t="shared" si="325"/>
        <v>1</v>
      </c>
      <c r="AT385" s="104">
        <f t="shared" si="325"/>
        <v>1</v>
      </c>
      <c r="AU385" s="104">
        <f t="shared" si="325"/>
        <v>1</v>
      </c>
      <c r="AV385" s="104">
        <f t="shared" si="325"/>
        <v>1</v>
      </c>
      <c r="AW385" s="104">
        <f t="shared" si="325"/>
        <v>1</v>
      </c>
      <c r="AX385" s="104">
        <f t="shared" si="325"/>
        <v>1</v>
      </c>
      <c r="AY385" s="104">
        <f t="shared" si="326"/>
        <v>1</v>
      </c>
      <c r="AZ385" s="104">
        <f t="shared" si="326"/>
        <v>1</v>
      </c>
      <c r="BA385" s="104">
        <f t="shared" si="326"/>
        <v>1</v>
      </c>
      <c r="BB385" s="104">
        <f t="shared" si="326"/>
        <v>1</v>
      </c>
      <c r="BC385" s="104">
        <f t="shared" si="326"/>
        <v>1</v>
      </c>
      <c r="BD385" s="104">
        <f t="shared" si="326"/>
        <v>1</v>
      </c>
      <c r="BE385" s="104">
        <f t="shared" si="326"/>
        <v>1</v>
      </c>
      <c r="BF385" s="104">
        <f t="shared" si="326"/>
        <v>1</v>
      </c>
      <c r="BG385" s="104">
        <f t="shared" si="326"/>
        <v>1</v>
      </c>
      <c r="BH385" s="104">
        <f t="shared" si="326"/>
        <v>1</v>
      </c>
      <c r="BI385" s="104">
        <f t="shared" si="327"/>
        <v>1</v>
      </c>
      <c r="BJ385" s="104">
        <f t="shared" si="327"/>
        <v>1</v>
      </c>
      <c r="BK385" s="104">
        <f t="shared" si="327"/>
        <v>1</v>
      </c>
      <c r="BL385" s="104">
        <f t="shared" si="327"/>
        <v>1</v>
      </c>
      <c r="BM385" s="104">
        <f t="shared" si="327"/>
        <v>1</v>
      </c>
      <c r="BN385" s="104">
        <f t="shared" si="327"/>
        <v>1</v>
      </c>
      <c r="BO385" s="104">
        <f t="shared" si="327"/>
        <v>1</v>
      </c>
      <c r="BP385" s="104">
        <f t="shared" si="327"/>
        <v>1</v>
      </c>
      <c r="BQ385" s="104">
        <f t="shared" si="327"/>
        <v>1</v>
      </c>
      <c r="BR385" s="350">
        <f t="shared" si="276"/>
        <v>0.54519774011299438</v>
      </c>
    </row>
    <row r="386" spans="1:70" ht="15" x14ac:dyDescent="0.25">
      <c r="A386" s="80"/>
      <c r="B386" s="77" t="s">
        <v>1392</v>
      </c>
      <c r="C386" s="77" t="s">
        <v>1393</v>
      </c>
      <c r="D386" s="77" t="s">
        <v>19</v>
      </c>
      <c r="E386" s="224">
        <f>VLOOKUP(B386,'Cuadro Control'!C425:J2316,8,FALSE)</f>
        <v>320494616.71764702</v>
      </c>
      <c r="F386" s="106">
        <f t="shared" si="321"/>
        <v>6.0369617599332674E-2</v>
      </c>
      <c r="G386" s="107">
        <v>46400</v>
      </c>
      <c r="H386" s="107"/>
      <c r="I386" s="107">
        <v>46405</v>
      </c>
      <c r="J386" s="354">
        <f t="shared" si="307"/>
        <v>0.5</v>
      </c>
      <c r="K386" s="106">
        <f t="shared" si="322"/>
        <v>0</v>
      </c>
      <c r="L386" s="106">
        <f t="shared" si="322"/>
        <v>0</v>
      </c>
      <c r="M386" s="106">
        <f t="shared" si="322"/>
        <v>0</v>
      </c>
      <c r="N386" s="106">
        <f t="shared" si="322"/>
        <v>0</v>
      </c>
      <c r="O386" s="106">
        <f t="shared" si="322"/>
        <v>0</v>
      </c>
      <c r="P386" s="106">
        <f t="shared" si="322"/>
        <v>0</v>
      </c>
      <c r="Q386" s="106">
        <f t="shared" si="322"/>
        <v>0</v>
      </c>
      <c r="R386" s="106">
        <f t="shared" si="322"/>
        <v>0</v>
      </c>
      <c r="S386" s="106">
        <f t="shared" si="322"/>
        <v>0</v>
      </c>
      <c r="T386" s="106">
        <f t="shared" si="322"/>
        <v>0</v>
      </c>
      <c r="U386" s="106">
        <f t="shared" si="323"/>
        <v>0</v>
      </c>
      <c r="V386" s="106">
        <f t="shared" si="323"/>
        <v>0</v>
      </c>
      <c r="W386" s="106">
        <f t="shared" si="323"/>
        <v>0</v>
      </c>
      <c r="X386" s="106">
        <f t="shared" si="323"/>
        <v>0</v>
      </c>
      <c r="Y386" s="106">
        <f t="shared" si="323"/>
        <v>0</v>
      </c>
      <c r="Z386" s="106">
        <f t="shared" si="323"/>
        <v>0</v>
      </c>
      <c r="AA386" s="106">
        <f t="shared" si="323"/>
        <v>0</v>
      </c>
      <c r="AB386" s="106">
        <f t="shared" si="323"/>
        <v>0</v>
      </c>
      <c r="AC386" s="106">
        <f t="shared" si="323"/>
        <v>0</v>
      </c>
      <c r="AD386" s="106">
        <f t="shared" si="323"/>
        <v>0</v>
      </c>
      <c r="AE386" s="106">
        <f t="shared" si="324"/>
        <v>0</v>
      </c>
      <c r="AF386" s="106">
        <f t="shared" si="324"/>
        <v>0</v>
      </c>
      <c r="AG386" s="106">
        <f t="shared" si="324"/>
        <v>0</v>
      </c>
      <c r="AH386" s="106">
        <f t="shared" si="324"/>
        <v>0</v>
      </c>
      <c r="AI386" s="106">
        <f t="shared" si="324"/>
        <v>0</v>
      </c>
      <c r="AJ386" s="106">
        <f t="shared" si="324"/>
        <v>0</v>
      </c>
      <c r="AK386" s="106">
        <f t="shared" si="324"/>
        <v>0</v>
      </c>
      <c r="AL386" s="106">
        <f t="shared" si="324"/>
        <v>0.5</v>
      </c>
      <c r="AM386" s="106">
        <f t="shared" si="324"/>
        <v>1</v>
      </c>
      <c r="AN386" s="106">
        <f t="shared" si="324"/>
        <v>1</v>
      </c>
      <c r="AO386" s="106">
        <f t="shared" si="325"/>
        <v>1</v>
      </c>
      <c r="AP386" s="106">
        <f t="shared" si="325"/>
        <v>1</v>
      </c>
      <c r="AQ386" s="106">
        <f t="shared" si="325"/>
        <v>1</v>
      </c>
      <c r="AR386" s="106">
        <f t="shared" si="325"/>
        <v>1</v>
      </c>
      <c r="AS386" s="106">
        <f t="shared" si="325"/>
        <v>1</v>
      </c>
      <c r="AT386" s="106">
        <f t="shared" si="325"/>
        <v>1</v>
      </c>
      <c r="AU386" s="106">
        <f t="shared" si="325"/>
        <v>1</v>
      </c>
      <c r="AV386" s="106">
        <f t="shared" si="325"/>
        <v>1</v>
      </c>
      <c r="AW386" s="106">
        <f t="shared" si="325"/>
        <v>1</v>
      </c>
      <c r="AX386" s="106">
        <f t="shared" si="325"/>
        <v>1</v>
      </c>
      <c r="AY386" s="106">
        <f t="shared" si="326"/>
        <v>1</v>
      </c>
      <c r="AZ386" s="106">
        <f t="shared" si="326"/>
        <v>1</v>
      </c>
      <c r="BA386" s="106">
        <f t="shared" si="326"/>
        <v>1</v>
      </c>
      <c r="BB386" s="106">
        <f t="shared" si="326"/>
        <v>1</v>
      </c>
      <c r="BC386" s="106">
        <f t="shared" si="326"/>
        <v>1</v>
      </c>
      <c r="BD386" s="106">
        <f t="shared" si="326"/>
        <v>1</v>
      </c>
      <c r="BE386" s="106">
        <f t="shared" si="326"/>
        <v>1</v>
      </c>
      <c r="BF386" s="106">
        <f t="shared" si="326"/>
        <v>1</v>
      </c>
      <c r="BG386" s="106">
        <f t="shared" si="326"/>
        <v>1</v>
      </c>
      <c r="BH386" s="106">
        <f t="shared" si="326"/>
        <v>1</v>
      </c>
      <c r="BI386" s="106">
        <f t="shared" si="327"/>
        <v>1</v>
      </c>
      <c r="BJ386" s="106">
        <f t="shared" si="327"/>
        <v>1</v>
      </c>
      <c r="BK386" s="106">
        <f t="shared" si="327"/>
        <v>1</v>
      </c>
      <c r="BL386" s="106">
        <f t="shared" si="327"/>
        <v>1</v>
      </c>
      <c r="BM386" s="106">
        <f t="shared" si="327"/>
        <v>1</v>
      </c>
      <c r="BN386" s="106">
        <f t="shared" si="327"/>
        <v>1</v>
      </c>
      <c r="BO386" s="106">
        <f t="shared" si="327"/>
        <v>1</v>
      </c>
      <c r="BP386" s="106">
        <f t="shared" si="327"/>
        <v>1</v>
      </c>
      <c r="BQ386" s="106">
        <f t="shared" si="327"/>
        <v>1</v>
      </c>
      <c r="BR386" s="350">
        <f t="shared" si="276"/>
        <v>0.53389830508474578</v>
      </c>
    </row>
    <row r="387" spans="1:70" ht="15" x14ac:dyDescent="0.25">
      <c r="A387" s="80"/>
      <c r="B387" s="77" t="s">
        <v>1394</v>
      </c>
      <c r="C387" s="77" t="s">
        <v>1395</v>
      </c>
      <c r="D387" s="77" t="s">
        <v>8</v>
      </c>
      <c r="E387" s="224">
        <f>VLOOKUP(B387,'Cuadro Control'!C426:J2317,8,FALSE)</f>
        <v>94303618.549411759</v>
      </c>
      <c r="F387" s="106">
        <f t="shared" si="321"/>
        <v>1.7763397864110998E-2</v>
      </c>
      <c r="G387" s="107">
        <v>46406</v>
      </c>
      <c r="H387" s="107"/>
      <c r="I387" s="107">
        <v>46407</v>
      </c>
      <c r="J387" s="354">
        <f t="shared" si="307"/>
        <v>0</v>
      </c>
      <c r="K387" s="106">
        <f t="shared" si="322"/>
        <v>0</v>
      </c>
      <c r="L387" s="106">
        <f t="shared" si="322"/>
        <v>0</v>
      </c>
      <c r="M387" s="106">
        <f t="shared" si="322"/>
        <v>0</v>
      </c>
      <c r="N387" s="106">
        <f t="shared" si="322"/>
        <v>0</v>
      </c>
      <c r="O387" s="106">
        <f t="shared" si="322"/>
        <v>0</v>
      </c>
      <c r="P387" s="106">
        <f t="shared" si="322"/>
        <v>0</v>
      </c>
      <c r="Q387" s="106">
        <f t="shared" si="322"/>
        <v>0</v>
      </c>
      <c r="R387" s="106">
        <f t="shared" si="322"/>
        <v>0</v>
      </c>
      <c r="S387" s="106">
        <f t="shared" si="322"/>
        <v>0</v>
      </c>
      <c r="T387" s="106">
        <f t="shared" si="322"/>
        <v>0</v>
      </c>
      <c r="U387" s="106">
        <f t="shared" si="323"/>
        <v>0</v>
      </c>
      <c r="V387" s="106">
        <f t="shared" si="323"/>
        <v>0</v>
      </c>
      <c r="W387" s="106">
        <f t="shared" si="323"/>
        <v>0</v>
      </c>
      <c r="X387" s="106">
        <f t="shared" si="323"/>
        <v>0</v>
      </c>
      <c r="Y387" s="106">
        <f t="shared" si="323"/>
        <v>0</v>
      </c>
      <c r="Z387" s="106">
        <f t="shared" si="323"/>
        <v>0</v>
      </c>
      <c r="AA387" s="106">
        <f t="shared" si="323"/>
        <v>0</v>
      </c>
      <c r="AB387" s="106">
        <f t="shared" si="323"/>
        <v>0</v>
      </c>
      <c r="AC387" s="106">
        <f t="shared" si="323"/>
        <v>0</v>
      </c>
      <c r="AD387" s="106">
        <f t="shared" si="323"/>
        <v>0</v>
      </c>
      <c r="AE387" s="106">
        <f t="shared" si="324"/>
        <v>0</v>
      </c>
      <c r="AF387" s="106">
        <f t="shared" si="324"/>
        <v>0</v>
      </c>
      <c r="AG387" s="106">
        <f t="shared" si="324"/>
        <v>0</v>
      </c>
      <c r="AH387" s="106">
        <f t="shared" si="324"/>
        <v>0</v>
      </c>
      <c r="AI387" s="106">
        <f t="shared" si="324"/>
        <v>0</v>
      </c>
      <c r="AJ387" s="106">
        <f t="shared" si="324"/>
        <v>0</v>
      </c>
      <c r="AK387" s="106">
        <f t="shared" si="324"/>
        <v>0</v>
      </c>
      <c r="AL387" s="106">
        <f t="shared" si="324"/>
        <v>0</v>
      </c>
      <c r="AM387" s="106">
        <f t="shared" si="324"/>
        <v>1</v>
      </c>
      <c r="AN387" s="106">
        <f t="shared" si="324"/>
        <v>1</v>
      </c>
      <c r="AO387" s="106">
        <f t="shared" si="325"/>
        <v>1</v>
      </c>
      <c r="AP387" s="106">
        <f t="shared" si="325"/>
        <v>1</v>
      </c>
      <c r="AQ387" s="106">
        <f t="shared" si="325"/>
        <v>1</v>
      </c>
      <c r="AR387" s="106">
        <f t="shared" si="325"/>
        <v>1</v>
      </c>
      <c r="AS387" s="106">
        <f t="shared" si="325"/>
        <v>1</v>
      </c>
      <c r="AT387" s="106">
        <f t="shared" si="325"/>
        <v>1</v>
      </c>
      <c r="AU387" s="106">
        <f t="shared" si="325"/>
        <v>1</v>
      </c>
      <c r="AV387" s="106">
        <f t="shared" si="325"/>
        <v>1</v>
      </c>
      <c r="AW387" s="106">
        <f t="shared" si="325"/>
        <v>1</v>
      </c>
      <c r="AX387" s="106">
        <f t="shared" si="325"/>
        <v>1</v>
      </c>
      <c r="AY387" s="106">
        <f t="shared" si="326"/>
        <v>1</v>
      </c>
      <c r="AZ387" s="106">
        <f t="shared" si="326"/>
        <v>1</v>
      </c>
      <c r="BA387" s="106">
        <f t="shared" si="326"/>
        <v>1</v>
      </c>
      <c r="BB387" s="106">
        <f t="shared" si="326"/>
        <v>1</v>
      </c>
      <c r="BC387" s="106">
        <f t="shared" si="326"/>
        <v>1</v>
      </c>
      <c r="BD387" s="106">
        <f t="shared" si="326"/>
        <v>1</v>
      </c>
      <c r="BE387" s="106">
        <f t="shared" si="326"/>
        <v>1</v>
      </c>
      <c r="BF387" s="106">
        <f t="shared" si="326"/>
        <v>1</v>
      </c>
      <c r="BG387" s="106">
        <f t="shared" si="326"/>
        <v>1</v>
      </c>
      <c r="BH387" s="106">
        <f t="shared" si="326"/>
        <v>1</v>
      </c>
      <c r="BI387" s="106">
        <f t="shared" si="327"/>
        <v>1</v>
      </c>
      <c r="BJ387" s="106">
        <f t="shared" si="327"/>
        <v>1</v>
      </c>
      <c r="BK387" s="106">
        <f t="shared" si="327"/>
        <v>1</v>
      </c>
      <c r="BL387" s="106">
        <f t="shared" si="327"/>
        <v>1</v>
      </c>
      <c r="BM387" s="106">
        <f t="shared" si="327"/>
        <v>1</v>
      </c>
      <c r="BN387" s="106">
        <f t="shared" si="327"/>
        <v>1</v>
      </c>
      <c r="BO387" s="106">
        <f t="shared" si="327"/>
        <v>1</v>
      </c>
      <c r="BP387" s="106">
        <f t="shared" si="327"/>
        <v>1</v>
      </c>
      <c r="BQ387" s="106">
        <f t="shared" si="327"/>
        <v>1</v>
      </c>
      <c r="BR387" s="350">
        <f t="shared" si="276"/>
        <v>0.52542372881355937</v>
      </c>
    </row>
    <row r="388" spans="1:70" ht="15" x14ac:dyDescent="0.25">
      <c r="A388" s="80"/>
      <c r="B388" s="77" t="s">
        <v>1396</v>
      </c>
      <c r="C388" s="77" t="s">
        <v>1397</v>
      </c>
      <c r="D388" s="77" t="s">
        <v>26</v>
      </c>
      <c r="E388" s="224">
        <f>VLOOKUP(B388,'Cuadro Control'!C427:J2318,8,FALSE)</f>
        <v>179436034.15411764</v>
      </c>
      <c r="F388" s="106">
        <f t="shared" si="321"/>
        <v>3.3799272126209236E-2</v>
      </c>
      <c r="G388" s="107">
        <v>46407</v>
      </c>
      <c r="H388" s="107"/>
      <c r="I388" s="107">
        <v>46413</v>
      </c>
      <c r="J388" s="354">
        <f t="shared" si="307"/>
        <v>0.42857142857142855</v>
      </c>
      <c r="K388" s="106">
        <f t="shared" si="322"/>
        <v>0</v>
      </c>
      <c r="L388" s="106">
        <f t="shared" si="322"/>
        <v>0</v>
      </c>
      <c r="M388" s="106">
        <f t="shared" si="322"/>
        <v>0</v>
      </c>
      <c r="N388" s="106">
        <f t="shared" si="322"/>
        <v>0</v>
      </c>
      <c r="O388" s="106">
        <f t="shared" si="322"/>
        <v>0</v>
      </c>
      <c r="P388" s="106">
        <f t="shared" si="322"/>
        <v>0</v>
      </c>
      <c r="Q388" s="106">
        <f t="shared" si="322"/>
        <v>0</v>
      </c>
      <c r="R388" s="106">
        <f t="shared" si="322"/>
        <v>0</v>
      </c>
      <c r="S388" s="106">
        <f t="shared" si="322"/>
        <v>0</v>
      </c>
      <c r="T388" s="106">
        <f t="shared" si="322"/>
        <v>0</v>
      </c>
      <c r="U388" s="106">
        <f t="shared" si="323"/>
        <v>0</v>
      </c>
      <c r="V388" s="106">
        <f t="shared" si="323"/>
        <v>0</v>
      </c>
      <c r="W388" s="106">
        <f t="shared" si="323"/>
        <v>0</v>
      </c>
      <c r="X388" s="106">
        <f t="shared" si="323"/>
        <v>0</v>
      </c>
      <c r="Y388" s="106">
        <f t="shared" si="323"/>
        <v>0</v>
      </c>
      <c r="Z388" s="106">
        <f t="shared" si="323"/>
        <v>0</v>
      </c>
      <c r="AA388" s="106">
        <f t="shared" si="323"/>
        <v>0</v>
      </c>
      <c r="AB388" s="106">
        <f t="shared" si="323"/>
        <v>0</v>
      </c>
      <c r="AC388" s="106">
        <f t="shared" si="323"/>
        <v>0</v>
      </c>
      <c r="AD388" s="106">
        <f t="shared" si="323"/>
        <v>0</v>
      </c>
      <c r="AE388" s="106">
        <f t="shared" si="324"/>
        <v>0</v>
      </c>
      <c r="AF388" s="106">
        <f t="shared" si="324"/>
        <v>0</v>
      </c>
      <c r="AG388" s="106">
        <f t="shared" si="324"/>
        <v>0</v>
      </c>
      <c r="AH388" s="106">
        <f t="shared" si="324"/>
        <v>0</v>
      </c>
      <c r="AI388" s="106">
        <f t="shared" si="324"/>
        <v>0</v>
      </c>
      <c r="AJ388" s="106">
        <f t="shared" si="324"/>
        <v>0</v>
      </c>
      <c r="AK388" s="106">
        <f t="shared" si="324"/>
        <v>0</v>
      </c>
      <c r="AL388" s="106">
        <f t="shared" si="324"/>
        <v>0</v>
      </c>
      <c r="AM388" s="106">
        <f t="shared" si="324"/>
        <v>0.42857142857142855</v>
      </c>
      <c r="AN388" s="106">
        <f t="shared" si="324"/>
        <v>1</v>
      </c>
      <c r="AO388" s="106">
        <f t="shared" si="325"/>
        <v>1</v>
      </c>
      <c r="AP388" s="106">
        <f t="shared" si="325"/>
        <v>1</v>
      </c>
      <c r="AQ388" s="106">
        <f t="shared" si="325"/>
        <v>1</v>
      </c>
      <c r="AR388" s="106">
        <f t="shared" si="325"/>
        <v>1</v>
      </c>
      <c r="AS388" s="106">
        <f t="shared" si="325"/>
        <v>1</v>
      </c>
      <c r="AT388" s="106">
        <f t="shared" si="325"/>
        <v>1</v>
      </c>
      <c r="AU388" s="106">
        <f t="shared" si="325"/>
        <v>1</v>
      </c>
      <c r="AV388" s="106">
        <f t="shared" si="325"/>
        <v>1</v>
      </c>
      <c r="AW388" s="106">
        <f t="shared" si="325"/>
        <v>1</v>
      </c>
      <c r="AX388" s="106">
        <f t="shared" si="325"/>
        <v>1</v>
      </c>
      <c r="AY388" s="106">
        <f t="shared" si="326"/>
        <v>1</v>
      </c>
      <c r="AZ388" s="106">
        <f t="shared" si="326"/>
        <v>1</v>
      </c>
      <c r="BA388" s="106">
        <f t="shared" si="326"/>
        <v>1</v>
      </c>
      <c r="BB388" s="106">
        <f t="shared" si="326"/>
        <v>1</v>
      </c>
      <c r="BC388" s="106">
        <f t="shared" si="326"/>
        <v>1</v>
      </c>
      <c r="BD388" s="106">
        <f t="shared" si="326"/>
        <v>1</v>
      </c>
      <c r="BE388" s="106">
        <f t="shared" si="326"/>
        <v>1</v>
      </c>
      <c r="BF388" s="106">
        <f t="shared" si="326"/>
        <v>1</v>
      </c>
      <c r="BG388" s="106">
        <f t="shared" si="326"/>
        <v>1</v>
      </c>
      <c r="BH388" s="106">
        <f t="shared" si="326"/>
        <v>1</v>
      </c>
      <c r="BI388" s="106">
        <f t="shared" si="327"/>
        <v>1</v>
      </c>
      <c r="BJ388" s="106">
        <f t="shared" si="327"/>
        <v>1</v>
      </c>
      <c r="BK388" s="106">
        <f t="shared" si="327"/>
        <v>1</v>
      </c>
      <c r="BL388" s="106">
        <f t="shared" si="327"/>
        <v>1</v>
      </c>
      <c r="BM388" s="106">
        <f t="shared" si="327"/>
        <v>1</v>
      </c>
      <c r="BN388" s="106">
        <f t="shared" si="327"/>
        <v>1</v>
      </c>
      <c r="BO388" s="106">
        <f t="shared" si="327"/>
        <v>1</v>
      </c>
      <c r="BP388" s="106">
        <f t="shared" si="327"/>
        <v>1</v>
      </c>
      <c r="BQ388" s="106">
        <f t="shared" si="327"/>
        <v>1</v>
      </c>
      <c r="BR388" s="350">
        <f t="shared" si="276"/>
        <v>0.5157384987893463</v>
      </c>
    </row>
    <row r="389" spans="1:70" ht="15" x14ac:dyDescent="0.25">
      <c r="A389" s="80"/>
      <c r="B389" s="77" t="s">
        <v>1398</v>
      </c>
      <c r="C389" s="77" t="s">
        <v>1399</v>
      </c>
      <c r="D389" s="77" t="s">
        <v>730</v>
      </c>
      <c r="E389" s="224">
        <f>VLOOKUP(B389,'Cuadro Control'!C429:J2319,8,FALSE)</f>
        <v>1212623361.2117648</v>
      </c>
      <c r="F389" s="106">
        <f t="shared" si="321"/>
        <v>0.22841447185013161</v>
      </c>
      <c r="G389" s="107">
        <v>46413</v>
      </c>
      <c r="H389" s="107"/>
      <c r="I389" s="107">
        <v>46428</v>
      </c>
      <c r="J389" s="354">
        <f t="shared" si="307"/>
        <v>0.6875</v>
      </c>
      <c r="K389" s="106">
        <f t="shared" si="322"/>
        <v>0</v>
      </c>
      <c r="L389" s="106">
        <f t="shared" si="322"/>
        <v>0</v>
      </c>
      <c r="M389" s="106">
        <f t="shared" si="322"/>
        <v>0</v>
      </c>
      <c r="N389" s="106">
        <f t="shared" si="322"/>
        <v>0</v>
      </c>
      <c r="O389" s="106">
        <f t="shared" si="322"/>
        <v>0</v>
      </c>
      <c r="P389" s="106">
        <f t="shared" si="322"/>
        <v>0</v>
      </c>
      <c r="Q389" s="106">
        <f t="shared" si="322"/>
        <v>0</v>
      </c>
      <c r="R389" s="106">
        <f t="shared" si="322"/>
        <v>0</v>
      </c>
      <c r="S389" s="106">
        <f t="shared" si="322"/>
        <v>0</v>
      </c>
      <c r="T389" s="106">
        <f t="shared" si="322"/>
        <v>0</v>
      </c>
      <c r="U389" s="106">
        <f t="shared" si="323"/>
        <v>0</v>
      </c>
      <c r="V389" s="106">
        <f t="shared" si="323"/>
        <v>0</v>
      </c>
      <c r="W389" s="106">
        <f t="shared" si="323"/>
        <v>0</v>
      </c>
      <c r="X389" s="106">
        <f t="shared" si="323"/>
        <v>0</v>
      </c>
      <c r="Y389" s="106">
        <f t="shared" si="323"/>
        <v>0</v>
      </c>
      <c r="Z389" s="106">
        <f t="shared" si="323"/>
        <v>0</v>
      </c>
      <c r="AA389" s="106">
        <f t="shared" si="323"/>
        <v>0</v>
      </c>
      <c r="AB389" s="106">
        <f t="shared" si="323"/>
        <v>0</v>
      </c>
      <c r="AC389" s="106">
        <f t="shared" si="323"/>
        <v>0</v>
      </c>
      <c r="AD389" s="106">
        <f t="shared" si="323"/>
        <v>0</v>
      </c>
      <c r="AE389" s="106">
        <f t="shared" si="324"/>
        <v>0</v>
      </c>
      <c r="AF389" s="106">
        <f t="shared" si="324"/>
        <v>0</v>
      </c>
      <c r="AG389" s="106">
        <f t="shared" si="324"/>
        <v>0</v>
      </c>
      <c r="AH389" s="106">
        <f t="shared" si="324"/>
        <v>0</v>
      </c>
      <c r="AI389" s="106">
        <f t="shared" si="324"/>
        <v>0</v>
      </c>
      <c r="AJ389" s="106">
        <f t="shared" si="324"/>
        <v>0</v>
      </c>
      <c r="AK389" s="106">
        <f t="shared" si="324"/>
        <v>0</v>
      </c>
      <c r="AL389" s="106">
        <f t="shared" si="324"/>
        <v>0</v>
      </c>
      <c r="AM389" s="106">
        <f t="shared" si="324"/>
        <v>0</v>
      </c>
      <c r="AN389" s="106">
        <f t="shared" si="324"/>
        <v>0.25</v>
      </c>
      <c r="AO389" s="106">
        <f t="shared" si="325"/>
        <v>0.6875</v>
      </c>
      <c r="AP389" s="106">
        <f t="shared" si="325"/>
        <v>1</v>
      </c>
      <c r="AQ389" s="106">
        <f t="shared" si="325"/>
        <v>1</v>
      </c>
      <c r="AR389" s="106">
        <f t="shared" si="325"/>
        <v>1</v>
      </c>
      <c r="AS389" s="106">
        <f t="shared" si="325"/>
        <v>1</v>
      </c>
      <c r="AT389" s="106">
        <f t="shared" si="325"/>
        <v>1</v>
      </c>
      <c r="AU389" s="106">
        <f t="shared" si="325"/>
        <v>1</v>
      </c>
      <c r="AV389" s="106">
        <f t="shared" si="325"/>
        <v>1</v>
      </c>
      <c r="AW389" s="106">
        <f t="shared" si="325"/>
        <v>1</v>
      </c>
      <c r="AX389" s="106">
        <f t="shared" si="325"/>
        <v>1</v>
      </c>
      <c r="AY389" s="106">
        <f t="shared" si="326"/>
        <v>1</v>
      </c>
      <c r="AZ389" s="106">
        <f t="shared" si="326"/>
        <v>1</v>
      </c>
      <c r="BA389" s="106">
        <f t="shared" si="326"/>
        <v>1</v>
      </c>
      <c r="BB389" s="106">
        <f t="shared" si="326"/>
        <v>1</v>
      </c>
      <c r="BC389" s="106">
        <f t="shared" si="326"/>
        <v>1</v>
      </c>
      <c r="BD389" s="106">
        <f t="shared" si="326"/>
        <v>1</v>
      </c>
      <c r="BE389" s="106">
        <f t="shared" si="326"/>
        <v>1</v>
      </c>
      <c r="BF389" s="106">
        <f t="shared" si="326"/>
        <v>1</v>
      </c>
      <c r="BG389" s="106">
        <f t="shared" si="326"/>
        <v>1</v>
      </c>
      <c r="BH389" s="106">
        <f t="shared" si="326"/>
        <v>1</v>
      </c>
      <c r="BI389" s="106">
        <f t="shared" si="327"/>
        <v>1</v>
      </c>
      <c r="BJ389" s="106">
        <f t="shared" si="327"/>
        <v>1</v>
      </c>
      <c r="BK389" s="106">
        <f t="shared" si="327"/>
        <v>1</v>
      </c>
      <c r="BL389" s="106">
        <f t="shared" si="327"/>
        <v>1</v>
      </c>
      <c r="BM389" s="106">
        <f t="shared" si="327"/>
        <v>1</v>
      </c>
      <c r="BN389" s="106">
        <f t="shared" si="327"/>
        <v>1</v>
      </c>
      <c r="BO389" s="106">
        <f t="shared" si="327"/>
        <v>1</v>
      </c>
      <c r="BP389" s="106">
        <f t="shared" si="327"/>
        <v>1</v>
      </c>
      <c r="BQ389" s="106">
        <f t="shared" si="327"/>
        <v>1</v>
      </c>
      <c r="BR389" s="350">
        <f t="shared" si="276"/>
        <v>0.49046610169491528</v>
      </c>
    </row>
    <row r="390" spans="1:70" ht="15" x14ac:dyDescent="0.25">
      <c r="A390" s="80"/>
      <c r="B390" s="77" t="s">
        <v>1400</v>
      </c>
      <c r="C390" s="77" t="s">
        <v>1401</v>
      </c>
      <c r="D390" s="77" t="s">
        <v>6</v>
      </c>
      <c r="E390" s="224">
        <f>VLOOKUP(B390,'Cuadro Control'!C430:J2320,8,FALSE)</f>
        <v>0</v>
      </c>
      <c r="F390" s="106">
        <f t="shared" si="321"/>
        <v>0</v>
      </c>
      <c r="G390" s="107">
        <v>46429</v>
      </c>
      <c r="H390" s="107"/>
      <c r="I390" s="107">
        <v>46431</v>
      </c>
      <c r="J390" s="354">
        <f t="shared" si="307"/>
        <v>0.66666666666666663</v>
      </c>
      <c r="K390" s="106">
        <f t="shared" si="322"/>
        <v>0</v>
      </c>
      <c r="L390" s="106">
        <f t="shared" si="322"/>
        <v>0</v>
      </c>
      <c r="M390" s="106">
        <f t="shared" si="322"/>
        <v>0</v>
      </c>
      <c r="N390" s="106">
        <f t="shared" si="322"/>
        <v>0</v>
      </c>
      <c r="O390" s="106">
        <f t="shared" si="322"/>
        <v>0</v>
      </c>
      <c r="P390" s="106">
        <f t="shared" si="322"/>
        <v>0</v>
      </c>
      <c r="Q390" s="106">
        <f t="shared" si="322"/>
        <v>0</v>
      </c>
      <c r="R390" s="106">
        <f t="shared" si="322"/>
        <v>0</v>
      </c>
      <c r="S390" s="106">
        <f t="shared" si="322"/>
        <v>0</v>
      </c>
      <c r="T390" s="106">
        <f t="shared" si="322"/>
        <v>0</v>
      </c>
      <c r="U390" s="106">
        <f t="shared" si="323"/>
        <v>0</v>
      </c>
      <c r="V390" s="106">
        <f t="shared" si="323"/>
        <v>0</v>
      </c>
      <c r="W390" s="106">
        <f t="shared" si="323"/>
        <v>0</v>
      </c>
      <c r="X390" s="106">
        <f t="shared" si="323"/>
        <v>0</v>
      </c>
      <c r="Y390" s="106">
        <f t="shared" si="323"/>
        <v>0</v>
      </c>
      <c r="Z390" s="106">
        <f t="shared" si="323"/>
        <v>0</v>
      </c>
      <c r="AA390" s="106">
        <f t="shared" si="323"/>
        <v>0</v>
      </c>
      <c r="AB390" s="106">
        <f t="shared" si="323"/>
        <v>0</v>
      </c>
      <c r="AC390" s="106">
        <f t="shared" si="323"/>
        <v>0</v>
      </c>
      <c r="AD390" s="106">
        <f t="shared" si="323"/>
        <v>0</v>
      </c>
      <c r="AE390" s="106">
        <f t="shared" si="324"/>
        <v>0</v>
      </c>
      <c r="AF390" s="106">
        <f t="shared" si="324"/>
        <v>0</v>
      </c>
      <c r="AG390" s="106">
        <f t="shared" si="324"/>
        <v>0</v>
      </c>
      <c r="AH390" s="106">
        <f t="shared" si="324"/>
        <v>0</v>
      </c>
      <c r="AI390" s="106">
        <f t="shared" si="324"/>
        <v>0</v>
      </c>
      <c r="AJ390" s="106">
        <f t="shared" si="324"/>
        <v>0</v>
      </c>
      <c r="AK390" s="106">
        <f t="shared" si="324"/>
        <v>0</v>
      </c>
      <c r="AL390" s="106">
        <f t="shared" si="324"/>
        <v>0</v>
      </c>
      <c r="AM390" s="106">
        <f t="shared" si="324"/>
        <v>0</v>
      </c>
      <c r="AN390" s="106">
        <f t="shared" si="324"/>
        <v>0</v>
      </c>
      <c r="AO390" s="106">
        <f t="shared" si="325"/>
        <v>0</v>
      </c>
      <c r="AP390" s="106">
        <f t="shared" si="325"/>
        <v>0.66666666666666663</v>
      </c>
      <c r="AQ390" s="106">
        <f t="shared" si="325"/>
        <v>1</v>
      </c>
      <c r="AR390" s="106">
        <f t="shared" si="325"/>
        <v>1</v>
      </c>
      <c r="AS390" s="106">
        <f t="shared" si="325"/>
        <v>1</v>
      </c>
      <c r="AT390" s="106">
        <f t="shared" si="325"/>
        <v>1</v>
      </c>
      <c r="AU390" s="106">
        <f t="shared" si="325"/>
        <v>1</v>
      </c>
      <c r="AV390" s="106">
        <f t="shared" si="325"/>
        <v>1</v>
      </c>
      <c r="AW390" s="106">
        <f t="shared" si="325"/>
        <v>1</v>
      </c>
      <c r="AX390" s="106">
        <f t="shared" si="325"/>
        <v>1</v>
      </c>
      <c r="AY390" s="106">
        <f t="shared" si="326"/>
        <v>1</v>
      </c>
      <c r="AZ390" s="106">
        <f t="shared" si="326"/>
        <v>1</v>
      </c>
      <c r="BA390" s="106">
        <f t="shared" si="326"/>
        <v>1</v>
      </c>
      <c r="BB390" s="106">
        <f t="shared" si="326"/>
        <v>1</v>
      </c>
      <c r="BC390" s="106">
        <f t="shared" si="326"/>
        <v>1</v>
      </c>
      <c r="BD390" s="106">
        <f t="shared" si="326"/>
        <v>1</v>
      </c>
      <c r="BE390" s="106">
        <f t="shared" si="326"/>
        <v>1</v>
      </c>
      <c r="BF390" s="106">
        <f t="shared" si="326"/>
        <v>1</v>
      </c>
      <c r="BG390" s="106">
        <f t="shared" si="326"/>
        <v>1</v>
      </c>
      <c r="BH390" s="106">
        <f t="shared" si="326"/>
        <v>1</v>
      </c>
      <c r="BI390" s="106">
        <f t="shared" si="327"/>
        <v>1</v>
      </c>
      <c r="BJ390" s="106">
        <f t="shared" si="327"/>
        <v>1</v>
      </c>
      <c r="BK390" s="106">
        <f t="shared" si="327"/>
        <v>1</v>
      </c>
      <c r="BL390" s="106">
        <f t="shared" si="327"/>
        <v>1</v>
      </c>
      <c r="BM390" s="106">
        <f t="shared" si="327"/>
        <v>1</v>
      </c>
      <c r="BN390" s="106">
        <f t="shared" si="327"/>
        <v>1</v>
      </c>
      <c r="BO390" s="106">
        <f t="shared" si="327"/>
        <v>1</v>
      </c>
      <c r="BP390" s="106">
        <f t="shared" si="327"/>
        <v>1</v>
      </c>
      <c r="BQ390" s="106">
        <f t="shared" si="327"/>
        <v>1</v>
      </c>
      <c r="BR390" s="350">
        <f t="shared" si="276"/>
        <v>0.46892655367231634</v>
      </c>
    </row>
    <row r="391" spans="1:70" ht="24" x14ac:dyDescent="0.25">
      <c r="A391" s="80"/>
      <c r="B391" s="78" t="s">
        <v>1402</v>
      </c>
      <c r="C391" s="78" t="s">
        <v>1403</v>
      </c>
      <c r="D391" s="78" t="s">
        <v>3</v>
      </c>
      <c r="E391" s="225">
        <f>VLOOKUP(B391,'Cuadro Control'!C431:J2321,8,FALSE)</f>
        <v>0</v>
      </c>
      <c r="F391" s="108">
        <f t="shared" si="321"/>
        <v>0</v>
      </c>
      <c r="G391" s="109">
        <v>46428</v>
      </c>
      <c r="H391" s="109"/>
      <c r="I391" s="109">
        <v>46428</v>
      </c>
      <c r="J391" s="354">
        <f t="shared" si="307"/>
        <v>0</v>
      </c>
      <c r="K391" s="108">
        <f t="shared" si="322"/>
        <v>0</v>
      </c>
      <c r="L391" s="108">
        <f t="shared" si="322"/>
        <v>0</v>
      </c>
      <c r="M391" s="108">
        <f t="shared" si="322"/>
        <v>0</v>
      </c>
      <c r="N391" s="108">
        <f t="shared" si="322"/>
        <v>0</v>
      </c>
      <c r="O391" s="108">
        <f t="shared" si="322"/>
        <v>0</v>
      </c>
      <c r="P391" s="108">
        <f t="shared" si="322"/>
        <v>0</v>
      </c>
      <c r="Q391" s="108">
        <f t="shared" si="322"/>
        <v>0</v>
      </c>
      <c r="R391" s="108">
        <f t="shared" si="322"/>
        <v>0</v>
      </c>
      <c r="S391" s="108">
        <f t="shared" si="322"/>
        <v>0</v>
      </c>
      <c r="T391" s="108">
        <f t="shared" si="322"/>
        <v>0</v>
      </c>
      <c r="U391" s="108">
        <f t="shared" si="323"/>
        <v>0</v>
      </c>
      <c r="V391" s="108">
        <f t="shared" si="323"/>
        <v>0</v>
      </c>
      <c r="W391" s="108">
        <f t="shared" si="323"/>
        <v>0</v>
      </c>
      <c r="X391" s="108">
        <f t="shared" si="323"/>
        <v>0</v>
      </c>
      <c r="Y391" s="108">
        <f t="shared" si="323"/>
        <v>0</v>
      </c>
      <c r="Z391" s="108">
        <f t="shared" si="323"/>
        <v>0</v>
      </c>
      <c r="AA391" s="108">
        <f t="shared" si="323"/>
        <v>0</v>
      </c>
      <c r="AB391" s="108">
        <f t="shared" si="323"/>
        <v>0</v>
      </c>
      <c r="AC391" s="108">
        <f t="shared" si="323"/>
        <v>0</v>
      </c>
      <c r="AD391" s="108">
        <f t="shared" si="323"/>
        <v>0</v>
      </c>
      <c r="AE391" s="108">
        <f t="shared" si="324"/>
        <v>0</v>
      </c>
      <c r="AF391" s="108">
        <f t="shared" si="324"/>
        <v>0</v>
      </c>
      <c r="AG391" s="108">
        <f t="shared" si="324"/>
        <v>0</v>
      </c>
      <c r="AH391" s="108">
        <f t="shared" si="324"/>
        <v>0</v>
      </c>
      <c r="AI391" s="108">
        <f t="shared" si="324"/>
        <v>0</v>
      </c>
      <c r="AJ391" s="108">
        <f t="shared" si="324"/>
        <v>0</v>
      </c>
      <c r="AK391" s="108">
        <f t="shared" si="324"/>
        <v>0</v>
      </c>
      <c r="AL391" s="108">
        <f t="shared" si="324"/>
        <v>0</v>
      </c>
      <c r="AM391" s="108">
        <f t="shared" si="324"/>
        <v>0</v>
      </c>
      <c r="AN391" s="108">
        <f t="shared" si="324"/>
        <v>0</v>
      </c>
      <c r="AO391" s="108">
        <f t="shared" si="325"/>
        <v>0</v>
      </c>
      <c r="AP391" s="108">
        <f t="shared" si="325"/>
        <v>1</v>
      </c>
      <c r="AQ391" s="108">
        <f t="shared" si="325"/>
        <v>1</v>
      </c>
      <c r="AR391" s="108">
        <f t="shared" si="325"/>
        <v>1</v>
      </c>
      <c r="AS391" s="108">
        <f t="shared" si="325"/>
        <v>1</v>
      </c>
      <c r="AT391" s="108">
        <f t="shared" si="325"/>
        <v>1</v>
      </c>
      <c r="AU391" s="108">
        <f t="shared" si="325"/>
        <v>1</v>
      </c>
      <c r="AV391" s="108">
        <f t="shared" si="325"/>
        <v>1</v>
      </c>
      <c r="AW391" s="108">
        <f t="shared" si="325"/>
        <v>1</v>
      </c>
      <c r="AX391" s="108">
        <f t="shared" si="325"/>
        <v>1</v>
      </c>
      <c r="AY391" s="108">
        <f t="shared" si="326"/>
        <v>1</v>
      </c>
      <c r="AZ391" s="108">
        <f t="shared" si="326"/>
        <v>1</v>
      </c>
      <c r="BA391" s="108">
        <f t="shared" si="326"/>
        <v>1</v>
      </c>
      <c r="BB391" s="108">
        <f t="shared" si="326"/>
        <v>1</v>
      </c>
      <c r="BC391" s="108">
        <f t="shared" si="326"/>
        <v>1</v>
      </c>
      <c r="BD391" s="108">
        <f t="shared" si="326"/>
        <v>1</v>
      </c>
      <c r="BE391" s="108">
        <f t="shared" si="326"/>
        <v>1</v>
      </c>
      <c r="BF391" s="108">
        <f t="shared" si="326"/>
        <v>1</v>
      </c>
      <c r="BG391" s="108">
        <f t="shared" si="326"/>
        <v>1</v>
      </c>
      <c r="BH391" s="108">
        <f t="shared" si="326"/>
        <v>1</v>
      </c>
      <c r="BI391" s="108">
        <f t="shared" si="327"/>
        <v>1</v>
      </c>
      <c r="BJ391" s="108">
        <f t="shared" si="327"/>
        <v>1</v>
      </c>
      <c r="BK391" s="108">
        <f t="shared" si="327"/>
        <v>1</v>
      </c>
      <c r="BL391" s="108">
        <f t="shared" si="327"/>
        <v>1</v>
      </c>
      <c r="BM391" s="108">
        <f t="shared" si="327"/>
        <v>1</v>
      </c>
      <c r="BN391" s="108">
        <f t="shared" si="327"/>
        <v>1</v>
      </c>
      <c r="BO391" s="108">
        <f t="shared" si="327"/>
        <v>1</v>
      </c>
      <c r="BP391" s="108">
        <f t="shared" si="327"/>
        <v>1</v>
      </c>
      <c r="BQ391" s="108">
        <f t="shared" si="327"/>
        <v>1</v>
      </c>
      <c r="BR391" s="350">
        <f t="shared" si="276"/>
        <v>0.47457627118644069</v>
      </c>
    </row>
    <row r="392" spans="1:70" ht="15" x14ac:dyDescent="0.25">
      <c r="A392" s="80"/>
      <c r="B392" s="77" t="s">
        <v>1404</v>
      </c>
      <c r="C392" s="77" t="s">
        <v>1405</v>
      </c>
      <c r="D392" s="77" t="s">
        <v>8</v>
      </c>
      <c r="E392" s="224">
        <f>VLOOKUP(B392,'Cuadro Control'!C432:J2322,8,FALSE)</f>
        <v>1230815225.9452939</v>
      </c>
      <c r="F392" s="106">
        <f t="shared" si="321"/>
        <v>0.2318411625341423</v>
      </c>
      <c r="G392" s="107">
        <v>46431</v>
      </c>
      <c r="H392" s="107"/>
      <c r="I392" s="107">
        <v>46433</v>
      </c>
      <c r="J392" s="354">
        <f t="shared" si="307"/>
        <v>0</v>
      </c>
      <c r="K392" s="106">
        <f t="shared" si="322"/>
        <v>0</v>
      </c>
      <c r="L392" s="106">
        <f t="shared" si="322"/>
        <v>0</v>
      </c>
      <c r="M392" s="106">
        <f t="shared" si="322"/>
        <v>0</v>
      </c>
      <c r="N392" s="106">
        <f t="shared" si="322"/>
        <v>0</v>
      </c>
      <c r="O392" s="106">
        <f t="shared" si="322"/>
        <v>0</v>
      </c>
      <c r="P392" s="106">
        <f t="shared" si="322"/>
        <v>0</v>
      </c>
      <c r="Q392" s="106">
        <f t="shared" si="322"/>
        <v>0</v>
      </c>
      <c r="R392" s="106">
        <f t="shared" si="322"/>
        <v>0</v>
      </c>
      <c r="S392" s="106">
        <f t="shared" si="322"/>
        <v>0</v>
      </c>
      <c r="T392" s="106">
        <f t="shared" si="322"/>
        <v>0</v>
      </c>
      <c r="U392" s="106">
        <f t="shared" si="323"/>
        <v>0</v>
      </c>
      <c r="V392" s="106">
        <f t="shared" si="323"/>
        <v>0</v>
      </c>
      <c r="W392" s="106">
        <f t="shared" si="323"/>
        <v>0</v>
      </c>
      <c r="X392" s="106">
        <f t="shared" si="323"/>
        <v>0</v>
      </c>
      <c r="Y392" s="106">
        <f t="shared" si="323"/>
        <v>0</v>
      </c>
      <c r="Z392" s="106">
        <f t="shared" si="323"/>
        <v>0</v>
      </c>
      <c r="AA392" s="106">
        <f t="shared" si="323"/>
        <v>0</v>
      </c>
      <c r="AB392" s="106">
        <f t="shared" si="323"/>
        <v>0</v>
      </c>
      <c r="AC392" s="106">
        <f t="shared" si="323"/>
        <v>0</v>
      </c>
      <c r="AD392" s="106">
        <f t="shared" si="323"/>
        <v>0</v>
      </c>
      <c r="AE392" s="106">
        <f t="shared" si="324"/>
        <v>0</v>
      </c>
      <c r="AF392" s="106">
        <f t="shared" si="324"/>
        <v>0</v>
      </c>
      <c r="AG392" s="106">
        <f t="shared" si="324"/>
        <v>0</v>
      </c>
      <c r="AH392" s="106">
        <f t="shared" si="324"/>
        <v>0</v>
      </c>
      <c r="AI392" s="106">
        <f t="shared" si="324"/>
        <v>0</v>
      </c>
      <c r="AJ392" s="106">
        <f t="shared" si="324"/>
        <v>0</v>
      </c>
      <c r="AK392" s="106">
        <f t="shared" si="324"/>
        <v>0</v>
      </c>
      <c r="AL392" s="106">
        <f t="shared" si="324"/>
        <v>0</v>
      </c>
      <c r="AM392" s="106">
        <f t="shared" si="324"/>
        <v>0</v>
      </c>
      <c r="AN392" s="106">
        <f t="shared" si="324"/>
        <v>0</v>
      </c>
      <c r="AO392" s="106">
        <f t="shared" si="325"/>
        <v>0</v>
      </c>
      <c r="AP392" s="106">
        <f t="shared" si="325"/>
        <v>0</v>
      </c>
      <c r="AQ392" s="106">
        <f t="shared" si="325"/>
        <v>1</v>
      </c>
      <c r="AR392" s="106">
        <f t="shared" si="325"/>
        <v>1</v>
      </c>
      <c r="AS392" s="106">
        <f t="shared" si="325"/>
        <v>1</v>
      </c>
      <c r="AT392" s="106">
        <f t="shared" si="325"/>
        <v>1</v>
      </c>
      <c r="AU392" s="106">
        <f t="shared" si="325"/>
        <v>1</v>
      </c>
      <c r="AV392" s="106">
        <f t="shared" si="325"/>
        <v>1</v>
      </c>
      <c r="AW392" s="106">
        <f t="shared" si="325"/>
        <v>1</v>
      </c>
      <c r="AX392" s="106">
        <f t="shared" si="325"/>
        <v>1</v>
      </c>
      <c r="AY392" s="106">
        <f t="shared" si="326"/>
        <v>1</v>
      </c>
      <c r="AZ392" s="106">
        <f t="shared" si="326"/>
        <v>1</v>
      </c>
      <c r="BA392" s="106">
        <f t="shared" si="326"/>
        <v>1</v>
      </c>
      <c r="BB392" s="106">
        <f t="shared" si="326"/>
        <v>1</v>
      </c>
      <c r="BC392" s="106">
        <f t="shared" si="326"/>
        <v>1</v>
      </c>
      <c r="BD392" s="106">
        <f t="shared" si="326"/>
        <v>1</v>
      </c>
      <c r="BE392" s="106">
        <f t="shared" si="326"/>
        <v>1</v>
      </c>
      <c r="BF392" s="106">
        <f t="shared" si="326"/>
        <v>1</v>
      </c>
      <c r="BG392" s="106">
        <f t="shared" si="326"/>
        <v>1</v>
      </c>
      <c r="BH392" s="106">
        <f t="shared" si="326"/>
        <v>1</v>
      </c>
      <c r="BI392" s="106">
        <f t="shared" si="327"/>
        <v>1</v>
      </c>
      <c r="BJ392" s="106">
        <f t="shared" si="327"/>
        <v>1</v>
      </c>
      <c r="BK392" s="106">
        <f t="shared" si="327"/>
        <v>1</v>
      </c>
      <c r="BL392" s="106">
        <f t="shared" si="327"/>
        <v>1</v>
      </c>
      <c r="BM392" s="106">
        <f t="shared" si="327"/>
        <v>1</v>
      </c>
      <c r="BN392" s="106">
        <f t="shared" si="327"/>
        <v>1</v>
      </c>
      <c r="BO392" s="106">
        <f t="shared" si="327"/>
        <v>1</v>
      </c>
      <c r="BP392" s="106">
        <f t="shared" si="327"/>
        <v>1</v>
      </c>
      <c r="BQ392" s="106">
        <f t="shared" si="327"/>
        <v>1</v>
      </c>
      <c r="BR392" s="350">
        <f t="shared" si="276"/>
        <v>0.4576271186440678</v>
      </c>
    </row>
    <row r="393" spans="1:70" ht="15" x14ac:dyDescent="0.25">
      <c r="A393" s="80"/>
      <c r="B393" s="77" t="s">
        <v>1406</v>
      </c>
      <c r="C393" s="77" t="s">
        <v>1407</v>
      </c>
      <c r="D393" s="77" t="s">
        <v>26</v>
      </c>
      <c r="E393" s="224">
        <f>VLOOKUP(B393,'Cuadro Control'!C433:J2323,8,FALSE)</f>
        <v>0</v>
      </c>
      <c r="F393" s="106">
        <f t="shared" si="321"/>
        <v>0</v>
      </c>
      <c r="G393" s="107">
        <v>46433</v>
      </c>
      <c r="H393" s="107"/>
      <c r="I393" s="107">
        <v>46440</v>
      </c>
      <c r="J393" s="354">
        <f t="shared" si="307"/>
        <v>0.625</v>
      </c>
      <c r="K393" s="106">
        <f t="shared" ref="K393:T398" si="328">IF($G393=0,0,IF(K$6&lt;$G393,0,IF(K$6&gt;$I393,1,(K$6-$G393+1)/($I393-$G393+1))))</f>
        <v>0</v>
      </c>
      <c r="L393" s="106">
        <f t="shared" si="328"/>
        <v>0</v>
      </c>
      <c r="M393" s="106">
        <f t="shared" si="328"/>
        <v>0</v>
      </c>
      <c r="N393" s="106">
        <f t="shared" si="328"/>
        <v>0</v>
      </c>
      <c r="O393" s="106">
        <f t="shared" si="328"/>
        <v>0</v>
      </c>
      <c r="P393" s="106">
        <f t="shared" si="328"/>
        <v>0</v>
      </c>
      <c r="Q393" s="106">
        <f t="shared" si="328"/>
        <v>0</v>
      </c>
      <c r="R393" s="106">
        <f t="shared" si="328"/>
        <v>0</v>
      </c>
      <c r="S393" s="106">
        <f t="shared" si="328"/>
        <v>0</v>
      </c>
      <c r="T393" s="106">
        <f t="shared" si="328"/>
        <v>0</v>
      </c>
      <c r="U393" s="106">
        <f t="shared" ref="U393:AD398" si="329">IF($G393=0,0,IF(U$6&lt;$G393,0,IF(U$6&gt;$I393,1,(U$6-$G393+1)/($I393-$G393+1))))</f>
        <v>0</v>
      </c>
      <c r="V393" s="106">
        <f t="shared" si="329"/>
        <v>0</v>
      </c>
      <c r="W393" s="106">
        <f t="shared" si="329"/>
        <v>0</v>
      </c>
      <c r="X393" s="106">
        <f t="shared" si="329"/>
        <v>0</v>
      </c>
      <c r="Y393" s="106">
        <f t="shared" si="329"/>
        <v>0</v>
      </c>
      <c r="Z393" s="106">
        <f t="shared" si="329"/>
        <v>0</v>
      </c>
      <c r="AA393" s="106">
        <f t="shared" si="329"/>
        <v>0</v>
      </c>
      <c r="AB393" s="106">
        <f t="shared" si="329"/>
        <v>0</v>
      </c>
      <c r="AC393" s="106">
        <f t="shared" si="329"/>
        <v>0</v>
      </c>
      <c r="AD393" s="106">
        <f t="shared" si="329"/>
        <v>0</v>
      </c>
      <c r="AE393" s="106">
        <f t="shared" ref="AE393:AN398" si="330">IF($G393=0,0,IF(AE$6&lt;$G393,0,IF(AE$6&gt;$I393,1,(AE$6-$G393+1)/($I393-$G393+1))))</f>
        <v>0</v>
      </c>
      <c r="AF393" s="106">
        <f t="shared" si="330"/>
        <v>0</v>
      </c>
      <c r="AG393" s="106">
        <f t="shared" si="330"/>
        <v>0</v>
      </c>
      <c r="AH393" s="106">
        <f t="shared" si="330"/>
        <v>0</v>
      </c>
      <c r="AI393" s="106">
        <f t="shared" si="330"/>
        <v>0</v>
      </c>
      <c r="AJ393" s="106">
        <f t="shared" si="330"/>
        <v>0</v>
      </c>
      <c r="AK393" s="106">
        <f t="shared" si="330"/>
        <v>0</v>
      </c>
      <c r="AL393" s="106">
        <f t="shared" si="330"/>
        <v>0</v>
      </c>
      <c r="AM393" s="106">
        <f t="shared" si="330"/>
        <v>0</v>
      </c>
      <c r="AN393" s="106">
        <f t="shared" si="330"/>
        <v>0</v>
      </c>
      <c r="AO393" s="106">
        <f t="shared" ref="AO393:AX398" si="331">IF($G393=0,0,IF(AO$6&lt;$G393,0,IF(AO$6&gt;$I393,1,(AO$6-$G393+1)/($I393-$G393+1))))</f>
        <v>0</v>
      </c>
      <c r="AP393" s="106">
        <f t="shared" si="331"/>
        <v>0</v>
      </c>
      <c r="AQ393" s="106">
        <f t="shared" si="331"/>
        <v>0.625</v>
      </c>
      <c r="AR393" s="106">
        <f t="shared" si="331"/>
        <v>1</v>
      </c>
      <c r="AS393" s="106">
        <f t="shared" si="331"/>
        <v>1</v>
      </c>
      <c r="AT393" s="106">
        <f t="shared" si="331"/>
        <v>1</v>
      </c>
      <c r="AU393" s="106">
        <f t="shared" si="331"/>
        <v>1</v>
      </c>
      <c r="AV393" s="106">
        <f t="shared" si="331"/>
        <v>1</v>
      </c>
      <c r="AW393" s="106">
        <f t="shared" si="331"/>
        <v>1</v>
      </c>
      <c r="AX393" s="106">
        <f t="shared" si="331"/>
        <v>1</v>
      </c>
      <c r="AY393" s="106">
        <f t="shared" ref="AY393:BH398" si="332">IF($G393=0,0,IF(AY$6&lt;$G393,0,IF(AY$6&gt;$I393,1,(AY$6-$G393+1)/($I393-$G393+1))))</f>
        <v>1</v>
      </c>
      <c r="AZ393" s="106">
        <f t="shared" si="332"/>
        <v>1</v>
      </c>
      <c r="BA393" s="106">
        <f t="shared" si="332"/>
        <v>1</v>
      </c>
      <c r="BB393" s="106">
        <f t="shared" si="332"/>
        <v>1</v>
      </c>
      <c r="BC393" s="106">
        <f t="shared" si="332"/>
        <v>1</v>
      </c>
      <c r="BD393" s="106">
        <f t="shared" si="332"/>
        <v>1</v>
      </c>
      <c r="BE393" s="106">
        <f t="shared" si="332"/>
        <v>1</v>
      </c>
      <c r="BF393" s="106">
        <f t="shared" si="332"/>
        <v>1</v>
      </c>
      <c r="BG393" s="106">
        <f t="shared" si="332"/>
        <v>1</v>
      </c>
      <c r="BH393" s="106">
        <f t="shared" si="332"/>
        <v>1</v>
      </c>
      <c r="BI393" s="106">
        <f t="shared" ref="BI393:BQ398" si="333">IF($G393=0,0,IF(BI$6&lt;$G393,0,IF(BI$6&gt;$I393,1,(BI$6-$G393+1)/($I393-$G393+1))))</f>
        <v>1</v>
      </c>
      <c r="BJ393" s="106">
        <f t="shared" si="333"/>
        <v>1</v>
      </c>
      <c r="BK393" s="106">
        <f t="shared" si="333"/>
        <v>1</v>
      </c>
      <c r="BL393" s="106">
        <f t="shared" si="333"/>
        <v>1</v>
      </c>
      <c r="BM393" s="106">
        <f t="shared" si="333"/>
        <v>1</v>
      </c>
      <c r="BN393" s="106">
        <f t="shared" si="333"/>
        <v>1</v>
      </c>
      <c r="BO393" s="106">
        <f t="shared" si="333"/>
        <v>1</v>
      </c>
      <c r="BP393" s="106">
        <f t="shared" si="333"/>
        <v>1</v>
      </c>
      <c r="BQ393" s="106">
        <f t="shared" si="333"/>
        <v>1</v>
      </c>
      <c r="BR393" s="350">
        <f t="shared" si="276"/>
        <v>0.45127118644067798</v>
      </c>
    </row>
    <row r="394" spans="1:70" ht="15" x14ac:dyDescent="0.25">
      <c r="A394" s="80"/>
      <c r="B394" s="77" t="s">
        <v>1408</v>
      </c>
      <c r="C394" s="77" t="s">
        <v>2068</v>
      </c>
      <c r="D394" s="77" t="s">
        <v>6</v>
      </c>
      <c r="E394" s="224">
        <f>VLOOKUP(B394,'Cuadro Control'!C434:J2324,8,FALSE)</f>
        <v>52736347.43270281</v>
      </c>
      <c r="F394" s="106">
        <f t="shared" si="321"/>
        <v>9.933624348213644E-3</v>
      </c>
      <c r="G394" s="107">
        <v>46441</v>
      </c>
      <c r="H394" s="107"/>
      <c r="I394" s="107">
        <v>46443</v>
      </c>
      <c r="J394" s="354">
        <f t="shared" si="307"/>
        <v>0</v>
      </c>
      <c r="K394" s="106">
        <f t="shared" si="328"/>
        <v>0</v>
      </c>
      <c r="L394" s="106">
        <f t="shared" si="328"/>
        <v>0</v>
      </c>
      <c r="M394" s="106">
        <f t="shared" si="328"/>
        <v>0</v>
      </c>
      <c r="N394" s="106">
        <f t="shared" si="328"/>
        <v>0</v>
      </c>
      <c r="O394" s="106">
        <f t="shared" si="328"/>
        <v>0</v>
      </c>
      <c r="P394" s="106">
        <f t="shared" si="328"/>
        <v>0</v>
      </c>
      <c r="Q394" s="106">
        <f t="shared" si="328"/>
        <v>0</v>
      </c>
      <c r="R394" s="106">
        <f t="shared" si="328"/>
        <v>0</v>
      </c>
      <c r="S394" s="106">
        <f t="shared" si="328"/>
        <v>0</v>
      </c>
      <c r="T394" s="106">
        <f t="shared" si="328"/>
        <v>0</v>
      </c>
      <c r="U394" s="106">
        <f t="shared" si="329"/>
        <v>0</v>
      </c>
      <c r="V394" s="106">
        <f t="shared" si="329"/>
        <v>0</v>
      </c>
      <c r="W394" s="106">
        <f t="shared" si="329"/>
        <v>0</v>
      </c>
      <c r="X394" s="106">
        <f t="shared" si="329"/>
        <v>0</v>
      </c>
      <c r="Y394" s="106">
        <f t="shared" si="329"/>
        <v>0</v>
      </c>
      <c r="Z394" s="106">
        <f t="shared" si="329"/>
        <v>0</v>
      </c>
      <c r="AA394" s="106">
        <f t="shared" si="329"/>
        <v>0</v>
      </c>
      <c r="AB394" s="106">
        <f t="shared" si="329"/>
        <v>0</v>
      </c>
      <c r="AC394" s="106">
        <f t="shared" si="329"/>
        <v>0</v>
      </c>
      <c r="AD394" s="106">
        <f t="shared" si="329"/>
        <v>0</v>
      </c>
      <c r="AE394" s="106">
        <f t="shared" si="330"/>
        <v>0</v>
      </c>
      <c r="AF394" s="106">
        <f t="shared" si="330"/>
        <v>0</v>
      </c>
      <c r="AG394" s="106">
        <f t="shared" si="330"/>
        <v>0</v>
      </c>
      <c r="AH394" s="106">
        <f t="shared" si="330"/>
        <v>0</v>
      </c>
      <c r="AI394" s="106">
        <f t="shared" si="330"/>
        <v>0</v>
      </c>
      <c r="AJ394" s="106">
        <f t="shared" si="330"/>
        <v>0</v>
      </c>
      <c r="AK394" s="106">
        <f t="shared" si="330"/>
        <v>0</v>
      </c>
      <c r="AL394" s="106">
        <f t="shared" si="330"/>
        <v>0</v>
      </c>
      <c r="AM394" s="106">
        <f t="shared" si="330"/>
        <v>0</v>
      </c>
      <c r="AN394" s="106">
        <f t="shared" si="330"/>
        <v>0</v>
      </c>
      <c r="AO394" s="106">
        <f t="shared" si="331"/>
        <v>0</v>
      </c>
      <c r="AP394" s="106">
        <f t="shared" si="331"/>
        <v>0</v>
      </c>
      <c r="AQ394" s="106">
        <f t="shared" si="331"/>
        <v>0</v>
      </c>
      <c r="AR394" s="106">
        <f t="shared" si="331"/>
        <v>1</v>
      </c>
      <c r="AS394" s="106">
        <f t="shared" si="331"/>
        <v>1</v>
      </c>
      <c r="AT394" s="106">
        <f t="shared" si="331"/>
        <v>1</v>
      </c>
      <c r="AU394" s="106">
        <f t="shared" si="331"/>
        <v>1</v>
      </c>
      <c r="AV394" s="106">
        <f t="shared" si="331"/>
        <v>1</v>
      </c>
      <c r="AW394" s="106">
        <f t="shared" si="331"/>
        <v>1</v>
      </c>
      <c r="AX394" s="106">
        <f t="shared" si="331"/>
        <v>1</v>
      </c>
      <c r="AY394" s="106">
        <f t="shared" si="332"/>
        <v>1</v>
      </c>
      <c r="AZ394" s="106">
        <f t="shared" si="332"/>
        <v>1</v>
      </c>
      <c r="BA394" s="106">
        <f t="shared" si="332"/>
        <v>1</v>
      </c>
      <c r="BB394" s="106">
        <f t="shared" si="332"/>
        <v>1</v>
      </c>
      <c r="BC394" s="106">
        <f t="shared" si="332"/>
        <v>1</v>
      </c>
      <c r="BD394" s="106">
        <f t="shared" si="332"/>
        <v>1</v>
      </c>
      <c r="BE394" s="106">
        <f t="shared" si="332"/>
        <v>1</v>
      </c>
      <c r="BF394" s="106">
        <f t="shared" si="332"/>
        <v>1</v>
      </c>
      <c r="BG394" s="106">
        <f t="shared" si="332"/>
        <v>1</v>
      </c>
      <c r="BH394" s="106">
        <f t="shared" si="332"/>
        <v>1</v>
      </c>
      <c r="BI394" s="106">
        <f t="shared" si="333"/>
        <v>1</v>
      </c>
      <c r="BJ394" s="106">
        <f t="shared" si="333"/>
        <v>1</v>
      </c>
      <c r="BK394" s="106">
        <f t="shared" si="333"/>
        <v>1</v>
      </c>
      <c r="BL394" s="106">
        <f t="shared" si="333"/>
        <v>1</v>
      </c>
      <c r="BM394" s="106">
        <f t="shared" si="333"/>
        <v>1</v>
      </c>
      <c r="BN394" s="106">
        <f t="shared" si="333"/>
        <v>1</v>
      </c>
      <c r="BO394" s="106">
        <f t="shared" si="333"/>
        <v>1</v>
      </c>
      <c r="BP394" s="106">
        <f t="shared" si="333"/>
        <v>1</v>
      </c>
      <c r="BQ394" s="106">
        <f t="shared" si="333"/>
        <v>1</v>
      </c>
      <c r="BR394" s="350">
        <f t="shared" ref="BR394:BR457" si="334">+AVERAGE(K394:BQ394)</f>
        <v>0.44067796610169491</v>
      </c>
    </row>
    <row r="395" spans="1:70" ht="24" x14ac:dyDescent="0.25">
      <c r="A395" s="80"/>
      <c r="B395" s="77" t="s">
        <v>1409</v>
      </c>
      <c r="C395" s="77" t="s">
        <v>1410</v>
      </c>
      <c r="D395" s="77" t="s">
        <v>19</v>
      </c>
      <c r="E395" s="224">
        <f>VLOOKUP(B395,'Cuadro Control'!C435:J2325,8,FALSE)</f>
        <v>46410609.014634147</v>
      </c>
      <c r="F395" s="106">
        <f t="shared" si="321"/>
        <v>8.742083556535862E-3</v>
      </c>
      <c r="G395" s="107">
        <v>46443</v>
      </c>
      <c r="H395" s="107"/>
      <c r="I395" s="107">
        <v>46445</v>
      </c>
      <c r="J395" s="354">
        <f t="shared" si="307"/>
        <v>0.66666666666666663</v>
      </c>
      <c r="K395" s="106">
        <f t="shared" si="328"/>
        <v>0</v>
      </c>
      <c r="L395" s="106">
        <f t="shared" si="328"/>
        <v>0</v>
      </c>
      <c r="M395" s="106">
        <f t="shared" si="328"/>
        <v>0</v>
      </c>
      <c r="N395" s="106">
        <f t="shared" si="328"/>
        <v>0</v>
      </c>
      <c r="O395" s="106">
        <f t="shared" si="328"/>
        <v>0</v>
      </c>
      <c r="P395" s="106">
        <f t="shared" si="328"/>
        <v>0</v>
      </c>
      <c r="Q395" s="106">
        <f t="shared" si="328"/>
        <v>0</v>
      </c>
      <c r="R395" s="106">
        <f t="shared" si="328"/>
        <v>0</v>
      </c>
      <c r="S395" s="106">
        <f t="shared" si="328"/>
        <v>0</v>
      </c>
      <c r="T395" s="106">
        <f t="shared" si="328"/>
        <v>0</v>
      </c>
      <c r="U395" s="106">
        <f t="shared" si="329"/>
        <v>0</v>
      </c>
      <c r="V395" s="106">
        <f t="shared" si="329"/>
        <v>0</v>
      </c>
      <c r="W395" s="106">
        <f t="shared" si="329"/>
        <v>0</v>
      </c>
      <c r="X395" s="106">
        <f t="shared" si="329"/>
        <v>0</v>
      </c>
      <c r="Y395" s="106">
        <f t="shared" si="329"/>
        <v>0</v>
      </c>
      <c r="Z395" s="106">
        <f t="shared" si="329"/>
        <v>0</v>
      </c>
      <c r="AA395" s="106">
        <f t="shared" si="329"/>
        <v>0</v>
      </c>
      <c r="AB395" s="106">
        <f t="shared" si="329"/>
        <v>0</v>
      </c>
      <c r="AC395" s="106">
        <f t="shared" si="329"/>
        <v>0</v>
      </c>
      <c r="AD395" s="106">
        <f t="shared" si="329"/>
        <v>0</v>
      </c>
      <c r="AE395" s="106">
        <f t="shared" si="330"/>
        <v>0</v>
      </c>
      <c r="AF395" s="106">
        <f t="shared" si="330"/>
        <v>0</v>
      </c>
      <c r="AG395" s="106">
        <f t="shared" si="330"/>
        <v>0</v>
      </c>
      <c r="AH395" s="106">
        <f t="shared" si="330"/>
        <v>0</v>
      </c>
      <c r="AI395" s="106">
        <f t="shared" si="330"/>
        <v>0</v>
      </c>
      <c r="AJ395" s="106">
        <f t="shared" si="330"/>
        <v>0</v>
      </c>
      <c r="AK395" s="106">
        <f t="shared" si="330"/>
        <v>0</v>
      </c>
      <c r="AL395" s="106">
        <f t="shared" si="330"/>
        <v>0</v>
      </c>
      <c r="AM395" s="106">
        <f t="shared" si="330"/>
        <v>0</v>
      </c>
      <c r="AN395" s="106">
        <f t="shared" si="330"/>
        <v>0</v>
      </c>
      <c r="AO395" s="106">
        <f t="shared" si="331"/>
        <v>0</v>
      </c>
      <c r="AP395" s="106">
        <f t="shared" si="331"/>
        <v>0</v>
      </c>
      <c r="AQ395" s="106">
        <f t="shared" si="331"/>
        <v>0</v>
      </c>
      <c r="AR395" s="106">
        <f t="shared" si="331"/>
        <v>0.66666666666666663</v>
      </c>
      <c r="AS395" s="106">
        <f t="shared" si="331"/>
        <v>1</v>
      </c>
      <c r="AT395" s="106">
        <f t="shared" si="331"/>
        <v>1</v>
      </c>
      <c r="AU395" s="106">
        <f t="shared" si="331"/>
        <v>1</v>
      </c>
      <c r="AV395" s="106">
        <f t="shared" si="331"/>
        <v>1</v>
      </c>
      <c r="AW395" s="106">
        <f t="shared" si="331"/>
        <v>1</v>
      </c>
      <c r="AX395" s="106">
        <f t="shared" si="331"/>
        <v>1</v>
      </c>
      <c r="AY395" s="106">
        <f t="shared" si="332"/>
        <v>1</v>
      </c>
      <c r="AZ395" s="106">
        <f t="shared" si="332"/>
        <v>1</v>
      </c>
      <c r="BA395" s="106">
        <f t="shared" si="332"/>
        <v>1</v>
      </c>
      <c r="BB395" s="106">
        <f t="shared" si="332"/>
        <v>1</v>
      </c>
      <c r="BC395" s="106">
        <f t="shared" si="332"/>
        <v>1</v>
      </c>
      <c r="BD395" s="106">
        <f t="shared" si="332"/>
        <v>1</v>
      </c>
      <c r="BE395" s="106">
        <f t="shared" si="332"/>
        <v>1</v>
      </c>
      <c r="BF395" s="106">
        <f t="shared" si="332"/>
        <v>1</v>
      </c>
      <c r="BG395" s="106">
        <f t="shared" si="332"/>
        <v>1</v>
      </c>
      <c r="BH395" s="106">
        <f t="shared" si="332"/>
        <v>1</v>
      </c>
      <c r="BI395" s="106">
        <f t="shared" si="333"/>
        <v>1</v>
      </c>
      <c r="BJ395" s="106">
        <f t="shared" si="333"/>
        <v>1</v>
      </c>
      <c r="BK395" s="106">
        <f t="shared" si="333"/>
        <v>1</v>
      </c>
      <c r="BL395" s="106">
        <f t="shared" si="333"/>
        <v>1</v>
      </c>
      <c r="BM395" s="106">
        <f t="shared" si="333"/>
        <v>1</v>
      </c>
      <c r="BN395" s="106">
        <f t="shared" si="333"/>
        <v>1</v>
      </c>
      <c r="BO395" s="106">
        <f t="shared" si="333"/>
        <v>1</v>
      </c>
      <c r="BP395" s="106">
        <f t="shared" si="333"/>
        <v>1</v>
      </c>
      <c r="BQ395" s="106">
        <f t="shared" si="333"/>
        <v>1</v>
      </c>
      <c r="BR395" s="350">
        <f t="shared" si="334"/>
        <v>0.43502824858757055</v>
      </c>
    </row>
    <row r="396" spans="1:70" ht="24" x14ac:dyDescent="0.25">
      <c r="A396" s="80"/>
      <c r="B396" s="77" t="s">
        <v>1411</v>
      </c>
      <c r="C396" s="77" t="s">
        <v>1412</v>
      </c>
      <c r="D396" s="77" t="s">
        <v>9</v>
      </c>
      <c r="E396" s="224">
        <f>VLOOKUP(B396,'Cuadro Control'!C436:J2326,8,FALSE)</f>
        <v>1587346329.5488234</v>
      </c>
      <c r="F396" s="106">
        <f t="shared" si="321"/>
        <v>0.29899875353285565</v>
      </c>
      <c r="G396" s="107">
        <v>46443</v>
      </c>
      <c r="H396" s="107"/>
      <c r="I396" s="107">
        <v>46454</v>
      </c>
      <c r="J396" s="354">
        <f t="shared" si="307"/>
        <v>0.75</v>
      </c>
      <c r="K396" s="106">
        <f t="shared" si="328"/>
        <v>0</v>
      </c>
      <c r="L396" s="106">
        <f t="shared" si="328"/>
        <v>0</v>
      </c>
      <c r="M396" s="106">
        <f t="shared" si="328"/>
        <v>0</v>
      </c>
      <c r="N396" s="106">
        <f t="shared" si="328"/>
        <v>0</v>
      </c>
      <c r="O396" s="106">
        <f t="shared" si="328"/>
        <v>0</v>
      </c>
      <c r="P396" s="106">
        <f t="shared" si="328"/>
        <v>0</v>
      </c>
      <c r="Q396" s="106">
        <f t="shared" si="328"/>
        <v>0</v>
      </c>
      <c r="R396" s="106">
        <f t="shared" si="328"/>
        <v>0</v>
      </c>
      <c r="S396" s="106">
        <f t="shared" si="328"/>
        <v>0</v>
      </c>
      <c r="T396" s="106">
        <f t="shared" si="328"/>
        <v>0</v>
      </c>
      <c r="U396" s="106">
        <f t="shared" si="329"/>
        <v>0</v>
      </c>
      <c r="V396" s="106">
        <f t="shared" si="329"/>
        <v>0</v>
      </c>
      <c r="W396" s="106">
        <f t="shared" si="329"/>
        <v>0</v>
      </c>
      <c r="X396" s="106">
        <f t="shared" si="329"/>
        <v>0</v>
      </c>
      <c r="Y396" s="106">
        <f t="shared" si="329"/>
        <v>0</v>
      </c>
      <c r="Z396" s="106">
        <f t="shared" si="329"/>
        <v>0</v>
      </c>
      <c r="AA396" s="106">
        <f t="shared" si="329"/>
        <v>0</v>
      </c>
      <c r="AB396" s="106">
        <f t="shared" si="329"/>
        <v>0</v>
      </c>
      <c r="AC396" s="106">
        <f t="shared" si="329"/>
        <v>0</v>
      </c>
      <c r="AD396" s="106">
        <f t="shared" si="329"/>
        <v>0</v>
      </c>
      <c r="AE396" s="106">
        <f t="shared" si="330"/>
        <v>0</v>
      </c>
      <c r="AF396" s="106">
        <f t="shared" si="330"/>
        <v>0</v>
      </c>
      <c r="AG396" s="106">
        <f t="shared" si="330"/>
        <v>0</v>
      </c>
      <c r="AH396" s="106">
        <f t="shared" si="330"/>
        <v>0</v>
      </c>
      <c r="AI396" s="106">
        <f t="shared" si="330"/>
        <v>0</v>
      </c>
      <c r="AJ396" s="106">
        <f t="shared" si="330"/>
        <v>0</v>
      </c>
      <c r="AK396" s="106">
        <f t="shared" si="330"/>
        <v>0</v>
      </c>
      <c r="AL396" s="106">
        <f t="shared" si="330"/>
        <v>0</v>
      </c>
      <c r="AM396" s="106">
        <f t="shared" si="330"/>
        <v>0</v>
      </c>
      <c r="AN396" s="106">
        <f t="shared" si="330"/>
        <v>0</v>
      </c>
      <c r="AO396" s="106">
        <f t="shared" si="331"/>
        <v>0</v>
      </c>
      <c r="AP396" s="106">
        <f t="shared" si="331"/>
        <v>0</v>
      </c>
      <c r="AQ396" s="106">
        <f t="shared" si="331"/>
        <v>0</v>
      </c>
      <c r="AR396" s="106">
        <f t="shared" si="331"/>
        <v>0.16666666666666666</v>
      </c>
      <c r="AS396" s="106">
        <f t="shared" si="331"/>
        <v>0.75</v>
      </c>
      <c r="AT396" s="106">
        <f t="shared" si="331"/>
        <v>1</v>
      </c>
      <c r="AU396" s="106">
        <f t="shared" si="331"/>
        <v>1</v>
      </c>
      <c r="AV396" s="106">
        <f t="shared" si="331"/>
        <v>1</v>
      </c>
      <c r="AW396" s="106">
        <f t="shared" si="331"/>
        <v>1</v>
      </c>
      <c r="AX396" s="106">
        <f t="shared" si="331"/>
        <v>1</v>
      </c>
      <c r="AY396" s="106">
        <f t="shared" si="332"/>
        <v>1</v>
      </c>
      <c r="AZ396" s="106">
        <f t="shared" si="332"/>
        <v>1</v>
      </c>
      <c r="BA396" s="106">
        <f t="shared" si="332"/>
        <v>1</v>
      </c>
      <c r="BB396" s="106">
        <f t="shared" si="332"/>
        <v>1</v>
      </c>
      <c r="BC396" s="106">
        <f t="shared" si="332"/>
        <v>1</v>
      </c>
      <c r="BD396" s="106">
        <f t="shared" si="332"/>
        <v>1</v>
      </c>
      <c r="BE396" s="106">
        <f t="shared" si="332"/>
        <v>1</v>
      </c>
      <c r="BF396" s="106">
        <f t="shared" si="332"/>
        <v>1</v>
      </c>
      <c r="BG396" s="106">
        <f t="shared" si="332"/>
        <v>1</v>
      </c>
      <c r="BH396" s="106">
        <f t="shared" si="332"/>
        <v>1</v>
      </c>
      <c r="BI396" s="106">
        <f t="shared" si="333"/>
        <v>1</v>
      </c>
      <c r="BJ396" s="106">
        <f t="shared" si="333"/>
        <v>1</v>
      </c>
      <c r="BK396" s="106">
        <f t="shared" si="333"/>
        <v>1</v>
      </c>
      <c r="BL396" s="106">
        <f t="shared" si="333"/>
        <v>1</v>
      </c>
      <c r="BM396" s="106">
        <f t="shared" si="333"/>
        <v>1</v>
      </c>
      <c r="BN396" s="106">
        <f t="shared" si="333"/>
        <v>1</v>
      </c>
      <c r="BO396" s="106">
        <f t="shared" si="333"/>
        <v>1</v>
      </c>
      <c r="BP396" s="106">
        <f t="shared" si="333"/>
        <v>1</v>
      </c>
      <c r="BQ396" s="106">
        <f t="shared" si="333"/>
        <v>1</v>
      </c>
      <c r="BR396" s="350">
        <f t="shared" si="334"/>
        <v>0.42231638418079093</v>
      </c>
    </row>
    <row r="397" spans="1:70" ht="30" x14ac:dyDescent="0.25">
      <c r="A397" s="80"/>
      <c r="B397" s="103" t="s">
        <v>1413</v>
      </c>
      <c r="C397" s="103" t="s">
        <v>1414</v>
      </c>
      <c r="D397" s="103" t="s">
        <v>9</v>
      </c>
      <c r="E397" s="223">
        <f>VLOOKUP(B397,'Cuadro Control'!C437:J2327,8,FALSE)</f>
        <v>179532477.23999998</v>
      </c>
      <c r="F397" s="104">
        <f t="shared" si="321"/>
        <v>3.3817438522495219E-2</v>
      </c>
      <c r="G397" s="105">
        <v>46445</v>
      </c>
      <c r="H397" s="105"/>
      <c r="I397" s="105">
        <v>46458</v>
      </c>
      <c r="J397" s="354">
        <f t="shared" si="307"/>
        <v>1</v>
      </c>
      <c r="K397" s="104">
        <f t="shared" si="328"/>
        <v>0</v>
      </c>
      <c r="L397" s="104">
        <f t="shared" si="328"/>
        <v>0</v>
      </c>
      <c r="M397" s="104">
        <f t="shared" si="328"/>
        <v>0</v>
      </c>
      <c r="N397" s="104">
        <f t="shared" si="328"/>
        <v>0</v>
      </c>
      <c r="O397" s="104">
        <f t="shared" si="328"/>
        <v>0</v>
      </c>
      <c r="P397" s="104">
        <f t="shared" si="328"/>
        <v>0</v>
      </c>
      <c r="Q397" s="104">
        <f t="shared" si="328"/>
        <v>0</v>
      </c>
      <c r="R397" s="104">
        <f t="shared" si="328"/>
        <v>0</v>
      </c>
      <c r="S397" s="104">
        <f t="shared" si="328"/>
        <v>0</v>
      </c>
      <c r="T397" s="104">
        <f t="shared" si="328"/>
        <v>0</v>
      </c>
      <c r="U397" s="104">
        <f t="shared" si="329"/>
        <v>0</v>
      </c>
      <c r="V397" s="104">
        <f t="shared" si="329"/>
        <v>0</v>
      </c>
      <c r="W397" s="104">
        <f t="shared" si="329"/>
        <v>0</v>
      </c>
      <c r="X397" s="104">
        <f t="shared" si="329"/>
        <v>0</v>
      </c>
      <c r="Y397" s="104">
        <f t="shared" si="329"/>
        <v>0</v>
      </c>
      <c r="Z397" s="104">
        <f t="shared" si="329"/>
        <v>0</v>
      </c>
      <c r="AA397" s="104">
        <f t="shared" si="329"/>
        <v>0</v>
      </c>
      <c r="AB397" s="104">
        <f t="shared" si="329"/>
        <v>0</v>
      </c>
      <c r="AC397" s="104">
        <f t="shared" si="329"/>
        <v>0</v>
      </c>
      <c r="AD397" s="104">
        <f t="shared" si="329"/>
        <v>0</v>
      </c>
      <c r="AE397" s="104">
        <f t="shared" si="330"/>
        <v>0</v>
      </c>
      <c r="AF397" s="104">
        <f t="shared" si="330"/>
        <v>0</v>
      </c>
      <c r="AG397" s="104">
        <f t="shared" si="330"/>
        <v>0</v>
      </c>
      <c r="AH397" s="104">
        <f t="shared" si="330"/>
        <v>0</v>
      </c>
      <c r="AI397" s="104">
        <f t="shared" si="330"/>
        <v>0</v>
      </c>
      <c r="AJ397" s="104">
        <f t="shared" si="330"/>
        <v>0</v>
      </c>
      <c r="AK397" s="104">
        <f t="shared" si="330"/>
        <v>0</v>
      </c>
      <c r="AL397" s="104">
        <f t="shared" si="330"/>
        <v>0</v>
      </c>
      <c r="AM397" s="104">
        <f t="shared" si="330"/>
        <v>0</v>
      </c>
      <c r="AN397" s="104">
        <f t="shared" si="330"/>
        <v>0</v>
      </c>
      <c r="AO397" s="104">
        <f t="shared" si="331"/>
        <v>0</v>
      </c>
      <c r="AP397" s="104">
        <f t="shared" si="331"/>
        <v>0</v>
      </c>
      <c r="AQ397" s="104">
        <f t="shared" si="331"/>
        <v>0</v>
      </c>
      <c r="AR397" s="104">
        <f t="shared" si="331"/>
        <v>0</v>
      </c>
      <c r="AS397" s="104">
        <f t="shared" si="331"/>
        <v>0.5</v>
      </c>
      <c r="AT397" s="104">
        <f t="shared" si="331"/>
        <v>1</v>
      </c>
      <c r="AU397" s="104">
        <f t="shared" si="331"/>
        <v>1</v>
      </c>
      <c r="AV397" s="104">
        <f t="shared" si="331"/>
        <v>1</v>
      </c>
      <c r="AW397" s="104">
        <f t="shared" si="331"/>
        <v>1</v>
      </c>
      <c r="AX397" s="104">
        <f t="shared" si="331"/>
        <v>1</v>
      </c>
      <c r="AY397" s="104">
        <f t="shared" si="332"/>
        <v>1</v>
      </c>
      <c r="AZ397" s="104">
        <f t="shared" si="332"/>
        <v>1</v>
      </c>
      <c r="BA397" s="104">
        <f t="shared" si="332"/>
        <v>1</v>
      </c>
      <c r="BB397" s="104">
        <f t="shared" si="332"/>
        <v>1</v>
      </c>
      <c r="BC397" s="104">
        <f t="shared" si="332"/>
        <v>1</v>
      </c>
      <c r="BD397" s="104">
        <f t="shared" si="332"/>
        <v>1</v>
      </c>
      <c r="BE397" s="104">
        <f t="shared" si="332"/>
        <v>1</v>
      </c>
      <c r="BF397" s="104">
        <f t="shared" si="332"/>
        <v>1</v>
      </c>
      <c r="BG397" s="104">
        <f t="shared" si="332"/>
        <v>1</v>
      </c>
      <c r="BH397" s="104">
        <f t="shared" si="332"/>
        <v>1</v>
      </c>
      <c r="BI397" s="104">
        <f t="shared" si="333"/>
        <v>1</v>
      </c>
      <c r="BJ397" s="104">
        <f t="shared" si="333"/>
        <v>1</v>
      </c>
      <c r="BK397" s="104">
        <f t="shared" si="333"/>
        <v>1</v>
      </c>
      <c r="BL397" s="104">
        <f t="shared" si="333"/>
        <v>1</v>
      </c>
      <c r="BM397" s="104">
        <f t="shared" si="333"/>
        <v>1</v>
      </c>
      <c r="BN397" s="104">
        <f t="shared" si="333"/>
        <v>1</v>
      </c>
      <c r="BO397" s="104">
        <f t="shared" si="333"/>
        <v>1</v>
      </c>
      <c r="BP397" s="104">
        <f t="shared" si="333"/>
        <v>1</v>
      </c>
      <c r="BQ397" s="104">
        <f t="shared" si="333"/>
        <v>1</v>
      </c>
      <c r="BR397" s="350">
        <f t="shared" si="334"/>
        <v>0.4152542372881356</v>
      </c>
    </row>
    <row r="398" spans="1:70" ht="15" x14ac:dyDescent="0.25">
      <c r="A398" s="80"/>
      <c r="B398" s="78" t="s">
        <v>1415</v>
      </c>
      <c r="C398" s="78" t="s">
        <v>1990</v>
      </c>
      <c r="D398" s="78" t="s">
        <v>3</v>
      </c>
      <c r="E398" s="225">
        <f>VLOOKUP(B398,'Cuadro Control'!C438:J2328,8,FALSE)</f>
        <v>0</v>
      </c>
      <c r="F398" s="108">
        <f>IFERROR(E398/$E$382,0)</f>
        <v>0</v>
      </c>
      <c r="G398" s="109">
        <v>46458</v>
      </c>
      <c r="H398" s="109"/>
      <c r="I398" s="109">
        <v>46458</v>
      </c>
      <c r="J398" s="354">
        <f t="shared" si="307"/>
        <v>1</v>
      </c>
      <c r="K398" s="108">
        <f t="shared" si="328"/>
        <v>0</v>
      </c>
      <c r="L398" s="108">
        <f t="shared" si="328"/>
        <v>0</v>
      </c>
      <c r="M398" s="108">
        <f t="shared" si="328"/>
        <v>0</v>
      </c>
      <c r="N398" s="108">
        <f t="shared" si="328"/>
        <v>0</v>
      </c>
      <c r="O398" s="108">
        <f t="shared" si="328"/>
        <v>0</v>
      </c>
      <c r="P398" s="108">
        <f t="shared" si="328"/>
        <v>0</v>
      </c>
      <c r="Q398" s="108">
        <f t="shared" si="328"/>
        <v>0</v>
      </c>
      <c r="R398" s="108">
        <f t="shared" si="328"/>
        <v>0</v>
      </c>
      <c r="S398" s="108">
        <f t="shared" si="328"/>
        <v>0</v>
      </c>
      <c r="T398" s="108">
        <f t="shared" si="328"/>
        <v>0</v>
      </c>
      <c r="U398" s="108">
        <f t="shared" si="329"/>
        <v>0</v>
      </c>
      <c r="V398" s="108">
        <f t="shared" si="329"/>
        <v>0</v>
      </c>
      <c r="W398" s="108">
        <f t="shared" si="329"/>
        <v>0</v>
      </c>
      <c r="X398" s="108">
        <f t="shared" si="329"/>
        <v>0</v>
      </c>
      <c r="Y398" s="108">
        <f t="shared" si="329"/>
        <v>0</v>
      </c>
      <c r="Z398" s="108">
        <f t="shared" si="329"/>
        <v>0</v>
      </c>
      <c r="AA398" s="108">
        <f t="shared" si="329"/>
        <v>0</v>
      </c>
      <c r="AB398" s="108">
        <f t="shared" si="329"/>
        <v>0</v>
      </c>
      <c r="AC398" s="108">
        <f t="shared" si="329"/>
        <v>0</v>
      </c>
      <c r="AD398" s="108">
        <f t="shared" si="329"/>
        <v>0</v>
      </c>
      <c r="AE398" s="108">
        <f t="shared" si="330"/>
        <v>0</v>
      </c>
      <c r="AF398" s="108">
        <f t="shared" si="330"/>
        <v>0</v>
      </c>
      <c r="AG398" s="108">
        <f t="shared" si="330"/>
        <v>0</v>
      </c>
      <c r="AH398" s="108">
        <f t="shared" si="330"/>
        <v>0</v>
      </c>
      <c r="AI398" s="108">
        <f t="shared" si="330"/>
        <v>0</v>
      </c>
      <c r="AJ398" s="108">
        <f t="shared" si="330"/>
        <v>0</v>
      </c>
      <c r="AK398" s="108">
        <f t="shared" si="330"/>
        <v>0</v>
      </c>
      <c r="AL398" s="108">
        <f t="shared" si="330"/>
        <v>0</v>
      </c>
      <c r="AM398" s="108">
        <f t="shared" si="330"/>
        <v>0</v>
      </c>
      <c r="AN398" s="108">
        <f t="shared" si="330"/>
        <v>0</v>
      </c>
      <c r="AO398" s="108">
        <f t="shared" si="331"/>
        <v>0</v>
      </c>
      <c r="AP398" s="108">
        <f t="shared" si="331"/>
        <v>0</v>
      </c>
      <c r="AQ398" s="108">
        <f t="shared" si="331"/>
        <v>0</v>
      </c>
      <c r="AR398" s="108">
        <f t="shared" si="331"/>
        <v>0</v>
      </c>
      <c r="AS398" s="108">
        <f t="shared" si="331"/>
        <v>0</v>
      </c>
      <c r="AT398" s="108">
        <f t="shared" si="331"/>
        <v>1</v>
      </c>
      <c r="AU398" s="108">
        <f t="shared" si="331"/>
        <v>1</v>
      </c>
      <c r="AV398" s="108">
        <f t="shared" si="331"/>
        <v>1</v>
      </c>
      <c r="AW398" s="108">
        <f t="shared" si="331"/>
        <v>1</v>
      </c>
      <c r="AX398" s="108">
        <f t="shared" si="331"/>
        <v>1</v>
      </c>
      <c r="AY398" s="108">
        <f t="shared" si="332"/>
        <v>1</v>
      </c>
      <c r="AZ398" s="108">
        <f t="shared" si="332"/>
        <v>1</v>
      </c>
      <c r="BA398" s="108">
        <f t="shared" si="332"/>
        <v>1</v>
      </c>
      <c r="BB398" s="108">
        <f t="shared" si="332"/>
        <v>1</v>
      </c>
      <c r="BC398" s="108">
        <f t="shared" si="332"/>
        <v>1</v>
      </c>
      <c r="BD398" s="108">
        <f t="shared" si="332"/>
        <v>1</v>
      </c>
      <c r="BE398" s="108">
        <f t="shared" si="332"/>
        <v>1</v>
      </c>
      <c r="BF398" s="108">
        <f t="shared" si="332"/>
        <v>1</v>
      </c>
      <c r="BG398" s="108">
        <f t="shared" si="332"/>
        <v>1</v>
      </c>
      <c r="BH398" s="108">
        <f t="shared" si="332"/>
        <v>1</v>
      </c>
      <c r="BI398" s="108">
        <f t="shared" si="333"/>
        <v>1</v>
      </c>
      <c r="BJ398" s="108">
        <f t="shared" si="333"/>
        <v>1</v>
      </c>
      <c r="BK398" s="108">
        <f t="shared" si="333"/>
        <v>1</v>
      </c>
      <c r="BL398" s="108">
        <f t="shared" si="333"/>
        <v>1</v>
      </c>
      <c r="BM398" s="108">
        <f t="shared" si="333"/>
        <v>1</v>
      </c>
      <c r="BN398" s="108">
        <f t="shared" si="333"/>
        <v>1</v>
      </c>
      <c r="BO398" s="108">
        <f t="shared" si="333"/>
        <v>1</v>
      </c>
      <c r="BP398" s="108">
        <f t="shared" si="333"/>
        <v>1</v>
      </c>
      <c r="BQ398" s="108">
        <f t="shared" si="333"/>
        <v>1</v>
      </c>
      <c r="BR398" s="350">
        <f t="shared" si="334"/>
        <v>0.40677966101694918</v>
      </c>
    </row>
    <row r="399" spans="1:70" ht="15" x14ac:dyDescent="0.25">
      <c r="A399" s="80"/>
      <c r="B399" s="79" t="s">
        <v>1416</v>
      </c>
      <c r="C399" s="79" t="s">
        <v>1417</v>
      </c>
      <c r="D399" s="79" t="s">
        <v>38</v>
      </c>
      <c r="E399" s="226">
        <f>SUM(E400:E415)</f>
        <v>5308872732.0543728</v>
      </c>
      <c r="F399" s="110">
        <f>IFERROR(E399/$E$109,0)</f>
        <v>2.9408554574576196E-2</v>
      </c>
      <c r="G399" s="111">
        <v>46238</v>
      </c>
      <c r="H399" s="111"/>
      <c r="I399" s="111">
        <v>46466</v>
      </c>
      <c r="J399" s="354">
        <f t="shared" si="307"/>
        <v>0.99739865857519272</v>
      </c>
      <c r="K399" s="110">
        <f>SUMPRODUCT($F400:$F414,K400:K414)</f>
        <v>0</v>
      </c>
      <c r="L399" s="110">
        <f t="shared" ref="L399:BQ399" si="335">SUMPRODUCT($F400:$F414,L400:L414)</f>
        <v>0</v>
      </c>
      <c r="M399" s="110">
        <f t="shared" si="335"/>
        <v>0</v>
      </c>
      <c r="N399" s="110">
        <f t="shared" si="335"/>
        <v>0</v>
      </c>
      <c r="O399" s="110">
        <f t="shared" si="335"/>
        <v>3.9709867949327553E-4</v>
      </c>
      <c r="P399" s="110">
        <f t="shared" si="335"/>
        <v>1.0920213686065076E-3</v>
      </c>
      <c r="Q399" s="110">
        <f t="shared" si="335"/>
        <v>1.78694405771974E-3</v>
      </c>
      <c r="R399" s="110">
        <f t="shared" si="335"/>
        <v>2.4818667468329723E-3</v>
      </c>
      <c r="S399" s="110">
        <f t="shared" si="335"/>
        <v>3.1767894359462042E-3</v>
      </c>
      <c r="T399" s="110">
        <f t="shared" si="335"/>
        <v>3.871712125059437E-3</v>
      </c>
      <c r="U399" s="110">
        <f t="shared" si="335"/>
        <v>4.5666348141726685E-3</v>
      </c>
      <c r="V399" s="110">
        <f t="shared" si="335"/>
        <v>5.2615575032859008E-3</v>
      </c>
      <c r="W399" s="110">
        <f t="shared" si="335"/>
        <v>5.9564801923991341E-3</v>
      </c>
      <c r="X399" s="110">
        <f t="shared" si="335"/>
        <v>6.6514028815123655E-3</v>
      </c>
      <c r="Y399" s="110">
        <f t="shared" si="335"/>
        <v>7.3463255706255979E-3</v>
      </c>
      <c r="Z399" s="110">
        <f t="shared" si="335"/>
        <v>8.0412482597388285E-3</v>
      </c>
      <c r="AA399" s="110">
        <f t="shared" si="335"/>
        <v>8.7361709488520609E-3</v>
      </c>
      <c r="AB399" s="110">
        <f t="shared" si="335"/>
        <v>9.4310936379652949E-3</v>
      </c>
      <c r="AC399" s="110">
        <f t="shared" si="335"/>
        <v>1.0126016327078527E-2</v>
      </c>
      <c r="AD399" s="110">
        <f t="shared" si="335"/>
        <v>1.082093901619176E-2</v>
      </c>
      <c r="AE399" s="110">
        <f t="shared" si="335"/>
        <v>1.1515861705304992E-2</v>
      </c>
      <c r="AF399" s="110">
        <f t="shared" si="335"/>
        <v>1.2210784394418224E-2</v>
      </c>
      <c r="AG399" s="110">
        <f t="shared" si="335"/>
        <v>1.2905707083531457E-2</v>
      </c>
      <c r="AH399" s="110">
        <f t="shared" si="335"/>
        <v>1.3600629772644687E-2</v>
      </c>
      <c r="AI399" s="110">
        <f t="shared" si="335"/>
        <v>1.429555246175792E-2</v>
      </c>
      <c r="AJ399" s="110">
        <f t="shared" si="335"/>
        <v>1.4990475150871152E-2</v>
      </c>
      <c r="AK399" s="110">
        <f t="shared" si="335"/>
        <v>2.1034496182852431E-2</v>
      </c>
      <c r="AL399" s="110">
        <f t="shared" si="335"/>
        <v>5.8478184582928763E-2</v>
      </c>
      <c r="AM399" s="110">
        <f t="shared" si="335"/>
        <v>0.10650498686563921</v>
      </c>
      <c r="AN399" s="110">
        <f t="shared" si="335"/>
        <v>0.16008640555045139</v>
      </c>
      <c r="AO399" s="110">
        <f t="shared" si="335"/>
        <v>0.2285609018644725</v>
      </c>
      <c r="AP399" s="110">
        <f t="shared" si="335"/>
        <v>0.32261391968511494</v>
      </c>
      <c r="AQ399" s="110">
        <f t="shared" si="335"/>
        <v>0.41666693750575734</v>
      </c>
      <c r="AR399" s="110">
        <f t="shared" si="335"/>
        <v>0.64850810003989967</v>
      </c>
      <c r="AS399" s="110">
        <f t="shared" si="335"/>
        <v>0.68554380807165194</v>
      </c>
      <c r="AT399" s="110">
        <f t="shared" si="335"/>
        <v>0.87952301742392291</v>
      </c>
      <c r="AU399" s="110">
        <f t="shared" si="335"/>
        <v>0.99739865857519272</v>
      </c>
      <c r="AV399" s="110">
        <f t="shared" si="335"/>
        <v>1</v>
      </c>
      <c r="AW399" s="110">
        <f t="shared" si="335"/>
        <v>1</v>
      </c>
      <c r="AX399" s="110">
        <f t="shared" si="335"/>
        <v>1</v>
      </c>
      <c r="AY399" s="110">
        <f t="shared" si="335"/>
        <v>1</v>
      </c>
      <c r="AZ399" s="110">
        <f t="shared" si="335"/>
        <v>1</v>
      </c>
      <c r="BA399" s="110">
        <f t="shared" si="335"/>
        <v>1</v>
      </c>
      <c r="BB399" s="110">
        <f t="shared" si="335"/>
        <v>1</v>
      </c>
      <c r="BC399" s="110">
        <f t="shared" si="335"/>
        <v>1</v>
      </c>
      <c r="BD399" s="110">
        <f t="shared" si="335"/>
        <v>1</v>
      </c>
      <c r="BE399" s="110">
        <f t="shared" si="335"/>
        <v>1</v>
      </c>
      <c r="BF399" s="110">
        <f t="shared" si="335"/>
        <v>1</v>
      </c>
      <c r="BG399" s="110">
        <f t="shared" si="335"/>
        <v>1</v>
      </c>
      <c r="BH399" s="110">
        <f t="shared" si="335"/>
        <v>1</v>
      </c>
      <c r="BI399" s="110">
        <f t="shared" si="335"/>
        <v>1</v>
      </c>
      <c r="BJ399" s="110">
        <f t="shared" si="335"/>
        <v>1</v>
      </c>
      <c r="BK399" s="110">
        <f t="shared" si="335"/>
        <v>1</v>
      </c>
      <c r="BL399" s="110">
        <f t="shared" si="335"/>
        <v>1</v>
      </c>
      <c r="BM399" s="110">
        <f t="shared" si="335"/>
        <v>1</v>
      </c>
      <c r="BN399" s="110">
        <f t="shared" si="335"/>
        <v>1</v>
      </c>
      <c r="BO399" s="110">
        <f t="shared" si="335"/>
        <v>1</v>
      </c>
      <c r="BP399" s="110">
        <f t="shared" si="335"/>
        <v>1</v>
      </c>
      <c r="BQ399" s="110">
        <f t="shared" si="335"/>
        <v>1</v>
      </c>
      <c r="BR399" s="350">
        <f t="shared" si="334"/>
        <v>0.45244377505901512</v>
      </c>
    </row>
    <row r="400" spans="1:70" ht="24" x14ac:dyDescent="0.25">
      <c r="A400" s="80"/>
      <c r="B400" s="77" t="s">
        <v>1418</v>
      </c>
      <c r="C400" s="77" t="s">
        <v>2113</v>
      </c>
      <c r="D400" s="77" t="s">
        <v>22</v>
      </c>
      <c r="E400" s="224">
        <f>VLOOKUP(B400,'Cuadro Control'!C440:J2330,8,FALSE)</f>
        <v>83271780.884117648</v>
      </c>
      <c r="F400" s="106">
        <f t="shared" ref="F400:F414" si="336">IFERROR(E400/$E$399,0)</f>
        <v>1.5685397839984384E-2</v>
      </c>
      <c r="G400" s="107">
        <v>46238</v>
      </c>
      <c r="H400" s="107"/>
      <c r="I400" s="107">
        <v>46395</v>
      </c>
      <c r="J400" s="354">
        <f t="shared" si="307"/>
        <v>1</v>
      </c>
      <c r="K400" s="106">
        <f t="shared" ref="K400:T409" si="337">IF($G400=0,0,IF(K$6&lt;$G400,0,IF(K$6&gt;$I400,1,(K$6-$G400+1)/($I400-$G400+1))))</f>
        <v>0</v>
      </c>
      <c r="L400" s="106">
        <f t="shared" si="337"/>
        <v>0</v>
      </c>
      <c r="M400" s="106">
        <f t="shared" si="337"/>
        <v>0</v>
      </c>
      <c r="N400" s="106">
        <f t="shared" si="337"/>
        <v>0</v>
      </c>
      <c r="O400" s="106">
        <f t="shared" si="337"/>
        <v>2.5316455696202531E-2</v>
      </c>
      <c r="P400" s="106">
        <f t="shared" si="337"/>
        <v>6.9620253164556958E-2</v>
      </c>
      <c r="Q400" s="106">
        <f t="shared" si="337"/>
        <v>0.11392405063291139</v>
      </c>
      <c r="R400" s="106">
        <f t="shared" si="337"/>
        <v>0.15822784810126583</v>
      </c>
      <c r="S400" s="106">
        <f t="shared" si="337"/>
        <v>0.20253164556962025</v>
      </c>
      <c r="T400" s="106">
        <f t="shared" si="337"/>
        <v>0.24683544303797469</v>
      </c>
      <c r="U400" s="106">
        <f t="shared" ref="U400:AD409" si="338">IF($G400=0,0,IF(U$6&lt;$G400,0,IF(U$6&gt;$I400,1,(U$6-$G400+1)/($I400-$G400+1))))</f>
        <v>0.29113924050632911</v>
      </c>
      <c r="V400" s="106">
        <f t="shared" si="338"/>
        <v>0.33544303797468356</v>
      </c>
      <c r="W400" s="106">
        <f t="shared" si="338"/>
        <v>0.379746835443038</v>
      </c>
      <c r="X400" s="106">
        <f t="shared" si="338"/>
        <v>0.42405063291139239</v>
      </c>
      <c r="Y400" s="106">
        <f t="shared" si="338"/>
        <v>0.46835443037974683</v>
      </c>
      <c r="Z400" s="106">
        <f t="shared" si="338"/>
        <v>0.51265822784810122</v>
      </c>
      <c r="AA400" s="106">
        <f t="shared" si="338"/>
        <v>0.55696202531645567</v>
      </c>
      <c r="AB400" s="106">
        <f t="shared" si="338"/>
        <v>0.60126582278481011</v>
      </c>
      <c r="AC400" s="106">
        <f t="shared" si="338"/>
        <v>0.64556962025316456</v>
      </c>
      <c r="AD400" s="106">
        <f t="shared" si="338"/>
        <v>0.689873417721519</v>
      </c>
      <c r="AE400" s="106">
        <f t="shared" ref="AE400:AN409" si="339">IF($G400=0,0,IF(AE$6&lt;$G400,0,IF(AE$6&gt;$I400,1,(AE$6-$G400+1)/($I400-$G400+1))))</f>
        <v>0.73417721518987344</v>
      </c>
      <c r="AF400" s="106">
        <f t="shared" si="339"/>
        <v>0.77848101265822789</v>
      </c>
      <c r="AG400" s="106">
        <f t="shared" si="339"/>
        <v>0.82278481012658233</v>
      </c>
      <c r="AH400" s="106">
        <f t="shared" si="339"/>
        <v>0.86708860759493667</v>
      </c>
      <c r="AI400" s="106">
        <f t="shared" si="339"/>
        <v>0.91139240506329111</v>
      </c>
      <c r="AJ400" s="106">
        <f t="shared" si="339"/>
        <v>0.95569620253164556</v>
      </c>
      <c r="AK400" s="106">
        <f t="shared" si="339"/>
        <v>1</v>
      </c>
      <c r="AL400" s="106">
        <f t="shared" si="339"/>
        <v>1</v>
      </c>
      <c r="AM400" s="106">
        <f t="shared" si="339"/>
        <v>1</v>
      </c>
      <c r="AN400" s="106">
        <f t="shared" si="339"/>
        <v>1</v>
      </c>
      <c r="AO400" s="106">
        <f t="shared" ref="AO400:AX409" si="340">IF($G400=0,0,IF(AO$6&lt;$G400,0,IF(AO$6&gt;$I400,1,(AO$6-$G400+1)/($I400-$G400+1))))</f>
        <v>1</v>
      </c>
      <c r="AP400" s="106">
        <f t="shared" si="340"/>
        <v>1</v>
      </c>
      <c r="AQ400" s="106">
        <f t="shared" si="340"/>
        <v>1</v>
      </c>
      <c r="AR400" s="106">
        <f t="shared" si="340"/>
        <v>1</v>
      </c>
      <c r="AS400" s="106">
        <f t="shared" si="340"/>
        <v>1</v>
      </c>
      <c r="AT400" s="106">
        <f t="shared" si="340"/>
        <v>1</v>
      </c>
      <c r="AU400" s="106">
        <f t="shared" si="340"/>
        <v>1</v>
      </c>
      <c r="AV400" s="106">
        <f t="shared" si="340"/>
        <v>1</v>
      </c>
      <c r="AW400" s="106">
        <f t="shared" si="340"/>
        <v>1</v>
      </c>
      <c r="AX400" s="106">
        <f t="shared" si="340"/>
        <v>1</v>
      </c>
      <c r="AY400" s="106">
        <f t="shared" ref="AY400:BH409" si="341">IF($G400=0,0,IF(AY$6&lt;$G400,0,IF(AY$6&gt;$I400,1,(AY$6-$G400+1)/($I400-$G400+1))))</f>
        <v>1</v>
      </c>
      <c r="AZ400" s="106">
        <f t="shared" si="341"/>
        <v>1</v>
      </c>
      <c r="BA400" s="106">
        <f t="shared" si="341"/>
        <v>1</v>
      </c>
      <c r="BB400" s="106">
        <f t="shared" si="341"/>
        <v>1</v>
      </c>
      <c r="BC400" s="106">
        <f t="shared" si="341"/>
        <v>1</v>
      </c>
      <c r="BD400" s="106">
        <f t="shared" si="341"/>
        <v>1</v>
      </c>
      <c r="BE400" s="106">
        <f t="shared" si="341"/>
        <v>1</v>
      </c>
      <c r="BF400" s="106">
        <f t="shared" si="341"/>
        <v>1</v>
      </c>
      <c r="BG400" s="106">
        <f t="shared" si="341"/>
        <v>1</v>
      </c>
      <c r="BH400" s="106">
        <f t="shared" si="341"/>
        <v>1</v>
      </c>
      <c r="BI400" s="106">
        <f t="shared" ref="BI400:BQ409" si="342">IF($G400=0,0,IF(BI$6&lt;$G400,0,IF(BI$6&gt;$I400,1,(BI$6-$G400+1)/($I400-$G400+1))))</f>
        <v>1</v>
      </c>
      <c r="BJ400" s="106">
        <f t="shared" si="342"/>
        <v>1</v>
      </c>
      <c r="BK400" s="106">
        <f t="shared" si="342"/>
        <v>1</v>
      </c>
      <c r="BL400" s="106">
        <f t="shared" si="342"/>
        <v>1</v>
      </c>
      <c r="BM400" s="106">
        <f t="shared" si="342"/>
        <v>1</v>
      </c>
      <c r="BN400" s="106">
        <f t="shared" si="342"/>
        <v>1</v>
      </c>
      <c r="BO400" s="106">
        <f t="shared" si="342"/>
        <v>1</v>
      </c>
      <c r="BP400" s="106">
        <f t="shared" si="342"/>
        <v>1</v>
      </c>
      <c r="BQ400" s="106">
        <f t="shared" si="342"/>
        <v>1</v>
      </c>
      <c r="BR400" s="350">
        <f t="shared" si="334"/>
        <v>0.74222269899163262</v>
      </c>
    </row>
    <row r="401" spans="1:70" ht="15" x14ac:dyDescent="0.25">
      <c r="A401" s="80"/>
      <c r="B401" s="77" t="s">
        <v>1420</v>
      </c>
      <c r="C401" s="77" t="s">
        <v>1421</v>
      </c>
      <c r="D401" s="77" t="s">
        <v>9</v>
      </c>
      <c r="E401" s="224">
        <f>VLOOKUP(B401,'Cuadro Control'!C441:J2331,8,FALSE)</f>
        <v>312374505.66882348</v>
      </c>
      <c r="F401" s="106">
        <f t="shared" si="336"/>
        <v>5.8840081771548515E-2</v>
      </c>
      <c r="G401" s="107">
        <v>46395</v>
      </c>
      <c r="H401" s="107"/>
      <c r="I401" s="107">
        <v>46405</v>
      </c>
      <c r="J401" s="354">
        <f t="shared" si="307"/>
        <v>0.72727272727272729</v>
      </c>
      <c r="K401" s="106">
        <f t="shared" si="337"/>
        <v>0</v>
      </c>
      <c r="L401" s="106">
        <f t="shared" si="337"/>
        <v>0</v>
      </c>
      <c r="M401" s="106">
        <f t="shared" si="337"/>
        <v>0</v>
      </c>
      <c r="N401" s="106">
        <f t="shared" si="337"/>
        <v>0</v>
      </c>
      <c r="O401" s="106">
        <f t="shared" si="337"/>
        <v>0</v>
      </c>
      <c r="P401" s="106">
        <f t="shared" si="337"/>
        <v>0</v>
      </c>
      <c r="Q401" s="106">
        <f t="shared" si="337"/>
        <v>0</v>
      </c>
      <c r="R401" s="106">
        <f t="shared" si="337"/>
        <v>0</v>
      </c>
      <c r="S401" s="106">
        <f t="shared" si="337"/>
        <v>0</v>
      </c>
      <c r="T401" s="106">
        <f t="shared" si="337"/>
        <v>0</v>
      </c>
      <c r="U401" s="106">
        <f t="shared" si="338"/>
        <v>0</v>
      </c>
      <c r="V401" s="106">
        <f t="shared" si="338"/>
        <v>0</v>
      </c>
      <c r="W401" s="106">
        <f t="shared" si="338"/>
        <v>0</v>
      </c>
      <c r="X401" s="106">
        <f t="shared" si="338"/>
        <v>0</v>
      </c>
      <c r="Y401" s="106">
        <f t="shared" si="338"/>
        <v>0</v>
      </c>
      <c r="Z401" s="106">
        <f t="shared" si="338"/>
        <v>0</v>
      </c>
      <c r="AA401" s="106">
        <f t="shared" si="338"/>
        <v>0</v>
      </c>
      <c r="AB401" s="106">
        <f t="shared" si="338"/>
        <v>0</v>
      </c>
      <c r="AC401" s="106">
        <f t="shared" si="338"/>
        <v>0</v>
      </c>
      <c r="AD401" s="106">
        <f t="shared" si="338"/>
        <v>0</v>
      </c>
      <c r="AE401" s="106">
        <f t="shared" si="339"/>
        <v>0</v>
      </c>
      <c r="AF401" s="106">
        <f t="shared" si="339"/>
        <v>0</v>
      </c>
      <c r="AG401" s="106">
        <f t="shared" si="339"/>
        <v>0</v>
      </c>
      <c r="AH401" s="106">
        <f t="shared" si="339"/>
        <v>0</v>
      </c>
      <c r="AI401" s="106">
        <f t="shared" si="339"/>
        <v>0</v>
      </c>
      <c r="AJ401" s="106">
        <f t="shared" si="339"/>
        <v>0</v>
      </c>
      <c r="AK401" s="106">
        <f t="shared" si="339"/>
        <v>9.0909090909090912E-2</v>
      </c>
      <c r="AL401" s="106">
        <f t="shared" si="339"/>
        <v>0.72727272727272729</v>
      </c>
      <c r="AM401" s="106">
        <f t="shared" si="339"/>
        <v>1</v>
      </c>
      <c r="AN401" s="106">
        <f t="shared" si="339"/>
        <v>1</v>
      </c>
      <c r="AO401" s="106">
        <f t="shared" si="340"/>
        <v>1</v>
      </c>
      <c r="AP401" s="106">
        <f t="shared" si="340"/>
        <v>1</v>
      </c>
      <c r="AQ401" s="106">
        <f t="shared" si="340"/>
        <v>1</v>
      </c>
      <c r="AR401" s="106">
        <f t="shared" si="340"/>
        <v>1</v>
      </c>
      <c r="AS401" s="106">
        <f t="shared" si="340"/>
        <v>1</v>
      </c>
      <c r="AT401" s="106">
        <f t="shared" si="340"/>
        <v>1</v>
      </c>
      <c r="AU401" s="106">
        <f t="shared" si="340"/>
        <v>1</v>
      </c>
      <c r="AV401" s="106">
        <f t="shared" si="340"/>
        <v>1</v>
      </c>
      <c r="AW401" s="106">
        <f t="shared" si="340"/>
        <v>1</v>
      </c>
      <c r="AX401" s="106">
        <f t="shared" si="340"/>
        <v>1</v>
      </c>
      <c r="AY401" s="106">
        <f t="shared" si="341"/>
        <v>1</v>
      </c>
      <c r="AZ401" s="106">
        <f t="shared" si="341"/>
        <v>1</v>
      </c>
      <c r="BA401" s="106">
        <f t="shared" si="341"/>
        <v>1</v>
      </c>
      <c r="BB401" s="106">
        <f t="shared" si="341"/>
        <v>1</v>
      </c>
      <c r="BC401" s="106">
        <f t="shared" si="341"/>
        <v>1</v>
      </c>
      <c r="BD401" s="106">
        <f t="shared" si="341"/>
        <v>1</v>
      </c>
      <c r="BE401" s="106">
        <f t="shared" si="341"/>
        <v>1</v>
      </c>
      <c r="BF401" s="106">
        <f t="shared" si="341"/>
        <v>1</v>
      </c>
      <c r="BG401" s="106">
        <f t="shared" si="341"/>
        <v>1</v>
      </c>
      <c r="BH401" s="106">
        <f t="shared" si="341"/>
        <v>1</v>
      </c>
      <c r="BI401" s="106">
        <f t="shared" si="342"/>
        <v>1</v>
      </c>
      <c r="BJ401" s="106">
        <f t="shared" si="342"/>
        <v>1</v>
      </c>
      <c r="BK401" s="106">
        <f t="shared" si="342"/>
        <v>1</v>
      </c>
      <c r="BL401" s="106">
        <f t="shared" si="342"/>
        <v>1</v>
      </c>
      <c r="BM401" s="106">
        <f t="shared" si="342"/>
        <v>1</v>
      </c>
      <c r="BN401" s="106">
        <f t="shared" si="342"/>
        <v>1</v>
      </c>
      <c r="BO401" s="106">
        <f t="shared" si="342"/>
        <v>1</v>
      </c>
      <c r="BP401" s="106">
        <f t="shared" si="342"/>
        <v>1</v>
      </c>
      <c r="BQ401" s="106">
        <f t="shared" si="342"/>
        <v>1</v>
      </c>
      <c r="BR401" s="350">
        <f t="shared" si="334"/>
        <v>0.53929121725731899</v>
      </c>
    </row>
    <row r="402" spans="1:70" ht="15" x14ac:dyDescent="0.25">
      <c r="A402" s="80"/>
      <c r="B402" s="103" t="s">
        <v>1422</v>
      </c>
      <c r="C402" s="103" t="s">
        <v>1423</v>
      </c>
      <c r="D402" s="103" t="s">
        <v>6</v>
      </c>
      <c r="E402" s="223">
        <f>VLOOKUP(B402,'Cuadro Control'!C442:J2332,8,FALSE)</f>
        <v>9527825.6870364472</v>
      </c>
      <c r="F402" s="104">
        <f t="shared" si="336"/>
        <v>1.794698454439963E-3</v>
      </c>
      <c r="G402" s="105">
        <v>46405</v>
      </c>
      <c r="H402" s="105"/>
      <c r="I402" s="105">
        <v>46407</v>
      </c>
      <c r="J402" s="354">
        <f t="shared" si="307"/>
        <v>0</v>
      </c>
      <c r="K402" s="104">
        <f t="shared" si="337"/>
        <v>0</v>
      </c>
      <c r="L402" s="104">
        <f t="shared" si="337"/>
        <v>0</v>
      </c>
      <c r="M402" s="104">
        <f t="shared" si="337"/>
        <v>0</v>
      </c>
      <c r="N402" s="104">
        <f t="shared" si="337"/>
        <v>0</v>
      </c>
      <c r="O402" s="104">
        <f t="shared" si="337"/>
        <v>0</v>
      </c>
      <c r="P402" s="104">
        <f t="shared" si="337"/>
        <v>0</v>
      </c>
      <c r="Q402" s="104">
        <f t="shared" si="337"/>
        <v>0</v>
      </c>
      <c r="R402" s="104">
        <f t="shared" si="337"/>
        <v>0</v>
      </c>
      <c r="S402" s="104">
        <f t="shared" si="337"/>
        <v>0</v>
      </c>
      <c r="T402" s="104">
        <f t="shared" si="337"/>
        <v>0</v>
      </c>
      <c r="U402" s="104">
        <f t="shared" si="338"/>
        <v>0</v>
      </c>
      <c r="V402" s="104">
        <f t="shared" si="338"/>
        <v>0</v>
      </c>
      <c r="W402" s="104">
        <f t="shared" si="338"/>
        <v>0</v>
      </c>
      <c r="X402" s="104">
        <f t="shared" si="338"/>
        <v>0</v>
      </c>
      <c r="Y402" s="104">
        <f t="shared" si="338"/>
        <v>0</v>
      </c>
      <c r="Z402" s="104">
        <f t="shared" si="338"/>
        <v>0</v>
      </c>
      <c r="AA402" s="104">
        <f t="shared" si="338"/>
        <v>0</v>
      </c>
      <c r="AB402" s="104">
        <f t="shared" si="338"/>
        <v>0</v>
      </c>
      <c r="AC402" s="104">
        <f t="shared" si="338"/>
        <v>0</v>
      </c>
      <c r="AD402" s="104">
        <f t="shared" si="338"/>
        <v>0</v>
      </c>
      <c r="AE402" s="104">
        <f t="shared" si="339"/>
        <v>0</v>
      </c>
      <c r="AF402" s="104">
        <f t="shared" si="339"/>
        <v>0</v>
      </c>
      <c r="AG402" s="104">
        <f t="shared" si="339"/>
        <v>0</v>
      </c>
      <c r="AH402" s="104">
        <f t="shared" si="339"/>
        <v>0</v>
      </c>
      <c r="AI402" s="104">
        <f t="shared" si="339"/>
        <v>0</v>
      </c>
      <c r="AJ402" s="104">
        <f t="shared" si="339"/>
        <v>0</v>
      </c>
      <c r="AK402" s="104">
        <f t="shared" si="339"/>
        <v>0</v>
      </c>
      <c r="AL402" s="104">
        <f t="shared" si="339"/>
        <v>0</v>
      </c>
      <c r="AM402" s="104">
        <f t="shared" si="339"/>
        <v>1</v>
      </c>
      <c r="AN402" s="104">
        <f t="shared" si="339"/>
        <v>1</v>
      </c>
      <c r="AO402" s="104">
        <f t="shared" si="340"/>
        <v>1</v>
      </c>
      <c r="AP402" s="104">
        <f t="shared" si="340"/>
        <v>1</v>
      </c>
      <c r="AQ402" s="104">
        <f t="shared" si="340"/>
        <v>1</v>
      </c>
      <c r="AR402" s="104">
        <f t="shared" si="340"/>
        <v>1</v>
      </c>
      <c r="AS402" s="104">
        <f t="shared" si="340"/>
        <v>1</v>
      </c>
      <c r="AT402" s="104">
        <f t="shared" si="340"/>
        <v>1</v>
      </c>
      <c r="AU402" s="104">
        <f t="shared" si="340"/>
        <v>1</v>
      </c>
      <c r="AV402" s="104">
        <f t="shared" si="340"/>
        <v>1</v>
      </c>
      <c r="AW402" s="104">
        <f t="shared" si="340"/>
        <v>1</v>
      </c>
      <c r="AX402" s="104">
        <f t="shared" si="340"/>
        <v>1</v>
      </c>
      <c r="AY402" s="104">
        <f t="shared" si="341"/>
        <v>1</v>
      </c>
      <c r="AZ402" s="104">
        <f t="shared" si="341"/>
        <v>1</v>
      </c>
      <c r="BA402" s="104">
        <f t="shared" si="341"/>
        <v>1</v>
      </c>
      <c r="BB402" s="104">
        <f t="shared" si="341"/>
        <v>1</v>
      </c>
      <c r="BC402" s="104">
        <f t="shared" si="341"/>
        <v>1</v>
      </c>
      <c r="BD402" s="104">
        <f t="shared" si="341"/>
        <v>1</v>
      </c>
      <c r="BE402" s="104">
        <f t="shared" si="341"/>
        <v>1</v>
      </c>
      <c r="BF402" s="104">
        <f t="shared" si="341"/>
        <v>1</v>
      </c>
      <c r="BG402" s="104">
        <f t="shared" si="341"/>
        <v>1</v>
      </c>
      <c r="BH402" s="104">
        <f t="shared" si="341"/>
        <v>1</v>
      </c>
      <c r="BI402" s="104">
        <f t="shared" si="342"/>
        <v>1</v>
      </c>
      <c r="BJ402" s="104">
        <f t="shared" si="342"/>
        <v>1</v>
      </c>
      <c r="BK402" s="104">
        <f t="shared" si="342"/>
        <v>1</v>
      </c>
      <c r="BL402" s="104">
        <f t="shared" si="342"/>
        <v>1</v>
      </c>
      <c r="BM402" s="104">
        <f t="shared" si="342"/>
        <v>1</v>
      </c>
      <c r="BN402" s="104">
        <f t="shared" si="342"/>
        <v>1</v>
      </c>
      <c r="BO402" s="104">
        <f t="shared" si="342"/>
        <v>1</v>
      </c>
      <c r="BP402" s="104">
        <f t="shared" si="342"/>
        <v>1</v>
      </c>
      <c r="BQ402" s="104">
        <f t="shared" si="342"/>
        <v>1</v>
      </c>
      <c r="BR402" s="350">
        <f t="shared" si="334"/>
        <v>0.52542372881355937</v>
      </c>
    </row>
    <row r="403" spans="1:70" ht="15" x14ac:dyDescent="0.25">
      <c r="A403" s="80"/>
      <c r="B403" s="77" t="s">
        <v>1424</v>
      </c>
      <c r="C403" s="77" t="s">
        <v>1425</v>
      </c>
      <c r="D403" s="77" t="s">
        <v>19</v>
      </c>
      <c r="E403" s="224">
        <f>VLOOKUP(B403,'Cuadro Control'!C443:J2333,8,FALSE)</f>
        <v>320494616.71764702</v>
      </c>
      <c r="F403" s="106">
        <f t="shared" si="336"/>
        <v>6.0369617599332674E-2</v>
      </c>
      <c r="G403" s="107">
        <v>46407</v>
      </c>
      <c r="H403" s="107"/>
      <c r="I403" s="107">
        <v>46412</v>
      </c>
      <c r="J403" s="354">
        <f t="shared" si="307"/>
        <v>0.5</v>
      </c>
      <c r="K403" s="106">
        <f t="shared" si="337"/>
        <v>0</v>
      </c>
      <c r="L403" s="106">
        <f t="shared" si="337"/>
        <v>0</v>
      </c>
      <c r="M403" s="106">
        <f t="shared" si="337"/>
        <v>0</v>
      </c>
      <c r="N403" s="106">
        <f t="shared" si="337"/>
        <v>0</v>
      </c>
      <c r="O403" s="106">
        <f t="shared" si="337"/>
        <v>0</v>
      </c>
      <c r="P403" s="106">
        <f t="shared" si="337"/>
        <v>0</v>
      </c>
      <c r="Q403" s="106">
        <f t="shared" si="337"/>
        <v>0</v>
      </c>
      <c r="R403" s="106">
        <f t="shared" si="337"/>
        <v>0</v>
      </c>
      <c r="S403" s="106">
        <f t="shared" si="337"/>
        <v>0</v>
      </c>
      <c r="T403" s="106">
        <f t="shared" si="337"/>
        <v>0</v>
      </c>
      <c r="U403" s="106">
        <f t="shared" si="338"/>
        <v>0</v>
      </c>
      <c r="V403" s="106">
        <f t="shared" si="338"/>
        <v>0</v>
      </c>
      <c r="W403" s="106">
        <f t="shared" si="338"/>
        <v>0</v>
      </c>
      <c r="X403" s="106">
        <f t="shared" si="338"/>
        <v>0</v>
      </c>
      <c r="Y403" s="106">
        <f t="shared" si="338"/>
        <v>0</v>
      </c>
      <c r="Z403" s="106">
        <f t="shared" si="338"/>
        <v>0</v>
      </c>
      <c r="AA403" s="106">
        <f t="shared" si="338"/>
        <v>0</v>
      </c>
      <c r="AB403" s="106">
        <f t="shared" si="338"/>
        <v>0</v>
      </c>
      <c r="AC403" s="106">
        <f t="shared" si="338"/>
        <v>0</v>
      </c>
      <c r="AD403" s="106">
        <f t="shared" si="338"/>
        <v>0</v>
      </c>
      <c r="AE403" s="106">
        <f t="shared" si="339"/>
        <v>0</v>
      </c>
      <c r="AF403" s="106">
        <f t="shared" si="339"/>
        <v>0</v>
      </c>
      <c r="AG403" s="106">
        <f t="shared" si="339"/>
        <v>0</v>
      </c>
      <c r="AH403" s="106">
        <f t="shared" si="339"/>
        <v>0</v>
      </c>
      <c r="AI403" s="106">
        <f t="shared" si="339"/>
        <v>0</v>
      </c>
      <c r="AJ403" s="106">
        <f t="shared" si="339"/>
        <v>0</v>
      </c>
      <c r="AK403" s="106">
        <f t="shared" si="339"/>
        <v>0</v>
      </c>
      <c r="AL403" s="106">
        <f t="shared" si="339"/>
        <v>0</v>
      </c>
      <c r="AM403" s="106">
        <f t="shared" si="339"/>
        <v>0.5</v>
      </c>
      <c r="AN403" s="106">
        <f t="shared" si="339"/>
        <v>1</v>
      </c>
      <c r="AO403" s="106">
        <f t="shared" si="340"/>
        <v>1</v>
      </c>
      <c r="AP403" s="106">
        <f t="shared" si="340"/>
        <v>1</v>
      </c>
      <c r="AQ403" s="106">
        <f t="shared" si="340"/>
        <v>1</v>
      </c>
      <c r="AR403" s="106">
        <f t="shared" si="340"/>
        <v>1</v>
      </c>
      <c r="AS403" s="106">
        <f t="shared" si="340"/>
        <v>1</v>
      </c>
      <c r="AT403" s="106">
        <f t="shared" si="340"/>
        <v>1</v>
      </c>
      <c r="AU403" s="106">
        <f t="shared" si="340"/>
        <v>1</v>
      </c>
      <c r="AV403" s="106">
        <f t="shared" si="340"/>
        <v>1</v>
      </c>
      <c r="AW403" s="106">
        <f t="shared" si="340"/>
        <v>1</v>
      </c>
      <c r="AX403" s="106">
        <f t="shared" si="340"/>
        <v>1</v>
      </c>
      <c r="AY403" s="106">
        <f t="shared" si="341"/>
        <v>1</v>
      </c>
      <c r="AZ403" s="106">
        <f t="shared" si="341"/>
        <v>1</v>
      </c>
      <c r="BA403" s="106">
        <f t="shared" si="341"/>
        <v>1</v>
      </c>
      <c r="BB403" s="106">
        <f t="shared" si="341"/>
        <v>1</v>
      </c>
      <c r="BC403" s="106">
        <f t="shared" si="341"/>
        <v>1</v>
      </c>
      <c r="BD403" s="106">
        <f t="shared" si="341"/>
        <v>1</v>
      </c>
      <c r="BE403" s="106">
        <f t="shared" si="341"/>
        <v>1</v>
      </c>
      <c r="BF403" s="106">
        <f t="shared" si="341"/>
        <v>1</v>
      </c>
      <c r="BG403" s="106">
        <f t="shared" si="341"/>
        <v>1</v>
      </c>
      <c r="BH403" s="106">
        <f t="shared" si="341"/>
        <v>1</v>
      </c>
      <c r="BI403" s="106">
        <f t="shared" si="342"/>
        <v>1</v>
      </c>
      <c r="BJ403" s="106">
        <f t="shared" si="342"/>
        <v>1</v>
      </c>
      <c r="BK403" s="106">
        <f t="shared" si="342"/>
        <v>1</v>
      </c>
      <c r="BL403" s="106">
        <f t="shared" si="342"/>
        <v>1</v>
      </c>
      <c r="BM403" s="106">
        <f t="shared" si="342"/>
        <v>1</v>
      </c>
      <c r="BN403" s="106">
        <f t="shared" si="342"/>
        <v>1</v>
      </c>
      <c r="BO403" s="106">
        <f t="shared" si="342"/>
        <v>1</v>
      </c>
      <c r="BP403" s="106">
        <f t="shared" si="342"/>
        <v>1</v>
      </c>
      <c r="BQ403" s="106">
        <f t="shared" si="342"/>
        <v>1</v>
      </c>
      <c r="BR403" s="350">
        <f t="shared" si="334"/>
        <v>0.51694915254237284</v>
      </c>
    </row>
    <row r="404" spans="1:70" ht="15" x14ac:dyDescent="0.25">
      <c r="A404" s="80"/>
      <c r="B404" s="77" t="s">
        <v>1426</v>
      </c>
      <c r="C404" s="77" t="s">
        <v>1427</v>
      </c>
      <c r="D404" s="77" t="s">
        <v>8</v>
      </c>
      <c r="E404" s="224">
        <f>VLOOKUP(B404,'Cuadro Control'!C444:J2334,8,FALSE)</f>
        <v>94303618.549411759</v>
      </c>
      <c r="F404" s="106">
        <f t="shared" si="336"/>
        <v>1.7763397864110998E-2</v>
      </c>
      <c r="G404" s="107">
        <v>46414</v>
      </c>
      <c r="H404" s="107"/>
      <c r="I404" s="107">
        <v>46416</v>
      </c>
      <c r="J404" s="354">
        <f t="shared" si="307"/>
        <v>1</v>
      </c>
      <c r="K404" s="106">
        <f t="shared" si="337"/>
        <v>0</v>
      </c>
      <c r="L404" s="106">
        <f t="shared" si="337"/>
        <v>0</v>
      </c>
      <c r="M404" s="106">
        <f t="shared" si="337"/>
        <v>0</v>
      </c>
      <c r="N404" s="106">
        <f t="shared" si="337"/>
        <v>0</v>
      </c>
      <c r="O404" s="106">
        <f t="shared" si="337"/>
        <v>0</v>
      </c>
      <c r="P404" s="106">
        <f t="shared" si="337"/>
        <v>0</v>
      </c>
      <c r="Q404" s="106">
        <f t="shared" si="337"/>
        <v>0</v>
      </c>
      <c r="R404" s="106">
        <f t="shared" si="337"/>
        <v>0</v>
      </c>
      <c r="S404" s="106">
        <f t="shared" si="337"/>
        <v>0</v>
      </c>
      <c r="T404" s="106">
        <f t="shared" si="337"/>
        <v>0</v>
      </c>
      <c r="U404" s="106">
        <f t="shared" si="338"/>
        <v>0</v>
      </c>
      <c r="V404" s="106">
        <f t="shared" si="338"/>
        <v>0</v>
      </c>
      <c r="W404" s="106">
        <f t="shared" si="338"/>
        <v>0</v>
      </c>
      <c r="X404" s="106">
        <f t="shared" si="338"/>
        <v>0</v>
      </c>
      <c r="Y404" s="106">
        <f t="shared" si="338"/>
        <v>0</v>
      </c>
      <c r="Z404" s="106">
        <f t="shared" si="338"/>
        <v>0</v>
      </c>
      <c r="AA404" s="106">
        <f t="shared" si="338"/>
        <v>0</v>
      </c>
      <c r="AB404" s="106">
        <f t="shared" si="338"/>
        <v>0</v>
      </c>
      <c r="AC404" s="106">
        <f t="shared" si="338"/>
        <v>0</v>
      </c>
      <c r="AD404" s="106">
        <f t="shared" si="338"/>
        <v>0</v>
      </c>
      <c r="AE404" s="106">
        <f t="shared" si="339"/>
        <v>0</v>
      </c>
      <c r="AF404" s="106">
        <f t="shared" si="339"/>
        <v>0</v>
      </c>
      <c r="AG404" s="106">
        <f t="shared" si="339"/>
        <v>0</v>
      </c>
      <c r="AH404" s="106">
        <f t="shared" si="339"/>
        <v>0</v>
      </c>
      <c r="AI404" s="106">
        <f t="shared" si="339"/>
        <v>0</v>
      </c>
      <c r="AJ404" s="106">
        <f t="shared" si="339"/>
        <v>0</v>
      </c>
      <c r="AK404" s="106">
        <f t="shared" si="339"/>
        <v>0</v>
      </c>
      <c r="AL404" s="106">
        <f t="shared" si="339"/>
        <v>0</v>
      </c>
      <c r="AM404" s="106">
        <f t="shared" si="339"/>
        <v>0</v>
      </c>
      <c r="AN404" s="106">
        <f t="shared" si="339"/>
        <v>1</v>
      </c>
      <c r="AO404" s="106">
        <f t="shared" si="340"/>
        <v>1</v>
      </c>
      <c r="AP404" s="106">
        <f t="shared" si="340"/>
        <v>1</v>
      </c>
      <c r="AQ404" s="106">
        <f t="shared" si="340"/>
        <v>1</v>
      </c>
      <c r="AR404" s="106">
        <f t="shared" si="340"/>
        <v>1</v>
      </c>
      <c r="AS404" s="106">
        <f t="shared" si="340"/>
        <v>1</v>
      </c>
      <c r="AT404" s="106">
        <f t="shared" si="340"/>
        <v>1</v>
      </c>
      <c r="AU404" s="106">
        <f t="shared" si="340"/>
        <v>1</v>
      </c>
      <c r="AV404" s="106">
        <f t="shared" si="340"/>
        <v>1</v>
      </c>
      <c r="AW404" s="106">
        <f t="shared" si="340"/>
        <v>1</v>
      </c>
      <c r="AX404" s="106">
        <f t="shared" si="340"/>
        <v>1</v>
      </c>
      <c r="AY404" s="106">
        <f t="shared" si="341"/>
        <v>1</v>
      </c>
      <c r="AZ404" s="106">
        <f t="shared" si="341"/>
        <v>1</v>
      </c>
      <c r="BA404" s="106">
        <f t="shared" si="341"/>
        <v>1</v>
      </c>
      <c r="BB404" s="106">
        <f t="shared" si="341"/>
        <v>1</v>
      </c>
      <c r="BC404" s="106">
        <f t="shared" si="341"/>
        <v>1</v>
      </c>
      <c r="BD404" s="106">
        <f t="shared" si="341"/>
        <v>1</v>
      </c>
      <c r="BE404" s="106">
        <f t="shared" si="341"/>
        <v>1</v>
      </c>
      <c r="BF404" s="106">
        <f t="shared" si="341"/>
        <v>1</v>
      </c>
      <c r="BG404" s="106">
        <f t="shared" si="341"/>
        <v>1</v>
      </c>
      <c r="BH404" s="106">
        <f t="shared" si="341"/>
        <v>1</v>
      </c>
      <c r="BI404" s="106">
        <f t="shared" si="342"/>
        <v>1</v>
      </c>
      <c r="BJ404" s="106">
        <f t="shared" si="342"/>
        <v>1</v>
      </c>
      <c r="BK404" s="106">
        <f t="shared" si="342"/>
        <v>1</v>
      </c>
      <c r="BL404" s="106">
        <f t="shared" si="342"/>
        <v>1</v>
      </c>
      <c r="BM404" s="106">
        <f t="shared" si="342"/>
        <v>1</v>
      </c>
      <c r="BN404" s="106">
        <f t="shared" si="342"/>
        <v>1</v>
      </c>
      <c r="BO404" s="106">
        <f t="shared" si="342"/>
        <v>1</v>
      </c>
      <c r="BP404" s="106">
        <f t="shared" si="342"/>
        <v>1</v>
      </c>
      <c r="BQ404" s="106">
        <f t="shared" si="342"/>
        <v>1</v>
      </c>
      <c r="BR404" s="350">
        <f t="shared" si="334"/>
        <v>0.50847457627118642</v>
      </c>
    </row>
    <row r="405" spans="1:70" ht="15" x14ac:dyDescent="0.25">
      <c r="A405" s="80"/>
      <c r="B405" s="77" t="s">
        <v>1428</v>
      </c>
      <c r="C405" s="77" t="s">
        <v>1429</v>
      </c>
      <c r="D405" s="77" t="s">
        <v>26</v>
      </c>
      <c r="E405" s="224">
        <f>VLOOKUP(B405,'Cuadro Control'!C445:J2335,8,FALSE)</f>
        <v>179436034.15411764</v>
      </c>
      <c r="F405" s="106">
        <f t="shared" si="336"/>
        <v>3.3799272126209236E-2</v>
      </c>
      <c r="G405" s="107">
        <v>46416</v>
      </c>
      <c r="H405" s="107"/>
      <c r="I405" s="107">
        <v>46421</v>
      </c>
      <c r="J405" s="354">
        <f t="shared" si="307"/>
        <v>0.16666666666666666</v>
      </c>
      <c r="K405" s="106">
        <f t="shared" si="337"/>
        <v>0</v>
      </c>
      <c r="L405" s="106">
        <f t="shared" si="337"/>
        <v>0</v>
      </c>
      <c r="M405" s="106">
        <f t="shared" si="337"/>
        <v>0</v>
      </c>
      <c r="N405" s="106">
        <f t="shared" si="337"/>
        <v>0</v>
      </c>
      <c r="O405" s="106">
        <f t="shared" si="337"/>
        <v>0</v>
      </c>
      <c r="P405" s="106">
        <f t="shared" si="337"/>
        <v>0</v>
      </c>
      <c r="Q405" s="106">
        <f t="shared" si="337"/>
        <v>0</v>
      </c>
      <c r="R405" s="106">
        <f t="shared" si="337"/>
        <v>0</v>
      </c>
      <c r="S405" s="106">
        <f t="shared" si="337"/>
        <v>0</v>
      </c>
      <c r="T405" s="106">
        <f t="shared" si="337"/>
        <v>0</v>
      </c>
      <c r="U405" s="106">
        <f t="shared" si="338"/>
        <v>0</v>
      </c>
      <c r="V405" s="106">
        <f t="shared" si="338"/>
        <v>0</v>
      </c>
      <c r="W405" s="106">
        <f t="shared" si="338"/>
        <v>0</v>
      </c>
      <c r="X405" s="106">
        <f t="shared" si="338"/>
        <v>0</v>
      </c>
      <c r="Y405" s="106">
        <f t="shared" si="338"/>
        <v>0</v>
      </c>
      <c r="Z405" s="106">
        <f t="shared" si="338"/>
        <v>0</v>
      </c>
      <c r="AA405" s="106">
        <f t="shared" si="338"/>
        <v>0</v>
      </c>
      <c r="AB405" s="106">
        <f t="shared" si="338"/>
        <v>0</v>
      </c>
      <c r="AC405" s="106">
        <f t="shared" si="338"/>
        <v>0</v>
      </c>
      <c r="AD405" s="106">
        <f t="shared" si="338"/>
        <v>0</v>
      </c>
      <c r="AE405" s="106">
        <f t="shared" si="339"/>
        <v>0</v>
      </c>
      <c r="AF405" s="106">
        <f t="shared" si="339"/>
        <v>0</v>
      </c>
      <c r="AG405" s="106">
        <f t="shared" si="339"/>
        <v>0</v>
      </c>
      <c r="AH405" s="106">
        <f t="shared" si="339"/>
        <v>0</v>
      </c>
      <c r="AI405" s="106">
        <f t="shared" si="339"/>
        <v>0</v>
      </c>
      <c r="AJ405" s="106">
        <f t="shared" si="339"/>
        <v>0</v>
      </c>
      <c r="AK405" s="106">
        <f t="shared" si="339"/>
        <v>0</v>
      </c>
      <c r="AL405" s="106">
        <f t="shared" si="339"/>
        <v>0</v>
      </c>
      <c r="AM405" s="106">
        <f t="shared" si="339"/>
        <v>0</v>
      </c>
      <c r="AN405" s="106">
        <f t="shared" si="339"/>
        <v>0.16666666666666666</v>
      </c>
      <c r="AO405" s="106">
        <f t="shared" si="340"/>
        <v>1</v>
      </c>
      <c r="AP405" s="106">
        <f t="shared" si="340"/>
        <v>1</v>
      </c>
      <c r="AQ405" s="106">
        <f t="shared" si="340"/>
        <v>1</v>
      </c>
      <c r="AR405" s="106">
        <f t="shared" si="340"/>
        <v>1</v>
      </c>
      <c r="AS405" s="106">
        <f t="shared" si="340"/>
        <v>1</v>
      </c>
      <c r="AT405" s="106">
        <f t="shared" si="340"/>
        <v>1</v>
      </c>
      <c r="AU405" s="106">
        <f t="shared" si="340"/>
        <v>1</v>
      </c>
      <c r="AV405" s="106">
        <f t="shared" si="340"/>
        <v>1</v>
      </c>
      <c r="AW405" s="106">
        <f t="shared" si="340"/>
        <v>1</v>
      </c>
      <c r="AX405" s="106">
        <f t="shared" si="340"/>
        <v>1</v>
      </c>
      <c r="AY405" s="106">
        <f t="shared" si="341"/>
        <v>1</v>
      </c>
      <c r="AZ405" s="106">
        <f t="shared" si="341"/>
        <v>1</v>
      </c>
      <c r="BA405" s="106">
        <f t="shared" si="341"/>
        <v>1</v>
      </c>
      <c r="BB405" s="106">
        <f t="shared" si="341"/>
        <v>1</v>
      </c>
      <c r="BC405" s="106">
        <f t="shared" si="341"/>
        <v>1</v>
      </c>
      <c r="BD405" s="106">
        <f t="shared" si="341"/>
        <v>1</v>
      </c>
      <c r="BE405" s="106">
        <f t="shared" si="341"/>
        <v>1</v>
      </c>
      <c r="BF405" s="106">
        <f t="shared" si="341"/>
        <v>1</v>
      </c>
      <c r="BG405" s="106">
        <f t="shared" si="341"/>
        <v>1</v>
      </c>
      <c r="BH405" s="106">
        <f t="shared" si="341"/>
        <v>1</v>
      </c>
      <c r="BI405" s="106">
        <f t="shared" si="342"/>
        <v>1</v>
      </c>
      <c r="BJ405" s="106">
        <f t="shared" si="342"/>
        <v>1</v>
      </c>
      <c r="BK405" s="106">
        <f t="shared" si="342"/>
        <v>1</v>
      </c>
      <c r="BL405" s="106">
        <f t="shared" si="342"/>
        <v>1</v>
      </c>
      <c r="BM405" s="106">
        <f t="shared" si="342"/>
        <v>1</v>
      </c>
      <c r="BN405" s="106">
        <f t="shared" si="342"/>
        <v>1</v>
      </c>
      <c r="BO405" s="106">
        <f t="shared" si="342"/>
        <v>1</v>
      </c>
      <c r="BP405" s="106">
        <f t="shared" si="342"/>
        <v>1</v>
      </c>
      <c r="BQ405" s="106">
        <f t="shared" si="342"/>
        <v>1</v>
      </c>
      <c r="BR405" s="350">
        <f t="shared" si="334"/>
        <v>0.4943502824858757</v>
      </c>
    </row>
    <row r="406" spans="1:70" ht="15" x14ac:dyDescent="0.25">
      <c r="A406" s="80"/>
      <c r="B406" s="77" t="s">
        <v>1430</v>
      </c>
      <c r="C406" s="77" t="s">
        <v>1431</v>
      </c>
      <c r="D406" s="77" t="s">
        <v>730</v>
      </c>
      <c r="E406" s="224">
        <f>VLOOKUP(B406,'Cuadro Control'!C446:J2336,8,FALSE)</f>
        <v>1212623361.2117648</v>
      </c>
      <c r="F406" s="106">
        <f t="shared" si="336"/>
        <v>0.22841447185013161</v>
      </c>
      <c r="G406" s="107">
        <v>46421</v>
      </c>
      <c r="H406" s="107"/>
      <c r="I406" s="107">
        <v>46437</v>
      </c>
      <c r="J406" s="354">
        <f t="shared" si="307"/>
        <v>1</v>
      </c>
      <c r="K406" s="106">
        <f t="shared" si="337"/>
        <v>0</v>
      </c>
      <c r="L406" s="106">
        <f t="shared" si="337"/>
        <v>0</v>
      </c>
      <c r="M406" s="106">
        <f t="shared" si="337"/>
        <v>0</v>
      </c>
      <c r="N406" s="106">
        <f t="shared" si="337"/>
        <v>0</v>
      </c>
      <c r="O406" s="106">
        <f t="shared" si="337"/>
        <v>0</v>
      </c>
      <c r="P406" s="106">
        <f t="shared" si="337"/>
        <v>0</v>
      </c>
      <c r="Q406" s="106">
        <f t="shared" si="337"/>
        <v>0</v>
      </c>
      <c r="R406" s="106">
        <f t="shared" si="337"/>
        <v>0</v>
      </c>
      <c r="S406" s="106">
        <f t="shared" si="337"/>
        <v>0</v>
      </c>
      <c r="T406" s="106">
        <f t="shared" si="337"/>
        <v>0</v>
      </c>
      <c r="U406" s="106">
        <f t="shared" si="338"/>
        <v>0</v>
      </c>
      <c r="V406" s="106">
        <f t="shared" si="338"/>
        <v>0</v>
      </c>
      <c r="W406" s="106">
        <f t="shared" si="338"/>
        <v>0</v>
      </c>
      <c r="X406" s="106">
        <f t="shared" si="338"/>
        <v>0</v>
      </c>
      <c r="Y406" s="106">
        <f t="shared" si="338"/>
        <v>0</v>
      </c>
      <c r="Z406" s="106">
        <f t="shared" si="338"/>
        <v>0</v>
      </c>
      <c r="AA406" s="106">
        <f t="shared" si="338"/>
        <v>0</v>
      </c>
      <c r="AB406" s="106">
        <f t="shared" si="338"/>
        <v>0</v>
      </c>
      <c r="AC406" s="106">
        <f t="shared" si="338"/>
        <v>0</v>
      </c>
      <c r="AD406" s="106">
        <f t="shared" si="338"/>
        <v>0</v>
      </c>
      <c r="AE406" s="106">
        <f t="shared" si="339"/>
        <v>0</v>
      </c>
      <c r="AF406" s="106">
        <f t="shared" si="339"/>
        <v>0</v>
      </c>
      <c r="AG406" s="106">
        <f t="shared" si="339"/>
        <v>0</v>
      </c>
      <c r="AH406" s="106">
        <f t="shared" si="339"/>
        <v>0</v>
      </c>
      <c r="AI406" s="106">
        <f t="shared" si="339"/>
        <v>0</v>
      </c>
      <c r="AJ406" s="106">
        <f t="shared" si="339"/>
        <v>0</v>
      </c>
      <c r="AK406" s="106">
        <f t="shared" si="339"/>
        <v>0</v>
      </c>
      <c r="AL406" s="106">
        <f t="shared" si="339"/>
        <v>0</v>
      </c>
      <c r="AM406" s="106">
        <f t="shared" si="339"/>
        <v>0</v>
      </c>
      <c r="AN406" s="106">
        <f t="shared" si="339"/>
        <v>0</v>
      </c>
      <c r="AO406" s="106">
        <f t="shared" si="340"/>
        <v>0.17647058823529413</v>
      </c>
      <c r="AP406" s="106">
        <f t="shared" si="340"/>
        <v>0.58823529411764708</v>
      </c>
      <c r="AQ406" s="106">
        <f t="shared" si="340"/>
        <v>1</v>
      </c>
      <c r="AR406" s="106">
        <f t="shared" si="340"/>
        <v>1</v>
      </c>
      <c r="AS406" s="106">
        <f t="shared" si="340"/>
        <v>1</v>
      </c>
      <c r="AT406" s="106">
        <f t="shared" si="340"/>
        <v>1</v>
      </c>
      <c r="AU406" s="106">
        <f t="shared" si="340"/>
        <v>1</v>
      </c>
      <c r="AV406" s="106">
        <f t="shared" si="340"/>
        <v>1</v>
      </c>
      <c r="AW406" s="106">
        <f t="shared" si="340"/>
        <v>1</v>
      </c>
      <c r="AX406" s="106">
        <f t="shared" si="340"/>
        <v>1</v>
      </c>
      <c r="AY406" s="106">
        <f t="shared" si="341"/>
        <v>1</v>
      </c>
      <c r="AZ406" s="106">
        <f t="shared" si="341"/>
        <v>1</v>
      </c>
      <c r="BA406" s="106">
        <f t="shared" si="341"/>
        <v>1</v>
      </c>
      <c r="BB406" s="106">
        <f t="shared" si="341"/>
        <v>1</v>
      </c>
      <c r="BC406" s="106">
        <f t="shared" si="341"/>
        <v>1</v>
      </c>
      <c r="BD406" s="106">
        <f t="shared" si="341"/>
        <v>1</v>
      </c>
      <c r="BE406" s="106">
        <f t="shared" si="341"/>
        <v>1</v>
      </c>
      <c r="BF406" s="106">
        <f t="shared" si="341"/>
        <v>1</v>
      </c>
      <c r="BG406" s="106">
        <f t="shared" si="341"/>
        <v>1</v>
      </c>
      <c r="BH406" s="106">
        <f t="shared" si="341"/>
        <v>1</v>
      </c>
      <c r="BI406" s="106">
        <f t="shared" si="342"/>
        <v>1</v>
      </c>
      <c r="BJ406" s="106">
        <f t="shared" si="342"/>
        <v>1</v>
      </c>
      <c r="BK406" s="106">
        <f t="shared" si="342"/>
        <v>1</v>
      </c>
      <c r="BL406" s="106">
        <f t="shared" si="342"/>
        <v>1</v>
      </c>
      <c r="BM406" s="106">
        <f t="shared" si="342"/>
        <v>1</v>
      </c>
      <c r="BN406" s="106">
        <f t="shared" si="342"/>
        <v>1</v>
      </c>
      <c r="BO406" s="106">
        <f t="shared" si="342"/>
        <v>1</v>
      </c>
      <c r="BP406" s="106">
        <f t="shared" si="342"/>
        <v>1</v>
      </c>
      <c r="BQ406" s="106">
        <f t="shared" si="342"/>
        <v>1</v>
      </c>
      <c r="BR406" s="350">
        <f t="shared" si="334"/>
        <v>0.47058823529411764</v>
      </c>
    </row>
    <row r="407" spans="1:70" ht="15" x14ac:dyDescent="0.25">
      <c r="A407" s="80"/>
      <c r="B407" s="77" t="s">
        <v>1432</v>
      </c>
      <c r="C407" s="77" t="s">
        <v>1433</v>
      </c>
      <c r="D407" s="77" t="s">
        <v>6</v>
      </c>
      <c r="E407" s="224">
        <f>VLOOKUP(B407,'Cuadro Control'!C447:J2337,8,FALSE)</f>
        <v>0</v>
      </c>
      <c r="F407" s="106">
        <f t="shared" si="336"/>
        <v>0</v>
      </c>
      <c r="G407" s="107">
        <v>46437</v>
      </c>
      <c r="H407" s="107"/>
      <c r="I407" s="107">
        <v>46440</v>
      </c>
      <c r="J407" s="354">
        <f t="shared" si="307"/>
        <v>0.25</v>
      </c>
      <c r="K407" s="106">
        <f t="shared" si="337"/>
        <v>0</v>
      </c>
      <c r="L407" s="106">
        <f t="shared" si="337"/>
        <v>0</v>
      </c>
      <c r="M407" s="106">
        <f t="shared" si="337"/>
        <v>0</v>
      </c>
      <c r="N407" s="106">
        <f t="shared" si="337"/>
        <v>0</v>
      </c>
      <c r="O407" s="106">
        <f t="shared" si="337"/>
        <v>0</v>
      </c>
      <c r="P407" s="106">
        <f t="shared" si="337"/>
        <v>0</v>
      </c>
      <c r="Q407" s="106">
        <f t="shared" si="337"/>
        <v>0</v>
      </c>
      <c r="R407" s="106">
        <f t="shared" si="337"/>
        <v>0</v>
      </c>
      <c r="S407" s="106">
        <f t="shared" si="337"/>
        <v>0</v>
      </c>
      <c r="T407" s="106">
        <f t="shared" si="337"/>
        <v>0</v>
      </c>
      <c r="U407" s="106">
        <f t="shared" si="338"/>
        <v>0</v>
      </c>
      <c r="V407" s="106">
        <f t="shared" si="338"/>
        <v>0</v>
      </c>
      <c r="W407" s="106">
        <f t="shared" si="338"/>
        <v>0</v>
      </c>
      <c r="X407" s="106">
        <f t="shared" si="338"/>
        <v>0</v>
      </c>
      <c r="Y407" s="106">
        <f t="shared" si="338"/>
        <v>0</v>
      </c>
      <c r="Z407" s="106">
        <f t="shared" si="338"/>
        <v>0</v>
      </c>
      <c r="AA407" s="106">
        <f t="shared" si="338"/>
        <v>0</v>
      </c>
      <c r="AB407" s="106">
        <f t="shared" si="338"/>
        <v>0</v>
      </c>
      <c r="AC407" s="106">
        <f t="shared" si="338"/>
        <v>0</v>
      </c>
      <c r="AD407" s="106">
        <f t="shared" si="338"/>
        <v>0</v>
      </c>
      <c r="AE407" s="106">
        <f t="shared" si="339"/>
        <v>0</v>
      </c>
      <c r="AF407" s="106">
        <f t="shared" si="339"/>
        <v>0</v>
      </c>
      <c r="AG407" s="106">
        <f t="shared" si="339"/>
        <v>0</v>
      </c>
      <c r="AH407" s="106">
        <f t="shared" si="339"/>
        <v>0</v>
      </c>
      <c r="AI407" s="106">
        <f t="shared" si="339"/>
        <v>0</v>
      </c>
      <c r="AJ407" s="106">
        <f t="shared" si="339"/>
        <v>0</v>
      </c>
      <c r="AK407" s="106">
        <f t="shared" si="339"/>
        <v>0</v>
      </c>
      <c r="AL407" s="106">
        <f t="shared" si="339"/>
        <v>0</v>
      </c>
      <c r="AM407" s="106">
        <f t="shared" si="339"/>
        <v>0</v>
      </c>
      <c r="AN407" s="106">
        <f t="shared" si="339"/>
        <v>0</v>
      </c>
      <c r="AO407" s="106">
        <f t="shared" si="340"/>
        <v>0</v>
      </c>
      <c r="AP407" s="106">
        <f t="shared" si="340"/>
        <v>0</v>
      </c>
      <c r="AQ407" s="106">
        <f t="shared" si="340"/>
        <v>0.25</v>
      </c>
      <c r="AR407" s="106">
        <f t="shared" si="340"/>
        <v>1</v>
      </c>
      <c r="AS407" s="106">
        <f t="shared" si="340"/>
        <v>1</v>
      </c>
      <c r="AT407" s="106">
        <f t="shared" si="340"/>
        <v>1</v>
      </c>
      <c r="AU407" s="106">
        <f t="shared" si="340"/>
        <v>1</v>
      </c>
      <c r="AV407" s="106">
        <f t="shared" si="340"/>
        <v>1</v>
      </c>
      <c r="AW407" s="106">
        <f t="shared" si="340"/>
        <v>1</v>
      </c>
      <c r="AX407" s="106">
        <f t="shared" si="340"/>
        <v>1</v>
      </c>
      <c r="AY407" s="106">
        <f t="shared" si="341"/>
        <v>1</v>
      </c>
      <c r="AZ407" s="106">
        <f t="shared" si="341"/>
        <v>1</v>
      </c>
      <c r="BA407" s="106">
        <f t="shared" si="341"/>
        <v>1</v>
      </c>
      <c r="BB407" s="106">
        <f t="shared" si="341"/>
        <v>1</v>
      </c>
      <c r="BC407" s="106">
        <f t="shared" si="341"/>
        <v>1</v>
      </c>
      <c r="BD407" s="106">
        <f t="shared" si="341"/>
        <v>1</v>
      </c>
      <c r="BE407" s="106">
        <f t="shared" si="341"/>
        <v>1</v>
      </c>
      <c r="BF407" s="106">
        <f t="shared" si="341"/>
        <v>1</v>
      </c>
      <c r="BG407" s="106">
        <f t="shared" si="341"/>
        <v>1</v>
      </c>
      <c r="BH407" s="106">
        <f t="shared" si="341"/>
        <v>1</v>
      </c>
      <c r="BI407" s="106">
        <f t="shared" si="342"/>
        <v>1</v>
      </c>
      <c r="BJ407" s="106">
        <f t="shared" si="342"/>
        <v>1</v>
      </c>
      <c r="BK407" s="106">
        <f t="shared" si="342"/>
        <v>1</v>
      </c>
      <c r="BL407" s="106">
        <f t="shared" si="342"/>
        <v>1</v>
      </c>
      <c r="BM407" s="106">
        <f t="shared" si="342"/>
        <v>1</v>
      </c>
      <c r="BN407" s="106">
        <f t="shared" si="342"/>
        <v>1</v>
      </c>
      <c r="BO407" s="106">
        <f t="shared" si="342"/>
        <v>1</v>
      </c>
      <c r="BP407" s="106">
        <f t="shared" si="342"/>
        <v>1</v>
      </c>
      <c r="BQ407" s="106">
        <f t="shared" si="342"/>
        <v>1</v>
      </c>
      <c r="BR407" s="350">
        <f t="shared" si="334"/>
        <v>0.44491525423728812</v>
      </c>
    </row>
    <row r="408" spans="1:70" ht="24" x14ac:dyDescent="0.25">
      <c r="A408" s="80"/>
      <c r="B408" s="78" t="s">
        <v>1434</v>
      </c>
      <c r="C408" s="78" t="s">
        <v>1435</v>
      </c>
      <c r="D408" s="78" t="s">
        <v>3</v>
      </c>
      <c r="E408" s="225">
        <f>VLOOKUP(B408,'Cuadro Control'!C448:J2338,8,FALSE)</f>
        <v>0</v>
      </c>
      <c r="F408" s="108">
        <f t="shared" si="336"/>
        <v>0</v>
      </c>
      <c r="G408" s="109">
        <v>46437</v>
      </c>
      <c r="H408" s="109"/>
      <c r="I408" s="109">
        <v>46437</v>
      </c>
      <c r="J408" s="354">
        <f t="shared" si="307"/>
        <v>1</v>
      </c>
      <c r="K408" s="108">
        <f t="shared" si="337"/>
        <v>0</v>
      </c>
      <c r="L408" s="108">
        <f t="shared" si="337"/>
        <v>0</v>
      </c>
      <c r="M408" s="108">
        <f t="shared" si="337"/>
        <v>0</v>
      </c>
      <c r="N408" s="108">
        <f t="shared" si="337"/>
        <v>0</v>
      </c>
      <c r="O408" s="108">
        <f t="shared" si="337"/>
        <v>0</v>
      </c>
      <c r="P408" s="108">
        <f t="shared" si="337"/>
        <v>0</v>
      </c>
      <c r="Q408" s="108">
        <f t="shared" si="337"/>
        <v>0</v>
      </c>
      <c r="R408" s="108">
        <f t="shared" si="337"/>
        <v>0</v>
      </c>
      <c r="S408" s="108">
        <f t="shared" si="337"/>
        <v>0</v>
      </c>
      <c r="T408" s="108">
        <f t="shared" si="337"/>
        <v>0</v>
      </c>
      <c r="U408" s="108">
        <f t="shared" si="338"/>
        <v>0</v>
      </c>
      <c r="V408" s="108">
        <f t="shared" si="338"/>
        <v>0</v>
      </c>
      <c r="W408" s="108">
        <f t="shared" si="338"/>
        <v>0</v>
      </c>
      <c r="X408" s="108">
        <f t="shared" si="338"/>
        <v>0</v>
      </c>
      <c r="Y408" s="108">
        <f t="shared" si="338"/>
        <v>0</v>
      </c>
      <c r="Z408" s="108">
        <f t="shared" si="338"/>
        <v>0</v>
      </c>
      <c r="AA408" s="108">
        <f t="shared" si="338"/>
        <v>0</v>
      </c>
      <c r="AB408" s="108">
        <f t="shared" si="338"/>
        <v>0</v>
      </c>
      <c r="AC408" s="108">
        <f t="shared" si="338"/>
        <v>0</v>
      </c>
      <c r="AD408" s="108">
        <f t="shared" si="338"/>
        <v>0</v>
      </c>
      <c r="AE408" s="108">
        <f t="shared" si="339"/>
        <v>0</v>
      </c>
      <c r="AF408" s="108">
        <f t="shared" si="339"/>
        <v>0</v>
      </c>
      <c r="AG408" s="108">
        <f t="shared" si="339"/>
        <v>0</v>
      </c>
      <c r="AH408" s="108">
        <f t="shared" si="339"/>
        <v>0</v>
      </c>
      <c r="AI408" s="108">
        <f t="shared" si="339"/>
        <v>0</v>
      </c>
      <c r="AJ408" s="108">
        <f t="shared" si="339"/>
        <v>0</v>
      </c>
      <c r="AK408" s="108">
        <f t="shared" si="339"/>
        <v>0</v>
      </c>
      <c r="AL408" s="108">
        <f t="shared" si="339"/>
        <v>0</v>
      </c>
      <c r="AM408" s="108">
        <f t="shared" si="339"/>
        <v>0</v>
      </c>
      <c r="AN408" s="108">
        <f t="shared" si="339"/>
        <v>0</v>
      </c>
      <c r="AO408" s="108">
        <f t="shared" si="340"/>
        <v>0</v>
      </c>
      <c r="AP408" s="108">
        <f t="shared" si="340"/>
        <v>0</v>
      </c>
      <c r="AQ408" s="108">
        <f t="shared" si="340"/>
        <v>1</v>
      </c>
      <c r="AR408" s="108">
        <f t="shared" si="340"/>
        <v>1</v>
      </c>
      <c r="AS408" s="108">
        <f t="shared" si="340"/>
        <v>1</v>
      </c>
      <c r="AT408" s="108">
        <f t="shared" si="340"/>
        <v>1</v>
      </c>
      <c r="AU408" s="108">
        <f t="shared" si="340"/>
        <v>1</v>
      </c>
      <c r="AV408" s="108">
        <f t="shared" si="340"/>
        <v>1</v>
      </c>
      <c r="AW408" s="108">
        <f t="shared" si="340"/>
        <v>1</v>
      </c>
      <c r="AX408" s="108">
        <f t="shared" si="340"/>
        <v>1</v>
      </c>
      <c r="AY408" s="108">
        <f t="shared" si="341"/>
        <v>1</v>
      </c>
      <c r="AZ408" s="108">
        <f t="shared" si="341"/>
        <v>1</v>
      </c>
      <c r="BA408" s="108">
        <f t="shared" si="341"/>
        <v>1</v>
      </c>
      <c r="BB408" s="108">
        <f t="shared" si="341"/>
        <v>1</v>
      </c>
      <c r="BC408" s="108">
        <f t="shared" si="341"/>
        <v>1</v>
      </c>
      <c r="BD408" s="108">
        <f t="shared" si="341"/>
        <v>1</v>
      </c>
      <c r="BE408" s="108">
        <f t="shared" si="341"/>
        <v>1</v>
      </c>
      <c r="BF408" s="108">
        <f t="shared" si="341"/>
        <v>1</v>
      </c>
      <c r="BG408" s="108">
        <f t="shared" si="341"/>
        <v>1</v>
      </c>
      <c r="BH408" s="108">
        <f t="shared" si="341"/>
        <v>1</v>
      </c>
      <c r="BI408" s="108">
        <f t="shared" si="342"/>
        <v>1</v>
      </c>
      <c r="BJ408" s="108">
        <f t="shared" si="342"/>
        <v>1</v>
      </c>
      <c r="BK408" s="108">
        <f t="shared" si="342"/>
        <v>1</v>
      </c>
      <c r="BL408" s="108">
        <f t="shared" si="342"/>
        <v>1</v>
      </c>
      <c r="BM408" s="108">
        <f t="shared" si="342"/>
        <v>1</v>
      </c>
      <c r="BN408" s="108">
        <f t="shared" si="342"/>
        <v>1</v>
      </c>
      <c r="BO408" s="108">
        <f t="shared" si="342"/>
        <v>1</v>
      </c>
      <c r="BP408" s="108">
        <f t="shared" si="342"/>
        <v>1</v>
      </c>
      <c r="BQ408" s="108">
        <f t="shared" si="342"/>
        <v>1</v>
      </c>
      <c r="BR408" s="350">
        <f t="shared" si="334"/>
        <v>0.4576271186440678</v>
      </c>
    </row>
    <row r="409" spans="1:70" ht="15" x14ac:dyDescent="0.25">
      <c r="A409" s="80"/>
      <c r="B409" s="77" t="s">
        <v>1436</v>
      </c>
      <c r="C409" s="77" t="s">
        <v>1437</v>
      </c>
      <c r="D409" s="77" t="s">
        <v>8</v>
      </c>
      <c r="E409" s="224">
        <f>VLOOKUP(B409,'Cuadro Control'!C449:J2339,8,FALSE)</f>
        <v>1230815225.9452939</v>
      </c>
      <c r="F409" s="106">
        <f t="shared" si="336"/>
        <v>0.2318411625341423</v>
      </c>
      <c r="G409" s="107">
        <v>46441</v>
      </c>
      <c r="H409" s="107"/>
      <c r="I409" s="107">
        <v>46441</v>
      </c>
      <c r="J409" s="354">
        <f t="shared" si="307"/>
        <v>0</v>
      </c>
      <c r="K409" s="106">
        <f t="shared" si="337"/>
        <v>0</v>
      </c>
      <c r="L409" s="106">
        <f t="shared" si="337"/>
        <v>0</v>
      </c>
      <c r="M409" s="106">
        <f t="shared" si="337"/>
        <v>0</v>
      </c>
      <c r="N409" s="106">
        <f t="shared" si="337"/>
        <v>0</v>
      </c>
      <c r="O409" s="106">
        <f t="shared" si="337"/>
        <v>0</v>
      </c>
      <c r="P409" s="106">
        <f t="shared" si="337"/>
        <v>0</v>
      </c>
      <c r="Q409" s="106">
        <f t="shared" si="337"/>
        <v>0</v>
      </c>
      <c r="R409" s="106">
        <f t="shared" si="337"/>
        <v>0</v>
      </c>
      <c r="S409" s="106">
        <f t="shared" si="337"/>
        <v>0</v>
      </c>
      <c r="T409" s="106">
        <f t="shared" si="337"/>
        <v>0</v>
      </c>
      <c r="U409" s="106">
        <f t="shared" si="338"/>
        <v>0</v>
      </c>
      <c r="V409" s="106">
        <f t="shared" si="338"/>
        <v>0</v>
      </c>
      <c r="W409" s="106">
        <f t="shared" si="338"/>
        <v>0</v>
      </c>
      <c r="X409" s="106">
        <f t="shared" si="338"/>
        <v>0</v>
      </c>
      <c r="Y409" s="106">
        <f t="shared" si="338"/>
        <v>0</v>
      </c>
      <c r="Z409" s="106">
        <f t="shared" si="338"/>
        <v>0</v>
      </c>
      <c r="AA409" s="106">
        <f t="shared" si="338"/>
        <v>0</v>
      </c>
      <c r="AB409" s="106">
        <f t="shared" si="338"/>
        <v>0</v>
      </c>
      <c r="AC409" s="106">
        <f t="shared" si="338"/>
        <v>0</v>
      </c>
      <c r="AD409" s="106">
        <f t="shared" si="338"/>
        <v>0</v>
      </c>
      <c r="AE409" s="106">
        <f t="shared" si="339"/>
        <v>0</v>
      </c>
      <c r="AF409" s="106">
        <f t="shared" si="339"/>
        <v>0</v>
      </c>
      <c r="AG409" s="106">
        <f t="shared" si="339"/>
        <v>0</v>
      </c>
      <c r="AH409" s="106">
        <f t="shared" si="339"/>
        <v>0</v>
      </c>
      <c r="AI409" s="106">
        <f t="shared" si="339"/>
        <v>0</v>
      </c>
      <c r="AJ409" s="106">
        <f t="shared" si="339"/>
        <v>0</v>
      </c>
      <c r="AK409" s="106">
        <f t="shared" si="339"/>
        <v>0</v>
      </c>
      <c r="AL409" s="106">
        <f t="shared" si="339"/>
        <v>0</v>
      </c>
      <c r="AM409" s="106">
        <f t="shared" si="339"/>
        <v>0</v>
      </c>
      <c r="AN409" s="106">
        <f t="shared" si="339"/>
        <v>0</v>
      </c>
      <c r="AO409" s="106">
        <f t="shared" si="340"/>
        <v>0</v>
      </c>
      <c r="AP409" s="106">
        <f t="shared" si="340"/>
        <v>0</v>
      </c>
      <c r="AQ409" s="106">
        <f t="shared" si="340"/>
        <v>0</v>
      </c>
      <c r="AR409" s="106">
        <f t="shared" si="340"/>
        <v>1</v>
      </c>
      <c r="AS409" s="106">
        <f t="shared" si="340"/>
        <v>1</v>
      </c>
      <c r="AT409" s="106">
        <f t="shared" si="340"/>
        <v>1</v>
      </c>
      <c r="AU409" s="106">
        <f t="shared" si="340"/>
        <v>1</v>
      </c>
      <c r="AV409" s="106">
        <f t="shared" si="340"/>
        <v>1</v>
      </c>
      <c r="AW409" s="106">
        <f t="shared" si="340"/>
        <v>1</v>
      </c>
      <c r="AX409" s="106">
        <f t="shared" si="340"/>
        <v>1</v>
      </c>
      <c r="AY409" s="106">
        <f t="shared" si="341"/>
        <v>1</v>
      </c>
      <c r="AZ409" s="106">
        <f t="shared" si="341"/>
        <v>1</v>
      </c>
      <c r="BA409" s="106">
        <f t="shared" si="341"/>
        <v>1</v>
      </c>
      <c r="BB409" s="106">
        <f t="shared" si="341"/>
        <v>1</v>
      </c>
      <c r="BC409" s="106">
        <f t="shared" si="341"/>
        <v>1</v>
      </c>
      <c r="BD409" s="106">
        <f t="shared" si="341"/>
        <v>1</v>
      </c>
      <c r="BE409" s="106">
        <f t="shared" si="341"/>
        <v>1</v>
      </c>
      <c r="BF409" s="106">
        <f t="shared" si="341"/>
        <v>1</v>
      </c>
      <c r="BG409" s="106">
        <f t="shared" si="341"/>
        <v>1</v>
      </c>
      <c r="BH409" s="106">
        <f t="shared" si="341"/>
        <v>1</v>
      </c>
      <c r="BI409" s="106">
        <f t="shared" si="342"/>
        <v>1</v>
      </c>
      <c r="BJ409" s="106">
        <f t="shared" si="342"/>
        <v>1</v>
      </c>
      <c r="BK409" s="106">
        <f t="shared" si="342"/>
        <v>1</v>
      </c>
      <c r="BL409" s="106">
        <f t="shared" si="342"/>
        <v>1</v>
      </c>
      <c r="BM409" s="106">
        <f t="shared" si="342"/>
        <v>1</v>
      </c>
      <c r="BN409" s="106">
        <f t="shared" si="342"/>
        <v>1</v>
      </c>
      <c r="BO409" s="106">
        <f t="shared" si="342"/>
        <v>1</v>
      </c>
      <c r="BP409" s="106">
        <f t="shared" si="342"/>
        <v>1</v>
      </c>
      <c r="BQ409" s="106">
        <f t="shared" si="342"/>
        <v>1</v>
      </c>
      <c r="BR409" s="350">
        <f t="shared" si="334"/>
        <v>0.44067796610169491</v>
      </c>
    </row>
    <row r="410" spans="1:70" ht="15" x14ac:dyDescent="0.25">
      <c r="A410" s="80"/>
      <c r="B410" s="77" t="s">
        <v>1438</v>
      </c>
      <c r="C410" s="77" t="s">
        <v>1439</v>
      </c>
      <c r="D410" s="77" t="s">
        <v>26</v>
      </c>
      <c r="E410" s="224">
        <f>VLOOKUP(B410,'Cuadro Control'!C450:J2340,8,FALSE)</f>
        <v>0</v>
      </c>
      <c r="F410" s="106">
        <f t="shared" si="336"/>
        <v>0</v>
      </c>
      <c r="G410" s="107">
        <v>46441</v>
      </c>
      <c r="H410" s="107"/>
      <c r="I410" s="107">
        <v>46449</v>
      </c>
      <c r="J410" s="354">
        <f t="shared" si="307"/>
        <v>0.44444444444444442</v>
      </c>
      <c r="K410" s="106">
        <f t="shared" ref="K410:T415" si="343">IF($G410=0,0,IF(K$6&lt;$G410,0,IF(K$6&gt;$I410,1,(K$6-$G410+1)/($I410-$G410+1))))</f>
        <v>0</v>
      </c>
      <c r="L410" s="106">
        <f t="shared" si="343"/>
        <v>0</v>
      </c>
      <c r="M410" s="106">
        <f t="shared" si="343"/>
        <v>0</v>
      </c>
      <c r="N410" s="106">
        <f t="shared" si="343"/>
        <v>0</v>
      </c>
      <c r="O410" s="106">
        <f t="shared" si="343"/>
        <v>0</v>
      </c>
      <c r="P410" s="106">
        <f t="shared" si="343"/>
        <v>0</v>
      </c>
      <c r="Q410" s="106">
        <f t="shared" si="343"/>
        <v>0</v>
      </c>
      <c r="R410" s="106">
        <f t="shared" si="343"/>
        <v>0</v>
      </c>
      <c r="S410" s="106">
        <f t="shared" si="343"/>
        <v>0</v>
      </c>
      <c r="T410" s="106">
        <f t="shared" si="343"/>
        <v>0</v>
      </c>
      <c r="U410" s="106">
        <f t="shared" ref="U410:AD415" si="344">IF($G410=0,0,IF(U$6&lt;$G410,0,IF(U$6&gt;$I410,1,(U$6-$G410+1)/($I410-$G410+1))))</f>
        <v>0</v>
      </c>
      <c r="V410" s="106">
        <f t="shared" si="344"/>
        <v>0</v>
      </c>
      <c r="W410" s="106">
        <f t="shared" si="344"/>
        <v>0</v>
      </c>
      <c r="X410" s="106">
        <f t="shared" si="344"/>
        <v>0</v>
      </c>
      <c r="Y410" s="106">
        <f t="shared" si="344"/>
        <v>0</v>
      </c>
      <c r="Z410" s="106">
        <f t="shared" si="344"/>
        <v>0</v>
      </c>
      <c r="AA410" s="106">
        <f t="shared" si="344"/>
        <v>0</v>
      </c>
      <c r="AB410" s="106">
        <f t="shared" si="344"/>
        <v>0</v>
      </c>
      <c r="AC410" s="106">
        <f t="shared" si="344"/>
        <v>0</v>
      </c>
      <c r="AD410" s="106">
        <f t="shared" si="344"/>
        <v>0</v>
      </c>
      <c r="AE410" s="106">
        <f t="shared" ref="AE410:AN415" si="345">IF($G410=0,0,IF(AE$6&lt;$G410,0,IF(AE$6&gt;$I410,1,(AE$6-$G410+1)/($I410-$G410+1))))</f>
        <v>0</v>
      </c>
      <c r="AF410" s="106">
        <f t="shared" si="345"/>
        <v>0</v>
      </c>
      <c r="AG410" s="106">
        <f t="shared" si="345"/>
        <v>0</v>
      </c>
      <c r="AH410" s="106">
        <f t="shared" si="345"/>
        <v>0</v>
      </c>
      <c r="AI410" s="106">
        <f t="shared" si="345"/>
        <v>0</v>
      </c>
      <c r="AJ410" s="106">
        <f t="shared" si="345"/>
        <v>0</v>
      </c>
      <c r="AK410" s="106">
        <f t="shared" si="345"/>
        <v>0</v>
      </c>
      <c r="AL410" s="106">
        <f t="shared" si="345"/>
        <v>0</v>
      </c>
      <c r="AM410" s="106">
        <f t="shared" si="345"/>
        <v>0</v>
      </c>
      <c r="AN410" s="106">
        <f t="shared" si="345"/>
        <v>0</v>
      </c>
      <c r="AO410" s="106">
        <f t="shared" ref="AO410:AX415" si="346">IF($G410=0,0,IF(AO$6&lt;$G410,0,IF(AO$6&gt;$I410,1,(AO$6-$G410+1)/($I410-$G410+1))))</f>
        <v>0</v>
      </c>
      <c r="AP410" s="106">
        <f t="shared" si="346"/>
        <v>0</v>
      </c>
      <c r="AQ410" s="106">
        <f t="shared" si="346"/>
        <v>0</v>
      </c>
      <c r="AR410" s="106">
        <f t="shared" si="346"/>
        <v>0.44444444444444442</v>
      </c>
      <c r="AS410" s="106">
        <f t="shared" si="346"/>
        <v>1</v>
      </c>
      <c r="AT410" s="106">
        <f t="shared" si="346"/>
        <v>1</v>
      </c>
      <c r="AU410" s="106">
        <f t="shared" si="346"/>
        <v>1</v>
      </c>
      <c r="AV410" s="106">
        <f t="shared" si="346"/>
        <v>1</v>
      </c>
      <c r="AW410" s="106">
        <f t="shared" si="346"/>
        <v>1</v>
      </c>
      <c r="AX410" s="106">
        <f t="shared" si="346"/>
        <v>1</v>
      </c>
      <c r="AY410" s="106">
        <f t="shared" ref="AY410:BH415" si="347">IF($G410=0,0,IF(AY$6&lt;$G410,0,IF(AY$6&gt;$I410,1,(AY$6-$G410+1)/($I410-$G410+1))))</f>
        <v>1</v>
      </c>
      <c r="AZ410" s="106">
        <f t="shared" si="347"/>
        <v>1</v>
      </c>
      <c r="BA410" s="106">
        <f t="shared" si="347"/>
        <v>1</v>
      </c>
      <c r="BB410" s="106">
        <f t="shared" si="347"/>
        <v>1</v>
      </c>
      <c r="BC410" s="106">
        <f t="shared" si="347"/>
        <v>1</v>
      </c>
      <c r="BD410" s="106">
        <f t="shared" si="347"/>
        <v>1</v>
      </c>
      <c r="BE410" s="106">
        <f t="shared" si="347"/>
        <v>1</v>
      </c>
      <c r="BF410" s="106">
        <f t="shared" si="347"/>
        <v>1</v>
      </c>
      <c r="BG410" s="106">
        <f t="shared" si="347"/>
        <v>1</v>
      </c>
      <c r="BH410" s="106">
        <f t="shared" si="347"/>
        <v>1</v>
      </c>
      <c r="BI410" s="106">
        <f t="shared" ref="BI410:BQ415" si="348">IF($G410=0,0,IF(BI$6&lt;$G410,0,IF(BI$6&gt;$I410,1,(BI$6-$G410+1)/($I410-$G410+1))))</f>
        <v>1</v>
      </c>
      <c r="BJ410" s="106">
        <f t="shared" si="348"/>
        <v>1</v>
      </c>
      <c r="BK410" s="106">
        <f t="shared" si="348"/>
        <v>1</v>
      </c>
      <c r="BL410" s="106">
        <f t="shared" si="348"/>
        <v>1</v>
      </c>
      <c r="BM410" s="106">
        <f t="shared" si="348"/>
        <v>1</v>
      </c>
      <c r="BN410" s="106">
        <f t="shared" si="348"/>
        <v>1</v>
      </c>
      <c r="BO410" s="106">
        <f t="shared" si="348"/>
        <v>1</v>
      </c>
      <c r="BP410" s="106">
        <f t="shared" si="348"/>
        <v>1</v>
      </c>
      <c r="BQ410" s="106">
        <f t="shared" si="348"/>
        <v>1</v>
      </c>
      <c r="BR410" s="350">
        <f t="shared" si="334"/>
        <v>0.43126177024482104</v>
      </c>
    </row>
    <row r="411" spans="1:70" ht="15" x14ac:dyDescent="0.25">
      <c r="A411" s="80"/>
      <c r="B411" s="77" t="s">
        <v>1440</v>
      </c>
      <c r="C411" s="77" t="s">
        <v>2069</v>
      </c>
      <c r="D411" s="77" t="s">
        <v>6</v>
      </c>
      <c r="E411" s="224">
        <f>VLOOKUP(B411,'Cuadro Control'!C451:J2341,8,FALSE)</f>
        <v>52736347.43270281</v>
      </c>
      <c r="F411" s="106">
        <f t="shared" si="336"/>
        <v>9.933624348213644E-3</v>
      </c>
      <c r="G411" s="107">
        <v>46449</v>
      </c>
      <c r="H411" s="107"/>
      <c r="I411" s="107">
        <v>46451</v>
      </c>
      <c r="J411" s="354">
        <f t="shared" si="307"/>
        <v>1</v>
      </c>
      <c r="K411" s="106">
        <f t="shared" si="343"/>
        <v>0</v>
      </c>
      <c r="L411" s="106">
        <f t="shared" si="343"/>
        <v>0</v>
      </c>
      <c r="M411" s="106">
        <f t="shared" si="343"/>
        <v>0</v>
      </c>
      <c r="N411" s="106">
        <f t="shared" si="343"/>
        <v>0</v>
      </c>
      <c r="O411" s="106">
        <f t="shared" si="343"/>
        <v>0</v>
      </c>
      <c r="P411" s="106">
        <f t="shared" si="343"/>
        <v>0</v>
      </c>
      <c r="Q411" s="106">
        <f t="shared" si="343"/>
        <v>0</v>
      </c>
      <c r="R411" s="106">
        <f t="shared" si="343"/>
        <v>0</v>
      </c>
      <c r="S411" s="106">
        <f t="shared" si="343"/>
        <v>0</v>
      </c>
      <c r="T411" s="106">
        <f t="shared" si="343"/>
        <v>0</v>
      </c>
      <c r="U411" s="106">
        <f t="shared" si="344"/>
        <v>0</v>
      </c>
      <c r="V411" s="106">
        <f t="shared" si="344"/>
        <v>0</v>
      </c>
      <c r="W411" s="106">
        <f t="shared" si="344"/>
        <v>0</v>
      </c>
      <c r="X411" s="106">
        <f t="shared" si="344"/>
        <v>0</v>
      </c>
      <c r="Y411" s="106">
        <f t="shared" si="344"/>
        <v>0</v>
      </c>
      <c r="Z411" s="106">
        <f t="shared" si="344"/>
        <v>0</v>
      </c>
      <c r="AA411" s="106">
        <f t="shared" si="344"/>
        <v>0</v>
      </c>
      <c r="AB411" s="106">
        <f t="shared" si="344"/>
        <v>0</v>
      </c>
      <c r="AC411" s="106">
        <f t="shared" si="344"/>
        <v>0</v>
      </c>
      <c r="AD411" s="106">
        <f t="shared" si="344"/>
        <v>0</v>
      </c>
      <c r="AE411" s="106">
        <f t="shared" si="345"/>
        <v>0</v>
      </c>
      <c r="AF411" s="106">
        <f t="shared" si="345"/>
        <v>0</v>
      </c>
      <c r="AG411" s="106">
        <f t="shared" si="345"/>
        <v>0</v>
      </c>
      <c r="AH411" s="106">
        <f t="shared" si="345"/>
        <v>0</v>
      </c>
      <c r="AI411" s="106">
        <f t="shared" si="345"/>
        <v>0</v>
      </c>
      <c r="AJ411" s="106">
        <f t="shared" si="345"/>
        <v>0</v>
      </c>
      <c r="AK411" s="106">
        <f t="shared" si="345"/>
        <v>0</v>
      </c>
      <c r="AL411" s="106">
        <f t="shared" si="345"/>
        <v>0</v>
      </c>
      <c r="AM411" s="106">
        <f t="shared" si="345"/>
        <v>0</v>
      </c>
      <c r="AN411" s="106">
        <f t="shared" si="345"/>
        <v>0</v>
      </c>
      <c r="AO411" s="106">
        <f t="shared" si="346"/>
        <v>0</v>
      </c>
      <c r="AP411" s="106">
        <f t="shared" si="346"/>
        <v>0</v>
      </c>
      <c r="AQ411" s="106">
        <f t="shared" si="346"/>
        <v>0</v>
      </c>
      <c r="AR411" s="106">
        <f t="shared" si="346"/>
        <v>0</v>
      </c>
      <c r="AS411" s="106">
        <f t="shared" si="346"/>
        <v>1</v>
      </c>
      <c r="AT411" s="106">
        <f t="shared" si="346"/>
        <v>1</v>
      </c>
      <c r="AU411" s="106">
        <f t="shared" si="346"/>
        <v>1</v>
      </c>
      <c r="AV411" s="106">
        <f t="shared" si="346"/>
        <v>1</v>
      </c>
      <c r="AW411" s="106">
        <f t="shared" si="346"/>
        <v>1</v>
      </c>
      <c r="AX411" s="106">
        <f t="shared" si="346"/>
        <v>1</v>
      </c>
      <c r="AY411" s="106">
        <f t="shared" si="347"/>
        <v>1</v>
      </c>
      <c r="AZ411" s="106">
        <f t="shared" si="347"/>
        <v>1</v>
      </c>
      <c r="BA411" s="106">
        <f t="shared" si="347"/>
        <v>1</v>
      </c>
      <c r="BB411" s="106">
        <f t="shared" si="347"/>
        <v>1</v>
      </c>
      <c r="BC411" s="106">
        <f t="shared" si="347"/>
        <v>1</v>
      </c>
      <c r="BD411" s="106">
        <f t="shared" si="347"/>
        <v>1</v>
      </c>
      <c r="BE411" s="106">
        <f t="shared" si="347"/>
        <v>1</v>
      </c>
      <c r="BF411" s="106">
        <f t="shared" si="347"/>
        <v>1</v>
      </c>
      <c r="BG411" s="106">
        <f t="shared" si="347"/>
        <v>1</v>
      </c>
      <c r="BH411" s="106">
        <f t="shared" si="347"/>
        <v>1</v>
      </c>
      <c r="BI411" s="106">
        <f t="shared" si="348"/>
        <v>1</v>
      </c>
      <c r="BJ411" s="106">
        <f t="shared" si="348"/>
        <v>1</v>
      </c>
      <c r="BK411" s="106">
        <f t="shared" si="348"/>
        <v>1</v>
      </c>
      <c r="BL411" s="106">
        <f t="shared" si="348"/>
        <v>1</v>
      </c>
      <c r="BM411" s="106">
        <f t="shared" si="348"/>
        <v>1</v>
      </c>
      <c r="BN411" s="106">
        <f t="shared" si="348"/>
        <v>1</v>
      </c>
      <c r="BO411" s="106">
        <f t="shared" si="348"/>
        <v>1</v>
      </c>
      <c r="BP411" s="106">
        <f t="shared" si="348"/>
        <v>1</v>
      </c>
      <c r="BQ411" s="106">
        <f t="shared" si="348"/>
        <v>1</v>
      </c>
      <c r="BR411" s="350">
        <f t="shared" si="334"/>
        <v>0.42372881355932202</v>
      </c>
    </row>
    <row r="412" spans="1:70" ht="24" x14ac:dyDescent="0.25">
      <c r="A412" s="80"/>
      <c r="B412" s="77" t="s">
        <v>1441</v>
      </c>
      <c r="C412" s="77" t="s">
        <v>1442</v>
      </c>
      <c r="D412" s="77" t="s">
        <v>19</v>
      </c>
      <c r="E412" s="224">
        <f>VLOOKUP(B412,'Cuadro Control'!C452:J2342,8,FALSE)</f>
        <v>46410609.014634147</v>
      </c>
      <c r="F412" s="106">
        <f t="shared" si="336"/>
        <v>8.742083556535862E-3</v>
      </c>
      <c r="G412" s="107">
        <v>46451</v>
      </c>
      <c r="H412" s="107"/>
      <c r="I412" s="107">
        <v>46454</v>
      </c>
      <c r="J412" s="354">
        <f t="shared" si="307"/>
        <v>0.25</v>
      </c>
      <c r="K412" s="106">
        <f t="shared" si="343"/>
        <v>0</v>
      </c>
      <c r="L412" s="106">
        <f t="shared" si="343"/>
        <v>0</v>
      </c>
      <c r="M412" s="106">
        <f t="shared" si="343"/>
        <v>0</v>
      </c>
      <c r="N412" s="106">
        <f t="shared" si="343"/>
        <v>0</v>
      </c>
      <c r="O412" s="106">
        <f t="shared" si="343"/>
        <v>0</v>
      </c>
      <c r="P412" s="106">
        <f t="shared" si="343"/>
        <v>0</v>
      </c>
      <c r="Q412" s="106">
        <f t="shared" si="343"/>
        <v>0</v>
      </c>
      <c r="R412" s="106">
        <f t="shared" si="343"/>
        <v>0</v>
      </c>
      <c r="S412" s="106">
        <f t="shared" si="343"/>
        <v>0</v>
      </c>
      <c r="T412" s="106">
        <f t="shared" si="343"/>
        <v>0</v>
      </c>
      <c r="U412" s="106">
        <f t="shared" si="344"/>
        <v>0</v>
      </c>
      <c r="V412" s="106">
        <f t="shared" si="344"/>
        <v>0</v>
      </c>
      <c r="W412" s="106">
        <f t="shared" si="344"/>
        <v>0</v>
      </c>
      <c r="X412" s="106">
        <f t="shared" si="344"/>
        <v>0</v>
      </c>
      <c r="Y412" s="106">
        <f t="shared" si="344"/>
        <v>0</v>
      </c>
      <c r="Z412" s="106">
        <f t="shared" si="344"/>
        <v>0</v>
      </c>
      <c r="AA412" s="106">
        <f t="shared" si="344"/>
        <v>0</v>
      </c>
      <c r="AB412" s="106">
        <f t="shared" si="344"/>
        <v>0</v>
      </c>
      <c r="AC412" s="106">
        <f t="shared" si="344"/>
        <v>0</v>
      </c>
      <c r="AD412" s="106">
        <f t="shared" si="344"/>
        <v>0</v>
      </c>
      <c r="AE412" s="106">
        <f t="shared" si="345"/>
        <v>0</v>
      </c>
      <c r="AF412" s="106">
        <f t="shared" si="345"/>
        <v>0</v>
      </c>
      <c r="AG412" s="106">
        <f t="shared" si="345"/>
        <v>0</v>
      </c>
      <c r="AH412" s="106">
        <f t="shared" si="345"/>
        <v>0</v>
      </c>
      <c r="AI412" s="106">
        <f t="shared" si="345"/>
        <v>0</v>
      </c>
      <c r="AJ412" s="106">
        <f t="shared" si="345"/>
        <v>0</v>
      </c>
      <c r="AK412" s="106">
        <f t="shared" si="345"/>
        <v>0</v>
      </c>
      <c r="AL412" s="106">
        <f t="shared" si="345"/>
        <v>0</v>
      </c>
      <c r="AM412" s="106">
        <f t="shared" si="345"/>
        <v>0</v>
      </c>
      <c r="AN412" s="106">
        <f t="shared" si="345"/>
        <v>0</v>
      </c>
      <c r="AO412" s="106">
        <f t="shared" si="346"/>
        <v>0</v>
      </c>
      <c r="AP412" s="106">
        <f t="shared" si="346"/>
        <v>0</v>
      </c>
      <c r="AQ412" s="106">
        <f t="shared" si="346"/>
        <v>0</v>
      </c>
      <c r="AR412" s="106">
        <f t="shared" si="346"/>
        <v>0</v>
      </c>
      <c r="AS412" s="106">
        <f t="shared" si="346"/>
        <v>0.25</v>
      </c>
      <c r="AT412" s="106">
        <f t="shared" si="346"/>
        <v>1</v>
      </c>
      <c r="AU412" s="106">
        <f t="shared" si="346"/>
        <v>1</v>
      </c>
      <c r="AV412" s="106">
        <f t="shared" si="346"/>
        <v>1</v>
      </c>
      <c r="AW412" s="106">
        <f t="shared" si="346"/>
        <v>1</v>
      </c>
      <c r="AX412" s="106">
        <f t="shared" si="346"/>
        <v>1</v>
      </c>
      <c r="AY412" s="106">
        <f t="shared" si="347"/>
        <v>1</v>
      </c>
      <c r="AZ412" s="106">
        <f t="shared" si="347"/>
        <v>1</v>
      </c>
      <c r="BA412" s="106">
        <f t="shared" si="347"/>
        <v>1</v>
      </c>
      <c r="BB412" s="106">
        <f t="shared" si="347"/>
        <v>1</v>
      </c>
      <c r="BC412" s="106">
        <f t="shared" si="347"/>
        <v>1</v>
      </c>
      <c r="BD412" s="106">
        <f t="shared" si="347"/>
        <v>1</v>
      </c>
      <c r="BE412" s="106">
        <f t="shared" si="347"/>
        <v>1</v>
      </c>
      <c r="BF412" s="106">
        <f t="shared" si="347"/>
        <v>1</v>
      </c>
      <c r="BG412" s="106">
        <f t="shared" si="347"/>
        <v>1</v>
      </c>
      <c r="BH412" s="106">
        <f t="shared" si="347"/>
        <v>1</v>
      </c>
      <c r="BI412" s="106">
        <f t="shared" si="348"/>
        <v>1</v>
      </c>
      <c r="BJ412" s="106">
        <f t="shared" si="348"/>
        <v>1</v>
      </c>
      <c r="BK412" s="106">
        <f t="shared" si="348"/>
        <v>1</v>
      </c>
      <c r="BL412" s="106">
        <f t="shared" si="348"/>
        <v>1</v>
      </c>
      <c r="BM412" s="106">
        <f t="shared" si="348"/>
        <v>1</v>
      </c>
      <c r="BN412" s="106">
        <f t="shared" si="348"/>
        <v>1</v>
      </c>
      <c r="BO412" s="106">
        <f t="shared" si="348"/>
        <v>1</v>
      </c>
      <c r="BP412" s="106">
        <f t="shared" si="348"/>
        <v>1</v>
      </c>
      <c r="BQ412" s="106">
        <f t="shared" si="348"/>
        <v>1</v>
      </c>
      <c r="BR412" s="350">
        <f t="shared" si="334"/>
        <v>0.41101694915254239</v>
      </c>
    </row>
    <row r="413" spans="1:70" ht="24" x14ac:dyDescent="0.25">
      <c r="A413" s="80"/>
      <c r="B413" s="77" t="s">
        <v>1443</v>
      </c>
      <c r="C413" s="77" t="s">
        <v>1444</v>
      </c>
      <c r="D413" s="77" t="s">
        <v>9</v>
      </c>
      <c r="E413" s="224">
        <f>VLOOKUP(B413,'Cuadro Control'!C453:J2343,8,FALSE)</f>
        <v>1587346329.5488234</v>
      </c>
      <c r="F413" s="106">
        <f t="shared" si="336"/>
        <v>0.29899875353285565</v>
      </c>
      <c r="G413" s="107">
        <v>46451</v>
      </c>
      <c r="H413" s="107"/>
      <c r="I413" s="107">
        <v>46462</v>
      </c>
      <c r="J413" s="354">
        <f t="shared" si="307"/>
        <v>0.66666666666666663</v>
      </c>
      <c r="K413" s="106">
        <f t="shared" si="343"/>
        <v>0</v>
      </c>
      <c r="L413" s="106">
        <f t="shared" si="343"/>
        <v>0</v>
      </c>
      <c r="M413" s="106">
        <f t="shared" si="343"/>
        <v>0</v>
      </c>
      <c r="N413" s="106">
        <f t="shared" si="343"/>
        <v>0</v>
      </c>
      <c r="O413" s="106">
        <f t="shared" si="343"/>
        <v>0</v>
      </c>
      <c r="P413" s="106">
        <f t="shared" si="343"/>
        <v>0</v>
      </c>
      <c r="Q413" s="106">
        <f t="shared" si="343"/>
        <v>0</v>
      </c>
      <c r="R413" s="106">
        <f t="shared" si="343"/>
        <v>0</v>
      </c>
      <c r="S413" s="106">
        <f t="shared" si="343"/>
        <v>0</v>
      </c>
      <c r="T413" s="106">
        <f t="shared" si="343"/>
        <v>0</v>
      </c>
      <c r="U413" s="106">
        <f t="shared" si="344"/>
        <v>0</v>
      </c>
      <c r="V413" s="106">
        <f t="shared" si="344"/>
        <v>0</v>
      </c>
      <c r="W413" s="106">
        <f t="shared" si="344"/>
        <v>0</v>
      </c>
      <c r="X413" s="106">
        <f t="shared" si="344"/>
        <v>0</v>
      </c>
      <c r="Y413" s="106">
        <f t="shared" si="344"/>
        <v>0</v>
      </c>
      <c r="Z413" s="106">
        <f t="shared" si="344"/>
        <v>0</v>
      </c>
      <c r="AA413" s="106">
        <f t="shared" si="344"/>
        <v>0</v>
      </c>
      <c r="AB413" s="106">
        <f t="shared" si="344"/>
        <v>0</v>
      </c>
      <c r="AC413" s="106">
        <f t="shared" si="344"/>
        <v>0</v>
      </c>
      <c r="AD413" s="106">
        <f t="shared" si="344"/>
        <v>0</v>
      </c>
      <c r="AE413" s="106">
        <f t="shared" si="345"/>
        <v>0</v>
      </c>
      <c r="AF413" s="106">
        <f t="shared" si="345"/>
        <v>0</v>
      </c>
      <c r="AG413" s="106">
        <f t="shared" si="345"/>
        <v>0</v>
      </c>
      <c r="AH413" s="106">
        <f t="shared" si="345"/>
        <v>0</v>
      </c>
      <c r="AI413" s="106">
        <f t="shared" si="345"/>
        <v>0</v>
      </c>
      <c r="AJ413" s="106">
        <f t="shared" si="345"/>
        <v>0</v>
      </c>
      <c r="AK413" s="106">
        <f t="shared" si="345"/>
        <v>0</v>
      </c>
      <c r="AL413" s="106">
        <f t="shared" si="345"/>
        <v>0</v>
      </c>
      <c r="AM413" s="106">
        <f t="shared" si="345"/>
        <v>0</v>
      </c>
      <c r="AN413" s="106">
        <f t="shared" si="345"/>
        <v>0</v>
      </c>
      <c r="AO413" s="106">
        <f t="shared" si="346"/>
        <v>0</v>
      </c>
      <c r="AP413" s="106">
        <f t="shared" si="346"/>
        <v>0</v>
      </c>
      <c r="AQ413" s="106">
        <f t="shared" si="346"/>
        <v>0</v>
      </c>
      <c r="AR413" s="106">
        <f t="shared" si="346"/>
        <v>0</v>
      </c>
      <c r="AS413" s="106">
        <f t="shared" si="346"/>
        <v>8.3333333333333329E-2</v>
      </c>
      <c r="AT413" s="106">
        <f t="shared" si="346"/>
        <v>0.66666666666666663</v>
      </c>
      <c r="AU413" s="106">
        <f t="shared" si="346"/>
        <v>1</v>
      </c>
      <c r="AV413" s="106">
        <f t="shared" si="346"/>
        <v>1</v>
      </c>
      <c r="AW413" s="106">
        <f t="shared" si="346"/>
        <v>1</v>
      </c>
      <c r="AX413" s="106">
        <f t="shared" si="346"/>
        <v>1</v>
      </c>
      <c r="AY413" s="106">
        <f t="shared" si="347"/>
        <v>1</v>
      </c>
      <c r="AZ413" s="106">
        <f t="shared" si="347"/>
        <v>1</v>
      </c>
      <c r="BA413" s="106">
        <f t="shared" si="347"/>
        <v>1</v>
      </c>
      <c r="BB413" s="106">
        <f t="shared" si="347"/>
        <v>1</v>
      </c>
      <c r="BC413" s="106">
        <f t="shared" si="347"/>
        <v>1</v>
      </c>
      <c r="BD413" s="106">
        <f t="shared" si="347"/>
        <v>1</v>
      </c>
      <c r="BE413" s="106">
        <f t="shared" si="347"/>
        <v>1</v>
      </c>
      <c r="BF413" s="106">
        <f t="shared" si="347"/>
        <v>1</v>
      </c>
      <c r="BG413" s="106">
        <f t="shared" si="347"/>
        <v>1</v>
      </c>
      <c r="BH413" s="106">
        <f t="shared" si="347"/>
        <v>1</v>
      </c>
      <c r="BI413" s="106">
        <f t="shared" si="348"/>
        <v>1</v>
      </c>
      <c r="BJ413" s="106">
        <f t="shared" si="348"/>
        <v>1</v>
      </c>
      <c r="BK413" s="106">
        <f t="shared" si="348"/>
        <v>1</v>
      </c>
      <c r="BL413" s="106">
        <f t="shared" si="348"/>
        <v>1</v>
      </c>
      <c r="BM413" s="106">
        <f t="shared" si="348"/>
        <v>1</v>
      </c>
      <c r="BN413" s="106">
        <f t="shared" si="348"/>
        <v>1</v>
      </c>
      <c r="BO413" s="106">
        <f t="shared" si="348"/>
        <v>1</v>
      </c>
      <c r="BP413" s="106">
        <f t="shared" si="348"/>
        <v>1</v>
      </c>
      <c r="BQ413" s="106">
        <f t="shared" si="348"/>
        <v>1</v>
      </c>
      <c r="BR413" s="350">
        <f t="shared" si="334"/>
        <v>0.40254237288135591</v>
      </c>
    </row>
    <row r="414" spans="1:70" ht="30" x14ac:dyDescent="0.25">
      <c r="A414" s="80"/>
      <c r="B414" s="103" t="s">
        <v>1445</v>
      </c>
      <c r="C414" s="103" t="s">
        <v>1446</v>
      </c>
      <c r="D414" s="103" t="s">
        <v>9</v>
      </c>
      <c r="E414" s="223">
        <f>VLOOKUP(B414,'Cuadro Control'!C454:J2344,8,FALSE)</f>
        <v>179532477.23999998</v>
      </c>
      <c r="F414" s="104">
        <f t="shared" si="336"/>
        <v>3.3817438522495219E-2</v>
      </c>
      <c r="G414" s="105">
        <v>46454</v>
      </c>
      <c r="H414" s="105"/>
      <c r="I414" s="105">
        <v>46466</v>
      </c>
      <c r="J414" s="354">
        <f t="shared" si="307"/>
        <v>0.92307692307692313</v>
      </c>
      <c r="K414" s="104">
        <f t="shared" si="343"/>
        <v>0</v>
      </c>
      <c r="L414" s="104">
        <f t="shared" si="343"/>
        <v>0</v>
      </c>
      <c r="M414" s="104">
        <f t="shared" si="343"/>
        <v>0</v>
      </c>
      <c r="N414" s="104">
        <f t="shared" si="343"/>
        <v>0</v>
      </c>
      <c r="O414" s="104">
        <f t="shared" si="343"/>
        <v>0</v>
      </c>
      <c r="P414" s="104">
        <f t="shared" si="343"/>
        <v>0</v>
      </c>
      <c r="Q414" s="104">
        <f t="shared" si="343"/>
        <v>0</v>
      </c>
      <c r="R414" s="104">
        <f t="shared" si="343"/>
        <v>0</v>
      </c>
      <c r="S414" s="104">
        <f t="shared" si="343"/>
        <v>0</v>
      </c>
      <c r="T414" s="104">
        <f t="shared" si="343"/>
        <v>0</v>
      </c>
      <c r="U414" s="104">
        <f t="shared" si="344"/>
        <v>0</v>
      </c>
      <c r="V414" s="104">
        <f t="shared" si="344"/>
        <v>0</v>
      </c>
      <c r="W414" s="104">
        <f t="shared" si="344"/>
        <v>0</v>
      </c>
      <c r="X414" s="104">
        <f t="shared" si="344"/>
        <v>0</v>
      </c>
      <c r="Y414" s="104">
        <f t="shared" si="344"/>
        <v>0</v>
      </c>
      <c r="Z414" s="104">
        <f t="shared" si="344"/>
        <v>0</v>
      </c>
      <c r="AA414" s="104">
        <f t="shared" si="344"/>
        <v>0</v>
      </c>
      <c r="AB414" s="104">
        <f t="shared" si="344"/>
        <v>0</v>
      </c>
      <c r="AC414" s="104">
        <f t="shared" si="344"/>
        <v>0</v>
      </c>
      <c r="AD414" s="104">
        <f t="shared" si="344"/>
        <v>0</v>
      </c>
      <c r="AE414" s="104">
        <f t="shared" si="345"/>
        <v>0</v>
      </c>
      <c r="AF414" s="104">
        <f t="shared" si="345"/>
        <v>0</v>
      </c>
      <c r="AG414" s="104">
        <f t="shared" si="345"/>
        <v>0</v>
      </c>
      <c r="AH414" s="104">
        <f t="shared" si="345"/>
        <v>0</v>
      </c>
      <c r="AI414" s="104">
        <f t="shared" si="345"/>
        <v>0</v>
      </c>
      <c r="AJ414" s="104">
        <f t="shared" si="345"/>
        <v>0</v>
      </c>
      <c r="AK414" s="104">
        <f t="shared" si="345"/>
        <v>0</v>
      </c>
      <c r="AL414" s="104">
        <f t="shared" si="345"/>
        <v>0</v>
      </c>
      <c r="AM414" s="104">
        <f t="shared" si="345"/>
        <v>0</v>
      </c>
      <c r="AN414" s="104">
        <f t="shared" si="345"/>
        <v>0</v>
      </c>
      <c r="AO414" s="104">
        <f t="shared" si="346"/>
        <v>0</v>
      </c>
      <c r="AP414" s="104">
        <f t="shared" si="346"/>
        <v>0</v>
      </c>
      <c r="AQ414" s="104">
        <f t="shared" si="346"/>
        <v>0</v>
      </c>
      <c r="AR414" s="104">
        <f t="shared" si="346"/>
        <v>0</v>
      </c>
      <c r="AS414" s="104">
        <f t="shared" si="346"/>
        <v>0</v>
      </c>
      <c r="AT414" s="104">
        <f t="shared" si="346"/>
        <v>0.38461538461538464</v>
      </c>
      <c r="AU414" s="104">
        <f t="shared" si="346"/>
        <v>0.92307692307692313</v>
      </c>
      <c r="AV414" s="104">
        <f t="shared" si="346"/>
        <v>1</v>
      </c>
      <c r="AW414" s="104">
        <f t="shared" si="346"/>
        <v>1</v>
      </c>
      <c r="AX414" s="104">
        <f t="shared" si="346"/>
        <v>1</v>
      </c>
      <c r="AY414" s="104">
        <f t="shared" si="347"/>
        <v>1</v>
      </c>
      <c r="AZ414" s="104">
        <f t="shared" si="347"/>
        <v>1</v>
      </c>
      <c r="BA414" s="104">
        <f t="shared" si="347"/>
        <v>1</v>
      </c>
      <c r="BB414" s="104">
        <f t="shared" si="347"/>
        <v>1</v>
      </c>
      <c r="BC414" s="104">
        <f t="shared" si="347"/>
        <v>1</v>
      </c>
      <c r="BD414" s="104">
        <f t="shared" si="347"/>
        <v>1</v>
      </c>
      <c r="BE414" s="104">
        <f t="shared" si="347"/>
        <v>1</v>
      </c>
      <c r="BF414" s="104">
        <f t="shared" si="347"/>
        <v>1</v>
      </c>
      <c r="BG414" s="104">
        <f t="shared" si="347"/>
        <v>1</v>
      </c>
      <c r="BH414" s="104">
        <f t="shared" si="347"/>
        <v>1</v>
      </c>
      <c r="BI414" s="104">
        <f t="shared" si="348"/>
        <v>1</v>
      </c>
      <c r="BJ414" s="104">
        <f t="shared" si="348"/>
        <v>1</v>
      </c>
      <c r="BK414" s="104">
        <f t="shared" si="348"/>
        <v>1</v>
      </c>
      <c r="BL414" s="104">
        <f t="shared" si="348"/>
        <v>1</v>
      </c>
      <c r="BM414" s="104">
        <f t="shared" si="348"/>
        <v>1</v>
      </c>
      <c r="BN414" s="104">
        <f t="shared" si="348"/>
        <v>1</v>
      </c>
      <c r="BO414" s="104">
        <f t="shared" si="348"/>
        <v>1</v>
      </c>
      <c r="BP414" s="104">
        <f t="shared" si="348"/>
        <v>1</v>
      </c>
      <c r="BQ414" s="104">
        <f t="shared" si="348"/>
        <v>1</v>
      </c>
      <c r="BR414" s="350">
        <f t="shared" si="334"/>
        <v>0.39504563233376788</v>
      </c>
    </row>
    <row r="415" spans="1:70" ht="15" x14ac:dyDescent="0.25">
      <c r="A415" s="80"/>
      <c r="B415" s="78" t="s">
        <v>1447</v>
      </c>
      <c r="C415" s="78" t="s">
        <v>1991</v>
      </c>
      <c r="D415" s="78" t="s">
        <v>3</v>
      </c>
      <c r="E415" s="225">
        <f>VLOOKUP(B415,'Cuadro Control'!C455:J2345,8,FALSE)</f>
        <v>0</v>
      </c>
      <c r="F415" s="108">
        <f>IFERROR(E415/$E$399,0)</f>
        <v>0</v>
      </c>
      <c r="G415" s="109">
        <v>46466</v>
      </c>
      <c r="H415" s="109"/>
      <c r="I415" s="109">
        <v>46466</v>
      </c>
      <c r="J415" s="354">
        <f t="shared" si="307"/>
        <v>0</v>
      </c>
      <c r="K415" s="108">
        <f t="shared" si="343"/>
        <v>0</v>
      </c>
      <c r="L415" s="108">
        <f t="shared" si="343"/>
        <v>0</v>
      </c>
      <c r="M415" s="108">
        <f t="shared" si="343"/>
        <v>0</v>
      </c>
      <c r="N415" s="108">
        <f t="shared" si="343"/>
        <v>0</v>
      </c>
      <c r="O415" s="108">
        <f t="shared" si="343"/>
        <v>0</v>
      </c>
      <c r="P415" s="108">
        <f t="shared" si="343"/>
        <v>0</v>
      </c>
      <c r="Q415" s="108">
        <f t="shared" si="343"/>
        <v>0</v>
      </c>
      <c r="R415" s="108">
        <f t="shared" si="343"/>
        <v>0</v>
      </c>
      <c r="S415" s="108">
        <f t="shared" si="343"/>
        <v>0</v>
      </c>
      <c r="T415" s="108">
        <f t="shared" si="343"/>
        <v>0</v>
      </c>
      <c r="U415" s="108">
        <f t="shared" si="344"/>
        <v>0</v>
      </c>
      <c r="V415" s="108">
        <f t="shared" si="344"/>
        <v>0</v>
      </c>
      <c r="W415" s="108">
        <f t="shared" si="344"/>
        <v>0</v>
      </c>
      <c r="X415" s="108">
        <f t="shared" si="344"/>
        <v>0</v>
      </c>
      <c r="Y415" s="108">
        <f t="shared" si="344"/>
        <v>0</v>
      </c>
      <c r="Z415" s="108">
        <f t="shared" si="344"/>
        <v>0</v>
      </c>
      <c r="AA415" s="108">
        <f t="shared" si="344"/>
        <v>0</v>
      </c>
      <c r="AB415" s="108">
        <f t="shared" si="344"/>
        <v>0</v>
      </c>
      <c r="AC415" s="108">
        <f t="shared" si="344"/>
        <v>0</v>
      </c>
      <c r="AD415" s="108">
        <f t="shared" si="344"/>
        <v>0</v>
      </c>
      <c r="AE415" s="108">
        <f t="shared" si="345"/>
        <v>0</v>
      </c>
      <c r="AF415" s="108">
        <f t="shared" si="345"/>
        <v>0</v>
      </c>
      <c r="AG415" s="108">
        <f t="shared" si="345"/>
        <v>0</v>
      </c>
      <c r="AH415" s="108">
        <f t="shared" si="345"/>
        <v>0</v>
      </c>
      <c r="AI415" s="108">
        <f t="shared" si="345"/>
        <v>0</v>
      </c>
      <c r="AJ415" s="108">
        <f t="shared" si="345"/>
        <v>0</v>
      </c>
      <c r="AK415" s="108">
        <f t="shared" si="345"/>
        <v>0</v>
      </c>
      <c r="AL415" s="108">
        <f t="shared" si="345"/>
        <v>0</v>
      </c>
      <c r="AM415" s="108">
        <f t="shared" si="345"/>
        <v>0</v>
      </c>
      <c r="AN415" s="108">
        <f t="shared" si="345"/>
        <v>0</v>
      </c>
      <c r="AO415" s="108">
        <f t="shared" si="346"/>
        <v>0</v>
      </c>
      <c r="AP415" s="108">
        <f t="shared" si="346"/>
        <v>0</v>
      </c>
      <c r="AQ415" s="108">
        <f t="shared" si="346"/>
        <v>0</v>
      </c>
      <c r="AR415" s="108">
        <f t="shared" si="346"/>
        <v>0</v>
      </c>
      <c r="AS415" s="108">
        <f t="shared" si="346"/>
        <v>0</v>
      </c>
      <c r="AT415" s="108">
        <f t="shared" si="346"/>
        <v>0</v>
      </c>
      <c r="AU415" s="108">
        <f t="shared" si="346"/>
        <v>0</v>
      </c>
      <c r="AV415" s="108">
        <f t="shared" si="346"/>
        <v>1</v>
      </c>
      <c r="AW415" s="108">
        <f t="shared" si="346"/>
        <v>1</v>
      </c>
      <c r="AX415" s="108">
        <f t="shared" si="346"/>
        <v>1</v>
      </c>
      <c r="AY415" s="108">
        <f t="shared" si="347"/>
        <v>1</v>
      </c>
      <c r="AZ415" s="108">
        <f t="shared" si="347"/>
        <v>1</v>
      </c>
      <c r="BA415" s="108">
        <f t="shared" si="347"/>
        <v>1</v>
      </c>
      <c r="BB415" s="108">
        <f t="shared" si="347"/>
        <v>1</v>
      </c>
      <c r="BC415" s="108">
        <f t="shared" si="347"/>
        <v>1</v>
      </c>
      <c r="BD415" s="108">
        <f t="shared" si="347"/>
        <v>1</v>
      </c>
      <c r="BE415" s="108">
        <f t="shared" si="347"/>
        <v>1</v>
      </c>
      <c r="BF415" s="108">
        <f t="shared" si="347"/>
        <v>1</v>
      </c>
      <c r="BG415" s="108">
        <f t="shared" si="347"/>
        <v>1</v>
      </c>
      <c r="BH415" s="108">
        <f t="shared" si="347"/>
        <v>1</v>
      </c>
      <c r="BI415" s="108">
        <f t="shared" si="348"/>
        <v>1</v>
      </c>
      <c r="BJ415" s="108">
        <f t="shared" si="348"/>
        <v>1</v>
      </c>
      <c r="BK415" s="108">
        <f t="shared" si="348"/>
        <v>1</v>
      </c>
      <c r="BL415" s="108">
        <f t="shared" si="348"/>
        <v>1</v>
      </c>
      <c r="BM415" s="108">
        <f t="shared" si="348"/>
        <v>1</v>
      </c>
      <c r="BN415" s="108">
        <f t="shared" si="348"/>
        <v>1</v>
      </c>
      <c r="BO415" s="108">
        <f t="shared" si="348"/>
        <v>1</v>
      </c>
      <c r="BP415" s="108">
        <f t="shared" si="348"/>
        <v>1</v>
      </c>
      <c r="BQ415" s="108">
        <f t="shared" si="348"/>
        <v>1</v>
      </c>
      <c r="BR415" s="350">
        <f t="shared" si="334"/>
        <v>0.3728813559322034</v>
      </c>
    </row>
    <row r="416" spans="1:70" ht="15" x14ac:dyDescent="0.25">
      <c r="A416" s="80"/>
      <c r="B416" s="76" t="s">
        <v>1448</v>
      </c>
      <c r="C416" s="76" t="s">
        <v>1449</v>
      </c>
      <c r="D416" s="76" t="s">
        <v>38</v>
      </c>
      <c r="E416" s="222">
        <f>SUM(E417:E432)</f>
        <v>5308872732.0543728</v>
      </c>
      <c r="F416" s="101">
        <f>IFERROR(E416/$E$109,0)</f>
        <v>2.9408554574576196E-2</v>
      </c>
      <c r="G416" s="102">
        <v>46240</v>
      </c>
      <c r="H416" s="102"/>
      <c r="I416" s="102">
        <v>46477</v>
      </c>
      <c r="J416" s="354">
        <f t="shared" si="307"/>
        <v>0.9694988002261965</v>
      </c>
      <c r="K416" s="101">
        <f>SUMPRODUCT($F417:$F431,K417:K431)</f>
        <v>0</v>
      </c>
      <c r="L416" s="101">
        <f t="shared" ref="L416:BQ416" si="349">SUMPRODUCT($F417:$F431,L417:L431)</f>
        <v>0</v>
      </c>
      <c r="M416" s="101">
        <f t="shared" si="349"/>
        <v>0</v>
      </c>
      <c r="N416" s="101">
        <f t="shared" si="349"/>
        <v>0</v>
      </c>
      <c r="O416" s="101">
        <f t="shared" si="349"/>
        <v>1.8898069686728176E-4</v>
      </c>
      <c r="P416" s="101">
        <f t="shared" si="349"/>
        <v>8.5041313590276783E-4</v>
      </c>
      <c r="Q416" s="101">
        <f t="shared" si="349"/>
        <v>1.5118455749382541E-3</v>
      </c>
      <c r="R416" s="101">
        <f t="shared" si="349"/>
        <v>2.17327801397374E-3</v>
      </c>
      <c r="S416" s="101">
        <f t="shared" si="349"/>
        <v>2.8347104530092259E-3</v>
      </c>
      <c r="T416" s="101">
        <f t="shared" si="349"/>
        <v>3.4961428920447122E-3</v>
      </c>
      <c r="U416" s="101">
        <f t="shared" si="349"/>
        <v>4.157575331080199E-3</v>
      </c>
      <c r="V416" s="101">
        <f t="shared" si="349"/>
        <v>4.819007770115684E-3</v>
      </c>
      <c r="W416" s="101">
        <f t="shared" si="349"/>
        <v>5.4804402091511708E-3</v>
      </c>
      <c r="X416" s="101">
        <f t="shared" si="349"/>
        <v>6.1418726481866559E-3</v>
      </c>
      <c r="Y416" s="101">
        <f t="shared" si="349"/>
        <v>6.8033050872221426E-3</v>
      </c>
      <c r="Z416" s="101">
        <f t="shared" si="349"/>
        <v>7.4647375262576286E-3</v>
      </c>
      <c r="AA416" s="101">
        <f t="shared" si="349"/>
        <v>8.1261699652931153E-3</v>
      </c>
      <c r="AB416" s="101">
        <f t="shared" si="349"/>
        <v>8.7876024043286004E-3</v>
      </c>
      <c r="AC416" s="101">
        <f t="shared" si="349"/>
        <v>9.4490348433640872E-3</v>
      </c>
      <c r="AD416" s="101">
        <f t="shared" si="349"/>
        <v>1.0110467282399574E-2</v>
      </c>
      <c r="AE416" s="101">
        <f t="shared" si="349"/>
        <v>1.0771899721435059E-2</v>
      </c>
      <c r="AF416" s="101">
        <f t="shared" si="349"/>
        <v>1.1433332160470544E-2</v>
      </c>
      <c r="AG416" s="101">
        <f t="shared" si="349"/>
        <v>1.2094764599506033E-2</v>
      </c>
      <c r="AH416" s="101">
        <f t="shared" si="349"/>
        <v>1.2756197038541518E-2</v>
      </c>
      <c r="AI416" s="101">
        <f t="shared" si="349"/>
        <v>1.3417629477577003E-2</v>
      </c>
      <c r="AJ416" s="101">
        <f t="shared" si="349"/>
        <v>1.4079061916612489E-2</v>
      </c>
      <c r="AK416" s="101">
        <f t="shared" si="349"/>
        <v>1.4740494355647976E-2</v>
      </c>
      <c r="AL416" s="101">
        <f t="shared" si="349"/>
        <v>1.5401926794683461E-2</v>
      </c>
      <c r="AM416" s="101">
        <f t="shared" si="349"/>
        <v>4.8374332157511336E-2</v>
      </c>
      <c r="AN416" s="101">
        <f t="shared" si="349"/>
        <v>9.6443383932417096E-2</v>
      </c>
      <c r="AO416" s="101">
        <f t="shared" si="349"/>
        <v>0.16008640555045139</v>
      </c>
      <c r="AP416" s="101">
        <f t="shared" si="349"/>
        <v>0.2168042746368922</v>
      </c>
      <c r="AQ416" s="101">
        <f t="shared" si="349"/>
        <v>0.31673560607132478</v>
      </c>
      <c r="AR416" s="101">
        <f t="shared" si="349"/>
        <v>0.41666693750575734</v>
      </c>
      <c r="AS416" s="101">
        <f t="shared" si="349"/>
        <v>0.64850810003989967</v>
      </c>
      <c r="AT416" s="101">
        <f t="shared" si="349"/>
        <v>0.65595831830105988</v>
      </c>
      <c r="AU416" s="101">
        <f t="shared" si="349"/>
        <v>0.81517091922393892</v>
      </c>
      <c r="AV416" s="101">
        <f t="shared" si="349"/>
        <v>0.9694988002261965</v>
      </c>
      <c r="AW416" s="101">
        <f t="shared" si="349"/>
        <v>1</v>
      </c>
      <c r="AX416" s="101">
        <f t="shared" si="349"/>
        <v>1</v>
      </c>
      <c r="AY416" s="101">
        <f t="shared" si="349"/>
        <v>1</v>
      </c>
      <c r="AZ416" s="101">
        <f t="shared" si="349"/>
        <v>1</v>
      </c>
      <c r="BA416" s="101">
        <f t="shared" si="349"/>
        <v>1</v>
      </c>
      <c r="BB416" s="101">
        <f t="shared" si="349"/>
        <v>1</v>
      </c>
      <c r="BC416" s="101">
        <f t="shared" si="349"/>
        <v>1</v>
      </c>
      <c r="BD416" s="101">
        <f t="shared" si="349"/>
        <v>1</v>
      </c>
      <c r="BE416" s="101">
        <f t="shared" si="349"/>
        <v>1</v>
      </c>
      <c r="BF416" s="101">
        <f t="shared" si="349"/>
        <v>1</v>
      </c>
      <c r="BG416" s="101">
        <f t="shared" si="349"/>
        <v>1</v>
      </c>
      <c r="BH416" s="101">
        <f t="shared" si="349"/>
        <v>1</v>
      </c>
      <c r="BI416" s="101">
        <f t="shared" si="349"/>
        <v>1</v>
      </c>
      <c r="BJ416" s="101">
        <f t="shared" si="349"/>
        <v>1</v>
      </c>
      <c r="BK416" s="101">
        <f t="shared" si="349"/>
        <v>1</v>
      </c>
      <c r="BL416" s="101">
        <f t="shared" si="349"/>
        <v>1</v>
      </c>
      <c r="BM416" s="101">
        <f t="shared" si="349"/>
        <v>1</v>
      </c>
      <c r="BN416" s="101">
        <f t="shared" si="349"/>
        <v>1</v>
      </c>
      <c r="BO416" s="101">
        <f t="shared" si="349"/>
        <v>1</v>
      </c>
      <c r="BP416" s="101">
        <f t="shared" si="349"/>
        <v>1</v>
      </c>
      <c r="BQ416" s="101">
        <f t="shared" si="349"/>
        <v>1</v>
      </c>
      <c r="BR416" s="350">
        <f t="shared" si="334"/>
        <v>0.43273454182278065</v>
      </c>
    </row>
    <row r="417" spans="1:70" ht="24" x14ac:dyDescent="0.25">
      <c r="A417" s="80"/>
      <c r="B417" s="77" t="s">
        <v>1450</v>
      </c>
      <c r="C417" s="77" t="s">
        <v>2114</v>
      </c>
      <c r="D417" s="77" t="s">
        <v>22</v>
      </c>
      <c r="E417" s="224">
        <f>VLOOKUP(B417,'Cuadro Control'!C457:J2347,8,FALSE)</f>
        <v>83271780.884117648</v>
      </c>
      <c r="F417" s="106">
        <f t="shared" ref="F417:F431" si="350">IFERROR(E417/$E$416,0)</f>
        <v>1.5685397839984384E-2</v>
      </c>
      <c r="G417" s="107">
        <v>46240</v>
      </c>
      <c r="H417" s="107"/>
      <c r="I417" s="107">
        <v>46405</v>
      </c>
      <c r="J417" s="354">
        <f t="shared" si="307"/>
        <v>0.98192771084337349</v>
      </c>
      <c r="K417" s="106">
        <f t="shared" ref="K417:T426" si="351">IF($G417=0,0,IF(K$6&lt;$G417,0,IF(K$6&gt;$I417,1,(K$6-$G417+1)/($I417-$G417+1))))</f>
        <v>0</v>
      </c>
      <c r="L417" s="106">
        <f t="shared" si="351"/>
        <v>0</v>
      </c>
      <c r="M417" s="106">
        <f t="shared" si="351"/>
        <v>0</v>
      </c>
      <c r="N417" s="106">
        <f t="shared" si="351"/>
        <v>0</v>
      </c>
      <c r="O417" s="106">
        <f t="shared" si="351"/>
        <v>1.2048192771084338E-2</v>
      </c>
      <c r="P417" s="106">
        <f t="shared" si="351"/>
        <v>5.4216867469879519E-2</v>
      </c>
      <c r="Q417" s="106">
        <f t="shared" si="351"/>
        <v>9.6385542168674704E-2</v>
      </c>
      <c r="R417" s="106">
        <f t="shared" si="351"/>
        <v>0.13855421686746988</v>
      </c>
      <c r="S417" s="106">
        <f t="shared" si="351"/>
        <v>0.18072289156626506</v>
      </c>
      <c r="T417" s="106">
        <f t="shared" si="351"/>
        <v>0.22289156626506024</v>
      </c>
      <c r="U417" s="106">
        <f t="shared" ref="U417:AD426" si="352">IF($G417=0,0,IF(U$6&lt;$G417,0,IF(U$6&gt;$I417,1,(U$6-$G417+1)/($I417-$G417+1))))</f>
        <v>0.26506024096385544</v>
      </c>
      <c r="V417" s="106">
        <f t="shared" si="352"/>
        <v>0.30722891566265059</v>
      </c>
      <c r="W417" s="106">
        <f t="shared" si="352"/>
        <v>0.3493975903614458</v>
      </c>
      <c r="X417" s="106">
        <f t="shared" si="352"/>
        <v>0.39156626506024095</v>
      </c>
      <c r="Y417" s="106">
        <f t="shared" si="352"/>
        <v>0.43373493975903615</v>
      </c>
      <c r="Z417" s="106">
        <f t="shared" si="352"/>
        <v>0.4759036144578313</v>
      </c>
      <c r="AA417" s="106">
        <f t="shared" si="352"/>
        <v>0.51807228915662651</v>
      </c>
      <c r="AB417" s="106">
        <f t="shared" si="352"/>
        <v>0.56024096385542166</v>
      </c>
      <c r="AC417" s="106">
        <f t="shared" si="352"/>
        <v>0.60240963855421692</v>
      </c>
      <c r="AD417" s="106">
        <f t="shared" si="352"/>
        <v>0.64457831325301207</v>
      </c>
      <c r="AE417" s="106">
        <f t="shared" ref="AE417:AN426" si="353">IF($G417=0,0,IF(AE$6&lt;$G417,0,IF(AE$6&gt;$I417,1,(AE$6-$G417+1)/($I417-$G417+1))))</f>
        <v>0.68674698795180722</v>
      </c>
      <c r="AF417" s="106">
        <f t="shared" si="353"/>
        <v>0.72891566265060237</v>
      </c>
      <c r="AG417" s="106">
        <f t="shared" si="353"/>
        <v>0.77108433734939763</v>
      </c>
      <c r="AH417" s="106">
        <f t="shared" si="353"/>
        <v>0.81325301204819278</v>
      </c>
      <c r="AI417" s="106">
        <f t="shared" si="353"/>
        <v>0.85542168674698793</v>
      </c>
      <c r="AJ417" s="106">
        <f t="shared" si="353"/>
        <v>0.89759036144578308</v>
      </c>
      <c r="AK417" s="106">
        <f t="shared" si="353"/>
        <v>0.93975903614457834</v>
      </c>
      <c r="AL417" s="106">
        <f t="shared" si="353"/>
        <v>0.98192771084337349</v>
      </c>
      <c r="AM417" s="106">
        <f t="shared" si="353"/>
        <v>1</v>
      </c>
      <c r="AN417" s="106">
        <f t="shared" si="353"/>
        <v>1</v>
      </c>
      <c r="AO417" s="106">
        <f t="shared" ref="AO417:AX426" si="354">IF($G417=0,0,IF(AO$6&lt;$G417,0,IF(AO$6&gt;$I417,1,(AO$6-$G417+1)/($I417-$G417+1))))</f>
        <v>1</v>
      </c>
      <c r="AP417" s="106">
        <f t="shared" si="354"/>
        <v>1</v>
      </c>
      <c r="AQ417" s="106">
        <f t="shared" si="354"/>
        <v>1</v>
      </c>
      <c r="AR417" s="106">
        <f t="shared" si="354"/>
        <v>1</v>
      </c>
      <c r="AS417" s="106">
        <f t="shared" si="354"/>
        <v>1</v>
      </c>
      <c r="AT417" s="106">
        <f t="shared" si="354"/>
        <v>1</v>
      </c>
      <c r="AU417" s="106">
        <f t="shared" si="354"/>
        <v>1</v>
      </c>
      <c r="AV417" s="106">
        <f t="shared" si="354"/>
        <v>1</v>
      </c>
      <c r="AW417" s="106">
        <f t="shared" si="354"/>
        <v>1</v>
      </c>
      <c r="AX417" s="106">
        <f t="shared" si="354"/>
        <v>1</v>
      </c>
      <c r="AY417" s="106">
        <f t="shared" ref="AY417:BH426" si="355">IF($G417=0,0,IF(AY$6&lt;$G417,0,IF(AY$6&gt;$I417,1,(AY$6-$G417+1)/($I417-$G417+1))))</f>
        <v>1</v>
      </c>
      <c r="AZ417" s="106">
        <f t="shared" si="355"/>
        <v>1</v>
      </c>
      <c r="BA417" s="106">
        <f t="shared" si="355"/>
        <v>1</v>
      </c>
      <c r="BB417" s="106">
        <f t="shared" si="355"/>
        <v>1</v>
      </c>
      <c r="BC417" s="106">
        <f t="shared" si="355"/>
        <v>1</v>
      </c>
      <c r="BD417" s="106">
        <f t="shared" si="355"/>
        <v>1</v>
      </c>
      <c r="BE417" s="106">
        <f t="shared" si="355"/>
        <v>1</v>
      </c>
      <c r="BF417" s="106">
        <f t="shared" si="355"/>
        <v>1</v>
      </c>
      <c r="BG417" s="106">
        <f t="shared" si="355"/>
        <v>1</v>
      </c>
      <c r="BH417" s="106">
        <f t="shared" si="355"/>
        <v>1</v>
      </c>
      <c r="BI417" s="106">
        <f t="shared" ref="BI417:BQ426" si="356">IF($G417=0,0,IF(BI$6&lt;$G417,0,IF(BI$6&gt;$I417,1,(BI$6-$G417+1)/($I417-$G417+1))))</f>
        <v>1</v>
      </c>
      <c r="BJ417" s="106">
        <f t="shared" si="356"/>
        <v>1</v>
      </c>
      <c r="BK417" s="106">
        <f t="shared" si="356"/>
        <v>1</v>
      </c>
      <c r="BL417" s="106">
        <f t="shared" si="356"/>
        <v>1</v>
      </c>
      <c r="BM417" s="106">
        <f t="shared" si="356"/>
        <v>1</v>
      </c>
      <c r="BN417" s="106">
        <f t="shared" si="356"/>
        <v>1</v>
      </c>
      <c r="BO417" s="106">
        <f t="shared" si="356"/>
        <v>1</v>
      </c>
      <c r="BP417" s="106">
        <f t="shared" si="356"/>
        <v>1</v>
      </c>
      <c r="BQ417" s="106">
        <f t="shared" si="356"/>
        <v>1</v>
      </c>
      <c r="BR417" s="350">
        <f t="shared" si="334"/>
        <v>0.72758831937921165</v>
      </c>
    </row>
    <row r="418" spans="1:70" ht="15" x14ac:dyDescent="0.25">
      <c r="A418" s="80"/>
      <c r="B418" s="77" t="s">
        <v>1452</v>
      </c>
      <c r="C418" s="77" t="s">
        <v>1453</v>
      </c>
      <c r="D418" s="77" t="s">
        <v>9</v>
      </c>
      <c r="E418" s="224">
        <f>VLOOKUP(B418,'Cuadro Control'!C458:J2348,8,FALSE)</f>
        <v>312374505.66882348</v>
      </c>
      <c r="F418" s="106">
        <f t="shared" si="350"/>
        <v>5.8840081771548515E-2</v>
      </c>
      <c r="G418" s="107">
        <v>46405</v>
      </c>
      <c r="H418" s="107"/>
      <c r="I418" s="107">
        <v>46413</v>
      </c>
      <c r="J418" s="354">
        <f t="shared" si="307"/>
        <v>0.55555555555555558</v>
      </c>
      <c r="K418" s="106">
        <f t="shared" si="351"/>
        <v>0</v>
      </c>
      <c r="L418" s="106">
        <f t="shared" si="351"/>
        <v>0</v>
      </c>
      <c r="M418" s="106">
        <f t="shared" si="351"/>
        <v>0</v>
      </c>
      <c r="N418" s="106">
        <f t="shared" si="351"/>
        <v>0</v>
      </c>
      <c r="O418" s="106">
        <f t="shared" si="351"/>
        <v>0</v>
      </c>
      <c r="P418" s="106">
        <f t="shared" si="351"/>
        <v>0</v>
      </c>
      <c r="Q418" s="106">
        <f t="shared" si="351"/>
        <v>0</v>
      </c>
      <c r="R418" s="106">
        <f t="shared" si="351"/>
        <v>0</v>
      </c>
      <c r="S418" s="106">
        <f t="shared" si="351"/>
        <v>0</v>
      </c>
      <c r="T418" s="106">
        <f t="shared" si="351"/>
        <v>0</v>
      </c>
      <c r="U418" s="106">
        <f t="shared" si="352"/>
        <v>0</v>
      </c>
      <c r="V418" s="106">
        <f t="shared" si="352"/>
        <v>0</v>
      </c>
      <c r="W418" s="106">
        <f t="shared" si="352"/>
        <v>0</v>
      </c>
      <c r="X418" s="106">
        <f t="shared" si="352"/>
        <v>0</v>
      </c>
      <c r="Y418" s="106">
        <f t="shared" si="352"/>
        <v>0</v>
      </c>
      <c r="Z418" s="106">
        <f t="shared" si="352"/>
        <v>0</v>
      </c>
      <c r="AA418" s="106">
        <f t="shared" si="352"/>
        <v>0</v>
      </c>
      <c r="AB418" s="106">
        <f t="shared" si="352"/>
        <v>0</v>
      </c>
      <c r="AC418" s="106">
        <f t="shared" si="352"/>
        <v>0</v>
      </c>
      <c r="AD418" s="106">
        <f t="shared" si="352"/>
        <v>0</v>
      </c>
      <c r="AE418" s="106">
        <f t="shared" si="353"/>
        <v>0</v>
      </c>
      <c r="AF418" s="106">
        <f t="shared" si="353"/>
        <v>0</v>
      </c>
      <c r="AG418" s="106">
        <f t="shared" si="353"/>
        <v>0</v>
      </c>
      <c r="AH418" s="106">
        <f t="shared" si="353"/>
        <v>0</v>
      </c>
      <c r="AI418" s="106">
        <f t="shared" si="353"/>
        <v>0</v>
      </c>
      <c r="AJ418" s="106">
        <f t="shared" si="353"/>
        <v>0</v>
      </c>
      <c r="AK418" s="106">
        <f t="shared" si="353"/>
        <v>0</v>
      </c>
      <c r="AL418" s="106">
        <f t="shared" si="353"/>
        <v>0</v>
      </c>
      <c r="AM418" s="106">
        <f t="shared" si="353"/>
        <v>0.55555555555555558</v>
      </c>
      <c r="AN418" s="106">
        <f t="shared" si="353"/>
        <v>1</v>
      </c>
      <c r="AO418" s="106">
        <f t="shared" si="354"/>
        <v>1</v>
      </c>
      <c r="AP418" s="106">
        <f t="shared" si="354"/>
        <v>1</v>
      </c>
      <c r="AQ418" s="106">
        <f t="shared" si="354"/>
        <v>1</v>
      </c>
      <c r="AR418" s="106">
        <f t="shared" si="354"/>
        <v>1</v>
      </c>
      <c r="AS418" s="106">
        <f t="shared" si="354"/>
        <v>1</v>
      </c>
      <c r="AT418" s="106">
        <f t="shared" si="354"/>
        <v>1</v>
      </c>
      <c r="AU418" s="106">
        <f t="shared" si="354"/>
        <v>1</v>
      </c>
      <c r="AV418" s="106">
        <f t="shared" si="354"/>
        <v>1</v>
      </c>
      <c r="AW418" s="106">
        <f t="shared" si="354"/>
        <v>1</v>
      </c>
      <c r="AX418" s="106">
        <f t="shared" si="354"/>
        <v>1</v>
      </c>
      <c r="AY418" s="106">
        <f t="shared" si="355"/>
        <v>1</v>
      </c>
      <c r="AZ418" s="106">
        <f t="shared" si="355"/>
        <v>1</v>
      </c>
      <c r="BA418" s="106">
        <f t="shared" si="355"/>
        <v>1</v>
      </c>
      <c r="BB418" s="106">
        <f t="shared" si="355"/>
        <v>1</v>
      </c>
      <c r="BC418" s="106">
        <f t="shared" si="355"/>
        <v>1</v>
      </c>
      <c r="BD418" s="106">
        <f t="shared" si="355"/>
        <v>1</v>
      </c>
      <c r="BE418" s="106">
        <f t="shared" si="355"/>
        <v>1</v>
      </c>
      <c r="BF418" s="106">
        <f t="shared" si="355"/>
        <v>1</v>
      </c>
      <c r="BG418" s="106">
        <f t="shared" si="355"/>
        <v>1</v>
      </c>
      <c r="BH418" s="106">
        <f t="shared" si="355"/>
        <v>1</v>
      </c>
      <c r="BI418" s="106">
        <f t="shared" si="356"/>
        <v>1</v>
      </c>
      <c r="BJ418" s="106">
        <f t="shared" si="356"/>
        <v>1</v>
      </c>
      <c r="BK418" s="106">
        <f t="shared" si="356"/>
        <v>1</v>
      </c>
      <c r="BL418" s="106">
        <f t="shared" si="356"/>
        <v>1</v>
      </c>
      <c r="BM418" s="106">
        <f t="shared" si="356"/>
        <v>1</v>
      </c>
      <c r="BN418" s="106">
        <f t="shared" si="356"/>
        <v>1</v>
      </c>
      <c r="BO418" s="106">
        <f t="shared" si="356"/>
        <v>1</v>
      </c>
      <c r="BP418" s="106">
        <f t="shared" si="356"/>
        <v>1</v>
      </c>
      <c r="BQ418" s="106">
        <f t="shared" si="356"/>
        <v>1</v>
      </c>
      <c r="BR418" s="350">
        <f t="shared" si="334"/>
        <v>0.51789077212806034</v>
      </c>
    </row>
    <row r="419" spans="1:70" ht="15" x14ac:dyDescent="0.25">
      <c r="A419" s="80"/>
      <c r="B419" s="103" t="s">
        <v>1454</v>
      </c>
      <c r="C419" s="103" t="s">
        <v>1455</v>
      </c>
      <c r="D419" s="103" t="s">
        <v>6</v>
      </c>
      <c r="E419" s="223">
        <f>VLOOKUP(B419,'Cuadro Control'!C459:J2349,8,FALSE)</f>
        <v>9527825.6870364472</v>
      </c>
      <c r="F419" s="104">
        <f t="shared" si="350"/>
        <v>1.794698454439963E-3</v>
      </c>
      <c r="G419" s="105">
        <v>46413</v>
      </c>
      <c r="H419" s="105"/>
      <c r="I419" s="105">
        <v>46415</v>
      </c>
      <c r="J419" s="354">
        <f t="shared" si="307"/>
        <v>0</v>
      </c>
      <c r="K419" s="104">
        <f t="shared" si="351"/>
        <v>0</v>
      </c>
      <c r="L419" s="104">
        <f t="shared" si="351"/>
        <v>0</v>
      </c>
      <c r="M419" s="104">
        <f t="shared" si="351"/>
        <v>0</v>
      </c>
      <c r="N419" s="104">
        <f t="shared" si="351"/>
        <v>0</v>
      </c>
      <c r="O419" s="104">
        <f t="shared" si="351"/>
        <v>0</v>
      </c>
      <c r="P419" s="104">
        <f t="shared" si="351"/>
        <v>0</v>
      </c>
      <c r="Q419" s="104">
        <f t="shared" si="351"/>
        <v>0</v>
      </c>
      <c r="R419" s="104">
        <f t="shared" si="351"/>
        <v>0</v>
      </c>
      <c r="S419" s="104">
        <f t="shared" si="351"/>
        <v>0</v>
      </c>
      <c r="T419" s="104">
        <f t="shared" si="351"/>
        <v>0</v>
      </c>
      <c r="U419" s="104">
        <f t="shared" si="352"/>
        <v>0</v>
      </c>
      <c r="V419" s="104">
        <f t="shared" si="352"/>
        <v>0</v>
      </c>
      <c r="W419" s="104">
        <f t="shared" si="352"/>
        <v>0</v>
      </c>
      <c r="X419" s="104">
        <f t="shared" si="352"/>
        <v>0</v>
      </c>
      <c r="Y419" s="104">
        <f t="shared" si="352"/>
        <v>0</v>
      </c>
      <c r="Z419" s="104">
        <f t="shared" si="352"/>
        <v>0</v>
      </c>
      <c r="AA419" s="104">
        <f t="shared" si="352"/>
        <v>0</v>
      </c>
      <c r="AB419" s="104">
        <f t="shared" si="352"/>
        <v>0</v>
      </c>
      <c r="AC419" s="104">
        <f t="shared" si="352"/>
        <v>0</v>
      </c>
      <c r="AD419" s="104">
        <f t="shared" si="352"/>
        <v>0</v>
      </c>
      <c r="AE419" s="104">
        <f t="shared" si="353"/>
        <v>0</v>
      </c>
      <c r="AF419" s="104">
        <f t="shared" si="353"/>
        <v>0</v>
      </c>
      <c r="AG419" s="104">
        <f t="shared" si="353"/>
        <v>0</v>
      </c>
      <c r="AH419" s="104">
        <f t="shared" si="353"/>
        <v>0</v>
      </c>
      <c r="AI419" s="104">
        <f t="shared" si="353"/>
        <v>0</v>
      </c>
      <c r="AJ419" s="104">
        <f t="shared" si="353"/>
        <v>0</v>
      </c>
      <c r="AK419" s="104">
        <f t="shared" si="353"/>
        <v>0</v>
      </c>
      <c r="AL419" s="104">
        <f t="shared" si="353"/>
        <v>0</v>
      </c>
      <c r="AM419" s="104">
        <f t="shared" si="353"/>
        <v>0</v>
      </c>
      <c r="AN419" s="104">
        <f t="shared" si="353"/>
        <v>1</v>
      </c>
      <c r="AO419" s="104">
        <f t="shared" si="354"/>
        <v>1</v>
      </c>
      <c r="AP419" s="104">
        <f t="shared" si="354"/>
        <v>1</v>
      </c>
      <c r="AQ419" s="104">
        <f t="shared" si="354"/>
        <v>1</v>
      </c>
      <c r="AR419" s="104">
        <f t="shared" si="354"/>
        <v>1</v>
      </c>
      <c r="AS419" s="104">
        <f t="shared" si="354"/>
        <v>1</v>
      </c>
      <c r="AT419" s="104">
        <f t="shared" si="354"/>
        <v>1</v>
      </c>
      <c r="AU419" s="104">
        <f t="shared" si="354"/>
        <v>1</v>
      </c>
      <c r="AV419" s="104">
        <f t="shared" si="354"/>
        <v>1</v>
      </c>
      <c r="AW419" s="104">
        <f t="shared" si="354"/>
        <v>1</v>
      </c>
      <c r="AX419" s="104">
        <f t="shared" si="354"/>
        <v>1</v>
      </c>
      <c r="AY419" s="104">
        <f t="shared" si="355"/>
        <v>1</v>
      </c>
      <c r="AZ419" s="104">
        <f t="shared" si="355"/>
        <v>1</v>
      </c>
      <c r="BA419" s="104">
        <f t="shared" si="355"/>
        <v>1</v>
      </c>
      <c r="BB419" s="104">
        <f t="shared" si="355"/>
        <v>1</v>
      </c>
      <c r="BC419" s="104">
        <f t="shared" si="355"/>
        <v>1</v>
      </c>
      <c r="BD419" s="104">
        <f t="shared" si="355"/>
        <v>1</v>
      </c>
      <c r="BE419" s="104">
        <f t="shared" si="355"/>
        <v>1</v>
      </c>
      <c r="BF419" s="104">
        <f t="shared" si="355"/>
        <v>1</v>
      </c>
      <c r="BG419" s="104">
        <f t="shared" si="355"/>
        <v>1</v>
      </c>
      <c r="BH419" s="104">
        <f t="shared" si="355"/>
        <v>1</v>
      </c>
      <c r="BI419" s="104">
        <f t="shared" si="356"/>
        <v>1</v>
      </c>
      <c r="BJ419" s="104">
        <f t="shared" si="356"/>
        <v>1</v>
      </c>
      <c r="BK419" s="104">
        <f t="shared" si="356"/>
        <v>1</v>
      </c>
      <c r="BL419" s="104">
        <f t="shared" si="356"/>
        <v>1</v>
      </c>
      <c r="BM419" s="104">
        <f t="shared" si="356"/>
        <v>1</v>
      </c>
      <c r="BN419" s="104">
        <f t="shared" si="356"/>
        <v>1</v>
      </c>
      <c r="BO419" s="104">
        <f t="shared" si="356"/>
        <v>1</v>
      </c>
      <c r="BP419" s="104">
        <f t="shared" si="356"/>
        <v>1</v>
      </c>
      <c r="BQ419" s="104">
        <f t="shared" si="356"/>
        <v>1</v>
      </c>
      <c r="BR419" s="350">
        <f t="shared" si="334"/>
        <v>0.50847457627118642</v>
      </c>
    </row>
    <row r="420" spans="1:70" ht="15" x14ac:dyDescent="0.25">
      <c r="A420" s="80"/>
      <c r="B420" s="77" t="s">
        <v>1456</v>
      </c>
      <c r="C420" s="77" t="s">
        <v>1457</v>
      </c>
      <c r="D420" s="77" t="s">
        <v>19</v>
      </c>
      <c r="E420" s="224">
        <f>VLOOKUP(B420,'Cuadro Control'!C460:J2350,8,FALSE)</f>
        <v>320494616.71764702</v>
      </c>
      <c r="F420" s="106">
        <f t="shared" si="350"/>
        <v>6.0369617599332674E-2</v>
      </c>
      <c r="G420" s="107">
        <v>46415</v>
      </c>
      <c r="H420" s="107"/>
      <c r="I420" s="107">
        <v>46420</v>
      </c>
      <c r="J420" s="354">
        <f t="shared" si="307"/>
        <v>0.33333333333333331</v>
      </c>
      <c r="K420" s="106">
        <f t="shared" si="351"/>
        <v>0</v>
      </c>
      <c r="L420" s="106">
        <f t="shared" si="351"/>
        <v>0</v>
      </c>
      <c r="M420" s="106">
        <f t="shared" si="351"/>
        <v>0</v>
      </c>
      <c r="N420" s="106">
        <f t="shared" si="351"/>
        <v>0</v>
      </c>
      <c r="O420" s="106">
        <f t="shared" si="351"/>
        <v>0</v>
      </c>
      <c r="P420" s="106">
        <f t="shared" si="351"/>
        <v>0</v>
      </c>
      <c r="Q420" s="106">
        <f t="shared" si="351"/>
        <v>0</v>
      </c>
      <c r="R420" s="106">
        <f t="shared" si="351"/>
        <v>0</v>
      </c>
      <c r="S420" s="106">
        <f t="shared" si="351"/>
        <v>0</v>
      </c>
      <c r="T420" s="106">
        <f t="shared" si="351"/>
        <v>0</v>
      </c>
      <c r="U420" s="106">
        <f t="shared" si="352"/>
        <v>0</v>
      </c>
      <c r="V420" s="106">
        <f t="shared" si="352"/>
        <v>0</v>
      </c>
      <c r="W420" s="106">
        <f t="shared" si="352"/>
        <v>0</v>
      </c>
      <c r="X420" s="106">
        <f t="shared" si="352"/>
        <v>0</v>
      </c>
      <c r="Y420" s="106">
        <f t="shared" si="352"/>
        <v>0</v>
      </c>
      <c r="Z420" s="106">
        <f t="shared" si="352"/>
        <v>0</v>
      </c>
      <c r="AA420" s="106">
        <f t="shared" si="352"/>
        <v>0</v>
      </c>
      <c r="AB420" s="106">
        <f t="shared" si="352"/>
        <v>0</v>
      </c>
      <c r="AC420" s="106">
        <f t="shared" si="352"/>
        <v>0</v>
      </c>
      <c r="AD420" s="106">
        <f t="shared" si="352"/>
        <v>0</v>
      </c>
      <c r="AE420" s="106">
        <f t="shared" si="353"/>
        <v>0</v>
      </c>
      <c r="AF420" s="106">
        <f t="shared" si="353"/>
        <v>0</v>
      </c>
      <c r="AG420" s="106">
        <f t="shared" si="353"/>
        <v>0</v>
      </c>
      <c r="AH420" s="106">
        <f t="shared" si="353"/>
        <v>0</v>
      </c>
      <c r="AI420" s="106">
        <f t="shared" si="353"/>
        <v>0</v>
      </c>
      <c r="AJ420" s="106">
        <f t="shared" si="353"/>
        <v>0</v>
      </c>
      <c r="AK420" s="106">
        <f t="shared" si="353"/>
        <v>0</v>
      </c>
      <c r="AL420" s="106">
        <f t="shared" si="353"/>
        <v>0</v>
      </c>
      <c r="AM420" s="106">
        <f t="shared" si="353"/>
        <v>0</v>
      </c>
      <c r="AN420" s="106">
        <f t="shared" si="353"/>
        <v>0.33333333333333331</v>
      </c>
      <c r="AO420" s="106">
        <f t="shared" si="354"/>
        <v>1</v>
      </c>
      <c r="AP420" s="106">
        <f t="shared" si="354"/>
        <v>1</v>
      </c>
      <c r="AQ420" s="106">
        <f t="shared" si="354"/>
        <v>1</v>
      </c>
      <c r="AR420" s="106">
        <f t="shared" si="354"/>
        <v>1</v>
      </c>
      <c r="AS420" s="106">
        <f t="shared" si="354"/>
        <v>1</v>
      </c>
      <c r="AT420" s="106">
        <f t="shared" si="354"/>
        <v>1</v>
      </c>
      <c r="AU420" s="106">
        <f t="shared" si="354"/>
        <v>1</v>
      </c>
      <c r="AV420" s="106">
        <f t="shared" si="354"/>
        <v>1</v>
      </c>
      <c r="AW420" s="106">
        <f t="shared" si="354"/>
        <v>1</v>
      </c>
      <c r="AX420" s="106">
        <f t="shared" si="354"/>
        <v>1</v>
      </c>
      <c r="AY420" s="106">
        <f t="shared" si="355"/>
        <v>1</v>
      </c>
      <c r="AZ420" s="106">
        <f t="shared" si="355"/>
        <v>1</v>
      </c>
      <c r="BA420" s="106">
        <f t="shared" si="355"/>
        <v>1</v>
      </c>
      <c r="BB420" s="106">
        <f t="shared" si="355"/>
        <v>1</v>
      </c>
      <c r="BC420" s="106">
        <f t="shared" si="355"/>
        <v>1</v>
      </c>
      <c r="BD420" s="106">
        <f t="shared" si="355"/>
        <v>1</v>
      </c>
      <c r="BE420" s="106">
        <f t="shared" si="355"/>
        <v>1</v>
      </c>
      <c r="BF420" s="106">
        <f t="shared" si="355"/>
        <v>1</v>
      </c>
      <c r="BG420" s="106">
        <f t="shared" si="355"/>
        <v>1</v>
      </c>
      <c r="BH420" s="106">
        <f t="shared" si="355"/>
        <v>1</v>
      </c>
      <c r="BI420" s="106">
        <f t="shared" si="356"/>
        <v>1</v>
      </c>
      <c r="BJ420" s="106">
        <f t="shared" si="356"/>
        <v>1</v>
      </c>
      <c r="BK420" s="106">
        <f t="shared" si="356"/>
        <v>1</v>
      </c>
      <c r="BL420" s="106">
        <f t="shared" si="356"/>
        <v>1</v>
      </c>
      <c r="BM420" s="106">
        <f t="shared" si="356"/>
        <v>1</v>
      </c>
      <c r="BN420" s="106">
        <f t="shared" si="356"/>
        <v>1</v>
      </c>
      <c r="BO420" s="106">
        <f t="shared" si="356"/>
        <v>1</v>
      </c>
      <c r="BP420" s="106">
        <f t="shared" si="356"/>
        <v>1</v>
      </c>
      <c r="BQ420" s="106">
        <f t="shared" si="356"/>
        <v>1</v>
      </c>
      <c r="BR420" s="350">
        <f t="shared" si="334"/>
        <v>0.49717514124293782</v>
      </c>
    </row>
    <row r="421" spans="1:70" ht="15" x14ac:dyDescent="0.25">
      <c r="A421" s="80"/>
      <c r="B421" s="77" t="s">
        <v>1458</v>
      </c>
      <c r="C421" s="77" t="s">
        <v>1459</v>
      </c>
      <c r="D421" s="77" t="s">
        <v>8</v>
      </c>
      <c r="E421" s="224">
        <f>VLOOKUP(B421,'Cuadro Control'!C461:J2351,8,FALSE)</f>
        <v>94303618.549411759</v>
      </c>
      <c r="F421" s="106">
        <f t="shared" si="350"/>
        <v>1.7763397864110998E-2</v>
      </c>
      <c r="G421" s="107">
        <v>46421</v>
      </c>
      <c r="H421" s="107"/>
      <c r="I421" s="107">
        <v>46423</v>
      </c>
      <c r="J421" s="354">
        <f t="shared" si="307"/>
        <v>1</v>
      </c>
      <c r="K421" s="106">
        <f t="shared" si="351"/>
        <v>0</v>
      </c>
      <c r="L421" s="106">
        <f t="shared" si="351"/>
        <v>0</v>
      </c>
      <c r="M421" s="106">
        <f t="shared" si="351"/>
        <v>0</v>
      </c>
      <c r="N421" s="106">
        <f t="shared" si="351"/>
        <v>0</v>
      </c>
      <c r="O421" s="106">
        <f t="shared" si="351"/>
        <v>0</v>
      </c>
      <c r="P421" s="106">
        <f t="shared" si="351"/>
        <v>0</v>
      </c>
      <c r="Q421" s="106">
        <f t="shared" si="351"/>
        <v>0</v>
      </c>
      <c r="R421" s="106">
        <f t="shared" si="351"/>
        <v>0</v>
      </c>
      <c r="S421" s="106">
        <f t="shared" si="351"/>
        <v>0</v>
      </c>
      <c r="T421" s="106">
        <f t="shared" si="351"/>
        <v>0</v>
      </c>
      <c r="U421" s="106">
        <f t="shared" si="352"/>
        <v>0</v>
      </c>
      <c r="V421" s="106">
        <f t="shared" si="352"/>
        <v>0</v>
      </c>
      <c r="W421" s="106">
        <f t="shared" si="352"/>
        <v>0</v>
      </c>
      <c r="X421" s="106">
        <f t="shared" si="352"/>
        <v>0</v>
      </c>
      <c r="Y421" s="106">
        <f t="shared" si="352"/>
        <v>0</v>
      </c>
      <c r="Z421" s="106">
        <f t="shared" si="352"/>
        <v>0</v>
      </c>
      <c r="AA421" s="106">
        <f t="shared" si="352"/>
        <v>0</v>
      </c>
      <c r="AB421" s="106">
        <f t="shared" si="352"/>
        <v>0</v>
      </c>
      <c r="AC421" s="106">
        <f t="shared" si="352"/>
        <v>0</v>
      </c>
      <c r="AD421" s="106">
        <f t="shared" si="352"/>
        <v>0</v>
      </c>
      <c r="AE421" s="106">
        <f t="shared" si="353"/>
        <v>0</v>
      </c>
      <c r="AF421" s="106">
        <f t="shared" si="353"/>
        <v>0</v>
      </c>
      <c r="AG421" s="106">
        <f t="shared" si="353"/>
        <v>0</v>
      </c>
      <c r="AH421" s="106">
        <f t="shared" si="353"/>
        <v>0</v>
      </c>
      <c r="AI421" s="106">
        <f t="shared" si="353"/>
        <v>0</v>
      </c>
      <c r="AJ421" s="106">
        <f t="shared" si="353"/>
        <v>0</v>
      </c>
      <c r="AK421" s="106">
        <f t="shared" si="353"/>
        <v>0</v>
      </c>
      <c r="AL421" s="106">
        <f t="shared" si="353"/>
        <v>0</v>
      </c>
      <c r="AM421" s="106">
        <f t="shared" si="353"/>
        <v>0</v>
      </c>
      <c r="AN421" s="106">
        <f t="shared" si="353"/>
        <v>0</v>
      </c>
      <c r="AO421" s="106">
        <f t="shared" si="354"/>
        <v>1</v>
      </c>
      <c r="AP421" s="106">
        <f t="shared" si="354"/>
        <v>1</v>
      </c>
      <c r="AQ421" s="106">
        <f t="shared" si="354"/>
        <v>1</v>
      </c>
      <c r="AR421" s="106">
        <f t="shared" si="354"/>
        <v>1</v>
      </c>
      <c r="AS421" s="106">
        <f t="shared" si="354"/>
        <v>1</v>
      </c>
      <c r="AT421" s="106">
        <f t="shared" si="354"/>
        <v>1</v>
      </c>
      <c r="AU421" s="106">
        <f t="shared" si="354"/>
        <v>1</v>
      </c>
      <c r="AV421" s="106">
        <f t="shared" si="354"/>
        <v>1</v>
      </c>
      <c r="AW421" s="106">
        <f t="shared" si="354"/>
        <v>1</v>
      </c>
      <c r="AX421" s="106">
        <f t="shared" si="354"/>
        <v>1</v>
      </c>
      <c r="AY421" s="106">
        <f t="shared" si="355"/>
        <v>1</v>
      </c>
      <c r="AZ421" s="106">
        <f t="shared" si="355"/>
        <v>1</v>
      </c>
      <c r="BA421" s="106">
        <f t="shared" si="355"/>
        <v>1</v>
      </c>
      <c r="BB421" s="106">
        <f t="shared" si="355"/>
        <v>1</v>
      </c>
      <c r="BC421" s="106">
        <f t="shared" si="355"/>
        <v>1</v>
      </c>
      <c r="BD421" s="106">
        <f t="shared" si="355"/>
        <v>1</v>
      </c>
      <c r="BE421" s="106">
        <f t="shared" si="355"/>
        <v>1</v>
      </c>
      <c r="BF421" s="106">
        <f t="shared" si="355"/>
        <v>1</v>
      </c>
      <c r="BG421" s="106">
        <f t="shared" si="355"/>
        <v>1</v>
      </c>
      <c r="BH421" s="106">
        <f t="shared" si="355"/>
        <v>1</v>
      </c>
      <c r="BI421" s="106">
        <f t="shared" si="356"/>
        <v>1</v>
      </c>
      <c r="BJ421" s="106">
        <f t="shared" si="356"/>
        <v>1</v>
      </c>
      <c r="BK421" s="106">
        <f t="shared" si="356"/>
        <v>1</v>
      </c>
      <c r="BL421" s="106">
        <f t="shared" si="356"/>
        <v>1</v>
      </c>
      <c r="BM421" s="106">
        <f t="shared" si="356"/>
        <v>1</v>
      </c>
      <c r="BN421" s="106">
        <f t="shared" si="356"/>
        <v>1</v>
      </c>
      <c r="BO421" s="106">
        <f t="shared" si="356"/>
        <v>1</v>
      </c>
      <c r="BP421" s="106">
        <f t="shared" si="356"/>
        <v>1</v>
      </c>
      <c r="BQ421" s="106">
        <f t="shared" si="356"/>
        <v>1</v>
      </c>
      <c r="BR421" s="350">
        <f t="shared" si="334"/>
        <v>0.49152542372881358</v>
      </c>
    </row>
    <row r="422" spans="1:70" ht="15" x14ac:dyDescent="0.25">
      <c r="A422" s="80"/>
      <c r="B422" s="77" t="s">
        <v>1460</v>
      </c>
      <c r="C422" s="77" t="s">
        <v>1461</v>
      </c>
      <c r="D422" s="77" t="s">
        <v>26</v>
      </c>
      <c r="E422" s="224">
        <f>VLOOKUP(B422,'Cuadro Control'!C462:J2352,8,FALSE)</f>
        <v>179436034.15411764</v>
      </c>
      <c r="F422" s="106">
        <f t="shared" si="350"/>
        <v>3.3799272126209236E-2</v>
      </c>
      <c r="G422" s="107">
        <v>46423</v>
      </c>
      <c r="H422" s="107"/>
      <c r="I422" s="107">
        <v>46428</v>
      </c>
      <c r="J422" s="354">
        <f t="shared" si="307"/>
        <v>0.16666666666666666</v>
      </c>
      <c r="K422" s="106">
        <f t="shared" si="351"/>
        <v>0</v>
      </c>
      <c r="L422" s="106">
        <f t="shared" si="351"/>
        <v>0</v>
      </c>
      <c r="M422" s="106">
        <f t="shared" si="351"/>
        <v>0</v>
      </c>
      <c r="N422" s="106">
        <f t="shared" si="351"/>
        <v>0</v>
      </c>
      <c r="O422" s="106">
        <f t="shared" si="351"/>
        <v>0</v>
      </c>
      <c r="P422" s="106">
        <f t="shared" si="351"/>
        <v>0</v>
      </c>
      <c r="Q422" s="106">
        <f t="shared" si="351"/>
        <v>0</v>
      </c>
      <c r="R422" s="106">
        <f t="shared" si="351"/>
        <v>0</v>
      </c>
      <c r="S422" s="106">
        <f t="shared" si="351"/>
        <v>0</v>
      </c>
      <c r="T422" s="106">
        <f t="shared" si="351"/>
        <v>0</v>
      </c>
      <c r="U422" s="106">
        <f t="shared" si="352"/>
        <v>0</v>
      </c>
      <c r="V422" s="106">
        <f t="shared" si="352"/>
        <v>0</v>
      </c>
      <c r="W422" s="106">
        <f t="shared" si="352"/>
        <v>0</v>
      </c>
      <c r="X422" s="106">
        <f t="shared" si="352"/>
        <v>0</v>
      </c>
      <c r="Y422" s="106">
        <f t="shared" si="352"/>
        <v>0</v>
      </c>
      <c r="Z422" s="106">
        <f t="shared" si="352"/>
        <v>0</v>
      </c>
      <c r="AA422" s="106">
        <f t="shared" si="352"/>
        <v>0</v>
      </c>
      <c r="AB422" s="106">
        <f t="shared" si="352"/>
        <v>0</v>
      </c>
      <c r="AC422" s="106">
        <f t="shared" si="352"/>
        <v>0</v>
      </c>
      <c r="AD422" s="106">
        <f t="shared" si="352"/>
        <v>0</v>
      </c>
      <c r="AE422" s="106">
        <f t="shared" si="353"/>
        <v>0</v>
      </c>
      <c r="AF422" s="106">
        <f t="shared" si="353"/>
        <v>0</v>
      </c>
      <c r="AG422" s="106">
        <f t="shared" si="353"/>
        <v>0</v>
      </c>
      <c r="AH422" s="106">
        <f t="shared" si="353"/>
        <v>0</v>
      </c>
      <c r="AI422" s="106">
        <f t="shared" si="353"/>
        <v>0</v>
      </c>
      <c r="AJ422" s="106">
        <f t="shared" si="353"/>
        <v>0</v>
      </c>
      <c r="AK422" s="106">
        <f t="shared" si="353"/>
        <v>0</v>
      </c>
      <c r="AL422" s="106">
        <f t="shared" si="353"/>
        <v>0</v>
      </c>
      <c r="AM422" s="106">
        <f t="shared" si="353"/>
        <v>0</v>
      </c>
      <c r="AN422" s="106">
        <f t="shared" si="353"/>
        <v>0</v>
      </c>
      <c r="AO422" s="106">
        <f t="shared" si="354"/>
        <v>0.16666666666666666</v>
      </c>
      <c r="AP422" s="106">
        <f t="shared" si="354"/>
        <v>1</v>
      </c>
      <c r="AQ422" s="106">
        <f t="shared" si="354"/>
        <v>1</v>
      </c>
      <c r="AR422" s="106">
        <f t="shared" si="354"/>
        <v>1</v>
      </c>
      <c r="AS422" s="106">
        <f t="shared" si="354"/>
        <v>1</v>
      </c>
      <c r="AT422" s="106">
        <f t="shared" si="354"/>
        <v>1</v>
      </c>
      <c r="AU422" s="106">
        <f t="shared" si="354"/>
        <v>1</v>
      </c>
      <c r="AV422" s="106">
        <f t="shared" si="354"/>
        <v>1</v>
      </c>
      <c r="AW422" s="106">
        <f t="shared" si="354"/>
        <v>1</v>
      </c>
      <c r="AX422" s="106">
        <f t="shared" si="354"/>
        <v>1</v>
      </c>
      <c r="AY422" s="106">
        <f t="shared" si="355"/>
        <v>1</v>
      </c>
      <c r="AZ422" s="106">
        <f t="shared" si="355"/>
        <v>1</v>
      </c>
      <c r="BA422" s="106">
        <f t="shared" si="355"/>
        <v>1</v>
      </c>
      <c r="BB422" s="106">
        <f t="shared" si="355"/>
        <v>1</v>
      </c>
      <c r="BC422" s="106">
        <f t="shared" si="355"/>
        <v>1</v>
      </c>
      <c r="BD422" s="106">
        <f t="shared" si="355"/>
        <v>1</v>
      </c>
      <c r="BE422" s="106">
        <f t="shared" si="355"/>
        <v>1</v>
      </c>
      <c r="BF422" s="106">
        <f t="shared" si="355"/>
        <v>1</v>
      </c>
      <c r="BG422" s="106">
        <f t="shared" si="355"/>
        <v>1</v>
      </c>
      <c r="BH422" s="106">
        <f t="shared" si="355"/>
        <v>1</v>
      </c>
      <c r="BI422" s="106">
        <f t="shared" si="356"/>
        <v>1</v>
      </c>
      <c r="BJ422" s="106">
        <f t="shared" si="356"/>
        <v>1</v>
      </c>
      <c r="BK422" s="106">
        <f t="shared" si="356"/>
        <v>1</v>
      </c>
      <c r="BL422" s="106">
        <f t="shared" si="356"/>
        <v>1</v>
      </c>
      <c r="BM422" s="106">
        <f t="shared" si="356"/>
        <v>1</v>
      </c>
      <c r="BN422" s="106">
        <f t="shared" si="356"/>
        <v>1</v>
      </c>
      <c r="BO422" s="106">
        <f t="shared" si="356"/>
        <v>1</v>
      </c>
      <c r="BP422" s="106">
        <f t="shared" si="356"/>
        <v>1</v>
      </c>
      <c r="BQ422" s="106">
        <f t="shared" si="356"/>
        <v>1</v>
      </c>
      <c r="BR422" s="350">
        <f t="shared" si="334"/>
        <v>0.47740112994350287</v>
      </c>
    </row>
    <row r="423" spans="1:70" ht="15" x14ac:dyDescent="0.25">
      <c r="A423" s="80"/>
      <c r="B423" s="77" t="s">
        <v>1462</v>
      </c>
      <c r="C423" s="77" t="s">
        <v>1463</v>
      </c>
      <c r="D423" s="77" t="s">
        <v>730</v>
      </c>
      <c r="E423" s="224">
        <f>VLOOKUP(B423,'Cuadro Control'!C463:J2353,8,FALSE)</f>
        <v>1212623361.2117648</v>
      </c>
      <c r="F423" s="106">
        <f t="shared" si="350"/>
        <v>0.22841447185013161</v>
      </c>
      <c r="G423" s="107">
        <v>46429</v>
      </c>
      <c r="H423" s="107"/>
      <c r="I423" s="107">
        <v>46444</v>
      </c>
      <c r="J423" s="354">
        <f t="shared" si="307"/>
        <v>1</v>
      </c>
      <c r="K423" s="106">
        <f t="shared" si="351"/>
        <v>0</v>
      </c>
      <c r="L423" s="106">
        <f t="shared" si="351"/>
        <v>0</v>
      </c>
      <c r="M423" s="106">
        <f t="shared" si="351"/>
        <v>0</v>
      </c>
      <c r="N423" s="106">
        <f t="shared" si="351"/>
        <v>0</v>
      </c>
      <c r="O423" s="106">
        <f t="shared" si="351"/>
        <v>0</v>
      </c>
      <c r="P423" s="106">
        <f t="shared" si="351"/>
        <v>0</v>
      </c>
      <c r="Q423" s="106">
        <f t="shared" si="351"/>
        <v>0</v>
      </c>
      <c r="R423" s="106">
        <f t="shared" si="351"/>
        <v>0</v>
      </c>
      <c r="S423" s="106">
        <f t="shared" si="351"/>
        <v>0</v>
      </c>
      <c r="T423" s="106">
        <f t="shared" si="351"/>
        <v>0</v>
      </c>
      <c r="U423" s="106">
        <f t="shared" si="352"/>
        <v>0</v>
      </c>
      <c r="V423" s="106">
        <f t="shared" si="352"/>
        <v>0</v>
      </c>
      <c r="W423" s="106">
        <f t="shared" si="352"/>
        <v>0</v>
      </c>
      <c r="X423" s="106">
        <f t="shared" si="352"/>
        <v>0</v>
      </c>
      <c r="Y423" s="106">
        <f t="shared" si="352"/>
        <v>0</v>
      </c>
      <c r="Z423" s="106">
        <f t="shared" si="352"/>
        <v>0</v>
      </c>
      <c r="AA423" s="106">
        <f t="shared" si="352"/>
        <v>0</v>
      </c>
      <c r="AB423" s="106">
        <f t="shared" si="352"/>
        <v>0</v>
      </c>
      <c r="AC423" s="106">
        <f t="shared" si="352"/>
        <v>0</v>
      </c>
      <c r="AD423" s="106">
        <f t="shared" si="352"/>
        <v>0</v>
      </c>
      <c r="AE423" s="106">
        <f t="shared" si="353"/>
        <v>0</v>
      </c>
      <c r="AF423" s="106">
        <f t="shared" si="353"/>
        <v>0</v>
      </c>
      <c r="AG423" s="106">
        <f t="shared" si="353"/>
        <v>0</v>
      </c>
      <c r="AH423" s="106">
        <f t="shared" si="353"/>
        <v>0</v>
      </c>
      <c r="AI423" s="106">
        <f t="shared" si="353"/>
        <v>0</v>
      </c>
      <c r="AJ423" s="106">
        <f t="shared" si="353"/>
        <v>0</v>
      </c>
      <c r="AK423" s="106">
        <f t="shared" si="353"/>
        <v>0</v>
      </c>
      <c r="AL423" s="106">
        <f t="shared" si="353"/>
        <v>0</v>
      </c>
      <c r="AM423" s="106">
        <f t="shared" si="353"/>
        <v>0</v>
      </c>
      <c r="AN423" s="106">
        <f t="shared" si="353"/>
        <v>0</v>
      </c>
      <c r="AO423" s="106">
        <f t="shared" si="354"/>
        <v>0</v>
      </c>
      <c r="AP423" s="106">
        <f t="shared" si="354"/>
        <v>0.125</v>
      </c>
      <c r="AQ423" s="106">
        <f t="shared" si="354"/>
        <v>0.5625</v>
      </c>
      <c r="AR423" s="106">
        <f t="shared" si="354"/>
        <v>1</v>
      </c>
      <c r="AS423" s="106">
        <f t="shared" si="354"/>
        <v>1</v>
      </c>
      <c r="AT423" s="106">
        <f t="shared" si="354"/>
        <v>1</v>
      </c>
      <c r="AU423" s="106">
        <f t="shared" si="354"/>
        <v>1</v>
      </c>
      <c r="AV423" s="106">
        <f t="shared" si="354"/>
        <v>1</v>
      </c>
      <c r="AW423" s="106">
        <f t="shared" si="354"/>
        <v>1</v>
      </c>
      <c r="AX423" s="106">
        <f t="shared" si="354"/>
        <v>1</v>
      </c>
      <c r="AY423" s="106">
        <f t="shared" si="355"/>
        <v>1</v>
      </c>
      <c r="AZ423" s="106">
        <f t="shared" si="355"/>
        <v>1</v>
      </c>
      <c r="BA423" s="106">
        <f t="shared" si="355"/>
        <v>1</v>
      </c>
      <c r="BB423" s="106">
        <f t="shared" si="355"/>
        <v>1</v>
      </c>
      <c r="BC423" s="106">
        <f t="shared" si="355"/>
        <v>1</v>
      </c>
      <c r="BD423" s="106">
        <f t="shared" si="355"/>
        <v>1</v>
      </c>
      <c r="BE423" s="106">
        <f t="shared" si="355"/>
        <v>1</v>
      </c>
      <c r="BF423" s="106">
        <f t="shared" si="355"/>
        <v>1</v>
      </c>
      <c r="BG423" s="106">
        <f t="shared" si="355"/>
        <v>1</v>
      </c>
      <c r="BH423" s="106">
        <f t="shared" si="355"/>
        <v>1</v>
      </c>
      <c r="BI423" s="106">
        <f t="shared" si="356"/>
        <v>1</v>
      </c>
      <c r="BJ423" s="106">
        <f t="shared" si="356"/>
        <v>1</v>
      </c>
      <c r="BK423" s="106">
        <f t="shared" si="356"/>
        <v>1</v>
      </c>
      <c r="BL423" s="106">
        <f t="shared" si="356"/>
        <v>1</v>
      </c>
      <c r="BM423" s="106">
        <f t="shared" si="356"/>
        <v>1</v>
      </c>
      <c r="BN423" s="106">
        <f t="shared" si="356"/>
        <v>1</v>
      </c>
      <c r="BO423" s="106">
        <f t="shared" si="356"/>
        <v>1</v>
      </c>
      <c r="BP423" s="106">
        <f t="shared" si="356"/>
        <v>1</v>
      </c>
      <c r="BQ423" s="106">
        <f t="shared" si="356"/>
        <v>1</v>
      </c>
      <c r="BR423" s="350">
        <f t="shared" si="334"/>
        <v>0.45233050847457629</v>
      </c>
    </row>
    <row r="424" spans="1:70" ht="15" x14ac:dyDescent="0.25">
      <c r="A424" s="80"/>
      <c r="B424" s="77" t="s">
        <v>1464</v>
      </c>
      <c r="C424" s="77" t="s">
        <v>1465</v>
      </c>
      <c r="D424" s="77" t="s">
        <v>6</v>
      </c>
      <c r="E424" s="224">
        <f>VLOOKUP(B424,'Cuadro Control'!C464:J2354,8,FALSE)</f>
        <v>0</v>
      </c>
      <c r="F424" s="106">
        <f t="shared" si="350"/>
        <v>0</v>
      </c>
      <c r="G424" s="107">
        <v>46444</v>
      </c>
      <c r="H424" s="107"/>
      <c r="I424" s="107">
        <v>46448</v>
      </c>
      <c r="J424" s="354">
        <f t="shared" si="307"/>
        <v>0.2</v>
      </c>
      <c r="K424" s="106">
        <f t="shared" si="351"/>
        <v>0</v>
      </c>
      <c r="L424" s="106">
        <f t="shared" si="351"/>
        <v>0</v>
      </c>
      <c r="M424" s="106">
        <f t="shared" si="351"/>
        <v>0</v>
      </c>
      <c r="N424" s="106">
        <f t="shared" si="351"/>
        <v>0</v>
      </c>
      <c r="O424" s="106">
        <f t="shared" si="351"/>
        <v>0</v>
      </c>
      <c r="P424" s="106">
        <f t="shared" si="351"/>
        <v>0</v>
      </c>
      <c r="Q424" s="106">
        <f t="shared" si="351"/>
        <v>0</v>
      </c>
      <c r="R424" s="106">
        <f t="shared" si="351"/>
        <v>0</v>
      </c>
      <c r="S424" s="106">
        <f t="shared" si="351"/>
        <v>0</v>
      </c>
      <c r="T424" s="106">
        <f t="shared" si="351"/>
        <v>0</v>
      </c>
      <c r="U424" s="106">
        <f t="shared" si="352"/>
        <v>0</v>
      </c>
      <c r="V424" s="106">
        <f t="shared" si="352"/>
        <v>0</v>
      </c>
      <c r="W424" s="106">
        <f t="shared" si="352"/>
        <v>0</v>
      </c>
      <c r="X424" s="106">
        <f t="shared" si="352"/>
        <v>0</v>
      </c>
      <c r="Y424" s="106">
        <f t="shared" si="352"/>
        <v>0</v>
      </c>
      <c r="Z424" s="106">
        <f t="shared" si="352"/>
        <v>0</v>
      </c>
      <c r="AA424" s="106">
        <f t="shared" si="352"/>
        <v>0</v>
      </c>
      <c r="AB424" s="106">
        <f t="shared" si="352"/>
        <v>0</v>
      </c>
      <c r="AC424" s="106">
        <f t="shared" si="352"/>
        <v>0</v>
      </c>
      <c r="AD424" s="106">
        <f t="shared" si="352"/>
        <v>0</v>
      </c>
      <c r="AE424" s="106">
        <f t="shared" si="353"/>
        <v>0</v>
      </c>
      <c r="AF424" s="106">
        <f t="shared" si="353"/>
        <v>0</v>
      </c>
      <c r="AG424" s="106">
        <f t="shared" si="353"/>
        <v>0</v>
      </c>
      <c r="AH424" s="106">
        <f t="shared" si="353"/>
        <v>0</v>
      </c>
      <c r="AI424" s="106">
        <f t="shared" si="353"/>
        <v>0</v>
      </c>
      <c r="AJ424" s="106">
        <f t="shared" si="353"/>
        <v>0</v>
      </c>
      <c r="AK424" s="106">
        <f t="shared" si="353"/>
        <v>0</v>
      </c>
      <c r="AL424" s="106">
        <f t="shared" si="353"/>
        <v>0</v>
      </c>
      <c r="AM424" s="106">
        <f t="shared" si="353"/>
        <v>0</v>
      </c>
      <c r="AN424" s="106">
        <f t="shared" si="353"/>
        <v>0</v>
      </c>
      <c r="AO424" s="106">
        <f t="shared" si="354"/>
        <v>0</v>
      </c>
      <c r="AP424" s="106">
        <f t="shared" si="354"/>
        <v>0</v>
      </c>
      <c r="AQ424" s="106">
        <f t="shared" si="354"/>
        <v>0</v>
      </c>
      <c r="AR424" s="106">
        <f t="shared" si="354"/>
        <v>0.2</v>
      </c>
      <c r="AS424" s="106">
        <f t="shared" si="354"/>
        <v>1</v>
      </c>
      <c r="AT424" s="106">
        <f t="shared" si="354"/>
        <v>1</v>
      </c>
      <c r="AU424" s="106">
        <f t="shared" si="354"/>
        <v>1</v>
      </c>
      <c r="AV424" s="106">
        <f t="shared" si="354"/>
        <v>1</v>
      </c>
      <c r="AW424" s="106">
        <f t="shared" si="354"/>
        <v>1</v>
      </c>
      <c r="AX424" s="106">
        <f t="shared" si="354"/>
        <v>1</v>
      </c>
      <c r="AY424" s="106">
        <f t="shared" si="355"/>
        <v>1</v>
      </c>
      <c r="AZ424" s="106">
        <f t="shared" si="355"/>
        <v>1</v>
      </c>
      <c r="BA424" s="106">
        <f t="shared" si="355"/>
        <v>1</v>
      </c>
      <c r="BB424" s="106">
        <f t="shared" si="355"/>
        <v>1</v>
      </c>
      <c r="BC424" s="106">
        <f t="shared" si="355"/>
        <v>1</v>
      </c>
      <c r="BD424" s="106">
        <f t="shared" si="355"/>
        <v>1</v>
      </c>
      <c r="BE424" s="106">
        <f t="shared" si="355"/>
        <v>1</v>
      </c>
      <c r="BF424" s="106">
        <f t="shared" si="355"/>
        <v>1</v>
      </c>
      <c r="BG424" s="106">
        <f t="shared" si="355"/>
        <v>1</v>
      </c>
      <c r="BH424" s="106">
        <f t="shared" si="355"/>
        <v>1</v>
      </c>
      <c r="BI424" s="106">
        <f t="shared" si="356"/>
        <v>1</v>
      </c>
      <c r="BJ424" s="106">
        <f t="shared" si="356"/>
        <v>1</v>
      </c>
      <c r="BK424" s="106">
        <f t="shared" si="356"/>
        <v>1</v>
      </c>
      <c r="BL424" s="106">
        <f t="shared" si="356"/>
        <v>1</v>
      </c>
      <c r="BM424" s="106">
        <f t="shared" si="356"/>
        <v>1</v>
      </c>
      <c r="BN424" s="106">
        <f t="shared" si="356"/>
        <v>1</v>
      </c>
      <c r="BO424" s="106">
        <f t="shared" si="356"/>
        <v>1</v>
      </c>
      <c r="BP424" s="106">
        <f t="shared" si="356"/>
        <v>1</v>
      </c>
      <c r="BQ424" s="106">
        <f t="shared" si="356"/>
        <v>1</v>
      </c>
      <c r="BR424" s="350">
        <f t="shared" si="334"/>
        <v>0.42711864406779659</v>
      </c>
    </row>
    <row r="425" spans="1:70" ht="24" x14ac:dyDescent="0.25">
      <c r="A425" s="80"/>
      <c r="B425" s="78" t="s">
        <v>1466</v>
      </c>
      <c r="C425" s="78" t="s">
        <v>1467</v>
      </c>
      <c r="D425" s="78" t="s">
        <v>3</v>
      </c>
      <c r="E425" s="225">
        <f>VLOOKUP(B425,'Cuadro Control'!C465:J2355,8,FALSE)</f>
        <v>0</v>
      </c>
      <c r="F425" s="108">
        <f t="shared" si="350"/>
        <v>0</v>
      </c>
      <c r="G425" s="109">
        <v>46444</v>
      </c>
      <c r="H425" s="109"/>
      <c r="I425" s="109">
        <v>46444</v>
      </c>
      <c r="J425" s="354">
        <f t="shared" si="307"/>
        <v>1</v>
      </c>
      <c r="K425" s="108">
        <f t="shared" si="351"/>
        <v>0</v>
      </c>
      <c r="L425" s="108">
        <f t="shared" si="351"/>
        <v>0</v>
      </c>
      <c r="M425" s="108">
        <f t="shared" si="351"/>
        <v>0</v>
      </c>
      <c r="N425" s="108">
        <f t="shared" si="351"/>
        <v>0</v>
      </c>
      <c r="O425" s="108">
        <f t="shared" si="351"/>
        <v>0</v>
      </c>
      <c r="P425" s="108">
        <f t="shared" si="351"/>
        <v>0</v>
      </c>
      <c r="Q425" s="108">
        <f t="shared" si="351"/>
        <v>0</v>
      </c>
      <c r="R425" s="108">
        <f t="shared" si="351"/>
        <v>0</v>
      </c>
      <c r="S425" s="108">
        <f t="shared" si="351"/>
        <v>0</v>
      </c>
      <c r="T425" s="108">
        <f t="shared" si="351"/>
        <v>0</v>
      </c>
      <c r="U425" s="108">
        <f t="shared" si="352"/>
        <v>0</v>
      </c>
      <c r="V425" s="108">
        <f t="shared" si="352"/>
        <v>0</v>
      </c>
      <c r="W425" s="108">
        <f t="shared" si="352"/>
        <v>0</v>
      </c>
      <c r="X425" s="108">
        <f t="shared" si="352"/>
        <v>0</v>
      </c>
      <c r="Y425" s="108">
        <f t="shared" si="352"/>
        <v>0</v>
      </c>
      <c r="Z425" s="108">
        <f t="shared" si="352"/>
        <v>0</v>
      </c>
      <c r="AA425" s="108">
        <f t="shared" si="352"/>
        <v>0</v>
      </c>
      <c r="AB425" s="108">
        <f t="shared" si="352"/>
        <v>0</v>
      </c>
      <c r="AC425" s="108">
        <f t="shared" si="352"/>
        <v>0</v>
      </c>
      <c r="AD425" s="108">
        <f t="shared" si="352"/>
        <v>0</v>
      </c>
      <c r="AE425" s="108">
        <f t="shared" si="353"/>
        <v>0</v>
      </c>
      <c r="AF425" s="108">
        <f t="shared" si="353"/>
        <v>0</v>
      </c>
      <c r="AG425" s="108">
        <f t="shared" si="353"/>
        <v>0</v>
      </c>
      <c r="AH425" s="108">
        <f t="shared" si="353"/>
        <v>0</v>
      </c>
      <c r="AI425" s="108">
        <f t="shared" si="353"/>
        <v>0</v>
      </c>
      <c r="AJ425" s="108">
        <f t="shared" si="353"/>
        <v>0</v>
      </c>
      <c r="AK425" s="108">
        <f t="shared" si="353"/>
        <v>0</v>
      </c>
      <c r="AL425" s="108">
        <f t="shared" si="353"/>
        <v>0</v>
      </c>
      <c r="AM425" s="108">
        <f t="shared" si="353"/>
        <v>0</v>
      </c>
      <c r="AN425" s="108">
        <f t="shared" si="353"/>
        <v>0</v>
      </c>
      <c r="AO425" s="108">
        <f t="shared" si="354"/>
        <v>0</v>
      </c>
      <c r="AP425" s="108">
        <f t="shared" si="354"/>
        <v>0</v>
      </c>
      <c r="AQ425" s="108">
        <f t="shared" si="354"/>
        <v>0</v>
      </c>
      <c r="AR425" s="108">
        <f t="shared" si="354"/>
        <v>1</v>
      </c>
      <c r="AS425" s="108">
        <f t="shared" si="354"/>
        <v>1</v>
      </c>
      <c r="AT425" s="108">
        <f t="shared" si="354"/>
        <v>1</v>
      </c>
      <c r="AU425" s="108">
        <f t="shared" si="354"/>
        <v>1</v>
      </c>
      <c r="AV425" s="108">
        <f t="shared" si="354"/>
        <v>1</v>
      </c>
      <c r="AW425" s="108">
        <f t="shared" si="354"/>
        <v>1</v>
      </c>
      <c r="AX425" s="108">
        <f t="shared" si="354"/>
        <v>1</v>
      </c>
      <c r="AY425" s="108">
        <f t="shared" si="355"/>
        <v>1</v>
      </c>
      <c r="AZ425" s="108">
        <f t="shared" si="355"/>
        <v>1</v>
      </c>
      <c r="BA425" s="108">
        <f t="shared" si="355"/>
        <v>1</v>
      </c>
      <c r="BB425" s="108">
        <f t="shared" si="355"/>
        <v>1</v>
      </c>
      <c r="BC425" s="108">
        <f t="shared" si="355"/>
        <v>1</v>
      </c>
      <c r="BD425" s="108">
        <f t="shared" si="355"/>
        <v>1</v>
      </c>
      <c r="BE425" s="108">
        <f t="shared" si="355"/>
        <v>1</v>
      </c>
      <c r="BF425" s="108">
        <f t="shared" si="355"/>
        <v>1</v>
      </c>
      <c r="BG425" s="108">
        <f t="shared" si="355"/>
        <v>1</v>
      </c>
      <c r="BH425" s="108">
        <f t="shared" si="355"/>
        <v>1</v>
      </c>
      <c r="BI425" s="108">
        <f t="shared" si="356"/>
        <v>1</v>
      </c>
      <c r="BJ425" s="108">
        <f t="shared" si="356"/>
        <v>1</v>
      </c>
      <c r="BK425" s="108">
        <f t="shared" si="356"/>
        <v>1</v>
      </c>
      <c r="BL425" s="108">
        <f t="shared" si="356"/>
        <v>1</v>
      </c>
      <c r="BM425" s="108">
        <f t="shared" si="356"/>
        <v>1</v>
      </c>
      <c r="BN425" s="108">
        <f t="shared" si="356"/>
        <v>1</v>
      </c>
      <c r="BO425" s="108">
        <f t="shared" si="356"/>
        <v>1</v>
      </c>
      <c r="BP425" s="108">
        <f t="shared" si="356"/>
        <v>1</v>
      </c>
      <c r="BQ425" s="108">
        <f t="shared" si="356"/>
        <v>1</v>
      </c>
      <c r="BR425" s="350">
        <f t="shared" si="334"/>
        <v>0.44067796610169491</v>
      </c>
    </row>
    <row r="426" spans="1:70" ht="15" x14ac:dyDescent="0.25">
      <c r="A426" s="80"/>
      <c r="B426" s="77" t="s">
        <v>1468</v>
      </c>
      <c r="C426" s="77" t="s">
        <v>1469</v>
      </c>
      <c r="D426" s="77" t="s">
        <v>8</v>
      </c>
      <c r="E426" s="224">
        <f>VLOOKUP(B426,'Cuadro Control'!C466:J2356,8,FALSE)</f>
        <v>1230815225.9452939</v>
      </c>
      <c r="F426" s="106">
        <f t="shared" si="350"/>
        <v>0.2318411625341423</v>
      </c>
      <c r="G426" s="107">
        <v>46448</v>
      </c>
      <c r="H426" s="107"/>
      <c r="I426" s="107">
        <v>46449</v>
      </c>
      <c r="J426" s="354">
        <f t="shared" si="307"/>
        <v>0</v>
      </c>
      <c r="K426" s="106">
        <f t="shared" si="351"/>
        <v>0</v>
      </c>
      <c r="L426" s="106">
        <f t="shared" si="351"/>
        <v>0</v>
      </c>
      <c r="M426" s="106">
        <f t="shared" si="351"/>
        <v>0</v>
      </c>
      <c r="N426" s="106">
        <f t="shared" si="351"/>
        <v>0</v>
      </c>
      <c r="O426" s="106">
        <f t="shared" si="351"/>
        <v>0</v>
      </c>
      <c r="P426" s="106">
        <f t="shared" si="351"/>
        <v>0</v>
      </c>
      <c r="Q426" s="106">
        <f t="shared" si="351"/>
        <v>0</v>
      </c>
      <c r="R426" s="106">
        <f t="shared" si="351"/>
        <v>0</v>
      </c>
      <c r="S426" s="106">
        <f t="shared" si="351"/>
        <v>0</v>
      </c>
      <c r="T426" s="106">
        <f t="shared" si="351"/>
        <v>0</v>
      </c>
      <c r="U426" s="106">
        <f t="shared" si="352"/>
        <v>0</v>
      </c>
      <c r="V426" s="106">
        <f t="shared" si="352"/>
        <v>0</v>
      </c>
      <c r="W426" s="106">
        <f t="shared" si="352"/>
        <v>0</v>
      </c>
      <c r="X426" s="106">
        <f t="shared" si="352"/>
        <v>0</v>
      </c>
      <c r="Y426" s="106">
        <f t="shared" si="352"/>
        <v>0</v>
      </c>
      <c r="Z426" s="106">
        <f t="shared" si="352"/>
        <v>0</v>
      </c>
      <c r="AA426" s="106">
        <f t="shared" si="352"/>
        <v>0</v>
      </c>
      <c r="AB426" s="106">
        <f t="shared" si="352"/>
        <v>0</v>
      </c>
      <c r="AC426" s="106">
        <f t="shared" si="352"/>
        <v>0</v>
      </c>
      <c r="AD426" s="106">
        <f t="shared" si="352"/>
        <v>0</v>
      </c>
      <c r="AE426" s="106">
        <f t="shared" si="353"/>
        <v>0</v>
      </c>
      <c r="AF426" s="106">
        <f t="shared" si="353"/>
        <v>0</v>
      </c>
      <c r="AG426" s="106">
        <f t="shared" si="353"/>
        <v>0</v>
      </c>
      <c r="AH426" s="106">
        <f t="shared" si="353"/>
        <v>0</v>
      </c>
      <c r="AI426" s="106">
        <f t="shared" si="353"/>
        <v>0</v>
      </c>
      <c r="AJ426" s="106">
        <f t="shared" si="353"/>
        <v>0</v>
      </c>
      <c r="AK426" s="106">
        <f t="shared" si="353"/>
        <v>0</v>
      </c>
      <c r="AL426" s="106">
        <f t="shared" si="353"/>
        <v>0</v>
      </c>
      <c r="AM426" s="106">
        <f t="shared" si="353"/>
        <v>0</v>
      </c>
      <c r="AN426" s="106">
        <f t="shared" si="353"/>
        <v>0</v>
      </c>
      <c r="AO426" s="106">
        <f t="shared" si="354"/>
        <v>0</v>
      </c>
      <c r="AP426" s="106">
        <f t="shared" si="354"/>
        <v>0</v>
      </c>
      <c r="AQ426" s="106">
        <f t="shared" si="354"/>
        <v>0</v>
      </c>
      <c r="AR426" s="106">
        <f t="shared" si="354"/>
        <v>0</v>
      </c>
      <c r="AS426" s="106">
        <f t="shared" si="354"/>
        <v>1</v>
      </c>
      <c r="AT426" s="106">
        <f t="shared" si="354"/>
        <v>1</v>
      </c>
      <c r="AU426" s="106">
        <f t="shared" si="354"/>
        <v>1</v>
      </c>
      <c r="AV426" s="106">
        <f t="shared" si="354"/>
        <v>1</v>
      </c>
      <c r="AW426" s="106">
        <f t="shared" si="354"/>
        <v>1</v>
      </c>
      <c r="AX426" s="106">
        <f t="shared" si="354"/>
        <v>1</v>
      </c>
      <c r="AY426" s="106">
        <f t="shared" si="355"/>
        <v>1</v>
      </c>
      <c r="AZ426" s="106">
        <f t="shared" si="355"/>
        <v>1</v>
      </c>
      <c r="BA426" s="106">
        <f t="shared" si="355"/>
        <v>1</v>
      </c>
      <c r="BB426" s="106">
        <f t="shared" si="355"/>
        <v>1</v>
      </c>
      <c r="BC426" s="106">
        <f t="shared" si="355"/>
        <v>1</v>
      </c>
      <c r="BD426" s="106">
        <f t="shared" si="355"/>
        <v>1</v>
      </c>
      <c r="BE426" s="106">
        <f t="shared" si="355"/>
        <v>1</v>
      </c>
      <c r="BF426" s="106">
        <f t="shared" si="355"/>
        <v>1</v>
      </c>
      <c r="BG426" s="106">
        <f t="shared" si="355"/>
        <v>1</v>
      </c>
      <c r="BH426" s="106">
        <f t="shared" si="355"/>
        <v>1</v>
      </c>
      <c r="BI426" s="106">
        <f t="shared" si="356"/>
        <v>1</v>
      </c>
      <c r="BJ426" s="106">
        <f t="shared" si="356"/>
        <v>1</v>
      </c>
      <c r="BK426" s="106">
        <f t="shared" si="356"/>
        <v>1</v>
      </c>
      <c r="BL426" s="106">
        <f t="shared" si="356"/>
        <v>1</v>
      </c>
      <c r="BM426" s="106">
        <f t="shared" si="356"/>
        <v>1</v>
      </c>
      <c r="BN426" s="106">
        <f t="shared" si="356"/>
        <v>1</v>
      </c>
      <c r="BO426" s="106">
        <f t="shared" si="356"/>
        <v>1</v>
      </c>
      <c r="BP426" s="106">
        <f t="shared" si="356"/>
        <v>1</v>
      </c>
      <c r="BQ426" s="106">
        <f t="shared" si="356"/>
        <v>1</v>
      </c>
      <c r="BR426" s="350">
        <f t="shared" si="334"/>
        <v>0.42372881355932202</v>
      </c>
    </row>
    <row r="427" spans="1:70" ht="15" x14ac:dyDescent="0.25">
      <c r="A427" s="80"/>
      <c r="B427" s="77" t="s">
        <v>1470</v>
      </c>
      <c r="C427" s="77" t="s">
        <v>1471</v>
      </c>
      <c r="D427" s="77" t="s">
        <v>26</v>
      </c>
      <c r="E427" s="224">
        <f>VLOOKUP(B427,'Cuadro Control'!C467:J2357,8,FALSE)</f>
        <v>0</v>
      </c>
      <c r="F427" s="106">
        <f t="shared" si="350"/>
        <v>0</v>
      </c>
      <c r="G427" s="107">
        <v>46449</v>
      </c>
      <c r="H427" s="107"/>
      <c r="I427" s="107">
        <v>46456</v>
      </c>
      <c r="J427" s="354">
        <f t="shared" si="307"/>
        <v>0.375</v>
      </c>
      <c r="K427" s="106">
        <f t="shared" ref="K427:T432" si="357">IF($G427=0,0,IF(K$6&lt;$G427,0,IF(K$6&gt;$I427,1,(K$6-$G427+1)/($I427-$G427+1))))</f>
        <v>0</v>
      </c>
      <c r="L427" s="106">
        <f t="shared" si="357"/>
        <v>0</v>
      </c>
      <c r="M427" s="106">
        <f t="shared" si="357"/>
        <v>0</v>
      </c>
      <c r="N427" s="106">
        <f t="shared" si="357"/>
        <v>0</v>
      </c>
      <c r="O427" s="106">
        <f t="shared" si="357"/>
        <v>0</v>
      </c>
      <c r="P427" s="106">
        <f t="shared" si="357"/>
        <v>0</v>
      </c>
      <c r="Q427" s="106">
        <f t="shared" si="357"/>
        <v>0</v>
      </c>
      <c r="R427" s="106">
        <f t="shared" si="357"/>
        <v>0</v>
      </c>
      <c r="S427" s="106">
        <f t="shared" si="357"/>
        <v>0</v>
      </c>
      <c r="T427" s="106">
        <f t="shared" si="357"/>
        <v>0</v>
      </c>
      <c r="U427" s="106">
        <f t="shared" ref="U427:AD432" si="358">IF($G427=0,0,IF(U$6&lt;$G427,0,IF(U$6&gt;$I427,1,(U$6-$G427+1)/($I427-$G427+1))))</f>
        <v>0</v>
      </c>
      <c r="V427" s="106">
        <f t="shared" si="358"/>
        <v>0</v>
      </c>
      <c r="W427" s="106">
        <f t="shared" si="358"/>
        <v>0</v>
      </c>
      <c r="X427" s="106">
        <f t="shared" si="358"/>
        <v>0</v>
      </c>
      <c r="Y427" s="106">
        <f t="shared" si="358"/>
        <v>0</v>
      </c>
      <c r="Z427" s="106">
        <f t="shared" si="358"/>
        <v>0</v>
      </c>
      <c r="AA427" s="106">
        <f t="shared" si="358"/>
        <v>0</v>
      </c>
      <c r="AB427" s="106">
        <f t="shared" si="358"/>
        <v>0</v>
      </c>
      <c r="AC427" s="106">
        <f t="shared" si="358"/>
        <v>0</v>
      </c>
      <c r="AD427" s="106">
        <f t="shared" si="358"/>
        <v>0</v>
      </c>
      <c r="AE427" s="106">
        <f t="shared" ref="AE427:AN432" si="359">IF($G427=0,0,IF(AE$6&lt;$G427,0,IF(AE$6&gt;$I427,1,(AE$6-$G427+1)/($I427-$G427+1))))</f>
        <v>0</v>
      </c>
      <c r="AF427" s="106">
        <f t="shared" si="359"/>
        <v>0</v>
      </c>
      <c r="AG427" s="106">
        <f t="shared" si="359"/>
        <v>0</v>
      </c>
      <c r="AH427" s="106">
        <f t="shared" si="359"/>
        <v>0</v>
      </c>
      <c r="AI427" s="106">
        <f t="shared" si="359"/>
        <v>0</v>
      </c>
      <c r="AJ427" s="106">
        <f t="shared" si="359"/>
        <v>0</v>
      </c>
      <c r="AK427" s="106">
        <f t="shared" si="359"/>
        <v>0</v>
      </c>
      <c r="AL427" s="106">
        <f t="shared" si="359"/>
        <v>0</v>
      </c>
      <c r="AM427" s="106">
        <f t="shared" si="359"/>
        <v>0</v>
      </c>
      <c r="AN427" s="106">
        <f t="shared" si="359"/>
        <v>0</v>
      </c>
      <c r="AO427" s="106">
        <f t="shared" ref="AO427:AX432" si="360">IF($G427=0,0,IF(AO$6&lt;$G427,0,IF(AO$6&gt;$I427,1,(AO$6-$G427+1)/($I427-$G427+1))))</f>
        <v>0</v>
      </c>
      <c r="AP427" s="106">
        <f t="shared" si="360"/>
        <v>0</v>
      </c>
      <c r="AQ427" s="106">
        <f t="shared" si="360"/>
        <v>0</v>
      </c>
      <c r="AR427" s="106">
        <f t="shared" si="360"/>
        <v>0</v>
      </c>
      <c r="AS427" s="106">
        <f t="shared" si="360"/>
        <v>0.375</v>
      </c>
      <c r="AT427" s="106">
        <f t="shared" si="360"/>
        <v>1</v>
      </c>
      <c r="AU427" s="106">
        <f t="shared" si="360"/>
        <v>1</v>
      </c>
      <c r="AV427" s="106">
        <f t="shared" si="360"/>
        <v>1</v>
      </c>
      <c r="AW427" s="106">
        <f t="shared" si="360"/>
        <v>1</v>
      </c>
      <c r="AX427" s="106">
        <f t="shared" si="360"/>
        <v>1</v>
      </c>
      <c r="AY427" s="106">
        <f t="shared" ref="AY427:BH432" si="361">IF($G427=0,0,IF(AY$6&lt;$G427,0,IF(AY$6&gt;$I427,1,(AY$6-$G427+1)/($I427-$G427+1))))</f>
        <v>1</v>
      </c>
      <c r="AZ427" s="106">
        <f t="shared" si="361"/>
        <v>1</v>
      </c>
      <c r="BA427" s="106">
        <f t="shared" si="361"/>
        <v>1</v>
      </c>
      <c r="BB427" s="106">
        <f t="shared" si="361"/>
        <v>1</v>
      </c>
      <c r="BC427" s="106">
        <f t="shared" si="361"/>
        <v>1</v>
      </c>
      <c r="BD427" s="106">
        <f t="shared" si="361"/>
        <v>1</v>
      </c>
      <c r="BE427" s="106">
        <f t="shared" si="361"/>
        <v>1</v>
      </c>
      <c r="BF427" s="106">
        <f t="shared" si="361"/>
        <v>1</v>
      </c>
      <c r="BG427" s="106">
        <f t="shared" si="361"/>
        <v>1</v>
      </c>
      <c r="BH427" s="106">
        <f t="shared" si="361"/>
        <v>1</v>
      </c>
      <c r="BI427" s="106">
        <f t="shared" ref="BI427:BQ432" si="362">IF($G427=0,0,IF(BI$6&lt;$G427,0,IF(BI$6&gt;$I427,1,(BI$6-$G427+1)/($I427-$G427+1))))</f>
        <v>1</v>
      </c>
      <c r="BJ427" s="106">
        <f t="shared" si="362"/>
        <v>1</v>
      </c>
      <c r="BK427" s="106">
        <f t="shared" si="362"/>
        <v>1</v>
      </c>
      <c r="BL427" s="106">
        <f t="shared" si="362"/>
        <v>1</v>
      </c>
      <c r="BM427" s="106">
        <f t="shared" si="362"/>
        <v>1</v>
      </c>
      <c r="BN427" s="106">
        <f t="shared" si="362"/>
        <v>1</v>
      </c>
      <c r="BO427" s="106">
        <f t="shared" si="362"/>
        <v>1</v>
      </c>
      <c r="BP427" s="106">
        <f t="shared" si="362"/>
        <v>1</v>
      </c>
      <c r="BQ427" s="106">
        <f t="shared" si="362"/>
        <v>1</v>
      </c>
      <c r="BR427" s="350">
        <f t="shared" si="334"/>
        <v>0.41313559322033899</v>
      </c>
    </row>
    <row r="428" spans="1:70" ht="15" x14ac:dyDescent="0.25">
      <c r="A428" s="80"/>
      <c r="B428" s="77" t="s">
        <v>1472</v>
      </c>
      <c r="C428" s="77" t="s">
        <v>2070</v>
      </c>
      <c r="D428" s="77" t="s">
        <v>6</v>
      </c>
      <c r="E428" s="224">
        <f>VLOOKUP(B428,'Cuadro Control'!C468:J2358,8,FALSE)</f>
        <v>52736347.43270281</v>
      </c>
      <c r="F428" s="106">
        <f t="shared" si="350"/>
        <v>9.933624348213644E-3</v>
      </c>
      <c r="G428" s="107">
        <v>46456</v>
      </c>
      <c r="H428" s="107"/>
      <c r="I428" s="107">
        <v>46459</v>
      </c>
      <c r="J428" s="354">
        <f t="shared" si="307"/>
        <v>0.75</v>
      </c>
      <c r="K428" s="106">
        <f t="shared" si="357"/>
        <v>0</v>
      </c>
      <c r="L428" s="106">
        <f t="shared" si="357"/>
        <v>0</v>
      </c>
      <c r="M428" s="106">
        <f t="shared" si="357"/>
        <v>0</v>
      </c>
      <c r="N428" s="106">
        <f t="shared" si="357"/>
        <v>0</v>
      </c>
      <c r="O428" s="106">
        <f t="shared" si="357"/>
        <v>0</v>
      </c>
      <c r="P428" s="106">
        <f t="shared" si="357"/>
        <v>0</v>
      </c>
      <c r="Q428" s="106">
        <f t="shared" si="357"/>
        <v>0</v>
      </c>
      <c r="R428" s="106">
        <f t="shared" si="357"/>
        <v>0</v>
      </c>
      <c r="S428" s="106">
        <f t="shared" si="357"/>
        <v>0</v>
      </c>
      <c r="T428" s="106">
        <f t="shared" si="357"/>
        <v>0</v>
      </c>
      <c r="U428" s="106">
        <f t="shared" si="358"/>
        <v>0</v>
      </c>
      <c r="V428" s="106">
        <f t="shared" si="358"/>
        <v>0</v>
      </c>
      <c r="W428" s="106">
        <f t="shared" si="358"/>
        <v>0</v>
      </c>
      <c r="X428" s="106">
        <f t="shared" si="358"/>
        <v>0</v>
      </c>
      <c r="Y428" s="106">
        <f t="shared" si="358"/>
        <v>0</v>
      </c>
      <c r="Z428" s="106">
        <f t="shared" si="358"/>
        <v>0</v>
      </c>
      <c r="AA428" s="106">
        <f t="shared" si="358"/>
        <v>0</v>
      </c>
      <c r="AB428" s="106">
        <f t="shared" si="358"/>
        <v>0</v>
      </c>
      <c r="AC428" s="106">
        <f t="shared" si="358"/>
        <v>0</v>
      </c>
      <c r="AD428" s="106">
        <f t="shared" si="358"/>
        <v>0</v>
      </c>
      <c r="AE428" s="106">
        <f t="shared" si="359"/>
        <v>0</v>
      </c>
      <c r="AF428" s="106">
        <f t="shared" si="359"/>
        <v>0</v>
      </c>
      <c r="AG428" s="106">
        <f t="shared" si="359"/>
        <v>0</v>
      </c>
      <c r="AH428" s="106">
        <f t="shared" si="359"/>
        <v>0</v>
      </c>
      <c r="AI428" s="106">
        <f t="shared" si="359"/>
        <v>0</v>
      </c>
      <c r="AJ428" s="106">
        <f t="shared" si="359"/>
        <v>0</v>
      </c>
      <c r="AK428" s="106">
        <f t="shared" si="359"/>
        <v>0</v>
      </c>
      <c r="AL428" s="106">
        <f t="shared" si="359"/>
        <v>0</v>
      </c>
      <c r="AM428" s="106">
        <f t="shared" si="359"/>
        <v>0</v>
      </c>
      <c r="AN428" s="106">
        <f t="shared" si="359"/>
        <v>0</v>
      </c>
      <c r="AO428" s="106">
        <f t="shared" si="360"/>
        <v>0</v>
      </c>
      <c r="AP428" s="106">
        <f t="shared" si="360"/>
        <v>0</v>
      </c>
      <c r="AQ428" s="106">
        <f t="shared" si="360"/>
        <v>0</v>
      </c>
      <c r="AR428" s="106">
        <f t="shared" si="360"/>
        <v>0</v>
      </c>
      <c r="AS428" s="106">
        <f t="shared" si="360"/>
        <v>0</v>
      </c>
      <c r="AT428" s="106">
        <f t="shared" si="360"/>
        <v>0.75</v>
      </c>
      <c r="AU428" s="106">
        <f t="shared" si="360"/>
        <v>1</v>
      </c>
      <c r="AV428" s="106">
        <f t="shared" si="360"/>
        <v>1</v>
      </c>
      <c r="AW428" s="106">
        <f t="shared" si="360"/>
        <v>1</v>
      </c>
      <c r="AX428" s="106">
        <f t="shared" si="360"/>
        <v>1</v>
      </c>
      <c r="AY428" s="106">
        <f t="shared" si="361"/>
        <v>1</v>
      </c>
      <c r="AZ428" s="106">
        <f t="shared" si="361"/>
        <v>1</v>
      </c>
      <c r="BA428" s="106">
        <f t="shared" si="361"/>
        <v>1</v>
      </c>
      <c r="BB428" s="106">
        <f t="shared" si="361"/>
        <v>1</v>
      </c>
      <c r="BC428" s="106">
        <f t="shared" si="361"/>
        <v>1</v>
      </c>
      <c r="BD428" s="106">
        <f t="shared" si="361"/>
        <v>1</v>
      </c>
      <c r="BE428" s="106">
        <f t="shared" si="361"/>
        <v>1</v>
      </c>
      <c r="BF428" s="106">
        <f t="shared" si="361"/>
        <v>1</v>
      </c>
      <c r="BG428" s="106">
        <f t="shared" si="361"/>
        <v>1</v>
      </c>
      <c r="BH428" s="106">
        <f t="shared" si="361"/>
        <v>1</v>
      </c>
      <c r="BI428" s="106">
        <f t="shared" si="362"/>
        <v>1</v>
      </c>
      <c r="BJ428" s="106">
        <f t="shared" si="362"/>
        <v>1</v>
      </c>
      <c r="BK428" s="106">
        <f t="shared" si="362"/>
        <v>1</v>
      </c>
      <c r="BL428" s="106">
        <f t="shared" si="362"/>
        <v>1</v>
      </c>
      <c r="BM428" s="106">
        <f t="shared" si="362"/>
        <v>1</v>
      </c>
      <c r="BN428" s="106">
        <f t="shared" si="362"/>
        <v>1</v>
      </c>
      <c r="BO428" s="106">
        <f t="shared" si="362"/>
        <v>1</v>
      </c>
      <c r="BP428" s="106">
        <f t="shared" si="362"/>
        <v>1</v>
      </c>
      <c r="BQ428" s="106">
        <f t="shared" si="362"/>
        <v>1</v>
      </c>
      <c r="BR428" s="350">
        <f t="shared" si="334"/>
        <v>0.40254237288135591</v>
      </c>
    </row>
    <row r="429" spans="1:70" ht="24" x14ac:dyDescent="0.25">
      <c r="A429" s="80"/>
      <c r="B429" s="77" t="s">
        <v>1473</v>
      </c>
      <c r="C429" s="77" t="s">
        <v>1474</v>
      </c>
      <c r="D429" s="77" t="s">
        <v>9</v>
      </c>
      <c r="E429" s="224">
        <f>VLOOKUP(B429,'Cuadro Control'!C469:J2359,8,FALSE)</f>
        <v>46410609.014634147</v>
      </c>
      <c r="F429" s="106">
        <f t="shared" si="350"/>
        <v>8.742083556535862E-3</v>
      </c>
      <c r="G429" s="107">
        <v>46459</v>
      </c>
      <c r="H429" s="107"/>
      <c r="I429" s="107">
        <v>46462</v>
      </c>
      <c r="J429" s="354">
        <f t="shared" si="307"/>
        <v>0</v>
      </c>
      <c r="K429" s="106">
        <f t="shared" si="357"/>
        <v>0</v>
      </c>
      <c r="L429" s="106">
        <f t="shared" si="357"/>
        <v>0</v>
      </c>
      <c r="M429" s="106">
        <f t="shared" si="357"/>
        <v>0</v>
      </c>
      <c r="N429" s="106">
        <f t="shared" si="357"/>
        <v>0</v>
      </c>
      <c r="O429" s="106">
        <f t="shared" si="357"/>
        <v>0</v>
      </c>
      <c r="P429" s="106">
        <f t="shared" si="357"/>
        <v>0</v>
      </c>
      <c r="Q429" s="106">
        <f t="shared" si="357"/>
        <v>0</v>
      </c>
      <c r="R429" s="106">
        <f t="shared" si="357"/>
        <v>0</v>
      </c>
      <c r="S429" s="106">
        <f t="shared" si="357"/>
        <v>0</v>
      </c>
      <c r="T429" s="106">
        <f t="shared" si="357"/>
        <v>0</v>
      </c>
      <c r="U429" s="106">
        <f t="shared" si="358"/>
        <v>0</v>
      </c>
      <c r="V429" s="106">
        <f t="shared" si="358"/>
        <v>0</v>
      </c>
      <c r="W429" s="106">
        <f t="shared" si="358"/>
        <v>0</v>
      </c>
      <c r="X429" s="106">
        <f t="shared" si="358"/>
        <v>0</v>
      </c>
      <c r="Y429" s="106">
        <f t="shared" si="358"/>
        <v>0</v>
      </c>
      <c r="Z429" s="106">
        <f t="shared" si="358"/>
        <v>0</v>
      </c>
      <c r="AA429" s="106">
        <f t="shared" si="358"/>
        <v>0</v>
      </c>
      <c r="AB429" s="106">
        <f t="shared" si="358"/>
        <v>0</v>
      </c>
      <c r="AC429" s="106">
        <f t="shared" si="358"/>
        <v>0</v>
      </c>
      <c r="AD429" s="106">
        <f t="shared" si="358"/>
        <v>0</v>
      </c>
      <c r="AE429" s="106">
        <f t="shared" si="359"/>
        <v>0</v>
      </c>
      <c r="AF429" s="106">
        <f t="shared" si="359"/>
        <v>0</v>
      </c>
      <c r="AG429" s="106">
        <f t="shared" si="359"/>
        <v>0</v>
      </c>
      <c r="AH429" s="106">
        <f t="shared" si="359"/>
        <v>0</v>
      </c>
      <c r="AI429" s="106">
        <f t="shared" si="359"/>
        <v>0</v>
      </c>
      <c r="AJ429" s="106">
        <f t="shared" si="359"/>
        <v>0</v>
      </c>
      <c r="AK429" s="106">
        <f t="shared" si="359"/>
        <v>0</v>
      </c>
      <c r="AL429" s="106">
        <f t="shared" si="359"/>
        <v>0</v>
      </c>
      <c r="AM429" s="106">
        <f t="shared" si="359"/>
        <v>0</v>
      </c>
      <c r="AN429" s="106">
        <f t="shared" si="359"/>
        <v>0</v>
      </c>
      <c r="AO429" s="106">
        <f t="shared" si="360"/>
        <v>0</v>
      </c>
      <c r="AP429" s="106">
        <f t="shared" si="360"/>
        <v>0</v>
      </c>
      <c r="AQ429" s="106">
        <f t="shared" si="360"/>
        <v>0</v>
      </c>
      <c r="AR429" s="106">
        <f t="shared" si="360"/>
        <v>0</v>
      </c>
      <c r="AS429" s="106">
        <f t="shared" si="360"/>
        <v>0</v>
      </c>
      <c r="AT429" s="106">
        <f t="shared" si="360"/>
        <v>0</v>
      </c>
      <c r="AU429" s="106">
        <f t="shared" si="360"/>
        <v>1</v>
      </c>
      <c r="AV429" s="106">
        <f t="shared" si="360"/>
        <v>1</v>
      </c>
      <c r="AW429" s="106">
        <f t="shared" si="360"/>
        <v>1</v>
      </c>
      <c r="AX429" s="106">
        <f t="shared" si="360"/>
        <v>1</v>
      </c>
      <c r="AY429" s="106">
        <f t="shared" si="361"/>
        <v>1</v>
      </c>
      <c r="AZ429" s="106">
        <f t="shared" si="361"/>
        <v>1</v>
      </c>
      <c r="BA429" s="106">
        <f t="shared" si="361"/>
        <v>1</v>
      </c>
      <c r="BB429" s="106">
        <f t="shared" si="361"/>
        <v>1</v>
      </c>
      <c r="BC429" s="106">
        <f t="shared" si="361"/>
        <v>1</v>
      </c>
      <c r="BD429" s="106">
        <f t="shared" si="361"/>
        <v>1</v>
      </c>
      <c r="BE429" s="106">
        <f t="shared" si="361"/>
        <v>1</v>
      </c>
      <c r="BF429" s="106">
        <f t="shared" si="361"/>
        <v>1</v>
      </c>
      <c r="BG429" s="106">
        <f t="shared" si="361"/>
        <v>1</v>
      </c>
      <c r="BH429" s="106">
        <f t="shared" si="361"/>
        <v>1</v>
      </c>
      <c r="BI429" s="106">
        <f t="shared" si="362"/>
        <v>1</v>
      </c>
      <c r="BJ429" s="106">
        <f t="shared" si="362"/>
        <v>1</v>
      </c>
      <c r="BK429" s="106">
        <f t="shared" si="362"/>
        <v>1</v>
      </c>
      <c r="BL429" s="106">
        <f t="shared" si="362"/>
        <v>1</v>
      </c>
      <c r="BM429" s="106">
        <f t="shared" si="362"/>
        <v>1</v>
      </c>
      <c r="BN429" s="106">
        <f t="shared" si="362"/>
        <v>1</v>
      </c>
      <c r="BO429" s="106">
        <f t="shared" si="362"/>
        <v>1</v>
      </c>
      <c r="BP429" s="106">
        <f t="shared" si="362"/>
        <v>1</v>
      </c>
      <c r="BQ429" s="106">
        <f t="shared" si="362"/>
        <v>1</v>
      </c>
      <c r="BR429" s="350">
        <f t="shared" si="334"/>
        <v>0.38983050847457629</v>
      </c>
    </row>
    <row r="430" spans="1:70" ht="24" x14ac:dyDescent="0.25">
      <c r="A430" s="80"/>
      <c r="B430" s="77" t="s">
        <v>1475</v>
      </c>
      <c r="C430" s="77" t="s">
        <v>1476</v>
      </c>
      <c r="D430" s="77" t="s">
        <v>9</v>
      </c>
      <c r="E430" s="224">
        <f>VLOOKUP(B430,'Cuadro Control'!C470:J2360,8,FALSE)</f>
        <v>1587346329.5488234</v>
      </c>
      <c r="F430" s="106">
        <f t="shared" si="350"/>
        <v>0.29899875353285565</v>
      </c>
      <c r="G430" s="107">
        <v>46459</v>
      </c>
      <c r="H430" s="107"/>
      <c r="I430" s="107">
        <v>46473</v>
      </c>
      <c r="J430" s="354">
        <f t="shared" ref="J430:J493" si="363">+INDEX($K430:$BQ430,1,MATCH(I430,$K$6:$BQ$6,1))</f>
        <v>0.93333333333333335</v>
      </c>
      <c r="K430" s="106">
        <f t="shared" si="357"/>
        <v>0</v>
      </c>
      <c r="L430" s="106">
        <f t="shared" si="357"/>
        <v>0</v>
      </c>
      <c r="M430" s="106">
        <f t="shared" si="357"/>
        <v>0</v>
      </c>
      <c r="N430" s="106">
        <f t="shared" si="357"/>
        <v>0</v>
      </c>
      <c r="O430" s="106">
        <f t="shared" si="357"/>
        <v>0</v>
      </c>
      <c r="P430" s="106">
        <f t="shared" si="357"/>
        <v>0</v>
      </c>
      <c r="Q430" s="106">
        <f t="shared" si="357"/>
        <v>0</v>
      </c>
      <c r="R430" s="106">
        <f t="shared" si="357"/>
        <v>0</v>
      </c>
      <c r="S430" s="106">
        <f t="shared" si="357"/>
        <v>0</v>
      </c>
      <c r="T430" s="106">
        <f t="shared" si="357"/>
        <v>0</v>
      </c>
      <c r="U430" s="106">
        <f t="shared" si="358"/>
        <v>0</v>
      </c>
      <c r="V430" s="106">
        <f t="shared" si="358"/>
        <v>0</v>
      </c>
      <c r="W430" s="106">
        <f t="shared" si="358"/>
        <v>0</v>
      </c>
      <c r="X430" s="106">
        <f t="shared" si="358"/>
        <v>0</v>
      </c>
      <c r="Y430" s="106">
        <f t="shared" si="358"/>
        <v>0</v>
      </c>
      <c r="Z430" s="106">
        <f t="shared" si="358"/>
        <v>0</v>
      </c>
      <c r="AA430" s="106">
        <f t="shared" si="358"/>
        <v>0</v>
      </c>
      <c r="AB430" s="106">
        <f t="shared" si="358"/>
        <v>0</v>
      </c>
      <c r="AC430" s="106">
        <f t="shared" si="358"/>
        <v>0</v>
      </c>
      <c r="AD430" s="106">
        <f t="shared" si="358"/>
        <v>0</v>
      </c>
      <c r="AE430" s="106">
        <f t="shared" si="359"/>
        <v>0</v>
      </c>
      <c r="AF430" s="106">
        <f t="shared" si="359"/>
        <v>0</v>
      </c>
      <c r="AG430" s="106">
        <f t="shared" si="359"/>
        <v>0</v>
      </c>
      <c r="AH430" s="106">
        <f t="shared" si="359"/>
        <v>0</v>
      </c>
      <c r="AI430" s="106">
        <f t="shared" si="359"/>
        <v>0</v>
      </c>
      <c r="AJ430" s="106">
        <f t="shared" si="359"/>
        <v>0</v>
      </c>
      <c r="AK430" s="106">
        <f t="shared" si="359"/>
        <v>0</v>
      </c>
      <c r="AL430" s="106">
        <f t="shared" si="359"/>
        <v>0</v>
      </c>
      <c r="AM430" s="106">
        <f t="shared" si="359"/>
        <v>0</v>
      </c>
      <c r="AN430" s="106">
        <f t="shared" si="359"/>
        <v>0</v>
      </c>
      <c r="AO430" s="106">
        <f t="shared" si="360"/>
        <v>0</v>
      </c>
      <c r="AP430" s="106">
        <f t="shared" si="360"/>
        <v>0</v>
      </c>
      <c r="AQ430" s="106">
        <f t="shared" si="360"/>
        <v>0</v>
      </c>
      <c r="AR430" s="106">
        <f t="shared" si="360"/>
        <v>0</v>
      </c>
      <c r="AS430" s="106">
        <f t="shared" si="360"/>
        <v>0</v>
      </c>
      <c r="AT430" s="106">
        <f t="shared" si="360"/>
        <v>0</v>
      </c>
      <c r="AU430" s="106">
        <f t="shared" si="360"/>
        <v>0.46666666666666667</v>
      </c>
      <c r="AV430" s="106">
        <f t="shared" si="360"/>
        <v>0.93333333333333335</v>
      </c>
      <c r="AW430" s="106">
        <f t="shared" si="360"/>
        <v>1</v>
      </c>
      <c r="AX430" s="106">
        <f t="shared" si="360"/>
        <v>1</v>
      </c>
      <c r="AY430" s="106">
        <f t="shared" si="361"/>
        <v>1</v>
      </c>
      <c r="AZ430" s="106">
        <f t="shared" si="361"/>
        <v>1</v>
      </c>
      <c r="BA430" s="106">
        <f t="shared" si="361"/>
        <v>1</v>
      </c>
      <c r="BB430" s="106">
        <f t="shared" si="361"/>
        <v>1</v>
      </c>
      <c r="BC430" s="106">
        <f t="shared" si="361"/>
        <v>1</v>
      </c>
      <c r="BD430" s="106">
        <f t="shared" si="361"/>
        <v>1</v>
      </c>
      <c r="BE430" s="106">
        <f t="shared" si="361"/>
        <v>1</v>
      </c>
      <c r="BF430" s="106">
        <f t="shared" si="361"/>
        <v>1</v>
      </c>
      <c r="BG430" s="106">
        <f t="shared" si="361"/>
        <v>1</v>
      </c>
      <c r="BH430" s="106">
        <f t="shared" si="361"/>
        <v>1</v>
      </c>
      <c r="BI430" s="106">
        <f t="shared" si="362"/>
        <v>1</v>
      </c>
      <c r="BJ430" s="106">
        <f t="shared" si="362"/>
        <v>1</v>
      </c>
      <c r="BK430" s="106">
        <f t="shared" si="362"/>
        <v>1</v>
      </c>
      <c r="BL430" s="106">
        <f t="shared" si="362"/>
        <v>1</v>
      </c>
      <c r="BM430" s="106">
        <f t="shared" si="362"/>
        <v>1</v>
      </c>
      <c r="BN430" s="106">
        <f t="shared" si="362"/>
        <v>1</v>
      </c>
      <c r="BO430" s="106">
        <f t="shared" si="362"/>
        <v>1</v>
      </c>
      <c r="BP430" s="106">
        <f t="shared" si="362"/>
        <v>1</v>
      </c>
      <c r="BQ430" s="106">
        <f t="shared" si="362"/>
        <v>1</v>
      </c>
      <c r="BR430" s="350">
        <f t="shared" si="334"/>
        <v>0.3796610169491525</v>
      </c>
    </row>
    <row r="431" spans="1:70" ht="30" x14ac:dyDescent="0.25">
      <c r="A431" s="80"/>
      <c r="B431" s="103" t="s">
        <v>1477</v>
      </c>
      <c r="C431" s="103" t="s">
        <v>1478</v>
      </c>
      <c r="D431" s="103" t="s">
        <v>9</v>
      </c>
      <c r="E431" s="223">
        <f>VLOOKUP(B431,'Cuadro Control'!C471:J2361,8,FALSE)</f>
        <v>179532477.23999998</v>
      </c>
      <c r="F431" s="104">
        <f t="shared" si="350"/>
        <v>3.3817438522495219E-2</v>
      </c>
      <c r="G431" s="105">
        <v>46462</v>
      </c>
      <c r="H431" s="105"/>
      <c r="I431" s="105">
        <v>46477</v>
      </c>
      <c r="J431" s="354">
        <f t="shared" si="363"/>
        <v>0.6875</v>
      </c>
      <c r="K431" s="104">
        <f t="shared" si="357"/>
        <v>0</v>
      </c>
      <c r="L431" s="104">
        <f t="shared" si="357"/>
        <v>0</v>
      </c>
      <c r="M431" s="104">
        <f t="shared" si="357"/>
        <v>0</v>
      </c>
      <c r="N431" s="104">
        <f t="shared" si="357"/>
        <v>0</v>
      </c>
      <c r="O431" s="104">
        <f t="shared" si="357"/>
        <v>0</v>
      </c>
      <c r="P431" s="104">
        <f t="shared" si="357"/>
        <v>0</v>
      </c>
      <c r="Q431" s="104">
        <f t="shared" si="357"/>
        <v>0</v>
      </c>
      <c r="R431" s="104">
        <f t="shared" si="357"/>
        <v>0</v>
      </c>
      <c r="S431" s="104">
        <f t="shared" si="357"/>
        <v>0</v>
      </c>
      <c r="T431" s="104">
        <f t="shared" si="357"/>
        <v>0</v>
      </c>
      <c r="U431" s="104">
        <f t="shared" si="358"/>
        <v>0</v>
      </c>
      <c r="V431" s="104">
        <f t="shared" si="358"/>
        <v>0</v>
      </c>
      <c r="W431" s="104">
        <f t="shared" si="358"/>
        <v>0</v>
      </c>
      <c r="X431" s="104">
        <f t="shared" si="358"/>
        <v>0</v>
      </c>
      <c r="Y431" s="104">
        <f t="shared" si="358"/>
        <v>0</v>
      </c>
      <c r="Z431" s="104">
        <f t="shared" si="358"/>
        <v>0</v>
      </c>
      <c r="AA431" s="104">
        <f t="shared" si="358"/>
        <v>0</v>
      </c>
      <c r="AB431" s="104">
        <f t="shared" si="358"/>
        <v>0</v>
      </c>
      <c r="AC431" s="104">
        <f t="shared" si="358"/>
        <v>0</v>
      </c>
      <c r="AD431" s="104">
        <f t="shared" si="358"/>
        <v>0</v>
      </c>
      <c r="AE431" s="104">
        <f t="shared" si="359"/>
        <v>0</v>
      </c>
      <c r="AF431" s="104">
        <f t="shared" si="359"/>
        <v>0</v>
      </c>
      <c r="AG431" s="104">
        <f t="shared" si="359"/>
        <v>0</v>
      </c>
      <c r="AH431" s="104">
        <f t="shared" si="359"/>
        <v>0</v>
      </c>
      <c r="AI431" s="104">
        <f t="shared" si="359"/>
        <v>0</v>
      </c>
      <c r="AJ431" s="104">
        <f t="shared" si="359"/>
        <v>0</v>
      </c>
      <c r="AK431" s="104">
        <f t="shared" si="359"/>
        <v>0</v>
      </c>
      <c r="AL431" s="104">
        <f t="shared" si="359"/>
        <v>0</v>
      </c>
      <c r="AM431" s="104">
        <f t="shared" si="359"/>
        <v>0</v>
      </c>
      <c r="AN431" s="104">
        <f t="shared" si="359"/>
        <v>0</v>
      </c>
      <c r="AO431" s="104">
        <f t="shared" si="360"/>
        <v>0</v>
      </c>
      <c r="AP431" s="104">
        <f t="shared" si="360"/>
        <v>0</v>
      </c>
      <c r="AQ431" s="104">
        <f t="shared" si="360"/>
        <v>0</v>
      </c>
      <c r="AR431" s="104">
        <f t="shared" si="360"/>
        <v>0</v>
      </c>
      <c r="AS431" s="104">
        <f t="shared" si="360"/>
        <v>0</v>
      </c>
      <c r="AT431" s="104">
        <f t="shared" si="360"/>
        <v>0</v>
      </c>
      <c r="AU431" s="104">
        <f t="shared" si="360"/>
        <v>0.25</v>
      </c>
      <c r="AV431" s="104">
        <f t="shared" si="360"/>
        <v>0.6875</v>
      </c>
      <c r="AW431" s="104">
        <f t="shared" si="360"/>
        <v>1</v>
      </c>
      <c r="AX431" s="104">
        <f t="shared" si="360"/>
        <v>1</v>
      </c>
      <c r="AY431" s="104">
        <f t="shared" si="361"/>
        <v>1</v>
      </c>
      <c r="AZ431" s="104">
        <f t="shared" si="361"/>
        <v>1</v>
      </c>
      <c r="BA431" s="104">
        <f t="shared" si="361"/>
        <v>1</v>
      </c>
      <c r="BB431" s="104">
        <f t="shared" si="361"/>
        <v>1</v>
      </c>
      <c r="BC431" s="104">
        <f t="shared" si="361"/>
        <v>1</v>
      </c>
      <c r="BD431" s="104">
        <f t="shared" si="361"/>
        <v>1</v>
      </c>
      <c r="BE431" s="104">
        <f t="shared" si="361"/>
        <v>1</v>
      </c>
      <c r="BF431" s="104">
        <f t="shared" si="361"/>
        <v>1</v>
      </c>
      <c r="BG431" s="104">
        <f t="shared" si="361"/>
        <v>1</v>
      </c>
      <c r="BH431" s="104">
        <f t="shared" si="361"/>
        <v>1</v>
      </c>
      <c r="BI431" s="104">
        <f t="shared" si="362"/>
        <v>1</v>
      </c>
      <c r="BJ431" s="104">
        <f t="shared" si="362"/>
        <v>1</v>
      </c>
      <c r="BK431" s="104">
        <f t="shared" si="362"/>
        <v>1</v>
      </c>
      <c r="BL431" s="104">
        <f t="shared" si="362"/>
        <v>1</v>
      </c>
      <c r="BM431" s="104">
        <f t="shared" si="362"/>
        <v>1</v>
      </c>
      <c r="BN431" s="104">
        <f t="shared" si="362"/>
        <v>1</v>
      </c>
      <c r="BO431" s="104">
        <f t="shared" si="362"/>
        <v>1</v>
      </c>
      <c r="BP431" s="104">
        <f t="shared" si="362"/>
        <v>1</v>
      </c>
      <c r="BQ431" s="104">
        <f t="shared" si="362"/>
        <v>1</v>
      </c>
      <c r="BR431" s="350">
        <f t="shared" si="334"/>
        <v>0.37182203389830509</v>
      </c>
    </row>
    <row r="432" spans="1:70" ht="15" x14ac:dyDescent="0.25">
      <c r="A432" s="80"/>
      <c r="B432" s="78" t="s">
        <v>1479</v>
      </c>
      <c r="C432" s="78" t="s">
        <v>1992</v>
      </c>
      <c r="D432" s="78" t="s">
        <v>3</v>
      </c>
      <c r="E432" s="225">
        <f>VLOOKUP(B432,'Cuadro Control'!C472:J2362,8,FALSE)</f>
        <v>0</v>
      </c>
      <c r="F432" s="108">
        <f>IFERROR(E432/$E$416,0)</f>
        <v>0</v>
      </c>
      <c r="G432" s="109">
        <v>46477</v>
      </c>
      <c r="H432" s="109"/>
      <c r="I432" s="109">
        <v>46477</v>
      </c>
      <c r="J432" s="354">
        <f t="shared" si="363"/>
        <v>0</v>
      </c>
      <c r="K432" s="108">
        <f t="shared" si="357"/>
        <v>0</v>
      </c>
      <c r="L432" s="108">
        <f t="shared" si="357"/>
        <v>0</v>
      </c>
      <c r="M432" s="108">
        <f t="shared" si="357"/>
        <v>0</v>
      </c>
      <c r="N432" s="108">
        <f t="shared" si="357"/>
        <v>0</v>
      </c>
      <c r="O432" s="108">
        <f t="shared" si="357"/>
        <v>0</v>
      </c>
      <c r="P432" s="108">
        <f t="shared" si="357"/>
        <v>0</v>
      </c>
      <c r="Q432" s="108">
        <f t="shared" si="357"/>
        <v>0</v>
      </c>
      <c r="R432" s="108">
        <f t="shared" si="357"/>
        <v>0</v>
      </c>
      <c r="S432" s="108">
        <f t="shared" si="357"/>
        <v>0</v>
      </c>
      <c r="T432" s="108">
        <f t="shared" si="357"/>
        <v>0</v>
      </c>
      <c r="U432" s="108">
        <f t="shared" si="358"/>
        <v>0</v>
      </c>
      <c r="V432" s="108">
        <f t="shared" si="358"/>
        <v>0</v>
      </c>
      <c r="W432" s="108">
        <f t="shared" si="358"/>
        <v>0</v>
      </c>
      <c r="X432" s="108">
        <f t="shared" si="358"/>
        <v>0</v>
      </c>
      <c r="Y432" s="108">
        <f t="shared" si="358"/>
        <v>0</v>
      </c>
      <c r="Z432" s="108">
        <f t="shared" si="358"/>
        <v>0</v>
      </c>
      <c r="AA432" s="108">
        <f t="shared" si="358"/>
        <v>0</v>
      </c>
      <c r="AB432" s="108">
        <f t="shared" si="358"/>
        <v>0</v>
      </c>
      <c r="AC432" s="108">
        <f t="shared" si="358"/>
        <v>0</v>
      </c>
      <c r="AD432" s="108">
        <f t="shared" si="358"/>
        <v>0</v>
      </c>
      <c r="AE432" s="108">
        <f t="shared" si="359"/>
        <v>0</v>
      </c>
      <c r="AF432" s="108">
        <f t="shared" si="359"/>
        <v>0</v>
      </c>
      <c r="AG432" s="108">
        <f t="shared" si="359"/>
        <v>0</v>
      </c>
      <c r="AH432" s="108">
        <f t="shared" si="359"/>
        <v>0</v>
      </c>
      <c r="AI432" s="108">
        <f t="shared" si="359"/>
        <v>0</v>
      </c>
      <c r="AJ432" s="108">
        <f t="shared" si="359"/>
        <v>0</v>
      </c>
      <c r="AK432" s="108">
        <f t="shared" si="359"/>
        <v>0</v>
      </c>
      <c r="AL432" s="108">
        <f t="shared" si="359"/>
        <v>0</v>
      </c>
      <c r="AM432" s="108">
        <f t="shared" si="359"/>
        <v>0</v>
      </c>
      <c r="AN432" s="108">
        <f t="shared" si="359"/>
        <v>0</v>
      </c>
      <c r="AO432" s="108">
        <f t="shared" si="360"/>
        <v>0</v>
      </c>
      <c r="AP432" s="108">
        <f t="shared" si="360"/>
        <v>0</v>
      </c>
      <c r="AQ432" s="108">
        <f t="shared" si="360"/>
        <v>0</v>
      </c>
      <c r="AR432" s="108">
        <f t="shared" si="360"/>
        <v>0</v>
      </c>
      <c r="AS432" s="108">
        <f t="shared" si="360"/>
        <v>0</v>
      </c>
      <c r="AT432" s="108">
        <f t="shared" si="360"/>
        <v>0</v>
      </c>
      <c r="AU432" s="108">
        <f t="shared" si="360"/>
        <v>0</v>
      </c>
      <c r="AV432" s="108">
        <f t="shared" si="360"/>
        <v>0</v>
      </c>
      <c r="AW432" s="108">
        <f t="shared" si="360"/>
        <v>1</v>
      </c>
      <c r="AX432" s="108">
        <f t="shared" si="360"/>
        <v>1</v>
      </c>
      <c r="AY432" s="108">
        <f t="shared" si="361"/>
        <v>1</v>
      </c>
      <c r="AZ432" s="108">
        <f t="shared" si="361"/>
        <v>1</v>
      </c>
      <c r="BA432" s="108">
        <f t="shared" si="361"/>
        <v>1</v>
      </c>
      <c r="BB432" s="108">
        <f t="shared" si="361"/>
        <v>1</v>
      </c>
      <c r="BC432" s="108">
        <f t="shared" si="361"/>
        <v>1</v>
      </c>
      <c r="BD432" s="108">
        <f t="shared" si="361"/>
        <v>1</v>
      </c>
      <c r="BE432" s="108">
        <f t="shared" si="361"/>
        <v>1</v>
      </c>
      <c r="BF432" s="108">
        <f t="shared" si="361"/>
        <v>1</v>
      </c>
      <c r="BG432" s="108">
        <f t="shared" si="361"/>
        <v>1</v>
      </c>
      <c r="BH432" s="108">
        <f t="shared" si="361"/>
        <v>1</v>
      </c>
      <c r="BI432" s="108">
        <f t="shared" si="362"/>
        <v>1</v>
      </c>
      <c r="BJ432" s="108">
        <f t="shared" si="362"/>
        <v>1</v>
      </c>
      <c r="BK432" s="108">
        <f t="shared" si="362"/>
        <v>1</v>
      </c>
      <c r="BL432" s="108">
        <f t="shared" si="362"/>
        <v>1</v>
      </c>
      <c r="BM432" s="108">
        <f t="shared" si="362"/>
        <v>1</v>
      </c>
      <c r="BN432" s="108">
        <f t="shared" si="362"/>
        <v>1</v>
      </c>
      <c r="BO432" s="108">
        <f t="shared" si="362"/>
        <v>1</v>
      </c>
      <c r="BP432" s="108">
        <f t="shared" si="362"/>
        <v>1</v>
      </c>
      <c r="BQ432" s="108">
        <f t="shared" si="362"/>
        <v>1</v>
      </c>
      <c r="BR432" s="350">
        <f t="shared" si="334"/>
        <v>0.3559322033898305</v>
      </c>
    </row>
    <row r="433" spans="1:70" ht="15" x14ac:dyDescent="0.25">
      <c r="A433" s="80"/>
      <c r="B433" s="76" t="s">
        <v>1480</v>
      </c>
      <c r="C433" s="76" t="s">
        <v>1481</v>
      </c>
      <c r="D433" s="76" t="s">
        <v>38</v>
      </c>
      <c r="E433" s="222">
        <f>SUM(E434:E449)</f>
        <v>5308872732.0543728</v>
      </c>
      <c r="F433" s="101">
        <f>IFERROR(E433/$E$109,0)</f>
        <v>2.9408554574576196E-2</v>
      </c>
      <c r="G433" s="102">
        <v>46244</v>
      </c>
      <c r="H433" s="102"/>
      <c r="I433" s="102">
        <v>46485</v>
      </c>
      <c r="J433" s="354">
        <f t="shared" si="363"/>
        <v>0.96738521031854063</v>
      </c>
      <c r="K433" s="101">
        <f>SUMPRODUCT($F434:$F448,K434:K448)</f>
        <v>0</v>
      </c>
      <c r="L433" s="101">
        <f t="shared" ref="L433:BQ433" si="364">SUMPRODUCT($F434:$F448,L434:L448)</f>
        <v>0</v>
      </c>
      <c r="M433" s="101">
        <f t="shared" si="364"/>
        <v>0</v>
      </c>
      <c r="N433" s="101">
        <f t="shared" si="364"/>
        <v>0</v>
      </c>
      <c r="O433" s="101">
        <f t="shared" si="364"/>
        <v>0</v>
      </c>
      <c r="P433" s="101">
        <f t="shared" si="364"/>
        <v>4.5863736374223346E-4</v>
      </c>
      <c r="Q433" s="101">
        <f t="shared" si="364"/>
        <v>1.1007296729813603E-3</v>
      </c>
      <c r="R433" s="101">
        <f t="shared" si="364"/>
        <v>1.7428219822204871E-3</v>
      </c>
      <c r="S433" s="101">
        <f t="shared" si="364"/>
        <v>2.384914291459614E-3</v>
      </c>
      <c r="T433" s="101">
        <f t="shared" si="364"/>
        <v>3.0270066006987408E-3</v>
      </c>
      <c r="U433" s="101">
        <f t="shared" si="364"/>
        <v>3.6690989099378677E-3</v>
      </c>
      <c r="V433" s="101">
        <f t="shared" si="364"/>
        <v>4.3111912191769941E-3</v>
      </c>
      <c r="W433" s="101">
        <f t="shared" si="364"/>
        <v>4.9532835284161209E-3</v>
      </c>
      <c r="X433" s="101">
        <f t="shared" si="364"/>
        <v>5.5953758376552478E-3</v>
      </c>
      <c r="Y433" s="101">
        <f t="shared" si="364"/>
        <v>6.2374681468943746E-3</v>
      </c>
      <c r="Z433" s="101">
        <f t="shared" si="364"/>
        <v>6.8795604561335015E-3</v>
      </c>
      <c r="AA433" s="101">
        <f t="shared" si="364"/>
        <v>7.5216527653726283E-3</v>
      </c>
      <c r="AB433" s="101">
        <f t="shared" si="364"/>
        <v>8.163745074611756E-3</v>
      </c>
      <c r="AC433" s="101">
        <f t="shared" si="364"/>
        <v>8.805837383850882E-3</v>
      </c>
      <c r="AD433" s="101">
        <f t="shared" si="364"/>
        <v>9.4479296930900097E-3</v>
      </c>
      <c r="AE433" s="101">
        <f t="shared" si="364"/>
        <v>1.0090022002329136E-2</v>
      </c>
      <c r="AF433" s="101">
        <f t="shared" si="364"/>
        <v>1.0732114311568263E-2</v>
      </c>
      <c r="AG433" s="101">
        <f t="shared" si="364"/>
        <v>1.1374206620807389E-2</v>
      </c>
      <c r="AH433" s="101">
        <f t="shared" si="364"/>
        <v>1.2016298930046517E-2</v>
      </c>
      <c r="AI433" s="101">
        <f t="shared" si="364"/>
        <v>1.2658391239285643E-2</v>
      </c>
      <c r="AJ433" s="101">
        <f t="shared" si="364"/>
        <v>1.3300483548524771E-2</v>
      </c>
      <c r="AK433" s="101">
        <f t="shared" si="364"/>
        <v>1.3942575857763897E-2</v>
      </c>
      <c r="AL433" s="101">
        <f t="shared" si="364"/>
        <v>1.4584668167003025E-2</v>
      </c>
      <c r="AM433" s="101">
        <f t="shared" si="364"/>
        <v>1.5226760476242151E-2</v>
      </c>
      <c r="AN433" s="101">
        <f t="shared" si="364"/>
        <v>3.7750428504315078E-2</v>
      </c>
      <c r="AO433" s="101">
        <f t="shared" si="364"/>
        <v>7.5871503452362876E-2</v>
      </c>
      <c r="AP433" s="101">
        <f t="shared" si="364"/>
        <v>0.15928166097601784</v>
      </c>
      <c r="AQ433" s="101">
        <f t="shared" si="364"/>
        <v>0.2168042746368922</v>
      </c>
      <c r="AR433" s="101">
        <f t="shared" si="364"/>
        <v>0.31673560607132478</v>
      </c>
      <c r="AS433" s="101">
        <f t="shared" si="364"/>
        <v>0.41666693750575734</v>
      </c>
      <c r="AT433" s="101">
        <f t="shared" si="364"/>
        <v>0.64850810003989967</v>
      </c>
      <c r="AU433" s="101">
        <f t="shared" si="364"/>
        <v>0.65595831830105988</v>
      </c>
      <c r="AV433" s="101">
        <f t="shared" si="364"/>
        <v>0.81305732931628294</v>
      </c>
      <c r="AW433" s="101">
        <f t="shared" si="364"/>
        <v>0.96738521031854063</v>
      </c>
      <c r="AX433" s="101">
        <f t="shared" si="364"/>
        <v>1</v>
      </c>
      <c r="AY433" s="101">
        <f t="shared" si="364"/>
        <v>1</v>
      </c>
      <c r="AZ433" s="101">
        <f t="shared" si="364"/>
        <v>1</v>
      </c>
      <c r="BA433" s="101">
        <f t="shared" si="364"/>
        <v>1</v>
      </c>
      <c r="BB433" s="101">
        <f t="shared" si="364"/>
        <v>1</v>
      </c>
      <c r="BC433" s="101">
        <f t="shared" si="364"/>
        <v>1</v>
      </c>
      <c r="BD433" s="101">
        <f t="shared" si="364"/>
        <v>1</v>
      </c>
      <c r="BE433" s="101">
        <f t="shared" si="364"/>
        <v>1</v>
      </c>
      <c r="BF433" s="101">
        <f t="shared" si="364"/>
        <v>1</v>
      </c>
      <c r="BG433" s="101">
        <f t="shared" si="364"/>
        <v>1</v>
      </c>
      <c r="BH433" s="101">
        <f t="shared" si="364"/>
        <v>1</v>
      </c>
      <c r="BI433" s="101">
        <f t="shared" si="364"/>
        <v>1</v>
      </c>
      <c r="BJ433" s="101">
        <f t="shared" si="364"/>
        <v>1</v>
      </c>
      <c r="BK433" s="101">
        <f t="shared" si="364"/>
        <v>1</v>
      </c>
      <c r="BL433" s="101">
        <f t="shared" si="364"/>
        <v>1</v>
      </c>
      <c r="BM433" s="101">
        <f t="shared" si="364"/>
        <v>1</v>
      </c>
      <c r="BN433" s="101">
        <f t="shared" si="364"/>
        <v>1</v>
      </c>
      <c r="BO433" s="101">
        <f t="shared" si="364"/>
        <v>1</v>
      </c>
      <c r="BP433" s="101">
        <f t="shared" si="364"/>
        <v>1</v>
      </c>
      <c r="BQ433" s="101">
        <f t="shared" si="364"/>
        <v>1</v>
      </c>
      <c r="BR433" s="350">
        <f t="shared" si="334"/>
        <v>0.41519057869834347</v>
      </c>
    </row>
    <row r="434" spans="1:70" ht="24" x14ac:dyDescent="0.25">
      <c r="A434" s="80"/>
      <c r="B434" s="77" t="s">
        <v>1482</v>
      </c>
      <c r="C434" s="77" t="s">
        <v>2115</v>
      </c>
      <c r="D434" s="77" t="s">
        <v>22</v>
      </c>
      <c r="E434" s="224">
        <f>VLOOKUP(B434,'Cuadro Control'!C474:J2364,8,FALSE)</f>
        <v>83271780.884117648</v>
      </c>
      <c r="F434" s="106">
        <f t="shared" ref="F434:F448" si="365">IFERROR(E434/$E$433,0)</f>
        <v>1.5685397839984384E-2</v>
      </c>
      <c r="G434" s="107">
        <v>46244</v>
      </c>
      <c r="H434" s="107"/>
      <c r="I434" s="107">
        <v>46414</v>
      </c>
      <c r="J434" s="354">
        <f t="shared" si="363"/>
        <v>0.9707602339181286</v>
      </c>
      <c r="K434" s="106">
        <f t="shared" ref="K434:T443" si="366">IF($G434=0,0,IF(K$6&lt;$G434,0,IF(K$6&gt;$I434,1,(K$6-$G434+1)/($I434-$G434+1))))</f>
        <v>0</v>
      </c>
      <c r="L434" s="106">
        <f t="shared" si="366"/>
        <v>0</v>
      </c>
      <c r="M434" s="106">
        <f t="shared" si="366"/>
        <v>0</v>
      </c>
      <c r="N434" s="106">
        <f t="shared" si="366"/>
        <v>0</v>
      </c>
      <c r="O434" s="106">
        <f t="shared" si="366"/>
        <v>0</v>
      </c>
      <c r="P434" s="106">
        <f t="shared" si="366"/>
        <v>2.9239766081871343E-2</v>
      </c>
      <c r="Q434" s="106">
        <f t="shared" si="366"/>
        <v>7.0175438596491224E-2</v>
      </c>
      <c r="R434" s="106">
        <f t="shared" si="366"/>
        <v>0.1111111111111111</v>
      </c>
      <c r="S434" s="106">
        <f t="shared" si="366"/>
        <v>0.15204678362573099</v>
      </c>
      <c r="T434" s="106">
        <f t="shared" si="366"/>
        <v>0.19298245614035087</v>
      </c>
      <c r="U434" s="106">
        <f t="shared" ref="U434:AD443" si="367">IF($G434=0,0,IF(U$6&lt;$G434,0,IF(U$6&gt;$I434,1,(U$6-$G434+1)/($I434-$G434+1))))</f>
        <v>0.23391812865497075</v>
      </c>
      <c r="V434" s="106">
        <f t="shared" si="367"/>
        <v>0.27485380116959063</v>
      </c>
      <c r="W434" s="106">
        <f t="shared" si="367"/>
        <v>0.31578947368421051</v>
      </c>
      <c r="X434" s="106">
        <f t="shared" si="367"/>
        <v>0.35672514619883039</v>
      </c>
      <c r="Y434" s="106">
        <f t="shared" si="367"/>
        <v>0.39766081871345027</v>
      </c>
      <c r="Z434" s="106">
        <f t="shared" si="367"/>
        <v>0.43859649122807015</v>
      </c>
      <c r="AA434" s="106">
        <f t="shared" si="367"/>
        <v>0.47953216374269003</v>
      </c>
      <c r="AB434" s="106">
        <f t="shared" si="367"/>
        <v>0.52046783625730997</v>
      </c>
      <c r="AC434" s="106">
        <f t="shared" si="367"/>
        <v>0.56140350877192979</v>
      </c>
      <c r="AD434" s="106">
        <f t="shared" si="367"/>
        <v>0.60233918128654973</v>
      </c>
      <c r="AE434" s="106">
        <f t="shared" ref="AE434:AN443" si="368">IF($G434=0,0,IF(AE$6&lt;$G434,0,IF(AE$6&gt;$I434,1,(AE$6-$G434+1)/($I434-$G434+1))))</f>
        <v>0.64327485380116955</v>
      </c>
      <c r="AF434" s="106">
        <f t="shared" si="368"/>
        <v>0.68421052631578949</v>
      </c>
      <c r="AG434" s="106">
        <f t="shared" si="368"/>
        <v>0.72514619883040932</v>
      </c>
      <c r="AH434" s="106">
        <f t="shared" si="368"/>
        <v>0.76608187134502925</v>
      </c>
      <c r="AI434" s="106">
        <f t="shared" si="368"/>
        <v>0.80701754385964908</v>
      </c>
      <c r="AJ434" s="106">
        <f t="shared" si="368"/>
        <v>0.84795321637426901</v>
      </c>
      <c r="AK434" s="106">
        <f t="shared" si="368"/>
        <v>0.88888888888888884</v>
      </c>
      <c r="AL434" s="106">
        <f t="shared" si="368"/>
        <v>0.92982456140350878</v>
      </c>
      <c r="AM434" s="106">
        <f t="shared" si="368"/>
        <v>0.9707602339181286</v>
      </c>
      <c r="AN434" s="106">
        <f t="shared" si="368"/>
        <v>1</v>
      </c>
      <c r="AO434" s="106">
        <f t="shared" ref="AO434:AX443" si="369">IF($G434=0,0,IF(AO$6&lt;$G434,0,IF(AO$6&gt;$I434,1,(AO$6-$G434+1)/($I434-$G434+1))))</f>
        <v>1</v>
      </c>
      <c r="AP434" s="106">
        <f t="shared" si="369"/>
        <v>1</v>
      </c>
      <c r="AQ434" s="106">
        <f t="shared" si="369"/>
        <v>1</v>
      </c>
      <c r="AR434" s="106">
        <f t="shared" si="369"/>
        <v>1</v>
      </c>
      <c r="AS434" s="106">
        <f t="shared" si="369"/>
        <v>1</v>
      </c>
      <c r="AT434" s="106">
        <f t="shared" si="369"/>
        <v>1</v>
      </c>
      <c r="AU434" s="106">
        <f t="shared" si="369"/>
        <v>1</v>
      </c>
      <c r="AV434" s="106">
        <f t="shared" si="369"/>
        <v>1</v>
      </c>
      <c r="AW434" s="106">
        <f t="shared" si="369"/>
        <v>1</v>
      </c>
      <c r="AX434" s="106">
        <f t="shared" si="369"/>
        <v>1</v>
      </c>
      <c r="AY434" s="106">
        <f t="shared" ref="AY434:BH443" si="370">IF($G434=0,0,IF(AY$6&lt;$G434,0,IF(AY$6&gt;$I434,1,(AY$6-$G434+1)/($I434-$G434+1))))</f>
        <v>1</v>
      </c>
      <c r="AZ434" s="106">
        <f t="shared" si="370"/>
        <v>1</v>
      </c>
      <c r="BA434" s="106">
        <f t="shared" si="370"/>
        <v>1</v>
      </c>
      <c r="BB434" s="106">
        <f t="shared" si="370"/>
        <v>1</v>
      </c>
      <c r="BC434" s="106">
        <f t="shared" si="370"/>
        <v>1</v>
      </c>
      <c r="BD434" s="106">
        <f t="shared" si="370"/>
        <v>1</v>
      </c>
      <c r="BE434" s="106">
        <f t="shared" si="370"/>
        <v>1</v>
      </c>
      <c r="BF434" s="106">
        <f t="shared" si="370"/>
        <v>1</v>
      </c>
      <c r="BG434" s="106">
        <f t="shared" si="370"/>
        <v>1</v>
      </c>
      <c r="BH434" s="106">
        <f t="shared" si="370"/>
        <v>1</v>
      </c>
      <c r="BI434" s="106">
        <f t="shared" ref="BI434:BQ443" si="371">IF($G434=0,0,IF(BI$6&lt;$G434,0,IF(BI$6&gt;$I434,1,(BI$6-$G434+1)/($I434-$G434+1))))</f>
        <v>1</v>
      </c>
      <c r="BJ434" s="106">
        <f t="shared" si="371"/>
        <v>1</v>
      </c>
      <c r="BK434" s="106">
        <f t="shared" si="371"/>
        <v>1</v>
      </c>
      <c r="BL434" s="106">
        <f t="shared" si="371"/>
        <v>1</v>
      </c>
      <c r="BM434" s="106">
        <f t="shared" si="371"/>
        <v>1</v>
      </c>
      <c r="BN434" s="106">
        <f t="shared" si="371"/>
        <v>1</v>
      </c>
      <c r="BO434" s="106">
        <f t="shared" si="371"/>
        <v>1</v>
      </c>
      <c r="BP434" s="106">
        <f t="shared" si="371"/>
        <v>1</v>
      </c>
      <c r="BQ434" s="106">
        <f t="shared" si="371"/>
        <v>1</v>
      </c>
      <c r="BR434" s="350">
        <f t="shared" si="334"/>
        <v>0.71186440677966101</v>
      </c>
    </row>
    <row r="435" spans="1:70" ht="15" x14ac:dyDescent="0.25">
      <c r="A435" s="80"/>
      <c r="B435" s="77" t="s">
        <v>1484</v>
      </c>
      <c r="C435" s="77" t="s">
        <v>1485</v>
      </c>
      <c r="D435" s="77" t="s">
        <v>9</v>
      </c>
      <c r="E435" s="224">
        <f>VLOOKUP(B435,'Cuadro Control'!C475:J2365,8,FALSE)</f>
        <v>312374505.66882348</v>
      </c>
      <c r="F435" s="106">
        <f t="shared" si="365"/>
        <v>5.8840081771548515E-2</v>
      </c>
      <c r="G435" s="107">
        <v>46414</v>
      </c>
      <c r="H435" s="107"/>
      <c r="I435" s="107">
        <v>46421</v>
      </c>
      <c r="J435" s="354">
        <f t="shared" si="363"/>
        <v>0.375</v>
      </c>
      <c r="K435" s="106">
        <f t="shared" si="366"/>
        <v>0</v>
      </c>
      <c r="L435" s="106">
        <f t="shared" si="366"/>
        <v>0</v>
      </c>
      <c r="M435" s="106">
        <f t="shared" si="366"/>
        <v>0</v>
      </c>
      <c r="N435" s="106">
        <f t="shared" si="366"/>
        <v>0</v>
      </c>
      <c r="O435" s="106">
        <f t="shared" si="366"/>
        <v>0</v>
      </c>
      <c r="P435" s="106">
        <f t="shared" si="366"/>
        <v>0</v>
      </c>
      <c r="Q435" s="106">
        <f t="shared" si="366"/>
        <v>0</v>
      </c>
      <c r="R435" s="106">
        <f t="shared" si="366"/>
        <v>0</v>
      </c>
      <c r="S435" s="106">
        <f t="shared" si="366"/>
        <v>0</v>
      </c>
      <c r="T435" s="106">
        <f t="shared" si="366"/>
        <v>0</v>
      </c>
      <c r="U435" s="106">
        <f t="shared" si="367"/>
        <v>0</v>
      </c>
      <c r="V435" s="106">
        <f t="shared" si="367"/>
        <v>0</v>
      </c>
      <c r="W435" s="106">
        <f t="shared" si="367"/>
        <v>0</v>
      </c>
      <c r="X435" s="106">
        <f t="shared" si="367"/>
        <v>0</v>
      </c>
      <c r="Y435" s="106">
        <f t="shared" si="367"/>
        <v>0</v>
      </c>
      <c r="Z435" s="106">
        <f t="shared" si="367"/>
        <v>0</v>
      </c>
      <c r="AA435" s="106">
        <f t="shared" si="367"/>
        <v>0</v>
      </c>
      <c r="AB435" s="106">
        <f t="shared" si="367"/>
        <v>0</v>
      </c>
      <c r="AC435" s="106">
        <f t="shared" si="367"/>
        <v>0</v>
      </c>
      <c r="AD435" s="106">
        <f t="shared" si="367"/>
        <v>0</v>
      </c>
      <c r="AE435" s="106">
        <f t="shared" si="368"/>
        <v>0</v>
      </c>
      <c r="AF435" s="106">
        <f t="shared" si="368"/>
        <v>0</v>
      </c>
      <c r="AG435" s="106">
        <f t="shared" si="368"/>
        <v>0</v>
      </c>
      <c r="AH435" s="106">
        <f t="shared" si="368"/>
        <v>0</v>
      </c>
      <c r="AI435" s="106">
        <f t="shared" si="368"/>
        <v>0</v>
      </c>
      <c r="AJ435" s="106">
        <f t="shared" si="368"/>
        <v>0</v>
      </c>
      <c r="AK435" s="106">
        <f t="shared" si="368"/>
        <v>0</v>
      </c>
      <c r="AL435" s="106">
        <f t="shared" si="368"/>
        <v>0</v>
      </c>
      <c r="AM435" s="106">
        <f t="shared" si="368"/>
        <v>0</v>
      </c>
      <c r="AN435" s="106">
        <f t="shared" si="368"/>
        <v>0.375</v>
      </c>
      <c r="AO435" s="106">
        <f t="shared" si="369"/>
        <v>1</v>
      </c>
      <c r="AP435" s="106">
        <f t="shared" si="369"/>
        <v>1</v>
      </c>
      <c r="AQ435" s="106">
        <f t="shared" si="369"/>
        <v>1</v>
      </c>
      <c r="AR435" s="106">
        <f t="shared" si="369"/>
        <v>1</v>
      </c>
      <c r="AS435" s="106">
        <f t="shared" si="369"/>
        <v>1</v>
      </c>
      <c r="AT435" s="106">
        <f t="shared" si="369"/>
        <v>1</v>
      </c>
      <c r="AU435" s="106">
        <f t="shared" si="369"/>
        <v>1</v>
      </c>
      <c r="AV435" s="106">
        <f t="shared" si="369"/>
        <v>1</v>
      </c>
      <c r="AW435" s="106">
        <f t="shared" si="369"/>
        <v>1</v>
      </c>
      <c r="AX435" s="106">
        <f t="shared" si="369"/>
        <v>1</v>
      </c>
      <c r="AY435" s="106">
        <f t="shared" si="370"/>
        <v>1</v>
      </c>
      <c r="AZ435" s="106">
        <f t="shared" si="370"/>
        <v>1</v>
      </c>
      <c r="BA435" s="106">
        <f t="shared" si="370"/>
        <v>1</v>
      </c>
      <c r="BB435" s="106">
        <f t="shared" si="370"/>
        <v>1</v>
      </c>
      <c r="BC435" s="106">
        <f t="shared" si="370"/>
        <v>1</v>
      </c>
      <c r="BD435" s="106">
        <f t="shared" si="370"/>
        <v>1</v>
      </c>
      <c r="BE435" s="106">
        <f t="shared" si="370"/>
        <v>1</v>
      </c>
      <c r="BF435" s="106">
        <f t="shared" si="370"/>
        <v>1</v>
      </c>
      <c r="BG435" s="106">
        <f t="shared" si="370"/>
        <v>1</v>
      </c>
      <c r="BH435" s="106">
        <f t="shared" si="370"/>
        <v>1</v>
      </c>
      <c r="BI435" s="106">
        <f t="shared" si="371"/>
        <v>1</v>
      </c>
      <c r="BJ435" s="106">
        <f t="shared" si="371"/>
        <v>1</v>
      </c>
      <c r="BK435" s="106">
        <f t="shared" si="371"/>
        <v>1</v>
      </c>
      <c r="BL435" s="106">
        <f t="shared" si="371"/>
        <v>1</v>
      </c>
      <c r="BM435" s="106">
        <f t="shared" si="371"/>
        <v>1</v>
      </c>
      <c r="BN435" s="106">
        <f t="shared" si="371"/>
        <v>1</v>
      </c>
      <c r="BO435" s="106">
        <f t="shared" si="371"/>
        <v>1</v>
      </c>
      <c r="BP435" s="106">
        <f t="shared" si="371"/>
        <v>1</v>
      </c>
      <c r="BQ435" s="106">
        <f t="shared" si="371"/>
        <v>1</v>
      </c>
      <c r="BR435" s="350">
        <f t="shared" si="334"/>
        <v>0.4978813559322034</v>
      </c>
    </row>
    <row r="436" spans="1:70" ht="15" x14ac:dyDescent="0.25">
      <c r="A436" s="80"/>
      <c r="B436" s="103" t="s">
        <v>1486</v>
      </c>
      <c r="C436" s="103" t="s">
        <v>1487</v>
      </c>
      <c r="D436" s="103" t="s">
        <v>6</v>
      </c>
      <c r="E436" s="223">
        <f>VLOOKUP(B436,'Cuadro Control'!C476:J2366,8,FALSE)</f>
        <v>9527825.6870364472</v>
      </c>
      <c r="F436" s="104">
        <f t="shared" si="365"/>
        <v>1.794698454439963E-3</v>
      </c>
      <c r="G436" s="105">
        <v>46421</v>
      </c>
      <c r="H436" s="105"/>
      <c r="I436" s="105">
        <v>46424</v>
      </c>
      <c r="J436" s="354">
        <f t="shared" si="363"/>
        <v>0.75</v>
      </c>
      <c r="K436" s="104">
        <f t="shared" si="366"/>
        <v>0</v>
      </c>
      <c r="L436" s="104">
        <f t="shared" si="366"/>
        <v>0</v>
      </c>
      <c r="M436" s="104">
        <f t="shared" si="366"/>
        <v>0</v>
      </c>
      <c r="N436" s="104">
        <f t="shared" si="366"/>
        <v>0</v>
      </c>
      <c r="O436" s="104">
        <f t="shared" si="366"/>
        <v>0</v>
      </c>
      <c r="P436" s="104">
        <f t="shared" si="366"/>
        <v>0</v>
      </c>
      <c r="Q436" s="104">
        <f t="shared" si="366"/>
        <v>0</v>
      </c>
      <c r="R436" s="104">
        <f t="shared" si="366"/>
        <v>0</v>
      </c>
      <c r="S436" s="104">
        <f t="shared" si="366"/>
        <v>0</v>
      </c>
      <c r="T436" s="104">
        <f t="shared" si="366"/>
        <v>0</v>
      </c>
      <c r="U436" s="104">
        <f t="shared" si="367"/>
        <v>0</v>
      </c>
      <c r="V436" s="104">
        <f t="shared" si="367"/>
        <v>0</v>
      </c>
      <c r="W436" s="104">
        <f t="shared" si="367"/>
        <v>0</v>
      </c>
      <c r="X436" s="104">
        <f t="shared" si="367"/>
        <v>0</v>
      </c>
      <c r="Y436" s="104">
        <f t="shared" si="367"/>
        <v>0</v>
      </c>
      <c r="Z436" s="104">
        <f t="shared" si="367"/>
        <v>0</v>
      </c>
      <c r="AA436" s="104">
        <f t="shared" si="367"/>
        <v>0</v>
      </c>
      <c r="AB436" s="104">
        <f t="shared" si="367"/>
        <v>0</v>
      </c>
      <c r="AC436" s="104">
        <f t="shared" si="367"/>
        <v>0</v>
      </c>
      <c r="AD436" s="104">
        <f t="shared" si="367"/>
        <v>0</v>
      </c>
      <c r="AE436" s="104">
        <f t="shared" si="368"/>
        <v>0</v>
      </c>
      <c r="AF436" s="104">
        <f t="shared" si="368"/>
        <v>0</v>
      </c>
      <c r="AG436" s="104">
        <f t="shared" si="368"/>
        <v>0</v>
      </c>
      <c r="AH436" s="104">
        <f t="shared" si="368"/>
        <v>0</v>
      </c>
      <c r="AI436" s="104">
        <f t="shared" si="368"/>
        <v>0</v>
      </c>
      <c r="AJ436" s="104">
        <f t="shared" si="368"/>
        <v>0</v>
      </c>
      <c r="AK436" s="104">
        <f t="shared" si="368"/>
        <v>0</v>
      </c>
      <c r="AL436" s="104">
        <f t="shared" si="368"/>
        <v>0</v>
      </c>
      <c r="AM436" s="104">
        <f t="shared" si="368"/>
        <v>0</v>
      </c>
      <c r="AN436" s="104">
        <f t="shared" si="368"/>
        <v>0</v>
      </c>
      <c r="AO436" s="104">
        <f t="shared" si="369"/>
        <v>0.75</v>
      </c>
      <c r="AP436" s="104">
        <f t="shared" si="369"/>
        <v>1</v>
      </c>
      <c r="AQ436" s="104">
        <f t="shared" si="369"/>
        <v>1</v>
      </c>
      <c r="AR436" s="104">
        <f t="shared" si="369"/>
        <v>1</v>
      </c>
      <c r="AS436" s="104">
        <f t="shared" si="369"/>
        <v>1</v>
      </c>
      <c r="AT436" s="104">
        <f t="shared" si="369"/>
        <v>1</v>
      </c>
      <c r="AU436" s="104">
        <f t="shared" si="369"/>
        <v>1</v>
      </c>
      <c r="AV436" s="104">
        <f t="shared" si="369"/>
        <v>1</v>
      </c>
      <c r="AW436" s="104">
        <f t="shared" si="369"/>
        <v>1</v>
      </c>
      <c r="AX436" s="104">
        <f t="shared" si="369"/>
        <v>1</v>
      </c>
      <c r="AY436" s="104">
        <f t="shared" si="370"/>
        <v>1</v>
      </c>
      <c r="AZ436" s="104">
        <f t="shared" si="370"/>
        <v>1</v>
      </c>
      <c r="BA436" s="104">
        <f t="shared" si="370"/>
        <v>1</v>
      </c>
      <c r="BB436" s="104">
        <f t="shared" si="370"/>
        <v>1</v>
      </c>
      <c r="BC436" s="104">
        <f t="shared" si="370"/>
        <v>1</v>
      </c>
      <c r="BD436" s="104">
        <f t="shared" si="370"/>
        <v>1</v>
      </c>
      <c r="BE436" s="104">
        <f t="shared" si="370"/>
        <v>1</v>
      </c>
      <c r="BF436" s="104">
        <f t="shared" si="370"/>
        <v>1</v>
      </c>
      <c r="BG436" s="104">
        <f t="shared" si="370"/>
        <v>1</v>
      </c>
      <c r="BH436" s="104">
        <f t="shared" si="370"/>
        <v>1</v>
      </c>
      <c r="BI436" s="104">
        <f t="shared" si="371"/>
        <v>1</v>
      </c>
      <c r="BJ436" s="104">
        <f t="shared" si="371"/>
        <v>1</v>
      </c>
      <c r="BK436" s="104">
        <f t="shared" si="371"/>
        <v>1</v>
      </c>
      <c r="BL436" s="104">
        <f t="shared" si="371"/>
        <v>1</v>
      </c>
      <c r="BM436" s="104">
        <f t="shared" si="371"/>
        <v>1</v>
      </c>
      <c r="BN436" s="104">
        <f t="shared" si="371"/>
        <v>1</v>
      </c>
      <c r="BO436" s="104">
        <f t="shared" si="371"/>
        <v>1</v>
      </c>
      <c r="BP436" s="104">
        <f t="shared" si="371"/>
        <v>1</v>
      </c>
      <c r="BQ436" s="104">
        <f t="shared" si="371"/>
        <v>1</v>
      </c>
      <c r="BR436" s="350">
        <f t="shared" si="334"/>
        <v>0.48728813559322032</v>
      </c>
    </row>
    <row r="437" spans="1:70" ht="15" x14ac:dyDescent="0.25">
      <c r="A437" s="80"/>
      <c r="B437" s="77" t="s">
        <v>1488</v>
      </c>
      <c r="C437" s="77" t="s">
        <v>1489</v>
      </c>
      <c r="D437" s="77" t="s">
        <v>19</v>
      </c>
      <c r="E437" s="224">
        <f>VLOOKUP(B437,'Cuadro Control'!C478:J2367,8,FALSE)</f>
        <v>320494616.71764702</v>
      </c>
      <c r="F437" s="106">
        <f t="shared" si="365"/>
        <v>6.0369617599332674E-2</v>
      </c>
      <c r="G437" s="107">
        <v>46424</v>
      </c>
      <c r="H437" s="107"/>
      <c r="I437" s="107">
        <v>46428</v>
      </c>
      <c r="J437" s="354">
        <f t="shared" si="363"/>
        <v>0</v>
      </c>
      <c r="K437" s="106">
        <f t="shared" si="366"/>
        <v>0</v>
      </c>
      <c r="L437" s="106">
        <f t="shared" si="366"/>
        <v>0</v>
      </c>
      <c r="M437" s="106">
        <f t="shared" si="366"/>
        <v>0</v>
      </c>
      <c r="N437" s="106">
        <f t="shared" si="366"/>
        <v>0</v>
      </c>
      <c r="O437" s="106">
        <f t="shared" si="366"/>
        <v>0</v>
      </c>
      <c r="P437" s="106">
        <f t="shared" si="366"/>
        <v>0</v>
      </c>
      <c r="Q437" s="106">
        <f t="shared" si="366"/>
        <v>0</v>
      </c>
      <c r="R437" s="106">
        <f t="shared" si="366"/>
        <v>0</v>
      </c>
      <c r="S437" s="106">
        <f t="shared" si="366"/>
        <v>0</v>
      </c>
      <c r="T437" s="106">
        <f t="shared" si="366"/>
        <v>0</v>
      </c>
      <c r="U437" s="106">
        <f t="shared" si="367"/>
        <v>0</v>
      </c>
      <c r="V437" s="106">
        <f t="shared" si="367"/>
        <v>0</v>
      </c>
      <c r="W437" s="106">
        <f t="shared" si="367"/>
        <v>0</v>
      </c>
      <c r="X437" s="106">
        <f t="shared" si="367"/>
        <v>0</v>
      </c>
      <c r="Y437" s="106">
        <f t="shared" si="367"/>
        <v>0</v>
      </c>
      <c r="Z437" s="106">
        <f t="shared" si="367"/>
        <v>0</v>
      </c>
      <c r="AA437" s="106">
        <f t="shared" si="367"/>
        <v>0</v>
      </c>
      <c r="AB437" s="106">
        <f t="shared" si="367"/>
        <v>0</v>
      </c>
      <c r="AC437" s="106">
        <f t="shared" si="367"/>
        <v>0</v>
      </c>
      <c r="AD437" s="106">
        <f t="shared" si="367"/>
        <v>0</v>
      </c>
      <c r="AE437" s="106">
        <f t="shared" si="368"/>
        <v>0</v>
      </c>
      <c r="AF437" s="106">
        <f t="shared" si="368"/>
        <v>0</v>
      </c>
      <c r="AG437" s="106">
        <f t="shared" si="368"/>
        <v>0</v>
      </c>
      <c r="AH437" s="106">
        <f t="shared" si="368"/>
        <v>0</v>
      </c>
      <c r="AI437" s="106">
        <f t="shared" si="368"/>
        <v>0</v>
      </c>
      <c r="AJ437" s="106">
        <f t="shared" si="368"/>
        <v>0</v>
      </c>
      <c r="AK437" s="106">
        <f t="shared" si="368"/>
        <v>0</v>
      </c>
      <c r="AL437" s="106">
        <f t="shared" si="368"/>
        <v>0</v>
      </c>
      <c r="AM437" s="106">
        <f t="shared" si="368"/>
        <v>0</v>
      </c>
      <c r="AN437" s="106">
        <f t="shared" si="368"/>
        <v>0</v>
      </c>
      <c r="AO437" s="106">
        <f t="shared" si="369"/>
        <v>0</v>
      </c>
      <c r="AP437" s="106">
        <f t="shared" si="369"/>
        <v>1</v>
      </c>
      <c r="AQ437" s="106">
        <f t="shared" si="369"/>
        <v>1</v>
      </c>
      <c r="AR437" s="106">
        <f t="shared" si="369"/>
        <v>1</v>
      </c>
      <c r="AS437" s="106">
        <f t="shared" si="369"/>
        <v>1</v>
      </c>
      <c r="AT437" s="106">
        <f t="shared" si="369"/>
        <v>1</v>
      </c>
      <c r="AU437" s="106">
        <f t="shared" si="369"/>
        <v>1</v>
      </c>
      <c r="AV437" s="106">
        <f t="shared" si="369"/>
        <v>1</v>
      </c>
      <c r="AW437" s="106">
        <f t="shared" si="369"/>
        <v>1</v>
      </c>
      <c r="AX437" s="106">
        <f t="shared" si="369"/>
        <v>1</v>
      </c>
      <c r="AY437" s="106">
        <f t="shared" si="370"/>
        <v>1</v>
      </c>
      <c r="AZ437" s="106">
        <f t="shared" si="370"/>
        <v>1</v>
      </c>
      <c r="BA437" s="106">
        <f t="shared" si="370"/>
        <v>1</v>
      </c>
      <c r="BB437" s="106">
        <f t="shared" si="370"/>
        <v>1</v>
      </c>
      <c r="BC437" s="106">
        <f t="shared" si="370"/>
        <v>1</v>
      </c>
      <c r="BD437" s="106">
        <f t="shared" si="370"/>
        <v>1</v>
      </c>
      <c r="BE437" s="106">
        <f t="shared" si="370"/>
        <v>1</v>
      </c>
      <c r="BF437" s="106">
        <f t="shared" si="370"/>
        <v>1</v>
      </c>
      <c r="BG437" s="106">
        <f t="shared" si="370"/>
        <v>1</v>
      </c>
      <c r="BH437" s="106">
        <f t="shared" si="370"/>
        <v>1</v>
      </c>
      <c r="BI437" s="106">
        <f t="shared" si="371"/>
        <v>1</v>
      </c>
      <c r="BJ437" s="106">
        <f t="shared" si="371"/>
        <v>1</v>
      </c>
      <c r="BK437" s="106">
        <f t="shared" si="371"/>
        <v>1</v>
      </c>
      <c r="BL437" s="106">
        <f t="shared" si="371"/>
        <v>1</v>
      </c>
      <c r="BM437" s="106">
        <f t="shared" si="371"/>
        <v>1</v>
      </c>
      <c r="BN437" s="106">
        <f t="shared" si="371"/>
        <v>1</v>
      </c>
      <c r="BO437" s="106">
        <f t="shared" si="371"/>
        <v>1</v>
      </c>
      <c r="BP437" s="106">
        <f t="shared" si="371"/>
        <v>1</v>
      </c>
      <c r="BQ437" s="106">
        <f t="shared" si="371"/>
        <v>1</v>
      </c>
      <c r="BR437" s="350">
        <f t="shared" si="334"/>
        <v>0.47457627118644069</v>
      </c>
    </row>
    <row r="438" spans="1:70" ht="15" x14ac:dyDescent="0.25">
      <c r="A438" s="80"/>
      <c r="B438" s="77" t="s">
        <v>1490</v>
      </c>
      <c r="C438" s="77" t="s">
        <v>1491</v>
      </c>
      <c r="D438" s="77" t="s">
        <v>8</v>
      </c>
      <c r="E438" s="224">
        <f>VLOOKUP(B438,'Cuadro Control'!C479:J2368,8,FALSE)</f>
        <v>94303618.549411759</v>
      </c>
      <c r="F438" s="106">
        <f t="shared" si="365"/>
        <v>1.7763397864110998E-2</v>
      </c>
      <c r="G438" s="107">
        <v>46429</v>
      </c>
      <c r="H438" s="107"/>
      <c r="I438" s="107">
        <v>46430</v>
      </c>
      <c r="J438" s="354">
        <f t="shared" si="363"/>
        <v>1</v>
      </c>
      <c r="K438" s="106">
        <f t="shared" si="366"/>
        <v>0</v>
      </c>
      <c r="L438" s="106">
        <f t="shared" si="366"/>
        <v>0</v>
      </c>
      <c r="M438" s="106">
        <f t="shared" si="366"/>
        <v>0</v>
      </c>
      <c r="N438" s="106">
        <f t="shared" si="366"/>
        <v>0</v>
      </c>
      <c r="O438" s="106">
        <f t="shared" si="366"/>
        <v>0</v>
      </c>
      <c r="P438" s="106">
        <f t="shared" si="366"/>
        <v>0</v>
      </c>
      <c r="Q438" s="106">
        <f t="shared" si="366"/>
        <v>0</v>
      </c>
      <c r="R438" s="106">
        <f t="shared" si="366"/>
        <v>0</v>
      </c>
      <c r="S438" s="106">
        <f t="shared" si="366"/>
        <v>0</v>
      </c>
      <c r="T438" s="106">
        <f t="shared" si="366"/>
        <v>0</v>
      </c>
      <c r="U438" s="106">
        <f t="shared" si="367"/>
        <v>0</v>
      </c>
      <c r="V438" s="106">
        <f t="shared" si="367"/>
        <v>0</v>
      </c>
      <c r="W438" s="106">
        <f t="shared" si="367"/>
        <v>0</v>
      </c>
      <c r="X438" s="106">
        <f t="shared" si="367"/>
        <v>0</v>
      </c>
      <c r="Y438" s="106">
        <f t="shared" si="367"/>
        <v>0</v>
      </c>
      <c r="Z438" s="106">
        <f t="shared" si="367"/>
        <v>0</v>
      </c>
      <c r="AA438" s="106">
        <f t="shared" si="367"/>
        <v>0</v>
      </c>
      <c r="AB438" s="106">
        <f t="shared" si="367"/>
        <v>0</v>
      </c>
      <c r="AC438" s="106">
        <f t="shared" si="367"/>
        <v>0</v>
      </c>
      <c r="AD438" s="106">
        <f t="shared" si="367"/>
        <v>0</v>
      </c>
      <c r="AE438" s="106">
        <f t="shared" si="368"/>
        <v>0</v>
      </c>
      <c r="AF438" s="106">
        <f t="shared" si="368"/>
        <v>0</v>
      </c>
      <c r="AG438" s="106">
        <f t="shared" si="368"/>
        <v>0</v>
      </c>
      <c r="AH438" s="106">
        <f t="shared" si="368"/>
        <v>0</v>
      </c>
      <c r="AI438" s="106">
        <f t="shared" si="368"/>
        <v>0</v>
      </c>
      <c r="AJ438" s="106">
        <f t="shared" si="368"/>
        <v>0</v>
      </c>
      <c r="AK438" s="106">
        <f t="shared" si="368"/>
        <v>0</v>
      </c>
      <c r="AL438" s="106">
        <f t="shared" si="368"/>
        <v>0</v>
      </c>
      <c r="AM438" s="106">
        <f t="shared" si="368"/>
        <v>0</v>
      </c>
      <c r="AN438" s="106">
        <f t="shared" si="368"/>
        <v>0</v>
      </c>
      <c r="AO438" s="106">
        <f t="shared" si="369"/>
        <v>0</v>
      </c>
      <c r="AP438" s="106">
        <f t="shared" si="369"/>
        <v>1</v>
      </c>
      <c r="AQ438" s="106">
        <f t="shared" si="369"/>
        <v>1</v>
      </c>
      <c r="AR438" s="106">
        <f t="shared" si="369"/>
        <v>1</v>
      </c>
      <c r="AS438" s="106">
        <f t="shared" si="369"/>
        <v>1</v>
      </c>
      <c r="AT438" s="106">
        <f t="shared" si="369"/>
        <v>1</v>
      </c>
      <c r="AU438" s="106">
        <f t="shared" si="369"/>
        <v>1</v>
      </c>
      <c r="AV438" s="106">
        <f t="shared" si="369"/>
        <v>1</v>
      </c>
      <c r="AW438" s="106">
        <f t="shared" si="369"/>
        <v>1</v>
      </c>
      <c r="AX438" s="106">
        <f t="shared" si="369"/>
        <v>1</v>
      </c>
      <c r="AY438" s="106">
        <f t="shared" si="370"/>
        <v>1</v>
      </c>
      <c r="AZ438" s="106">
        <f t="shared" si="370"/>
        <v>1</v>
      </c>
      <c r="BA438" s="106">
        <f t="shared" si="370"/>
        <v>1</v>
      </c>
      <c r="BB438" s="106">
        <f t="shared" si="370"/>
        <v>1</v>
      </c>
      <c r="BC438" s="106">
        <f t="shared" si="370"/>
        <v>1</v>
      </c>
      <c r="BD438" s="106">
        <f t="shared" si="370"/>
        <v>1</v>
      </c>
      <c r="BE438" s="106">
        <f t="shared" si="370"/>
        <v>1</v>
      </c>
      <c r="BF438" s="106">
        <f t="shared" si="370"/>
        <v>1</v>
      </c>
      <c r="BG438" s="106">
        <f t="shared" si="370"/>
        <v>1</v>
      </c>
      <c r="BH438" s="106">
        <f t="shared" si="370"/>
        <v>1</v>
      </c>
      <c r="BI438" s="106">
        <f t="shared" si="371"/>
        <v>1</v>
      </c>
      <c r="BJ438" s="106">
        <f t="shared" si="371"/>
        <v>1</v>
      </c>
      <c r="BK438" s="106">
        <f t="shared" si="371"/>
        <v>1</v>
      </c>
      <c r="BL438" s="106">
        <f t="shared" si="371"/>
        <v>1</v>
      </c>
      <c r="BM438" s="106">
        <f t="shared" si="371"/>
        <v>1</v>
      </c>
      <c r="BN438" s="106">
        <f t="shared" si="371"/>
        <v>1</v>
      </c>
      <c r="BO438" s="106">
        <f t="shared" si="371"/>
        <v>1</v>
      </c>
      <c r="BP438" s="106">
        <f t="shared" si="371"/>
        <v>1</v>
      </c>
      <c r="BQ438" s="106">
        <f t="shared" si="371"/>
        <v>1</v>
      </c>
      <c r="BR438" s="350">
        <f t="shared" si="334"/>
        <v>0.47457627118644069</v>
      </c>
    </row>
    <row r="439" spans="1:70" ht="15" x14ac:dyDescent="0.25">
      <c r="A439" s="80"/>
      <c r="B439" s="77" t="s">
        <v>1492</v>
      </c>
      <c r="C439" s="77" t="s">
        <v>1493</v>
      </c>
      <c r="D439" s="77" t="s">
        <v>26</v>
      </c>
      <c r="E439" s="224">
        <f>VLOOKUP(B439,'Cuadro Control'!C480:J2369,8,FALSE)</f>
        <v>179436034.15411764</v>
      </c>
      <c r="F439" s="106">
        <f t="shared" si="365"/>
        <v>3.3799272126209236E-2</v>
      </c>
      <c r="G439" s="107">
        <v>46430</v>
      </c>
      <c r="H439" s="107"/>
      <c r="I439" s="107">
        <v>46436</v>
      </c>
      <c r="J439" s="354">
        <f t="shared" si="363"/>
        <v>0.14285714285714285</v>
      </c>
      <c r="K439" s="106">
        <f t="shared" si="366"/>
        <v>0</v>
      </c>
      <c r="L439" s="106">
        <f t="shared" si="366"/>
        <v>0</v>
      </c>
      <c r="M439" s="106">
        <f t="shared" si="366"/>
        <v>0</v>
      </c>
      <c r="N439" s="106">
        <f t="shared" si="366"/>
        <v>0</v>
      </c>
      <c r="O439" s="106">
        <f t="shared" si="366"/>
        <v>0</v>
      </c>
      <c r="P439" s="106">
        <f t="shared" si="366"/>
        <v>0</v>
      </c>
      <c r="Q439" s="106">
        <f t="shared" si="366"/>
        <v>0</v>
      </c>
      <c r="R439" s="106">
        <f t="shared" si="366"/>
        <v>0</v>
      </c>
      <c r="S439" s="106">
        <f t="shared" si="366"/>
        <v>0</v>
      </c>
      <c r="T439" s="106">
        <f t="shared" si="366"/>
        <v>0</v>
      </c>
      <c r="U439" s="106">
        <f t="shared" si="367"/>
        <v>0</v>
      </c>
      <c r="V439" s="106">
        <f t="shared" si="367"/>
        <v>0</v>
      </c>
      <c r="W439" s="106">
        <f t="shared" si="367"/>
        <v>0</v>
      </c>
      <c r="X439" s="106">
        <f t="shared" si="367"/>
        <v>0</v>
      </c>
      <c r="Y439" s="106">
        <f t="shared" si="367"/>
        <v>0</v>
      </c>
      <c r="Z439" s="106">
        <f t="shared" si="367"/>
        <v>0</v>
      </c>
      <c r="AA439" s="106">
        <f t="shared" si="367"/>
        <v>0</v>
      </c>
      <c r="AB439" s="106">
        <f t="shared" si="367"/>
        <v>0</v>
      </c>
      <c r="AC439" s="106">
        <f t="shared" si="367"/>
        <v>0</v>
      </c>
      <c r="AD439" s="106">
        <f t="shared" si="367"/>
        <v>0</v>
      </c>
      <c r="AE439" s="106">
        <f t="shared" si="368"/>
        <v>0</v>
      </c>
      <c r="AF439" s="106">
        <f t="shared" si="368"/>
        <v>0</v>
      </c>
      <c r="AG439" s="106">
        <f t="shared" si="368"/>
        <v>0</v>
      </c>
      <c r="AH439" s="106">
        <f t="shared" si="368"/>
        <v>0</v>
      </c>
      <c r="AI439" s="106">
        <f t="shared" si="368"/>
        <v>0</v>
      </c>
      <c r="AJ439" s="106">
        <f t="shared" si="368"/>
        <v>0</v>
      </c>
      <c r="AK439" s="106">
        <f t="shared" si="368"/>
        <v>0</v>
      </c>
      <c r="AL439" s="106">
        <f t="shared" si="368"/>
        <v>0</v>
      </c>
      <c r="AM439" s="106">
        <f t="shared" si="368"/>
        <v>0</v>
      </c>
      <c r="AN439" s="106">
        <f t="shared" si="368"/>
        <v>0</v>
      </c>
      <c r="AO439" s="106">
        <f t="shared" si="369"/>
        <v>0</v>
      </c>
      <c r="AP439" s="106">
        <f t="shared" si="369"/>
        <v>0.14285714285714285</v>
      </c>
      <c r="AQ439" s="106">
        <f t="shared" si="369"/>
        <v>1</v>
      </c>
      <c r="AR439" s="106">
        <f t="shared" si="369"/>
        <v>1</v>
      </c>
      <c r="AS439" s="106">
        <f t="shared" si="369"/>
        <v>1</v>
      </c>
      <c r="AT439" s="106">
        <f t="shared" si="369"/>
        <v>1</v>
      </c>
      <c r="AU439" s="106">
        <f t="shared" si="369"/>
        <v>1</v>
      </c>
      <c r="AV439" s="106">
        <f t="shared" si="369"/>
        <v>1</v>
      </c>
      <c r="AW439" s="106">
        <f t="shared" si="369"/>
        <v>1</v>
      </c>
      <c r="AX439" s="106">
        <f t="shared" si="369"/>
        <v>1</v>
      </c>
      <c r="AY439" s="106">
        <f t="shared" si="370"/>
        <v>1</v>
      </c>
      <c r="AZ439" s="106">
        <f t="shared" si="370"/>
        <v>1</v>
      </c>
      <c r="BA439" s="106">
        <f t="shared" si="370"/>
        <v>1</v>
      </c>
      <c r="BB439" s="106">
        <f t="shared" si="370"/>
        <v>1</v>
      </c>
      <c r="BC439" s="106">
        <f t="shared" si="370"/>
        <v>1</v>
      </c>
      <c r="BD439" s="106">
        <f t="shared" si="370"/>
        <v>1</v>
      </c>
      <c r="BE439" s="106">
        <f t="shared" si="370"/>
        <v>1</v>
      </c>
      <c r="BF439" s="106">
        <f t="shared" si="370"/>
        <v>1</v>
      </c>
      <c r="BG439" s="106">
        <f t="shared" si="370"/>
        <v>1</v>
      </c>
      <c r="BH439" s="106">
        <f t="shared" si="370"/>
        <v>1</v>
      </c>
      <c r="BI439" s="106">
        <f t="shared" si="371"/>
        <v>1</v>
      </c>
      <c r="BJ439" s="106">
        <f t="shared" si="371"/>
        <v>1</v>
      </c>
      <c r="BK439" s="106">
        <f t="shared" si="371"/>
        <v>1</v>
      </c>
      <c r="BL439" s="106">
        <f t="shared" si="371"/>
        <v>1</v>
      </c>
      <c r="BM439" s="106">
        <f t="shared" si="371"/>
        <v>1</v>
      </c>
      <c r="BN439" s="106">
        <f t="shared" si="371"/>
        <v>1</v>
      </c>
      <c r="BO439" s="106">
        <f t="shared" si="371"/>
        <v>1</v>
      </c>
      <c r="BP439" s="106">
        <f t="shared" si="371"/>
        <v>1</v>
      </c>
      <c r="BQ439" s="106">
        <f t="shared" si="371"/>
        <v>1</v>
      </c>
      <c r="BR439" s="350">
        <f t="shared" si="334"/>
        <v>0.46004842615012104</v>
      </c>
    </row>
    <row r="440" spans="1:70" ht="15" x14ac:dyDescent="0.25">
      <c r="A440" s="80"/>
      <c r="B440" s="77" t="s">
        <v>1494</v>
      </c>
      <c r="C440" s="77" t="s">
        <v>1495</v>
      </c>
      <c r="D440" s="77" t="s">
        <v>730</v>
      </c>
      <c r="E440" s="224">
        <f>VLOOKUP(B440,'Cuadro Control'!C481:J2370,8,FALSE)</f>
        <v>1212623361.2117648</v>
      </c>
      <c r="F440" s="106">
        <f t="shared" si="365"/>
        <v>0.22841447185013161</v>
      </c>
      <c r="G440" s="107">
        <v>46436</v>
      </c>
      <c r="H440" s="107"/>
      <c r="I440" s="107">
        <v>46451</v>
      </c>
      <c r="J440" s="354">
        <f t="shared" si="363"/>
        <v>1</v>
      </c>
      <c r="K440" s="106">
        <f t="shared" si="366"/>
        <v>0</v>
      </c>
      <c r="L440" s="106">
        <f t="shared" si="366"/>
        <v>0</v>
      </c>
      <c r="M440" s="106">
        <f t="shared" si="366"/>
        <v>0</v>
      </c>
      <c r="N440" s="106">
        <f t="shared" si="366"/>
        <v>0</v>
      </c>
      <c r="O440" s="106">
        <f t="shared" si="366"/>
        <v>0</v>
      </c>
      <c r="P440" s="106">
        <f t="shared" si="366"/>
        <v>0</v>
      </c>
      <c r="Q440" s="106">
        <f t="shared" si="366"/>
        <v>0</v>
      </c>
      <c r="R440" s="106">
        <f t="shared" si="366"/>
        <v>0</v>
      </c>
      <c r="S440" s="106">
        <f t="shared" si="366"/>
        <v>0</v>
      </c>
      <c r="T440" s="106">
        <f t="shared" si="366"/>
        <v>0</v>
      </c>
      <c r="U440" s="106">
        <f t="shared" si="367"/>
        <v>0</v>
      </c>
      <c r="V440" s="106">
        <f t="shared" si="367"/>
        <v>0</v>
      </c>
      <c r="W440" s="106">
        <f t="shared" si="367"/>
        <v>0</v>
      </c>
      <c r="X440" s="106">
        <f t="shared" si="367"/>
        <v>0</v>
      </c>
      <c r="Y440" s="106">
        <f t="shared" si="367"/>
        <v>0</v>
      </c>
      <c r="Z440" s="106">
        <f t="shared" si="367"/>
        <v>0</v>
      </c>
      <c r="AA440" s="106">
        <f t="shared" si="367"/>
        <v>0</v>
      </c>
      <c r="AB440" s="106">
        <f t="shared" si="367"/>
        <v>0</v>
      </c>
      <c r="AC440" s="106">
        <f t="shared" si="367"/>
        <v>0</v>
      </c>
      <c r="AD440" s="106">
        <f t="shared" si="367"/>
        <v>0</v>
      </c>
      <c r="AE440" s="106">
        <f t="shared" si="368"/>
        <v>0</v>
      </c>
      <c r="AF440" s="106">
        <f t="shared" si="368"/>
        <v>0</v>
      </c>
      <c r="AG440" s="106">
        <f t="shared" si="368"/>
        <v>0</v>
      </c>
      <c r="AH440" s="106">
        <f t="shared" si="368"/>
        <v>0</v>
      </c>
      <c r="AI440" s="106">
        <f t="shared" si="368"/>
        <v>0</v>
      </c>
      <c r="AJ440" s="106">
        <f t="shared" si="368"/>
        <v>0</v>
      </c>
      <c r="AK440" s="106">
        <f t="shared" si="368"/>
        <v>0</v>
      </c>
      <c r="AL440" s="106">
        <f t="shared" si="368"/>
        <v>0</v>
      </c>
      <c r="AM440" s="106">
        <f t="shared" si="368"/>
        <v>0</v>
      </c>
      <c r="AN440" s="106">
        <f t="shared" si="368"/>
        <v>0</v>
      </c>
      <c r="AO440" s="106">
        <f t="shared" si="369"/>
        <v>0</v>
      </c>
      <c r="AP440" s="106">
        <f t="shared" si="369"/>
        <v>0</v>
      </c>
      <c r="AQ440" s="106">
        <f t="shared" si="369"/>
        <v>0.125</v>
      </c>
      <c r="AR440" s="106">
        <f t="shared" si="369"/>
        <v>0.5625</v>
      </c>
      <c r="AS440" s="106">
        <f t="shared" si="369"/>
        <v>1</v>
      </c>
      <c r="AT440" s="106">
        <f t="shared" si="369"/>
        <v>1</v>
      </c>
      <c r="AU440" s="106">
        <f t="shared" si="369"/>
        <v>1</v>
      </c>
      <c r="AV440" s="106">
        <f t="shared" si="369"/>
        <v>1</v>
      </c>
      <c r="AW440" s="106">
        <f t="shared" si="369"/>
        <v>1</v>
      </c>
      <c r="AX440" s="106">
        <f t="shared" si="369"/>
        <v>1</v>
      </c>
      <c r="AY440" s="106">
        <f t="shared" si="370"/>
        <v>1</v>
      </c>
      <c r="AZ440" s="106">
        <f t="shared" si="370"/>
        <v>1</v>
      </c>
      <c r="BA440" s="106">
        <f t="shared" si="370"/>
        <v>1</v>
      </c>
      <c r="BB440" s="106">
        <f t="shared" si="370"/>
        <v>1</v>
      </c>
      <c r="BC440" s="106">
        <f t="shared" si="370"/>
        <v>1</v>
      </c>
      <c r="BD440" s="106">
        <f t="shared" si="370"/>
        <v>1</v>
      </c>
      <c r="BE440" s="106">
        <f t="shared" si="370"/>
        <v>1</v>
      </c>
      <c r="BF440" s="106">
        <f t="shared" si="370"/>
        <v>1</v>
      </c>
      <c r="BG440" s="106">
        <f t="shared" si="370"/>
        <v>1</v>
      </c>
      <c r="BH440" s="106">
        <f t="shared" si="370"/>
        <v>1</v>
      </c>
      <c r="BI440" s="106">
        <f t="shared" si="371"/>
        <v>1</v>
      </c>
      <c r="BJ440" s="106">
        <f t="shared" si="371"/>
        <v>1</v>
      </c>
      <c r="BK440" s="106">
        <f t="shared" si="371"/>
        <v>1</v>
      </c>
      <c r="BL440" s="106">
        <f t="shared" si="371"/>
        <v>1</v>
      </c>
      <c r="BM440" s="106">
        <f t="shared" si="371"/>
        <v>1</v>
      </c>
      <c r="BN440" s="106">
        <f t="shared" si="371"/>
        <v>1</v>
      </c>
      <c r="BO440" s="106">
        <f t="shared" si="371"/>
        <v>1</v>
      </c>
      <c r="BP440" s="106">
        <f t="shared" si="371"/>
        <v>1</v>
      </c>
      <c r="BQ440" s="106">
        <f t="shared" si="371"/>
        <v>1</v>
      </c>
      <c r="BR440" s="350">
        <f t="shared" si="334"/>
        <v>0.4353813559322034</v>
      </c>
    </row>
    <row r="441" spans="1:70" ht="15" x14ac:dyDescent="0.25">
      <c r="A441" s="80"/>
      <c r="B441" s="77" t="s">
        <v>1496</v>
      </c>
      <c r="C441" s="77" t="s">
        <v>1497</v>
      </c>
      <c r="D441" s="77" t="s">
        <v>6</v>
      </c>
      <c r="E441" s="224">
        <f>VLOOKUP(B441,'Cuadro Control'!C482:J2371,8,FALSE)</f>
        <v>0</v>
      </c>
      <c r="F441" s="106">
        <f t="shared" si="365"/>
        <v>0</v>
      </c>
      <c r="G441" s="107">
        <v>46451</v>
      </c>
      <c r="H441" s="107"/>
      <c r="I441" s="107">
        <v>46455</v>
      </c>
      <c r="J441" s="354">
        <f t="shared" si="363"/>
        <v>0.2</v>
      </c>
      <c r="K441" s="106">
        <f t="shared" si="366"/>
        <v>0</v>
      </c>
      <c r="L441" s="106">
        <f t="shared" si="366"/>
        <v>0</v>
      </c>
      <c r="M441" s="106">
        <f t="shared" si="366"/>
        <v>0</v>
      </c>
      <c r="N441" s="106">
        <f t="shared" si="366"/>
        <v>0</v>
      </c>
      <c r="O441" s="106">
        <f t="shared" si="366"/>
        <v>0</v>
      </c>
      <c r="P441" s="106">
        <f t="shared" si="366"/>
        <v>0</v>
      </c>
      <c r="Q441" s="106">
        <f t="shared" si="366"/>
        <v>0</v>
      </c>
      <c r="R441" s="106">
        <f t="shared" si="366"/>
        <v>0</v>
      </c>
      <c r="S441" s="106">
        <f t="shared" si="366"/>
        <v>0</v>
      </c>
      <c r="T441" s="106">
        <f t="shared" si="366"/>
        <v>0</v>
      </c>
      <c r="U441" s="106">
        <f t="shared" si="367"/>
        <v>0</v>
      </c>
      <c r="V441" s="106">
        <f t="shared" si="367"/>
        <v>0</v>
      </c>
      <c r="W441" s="106">
        <f t="shared" si="367"/>
        <v>0</v>
      </c>
      <c r="X441" s="106">
        <f t="shared" si="367"/>
        <v>0</v>
      </c>
      <c r="Y441" s="106">
        <f t="shared" si="367"/>
        <v>0</v>
      </c>
      <c r="Z441" s="106">
        <f t="shared" si="367"/>
        <v>0</v>
      </c>
      <c r="AA441" s="106">
        <f t="shared" si="367"/>
        <v>0</v>
      </c>
      <c r="AB441" s="106">
        <f t="shared" si="367"/>
        <v>0</v>
      </c>
      <c r="AC441" s="106">
        <f t="shared" si="367"/>
        <v>0</v>
      </c>
      <c r="AD441" s="106">
        <f t="shared" si="367"/>
        <v>0</v>
      </c>
      <c r="AE441" s="106">
        <f t="shared" si="368"/>
        <v>0</v>
      </c>
      <c r="AF441" s="106">
        <f t="shared" si="368"/>
        <v>0</v>
      </c>
      <c r="AG441" s="106">
        <f t="shared" si="368"/>
        <v>0</v>
      </c>
      <c r="AH441" s="106">
        <f t="shared" si="368"/>
        <v>0</v>
      </c>
      <c r="AI441" s="106">
        <f t="shared" si="368"/>
        <v>0</v>
      </c>
      <c r="AJ441" s="106">
        <f t="shared" si="368"/>
        <v>0</v>
      </c>
      <c r="AK441" s="106">
        <f t="shared" si="368"/>
        <v>0</v>
      </c>
      <c r="AL441" s="106">
        <f t="shared" si="368"/>
        <v>0</v>
      </c>
      <c r="AM441" s="106">
        <f t="shared" si="368"/>
        <v>0</v>
      </c>
      <c r="AN441" s="106">
        <f t="shared" si="368"/>
        <v>0</v>
      </c>
      <c r="AO441" s="106">
        <f t="shared" si="369"/>
        <v>0</v>
      </c>
      <c r="AP441" s="106">
        <f t="shared" si="369"/>
        <v>0</v>
      </c>
      <c r="AQ441" s="106">
        <f t="shared" si="369"/>
        <v>0</v>
      </c>
      <c r="AR441" s="106">
        <f t="shared" si="369"/>
        <v>0</v>
      </c>
      <c r="AS441" s="106">
        <f t="shared" si="369"/>
        <v>0.2</v>
      </c>
      <c r="AT441" s="106">
        <f t="shared" si="369"/>
        <v>1</v>
      </c>
      <c r="AU441" s="106">
        <f t="shared" si="369"/>
        <v>1</v>
      </c>
      <c r="AV441" s="106">
        <f t="shared" si="369"/>
        <v>1</v>
      </c>
      <c r="AW441" s="106">
        <f t="shared" si="369"/>
        <v>1</v>
      </c>
      <c r="AX441" s="106">
        <f t="shared" si="369"/>
        <v>1</v>
      </c>
      <c r="AY441" s="106">
        <f t="shared" si="370"/>
        <v>1</v>
      </c>
      <c r="AZ441" s="106">
        <f t="shared" si="370"/>
        <v>1</v>
      </c>
      <c r="BA441" s="106">
        <f t="shared" si="370"/>
        <v>1</v>
      </c>
      <c r="BB441" s="106">
        <f t="shared" si="370"/>
        <v>1</v>
      </c>
      <c r="BC441" s="106">
        <f t="shared" si="370"/>
        <v>1</v>
      </c>
      <c r="BD441" s="106">
        <f t="shared" si="370"/>
        <v>1</v>
      </c>
      <c r="BE441" s="106">
        <f t="shared" si="370"/>
        <v>1</v>
      </c>
      <c r="BF441" s="106">
        <f t="shared" si="370"/>
        <v>1</v>
      </c>
      <c r="BG441" s="106">
        <f t="shared" si="370"/>
        <v>1</v>
      </c>
      <c r="BH441" s="106">
        <f t="shared" si="370"/>
        <v>1</v>
      </c>
      <c r="BI441" s="106">
        <f t="shared" si="371"/>
        <v>1</v>
      </c>
      <c r="BJ441" s="106">
        <f t="shared" si="371"/>
        <v>1</v>
      </c>
      <c r="BK441" s="106">
        <f t="shared" si="371"/>
        <v>1</v>
      </c>
      <c r="BL441" s="106">
        <f t="shared" si="371"/>
        <v>1</v>
      </c>
      <c r="BM441" s="106">
        <f t="shared" si="371"/>
        <v>1</v>
      </c>
      <c r="BN441" s="106">
        <f t="shared" si="371"/>
        <v>1</v>
      </c>
      <c r="BO441" s="106">
        <f t="shared" si="371"/>
        <v>1</v>
      </c>
      <c r="BP441" s="106">
        <f t="shared" si="371"/>
        <v>1</v>
      </c>
      <c r="BQ441" s="106">
        <f t="shared" si="371"/>
        <v>1</v>
      </c>
      <c r="BR441" s="350">
        <f t="shared" si="334"/>
        <v>0.4101694915254237</v>
      </c>
    </row>
    <row r="442" spans="1:70" ht="24" x14ac:dyDescent="0.25">
      <c r="A442" s="80"/>
      <c r="B442" s="78" t="s">
        <v>1498</v>
      </c>
      <c r="C442" s="78" t="s">
        <v>1499</v>
      </c>
      <c r="D442" s="78" t="s">
        <v>3</v>
      </c>
      <c r="E442" s="225">
        <f>VLOOKUP(B442,'Cuadro Control'!C483:J2372,8,FALSE)</f>
        <v>0</v>
      </c>
      <c r="F442" s="108">
        <f t="shared" si="365"/>
        <v>0</v>
      </c>
      <c r="G442" s="109">
        <v>46451</v>
      </c>
      <c r="H442" s="109"/>
      <c r="I442" s="109">
        <v>46451</v>
      </c>
      <c r="J442" s="354">
        <f t="shared" si="363"/>
        <v>1</v>
      </c>
      <c r="K442" s="108">
        <f t="shared" si="366"/>
        <v>0</v>
      </c>
      <c r="L442" s="108">
        <f t="shared" si="366"/>
        <v>0</v>
      </c>
      <c r="M442" s="108">
        <f t="shared" si="366"/>
        <v>0</v>
      </c>
      <c r="N442" s="108">
        <f t="shared" si="366"/>
        <v>0</v>
      </c>
      <c r="O442" s="108">
        <f t="shared" si="366"/>
        <v>0</v>
      </c>
      <c r="P442" s="108">
        <f t="shared" si="366"/>
        <v>0</v>
      </c>
      <c r="Q442" s="108">
        <f t="shared" si="366"/>
        <v>0</v>
      </c>
      <c r="R442" s="108">
        <f t="shared" si="366"/>
        <v>0</v>
      </c>
      <c r="S442" s="108">
        <f t="shared" si="366"/>
        <v>0</v>
      </c>
      <c r="T442" s="108">
        <f t="shared" si="366"/>
        <v>0</v>
      </c>
      <c r="U442" s="108">
        <f t="shared" si="367"/>
        <v>0</v>
      </c>
      <c r="V442" s="108">
        <f t="shared" si="367"/>
        <v>0</v>
      </c>
      <c r="W442" s="108">
        <f t="shared" si="367"/>
        <v>0</v>
      </c>
      <c r="X442" s="108">
        <f t="shared" si="367"/>
        <v>0</v>
      </c>
      <c r="Y442" s="108">
        <f t="shared" si="367"/>
        <v>0</v>
      </c>
      <c r="Z442" s="108">
        <f t="shared" si="367"/>
        <v>0</v>
      </c>
      <c r="AA442" s="108">
        <f t="shared" si="367"/>
        <v>0</v>
      </c>
      <c r="AB442" s="108">
        <f t="shared" si="367"/>
        <v>0</v>
      </c>
      <c r="AC442" s="108">
        <f t="shared" si="367"/>
        <v>0</v>
      </c>
      <c r="AD442" s="108">
        <f t="shared" si="367"/>
        <v>0</v>
      </c>
      <c r="AE442" s="108">
        <f t="shared" si="368"/>
        <v>0</v>
      </c>
      <c r="AF442" s="108">
        <f t="shared" si="368"/>
        <v>0</v>
      </c>
      <c r="AG442" s="108">
        <f t="shared" si="368"/>
        <v>0</v>
      </c>
      <c r="AH442" s="108">
        <f t="shared" si="368"/>
        <v>0</v>
      </c>
      <c r="AI442" s="108">
        <f t="shared" si="368"/>
        <v>0</v>
      </c>
      <c r="AJ442" s="108">
        <f t="shared" si="368"/>
        <v>0</v>
      </c>
      <c r="AK442" s="108">
        <f t="shared" si="368"/>
        <v>0</v>
      </c>
      <c r="AL442" s="108">
        <f t="shared" si="368"/>
        <v>0</v>
      </c>
      <c r="AM442" s="108">
        <f t="shared" si="368"/>
        <v>0</v>
      </c>
      <c r="AN442" s="108">
        <f t="shared" si="368"/>
        <v>0</v>
      </c>
      <c r="AO442" s="108">
        <f t="shared" si="369"/>
        <v>0</v>
      </c>
      <c r="AP442" s="108">
        <f t="shared" si="369"/>
        <v>0</v>
      </c>
      <c r="AQ442" s="108">
        <f t="shared" si="369"/>
        <v>0</v>
      </c>
      <c r="AR442" s="108">
        <f t="shared" si="369"/>
        <v>0</v>
      </c>
      <c r="AS442" s="108">
        <f t="shared" si="369"/>
        <v>1</v>
      </c>
      <c r="AT442" s="108">
        <f t="shared" si="369"/>
        <v>1</v>
      </c>
      <c r="AU442" s="108">
        <f t="shared" si="369"/>
        <v>1</v>
      </c>
      <c r="AV442" s="108">
        <f t="shared" si="369"/>
        <v>1</v>
      </c>
      <c r="AW442" s="108">
        <f t="shared" si="369"/>
        <v>1</v>
      </c>
      <c r="AX442" s="108">
        <f t="shared" si="369"/>
        <v>1</v>
      </c>
      <c r="AY442" s="108">
        <f t="shared" si="370"/>
        <v>1</v>
      </c>
      <c r="AZ442" s="108">
        <f t="shared" si="370"/>
        <v>1</v>
      </c>
      <c r="BA442" s="108">
        <f t="shared" si="370"/>
        <v>1</v>
      </c>
      <c r="BB442" s="108">
        <f t="shared" si="370"/>
        <v>1</v>
      </c>
      <c r="BC442" s="108">
        <f t="shared" si="370"/>
        <v>1</v>
      </c>
      <c r="BD442" s="108">
        <f t="shared" si="370"/>
        <v>1</v>
      </c>
      <c r="BE442" s="108">
        <f t="shared" si="370"/>
        <v>1</v>
      </c>
      <c r="BF442" s="108">
        <f t="shared" si="370"/>
        <v>1</v>
      </c>
      <c r="BG442" s="108">
        <f t="shared" si="370"/>
        <v>1</v>
      </c>
      <c r="BH442" s="108">
        <f t="shared" si="370"/>
        <v>1</v>
      </c>
      <c r="BI442" s="108">
        <f t="shared" si="371"/>
        <v>1</v>
      </c>
      <c r="BJ442" s="108">
        <f t="shared" si="371"/>
        <v>1</v>
      </c>
      <c r="BK442" s="108">
        <f t="shared" si="371"/>
        <v>1</v>
      </c>
      <c r="BL442" s="108">
        <f t="shared" si="371"/>
        <v>1</v>
      </c>
      <c r="BM442" s="108">
        <f t="shared" si="371"/>
        <v>1</v>
      </c>
      <c r="BN442" s="108">
        <f t="shared" si="371"/>
        <v>1</v>
      </c>
      <c r="BO442" s="108">
        <f t="shared" si="371"/>
        <v>1</v>
      </c>
      <c r="BP442" s="108">
        <f t="shared" si="371"/>
        <v>1</v>
      </c>
      <c r="BQ442" s="108">
        <f t="shared" si="371"/>
        <v>1</v>
      </c>
      <c r="BR442" s="350">
        <f t="shared" si="334"/>
        <v>0.42372881355932202</v>
      </c>
    </row>
    <row r="443" spans="1:70" ht="15" x14ac:dyDescent="0.25">
      <c r="A443" s="80"/>
      <c r="B443" s="77" t="s">
        <v>1500</v>
      </c>
      <c r="C443" s="77" t="s">
        <v>1501</v>
      </c>
      <c r="D443" s="77" t="s">
        <v>8</v>
      </c>
      <c r="E443" s="224">
        <f>VLOOKUP(B443,'Cuadro Control'!C484:J2373,8,FALSE)</f>
        <v>1230815225.9452939</v>
      </c>
      <c r="F443" s="106">
        <f t="shared" si="365"/>
        <v>0.2318411625341423</v>
      </c>
      <c r="G443" s="107">
        <v>46455</v>
      </c>
      <c r="H443" s="107"/>
      <c r="I443" s="107">
        <v>46456</v>
      </c>
      <c r="J443" s="354">
        <f t="shared" si="363"/>
        <v>0</v>
      </c>
      <c r="K443" s="106">
        <f t="shared" si="366"/>
        <v>0</v>
      </c>
      <c r="L443" s="106">
        <f t="shared" si="366"/>
        <v>0</v>
      </c>
      <c r="M443" s="106">
        <f t="shared" si="366"/>
        <v>0</v>
      </c>
      <c r="N443" s="106">
        <f t="shared" si="366"/>
        <v>0</v>
      </c>
      <c r="O443" s="106">
        <f t="shared" si="366"/>
        <v>0</v>
      </c>
      <c r="P443" s="106">
        <f t="shared" si="366"/>
        <v>0</v>
      </c>
      <c r="Q443" s="106">
        <f t="shared" si="366"/>
        <v>0</v>
      </c>
      <c r="R443" s="106">
        <f t="shared" si="366"/>
        <v>0</v>
      </c>
      <c r="S443" s="106">
        <f t="shared" si="366"/>
        <v>0</v>
      </c>
      <c r="T443" s="106">
        <f t="shared" si="366"/>
        <v>0</v>
      </c>
      <c r="U443" s="106">
        <f t="shared" si="367"/>
        <v>0</v>
      </c>
      <c r="V443" s="106">
        <f t="shared" si="367"/>
        <v>0</v>
      </c>
      <c r="W443" s="106">
        <f t="shared" si="367"/>
        <v>0</v>
      </c>
      <c r="X443" s="106">
        <f t="shared" si="367"/>
        <v>0</v>
      </c>
      <c r="Y443" s="106">
        <f t="shared" si="367"/>
        <v>0</v>
      </c>
      <c r="Z443" s="106">
        <f t="shared" si="367"/>
        <v>0</v>
      </c>
      <c r="AA443" s="106">
        <f t="shared" si="367"/>
        <v>0</v>
      </c>
      <c r="AB443" s="106">
        <f t="shared" si="367"/>
        <v>0</v>
      </c>
      <c r="AC443" s="106">
        <f t="shared" si="367"/>
        <v>0</v>
      </c>
      <c r="AD443" s="106">
        <f t="shared" si="367"/>
        <v>0</v>
      </c>
      <c r="AE443" s="106">
        <f t="shared" si="368"/>
        <v>0</v>
      </c>
      <c r="AF443" s="106">
        <f t="shared" si="368"/>
        <v>0</v>
      </c>
      <c r="AG443" s="106">
        <f t="shared" si="368"/>
        <v>0</v>
      </c>
      <c r="AH443" s="106">
        <f t="shared" si="368"/>
        <v>0</v>
      </c>
      <c r="AI443" s="106">
        <f t="shared" si="368"/>
        <v>0</v>
      </c>
      <c r="AJ443" s="106">
        <f t="shared" si="368"/>
        <v>0</v>
      </c>
      <c r="AK443" s="106">
        <f t="shared" si="368"/>
        <v>0</v>
      </c>
      <c r="AL443" s="106">
        <f t="shared" si="368"/>
        <v>0</v>
      </c>
      <c r="AM443" s="106">
        <f t="shared" si="368"/>
        <v>0</v>
      </c>
      <c r="AN443" s="106">
        <f t="shared" si="368"/>
        <v>0</v>
      </c>
      <c r="AO443" s="106">
        <f t="shared" si="369"/>
        <v>0</v>
      </c>
      <c r="AP443" s="106">
        <f t="shared" si="369"/>
        <v>0</v>
      </c>
      <c r="AQ443" s="106">
        <f t="shared" si="369"/>
        <v>0</v>
      </c>
      <c r="AR443" s="106">
        <f t="shared" si="369"/>
        <v>0</v>
      </c>
      <c r="AS443" s="106">
        <f t="shared" si="369"/>
        <v>0</v>
      </c>
      <c r="AT443" s="106">
        <f t="shared" si="369"/>
        <v>1</v>
      </c>
      <c r="AU443" s="106">
        <f t="shared" si="369"/>
        <v>1</v>
      </c>
      <c r="AV443" s="106">
        <f t="shared" si="369"/>
        <v>1</v>
      </c>
      <c r="AW443" s="106">
        <f t="shared" si="369"/>
        <v>1</v>
      </c>
      <c r="AX443" s="106">
        <f t="shared" si="369"/>
        <v>1</v>
      </c>
      <c r="AY443" s="106">
        <f t="shared" si="370"/>
        <v>1</v>
      </c>
      <c r="AZ443" s="106">
        <f t="shared" si="370"/>
        <v>1</v>
      </c>
      <c r="BA443" s="106">
        <f t="shared" si="370"/>
        <v>1</v>
      </c>
      <c r="BB443" s="106">
        <f t="shared" si="370"/>
        <v>1</v>
      </c>
      <c r="BC443" s="106">
        <f t="shared" si="370"/>
        <v>1</v>
      </c>
      <c r="BD443" s="106">
        <f t="shared" si="370"/>
        <v>1</v>
      </c>
      <c r="BE443" s="106">
        <f t="shared" si="370"/>
        <v>1</v>
      </c>
      <c r="BF443" s="106">
        <f t="shared" si="370"/>
        <v>1</v>
      </c>
      <c r="BG443" s="106">
        <f t="shared" si="370"/>
        <v>1</v>
      </c>
      <c r="BH443" s="106">
        <f t="shared" si="370"/>
        <v>1</v>
      </c>
      <c r="BI443" s="106">
        <f t="shared" si="371"/>
        <v>1</v>
      </c>
      <c r="BJ443" s="106">
        <f t="shared" si="371"/>
        <v>1</v>
      </c>
      <c r="BK443" s="106">
        <f t="shared" si="371"/>
        <v>1</v>
      </c>
      <c r="BL443" s="106">
        <f t="shared" si="371"/>
        <v>1</v>
      </c>
      <c r="BM443" s="106">
        <f t="shared" si="371"/>
        <v>1</v>
      </c>
      <c r="BN443" s="106">
        <f t="shared" si="371"/>
        <v>1</v>
      </c>
      <c r="BO443" s="106">
        <f t="shared" si="371"/>
        <v>1</v>
      </c>
      <c r="BP443" s="106">
        <f t="shared" si="371"/>
        <v>1</v>
      </c>
      <c r="BQ443" s="106">
        <f t="shared" si="371"/>
        <v>1</v>
      </c>
      <c r="BR443" s="350">
        <f t="shared" si="334"/>
        <v>0.40677966101694918</v>
      </c>
    </row>
    <row r="444" spans="1:70" ht="15" x14ac:dyDescent="0.25">
      <c r="A444" s="80"/>
      <c r="B444" s="77" t="s">
        <v>1502</v>
      </c>
      <c r="C444" s="77" t="s">
        <v>1503</v>
      </c>
      <c r="D444" s="77" t="s">
        <v>26</v>
      </c>
      <c r="E444" s="224">
        <f>VLOOKUP(B444,'Cuadro Control'!C485:J2374,8,FALSE)</f>
        <v>0</v>
      </c>
      <c r="F444" s="106">
        <f t="shared" si="365"/>
        <v>0</v>
      </c>
      <c r="G444" s="107">
        <v>46456</v>
      </c>
      <c r="H444" s="107"/>
      <c r="I444" s="107">
        <v>46463</v>
      </c>
      <c r="J444" s="354">
        <f t="shared" si="363"/>
        <v>0.375</v>
      </c>
      <c r="K444" s="106">
        <f t="shared" ref="K444:T449" si="372">IF($G444=0,0,IF(K$6&lt;$G444,0,IF(K$6&gt;$I444,1,(K$6-$G444+1)/($I444-$G444+1))))</f>
        <v>0</v>
      </c>
      <c r="L444" s="106">
        <f t="shared" si="372"/>
        <v>0</v>
      </c>
      <c r="M444" s="106">
        <f t="shared" si="372"/>
        <v>0</v>
      </c>
      <c r="N444" s="106">
        <f t="shared" si="372"/>
        <v>0</v>
      </c>
      <c r="O444" s="106">
        <f t="shared" si="372"/>
        <v>0</v>
      </c>
      <c r="P444" s="106">
        <f t="shared" si="372"/>
        <v>0</v>
      </c>
      <c r="Q444" s="106">
        <f t="shared" si="372"/>
        <v>0</v>
      </c>
      <c r="R444" s="106">
        <f t="shared" si="372"/>
        <v>0</v>
      </c>
      <c r="S444" s="106">
        <f t="shared" si="372"/>
        <v>0</v>
      </c>
      <c r="T444" s="106">
        <f t="shared" si="372"/>
        <v>0</v>
      </c>
      <c r="U444" s="106">
        <f t="shared" ref="U444:AD449" si="373">IF($G444=0,0,IF(U$6&lt;$G444,0,IF(U$6&gt;$I444,1,(U$6-$G444+1)/($I444-$G444+1))))</f>
        <v>0</v>
      </c>
      <c r="V444" s="106">
        <f t="shared" si="373"/>
        <v>0</v>
      </c>
      <c r="W444" s="106">
        <f t="shared" si="373"/>
        <v>0</v>
      </c>
      <c r="X444" s="106">
        <f t="shared" si="373"/>
        <v>0</v>
      </c>
      <c r="Y444" s="106">
        <f t="shared" si="373"/>
        <v>0</v>
      </c>
      <c r="Z444" s="106">
        <f t="shared" si="373"/>
        <v>0</v>
      </c>
      <c r="AA444" s="106">
        <f t="shared" si="373"/>
        <v>0</v>
      </c>
      <c r="AB444" s="106">
        <f t="shared" si="373"/>
        <v>0</v>
      </c>
      <c r="AC444" s="106">
        <f t="shared" si="373"/>
        <v>0</v>
      </c>
      <c r="AD444" s="106">
        <f t="shared" si="373"/>
        <v>0</v>
      </c>
      <c r="AE444" s="106">
        <f t="shared" ref="AE444:AN449" si="374">IF($G444=0,0,IF(AE$6&lt;$G444,0,IF(AE$6&gt;$I444,1,(AE$6-$G444+1)/($I444-$G444+1))))</f>
        <v>0</v>
      </c>
      <c r="AF444" s="106">
        <f t="shared" si="374"/>
        <v>0</v>
      </c>
      <c r="AG444" s="106">
        <f t="shared" si="374"/>
        <v>0</v>
      </c>
      <c r="AH444" s="106">
        <f t="shared" si="374"/>
        <v>0</v>
      </c>
      <c r="AI444" s="106">
        <f t="shared" si="374"/>
        <v>0</v>
      </c>
      <c r="AJ444" s="106">
        <f t="shared" si="374"/>
        <v>0</v>
      </c>
      <c r="AK444" s="106">
        <f t="shared" si="374"/>
        <v>0</v>
      </c>
      <c r="AL444" s="106">
        <f t="shared" si="374"/>
        <v>0</v>
      </c>
      <c r="AM444" s="106">
        <f t="shared" si="374"/>
        <v>0</v>
      </c>
      <c r="AN444" s="106">
        <f t="shared" si="374"/>
        <v>0</v>
      </c>
      <c r="AO444" s="106">
        <f t="shared" ref="AO444:AX449" si="375">IF($G444=0,0,IF(AO$6&lt;$G444,0,IF(AO$6&gt;$I444,1,(AO$6-$G444+1)/($I444-$G444+1))))</f>
        <v>0</v>
      </c>
      <c r="AP444" s="106">
        <f t="shared" si="375"/>
        <v>0</v>
      </c>
      <c r="AQ444" s="106">
        <f t="shared" si="375"/>
        <v>0</v>
      </c>
      <c r="AR444" s="106">
        <f t="shared" si="375"/>
        <v>0</v>
      </c>
      <c r="AS444" s="106">
        <f t="shared" si="375"/>
        <v>0</v>
      </c>
      <c r="AT444" s="106">
        <f t="shared" si="375"/>
        <v>0.375</v>
      </c>
      <c r="AU444" s="106">
        <f t="shared" si="375"/>
        <v>1</v>
      </c>
      <c r="AV444" s="106">
        <f t="shared" si="375"/>
        <v>1</v>
      </c>
      <c r="AW444" s="106">
        <f t="shared" si="375"/>
        <v>1</v>
      </c>
      <c r="AX444" s="106">
        <f t="shared" si="375"/>
        <v>1</v>
      </c>
      <c r="AY444" s="106">
        <f t="shared" ref="AY444:BH449" si="376">IF($G444=0,0,IF(AY$6&lt;$G444,0,IF(AY$6&gt;$I444,1,(AY$6-$G444+1)/($I444-$G444+1))))</f>
        <v>1</v>
      </c>
      <c r="AZ444" s="106">
        <f t="shared" si="376"/>
        <v>1</v>
      </c>
      <c r="BA444" s="106">
        <f t="shared" si="376"/>
        <v>1</v>
      </c>
      <c r="BB444" s="106">
        <f t="shared" si="376"/>
        <v>1</v>
      </c>
      <c r="BC444" s="106">
        <f t="shared" si="376"/>
        <v>1</v>
      </c>
      <c r="BD444" s="106">
        <f t="shared" si="376"/>
        <v>1</v>
      </c>
      <c r="BE444" s="106">
        <f t="shared" si="376"/>
        <v>1</v>
      </c>
      <c r="BF444" s="106">
        <f t="shared" si="376"/>
        <v>1</v>
      </c>
      <c r="BG444" s="106">
        <f t="shared" si="376"/>
        <v>1</v>
      </c>
      <c r="BH444" s="106">
        <f t="shared" si="376"/>
        <v>1</v>
      </c>
      <c r="BI444" s="106">
        <f t="shared" ref="BI444:BQ449" si="377">IF($G444=0,0,IF(BI$6&lt;$G444,0,IF(BI$6&gt;$I444,1,(BI$6-$G444+1)/($I444-$G444+1))))</f>
        <v>1</v>
      </c>
      <c r="BJ444" s="106">
        <f t="shared" si="377"/>
        <v>1</v>
      </c>
      <c r="BK444" s="106">
        <f t="shared" si="377"/>
        <v>1</v>
      </c>
      <c r="BL444" s="106">
        <f t="shared" si="377"/>
        <v>1</v>
      </c>
      <c r="BM444" s="106">
        <f t="shared" si="377"/>
        <v>1</v>
      </c>
      <c r="BN444" s="106">
        <f t="shared" si="377"/>
        <v>1</v>
      </c>
      <c r="BO444" s="106">
        <f t="shared" si="377"/>
        <v>1</v>
      </c>
      <c r="BP444" s="106">
        <f t="shared" si="377"/>
        <v>1</v>
      </c>
      <c r="BQ444" s="106">
        <f t="shared" si="377"/>
        <v>1</v>
      </c>
      <c r="BR444" s="350">
        <f t="shared" si="334"/>
        <v>0.3961864406779661</v>
      </c>
    </row>
    <row r="445" spans="1:70" ht="15" x14ac:dyDescent="0.25">
      <c r="A445" s="80"/>
      <c r="B445" s="77" t="s">
        <v>1504</v>
      </c>
      <c r="C445" s="77" t="s">
        <v>2071</v>
      </c>
      <c r="D445" s="77" t="s">
        <v>6</v>
      </c>
      <c r="E445" s="224">
        <f>VLOOKUP(B445,'Cuadro Control'!C486:J2375,8,FALSE)</f>
        <v>52736347.43270281</v>
      </c>
      <c r="F445" s="106">
        <f t="shared" si="365"/>
        <v>9.933624348213644E-3</v>
      </c>
      <c r="G445" s="107">
        <v>46463</v>
      </c>
      <c r="H445" s="107"/>
      <c r="I445" s="107">
        <v>46466</v>
      </c>
      <c r="J445" s="354">
        <f t="shared" si="363"/>
        <v>0.75</v>
      </c>
      <c r="K445" s="106">
        <f t="shared" si="372"/>
        <v>0</v>
      </c>
      <c r="L445" s="106">
        <f t="shared" si="372"/>
        <v>0</v>
      </c>
      <c r="M445" s="106">
        <f t="shared" si="372"/>
        <v>0</v>
      </c>
      <c r="N445" s="106">
        <f t="shared" si="372"/>
        <v>0</v>
      </c>
      <c r="O445" s="106">
        <f t="shared" si="372"/>
        <v>0</v>
      </c>
      <c r="P445" s="106">
        <f t="shared" si="372"/>
        <v>0</v>
      </c>
      <c r="Q445" s="106">
        <f t="shared" si="372"/>
        <v>0</v>
      </c>
      <c r="R445" s="106">
        <f t="shared" si="372"/>
        <v>0</v>
      </c>
      <c r="S445" s="106">
        <f t="shared" si="372"/>
        <v>0</v>
      </c>
      <c r="T445" s="106">
        <f t="shared" si="372"/>
        <v>0</v>
      </c>
      <c r="U445" s="106">
        <f t="shared" si="373"/>
        <v>0</v>
      </c>
      <c r="V445" s="106">
        <f t="shared" si="373"/>
        <v>0</v>
      </c>
      <c r="W445" s="106">
        <f t="shared" si="373"/>
        <v>0</v>
      </c>
      <c r="X445" s="106">
        <f t="shared" si="373"/>
        <v>0</v>
      </c>
      <c r="Y445" s="106">
        <f t="shared" si="373"/>
        <v>0</v>
      </c>
      <c r="Z445" s="106">
        <f t="shared" si="373"/>
        <v>0</v>
      </c>
      <c r="AA445" s="106">
        <f t="shared" si="373"/>
        <v>0</v>
      </c>
      <c r="AB445" s="106">
        <f t="shared" si="373"/>
        <v>0</v>
      </c>
      <c r="AC445" s="106">
        <f t="shared" si="373"/>
        <v>0</v>
      </c>
      <c r="AD445" s="106">
        <f t="shared" si="373"/>
        <v>0</v>
      </c>
      <c r="AE445" s="106">
        <f t="shared" si="374"/>
        <v>0</v>
      </c>
      <c r="AF445" s="106">
        <f t="shared" si="374"/>
        <v>0</v>
      </c>
      <c r="AG445" s="106">
        <f t="shared" si="374"/>
        <v>0</v>
      </c>
      <c r="AH445" s="106">
        <f t="shared" si="374"/>
        <v>0</v>
      </c>
      <c r="AI445" s="106">
        <f t="shared" si="374"/>
        <v>0</v>
      </c>
      <c r="AJ445" s="106">
        <f t="shared" si="374"/>
        <v>0</v>
      </c>
      <c r="AK445" s="106">
        <f t="shared" si="374"/>
        <v>0</v>
      </c>
      <c r="AL445" s="106">
        <f t="shared" si="374"/>
        <v>0</v>
      </c>
      <c r="AM445" s="106">
        <f t="shared" si="374"/>
        <v>0</v>
      </c>
      <c r="AN445" s="106">
        <f t="shared" si="374"/>
        <v>0</v>
      </c>
      <c r="AO445" s="106">
        <f t="shared" si="375"/>
        <v>0</v>
      </c>
      <c r="AP445" s="106">
        <f t="shared" si="375"/>
        <v>0</v>
      </c>
      <c r="AQ445" s="106">
        <f t="shared" si="375"/>
        <v>0</v>
      </c>
      <c r="AR445" s="106">
        <f t="shared" si="375"/>
        <v>0</v>
      </c>
      <c r="AS445" s="106">
        <f t="shared" si="375"/>
        <v>0</v>
      </c>
      <c r="AT445" s="106">
        <f t="shared" si="375"/>
        <v>0</v>
      </c>
      <c r="AU445" s="106">
        <f t="shared" si="375"/>
        <v>0.75</v>
      </c>
      <c r="AV445" s="106">
        <f t="shared" si="375"/>
        <v>1</v>
      </c>
      <c r="AW445" s="106">
        <f t="shared" si="375"/>
        <v>1</v>
      </c>
      <c r="AX445" s="106">
        <f t="shared" si="375"/>
        <v>1</v>
      </c>
      <c r="AY445" s="106">
        <f t="shared" si="376"/>
        <v>1</v>
      </c>
      <c r="AZ445" s="106">
        <f t="shared" si="376"/>
        <v>1</v>
      </c>
      <c r="BA445" s="106">
        <f t="shared" si="376"/>
        <v>1</v>
      </c>
      <c r="BB445" s="106">
        <f t="shared" si="376"/>
        <v>1</v>
      </c>
      <c r="BC445" s="106">
        <f t="shared" si="376"/>
        <v>1</v>
      </c>
      <c r="BD445" s="106">
        <f t="shared" si="376"/>
        <v>1</v>
      </c>
      <c r="BE445" s="106">
        <f t="shared" si="376"/>
        <v>1</v>
      </c>
      <c r="BF445" s="106">
        <f t="shared" si="376"/>
        <v>1</v>
      </c>
      <c r="BG445" s="106">
        <f t="shared" si="376"/>
        <v>1</v>
      </c>
      <c r="BH445" s="106">
        <f t="shared" si="376"/>
        <v>1</v>
      </c>
      <c r="BI445" s="106">
        <f t="shared" si="377"/>
        <v>1</v>
      </c>
      <c r="BJ445" s="106">
        <f t="shared" si="377"/>
        <v>1</v>
      </c>
      <c r="BK445" s="106">
        <f t="shared" si="377"/>
        <v>1</v>
      </c>
      <c r="BL445" s="106">
        <f t="shared" si="377"/>
        <v>1</v>
      </c>
      <c r="BM445" s="106">
        <f t="shared" si="377"/>
        <v>1</v>
      </c>
      <c r="BN445" s="106">
        <f t="shared" si="377"/>
        <v>1</v>
      </c>
      <c r="BO445" s="106">
        <f t="shared" si="377"/>
        <v>1</v>
      </c>
      <c r="BP445" s="106">
        <f t="shared" si="377"/>
        <v>1</v>
      </c>
      <c r="BQ445" s="106">
        <f t="shared" si="377"/>
        <v>1</v>
      </c>
      <c r="BR445" s="350">
        <f t="shared" si="334"/>
        <v>0.38559322033898308</v>
      </c>
    </row>
    <row r="446" spans="1:70" ht="24" x14ac:dyDescent="0.25">
      <c r="A446" s="80"/>
      <c r="B446" s="77" t="s">
        <v>1505</v>
      </c>
      <c r="C446" s="77" t="s">
        <v>1506</v>
      </c>
      <c r="D446" s="77" t="s">
        <v>19</v>
      </c>
      <c r="E446" s="224">
        <f>VLOOKUP(B446,'Cuadro Control'!C487:J2376,8,FALSE)</f>
        <v>46410609.014634147</v>
      </c>
      <c r="F446" s="106">
        <f t="shared" si="365"/>
        <v>8.742083556535862E-3</v>
      </c>
      <c r="G446" s="107">
        <v>46466</v>
      </c>
      <c r="H446" s="107"/>
      <c r="I446" s="107">
        <v>46470</v>
      </c>
      <c r="J446" s="354">
        <f t="shared" si="363"/>
        <v>0</v>
      </c>
      <c r="K446" s="106">
        <f t="shared" si="372"/>
        <v>0</v>
      </c>
      <c r="L446" s="106">
        <f t="shared" si="372"/>
        <v>0</v>
      </c>
      <c r="M446" s="106">
        <f t="shared" si="372"/>
        <v>0</v>
      </c>
      <c r="N446" s="106">
        <f t="shared" si="372"/>
        <v>0</v>
      </c>
      <c r="O446" s="106">
        <f t="shared" si="372"/>
        <v>0</v>
      </c>
      <c r="P446" s="106">
        <f t="shared" si="372"/>
        <v>0</v>
      </c>
      <c r="Q446" s="106">
        <f t="shared" si="372"/>
        <v>0</v>
      </c>
      <c r="R446" s="106">
        <f t="shared" si="372"/>
        <v>0</v>
      </c>
      <c r="S446" s="106">
        <f t="shared" si="372"/>
        <v>0</v>
      </c>
      <c r="T446" s="106">
        <f t="shared" si="372"/>
        <v>0</v>
      </c>
      <c r="U446" s="106">
        <f t="shared" si="373"/>
        <v>0</v>
      </c>
      <c r="V446" s="106">
        <f t="shared" si="373"/>
        <v>0</v>
      </c>
      <c r="W446" s="106">
        <f t="shared" si="373"/>
        <v>0</v>
      </c>
      <c r="X446" s="106">
        <f t="shared" si="373"/>
        <v>0</v>
      </c>
      <c r="Y446" s="106">
        <f t="shared" si="373"/>
        <v>0</v>
      </c>
      <c r="Z446" s="106">
        <f t="shared" si="373"/>
        <v>0</v>
      </c>
      <c r="AA446" s="106">
        <f t="shared" si="373"/>
        <v>0</v>
      </c>
      <c r="AB446" s="106">
        <f t="shared" si="373"/>
        <v>0</v>
      </c>
      <c r="AC446" s="106">
        <f t="shared" si="373"/>
        <v>0</v>
      </c>
      <c r="AD446" s="106">
        <f t="shared" si="373"/>
        <v>0</v>
      </c>
      <c r="AE446" s="106">
        <f t="shared" si="374"/>
        <v>0</v>
      </c>
      <c r="AF446" s="106">
        <f t="shared" si="374"/>
        <v>0</v>
      </c>
      <c r="AG446" s="106">
        <f t="shared" si="374"/>
        <v>0</v>
      </c>
      <c r="AH446" s="106">
        <f t="shared" si="374"/>
        <v>0</v>
      </c>
      <c r="AI446" s="106">
        <f t="shared" si="374"/>
        <v>0</v>
      </c>
      <c r="AJ446" s="106">
        <f t="shared" si="374"/>
        <v>0</v>
      </c>
      <c r="AK446" s="106">
        <f t="shared" si="374"/>
        <v>0</v>
      </c>
      <c r="AL446" s="106">
        <f t="shared" si="374"/>
        <v>0</v>
      </c>
      <c r="AM446" s="106">
        <f t="shared" si="374"/>
        <v>0</v>
      </c>
      <c r="AN446" s="106">
        <f t="shared" si="374"/>
        <v>0</v>
      </c>
      <c r="AO446" s="106">
        <f t="shared" si="375"/>
        <v>0</v>
      </c>
      <c r="AP446" s="106">
        <f t="shared" si="375"/>
        <v>0</v>
      </c>
      <c r="AQ446" s="106">
        <f t="shared" si="375"/>
        <v>0</v>
      </c>
      <c r="AR446" s="106">
        <f t="shared" si="375"/>
        <v>0</v>
      </c>
      <c r="AS446" s="106">
        <f t="shared" si="375"/>
        <v>0</v>
      </c>
      <c r="AT446" s="106">
        <f t="shared" si="375"/>
        <v>0</v>
      </c>
      <c r="AU446" s="106">
        <f t="shared" si="375"/>
        <v>0</v>
      </c>
      <c r="AV446" s="106">
        <f t="shared" si="375"/>
        <v>1</v>
      </c>
      <c r="AW446" s="106">
        <f t="shared" si="375"/>
        <v>1</v>
      </c>
      <c r="AX446" s="106">
        <f t="shared" si="375"/>
        <v>1</v>
      </c>
      <c r="AY446" s="106">
        <f t="shared" si="376"/>
        <v>1</v>
      </c>
      <c r="AZ446" s="106">
        <f t="shared" si="376"/>
        <v>1</v>
      </c>
      <c r="BA446" s="106">
        <f t="shared" si="376"/>
        <v>1</v>
      </c>
      <c r="BB446" s="106">
        <f t="shared" si="376"/>
        <v>1</v>
      </c>
      <c r="BC446" s="106">
        <f t="shared" si="376"/>
        <v>1</v>
      </c>
      <c r="BD446" s="106">
        <f t="shared" si="376"/>
        <v>1</v>
      </c>
      <c r="BE446" s="106">
        <f t="shared" si="376"/>
        <v>1</v>
      </c>
      <c r="BF446" s="106">
        <f t="shared" si="376"/>
        <v>1</v>
      </c>
      <c r="BG446" s="106">
        <f t="shared" si="376"/>
        <v>1</v>
      </c>
      <c r="BH446" s="106">
        <f t="shared" si="376"/>
        <v>1</v>
      </c>
      <c r="BI446" s="106">
        <f t="shared" si="377"/>
        <v>1</v>
      </c>
      <c r="BJ446" s="106">
        <f t="shared" si="377"/>
        <v>1</v>
      </c>
      <c r="BK446" s="106">
        <f t="shared" si="377"/>
        <v>1</v>
      </c>
      <c r="BL446" s="106">
        <f t="shared" si="377"/>
        <v>1</v>
      </c>
      <c r="BM446" s="106">
        <f t="shared" si="377"/>
        <v>1</v>
      </c>
      <c r="BN446" s="106">
        <f t="shared" si="377"/>
        <v>1</v>
      </c>
      <c r="BO446" s="106">
        <f t="shared" si="377"/>
        <v>1</v>
      </c>
      <c r="BP446" s="106">
        <f t="shared" si="377"/>
        <v>1</v>
      </c>
      <c r="BQ446" s="106">
        <f t="shared" si="377"/>
        <v>1</v>
      </c>
      <c r="BR446" s="350">
        <f t="shared" si="334"/>
        <v>0.3728813559322034</v>
      </c>
    </row>
    <row r="447" spans="1:70" ht="24" x14ac:dyDescent="0.25">
      <c r="A447" s="80"/>
      <c r="B447" s="77" t="s">
        <v>1507</v>
      </c>
      <c r="C447" s="77" t="s">
        <v>1508</v>
      </c>
      <c r="D447" s="77" t="s">
        <v>9</v>
      </c>
      <c r="E447" s="224">
        <f>VLOOKUP(B447,'Cuadro Control'!C488:J2377,8,FALSE)</f>
        <v>1587346329.5488234</v>
      </c>
      <c r="F447" s="106">
        <f t="shared" si="365"/>
        <v>0.29899875353285565</v>
      </c>
      <c r="G447" s="107">
        <v>46466</v>
      </c>
      <c r="H447" s="107"/>
      <c r="I447" s="107">
        <v>46480</v>
      </c>
      <c r="J447" s="354">
        <f t="shared" si="363"/>
        <v>0.93333333333333335</v>
      </c>
      <c r="K447" s="106">
        <f t="shared" si="372"/>
        <v>0</v>
      </c>
      <c r="L447" s="106">
        <f t="shared" si="372"/>
        <v>0</v>
      </c>
      <c r="M447" s="106">
        <f t="shared" si="372"/>
        <v>0</v>
      </c>
      <c r="N447" s="106">
        <f t="shared" si="372"/>
        <v>0</v>
      </c>
      <c r="O447" s="106">
        <f t="shared" si="372"/>
        <v>0</v>
      </c>
      <c r="P447" s="106">
        <f t="shared" si="372"/>
        <v>0</v>
      </c>
      <c r="Q447" s="106">
        <f t="shared" si="372"/>
        <v>0</v>
      </c>
      <c r="R447" s="106">
        <f t="shared" si="372"/>
        <v>0</v>
      </c>
      <c r="S447" s="106">
        <f t="shared" si="372"/>
        <v>0</v>
      </c>
      <c r="T447" s="106">
        <f t="shared" si="372"/>
        <v>0</v>
      </c>
      <c r="U447" s="106">
        <f t="shared" si="373"/>
        <v>0</v>
      </c>
      <c r="V447" s="106">
        <f t="shared" si="373"/>
        <v>0</v>
      </c>
      <c r="W447" s="106">
        <f t="shared" si="373"/>
        <v>0</v>
      </c>
      <c r="X447" s="106">
        <f t="shared" si="373"/>
        <v>0</v>
      </c>
      <c r="Y447" s="106">
        <f t="shared" si="373"/>
        <v>0</v>
      </c>
      <c r="Z447" s="106">
        <f t="shared" si="373"/>
        <v>0</v>
      </c>
      <c r="AA447" s="106">
        <f t="shared" si="373"/>
        <v>0</v>
      </c>
      <c r="AB447" s="106">
        <f t="shared" si="373"/>
        <v>0</v>
      </c>
      <c r="AC447" s="106">
        <f t="shared" si="373"/>
        <v>0</v>
      </c>
      <c r="AD447" s="106">
        <f t="shared" si="373"/>
        <v>0</v>
      </c>
      <c r="AE447" s="106">
        <f t="shared" si="374"/>
        <v>0</v>
      </c>
      <c r="AF447" s="106">
        <f t="shared" si="374"/>
        <v>0</v>
      </c>
      <c r="AG447" s="106">
        <f t="shared" si="374"/>
        <v>0</v>
      </c>
      <c r="AH447" s="106">
        <f t="shared" si="374"/>
        <v>0</v>
      </c>
      <c r="AI447" s="106">
        <f t="shared" si="374"/>
        <v>0</v>
      </c>
      <c r="AJ447" s="106">
        <f t="shared" si="374"/>
        <v>0</v>
      </c>
      <c r="AK447" s="106">
        <f t="shared" si="374"/>
        <v>0</v>
      </c>
      <c r="AL447" s="106">
        <f t="shared" si="374"/>
        <v>0</v>
      </c>
      <c r="AM447" s="106">
        <f t="shared" si="374"/>
        <v>0</v>
      </c>
      <c r="AN447" s="106">
        <f t="shared" si="374"/>
        <v>0</v>
      </c>
      <c r="AO447" s="106">
        <f t="shared" si="375"/>
        <v>0</v>
      </c>
      <c r="AP447" s="106">
        <f t="shared" si="375"/>
        <v>0</v>
      </c>
      <c r="AQ447" s="106">
        <f t="shared" si="375"/>
        <v>0</v>
      </c>
      <c r="AR447" s="106">
        <f t="shared" si="375"/>
        <v>0</v>
      </c>
      <c r="AS447" s="106">
        <f t="shared" si="375"/>
        <v>0</v>
      </c>
      <c r="AT447" s="106">
        <f t="shared" si="375"/>
        <v>0</v>
      </c>
      <c r="AU447" s="106">
        <f t="shared" si="375"/>
        <v>0</v>
      </c>
      <c r="AV447" s="106">
        <f t="shared" si="375"/>
        <v>0.46666666666666667</v>
      </c>
      <c r="AW447" s="106">
        <f t="shared" si="375"/>
        <v>0.93333333333333335</v>
      </c>
      <c r="AX447" s="106">
        <f t="shared" si="375"/>
        <v>1</v>
      </c>
      <c r="AY447" s="106">
        <f t="shared" si="376"/>
        <v>1</v>
      </c>
      <c r="AZ447" s="106">
        <f t="shared" si="376"/>
        <v>1</v>
      </c>
      <c r="BA447" s="106">
        <f t="shared" si="376"/>
        <v>1</v>
      </c>
      <c r="BB447" s="106">
        <f t="shared" si="376"/>
        <v>1</v>
      </c>
      <c r="BC447" s="106">
        <f t="shared" si="376"/>
        <v>1</v>
      </c>
      <c r="BD447" s="106">
        <f t="shared" si="376"/>
        <v>1</v>
      </c>
      <c r="BE447" s="106">
        <f t="shared" si="376"/>
        <v>1</v>
      </c>
      <c r="BF447" s="106">
        <f t="shared" si="376"/>
        <v>1</v>
      </c>
      <c r="BG447" s="106">
        <f t="shared" si="376"/>
        <v>1</v>
      </c>
      <c r="BH447" s="106">
        <f t="shared" si="376"/>
        <v>1</v>
      </c>
      <c r="BI447" s="106">
        <f t="shared" si="377"/>
        <v>1</v>
      </c>
      <c r="BJ447" s="106">
        <f t="shared" si="377"/>
        <v>1</v>
      </c>
      <c r="BK447" s="106">
        <f t="shared" si="377"/>
        <v>1</v>
      </c>
      <c r="BL447" s="106">
        <f t="shared" si="377"/>
        <v>1</v>
      </c>
      <c r="BM447" s="106">
        <f t="shared" si="377"/>
        <v>1</v>
      </c>
      <c r="BN447" s="106">
        <f t="shared" si="377"/>
        <v>1</v>
      </c>
      <c r="BO447" s="106">
        <f t="shared" si="377"/>
        <v>1</v>
      </c>
      <c r="BP447" s="106">
        <f t="shared" si="377"/>
        <v>1</v>
      </c>
      <c r="BQ447" s="106">
        <f t="shared" si="377"/>
        <v>1</v>
      </c>
      <c r="BR447" s="350">
        <f t="shared" si="334"/>
        <v>0.36271186440677966</v>
      </c>
    </row>
    <row r="448" spans="1:70" ht="30" x14ac:dyDescent="0.25">
      <c r="A448" s="80"/>
      <c r="B448" s="103" t="s">
        <v>1509</v>
      </c>
      <c r="C448" s="103" t="s">
        <v>1510</v>
      </c>
      <c r="D448" s="103" t="s">
        <v>9</v>
      </c>
      <c r="E448" s="223">
        <f>VLOOKUP(B448,'Cuadro Control'!C489:J2378,8,FALSE)</f>
        <v>179532477.23999998</v>
      </c>
      <c r="F448" s="104">
        <f t="shared" si="365"/>
        <v>3.3817438522495219E-2</v>
      </c>
      <c r="G448" s="105">
        <v>46470</v>
      </c>
      <c r="H448" s="105"/>
      <c r="I448" s="105">
        <v>46485</v>
      </c>
      <c r="J448" s="354">
        <f t="shared" si="363"/>
        <v>0.625</v>
      </c>
      <c r="K448" s="104">
        <f t="shared" si="372"/>
        <v>0</v>
      </c>
      <c r="L448" s="104">
        <f t="shared" si="372"/>
        <v>0</v>
      </c>
      <c r="M448" s="104">
        <f t="shared" si="372"/>
        <v>0</v>
      </c>
      <c r="N448" s="104">
        <f t="shared" si="372"/>
        <v>0</v>
      </c>
      <c r="O448" s="104">
        <f t="shared" si="372"/>
        <v>0</v>
      </c>
      <c r="P448" s="104">
        <f t="shared" si="372"/>
        <v>0</v>
      </c>
      <c r="Q448" s="104">
        <f t="shared" si="372"/>
        <v>0</v>
      </c>
      <c r="R448" s="104">
        <f t="shared" si="372"/>
        <v>0</v>
      </c>
      <c r="S448" s="104">
        <f t="shared" si="372"/>
        <v>0</v>
      </c>
      <c r="T448" s="104">
        <f t="shared" si="372"/>
        <v>0</v>
      </c>
      <c r="U448" s="104">
        <f t="shared" si="373"/>
        <v>0</v>
      </c>
      <c r="V448" s="104">
        <f t="shared" si="373"/>
        <v>0</v>
      </c>
      <c r="W448" s="104">
        <f t="shared" si="373"/>
        <v>0</v>
      </c>
      <c r="X448" s="104">
        <f t="shared" si="373"/>
        <v>0</v>
      </c>
      <c r="Y448" s="104">
        <f t="shared" si="373"/>
        <v>0</v>
      </c>
      <c r="Z448" s="104">
        <f t="shared" si="373"/>
        <v>0</v>
      </c>
      <c r="AA448" s="104">
        <f t="shared" si="373"/>
        <v>0</v>
      </c>
      <c r="AB448" s="104">
        <f t="shared" si="373"/>
        <v>0</v>
      </c>
      <c r="AC448" s="104">
        <f t="shared" si="373"/>
        <v>0</v>
      </c>
      <c r="AD448" s="104">
        <f t="shared" si="373"/>
        <v>0</v>
      </c>
      <c r="AE448" s="104">
        <f t="shared" si="374"/>
        <v>0</v>
      </c>
      <c r="AF448" s="104">
        <f t="shared" si="374"/>
        <v>0</v>
      </c>
      <c r="AG448" s="104">
        <f t="shared" si="374"/>
        <v>0</v>
      </c>
      <c r="AH448" s="104">
        <f t="shared" si="374"/>
        <v>0</v>
      </c>
      <c r="AI448" s="104">
        <f t="shared" si="374"/>
        <v>0</v>
      </c>
      <c r="AJ448" s="104">
        <f t="shared" si="374"/>
        <v>0</v>
      </c>
      <c r="AK448" s="104">
        <f t="shared" si="374"/>
        <v>0</v>
      </c>
      <c r="AL448" s="104">
        <f t="shared" si="374"/>
        <v>0</v>
      </c>
      <c r="AM448" s="104">
        <f t="shared" si="374"/>
        <v>0</v>
      </c>
      <c r="AN448" s="104">
        <f t="shared" si="374"/>
        <v>0</v>
      </c>
      <c r="AO448" s="104">
        <f t="shared" si="375"/>
        <v>0</v>
      </c>
      <c r="AP448" s="104">
        <f t="shared" si="375"/>
        <v>0</v>
      </c>
      <c r="AQ448" s="104">
        <f t="shared" si="375"/>
        <v>0</v>
      </c>
      <c r="AR448" s="104">
        <f t="shared" si="375"/>
        <v>0</v>
      </c>
      <c r="AS448" s="104">
        <f t="shared" si="375"/>
        <v>0</v>
      </c>
      <c r="AT448" s="104">
        <f t="shared" si="375"/>
        <v>0</v>
      </c>
      <c r="AU448" s="104">
        <f t="shared" si="375"/>
        <v>0</v>
      </c>
      <c r="AV448" s="104">
        <f t="shared" si="375"/>
        <v>0.1875</v>
      </c>
      <c r="AW448" s="104">
        <f t="shared" si="375"/>
        <v>0.625</v>
      </c>
      <c r="AX448" s="104">
        <f t="shared" si="375"/>
        <v>1</v>
      </c>
      <c r="AY448" s="104">
        <f t="shared" si="376"/>
        <v>1</v>
      </c>
      <c r="AZ448" s="104">
        <f t="shared" si="376"/>
        <v>1</v>
      </c>
      <c r="BA448" s="104">
        <f t="shared" si="376"/>
        <v>1</v>
      </c>
      <c r="BB448" s="104">
        <f t="shared" si="376"/>
        <v>1</v>
      </c>
      <c r="BC448" s="104">
        <f t="shared" si="376"/>
        <v>1</v>
      </c>
      <c r="BD448" s="104">
        <f t="shared" si="376"/>
        <v>1</v>
      </c>
      <c r="BE448" s="104">
        <f t="shared" si="376"/>
        <v>1</v>
      </c>
      <c r="BF448" s="104">
        <f t="shared" si="376"/>
        <v>1</v>
      </c>
      <c r="BG448" s="104">
        <f t="shared" si="376"/>
        <v>1</v>
      </c>
      <c r="BH448" s="104">
        <f t="shared" si="376"/>
        <v>1</v>
      </c>
      <c r="BI448" s="104">
        <f t="shared" si="377"/>
        <v>1</v>
      </c>
      <c r="BJ448" s="104">
        <f t="shared" si="377"/>
        <v>1</v>
      </c>
      <c r="BK448" s="104">
        <f t="shared" si="377"/>
        <v>1</v>
      </c>
      <c r="BL448" s="104">
        <f t="shared" si="377"/>
        <v>1</v>
      </c>
      <c r="BM448" s="104">
        <f t="shared" si="377"/>
        <v>1</v>
      </c>
      <c r="BN448" s="104">
        <f t="shared" si="377"/>
        <v>1</v>
      </c>
      <c r="BO448" s="104">
        <f t="shared" si="377"/>
        <v>1</v>
      </c>
      <c r="BP448" s="104">
        <f t="shared" si="377"/>
        <v>1</v>
      </c>
      <c r="BQ448" s="104">
        <f t="shared" si="377"/>
        <v>1</v>
      </c>
      <c r="BR448" s="350">
        <f t="shared" si="334"/>
        <v>0.3527542372881356</v>
      </c>
    </row>
    <row r="449" spans="1:70" ht="15" x14ac:dyDescent="0.25">
      <c r="A449" s="80"/>
      <c r="B449" s="78" t="s">
        <v>1511</v>
      </c>
      <c r="C449" s="78" t="s">
        <v>1993</v>
      </c>
      <c r="D449" s="78" t="s">
        <v>3</v>
      </c>
      <c r="E449" s="225">
        <f>VLOOKUP(B449,'Cuadro Control'!C490:J2379,8,FALSE)</f>
        <v>0</v>
      </c>
      <c r="F449" s="108">
        <f>IFERROR(E449/$E$433,0)</f>
        <v>0</v>
      </c>
      <c r="G449" s="109">
        <v>46485</v>
      </c>
      <c r="H449" s="109"/>
      <c r="I449" s="109">
        <v>46485</v>
      </c>
      <c r="J449" s="354">
        <f t="shared" si="363"/>
        <v>0</v>
      </c>
      <c r="K449" s="108">
        <f t="shared" si="372"/>
        <v>0</v>
      </c>
      <c r="L449" s="108">
        <f t="shared" si="372"/>
        <v>0</v>
      </c>
      <c r="M449" s="108">
        <f t="shared" si="372"/>
        <v>0</v>
      </c>
      <c r="N449" s="108">
        <f t="shared" si="372"/>
        <v>0</v>
      </c>
      <c r="O449" s="108">
        <f t="shared" si="372"/>
        <v>0</v>
      </c>
      <c r="P449" s="108">
        <f t="shared" si="372"/>
        <v>0</v>
      </c>
      <c r="Q449" s="108">
        <f t="shared" si="372"/>
        <v>0</v>
      </c>
      <c r="R449" s="108">
        <f t="shared" si="372"/>
        <v>0</v>
      </c>
      <c r="S449" s="108">
        <f t="shared" si="372"/>
        <v>0</v>
      </c>
      <c r="T449" s="108">
        <f t="shared" si="372"/>
        <v>0</v>
      </c>
      <c r="U449" s="108">
        <f t="shared" si="373"/>
        <v>0</v>
      </c>
      <c r="V449" s="108">
        <f t="shared" si="373"/>
        <v>0</v>
      </c>
      <c r="W449" s="108">
        <f t="shared" si="373"/>
        <v>0</v>
      </c>
      <c r="X449" s="108">
        <f t="shared" si="373"/>
        <v>0</v>
      </c>
      <c r="Y449" s="108">
        <f t="shared" si="373"/>
        <v>0</v>
      </c>
      <c r="Z449" s="108">
        <f t="shared" si="373"/>
        <v>0</v>
      </c>
      <c r="AA449" s="108">
        <f t="shared" si="373"/>
        <v>0</v>
      </c>
      <c r="AB449" s="108">
        <f t="shared" si="373"/>
        <v>0</v>
      </c>
      <c r="AC449" s="108">
        <f t="shared" si="373"/>
        <v>0</v>
      </c>
      <c r="AD449" s="108">
        <f t="shared" si="373"/>
        <v>0</v>
      </c>
      <c r="AE449" s="108">
        <f t="shared" si="374"/>
        <v>0</v>
      </c>
      <c r="AF449" s="108">
        <f t="shared" si="374"/>
        <v>0</v>
      </c>
      <c r="AG449" s="108">
        <f t="shared" si="374"/>
        <v>0</v>
      </c>
      <c r="AH449" s="108">
        <f t="shared" si="374"/>
        <v>0</v>
      </c>
      <c r="AI449" s="108">
        <f t="shared" si="374"/>
        <v>0</v>
      </c>
      <c r="AJ449" s="108">
        <f t="shared" si="374"/>
        <v>0</v>
      </c>
      <c r="AK449" s="108">
        <f t="shared" si="374"/>
        <v>0</v>
      </c>
      <c r="AL449" s="108">
        <f t="shared" si="374"/>
        <v>0</v>
      </c>
      <c r="AM449" s="108">
        <f t="shared" si="374"/>
        <v>0</v>
      </c>
      <c r="AN449" s="108">
        <f t="shared" si="374"/>
        <v>0</v>
      </c>
      <c r="AO449" s="108">
        <f t="shared" si="375"/>
        <v>0</v>
      </c>
      <c r="AP449" s="108">
        <f t="shared" si="375"/>
        <v>0</v>
      </c>
      <c r="AQ449" s="108">
        <f t="shared" si="375"/>
        <v>0</v>
      </c>
      <c r="AR449" s="108">
        <f t="shared" si="375"/>
        <v>0</v>
      </c>
      <c r="AS449" s="108">
        <f t="shared" si="375"/>
        <v>0</v>
      </c>
      <c r="AT449" s="108">
        <f t="shared" si="375"/>
        <v>0</v>
      </c>
      <c r="AU449" s="108">
        <f t="shared" si="375"/>
        <v>0</v>
      </c>
      <c r="AV449" s="108">
        <f t="shared" si="375"/>
        <v>0</v>
      </c>
      <c r="AW449" s="108">
        <f t="shared" si="375"/>
        <v>0</v>
      </c>
      <c r="AX449" s="108">
        <f t="shared" si="375"/>
        <v>1</v>
      </c>
      <c r="AY449" s="108">
        <f t="shared" si="376"/>
        <v>1</v>
      </c>
      <c r="AZ449" s="108">
        <f t="shared" si="376"/>
        <v>1</v>
      </c>
      <c r="BA449" s="108">
        <f t="shared" si="376"/>
        <v>1</v>
      </c>
      <c r="BB449" s="108">
        <f t="shared" si="376"/>
        <v>1</v>
      </c>
      <c r="BC449" s="108">
        <f t="shared" si="376"/>
        <v>1</v>
      </c>
      <c r="BD449" s="108">
        <f t="shared" si="376"/>
        <v>1</v>
      </c>
      <c r="BE449" s="108">
        <f t="shared" si="376"/>
        <v>1</v>
      </c>
      <c r="BF449" s="108">
        <f t="shared" si="376"/>
        <v>1</v>
      </c>
      <c r="BG449" s="108">
        <f t="shared" si="376"/>
        <v>1</v>
      </c>
      <c r="BH449" s="108">
        <f t="shared" si="376"/>
        <v>1</v>
      </c>
      <c r="BI449" s="108">
        <f t="shared" si="377"/>
        <v>1</v>
      </c>
      <c r="BJ449" s="108">
        <f t="shared" si="377"/>
        <v>1</v>
      </c>
      <c r="BK449" s="108">
        <f t="shared" si="377"/>
        <v>1</v>
      </c>
      <c r="BL449" s="108">
        <f t="shared" si="377"/>
        <v>1</v>
      </c>
      <c r="BM449" s="108">
        <f t="shared" si="377"/>
        <v>1</v>
      </c>
      <c r="BN449" s="108">
        <f t="shared" si="377"/>
        <v>1</v>
      </c>
      <c r="BO449" s="108">
        <f t="shared" si="377"/>
        <v>1</v>
      </c>
      <c r="BP449" s="108">
        <f t="shared" si="377"/>
        <v>1</v>
      </c>
      <c r="BQ449" s="108">
        <f t="shared" si="377"/>
        <v>1</v>
      </c>
      <c r="BR449" s="350">
        <f t="shared" si="334"/>
        <v>0.33898305084745761</v>
      </c>
    </row>
    <row r="450" spans="1:70" ht="15" x14ac:dyDescent="0.25">
      <c r="A450" s="80"/>
      <c r="B450" s="76" t="s">
        <v>1512</v>
      </c>
      <c r="C450" s="76" t="s">
        <v>1513</v>
      </c>
      <c r="D450" s="76" t="s">
        <v>38</v>
      </c>
      <c r="E450" s="222">
        <f>SUM(E451:E466)</f>
        <v>5308872732.0543728</v>
      </c>
      <c r="F450" s="101">
        <f>IFERROR(E450/$E$109,0)</f>
        <v>2.9408554574576196E-2</v>
      </c>
      <c r="G450" s="102">
        <v>46247</v>
      </c>
      <c r="H450" s="102"/>
      <c r="I450" s="102">
        <v>46493</v>
      </c>
      <c r="J450" s="354">
        <f t="shared" si="363"/>
        <v>1</v>
      </c>
      <c r="K450" s="101">
        <f>SUMPRODUCT($F451:$F465,K451:K465)</f>
        <v>0</v>
      </c>
      <c r="L450" s="101">
        <f t="shared" ref="L450:BQ450" si="378">SUMPRODUCT($F451:$F465,L451:L465)</f>
        <v>0</v>
      </c>
      <c r="M450" s="101">
        <f t="shared" si="378"/>
        <v>0</v>
      </c>
      <c r="N450" s="101">
        <f t="shared" si="378"/>
        <v>0</v>
      </c>
      <c r="O450" s="101">
        <f t="shared" si="378"/>
        <v>0</v>
      </c>
      <c r="P450" s="101">
        <f t="shared" si="378"/>
        <v>1.7824315727254982E-4</v>
      </c>
      <c r="Q450" s="101">
        <f t="shared" si="378"/>
        <v>8.020942077264742E-4</v>
      </c>
      <c r="R450" s="101">
        <f t="shared" si="378"/>
        <v>1.4259452581803986E-3</v>
      </c>
      <c r="S450" s="101">
        <f t="shared" si="378"/>
        <v>2.049796308634323E-3</v>
      </c>
      <c r="T450" s="101">
        <f t="shared" si="378"/>
        <v>2.6736473590882473E-3</v>
      </c>
      <c r="U450" s="101">
        <f t="shared" si="378"/>
        <v>3.2974984095421717E-3</v>
      </c>
      <c r="V450" s="101">
        <f t="shared" si="378"/>
        <v>3.9213494599960961E-3</v>
      </c>
      <c r="W450" s="101">
        <f t="shared" si="378"/>
        <v>4.5452005104500209E-3</v>
      </c>
      <c r="X450" s="101">
        <f t="shared" si="378"/>
        <v>5.1690515609039448E-3</v>
      </c>
      <c r="Y450" s="101">
        <f t="shared" si="378"/>
        <v>5.7929026113578697E-3</v>
      </c>
      <c r="Z450" s="101">
        <f t="shared" si="378"/>
        <v>6.4167536618117936E-3</v>
      </c>
      <c r="AA450" s="101">
        <f t="shared" si="378"/>
        <v>7.0406047122657175E-3</v>
      </c>
      <c r="AB450" s="101">
        <f t="shared" si="378"/>
        <v>7.6644557627196424E-3</v>
      </c>
      <c r="AC450" s="101">
        <f t="shared" si="378"/>
        <v>8.2883068131735672E-3</v>
      </c>
      <c r="AD450" s="101">
        <f t="shared" si="378"/>
        <v>8.9121578636274911E-3</v>
      </c>
      <c r="AE450" s="101">
        <f t="shared" si="378"/>
        <v>9.5360089140814151E-3</v>
      </c>
      <c r="AF450" s="101">
        <f t="shared" si="378"/>
        <v>1.0159859964535339E-2</v>
      </c>
      <c r="AG450" s="101">
        <f t="shared" si="378"/>
        <v>1.0783711014989265E-2</v>
      </c>
      <c r="AH450" s="101">
        <f t="shared" si="378"/>
        <v>1.1407562065443189E-2</v>
      </c>
      <c r="AI450" s="101">
        <f t="shared" si="378"/>
        <v>1.2031413115897114E-2</v>
      </c>
      <c r="AJ450" s="101">
        <f t="shared" si="378"/>
        <v>1.2655264166351037E-2</v>
      </c>
      <c r="AK450" s="101">
        <f t="shared" si="378"/>
        <v>1.327911521680496E-2</v>
      </c>
      <c r="AL450" s="101">
        <f t="shared" si="378"/>
        <v>1.3902966267258886E-2</v>
      </c>
      <c r="AM450" s="101">
        <f t="shared" si="378"/>
        <v>1.452681731771281E-2</v>
      </c>
      <c r="AN450" s="101">
        <f t="shared" si="378"/>
        <v>1.5150668368166736E-2</v>
      </c>
      <c r="AO450" s="101">
        <f t="shared" si="378"/>
        <v>3.0395418282871511E-2</v>
      </c>
      <c r="AP450" s="101">
        <f t="shared" si="378"/>
        <v>7.4974154225142892E-2</v>
      </c>
      <c r="AQ450" s="101">
        <f t="shared" si="378"/>
        <v>0.14113064513133328</v>
      </c>
      <c r="AR450" s="101">
        <f t="shared" si="378"/>
        <v>0.20094215853618863</v>
      </c>
      <c r="AS450" s="101">
        <f t="shared" si="378"/>
        <v>0.2897700087001287</v>
      </c>
      <c r="AT450" s="101">
        <f t="shared" si="378"/>
        <v>0.37859785886406877</v>
      </c>
      <c r="AU450" s="101">
        <f t="shared" si="378"/>
        <v>0.64850810003989967</v>
      </c>
      <c r="AV450" s="101">
        <f t="shared" si="378"/>
        <v>0.64850810003989967</v>
      </c>
      <c r="AW450" s="101">
        <f t="shared" si="378"/>
        <v>0.71410290568127988</v>
      </c>
      <c r="AX450" s="101">
        <f t="shared" si="378"/>
        <v>0.90834159235553846</v>
      </c>
      <c r="AY450" s="101">
        <f t="shared" si="378"/>
        <v>1</v>
      </c>
      <c r="AZ450" s="101">
        <f t="shared" si="378"/>
        <v>1</v>
      </c>
      <c r="BA450" s="101">
        <f t="shared" si="378"/>
        <v>1</v>
      </c>
      <c r="BB450" s="101">
        <f t="shared" si="378"/>
        <v>1</v>
      </c>
      <c r="BC450" s="101">
        <f t="shared" si="378"/>
        <v>1</v>
      </c>
      <c r="BD450" s="101">
        <f t="shared" si="378"/>
        <v>1</v>
      </c>
      <c r="BE450" s="101">
        <f t="shared" si="378"/>
        <v>1</v>
      </c>
      <c r="BF450" s="101">
        <f t="shared" si="378"/>
        <v>1</v>
      </c>
      <c r="BG450" s="101">
        <f t="shared" si="378"/>
        <v>1</v>
      </c>
      <c r="BH450" s="101">
        <f t="shared" si="378"/>
        <v>1</v>
      </c>
      <c r="BI450" s="101">
        <f t="shared" si="378"/>
        <v>1</v>
      </c>
      <c r="BJ450" s="101">
        <f t="shared" si="378"/>
        <v>1</v>
      </c>
      <c r="BK450" s="101">
        <f t="shared" si="378"/>
        <v>1</v>
      </c>
      <c r="BL450" s="101">
        <f t="shared" si="378"/>
        <v>1</v>
      </c>
      <c r="BM450" s="101">
        <f t="shared" si="378"/>
        <v>1</v>
      </c>
      <c r="BN450" s="101">
        <f t="shared" si="378"/>
        <v>1</v>
      </c>
      <c r="BO450" s="101">
        <f t="shared" si="378"/>
        <v>1</v>
      </c>
      <c r="BP450" s="101">
        <f t="shared" si="378"/>
        <v>1</v>
      </c>
      <c r="BQ450" s="101">
        <f t="shared" si="378"/>
        <v>1</v>
      </c>
      <c r="BR450" s="350">
        <f t="shared" si="334"/>
        <v>0.39367597179532787</v>
      </c>
    </row>
    <row r="451" spans="1:70" ht="24" x14ac:dyDescent="0.25">
      <c r="A451" s="80"/>
      <c r="B451" s="77" t="s">
        <v>1514</v>
      </c>
      <c r="C451" s="77" t="s">
        <v>2116</v>
      </c>
      <c r="D451" s="77" t="s">
        <v>22</v>
      </c>
      <c r="E451" s="224">
        <f>VLOOKUP(B451,'Cuadro Control'!C492:J2381,8,FALSE)</f>
        <v>83271780.884117648</v>
      </c>
      <c r="F451" s="106">
        <f t="shared" ref="F451:F465" si="379">IFERROR(E451/$E$450,0)</f>
        <v>1.5685397839984384E-2</v>
      </c>
      <c r="G451" s="107">
        <v>46247</v>
      </c>
      <c r="H451" s="107"/>
      <c r="I451" s="107">
        <v>46422</v>
      </c>
      <c r="J451" s="354">
        <f t="shared" si="363"/>
        <v>0.96590909090909094</v>
      </c>
      <c r="K451" s="106">
        <f t="shared" ref="K451:T460" si="380">IF($G451=0,0,IF(K$6&lt;$G451,0,IF(K$6&gt;$I451,1,(K$6-$G451+1)/($I451-$G451+1))))</f>
        <v>0</v>
      </c>
      <c r="L451" s="106">
        <f t="shared" si="380"/>
        <v>0</v>
      </c>
      <c r="M451" s="106">
        <f t="shared" si="380"/>
        <v>0</v>
      </c>
      <c r="N451" s="106">
        <f t="shared" si="380"/>
        <v>0</v>
      </c>
      <c r="O451" s="106">
        <f t="shared" si="380"/>
        <v>0</v>
      </c>
      <c r="P451" s="106">
        <f t="shared" si="380"/>
        <v>1.1363636363636364E-2</v>
      </c>
      <c r="Q451" s="106">
        <f t="shared" si="380"/>
        <v>5.113636363636364E-2</v>
      </c>
      <c r="R451" s="106">
        <f t="shared" si="380"/>
        <v>9.0909090909090912E-2</v>
      </c>
      <c r="S451" s="106">
        <f t="shared" si="380"/>
        <v>0.13068181818181818</v>
      </c>
      <c r="T451" s="106">
        <f t="shared" si="380"/>
        <v>0.17045454545454544</v>
      </c>
      <c r="U451" s="106">
        <f t="shared" ref="U451:AD460" si="381">IF($G451=0,0,IF(U$6&lt;$G451,0,IF(U$6&gt;$I451,1,(U$6-$G451+1)/($I451-$G451+1))))</f>
        <v>0.21022727272727273</v>
      </c>
      <c r="V451" s="106">
        <f t="shared" si="381"/>
        <v>0.25</v>
      </c>
      <c r="W451" s="106">
        <f t="shared" si="381"/>
        <v>0.28977272727272729</v>
      </c>
      <c r="X451" s="106">
        <f t="shared" si="381"/>
        <v>0.32954545454545453</v>
      </c>
      <c r="Y451" s="106">
        <f t="shared" si="381"/>
        <v>0.36931818181818182</v>
      </c>
      <c r="Z451" s="106">
        <f t="shared" si="381"/>
        <v>0.40909090909090912</v>
      </c>
      <c r="AA451" s="106">
        <f t="shared" si="381"/>
        <v>0.44886363636363635</v>
      </c>
      <c r="AB451" s="106">
        <f t="shared" si="381"/>
        <v>0.48863636363636365</v>
      </c>
      <c r="AC451" s="106">
        <f t="shared" si="381"/>
        <v>0.52840909090909094</v>
      </c>
      <c r="AD451" s="106">
        <f t="shared" si="381"/>
        <v>0.56818181818181823</v>
      </c>
      <c r="AE451" s="106">
        <f t="shared" ref="AE451:AN460" si="382">IF($G451=0,0,IF(AE$6&lt;$G451,0,IF(AE$6&gt;$I451,1,(AE$6-$G451+1)/($I451-$G451+1))))</f>
        <v>0.60795454545454541</v>
      </c>
      <c r="AF451" s="106">
        <f t="shared" si="382"/>
        <v>0.64772727272727271</v>
      </c>
      <c r="AG451" s="106">
        <f t="shared" si="382"/>
        <v>0.6875</v>
      </c>
      <c r="AH451" s="106">
        <f t="shared" si="382"/>
        <v>0.72727272727272729</v>
      </c>
      <c r="AI451" s="106">
        <f t="shared" si="382"/>
        <v>0.76704545454545459</v>
      </c>
      <c r="AJ451" s="106">
        <f t="shared" si="382"/>
        <v>0.80681818181818177</v>
      </c>
      <c r="AK451" s="106">
        <f t="shared" si="382"/>
        <v>0.84659090909090906</v>
      </c>
      <c r="AL451" s="106">
        <f t="shared" si="382"/>
        <v>0.88636363636363635</v>
      </c>
      <c r="AM451" s="106">
        <f t="shared" si="382"/>
        <v>0.92613636363636365</v>
      </c>
      <c r="AN451" s="106">
        <f t="shared" si="382"/>
        <v>0.96590909090909094</v>
      </c>
      <c r="AO451" s="106">
        <f t="shared" ref="AO451:AX460" si="383">IF($G451=0,0,IF(AO$6&lt;$G451,0,IF(AO$6&gt;$I451,1,(AO$6-$G451+1)/($I451-$G451+1))))</f>
        <v>1</v>
      </c>
      <c r="AP451" s="106">
        <f t="shared" si="383"/>
        <v>1</v>
      </c>
      <c r="AQ451" s="106">
        <f t="shared" si="383"/>
        <v>1</v>
      </c>
      <c r="AR451" s="106">
        <f t="shared" si="383"/>
        <v>1</v>
      </c>
      <c r="AS451" s="106">
        <f t="shared" si="383"/>
        <v>1</v>
      </c>
      <c r="AT451" s="106">
        <f t="shared" si="383"/>
        <v>1</v>
      </c>
      <c r="AU451" s="106">
        <f t="shared" si="383"/>
        <v>1</v>
      </c>
      <c r="AV451" s="106">
        <f t="shared" si="383"/>
        <v>1</v>
      </c>
      <c r="AW451" s="106">
        <f t="shared" si="383"/>
        <v>1</v>
      </c>
      <c r="AX451" s="106">
        <f t="shared" si="383"/>
        <v>1</v>
      </c>
      <c r="AY451" s="106">
        <f t="shared" ref="AY451:BH460" si="384">IF($G451=0,0,IF(AY$6&lt;$G451,0,IF(AY$6&gt;$I451,1,(AY$6-$G451+1)/($I451-$G451+1))))</f>
        <v>1</v>
      </c>
      <c r="AZ451" s="106">
        <f t="shared" si="384"/>
        <v>1</v>
      </c>
      <c r="BA451" s="106">
        <f t="shared" si="384"/>
        <v>1</v>
      </c>
      <c r="BB451" s="106">
        <f t="shared" si="384"/>
        <v>1</v>
      </c>
      <c r="BC451" s="106">
        <f t="shared" si="384"/>
        <v>1</v>
      </c>
      <c r="BD451" s="106">
        <f t="shared" si="384"/>
        <v>1</v>
      </c>
      <c r="BE451" s="106">
        <f t="shared" si="384"/>
        <v>1</v>
      </c>
      <c r="BF451" s="106">
        <f t="shared" si="384"/>
        <v>1</v>
      </c>
      <c r="BG451" s="106">
        <f t="shared" si="384"/>
        <v>1</v>
      </c>
      <c r="BH451" s="106">
        <f t="shared" si="384"/>
        <v>1</v>
      </c>
      <c r="BI451" s="106">
        <f t="shared" ref="BI451:BQ460" si="385">IF($G451=0,0,IF(BI$6&lt;$G451,0,IF(BI$6&gt;$I451,1,(BI$6-$G451+1)/($I451-$G451+1))))</f>
        <v>1</v>
      </c>
      <c r="BJ451" s="106">
        <f t="shared" si="385"/>
        <v>1</v>
      </c>
      <c r="BK451" s="106">
        <f t="shared" si="385"/>
        <v>1</v>
      </c>
      <c r="BL451" s="106">
        <f t="shared" si="385"/>
        <v>1</v>
      </c>
      <c r="BM451" s="106">
        <f t="shared" si="385"/>
        <v>1</v>
      </c>
      <c r="BN451" s="106">
        <f t="shared" si="385"/>
        <v>1</v>
      </c>
      <c r="BO451" s="106">
        <f t="shared" si="385"/>
        <v>1</v>
      </c>
      <c r="BP451" s="106">
        <f t="shared" si="385"/>
        <v>1</v>
      </c>
      <c r="BQ451" s="106">
        <f t="shared" si="385"/>
        <v>1</v>
      </c>
      <c r="BR451" s="350">
        <f t="shared" si="334"/>
        <v>0.69857473035439144</v>
      </c>
    </row>
    <row r="452" spans="1:70" ht="15" x14ac:dyDescent="0.25">
      <c r="A452" s="80"/>
      <c r="B452" s="77" t="s">
        <v>1516</v>
      </c>
      <c r="C452" s="77" t="s">
        <v>1517</v>
      </c>
      <c r="D452" s="77" t="s">
        <v>9</v>
      </c>
      <c r="E452" s="224">
        <f>VLOOKUP(B452,'Cuadro Control'!C493:J2382,8,FALSE)</f>
        <v>312374505.66882348</v>
      </c>
      <c r="F452" s="106">
        <f t="shared" si="379"/>
        <v>5.8840081771548515E-2</v>
      </c>
      <c r="G452" s="107">
        <v>46422</v>
      </c>
      <c r="H452" s="107"/>
      <c r="I452" s="107">
        <v>46429</v>
      </c>
      <c r="J452" s="354">
        <f t="shared" si="363"/>
        <v>0.25</v>
      </c>
      <c r="K452" s="106">
        <f t="shared" si="380"/>
        <v>0</v>
      </c>
      <c r="L452" s="106">
        <f t="shared" si="380"/>
        <v>0</v>
      </c>
      <c r="M452" s="106">
        <f t="shared" si="380"/>
        <v>0</v>
      </c>
      <c r="N452" s="106">
        <f t="shared" si="380"/>
        <v>0</v>
      </c>
      <c r="O452" s="106">
        <f t="shared" si="380"/>
        <v>0</v>
      </c>
      <c r="P452" s="106">
        <f t="shared" si="380"/>
        <v>0</v>
      </c>
      <c r="Q452" s="106">
        <f t="shared" si="380"/>
        <v>0</v>
      </c>
      <c r="R452" s="106">
        <f t="shared" si="380"/>
        <v>0</v>
      </c>
      <c r="S452" s="106">
        <f t="shared" si="380"/>
        <v>0</v>
      </c>
      <c r="T452" s="106">
        <f t="shared" si="380"/>
        <v>0</v>
      </c>
      <c r="U452" s="106">
        <f t="shared" si="381"/>
        <v>0</v>
      </c>
      <c r="V452" s="106">
        <f t="shared" si="381"/>
        <v>0</v>
      </c>
      <c r="W452" s="106">
        <f t="shared" si="381"/>
        <v>0</v>
      </c>
      <c r="X452" s="106">
        <f t="shared" si="381"/>
        <v>0</v>
      </c>
      <c r="Y452" s="106">
        <f t="shared" si="381"/>
        <v>0</v>
      </c>
      <c r="Z452" s="106">
        <f t="shared" si="381"/>
        <v>0</v>
      </c>
      <c r="AA452" s="106">
        <f t="shared" si="381"/>
        <v>0</v>
      </c>
      <c r="AB452" s="106">
        <f t="shared" si="381"/>
        <v>0</v>
      </c>
      <c r="AC452" s="106">
        <f t="shared" si="381"/>
        <v>0</v>
      </c>
      <c r="AD452" s="106">
        <f t="shared" si="381"/>
        <v>0</v>
      </c>
      <c r="AE452" s="106">
        <f t="shared" si="382"/>
        <v>0</v>
      </c>
      <c r="AF452" s="106">
        <f t="shared" si="382"/>
        <v>0</v>
      </c>
      <c r="AG452" s="106">
        <f t="shared" si="382"/>
        <v>0</v>
      </c>
      <c r="AH452" s="106">
        <f t="shared" si="382"/>
        <v>0</v>
      </c>
      <c r="AI452" s="106">
        <f t="shared" si="382"/>
        <v>0</v>
      </c>
      <c r="AJ452" s="106">
        <f t="shared" si="382"/>
        <v>0</v>
      </c>
      <c r="AK452" s="106">
        <f t="shared" si="382"/>
        <v>0</v>
      </c>
      <c r="AL452" s="106">
        <f t="shared" si="382"/>
        <v>0</v>
      </c>
      <c r="AM452" s="106">
        <f t="shared" si="382"/>
        <v>0</v>
      </c>
      <c r="AN452" s="106">
        <f t="shared" si="382"/>
        <v>0</v>
      </c>
      <c r="AO452" s="106">
        <f t="shared" si="383"/>
        <v>0.25</v>
      </c>
      <c r="AP452" s="106">
        <f t="shared" si="383"/>
        <v>1</v>
      </c>
      <c r="AQ452" s="106">
        <f t="shared" si="383"/>
        <v>1</v>
      </c>
      <c r="AR452" s="106">
        <f t="shared" si="383"/>
        <v>1</v>
      </c>
      <c r="AS452" s="106">
        <f t="shared" si="383"/>
        <v>1</v>
      </c>
      <c r="AT452" s="106">
        <f t="shared" si="383"/>
        <v>1</v>
      </c>
      <c r="AU452" s="106">
        <f t="shared" si="383"/>
        <v>1</v>
      </c>
      <c r="AV452" s="106">
        <f t="shared" si="383"/>
        <v>1</v>
      </c>
      <c r="AW452" s="106">
        <f t="shared" si="383"/>
        <v>1</v>
      </c>
      <c r="AX452" s="106">
        <f t="shared" si="383"/>
        <v>1</v>
      </c>
      <c r="AY452" s="106">
        <f t="shared" si="384"/>
        <v>1</v>
      </c>
      <c r="AZ452" s="106">
        <f t="shared" si="384"/>
        <v>1</v>
      </c>
      <c r="BA452" s="106">
        <f t="shared" si="384"/>
        <v>1</v>
      </c>
      <c r="BB452" s="106">
        <f t="shared" si="384"/>
        <v>1</v>
      </c>
      <c r="BC452" s="106">
        <f t="shared" si="384"/>
        <v>1</v>
      </c>
      <c r="BD452" s="106">
        <f t="shared" si="384"/>
        <v>1</v>
      </c>
      <c r="BE452" s="106">
        <f t="shared" si="384"/>
        <v>1</v>
      </c>
      <c r="BF452" s="106">
        <f t="shared" si="384"/>
        <v>1</v>
      </c>
      <c r="BG452" s="106">
        <f t="shared" si="384"/>
        <v>1</v>
      </c>
      <c r="BH452" s="106">
        <f t="shared" si="384"/>
        <v>1</v>
      </c>
      <c r="BI452" s="106">
        <f t="shared" si="385"/>
        <v>1</v>
      </c>
      <c r="BJ452" s="106">
        <f t="shared" si="385"/>
        <v>1</v>
      </c>
      <c r="BK452" s="106">
        <f t="shared" si="385"/>
        <v>1</v>
      </c>
      <c r="BL452" s="106">
        <f t="shared" si="385"/>
        <v>1</v>
      </c>
      <c r="BM452" s="106">
        <f t="shared" si="385"/>
        <v>1</v>
      </c>
      <c r="BN452" s="106">
        <f t="shared" si="385"/>
        <v>1</v>
      </c>
      <c r="BO452" s="106">
        <f t="shared" si="385"/>
        <v>1</v>
      </c>
      <c r="BP452" s="106">
        <f t="shared" si="385"/>
        <v>1</v>
      </c>
      <c r="BQ452" s="106">
        <f t="shared" si="385"/>
        <v>1</v>
      </c>
      <c r="BR452" s="350">
        <f t="shared" si="334"/>
        <v>0.4788135593220339</v>
      </c>
    </row>
    <row r="453" spans="1:70" ht="15" x14ac:dyDescent="0.25">
      <c r="A453" s="80"/>
      <c r="B453" s="103" t="s">
        <v>1518</v>
      </c>
      <c r="C453" s="103" t="s">
        <v>1519</v>
      </c>
      <c r="D453" s="103" t="s">
        <v>6</v>
      </c>
      <c r="E453" s="223">
        <f>VLOOKUP(B453,'Cuadro Control'!C494:J2383,8,FALSE)</f>
        <v>9527825.6870364472</v>
      </c>
      <c r="F453" s="104">
        <f t="shared" si="379"/>
        <v>1.794698454439963E-3</v>
      </c>
      <c r="G453" s="105">
        <v>46430</v>
      </c>
      <c r="H453" s="105"/>
      <c r="I453" s="105">
        <v>46433</v>
      </c>
      <c r="J453" s="354">
        <f t="shared" si="363"/>
        <v>0.25</v>
      </c>
      <c r="K453" s="104">
        <f t="shared" si="380"/>
        <v>0</v>
      </c>
      <c r="L453" s="104">
        <f t="shared" si="380"/>
        <v>0</v>
      </c>
      <c r="M453" s="104">
        <f t="shared" si="380"/>
        <v>0</v>
      </c>
      <c r="N453" s="104">
        <f t="shared" si="380"/>
        <v>0</v>
      </c>
      <c r="O453" s="104">
        <f t="shared" si="380"/>
        <v>0</v>
      </c>
      <c r="P453" s="104">
        <f t="shared" si="380"/>
        <v>0</v>
      </c>
      <c r="Q453" s="104">
        <f t="shared" si="380"/>
        <v>0</v>
      </c>
      <c r="R453" s="104">
        <f t="shared" si="380"/>
        <v>0</v>
      </c>
      <c r="S453" s="104">
        <f t="shared" si="380"/>
        <v>0</v>
      </c>
      <c r="T453" s="104">
        <f t="shared" si="380"/>
        <v>0</v>
      </c>
      <c r="U453" s="104">
        <f t="shared" si="381"/>
        <v>0</v>
      </c>
      <c r="V453" s="104">
        <f t="shared" si="381"/>
        <v>0</v>
      </c>
      <c r="W453" s="104">
        <f t="shared" si="381"/>
        <v>0</v>
      </c>
      <c r="X453" s="104">
        <f t="shared" si="381"/>
        <v>0</v>
      </c>
      <c r="Y453" s="104">
        <f t="shared" si="381"/>
        <v>0</v>
      </c>
      <c r="Z453" s="104">
        <f t="shared" si="381"/>
        <v>0</v>
      </c>
      <c r="AA453" s="104">
        <f t="shared" si="381"/>
        <v>0</v>
      </c>
      <c r="AB453" s="104">
        <f t="shared" si="381"/>
        <v>0</v>
      </c>
      <c r="AC453" s="104">
        <f t="shared" si="381"/>
        <v>0</v>
      </c>
      <c r="AD453" s="104">
        <f t="shared" si="381"/>
        <v>0</v>
      </c>
      <c r="AE453" s="104">
        <f t="shared" si="382"/>
        <v>0</v>
      </c>
      <c r="AF453" s="104">
        <f t="shared" si="382"/>
        <v>0</v>
      </c>
      <c r="AG453" s="104">
        <f t="shared" si="382"/>
        <v>0</v>
      </c>
      <c r="AH453" s="104">
        <f t="shared" si="382"/>
        <v>0</v>
      </c>
      <c r="AI453" s="104">
        <f t="shared" si="382"/>
        <v>0</v>
      </c>
      <c r="AJ453" s="104">
        <f t="shared" si="382"/>
        <v>0</v>
      </c>
      <c r="AK453" s="104">
        <f t="shared" si="382"/>
        <v>0</v>
      </c>
      <c r="AL453" s="104">
        <f t="shared" si="382"/>
        <v>0</v>
      </c>
      <c r="AM453" s="104">
        <f t="shared" si="382"/>
        <v>0</v>
      </c>
      <c r="AN453" s="104">
        <f t="shared" si="382"/>
        <v>0</v>
      </c>
      <c r="AO453" s="104">
        <f t="shared" si="383"/>
        <v>0</v>
      </c>
      <c r="AP453" s="104">
        <f t="shared" si="383"/>
        <v>0.25</v>
      </c>
      <c r="AQ453" s="104">
        <f t="shared" si="383"/>
        <v>1</v>
      </c>
      <c r="AR453" s="104">
        <f t="shared" si="383"/>
        <v>1</v>
      </c>
      <c r="AS453" s="104">
        <f t="shared" si="383"/>
        <v>1</v>
      </c>
      <c r="AT453" s="104">
        <f t="shared" si="383"/>
        <v>1</v>
      </c>
      <c r="AU453" s="104">
        <f t="shared" si="383"/>
        <v>1</v>
      </c>
      <c r="AV453" s="104">
        <f t="shared" si="383"/>
        <v>1</v>
      </c>
      <c r="AW453" s="104">
        <f t="shared" si="383"/>
        <v>1</v>
      </c>
      <c r="AX453" s="104">
        <f t="shared" si="383"/>
        <v>1</v>
      </c>
      <c r="AY453" s="104">
        <f t="shared" si="384"/>
        <v>1</v>
      </c>
      <c r="AZ453" s="104">
        <f t="shared" si="384"/>
        <v>1</v>
      </c>
      <c r="BA453" s="104">
        <f t="shared" si="384"/>
        <v>1</v>
      </c>
      <c r="BB453" s="104">
        <f t="shared" si="384"/>
        <v>1</v>
      </c>
      <c r="BC453" s="104">
        <f t="shared" si="384"/>
        <v>1</v>
      </c>
      <c r="BD453" s="104">
        <f t="shared" si="384"/>
        <v>1</v>
      </c>
      <c r="BE453" s="104">
        <f t="shared" si="384"/>
        <v>1</v>
      </c>
      <c r="BF453" s="104">
        <f t="shared" si="384"/>
        <v>1</v>
      </c>
      <c r="BG453" s="104">
        <f t="shared" si="384"/>
        <v>1</v>
      </c>
      <c r="BH453" s="104">
        <f t="shared" si="384"/>
        <v>1</v>
      </c>
      <c r="BI453" s="104">
        <f t="shared" si="385"/>
        <v>1</v>
      </c>
      <c r="BJ453" s="104">
        <f t="shared" si="385"/>
        <v>1</v>
      </c>
      <c r="BK453" s="104">
        <f t="shared" si="385"/>
        <v>1</v>
      </c>
      <c r="BL453" s="104">
        <f t="shared" si="385"/>
        <v>1</v>
      </c>
      <c r="BM453" s="104">
        <f t="shared" si="385"/>
        <v>1</v>
      </c>
      <c r="BN453" s="104">
        <f t="shared" si="385"/>
        <v>1</v>
      </c>
      <c r="BO453" s="104">
        <f t="shared" si="385"/>
        <v>1</v>
      </c>
      <c r="BP453" s="104">
        <f t="shared" si="385"/>
        <v>1</v>
      </c>
      <c r="BQ453" s="104">
        <f t="shared" si="385"/>
        <v>1</v>
      </c>
      <c r="BR453" s="350">
        <f t="shared" si="334"/>
        <v>0.46186440677966101</v>
      </c>
    </row>
    <row r="454" spans="1:70" ht="15" x14ac:dyDescent="0.25">
      <c r="A454" s="80"/>
      <c r="B454" s="77" t="s">
        <v>1520</v>
      </c>
      <c r="C454" s="77" t="s">
        <v>1521</v>
      </c>
      <c r="D454" s="77" t="s">
        <v>19</v>
      </c>
      <c r="E454" s="224">
        <f>VLOOKUP(B454,'Cuadro Control'!C495:J2384,8,FALSE)</f>
        <v>320494616.71764702</v>
      </c>
      <c r="F454" s="106">
        <f t="shared" si="379"/>
        <v>6.0369617599332674E-2</v>
      </c>
      <c r="G454" s="107">
        <v>46433</v>
      </c>
      <c r="H454" s="107"/>
      <c r="I454" s="107">
        <v>46437</v>
      </c>
      <c r="J454" s="354">
        <f t="shared" si="363"/>
        <v>1</v>
      </c>
      <c r="K454" s="106">
        <f t="shared" si="380"/>
        <v>0</v>
      </c>
      <c r="L454" s="106">
        <f t="shared" si="380"/>
        <v>0</v>
      </c>
      <c r="M454" s="106">
        <f t="shared" si="380"/>
        <v>0</v>
      </c>
      <c r="N454" s="106">
        <f t="shared" si="380"/>
        <v>0</v>
      </c>
      <c r="O454" s="106">
        <f t="shared" si="380"/>
        <v>0</v>
      </c>
      <c r="P454" s="106">
        <f t="shared" si="380"/>
        <v>0</v>
      </c>
      <c r="Q454" s="106">
        <f t="shared" si="380"/>
        <v>0</v>
      </c>
      <c r="R454" s="106">
        <f t="shared" si="380"/>
        <v>0</v>
      </c>
      <c r="S454" s="106">
        <f t="shared" si="380"/>
        <v>0</v>
      </c>
      <c r="T454" s="106">
        <f t="shared" si="380"/>
        <v>0</v>
      </c>
      <c r="U454" s="106">
        <f t="shared" si="381"/>
        <v>0</v>
      </c>
      <c r="V454" s="106">
        <f t="shared" si="381"/>
        <v>0</v>
      </c>
      <c r="W454" s="106">
        <f t="shared" si="381"/>
        <v>0</v>
      </c>
      <c r="X454" s="106">
        <f t="shared" si="381"/>
        <v>0</v>
      </c>
      <c r="Y454" s="106">
        <f t="shared" si="381"/>
        <v>0</v>
      </c>
      <c r="Z454" s="106">
        <f t="shared" si="381"/>
        <v>0</v>
      </c>
      <c r="AA454" s="106">
        <f t="shared" si="381"/>
        <v>0</v>
      </c>
      <c r="AB454" s="106">
        <f t="shared" si="381"/>
        <v>0</v>
      </c>
      <c r="AC454" s="106">
        <f t="shared" si="381"/>
        <v>0</v>
      </c>
      <c r="AD454" s="106">
        <f t="shared" si="381"/>
        <v>0</v>
      </c>
      <c r="AE454" s="106">
        <f t="shared" si="382"/>
        <v>0</v>
      </c>
      <c r="AF454" s="106">
        <f t="shared" si="382"/>
        <v>0</v>
      </c>
      <c r="AG454" s="106">
        <f t="shared" si="382"/>
        <v>0</v>
      </c>
      <c r="AH454" s="106">
        <f t="shared" si="382"/>
        <v>0</v>
      </c>
      <c r="AI454" s="106">
        <f t="shared" si="382"/>
        <v>0</v>
      </c>
      <c r="AJ454" s="106">
        <f t="shared" si="382"/>
        <v>0</v>
      </c>
      <c r="AK454" s="106">
        <f t="shared" si="382"/>
        <v>0</v>
      </c>
      <c r="AL454" s="106">
        <f t="shared" si="382"/>
        <v>0</v>
      </c>
      <c r="AM454" s="106">
        <f t="shared" si="382"/>
        <v>0</v>
      </c>
      <c r="AN454" s="106">
        <f t="shared" si="382"/>
        <v>0</v>
      </c>
      <c r="AO454" s="106">
        <f t="shared" si="383"/>
        <v>0</v>
      </c>
      <c r="AP454" s="106">
        <f t="shared" si="383"/>
        <v>0</v>
      </c>
      <c r="AQ454" s="106">
        <f t="shared" si="383"/>
        <v>1</v>
      </c>
      <c r="AR454" s="106">
        <f t="shared" si="383"/>
        <v>1</v>
      </c>
      <c r="AS454" s="106">
        <f t="shared" si="383"/>
        <v>1</v>
      </c>
      <c r="AT454" s="106">
        <f t="shared" si="383"/>
        <v>1</v>
      </c>
      <c r="AU454" s="106">
        <f t="shared" si="383"/>
        <v>1</v>
      </c>
      <c r="AV454" s="106">
        <f t="shared" si="383"/>
        <v>1</v>
      </c>
      <c r="AW454" s="106">
        <f t="shared" si="383"/>
        <v>1</v>
      </c>
      <c r="AX454" s="106">
        <f t="shared" si="383"/>
        <v>1</v>
      </c>
      <c r="AY454" s="106">
        <f t="shared" si="384"/>
        <v>1</v>
      </c>
      <c r="AZ454" s="106">
        <f t="shared" si="384"/>
        <v>1</v>
      </c>
      <c r="BA454" s="106">
        <f t="shared" si="384"/>
        <v>1</v>
      </c>
      <c r="BB454" s="106">
        <f t="shared" si="384"/>
        <v>1</v>
      </c>
      <c r="BC454" s="106">
        <f t="shared" si="384"/>
        <v>1</v>
      </c>
      <c r="BD454" s="106">
        <f t="shared" si="384"/>
        <v>1</v>
      </c>
      <c r="BE454" s="106">
        <f t="shared" si="384"/>
        <v>1</v>
      </c>
      <c r="BF454" s="106">
        <f t="shared" si="384"/>
        <v>1</v>
      </c>
      <c r="BG454" s="106">
        <f t="shared" si="384"/>
        <v>1</v>
      </c>
      <c r="BH454" s="106">
        <f t="shared" si="384"/>
        <v>1</v>
      </c>
      <c r="BI454" s="106">
        <f t="shared" si="385"/>
        <v>1</v>
      </c>
      <c r="BJ454" s="106">
        <f t="shared" si="385"/>
        <v>1</v>
      </c>
      <c r="BK454" s="106">
        <f t="shared" si="385"/>
        <v>1</v>
      </c>
      <c r="BL454" s="106">
        <f t="shared" si="385"/>
        <v>1</v>
      </c>
      <c r="BM454" s="106">
        <f t="shared" si="385"/>
        <v>1</v>
      </c>
      <c r="BN454" s="106">
        <f t="shared" si="385"/>
        <v>1</v>
      </c>
      <c r="BO454" s="106">
        <f t="shared" si="385"/>
        <v>1</v>
      </c>
      <c r="BP454" s="106">
        <f t="shared" si="385"/>
        <v>1</v>
      </c>
      <c r="BQ454" s="106">
        <f t="shared" si="385"/>
        <v>1</v>
      </c>
      <c r="BR454" s="350">
        <f t="shared" si="334"/>
        <v>0.4576271186440678</v>
      </c>
    </row>
    <row r="455" spans="1:70" ht="15" x14ac:dyDescent="0.25">
      <c r="A455" s="80"/>
      <c r="B455" s="77" t="s">
        <v>1522</v>
      </c>
      <c r="C455" s="77" t="s">
        <v>1523</v>
      </c>
      <c r="D455" s="77" t="s">
        <v>8</v>
      </c>
      <c r="E455" s="224">
        <f>VLOOKUP(B455,'Cuadro Control'!C496:J2385,8,FALSE)</f>
        <v>94303618.549411759</v>
      </c>
      <c r="F455" s="106">
        <f t="shared" si="379"/>
        <v>1.7763397864110998E-2</v>
      </c>
      <c r="G455" s="107">
        <v>46437</v>
      </c>
      <c r="H455" s="107"/>
      <c r="I455" s="107">
        <v>46440</v>
      </c>
      <c r="J455" s="354">
        <f t="shared" si="363"/>
        <v>0.25</v>
      </c>
      <c r="K455" s="106">
        <f t="shared" si="380"/>
        <v>0</v>
      </c>
      <c r="L455" s="106">
        <f t="shared" si="380"/>
        <v>0</v>
      </c>
      <c r="M455" s="106">
        <f t="shared" si="380"/>
        <v>0</v>
      </c>
      <c r="N455" s="106">
        <f t="shared" si="380"/>
        <v>0</v>
      </c>
      <c r="O455" s="106">
        <f t="shared" si="380"/>
        <v>0</v>
      </c>
      <c r="P455" s="106">
        <f t="shared" si="380"/>
        <v>0</v>
      </c>
      <c r="Q455" s="106">
        <f t="shared" si="380"/>
        <v>0</v>
      </c>
      <c r="R455" s="106">
        <f t="shared" si="380"/>
        <v>0</v>
      </c>
      <c r="S455" s="106">
        <f t="shared" si="380"/>
        <v>0</v>
      </c>
      <c r="T455" s="106">
        <f t="shared" si="380"/>
        <v>0</v>
      </c>
      <c r="U455" s="106">
        <f t="shared" si="381"/>
        <v>0</v>
      </c>
      <c r="V455" s="106">
        <f t="shared" si="381"/>
        <v>0</v>
      </c>
      <c r="W455" s="106">
        <f t="shared" si="381"/>
        <v>0</v>
      </c>
      <c r="X455" s="106">
        <f t="shared" si="381"/>
        <v>0</v>
      </c>
      <c r="Y455" s="106">
        <f t="shared" si="381"/>
        <v>0</v>
      </c>
      <c r="Z455" s="106">
        <f t="shared" si="381"/>
        <v>0</v>
      </c>
      <c r="AA455" s="106">
        <f t="shared" si="381"/>
        <v>0</v>
      </c>
      <c r="AB455" s="106">
        <f t="shared" si="381"/>
        <v>0</v>
      </c>
      <c r="AC455" s="106">
        <f t="shared" si="381"/>
        <v>0</v>
      </c>
      <c r="AD455" s="106">
        <f t="shared" si="381"/>
        <v>0</v>
      </c>
      <c r="AE455" s="106">
        <f t="shared" si="382"/>
        <v>0</v>
      </c>
      <c r="AF455" s="106">
        <f t="shared" si="382"/>
        <v>0</v>
      </c>
      <c r="AG455" s="106">
        <f t="shared" si="382"/>
        <v>0</v>
      </c>
      <c r="AH455" s="106">
        <f t="shared" si="382"/>
        <v>0</v>
      </c>
      <c r="AI455" s="106">
        <f t="shared" si="382"/>
        <v>0</v>
      </c>
      <c r="AJ455" s="106">
        <f t="shared" si="382"/>
        <v>0</v>
      </c>
      <c r="AK455" s="106">
        <f t="shared" si="382"/>
        <v>0</v>
      </c>
      <c r="AL455" s="106">
        <f t="shared" si="382"/>
        <v>0</v>
      </c>
      <c r="AM455" s="106">
        <f t="shared" si="382"/>
        <v>0</v>
      </c>
      <c r="AN455" s="106">
        <f t="shared" si="382"/>
        <v>0</v>
      </c>
      <c r="AO455" s="106">
        <f t="shared" si="383"/>
        <v>0</v>
      </c>
      <c r="AP455" s="106">
        <f t="shared" si="383"/>
        <v>0</v>
      </c>
      <c r="AQ455" s="106">
        <f t="shared" si="383"/>
        <v>0.25</v>
      </c>
      <c r="AR455" s="106">
        <f t="shared" si="383"/>
        <v>1</v>
      </c>
      <c r="AS455" s="106">
        <f t="shared" si="383"/>
        <v>1</v>
      </c>
      <c r="AT455" s="106">
        <f t="shared" si="383"/>
        <v>1</v>
      </c>
      <c r="AU455" s="106">
        <f t="shared" si="383"/>
        <v>1</v>
      </c>
      <c r="AV455" s="106">
        <f t="shared" si="383"/>
        <v>1</v>
      </c>
      <c r="AW455" s="106">
        <f t="shared" si="383"/>
        <v>1</v>
      </c>
      <c r="AX455" s="106">
        <f t="shared" si="383"/>
        <v>1</v>
      </c>
      <c r="AY455" s="106">
        <f t="shared" si="384"/>
        <v>1</v>
      </c>
      <c r="AZ455" s="106">
        <f t="shared" si="384"/>
        <v>1</v>
      </c>
      <c r="BA455" s="106">
        <f t="shared" si="384"/>
        <v>1</v>
      </c>
      <c r="BB455" s="106">
        <f t="shared" si="384"/>
        <v>1</v>
      </c>
      <c r="BC455" s="106">
        <f t="shared" si="384"/>
        <v>1</v>
      </c>
      <c r="BD455" s="106">
        <f t="shared" si="384"/>
        <v>1</v>
      </c>
      <c r="BE455" s="106">
        <f t="shared" si="384"/>
        <v>1</v>
      </c>
      <c r="BF455" s="106">
        <f t="shared" si="384"/>
        <v>1</v>
      </c>
      <c r="BG455" s="106">
        <f t="shared" si="384"/>
        <v>1</v>
      </c>
      <c r="BH455" s="106">
        <f t="shared" si="384"/>
        <v>1</v>
      </c>
      <c r="BI455" s="106">
        <f t="shared" si="385"/>
        <v>1</v>
      </c>
      <c r="BJ455" s="106">
        <f t="shared" si="385"/>
        <v>1</v>
      </c>
      <c r="BK455" s="106">
        <f t="shared" si="385"/>
        <v>1</v>
      </c>
      <c r="BL455" s="106">
        <f t="shared" si="385"/>
        <v>1</v>
      </c>
      <c r="BM455" s="106">
        <f t="shared" si="385"/>
        <v>1</v>
      </c>
      <c r="BN455" s="106">
        <f t="shared" si="385"/>
        <v>1</v>
      </c>
      <c r="BO455" s="106">
        <f t="shared" si="385"/>
        <v>1</v>
      </c>
      <c r="BP455" s="106">
        <f t="shared" si="385"/>
        <v>1</v>
      </c>
      <c r="BQ455" s="106">
        <f t="shared" si="385"/>
        <v>1</v>
      </c>
      <c r="BR455" s="350">
        <f t="shared" si="334"/>
        <v>0.44491525423728812</v>
      </c>
    </row>
    <row r="456" spans="1:70" ht="15" x14ac:dyDescent="0.25">
      <c r="A456" s="80"/>
      <c r="B456" s="77" t="s">
        <v>1524</v>
      </c>
      <c r="C456" s="77" t="s">
        <v>1525</v>
      </c>
      <c r="D456" s="77" t="s">
        <v>26</v>
      </c>
      <c r="E456" s="224">
        <f>VLOOKUP(B456,'Cuadro Control'!C497:J2386,8,FALSE)</f>
        <v>179436034.15411764</v>
      </c>
      <c r="F456" s="106">
        <f t="shared" si="379"/>
        <v>3.3799272126209236E-2</v>
      </c>
      <c r="G456" s="107">
        <v>46440</v>
      </c>
      <c r="H456" s="107"/>
      <c r="I456" s="107">
        <v>46444</v>
      </c>
      <c r="J456" s="354">
        <f t="shared" si="363"/>
        <v>1</v>
      </c>
      <c r="K456" s="106">
        <f t="shared" si="380"/>
        <v>0</v>
      </c>
      <c r="L456" s="106">
        <f t="shared" si="380"/>
        <v>0</v>
      </c>
      <c r="M456" s="106">
        <f t="shared" si="380"/>
        <v>0</v>
      </c>
      <c r="N456" s="106">
        <f t="shared" si="380"/>
        <v>0</v>
      </c>
      <c r="O456" s="106">
        <f t="shared" si="380"/>
        <v>0</v>
      </c>
      <c r="P456" s="106">
        <f t="shared" si="380"/>
        <v>0</v>
      </c>
      <c r="Q456" s="106">
        <f t="shared" si="380"/>
        <v>0</v>
      </c>
      <c r="R456" s="106">
        <f t="shared" si="380"/>
        <v>0</v>
      </c>
      <c r="S456" s="106">
        <f t="shared" si="380"/>
        <v>0</v>
      </c>
      <c r="T456" s="106">
        <f t="shared" si="380"/>
        <v>0</v>
      </c>
      <c r="U456" s="106">
        <f t="shared" si="381"/>
        <v>0</v>
      </c>
      <c r="V456" s="106">
        <f t="shared" si="381"/>
        <v>0</v>
      </c>
      <c r="W456" s="106">
        <f t="shared" si="381"/>
        <v>0</v>
      </c>
      <c r="X456" s="106">
        <f t="shared" si="381"/>
        <v>0</v>
      </c>
      <c r="Y456" s="106">
        <f t="shared" si="381"/>
        <v>0</v>
      </c>
      <c r="Z456" s="106">
        <f t="shared" si="381"/>
        <v>0</v>
      </c>
      <c r="AA456" s="106">
        <f t="shared" si="381"/>
        <v>0</v>
      </c>
      <c r="AB456" s="106">
        <f t="shared" si="381"/>
        <v>0</v>
      </c>
      <c r="AC456" s="106">
        <f t="shared" si="381"/>
        <v>0</v>
      </c>
      <c r="AD456" s="106">
        <f t="shared" si="381"/>
        <v>0</v>
      </c>
      <c r="AE456" s="106">
        <f t="shared" si="382"/>
        <v>0</v>
      </c>
      <c r="AF456" s="106">
        <f t="shared" si="382"/>
        <v>0</v>
      </c>
      <c r="AG456" s="106">
        <f t="shared" si="382"/>
        <v>0</v>
      </c>
      <c r="AH456" s="106">
        <f t="shared" si="382"/>
        <v>0</v>
      </c>
      <c r="AI456" s="106">
        <f t="shared" si="382"/>
        <v>0</v>
      </c>
      <c r="AJ456" s="106">
        <f t="shared" si="382"/>
        <v>0</v>
      </c>
      <c r="AK456" s="106">
        <f t="shared" si="382"/>
        <v>0</v>
      </c>
      <c r="AL456" s="106">
        <f t="shared" si="382"/>
        <v>0</v>
      </c>
      <c r="AM456" s="106">
        <f t="shared" si="382"/>
        <v>0</v>
      </c>
      <c r="AN456" s="106">
        <f t="shared" si="382"/>
        <v>0</v>
      </c>
      <c r="AO456" s="106">
        <f t="shared" si="383"/>
        <v>0</v>
      </c>
      <c r="AP456" s="106">
        <f t="shared" si="383"/>
        <v>0</v>
      </c>
      <c r="AQ456" s="106">
        <f t="shared" si="383"/>
        <v>0</v>
      </c>
      <c r="AR456" s="106">
        <f t="shared" si="383"/>
        <v>1</v>
      </c>
      <c r="AS456" s="106">
        <f t="shared" si="383"/>
        <v>1</v>
      </c>
      <c r="AT456" s="106">
        <f t="shared" si="383"/>
        <v>1</v>
      </c>
      <c r="AU456" s="106">
        <f t="shared" si="383"/>
        <v>1</v>
      </c>
      <c r="AV456" s="106">
        <f t="shared" si="383"/>
        <v>1</v>
      </c>
      <c r="AW456" s="106">
        <f t="shared" si="383"/>
        <v>1</v>
      </c>
      <c r="AX456" s="106">
        <f t="shared" si="383"/>
        <v>1</v>
      </c>
      <c r="AY456" s="106">
        <f t="shared" si="384"/>
        <v>1</v>
      </c>
      <c r="AZ456" s="106">
        <f t="shared" si="384"/>
        <v>1</v>
      </c>
      <c r="BA456" s="106">
        <f t="shared" si="384"/>
        <v>1</v>
      </c>
      <c r="BB456" s="106">
        <f t="shared" si="384"/>
        <v>1</v>
      </c>
      <c r="BC456" s="106">
        <f t="shared" si="384"/>
        <v>1</v>
      </c>
      <c r="BD456" s="106">
        <f t="shared" si="384"/>
        <v>1</v>
      </c>
      <c r="BE456" s="106">
        <f t="shared" si="384"/>
        <v>1</v>
      </c>
      <c r="BF456" s="106">
        <f t="shared" si="384"/>
        <v>1</v>
      </c>
      <c r="BG456" s="106">
        <f t="shared" si="384"/>
        <v>1</v>
      </c>
      <c r="BH456" s="106">
        <f t="shared" si="384"/>
        <v>1</v>
      </c>
      <c r="BI456" s="106">
        <f t="shared" si="385"/>
        <v>1</v>
      </c>
      <c r="BJ456" s="106">
        <f t="shared" si="385"/>
        <v>1</v>
      </c>
      <c r="BK456" s="106">
        <f t="shared" si="385"/>
        <v>1</v>
      </c>
      <c r="BL456" s="106">
        <f t="shared" si="385"/>
        <v>1</v>
      </c>
      <c r="BM456" s="106">
        <f t="shared" si="385"/>
        <v>1</v>
      </c>
      <c r="BN456" s="106">
        <f t="shared" si="385"/>
        <v>1</v>
      </c>
      <c r="BO456" s="106">
        <f t="shared" si="385"/>
        <v>1</v>
      </c>
      <c r="BP456" s="106">
        <f t="shared" si="385"/>
        <v>1</v>
      </c>
      <c r="BQ456" s="106">
        <f t="shared" si="385"/>
        <v>1</v>
      </c>
      <c r="BR456" s="350">
        <f t="shared" si="334"/>
        <v>0.44067796610169491</v>
      </c>
    </row>
    <row r="457" spans="1:70" ht="15" x14ac:dyDescent="0.25">
      <c r="A457" s="80"/>
      <c r="B457" s="77" t="s">
        <v>1526</v>
      </c>
      <c r="C457" s="77" t="s">
        <v>1527</v>
      </c>
      <c r="D457" s="77" t="s">
        <v>730</v>
      </c>
      <c r="E457" s="224">
        <f>VLOOKUP(B457,'Cuadro Control'!C498:J2387,8,FALSE)</f>
        <v>1212623361.2117648</v>
      </c>
      <c r="F457" s="106">
        <f t="shared" si="379"/>
        <v>0.22841447185013161</v>
      </c>
      <c r="G457" s="107">
        <v>46444</v>
      </c>
      <c r="H457" s="107"/>
      <c r="I457" s="107">
        <v>46461</v>
      </c>
      <c r="J457" s="354">
        <f t="shared" si="363"/>
        <v>0.83333333333333337</v>
      </c>
      <c r="K457" s="106">
        <f t="shared" si="380"/>
        <v>0</v>
      </c>
      <c r="L457" s="106">
        <f t="shared" si="380"/>
        <v>0</v>
      </c>
      <c r="M457" s="106">
        <f t="shared" si="380"/>
        <v>0</v>
      </c>
      <c r="N457" s="106">
        <f t="shared" si="380"/>
        <v>0</v>
      </c>
      <c r="O457" s="106">
        <f t="shared" si="380"/>
        <v>0</v>
      </c>
      <c r="P457" s="106">
        <f t="shared" si="380"/>
        <v>0</v>
      </c>
      <c r="Q457" s="106">
        <f t="shared" si="380"/>
        <v>0</v>
      </c>
      <c r="R457" s="106">
        <f t="shared" si="380"/>
        <v>0</v>
      </c>
      <c r="S457" s="106">
        <f t="shared" si="380"/>
        <v>0</v>
      </c>
      <c r="T457" s="106">
        <f t="shared" si="380"/>
        <v>0</v>
      </c>
      <c r="U457" s="106">
        <f t="shared" si="381"/>
        <v>0</v>
      </c>
      <c r="V457" s="106">
        <f t="shared" si="381"/>
        <v>0</v>
      </c>
      <c r="W457" s="106">
        <f t="shared" si="381"/>
        <v>0</v>
      </c>
      <c r="X457" s="106">
        <f t="shared" si="381"/>
        <v>0</v>
      </c>
      <c r="Y457" s="106">
        <f t="shared" si="381"/>
        <v>0</v>
      </c>
      <c r="Z457" s="106">
        <f t="shared" si="381"/>
        <v>0</v>
      </c>
      <c r="AA457" s="106">
        <f t="shared" si="381"/>
        <v>0</v>
      </c>
      <c r="AB457" s="106">
        <f t="shared" si="381"/>
        <v>0</v>
      </c>
      <c r="AC457" s="106">
        <f t="shared" si="381"/>
        <v>0</v>
      </c>
      <c r="AD457" s="106">
        <f t="shared" si="381"/>
        <v>0</v>
      </c>
      <c r="AE457" s="106">
        <f t="shared" si="382"/>
        <v>0</v>
      </c>
      <c r="AF457" s="106">
        <f t="shared" si="382"/>
        <v>0</v>
      </c>
      <c r="AG457" s="106">
        <f t="shared" si="382"/>
        <v>0</v>
      </c>
      <c r="AH457" s="106">
        <f t="shared" si="382"/>
        <v>0</v>
      </c>
      <c r="AI457" s="106">
        <f t="shared" si="382"/>
        <v>0</v>
      </c>
      <c r="AJ457" s="106">
        <f t="shared" si="382"/>
        <v>0</v>
      </c>
      <c r="AK457" s="106">
        <f t="shared" si="382"/>
        <v>0</v>
      </c>
      <c r="AL457" s="106">
        <f t="shared" si="382"/>
        <v>0</v>
      </c>
      <c r="AM457" s="106">
        <f t="shared" si="382"/>
        <v>0</v>
      </c>
      <c r="AN457" s="106">
        <f t="shared" si="382"/>
        <v>0</v>
      </c>
      <c r="AO457" s="106">
        <f t="shared" si="383"/>
        <v>0</v>
      </c>
      <c r="AP457" s="106">
        <f t="shared" si="383"/>
        <v>0</v>
      </c>
      <c r="AQ457" s="106">
        <f t="shared" si="383"/>
        <v>0</v>
      </c>
      <c r="AR457" s="106">
        <f t="shared" si="383"/>
        <v>5.5555555555555552E-2</v>
      </c>
      <c r="AS457" s="106">
        <f t="shared" si="383"/>
        <v>0.44444444444444442</v>
      </c>
      <c r="AT457" s="106">
        <f t="shared" si="383"/>
        <v>0.83333333333333337</v>
      </c>
      <c r="AU457" s="106">
        <f t="shared" si="383"/>
        <v>1</v>
      </c>
      <c r="AV457" s="106">
        <f t="shared" si="383"/>
        <v>1</v>
      </c>
      <c r="AW457" s="106">
        <f t="shared" si="383"/>
        <v>1</v>
      </c>
      <c r="AX457" s="106">
        <f t="shared" si="383"/>
        <v>1</v>
      </c>
      <c r="AY457" s="106">
        <f t="shared" si="384"/>
        <v>1</v>
      </c>
      <c r="AZ457" s="106">
        <f t="shared" si="384"/>
        <v>1</v>
      </c>
      <c r="BA457" s="106">
        <f t="shared" si="384"/>
        <v>1</v>
      </c>
      <c r="BB457" s="106">
        <f t="shared" si="384"/>
        <v>1</v>
      </c>
      <c r="BC457" s="106">
        <f t="shared" si="384"/>
        <v>1</v>
      </c>
      <c r="BD457" s="106">
        <f t="shared" si="384"/>
        <v>1</v>
      </c>
      <c r="BE457" s="106">
        <f t="shared" si="384"/>
        <v>1</v>
      </c>
      <c r="BF457" s="106">
        <f t="shared" si="384"/>
        <v>1</v>
      </c>
      <c r="BG457" s="106">
        <f t="shared" si="384"/>
        <v>1</v>
      </c>
      <c r="BH457" s="106">
        <f t="shared" si="384"/>
        <v>1</v>
      </c>
      <c r="BI457" s="106">
        <f t="shared" si="385"/>
        <v>1</v>
      </c>
      <c r="BJ457" s="106">
        <f t="shared" si="385"/>
        <v>1</v>
      </c>
      <c r="BK457" s="106">
        <f t="shared" si="385"/>
        <v>1</v>
      </c>
      <c r="BL457" s="106">
        <f t="shared" si="385"/>
        <v>1</v>
      </c>
      <c r="BM457" s="106">
        <f t="shared" si="385"/>
        <v>1</v>
      </c>
      <c r="BN457" s="106">
        <f t="shared" si="385"/>
        <v>1</v>
      </c>
      <c r="BO457" s="106">
        <f t="shared" si="385"/>
        <v>1</v>
      </c>
      <c r="BP457" s="106">
        <f t="shared" si="385"/>
        <v>1</v>
      </c>
      <c r="BQ457" s="106">
        <f t="shared" si="385"/>
        <v>1</v>
      </c>
      <c r="BR457" s="350">
        <f t="shared" si="334"/>
        <v>0.41242937853107348</v>
      </c>
    </row>
    <row r="458" spans="1:70" ht="15" x14ac:dyDescent="0.25">
      <c r="A458" s="80"/>
      <c r="B458" s="77" t="s">
        <v>1528</v>
      </c>
      <c r="C458" s="77" t="s">
        <v>1529</v>
      </c>
      <c r="D458" s="77" t="s">
        <v>6</v>
      </c>
      <c r="E458" s="224">
        <f>VLOOKUP(B458,'Cuadro Control'!C499:J2388,8,FALSE)</f>
        <v>0</v>
      </c>
      <c r="F458" s="106">
        <f t="shared" si="379"/>
        <v>0</v>
      </c>
      <c r="G458" s="107">
        <v>46461</v>
      </c>
      <c r="H458" s="107"/>
      <c r="I458" s="107">
        <v>46463</v>
      </c>
      <c r="J458" s="354">
        <f t="shared" si="363"/>
        <v>0</v>
      </c>
      <c r="K458" s="106">
        <f t="shared" si="380"/>
        <v>0</v>
      </c>
      <c r="L458" s="106">
        <f t="shared" si="380"/>
        <v>0</v>
      </c>
      <c r="M458" s="106">
        <f t="shared" si="380"/>
        <v>0</v>
      </c>
      <c r="N458" s="106">
        <f t="shared" si="380"/>
        <v>0</v>
      </c>
      <c r="O458" s="106">
        <f t="shared" si="380"/>
        <v>0</v>
      </c>
      <c r="P458" s="106">
        <f t="shared" si="380"/>
        <v>0</v>
      </c>
      <c r="Q458" s="106">
        <f t="shared" si="380"/>
        <v>0</v>
      </c>
      <c r="R458" s="106">
        <f t="shared" si="380"/>
        <v>0</v>
      </c>
      <c r="S458" s="106">
        <f t="shared" si="380"/>
        <v>0</v>
      </c>
      <c r="T458" s="106">
        <f t="shared" si="380"/>
        <v>0</v>
      </c>
      <c r="U458" s="106">
        <f t="shared" si="381"/>
        <v>0</v>
      </c>
      <c r="V458" s="106">
        <f t="shared" si="381"/>
        <v>0</v>
      </c>
      <c r="W458" s="106">
        <f t="shared" si="381"/>
        <v>0</v>
      </c>
      <c r="X458" s="106">
        <f t="shared" si="381"/>
        <v>0</v>
      </c>
      <c r="Y458" s="106">
        <f t="shared" si="381"/>
        <v>0</v>
      </c>
      <c r="Z458" s="106">
        <f t="shared" si="381"/>
        <v>0</v>
      </c>
      <c r="AA458" s="106">
        <f t="shared" si="381"/>
        <v>0</v>
      </c>
      <c r="AB458" s="106">
        <f t="shared" si="381"/>
        <v>0</v>
      </c>
      <c r="AC458" s="106">
        <f t="shared" si="381"/>
        <v>0</v>
      </c>
      <c r="AD458" s="106">
        <f t="shared" si="381"/>
        <v>0</v>
      </c>
      <c r="AE458" s="106">
        <f t="shared" si="382"/>
        <v>0</v>
      </c>
      <c r="AF458" s="106">
        <f t="shared" si="382"/>
        <v>0</v>
      </c>
      <c r="AG458" s="106">
        <f t="shared" si="382"/>
        <v>0</v>
      </c>
      <c r="AH458" s="106">
        <f t="shared" si="382"/>
        <v>0</v>
      </c>
      <c r="AI458" s="106">
        <f t="shared" si="382"/>
        <v>0</v>
      </c>
      <c r="AJ458" s="106">
        <f t="shared" si="382"/>
        <v>0</v>
      </c>
      <c r="AK458" s="106">
        <f t="shared" si="382"/>
        <v>0</v>
      </c>
      <c r="AL458" s="106">
        <f t="shared" si="382"/>
        <v>0</v>
      </c>
      <c r="AM458" s="106">
        <f t="shared" si="382"/>
        <v>0</v>
      </c>
      <c r="AN458" s="106">
        <f t="shared" si="382"/>
        <v>0</v>
      </c>
      <c r="AO458" s="106">
        <f t="shared" si="383"/>
        <v>0</v>
      </c>
      <c r="AP458" s="106">
        <f t="shared" si="383"/>
        <v>0</v>
      </c>
      <c r="AQ458" s="106">
        <f t="shared" si="383"/>
        <v>0</v>
      </c>
      <c r="AR458" s="106">
        <f t="shared" si="383"/>
        <v>0</v>
      </c>
      <c r="AS458" s="106">
        <f t="shared" si="383"/>
        <v>0</v>
      </c>
      <c r="AT458" s="106">
        <f t="shared" si="383"/>
        <v>0</v>
      </c>
      <c r="AU458" s="106">
        <f t="shared" si="383"/>
        <v>1</v>
      </c>
      <c r="AV458" s="106">
        <f t="shared" si="383"/>
        <v>1</v>
      </c>
      <c r="AW458" s="106">
        <f t="shared" si="383"/>
        <v>1</v>
      </c>
      <c r="AX458" s="106">
        <f t="shared" si="383"/>
        <v>1</v>
      </c>
      <c r="AY458" s="106">
        <f t="shared" si="384"/>
        <v>1</v>
      </c>
      <c r="AZ458" s="106">
        <f t="shared" si="384"/>
        <v>1</v>
      </c>
      <c r="BA458" s="106">
        <f t="shared" si="384"/>
        <v>1</v>
      </c>
      <c r="BB458" s="106">
        <f t="shared" si="384"/>
        <v>1</v>
      </c>
      <c r="BC458" s="106">
        <f t="shared" si="384"/>
        <v>1</v>
      </c>
      <c r="BD458" s="106">
        <f t="shared" si="384"/>
        <v>1</v>
      </c>
      <c r="BE458" s="106">
        <f t="shared" si="384"/>
        <v>1</v>
      </c>
      <c r="BF458" s="106">
        <f t="shared" si="384"/>
        <v>1</v>
      </c>
      <c r="BG458" s="106">
        <f t="shared" si="384"/>
        <v>1</v>
      </c>
      <c r="BH458" s="106">
        <f t="shared" si="384"/>
        <v>1</v>
      </c>
      <c r="BI458" s="106">
        <f t="shared" si="385"/>
        <v>1</v>
      </c>
      <c r="BJ458" s="106">
        <f t="shared" si="385"/>
        <v>1</v>
      </c>
      <c r="BK458" s="106">
        <f t="shared" si="385"/>
        <v>1</v>
      </c>
      <c r="BL458" s="106">
        <f t="shared" si="385"/>
        <v>1</v>
      </c>
      <c r="BM458" s="106">
        <f t="shared" si="385"/>
        <v>1</v>
      </c>
      <c r="BN458" s="106">
        <f t="shared" si="385"/>
        <v>1</v>
      </c>
      <c r="BO458" s="106">
        <f t="shared" si="385"/>
        <v>1</v>
      </c>
      <c r="BP458" s="106">
        <f t="shared" si="385"/>
        <v>1</v>
      </c>
      <c r="BQ458" s="106">
        <f t="shared" si="385"/>
        <v>1</v>
      </c>
      <c r="BR458" s="350">
        <f t="shared" ref="BR458:BR521" si="386">+AVERAGE(K458:BQ458)</f>
        <v>0.38983050847457629</v>
      </c>
    </row>
    <row r="459" spans="1:70" ht="24" x14ac:dyDescent="0.25">
      <c r="A459" s="80"/>
      <c r="B459" s="78" t="s">
        <v>1530</v>
      </c>
      <c r="C459" s="78" t="s">
        <v>1531</v>
      </c>
      <c r="D459" s="78" t="s">
        <v>3</v>
      </c>
      <c r="E459" s="225">
        <f>VLOOKUP(B459,'Cuadro Control'!C500:J2389,8,FALSE)</f>
        <v>0</v>
      </c>
      <c r="F459" s="108">
        <f t="shared" si="379"/>
        <v>0</v>
      </c>
      <c r="G459" s="109">
        <v>46461</v>
      </c>
      <c r="H459" s="109"/>
      <c r="I459" s="109">
        <v>46461</v>
      </c>
      <c r="J459" s="354">
        <f t="shared" si="363"/>
        <v>0</v>
      </c>
      <c r="K459" s="108">
        <f t="shared" si="380"/>
        <v>0</v>
      </c>
      <c r="L459" s="108">
        <f t="shared" si="380"/>
        <v>0</v>
      </c>
      <c r="M459" s="108">
        <f t="shared" si="380"/>
        <v>0</v>
      </c>
      <c r="N459" s="108">
        <f t="shared" si="380"/>
        <v>0</v>
      </c>
      <c r="O459" s="108">
        <f t="shared" si="380"/>
        <v>0</v>
      </c>
      <c r="P459" s="108">
        <f t="shared" si="380"/>
        <v>0</v>
      </c>
      <c r="Q459" s="108">
        <f t="shared" si="380"/>
        <v>0</v>
      </c>
      <c r="R459" s="108">
        <f t="shared" si="380"/>
        <v>0</v>
      </c>
      <c r="S459" s="108">
        <f t="shared" si="380"/>
        <v>0</v>
      </c>
      <c r="T459" s="108">
        <f t="shared" si="380"/>
        <v>0</v>
      </c>
      <c r="U459" s="108">
        <f t="shared" si="381"/>
        <v>0</v>
      </c>
      <c r="V459" s="108">
        <f t="shared" si="381"/>
        <v>0</v>
      </c>
      <c r="W459" s="108">
        <f t="shared" si="381"/>
        <v>0</v>
      </c>
      <c r="X459" s="108">
        <f t="shared" si="381"/>
        <v>0</v>
      </c>
      <c r="Y459" s="108">
        <f t="shared" si="381"/>
        <v>0</v>
      </c>
      <c r="Z459" s="108">
        <f t="shared" si="381"/>
        <v>0</v>
      </c>
      <c r="AA459" s="108">
        <f t="shared" si="381"/>
        <v>0</v>
      </c>
      <c r="AB459" s="108">
        <f t="shared" si="381"/>
        <v>0</v>
      </c>
      <c r="AC459" s="108">
        <f t="shared" si="381"/>
        <v>0</v>
      </c>
      <c r="AD459" s="108">
        <f t="shared" si="381"/>
        <v>0</v>
      </c>
      <c r="AE459" s="108">
        <f t="shared" si="382"/>
        <v>0</v>
      </c>
      <c r="AF459" s="108">
        <f t="shared" si="382"/>
        <v>0</v>
      </c>
      <c r="AG459" s="108">
        <f t="shared" si="382"/>
        <v>0</v>
      </c>
      <c r="AH459" s="108">
        <f t="shared" si="382"/>
        <v>0</v>
      </c>
      <c r="AI459" s="108">
        <f t="shared" si="382"/>
        <v>0</v>
      </c>
      <c r="AJ459" s="108">
        <f t="shared" si="382"/>
        <v>0</v>
      </c>
      <c r="AK459" s="108">
        <f t="shared" si="382"/>
        <v>0</v>
      </c>
      <c r="AL459" s="108">
        <f t="shared" si="382"/>
        <v>0</v>
      </c>
      <c r="AM459" s="108">
        <f t="shared" si="382"/>
        <v>0</v>
      </c>
      <c r="AN459" s="108">
        <f t="shared" si="382"/>
        <v>0</v>
      </c>
      <c r="AO459" s="108">
        <f t="shared" si="383"/>
        <v>0</v>
      </c>
      <c r="AP459" s="108">
        <f t="shared" si="383"/>
        <v>0</v>
      </c>
      <c r="AQ459" s="108">
        <f t="shared" si="383"/>
        <v>0</v>
      </c>
      <c r="AR459" s="108">
        <f t="shared" si="383"/>
        <v>0</v>
      </c>
      <c r="AS459" s="108">
        <f t="shared" si="383"/>
        <v>0</v>
      </c>
      <c r="AT459" s="108">
        <f t="shared" si="383"/>
        <v>0</v>
      </c>
      <c r="AU459" s="108">
        <f t="shared" si="383"/>
        <v>1</v>
      </c>
      <c r="AV459" s="108">
        <f t="shared" si="383"/>
        <v>1</v>
      </c>
      <c r="AW459" s="108">
        <f t="shared" si="383"/>
        <v>1</v>
      </c>
      <c r="AX459" s="108">
        <f t="shared" si="383"/>
        <v>1</v>
      </c>
      <c r="AY459" s="108">
        <f t="shared" si="384"/>
        <v>1</v>
      </c>
      <c r="AZ459" s="108">
        <f t="shared" si="384"/>
        <v>1</v>
      </c>
      <c r="BA459" s="108">
        <f t="shared" si="384"/>
        <v>1</v>
      </c>
      <c r="BB459" s="108">
        <f t="shared" si="384"/>
        <v>1</v>
      </c>
      <c r="BC459" s="108">
        <f t="shared" si="384"/>
        <v>1</v>
      </c>
      <c r="BD459" s="108">
        <f t="shared" si="384"/>
        <v>1</v>
      </c>
      <c r="BE459" s="108">
        <f t="shared" si="384"/>
        <v>1</v>
      </c>
      <c r="BF459" s="108">
        <f t="shared" si="384"/>
        <v>1</v>
      </c>
      <c r="BG459" s="108">
        <f t="shared" si="384"/>
        <v>1</v>
      </c>
      <c r="BH459" s="108">
        <f t="shared" si="384"/>
        <v>1</v>
      </c>
      <c r="BI459" s="108">
        <f t="shared" si="385"/>
        <v>1</v>
      </c>
      <c r="BJ459" s="108">
        <f t="shared" si="385"/>
        <v>1</v>
      </c>
      <c r="BK459" s="108">
        <f t="shared" si="385"/>
        <v>1</v>
      </c>
      <c r="BL459" s="108">
        <f t="shared" si="385"/>
        <v>1</v>
      </c>
      <c r="BM459" s="108">
        <f t="shared" si="385"/>
        <v>1</v>
      </c>
      <c r="BN459" s="108">
        <f t="shared" si="385"/>
        <v>1</v>
      </c>
      <c r="BO459" s="108">
        <f t="shared" si="385"/>
        <v>1</v>
      </c>
      <c r="BP459" s="108">
        <f t="shared" si="385"/>
        <v>1</v>
      </c>
      <c r="BQ459" s="108">
        <f t="shared" si="385"/>
        <v>1</v>
      </c>
      <c r="BR459" s="350">
        <f t="shared" si="386"/>
        <v>0.38983050847457629</v>
      </c>
    </row>
    <row r="460" spans="1:70" ht="15" x14ac:dyDescent="0.25">
      <c r="A460" s="80"/>
      <c r="B460" s="77" t="s">
        <v>1532</v>
      </c>
      <c r="C460" s="77" t="s">
        <v>1533</v>
      </c>
      <c r="D460" s="77" t="s">
        <v>8</v>
      </c>
      <c r="E460" s="224">
        <f>VLOOKUP(B460,'Cuadro Control'!C501:J2390,8,FALSE)</f>
        <v>1230815225.9452939</v>
      </c>
      <c r="F460" s="106">
        <f t="shared" si="379"/>
        <v>0.2318411625341423</v>
      </c>
      <c r="G460" s="107">
        <v>46464</v>
      </c>
      <c r="H460" s="107"/>
      <c r="I460" s="107">
        <v>46464</v>
      </c>
      <c r="J460" s="354">
        <f t="shared" si="363"/>
        <v>0</v>
      </c>
      <c r="K460" s="106">
        <f t="shared" si="380"/>
        <v>0</v>
      </c>
      <c r="L460" s="106">
        <f t="shared" si="380"/>
        <v>0</v>
      </c>
      <c r="M460" s="106">
        <f t="shared" si="380"/>
        <v>0</v>
      </c>
      <c r="N460" s="106">
        <f t="shared" si="380"/>
        <v>0</v>
      </c>
      <c r="O460" s="106">
        <f t="shared" si="380"/>
        <v>0</v>
      </c>
      <c r="P460" s="106">
        <f t="shared" si="380"/>
        <v>0</v>
      </c>
      <c r="Q460" s="106">
        <f t="shared" si="380"/>
        <v>0</v>
      </c>
      <c r="R460" s="106">
        <f t="shared" si="380"/>
        <v>0</v>
      </c>
      <c r="S460" s="106">
        <f t="shared" si="380"/>
        <v>0</v>
      </c>
      <c r="T460" s="106">
        <f t="shared" si="380"/>
        <v>0</v>
      </c>
      <c r="U460" s="106">
        <f t="shared" si="381"/>
        <v>0</v>
      </c>
      <c r="V460" s="106">
        <f t="shared" si="381"/>
        <v>0</v>
      </c>
      <c r="W460" s="106">
        <f t="shared" si="381"/>
        <v>0</v>
      </c>
      <c r="X460" s="106">
        <f t="shared" si="381"/>
        <v>0</v>
      </c>
      <c r="Y460" s="106">
        <f t="shared" si="381"/>
        <v>0</v>
      </c>
      <c r="Z460" s="106">
        <f t="shared" si="381"/>
        <v>0</v>
      </c>
      <c r="AA460" s="106">
        <f t="shared" si="381"/>
        <v>0</v>
      </c>
      <c r="AB460" s="106">
        <f t="shared" si="381"/>
        <v>0</v>
      </c>
      <c r="AC460" s="106">
        <f t="shared" si="381"/>
        <v>0</v>
      </c>
      <c r="AD460" s="106">
        <f t="shared" si="381"/>
        <v>0</v>
      </c>
      <c r="AE460" s="106">
        <f t="shared" si="382"/>
        <v>0</v>
      </c>
      <c r="AF460" s="106">
        <f t="shared" si="382"/>
        <v>0</v>
      </c>
      <c r="AG460" s="106">
        <f t="shared" si="382"/>
        <v>0</v>
      </c>
      <c r="AH460" s="106">
        <f t="shared" si="382"/>
        <v>0</v>
      </c>
      <c r="AI460" s="106">
        <f t="shared" si="382"/>
        <v>0</v>
      </c>
      <c r="AJ460" s="106">
        <f t="shared" si="382"/>
        <v>0</v>
      </c>
      <c r="AK460" s="106">
        <f t="shared" si="382"/>
        <v>0</v>
      </c>
      <c r="AL460" s="106">
        <f t="shared" si="382"/>
        <v>0</v>
      </c>
      <c r="AM460" s="106">
        <f t="shared" si="382"/>
        <v>0</v>
      </c>
      <c r="AN460" s="106">
        <f t="shared" si="382"/>
        <v>0</v>
      </c>
      <c r="AO460" s="106">
        <f t="shared" si="383"/>
        <v>0</v>
      </c>
      <c r="AP460" s="106">
        <f t="shared" si="383"/>
        <v>0</v>
      </c>
      <c r="AQ460" s="106">
        <f t="shared" si="383"/>
        <v>0</v>
      </c>
      <c r="AR460" s="106">
        <f t="shared" si="383"/>
        <v>0</v>
      </c>
      <c r="AS460" s="106">
        <f t="shared" si="383"/>
        <v>0</v>
      </c>
      <c r="AT460" s="106">
        <f t="shared" si="383"/>
        <v>0</v>
      </c>
      <c r="AU460" s="106">
        <f t="shared" si="383"/>
        <v>1</v>
      </c>
      <c r="AV460" s="106">
        <f t="shared" si="383"/>
        <v>1</v>
      </c>
      <c r="AW460" s="106">
        <f t="shared" si="383"/>
        <v>1</v>
      </c>
      <c r="AX460" s="106">
        <f t="shared" si="383"/>
        <v>1</v>
      </c>
      <c r="AY460" s="106">
        <f t="shared" si="384"/>
        <v>1</v>
      </c>
      <c r="AZ460" s="106">
        <f t="shared" si="384"/>
        <v>1</v>
      </c>
      <c r="BA460" s="106">
        <f t="shared" si="384"/>
        <v>1</v>
      </c>
      <c r="BB460" s="106">
        <f t="shared" si="384"/>
        <v>1</v>
      </c>
      <c r="BC460" s="106">
        <f t="shared" si="384"/>
        <v>1</v>
      </c>
      <c r="BD460" s="106">
        <f t="shared" si="384"/>
        <v>1</v>
      </c>
      <c r="BE460" s="106">
        <f t="shared" si="384"/>
        <v>1</v>
      </c>
      <c r="BF460" s="106">
        <f t="shared" si="384"/>
        <v>1</v>
      </c>
      <c r="BG460" s="106">
        <f t="shared" si="384"/>
        <v>1</v>
      </c>
      <c r="BH460" s="106">
        <f t="shared" si="384"/>
        <v>1</v>
      </c>
      <c r="BI460" s="106">
        <f t="shared" si="385"/>
        <v>1</v>
      </c>
      <c r="BJ460" s="106">
        <f t="shared" si="385"/>
        <v>1</v>
      </c>
      <c r="BK460" s="106">
        <f t="shared" si="385"/>
        <v>1</v>
      </c>
      <c r="BL460" s="106">
        <f t="shared" si="385"/>
        <v>1</v>
      </c>
      <c r="BM460" s="106">
        <f t="shared" si="385"/>
        <v>1</v>
      </c>
      <c r="BN460" s="106">
        <f t="shared" si="385"/>
        <v>1</v>
      </c>
      <c r="BO460" s="106">
        <f t="shared" si="385"/>
        <v>1</v>
      </c>
      <c r="BP460" s="106">
        <f t="shared" si="385"/>
        <v>1</v>
      </c>
      <c r="BQ460" s="106">
        <f t="shared" si="385"/>
        <v>1</v>
      </c>
      <c r="BR460" s="350">
        <f t="shared" si="386"/>
        <v>0.38983050847457629</v>
      </c>
    </row>
    <row r="461" spans="1:70" ht="15" x14ac:dyDescent="0.25">
      <c r="A461" s="80"/>
      <c r="B461" s="77" t="s">
        <v>1534</v>
      </c>
      <c r="C461" s="77" t="s">
        <v>1535</v>
      </c>
      <c r="D461" s="77" t="s">
        <v>26</v>
      </c>
      <c r="E461" s="224">
        <f>VLOOKUP(B461,'Cuadro Control'!C502:J2391,8,FALSE)</f>
        <v>0</v>
      </c>
      <c r="F461" s="106">
        <f t="shared" si="379"/>
        <v>0</v>
      </c>
      <c r="G461" s="107">
        <v>46464</v>
      </c>
      <c r="H461" s="107"/>
      <c r="I461" s="107">
        <v>46476</v>
      </c>
      <c r="J461" s="354">
        <f t="shared" si="363"/>
        <v>0.69230769230769229</v>
      </c>
      <c r="K461" s="106">
        <f t="shared" ref="K461:T466" si="387">IF($G461=0,0,IF(K$6&lt;$G461,0,IF(K$6&gt;$I461,1,(K$6-$G461+1)/($I461-$G461+1))))</f>
        <v>0</v>
      </c>
      <c r="L461" s="106">
        <f t="shared" si="387"/>
        <v>0</v>
      </c>
      <c r="M461" s="106">
        <f t="shared" si="387"/>
        <v>0</v>
      </c>
      <c r="N461" s="106">
        <f t="shared" si="387"/>
        <v>0</v>
      </c>
      <c r="O461" s="106">
        <f t="shared" si="387"/>
        <v>0</v>
      </c>
      <c r="P461" s="106">
        <f t="shared" si="387"/>
        <v>0</v>
      </c>
      <c r="Q461" s="106">
        <f t="shared" si="387"/>
        <v>0</v>
      </c>
      <c r="R461" s="106">
        <f t="shared" si="387"/>
        <v>0</v>
      </c>
      <c r="S461" s="106">
        <f t="shared" si="387"/>
        <v>0</v>
      </c>
      <c r="T461" s="106">
        <f t="shared" si="387"/>
        <v>0</v>
      </c>
      <c r="U461" s="106">
        <f t="shared" ref="U461:AD466" si="388">IF($G461=0,0,IF(U$6&lt;$G461,0,IF(U$6&gt;$I461,1,(U$6-$G461+1)/($I461-$G461+1))))</f>
        <v>0</v>
      </c>
      <c r="V461" s="106">
        <f t="shared" si="388"/>
        <v>0</v>
      </c>
      <c r="W461" s="106">
        <f t="shared" si="388"/>
        <v>0</v>
      </c>
      <c r="X461" s="106">
        <f t="shared" si="388"/>
        <v>0</v>
      </c>
      <c r="Y461" s="106">
        <f t="shared" si="388"/>
        <v>0</v>
      </c>
      <c r="Z461" s="106">
        <f t="shared" si="388"/>
        <v>0</v>
      </c>
      <c r="AA461" s="106">
        <f t="shared" si="388"/>
        <v>0</v>
      </c>
      <c r="AB461" s="106">
        <f t="shared" si="388"/>
        <v>0</v>
      </c>
      <c r="AC461" s="106">
        <f t="shared" si="388"/>
        <v>0</v>
      </c>
      <c r="AD461" s="106">
        <f t="shared" si="388"/>
        <v>0</v>
      </c>
      <c r="AE461" s="106">
        <f t="shared" ref="AE461:AN466" si="389">IF($G461=0,0,IF(AE$6&lt;$G461,0,IF(AE$6&gt;$I461,1,(AE$6-$G461+1)/($I461-$G461+1))))</f>
        <v>0</v>
      </c>
      <c r="AF461" s="106">
        <f t="shared" si="389"/>
        <v>0</v>
      </c>
      <c r="AG461" s="106">
        <f t="shared" si="389"/>
        <v>0</v>
      </c>
      <c r="AH461" s="106">
        <f t="shared" si="389"/>
        <v>0</v>
      </c>
      <c r="AI461" s="106">
        <f t="shared" si="389"/>
        <v>0</v>
      </c>
      <c r="AJ461" s="106">
        <f t="shared" si="389"/>
        <v>0</v>
      </c>
      <c r="AK461" s="106">
        <f t="shared" si="389"/>
        <v>0</v>
      </c>
      <c r="AL461" s="106">
        <f t="shared" si="389"/>
        <v>0</v>
      </c>
      <c r="AM461" s="106">
        <f t="shared" si="389"/>
        <v>0</v>
      </c>
      <c r="AN461" s="106">
        <f t="shared" si="389"/>
        <v>0</v>
      </c>
      <c r="AO461" s="106">
        <f t="shared" ref="AO461:AX466" si="390">IF($G461=0,0,IF(AO$6&lt;$G461,0,IF(AO$6&gt;$I461,1,(AO$6-$G461+1)/($I461-$G461+1))))</f>
        <v>0</v>
      </c>
      <c r="AP461" s="106">
        <f t="shared" si="390"/>
        <v>0</v>
      </c>
      <c r="AQ461" s="106">
        <f t="shared" si="390"/>
        <v>0</v>
      </c>
      <c r="AR461" s="106">
        <f t="shared" si="390"/>
        <v>0</v>
      </c>
      <c r="AS461" s="106">
        <f t="shared" si="390"/>
        <v>0</v>
      </c>
      <c r="AT461" s="106">
        <f t="shared" si="390"/>
        <v>0</v>
      </c>
      <c r="AU461" s="106">
        <f t="shared" si="390"/>
        <v>0.15384615384615385</v>
      </c>
      <c r="AV461" s="106">
        <f t="shared" si="390"/>
        <v>0.69230769230769229</v>
      </c>
      <c r="AW461" s="106">
        <f t="shared" si="390"/>
        <v>1</v>
      </c>
      <c r="AX461" s="106">
        <f t="shared" si="390"/>
        <v>1</v>
      </c>
      <c r="AY461" s="106">
        <f t="shared" ref="AY461:BH466" si="391">IF($G461=0,0,IF(AY$6&lt;$G461,0,IF(AY$6&gt;$I461,1,(AY$6-$G461+1)/($I461-$G461+1))))</f>
        <v>1</v>
      </c>
      <c r="AZ461" s="106">
        <f t="shared" si="391"/>
        <v>1</v>
      </c>
      <c r="BA461" s="106">
        <f t="shared" si="391"/>
        <v>1</v>
      </c>
      <c r="BB461" s="106">
        <f t="shared" si="391"/>
        <v>1</v>
      </c>
      <c r="BC461" s="106">
        <f t="shared" si="391"/>
        <v>1</v>
      </c>
      <c r="BD461" s="106">
        <f t="shared" si="391"/>
        <v>1</v>
      </c>
      <c r="BE461" s="106">
        <f t="shared" si="391"/>
        <v>1</v>
      </c>
      <c r="BF461" s="106">
        <f t="shared" si="391"/>
        <v>1</v>
      </c>
      <c r="BG461" s="106">
        <f t="shared" si="391"/>
        <v>1</v>
      </c>
      <c r="BH461" s="106">
        <f t="shared" si="391"/>
        <v>1</v>
      </c>
      <c r="BI461" s="106">
        <f t="shared" ref="BI461:BQ466" si="392">IF($G461=0,0,IF(BI$6&lt;$G461,0,IF(BI$6&gt;$I461,1,(BI$6-$G461+1)/($I461-$G461+1))))</f>
        <v>1</v>
      </c>
      <c r="BJ461" s="106">
        <f t="shared" si="392"/>
        <v>1</v>
      </c>
      <c r="BK461" s="106">
        <f t="shared" si="392"/>
        <v>1</v>
      </c>
      <c r="BL461" s="106">
        <f t="shared" si="392"/>
        <v>1</v>
      </c>
      <c r="BM461" s="106">
        <f t="shared" si="392"/>
        <v>1</v>
      </c>
      <c r="BN461" s="106">
        <f t="shared" si="392"/>
        <v>1</v>
      </c>
      <c r="BO461" s="106">
        <f t="shared" si="392"/>
        <v>1</v>
      </c>
      <c r="BP461" s="106">
        <f t="shared" si="392"/>
        <v>1</v>
      </c>
      <c r="BQ461" s="106">
        <f t="shared" si="392"/>
        <v>1</v>
      </c>
      <c r="BR461" s="350">
        <f t="shared" si="386"/>
        <v>0.37027379400260757</v>
      </c>
    </row>
    <row r="462" spans="1:70" ht="15" x14ac:dyDescent="0.25">
      <c r="A462" s="80"/>
      <c r="B462" s="77" t="s">
        <v>1536</v>
      </c>
      <c r="C462" s="77" t="s">
        <v>2072</v>
      </c>
      <c r="D462" s="77" t="s">
        <v>6</v>
      </c>
      <c r="E462" s="224">
        <f>VLOOKUP(B462,'Cuadro Control'!C503:J2392,8,FALSE)</f>
        <v>52736347.43270281</v>
      </c>
      <c r="F462" s="106">
        <f t="shared" si="379"/>
        <v>9.933624348213644E-3</v>
      </c>
      <c r="G462" s="107">
        <v>46476</v>
      </c>
      <c r="H462" s="107"/>
      <c r="I462" s="107">
        <v>46478</v>
      </c>
      <c r="J462" s="354">
        <f t="shared" si="363"/>
        <v>0</v>
      </c>
      <c r="K462" s="106">
        <f t="shared" si="387"/>
        <v>0</v>
      </c>
      <c r="L462" s="106">
        <f t="shared" si="387"/>
        <v>0</v>
      </c>
      <c r="M462" s="106">
        <f t="shared" si="387"/>
        <v>0</v>
      </c>
      <c r="N462" s="106">
        <f t="shared" si="387"/>
        <v>0</v>
      </c>
      <c r="O462" s="106">
        <f t="shared" si="387"/>
        <v>0</v>
      </c>
      <c r="P462" s="106">
        <f t="shared" si="387"/>
        <v>0</v>
      </c>
      <c r="Q462" s="106">
        <f t="shared" si="387"/>
        <v>0</v>
      </c>
      <c r="R462" s="106">
        <f t="shared" si="387"/>
        <v>0</v>
      </c>
      <c r="S462" s="106">
        <f t="shared" si="387"/>
        <v>0</v>
      </c>
      <c r="T462" s="106">
        <f t="shared" si="387"/>
        <v>0</v>
      </c>
      <c r="U462" s="106">
        <f t="shared" si="388"/>
        <v>0</v>
      </c>
      <c r="V462" s="106">
        <f t="shared" si="388"/>
        <v>0</v>
      </c>
      <c r="W462" s="106">
        <f t="shared" si="388"/>
        <v>0</v>
      </c>
      <c r="X462" s="106">
        <f t="shared" si="388"/>
        <v>0</v>
      </c>
      <c r="Y462" s="106">
        <f t="shared" si="388"/>
        <v>0</v>
      </c>
      <c r="Z462" s="106">
        <f t="shared" si="388"/>
        <v>0</v>
      </c>
      <c r="AA462" s="106">
        <f t="shared" si="388"/>
        <v>0</v>
      </c>
      <c r="AB462" s="106">
        <f t="shared" si="388"/>
        <v>0</v>
      </c>
      <c r="AC462" s="106">
        <f t="shared" si="388"/>
        <v>0</v>
      </c>
      <c r="AD462" s="106">
        <f t="shared" si="388"/>
        <v>0</v>
      </c>
      <c r="AE462" s="106">
        <f t="shared" si="389"/>
        <v>0</v>
      </c>
      <c r="AF462" s="106">
        <f t="shared" si="389"/>
        <v>0</v>
      </c>
      <c r="AG462" s="106">
        <f t="shared" si="389"/>
        <v>0</v>
      </c>
      <c r="AH462" s="106">
        <f t="shared" si="389"/>
        <v>0</v>
      </c>
      <c r="AI462" s="106">
        <f t="shared" si="389"/>
        <v>0</v>
      </c>
      <c r="AJ462" s="106">
        <f t="shared" si="389"/>
        <v>0</v>
      </c>
      <c r="AK462" s="106">
        <f t="shared" si="389"/>
        <v>0</v>
      </c>
      <c r="AL462" s="106">
        <f t="shared" si="389"/>
        <v>0</v>
      </c>
      <c r="AM462" s="106">
        <f t="shared" si="389"/>
        <v>0</v>
      </c>
      <c r="AN462" s="106">
        <f t="shared" si="389"/>
        <v>0</v>
      </c>
      <c r="AO462" s="106">
        <f t="shared" si="390"/>
        <v>0</v>
      </c>
      <c r="AP462" s="106">
        <f t="shared" si="390"/>
        <v>0</v>
      </c>
      <c r="AQ462" s="106">
        <f t="shared" si="390"/>
        <v>0</v>
      </c>
      <c r="AR462" s="106">
        <f t="shared" si="390"/>
        <v>0</v>
      </c>
      <c r="AS462" s="106">
        <f t="shared" si="390"/>
        <v>0</v>
      </c>
      <c r="AT462" s="106">
        <f t="shared" si="390"/>
        <v>0</v>
      </c>
      <c r="AU462" s="106">
        <f t="shared" si="390"/>
        <v>0</v>
      </c>
      <c r="AV462" s="106">
        <f t="shared" si="390"/>
        <v>0</v>
      </c>
      <c r="AW462" s="106">
        <f t="shared" si="390"/>
        <v>1</v>
      </c>
      <c r="AX462" s="106">
        <f t="shared" si="390"/>
        <v>1</v>
      </c>
      <c r="AY462" s="106">
        <f t="shared" si="391"/>
        <v>1</v>
      </c>
      <c r="AZ462" s="106">
        <f t="shared" si="391"/>
        <v>1</v>
      </c>
      <c r="BA462" s="106">
        <f t="shared" si="391"/>
        <v>1</v>
      </c>
      <c r="BB462" s="106">
        <f t="shared" si="391"/>
        <v>1</v>
      </c>
      <c r="BC462" s="106">
        <f t="shared" si="391"/>
        <v>1</v>
      </c>
      <c r="BD462" s="106">
        <f t="shared" si="391"/>
        <v>1</v>
      </c>
      <c r="BE462" s="106">
        <f t="shared" si="391"/>
        <v>1</v>
      </c>
      <c r="BF462" s="106">
        <f t="shared" si="391"/>
        <v>1</v>
      </c>
      <c r="BG462" s="106">
        <f t="shared" si="391"/>
        <v>1</v>
      </c>
      <c r="BH462" s="106">
        <f t="shared" si="391"/>
        <v>1</v>
      </c>
      <c r="BI462" s="106">
        <f t="shared" si="392"/>
        <v>1</v>
      </c>
      <c r="BJ462" s="106">
        <f t="shared" si="392"/>
        <v>1</v>
      </c>
      <c r="BK462" s="106">
        <f t="shared" si="392"/>
        <v>1</v>
      </c>
      <c r="BL462" s="106">
        <f t="shared" si="392"/>
        <v>1</v>
      </c>
      <c r="BM462" s="106">
        <f t="shared" si="392"/>
        <v>1</v>
      </c>
      <c r="BN462" s="106">
        <f t="shared" si="392"/>
        <v>1</v>
      </c>
      <c r="BO462" s="106">
        <f t="shared" si="392"/>
        <v>1</v>
      </c>
      <c r="BP462" s="106">
        <f t="shared" si="392"/>
        <v>1</v>
      </c>
      <c r="BQ462" s="106">
        <f t="shared" si="392"/>
        <v>1</v>
      </c>
      <c r="BR462" s="350">
        <f t="shared" si="386"/>
        <v>0.3559322033898305</v>
      </c>
    </row>
    <row r="463" spans="1:70" ht="24" x14ac:dyDescent="0.25">
      <c r="A463" s="80"/>
      <c r="B463" s="77" t="s">
        <v>1537</v>
      </c>
      <c r="C463" s="77" t="s">
        <v>1538</v>
      </c>
      <c r="D463" s="77" t="s">
        <v>19</v>
      </c>
      <c r="E463" s="224">
        <f>VLOOKUP(B463,'Cuadro Control'!C504:J2393,8,FALSE)</f>
        <v>46410609.014634147</v>
      </c>
      <c r="F463" s="106">
        <f t="shared" si="379"/>
        <v>8.742083556535862E-3</v>
      </c>
      <c r="G463" s="107">
        <v>46478</v>
      </c>
      <c r="H463" s="107"/>
      <c r="I463" s="107">
        <v>46480</v>
      </c>
      <c r="J463" s="354">
        <f t="shared" si="363"/>
        <v>0.66666666666666663</v>
      </c>
      <c r="K463" s="106">
        <f t="shared" si="387"/>
        <v>0</v>
      </c>
      <c r="L463" s="106">
        <f t="shared" si="387"/>
        <v>0</v>
      </c>
      <c r="M463" s="106">
        <f t="shared" si="387"/>
        <v>0</v>
      </c>
      <c r="N463" s="106">
        <f t="shared" si="387"/>
        <v>0</v>
      </c>
      <c r="O463" s="106">
        <f t="shared" si="387"/>
        <v>0</v>
      </c>
      <c r="P463" s="106">
        <f t="shared" si="387"/>
        <v>0</v>
      </c>
      <c r="Q463" s="106">
        <f t="shared" si="387"/>
        <v>0</v>
      </c>
      <c r="R463" s="106">
        <f t="shared" si="387"/>
        <v>0</v>
      </c>
      <c r="S463" s="106">
        <f t="shared" si="387"/>
        <v>0</v>
      </c>
      <c r="T463" s="106">
        <f t="shared" si="387"/>
        <v>0</v>
      </c>
      <c r="U463" s="106">
        <f t="shared" si="388"/>
        <v>0</v>
      </c>
      <c r="V463" s="106">
        <f t="shared" si="388"/>
        <v>0</v>
      </c>
      <c r="W463" s="106">
        <f t="shared" si="388"/>
        <v>0</v>
      </c>
      <c r="X463" s="106">
        <f t="shared" si="388"/>
        <v>0</v>
      </c>
      <c r="Y463" s="106">
        <f t="shared" si="388"/>
        <v>0</v>
      </c>
      <c r="Z463" s="106">
        <f t="shared" si="388"/>
        <v>0</v>
      </c>
      <c r="AA463" s="106">
        <f t="shared" si="388"/>
        <v>0</v>
      </c>
      <c r="AB463" s="106">
        <f t="shared" si="388"/>
        <v>0</v>
      </c>
      <c r="AC463" s="106">
        <f t="shared" si="388"/>
        <v>0</v>
      </c>
      <c r="AD463" s="106">
        <f t="shared" si="388"/>
        <v>0</v>
      </c>
      <c r="AE463" s="106">
        <f t="shared" si="389"/>
        <v>0</v>
      </c>
      <c r="AF463" s="106">
        <f t="shared" si="389"/>
        <v>0</v>
      </c>
      <c r="AG463" s="106">
        <f t="shared" si="389"/>
        <v>0</v>
      </c>
      <c r="AH463" s="106">
        <f t="shared" si="389"/>
        <v>0</v>
      </c>
      <c r="AI463" s="106">
        <f t="shared" si="389"/>
        <v>0</v>
      </c>
      <c r="AJ463" s="106">
        <f t="shared" si="389"/>
        <v>0</v>
      </c>
      <c r="AK463" s="106">
        <f t="shared" si="389"/>
        <v>0</v>
      </c>
      <c r="AL463" s="106">
        <f t="shared" si="389"/>
        <v>0</v>
      </c>
      <c r="AM463" s="106">
        <f t="shared" si="389"/>
        <v>0</v>
      </c>
      <c r="AN463" s="106">
        <f t="shared" si="389"/>
        <v>0</v>
      </c>
      <c r="AO463" s="106">
        <f t="shared" si="390"/>
        <v>0</v>
      </c>
      <c r="AP463" s="106">
        <f t="shared" si="390"/>
        <v>0</v>
      </c>
      <c r="AQ463" s="106">
        <f t="shared" si="390"/>
        <v>0</v>
      </c>
      <c r="AR463" s="106">
        <f t="shared" si="390"/>
        <v>0</v>
      </c>
      <c r="AS463" s="106">
        <f t="shared" si="390"/>
        <v>0</v>
      </c>
      <c r="AT463" s="106">
        <f t="shared" si="390"/>
        <v>0</v>
      </c>
      <c r="AU463" s="106">
        <f t="shared" si="390"/>
        <v>0</v>
      </c>
      <c r="AV463" s="106">
        <f t="shared" si="390"/>
        <v>0</v>
      </c>
      <c r="AW463" s="106">
        <f t="shared" si="390"/>
        <v>0.66666666666666663</v>
      </c>
      <c r="AX463" s="106">
        <f t="shared" si="390"/>
        <v>1</v>
      </c>
      <c r="AY463" s="106">
        <f t="shared" si="391"/>
        <v>1</v>
      </c>
      <c r="AZ463" s="106">
        <f t="shared" si="391"/>
        <v>1</v>
      </c>
      <c r="BA463" s="106">
        <f t="shared" si="391"/>
        <v>1</v>
      </c>
      <c r="BB463" s="106">
        <f t="shared" si="391"/>
        <v>1</v>
      </c>
      <c r="BC463" s="106">
        <f t="shared" si="391"/>
        <v>1</v>
      </c>
      <c r="BD463" s="106">
        <f t="shared" si="391"/>
        <v>1</v>
      </c>
      <c r="BE463" s="106">
        <f t="shared" si="391"/>
        <v>1</v>
      </c>
      <c r="BF463" s="106">
        <f t="shared" si="391"/>
        <v>1</v>
      </c>
      <c r="BG463" s="106">
        <f t="shared" si="391"/>
        <v>1</v>
      </c>
      <c r="BH463" s="106">
        <f t="shared" si="391"/>
        <v>1</v>
      </c>
      <c r="BI463" s="106">
        <f t="shared" si="392"/>
        <v>1</v>
      </c>
      <c r="BJ463" s="106">
        <f t="shared" si="392"/>
        <v>1</v>
      </c>
      <c r="BK463" s="106">
        <f t="shared" si="392"/>
        <v>1</v>
      </c>
      <c r="BL463" s="106">
        <f t="shared" si="392"/>
        <v>1</v>
      </c>
      <c r="BM463" s="106">
        <f t="shared" si="392"/>
        <v>1</v>
      </c>
      <c r="BN463" s="106">
        <f t="shared" si="392"/>
        <v>1</v>
      </c>
      <c r="BO463" s="106">
        <f t="shared" si="392"/>
        <v>1</v>
      </c>
      <c r="BP463" s="106">
        <f t="shared" si="392"/>
        <v>1</v>
      </c>
      <c r="BQ463" s="106">
        <f t="shared" si="392"/>
        <v>1</v>
      </c>
      <c r="BR463" s="350">
        <f t="shared" si="386"/>
        <v>0.35028248587570615</v>
      </c>
    </row>
    <row r="464" spans="1:70" ht="24" x14ac:dyDescent="0.25">
      <c r="A464" s="80"/>
      <c r="B464" s="77" t="s">
        <v>1539</v>
      </c>
      <c r="C464" s="77" t="s">
        <v>1540</v>
      </c>
      <c r="D464" s="77" t="s">
        <v>9</v>
      </c>
      <c r="E464" s="224">
        <f>VLOOKUP(B464,'Cuadro Control'!C505:J2394,8,FALSE)</f>
        <v>1587346329.5488234</v>
      </c>
      <c r="F464" s="106">
        <f t="shared" si="379"/>
        <v>0.29899875353285565</v>
      </c>
      <c r="G464" s="107">
        <v>46478</v>
      </c>
      <c r="H464" s="107"/>
      <c r="I464" s="107">
        <v>46489</v>
      </c>
      <c r="J464" s="354">
        <f t="shared" si="363"/>
        <v>0.75</v>
      </c>
      <c r="K464" s="106">
        <f t="shared" si="387"/>
        <v>0</v>
      </c>
      <c r="L464" s="106">
        <f t="shared" si="387"/>
        <v>0</v>
      </c>
      <c r="M464" s="106">
        <f t="shared" si="387"/>
        <v>0</v>
      </c>
      <c r="N464" s="106">
        <f t="shared" si="387"/>
        <v>0</v>
      </c>
      <c r="O464" s="106">
        <f t="shared" si="387"/>
        <v>0</v>
      </c>
      <c r="P464" s="106">
        <f t="shared" si="387"/>
        <v>0</v>
      </c>
      <c r="Q464" s="106">
        <f t="shared" si="387"/>
        <v>0</v>
      </c>
      <c r="R464" s="106">
        <f t="shared" si="387"/>
        <v>0</v>
      </c>
      <c r="S464" s="106">
        <f t="shared" si="387"/>
        <v>0</v>
      </c>
      <c r="T464" s="106">
        <f t="shared" si="387"/>
        <v>0</v>
      </c>
      <c r="U464" s="106">
        <f t="shared" si="388"/>
        <v>0</v>
      </c>
      <c r="V464" s="106">
        <f t="shared" si="388"/>
        <v>0</v>
      </c>
      <c r="W464" s="106">
        <f t="shared" si="388"/>
        <v>0</v>
      </c>
      <c r="X464" s="106">
        <f t="shared" si="388"/>
        <v>0</v>
      </c>
      <c r="Y464" s="106">
        <f t="shared" si="388"/>
        <v>0</v>
      </c>
      <c r="Z464" s="106">
        <f t="shared" si="388"/>
        <v>0</v>
      </c>
      <c r="AA464" s="106">
        <f t="shared" si="388"/>
        <v>0</v>
      </c>
      <c r="AB464" s="106">
        <f t="shared" si="388"/>
        <v>0</v>
      </c>
      <c r="AC464" s="106">
        <f t="shared" si="388"/>
        <v>0</v>
      </c>
      <c r="AD464" s="106">
        <f t="shared" si="388"/>
        <v>0</v>
      </c>
      <c r="AE464" s="106">
        <f t="shared" si="389"/>
        <v>0</v>
      </c>
      <c r="AF464" s="106">
        <f t="shared" si="389"/>
        <v>0</v>
      </c>
      <c r="AG464" s="106">
        <f t="shared" si="389"/>
        <v>0</v>
      </c>
      <c r="AH464" s="106">
        <f t="shared" si="389"/>
        <v>0</v>
      </c>
      <c r="AI464" s="106">
        <f t="shared" si="389"/>
        <v>0</v>
      </c>
      <c r="AJ464" s="106">
        <f t="shared" si="389"/>
        <v>0</v>
      </c>
      <c r="AK464" s="106">
        <f t="shared" si="389"/>
        <v>0</v>
      </c>
      <c r="AL464" s="106">
        <f t="shared" si="389"/>
        <v>0</v>
      </c>
      <c r="AM464" s="106">
        <f t="shared" si="389"/>
        <v>0</v>
      </c>
      <c r="AN464" s="106">
        <f t="shared" si="389"/>
        <v>0</v>
      </c>
      <c r="AO464" s="106">
        <f t="shared" si="390"/>
        <v>0</v>
      </c>
      <c r="AP464" s="106">
        <f t="shared" si="390"/>
        <v>0</v>
      </c>
      <c r="AQ464" s="106">
        <f t="shared" si="390"/>
        <v>0</v>
      </c>
      <c r="AR464" s="106">
        <f t="shared" si="390"/>
        <v>0</v>
      </c>
      <c r="AS464" s="106">
        <f t="shared" si="390"/>
        <v>0</v>
      </c>
      <c r="AT464" s="106">
        <f t="shared" si="390"/>
        <v>0</v>
      </c>
      <c r="AU464" s="106">
        <f t="shared" si="390"/>
        <v>0</v>
      </c>
      <c r="AV464" s="106">
        <f t="shared" si="390"/>
        <v>0</v>
      </c>
      <c r="AW464" s="106">
        <f t="shared" si="390"/>
        <v>0.16666666666666666</v>
      </c>
      <c r="AX464" s="106">
        <f t="shared" si="390"/>
        <v>0.75</v>
      </c>
      <c r="AY464" s="106">
        <f t="shared" si="391"/>
        <v>1</v>
      </c>
      <c r="AZ464" s="106">
        <f t="shared" si="391"/>
        <v>1</v>
      </c>
      <c r="BA464" s="106">
        <f t="shared" si="391"/>
        <v>1</v>
      </c>
      <c r="BB464" s="106">
        <f t="shared" si="391"/>
        <v>1</v>
      </c>
      <c r="BC464" s="106">
        <f t="shared" si="391"/>
        <v>1</v>
      </c>
      <c r="BD464" s="106">
        <f t="shared" si="391"/>
        <v>1</v>
      </c>
      <c r="BE464" s="106">
        <f t="shared" si="391"/>
        <v>1</v>
      </c>
      <c r="BF464" s="106">
        <f t="shared" si="391"/>
        <v>1</v>
      </c>
      <c r="BG464" s="106">
        <f t="shared" si="391"/>
        <v>1</v>
      </c>
      <c r="BH464" s="106">
        <f t="shared" si="391"/>
        <v>1</v>
      </c>
      <c r="BI464" s="106">
        <f t="shared" si="392"/>
        <v>1</v>
      </c>
      <c r="BJ464" s="106">
        <f t="shared" si="392"/>
        <v>1</v>
      </c>
      <c r="BK464" s="106">
        <f t="shared" si="392"/>
        <v>1</v>
      </c>
      <c r="BL464" s="106">
        <f t="shared" si="392"/>
        <v>1</v>
      </c>
      <c r="BM464" s="106">
        <f t="shared" si="392"/>
        <v>1</v>
      </c>
      <c r="BN464" s="106">
        <f t="shared" si="392"/>
        <v>1</v>
      </c>
      <c r="BO464" s="106">
        <f t="shared" si="392"/>
        <v>1</v>
      </c>
      <c r="BP464" s="106">
        <f t="shared" si="392"/>
        <v>1</v>
      </c>
      <c r="BQ464" s="106">
        <f t="shared" si="392"/>
        <v>1</v>
      </c>
      <c r="BR464" s="350">
        <f t="shared" si="386"/>
        <v>0.33757062146892652</v>
      </c>
    </row>
    <row r="465" spans="1:70" ht="30" x14ac:dyDescent="0.25">
      <c r="A465" s="80"/>
      <c r="B465" s="103" t="s">
        <v>1541</v>
      </c>
      <c r="C465" s="103" t="s">
        <v>1542</v>
      </c>
      <c r="D465" s="103" t="s">
        <v>9</v>
      </c>
      <c r="E465" s="223">
        <f>VLOOKUP(B465,'Cuadro Control'!C506:J2395,8,FALSE)</f>
        <v>179532477.23999998</v>
      </c>
      <c r="F465" s="104">
        <f t="shared" si="379"/>
        <v>3.3817438522495219E-2</v>
      </c>
      <c r="G465" s="105">
        <v>46480</v>
      </c>
      <c r="H465" s="105"/>
      <c r="I465" s="105">
        <v>46493</v>
      </c>
      <c r="J465" s="354">
        <f t="shared" si="363"/>
        <v>1</v>
      </c>
      <c r="K465" s="104">
        <f t="shared" si="387"/>
        <v>0</v>
      </c>
      <c r="L465" s="104">
        <f t="shared" si="387"/>
        <v>0</v>
      </c>
      <c r="M465" s="104">
        <f t="shared" si="387"/>
        <v>0</v>
      </c>
      <c r="N465" s="104">
        <f t="shared" si="387"/>
        <v>0</v>
      </c>
      <c r="O465" s="104">
        <f t="shared" si="387"/>
        <v>0</v>
      </c>
      <c r="P465" s="104">
        <f t="shared" si="387"/>
        <v>0</v>
      </c>
      <c r="Q465" s="104">
        <f t="shared" si="387"/>
        <v>0</v>
      </c>
      <c r="R465" s="104">
        <f t="shared" si="387"/>
        <v>0</v>
      </c>
      <c r="S465" s="104">
        <f t="shared" si="387"/>
        <v>0</v>
      </c>
      <c r="T465" s="104">
        <f t="shared" si="387"/>
        <v>0</v>
      </c>
      <c r="U465" s="104">
        <f t="shared" si="388"/>
        <v>0</v>
      </c>
      <c r="V465" s="104">
        <f t="shared" si="388"/>
        <v>0</v>
      </c>
      <c r="W465" s="104">
        <f t="shared" si="388"/>
        <v>0</v>
      </c>
      <c r="X465" s="104">
        <f t="shared" si="388"/>
        <v>0</v>
      </c>
      <c r="Y465" s="104">
        <f t="shared" si="388"/>
        <v>0</v>
      </c>
      <c r="Z465" s="104">
        <f t="shared" si="388"/>
        <v>0</v>
      </c>
      <c r="AA465" s="104">
        <f t="shared" si="388"/>
        <v>0</v>
      </c>
      <c r="AB465" s="104">
        <f t="shared" si="388"/>
        <v>0</v>
      </c>
      <c r="AC465" s="104">
        <f t="shared" si="388"/>
        <v>0</v>
      </c>
      <c r="AD465" s="104">
        <f t="shared" si="388"/>
        <v>0</v>
      </c>
      <c r="AE465" s="104">
        <f t="shared" si="389"/>
        <v>0</v>
      </c>
      <c r="AF465" s="104">
        <f t="shared" si="389"/>
        <v>0</v>
      </c>
      <c r="AG465" s="104">
        <f t="shared" si="389"/>
        <v>0</v>
      </c>
      <c r="AH465" s="104">
        <f t="shared" si="389"/>
        <v>0</v>
      </c>
      <c r="AI465" s="104">
        <f t="shared" si="389"/>
        <v>0</v>
      </c>
      <c r="AJ465" s="104">
        <f t="shared" si="389"/>
        <v>0</v>
      </c>
      <c r="AK465" s="104">
        <f t="shared" si="389"/>
        <v>0</v>
      </c>
      <c r="AL465" s="104">
        <f t="shared" si="389"/>
        <v>0</v>
      </c>
      <c r="AM465" s="104">
        <f t="shared" si="389"/>
        <v>0</v>
      </c>
      <c r="AN465" s="104">
        <f t="shared" si="389"/>
        <v>0</v>
      </c>
      <c r="AO465" s="104">
        <f t="shared" si="390"/>
        <v>0</v>
      </c>
      <c r="AP465" s="104">
        <f t="shared" si="390"/>
        <v>0</v>
      </c>
      <c r="AQ465" s="104">
        <f t="shared" si="390"/>
        <v>0</v>
      </c>
      <c r="AR465" s="104">
        <f t="shared" si="390"/>
        <v>0</v>
      </c>
      <c r="AS465" s="104">
        <f t="shared" si="390"/>
        <v>0</v>
      </c>
      <c r="AT465" s="104">
        <f t="shared" si="390"/>
        <v>0</v>
      </c>
      <c r="AU465" s="104">
        <f t="shared" si="390"/>
        <v>0</v>
      </c>
      <c r="AV465" s="104">
        <f t="shared" si="390"/>
        <v>0</v>
      </c>
      <c r="AW465" s="104">
        <f t="shared" si="390"/>
        <v>0</v>
      </c>
      <c r="AX465" s="104">
        <f t="shared" si="390"/>
        <v>0.5</v>
      </c>
      <c r="AY465" s="104">
        <f t="shared" si="391"/>
        <v>1</v>
      </c>
      <c r="AZ465" s="104">
        <f t="shared" si="391"/>
        <v>1</v>
      </c>
      <c r="BA465" s="104">
        <f t="shared" si="391"/>
        <v>1</v>
      </c>
      <c r="BB465" s="104">
        <f t="shared" si="391"/>
        <v>1</v>
      </c>
      <c r="BC465" s="104">
        <f t="shared" si="391"/>
        <v>1</v>
      </c>
      <c r="BD465" s="104">
        <f t="shared" si="391"/>
        <v>1</v>
      </c>
      <c r="BE465" s="104">
        <f t="shared" si="391"/>
        <v>1</v>
      </c>
      <c r="BF465" s="104">
        <f t="shared" si="391"/>
        <v>1</v>
      </c>
      <c r="BG465" s="104">
        <f t="shared" si="391"/>
        <v>1</v>
      </c>
      <c r="BH465" s="104">
        <f t="shared" si="391"/>
        <v>1</v>
      </c>
      <c r="BI465" s="104">
        <f t="shared" si="392"/>
        <v>1</v>
      </c>
      <c r="BJ465" s="104">
        <f t="shared" si="392"/>
        <v>1</v>
      </c>
      <c r="BK465" s="104">
        <f t="shared" si="392"/>
        <v>1</v>
      </c>
      <c r="BL465" s="104">
        <f t="shared" si="392"/>
        <v>1</v>
      </c>
      <c r="BM465" s="104">
        <f t="shared" si="392"/>
        <v>1</v>
      </c>
      <c r="BN465" s="104">
        <f t="shared" si="392"/>
        <v>1</v>
      </c>
      <c r="BO465" s="104">
        <f t="shared" si="392"/>
        <v>1</v>
      </c>
      <c r="BP465" s="104">
        <f t="shared" si="392"/>
        <v>1</v>
      </c>
      <c r="BQ465" s="104">
        <f t="shared" si="392"/>
        <v>1</v>
      </c>
      <c r="BR465" s="350">
        <f t="shared" si="386"/>
        <v>0.33050847457627119</v>
      </c>
    </row>
    <row r="466" spans="1:70" ht="15" x14ac:dyDescent="0.25">
      <c r="A466" s="80"/>
      <c r="B466" s="78" t="s">
        <v>1543</v>
      </c>
      <c r="C466" s="78" t="s">
        <v>1994</v>
      </c>
      <c r="D466" s="78" t="s">
        <v>3</v>
      </c>
      <c r="E466" s="225">
        <f>VLOOKUP(B466,'Cuadro Control'!C507:J2396,8,FALSE)</f>
        <v>0</v>
      </c>
      <c r="F466" s="108">
        <f>IFERROR(E466/$E$450,0)</f>
        <v>0</v>
      </c>
      <c r="G466" s="109">
        <v>46493</v>
      </c>
      <c r="H466" s="109"/>
      <c r="I466" s="109">
        <v>46493</v>
      </c>
      <c r="J466" s="354">
        <f t="shared" si="363"/>
        <v>1</v>
      </c>
      <c r="K466" s="108">
        <f t="shared" si="387"/>
        <v>0</v>
      </c>
      <c r="L466" s="108">
        <f t="shared" si="387"/>
        <v>0</v>
      </c>
      <c r="M466" s="108">
        <f t="shared" si="387"/>
        <v>0</v>
      </c>
      <c r="N466" s="108">
        <f t="shared" si="387"/>
        <v>0</v>
      </c>
      <c r="O466" s="108">
        <f t="shared" si="387"/>
        <v>0</v>
      </c>
      <c r="P466" s="108">
        <f t="shared" si="387"/>
        <v>0</v>
      </c>
      <c r="Q466" s="108">
        <f t="shared" si="387"/>
        <v>0</v>
      </c>
      <c r="R466" s="108">
        <f t="shared" si="387"/>
        <v>0</v>
      </c>
      <c r="S466" s="108">
        <f t="shared" si="387"/>
        <v>0</v>
      </c>
      <c r="T466" s="108">
        <f t="shared" si="387"/>
        <v>0</v>
      </c>
      <c r="U466" s="108">
        <f t="shared" si="388"/>
        <v>0</v>
      </c>
      <c r="V466" s="108">
        <f t="shared" si="388"/>
        <v>0</v>
      </c>
      <c r="W466" s="108">
        <f t="shared" si="388"/>
        <v>0</v>
      </c>
      <c r="X466" s="108">
        <f t="shared" si="388"/>
        <v>0</v>
      </c>
      <c r="Y466" s="108">
        <f t="shared" si="388"/>
        <v>0</v>
      </c>
      <c r="Z466" s="108">
        <f t="shared" si="388"/>
        <v>0</v>
      </c>
      <c r="AA466" s="108">
        <f t="shared" si="388"/>
        <v>0</v>
      </c>
      <c r="AB466" s="108">
        <f t="shared" si="388"/>
        <v>0</v>
      </c>
      <c r="AC466" s="108">
        <f t="shared" si="388"/>
        <v>0</v>
      </c>
      <c r="AD466" s="108">
        <f t="shared" si="388"/>
        <v>0</v>
      </c>
      <c r="AE466" s="108">
        <f t="shared" si="389"/>
        <v>0</v>
      </c>
      <c r="AF466" s="108">
        <f t="shared" si="389"/>
        <v>0</v>
      </c>
      <c r="AG466" s="108">
        <f t="shared" si="389"/>
        <v>0</v>
      </c>
      <c r="AH466" s="108">
        <f t="shared" si="389"/>
        <v>0</v>
      </c>
      <c r="AI466" s="108">
        <f t="shared" si="389"/>
        <v>0</v>
      </c>
      <c r="AJ466" s="108">
        <f t="shared" si="389"/>
        <v>0</v>
      </c>
      <c r="AK466" s="108">
        <f t="shared" si="389"/>
        <v>0</v>
      </c>
      <c r="AL466" s="108">
        <f t="shared" si="389"/>
        <v>0</v>
      </c>
      <c r="AM466" s="108">
        <f t="shared" si="389"/>
        <v>0</v>
      </c>
      <c r="AN466" s="108">
        <f t="shared" si="389"/>
        <v>0</v>
      </c>
      <c r="AO466" s="108">
        <f t="shared" si="390"/>
        <v>0</v>
      </c>
      <c r="AP466" s="108">
        <f t="shared" si="390"/>
        <v>0</v>
      </c>
      <c r="AQ466" s="108">
        <f t="shared" si="390"/>
        <v>0</v>
      </c>
      <c r="AR466" s="108">
        <f t="shared" si="390"/>
        <v>0</v>
      </c>
      <c r="AS466" s="108">
        <f t="shared" si="390"/>
        <v>0</v>
      </c>
      <c r="AT466" s="108">
        <f t="shared" si="390"/>
        <v>0</v>
      </c>
      <c r="AU466" s="108">
        <f t="shared" si="390"/>
        <v>0</v>
      </c>
      <c r="AV466" s="108">
        <f t="shared" si="390"/>
        <v>0</v>
      </c>
      <c r="AW466" s="108">
        <f t="shared" si="390"/>
        <v>0</v>
      </c>
      <c r="AX466" s="108">
        <f t="shared" si="390"/>
        <v>0</v>
      </c>
      <c r="AY466" s="108">
        <f t="shared" si="391"/>
        <v>1</v>
      </c>
      <c r="AZ466" s="108">
        <f t="shared" si="391"/>
        <v>1</v>
      </c>
      <c r="BA466" s="108">
        <f t="shared" si="391"/>
        <v>1</v>
      </c>
      <c r="BB466" s="108">
        <f t="shared" si="391"/>
        <v>1</v>
      </c>
      <c r="BC466" s="108">
        <f t="shared" si="391"/>
        <v>1</v>
      </c>
      <c r="BD466" s="108">
        <f t="shared" si="391"/>
        <v>1</v>
      </c>
      <c r="BE466" s="108">
        <f t="shared" si="391"/>
        <v>1</v>
      </c>
      <c r="BF466" s="108">
        <f t="shared" si="391"/>
        <v>1</v>
      </c>
      <c r="BG466" s="108">
        <f t="shared" si="391"/>
        <v>1</v>
      </c>
      <c r="BH466" s="108">
        <f t="shared" si="391"/>
        <v>1</v>
      </c>
      <c r="BI466" s="108">
        <f t="shared" si="392"/>
        <v>1</v>
      </c>
      <c r="BJ466" s="108">
        <f t="shared" si="392"/>
        <v>1</v>
      </c>
      <c r="BK466" s="108">
        <f t="shared" si="392"/>
        <v>1</v>
      </c>
      <c r="BL466" s="108">
        <f t="shared" si="392"/>
        <v>1</v>
      </c>
      <c r="BM466" s="108">
        <f t="shared" si="392"/>
        <v>1</v>
      </c>
      <c r="BN466" s="108">
        <f t="shared" si="392"/>
        <v>1</v>
      </c>
      <c r="BO466" s="108">
        <f t="shared" si="392"/>
        <v>1</v>
      </c>
      <c r="BP466" s="108">
        <f t="shared" si="392"/>
        <v>1</v>
      </c>
      <c r="BQ466" s="108">
        <f t="shared" si="392"/>
        <v>1</v>
      </c>
      <c r="BR466" s="350">
        <f t="shared" si="386"/>
        <v>0.32203389830508472</v>
      </c>
    </row>
    <row r="467" spans="1:70" ht="15" x14ac:dyDescent="0.25">
      <c r="A467" s="80"/>
      <c r="B467" s="79" t="s">
        <v>1544</v>
      </c>
      <c r="C467" s="79" t="s">
        <v>1545</v>
      </c>
      <c r="D467" s="79" t="s">
        <v>38</v>
      </c>
      <c r="E467" s="226">
        <f>SUM(E468:E483)</f>
        <v>5308872732.0543728</v>
      </c>
      <c r="F467" s="110">
        <f>IFERROR(E467/$E$109,0)</f>
        <v>2.9408554574576196E-2</v>
      </c>
      <c r="G467" s="111">
        <v>46246</v>
      </c>
      <c r="H467" s="111"/>
      <c r="I467" s="111">
        <v>46503</v>
      </c>
      <c r="J467" s="354">
        <f t="shared" si="363"/>
        <v>0.9927534060308939</v>
      </c>
      <c r="K467" s="110">
        <f>SUMPRODUCT($F468:$F482,K468:K482)</f>
        <v>0</v>
      </c>
      <c r="L467" s="110">
        <f t="shared" ref="L467:BQ467" si="393">SUMPRODUCT($F468:$F482,L468:L482)</f>
        <v>0</v>
      </c>
      <c r="M467" s="110">
        <f t="shared" si="393"/>
        <v>0</v>
      </c>
      <c r="N467" s="110">
        <f t="shared" si="393"/>
        <v>0</v>
      </c>
      <c r="O467" s="110">
        <f t="shared" si="393"/>
        <v>0</v>
      </c>
      <c r="P467" s="110">
        <f t="shared" si="393"/>
        <v>2.5299028774168359E-4</v>
      </c>
      <c r="Q467" s="110">
        <f t="shared" si="393"/>
        <v>8.4330095913894541E-4</v>
      </c>
      <c r="R467" s="110">
        <f t="shared" si="393"/>
        <v>1.4336116305362072E-3</v>
      </c>
      <c r="S467" s="110">
        <f t="shared" si="393"/>
        <v>2.0239223019334687E-3</v>
      </c>
      <c r="T467" s="110">
        <f t="shared" si="393"/>
        <v>2.6142329733307304E-3</v>
      </c>
      <c r="U467" s="110">
        <f t="shared" si="393"/>
        <v>3.2045436447279926E-3</v>
      </c>
      <c r="V467" s="110">
        <f t="shared" si="393"/>
        <v>3.7948543161252543E-3</v>
      </c>
      <c r="W467" s="110">
        <f t="shared" si="393"/>
        <v>4.3851649875225156E-3</v>
      </c>
      <c r="X467" s="110">
        <f t="shared" si="393"/>
        <v>4.9754756589197782E-3</v>
      </c>
      <c r="Y467" s="110">
        <f t="shared" si="393"/>
        <v>5.5657863303170399E-3</v>
      </c>
      <c r="Z467" s="110">
        <f t="shared" si="393"/>
        <v>6.1560970017143016E-3</v>
      </c>
      <c r="AA467" s="110">
        <f t="shared" si="393"/>
        <v>6.7464076731115633E-3</v>
      </c>
      <c r="AB467" s="110">
        <f t="shared" si="393"/>
        <v>7.3367183445088241E-3</v>
      </c>
      <c r="AC467" s="110">
        <f t="shared" si="393"/>
        <v>7.9270290159060858E-3</v>
      </c>
      <c r="AD467" s="110">
        <f t="shared" si="393"/>
        <v>8.5173396873033484E-3</v>
      </c>
      <c r="AE467" s="110">
        <f t="shared" si="393"/>
        <v>9.107650358700611E-3</v>
      </c>
      <c r="AF467" s="110">
        <f t="shared" si="393"/>
        <v>9.6979610300978718E-3</v>
      </c>
      <c r="AG467" s="110">
        <f t="shared" si="393"/>
        <v>1.0288271701495133E-2</v>
      </c>
      <c r="AH467" s="110">
        <f t="shared" si="393"/>
        <v>1.0878582372892397E-2</v>
      </c>
      <c r="AI467" s="110">
        <f t="shared" si="393"/>
        <v>1.1468893044289658E-2</v>
      </c>
      <c r="AJ467" s="110">
        <f t="shared" si="393"/>
        <v>1.2059203715686919E-2</v>
      </c>
      <c r="AK467" s="110">
        <f t="shared" si="393"/>
        <v>1.264951438708418E-2</v>
      </c>
      <c r="AL467" s="110">
        <f t="shared" si="393"/>
        <v>1.3239825058481444E-2</v>
      </c>
      <c r="AM467" s="110">
        <f t="shared" si="393"/>
        <v>1.3830135729878705E-2</v>
      </c>
      <c r="AN467" s="110">
        <f t="shared" si="393"/>
        <v>1.4420446401275966E-2</v>
      </c>
      <c r="AO467" s="110">
        <f t="shared" si="393"/>
        <v>1.5010757072673228E-2</v>
      </c>
      <c r="AP467" s="110">
        <f t="shared" si="393"/>
        <v>1.5601067744070491E-2</v>
      </c>
      <c r="AQ467" s="110">
        <f t="shared" si="393"/>
        <v>6.7170469390089332E-2</v>
      </c>
      <c r="AR467" s="110">
        <f t="shared" si="393"/>
        <v>0.10650498686563921</v>
      </c>
      <c r="AS467" s="110">
        <f t="shared" si="393"/>
        <v>0.17135282959252116</v>
      </c>
      <c r="AT467" s="110">
        <f t="shared" si="393"/>
        <v>0.24535608361815867</v>
      </c>
      <c r="AU467" s="110">
        <f t="shared" si="393"/>
        <v>0.32530114876570471</v>
      </c>
      <c r="AV467" s="110">
        <f t="shared" si="393"/>
        <v>0.40524621391325077</v>
      </c>
      <c r="AW467" s="110">
        <f t="shared" si="393"/>
        <v>0.64850810003989967</v>
      </c>
      <c r="AX467" s="110">
        <f t="shared" si="393"/>
        <v>0.65513051627204211</v>
      </c>
      <c r="AY467" s="110">
        <f t="shared" si="393"/>
        <v>0.85126187279762311</v>
      </c>
      <c r="AZ467" s="110">
        <f t="shared" si="393"/>
        <v>0.9927534060308939</v>
      </c>
      <c r="BA467" s="110">
        <f t="shared" si="393"/>
        <v>1</v>
      </c>
      <c r="BB467" s="110">
        <f t="shared" si="393"/>
        <v>1</v>
      </c>
      <c r="BC467" s="110">
        <f t="shared" si="393"/>
        <v>1</v>
      </c>
      <c r="BD467" s="110">
        <f t="shared" si="393"/>
        <v>1</v>
      </c>
      <c r="BE467" s="110">
        <f t="shared" si="393"/>
        <v>1</v>
      </c>
      <c r="BF467" s="110">
        <f t="shared" si="393"/>
        <v>1</v>
      </c>
      <c r="BG467" s="110">
        <f t="shared" si="393"/>
        <v>1</v>
      </c>
      <c r="BH467" s="110">
        <f t="shared" si="393"/>
        <v>1</v>
      </c>
      <c r="BI467" s="110">
        <f t="shared" si="393"/>
        <v>1</v>
      </c>
      <c r="BJ467" s="110">
        <f t="shared" si="393"/>
        <v>1</v>
      </c>
      <c r="BK467" s="110">
        <f t="shared" si="393"/>
        <v>1</v>
      </c>
      <c r="BL467" s="110">
        <f t="shared" si="393"/>
        <v>1</v>
      </c>
      <c r="BM467" s="110">
        <f t="shared" si="393"/>
        <v>1</v>
      </c>
      <c r="BN467" s="110">
        <f t="shared" si="393"/>
        <v>1</v>
      </c>
      <c r="BO467" s="110">
        <f t="shared" si="393"/>
        <v>1</v>
      </c>
      <c r="BP467" s="110">
        <f t="shared" si="393"/>
        <v>1</v>
      </c>
      <c r="BQ467" s="110">
        <f t="shared" si="393"/>
        <v>1</v>
      </c>
      <c r="BR467" s="350">
        <f t="shared" si="386"/>
        <v>0.36750195611381842</v>
      </c>
    </row>
    <row r="468" spans="1:70" ht="24" x14ac:dyDescent="0.25">
      <c r="A468" s="80"/>
      <c r="B468" s="77" t="s">
        <v>1546</v>
      </c>
      <c r="C468" s="77" t="s">
        <v>2117</v>
      </c>
      <c r="D468" s="77" t="s">
        <v>22</v>
      </c>
      <c r="E468" s="224">
        <f>VLOOKUP(B468,'Cuadro Control'!C509:J2398,8,FALSE)</f>
        <v>83271780.884117648</v>
      </c>
      <c r="F468" s="106">
        <f t="shared" ref="F468:F482" si="394">IFERROR(E468/$E$467,0)</f>
        <v>1.5685397839984384E-2</v>
      </c>
      <c r="G468" s="107">
        <v>46246</v>
      </c>
      <c r="H468" s="107"/>
      <c r="I468" s="107">
        <v>46431</v>
      </c>
      <c r="J468" s="354">
        <f t="shared" si="363"/>
        <v>0.9946236559139785</v>
      </c>
      <c r="K468" s="106">
        <f t="shared" ref="K468:T477" si="395">IF($G468=0,0,IF(K$6&lt;$G468,0,IF(K$6&gt;$I468,1,(K$6-$G468+1)/($I468-$G468+1))))</f>
        <v>0</v>
      </c>
      <c r="L468" s="106">
        <f t="shared" si="395"/>
        <v>0</v>
      </c>
      <c r="M468" s="106">
        <f t="shared" si="395"/>
        <v>0</v>
      </c>
      <c r="N468" s="106">
        <f t="shared" si="395"/>
        <v>0</v>
      </c>
      <c r="O468" s="106">
        <f t="shared" si="395"/>
        <v>0</v>
      </c>
      <c r="P468" s="106">
        <f t="shared" si="395"/>
        <v>1.6129032258064516E-2</v>
      </c>
      <c r="Q468" s="106">
        <f t="shared" si="395"/>
        <v>5.3763440860215055E-2</v>
      </c>
      <c r="R468" s="106">
        <f t="shared" si="395"/>
        <v>9.1397849462365593E-2</v>
      </c>
      <c r="S468" s="106">
        <f t="shared" si="395"/>
        <v>0.12903225806451613</v>
      </c>
      <c r="T468" s="106">
        <f t="shared" si="395"/>
        <v>0.16666666666666666</v>
      </c>
      <c r="U468" s="106">
        <f t="shared" ref="U468:AD477" si="396">IF($G468=0,0,IF(U$6&lt;$G468,0,IF(U$6&gt;$I468,1,(U$6-$G468+1)/($I468-$G468+1))))</f>
        <v>0.20430107526881722</v>
      </c>
      <c r="V468" s="106">
        <f t="shared" si="396"/>
        <v>0.24193548387096775</v>
      </c>
      <c r="W468" s="106">
        <f t="shared" si="396"/>
        <v>0.27956989247311825</v>
      </c>
      <c r="X468" s="106">
        <f t="shared" si="396"/>
        <v>0.31720430107526881</v>
      </c>
      <c r="Y468" s="106">
        <f t="shared" si="396"/>
        <v>0.35483870967741937</v>
      </c>
      <c r="Z468" s="106">
        <f t="shared" si="396"/>
        <v>0.39247311827956988</v>
      </c>
      <c r="AA468" s="106">
        <f t="shared" si="396"/>
        <v>0.43010752688172044</v>
      </c>
      <c r="AB468" s="106">
        <f t="shared" si="396"/>
        <v>0.46774193548387094</v>
      </c>
      <c r="AC468" s="106">
        <f t="shared" si="396"/>
        <v>0.5053763440860215</v>
      </c>
      <c r="AD468" s="106">
        <f t="shared" si="396"/>
        <v>0.543010752688172</v>
      </c>
      <c r="AE468" s="106">
        <f t="shared" ref="AE468:AN477" si="397">IF($G468=0,0,IF(AE$6&lt;$G468,0,IF(AE$6&gt;$I468,1,(AE$6-$G468+1)/($I468-$G468+1))))</f>
        <v>0.58064516129032262</v>
      </c>
      <c r="AF468" s="106">
        <f t="shared" si="397"/>
        <v>0.61827956989247312</v>
      </c>
      <c r="AG468" s="106">
        <f t="shared" si="397"/>
        <v>0.65591397849462363</v>
      </c>
      <c r="AH468" s="106">
        <f t="shared" si="397"/>
        <v>0.69354838709677424</v>
      </c>
      <c r="AI468" s="106">
        <f t="shared" si="397"/>
        <v>0.73118279569892475</v>
      </c>
      <c r="AJ468" s="106">
        <f t="shared" si="397"/>
        <v>0.76881720430107525</v>
      </c>
      <c r="AK468" s="106">
        <f t="shared" si="397"/>
        <v>0.80645161290322576</v>
      </c>
      <c r="AL468" s="106">
        <f t="shared" si="397"/>
        <v>0.84408602150537637</v>
      </c>
      <c r="AM468" s="106">
        <f t="shared" si="397"/>
        <v>0.88172043010752688</v>
      </c>
      <c r="AN468" s="106">
        <f t="shared" si="397"/>
        <v>0.91935483870967738</v>
      </c>
      <c r="AO468" s="106">
        <f t="shared" ref="AO468:AX477" si="398">IF($G468=0,0,IF(AO$6&lt;$G468,0,IF(AO$6&gt;$I468,1,(AO$6-$G468+1)/($I468-$G468+1))))</f>
        <v>0.956989247311828</v>
      </c>
      <c r="AP468" s="106">
        <f t="shared" si="398"/>
        <v>0.9946236559139785</v>
      </c>
      <c r="AQ468" s="106">
        <f t="shared" si="398"/>
        <v>1</v>
      </c>
      <c r="AR468" s="106">
        <f t="shared" si="398"/>
        <v>1</v>
      </c>
      <c r="AS468" s="106">
        <f t="shared" si="398"/>
        <v>1</v>
      </c>
      <c r="AT468" s="106">
        <f t="shared" si="398"/>
        <v>1</v>
      </c>
      <c r="AU468" s="106">
        <f t="shared" si="398"/>
        <v>1</v>
      </c>
      <c r="AV468" s="106">
        <f t="shared" si="398"/>
        <v>1</v>
      </c>
      <c r="AW468" s="106">
        <f t="shared" si="398"/>
        <v>1</v>
      </c>
      <c r="AX468" s="106">
        <f t="shared" si="398"/>
        <v>1</v>
      </c>
      <c r="AY468" s="106">
        <f t="shared" ref="AY468:BH477" si="399">IF($G468=0,0,IF(AY$6&lt;$G468,0,IF(AY$6&gt;$I468,1,(AY$6-$G468+1)/($I468-$G468+1))))</f>
        <v>1</v>
      </c>
      <c r="AZ468" s="106">
        <f t="shared" si="399"/>
        <v>1</v>
      </c>
      <c r="BA468" s="106">
        <f t="shared" si="399"/>
        <v>1</v>
      </c>
      <c r="BB468" s="106">
        <f t="shared" si="399"/>
        <v>1</v>
      </c>
      <c r="BC468" s="106">
        <f t="shared" si="399"/>
        <v>1</v>
      </c>
      <c r="BD468" s="106">
        <f t="shared" si="399"/>
        <v>1</v>
      </c>
      <c r="BE468" s="106">
        <f t="shared" si="399"/>
        <v>1</v>
      </c>
      <c r="BF468" s="106">
        <f t="shared" si="399"/>
        <v>1</v>
      </c>
      <c r="BG468" s="106">
        <f t="shared" si="399"/>
        <v>1</v>
      </c>
      <c r="BH468" s="106">
        <f t="shared" si="399"/>
        <v>1</v>
      </c>
      <c r="BI468" s="106">
        <f t="shared" ref="BI468:BQ477" si="400">IF($G468=0,0,IF(BI$6&lt;$G468,0,IF(BI$6&gt;$I468,1,(BI$6-$G468+1)/($I468-$G468+1))))</f>
        <v>1</v>
      </c>
      <c r="BJ468" s="106">
        <f t="shared" si="400"/>
        <v>1</v>
      </c>
      <c r="BK468" s="106">
        <f t="shared" si="400"/>
        <v>1</v>
      </c>
      <c r="BL468" s="106">
        <f t="shared" si="400"/>
        <v>1</v>
      </c>
      <c r="BM468" s="106">
        <f t="shared" si="400"/>
        <v>1</v>
      </c>
      <c r="BN468" s="106">
        <f t="shared" si="400"/>
        <v>1</v>
      </c>
      <c r="BO468" s="106">
        <f t="shared" si="400"/>
        <v>1</v>
      </c>
      <c r="BP468" s="106">
        <f t="shared" si="400"/>
        <v>1</v>
      </c>
      <c r="BQ468" s="106">
        <f t="shared" si="400"/>
        <v>1</v>
      </c>
      <c r="BR468" s="350">
        <f t="shared" si="386"/>
        <v>0.68890103881902676</v>
      </c>
    </row>
    <row r="469" spans="1:70" ht="15" x14ac:dyDescent="0.25">
      <c r="A469" s="80"/>
      <c r="B469" s="77" t="s">
        <v>1548</v>
      </c>
      <c r="C469" s="77" t="s">
        <v>1549</v>
      </c>
      <c r="D469" s="77" t="s">
        <v>9</v>
      </c>
      <c r="E469" s="224">
        <f>VLOOKUP(B469,'Cuadro Control'!C510:J2399,8,FALSE)</f>
        <v>312374505.66882348</v>
      </c>
      <c r="F469" s="106">
        <f t="shared" si="394"/>
        <v>5.8840081771548515E-2</v>
      </c>
      <c r="G469" s="107">
        <v>46431</v>
      </c>
      <c r="H469" s="107"/>
      <c r="I469" s="107">
        <v>46438</v>
      </c>
      <c r="J469" s="354">
        <f t="shared" si="363"/>
        <v>0.875</v>
      </c>
      <c r="K469" s="106">
        <f t="shared" si="395"/>
        <v>0</v>
      </c>
      <c r="L469" s="106">
        <f t="shared" si="395"/>
        <v>0</v>
      </c>
      <c r="M469" s="106">
        <f t="shared" si="395"/>
        <v>0</v>
      </c>
      <c r="N469" s="106">
        <f t="shared" si="395"/>
        <v>0</v>
      </c>
      <c r="O469" s="106">
        <f t="shared" si="395"/>
        <v>0</v>
      </c>
      <c r="P469" s="106">
        <f t="shared" si="395"/>
        <v>0</v>
      </c>
      <c r="Q469" s="106">
        <f t="shared" si="395"/>
        <v>0</v>
      </c>
      <c r="R469" s="106">
        <f t="shared" si="395"/>
        <v>0</v>
      </c>
      <c r="S469" s="106">
        <f t="shared" si="395"/>
        <v>0</v>
      </c>
      <c r="T469" s="106">
        <f t="shared" si="395"/>
        <v>0</v>
      </c>
      <c r="U469" s="106">
        <f t="shared" si="396"/>
        <v>0</v>
      </c>
      <c r="V469" s="106">
        <f t="shared" si="396"/>
        <v>0</v>
      </c>
      <c r="W469" s="106">
        <f t="shared" si="396"/>
        <v>0</v>
      </c>
      <c r="X469" s="106">
        <f t="shared" si="396"/>
        <v>0</v>
      </c>
      <c r="Y469" s="106">
        <f t="shared" si="396"/>
        <v>0</v>
      </c>
      <c r="Z469" s="106">
        <f t="shared" si="396"/>
        <v>0</v>
      </c>
      <c r="AA469" s="106">
        <f t="shared" si="396"/>
        <v>0</v>
      </c>
      <c r="AB469" s="106">
        <f t="shared" si="396"/>
        <v>0</v>
      </c>
      <c r="AC469" s="106">
        <f t="shared" si="396"/>
        <v>0</v>
      </c>
      <c r="AD469" s="106">
        <f t="shared" si="396"/>
        <v>0</v>
      </c>
      <c r="AE469" s="106">
        <f t="shared" si="397"/>
        <v>0</v>
      </c>
      <c r="AF469" s="106">
        <f t="shared" si="397"/>
        <v>0</v>
      </c>
      <c r="AG469" s="106">
        <f t="shared" si="397"/>
        <v>0</v>
      </c>
      <c r="AH469" s="106">
        <f t="shared" si="397"/>
        <v>0</v>
      </c>
      <c r="AI469" s="106">
        <f t="shared" si="397"/>
        <v>0</v>
      </c>
      <c r="AJ469" s="106">
        <f t="shared" si="397"/>
        <v>0</v>
      </c>
      <c r="AK469" s="106">
        <f t="shared" si="397"/>
        <v>0</v>
      </c>
      <c r="AL469" s="106">
        <f t="shared" si="397"/>
        <v>0</v>
      </c>
      <c r="AM469" s="106">
        <f t="shared" si="397"/>
        <v>0</v>
      </c>
      <c r="AN469" s="106">
        <f t="shared" si="397"/>
        <v>0</v>
      </c>
      <c r="AO469" s="106">
        <f t="shared" si="398"/>
        <v>0</v>
      </c>
      <c r="AP469" s="106">
        <f t="shared" si="398"/>
        <v>0</v>
      </c>
      <c r="AQ469" s="106">
        <f t="shared" si="398"/>
        <v>0.875</v>
      </c>
      <c r="AR469" s="106">
        <f t="shared" si="398"/>
        <v>1</v>
      </c>
      <c r="AS469" s="106">
        <f t="shared" si="398"/>
        <v>1</v>
      </c>
      <c r="AT469" s="106">
        <f t="shared" si="398"/>
        <v>1</v>
      </c>
      <c r="AU469" s="106">
        <f t="shared" si="398"/>
        <v>1</v>
      </c>
      <c r="AV469" s="106">
        <f t="shared" si="398"/>
        <v>1</v>
      </c>
      <c r="AW469" s="106">
        <f t="shared" si="398"/>
        <v>1</v>
      </c>
      <c r="AX469" s="106">
        <f t="shared" si="398"/>
        <v>1</v>
      </c>
      <c r="AY469" s="106">
        <f t="shared" si="399"/>
        <v>1</v>
      </c>
      <c r="AZ469" s="106">
        <f t="shared" si="399"/>
        <v>1</v>
      </c>
      <c r="BA469" s="106">
        <f t="shared" si="399"/>
        <v>1</v>
      </c>
      <c r="BB469" s="106">
        <f t="shared" si="399"/>
        <v>1</v>
      </c>
      <c r="BC469" s="106">
        <f t="shared" si="399"/>
        <v>1</v>
      </c>
      <c r="BD469" s="106">
        <f t="shared" si="399"/>
        <v>1</v>
      </c>
      <c r="BE469" s="106">
        <f t="shared" si="399"/>
        <v>1</v>
      </c>
      <c r="BF469" s="106">
        <f t="shared" si="399"/>
        <v>1</v>
      </c>
      <c r="BG469" s="106">
        <f t="shared" si="399"/>
        <v>1</v>
      </c>
      <c r="BH469" s="106">
        <f t="shared" si="399"/>
        <v>1</v>
      </c>
      <c r="BI469" s="106">
        <f t="shared" si="400"/>
        <v>1</v>
      </c>
      <c r="BJ469" s="106">
        <f t="shared" si="400"/>
        <v>1</v>
      </c>
      <c r="BK469" s="106">
        <f t="shared" si="400"/>
        <v>1</v>
      </c>
      <c r="BL469" s="106">
        <f t="shared" si="400"/>
        <v>1</v>
      </c>
      <c r="BM469" s="106">
        <f t="shared" si="400"/>
        <v>1</v>
      </c>
      <c r="BN469" s="106">
        <f t="shared" si="400"/>
        <v>1</v>
      </c>
      <c r="BO469" s="106">
        <f t="shared" si="400"/>
        <v>1</v>
      </c>
      <c r="BP469" s="106">
        <f t="shared" si="400"/>
        <v>1</v>
      </c>
      <c r="BQ469" s="106">
        <f t="shared" si="400"/>
        <v>1</v>
      </c>
      <c r="BR469" s="350">
        <f t="shared" si="386"/>
        <v>0.45550847457627119</v>
      </c>
    </row>
    <row r="470" spans="1:70" ht="15" x14ac:dyDescent="0.25">
      <c r="A470" s="80"/>
      <c r="B470" s="103" t="s">
        <v>1550</v>
      </c>
      <c r="C470" s="103" t="s">
        <v>1551</v>
      </c>
      <c r="D470" s="103" t="s">
        <v>6</v>
      </c>
      <c r="E470" s="223">
        <f>VLOOKUP(B470,'Cuadro Control'!C511:J2400,8,FALSE)</f>
        <v>9527825.6870364472</v>
      </c>
      <c r="F470" s="104">
        <f t="shared" si="394"/>
        <v>1.794698454439963E-3</v>
      </c>
      <c r="G470" s="105">
        <v>46440</v>
      </c>
      <c r="H470" s="105"/>
      <c r="I470" s="105">
        <v>46442</v>
      </c>
      <c r="J470" s="354">
        <f t="shared" si="363"/>
        <v>0</v>
      </c>
      <c r="K470" s="104">
        <f t="shared" si="395"/>
        <v>0</v>
      </c>
      <c r="L470" s="104">
        <f t="shared" si="395"/>
        <v>0</v>
      </c>
      <c r="M470" s="104">
        <f t="shared" si="395"/>
        <v>0</v>
      </c>
      <c r="N470" s="104">
        <f t="shared" si="395"/>
        <v>0</v>
      </c>
      <c r="O470" s="104">
        <f t="shared" si="395"/>
        <v>0</v>
      </c>
      <c r="P470" s="104">
        <f t="shared" si="395"/>
        <v>0</v>
      </c>
      <c r="Q470" s="104">
        <f t="shared" si="395"/>
        <v>0</v>
      </c>
      <c r="R470" s="104">
        <f t="shared" si="395"/>
        <v>0</v>
      </c>
      <c r="S470" s="104">
        <f t="shared" si="395"/>
        <v>0</v>
      </c>
      <c r="T470" s="104">
        <f t="shared" si="395"/>
        <v>0</v>
      </c>
      <c r="U470" s="104">
        <f t="shared" si="396"/>
        <v>0</v>
      </c>
      <c r="V470" s="104">
        <f t="shared" si="396"/>
        <v>0</v>
      </c>
      <c r="W470" s="104">
        <f t="shared" si="396"/>
        <v>0</v>
      </c>
      <c r="X470" s="104">
        <f t="shared" si="396"/>
        <v>0</v>
      </c>
      <c r="Y470" s="104">
        <f t="shared" si="396"/>
        <v>0</v>
      </c>
      <c r="Z470" s="104">
        <f t="shared" si="396"/>
        <v>0</v>
      </c>
      <c r="AA470" s="104">
        <f t="shared" si="396"/>
        <v>0</v>
      </c>
      <c r="AB470" s="104">
        <f t="shared" si="396"/>
        <v>0</v>
      </c>
      <c r="AC470" s="104">
        <f t="shared" si="396"/>
        <v>0</v>
      </c>
      <c r="AD470" s="104">
        <f t="shared" si="396"/>
        <v>0</v>
      </c>
      <c r="AE470" s="104">
        <f t="shared" si="397"/>
        <v>0</v>
      </c>
      <c r="AF470" s="104">
        <f t="shared" si="397"/>
        <v>0</v>
      </c>
      <c r="AG470" s="104">
        <f t="shared" si="397"/>
        <v>0</v>
      </c>
      <c r="AH470" s="104">
        <f t="shared" si="397"/>
        <v>0</v>
      </c>
      <c r="AI470" s="104">
        <f t="shared" si="397"/>
        <v>0</v>
      </c>
      <c r="AJ470" s="104">
        <f t="shared" si="397"/>
        <v>0</v>
      </c>
      <c r="AK470" s="104">
        <f t="shared" si="397"/>
        <v>0</v>
      </c>
      <c r="AL470" s="104">
        <f t="shared" si="397"/>
        <v>0</v>
      </c>
      <c r="AM470" s="104">
        <f t="shared" si="397"/>
        <v>0</v>
      </c>
      <c r="AN470" s="104">
        <f t="shared" si="397"/>
        <v>0</v>
      </c>
      <c r="AO470" s="104">
        <f t="shared" si="398"/>
        <v>0</v>
      </c>
      <c r="AP470" s="104">
        <f t="shared" si="398"/>
        <v>0</v>
      </c>
      <c r="AQ470" s="104">
        <f t="shared" si="398"/>
        <v>0</v>
      </c>
      <c r="AR470" s="104">
        <f t="shared" si="398"/>
        <v>1</v>
      </c>
      <c r="AS470" s="104">
        <f t="shared" si="398"/>
        <v>1</v>
      </c>
      <c r="AT470" s="104">
        <f t="shared" si="398"/>
        <v>1</v>
      </c>
      <c r="AU470" s="104">
        <f t="shared" si="398"/>
        <v>1</v>
      </c>
      <c r="AV470" s="104">
        <f t="shared" si="398"/>
        <v>1</v>
      </c>
      <c r="AW470" s="104">
        <f t="shared" si="398"/>
        <v>1</v>
      </c>
      <c r="AX470" s="104">
        <f t="shared" si="398"/>
        <v>1</v>
      </c>
      <c r="AY470" s="104">
        <f t="shared" si="399"/>
        <v>1</v>
      </c>
      <c r="AZ470" s="104">
        <f t="shared" si="399"/>
        <v>1</v>
      </c>
      <c r="BA470" s="104">
        <f t="shared" si="399"/>
        <v>1</v>
      </c>
      <c r="BB470" s="104">
        <f t="shared" si="399"/>
        <v>1</v>
      </c>
      <c r="BC470" s="104">
        <f t="shared" si="399"/>
        <v>1</v>
      </c>
      <c r="BD470" s="104">
        <f t="shared" si="399"/>
        <v>1</v>
      </c>
      <c r="BE470" s="104">
        <f t="shared" si="399"/>
        <v>1</v>
      </c>
      <c r="BF470" s="104">
        <f t="shared" si="399"/>
        <v>1</v>
      </c>
      <c r="BG470" s="104">
        <f t="shared" si="399"/>
        <v>1</v>
      </c>
      <c r="BH470" s="104">
        <f t="shared" si="399"/>
        <v>1</v>
      </c>
      <c r="BI470" s="104">
        <f t="shared" si="400"/>
        <v>1</v>
      </c>
      <c r="BJ470" s="104">
        <f t="shared" si="400"/>
        <v>1</v>
      </c>
      <c r="BK470" s="104">
        <f t="shared" si="400"/>
        <v>1</v>
      </c>
      <c r="BL470" s="104">
        <f t="shared" si="400"/>
        <v>1</v>
      </c>
      <c r="BM470" s="104">
        <f t="shared" si="400"/>
        <v>1</v>
      </c>
      <c r="BN470" s="104">
        <f t="shared" si="400"/>
        <v>1</v>
      </c>
      <c r="BO470" s="104">
        <f t="shared" si="400"/>
        <v>1</v>
      </c>
      <c r="BP470" s="104">
        <f t="shared" si="400"/>
        <v>1</v>
      </c>
      <c r="BQ470" s="104">
        <f t="shared" si="400"/>
        <v>1</v>
      </c>
      <c r="BR470" s="350">
        <f t="shared" si="386"/>
        <v>0.44067796610169491</v>
      </c>
    </row>
    <row r="471" spans="1:70" ht="15" x14ac:dyDescent="0.25">
      <c r="A471" s="80"/>
      <c r="B471" s="77" t="s">
        <v>1552</v>
      </c>
      <c r="C471" s="77" t="s">
        <v>1553</v>
      </c>
      <c r="D471" s="77" t="s">
        <v>19</v>
      </c>
      <c r="E471" s="224">
        <f>VLOOKUP(B471,'Cuadro Control'!C512:J2401,8,FALSE)</f>
        <v>320494616.71764702</v>
      </c>
      <c r="F471" s="106">
        <f t="shared" si="394"/>
        <v>6.0369617599332674E-2</v>
      </c>
      <c r="G471" s="107">
        <v>46442</v>
      </c>
      <c r="H471" s="107"/>
      <c r="I471" s="107">
        <v>46447</v>
      </c>
      <c r="J471" s="354">
        <f t="shared" si="363"/>
        <v>0.5</v>
      </c>
      <c r="K471" s="106">
        <f t="shared" si="395"/>
        <v>0</v>
      </c>
      <c r="L471" s="106">
        <f t="shared" si="395"/>
        <v>0</v>
      </c>
      <c r="M471" s="106">
        <f t="shared" si="395"/>
        <v>0</v>
      </c>
      <c r="N471" s="106">
        <f t="shared" si="395"/>
        <v>0</v>
      </c>
      <c r="O471" s="106">
        <f t="shared" si="395"/>
        <v>0</v>
      </c>
      <c r="P471" s="106">
        <f t="shared" si="395"/>
        <v>0</v>
      </c>
      <c r="Q471" s="106">
        <f t="shared" si="395"/>
        <v>0</v>
      </c>
      <c r="R471" s="106">
        <f t="shared" si="395"/>
        <v>0</v>
      </c>
      <c r="S471" s="106">
        <f t="shared" si="395"/>
        <v>0</v>
      </c>
      <c r="T471" s="106">
        <f t="shared" si="395"/>
        <v>0</v>
      </c>
      <c r="U471" s="106">
        <f t="shared" si="396"/>
        <v>0</v>
      </c>
      <c r="V471" s="106">
        <f t="shared" si="396"/>
        <v>0</v>
      </c>
      <c r="W471" s="106">
        <f t="shared" si="396"/>
        <v>0</v>
      </c>
      <c r="X471" s="106">
        <f t="shared" si="396"/>
        <v>0</v>
      </c>
      <c r="Y471" s="106">
        <f t="shared" si="396"/>
        <v>0</v>
      </c>
      <c r="Z471" s="106">
        <f t="shared" si="396"/>
        <v>0</v>
      </c>
      <c r="AA471" s="106">
        <f t="shared" si="396"/>
        <v>0</v>
      </c>
      <c r="AB471" s="106">
        <f t="shared" si="396"/>
        <v>0</v>
      </c>
      <c r="AC471" s="106">
        <f t="shared" si="396"/>
        <v>0</v>
      </c>
      <c r="AD471" s="106">
        <f t="shared" si="396"/>
        <v>0</v>
      </c>
      <c r="AE471" s="106">
        <f t="shared" si="397"/>
        <v>0</v>
      </c>
      <c r="AF471" s="106">
        <f t="shared" si="397"/>
        <v>0</v>
      </c>
      <c r="AG471" s="106">
        <f t="shared" si="397"/>
        <v>0</v>
      </c>
      <c r="AH471" s="106">
        <f t="shared" si="397"/>
        <v>0</v>
      </c>
      <c r="AI471" s="106">
        <f t="shared" si="397"/>
        <v>0</v>
      </c>
      <c r="AJ471" s="106">
        <f t="shared" si="397"/>
        <v>0</v>
      </c>
      <c r="AK471" s="106">
        <f t="shared" si="397"/>
        <v>0</v>
      </c>
      <c r="AL471" s="106">
        <f t="shared" si="397"/>
        <v>0</v>
      </c>
      <c r="AM471" s="106">
        <f t="shared" si="397"/>
        <v>0</v>
      </c>
      <c r="AN471" s="106">
        <f t="shared" si="397"/>
        <v>0</v>
      </c>
      <c r="AO471" s="106">
        <f t="shared" si="398"/>
        <v>0</v>
      </c>
      <c r="AP471" s="106">
        <f t="shared" si="398"/>
        <v>0</v>
      </c>
      <c r="AQ471" s="106">
        <f t="shared" si="398"/>
        <v>0</v>
      </c>
      <c r="AR471" s="106">
        <f t="shared" si="398"/>
        <v>0.5</v>
      </c>
      <c r="AS471" s="106">
        <f t="shared" si="398"/>
        <v>1</v>
      </c>
      <c r="AT471" s="106">
        <f t="shared" si="398"/>
        <v>1</v>
      </c>
      <c r="AU471" s="106">
        <f t="shared" si="398"/>
        <v>1</v>
      </c>
      <c r="AV471" s="106">
        <f t="shared" si="398"/>
        <v>1</v>
      </c>
      <c r="AW471" s="106">
        <f t="shared" si="398"/>
        <v>1</v>
      </c>
      <c r="AX471" s="106">
        <f t="shared" si="398"/>
        <v>1</v>
      </c>
      <c r="AY471" s="106">
        <f t="shared" si="399"/>
        <v>1</v>
      </c>
      <c r="AZ471" s="106">
        <f t="shared" si="399"/>
        <v>1</v>
      </c>
      <c r="BA471" s="106">
        <f t="shared" si="399"/>
        <v>1</v>
      </c>
      <c r="BB471" s="106">
        <f t="shared" si="399"/>
        <v>1</v>
      </c>
      <c r="BC471" s="106">
        <f t="shared" si="399"/>
        <v>1</v>
      </c>
      <c r="BD471" s="106">
        <f t="shared" si="399"/>
        <v>1</v>
      </c>
      <c r="BE471" s="106">
        <f t="shared" si="399"/>
        <v>1</v>
      </c>
      <c r="BF471" s="106">
        <f t="shared" si="399"/>
        <v>1</v>
      </c>
      <c r="BG471" s="106">
        <f t="shared" si="399"/>
        <v>1</v>
      </c>
      <c r="BH471" s="106">
        <f t="shared" si="399"/>
        <v>1</v>
      </c>
      <c r="BI471" s="106">
        <f t="shared" si="400"/>
        <v>1</v>
      </c>
      <c r="BJ471" s="106">
        <f t="shared" si="400"/>
        <v>1</v>
      </c>
      <c r="BK471" s="106">
        <f t="shared" si="400"/>
        <v>1</v>
      </c>
      <c r="BL471" s="106">
        <f t="shared" si="400"/>
        <v>1</v>
      </c>
      <c r="BM471" s="106">
        <f t="shared" si="400"/>
        <v>1</v>
      </c>
      <c r="BN471" s="106">
        <f t="shared" si="400"/>
        <v>1</v>
      </c>
      <c r="BO471" s="106">
        <f t="shared" si="400"/>
        <v>1</v>
      </c>
      <c r="BP471" s="106">
        <f t="shared" si="400"/>
        <v>1</v>
      </c>
      <c r="BQ471" s="106">
        <f t="shared" si="400"/>
        <v>1</v>
      </c>
      <c r="BR471" s="350">
        <f t="shared" si="386"/>
        <v>0.43220338983050849</v>
      </c>
    </row>
    <row r="472" spans="1:70" ht="15" x14ac:dyDescent="0.25">
      <c r="A472" s="80"/>
      <c r="B472" s="77" t="s">
        <v>1554</v>
      </c>
      <c r="C472" s="77" t="s">
        <v>1555</v>
      </c>
      <c r="D472" s="77" t="s">
        <v>8</v>
      </c>
      <c r="E472" s="224">
        <f>VLOOKUP(B472,'Cuadro Control'!C513:J2402,8,FALSE)</f>
        <v>94303618.549411759</v>
      </c>
      <c r="F472" s="106">
        <f t="shared" si="394"/>
        <v>1.7763397864110998E-2</v>
      </c>
      <c r="G472" s="107">
        <v>46447</v>
      </c>
      <c r="H472" s="107"/>
      <c r="I472" s="107">
        <v>46449</v>
      </c>
      <c r="J472" s="354">
        <f t="shared" si="363"/>
        <v>0</v>
      </c>
      <c r="K472" s="106">
        <f t="shared" si="395"/>
        <v>0</v>
      </c>
      <c r="L472" s="106">
        <f t="shared" si="395"/>
        <v>0</v>
      </c>
      <c r="M472" s="106">
        <f t="shared" si="395"/>
        <v>0</v>
      </c>
      <c r="N472" s="106">
        <f t="shared" si="395"/>
        <v>0</v>
      </c>
      <c r="O472" s="106">
        <f t="shared" si="395"/>
        <v>0</v>
      </c>
      <c r="P472" s="106">
        <f t="shared" si="395"/>
        <v>0</v>
      </c>
      <c r="Q472" s="106">
        <f t="shared" si="395"/>
        <v>0</v>
      </c>
      <c r="R472" s="106">
        <f t="shared" si="395"/>
        <v>0</v>
      </c>
      <c r="S472" s="106">
        <f t="shared" si="395"/>
        <v>0</v>
      </c>
      <c r="T472" s="106">
        <f t="shared" si="395"/>
        <v>0</v>
      </c>
      <c r="U472" s="106">
        <f t="shared" si="396"/>
        <v>0</v>
      </c>
      <c r="V472" s="106">
        <f t="shared" si="396"/>
        <v>0</v>
      </c>
      <c r="W472" s="106">
        <f t="shared" si="396"/>
        <v>0</v>
      </c>
      <c r="X472" s="106">
        <f t="shared" si="396"/>
        <v>0</v>
      </c>
      <c r="Y472" s="106">
        <f t="shared" si="396"/>
        <v>0</v>
      </c>
      <c r="Z472" s="106">
        <f t="shared" si="396"/>
        <v>0</v>
      </c>
      <c r="AA472" s="106">
        <f t="shared" si="396"/>
        <v>0</v>
      </c>
      <c r="AB472" s="106">
        <f t="shared" si="396"/>
        <v>0</v>
      </c>
      <c r="AC472" s="106">
        <f t="shared" si="396"/>
        <v>0</v>
      </c>
      <c r="AD472" s="106">
        <f t="shared" si="396"/>
        <v>0</v>
      </c>
      <c r="AE472" s="106">
        <f t="shared" si="397"/>
        <v>0</v>
      </c>
      <c r="AF472" s="106">
        <f t="shared" si="397"/>
        <v>0</v>
      </c>
      <c r="AG472" s="106">
        <f t="shared" si="397"/>
        <v>0</v>
      </c>
      <c r="AH472" s="106">
        <f t="shared" si="397"/>
        <v>0</v>
      </c>
      <c r="AI472" s="106">
        <f t="shared" si="397"/>
        <v>0</v>
      </c>
      <c r="AJ472" s="106">
        <f t="shared" si="397"/>
        <v>0</v>
      </c>
      <c r="AK472" s="106">
        <f t="shared" si="397"/>
        <v>0</v>
      </c>
      <c r="AL472" s="106">
        <f t="shared" si="397"/>
        <v>0</v>
      </c>
      <c r="AM472" s="106">
        <f t="shared" si="397"/>
        <v>0</v>
      </c>
      <c r="AN472" s="106">
        <f t="shared" si="397"/>
        <v>0</v>
      </c>
      <c r="AO472" s="106">
        <f t="shared" si="398"/>
        <v>0</v>
      </c>
      <c r="AP472" s="106">
        <f t="shared" si="398"/>
        <v>0</v>
      </c>
      <c r="AQ472" s="106">
        <f t="shared" si="398"/>
        <v>0</v>
      </c>
      <c r="AR472" s="106">
        <f t="shared" si="398"/>
        <v>0</v>
      </c>
      <c r="AS472" s="106">
        <f t="shared" si="398"/>
        <v>1</v>
      </c>
      <c r="AT472" s="106">
        <f t="shared" si="398"/>
        <v>1</v>
      </c>
      <c r="AU472" s="106">
        <f t="shared" si="398"/>
        <v>1</v>
      </c>
      <c r="AV472" s="106">
        <f t="shared" si="398"/>
        <v>1</v>
      </c>
      <c r="AW472" s="106">
        <f t="shared" si="398"/>
        <v>1</v>
      </c>
      <c r="AX472" s="106">
        <f t="shared" si="398"/>
        <v>1</v>
      </c>
      <c r="AY472" s="106">
        <f t="shared" si="399"/>
        <v>1</v>
      </c>
      <c r="AZ472" s="106">
        <f t="shared" si="399"/>
        <v>1</v>
      </c>
      <c r="BA472" s="106">
        <f t="shared" si="399"/>
        <v>1</v>
      </c>
      <c r="BB472" s="106">
        <f t="shared" si="399"/>
        <v>1</v>
      </c>
      <c r="BC472" s="106">
        <f t="shared" si="399"/>
        <v>1</v>
      </c>
      <c r="BD472" s="106">
        <f t="shared" si="399"/>
        <v>1</v>
      </c>
      <c r="BE472" s="106">
        <f t="shared" si="399"/>
        <v>1</v>
      </c>
      <c r="BF472" s="106">
        <f t="shared" si="399"/>
        <v>1</v>
      </c>
      <c r="BG472" s="106">
        <f t="shared" si="399"/>
        <v>1</v>
      </c>
      <c r="BH472" s="106">
        <f t="shared" si="399"/>
        <v>1</v>
      </c>
      <c r="BI472" s="106">
        <f t="shared" si="400"/>
        <v>1</v>
      </c>
      <c r="BJ472" s="106">
        <f t="shared" si="400"/>
        <v>1</v>
      </c>
      <c r="BK472" s="106">
        <f t="shared" si="400"/>
        <v>1</v>
      </c>
      <c r="BL472" s="106">
        <f t="shared" si="400"/>
        <v>1</v>
      </c>
      <c r="BM472" s="106">
        <f t="shared" si="400"/>
        <v>1</v>
      </c>
      <c r="BN472" s="106">
        <f t="shared" si="400"/>
        <v>1</v>
      </c>
      <c r="BO472" s="106">
        <f t="shared" si="400"/>
        <v>1</v>
      </c>
      <c r="BP472" s="106">
        <f t="shared" si="400"/>
        <v>1</v>
      </c>
      <c r="BQ472" s="106">
        <f t="shared" si="400"/>
        <v>1</v>
      </c>
      <c r="BR472" s="350">
        <f t="shared" si="386"/>
        <v>0.42372881355932202</v>
      </c>
    </row>
    <row r="473" spans="1:70" ht="15" x14ac:dyDescent="0.25">
      <c r="A473" s="80"/>
      <c r="B473" s="77" t="s">
        <v>1556</v>
      </c>
      <c r="C473" s="77" t="s">
        <v>1557</v>
      </c>
      <c r="D473" s="77" t="s">
        <v>26</v>
      </c>
      <c r="E473" s="224">
        <f>VLOOKUP(B473,'Cuadro Control'!C514:J2403,8,FALSE)</f>
        <v>179436034.15411764</v>
      </c>
      <c r="F473" s="106">
        <f t="shared" si="394"/>
        <v>3.3799272126209236E-2</v>
      </c>
      <c r="G473" s="107">
        <v>46449</v>
      </c>
      <c r="H473" s="107"/>
      <c r="I473" s="107">
        <v>46454</v>
      </c>
      <c r="J473" s="354">
        <f t="shared" si="363"/>
        <v>0.5</v>
      </c>
      <c r="K473" s="106">
        <f t="shared" si="395"/>
        <v>0</v>
      </c>
      <c r="L473" s="106">
        <f t="shared" si="395"/>
        <v>0</v>
      </c>
      <c r="M473" s="106">
        <f t="shared" si="395"/>
        <v>0</v>
      </c>
      <c r="N473" s="106">
        <f t="shared" si="395"/>
        <v>0</v>
      </c>
      <c r="O473" s="106">
        <f t="shared" si="395"/>
        <v>0</v>
      </c>
      <c r="P473" s="106">
        <f t="shared" si="395"/>
        <v>0</v>
      </c>
      <c r="Q473" s="106">
        <f t="shared" si="395"/>
        <v>0</v>
      </c>
      <c r="R473" s="106">
        <f t="shared" si="395"/>
        <v>0</v>
      </c>
      <c r="S473" s="106">
        <f t="shared" si="395"/>
        <v>0</v>
      </c>
      <c r="T473" s="106">
        <f t="shared" si="395"/>
        <v>0</v>
      </c>
      <c r="U473" s="106">
        <f t="shared" si="396"/>
        <v>0</v>
      </c>
      <c r="V473" s="106">
        <f t="shared" si="396"/>
        <v>0</v>
      </c>
      <c r="W473" s="106">
        <f t="shared" si="396"/>
        <v>0</v>
      </c>
      <c r="X473" s="106">
        <f t="shared" si="396"/>
        <v>0</v>
      </c>
      <c r="Y473" s="106">
        <f t="shared" si="396"/>
        <v>0</v>
      </c>
      <c r="Z473" s="106">
        <f t="shared" si="396"/>
        <v>0</v>
      </c>
      <c r="AA473" s="106">
        <f t="shared" si="396"/>
        <v>0</v>
      </c>
      <c r="AB473" s="106">
        <f t="shared" si="396"/>
        <v>0</v>
      </c>
      <c r="AC473" s="106">
        <f t="shared" si="396"/>
        <v>0</v>
      </c>
      <c r="AD473" s="106">
        <f t="shared" si="396"/>
        <v>0</v>
      </c>
      <c r="AE473" s="106">
        <f t="shared" si="397"/>
        <v>0</v>
      </c>
      <c r="AF473" s="106">
        <f t="shared" si="397"/>
        <v>0</v>
      </c>
      <c r="AG473" s="106">
        <f t="shared" si="397"/>
        <v>0</v>
      </c>
      <c r="AH473" s="106">
        <f t="shared" si="397"/>
        <v>0</v>
      </c>
      <c r="AI473" s="106">
        <f t="shared" si="397"/>
        <v>0</v>
      </c>
      <c r="AJ473" s="106">
        <f t="shared" si="397"/>
        <v>0</v>
      </c>
      <c r="AK473" s="106">
        <f t="shared" si="397"/>
        <v>0</v>
      </c>
      <c r="AL473" s="106">
        <f t="shared" si="397"/>
        <v>0</v>
      </c>
      <c r="AM473" s="106">
        <f t="shared" si="397"/>
        <v>0</v>
      </c>
      <c r="AN473" s="106">
        <f t="shared" si="397"/>
        <v>0</v>
      </c>
      <c r="AO473" s="106">
        <f t="shared" si="398"/>
        <v>0</v>
      </c>
      <c r="AP473" s="106">
        <f t="shared" si="398"/>
        <v>0</v>
      </c>
      <c r="AQ473" s="106">
        <f t="shared" si="398"/>
        <v>0</v>
      </c>
      <c r="AR473" s="106">
        <f t="shared" si="398"/>
        <v>0</v>
      </c>
      <c r="AS473" s="106">
        <f t="shared" si="398"/>
        <v>0.5</v>
      </c>
      <c r="AT473" s="106">
        <f t="shared" si="398"/>
        <v>1</v>
      </c>
      <c r="AU473" s="106">
        <f t="shared" si="398"/>
        <v>1</v>
      </c>
      <c r="AV473" s="106">
        <f t="shared" si="398"/>
        <v>1</v>
      </c>
      <c r="AW473" s="106">
        <f t="shared" si="398"/>
        <v>1</v>
      </c>
      <c r="AX473" s="106">
        <f t="shared" si="398"/>
        <v>1</v>
      </c>
      <c r="AY473" s="106">
        <f t="shared" si="399"/>
        <v>1</v>
      </c>
      <c r="AZ473" s="106">
        <f t="shared" si="399"/>
        <v>1</v>
      </c>
      <c r="BA473" s="106">
        <f t="shared" si="399"/>
        <v>1</v>
      </c>
      <c r="BB473" s="106">
        <f t="shared" si="399"/>
        <v>1</v>
      </c>
      <c r="BC473" s="106">
        <f t="shared" si="399"/>
        <v>1</v>
      </c>
      <c r="BD473" s="106">
        <f t="shared" si="399"/>
        <v>1</v>
      </c>
      <c r="BE473" s="106">
        <f t="shared" si="399"/>
        <v>1</v>
      </c>
      <c r="BF473" s="106">
        <f t="shared" si="399"/>
        <v>1</v>
      </c>
      <c r="BG473" s="106">
        <f t="shared" si="399"/>
        <v>1</v>
      </c>
      <c r="BH473" s="106">
        <f t="shared" si="399"/>
        <v>1</v>
      </c>
      <c r="BI473" s="106">
        <f t="shared" si="400"/>
        <v>1</v>
      </c>
      <c r="BJ473" s="106">
        <f t="shared" si="400"/>
        <v>1</v>
      </c>
      <c r="BK473" s="106">
        <f t="shared" si="400"/>
        <v>1</v>
      </c>
      <c r="BL473" s="106">
        <f t="shared" si="400"/>
        <v>1</v>
      </c>
      <c r="BM473" s="106">
        <f t="shared" si="400"/>
        <v>1</v>
      </c>
      <c r="BN473" s="106">
        <f t="shared" si="400"/>
        <v>1</v>
      </c>
      <c r="BO473" s="106">
        <f t="shared" si="400"/>
        <v>1</v>
      </c>
      <c r="BP473" s="106">
        <f t="shared" si="400"/>
        <v>1</v>
      </c>
      <c r="BQ473" s="106">
        <f t="shared" si="400"/>
        <v>1</v>
      </c>
      <c r="BR473" s="350">
        <f t="shared" si="386"/>
        <v>0.4152542372881356</v>
      </c>
    </row>
    <row r="474" spans="1:70" ht="15" x14ac:dyDescent="0.25">
      <c r="A474" s="80"/>
      <c r="B474" s="77" t="s">
        <v>1558</v>
      </c>
      <c r="C474" s="77" t="s">
        <v>1559</v>
      </c>
      <c r="D474" s="77" t="s">
        <v>730</v>
      </c>
      <c r="E474" s="224">
        <f>VLOOKUP(B474,'Cuadro Control'!C515:J2404,8,FALSE)</f>
        <v>1212623361.2117648</v>
      </c>
      <c r="F474" s="106">
        <f t="shared" si="394"/>
        <v>0.22841447185013161</v>
      </c>
      <c r="G474" s="107">
        <v>46454</v>
      </c>
      <c r="H474" s="107"/>
      <c r="I474" s="107">
        <v>46473</v>
      </c>
      <c r="J474" s="354">
        <f t="shared" si="363"/>
        <v>0.95</v>
      </c>
      <c r="K474" s="106">
        <f t="shared" si="395"/>
        <v>0</v>
      </c>
      <c r="L474" s="106">
        <f t="shared" si="395"/>
        <v>0</v>
      </c>
      <c r="M474" s="106">
        <f t="shared" si="395"/>
        <v>0</v>
      </c>
      <c r="N474" s="106">
        <f t="shared" si="395"/>
        <v>0</v>
      </c>
      <c r="O474" s="106">
        <f t="shared" si="395"/>
        <v>0</v>
      </c>
      <c r="P474" s="106">
        <f t="shared" si="395"/>
        <v>0</v>
      </c>
      <c r="Q474" s="106">
        <f t="shared" si="395"/>
        <v>0</v>
      </c>
      <c r="R474" s="106">
        <f t="shared" si="395"/>
        <v>0</v>
      </c>
      <c r="S474" s="106">
        <f t="shared" si="395"/>
        <v>0</v>
      </c>
      <c r="T474" s="106">
        <f t="shared" si="395"/>
        <v>0</v>
      </c>
      <c r="U474" s="106">
        <f t="shared" si="396"/>
        <v>0</v>
      </c>
      <c r="V474" s="106">
        <f t="shared" si="396"/>
        <v>0</v>
      </c>
      <c r="W474" s="106">
        <f t="shared" si="396"/>
        <v>0</v>
      </c>
      <c r="X474" s="106">
        <f t="shared" si="396"/>
        <v>0</v>
      </c>
      <c r="Y474" s="106">
        <f t="shared" si="396"/>
        <v>0</v>
      </c>
      <c r="Z474" s="106">
        <f t="shared" si="396"/>
        <v>0</v>
      </c>
      <c r="AA474" s="106">
        <f t="shared" si="396"/>
        <v>0</v>
      </c>
      <c r="AB474" s="106">
        <f t="shared" si="396"/>
        <v>0</v>
      </c>
      <c r="AC474" s="106">
        <f t="shared" si="396"/>
        <v>0</v>
      </c>
      <c r="AD474" s="106">
        <f t="shared" si="396"/>
        <v>0</v>
      </c>
      <c r="AE474" s="106">
        <f t="shared" si="397"/>
        <v>0</v>
      </c>
      <c r="AF474" s="106">
        <f t="shared" si="397"/>
        <v>0</v>
      </c>
      <c r="AG474" s="106">
        <f t="shared" si="397"/>
        <v>0</v>
      </c>
      <c r="AH474" s="106">
        <f t="shared" si="397"/>
        <v>0</v>
      </c>
      <c r="AI474" s="106">
        <f t="shared" si="397"/>
        <v>0</v>
      </c>
      <c r="AJ474" s="106">
        <f t="shared" si="397"/>
        <v>0</v>
      </c>
      <c r="AK474" s="106">
        <f t="shared" si="397"/>
        <v>0</v>
      </c>
      <c r="AL474" s="106">
        <f t="shared" si="397"/>
        <v>0</v>
      </c>
      <c r="AM474" s="106">
        <f t="shared" si="397"/>
        <v>0</v>
      </c>
      <c r="AN474" s="106">
        <f t="shared" si="397"/>
        <v>0</v>
      </c>
      <c r="AO474" s="106">
        <f t="shared" si="398"/>
        <v>0</v>
      </c>
      <c r="AP474" s="106">
        <f t="shared" si="398"/>
        <v>0</v>
      </c>
      <c r="AQ474" s="106">
        <f t="shared" si="398"/>
        <v>0</v>
      </c>
      <c r="AR474" s="106">
        <f t="shared" si="398"/>
        <v>0</v>
      </c>
      <c r="AS474" s="106">
        <f t="shared" si="398"/>
        <v>0</v>
      </c>
      <c r="AT474" s="106">
        <f t="shared" si="398"/>
        <v>0.25</v>
      </c>
      <c r="AU474" s="106">
        <f t="shared" si="398"/>
        <v>0.6</v>
      </c>
      <c r="AV474" s="106">
        <f t="shared" si="398"/>
        <v>0.95</v>
      </c>
      <c r="AW474" s="106">
        <f t="shared" si="398"/>
        <v>1</v>
      </c>
      <c r="AX474" s="106">
        <f t="shared" si="398"/>
        <v>1</v>
      </c>
      <c r="AY474" s="106">
        <f t="shared" si="399"/>
        <v>1</v>
      </c>
      <c r="AZ474" s="106">
        <f t="shared" si="399"/>
        <v>1</v>
      </c>
      <c r="BA474" s="106">
        <f t="shared" si="399"/>
        <v>1</v>
      </c>
      <c r="BB474" s="106">
        <f t="shared" si="399"/>
        <v>1</v>
      </c>
      <c r="BC474" s="106">
        <f t="shared" si="399"/>
        <v>1</v>
      </c>
      <c r="BD474" s="106">
        <f t="shared" si="399"/>
        <v>1</v>
      </c>
      <c r="BE474" s="106">
        <f t="shared" si="399"/>
        <v>1</v>
      </c>
      <c r="BF474" s="106">
        <f t="shared" si="399"/>
        <v>1</v>
      </c>
      <c r="BG474" s="106">
        <f t="shared" si="399"/>
        <v>1</v>
      </c>
      <c r="BH474" s="106">
        <f t="shared" si="399"/>
        <v>1</v>
      </c>
      <c r="BI474" s="106">
        <f t="shared" si="400"/>
        <v>1</v>
      </c>
      <c r="BJ474" s="106">
        <f t="shared" si="400"/>
        <v>1</v>
      </c>
      <c r="BK474" s="106">
        <f t="shared" si="400"/>
        <v>1</v>
      </c>
      <c r="BL474" s="106">
        <f t="shared" si="400"/>
        <v>1</v>
      </c>
      <c r="BM474" s="106">
        <f t="shared" si="400"/>
        <v>1</v>
      </c>
      <c r="BN474" s="106">
        <f t="shared" si="400"/>
        <v>1</v>
      </c>
      <c r="BO474" s="106">
        <f t="shared" si="400"/>
        <v>1</v>
      </c>
      <c r="BP474" s="106">
        <f t="shared" si="400"/>
        <v>1</v>
      </c>
      <c r="BQ474" s="106">
        <f t="shared" si="400"/>
        <v>1</v>
      </c>
      <c r="BR474" s="350">
        <f t="shared" si="386"/>
        <v>0.38644067796610171</v>
      </c>
    </row>
    <row r="475" spans="1:70" ht="15" x14ac:dyDescent="0.25">
      <c r="A475" s="80"/>
      <c r="B475" s="77" t="s">
        <v>1560</v>
      </c>
      <c r="C475" s="77" t="s">
        <v>1561</v>
      </c>
      <c r="D475" s="77" t="s">
        <v>6</v>
      </c>
      <c r="E475" s="224">
        <f>VLOOKUP(B475,'Cuadro Control'!C516:J2405,8,FALSE)</f>
        <v>0</v>
      </c>
      <c r="F475" s="106">
        <f t="shared" si="394"/>
        <v>0</v>
      </c>
      <c r="G475" s="107">
        <v>46473</v>
      </c>
      <c r="H475" s="107"/>
      <c r="I475" s="107">
        <v>46476</v>
      </c>
      <c r="J475" s="354">
        <f t="shared" si="363"/>
        <v>0</v>
      </c>
      <c r="K475" s="106">
        <f t="shared" si="395"/>
        <v>0</v>
      </c>
      <c r="L475" s="106">
        <f t="shared" si="395"/>
        <v>0</v>
      </c>
      <c r="M475" s="106">
        <f t="shared" si="395"/>
        <v>0</v>
      </c>
      <c r="N475" s="106">
        <f t="shared" si="395"/>
        <v>0</v>
      </c>
      <c r="O475" s="106">
        <f t="shared" si="395"/>
        <v>0</v>
      </c>
      <c r="P475" s="106">
        <f t="shared" si="395"/>
        <v>0</v>
      </c>
      <c r="Q475" s="106">
        <f t="shared" si="395"/>
        <v>0</v>
      </c>
      <c r="R475" s="106">
        <f t="shared" si="395"/>
        <v>0</v>
      </c>
      <c r="S475" s="106">
        <f t="shared" si="395"/>
        <v>0</v>
      </c>
      <c r="T475" s="106">
        <f t="shared" si="395"/>
        <v>0</v>
      </c>
      <c r="U475" s="106">
        <f t="shared" si="396"/>
        <v>0</v>
      </c>
      <c r="V475" s="106">
        <f t="shared" si="396"/>
        <v>0</v>
      </c>
      <c r="W475" s="106">
        <f t="shared" si="396"/>
        <v>0</v>
      </c>
      <c r="X475" s="106">
        <f t="shared" si="396"/>
        <v>0</v>
      </c>
      <c r="Y475" s="106">
        <f t="shared" si="396"/>
        <v>0</v>
      </c>
      <c r="Z475" s="106">
        <f t="shared" si="396"/>
        <v>0</v>
      </c>
      <c r="AA475" s="106">
        <f t="shared" si="396"/>
        <v>0</v>
      </c>
      <c r="AB475" s="106">
        <f t="shared" si="396"/>
        <v>0</v>
      </c>
      <c r="AC475" s="106">
        <f t="shared" si="396"/>
        <v>0</v>
      </c>
      <c r="AD475" s="106">
        <f t="shared" si="396"/>
        <v>0</v>
      </c>
      <c r="AE475" s="106">
        <f t="shared" si="397"/>
        <v>0</v>
      </c>
      <c r="AF475" s="106">
        <f t="shared" si="397"/>
        <v>0</v>
      </c>
      <c r="AG475" s="106">
        <f t="shared" si="397"/>
        <v>0</v>
      </c>
      <c r="AH475" s="106">
        <f t="shared" si="397"/>
        <v>0</v>
      </c>
      <c r="AI475" s="106">
        <f t="shared" si="397"/>
        <v>0</v>
      </c>
      <c r="AJ475" s="106">
        <f t="shared" si="397"/>
        <v>0</v>
      </c>
      <c r="AK475" s="106">
        <f t="shared" si="397"/>
        <v>0</v>
      </c>
      <c r="AL475" s="106">
        <f t="shared" si="397"/>
        <v>0</v>
      </c>
      <c r="AM475" s="106">
        <f t="shared" si="397"/>
        <v>0</v>
      </c>
      <c r="AN475" s="106">
        <f t="shared" si="397"/>
        <v>0</v>
      </c>
      <c r="AO475" s="106">
        <f t="shared" si="398"/>
        <v>0</v>
      </c>
      <c r="AP475" s="106">
        <f t="shared" si="398"/>
        <v>0</v>
      </c>
      <c r="AQ475" s="106">
        <f t="shared" si="398"/>
        <v>0</v>
      </c>
      <c r="AR475" s="106">
        <f t="shared" si="398"/>
        <v>0</v>
      </c>
      <c r="AS475" s="106">
        <f t="shared" si="398"/>
        <v>0</v>
      </c>
      <c r="AT475" s="106">
        <f t="shared" si="398"/>
        <v>0</v>
      </c>
      <c r="AU475" s="106">
        <f t="shared" si="398"/>
        <v>0</v>
      </c>
      <c r="AV475" s="106">
        <f t="shared" si="398"/>
        <v>0</v>
      </c>
      <c r="AW475" s="106">
        <f t="shared" si="398"/>
        <v>1</v>
      </c>
      <c r="AX475" s="106">
        <f t="shared" si="398"/>
        <v>1</v>
      </c>
      <c r="AY475" s="106">
        <f t="shared" si="399"/>
        <v>1</v>
      </c>
      <c r="AZ475" s="106">
        <f t="shared" si="399"/>
        <v>1</v>
      </c>
      <c r="BA475" s="106">
        <f t="shared" si="399"/>
        <v>1</v>
      </c>
      <c r="BB475" s="106">
        <f t="shared" si="399"/>
        <v>1</v>
      </c>
      <c r="BC475" s="106">
        <f t="shared" si="399"/>
        <v>1</v>
      </c>
      <c r="BD475" s="106">
        <f t="shared" si="399"/>
        <v>1</v>
      </c>
      <c r="BE475" s="106">
        <f t="shared" si="399"/>
        <v>1</v>
      </c>
      <c r="BF475" s="106">
        <f t="shared" si="399"/>
        <v>1</v>
      </c>
      <c r="BG475" s="106">
        <f t="shared" si="399"/>
        <v>1</v>
      </c>
      <c r="BH475" s="106">
        <f t="shared" si="399"/>
        <v>1</v>
      </c>
      <c r="BI475" s="106">
        <f t="shared" si="400"/>
        <v>1</v>
      </c>
      <c r="BJ475" s="106">
        <f t="shared" si="400"/>
        <v>1</v>
      </c>
      <c r="BK475" s="106">
        <f t="shared" si="400"/>
        <v>1</v>
      </c>
      <c r="BL475" s="106">
        <f t="shared" si="400"/>
        <v>1</v>
      </c>
      <c r="BM475" s="106">
        <f t="shared" si="400"/>
        <v>1</v>
      </c>
      <c r="BN475" s="106">
        <f t="shared" si="400"/>
        <v>1</v>
      </c>
      <c r="BO475" s="106">
        <f t="shared" si="400"/>
        <v>1</v>
      </c>
      <c r="BP475" s="106">
        <f t="shared" si="400"/>
        <v>1</v>
      </c>
      <c r="BQ475" s="106">
        <f t="shared" si="400"/>
        <v>1</v>
      </c>
      <c r="BR475" s="350">
        <f t="shared" si="386"/>
        <v>0.3559322033898305</v>
      </c>
    </row>
    <row r="476" spans="1:70" ht="24" x14ac:dyDescent="0.25">
      <c r="A476" s="80"/>
      <c r="B476" s="78" t="s">
        <v>1562</v>
      </c>
      <c r="C476" s="78" t="s">
        <v>1563</v>
      </c>
      <c r="D476" s="78" t="s">
        <v>3</v>
      </c>
      <c r="E476" s="225">
        <f>VLOOKUP(B476,'Cuadro Control'!C517:J2406,8,FALSE)</f>
        <v>0</v>
      </c>
      <c r="F476" s="108">
        <f t="shared" si="394"/>
        <v>0</v>
      </c>
      <c r="G476" s="109">
        <v>46473</v>
      </c>
      <c r="H476" s="109"/>
      <c r="I476" s="109">
        <v>46473</v>
      </c>
      <c r="J476" s="354">
        <f t="shared" si="363"/>
        <v>0</v>
      </c>
      <c r="K476" s="108">
        <f t="shared" si="395"/>
        <v>0</v>
      </c>
      <c r="L476" s="108">
        <f t="shared" si="395"/>
        <v>0</v>
      </c>
      <c r="M476" s="108">
        <f t="shared" si="395"/>
        <v>0</v>
      </c>
      <c r="N476" s="108">
        <f t="shared" si="395"/>
        <v>0</v>
      </c>
      <c r="O476" s="108">
        <f t="shared" si="395"/>
        <v>0</v>
      </c>
      <c r="P476" s="108">
        <f t="shared" si="395"/>
        <v>0</v>
      </c>
      <c r="Q476" s="108">
        <f t="shared" si="395"/>
        <v>0</v>
      </c>
      <c r="R476" s="108">
        <f t="shared" si="395"/>
        <v>0</v>
      </c>
      <c r="S476" s="108">
        <f t="shared" si="395"/>
        <v>0</v>
      </c>
      <c r="T476" s="108">
        <f t="shared" si="395"/>
        <v>0</v>
      </c>
      <c r="U476" s="108">
        <f t="shared" si="396"/>
        <v>0</v>
      </c>
      <c r="V476" s="108">
        <f t="shared" si="396"/>
        <v>0</v>
      </c>
      <c r="W476" s="108">
        <f t="shared" si="396"/>
        <v>0</v>
      </c>
      <c r="X476" s="108">
        <f t="shared" si="396"/>
        <v>0</v>
      </c>
      <c r="Y476" s="108">
        <f t="shared" si="396"/>
        <v>0</v>
      </c>
      <c r="Z476" s="108">
        <f t="shared" si="396"/>
        <v>0</v>
      </c>
      <c r="AA476" s="108">
        <f t="shared" si="396"/>
        <v>0</v>
      </c>
      <c r="AB476" s="108">
        <f t="shared" si="396"/>
        <v>0</v>
      </c>
      <c r="AC476" s="108">
        <f t="shared" si="396"/>
        <v>0</v>
      </c>
      <c r="AD476" s="108">
        <f t="shared" si="396"/>
        <v>0</v>
      </c>
      <c r="AE476" s="108">
        <f t="shared" si="397"/>
        <v>0</v>
      </c>
      <c r="AF476" s="108">
        <f t="shared" si="397"/>
        <v>0</v>
      </c>
      <c r="AG476" s="108">
        <f t="shared" si="397"/>
        <v>0</v>
      </c>
      <c r="AH476" s="108">
        <f t="shared" si="397"/>
        <v>0</v>
      </c>
      <c r="AI476" s="108">
        <f t="shared" si="397"/>
        <v>0</v>
      </c>
      <c r="AJ476" s="108">
        <f t="shared" si="397"/>
        <v>0</v>
      </c>
      <c r="AK476" s="108">
        <f t="shared" si="397"/>
        <v>0</v>
      </c>
      <c r="AL476" s="108">
        <f t="shared" si="397"/>
        <v>0</v>
      </c>
      <c r="AM476" s="108">
        <f t="shared" si="397"/>
        <v>0</v>
      </c>
      <c r="AN476" s="108">
        <f t="shared" si="397"/>
        <v>0</v>
      </c>
      <c r="AO476" s="108">
        <f t="shared" si="398"/>
        <v>0</v>
      </c>
      <c r="AP476" s="108">
        <f t="shared" si="398"/>
        <v>0</v>
      </c>
      <c r="AQ476" s="108">
        <f t="shared" si="398"/>
        <v>0</v>
      </c>
      <c r="AR476" s="108">
        <f t="shared" si="398"/>
        <v>0</v>
      </c>
      <c r="AS476" s="108">
        <f t="shared" si="398"/>
        <v>0</v>
      </c>
      <c r="AT476" s="108">
        <f t="shared" si="398"/>
        <v>0</v>
      </c>
      <c r="AU476" s="108">
        <f t="shared" si="398"/>
        <v>0</v>
      </c>
      <c r="AV476" s="108">
        <f t="shared" si="398"/>
        <v>0</v>
      </c>
      <c r="AW476" s="108">
        <f t="shared" si="398"/>
        <v>1</v>
      </c>
      <c r="AX476" s="108">
        <f t="shared" si="398"/>
        <v>1</v>
      </c>
      <c r="AY476" s="108">
        <f t="shared" si="399"/>
        <v>1</v>
      </c>
      <c r="AZ476" s="108">
        <f t="shared" si="399"/>
        <v>1</v>
      </c>
      <c r="BA476" s="108">
        <f t="shared" si="399"/>
        <v>1</v>
      </c>
      <c r="BB476" s="108">
        <f t="shared" si="399"/>
        <v>1</v>
      </c>
      <c r="BC476" s="108">
        <f t="shared" si="399"/>
        <v>1</v>
      </c>
      <c r="BD476" s="108">
        <f t="shared" si="399"/>
        <v>1</v>
      </c>
      <c r="BE476" s="108">
        <f t="shared" si="399"/>
        <v>1</v>
      </c>
      <c r="BF476" s="108">
        <f t="shared" si="399"/>
        <v>1</v>
      </c>
      <c r="BG476" s="108">
        <f t="shared" si="399"/>
        <v>1</v>
      </c>
      <c r="BH476" s="108">
        <f t="shared" si="399"/>
        <v>1</v>
      </c>
      <c r="BI476" s="108">
        <f t="shared" si="400"/>
        <v>1</v>
      </c>
      <c r="BJ476" s="108">
        <f t="shared" si="400"/>
        <v>1</v>
      </c>
      <c r="BK476" s="108">
        <f t="shared" si="400"/>
        <v>1</v>
      </c>
      <c r="BL476" s="108">
        <f t="shared" si="400"/>
        <v>1</v>
      </c>
      <c r="BM476" s="108">
        <f t="shared" si="400"/>
        <v>1</v>
      </c>
      <c r="BN476" s="108">
        <f t="shared" si="400"/>
        <v>1</v>
      </c>
      <c r="BO476" s="108">
        <f t="shared" si="400"/>
        <v>1</v>
      </c>
      <c r="BP476" s="108">
        <f t="shared" si="400"/>
        <v>1</v>
      </c>
      <c r="BQ476" s="108">
        <f t="shared" si="400"/>
        <v>1</v>
      </c>
      <c r="BR476" s="350">
        <f t="shared" si="386"/>
        <v>0.3559322033898305</v>
      </c>
    </row>
    <row r="477" spans="1:70" ht="15" x14ac:dyDescent="0.25">
      <c r="A477" s="80"/>
      <c r="B477" s="77" t="s">
        <v>1564</v>
      </c>
      <c r="C477" s="77" t="s">
        <v>1565</v>
      </c>
      <c r="D477" s="77" t="s">
        <v>8</v>
      </c>
      <c r="E477" s="224">
        <f>VLOOKUP(B477,'Cuadro Control'!C518:J2407,8,FALSE)</f>
        <v>1230815225.9452939</v>
      </c>
      <c r="F477" s="106">
        <f t="shared" si="394"/>
        <v>0.2318411625341423</v>
      </c>
      <c r="G477" s="107">
        <v>46477</v>
      </c>
      <c r="H477" s="107"/>
      <c r="I477" s="107">
        <v>46477</v>
      </c>
      <c r="J477" s="354">
        <f t="shared" si="363"/>
        <v>0</v>
      </c>
      <c r="K477" s="106">
        <f t="shared" si="395"/>
        <v>0</v>
      </c>
      <c r="L477" s="106">
        <f t="shared" si="395"/>
        <v>0</v>
      </c>
      <c r="M477" s="106">
        <f t="shared" si="395"/>
        <v>0</v>
      </c>
      <c r="N477" s="106">
        <f t="shared" si="395"/>
        <v>0</v>
      </c>
      <c r="O477" s="106">
        <f t="shared" si="395"/>
        <v>0</v>
      </c>
      <c r="P477" s="106">
        <f t="shared" si="395"/>
        <v>0</v>
      </c>
      <c r="Q477" s="106">
        <f t="shared" si="395"/>
        <v>0</v>
      </c>
      <c r="R477" s="106">
        <f t="shared" si="395"/>
        <v>0</v>
      </c>
      <c r="S477" s="106">
        <f t="shared" si="395"/>
        <v>0</v>
      </c>
      <c r="T477" s="106">
        <f t="shared" si="395"/>
        <v>0</v>
      </c>
      <c r="U477" s="106">
        <f t="shared" si="396"/>
        <v>0</v>
      </c>
      <c r="V477" s="106">
        <f t="shared" si="396"/>
        <v>0</v>
      </c>
      <c r="W477" s="106">
        <f t="shared" si="396"/>
        <v>0</v>
      </c>
      <c r="X477" s="106">
        <f t="shared" si="396"/>
        <v>0</v>
      </c>
      <c r="Y477" s="106">
        <f t="shared" si="396"/>
        <v>0</v>
      </c>
      <c r="Z477" s="106">
        <f t="shared" si="396"/>
        <v>0</v>
      </c>
      <c r="AA477" s="106">
        <f t="shared" si="396"/>
        <v>0</v>
      </c>
      <c r="AB477" s="106">
        <f t="shared" si="396"/>
        <v>0</v>
      </c>
      <c r="AC477" s="106">
        <f t="shared" si="396"/>
        <v>0</v>
      </c>
      <c r="AD477" s="106">
        <f t="shared" si="396"/>
        <v>0</v>
      </c>
      <c r="AE477" s="106">
        <f t="shared" si="397"/>
        <v>0</v>
      </c>
      <c r="AF477" s="106">
        <f t="shared" si="397"/>
        <v>0</v>
      </c>
      <c r="AG477" s="106">
        <f t="shared" si="397"/>
        <v>0</v>
      </c>
      <c r="AH477" s="106">
        <f t="shared" si="397"/>
        <v>0</v>
      </c>
      <c r="AI477" s="106">
        <f t="shared" si="397"/>
        <v>0</v>
      </c>
      <c r="AJ477" s="106">
        <f t="shared" si="397"/>
        <v>0</v>
      </c>
      <c r="AK477" s="106">
        <f t="shared" si="397"/>
        <v>0</v>
      </c>
      <c r="AL477" s="106">
        <f t="shared" si="397"/>
        <v>0</v>
      </c>
      <c r="AM477" s="106">
        <f t="shared" si="397"/>
        <v>0</v>
      </c>
      <c r="AN477" s="106">
        <f t="shared" si="397"/>
        <v>0</v>
      </c>
      <c r="AO477" s="106">
        <f t="shared" si="398"/>
        <v>0</v>
      </c>
      <c r="AP477" s="106">
        <f t="shared" si="398"/>
        <v>0</v>
      </c>
      <c r="AQ477" s="106">
        <f t="shared" si="398"/>
        <v>0</v>
      </c>
      <c r="AR477" s="106">
        <f t="shared" si="398"/>
        <v>0</v>
      </c>
      <c r="AS477" s="106">
        <f t="shared" si="398"/>
        <v>0</v>
      </c>
      <c r="AT477" s="106">
        <f t="shared" si="398"/>
        <v>0</v>
      </c>
      <c r="AU477" s="106">
        <f t="shared" si="398"/>
        <v>0</v>
      </c>
      <c r="AV477" s="106">
        <f t="shared" si="398"/>
        <v>0</v>
      </c>
      <c r="AW477" s="106">
        <f t="shared" si="398"/>
        <v>1</v>
      </c>
      <c r="AX477" s="106">
        <f t="shared" si="398"/>
        <v>1</v>
      </c>
      <c r="AY477" s="106">
        <f t="shared" si="399"/>
        <v>1</v>
      </c>
      <c r="AZ477" s="106">
        <f t="shared" si="399"/>
        <v>1</v>
      </c>
      <c r="BA477" s="106">
        <f t="shared" si="399"/>
        <v>1</v>
      </c>
      <c r="BB477" s="106">
        <f t="shared" si="399"/>
        <v>1</v>
      </c>
      <c r="BC477" s="106">
        <f t="shared" si="399"/>
        <v>1</v>
      </c>
      <c r="BD477" s="106">
        <f t="shared" si="399"/>
        <v>1</v>
      </c>
      <c r="BE477" s="106">
        <f t="shared" si="399"/>
        <v>1</v>
      </c>
      <c r="BF477" s="106">
        <f t="shared" si="399"/>
        <v>1</v>
      </c>
      <c r="BG477" s="106">
        <f t="shared" si="399"/>
        <v>1</v>
      </c>
      <c r="BH477" s="106">
        <f t="shared" si="399"/>
        <v>1</v>
      </c>
      <c r="BI477" s="106">
        <f t="shared" si="400"/>
        <v>1</v>
      </c>
      <c r="BJ477" s="106">
        <f t="shared" si="400"/>
        <v>1</v>
      </c>
      <c r="BK477" s="106">
        <f t="shared" si="400"/>
        <v>1</v>
      </c>
      <c r="BL477" s="106">
        <f t="shared" si="400"/>
        <v>1</v>
      </c>
      <c r="BM477" s="106">
        <f t="shared" si="400"/>
        <v>1</v>
      </c>
      <c r="BN477" s="106">
        <f t="shared" si="400"/>
        <v>1</v>
      </c>
      <c r="BO477" s="106">
        <f t="shared" si="400"/>
        <v>1</v>
      </c>
      <c r="BP477" s="106">
        <f t="shared" si="400"/>
        <v>1</v>
      </c>
      <c r="BQ477" s="106">
        <f t="shared" si="400"/>
        <v>1</v>
      </c>
      <c r="BR477" s="350">
        <f t="shared" si="386"/>
        <v>0.3559322033898305</v>
      </c>
    </row>
    <row r="478" spans="1:70" ht="15" x14ac:dyDescent="0.25">
      <c r="A478" s="80"/>
      <c r="B478" s="77" t="s">
        <v>1566</v>
      </c>
      <c r="C478" s="77" t="s">
        <v>1567</v>
      </c>
      <c r="D478" s="77" t="s">
        <v>26</v>
      </c>
      <c r="E478" s="224">
        <f>VLOOKUP(B478,'Cuadro Control'!C519:J2408,8,FALSE)</f>
        <v>0</v>
      </c>
      <c r="F478" s="106">
        <f t="shared" si="394"/>
        <v>0</v>
      </c>
      <c r="G478" s="107">
        <v>46477</v>
      </c>
      <c r="H478" s="107"/>
      <c r="I478" s="107">
        <v>46485</v>
      </c>
      <c r="J478" s="354">
        <f t="shared" si="363"/>
        <v>0.33333333333333331</v>
      </c>
      <c r="K478" s="106">
        <f t="shared" ref="K478:T483" si="401">IF($G478=0,0,IF(K$6&lt;$G478,0,IF(K$6&gt;$I478,1,(K$6-$G478+1)/($I478-$G478+1))))</f>
        <v>0</v>
      </c>
      <c r="L478" s="106">
        <f t="shared" si="401"/>
        <v>0</v>
      </c>
      <c r="M478" s="106">
        <f t="shared" si="401"/>
        <v>0</v>
      </c>
      <c r="N478" s="106">
        <f t="shared" si="401"/>
        <v>0</v>
      </c>
      <c r="O478" s="106">
        <f t="shared" si="401"/>
        <v>0</v>
      </c>
      <c r="P478" s="106">
        <f t="shared" si="401"/>
        <v>0</v>
      </c>
      <c r="Q478" s="106">
        <f t="shared" si="401"/>
        <v>0</v>
      </c>
      <c r="R478" s="106">
        <f t="shared" si="401"/>
        <v>0</v>
      </c>
      <c r="S478" s="106">
        <f t="shared" si="401"/>
        <v>0</v>
      </c>
      <c r="T478" s="106">
        <f t="shared" si="401"/>
        <v>0</v>
      </c>
      <c r="U478" s="106">
        <f t="shared" ref="U478:AD483" si="402">IF($G478=0,0,IF(U$6&lt;$G478,0,IF(U$6&gt;$I478,1,(U$6-$G478+1)/($I478-$G478+1))))</f>
        <v>0</v>
      </c>
      <c r="V478" s="106">
        <f t="shared" si="402"/>
        <v>0</v>
      </c>
      <c r="W478" s="106">
        <f t="shared" si="402"/>
        <v>0</v>
      </c>
      <c r="X478" s="106">
        <f t="shared" si="402"/>
        <v>0</v>
      </c>
      <c r="Y478" s="106">
        <f t="shared" si="402"/>
        <v>0</v>
      </c>
      <c r="Z478" s="106">
        <f t="shared" si="402"/>
        <v>0</v>
      </c>
      <c r="AA478" s="106">
        <f t="shared" si="402"/>
        <v>0</v>
      </c>
      <c r="AB478" s="106">
        <f t="shared" si="402"/>
        <v>0</v>
      </c>
      <c r="AC478" s="106">
        <f t="shared" si="402"/>
        <v>0</v>
      </c>
      <c r="AD478" s="106">
        <f t="shared" si="402"/>
        <v>0</v>
      </c>
      <c r="AE478" s="106">
        <f t="shared" ref="AE478:AN483" si="403">IF($G478=0,0,IF(AE$6&lt;$G478,0,IF(AE$6&gt;$I478,1,(AE$6-$G478+1)/($I478-$G478+1))))</f>
        <v>0</v>
      </c>
      <c r="AF478" s="106">
        <f t="shared" si="403"/>
        <v>0</v>
      </c>
      <c r="AG478" s="106">
        <f t="shared" si="403"/>
        <v>0</v>
      </c>
      <c r="AH478" s="106">
        <f t="shared" si="403"/>
        <v>0</v>
      </c>
      <c r="AI478" s="106">
        <f t="shared" si="403"/>
        <v>0</v>
      </c>
      <c r="AJ478" s="106">
        <f t="shared" si="403"/>
        <v>0</v>
      </c>
      <c r="AK478" s="106">
        <f t="shared" si="403"/>
        <v>0</v>
      </c>
      <c r="AL478" s="106">
        <f t="shared" si="403"/>
        <v>0</v>
      </c>
      <c r="AM478" s="106">
        <f t="shared" si="403"/>
        <v>0</v>
      </c>
      <c r="AN478" s="106">
        <f t="shared" si="403"/>
        <v>0</v>
      </c>
      <c r="AO478" s="106">
        <f t="shared" ref="AO478:AX483" si="404">IF($G478=0,0,IF(AO$6&lt;$G478,0,IF(AO$6&gt;$I478,1,(AO$6-$G478+1)/($I478-$G478+1))))</f>
        <v>0</v>
      </c>
      <c r="AP478" s="106">
        <f t="shared" si="404"/>
        <v>0</v>
      </c>
      <c r="AQ478" s="106">
        <f t="shared" si="404"/>
        <v>0</v>
      </c>
      <c r="AR478" s="106">
        <f t="shared" si="404"/>
        <v>0</v>
      </c>
      <c r="AS478" s="106">
        <f t="shared" si="404"/>
        <v>0</v>
      </c>
      <c r="AT478" s="106">
        <f t="shared" si="404"/>
        <v>0</v>
      </c>
      <c r="AU478" s="106">
        <f t="shared" si="404"/>
        <v>0</v>
      </c>
      <c r="AV478" s="106">
        <f t="shared" si="404"/>
        <v>0</v>
      </c>
      <c r="AW478" s="106">
        <f t="shared" si="404"/>
        <v>0.33333333333333331</v>
      </c>
      <c r="AX478" s="106">
        <f t="shared" si="404"/>
        <v>1</v>
      </c>
      <c r="AY478" s="106">
        <f t="shared" ref="AY478:BH483" si="405">IF($G478=0,0,IF(AY$6&lt;$G478,0,IF(AY$6&gt;$I478,1,(AY$6-$G478+1)/($I478-$G478+1))))</f>
        <v>1</v>
      </c>
      <c r="AZ478" s="106">
        <f t="shared" si="405"/>
        <v>1</v>
      </c>
      <c r="BA478" s="106">
        <f t="shared" si="405"/>
        <v>1</v>
      </c>
      <c r="BB478" s="106">
        <f t="shared" si="405"/>
        <v>1</v>
      </c>
      <c r="BC478" s="106">
        <f t="shared" si="405"/>
        <v>1</v>
      </c>
      <c r="BD478" s="106">
        <f t="shared" si="405"/>
        <v>1</v>
      </c>
      <c r="BE478" s="106">
        <f t="shared" si="405"/>
        <v>1</v>
      </c>
      <c r="BF478" s="106">
        <f t="shared" si="405"/>
        <v>1</v>
      </c>
      <c r="BG478" s="106">
        <f t="shared" si="405"/>
        <v>1</v>
      </c>
      <c r="BH478" s="106">
        <f t="shared" si="405"/>
        <v>1</v>
      </c>
      <c r="BI478" s="106">
        <f t="shared" ref="BI478:BQ483" si="406">IF($G478=0,0,IF(BI$6&lt;$G478,0,IF(BI$6&gt;$I478,1,(BI$6-$G478+1)/($I478-$G478+1))))</f>
        <v>1</v>
      </c>
      <c r="BJ478" s="106">
        <f t="shared" si="406"/>
        <v>1</v>
      </c>
      <c r="BK478" s="106">
        <f t="shared" si="406"/>
        <v>1</v>
      </c>
      <c r="BL478" s="106">
        <f t="shared" si="406"/>
        <v>1</v>
      </c>
      <c r="BM478" s="106">
        <f t="shared" si="406"/>
        <v>1</v>
      </c>
      <c r="BN478" s="106">
        <f t="shared" si="406"/>
        <v>1</v>
      </c>
      <c r="BO478" s="106">
        <f t="shared" si="406"/>
        <v>1</v>
      </c>
      <c r="BP478" s="106">
        <f t="shared" si="406"/>
        <v>1</v>
      </c>
      <c r="BQ478" s="106">
        <f t="shared" si="406"/>
        <v>1</v>
      </c>
      <c r="BR478" s="350">
        <f t="shared" si="386"/>
        <v>0.34463276836158191</v>
      </c>
    </row>
    <row r="479" spans="1:70" ht="15" x14ac:dyDescent="0.25">
      <c r="A479" s="80"/>
      <c r="B479" s="77" t="s">
        <v>1568</v>
      </c>
      <c r="C479" s="77" t="s">
        <v>2073</v>
      </c>
      <c r="D479" s="77" t="s">
        <v>6</v>
      </c>
      <c r="E479" s="224">
        <f>VLOOKUP(B479,'Cuadro Control'!C520:J2409,8,FALSE)</f>
        <v>52736347.43270281</v>
      </c>
      <c r="F479" s="106">
        <f t="shared" si="394"/>
        <v>9.933624348213644E-3</v>
      </c>
      <c r="G479" s="107">
        <v>46485</v>
      </c>
      <c r="H479" s="107"/>
      <c r="I479" s="107">
        <v>46487</v>
      </c>
      <c r="J479" s="354">
        <f t="shared" si="363"/>
        <v>0.66666666666666663</v>
      </c>
      <c r="K479" s="106">
        <f t="shared" si="401"/>
        <v>0</v>
      </c>
      <c r="L479" s="106">
        <f t="shared" si="401"/>
        <v>0</v>
      </c>
      <c r="M479" s="106">
        <f t="shared" si="401"/>
        <v>0</v>
      </c>
      <c r="N479" s="106">
        <f t="shared" si="401"/>
        <v>0</v>
      </c>
      <c r="O479" s="106">
        <f t="shared" si="401"/>
        <v>0</v>
      </c>
      <c r="P479" s="106">
        <f t="shared" si="401"/>
        <v>0</v>
      </c>
      <c r="Q479" s="106">
        <f t="shared" si="401"/>
        <v>0</v>
      </c>
      <c r="R479" s="106">
        <f t="shared" si="401"/>
        <v>0</v>
      </c>
      <c r="S479" s="106">
        <f t="shared" si="401"/>
        <v>0</v>
      </c>
      <c r="T479" s="106">
        <f t="shared" si="401"/>
        <v>0</v>
      </c>
      <c r="U479" s="106">
        <f t="shared" si="402"/>
        <v>0</v>
      </c>
      <c r="V479" s="106">
        <f t="shared" si="402"/>
        <v>0</v>
      </c>
      <c r="W479" s="106">
        <f t="shared" si="402"/>
        <v>0</v>
      </c>
      <c r="X479" s="106">
        <f t="shared" si="402"/>
        <v>0</v>
      </c>
      <c r="Y479" s="106">
        <f t="shared" si="402"/>
        <v>0</v>
      </c>
      <c r="Z479" s="106">
        <f t="shared" si="402"/>
        <v>0</v>
      </c>
      <c r="AA479" s="106">
        <f t="shared" si="402"/>
        <v>0</v>
      </c>
      <c r="AB479" s="106">
        <f t="shared" si="402"/>
        <v>0</v>
      </c>
      <c r="AC479" s="106">
        <f t="shared" si="402"/>
        <v>0</v>
      </c>
      <c r="AD479" s="106">
        <f t="shared" si="402"/>
        <v>0</v>
      </c>
      <c r="AE479" s="106">
        <f t="shared" si="403"/>
        <v>0</v>
      </c>
      <c r="AF479" s="106">
        <f t="shared" si="403"/>
        <v>0</v>
      </c>
      <c r="AG479" s="106">
        <f t="shared" si="403"/>
        <v>0</v>
      </c>
      <c r="AH479" s="106">
        <f t="shared" si="403"/>
        <v>0</v>
      </c>
      <c r="AI479" s="106">
        <f t="shared" si="403"/>
        <v>0</v>
      </c>
      <c r="AJ479" s="106">
        <f t="shared" si="403"/>
        <v>0</v>
      </c>
      <c r="AK479" s="106">
        <f t="shared" si="403"/>
        <v>0</v>
      </c>
      <c r="AL479" s="106">
        <f t="shared" si="403"/>
        <v>0</v>
      </c>
      <c r="AM479" s="106">
        <f t="shared" si="403"/>
        <v>0</v>
      </c>
      <c r="AN479" s="106">
        <f t="shared" si="403"/>
        <v>0</v>
      </c>
      <c r="AO479" s="106">
        <f t="shared" si="404"/>
        <v>0</v>
      </c>
      <c r="AP479" s="106">
        <f t="shared" si="404"/>
        <v>0</v>
      </c>
      <c r="AQ479" s="106">
        <f t="shared" si="404"/>
        <v>0</v>
      </c>
      <c r="AR479" s="106">
        <f t="shared" si="404"/>
        <v>0</v>
      </c>
      <c r="AS479" s="106">
        <f t="shared" si="404"/>
        <v>0</v>
      </c>
      <c r="AT479" s="106">
        <f t="shared" si="404"/>
        <v>0</v>
      </c>
      <c r="AU479" s="106">
        <f t="shared" si="404"/>
        <v>0</v>
      </c>
      <c r="AV479" s="106">
        <f t="shared" si="404"/>
        <v>0</v>
      </c>
      <c r="AW479" s="106">
        <f t="shared" si="404"/>
        <v>0</v>
      </c>
      <c r="AX479" s="106">
        <f t="shared" si="404"/>
        <v>0.66666666666666663</v>
      </c>
      <c r="AY479" s="106">
        <f t="shared" si="405"/>
        <v>1</v>
      </c>
      <c r="AZ479" s="106">
        <f t="shared" si="405"/>
        <v>1</v>
      </c>
      <c r="BA479" s="106">
        <f t="shared" si="405"/>
        <v>1</v>
      </c>
      <c r="BB479" s="106">
        <f t="shared" si="405"/>
        <v>1</v>
      </c>
      <c r="BC479" s="106">
        <f t="shared" si="405"/>
        <v>1</v>
      </c>
      <c r="BD479" s="106">
        <f t="shared" si="405"/>
        <v>1</v>
      </c>
      <c r="BE479" s="106">
        <f t="shared" si="405"/>
        <v>1</v>
      </c>
      <c r="BF479" s="106">
        <f t="shared" si="405"/>
        <v>1</v>
      </c>
      <c r="BG479" s="106">
        <f t="shared" si="405"/>
        <v>1</v>
      </c>
      <c r="BH479" s="106">
        <f t="shared" si="405"/>
        <v>1</v>
      </c>
      <c r="BI479" s="106">
        <f t="shared" si="406"/>
        <v>1</v>
      </c>
      <c r="BJ479" s="106">
        <f t="shared" si="406"/>
        <v>1</v>
      </c>
      <c r="BK479" s="106">
        <f t="shared" si="406"/>
        <v>1</v>
      </c>
      <c r="BL479" s="106">
        <f t="shared" si="406"/>
        <v>1</v>
      </c>
      <c r="BM479" s="106">
        <f t="shared" si="406"/>
        <v>1</v>
      </c>
      <c r="BN479" s="106">
        <f t="shared" si="406"/>
        <v>1</v>
      </c>
      <c r="BO479" s="106">
        <f t="shared" si="406"/>
        <v>1</v>
      </c>
      <c r="BP479" s="106">
        <f t="shared" si="406"/>
        <v>1</v>
      </c>
      <c r="BQ479" s="106">
        <f t="shared" si="406"/>
        <v>1</v>
      </c>
      <c r="BR479" s="350">
        <f t="shared" si="386"/>
        <v>0.33333333333333331</v>
      </c>
    </row>
    <row r="480" spans="1:70" ht="24" x14ac:dyDescent="0.25">
      <c r="A480" s="80"/>
      <c r="B480" s="77" t="s">
        <v>1569</v>
      </c>
      <c r="C480" s="77" t="s">
        <v>1570</v>
      </c>
      <c r="D480" s="77" t="s">
        <v>19</v>
      </c>
      <c r="E480" s="224">
        <f>VLOOKUP(B480,'Cuadro Control'!C521:J2410,8,FALSE)</f>
        <v>46410609.014634147</v>
      </c>
      <c r="F480" s="106">
        <f t="shared" si="394"/>
        <v>8.742083556535862E-3</v>
      </c>
      <c r="G480" s="107">
        <v>46487</v>
      </c>
      <c r="H480" s="107"/>
      <c r="I480" s="107">
        <v>46490</v>
      </c>
      <c r="J480" s="354">
        <f t="shared" si="363"/>
        <v>0</v>
      </c>
      <c r="K480" s="106">
        <f t="shared" si="401"/>
        <v>0</v>
      </c>
      <c r="L480" s="106">
        <f t="shared" si="401"/>
        <v>0</v>
      </c>
      <c r="M480" s="106">
        <f t="shared" si="401"/>
        <v>0</v>
      </c>
      <c r="N480" s="106">
        <f t="shared" si="401"/>
        <v>0</v>
      </c>
      <c r="O480" s="106">
        <f t="shared" si="401"/>
        <v>0</v>
      </c>
      <c r="P480" s="106">
        <f t="shared" si="401"/>
        <v>0</v>
      </c>
      <c r="Q480" s="106">
        <f t="shared" si="401"/>
        <v>0</v>
      </c>
      <c r="R480" s="106">
        <f t="shared" si="401"/>
        <v>0</v>
      </c>
      <c r="S480" s="106">
        <f t="shared" si="401"/>
        <v>0</v>
      </c>
      <c r="T480" s="106">
        <f t="shared" si="401"/>
        <v>0</v>
      </c>
      <c r="U480" s="106">
        <f t="shared" si="402"/>
        <v>0</v>
      </c>
      <c r="V480" s="106">
        <f t="shared" si="402"/>
        <v>0</v>
      </c>
      <c r="W480" s="106">
        <f t="shared" si="402"/>
        <v>0</v>
      </c>
      <c r="X480" s="106">
        <f t="shared" si="402"/>
        <v>0</v>
      </c>
      <c r="Y480" s="106">
        <f t="shared" si="402"/>
        <v>0</v>
      </c>
      <c r="Z480" s="106">
        <f t="shared" si="402"/>
        <v>0</v>
      </c>
      <c r="AA480" s="106">
        <f t="shared" si="402"/>
        <v>0</v>
      </c>
      <c r="AB480" s="106">
        <f t="shared" si="402"/>
        <v>0</v>
      </c>
      <c r="AC480" s="106">
        <f t="shared" si="402"/>
        <v>0</v>
      </c>
      <c r="AD480" s="106">
        <f t="shared" si="402"/>
        <v>0</v>
      </c>
      <c r="AE480" s="106">
        <f t="shared" si="403"/>
        <v>0</v>
      </c>
      <c r="AF480" s="106">
        <f t="shared" si="403"/>
        <v>0</v>
      </c>
      <c r="AG480" s="106">
        <f t="shared" si="403"/>
        <v>0</v>
      </c>
      <c r="AH480" s="106">
        <f t="shared" si="403"/>
        <v>0</v>
      </c>
      <c r="AI480" s="106">
        <f t="shared" si="403"/>
        <v>0</v>
      </c>
      <c r="AJ480" s="106">
        <f t="shared" si="403"/>
        <v>0</v>
      </c>
      <c r="AK480" s="106">
        <f t="shared" si="403"/>
        <v>0</v>
      </c>
      <c r="AL480" s="106">
        <f t="shared" si="403"/>
        <v>0</v>
      </c>
      <c r="AM480" s="106">
        <f t="shared" si="403"/>
        <v>0</v>
      </c>
      <c r="AN480" s="106">
        <f t="shared" si="403"/>
        <v>0</v>
      </c>
      <c r="AO480" s="106">
        <f t="shared" si="404"/>
        <v>0</v>
      </c>
      <c r="AP480" s="106">
        <f t="shared" si="404"/>
        <v>0</v>
      </c>
      <c r="AQ480" s="106">
        <f t="shared" si="404"/>
        <v>0</v>
      </c>
      <c r="AR480" s="106">
        <f t="shared" si="404"/>
        <v>0</v>
      </c>
      <c r="AS480" s="106">
        <f t="shared" si="404"/>
        <v>0</v>
      </c>
      <c r="AT480" s="106">
        <f t="shared" si="404"/>
        <v>0</v>
      </c>
      <c r="AU480" s="106">
        <f t="shared" si="404"/>
        <v>0</v>
      </c>
      <c r="AV480" s="106">
        <f t="shared" si="404"/>
        <v>0</v>
      </c>
      <c r="AW480" s="106">
        <f t="shared" si="404"/>
        <v>0</v>
      </c>
      <c r="AX480" s="106">
        <f t="shared" si="404"/>
        <v>0</v>
      </c>
      <c r="AY480" s="106">
        <f t="shared" si="405"/>
        <v>1</v>
      </c>
      <c r="AZ480" s="106">
        <f t="shared" si="405"/>
        <v>1</v>
      </c>
      <c r="BA480" s="106">
        <f t="shared" si="405"/>
        <v>1</v>
      </c>
      <c r="BB480" s="106">
        <f t="shared" si="405"/>
        <v>1</v>
      </c>
      <c r="BC480" s="106">
        <f t="shared" si="405"/>
        <v>1</v>
      </c>
      <c r="BD480" s="106">
        <f t="shared" si="405"/>
        <v>1</v>
      </c>
      <c r="BE480" s="106">
        <f t="shared" si="405"/>
        <v>1</v>
      </c>
      <c r="BF480" s="106">
        <f t="shared" si="405"/>
        <v>1</v>
      </c>
      <c r="BG480" s="106">
        <f t="shared" si="405"/>
        <v>1</v>
      </c>
      <c r="BH480" s="106">
        <f t="shared" si="405"/>
        <v>1</v>
      </c>
      <c r="BI480" s="106">
        <f t="shared" si="406"/>
        <v>1</v>
      </c>
      <c r="BJ480" s="106">
        <f t="shared" si="406"/>
        <v>1</v>
      </c>
      <c r="BK480" s="106">
        <f t="shared" si="406"/>
        <v>1</v>
      </c>
      <c r="BL480" s="106">
        <f t="shared" si="406"/>
        <v>1</v>
      </c>
      <c r="BM480" s="106">
        <f t="shared" si="406"/>
        <v>1</v>
      </c>
      <c r="BN480" s="106">
        <f t="shared" si="406"/>
        <v>1</v>
      </c>
      <c r="BO480" s="106">
        <f t="shared" si="406"/>
        <v>1</v>
      </c>
      <c r="BP480" s="106">
        <f t="shared" si="406"/>
        <v>1</v>
      </c>
      <c r="BQ480" s="106">
        <f t="shared" si="406"/>
        <v>1</v>
      </c>
      <c r="BR480" s="350">
        <f t="shared" si="386"/>
        <v>0.32203389830508472</v>
      </c>
    </row>
    <row r="481" spans="1:70" ht="24" x14ac:dyDescent="0.25">
      <c r="A481" s="80"/>
      <c r="B481" s="77" t="s">
        <v>1571</v>
      </c>
      <c r="C481" s="77" t="s">
        <v>1572</v>
      </c>
      <c r="D481" s="77" t="s">
        <v>9</v>
      </c>
      <c r="E481" s="224">
        <f>VLOOKUP(B481,'Cuadro Control'!C522:J2411,8,FALSE)</f>
        <v>1587346329.5488234</v>
      </c>
      <c r="F481" s="106">
        <f t="shared" si="394"/>
        <v>0.29899875353285565</v>
      </c>
      <c r="G481" s="107">
        <v>46487</v>
      </c>
      <c r="H481" s="107"/>
      <c r="I481" s="107">
        <v>46498</v>
      </c>
      <c r="J481" s="354">
        <f t="shared" si="363"/>
        <v>0.58333333333333337</v>
      </c>
      <c r="K481" s="106">
        <f t="shared" si="401"/>
        <v>0</v>
      </c>
      <c r="L481" s="106">
        <f t="shared" si="401"/>
        <v>0</v>
      </c>
      <c r="M481" s="106">
        <f t="shared" si="401"/>
        <v>0</v>
      </c>
      <c r="N481" s="106">
        <f t="shared" si="401"/>
        <v>0</v>
      </c>
      <c r="O481" s="106">
        <f t="shared" si="401"/>
        <v>0</v>
      </c>
      <c r="P481" s="106">
        <f t="shared" si="401"/>
        <v>0</v>
      </c>
      <c r="Q481" s="106">
        <f t="shared" si="401"/>
        <v>0</v>
      </c>
      <c r="R481" s="106">
        <f t="shared" si="401"/>
        <v>0</v>
      </c>
      <c r="S481" s="106">
        <f t="shared" si="401"/>
        <v>0</v>
      </c>
      <c r="T481" s="106">
        <f t="shared" si="401"/>
        <v>0</v>
      </c>
      <c r="U481" s="106">
        <f t="shared" si="402"/>
        <v>0</v>
      </c>
      <c r="V481" s="106">
        <f t="shared" si="402"/>
        <v>0</v>
      </c>
      <c r="W481" s="106">
        <f t="shared" si="402"/>
        <v>0</v>
      </c>
      <c r="X481" s="106">
        <f t="shared" si="402"/>
        <v>0</v>
      </c>
      <c r="Y481" s="106">
        <f t="shared" si="402"/>
        <v>0</v>
      </c>
      <c r="Z481" s="106">
        <f t="shared" si="402"/>
        <v>0</v>
      </c>
      <c r="AA481" s="106">
        <f t="shared" si="402"/>
        <v>0</v>
      </c>
      <c r="AB481" s="106">
        <f t="shared" si="402"/>
        <v>0</v>
      </c>
      <c r="AC481" s="106">
        <f t="shared" si="402"/>
        <v>0</v>
      </c>
      <c r="AD481" s="106">
        <f t="shared" si="402"/>
        <v>0</v>
      </c>
      <c r="AE481" s="106">
        <f t="shared" si="403"/>
        <v>0</v>
      </c>
      <c r="AF481" s="106">
        <f t="shared" si="403"/>
        <v>0</v>
      </c>
      <c r="AG481" s="106">
        <f t="shared" si="403"/>
        <v>0</v>
      </c>
      <c r="AH481" s="106">
        <f t="shared" si="403"/>
        <v>0</v>
      </c>
      <c r="AI481" s="106">
        <f t="shared" si="403"/>
        <v>0</v>
      </c>
      <c r="AJ481" s="106">
        <f t="shared" si="403"/>
        <v>0</v>
      </c>
      <c r="AK481" s="106">
        <f t="shared" si="403"/>
        <v>0</v>
      </c>
      <c r="AL481" s="106">
        <f t="shared" si="403"/>
        <v>0</v>
      </c>
      <c r="AM481" s="106">
        <f t="shared" si="403"/>
        <v>0</v>
      </c>
      <c r="AN481" s="106">
        <f t="shared" si="403"/>
        <v>0</v>
      </c>
      <c r="AO481" s="106">
        <f t="shared" si="404"/>
        <v>0</v>
      </c>
      <c r="AP481" s="106">
        <f t="shared" si="404"/>
        <v>0</v>
      </c>
      <c r="AQ481" s="106">
        <f t="shared" si="404"/>
        <v>0</v>
      </c>
      <c r="AR481" s="106">
        <f t="shared" si="404"/>
        <v>0</v>
      </c>
      <c r="AS481" s="106">
        <f t="shared" si="404"/>
        <v>0</v>
      </c>
      <c r="AT481" s="106">
        <f t="shared" si="404"/>
        <v>0</v>
      </c>
      <c r="AU481" s="106">
        <f t="shared" si="404"/>
        <v>0</v>
      </c>
      <c r="AV481" s="106">
        <f t="shared" si="404"/>
        <v>0</v>
      </c>
      <c r="AW481" s="106">
        <f t="shared" si="404"/>
        <v>0</v>
      </c>
      <c r="AX481" s="106">
        <f t="shared" si="404"/>
        <v>0</v>
      </c>
      <c r="AY481" s="106">
        <f t="shared" si="405"/>
        <v>0.58333333333333337</v>
      </c>
      <c r="AZ481" s="106">
        <f t="shared" si="405"/>
        <v>1</v>
      </c>
      <c r="BA481" s="106">
        <f t="shared" si="405"/>
        <v>1</v>
      </c>
      <c r="BB481" s="106">
        <f t="shared" si="405"/>
        <v>1</v>
      </c>
      <c r="BC481" s="106">
        <f t="shared" si="405"/>
        <v>1</v>
      </c>
      <c r="BD481" s="106">
        <f t="shared" si="405"/>
        <v>1</v>
      </c>
      <c r="BE481" s="106">
        <f t="shared" si="405"/>
        <v>1</v>
      </c>
      <c r="BF481" s="106">
        <f t="shared" si="405"/>
        <v>1</v>
      </c>
      <c r="BG481" s="106">
        <f t="shared" si="405"/>
        <v>1</v>
      </c>
      <c r="BH481" s="106">
        <f t="shared" si="405"/>
        <v>1</v>
      </c>
      <c r="BI481" s="106">
        <f t="shared" si="406"/>
        <v>1</v>
      </c>
      <c r="BJ481" s="106">
        <f t="shared" si="406"/>
        <v>1</v>
      </c>
      <c r="BK481" s="106">
        <f t="shared" si="406"/>
        <v>1</v>
      </c>
      <c r="BL481" s="106">
        <f t="shared" si="406"/>
        <v>1</v>
      </c>
      <c r="BM481" s="106">
        <f t="shared" si="406"/>
        <v>1</v>
      </c>
      <c r="BN481" s="106">
        <f t="shared" si="406"/>
        <v>1</v>
      </c>
      <c r="BO481" s="106">
        <f t="shared" si="406"/>
        <v>1</v>
      </c>
      <c r="BP481" s="106">
        <f t="shared" si="406"/>
        <v>1</v>
      </c>
      <c r="BQ481" s="106">
        <f t="shared" si="406"/>
        <v>1</v>
      </c>
      <c r="BR481" s="350">
        <f t="shared" si="386"/>
        <v>0.31497175141242945</v>
      </c>
    </row>
    <row r="482" spans="1:70" ht="30" x14ac:dyDescent="0.25">
      <c r="A482" s="80"/>
      <c r="B482" s="103" t="s">
        <v>1573</v>
      </c>
      <c r="C482" s="103" t="s">
        <v>1574</v>
      </c>
      <c r="D482" s="103" t="s">
        <v>9</v>
      </c>
      <c r="E482" s="223">
        <f>VLOOKUP(B482,'Cuadro Control'!C523:J2412,8,FALSE)</f>
        <v>179532477.23999998</v>
      </c>
      <c r="F482" s="104">
        <f t="shared" si="394"/>
        <v>3.3817438522495219E-2</v>
      </c>
      <c r="G482" s="105">
        <v>46490</v>
      </c>
      <c r="H482" s="105"/>
      <c r="I482" s="105">
        <v>46503</v>
      </c>
      <c r="J482" s="354">
        <f t="shared" si="363"/>
        <v>0.7857142857142857</v>
      </c>
      <c r="K482" s="104">
        <f t="shared" si="401"/>
        <v>0</v>
      </c>
      <c r="L482" s="104">
        <f t="shared" si="401"/>
        <v>0</v>
      </c>
      <c r="M482" s="104">
        <f t="shared" si="401"/>
        <v>0</v>
      </c>
      <c r="N482" s="104">
        <f t="shared" si="401"/>
        <v>0</v>
      </c>
      <c r="O482" s="104">
        <f t="shared" si="401"/>
        <v>0</v>
      </c>
      <c r="P482" s="104">
        <f t="shared" si="401"/>
        <v>0</v>
      </c>
      <c r="Q482" s="104">
        <f t="shared" si="401"/>
        <v>0</v>
      </c>
      <c r="R482" s="104">
        <f t="shared" si="401"/>
        <v>0</v>
      </c>
      <c r="S482" s="104">
        <f t="shared" si="401"/>
        <v>0</v>
      </c>
      <c r="T482" s="104">
        <f t="shared" si="401"/>
        <v>0</v>
      </c>
      <c r="U482" s="104">
        <f t="shared" si="402"/>
        <v>0</v>
      </c>
      <c r="V482" s="104">
        <f t="shared" si="402"/>
        <v>0</v>
      </c>
      <c r="W482" s="104">
        <f t="shared" si="402"/>
        <v>0</v>
      </c>
      <c r="X482" s="104">
        <f t="shared" si="402"/>
        <v>0</v>
      </c>
      <c r="Y482" s="104">
        <f t="shared" si="402"/>
        <v>0</v>
      </c>
      <c r="Z482" s="104">
        <f t="shared" si="402"/>
        <v>0</v>
      </c>
      <c r="AA482" s="104">
        <f t="shared" si="402"/>
        <v>0</v>
      </c>
      <c r="AB482" s="104">
        <f t="shared" si="402"/>
        <v>0</v>
      </c>
      <c r="AC482" s="104">
        <f t="shared" si="402"/>
        <v>0</v>
      </c>
      <c r="AD482" s="104">
        <f t="shared" si="402"/>
        <v>0</v>
      </c>
      <c r="AE482" s="104">
        <f t="shared" si="403"/>
        <v>0</v>
      </c>
      <c r="AF482" s="104">
        <f t="shared" si="403"/>
        <v>0</v>
      </c>
      <c r="AG482" s="104">
        <f t="shared" si="403"/>
        <v>0</v>
      </c>
      <c r="AH482" s="104">
        <f t="shared" si="403"/>
        <v>0</v>
      </c>
      <c r="AI482" s="104">
        <f t="shared" si="403"/>
        <v>0</v>
      </c>
      <c r="AJ482" s="104">
        <f t="shared" si="403"/>
        <v>0</v>
      </c>
      <c r="AK482" s="104">
        <f t="shared" si="403"/>
        <v>0</v>
      </c>
      <c r="AL482" s="104">
        <f t="shared" si="403"/>
        <v>0</v>
      </c>
      <c r="AM482" s="104">
        <f t="shared" si="403"/>
        <v>0</v>
      </c>
      <c r="AN482" s="104">
        <f t="shared" si="403"/>
        <v>0</v>
      </c>
      <c r="AO482" s="104">
        <f t="shared" si="404"/>
        <v>0</v>
      </c>
      <c r="AP482" s="104">
        <f t="shared" si="404"/>
        <v>0</v>
      </c>
      <c r="AQ482" s="104">
        <f t="shared" si="404"/>
        <v>0</v>
      </c>
      <c r="AR482" s="104">
        <f t="shared" si="404"/>
        <v>0</v>
      </c>
      <c r="AS482" s="104">
        <f t="shared" si="404"/>
        <v>0</v>
      </c>
      <c r="AT482" s="104">
        <f t="shared" si="404"/>
        <v>0</v>
      </c>
      <c r="AU482" s="104">
        <f t="shared" si="404"/>
        <v>0</v>
      </c>
      <c r="AV482" s="104">
        <f t="shared" si="404"/>
        <v>0</v>
      </c>
      <c r="AW482" s="104">
        <f t="shared" si="404"/>
        <v>0</v>
      </c>
      <c r="AX482" s="104">
        <f t="shared" si="404"/>
        <v>0</v>
      </c>
      <c r="AY482" s="104">
        <f t="shared" si="405"/>
        <v>0.2857142857142857</v>
      </c>
      <c r="AZ482" s="104">
        <f t="shared" si="405"/>
        <v>0.7857142857142857</v>
      </c>
      <c r="BA482" s="104">
        <f t="shared" si="405"/>
        <v>1</v>
      </c>
      <c r="BB482" s="104">
        <f t="shared" si="405"/>
        <v>1</v>
      </c>
      <c r="BC482" s="104">
        <f t="shared" si="405"/>
        <v>1</v>
      </c>
      <c r="BD482" s="104">
        <f t="shared" si="405"/>
        <v>1</v>
      </c>
      <c r="BE482" s="104">
        <f t="shared" si="405"/>
        <v>1</v>
      </c>
      <c r="BF482" s="104">
        <f t="shared" si="405"/>
        <v>1</v>
      </c>
      <c r="BG482" s="104">
        <f t="shared" si="405"/>
        <v>1</v>
      </c>
      <c r="BH482" s="104">
        <f t="shared" si="405"/>
        <v>1</v>
      </c>
      <c r="BI482" s="104">
        <f t="shared" si="406"/>
        <v>1</v>
      </c>
      <c r="BJ482" s="104">
        <f t="shared" si="406"/>
        <v>1</v>
      </c>
      <c r="BK482" s="104">
        <f t="shared" si="406"/>
        <v>1</v>
      </c>
      <c r="BL482" s="104">
        <f t="shared" si="406"/>
        <v>1</v>
      </c>
      <c r="BM482" s="104">
        <f t="shared" si="406"/>
        <v>1</v>
      </c>
      <c r="BN482" s="104">
        <f t="shared" si="406"/>
        <v>1</v>
      </c>
      <c r="BO482" s="104">
        <f t="shared" si="406"/>
        <v>1</v>
      </c>
      <c r="BP482" s="104">
        <f t="shared" si="406"/>
        <v>1</v>
      </c>
      <c r="BQ482" s="104">
        <f t="shared" si="406"/>
        <v>1</v>
      </c>
      <c r="BR482" s="350">
        <f t="shared" si="386"/>
        <v>0.30629539951573848</v>
      </c>
    </row>
    <row r="483" spans="1:70" ht="15" x14ac:dyDescent="0.25">
      <c r="A483" s="80"/>
      <c r="B483" s="78" t="s">
        <v>1575</v>
      </c>
      <c r="C483" s="78" t="s">
        <v>1995</v>
      </c>
      <c r="D483" s="78" t="s">
        <v>3</v>
      </c>
      <c r="E483" s="225">
        <f>VLOOKUP(B483,'Cuadro Control'!C524:J2413,8,FALSE)</f>
        <v>0</v>
      </c>
      <c r="F483" s="108">
        <f>IFERROR(E483/$E$467,0)</f>
        <v>0</v>
      </c>
      <c r="G483" s="109">
        <v>46503</v>
      </c>
      <c r="H483" s="109"/>
      <c r="I483" s="109">
        <v>46503</v>
      </c>
      <c r="J483" s="354">
        <f t="shared" si="363"/>
        <v>0</v>
      </c>
      <c r="K483" s="108">
        <f t="shared" si="401"/>
        <v>0</v>
      </c>
      <c r="L483" s="108">
        <f t="shared" si="401"/>
        <v>0</v>
      </c>
      <c r="M483" s="108">
        <f t="shared" si="401"/>
        <v>0</v>
      </c>
      <c r="N483" s="108">
        <f t="shared" si="401"/>
        <v>0</v>
      </c>
      <c r="O483" s="108">
        <f t="shared" si="401"/>
        <v>0</v>
      </c>
      <c r="P483" s="108">
        <f t="shared" si="401"/>
        <v>0</v>
      </c>
      <c r="Q483" s="108">
        <f t="shared" si="401"/>
        <v>0</v>
      </c>
      <c r="R483" s="108">
        <f t="shared" si="401"/>
        <v>0</v>
      </c>
      <c r="S483" s="108">
        <f t="shared" si="401"/>
        <v>0</v>
      </c>
      <c r="T483" s="108">
        <f t="shared" si="401"/>
        <v>0</v>
      </c>
      <c r="U483" s="108">
        <f t="shared" si="402"/>
        <v>0</v>
      </c>
      <c r="V483" s="108">
        <f t="shared" si="402"/>
        <v>0</v>
      </c>
      <c r="W483" s="108">
        <f t="shared" si="402"/>
        <v>0</v>
      </c>
      <c r="X483" s="108">
        <f t="shared" si="402"/>
        <v>0</v>
      </c>
      <c r="Y483" s="108">
        <f t="shared" si="402"/>
        <v>0</v>
      </c>
      <c r="Z483" s="108">
        <f t="shared" si="402"/>
        <v>0</v>
      </c>
      <c r="AA483" s="108">
        <f t="shared" si="402"/>
        <v>0</v>
      </c>
      <c r="AB483" s="108">
        <f t="shared" si="402"/>
        <v>0</v>
      </c>
      <c r="AC483" s="108">
        <f t="shared" si="402"/>
        <v>0</v>
      </c>
      <c r="AD483" s="108">
        <f t="shared" si="402"/>
        <v>0</v>
      </c>
      <c r="AE483" s="108">
        <f t="shared" si="403"/>
        <v>0</v>
      </c>
      <c r="AF483" s="108">
        <f t="shared" si="403"/>
        <v>0</v>
      </c>
      <c r="AG483" s="108">
        <f t="shared" si="403"/>
        <v>0</v>
      </c>
      <c r="AH483" s="108">
        <f t="shared" si="403"/>
        <v>0</v>
      </c>
      <c r="AI483" s="108">
        <f t="shared" si="403"/>
        <v>0</v>
      </c>
      <c r="AJ483" s="108">
        <f t="shared" si="403"/>
        <v>0</v>
      </c>
      <c r="AK483" s="108">
        <f t="shared" si="403"/>
        <v>0</v>
      </c>
      <c r="AL483" s="108">
        <f t="shared" si="403"/>
        <v>0</v>
      </c>
      <c r="AM483" s="108">
        <f t="shared" si="403"/>
        <v>0</v>
      </c>
      <c r="AN483" s="108">
        <f t="shared" si="403"/>
        <v>0</v>
      </c>
      <c r="AO483" s="108">
        <f t="shared" si="404"/>
        <v>0</v>
      </c>
      <c r="AP483" s="108">
        <f t="shared" si="404"/>
        <v>0</v>
      </c>
      <c r="AQ483" s="108">
        <f t="shared" si="404"/>
        <v>0</v>
      </c>
      <c r="AR483" s="108">
        <f t="shared" si="404"/>
        <v>0</v>
      </c>
      <c r="AS483" s="108">
        <f t="shared" si="404"/>
        <v>0</v>
      </c>
      <c r="AT483" s="108">
        <f t="shared" si="404"/>
        <v>0</v>
      </c>
      <c r="AU483" s="108">
        <f t="shared" si="404"/>
        <v>0</v>
      </c>
      <c r="AV483" s="108">
        <f t="shared" si="404"/>
        <v>0</v>
      </c>
      <c r="AW483" s="108">
        <f t="shared" si="404"/>
        <v>0</v>
      </c>
      <c r="AX483" s="108">
        <f t="shared" si="404"/>
        <v>0</v>
      </c>
      <c r="AY483" s="108">
        <f t="shared" si="405"/>
        <v>0</v>
      </c>
      <c r="AZ483" s="108">
        <f t="shared" si="405"/>
        <v>0</v>
      </c>
      <c r="BA483" s="108">
        <f t="shared" si="405"/>
        <v>1</v>
      </c>
      <c r="BB483" s="108">
        <f t="shared" si="405"/>
        <v>1</v>
      </c>
      <c r="BC483" s="108">
        <f t="shared" si="405"/>
        <v>1</v>
      </c>
      <c r="BD483" s="108">
        <f t="shared" si="405"/>
        <v>1</v>
      </c>
      <c r="BE483" s="108">
        <f t="shared" si="405"/>
        <v>1</v>
      </c>
      <c r="BF483" s="108">
        <f t="shared" si="405"/>
        <v>1</v>
      </c>
      <c r="BG483" s="108">
        <f t="shared" si="405"/>
        <v>1</v>
      </c>
      <c r="BH483" s="108">
        <f t="shared" si="405"/>
        <v>1</v>
      </c>
      <c r="BI483" s="108">
        <f t="shared" si="406"/>
        <v>1</v>
      </c>
      <c r="BJ483" s="108">
        <f t="shared" si="406"/>
        <v>1</v>
      </c>
      <c r="BK483" s="108">
        <f t="shared" si="406"/>
        <v>1</v>
      </c>
      <c r="BL483" s="108">
        <f t="shared" si="406"/>
        <v>1</v>
      </c>
      <c r="BM483" s="108">
        <f t="shared" si="406"/>
        <v>1</v>
      </c>
      <c r="BN483" s="108">
        <f t="shared" si="406"/>
        <v>1</v>
      </c>
      <c r="BO483" s="108">
        <f t="shared" si="406"/>
        <v>1</v>
      </c>
      <c r="BP483" s="108">
        <f t="shared" si="406"/>
        <v>1</v>
      </c>
      <c r="BQ483" s="108">
        <f t="shared" si="406"/>
        <v>1</v>
      </c>
      <c r="BR483" s="350">
        <f t="shared" si="386"/>
        <v>0.28813559322033899</v>
      </c>
    </row>
    <row r="484" spans="1:70" ht="15" x14ac:dyDescent="0.25">
      <c r="A484" s="80"/>
      <c r="B484" s="79" t="s">
        <v>1576</v>
      </c>
      <c r="C484" s="79" t="s">
        <v>1577</v>
      </c>
      <c r="D484" s="79" t="s">
        <v>38</v>
      </c>
      <c r="E484" s="226">
        <f>SUM(E485:E500)</f>
        <v>5308872732.0543728</v>
      </c>
      <c r="F484" s="110">
        <f>IFERROR(E484/$E$109,0)</f>
        <v>2.9408554574576196E-2</v>
      </c>
      <c r="G484" s="111">
        <v>46431</v>
      </c>
      <c r="H484" s="111"/>
      <c r="I484" s="111">
        <v>46511</v>
      </c>
      <c r="J484" s="354">
        <f t="shared" si="363"/>
        <v>0.98959463430077077</v>
      </c>
      <c r="K484" s="110">
        <f>SUMPRODUCT($F485:$F499,K485:K499)</f>
        <v>0</v>
      </c>
      <c r="L484" s="110">
        <f t="shared" ref="L484:BQ484" si="407">SUMPRODUCT($F485:$F499,L485:L499)</f>
        <v>0</v>
      </c>
      <c r="M484" s="110">
        <f t="shared" si="407"/>
        <v>0</v>
      </c>
      <c r="N484" s="110">
        <f t="shared" si="407"/>
        <v>0</v>
      </c>
      <c r="O484" s="110">
        <f t="shared" si="407"/>
        <v>0</v>
      </c>
      <c r="P484" s="110">
        <f t="shared" si="407"/>
        <v>0</v>
      </c>
      <c r="Q484" s="110">
        <f t="shared" si="407"/>
        <v>0</v>
      </c>
      <c r="R484" s="110">
        <f t="shared" si="407"/>
        <v>0</v>
      </c>
      <c r="S484" s="110">
        <f t="shared" si="407"/>
        <v>0</v>
      </c>
      <c r="T484" s="110">
        <f t="shared" si="407"/>
        <v>0</v>
      </c>
      <c r="U484" s="110">
        <f t="shared" si="407"/>
        <v>0</v>
      </c>
      <c r="V484" s="110">
        <f t="shared" si="407"/>
        <v>0</v>
      </c>
      <c r="W484" s="110">
        <f t="shared" si="407"/>
        <v>0</v>
      </c>
      <c r="X484" s="110">
        <f t="shared" si="407"/>
        <v>0</v>
      </c>
      <c r="Y484" s="110">
        <f t="shared" si="407"/>
        <v>0</v>
      </c>
      <c r="Z484" s="110">
        <f t="shared" si="407"/>
        <v>0</v>
      </c>
      <c r="AA484" s="110">
        <f t="shared" si="407"/>
        <v>0</v>
      </c>
      <c r="AB484" s="110">
        <f t="shared" si="407"/>
        <v>0</v>
      </c>
      <c r="AC484" s="110">
        <f t="shared" si="407"/>
        <v>0</v>
      </c>
      <c r="AD484" s="110">
        <f t="shared" si="407"/>
        <v>0</v>
      </c>
      <c r="AE484" s="110">
        <f t="shared" si="407"/>
        <v>0</v>
      </c>
      <c r="AF484" s="110">
        <f t="shared" si="407"/>
        <v>0</v>
      </c>
      <c r="AG484" s="110">
        <f t="shared" si="407"/>
        <v>0</v>
      </c>
      <c r="AH484" s="110">
        <f t="shared" si="407"/>
        <v>0</v>
      </c>
      <c r="AI484" s="110">
        <f t="shared" si="407"/>
        <v>0</v>
      </c>
      <c r="AJ484" s="110">
        <f t="shared" si="407"/>
        <v>0</v>
      </c>
      <c r="AK484" s="110">
        <f t="shared" si="407"/>
        <v>0</v>
      </c>
      <c r="AL484" s="110">
        <f t="shared" si="407"/>
        <v>0</v>
      </c>
      <c r="AM484" s="110">
        <f t="shared" si="407"/>
        <v>0</v>
      </c>
      <c r="AN484" s="110">
        <f t="shared" si="407"/>
        <v>0</v>
      </c>
      <c r="AO484" s="110">
        <f t="shared" si="407"/>
        <v>0</v>
      </c>
      <c r="AP484" s="110">
        <f t="shared" si="407"/>
        <v>0</v>
      </c>
      <c r="AQ484" s="110">
        <f t="shared" si="407"/>
        <v>1.0979778487989068E-2</v>
      </c>
      <c r="AR484" s="110">
        <f t="shared" si="407"/>
        <v>4.5105438725758645E-2</v>
      </c>
      <c r="AS484" s="110">
        <f t="shared" si="407"/>
        <v>8.8394101585839407E-2</v>
      </c>
      <c r="AT484" s="110">
        <f t="shared" si="407"/>
        <v>0.16571961757148626</v>
      </c>
      <c r="AU484" s="110">
        <f t="shared" si="407"/>
        <v>0.22251463643314551</v>
      </c>
      <c r="AV484" s="110">
        <f t="shared" si="407"/>
        <v>0.30245970158069158</v>
      </c>
      <c r="AW484" s="110">
        <f t="shared" si="407"/>
        <v>0.38240476672823764</v>
      </c>
      <c r="AX484" s="110">
        <f t="shared" si="407"/>
        <v>0.64850810003989967</v>
      </c>
      <c r="AY484" s="110">
        <f t="shared" si="407"/>
        <v>0.65049482490954236</v>
      </c>
      <c r="AZ484" s="110">
        <f t="shared" si="407"/>
        <v>0.78111331026075681</v>
      </c>
      <c r="BA484" s="110">
        <f t="shared" si="407"/>
        <v>0.98959463430077077</v>
      </c>
      <c r="BB484" s="110">
        <f t="shared" si="407"/>
        <v>1</v>
      </c>
      <c r="BC484" s="110">
        <f t="shared" si="407"/>
        <v>1</v>
      </c>
      <c r="BD484" s="110">
        <f t="shared" si="407"/>
        <v>1</v>
      </c>
      <c r="BE484" s="110">
        <f t="shared" si="407"/>
        <v>1</v>
      </c>
      <c r="BF484" s="110">
        <f t="shared" si="407"/>
        <v>1</v>
      </c>
      <c r="BG484" s="110">
        <f t="shared" si="407"/>
        <v>1</v>
      </c>
      <c r="BH484" s="110">
        <f t="shared" si="407"/>
        <v>1</v>
      </c>
      <c r="BI484" s="110">
        <f t="shared" si="407"/>
        <v>1</v>
      </c>
      <c r="BJ484" s="110">
        <f t="shared" si="407"/>
        <v>1</v>
      </c>
      <c r="BK484" s="110">
        <f t="shared" si="407"/>
        <v>1</v>
      </c>
      <c r="BL484" s="110">
        <f t="shared" si="407"/>
        <v>1</v>
      </c>
      <c r="BM484" s="110">
        <f t="shared" si="407"/>
        <v>1</v>
      </c>
      <c r="BN484" s="110">
        <f t="shared" si="407"/>
        <v>1</v>
      </c>
      <c r="BO484" s="110">
        <f t="shared" si="407"/>
        <v>1</v>
      </c>
      <c r="BP484" s="110">
        <f t="shared" si="407"/>
        <v>1</v>
      </c>
      <c r="BQ484" s="110">
        <f t="shared" si="407"/>
        <v>1</v>
      </c>
      <c r="BR484" s="350">
        <f t="shared" si="386"/>
        <v>0.3438523544173579</v>
      </c>
    </row>
    <row r="485" spans="1:70" ht="24" x14ac:dyDescent="0.25">
      <c r="A485" s="80"/>
      <c r="B485" s="77" t="s">
        <v>1578</v>
      </c>
      <c r="C485" s="77" t="s">
        <v>2118</v>
      </c>
      <c r="D485" s="77" t="s">
        <v>22</v>
      </c>
      <c r="E485" s="224">
        <f>VLOOKUP(B485,'Cuadro Control'!C527:J2415,8,FALSE)</f>
        <v>83271780.884117648</v>
      </c>
      <c r="F485" s="106">
        <f t="shared" ref="F485:F499" si="408">IFERROR(E485/$E$484,0)</f>
        <v>1.5685397839984384E-2</v>
      </c>
      <c r="G485" s="107">
        <v>46431</v>
      </c>
      <c r="H485" s="107"/>
      <c r="I485" s="107">
        <v>46440</v>
      </c>
      <c r="J485" s="354">
        <f t="shared" si="363"/>
        <v>0.7</v>
      </c>
      <c r="K485" s="106">
        <f t="shared" ref="K485:T494" si="409">IF($G485=0,0,IF(K$6&lt;$G485,0,IF(K$6&gt;$I485,1,(K$6-$G485+1)/($I485-$G485+1))))</f>
        <v>0</v>
      </c>
      <c r="L485" s="106">
        <f t="shared" si="409"/>
        <v>0</v>
      </c>
      <c r="M485" s="106">
        <f t="shared" si="409"/>
        <v>0</v>
      </c>
      <c r="N485" s="106">
        <f t="shared" si="409"/>
        <v>0</v>
      </c>
      <c r="O485" s="106">
        <f t="shared" si="409"/>
        <v>0</v>
      </c>
      <c r="P485" s="106">
        <f t="shared" si="409"/>
        <v>0</v>
      </c>
      <c r="Q485" s="106">
        <f t="shared" si="409"/>
        <v>0</v>
      </c>
      <c r="R485" s="106">
        <f t="shared" si="409"/>
        <v>0</v>
      </c>
      <c r="S485" s="106">
        <f t="shared" si="409"/>
        <v>0</v>
      </c>
      <c r="T485" s="106">
        <f t="shared" si="409"/>
        <v>0</v>
      </c>
      <c r="U485" s="106">
        <f t="shared" ref="U485:AD494" si="410">IF($G485=0,0,IF(U$6&lt;$G485,0,IF(U$6&gt;$I485,1,(U$6-$G485+1)/($I485-$G485+1))))</f>
        <v>0</v>
      </c>
      <c r="V485" s="106">
        <f t="shared" si="410"/>
        <v>0</v>
      </c>
      <c r="W485" s="106">
        <f t="shared" si="410"/>
        <v>0</v>
      </c>
      <c r="X485" s="106">
        <f t="shared" si="410"/>
        <v>0</v>
      </c>
      <c r="Y485" s="106">
        <f t="shared" si="410"/>
        <v>0</v>
      </c>
      <c r="Z485" s="106">
        <f t="shared" si="410"/>
        <v>0</v>
      </c>
      <c r="AA485" s="106">
        <f t="shared" si="410"/>
        <v>0</v>
      </c>
      <c r="AB485" s="106">
        <f t="shared" si="410"/>
        <v>0</v>
      </c>
      <c r="AC485" s="106">
        <f t="shared" si="410"/>
        <v>0</v>
      </c>
      <c r="AD485" s="106">
        <f t="shared" si="410"/>
        <v>0</v>
      </c>
      <c r="AE485" s="106">
        <f t="shared" ref="AE485:AN494" si="411">IF($G485=0,0,IF(AE$6&lt;$G485,0,IF(AE$6&gt;$I485,1,(AE$6-$G485+1)/($I485-$G485+1))))</f>
        <v>0</v>
      </c>
      <c r="AF485" s="106">
        <f t="shared" si="411"/>
        <v>0</v>
      </c>
      <c r="AG485" s="106">
        <f t="shared" si="411"/>
        <v>0</v>
      </c>
      <c r="AH485" s="106">
        <f t="shared" si="411"/>
        <v>0</v>
      </c>
      <c r="AI485" s="106">
        <f t="shared" si="411"/>
        <v>0</v>
      </c>
      <c r="AJ485" s="106">
        <f t="shared" si="411"/>
        <v>0</v>
      </c>
      <c r="AK485" s="106">
        <f t="shared" si="411"/>
        <v>0</v>
      </c>
      <c r="AL485" s="106">
        <f t="shared" si="411"/>
        <v>0</v>
      </c>
      <c r="AM485" s="106">
        <f t="shared" si="411"/>
        <v>0</v>
      </c>
      <c r="AN485" s="106">
        <f t="shared" si="411"/>
        <v>0</v>
      </c>
      <c r="AO485" s="106">
        <f t="shared" ref="AO485:AX494" si="412">IF($G485=0,0,IF(AO$6&lt;$G485,0,IF(AO$6&gt;$I485,1,(AO$6-$G485+1)/($I485-$G485+1))))</f>
        <v>0</v>
      </c>
      <c r="AP485" s="106">
        <f t="shared" si="412"/>
        <v>0</v>
      </c>
      <c r="AQ485" s="106">
        <f t="shared" si="412"/>
        <v>0.7</v>
      </c>
      <c r="AR485" s="106">
        <f t="shared" si="412"/>
        <v>1</v>
      </c>
      <c r="AS485" s="106">
        <f t="shared" si="412"/>
        <v>1</v>
      </c>
      <c r="AT485" s="106">
        <f t="shared" si="412"/>
        <v>1</v>
      </c>
      <c r="AU485" s="106">
        <f t="shared" si="412"/>
        <v>1</v>
      </c>
      <c r="AV485" s="106">
        <f t="shared" si="412"/>
        <v>1</v>
      </c>
      <c r="AW485" s="106">
        <f t="shared" si="412"/>
        <v>1</v>
      </c>
      <c r="AX485" s="106">
        <f t="shared" si="412"/>
        <v>1</v>
      </c>
      <c r="AY485" s="106">
        <f t="shared" ref="AY485:BH494" si="413">IF($G485=0,0,IF(AY$6&lt;$G485,0,IF(AY$6&gt;$I485,1,(AY$6-$G485+1)/($I485-$G485+1))))</f>
        <v>1</v>
      </c>
      <c r="AZ485" s="106">
        <f t="shared" si="413"/>
        <v>1</v>
      </c>
      <c r="BA485" s="106">
        <f t="shared" si="413"/>
        <v>1</v>
      </c>
      <c r="BB485" s="106">
        <f t="shared" si="413"/>
        <v>1</v>
      </c>
      <c r="BC485" s="106">
        <f t="shared" si="413"/>
        <v>1</v>
      </c>
      <c r="BD485" s="106">
        <f t="shared" si="413"/>
        <v>1</v>
      </c>
      <c r="BE485" s="106">
        <f t="shared" si="413"/>
        <v>1</v>
      </c>
      <c r="BF485" s="106">
        <f t="shared" si="413"/>
        <v>1</v>
      </c>
      <c r="BG485" s="106">
        <f t="shared" si="413"/>
        <v>1</v>
      </c>
      <c r="BH485" s="106">
        <f t="shared" si="413"/>
        <v>1</v>
      </c>
      <c r="BI485" s="106">
        <f t="shared" ref="BI485:BQ494" si="414">IF($G485=0,0,IF(BI$6&lt;$G485,0,IF(BI$6&gt;$I485,1,(BI$6-$G485+1)/($I485-$G485+1))))</f>
        <v>1</v>
      </c>
      <c r="BJ485" s="106">
        <f t="shared" si="414"/>
        <v>1</v>
      </c>
      <c r="BK485" s="106">
        <f t="shared" si="414"/>
        <v>1</v>
      </c>
      <c r="BL485" s="106">
        <f t="shared" si="414"/>
        <v>1</v>
      </c>
      <c r="BM485" s="106">
        <f t="shared" si="414"/>
        <v>1</v>
      </c>
      <c r="BN485" s="106">
        <f t="shared" si="414"/>
        <v>1</v>
      </c>
      <c r="BO485" s="106">
        <f t="shared" si="414"/>
        <v>1</v>
      </c>
      <c r="BP485" s="106">
        <f t="shared" si="414"/>
        <v>1</v>
      </c>
      <c r="BQ485" s="106">
        <f t="shared" si="414"/>
        <v>1</v>
      </c>
      <c r="BR485" s="350">
        <f t="shared" si="386"/>
        <v>0.4525423728813559</v>
      </c>
    </row>
    <row r="486" spans="1:70" ht="15" x14ac:dyDescent="0.25">
      <c r="A486" s="80"/>
      <c r="B486" s="77" t="s">
        <v>1580</v>
      </c>
      <c r="C486" s="77" t="s">
        <v>1581</v>
      </c>
      <c r="D486" s="77" t="s">
        <v>9</v>
      </c>
      <c r="E486" s="224">
        <f>VLOOKUP(B486,'Cuadro Control'!C528:J2416,8,FALSE)</f>
        <v>312374505.66882348</v>
      </c>
      <c r="F486" s="106">
        <f t="shared" si="408"/>
        <v>5.8840081771548515E-2</v>
      </c>
      <c r="G486" s="107">
        <v>46441</v>
      </c>
      <c r="H486" s="107"/>
      <c r="I486" s="107">
        <v>46448</v>
      </c>
      <c r="J486" s="354">
        <f t="shared" si="363"/>
        <v>0.5</v>
      </c>
      <c r="K486" s="106">
        <f t="shared" si="409"/>
        <v>0</v>
      </c>
      <c r="L486" s="106">
        <f t="shared" si="409"/>
        <v>0</v>
      </c>
      <c r="M486" s="106">
        <f t="shared" si="409"/>
        <v>0</v>
      </c>
      <c r="N486" s="106">
        <f t="shared" si="409"/>
        <v>0</v>
      </c>
      <c r="O486" s="106">
        <f t="shared" si="409"/>
        <v>0</v>
      </c>
      <c r="P486" s="106">
        <f t="shared" si="409"/>
        <v>0</v>
      </c>
      <c r="Q486" s="106">
        <f t="shared" si="409"/>
        <v>0</v>
      </c>
      <c r="R486" s="106">
        <f t="shared" si="409"/>
        <v>0</v>
      </c>
      <c r="S486" s="106">
        <f t="shared" si="409"/>
        <v>0</v>
      </c>
      <c r="T486" s="106">
        <f t="shared" si="409"/>
        <v>0</v>
      </c>
      <c r="U486" s="106">
        <f t="shared" si="410"/>
        <v>0</v>
      </c>
      <c r="V486" s="106">
        <f t="shared" si="410"/>
        <v>0</v>
      </c>
      <c r="W486" s="106">
        <f t="shared" si="410"/>
        <v>0</v>
      </c>
      <c r="X486" s="106">
        <f t="shared" si="410"/>
        <v>0</v>
      </c>
      <c r="Y486" s="106">
        <f t="shared" si="410"/>
        <v>0</v>
      </c>
      <c r="Z486" s="106">
        <f t="shared" si="410"/>
        <v>0</v>
      </c>
      <c r="AA486" s="106">
        <f t="shared" si="410"/>
        <v>0</v>
      </c>
      <c r="AB486" s="106">
        <f t="shared" si="410"/>
        <v>0</v>
      </c>
      <c r="AC486" s="106">
        <f t="shared" si="410"/>
        <v>0</v>
      </c>
      <c r="AD486" s="106">
        <f t="shared" si="410"/>
        <v>0</v>
      </c>
      <c r="AE486" s="106">
        <f t="shared" si="411"/>
        <v>0</v>
      </c>
      <c r="AF486" s="106">
        <f t="shared" si="411"/>
        <v>0</v>
      </c>
      <c r="AG486" s="106">
        <f t="shared" si="411"/>
        <v>0</v>
      </c>
      <c r="AH486" s="106">
        <f t="shared" si="411"/>
        <v>0</v>
      </c>
      <c r="AI486" s="106">
        <f t="shared" si="411"/>
        <v>0</v>
      </c>
      <c r="AJ486" s="106">
        <f t="shared" si="411"/>
        <v>0</v>
      </c>
      <c r="AK486" s="106">
        <f t="shared" si="411"/>
        <v>0</v>
      </c>
      <c r="AL486" s="106">
        <f t="shared" si="411"/>
        <v>0</v>
      </c>
      <c r="AM486" s="106">
        <f t="shared" si="411"/>
        <v>0</v>
      </c>
      <c r="AN486" s="106">
        <f t="shared" si="411"/>
        <v>0</v>
      </c>
      <c r="AO486" s="106">
        <f t="shared" si="412"/>
        <v>0</v>
      </c>
      <c r="AP486" s="106">
        <f t="shared" si="412"/>
        <v>0</v>
      </c>
      <c r="AQ486" s="106">
        <f t="shared" si="412"/>
        <v>0</v>
      </c>
      <c r="AR486" s="106">
        <f t="shared" si="412"/>
        <v>0.5</v>
      </c>
      <c r="AS486" s="106">
        <f t="shared" si="412"/>
        <v>1</v>
      </c>
      <c r="AT486" s="106">
        <f t="shared" si="412"/>
        <v>1</v>
      </c>
      <c r="AU486" s="106">
        <f t="shared" si="412"/>
        <v>1</v>
      </c>
      <c r="AV486" s="106">
        <f t="shared" si="412"/>
        <v>1</v>
      </c>
      <c r="AW486" s="106">
        <f t="shared" si="412"/>
        <v>1</v>
      </c>
      <c r="AX486" s="106">
        <f t="shared" si="412"/>
        <v>1</v>
      </c>
      <c r="AY486" s="106">
        <f t="shared" si="413"/>
        <v>1</v>
      </c>
      <c r="AZ486" s="106">
        <f t="shared" si="413"/>
        <v>1</v>
      </c>
      <c r="BA486" s="106">
        <f t="shared" si="413"/>
        <v>1</v>
      </c>
      <c r="BB486" s="106">
        <f t="shared" si="413"/>
        <v>1</v>
      </c>
      <c r="BC486" s="106">
        <f t="shared" si="413"/>
        <v>1</v>
      </c>
      <c r="BD486" s="106">
        <f t="shared" si="413"/>
        <v>1</v>
      </c>
      <c r="BE486" s="106">
        <f t="shared" si="413"/>
        <v>1</v>
      </c>
      <c r="BF486" s="106">
        <f t="shared" si="413"/>
        <v>1</v>
      </c>
      <c r="BG486" s="106">
        <f t="shared" si="413"/>
        <v>1</v>
      </c>
      <c r="BH486" s="106">
        <f t="shared" si="413"/>
        <v>1</v>
      </c>
      <c r="BI486" s="106">
        <f t="shared" si="414"/>
        <v>1</v>
      </c>
      <c r="BJ486" s="106">
        <f t="shared" si="414"/>
        <v>1</v>
      </c>
      <c r="BK486" s="106">
        <f t="shared" si="414"/>
        <v>1</v>
      </c>
      <c r="BL486" s="106">
        <f t="shared" si="414"/>
        <v>1</v>
      </c>
      <c r="BM486" s="106">
        <f t="shared" si="414"/>
        <v>1</v>
      </c>
      <c r="BN486" s="106">
        <f t="shared" si="414"/>
        <v>1</v>
      </c>
      <c r="BO486" s="106">
        <f t="shared" si="414"/>
        <v>1</v>
      </c>
      <c r="BP486" s="106">
        <f t="shared" si="414"/>
        <v>1</v>
      </c>
      <c r="BQ486" s="106">
        <f t="shared" si="414"/>
        <v>1</v>
      </c>
      <c r="BR486" s="350">
        <f t="shared" si="386"/>
        <v>0.43220338983050849</v>
      </c>
    </row>
    <row r="487" spans="1:70" ht="15" x14ac:dyDescent="0.25">
      <c r="A487" s="80"/>
      <c r="B487" s="103" t="s">
        <v>1582</v>
      </c>
      <c r="C487" s="103" t="s">
        <v>1583</v>
      </c>
      <c r="D487" s="103" t="s">
        <v>6</v>
      </c>
      <c r="E487" s="223">
        <f>VLOOKUP(B487,'Cuadro Control'!C529:J2417,8,FALSE)</f>
        <v>9527825.6870364472</v>
      </c>
      <c r="F487" s="104">
        <f t="shared" si="408"/>
        <v>1.794698454439963E-3</v>
      </c>
      <c r="G487" s="105">
        <v>46448</v>
      </c>
      <c r="H487" s="105"/>
      <c r="I487" s="105">
        <v>46450</v>
      </c>
      <c r="J487" s="354">
        <f t="shared" si="363"/>
        <v>0</v>
      </c>
      <c r="K487" s="104">
        <f t="shared" si="409"/>
        <v>0</v>
      </c>
      <c r="L487" s="104">
        <f t="shared" si="409"/>
        <v>0</v>
      </c>
      <c r="M487" s="104">
        <f t="shared" si="409"/>
        <v>0</v>
      </c>
      <c r="N487" s="104">
        <f t="shared" si="409"/>
        <v>0</v>
      </c>
      <c r="O487" s="104">
        <f t="shared" si="409"/>
        <v>0</v>
      </c>
      <c r="P487" s="104">
        <f t="shared" si="409"/>
        <v>0</v>
      </c>
      <c r="Q487" s="104">
        <f t="shared" si="409"/>
        <v>0</v>
      </c>
      <c r="R487" s="104">
        <f t="shared" si="409"/>
        <v>0</v>
      </c>
      <c r="S487" s="104">
        <f t="shared" si="409"/>
        <v>0</v>
      </c>
      <c r="T487" s="104">
        <f t="shared" si="409"/>
        <v>0</v>
      </c>
      <c r="U487" s="104">
        <f t="shared" si="410"/>
        <v>0</v>
      </c>
      <c r="V487" s="104">
        <f t="shared" si="410"/>
        <v>0</v>
      </c>
      <c r="W487" s="104">
        <f t="shared" si="410"/>
        <v>0</v>
      </c>
      <c r="X487" s="104">
        <f t="shared" si="410"/>
        <v>0</v>
      </c>
      <c r="Y487" s="104">
        <f t="shared" si="410"/>
        <v>0</v>
      </c>
      <c r="Z487" s="104">
        <f t="shared" si="410"/>
        <v>0</v>
      </c>
      <c r="AA487" s="104">
        <f t="shared" si="410"/>
        <v>0</v>
      </c>
      <c r="AB487" s="104">
        <f t="shared" si="410"/>
        <v>0</v>
      </c>
      <c r="AC487" s="104">
        <f t="shared" si="410"/>
        <v>0</v>
      </c>
      <c r="AD487" s="104">
        <f t="shared" si="410"/>
        <v>0</v>
      </c>
      <c r="AE487" s="104">
        <f t="shared" si="411"/>
        <v>0</v>
      </c>
      <c r="AF487" s="104">
        <f t="shared" si="411"/>
        <v>0</v>
      </c>
      <c r="AG487" s="104">
        <f t="shared" si="411"/>
        <v>0</v>
      </c>
      <c r="AH487" s="104">
        <f t="shared" si="411"/>
        <v>0</v>
      </c>
      <c r="AI487" s="104">
        <f t="shared" si="411"/>
        <v>0</v>
      </c>
      <c r="AJ487" s="104">
        <f t="shared" si="411"/>
        <v>0</v>
      </c>
      <c r="AK487" s="104">
        <f t="shared" si="411"/>
        <v>0</v>
      </c>
      <c r="AL487" s="104">
        <f t="shared" si="411"/>
        <v>0</v>
      </c>
      <c r="AM487" s="104">
        <f t="shared" si="411"/>
        <v>0</v>
      </c>
      <c r="AN487" s="104">
        <f t="shared" si="411"/>
        <v>0</v>
      </c>
      <c r="AO487" s="104">
        <f t="shared" si="412"/>
        <v>0</v>
      </c>
      <c r="AP487" s="104">
        <f t="shared" si="412"/>
        <v>0</v>
      </c>
      <c r="AQ487" s="104">
        <f t="shared" si="412"/>
        <v>0</v>
      </c>
      <c r="AR487" s="104">
        <f t="shared" si="412"/>
        <v>0</v>
      </c>
      <c r="AS487" s="104">
        <f t="shared" si="412"/>
        <v>1</v>
      </c>
      <c r="AT487" s="104">
        <f t="shared" si="412"/>
        <v>1</v>
      </c>
      <c r="AU487" s="104">
        <f t="shared" si="412"/>
        <v>1</v>
      </c>
      <c r="AV487" s="104">
        <f t="shared" si="412"/>
        <v>1</v>
      </c>
      <c r="AW487" s="104">
        <f t="shared" si="412"/>
        <v>1</v>
      </c>
      <c r="AX487" s="104">
        <f t="shared" si="412"/>
        <v>1</v>
      </c>
      <c r="AY487" s="104">
        <f t="shared" si="413"/>
        <v>1</v>
      </c>
      <c r="AZ487" s="104">
        <f t="shared" si="413"/>
        <v>1</v>
      </c>
      <c r="BA487" s="104">
        <f t="shared" si="413"/>
        <v>1</v>
      </c>
      <c r="BB487" s="104">
        <f t="shared" si="413"/>
        <v>1</v>
      </c>
      <c r="BC487" s="104">
        <f t="shared" si="413"/>
        <v>1</v>
      </c>
      <c r="BD487" s="104">
        <f t="shared" si="413"/>
        <v>1</v>
      </c>
      <c r="BE487" s="104">
        <f t="shared" si="413"/>
        <v>1</v>
      </c>
      <c r="BF487" s="104">
        <f t="shared" si="413"/>
        <v>1</v>
      </c>
      <c r="BG487" s="104">
        <f t="shared" si="413"/>
        <v>1</v>
      </c>
      <c r="BH487" s="104">
        <f t="shared" si="413"/>
        <v>1</v>
      </c>
      <c r="BI487" s="104">
        <f t="shared" si="414"/>
        <v>1</v>
      </c>
      <c r="BJ487" s="104">
        <f t="shared" si="414"/>
        <v>1</v>
      </c>
      <c r="BK487" s="104">
        <f t="shared" si="414"/>
        <v>1</v>
      </c>
      <c r="BL487" s="104">
        <f t="shared" si="414"/>
        <v>1</v>
      </c>
      <c r="BM487" s="104">
        <f t="shared" si="414"/>
        <v>1</v>
      </c>
      <c r="BN487" s="104">
        <f t="shared" si="414"/>
        <v>1</v>
      </c>
      <c r="BO487" s="104">
        <f t="shared" si="414"/>
        <v>1</v>
      </c>
      <c r="BP487" s="104">
        <f t="shared" si="414"/>
        <v>1</v>
      </c>
      <c r="BQ487" s="104">
        <f t="shared" si="414"/>
        <v>1</v>
      </c>
      <c r="BR487" s="350">
        <f t="shared" si="386"/>
        <v>0.42372881355932202</v>
      </c>
    </row>
    <row r="488" spans="1:70" ht="15" x14ac:dyDescent="0.25">
      <c r="A488" s="80"/>
      <c r="B488" s="77" t="s">
        <v>1584</v>
      </c>
      <c r="C488" s="77" t="s">
        <v>1585</v>
      </c>
      <c r="D488" s="77" t="s">
        <v>19</v>
      </c>
      <c r="E488" s="224">
        <f>VLOOKUP(B488,'Cuadro Control'!C530:J2418,8,FALSE)</f>
        <v>320494616.71764702</v>
      </c>
      <c r="F488" s="106">
        <f t="shared" si="408"/>
        <v>6.0369617599332674E-2</v>
      </c>
      <c r="G488" s="107">
        <v>46451</v>
      </c>
      <c r="H488" s="107"/>
      <c r="I488" s="107">
        <v>46455</v>
      </c>
      <c r="J488" s="354">
        <f t="shared" si="363"/>
        <v>0.2</v>
      </c>
      <c r="K488" s="106">
        <f t="shared" si="409"/>
        <v>0</v>
      </c>
      <c r="L488" s="106">
        <f t="shared" si="409"/>
        <v>0</v>
      </c>
      <c r="M488" s="106">
        <f t="shared" si="409"/>
        <v>0</v>
      </c>
      <c r="N488" s="106">
        <f t="shared" si="409"/>
        <v>0</v>
      </c>
      <c r="O488" s="106">
        <f t="shared" si="409"/>
        <v>0</v>
      </c>
      <c r="P488" s="106">
        <f t="shared" si="409"/>
        <v>0</v>
      </c>
      <c r="Q488" s="106">
        <f t="shared" si="409"/>
        <v>0</v>
      </c>
      <c r="R488" s="106">
        <f t="shared" si="409"/>
        <v>0</v>
      </c>
      <c r="S488" s="106">
        <f t="shared" si="409"/>
        <v>0</v>
      </c>
      <c r="T488" s="106">
        <f t="shared" si="409"/>
        <v>0</v>
      </c>
      <c r="U488" s="106">
        <f t="shared" si="410"/>
        <v>0</v>
      </c>
      <c r="V488" s="106">
        <f t="shared" si="410"/>
        <v>0</v>
      </c>
      <c r="W488" s="106">
        <f t="shared" si="410"/>
        <v>0</v>
      </c>
      <c r="X488" s="106">
        <f t="shared" si="410"/>
        <v>0</v>
      </c>
      <c r="Y488" s="106">
        <f t="shared" si="410"/>
        <v>0</v>
      </c>
      <c r="Z488" s="106">
        <f t="shared" si="410"/>
        <v>0</v>
      </c>
      <c r="AA488" s="106">
        <f t="shared" si="410"/>
        <v>0</v>
      </c>
      <c r="AB488" s="106">
        <f t="shared" si="410"/>
        <v>0</v>
      </c>
      <c r="AC488" s="106">
        <f t="shared" si="410"/>
        <v>0</v>
      </c>
      <c r="AD488" s="106">
        <f t="shared" si="410"/>
        <v>0</v>
      </c>
      <c r="AE488" s="106">
        <f t="shared" si="411"/>
        <v>0</v>
      </c>
      <c r="AF488" s="106">
        <f t="shared" si="411"/>
        <v>0</v>
      </c>
      <c r="AG488" s="106">
        <f t="shared" si="411"/>
        <v>0</v>
      </c>
      <c r="AH488" s="106">
        <f t="shared" si="411"/>
        <v>0</v>
      </c>
      <c r="AI488" s="106">
        <f t="shared" si="411"/>
        <v>0</v>
      </c>
      <c r="AJ488" s="106">
        <f t="shared" si="411"/>
        <v>0</v>
      </c>
      <c r="AK488" s="106">
        <f t="shared" si="411"/>
        <v>0</v>
      </c>
      <c r="AL488" s="106">
        <f t="shared" si="411"/>
        <v>0</v>
      </c>
      <c r="AM488" s="106">
        <f t="shared" si="411"/>
        <v>0</v>
      </c>
      <c r="AN488" s="106">
        <f t="shared" si="411"/>
        <v>0</v>
      </c>
      <c r="AO488" s="106">
        <f t="shared" si="412"/>
        <v>0</v>
      </c>
      <c r="AP488" s="106">
        <f t="shared" si="412"/>
        <v>0</v>
      </c>
      <c r="AQ488" s="106">
        <f t="shared" si="412"/>
        <v>0</v>
      </c>
      <c r="AR488" s="106">
        <f t="shared" si="412"/>
        <v>0</v>
      </c>
      <c r="AS488" s="106">
        <f t="shared" si="412"/>
        <v>0.2</v>
      </c>
      <c r="AT488" s="106">
        <f t="shared" si="412"/>
        <v>1</v>
      </c>
      <c r="AU488" s="106">
        <f t="shared" si="412"/>
        <v>1</v>
      </c>
      <c r="AV488" s="106">
        <f t="shared" si="412"/>
        <v>1</v>
      </c>
      <c r="AW488" s="106">
        <f t="shared" si="412"/>
        <v>1</v>
      </c>
      <c r="AX488" s="106">
        <f t="shared" si="412"/>
        <v>1</v>
      </c>
      <c r="AY488" s="106">
        <f t="shared" si="413"/>
        <v>1</v>
      </c>
      <c r="AZ488" s="106">
        <f t="shared" si="413"/>
        <v>1</v>
      </c>
      <c r="BA488" s="106">
        <f t="shared" si="413"/>
        <v>1</v>
      </c>
      <c r="BB488" s="106">
        <f t="shared" si="413"/>
        <v>1</v>
      </c>
      <c r="BC488" s="106">
        <f t="shared" si="413"/>
        <v>1</v>
      </c>
      <c r="BD488" s="106">
        <f t="shared" si="413"/>
        <v>1</v>
      </c>
      <c r="BE488" s="106">
        <f t="shared" si="413"/>
        <v>1</v>
      </c>
      <c r="BF488" s="106">
        <f t="shared" si="413"/>
        <v>1</v>
      </c>
      <c r="BG488" s="106">
        <f t="shared" si="413"/>
        <v>1</v>
      </c>
      <c r="BH488" s="106">
        <f t="shared" si="413"/>
        <v>1</v>
      </c>
      <c r="BI488" s="106">
        <f t="shared" si="414"/>
        <v>1</v>
      </c>
      <c r="BJ488" s="106">
        <f t="shared" si="414"/>
        <v>1</v>
      </c>
      <c r="BK488" s="106">
        <f t="shared" si="414"/>
        <v>1</v>
      </c>
      <c r="BL488" s="106">
        <f t="shared" si="414"/>
        <v>1</v>
      </c>
      <c r="BM488" s="106">
        <f t="shared" si="414"/>
        <v>1</v>
      </c>
      <c r="BN488" s="106">
        <f t="shared" si="414"/>
        <v>1</v>
      </c>
      <c r="BO488" s="106">
        <f t="shared" si="414"/>
        <v>1</v>
      </c>
      <c r="BP488" s="106">
        <f t="shared" si="414"/>
        <v>1</v>
      </c>
      <c r="BQ488" s="106">
        <f t="shared" si="414"/>
        <v>1</v>
      </c>
      <c r="BR488" s="350">
        <f t="shared" si="386"/>
        <v>0.4101694915254237</v>
      </c>
    </row>
    <row r="489" spans="1:70" ht="15" x14ac:dyDescent="0.25">
      <c r="A489" s="80"/>
      <c r="B489" s="77" t="s">
        <v>1586</v>
      </c>
      <c r="C489" s="77" t="s">
        <v>1587</v>
      </c>
      <c r="D489" s="77" t="s">
        <v>8</v>
      </c>
      <c r="E489" s="224">
        <f>VLOOKUP(B489,'Cuadro Control'!C531:J2419,8,FALSE)</f>
        <v>94303618.549411759</v>
      </c>
      <c r="F489" s="106">
        <f t="shared" si="408"/>
        <v>1.7763397864110998E-2</v>
      </c>
      <c r="G489" s="107">
        <v>46455</v>
      </c>
      <c r="H489" s="107"/>
      <c r="I489" s="107">
        <v>46457</v>
      </c>
      <c r="J489" s="354">
        <f t="shared" si="363"/>
        <v>0</v>
      </c>
      <c r="K489" s="106">
        <f t="shared" si="409"/>
        <v>0</v>
      </c>
      <c r="L489" s="106">
        <f t="shared" si="409"/>
        <v>0</v>
      </c>
      <c r="M489" s="106">
        <f t="shared" si="409"/>
        <v>0</v>
      </c>
      <c r="N489" s="106">
        <f t="shared" si="409"/>
        <v>0</v>
      </c>
      <c r="O489" s="106">
        <f t="shared" si="409"/>
        <v>0</v>
      </c>
      <c r="P489" s="106">
        <f t="shared" si="409"/>
        <v>0</v>
      </c>
      <c r="Q489" s="106">
        <f t="shared" si="409"/>
        <v>0</v>
      </c>
      <c r="R489" s="106">
        <f t="shared" si="409"/>
        <v>0</v>
      </c>
      <c r="S489" s="106">
        <f t="shared" si="409"/>
        <v>0</v>
      </c>
      <c r="T489" s="106">
        <f t="shared" si="409"/>
        <v>0</v>
      </c>
      <c r="U489" s="106">
        <f t="shared" si="410"/>
        <v>0</v>
      </c>
      <c r="V489" s="106">
        <f t="shared" si="410"/>
        <v>0</v>
      </c>
      <c r="W489" s="106">
        <f t="shared" si="410"/>
        <v>0</v>
      </c>
      <c r="X489" s="106">
        <f t="shared" si="410"/>
        <v>0</v>
      </c>
      <c r="Y489" s="106">
        <f t="shared" si="410"/>
        <v>0</v>
      </c>
      <c r="Z489" s="106">
        <f t="shared" si="410"/>
        <v>0</v>
      </c>
      <c r="AA489" s="106">
        <f t="shared" si="410"/>
        <v>0</v>
      </c>
      <c r="AB489" s="106">
        <f t="shared" si="410"/>
        <v>0</v>
      </c>
      <c r="AC489" s="106">
        <f t="shared" si="410"/>
        <v>0</v>
      </c>
      <c r="AD489" s="106">
        <f t="shared" si="410"/>
        <v>0</v>
      </c>
      <c r="AE489" s="106">
        <f t="shared" si="411"/>
        <v>0</v>
      </c>
      <c r="AF489" s="106">
        <f t="shared" si="411"/>
        <v>0</v>
      </c>
      <c r="AG489" s="106">
        <f t="shared" si="411"/>
        <v>0</v>
      </c>
      <c r="AH489" s="106">
        <f t="shared" si="411"/>
        <v>0</v>
      </c>
      <c r="AI489" s="106">
        <f t="shared" si="411"/>
        <v>0</v>
      </c>
      <c r="AJ489" s="106">
        <f t="shared" si="411"/>
        <v>0</v>
      </c>
      <c r="AK489" s="106">
        <f t="shared" si="411"/>
        <v>0</v>
      </c>
      <c r="AL489" s="106">
        <f t="shared" si="411"/>
        <v>0</v>
      </c>
      <c r="AM489" s="106">
        <f t="shared" si="411"/>
        <v>0</v>
      </c>
      <c r="AN489" s="106">
        <f t="shared" si="411"/>
        <v>0</v>
      </c>
      <c r="AO489" s="106">
        <f t="shared" si="412"/>
        <v>0</v>
      </c>
      <c r="AP489" s="106">
        <f t="shared" si="412"/>
        <v>0</v>
      </c>
      <c r="AQ489" s="106">
        <f t="shared" si="412"/>
        <v>0</v>
      </c>
      <c r="AR489" s="106">
        <f t="shared" si="412"/>
        <v>0</v>
      </c>
      <c r="AS489" s="106">
        <f t="shared" si="412"/>
        <v>0</v>
      </c>
      <c r="AT489" s="106">
        <f t="shared" si="412"/>
        <v>1</v>
      </c>
      <c r="AU489" s="106">
        <f t="shared" si="412"/>
        <v>1</v>
      </c>
      <c r="AV489" s="106">
        <f t="shared" si="412"/>
        <v>1</v>
      </c>
      <c r="AW489" s="106">
        <f t="shared" si="412"/>
        <v>1</v>
      </c>
      <c r="AX489" s="106">
        <f t="shared" si="412"/>
        <v>1</v>
      </c>
      <c r="AY489" s="106">
        <f t="shared" si="413"/>
        <v>1</v>
      </c>
      <c r="AZ489" s="106">
        <f t="shared" si="413"/>
        <v>1</v>
      </c>
      <c r="BA489" s="106">
        <f t="shared" si="413"/>
        <v>1</v>
      </c>
      <c r="BB489" s="106">
        <f t="shared" si="413"/>
        <v>1</v>
      </c>
      <c r="BC489" s="106">
        <f t="shared" si="413"/>
        <v>1</v>
      </c>
      <c r="BD489" s="106">
        <f t="shared" si="413"/>
        <v>1</v>
      </c>
      <c r="BE489" s="106">
        <f t="shared" si="413"/>
        <v>1</v>
      </c>
      <c r="BF489" s="106">
        <f t="shared" si="413"/>
        <v>1</v>
      </c>
      <c r="BG489" s="106">
        <f t="shared" si="413"/>
        <v>1</v>
      </c>
      <c r="BH489" s="106">
        <f t="shared" si="413"/>
        <v>1</v>
      </c>
      <c r="BI489" s="106">
        <f t="shared" si="414"/>
        <v>1</v>
      </c>
      <c r="BJ489" s="106">
        <f t="shared" si="414"/>
        <v>1</v>
      </c>
      <c r="BK489" s="106">
        <f t="shared" si="414"/>
        <v>1</v>
      </c>
      <c r="BL489" s="106">
        <f t="shared" si="414"/>
        <v>1</v>
      </c>
      <c r="BM489" s="106">
        <f t="shared" si="414"/>
        <v>1</v>
      </c>
      <c r="BN489" s="106">
        <f t="shared" si="414"/>
        <v>1</v>
      </c>
      <c r="BO489" s="106">
        <f t="shared" si="414"/>
        <v>1</v>
      </c>
      <c r="BP489" s="106">
        <f t="shared" si="414"/>
        <v>1</v>
      </c>
      <c r="BQ489" s="106">
        <f t="shared" si="414"/>
        <v>1</v>
      </c>
      <c r="BR489" s="350">
        <f t="shared" si="386"/>
        <v>0.40677966101694918</v>
      </c>
    </row>
    <row r="490" spans="1:70" ht="15" x14ac:dyDescent="0.25">
      <c r="A490" s="80"/>
      <c r="B490" s="77" t="s">
        <v>1588</v>
      </c>
      <c r="C490" s="77" t="s">
        <v>1589</v>
      </c>
      <c r="D490" s="77" t="s">
        <v>26</v>
      </c>
      <c r="E490" s="224">
        <f>VLOOKUP(B490,'Cuadro Control'!C532:J2420,8,FALSE)</f>
        <v>179436034.15411764</v>
      </c>
      <c r="F490" s="106">
        <f t="shared" si="408"/>
        <v>3.3799272126209236E-2</v>
      </c>
      <c r="G490" s="107">
        <v>46457</v>
      </c>
      <c r="H490" s="107"/>
      <c r="I490" s="107">
        <v>46462</v>
      </c>
      <c r="J490" s="354">
        <f t="shared" si="363"/>
        <v>0.33333333333333331</v>
      </c>
      <c r="K490" s="106">
        <f t="shared" si="409"/>
        <v>0</v>
      </c>
      <c r="L490" s="106">
        <f t="shared" si="409"/>
        <v>0</v>
      </c>
      <c r="M490" s="106">
        <f t="shared" si="409"/>
        <v>0</v>
      </c>
      <c r="N490" s="106">
        <f t="shared" si="409"/>
        <v>0</v>
      </c>
      <c r="O490" s="106">
        <f t="shared" si="409"/>
        <v>0</v>
      </c>
      <c r="P490" s="106">
        <f t="shared" si="409"/>
        <v>0</v>
      </c>
      <c r="Q490" s="106">
        <f t="shared" si="409"/>
        <v>0</v>
      </c>
      <c r="R490" s="106">
        <f t="shared" si="409"/>
        <v>0</v>
      </c>
      <c r="S490" s="106">
        <f t="shared" si="409"/>
        <v>0</v>
      </c>
      <c r="T490" s="106">
        <f t="shared" si="409"/>
        <v>0</v>
      </c>
      <c r="U490" s="106">
        <f t="shared" si="410"/>
        <v>0</v>
      </c>
      <c r="V490" s="106">
        <f t="shared" si="410"/>
        <v>0</v>
      </c>
      <c r="W490" s="106">
        <f t="shared" si="410"/>
        <v>0</v>
      </c>
      <c r="X490" s="106">
        <f t="shared" si="410"/>
        <v>0</v>
      </c>
      <c r="Y490" s="106">
        <f t="shared" si="410"/>
        <v>0</v>
      </c>
      <c r="Z490" s="106">
        <f t="shared" si="410"/>
        <v>0</v>
      </c>
      <c r="AA490" s="106">
        <f t="shared" si="410"/>
        <v>0</v>
      </c>
      <c r="AB490" s="106">
        <f t="shared" si="410"/>
        <v>0</v>
      </c>
      <c r="AC490" s="106">
        <f t="shared" si="410"/>
        <v>0</v>
      </c>
      <c r="AD490" s="106">
        <f t="shared" si="410"/>
        <v>0</v>
      </c>
      <c r="AE490" s="106">
        <f t="shared" si="411"/>
        <v>0</v>
      </c>
      <c r="AF490" s="106">
        <f t="shared" si="411"/>
        <v>0</v>
      </c>
      <c r="AG490" s="106">
        <f t="shared" si="411"/>
        <v>0</v>
      </c>
      <c r="AH490" s="106">
        <f t="shared" si="411"/>
        <v>0</v>
      </c>
      <c r="AI490" s="106">
        <f t="shared" si="411"/>
        <v>0</v>
      </c>
      <c r="AJ490" s="106">
        <f t="shared" si="411"/>
        <v>0</v>
      </c>
      <c r="AK490" s="106">
        <f t="shared" si="411"/>
        <v>0</v>
      </c>
      <c r="AL490" s="106">
        <f t="shared" si="411"/>
        <v>0</v>
      </c>
      <c r="AM490" s="106">
        <f t="shared" si="411"/>
        <v>0</v>
      </c>
      <c r="AN490" s="106">
        <f t="shared" si="411"/>
        <v>0</v>
      </c>
      <c r="AO490" s="106">
        <f t="shared" si="412"/>
        <v>0</v>
      </c>
      <c r="AP490" s="106">
        <f t="shared" si="412"/>
        <v>0</v>
      </c>
      <c r="AQ490" s="106">
        <f t="shared" si="412"/>
        <v>0</v>
      </c>
      <c r="AR490" s="106">
        <f t="shared" si="412"/>
        <v>0</v>
      </c>
      <c r="AS490" s="106">
        <f t="shared" si="412"/>
        <v>0</v>
      </c>
      <c r="AT490" s="106">
        <f t="shared" si="412"/>
        <v>0.33333333333333331</v>
      </c>
      <c r="AU490" s="106">
        <f t="shared" si="412"/>
        <v>1</v>
      </c>
      <c r="AV490" s="106">
        <f t="shared" si="412"/>
        <v>1</v>
      </c>
      <c r="AW490" s="106">
        <f t="shared" si="412"/>
        <v>1</v>
      </c>
      <c r="AX490" s="106">
        <f t="shared" si="412"/>
        <v>1</v>
      </c>
      <c r="AY490" s="106">
        <f t="shared" si="413"/>
        <v>1</v>
      </c>
      <c r="AZ490" s="106">
        <f t="shared" si="413"/>
        <v>1</v>
      </c>
      <c r="BA490" s="106">
        <f t="shared" si="413"/>
        <v>1</v>
      </c>
      <c r="BB490" s="106">
        <f t="shared" si="413"/>
        <v>1</v>
      </c>
      <c r="BC490" s="106">
        <f t="shared" si="413"/>
        <v>1</v>
      </c>
      <c r="BD490" s="106">
        <f t="shared" si="413"/>
        <v>1</v>
      </c>
      <c r="BE490" s="106">
        <f t="shared" si="413"/>
        <v>1</v>
      </c>
      <c r="BF490" s="106">
        <f t="shared" si="413"/>
        <v>1</v>
      </c>
      <c r="BG490" s="106">
        <f t="shared" si="413"/>
        <v>1</v>
      </c>
      <c r="BH490" s="106">
        <f t="shared" si="413"/>
        <v>1</v>
      </c>
      <c r="BI490" s="106">
        <f t="shared" si="414"/>
        <v>1</v>
      </c>
      <c r="BJ490" s="106">
        <f t="shared" si="414"/>
        <v>1</v>
      </c>
      <c r="BK490" s="106">
        <f t="shared" si="414"/>
        <v>1</v>
      </c>
      <c r="BL490" s="106">
        <f t="shared" si="414"/>
        <v>1</v>
      </c>
      <c r="BM490" s="106">
        <f t="shared" si="414"/>
        <v>1</v>
      </c>
      <c r="BN490" s="106">
        <f t="shared" si="414"/>
        <v>1</v>
      </c>
      <c r="BO490" s="106">
        <f t="shared" si="414"/>
        <v>1</v>
      </c>
      <c r="BP490" s="106">
        <f t="shared" si="414"/>
        <v>1</v>
      </c>
      <c r="BQ490" s="106">
        <f t="shared" si="414"/>
        <v>1</v>
      </c>
      <c r="BR490" s="350">
        <f t="shared" si="386"/>
        <v>0.39548022598870053</v>
      </c>
    </row>
    <row r="491" spans="1:70" ht="15" x14ac:dyDescent="0.25">
      <c r="A491" s="80"/>
      <c r="B491" s="77" t="s">
        <v>1590</v>
      </c>
      <c r="C491" s="77" t="s">
        <v>1591</v>
      </c>
      <c r="D491" s="77" t="s">
        <v>730</v>
      </c>
      <c r="E491" s="224">
        <f>VLOOKUP(B491,'Cuadro Control'!C533:J2421,8,FALSE)</f>
        <v>1212623361.2117648</v>
      </c>
      <c r="F491" s="106">
        <f t="shared" si="408"/>
        <v>0.22841447185013161</v>
      </c>
      <c r="G491" s="107">
        <v>46463</v>
      </c>
      <c r="H491" s="107"/>
      <c r="I491" s="107">
        <v>46482</v>
      </c>
      <c r="J491" s="354">
        <f t="shared" si="363"/>
        <v>0.85</v>
      </c>
      <c r="K491" s="106">
        <f t="shared" si="409"/>
        <v>0</v>
      </c>
      <c r="L491" s="106">
        <f t="shared" si="409"/>
        <v>0</v>
      </c>
      <c r="M491" s="106">
        <f t="shared" si="409"/>
        <v>0</v>
      </c>
      <c r="N491" s="106">
        <f t="shared" si="409"/>
        <v>0</v>
      </c>
      <c r="O491" s="106">
        <f t="shared" si="409"/>
        <v>0</v>
      </c>
      <c r="P491" s="106">
        <f t="shared" si="409"/>
        <v>0</v>
      </c>
      <c r="Q491" s="106">
        <f t="shared" si="409"/>
        <v>0</v>
      </c>
      <c r="R491" s="106">
        <f t="shared" si="409"/>
        <v>0</v>
      </c>
      <c r="S491" s="106">
        <f t="shared" si="409"/>
        <v>0</v>
      </c>
      <c r="T491" s="106">
        <f t="shared" si="409"/>
        <v>0</v>
      </c>
      <c r="U491" s="106">
        <f t="shared" si="410"/>
        <v>0</v>
      </c>
      <c r="V491" s="106">
        <f t="shared" si="410"/>
        <v>0</v>
      </c>
      <c r="W491" s="106">
        <f t="shared" si="410"/>
        <v>0</v>
      </c>
      <c r="X491" s="106">
        <f t="shared" si="410"/>
        <v>0</v>
      </c>
      <c r="Y491" s="106">
        <f t="shared" si="410"/>
        <v>0</v>
      </c>
      <c r="Z491" s="106">
        <f t="shared" si="410"/>
        <v>0</v>
      </c>
      <c r="AA491" s="106">
        <f t="shared" si="410"/>
        <v>0</v>
      </c>
      <c r="AB491" s="106">
        <f t="shared" si="410"/>
        <v>0</v>
      </c>
      <c r="AC491" s="106">
        <f t="shared" si="410"/>
        <v>0</v>
      </c>
      <c r="AD491" s="106">
        <f t="shared" si="410"/>
        <v>0</v>
      </c>
      <c r="AE491" s="106">
        <f t="shared" si="411"/>
        <v>0</v>
      </c>
      <c r="AF491" s="106">
        <f t="shared" si="411"/>
        <v>0</v>
      </c>
      <c r="AG491" s="106">
        <f t="shared" si="411"/>
        <v>0</v>
      </c>
      <c r="AH491" s="106">
        <f t="shared" si="411"/>
        <v>0</v>
      </c>
      <c r="AI491" s="106">
        <f t="shared" si="411"/>
        <v>0</v>
      </c>
      <c r="AJ491" s="106">
        <f t="shared" si="411"/>
        <v>0</v>
      </c>
      <c r="AK491" s="106">
        <f t="shared" si="411"/>
        <v>0</v>
      </c>
      <c r="AL491" s="106">
        <f t="shared" si="411"/>
        <v>0</v>
      </c>
      <c r="AM491" s="106">
        <f t="shared" si="411"/>
        <v>0</v>
      </c>
      <c r="AN491" s="106">
        <f t="shared" si="411"/>
        <v>0</v>
      </c>
      <c r="AO491" s="106">
        <f t="shared" si="412"/>
        <v>0</v>
      </c>
      <c r="AP491" s="106">
        <f t="shared" si="412"/>
        <v>0</v>
      </c>
      <c r="AQ491" s="106">
        <f t="shared" si="412"/>
        <v>0</v>
      </c>
      <c r="AR491" s="106">
        <f t="shared" si="412"/>
        <v>0</v>
      </c>
      <c r="AS491" s="106">
        <f t="shared" si="412"/>
        <v>0</v>
      </c>
      <c r="AT491" s="106">
        <f t="shared" si="412"/>
        <v>0</v>
      </c>
      <c r="AU491" s="106">
        <f t="shared" si="412"/>
        <v>0.15</v>
      </c>
      <c r="AV491" s="106">
        <f t="shared" si="412"/>
        <v>0.5</v>
      </c>
      <c r="AW491" s="106">
        <f t="shared" si="412"/>
        <v>0.85</v>
      </c>
      <c r="AX491" s="106">
        <f t="shared" si="412"/>
        <v>1</v>
      </c>
      <c r="AY491" s="106">
        <f t="shared" si="413"/>
        <v>1</v>
      </c>
      <c r="AZ491" s="106">
        <f t="shared" si="413"/>
        <v>1</v>
      </c>
      <c r="BA491" s="106">
        <f t="shared" si="413"/>
        <v>1</v>
      </c>
      <c r="BB491" s="106">
        <f t="shared" si="413"/>
        <v>1</v>
      </c>
      <c r="BC491" s="106">
        <f t="shared" si="413"/>
        <v>1</v>
      </c>
      <c r="BD491" s="106">
        <f t="shared" si="413"/>
        <v>1</v>
      </c>
      <c r="BE491" s="106">
        <f t="shared" si="413"/>
        <v>1</v>
      </c>
      <c r="BF491" s="106">
        <f t="shared" si="413"/>
        <v>1</v>
      </c>
      <c r="BG491" s="106">
        <f t="shared" si="413"/>
        <v>1</v>
      </c>
      <c r="BH491" s="106">
        <f t="shared" si="413"/>
        <v>1</v>
      </c>
      <c r="BI491" s="106">
        <f t="shared" si="414"/>
        <v>1</v>
      </c>
      <c r="BJ491" s="106">
        <f t="shared" si="414"/>
        <v>1</v>
      </c>
      <c r="BK491" s="106">
        <f t="shared" si="414"/>
        <v>1</v>
      </c>
      <c r="BL491" s="106">
        <f t="shared" si="414"/>
        <v>1</v>
      </c>
      <c r="BM491" s="106">
        <f t="shared" si="414"/>
        <v>1</v>
      </c>
      <c r="BN491" s="106">
        <f t="shared" si="414"/>
        <v>1</v>
      </c>
      <c r="BO491" s="106">
        <f t="shared" si="414"/>
        <v>1</v>
      </c>
      <c r="BP491" s="106">
        <f t="shared" si="414"/>
        <v>1</v>
      </c>
      <c r="BQ491" s="106">
        <f t="shared" si="414"/>
        <v>1</v>
      </c>
      <c r="BR491" s="350">
        <f t="shared" si="386"/>
        <v>0.36440677966101692</v>
      </c>
    </row>
    <row r="492" spans="1:70" ht="15" x14ac:dyDescent="0.25">
      <c r="A492" s="80"/>
      <c r="B492" s="77" t="s">
        <v>1592</v>
      </c>
      <c r="C492" s="77" t="s">
        <v>1593</v>
      </c>
      <c r="D492" s="77" t="s">
        <v>6</v>
      </c>
      <c r="E492" s="224">
        <f>VLOOKUP(B492,'Cuadro Control'!C534:J2422,8,FALSE)</f>
        <v>0</v>
      </c>
      <c r="F492" s="106">
        <f t="shared" si="408"/>
        <v>0</v>
      </c>
      <c r="G492" s="107">
        <v>46482</v>
      </c>
      <c r="H492" s="107"/>
      <c r="I492" s="107">
        <v>46485</v>
      </c>
      <c r="J492" s="354">
        <f t="shared" si="363"/>
        <v>0</v>
      </c>
      <c r="K492" s="106">
        <f t="shared" si="409"/>
        <v>0</v>
      </c>
      <c r="L492" s="106">
        <f t="shared" si="409"/>
        <v>0</v>
      </c>
      <c r="M492" s="106">
        <f t="shared" si="409"/>
        <v>0</v>
      </c>
      <c r="N492" s="106">
        <f t="shared" si="409"/>
        <v>0</v>
      </c>
      <c r="O492" s="106">
        <f t="shared" si="409"/>
        <v>0</v>
      </c>
      <c r="P492" s="106">
        <f t="shared" si="409"/>
        <v>0</v>
      </c>
      <c r="Q492" s="106">
        <f t="shared" si="409"/>
        <v>0</v>
      </c>
      <c r="R492" s="106">
        <f t="shared" si="409"/>
        <v>0</v>
      </c>
      <c r="S492" s="106">
        <f t="shared" si="409"/>
        <v>0</v>
      </c>
      <c r="T492" s="106">
        <f t="shared" si="409"/>
        <v>0</v>
      </c>
      <c r="U492" s="106">
        <f t="shared" si="410"/>
        <v>0</v>
      </c>
      <c r="V492" s="106">
        <f t="shared" si="410"/>
        <v>0</v>
      </c>
      <c r="W492" s="106">
        <f t="shared" si="410"/>
        <v>0</v>
      </c>
      <c r="X492" s="106">
        <f t="shared" si="410"/>
        <v>0</v>
      </c>
      <c r="Y492" s="106">
        <f t="shared" si="410"/>
        <v>0</v>
      </c>
      <c r="Z492" s="106">
        <f t="shared" si="410"/>
        <v>0</v>
      </c>
      <c r="AA492" s="106">
        <f t="shared" si="410"/>
        <v>0</v>
      </c>
      <c r="AB492" s="106">
        <f t="shared" si="410"/>
        <v>0</v>
      </c>
      <c r="AC492" s="106">
        <f t="shared" si="410"/>
        <v>0</v>
      </c>
      <c r="AD492" s="106">
        <f t="shared" si="410"/>
        <v>0</v>
      </c>
      <c r="AE492" s="106">
        <f t="shared" si="411"/>
        <v>0</v>
      </c>
      <c r="AF492" s="106">
        <f t="shared" si="411"/>
        <v>0</v>
      </c>
      <c r="AG492" s="106">
        <f t="shared" si="411"/>
        <v>0</v>
      </c>
      <c r="AH492" s="106">
        <f t="shared" si="411"/>
        <v>0</v>
      </c>
      <c r="AI492" s="106">
        <f t="shared" si="411"/>
        <v>0</v>
      </c>
      <c r="AJ492" s="106">
        <f t="shared" si="411"/>
        <v>0</v>
      </c>
      <c r="AK492" s="106">
        <f t="shared" si="411"/>
        <v>0</v>
      </c>
      <c r="AL492" s="106">
        <f t="shared" si="411"/>
        <v>0</v>
      </c>
      <c r="AM492" s="106">
        <f t="shared" si="411"/>
        <v>0</v>
      </c>
      <c r="AN492" s="106">
        <f t="shared" si="411"/>
        <v>0</v>
      </c>
      <c r="AO492" s="106">
        <f t="shared" si="412"/>
        <v>0</v>
      </c>
      <c r="AP492" s="106">
        <f t="shared" si="412"/>
        <v>0</v>
      </c>
      <c r="AQ492" s="106">
        <f t="shared" si="412"/>
        <v>0</v>
      </c>
      <c r="AR492" s="106">
        <f t="shared" si="412"/>
        <v>0</v>
      </c>
      <c r="AS492" s="106">
        <f t="shared" si="412"/>
        <v>0</v>
      </c>
      <c r="AT492" s="106">
        <f t="shared" si="412"/>
        <v>0</v>
      </c>
      <c r="AU492" s="106">
        <f t="shared" si="412"/>
        <v>0</v>
      </c>
      <c r="AV492" s="106">
        <f t="shared" si="412"/>
        <v>0</v>
      </c>
      <c r="AW492" s="106">
        <f t="shared" si="412"/>
        <v>0</v>
      </c>
      <c r="AX492" s="106">
        <f t="shared" si="412"/>
        <v>1</v>
      </c>
      <c r="AY492" s="106">
        <f t="shared" si="413"/>
        <v>1</v>
      </c>
      <c r="AZ492" s="106">
        <f t="shared" si="413"/>
        <v>1</v>
      </c>
      <c r="BA492" s="106">
        <f t="shared" si="413"/>
        <v>1</v>
      </c>
      <c r="BB492" s="106">
        <f t="shared" si="413"/>
        <v>1</v>
      </c>
      <c r="BC492" s="106">
        <f t="shared" si="413"/>
        <v>1</v>
      </c>
      <c r="BD492" s="106">
        <f t="shared" si="413"/>
        <v>1</v>
      </c>
      <c r="BE492" s="106">
        <f t="shared" si="413"/>
        <v>1</v>
      </c>
      <c r="BF492" s="106">
        <f t="shared" si="413"/>
        <v>1</v>
      </c>
      <c r="BG492" s="106">
        <f t="shared" si="413"/>
        <v>1</v>
      </c>
      <c r="BH492" s="106">
        <f t="shared" si="413"/>
        <v>1</v>
      </c>
      <c r="BI492" s="106">
        <f t="shared" si="414"/>
        <v>1</v>
      </c>
      <c r="BJ492" s="106">
        <f t="shared" si="414"/>
        <v>1</v>
      </c>
      <c r="BK492" s="106">
        <f t="shared" si="414"/>
        <v>1</v>
      </c>
      <c r="BL492" s="106">
        <f t="shared" si="414"/>
        <v>1</v>
      </c>
      <c r="BM492" s="106">
        <f t="shared" si="414"/>
        <v>1</v>
      </c>
      <c r="BN492" s="106">
        <f t="shared" si="414"/>
        <v>1</v>
      </c>
      <c r="BO492" s="106">
        <f t="shared" si="414"/>
        <v>1</v>
      </c>
      <c r="BP492" s="106">
        <f t="shared" si="414"/>
        <v>1</v>
      </c>
      <c r="BQ492" s="106">
        <f t="shared" si="414"/>
        <v>1</v>
      </c>
      <c r="BR492" s="350">
        <f t="shared" si="386"/>
        <v>0.33898305084745761</v>
      </c>
    </row>
    <row r="493" spans="1:70" ht="24" x14ac:dyDescent="0.25">
      <c r="A493" s="80"/>
      <c r="B493" s="78" t="s">
        <v>1594</v>
      </c>
      <c r="C493" s="78" t="s">
        <v>1595</v>
      </c>
      <c r="D493" s="78" t="s">
        <v>3</v>
      </c>
      <c r="E493" s="225">
        <f>VLOOKUP(B493,'Cuadro Control'!C535:J2423,8,FALSE)</f>
        <v>0</v>
      </c>
      <c r="F493" s="108">
        <f t="shared" si="408"/>
        <v>0</v>
      </c>
      <c r="G493" s="109">
        <v>46482</v>
      </c>
      <c r="H493" s="109"/>
      <c r="I493" s="109">
        <v>46482</v>
      </c>
      <c r="J493" s="354">
        <f t="shared" si="363"/>
        <v>0</v>
      </c>
      <c r="K493" s="108">
        <f t="shared" si="409"/>
        <v>0</v>
      </c>
      <c r="L493" s="108">
        <f t="shared" si="409"/>
        <v>0</v>
      </c>
      <c r="M493" s="108">
        <f t="shared" si="409"/>
        <v>0</v>
      </c>
      <c r="N493" s="108">
        <f t="shared" si="409"/>
        <v>0</v>
      </c>
      <c r="O493" s="108">
        <f t="shared" si="409"/>
        <v>0</v>
      </c>
      <c r="P493" s="108">
        <f t="shared" si="409"/>
        <v>0</v>
      </c>
      <c r="Q493" s="108">
        <f t="shared" si="409"/>
        <v>0</v>
      </c>
      <c r="R493" s="108">
        <f t="shared" si="409"/>
        <v>0</v>
      </c>
      <c r="S493" s="108">
        <f t="shared" si="409"/>
        <v>0</v>
      </c>
      <c r="T493" s="108">
        <f t="shared" si="409"/>
        <v>0</v>
      </c>
      <c r="U493" s="108">
        <f t="shared" si="410"/>
        <v>0</v>
      </c>
      <c r="V493" s="108">
        <f t="shared" si="410"/>
        <v>0</v>
      </c>
      <c r="W493" s="108">
        <f t="shared" si="410"/>
        <v>0</v>
      </c>
      <c r="X493" s="108">
        <f t="shared" si="410"/>
        <v>0</v>
      </c>
      <c r="Y493" s="108">
        <f t="shared" si="410"/>
        <v>0</v>
      </c>
      <c r="Z493" s="108">
        <f t="shared" si="410"/>
        <v>0</v>
      </c>
      <c r="AA493" s="108">
        <f t="shared" si="410"/>
        <v>0</v>
      </c>
      <c r="AB493" s="108">
        <f t="shared" si="410"/>
        <v>0</v>
      </c>
      <c r="AC493" s="108">
        <f t="shared" si="410"/>
        <v>0</v>
      </c>
      <c r="AD493" s="108">
        <f t="shared" si="410"/>
        <v>0</v>
      </c>
      <c r="AE493" s="108">
        <f t="shared" si="411"/>
        <v>0</v>
      </c>
      <c r="AF493" s="108">
        <f t="shared" si="411"/>
        <v>0</v>
      </c>
      <c r="AG493" s="108">
        <f t="shared" si="411"/>
        <v>0</v>
      </c>
      <c r="AH493" s="108">
        <f t="shared" si="411"/>
        <v>0</v>
      </c>
      <c r="AI493" s="108">
        <f t="shared" si="411"/>
        <v>0</v>
      </c>
      <c r="AJ493" s="108">
        <f t="shared" si="411"/>
        <v>0</v>
      </c>
      <c r="AK493" s="108">
        <f t="shared" si="411"/>
        <v>0</v>
      </c>
      <c r="AL493" s="108">
        <f t="shared" si="411"/>
        <v>0</v>
      </c>
      <c r="AM493" s="108">
        <f t="shared" si="411"/>
        <v>0</v>
      </c>
      <c r="AN493" s="108">
        <f t="shared" si="411"/>
        <v>0</v>
      </c>
      <c r="AO493" s="108">
        <f t="shared" si="412"/>
        <v>0</v>
      </c>
      <c r="AP493" s="108">
        <f t="shared" si="412"/>
        <v>0</v>
      </c>
      <c r="AQ493" s="108">
        <f t="shared" si="412"/>
        <v>0</v>
      </c>
      <c r="AR493" s="108">
        <f t="shared" si="412"/>
        <v>0</v>
      </c>
      <c r="AS493" s="108">
        <f t="shared" si="412"/>
        <v>0</v>
      </c>
      <c r="AT493" s="108">
        <f t="shared" si="412"/>
        <v>0</v>
      </c>
      <c r="AU493" s="108">
        <f t="shared" si="412"/>
        <v>0</v>
      </c>
      <c r="AV493" s="108">
        <f t="shared" si="412"/>
        <v>0</v>
      </c>
      <c r="AW493" s="108">
        <f t="shared" si="412"/>
        <v>0</v>
      </c>
      <c r="AX493" s="108">
        <f t="shared" si="412"/>
        <v>1</v>
      </c>
      <c r="AY493" s="108">
        <f t="shared" si="413"/>
        <v>1</v>
      </c>
      <c r="AZ493" s="108">
        <f t="shared" si="413"/>
        <v>1</v>
      </c>
      <c r="BA493" s="108">
        <f t="shared" si="413"/>
        <v>1</v>
      </c>
      <c r="BB493" s="108">
        <f t="shared" si="413"/>
        <v>1</v>
      </c>
      <c r="BC493" s="108">
        <f t="shared" si="413"/>
        <v>1</v>
      </c>
      <c r="BD493" s="108">
        <f t="shared" si="413"/>
        <v>1</v>
      </c>
      <c r="BE493" s="108">
        <f t="shared" si="413"/>
        <v>1</v>
      </c>
      <c r="BF493" s="108">
        <f t="shared" si="413"/>
        <v>1</v>
      </c>
      <c r="BG493" s="108">
        <f t="shared" si="413"/>
        <v>1</v>
      </c>
      <c r="BH493" s="108">
        <f t="shared" si="413"/>
        <v>1</v>
      </c>
      <c r="BI493" s="108">
        <f t="shared" si="414"/>
        <v>1</v>
      </c>
      <c r="BJ493" s="108">
        <f t="shared" si="414"/>
        <v>1</v>
      </c>
      <c r="BK493" s="108">
        <f t="shared" si="414"/>
        <v>1</v>
      </c>
      <c r="BL493" s="108">
        <f t="shared" si="414"/>
        <v>1</v>
      </c>
      <c r="BM493" s="108">
        <f t="shared" si="414"/>
        <v>1</v>
      </c>
      <c r="BN493" s="108">
        <f t="shared" si="414"/>
        <v>1</v>
      </c>
      <c r="BO493" s="108">
        <f t="shared" si="414"/>
        <v>1</v>
      </c>
      <c r="BP493" s="108">
        <f t="shared" si="414"/>
        <v>1</v>
      </c>
      <c r="BQ493" s="108">
        <f t="shared" si="414"/>
        <v>1</v>
      </c>
      <c r="BR493" s="350">
        <f t="shared" si="386"/>
        <v>0.33898305084745761</v>
      </c>
    </row>
    <row r="494" spans="1:70" ht="15" x14ac:dyDescent="0.25">
      <c r="A494" s="80"/>
      <c r="B494" s="77" t="s">
        <v>1596</v>
      </c>
      <c r="C494" s="77" t="s">
        <v>1597</v>
      </c>
      <c r="D494" s="77" t="s">
        <v>8</v>
      </c>
      <c r="E494" s="224">
        <f>VLOOKUP(B494,'Cuadro Control'!C536:J2424,8,FALSE)</f>
        <v>1230815225.9452939</v>
      </c>
      <c r="F494" s="106">
        <f t="shared" si="408"/>
        <v>0.2318411625341423</v>
      </c>
      <c r="G494" s="107">
        <v>46485</v>
      </c>
      <c r="H494" s="107"/>
      <c r="I494" s="107">
        <v>46486</v>
      </c>
      <c r="J494" s="354">
        <f t="shared" ref="J494:J557" si="415">+INDEX($K494:$BQ494,1,MATCH(I494,$K$6:$BQ$6,1))</f>
        <v>1</v>
      </c>
      <c r="K494" s="106">
        <f t="shared" si="409"/>
        <v>0</v>
      </c>
      <c r="L494" s="106">
        <f t="shared" si="409"/>
        <v>0</v>
      </c>
      <c r="M494" s="106">
        <f t="shared" si="409"/>
        <v>0</v>
      </c>
      <c r="N494" s="106">
        <f t="shared" si="409"/>
        <v>0</v>
      </c>
      <c r="O494" s="106">
        <f t="shared" si="409"/>
        <v>0</v>
      </c>
      <c r="P494" s="106">
        <f t="shared" si="409"/>
        <v>0</v>
      </c>
      <c r="Q494" s="106">
        <f t="shared" si="409"/>
        <v>0</v>
      </c>
      <c r="R494" s="106">
        <f t="shared" si="409"/>
        <v>0</v>
      </c>
      <c r="S494" s="106">
        <f t="shared" si="409"/>
        <v>0</v>
      </c>
      <c r="T494" s="106">
        <f t="shared" si="409"/>
        <v>0</v>
      </c>
      <c r="U494" s="106">
        <f t="shared" si="410"/>
        <v>0</v>
      </c>
      <c r="V494" s="106">
        <f t="shared" si="410"/>
        <v>0</v>
      </c>
      <c r="W494" s="106">
        <f t="shared" si="410"/>
        <v>0</v>
      </c>
      <c r="X494" s="106">
        <f t="shared" si="410"/>
        <v>0</v>
      </c>
      <c r="Y494" s="106">
        <f t="shared" si="410"/>
        <v>0</v>
      </c>
      <c r="Z494" s="106">
        <f t="shared" si="410"/>
        <v>0</v>
      </c>
      <c r="AA494" s="106">
        <f t="shared" si="410"/>
        <v>0</v>
      </c>
      <c r="AB494" s="106">
        <f t="shared" si="410"/>
        <v>0</v>
      </c>
      <c r="AC494" s="106">
        <f t="shared" si="410"/>
        <v>0</v>
      </c>
      <c r="AD494" s="106">
        <f t="shared" si="410"/>
        <v>0</v>
      </c>
      <c r="AE494" s="106">
        <f t="shared" si="411"/>
        <v>0</v>
      </c>
      <c r="AF494" s="106">
        <f t="shared" si="411"/>
        <v>0</v>
      </c>
      <c r="AG494" s="106">
        <f t="shared" si="411"/>
        <v>0</v>
      </c>
      <c r="AH494" s="106">
        <f t="shared" si="411"/>
        <v>0</v>
      </c>
      <c r="AI494" s="106">
        <f t="shared" si="411"/>
        <v>0</v>
      </c>
      <c r="AJ494" s="106">
        <f t="shared" si="411"/>
        <v>0</v>
      </c>
      <c r="AK494" s="106">
        <f t="shared" si="411"/>
        <v>0</v>
      </c>
      <c r="AL494" s="106">
        <f t="shared" si="411"/>
        <v>0</v>
      </c>
      <c r="AM494" s="106">
        <f t="shared" si="411"/>
        <v>0</v>
      </c>
      <c r="AN494" s="106">
        <f t="shared" si="411"/>
        <v>0</v>
      </c>
      <c r="AO494" s="106">
        <f t="shared" si="412"/>
        <v>0</v>
      </c>
      <c r="AP494" s="106">
        <f t="shared" si="412"/>
        <v>0</v>
      </c>
      <c r="AQ494" s="106">
        <f t="shared" si="412"/>
        <v>0</v>
      </c>
      <c r="AR494" s="106">
        <f t="shared" si="412"/>
        <v>0</v>
      </c>
      <c r="AS494" s="106">
        <f t="shared" si="412"/>
        <v>0</v>
      </c>
      <c r="AT494" s="106">
        <f t="shared" si="412"/>
        <v>0</v>
      </c>
      <c r="AU494" s="106">
        <f t="shared" si="412"/>
        <v>0</v>
      </c>
      <c r="AV494" s="106">
        <f t="shared" si="412"/>
        <v>0</v>
      </c>
      <c r="AW494" s="106">
        <f t="shared" si="412"/>
        <v>0</v>
      </c>
      <c r="AX494" s="106">
        <f t="shared" si="412"/>
        <v>1</v>
      </c>
      <c r="AY494" s="106">
        <f t="shared" si="413"/>
        <v>1</v>
      </c>
      <c r="AZ494" s="106">
        <f t="shared" si="413"/>
        <v>1</v>
      </c>
      <c r="BA494" s="106">
        <f t="shared" si="413"/>
        <v>1</v>
      </c>
      <c r="BB494" s="106">
        <f t="shared" si="413"/>
        <v>1</v>
      </c>
      <c r="BC494" s="106">
        <f t="shared" si="413"/>
        <v>1</v>
      </c>
      <c r="BD494" s="106">
        <f t="shared" si="413"/>
        <v>1</v>
      </c>
      <c r="BE494" s="106">
        <f t="shared" si="413"/>
        <v>1</v>
      </c>
      <c r="BF494" s="106">
        <f t="shared" si="413"/>
        <v>1</v>
      </c>
      <c r="BG494" s="106">
        <f t="shared" si="413"/>
        <v>1</v>
      </c>
      <c r="BH494" s="106">
        <f t="shared" si="413"/>
        <v>1</v>
      </c>
      <c r="BI494" s="106">
        <f t="shared" si="414"/>
        <v>1</v>
      </c>
      <c r="BJ494" s="106">
        <f t="shared" si="414"/>
        <v>1</v>
      </c>
      <c r="BK494" s="106">
        <f t="shared" si="414"/>
        <v>1</v>
      </c>
      <c r="BL494" s="106">
        <f t="shared" si="414"/>
        <v>1</v>
      </c>
      <c r="BM494" s="106">
        <f t="shared" si="414"/>
        <v>1</v>
      </c>
      <c r="BN494" s="106">
        <f t="shared" si="414"/>
        <v>1</v>
      </c>
      <c r="BO494" s="106">
        <f t="shared" si="414"/>
        <v>1</v>
      </c>
      <c r="BP494" s="106">
        <f t="shared" si="414"/>
        <v>1</v>
      </c>
      <c r="BQ494" s="106">
        <f t="shared" si="414"/>
        <v>1</v>
      </c>
      <c r="BR494" s="350">
        <f t="shared" si="386"/>
        <v>0.33898305084745761</v>
      </c>
    </row>
    <row r="495" spans="1:70" ht="15" x14ac:dyDescent="0.25">
      <c r="A495" s="80"/>
      <c r="B495" s="77" t="s">
        <v>1598</v>
      </c>
      <c r="C495" s="77" t="s">
        <v>1599</v>
      </c>
      <c r="D495" s="77" t="s">
        <v>26</v>
      </c>
      <c r="E495" s="224">
        <f>VLOOKUP(B495,'Cuadro Control'!C537:J2425,8,FALSE)</f>
        <v>0</v>
      </c>
      <c r="F495" s="106">
        <f t="shared" si="408"/>
        <v>0</v>
      </c>
      <c r="G495" s="107">
        <v>46486</v>
      </c>
      <c r="H495" s="107"/>
      <c r="I495" s="107">
        <v>46493</v>
      </c>
      <c r="J495" s="354">
        <f t="shared" si="415"/>
        <v>1</v>
      </c>
      <c r="K495" s="106">
        <f t="shared" ref="K495:T500" si="416">IF($G495=0,0,IF(K$6&lt;$G495,0,IF(K$6&gt;$I495,1,(K$6-$G495+1)/($I495-$G495+1))))</f>
        <v>0</v>
      </c>
      <c r="L495" s="106">
        <f t="shared" si="416"/>
        <v>0</v>
      </c>
      <c r="M495" s="106">
        <f t="shared" si="416"/>
        <v>0</v>
      </c>
      <c r="N495" s="106">
        <f t="shared" si="416"/>
        <v>0</v>
      </c>
      <c r="O495" s="106">
        <f t="shared" si="416"/>
        <v>0</v>
      </c>
      <c r="P495" s="106">
        <f t="shared" si="416"/>
        <v>0</v>
      </c>
      <c r="Q495" s="106">
        <f t="shared" si="416"/>
        <v>0</v>
      </c>
      <c r="R495" s="106">
        <f t="shared" si="416"/>
        <v>0</v>
      </c>
      <c r="S495" s="106">
        <f t="shared" si="416"/>
        <v>0</v>
      </c>
      <c r="T495" s="106">
        <f t="shared" si="416"/>
        <v>0</v>
      </c>
      <c r="U495" s="106">
        <f t="shared" ref="U495:AD500" si="417">IF($G495=0,0,IF(U$6&lt;$G495,0,IF(U$6&gt;$I495,1,(U$6-$G495+1)/($I495-$G495+1))))</f>
        <v>0</v>
      </c>
      <c r="V495" s="106">
        <f t="shared" si="417"/>
        <v>0</v>
      </c>
      <c r="W495" s="106">
        <f t="shared" si="417"/>
        <v>0</v>
      </c>
      <c r="X495" s="106">
        <f t="shared" si="417"/>
        <v>0</v>
      </c>
      <c r="Y495" s="106">
        <f t="shared" si="417"/>
        <v>0</v>
      </c>
      <c r="Z495" s="106">
        <f t="shared" si="417"/>
        <v>0</v>
      </c>
      <c r="AA495" s="106">
        <f t="shared" si="417"/>
        <v>0</v>
      </c>
      <c r="AB495" s="106">
        <f t="shared" si="417"/>
        <v>0</v>
      </c>
      <c r="AC495" s="106">
        <f t="shared" si="417"/>
        <v>0</v>
      </c>
      <c r="AD495" s="106">
        <f t="shared" si="417"/>
        <v>0</v>
      </c>
      <c r="AE495" s="106">
        <f t="shared" ref="AE495:AN500" si="418">IF($G495=0,0,IF(AE$6&lt;$G495,0,IF(AE$6&gt;$I495,1,(AE$6-$G495+1)/($I495-$G495+1))))</f>
        <v>0</v>
      </c>
      <c r="AF495" s="106">
        <f t="shared" si="418"/>
        <v>0</v>
      </c>
      <c r="AG495" s="106">
        <f t="shared" si="418"/>
        <v>0</v>
      </c>
      <c r="AH495" s="106">
        <f t="shared" si="418"/>
        <v>0</v>
      </c>
      <c r="AI495" s="106">
        <f t="shared" si="418"/>
        <v>0</v>
      </c>
      <c r="AJ495" s="106">
        <f t="shared" si="418"/>
        <v>0</v>
      </c>
      <c r="AK495" s="106">
        <f t="shared" si="418"/>
        <v>0</v>
      </c>
      <c r="AL495" s="106">
        <f t="shared" si="418"/>
        <v>0</v>
      </c>
      <c r="AM495" s="106">
        <f t="shared" si="418"/>
        <v>0</v>
      </c>
      <c r="AN495" s="106">
        <f t="shared" si="418"/>
        <v>0</v>
      </c>
      <c r="AO495" s="106">
        <f t="shared" ref="AO495:AX500" si="419">IF($G495=0,0,IF(AO$6&lt;$G495,0,IF(AO$6&gt;$I495,1,(AO$6-$G495+1)/($I495-$G495+1))))</f>
        <v>0</v>
      </c>
      <c r="AP495" s="106">
        <f t="shared" si="419"/>
        <v>0</v>
      </c>
      <c r="AQ495" s="106">
        <f t="shared" si="419"/>
        <v>0</v>
      </c>
      <c r="AR495" s="106">
        <f t="shared" si="419"/>
        <v>0</v>
      </c>
      <c r="AS495" s="106">
        <f t="shared" si="419"/>
        <v>0</v>
      </c>
      <c r="AT495" s="106">
        <f t="shared" si="419"/>
        <v>0</v>
      </c>
      <c r="AU495" s="106">
        <f t="shared" si="419"/>
        <v>0</v>
      </c>
      <c r="AV495" s="106">
        <f t="shared" si="419"/>
        <v>0</v>
      </c>
      <c r="AW495" s="106">
        <f t="shared" si="419"/>
        <v>0</v>
      </c>
      <c r="AX495" s="106">
        <f t="shared" si="419"/>
        <v>0.125</v>
      </c>
      <c r="AY495" s="106">
        <f t="shared" ref="AY495:BH500" si="420">IF($G495=0,0,IF(AY$6&lt;$G495,0,IF(AY$6&gt;$I495,1,(AY$6-$G495+1)/($I495-$G495+1))))</f>
        <v>1</v>
      </c>
      <c r="AZ495" s="106">
        <f t="shared" si="420"/>
        <v>1</v>
      </c>
      <c r="BA495" s="106">
        <f t="shared" si="420"/>
        <v>1</v>
      </c>
      <c r="BB495" s="106">
        <f t="shared" si="420"/>
        <v>1</v>
      </c>
      <c r="BC495" s="106">
        <f t="shared" si="420"/>
        <v>1</v>
      </c>
      <c r="BD495" s="106">
        <f t="shared" si="420"/>
        <v>1</v>
      </c>
      <c r="BE495" s="106">
        <f t="shared" si="420"/>
        <v>1</v>
      </c>
      <c r="BF495" s="106">
        <f t="shared" si="420"/>
        <v>1</v>
      </c>
      <c r="BG495" s="106">
        <f t="shared" si="420"/>
        <v>1</v>
      </c>
      <c r="BH495" s="106">
        <f t="shared" si="420"/>
        <v>1</v>
      </c>
      <c r="BI495" s="106">
        <f t="shared" ref="BI495:BQ500" si="421">IF($G495=0,0,IF(BI$6&lt;$G495,0,IF(BI$6&gt;$I495,1,(BI$6-$G495+1)/($I495-$G495+1))))</f>
        <v>1</v>
      </c>
      <c r="BJ495" s="106">
        <f t="shared" si="421"/>
        <v>1</v>
      </c>
      <c r="BK495" s="106">
        <f t="shared" si="421"/>
        <v>1</v>
      </c>
      <c r="BL495" s="106">
        <f t="shared" si="421"/>
        <v>1</v>
      </c>
      <c r="BM495" s="106">
        <f t="shared" si="421"/>
        <v>1</v>
      </c>
      <c r="BN495" s="106">
        <f t="shared" si="421"/>
        <v>1</v>
      </c>
      <c r="BO495" s="106">
        <f t="shared" si="421"/>
        <v>1</v>
      </c>
      <c r="BP495" s="106">
        <f t="shared" si="421"/>
        <v>1</v>
      </c>
      <c r="BQ495" s="106">
        <f t="shared" si="421"/>
        <v>1</v>
      </c>
      <c r="BR495" s="350">
        <f t="shared" si="386"/>
        <v>0.32415254237288138</v>
      </c>
    </row>
    <row r="496" spans="1:70" ht="15" x14ac:dyDescent="0.25">
      <c r="A496" s="80"/>
      <c r="B496" s="77" t="s">
        <v>1600</v>
      </c>
      <c r="C496" s="77" t="s">
        <v>2074</v>
      </c>
      <c r="D496" s="77" t="s">
        <v>6</v>
      </c>
      <c r="E496" s="224">
        <f>VLOOKUP(B496,'Cuadro Control'!C538:J2426,8,FALSE)</f>
        <v>52736347.43270281</v>
      </c>
      <c r="F496" s="106">
        <f t="shared" si="408"/>
        <v>9.933624348213644E-3</v>
      </c>
      <c r="G496" s="107">
        <v>46493</v>
      </c>
      <c r="H496" s="107"/>
      <c r="I496" s="107">
        <v>46497</v>
      </c>
      <c r="J496" s="354">
        <f t="shared" si="415"/>
        <v>0.2</v>
      </c>
      <c r="K496" s="106">
        <f t="shared" si="416"/>
        <v>0</v>
      </c>
      <c r="L496" s="106">
        <f t="shared" si="416"/>
        <v>0</v>
      </c>
      <c r="M496" s="106">
        <f t="shared" si="416"/>
        <v>0</v>
      </c>
      <c r="N496" s="106">
        <f t="shared" si="416"/>
        <v>0</v>
      </c>
      <c r="O496" s="106">
        <f t="shared" si="416"/>
        <v>0</v>
      </c>
      <c r="P496" s="106">
        <f t="shared" si="416"/>
        <v>0</v>
      </c>
      <c r="Q496" s="106">
        <f t="shared" si="416"/>
        <v>0</v>
      </c>
      <c r="R496" s="106">
        <f t="shared" si="416"/>
        <v>0</v>
      </c>
      <c r="S496" s="106">
        <f t="shared" si="416"/>
        <v>0</v>
      </c>
      <c r="T496" s="106">
        <f t="shared" si="416"/>
        <v>0</v>
      </c>
      <c r="U496" s="106">
        <f t="shared" si="417"/>
        <v>0</v>
      </c>
      <c r="V496" s="106">
        <f t="shared" si="417"/>
        <v>0</v>
      </c>
      <c r="W496" s="106">
        <f t="shared" si="417"/>
        <v>0</v>
      </c>
      <c r="X496" s="106">
        <f t="shared" si="417"/>
        <v>0</v>
      </c>
      <c r="Y496" s="106">
        <f t="shared" si="417"/>
        <v>0</v>
      </c>
      <c r="Z496" s="106">
        <f t="shared" si="417"/>
        <v>0</v>
      </c>
      <c r="AA496" s="106">
        <f t="shared" si="417"/>
        <v>0</v>
      </c>
      <c r="AB496" s="106">
        <f t="shared" si="417"/>
        <v>0</v>
      </c>
      <c r="AC496" s="106">
        <f t="shared" si="417"/>
        <v>0</v>
      </c>
      <c r="AD496" s="106">
        <f t="shared" si="417"/>
        <v>0</v>
      </c>
      <c r="AE496" s="106">
        <f t="shared" si="418"/>
        <v>0</v>
      </c>
      <c r="AF496" s="106">
        <f t="shared" si="418"/>
        <v>0</v>
      </c>
      <c r="AG496" s="106">
        <f t="shared" si="418"/>
        <v>0</v>
      </c>
      <c r="AH496" s="106">
        <f t="shared" si="418"/>
        <v>0</v>
      </c>
      <c r="AI496" s="106">
        <f t="shared" si="418"/>
        <v>0</v>
      </c>
      <c r="AJ496" s="106">
        <f t="shared" si="418"/>
        <v>0</v>
      </c>
      <c r="AK496" s="106">
        <f t="shared" si="418"/>
        <v>0</v>
      </c>
      <c r="AL496" s="106">
        <f t="shared" si="418"/>
        <v>0</v>
      </c>
      <c r="AM496" s="106">
        <f t="shared" si="418"/>
        <v>0</v>
      </c>
      <c r="AN496" s="106">
        <f t="shared" si="418"/>
        <v>0</v>
      </c>
      <c r="AO496" s="106">
        <f t="shared" si="419"/>
        <v>0</v>
      </c>
      <c r="AP496" s="106">
        <f t="shared" si="419"/>
        <v>0</v>
      </c>
      <c r="AQ496" s="106">
        <f t="shared" si="419"/>
        <v>0</v>
      </c>
      <c r="AR496" s="106">
        <f t="shared" si="419"/>
        <v>0</v>
      </c>
      <c r="AS496" s="106">
        <f t="shared" si="419"/>
        <v>0</v>
      </c>
      <c r="AT496" s="106">
        <f t="shared" si="419"/>
        <v>0</v>
      </c>
      <c r="AU496" s="106">
        <f t="shared" si="419"/>
        <v>0</v>
      </c>
      <c r="AV496" s="106">
        <f t="shared" si="419"/>
        <v>0</v>
      </c>
      <c r="AW496" s="106">
        <f t="shared" si="419"/>
        <v>0</v>
      </c>
      <c r="AX496" s="106">
        <f t="shared" si="419"/>
        <v>0</v>
      </c>
      <c r="AY496" s="106">
        <f t="shared" si="420"/>
        <v>0.2</v>
      </c>
      <c r="AZ496" s="106">
        <f t="shared" si="420"/>
        <v>1</v>
      </c>
      <c r="BA496" s="106">
        <f t="shared" si="420"/>
        <v>1</v>
      </c>
      <c r="BB496" s="106">
        <f t="shared" si="420"/>
        <v>1</v>
      </c>
      <c r="BC496" s="106">
        <f t="shared" si="420"/>
        <v>1</v>
      </c>
      <c r="BD496" s="106">
        <f t="shared" si="420"/>
        <v>1</v>
      </c>
      <c r="BE496" s="106">
        <f t="shared" si="420"/>
        <v>1</v>
      </c>
      <c r="BF496" s="106">
        <f t="shared" si="420"/>
        <v>1</v>
      </c>
      <c r="BG496" s="106">
        <f t="shared" si="420"/>
        <v>1</v>
      </c>
      <c r="BH496" s="106">
        <f t="shared" si="420"/>
        <v>1</v>
      </c>
      <c r="BI496" s="106">
        <f t="shared" si="421"/>
        <v>1</v>
      </c>
      <c r="BJ496" s="106">
        <f t="shared" si="421"/>
        <v>1</v>
      </c>
      <c r="BK496" s="106">
        <f t="shared" si="421"/>
        <v>1</v>
      </c>
      <c r="BL496" s="106">
        <f t="shared" si="421"/>
        <v>1</v>
      </c>
      <c r="BM496" s="106">
        <f t="shared" si="421"/>
        <v>1</v>
      </c>
      <c r="BN496" s="106">
        <f t="shared" si="421"/>
        <v>1</v>
      </c>
      <c r="BO496" s="106">
        <f t="shared" si="421"/>
        <v>1</v>
      </c>
      <c r="BP496" s="106">
        <f t="shared" si="421"/>
        <v>1</v>
      </c>
      <c r="BQ496" s="106">
        <f t="shared" si="421"/>
        <v>1</v>
      </c>
      <c r="BR496" s="350">
        <f t="shared" si="386"/>
        <v>0.30847457627118641</v>
      </c>
    </row>
    <row r="497" spans="1:70" ht="24" x14ac:dyDescent="0.25">
      <c r="A497" s="80"/>
      <c r="B497" s="77" t="s">
        <v>1601</v>
      </c>
      <c r="C497" s="77" t="s">
        <v>1602</v>
      </c>
      <c r="D497" s="77" t="s">
        <v>19</v>
      </c>
      <c r="E497" s="224">
        <f>VLOOKUP(B497,'Cuadro Control'!C539:J2427,8,FALSE)</f>
        <v>46410609.014634147</v>
      </c>
      <c r="F497" s="106">
        <f t="shared" si="408"/>
        <v>8.742083556535862E-3</v>
      </c>
      <c r="G497" s="107">
        <v>46497</v>
      </c>
      <c r="H497" s="107"/>
      <c r="I497" s="107">
        <v>46498</v>
      </c>
      <c r="J497" s="354">
        <f t="shared" si="415"/>
        <v>0</v>
      </c>
      <c r="K497" s="106">
        <f t="shared" si="416"/>
        <v>0</v>
      </c>
      <c r="L497" s="106">
        <f t="shared" si="416"/>
        <v>0</v>
      </c>
      <c r="M497" s="106">
        <f t="shared" si="416"/>
        <v>0</v>
      </c>
      <c r="N497" s="106">
        <f t="shared" si="416"/>
        <v>0</v>
      </c>
      <c r="O497" s="106">
        <f t="shared" si="416"/>
        <v>0</v>
      </c>
      <c r="P497" s="106">
        <f t="shared" si="416"/>
        <v>0</v>
      </c>
      <c r="Q497" s="106">
        <f t="shared" si="416"/>
        <v>0</v>
      </c>
      <c r="R497" s="106">
        <f t="shared" si="416"/>
        <v>0</v>
      </c>
      <c r="S497" s="106">
        <f t="shared" si="416"/>
        <v>0</v>
      </c>
      <c r="T497" s="106">
        <f t="shared" si="416"/>
        <v>0</v>
      </c>
      <c r="U497" s="106">
        <f t="shared" si="417"/>
        <v>0</v>
      </c>
      <c r="V497" s="106">
        <f t="shared" si="417"/>
        <v>0</v>
      </c>
      <c r="W497" s="106">
        <f t="shared" si="417"/>
        <v>0</v>
      </c>
      <c r="X497" s="106">
        <f t="shared" si="417"/>
        <v>0</v>
      </c>
      <c r="Y497" s="106">
        <f t="shared" si="417"/>
        <v>0</v>
      </c>
      <c r="Z497" s="106">
        <f t="shared" si="417"/>
        <v>0</v>
      </c>
      <c r="AA497" s="106">
        <f t="shared" si="417"/>
        <v>0</v>
      </c>
      <c r="AB497" s="106">
        <f t="shared" si="417"/>
        <v>0</v>
      </c>
      <c r="AC497" s="106">
        <f t="shared" si="417"/>
        <v>0</v>
      </c>
      <c r="AD497" s="106">
        <f t="shared" si="417"/>
        <v>0</v>
      </c>
      <c r="AE497" s="106">
        <f t="shared" si="418"/>
        <v>0</v>
      </c>
      <c r="AF497" s="106">
        <f t="shared" si="418"/>
        <v>0</v>
      </c>
      <c r="AG497" s="106">
        <f t="shared" si="418"/>
        <v>0</v>
      </c>
      <c r="AH497" s="106">
        <f t="shared" si="418"/>
        <v>0</v>
      </c>
      <c r="AI497" s="106">
        <f t="shared" si="418"/>
        <v>0</v>
      </c>
      <c r="AJ497" s="106">
        <f t="shared" si="418"/>
        <v>0</v>
      </c>
      <c r="AK497" s="106">
        <f t="shared" si="418"/>
        <v>0</v>
      </c>
      <c r="AL497" s="106">
        <f t="shared" si="418"/>
        <v>0</v>
      </c>
      <c r="AM497" s="106">
        <f t="shared" si="418"/>
        <v>0</v>
      </c>
      <c r="AN497" s="106">
        <f t="shared" si="418"/>
        <v>0</v>
      </c>
      <c r="AO497" s="106">
        <f t="shared" si="419"/>
        <v>0</v>
      </c>
      <c r="AP497" s="106">
        <f t="shared" si="419"/>
        <v>0</v>
      </c>
      <c r="AQ497" s="106">
        <f t="shared" si="419"/>
        <v>0</v>
      </c>
      <c r="AR497" s="106">
        <f t="shared" si="419"/>
        <v>0</v>
      </c>
      <c r="AS497" s="106">
        <f t="shared" si="419"/>
        <v>0</v>
      </c>
      <c r="AT497" s="106">
        <f t="shared" si="419"/>
        <v>0</v>
      </c>
      <c r="AU497" s="106">
        <f t="shared" si="419"/>
        <v>0</v>
      </c>
      <c r="AV497" s="106">
        <f t="shared" si="419"/>
        <v>0</v>
      </c>
      <c r="AW497" s="106">
        <f t="shared" si="419"/>
        <v>0</v>
      </c>
      <c r="AX497" s="106">
        <f t="shared" si="419"/>
        <v>0</v>
      </c>
      <c r="AY497" s="106">
        <f t="shared" si="420"/>
        <v>0</v>
      </c>
      <c r="AZ497" s="106">
        <f t="shared" si="420"/>
        <v>1</v>
      </c>
      <c r="BA497" s="106">
        <f t="shared" si="420"/>
        <v>1</v>
      </c>
      <c r="BB497" s="106">
        <f t="shared" si="420"/>
        <v>1</v>
      </c>
      <c r="BC497" s="106">
        <f t="shared" si="420"/>
        <v>1</v>
      </c>
      <c r="BD497" s="106">
        <f t="shared" si="420"/>
        <v>1</v>
      </c>
      <c r="BE497" s="106">
        <f t="shared" si="420"/>
        <v>1</v>
      </c>
      <c r="BF497" s="106">
        <f t="shared" si="420"/>
        <v>1</v>
      </c>
      <c r="BG497" s="106">
        <f t="shared" si="420"/>
        <v>1</v>
      </c>
      <c r="BH497" s="106">
        <f t="shared" si="420"/>
        <v>1</v>
      </c>
      <c r="BI497" s="106">
        <f t="shared" si="421"/>
        <v>1</v>
      </c>
      <c r="BJ497" s="106">
        <f t="shared" si="421"/>
        <v>1</v>
      </c>
      <c r="BK497" s="106">
        <f t="shared" si="421"/>
        <v>1</v>
      </c>
      <c r="BL497" s="106">
        <f t="shared" si="421"/>
        <v>1</v>
      </c>
      <c r="BM497" s="106">
        <f t="shared" si="421"/>
        <v>1</v>
      </c>
      <c r="BN497" s="106">
        <f t="shared" si="421"/>
        <v>1</v>
      </c>
      <c r="BO497" s="106">
        <f t="shared" si="421"/>
        <v>1</v>
      </c>
      <c r="BP497" s="106">
        <f t="shared" si="421"/>
        <v>1</v>
      </c>
      <c r="BQ497" s="106">
        <f t="shared" si="421"/>
        <v>1</v>
      </c>
      <c r="BR497" s="350">
        <f t="shared" si="386"/>
        <v>0.30508474576271188</v>
      </c>
    </row>
    <row r="498" spans="1:70" ht="24" x14ac:dyDescent="0.25">
      <c r="A498" s="80"/>
      <c r="B498" s="77" t="s">
        <v>1603</v>
      </c>
      <c r="C498" s="77" t="s">
        <v>1604</v>
      </c>
      <c r="D498" s="77" t="s">
        <v>9</v>
      </c>
      <c r="E498" s="224">
        <f>VLOOKUP(B498,'Cuadro Control'!C540:J2428,8,FALSE)</f>
        <v>1587346329.5488234</v>
      </c>
      <c r="F498" s="106">
        <f t="shared" si="408"/>
        <v>0.29899875353285565</v>
      </c>
      <c r="G498" s="107">
        <v>46497</v>
      </c>
      <c r="H498" s="107"/>
      <c r="I498" s="107">
        <v>46507</v>
      </c>
      <c r="J498" s="354">
        <f t="shared" si="415"/>
        <v>1</v>
      </c>
      <c r="K498" s="106">
        <f t="shared" si="416"/>
        <v>0</v>
      </c>
      <c r="L498" s="106">
        <f t="shared" si="416"/>
        <v>0</v>
      </c>
      <c r="M498" s="106">
        <f t="shared" si="416"/>
        <v>0</v>
      </c>
      <c r="N498" s="106">
        <f t="shared" si="416"/>
        <v>0</v>
      </c>
      <c r="O498" s="106">
        <f t="shared" si="416"/>
        <v>0</v>
      </c>
      <c r="P498" s="106">
        <f t="shared" si="416"/>
        <v>0</v>
      </c>
      <c r="Q498" s="106">
        <f t="shared" si="416"/>
        <v>0</v>
      </c>
      <c r="R498" s="106">
        <f t="shared" si="416"/>
        <v>0</v>
      </c>
      <c r="S498" s="106">
        <f t="shared" si="416"/>
        <v>0</v>
      </c>
      <c r="T498" s="106">
        <f t="shared" si="416"/>
        <v>0</v>
      </c>
      <c r="U498" s="106">
        <f t="shared" si="417"/>
        <v>0</v>
      </c>
      <c r="V498" s="106">
        <f t="shared" si="417"/>
        <v>0</v>
      </c>
      <c r="W498" s="106">
        <f t="shared" si="417"/>
        <v>0</v>
      </c>
      <c r="X498" s="106">
        <f t="shared" si="417"/>
        <v>0</v>
      </c>
      <c r="Y498" s="106">
        <f t="shared" si="417"/>
        <v>0</v>
      </c>
      <c r="Z498" s="106">
        <f t="shared" si="417"/>
        <v>0</v>
      </c>
      <c r="AA498" s="106">
        <f t="shared" si="417"/>
        <v>0</v>
      </c>
      <c r="AB498" s="106">
        <f t="shared" si="417"/>
        <v>0</v>
      </c>
      <c r="AC498" s="106">
        <f t="shared" si="417"/>
        <v>0</v>
      </c>
      <c r="AD498" s="106">
        <f t="shared" si="417"/>
        <v>0</v>
      </c>
      <c r="AE498" s="106">
        <f t="shared" si="418"/>
        <v>0</v>
      </c>
      <c r="AF498" s="106">
        <f t="shared" si="418"/>
        <v>0</v>
      </c>
      <c r="AG498" s="106">
        <f t="shared" si="418"/>
        <v>0</v>
      </c>
      <c r="AH498" s="106">
        <f t="shared" si="418"/>
        <v>0</v>
      </c>
      <c r="AI498" s="106">
        <f t="shared" si="418"/>
        <v>0</v>
      </c>
      <c r="AJ498" s="106">
        <f t="shared" si="418"/>
        <v>0</v>
      </c>
      <c r="AK498" s="106">
        <f t="shared" si="418"/>
        <v>0</v>
      </c>
      <c r="AL498" s="106">
        <f t="shared" si="418"/>
        <v>0</v>
      </c>
      <c r="AM498" s="106">
        <f t="shared" si="418"/>
        <v>0</v>
      </c>
      <c r="AN498" s="106">
        <f t="shared" si="418"/>
        <v>0</v>
      </c>
      <c r="AO498" s="106">
        <f t="shared" si="419"/>
        <v>0</v>
      </c>
      <c r="AP498" s="106">
        <f t="shared" si="419"/>
        <v>0</v>
      </c>
      <c r="AQ498" s="106">
        <f t="shared" si="419"/>
        <v>0</v>
      </c>
      <c r="AR498" s="106">
        <f t="shared" si="419"/>
        <v>0</v>
      </c>
      <c r="AS498" s="106">
        <f t="shared" si="419"/>
        <v>0</v>
      </c>
      <c r="AT498" s="106">
        <f t="shared" si="419"/>
        <v>0</v>
      </c>
      <c r="AU498" s="106">
        <f t="shared" si="419"/>
        <v>0</v>
      </c>
      <c r="AV498" s="106">
        <f t="shared" si="419"/>
        <v>0</v>
      </c>
      <c r="AW498" s="106">
        <f t="shared" si="419"/>
        <v>0</v>
      </c>
      <c r="AX498" s="106">
        <f t="shared" si="419"/>
        <v>0</v>
      </c>
      <c r="AY498" s="106">
        <f t="shared" si="420"/>
        <v>0</v>
      </c>
      <c r="AZ498" s="106">
        <f t="shared" si="420"/>
        <v>0.36363636363636365</v>
      </c>
      <c r="BA498" s="106">
        <f t="shared" si="420"/>
        <v>1</v>
      </c>
      <c r="BB498" s="106">
        <f t="shared" si="420"/>
        <v>1</v>
      </c>
      <c r="BC498" s="106">
        <f t="shared" si="420"/>
        <v>1</v>
      </c>
      <c r="BD498" s="106">
        <f t="shared" si="420"/>
        <v>1</v>
      </c>
      <c r="BE498" s="106">
        <f t="shared" si="420"/>
        <v>1</v>
      </c>
      <c r="BF498" s="106">
        <f t="shared" si="420"/>
        <v>1</v>
      </c>
      <c r="BG498" s="106">
        <f t="shared" si="420"/>
        <v>1</v>
      </c>
      <c r="BH498" s="106">
        <f t="shared" si="420"/>
        <v>1</v>
      </c>
      <c r="BI498" s="106">
        <f t="shared" si="421"/>
        <v>1</v>
      </c>
      <c r="BJ498" s="106">
        <f t="shared" si="421"/>
        <v>1</v>
      </c>
      <c r="BK498" s="106">
        <f t="shared" si="421"/>
        <v>1</v>
      </c>
      <c r="BL498" s="106">
        <f t="shared" si="421"/>
        <v>1</v>
      </c>
      <c r="BM498" s="106">
        <f t="shared" si="421"/>
        <v>1</v>
      </c>
      <c r="BN498" s="106">
        <f t="shared" si="421"/>
        <v>1</v>
      </c>
      <c r="BO498" s="106">
        <f t="shared" si="421"/>
        <v>1</v>
      </c>
      <c r="BP498" s="106">
        <f t="shared" si="421"/>
        <v>1</v>
      </c>
      <c r="BQ498" s="106">
        <f t="shared" si="421"/>
        <v>1</v>
      </c>
      <c r="BR498" s="350">
        <f t="shared" si="386"/>
        <v>0.29429892141756547</v>
      </c>
    </row>
    <row r="499" spans="1:70" ht="30" x14ac:dyDescent="0.25">
      <c r="A499" s="80"/>
      <c r="B499" s="103" t="s">
        <v>1605</v>
      </c>
      <c r="C499" s="103" t="s">
        <v>1606</v>
      </c>
      <c r="D499" s="103" t="s">
        <v>9</v>
      </c>
      <c r="E499" s="223">
        <f>VLOOKUP(B499,'Cuadro Control'!C541:J2429,8,FALSE)</f>
        <v>179532477.23999998</v>
      </c>
      <c r="F499" s="104">
        <f t="shared" si="408"/>
        <v>3.3817438522495219E-2</v>
      </c>
      <c r="G499" s="105">
        <v>46499</v>
      </c>
      <c r="H499" s="105"/>
      <c r="I499" s="105">
        <v>46511</v>
      </c>
      <c r="J499" s="354">
        <f t="shared" si="415"/>
        <v>0.69230769230769229</v>
      </c>
      <c r="K499" s="104">
        <f t="shared" si="416"/>
        <v>0</v>
      </c>
      <c r="L499" s="104">
        <f t="shared" si="416"/>
        <v>0</v>
      </c>
      <c r="M499" s="104">
        <f t="shared" si="416"/>
        <v>0</v>
      </c>
      <c r="N499" s="104">
        <f t="shared" si="416"/>
        <v>0</v>
      </c>
      <c r="O499" s="104">
        <f t="shared" si="416"/>
        <v>0</v>
      </c>
      <c r="P499" s="104">
        <f t="shared" si="416"/>
        <v>0</v>
      </c>
      <c r="Q499" s="104">
        <f t="shared" si="416"/>
        <v>0</v>
      </c>
      <c r="R499" s="104">
        <f t="shared" si="416"/>
        <v>0</v>
      </c>
      <c r="S499" s="104">
        <f t="shared" si="416"/>
        <v>0</v>
      </c>
      <c r="T499" s="104">
        <f t="shared" si="416"/>
        <v>0</v>
      </c>
      <c r="U499" s="104">
        <f t="shared" si="417"/>
        <v>0</v>
      </c>
      <c r="V499" s="104">
        <f t="shared" si="417"/>
        <v>0</v>
      </c>
      <c r="W499" s="104">
        <f t="shared" si="417"/>
        <v>0</v>
      </c>
      <c r="X499" s="104">
        <f t="shared" si="417"/>
        <v>0</v>
      </c>
      <c r="Y499" s="104">
        <f t="shared" si="417"/>
        <v>0</v>
      </c>
      <c r="Z499" s="104">
        <f t="shared" si="417"/>
        <v>0</v>
      </c>
      <c r="AA499" s="104">
        <f t="shared" si="417"/>
        <v>0</v>
      </c>
      <c r="AB499" s="104">
        <f t="shared" si="417"/>
        <v>0</v>
      </c>
      <c r="AC499" s="104">
        <f t="shared" si="417"/>
        <v>0</v>
      </c>
      <c r="AD499" s="104">
        <f t="shared" si="417"/>
        <v>0</v>
      </c>
      <c r="AE499" s="104">
        <f t="shared" si="418"/>
        <v>0</v>
      </c>
      <c r="AF499" s="104">
        <f t="shared" si="418"/>
        <v>0</v>
      </c>
      <c r="AG499" s="104">
        <f t="shared" si="418"/>
        <v>0</v>
      </c>
      <c r="AH499" s="104">
        <f t="shared" si="418"/>
        <v>0</v>
      </c>
      <c r="AI499" s="104">
        <f t="shared" si="418"/>
        <v>0</v>
      </c>
      <c r="AJ499" s="104">
        <f t="shared" si="418"/>
        <v>0</v>
      </c>
      <c r="AK499" s="104">
        <f t="shared" si="418"/>
        <v>0</v>
      </c>
      <c r="AL499" s="104">
        <f t="shared" si="418"/>
        <v>0</v>
      </c>
      <c r="AM499" s="104">
        <f t="shared" si="418"/>
        <v>0</v>
      </c>
      <c r="AN499" s="104">
        <f t="shared" si="418"/>
        <v>0</v>
      </c>
      <c r="AO499" s="104">
        <f t="shared" si="419"/>
        <v>0</v>
      </c>
      <c r="AP499" s="104">
        <f t="shared" si="419"/>
        <v>0</v>
      </c>
      <c r="AQ499" s="104">
        <f t="shared" si="419"/>
        <v>0</v>
      </c>
      <c r="AR499" s="104">
        <f t="shared" si="419"/>
        <v>0</v>
      </c>
      <c r="AS499" s="104">
        <f t="shared" si="419"/>
        <v>0</v>
      </c>
      <c r="AT499" s="104">
        <f t="shared" si="419"/>
        <v>0</v>
      </c>
      <c r="AU499" s="104">
        <f t="shared" si="419"/>
        <v>0</v>
      </c>
      <c r="AV499" s="104">
        <f t="shared" si="419"/>
        <v>0</v>
      </c>
      <c r="AW499" s="104">
        <f t="shared" si="419"/>
        <v>0</v>
      </c>
      <c r="AX499" s="104">
        <f t="shared" si="419"/>
        <v>0</v>
      </c>
      <c r="AY499" s="104">
        <f t="shared" si="420"/>
        <v>0</v>
      </c>
      <c r="AZ499" s="104">
        <f t="shared" si="420"/>
        <v>0.15384615384615385</v>
      </c>
      <c r="BA499" s="104">
        <f t="shared" si="420"/>
        <v>0.69230769230769229</v>
      </c>
      <c r="BB499" s="104">
        <f t="shared" si="420"/>
        <v>1</v>
      </c>
      <c r="BC499" s="104">
        <f t="shared" si="420"/>
        <v>1</v>
      </c>
      <c r="BD499" s="104">
        <f t="shared" si="420"/>
        <v>1</v>
      </c>
      <c r="BE499" s="104">
        <f t="shared" si="420"/>
        <v>1</v>
      </c>
      <c r="BF499" s="104">
        <f t="shared" si="420"/>
        <v>1</v>
      </c>
      <c r="BG499" s="104">
        <f t="shared" si="420"/>
        <v>1</v>
      </c>
      <c r="BH499" s="104">
        <f t="shared" si="420"/>
        <v>1</v>
      </c>
      <c r="BI499" s="104">
        <f t="shared" si="421"/>
        <v>1</v>
      </c>
      <c r="BJ499" s="104">
        <f t="shared" si="421"/>
        <v>1</v>
      </c>
      <c r="BK499" s="104">
        <f t="shared" si="421"/>
        <v>1</v>
      </c>
      <c r="BL499" s="104">
        <f t="shared" si="421"/>
        <v>1</v>
      </c>
      <c r="BM499" s="104">
        <f t="shared" si="421"/>
        <v>1</v>
      </c>
      <c r="BN499" s="104">
        <f t="shared" si="421"/>
        <v>1</v>
      </c>
      <c r="BO499" s="104">
        <f t="shared" si="421"/>
        <v>1</v>
      </c>
      <c r="BP499" s="104">
        <f t="shared" si="421"/>
        <v>1</v>
      </c>
      <c r="BQ499" s="104">
        <f t="shared" si="421"/>
        <v>1</v>
      </c>
      <c r="BR499" s="350">
        <f t="shared" si="386"/>
        <v>0.28552803129074317</v>
      </c>
    </row>
    <row r="500" spans="1:70" ht="15" x14ac:dyDescent="0.25">
      <c r="A500" s="80"/>
      <c r="B500" s="78" t="s">
        <v>1607</v>
      </c>
      <c r="C500" s="78" t="s">
        <v>1996</v>
      </c>
      <c r="D500" s="78" t="s">
        <v>3</v>
      </c>
      <c r="E500" s="225">
        <f>VLOOKUP(B500,'Cuadro Control'!C542:J2430,8,FALSE)</f>
        <v>0</v>
      </c>
      <c r="F500" s="108">
        <f>IFERROR(E500/$E$484,0)</f>
        <v>0</v>
      </c>
      <c r="G500" s="109">
        <v>46511</v>
      </c>
      <c r="H500" s="109"/>
      <c r="I500" s="109">
        <v>46511</v>
      </c>
      <c r="J500" s="354">
        <f t="shared" si="415"/>
        <v>0</v>
      </c>
      <c r="K500" s="108">
        <f t="shared" si="416"/>
        <v>0</v>
      </c>
      <c r="L500" s="108">
        <f t="shared" si="416"/>
        <v>0</v>
      </c>
      <c r="M500" s="108">
        <f t="shared" si="416"/>
        <v>0</v>
      </c>
      <c r="N500" s="108">
        <f t="shared" si="416"/>
        <v>0</v>
      </c>
      <c r="O500" s="108">
        <f t="shared" si="416"/>
        <v>0</v>
      </c>
      <c r="P500" s="108">
        <f t="shared" si="416"/>
        <v>0</v>
      </c>
      <c r="Q500" s="108">
        <f t="shared" si="416"/>
        <v>0</v>
      </c>
      <c r="R500" s="108">
        <f t="shared" si="416"/>
        <v>0</v>
      </c>
      <c r="S500" s="108">
        <f t="shared" si="416"/>
        <v>0</v>
      </c>
      <c r="T500" s="108">
        <f t="shared" si="416"/>
        <v>0</v>
      </c>
      <c r="U500" s="108">
        <f t="shared" si="417"/>
        <v>0</v>
      </c>
      <c r="V500" s="108">
        <f t="shared" si="417"/>
        <v>0</v>
      </c>
      <c r="W500" s="108">
        <f t="shared" si="417"/>
        <v>0</v>
      </c>
      <c r="X500" s="108">
        <f t="shared" si="417"/>
        <v>0</v>
      </c>
      <c r="Y500" s="108">
        <f t="shared" si="417"/>
        <v>0</v>
      </c>
      <c r="Z500" s="108">
        <f t="shared" si="417"/>
        <v>0</v>
      </c>
      <c r="AA500" s="108">
        <f t="shared" si="417"/>
        <v>0</v>
      </c>
      <c r="AB500" s="108">
        <f t="shared" si="417"/>
        <v>0</v>
      </c>
      <c r="AC500" s="108">
        <f t="shared" si="417"/>
        <v>0</v>
      </c>
      <c r="AD500" s="108">
        <f t="shared" si="417"/>
        <v>0</v>
      </c>
      <c r="AE500" s="108">
        <f t="shared" si="418"/>
        <v>0</v>
      </c>
      <c r="AF500" s="108">
        <f t="shared" si="418"/>
        <v>0</v>
      </c>
      <c r="AG500" s="108">
        <f t="shared" si="418"/>
        <v>0</v>
      </c>
      <c r="AH500" s="108">
        <f t="shared" si="418"/>
        <v>0</v>
      </c>
      <c r="AI500" s="108">
        <f t="shared" si="418"/>
        <v>0</v>
      </c>
      <c r="AJ500" s="108">
        <f t="shared" si="418"/>
        <v>0</v>
      </c>
      <c r="AK500" s="108">
        <f t="shared" si="418"/>
        <v>0</v>
      </c>
      <c r="AL500" s="108">
        <f t="shared" si="418"/>
        <v>0</v>
      </c>
      <c r="AM500" s="108">
        <f t="shared" si="418"/>
        <v>0</v>
      </c>
      <c r="AN500" s="108">
        <f t="shared" si="418"/>
        <v>0</v>
      </c>
      <c r="AO500" s="108">
        <f t="shared" si="419"/>
        <v>0</v>
      </c>
      <c r="AP500" s="108">
        <f t="shared" si="419"/>
        <v>0</v>
      </c>
      <c r="AQ500" s="108">
        <f t="shared" si="419"/>
        <v>0</v>
      </c>
      <c r="AR500" s="108">
        <f t="shared" si="419"/>
        <v>0</v>
      </c>
      <c r="AS500" s="108">
        <f t="shared" si="419"/>
        <v>0</v>
      </c>
      <c r="AT500" s="108">
        <f t="shared" si="419"/>
        <v>0</v>
      </c>
      <c r="AU500" s="108">
        <f t="shared" si="419"/>
        <v>0</v>
      </c>
      <c r="AV500" s="108">
        <f t="shared" si="419"/>
        <v>0</v>
      </c>
      <c r="AW500" s="108">
        <f t="shared" si="419"/>
        <v>0</v>
      </c>
      <c r="AX500" s="108">
        <f t="shared" si="419"/>
        <v>0</v>
      </c>
      <c r="AY500" s="108">
        <f t="shared" si="420"/>
        <v>0</v>
      </c>
      <c r="AZ500" s="108">
        <f t="shared" si="420"/>
        <v>0</v>
      </c>
      <c r="BA500" s="108">
        <f t="shared" si="420"/>
        <v>0</v>
      </c>
      <c r="BB500" s="108">
        <f t="shared" si="420"/>
        <v>1</v>
      </c>
      <c r="BC500" s="108">
        <f t="shared" si="420"/>
        <v>1</v>
      </c>
      <c r="BD500" s="108">
        <f t="shared" si="420"/>
        <v>1</v>
      </c>
      <c r="BE500" s="108">
        <f t="shared" si="420"/>
        <v>1</v>
      </c>
      <c r="BF500" s="108">
        <f t="shared" si="420"/>
        <v>1</v>
      </c>
      <c r="BG500" s="108">
        <f t="shared" si="420"/>
        <v>1</v>
      </c>
      <c r="BH500" s="108">
        <f t="shared" si="420"/>
        <v>1</v>
      </c>
      <c r="BI500" s="108">
        <f t="shared" si="421"/>
        <v>1</v>
      </c>
      <c r="BJ500" s="108">
        <f t="shared" si="421"/>
        <v>1</v>
      </c>
      <c r="BK500" s="108">
        <f t="shared" si="421"/>
        <v>1</v>
      </c>
      <c r="BL500" s="108">
        <f t="shared" si="421"/>
        <v>1</v>
      </c>
      <c r="BM500" s="108">
        <f t="shared" si="421"/>
        <v>1</v>
      </c>
      <c r="BN500" s="108">
        <f t="shared" si="421"/>
        <v>1</v>
      </c>
      <c r="BO500" s="108">
        <f t="shared" si="421"/>
        <v>1</v>
      </c>
      <c r="BP500" s="108">
        <f t="shared" si="421"/>
        <v>1</v>
      </c>
      <c r="BQ500" s="108">
        <f t="shared" si="421"/>
        <v>1</v>
      </c>
      <c r="BR500" s="350">
        <f t="shared" si="386"/>
        <v>0.2711864406779661</v>
      </c>
    </row>
    <row r="501" spans="1:70" ht="15" x14ac:dyDescent="0.25">
      <c r="A501" s="80"/>
      <c r="B501" s="79" t="s">
        <v>1608</v>
      </c>
      <c r="C501" s="79" t="s">
        <v>1609</v>
      </c>
      <c r="D501" s="79" t="s">
        <v>38</v>
      </c>
      <c r="E501" s="226">
        <f>SUM(E502:E517)</f>
        <v>5308872732.0543728</v>
      </c>
      <c r="F501" s="110">
        <f>IFERROR(E501/$E$109,0)</f>
        <v>2.9408554574576196E-2</v>
      </c>
      <c r="G501" s="111">
        <v>46441</v>
      </c>
      <c r="H501" s="111"/>
      <c r="I501" s="111">
        <v>46520</v>
      </c>
      <c r="J501" s="354">
        <f t="shared" si="415"/>
        <v>0.95832510719516462</v>
      </c>
      <c r="K501" s="110">
        <f>SUMPRODUCT($F502:$F516,K502:K516)</f>
        <v>0</v>
      </c>
      <c r="L501" s="110">
        <f t="shared" ref="L501:BQ501" si="422">SUMPRODUCT($F502:$F516,L502:L516)</f>
        <v>0</v>
      </c>
      <c r="M501" s="110">
        <f t="shared" si="422"/>
        <v>0</v>
      </c>
      <c r="N501" s="110">
        <f t="shared" si="422"/>
        <v>0</v>
      </c>
      <c r="O501" s="110">
        <f t="shared" si="422"/>
        <v>0</v>
      </c>
      <c r="P501" s="110">
        <f t="shared" si="422"/>
        <v>0</v>
      </c>
      <c r="Q501" s="110">
        <f t="shared" si="422"/>
        <v>0</v>
      </c>
      <c r="R501" s="110">
        <f t="shared" si="422"/>
        <v>0</v>
      </c>
      <c r="S501" s="110">
        <f t="shared" si="422"/>
        <v>0</v>
      </c>
      <c r="T501" s="110">
        <f t="shared" si="422"/>
        <v>0</v>
      </c>
      <c r="U501" s="110">
        <f t="shared" si="422"/>
        <v>0</v>
      </c>
      <c r="V501" s="110">
        <f t="shared" si="422"/>
        <v>0</v>
      </c>
      <c r="W501" s="110">
        <f t="shared" si="422"/>
        <v>0</v>
      </c>
      <c r="X501" s="110">
        <f t="shared" si="422"/>
        <v>0</v>
      </c>
      <c r="Y501" s="110">
        <f t="shared" si="422"/>
        <v>0</v>
      </c>
      <c r="Z501" s="110">
        <f t="shared" si="422"/>
        <v>0</v>
      </c>
      <c r="AA501" s="110">
        <f t="shared" si="422"/>
        <v>0</v>
      </c>
      <c r="AB501" s="110">
        <f t="shared" si="422"/>
        <v>0</v>
      </c>
      <c r="AC501" s="110">
        <f t="shared" si="422"/>
        <v>0</v>
      </c>
      <c r="AD501" s="110">
        <f t="shared" si="422"/>
        <v>0</v>
      </c>
      <c r="AE501" s="110">
        <f t="shared" si="422"/>
        <v>0</v>
      </c>
      <c r="AF501" s="110">
        <f t="shared" si="422"/>
        <v>0</v>
      </c>
      <c r="AG501" s="110">
        <f t="shared" si="422"/>
        <v>0</v>
      </c>
      <c r="AH501" s="110">
        <f t="shared" si="422"/>
        <v>0</v>
      </c>
      <c r="AI501" s="110">
        <f t="shared" si="422"/>
        <v>0</v>
      </c>
      <c r="AJ501" s="110">
        <f t="shared" si="422"/>
        <v>0</v>
      </c>
      <c r="AK501" s="110">
        <f t="shared" si="422"/>
        <v>0</v>
      </c>
      <c r="AL501" s="110">
        <f t="shared" si="422"/>
        <v>0</v>
      </c>
      <c r="AM501" s="110">
        <f t="shared" si="422"/>
        <v>0</v>
      </c>
      <c r="AN501" s="110">
        <f t="shared" si="422"/>
        <v>0</v>
      </c>
      <c r="AO501" s="110">
        <f t="shared" si="422"/>
        <v>0</v>
      </c>
      <c r="AP501" s="110">
        <f t="shared" si="422"/>
        <v>0</v>
      </c>
      <c r="AQ501" s="110">
        <f t="shared" si="422"/>
        <v>0</v>
      </c>
      <c r="AR501" s="110">
        <f t="shared" si="422"/>
        <v>6.9712879288819484E-3</v>
      </c>
      <c r="AS501" s="110">
        <f t="shared" si="422"/>
        <v>3.7750428504315078E-2</v>
      </c>
      <c r="AT501" s="110">
        <f t="shared" si="422"/>
        <v>7.5871503452362876E-2</v>
      </c>
      <c r="AU501" s="110">
        <f t="shared" si="422"/>
        <v>0.15752585463179919</v>
      </c>
      <c r="AV501" s="110">
        <f t="shared" si="422"/>
        <v>0.1790344823484778</v>
      </c>
      <c r="AW501" s="110">
        <f t="shared" si="422"/>
        <v>0.2596319881087919</v>
      </c>
      <c r="AX501" s="110">
        <f t="shared" si="422"/>
        <v>0.35956331954322446</v>
      </c>
      <c r="AY501" s="110">
        <f t="shared" si="422"/>
        <v>0.53258751877282851</v>
      </c>
      <c r="AZ501" s="110">
        <f t="shared" si="422"/>
        <v>0.64850810003989967</v>
      </c>
      <c r="BA501" s="110">
        <f t="shared" si="422"/>
        <v>0.75114445386755424</v>
      </c>
      <c r="BB501" s="110">
        <f t="shared" si="422"/>
        <v>0.95832510719516462</v>
      </c>
      <c r="BC501" s="110">
        <f t="shared" si="422"/>
        <v>1</v>
      </c>
      <c r="BD501" s="110">
        <f t="shared" si="422"/>
        <v>1</v>
      </c>
      <c r="BE501" s="110">
        <f t="shared" si="422"/>
        <v>1</v>
      </c>
      <c r="BF501" s="110">
        <f t="shared" si="422"/>
        <v>1</v>
      </c>
      <c r="BG501" s="110">
        <f t="shared" si="422"/>
        <v>1</v>
      </c>
      <c r="BH501" s="110">
        <f t="shared" si="422"/>
        <v>1</v>
      </c>
      <c r="BI501" s="110">
        <f t="shared" si="422"/>
        <v>1</v>
      </c>
      <c r="BJ501" s="110">
        <f t="shared" si="422"/>
        <v>1</v>
      </c>
      <c r="BK501" s="110">
        <f t="shared" si="422"/>
        <v>1</v>
      </c>
      <c r="BL501" s="110">
        <f t="shared" si="422"/>
        <v>1</v>
      </c>
      <c r="BM501" s="110">
        <f t="shared" si="422"/>
        <v>1</v>
      </c>
      <c r="BN501" s="110">
        <f t="shared" si="422"/>
        <v>1</v>
      </c>
      <c r="BO501" s="110">
        <f t="shared" si="422"/>
        <v>1</v>
      </c>
      <c r="BP501" s="110">
        <f t="shared" si="422"/>
        <v>1</v>
      </c>
      <c r="BQ501" s="110">
        <f t="shared" si="422"/>
        <v>1</v>
      </c>
      <c r="BR501" s="350">
        <f t="shared" si="386"/>
        <v>0.32147311939649659</v>
      </c>
    </row>
    <row r="502" spans="1:70" ht="24" x14ac:dyDescent="0.25">
      <c r="A502" s="80"/>
      <c r="B502" s="77" t="s">
        <v>1610</v>
      </c>
      <c r="C502" s="77" t="s">
        <v>2119</v>
      </c>
      <c r="D502" s="77" t="s">
        <v>22</v>
      </c>
      <c r="E502" s="224">
        <f>VLOOKUP(B502,'Cuadro Control'!C544:J2432,8,FALSE)</f>
        <v>83271780.884117648</v>
      </c>
      <c r="F502" s="106">
        <f t="shared" ref="F502:F516" si="423">IFERROR(E502/$E$501,0)</f>
        <v>1.5685397839984384E-2</v>
      </c>
      <c r="G502" s="107">
        <v>46441</v>
      </c>
      <c r="H502" s="107"/>
      <c r="I502" s="107">
        <v>46449</v>
      </c>
      <c r="J502" s="354">
        <f t="shared" si="415"/>
        <v>0.44444444444444442</v>
      </c>
      <c r="K502" s="106">
        <f t="shared" ref="K502:T511" si="424">IF($G502=0,0,IF(K$6&lt;$G502,0,IF(K$6&gt;$I502,1,(K$6-$G502+1)/($I502-$G502+1))))</f>
        <v>0</v>
      </c>
      <c r="L502" s="106">
        <f t="shared" si="424"/>
        <v>0</v>
      </c>
      <c r="M502" s="106">
        <f t="shared" si="424"/>
        <v>0</v>
      </c>
      <c r="N502" s="106">
        <f t="shared" si="424"/>
        <v>0</v>
      </c>
      <c r="O502" s="106">
        <f t="shared" si="424"/>
        <v>0</v>
      </c>
      <c r="P502" s="106">
        <f t="shared" si="424"/>
        <v>0</v>
      </c>
      <c r="Q502" s="106">
        <f t="shared" si="424"/>
        <v>0</v>
      </c>
      <c r="R502" s="106">
        <f t="shared" si="424"/>
        <v>0</v>
      </c>
      <c r="S502" s="106">
        <f t="shared" si="424"/>
        <v>0</v>
      </c>
      <c r="T502" s="106">
        <f t="shared" si="424"/>
        <v>0</v>
      </c>
      <c r="U502" s="106">
        <f t="shared" ref="U502:AD511" si="425">IF($G502=0,0,IF(U$6&lt;$G502,0,IF(U$6&gt;$I502,1,(U$6-$G502+1)/($I502-$G502+1))))</f>
        <v>0</v>
      </c>
      <c r="V502" s="106">
        <f t="shared" si="425"/>
        <v>0</v>
      </c>
      <c r="W502" s="106">
        <f t="shared" si="425"/>
        <v>0</v>
      </c>
      <c r="X502" s="106">
        <f t="shared" si="425"/>
        <v>0</v>
      </c>
      <c r="Y502" s="106">
        <f t="shared" si="425"/>
        <v>0</v>
      </c>
      <c r="Z502" s="106">
        <f t="shared" si="425"/>
        <v>0</v>
      </c>
      <c r="AA502" s="106">
        <f t="shared" si="425"/>
        <v>0</v>
      </c>
      <c r="AB502" s="106">
        <f t="shared" si="425"/>
        <v>0</v>
      </c>
      <c r="AC502" s="106">
        <f t="shared" si="425"/>
        <v>0</v>
      </c>
      <c r="AD502" s="106">
        <f t="shared" si="425"/>
        <v>0</v>
      </c>
      <c r="AE502" s="106">
        <f t="shared" ref="AE502:AN511" si="426">IF($G502=0,0,IF(AE$6&lt;$G502,0,IF(AE$6&gt;$I502,1,(AE$6-$G502+1)/($I502-$G502+1))))</f>
        <v>0</v>
      </c>
      <c r="AF502" s="106">
        <f t="shared" si="426"/>
        <v>0</v>
      </c>
      <c r="AG502" s="106">
        <f t="shared" si="426"/>
        <v>0</v>
      </c>
      <c r="AH502" s="106">
        <f t="shared" si="426"/>
        <v>0</v>
      </c>
      <c r="AI502" s="106">
        <f t="shared" si="426"/>
        <v>0</v>
      </c>
      <c r="AJ502" s="106">
        <f t="shared" si="426"/>
        <v>0</v>
      </c>
      <c r="AK502" s="106">
        <f t="shared" si="426"/>
        <v>0</v>
      </c>
      <c r="AL502" s="106">
        <f t="shared" si="426"/>
        <v>0</v>
      </c>
      <c r="AM502" s="106">
        <f t="shared" si="426"/>
        <v>0</v>
      </c>
      <c r="AN502" s="106">
        <f t="shared" si="426"/>
        <v>0</v>
      </c>
      <c r="AO502" s="106">
        <f t="shared" ref="AO502:AX511" si="427">IF($G502=0,0,IF(AO$6&lt;$G502,0,IF(AO$6&gt;$I502,1,(AO$6-$G502+1)/($I502-$G502+1))))</f>
        <v>0</v>
      </c>
      <c r="AP502" s="106">
        <f t="shared" si="427"/>
        <v>0</v>
      </c>
      <c r="AQ502" s="106">
        <f t="shared" si="427"/>
        <v>0</v>
      </c>
      <c r="AR502" s="106">
        <f t="shared" si="427"/>
        <v>0.44444444444444442</v>
      </c>
      <c r="AS502" s="106">
        <f t="shared" si="427"/>
        <v>1</v>
      </c>
      <c r="AT502" s="106">
        <f t="shared" si="427"/>
        <v>1</v>
      </c>
      <c r="AU502" s="106">
        <f t="shared" si="427"/>
        <v>1</v>
      </c>
      <c r="AV502" s="106">
        <f t="shared" si="427"/>
        <v>1</v>
      </c>
      <c r="AW502" s="106">
        <f t="shared" si="427"/>
        <v>1</v>
      </c>
      <c r="AX502" s="106">
        <f t="shared" si="427"/>
        <v>1</v>
      </c>
      <c r="AY502" s="106">
        <f t="shared" ref="AY502:BH511" si="428">IF($G502=0,0,IF(AY$6&lt;$G502,0,IF(AY$6&gt;$I502,1,(AY$6-$G502+1)/($I502-$G502+1))))</f>
        <v>1</v>
      </c>
      <c r="AZ502" s="106">
        <f t="shared" si="428"/>
        <v>1</v>
      </c>
      <c r="BA502" s="106">
        <f t="shared" si="428"/>
        <v>1</v>
      </c>
      <c r="BB502" s="106">
        <f t="shared" si="428"/>
        <v>1</v>
      </c>
      <c r="BC502" s="106">
        <f t="shared" si="428"/>
        <v>1</v>
      </c>
      <c r="BD502" s="106">
        <f t="shared" si="428"/>
        <v>1</v>
      </c>
      <c r="BE502" s="106">
        <f t="shared" si="428"/>
        <v>1</v>
      </c>
      <c r="BF502" s="106">
        <f t="shared" si="428"/>
        <v>1</v>
      </c>
      <c r="BG502" s="106">
        <f t="shared" si="428"/>
        <v>1</v>
      </c>
      <c r="BH502" s="106">
        <f t="shared" si="428"/>
        <v>1</v>
      </c>
      <c r="BI502" s="106">
        <f t="shared" ref="BI502:BQ511" si="429">IF($G502=0,0,IF(BI$6&lt;$G502,0,IF(BI$6&gt;$I502,1,(BI$6-$G502+1)/($I502-$G502+1))))</f>
        <v>1</v>
      </c>
      <c r="BJ502" s="106">
        <f t="shared" si="429"/>
        <v>1</v>
      </c>
      <c r="BK502" s="106">
        <f t="shared" si="429"/>
        <v>1</v>
      </c>
      <c r="BL502" s="106">
        <f t="shared" si="429"/>
        <v>1</v>
      </c>
      <c r="BM502" s="106">
        <f t="shared" si="429"/>
        <v>1</v>
      </c>
      <c r="BN502" s="106">
        <f t="shared" si="429"/>
        <v>1</v>
      </c>
      <c r="BO502" s="106">
        <f t="shared" si="429"/>
        <v>1</v>
      </c>
      <c r="BP502" s="106">
        <f t="shared" si="429"/>
        <v>1</v>
      </c>
      <c r="BQ502" s="106">
        <f t="shared" si="429"/>
        <v>1</v>
      </c>
      <c r="BR502" s="350">
        <f t="shared" si="386"/>
        <v>0.43126177024482104</v>
      </c>
    </row>
    <row r="503" spans="1:70" ht="15" x14ac:dyDescent="0.25">
      <c r="A503" s="80"/>
      <c r="B503" s="77" t="s">
        <v>1612</v>
      </c>
      <c r="C503" s="77" t="s">
        <v>1613</v>
      </c>
      <c r="D503" s="77" t="s">
        <v>9</v>
      </c>
      <c r="E503" s="224">
        <f>VLOOKUP(B503,'Cuadro Control'!C545:J2433,8,FALSE)</f>
        <v>312374505.66882348</v>
      </c>
      <c r="F503" s="106">
        <f t="shared" si="423"/>
        <v>5.8840081771548515E-2</v>
      </c>
      <c r="G503" s="107">
        <v>46449</v>
      </c>
      <c r="H503" s="107"/>
      <c r="I503" s="107">
        <v>46456</v>
      </c>
      <c r="J503" s="354">
        <f t="shared" si="415"/>
        <v>0.375</v>
      </c>
      <c r="K503" s="106">
        <f t="shared" si="424"/>
        <v>0</v>
      </c>
      <c r="L503" s="106">
        <f t="shared" si="424"/>
        <v>0</v>
      </c>
      <c r="M503" s="106">
        <f t="shared" si="424"/>
        <v>0</v>
      </c>
      <c r="N503" s="106">
        <f t="shared" si="424"/>
        <v>0</v>
      </c>
      <c r="O503" s="106">
        <f t="shared" si="424"/>
        <v>0</v>
      </c>
      <c r="P503" s="106">
        <f t="shared" si="424"/>
        <v>0</v>
      </c>
      <c r="Q503" s="106">
        <f t="shared" si="424"/>
        <v>0</v>
      </c>
      <c r="R503" s="106">
        <f t="shared" si="424"/>
        <v>0</v>
      </c>
      <c r="S503" s="106">
        <f t="shared" si="424"/>
        <v>0</v>
      </c>
      <c r="T503" s="106">
        <f t="shared" si="424"/>
        <v>0</v>
      </c>
      <c r="U503" s="106">
        <f t="shared" si="425"/>
        <v>0</v>
      </c>
      <c r="V503" s="106">
        <f t="shared" si="425"/>
        <v>0</v>
      </c>
      <c r="W503" s="106">
        <f t="shared" si="425"/>
        <v>0</v>
      </c>
      <c r="X503" s="106">
        <f t="shared" si="425"/>
        <v>0</v>
      </c>
      <c r="Y503" s="106">
        <f t="shared" si="425"/>
        <v>0</v>
      </c>
      <c r="Z503" s="106">
        <f t="shared" si="425"/>
        <v>0</v>
      </c>
      <c r="AA503" s="106">
        <f t="shared" si="425"/>
        <v>0</v>
      </c>
      <c r="AB503" s="106">
        <f t="shared" si="425"/>
        <v>0</v>
      </c>
      <c r="AC503" s="106">
        <f t="shared" si="425"/>
        <v>0</v>
      </c>
      <c r="AD503" s="106">
        <f t="shared" si="425"/>
        <v>0</v>
      </c>
      <c r="AE503" s="106">
        <f t="shared" si="426"/>
        <v>0</v>
      </c>
      <c r="AF503" s="106">
        <f t="shared" si="426"/>
        <v>0</v>
      </c>
      <c r="AG503" s="106">
        <f t="shared" si="426"/>
        <v>0</v>
      </c>
      <c r="AH503" s="106">
        <f t="shared" si="426"/>
        <v>0</v>
      </c>
      <c r="AI503" s="106">
        <f t="shared" si="426"/>
        <v>0</v>
      </c>
      <c r="AJ503" s="106">
        <f t="shared" si="426"/>
        <v>0</v>
      </c>
      <c r="AK503" s="106">
        <f t="shared" si="426"/>
        <v>0</v>
      </c>
      <c r="AL503" s="106">
        <f t="shared" si="426"/>
        <v>0</v>
      </c>
      <c r="AM503" s="106">
        <f t="shared" si="426"/>
        <v>0</v>
      </c>
      <c r="AN503" s="106">
        <f t="shared" si="426"/>
        <v>0</v>
      </c>
      <c r="AO503" s="106">
        <f t="shared" si="427"/>
        <v>0</v>
      </c>
      <c r="AP503" s="106">
        <f t="shared" si="427"/>
        <v>0</v>
      </c>
      <c r="AQ503" s="106">
        <f t="shared" si="427"/>
        <v>0</v>
      </c>
      <c r="AR503" s="106">
        <f t="shared" si="427"/>
        <v>0</v>
      </c>
      <c r="AS503" s="106">
        <f t="shared" si="427"/>
        <v>0.375</v>
      </c>
      <c r="AT503" s="106">
        <f t="shared" si="427"/>
        <v>1</v>
      </c>
      <c r="AU503" s="106">
        <f t="shared" si="427"/>
        <v>1</v>
      </c>
      <c r="AV503" s="106">
        <f t="shared" si="427"/>
        <v>1</v>
      </c>
      <c r="AW503" s="106">
        <f t="shared" si="427"/>
        <v>1</v>
      </c>
      <c r="AX503" s="106">
        <f t="shared" si="427"/>
        <v>1</v>
      </c>
      <c r="AY503" s="106">
        <f t="shared" si="428"/>
        <v>1</v>
      </c>
      <c r="AZ503" s="106">
        <f t="shared" si="428"/>
        <v>1</v>
      </c>
      <c r="BA503" s="106">
        <f t="shared" si="428"/>
        <v>1</v>
      </c>
      <c r="BB503" s="106">
        <f t="shared" si="428"/>
        <v>1</v>
      </c>
      <c r="BC503" s="106">
        <f t="shared" si="428"/>
        <v>1</v>
      </c>
      <c r="BD503" s="106">
        <f t="shared" si="428"/>
        <v>1</v>
      </c>
      <c r="BE503" s="106">
        <f t="shared" si="428"/>
        <v>1</v>
      </c>
      <c r="BF503" s="106">
        <f t="shared" si="428"/>
        <v>1</v>
      </c>
      <c r="BG503" s="106">
        <f t="shared" si="428"/>
        <v>1</v>
      </c>
      <c r="BH503" s="106">
        <f t="shared" si="428"/>
        <v>1</v>
      </c>
      <c r="BI503" s="106">
        <f t="shared" si="429"/>
        <v>1</v>
      </c>
      <c r="BJ503" s="106">
        <f t="shared" si="429"/>
        <v>1</v>
      </c>
      <c r="BK503" s="106">
        <f t="shared" si="429"/>
        <v>1</v>
      </c>
      <c r="BL503" s="106">
        <f t="shared" si="429"/>
        <v>1</v>
      </c>
      <c r="BM503" s="106">
        <f t="shared" si="429"/>
        <v>1</v>
      </c>
      <c r="BN503" s="106">
        <f t="shared" si="429"/>
        <v>1</v>
      </c>
      <c r="BO503" s="106">
        <f t="shared" si="429"/>
        <v>1</v>
      </c>
      <c r="BP503" s="106">
        <f t="shared" si="429"/>
        <v>1</v>
      </c>
      <c r="BQ503" s="106">
        <f t="shared" si="429"/>
        <v>1</v>
      </c>
      <c r="BR503" s="350">
        <f t="shared" si="386"/>
        <v>0.41313559322033899</v>
      </c>
    </row>
    <row r="504" spans="1:70" ht="15" x14ac:dyDescent="0.25">
      <c r="A504" s="80"/>
      <c r="B504" s="103" t="s">
        <v>1614</v>
      </c>
      <c r="C504" s="103" t="s">
        <v>1615</v>
      </c>
      <c r="D504" s="103" t="s">
        <v>6</v>
      </c>
      <c r="E504" s="223">
        <f>VLOOKUP(B504,'Cuadro Control'!C546:J2434,8,FALSE)</f>
        <v>9527825.6870364472</v>
      </c>
      <c r="F504" s="104">
        <f t="shared" si="423"/>
        <v>1.794698454439963E-3</v>
      </c>
      <c r="G504" s="105">
        <v>46456</v>
      </c>
      <c r="H504" s="105"/>
      <c r="I504" s="105">
        <v>46459</v>
      </c>
      <c r="J504" s="354">
        <f t="shared" si="415"/>
        <v>0.75</v>
      </c>
      <c r="K504" s="104">
        <f t="shared" si="424"/>
        <v>0</v>
      </c>
      <c r="L504" s="104">
        <f t="shared" si="424"/>
        <v>0</v>
      </c>
      <c r="M504" s="104">
        <f t="shared" si="424"/>
        <v>0</v>
      </c>
      <c r="N504" s="104">
        <f t="shared" si="424"/>
        <v>0</v>
      </c>
      <c r="O504" s="104">
        <f t="shared" si="424"/>
        <v>0</v>
      </c>
      <c r="P504" s="104">
        <f t="shared" si="424"/>
        <v>0</v>
      </c>
      <c r="Q504" s="104">
        <f t="shared" si="424"/>
        <v>0</v>
      </c>
      <c r="R504" s="104">
        <f t="shared" si="424"/>
        <v>0</v>
      </c>
      <c r="S504" s="104">
        <f t="shared" si="424"/>
        <v>0</v>
      </c>
      <c r="T504" s="104">
        <f t="shared" si="424"/>
        <v>0</v>
      </c>
      <c r="U504" s="104">
        <f t="shared" si="425"/>
        <v>0</v>
      </c>
      <c r="V504" s="104">
        <f t="shared" si="425"/>
        <v>0</v>
      </c>
      <c r="W504" s="104">
        <f t="shared" si="425"/>
        <v>0</v>
      </c>
      <c r="X504" s="104">
        <f t="shared" si="425"/>
        <v>0</v>
      </c>
      <c r="Y504" s="104">
        <f t="shared" si="425"/>
        <v>0</v>
      </c>
      <c r="Z504" s="104">
        <f t="shared" si="425"/>
        <v>0</v>
      </c>
      <c r="AA504" s="104">
        <f t="shared" si="425"/>
        <v>0</v>
      </c>
      <c r="AB504" s="104">
        <f t="shared" si="425"/>
        <v>0</v>
      </c>
      <c r="AC504" s="104">
        <f t="shared" si="425"/>
        <v>0</v>
      </c>
      <c r="AD504" s="104">
        <f t="shared" si="425"/>
        <v>0</v>
      </c>
      <c r="AE504" s="104">
        <f t="shared" si="426"/>
        <v>0</v>
      </c>
      <c r="AF504" s="104">
        <f t="shared" si="426"/>
        <v>0</v>
      </c>
      <c r="AG504" s="104">
        <f t="shared" si="426"/>
        <v>0</v>
      </c>
      <c r="AH504" s="104">
        <f t="shared" si="426"/>
        <v>0</v>
      </c>
      <c r="AI504" s="104">
        <f t="shared" si="426"/>
        <v>0</v>
      </c>
      <c r="AJ504" s="104">
        <f t="shared" si="426"/>
        <v>0</v>
      </c>
      <c r="AK504" s="104">
        <f t="shared" si="426"/>
        <v>0</v>
      </c>
      <c r="AL504" s="104">
        <f t="shared" si="426"/>
        <v>0</v>
      </c>
      <c r="AM504" s="104">
        <f t="shared" si="426"/>
        <v>0</v>
      </c>
      <c r="AN504" s="104">
        <f t="shared" si="426"/>
        <v>0</v>
      </c>
      <c r="AO504" s="104">
        <f t="shared" si="427"/>
        <v>0</v>
      </c>
      <c r="AP504" s="104">
        <f t="shared" si="427"/>
        <v>0</v>
      </c>
      <c r="AQ504" s="104">
        <f t="shared" si="427"/>
        <v>0</v>
      </c>
      <c r="AR504" s="104">
        <f t="shared" si="427"/>
        <v>0</v>
      </c>
      <c r="AS504" s="104">
        <f t="shared" si="427"/>
        <v>0</v>
      </c>
      <c r="AT504" s="104">
        <f t="shared" si="427"/>
        <v>0.75</v>
      </c>
      <c r="AU504" s="104">
        <f t="shared" si="427"/>
        <v>1</v>
      </c>
      <c r="AV504" s="104">
        <f t="shared" si="427"/>
        <v>1</v>
      </c>
      <c r="AW504" s="104">
        <f t="shared" si="427"/>
        <v>1</v>
      </c>
      <c r="AX504" s="104">
        <f t="shared" si="427"/>
        <v>1</v>
      </c>
      <c r="AY504" s="104">
        <f t="shared" si="428"/>
        <v>1</v>
      </c>
      <c r="AZ504" s="104">
        <f t="shared" si="428"/>
        <v>1</v>
      </c>
      <c r="BA504" s="104">
        <f t="shared" si="428"/>
        <v>1</v>
      </c>
      <c r="BB504" s="104">
        <f t="shared" si="428"/>
        <v>1</v>
      </c>
      <c r="BC504" s="104">
        <f t="shared" si="428"/>
        <v>1</v>
      </c>
      <c r="BD504" s="104">
        <f t="shared" si="428"/>
        <v>1</v>
      </c>
      <c r="BE504" s="104">
        <f t="shared" si="428"/>
        <v>1</v>
      </c>
      <c r="BF504" s="104">
        <f t="shared" si="428"/>
        <v>1</v>
      </c>
      <c r="BG504" s="104">
        <f t="shared" si="428"/>
        <v>1</v>
      </c>
      <c r="BH504" s="104">
        <f t="shared" si="428"/>
        <v>1</v>
      </c>
      <c r="BI504" s="104">
        <f t="shared" si="429"/>
        <v>1</v>
      </c>
      <c r="BJ504" s="104">
        <f t="shared" si="429"/>
        <v>1</v>
      </c>
      <c r="BK504" s="104">
        <f t="shared" si="429"/>
        <v>1</v>
      </c>
      <c r="BL504" s="104">
        <f t="shared" si="429"/>
        <v>1</v>
      </c>
      <c r="BM504" s="104">
        <f t="shared" si="429"/>
        <v>1</v>
      </c>
      <c r="BN504" s="104">
        <f t="shared" si="429"/>
        <v>1</v>
      </c>
      <c r="BO504" s="104">
        <f t="shared" si="429"/>
        <v>1</v>
      </c>
      <c r="BP504" s="104">
        <f t="shared" si="429"/>
        <v>1</v>
      </c>
      <c r="BQ504" s="104">
        <f t="shared" si="429"/>
        <v>1</v>
      </c>
      <c r="BR504" s="350">
        <f t="shared" si="386"/>
        <v>0.40254237288135591</v>
      </c>
    </row>
    <row r="505" spans="1:70" ht="15" x14ac:dyDescent="0.25">
      <c r="A505" s="80"/>
      <c r="B505" s="77" t="s">
        <v>1616</v>
      </c>
      <c r="C505" s="77" t="s">
        <v>1617</v>
      </c>
      <c r="D505" s="77" t="s">
        <v>19</v>
      </c>
      <c r="E505" s="224">
        <f>VLOOKUP(B505,'Cuadro Control'!C547:J2435,8,FALSE)</f>
        <v>320494616.71764702</v>
      </c>
      <c r="F505" s="106">
        <f t="shared" si="423"/>
        <v>6.0369617599332674E-2</v>
      </c>
      <c r="G505" s="107">
        <v>46459</v>
      </c>
      <c r="H505" s="107"/>
      <c r="I505" s="107">
        <v>46463</v>
      </c>
      <c r="J505" s="354">
        <f t="shared" si="415"/>
        <v>0</v>
      </c>
      <c r="K505" s="106">
        <f t="shared" si="424"/>
        <v>0</v>
      </c>
      <c r="L505" s="106">
        <f t="shared" si="424"/>
        <v>0</v>
      </c>
      <c r="M505" s="106">
        <f t="shared" si="424"/>
        <v>0</v>
      </c>
      <c r="N505" s="106">
        <f t="shared" si="424"/>
        <v>0</v>
      </c>
      <c r="O505" s="106">
        <f t="shared" si="424"/>
        <v>0</v>
      </c>
      <c r="P505" s="106">
        <f t="shared" si="424"/>
        <v>0</v>
      </c>
      <c r="Q505" s="106">
        <f t="shared" si="424"/>
        <v>0</v>
      </c>
      <c r="R505" s="106">
        <f t="shared" si="424"/>
        <v>0</v>
      </c>
      <c r="S505" s="106">
        <f t="shared" si="424"/>
        <v>0</v>
      </c>
      <c r="T505" s="106">
        <f t="shared" si="424"/>
        <v>0</v>
      </c>
      <c r="U505" s="106">
        <f t="shared" si="425"/>
        <v>0</v>
      </c>
      <c r="V505" s="106">
        <f t="shared" si="425"/>
        <v>0</v>
      </c>
      <c r="W505" s="106">
        <f t="shared" si="425"/>
        <v>0</v>
      </c>
      <c r="X505" s="106">
        <f t="shared" si="425"/>
        <v>0</v>
      </c>
      <c r="Y505" s="106">
        <f t="shared" si="425"/>
        <v>0</v>
      </c>
      <c r="Z505" s="106">
        <f t="shared" si="425"/>
        <v>0</v>
      </c>
      <c r="AA505" s="106">
        <f t="shared" si="425"/>
        <v>0</v>
      </c>
      <c r="AB505" s="106">
        <f t="shared" si="425"/>
        <v>0</v>
      </c>
      <c r="AC505" s="106">
        <f t="shared" si="425"/>
        <v>0</v>
      </c>
      <c r="AD505" s="106">
        <f t="shared" si="425"/>
        <v>0</v>
      </c>
      <c r="AE505" s="106">
        <f t="shared" si="426"/>
        <v>0</v>
      </c>
      <c r="AF505" s="106">
        <f t="shared" si="426"/>
        <v>0</v>
      </c>
      <c r="AG505" s="106">
        <f t="shared" si="426"/>
        <v>0</v>
      </c>
      <c r="AH505" s="106">
        <f t="shared" si="426"/>
        <v>0</v>
      </c>
      <c r="AI505" s="106">
        <f t="shared" si="426"/>
        <v>0</v>
      </c>
      <c r="AJ505" s="106">
        <f t="shared" si="426"/>
        <v>0</v>
      </c>
      <c r="AK505" s="106">
        <f t="shared" si="426"/>
        <v>0</v>
      </c>
      <c r="AL505" s="106">
        <f t="shared" si="426"/>
        <v>0</v>
      </c>
      <c r="AM505" s="106">
        <f t="shared" si="426"/>
        <v>0</v>
      </c>
      <c r="AN505" s="106">
        <f t="shared" si="426"/>
        <v>0</v>
      </c>
      <c r="AO505" s="106">
        <f t="shared" si="427"/>
        <v>0</v>
      </c>
      <c r="AP505" s="106">
        <f t="shared" si="427"/>
        <v>0</v>
      </c>
      <c r="AQ505" s="106">
        <f t="shared" si="427"/>
        <v>0</v>
      </c>
      <c r="AR505" s="106">
        <f t="shared" si="427"/>
        <v>0</v>
      </c>
      <c r="AS505" s="106">
        <f t="shared" si="427"/>
        <v>0</v>
      </c>
      <c r="AT505" s="106">
        <f t="shared" si="427"/>
        <v>0</v>
      </c>
      <c r="AU505" s="106">
        <f t="shared" si="427"/>
        <v>1</v>
      </c>
      <c r="AV505" s="106">
        <f t="shared" si="427"/>
        <v>1</v>
      </c>
      <c r="AW505" s="106">
        <f t="shared" si="427"/>
        <v>1</v>
      </c>
      <c r="AX505" s="106">
        <f t="shared" si="427"/>
        <v>1</v>
      </c>
      <c r="AY505" s="106">
        <f t="shared" si="428"/>
        <v>1</v>
      </c>
      <c r="AZ505" s="106">
        <f t="shared" si="428"/>
        <v>1</v>
      </c>
      <c r="BA505" s="106">
        <f t="shared" si="428"/>
        <v>1</v>
      </c>
      <c r="BB505" s="106">
        <f t="shared" si="428"/>
        <v>1</v>
      </c>
      <c r="BC505" s="106">
        <f t="shared" si="428"/>
        <v>1</v>
      </c>
      <c r="BD505" s="106">
        <f t="shared" si="428"/>
        <v>1</v>
      </c>
      <c r="BE505" s="106">
        <f t="shared" si="428"/>
        <v>1</v>
      </c>
      <c r="BF505" s="106">
        <f t="shared" si="428"/>
        <v>1</v>
      </c>
      <c r="BG505" s="106">
        <f t="shared" si="428"/>
        <v>1</v>
      </c>
      <c r="BH505" s="106">
        <f t="shared" si="428"/>
        <v>1</v>
      </c>
      <c r="BI505" s="106">
        <f t="shared" si="429"/>
        <v>1</v>
      </c>
      <c r="BJ505" s="106">
        <f t="shared" si="429"/>
        <v>1</v>
      </c>
      <c r="BK505" s="106">
        <f t="shared" si="429"/>
        <v>1</v>
      </c>
      <c r="BL505" s="106">
        <f t="shared" si="429"/>
        <v>1</v>
      </c>
      <c r="BM505" s="106">
        <f t="shared" si="429"/>
        <v>1</v>
      </c>
      <c r="BN505" s="106">
        <f t="shared" si="429"/>
        <v>1</v>
      </c>
      <c r="BO505" s="106">
        <f t="shared" si="429"/>
        <v>1</v>
      </c>
      <c r="BP505" s="106">
        <f t="shared" si="429"/>
        <v>1</v>
      </c>
      <c r="BQ505" s="106">
        <f t="shared" si="429"/>
        <v>1</v>
      </c>
      <c r="BR505" s="350">
        <f t="shared" si="386"/>
        <v>0.38983050847457629</v>
      </c>
    </row>
    <row r="506" spans="1:70" ht="15" x14ac:dyDescent="0.25">
      <c r="A506" s="80"/>
      <c r="B506" s="77" t="s">
        <v>1618</v>
      </c>
      <c r="C506" s="77" t="s">
        <v>1619</v>
      </c>
      <c r="D506" s="77" t="s">
        <v>8</v>
      </c>
      <c r="E506" s="224">
        <f>VLOOKUP(B506,'Cuadro Control'!C548:J2436,8,FALSE)</f>
        <v>94303618.549411759</v>
      </c>
      <c r="F506" s="106">
        <f t="shared" si="423"/>
        <v>1.7763397864110998E-2</v>
      </c>
      <c r="G506" s="107">
        <v>46463</v>
      </c>
      <c r="H506" s="107"/>
      <c r="I506" s="107">
        <v>46465</v>
      </c>
      <c r="J506" s="354">
        <f t="shared" si="415"/>
        <v>1</v>
      </c>
      <c r="K506" s="106">
        <f t="shared" si="424"/>
        <v>0</v>
      </c>
      <c r="L506" s="106">
        <f t="shared" si="424"/>
        <v>0</v>
      </c>
      <c r="M506" s="106">
        <f t="shared" si="424"/>
        <v>0</v>
      </c>
      <c r="N506" s="106">
        <f t="shared" si="424"/>
        <v>0</v>
      </c>
      <c r="O506" s="106">
        <f t="shared" si="424"/>
        <v>0</v>
      </c>
      <c r="P506" s="106">
        <f t="shared" si="424"/>
        <v>0</v>
      </c>
      <c r="Q506" s="106">
        <f t="shared" si="424"/>
        <v>0</v>
      </c>
      <c r="R506" s="106">
        <f t="shared" si="424"/>
        <v>0</v>
      </c>
      <c r="S506" s="106">
        <f t="shared" si="424"/>
        <v>0</v>
      </c>
      <c r="T506" s="106">
        <f t="shared" si="424"/>
        <v>0</v>
      </c>
      <c r="U506" s="106">
        <f t="shared" si="425"/>
        <v>0</v>
      </c>
      <c r="V506" s="106">
        <f t="shared" si="425"/>
        <v>0</v>
      </c>
      <c r="W506" s="106">
        <f t="shared" si="425"/>
        <v>0</v>
      </c>
      <c r="X506" s="106">
        <f t="shared" si="425"/>
        <v>0</v>
      </c>
      <c r="Y506" s="106">
        <f t="shared" si="425"/>
        <v>0</v>
      </c>
      <c r="Z506" s="106">
        <f t="shared" si="425"/>
        <v>0</v>
      </c>
      <c r="AA506" s="106">
        <f t="shared" si="425"/>
        <v>0</v>
      </c>
      <c r="AB506" s="106">
        <f t="shared" si="425"/>
        <v>0</v>
      </c>
      <c r="AC506" s="106">
        <f t="shared" si="425"/>
        <v>0</v>
      </c>
      <c r="AD506" s="106">
        <f t="shared" si="425"/>
        <v>0</v>
      </c>
      <c r="AE506" s="106">
        <f t="shared" si="426"/>
        <v>0</v>
      </c>
      <c r="AF506" s="106">
        <f t="shared" si="426"/>
        <v>0</v>
      </c>
      <c r="AG506" s="106">
        <f t="shared" si="426"/>
        <v>0</v>
      </c>
      <c r="AH506" s="106">
        <f t="shared" si="426"/>
        <v>0</v>
      </c>
      <c r="AI506" s="106">
        <f t="shared" si="426"/>
        <v>0</v>
      </c>
      <c r="AJ506" s="106">
        <f t="shared" si="426"/>
        <v>0</v>
      </c>
      <c r="AK506" s="106">
        <f t="shared" si="426"/>
        <v>0</v>
      </c>
      <c r="AL506" s="106">
        <f t="shared" si="426"/>
        <v>0</v>
      </c>
      <c r="AM506" s="106">
        <f t="shared" si="426"/>
        <v>0</v>
      </c>
      <c r="AN506" s="106">
        <f t="shared" si="426"/>
        <v>0</v>
      </c>
      <c r="AO506" s="106">
        <f t="shared" si="427"/>
        <v>0</v>
      </c>
      <c r="AP506" s="106">
        <f t="shared" si="427"/>
        <v>0</v>
      </c>
      <c r="AQ506" s="106">
        <f t="shared" si="427"/>
        <v>0</v>
      </c>
      <c r="AR506" s="106">
        <f t="shared" si="427"/>
        <v>0</v>
      </c>
      <c r="AS506" s="106">
        <f t="shared" si="427"/>
        <v>0</v>
      </c>
      <c r="AT506" s="106">
        <f t="shared" si="427"/>
        <v>0</v>
      </c>
      <c r="AU506" s="106">
        <f t="shared" si="427"/>
        <v>1</v>
      </c>
      <c r="AV506" s="106">
        <f t="shared" si="427"/>
        <v>1</v>
      </c>
      <c r="AW506" s="106">
        <f t="shared" si="427"/>
        <v>1</v>
      </c>
      <c r="AX506" s="106">
        <f t="shared" si="427"/>
        <v>1</v>
      </c>
      <c r="AY506" s="106">
        <f t="shared" si="428"/>
        <v>1</v>
      </c>
      <c r="AZ506" s="106">
        <f t="shared" si="428"/>
        <v>1</v>
      </c>
      <c r="BA506" s="106">
        <f t="shared" si="428"/>
        <v>1</v>
      </c>
      <c r="BB506" s="106">
        <f t="shared" si="428"/>
        <v>1</v>
      </c>
      <c r="BC506" s="106">
        <f t="shared" si="428"/>
        <v>1</v>
      </c>
      <c r="BD506" s="106">
        <f t="shared" si="428"/>
        <v>1</v>
      </c>
      <c r="BE506" s="106">
        <f t="shared" si="428"/>
        <v>1</v>
      </c>
      <c r="BF506" s="106">
        <f t="shared" si="428"/>
        <v>1</v>
      </c>
      <c r="BG506" s="106">
        <f t="shared" si="428"/>
        <v>1</v>
      </c>
      <c r="BH506" s="106">
        <f t="shared" si="428"/>
        <v>1</v>
      </c>
      <c r="BI506" s="106">
        <f t="shared" si="429"/>
        <v>1</v>
      </c>
      <c r="BJ506" s="106">
        <f t="shared" si="429"/>
        <v>1</v>
      </c>
      <c r="BK506" s="106">
        <f t="shared" si="429"/>
        <v>1</v>
      </c>
      <c r="BL506" s="106">
        <f t="shared" si="429"/>
        <v>1</v>
      </c>
      <c r="BM506" s="106">
        <f t="shared" si="429"/>
        <v>1</v>
      </c>
      <c r="BN506" s="106">
        <f t="shared" si="429"/>
        <v>1</v>
      </c>
      <c r="BO506" s="106">
        <f t="shared" si="429"/>
        <v>1</v>
      </c>
      <c r="BP506" s="106">
        <f t="shared" si="429"/>
        <v>1</v>
      </c>
      <c r="BQ506" s="106">
        <f t="shared" si="429"/>
        <v>1</v>
      </c>
      <c r="BR506" s="350">
        <f t="shared" si="386"/>
        <v>0.38983050847457629</v>
      </c>
    </row>
    <row r="507" spans="1:70" ht="15" x14ac:dyDescent="0.25">
      <c r="A507" s="80"/>
      <c r="B507" s="77" t="s">
        <v>1620</v>
      </c>
      <c r="C507" s="77" t="s">
        <v>1621</v>
      </c>
      <c r="D507" s="77" t="s">
        <v>26</v>
      </c>
      <c r="E507" s="224">
        <f>VLOOKUP(B507,'Cuadro Control'!C549:J2437,8,FALSE)</f>
        <v>179436034.15411764</v>
      </c>
      <c r="F507" s="106">
        <f t="shared" si="423"/>
        <v>3.3799272126209236E-2</v>
      </c>
      <c r="G507" s="107">
        <v>46465</v>
      </c>
      <c r="H507" s="107"/>
      <c r="I507" s="107">
        <v>46475</v>
      </c>
      <c r="J507" s="354">
        <f t="shared" si="415"/>
        <v>0.72727272727272729</v>
      </c>
      <c r="K507" s="106">
        <f t="shared" si="424"/>
        <v>0</v>
      </c>
      <c r="L507" s="106">
        <f t="shared" si="424"/>
        <v>0</v>
      </c>
      <c r="M507" s="106">
        <f t="shared" si="424"/>
        <v>0</v>
      </c>
      <c r="N507" s="106">
        <f t="shared" si="424"/>
        <v>0</v>
      </c>
      <c r="O507" s="106">
        <f t="shared" si="424"/>
        <v>0</v>
      </c>
      <c r="P507" s="106">
        <f t="shared" si="424"/>
        <v>0</v>
      </c>
      <c r="Q507" s="106">
        <f t="shared" si="424"/>
        <v>0</v>
      </c>
      <c r="R507" s="106">
        <f t="shared" si="424"/>
        <v>0</v>
      </c>
      <c r="S507" s="106">
        <f t="shared" si="424"/>
        <v>0</v>
      </c>
      <c r="T507" s="106">
        <f t="shared" si="424"/>
        <v>0</v>
      </c>
      <c r="U507" s="106">
        <f t="shared" si="425"/>
        <v>0</v>
      </c>
      <c r="V507" s="106">
        <f t="shared" si="425"/>
        <v>0</v>
      </c>
      <c r="W507" s="106">
        <f t="shared" si="425"/>
        <v>0</v>
      </c>
      <c r="X507" s="106">
        <f t="shared" si="425"/>
        <v>0</v>
      </c>
      <c r="Y507" s="106">
        <f t="shared" si="425"/>
        <v>0</v>
      </c>
      <c r="Z507" s="106">
        <f t="shared" si="425"/>
        <v>0</v>
      </c>
      <c r="AA507" s="106">
        <f t="shared" si="425"/>
        <v>0</v>
      </c>
      <c r="AB507" s="106">
        <f t="shared" si="425"/>
        <v>0</v>
      </c>
      <c r="AC507" s="106">
        <f t="shared" si="425"/>
        <v>0</v>
      </c>
      <c r="AD507" s="106">
        <f t="shared" si="425"/>
        <v>0</v>
      </c>
      <c r="AE507" s="106">
        <f t="shared" si="426"/>
        <v>0</v>
      </c>
      <c r="AF507" s="106">
        <f t="shared" si="426"/>
        <v>0</v>
      </c>
      <c r="AG507" s="106">
        <f t="shared" si="426"/>
        <v>0</v>
      </c>
      <c r="AH507" s="106">
        <f t="shared" si="426"/>
        <v>0</v>
      </c>
      <c r="AI507" s="106">
        <f t="shared" si="426"/>
        <v>0</v>
      </c>
      <c r="AJ507" s="106">
        <f t="shared" si="426"/>
        <v>0</v>
      </c>
      <c r="AK507" s="106">
        <f t="shared" si="426"/>
        <v>0</v>
      </c>
      <c r="AL507" s="106">
        <f t="shared" si="426"/>
        <v>0</v>
      </c>
      <c r="AM507" s="106">
        <f t="shared" si="426"/>
        <v>0</v>
      </c>
      <c r="AN507" s="106">
        <f t="shared" si="426"/>
        <v>0</v>
      </c>
      <c r="AO507" s="106">
        <f t="shared" si="427"/>
        <v>0</v>
      </c>
      <c r="AP507" s="106">
        <f t="shared" si="427"/>
        <v>0</v>
      </c>
      <c r="AQ507" s="106">
        <f t="shared" si="427"/>
        <v>0</v>
      </c>
      <c r="AR507" s="106">
        <f t="shared" si="427"/>
        <v>0</v>
      </c>
      <c r="AS507" s="106">
        <f t="shared" si="427"/>
        <v>0</v>
      </c>
      <c r="AT507" s="106">
        <f t="shared" si="427"/>
        <v>0</v>
      </c>
      <c r="AU507" s="106">
        <f t="shared" si="427"/>
        <v>9.0909090909090912E-2</v>
      </c>
      <c r="AV507" s="106">
        <f t="shared" si="427"/>
        <v>0.72727272727272729</v>
      </c>
      <c r="AW507" s="106">
        <f t="shared" si="427"/>
        <v>1</v>
      </c>
      <c r="AX507" s="106">
        <f t="shared" si="427"/>
        <v>1</v>
      </c>
      <c r="AY507" s="106">
        <f t="shared" si="428"/>
        <v>1</v>
      </c>
      <c r="AZ507" s="106">
        <f t="shared" si="428"/>
        <v>1</v>
      </c>
      <c r="BA507" s="106">
        <f t="shared" si="428"/>
        <v>1</v>
      </c>
      <c r="BB507" s="106">
        <f t="shared" si="428"/>
        <v>1</v>
      </c>
      <c r="BC507" s="106">
        <f t="shared" si="428"/>
        <v>1</v>
      </c>
      <c r="BD507" s="106">
        <f t="shared" si="428"/>
        <v>1</v>
      </c>
      <c r="BE507" s="106">
        <f t="shared" si="428"/>
        <v>1</v>
      </c>
      <c r="BF507" s="106">
        <f t="shared" si="428"/>
        <v>1</v>
      </c>
      <c r="BG507" s="106">
        <f t="shared" si="428"/>
        <v>1</v>
      </c>
      <c r="BH507" s="106">
        <f t="shared" si="428"/>
        <v>1</v>
      </c>
      <c r="BI507" s="106">
        <f t="shared" si="429"/>
        <v>1</v>
      </c>
      <c r="BJ507" s="106">
        <f t="shared" si="429"/>
        <v>1</v>
      </c>
      <c r="BK507" s="106">
        <f t="shared" si="429"/>
        <v>1</v>
      </c>
      <c r="BL507" s="106">
        <f t="shared" si="429"/>
        <v>1</v>
      </c>
      <c r="BM507" s="106">
        <f t="shared" si="429"/>
        <v>1</v>
      </c>
      <c r="BN507" s="106">
        <f t="shared" si="429"/>
        <v>1</v>
      </c>
      <c r="BO507" s="106">
        <f t="shared" si="429"/>
        <v>1</v>
      </c>
      <c r="BP507" s="106">
        <f t="shared" si="429"/>
        <v>1</v>
      </c>
      <c r="BQ507" s="106">
        <f t="shared" si="429"/>
        <v>1</v>
      </c>
      <c r="BR507" s="350">
        <f t="shared" si="386"/>
        <v>0.36979969183359018</v>
      </c>
    </row>
    <row r="508" spans="1:70" ht="15" x14ac:dyDescent="0.25">
      <c r="A508" s="80"/>
      <c r="B508" s="77" t="s">
        <v>1622</v>
      </c>
      <c r="C508" s="77" t="s">
        <v>1623</v>
      </c>
      <c r="D508" s="77" t="s">
        <v>730</v>
      </c>
      <c r="E508" s="224">
        <f>VLOOKUP(B508,'Cuadro Control'!C550:J2438,8,FALSE)</f>
        <v>1212623361.2117648</v>
      </c>
      <c r="F508" s="106">
        <f t="shared" si="423"/>
        <v>0.22841447185013161</v>
      </c>
      <c r="G508" s="107">
        <v>46475</v>
      </c>
      <c r="H508" s="107"/>
      <c r="I508" s="107">
        <v>46490</v>
      </c>
      <c r="J508" s="354">
        <f t="shared" si="415"/>
        <v>0.75</v>
      </c>
      <c r="K508" s="106">
        <f t="shared" si="424"/>
        <v>0</v>
      </c>
      <c r="L508" s="106">
        <f t="shared" si="424"/>
        <v>0</v>
      </c>
      <c r="M508" s="106">
        <f t="shared" si="424"/>
        <v>0</v>
      </c>
      <c r="N508" s="106">
        <f t="shared" si="424"/>
        <v>0</v>
      </c>
      <c r="O508" s="106">
        <f t="shared" si="424"/>
        <v>0</v>
      </c>
      <c r="P508" s="106">
        <f t="shared" si="424"/>
        <v>0</v>
      </c>
      <c r="Q508" s="106">
        <f t="shared" si="424"/>
        <v>0</v>
      </c>
      <c r="R508" s="106">
        <f t="shared" si="424"/>
        <v>0</v>
      </c>
      <c r="S508" s="106">
        <f t="shared" si="424"/>
        <v>0</v>
      </c>
      <c r="T508" s="106">
        <f t="shared" si="424"/>
        <v>0</v>
      </c>
      <c r="U508" s="106">
        <f t="shared" si="425"/>
        <v>0</v>
      </c>
      <c r="V508" s="106">
        <f t="shared" si="425"/>
        <v>0</v>
      </c>
      <c r="W508" s="106">
        <f t="shared" si="425"/>
        <v>0</v>
      </c>
      <c r="X508" s="106">
        <f t="shared" si="425"/>
        <v>0</v>
      </c>
      <c r="Y508" s="106">
        <f t="shared" si="425"/>
        <v>0</v>
      </c>
      <c r="Z508" s="106">
        <f t="shared" si="425"/>
        <v>0</v>
      </c>
      <c r="AA508" s="106">
        <f t="shared" si="425"/>
        <v>0</v>
      </c>
      <c r="AB508" s="106">
        <f t="shared" si="425"/>
        <v>0</v>
      </c>
      <c r="AC508" s="106">
        <f t="shared" si="425"/>
        <v>0</v>
      </c>
      <c r="AD508" s="106">
        <f t="shared" si="425"/>
        <v>0</v>
      </c>
      <c r="AE508" s="106">
        <f t="shared" si="426"/>
        <v>0</v>
      </c>
      <c r="AF508" s="106">
        <f t="shared" si="426"/>
        <v>0</v>
      </c>
      <c r="AG508" s="106">
        <f t="shared" si="426"/>
        <v>0</v>
      </c>
      <c r="AH508" s="106">
        <f t="shared" si="426"/>
        <v>0</v>
      </c>
      <c r="AI508" s="106">
        <f t="shared" si="426"/>
        <v>0</v>
      </c>
      <c r="AJ508" s="106">
        <f t="shared" si="426"/>
        <v>0</v>
      </c>
      <c r="AK508" s="106">
        <f t="shared" si="426"/>
        <v>0</v>
      </c>
      <c r="AL508" s="106">
        <f t="shared" si="426"/>
        <v>0</v>
      </c>
      <c r="AM508" s="106">
        <f t="shared" si="426"/>
        <v>0</v>
      </c>
      <c r="AN508" s="106">
        <f t="shared" si="426"/>
        <v>0</v>
      </c>
      <c r="AO508" s="106">
        <f t="shared" si="427"/>
        <v>0</v>
      </c>
      <c r="AP508" s="106">
        <f t="shared" si="427"/>
        <v>0</v>
      </c>
      <c r="AQ508" s="106">
        <f t="shared" si="427"/>
        <v>0</v>
      </c>
      <c r="AR508" s="106">
        <f t="shared" si="427"/>
        <v>0</v>
      </c>
      <c r="AS508" s="106">
        <f t="shared" si="427"/>
        <v>0</v>
      </c>
      <c r="AT508" s="106">
        <f t="shared" si="427"/>
        <v>0</v>
      </c>
      <c r="AU508" s="106">
        <f t="shared" si="427"/>
        <v>0</v>
      </c>
      <c r="AV508" s="106">
        <f t="shared" si="427"/>
        <v>0</v>
      </c>
      <c r="AW508" s="106">
        <f t="shared" si="427"/>
        <v>0.3125</v>
      </c>
      <c r="AX508" s="106">
        <f t="shared" si="427"/>
        <v>0.75</v>
      </c>
      <c r="AY508" s="106">
        <f t="shared" si="428"/>
        <v>1</v>
      </c>
      <c r="AZ508" s="106">
        <f t="shared" si="428"/>
        <v>1</v>
      </c>
      <c r="BA508" s="106">
        <f t="shared" si="428"/>
        <v>1</v>
      </c>
      <c r="BB508" s="106">
        <f t="shared" si="428"/>
        <v>1</v>
      </c>
      <c r="BC508" s="106">
        <f t="shared" si="428"/>
        <v>1</v>
      </c>
      <c r="BD508" s="106">
        <f t="shared" si="428"/>
        <v>1</v>
      </c>
      <c r="BE508" s="106">
        <f t="shared" si="428"/>
        <v>1</v>
      </c>
      <c r="BF508" s="106">
        <f t="shared" si="428"/>
        <v>1</v>
      </c>
      <c r="BG508" s="106">
        <f t="shared" si="428"/>
        <v>1</v>
      </c>
      <c r="BH508" s="106">
        <f t="shared" si="428"/>
        <v>1</v>
      </c>
      <c r="BI508" s="106">
        <f t="shared" si="429"/>
        <v>1</v>
      </c>
      <c r="BJ508" s="106">
        <f t="shared" si="429"/>
        <v>1</v>
      </c>
      <c r="BK508" s="106">
        <f t="shared" si="429"/>
        <v>1</v>
      </c>
      <c r="BL508" s="106">
        <f t="shared" si="429"/>
        <v>1</v>
      </c>
      <c r="BM508" s="106">
        <f t="shared" si="429"/>
        <v>1</v>
      </c>
      <c r="BN508" s="106">
        <f t="shared" si="429"/>
        <v>1</v>
      </c>
      <c r="BO508" s="106">
        <f t="shared" si="429"/>
        <v>1</v>
      </c>
      <c r="BP508" s="106">
        <f t="shared" si="429"/>
        <v>1</v>
      </c>
      <c r="BQ508" s="106">
        <f t="shared" si="429"/>
        <v>1</v>
      </c>
      <c r="BR508" s="350">
        <f t="shared" si="386"/>
        <v>0.34004237288135591</v>
      </c>
    </row>
    <row r="509" spans="1:70" ht="15" x14ac:dyDescent="0.25">
      <c r="A509" s="80"/>
      <c r="B509" s="77" t="s">
        <v>1624</v>
      </c>
      <c r="C509" s="77" t="s">
        <v>1625</v>
      </c>
      <c r="D509" s="77" t="s">
        <v>6</v>
      </c>
      <c r="E509" s="224">
        <f>VLOOKUP(B509,'Cuadro Control'!C551:J2439,8,FALSE)</f>
        <v>0</v>
      </c>
      <c r="F509" s="106">
        <f t="shared" si="423"/>
        <v>0</v>
      </c>
      <c r="G509" s="107">
        <v>46490</v>
      </c>
      <c r="H509" s="107"/>
      <c r="I509" s="107">
        <v>46493</v>
      </c>
      <c r="J509" s="354">
        <f t="shared" si="415"/>
        <v>1</v>
      </c>
      <c r="K509" s="106">
        <f t="shared" si="424"/>
        <v>0</v>
      </c>
      <c r="L509" s="106">
        <f t="shared" si="424"/>
        <v>0</v>
      </c>
      <c r="M509" s="106">
        <f t="shared" si="424"/>
        <v>0</v>
      </c>
      <c r="N509" s="106">
        <f t="shared" si="424"/>
        <v>0</v>
      </c>
      <c r="O509" s="106">
        <f t="shared" si="424"/>
        <v>0</v>
      </c>
      <c r="P509" s="106">
        <f t="shared" si="424"/>
        <v>0</v>
      </c>
      <c r="Q509" s="106">
        <f t="shared" si="424"/>
        <v>0</v>
      </c>
      <c r="R509" s="106">
        <f t="shared" si="424"/>
        <v>0</v>
      </c>
      <c r="S509" s="106">
        <f t="shared" si="424"/>
        <v>0</v>
      </c>
      <c r="T509" s="106">
        <f t="shared" si="424"/>
        <v>0</v>
      </c>
      <c r="U509" s="106">
        <f t="shared" si="425"/>
        <v>0</v>
      </c>
      <c r="V509" s="106">
        <f t="shared" si="425"/>
        <v>0</v>
      </c>
      <c r="W509" s="106">
        <f t="shared" si="425"/>
        <v>0</v>
      </c>
      <c r="X509" s="106">
        <f t="shared" si="425"/>
        <v>0</v>
      </c>
      <c r="Y509" s="106">
        <f t="shared" si="425"/>
        <v>0</v>
      </c>
      <c r="Z509" s="106">
        <f t="shared" si="425"/>
        <v>0</v>
      </c>
      <c r="AA509" s="106">
        <f t="shared" si="425"/>
        <v>0</v>
      </c>
      <c r="AB509" s="106">
        <f t="shared" si="425"/>
        <v>0</v>
      </c>
      <c r="AC509" s="106">
        <f t="shared" si="425"/>
        <v>0</v>
      </c>
      <c r="AD509" s="106">
        <f t="shared" si="425"/>
        <v>0</v>
      </c>
      <c r="AE509" s="106">
        <f t="shared" si="426"/>
        <v>0</v>
      </c>
      <c r="AF509" s="106">
        <f t="shared" si="426"/>
        <v>0</v>
      </c>
      <c r="AG509" s="106">
        <f t="shared" si="426"/>
        <v>0</v>
      </c>
      <c r="AH509" s="106">
        <f t="shared" si="426"/>
        <v>0</v>
      </c>
      <c r="AI509" s="106">
        <f t="shared" si="426"/>
        <v>0</v>
      </c>
      <c r="AJ509" s="106">
        <f t="shared" si="426"/>
        <v>0</v>
      </c>
      <c r="AK509" s="106">
        <f t="shared" si="426"/>
        <v>0</v>
      </c>
      <c r="AL509" s="106">
        <f t="shared" si="426"/>
        <v>0</v>
      </c>
      <c r="AM509" s="106">
        <f t="shared" si="426"/>
        <v>0</v>
      </c>
      <c r="AN509" s="106">
        <f t="shared" si="426"/>
        <v>0</v>
      </c>
      <c r="AO509" s="106">
        <f t="shared" si="427"/>
        <v>0</v>
      </c>
      <c r="AP509" s="106">
        <f t="shared" si="427"/>
        <v>0</v>
      </c>
      <c r="AQ509" s="106">
        <f t="shared" si="427"/>
        <v>0</v>
      </c>
      <c r="AR509" s="106">
        <f t="shared" si="427"/>
        <v>0</v>
      </c>
      <c r="AS509" s="106">
        <f t="shared" si="427"/>
        <v>0</v>
      </c>
      <c r="AT509" s="106">
        <f t="shared" si="427"/>
        <v>0</v>
      </c>
      <c r="AU509" s="106">
        <f t="shared" si="427"/>
        <v>0</v>
      </c>
      <c r="AV509" s="106">
        <f t="shared" si="427"/>
        <v>0</v>
      </c>
      <c r="AW509" s="106">
        <f t="shared" si="427"/>
        <v>0</v>
      </c>
      <c r="AX509" s="106">
        <f t="shared" si="427"/>
        <v>0</v>
      </c>
      <c r="AY509" s="106">
        <f t="shared" si="428"/>
        <v>1</v>
      </c>
      <c r="AZ509" s="106">
        <f t="shared" si="428"/>
        <v>1</v>
      </c>
      <c r="BA509" s="106">
        <f t="shared" si="428"/>
        <v>1</v>
      </c>
      <c r="BB509" s="106">
        <f t="shared" si="428"/>
        <v>1</v>
      </c>
      <c r="BC509" s="106">
        <f t="shared" si="428"/>
        <v>1</v>
      </c>
      <c r="BD509" s="106">
        <f t="shared" si="428"/>
        <v>1</v>
      </c>
      <c r="BE509" s="106">
        <f t="shared" si="428"/>
        <v>1</v>
      </c>
      <c r="BF509" s="106">
        <f t="shared" si="428"/>
        <v>1</v>
      </c>
      <c r="BG509" s="106">
        <f t="shared" si="428"/>
        <v>1</v>
      </c>
      <c r="BH509" s="106">
        <f t="shared" si="428"/>
        <v>1</v>
      </c>
      <c r="BI509" s="106">
        <f t="shared" si="429"/>
        <v>1</v>
      </c>
      <c r="BJ509" s="106">
        <f t="shared" si="429"/>
        <v>1</v>
      </c>
      <c r="BK509" s="106">
        <f t="shared" si="429"/>
        <v>1</v>
      </c>
      <c r="BL509" s="106">
        <f t="shared" si="429"/>
        <v>1</v>
      </c>
      <c r="BM509" s="106">
        <f t="shared" si="429"/>
        <v>1</v>
      </c>
      <c r="BN509" s="106">
        <f t="shared" si="429"/>
        <v>1</v>
      </c>
      <c r="BO509" s="106">
        <f t="shared" si="429"/>
        <v>1</v>
      </c>
      <c r="BP509" s="106">
        <f t="shared" si="429"/>
        <v>1</v>
      </c>
      <c r="BQ509" s="106">
        <f t="shared" si="429"/>
        <v>1</v>
      </c>
      <c r="BR509" s="350">
        <f t="shared" si="386"/>
        <v>0.32203389830508472</v>
      </c>
    </row>
    <row r="510" spans="1:70" ht="24" x14ac:dyDescent="0.25">
      <c r="A510" s="80"/>
      <c r="B510" s="78" t="s">
        <v>1626</v>
      </c>
      <c r="C510" s="78" t="s">
        <v>1627</v>
      </c>
      <c r="D510" s="78" t="s">
        <v>3</v>
      </c>
      <c r="E510" s="225">
        <f>VLOOKUP(B510,'Cuadro Control'!C552:J2440,8,FALSE)</f>
        <v>0</v>
      </c>
      <c r="F510" s="108">
        <f t="shared" si="423"/>
        <v>0</v>
      </c>
      <c r="G510" s="109">
        <v>46490</v>
      </c>
      <c r="H510" s="109"/>
      <c r="I510" s="109">
        <v>46490</v>
      </c>
      <c r="J510" s="354">
        <f t="shared" si="415"/>
        <v>0</v>
      </c>
      <c r="K510" s="108">
        <f t="shared" si="424"/>
        <v>0</v>
      </c>
      <c r="L510" s="108">
        <f t="shared" si="424"/>
        <v>0</v>
      </c>
      <c r="M510" s="108">
        <f t="shared" si="424"/>
        <v>0</v>
      </c>
      <c r="N510" s="108">
        <f t="shared" si="424"/>
        <v>0</v>
      </c>
      <c r="O510" s="108">
        <f t="shared" si="424"/>
        <v>0</v>
      </c>
      <c r="P510" s="108">
        <f t="shared" si="424"/>
        <v>0</v>
      </c>
      <c r="Q510" s="108">
        <f t="shared" si="424"/>
        <v>0</v>
      </c>
      <c r="R510" s="108">
        <f t="shared" si="424"/>
        <v>0</v>
      </c>
      <c r="S510" s="108">
        <f t="shared" si="424"/>
        <v>0</v>
      </c>
      <c r="T510" s="108">
        <f t="shared" si="424"/>
        <v>0</v>
      </c>
      <c r="U510" s="108">
        <f t="shared" si="425"/>
        <v>0</v>
      </c>
      <c r="V510" s="108">
        <f t="shared" si="425"/>
        <v>0</v>
      </c>
      <c r="W510" s="108">
        <f t="shared" si="425"/>
        <v>0</v>
      </c>
      <c r="X510" s="108">
        <f t="shared" si="425"/>
        <v>0</v>
      </c>
      <c r="Y510" s="108">
        <f t="shared" si="425"/>
        <v>0</v>
      </c>
      <c r="Z510" s="108">
        <f t="shared" si="425"/>
        <v>0</v>
      </c>
      <c r="AA510" s="108">
        <f t="shared" si="425"/>
        <v>0</v>
      </c>
      <c r="AB510" s="108">
        <f t="shared" si="425"/>
        <v>0</v>
      </c>
      <c r="AC510" s="108">
        <f t="shared" si="425"/>
        <v>0</v>
      </c>
      <c r="AD510" s="108">
        <f t="shared" si="425"/>
        <v>0</v>
      </c>
      <c r="AE510" s="108">
        <f t="shared" si="426"/>
        <v>0</v>
      </c>
      <c r="AF510" s="108">
        <f t="shared" si="426"/>
        <v>0</v>
      </c>
      <c r="AG510" s="108">
        <f t="shared" si="426"/>
        <v>0</v>
      </c>
      <c r="AH510" s="108">
        <f t="shared" si="426"/>
        <v>0</v>
      </c>
      <c r="AI510" s="108">
        <f t="shared" si="426"/>
        <v>0</v>
      </c>
      <c r="AJ510" s="108">
        <f t="shared" si="426"/>
        <v>0</v>
      </c>
      <c r="AK510" s="108">
        <f t="shared" si="426"/>
        <v>0</v>
      </c>
      <c r="AL510" s="108">
        <f t="shared" si="426"/>
        <v>0</v>
      </c>
      <c r="AM510" s="108">
        <f t="shared" si="426"/>
        <v>0</v>
      </c>
      <c r="AN510" s="108">
        <f t="shared" si="426"/>
        <v>0</v>
      </c>
      <c r="AO510" s="108">
        <f t="shared" si="427"/>
        <v>0</v>
      </c>
      <c r="AP510" s="108">
        <f t="shared" si="427"/>
        <v>0</v>
      </c>
      <c r="AQ510" s="108">
        <f t="shared" si="427"/>
        <v>0</v>
      </c>
      <c r="AR510" s="108">
        <f t="shared" si="427"/>
        <v>0</v>
      </c>
      <c r="AS510" s="108">
        <f t="shared" si="427"/>
        <v>0</v>
      </c>
      <c r="AT510" s="108">
        <f t="shared" si="427"/>
        <v>0</v>
      </c>
      <c r="AU510" s="108">
        <f t="shared" si="427"/>
        <v>0</v>
      </c>
      <c r="AV510" s="108">
        <f t="shared" si="427"/>
        <v>0</v>
      </c>
      <c r="AW510" s="108">
        <f t="shared" si="427"/>
        <v>0</v>
      </c>
      <c r="AX510" s="108">
        <f t="shared" si="427"/>
        <v>0</v>
      </c>
      <c r="AY510" s="108">
        <f t="shared" si="428"/>
        <v>1</v>
      </c>
      <c r="AZ510" s="108">
        <f t="shared" si="428"/>
        <v>1</v>
      </c>
      <c r="BA510" s="108">
        <f t="shared" si="428"/>
        <v>1</v>
      </c>
      <c r="BB510" s="108">
        <f t="shared" si="428"/>
        <v>1</v>
      </c>
      <c r="BC510" s="108">
        <f t="shared" si="428"/>
        <v>1</v>
      </c>
      <c r="BD510" s="108">
        <f t="shared" si="428"/>
        <v>1</v>
      </c>
      <c r="BE510" s="108">
        <f t="shared" si="428"/>
        <v>1</v>
      </c>
      <c r="BF510" s="108">
        <f t="shared" si="428"/>
        <v>1</v>
      </c>
      <c r="BG510" s="108">
        <f t="shared" si="428"/>
        <v>1</v>
      </c>
      <c r="BH510" s="108">
        <f t="shared" si="428"/>
        <v>1</v>
      </c>
      <c r="BI510" s="108">
        <f t="shared" si="429"/>
        <v>1</v>
      </c>
      <c r="BJ510" s="108">
        <f t="shared" si="429"/>
        <v>1</v>
      </c>
      <c r="BK510" s="108">
        <f t="shared" si="429"/>
        <v>1</v>
      </c>
      <c r="BL510" s="108">
        <f t="shared" si="429"/>
        <v>1</v>
      </c>
      <c r="BM510" s="108">
        <f t="shared" si="429"/>
        <v>1</v>
      </c>
      <c r="BN510" s="108">
        <f t="shared" si="429"/>
        <v>1</v>
      </c>
      <c r="BO510" s="108">
        <f t="shared" si="429"/>
        <v>1</v>
      </c>
      <c r="BP510" s="108">
        <f t="shared" si="429"/>
        <v>1</v>
      </c>
      <c r="BQ510" s="108">
        <f t="shared" si="429"/>
        <v>1</v>
      </c>
      <c r="BR510" s="350">
        <f t="shared" si="386"/>
        <v>0.32203389830508472</v>
      </c>
    </row>
    <row r="511" spans="1:70" ht="15" x14ac:dyDescent="0.25">
      <c r="A511" s="80"/>
      <c r="B511" s="77" t="s">
        <v>1628</v>
      </c>
      <c r="C511" s="77" t="s">
        <v>1629</v>
      </c>
      <c r="D511" s="77" t="s">
        <v>8</v>
      </c>
      <c r="E511" s="224">
        <f>VLOOKUP(B511,'Cuadro Control'!C553:J2441,8,FALSE)</f>
        <v>1230815225.9452939</v>
      </c>
      <c r="F511" s="106">
        <f t="shared" si="423"/>
        <v>0.2318411625341423</v>
      </c>
      <c r="G511" s="107">
        <v>46493</v>
      </c>
      <c r="H511" s="107"/>
      <c r="I511" s="107">
        <v>46494</v>
      </c>
      <c r="J511" s="354">
        <f t="shared" si="415"/>
        <v>0.5</v>
      </c>
      <c r="K511" s="106">
        <f t="shared" si="424"/>
        <v>0</v>
      </c>
      <c r="L511" s="106">
        <f t="shared" si="424"/>
        <v>0</v>
      </c>
      <c r="M511" s="106">
        <f t="shared" si="424"/>
        <v>0</v>
      </c>
      <c r="N511" s="106">
        <f t="shared" si="424"/>
        <v>0</v>
      </c>
      <c r="O511" s="106">
        <f t="shared" si="424"/>
        <v>0</v>
      </c>
      <c r="P511" s="106">
        <f t="shared" si="424"/>
        <v>0</v>
      </c>
      <c r="Q511" s="106">
        <f t="shared" si="424"/>
        <v>0</v>
      </c>
      <c r="R511" s="106">
        <f t="shared" si="424"/>
        <v>0</v>
      </c>
      <c r="S511" s="106">
        <f t="shared" si="424"/>
        <v>0</v>
      </c>
      <c r="T511" s="106">
        <f t="shared" si="424"/>
        <v>0</v>
      </c>
      <c r="U511" s="106">
        <f t="shared" si="425"/>
        <v>0</v>
      </c>
      <c r="V511" s="106">
        <f t="shared" si="425"/>
        <v>0</v>
      </c>
      <c r="W511" s="106">
        <f t="shared" si="425"/>
        <v>0</v>
      </c>
      <c r="X511" s="106">
        <f t="shared" si="425"/>
        <v>0</v>
      </c>
      <c r="Y511" s="106">
        <f t="shared" si="425"/>
        <v>0</v>
      </c>
      <c r="Z511" s="106">
        <f t="shared" si="425"/>
        <v>0</v>
      </c>
      <c r="AA511" s="106">
        <f t="shared" si="425"/>
        <v>0</v>
      </c>
      <c r="AB511" s="106">
        <f t="shared" si="425"/>
        <v>0</v>
      </c>
      <c r="AC511" s="106">
        <f t="shared" si="425"/>
        <v>0</v>
      </c>
      <c r="AD511" s="106">
        <f t="shared" si="425"/>
        <v>0</v>
      </c>
      <c r="AE511" s="106">
        <f t="shared" si="426"/>
        <v>0</v>
      </c>
      <c r="AF511" s="106">
        <f t="shared" si="426"/>
        <v>0</v>
      </c>
      <c r="AG511" s="106">
        <f t="shared" si="426"/>
        <v>0</v>
      </c>
      <c r="AH511" s="106">
        <f t="shared" si="426"/>
        <v>0</v>
      </c>
      <c r="AI511" s="106">
        <f t="shared" si="426"/>
        <v>0</v>
      </c>
      <c r="AJ511" s="106">
        <f t="shared" si="426"/>
        <v>0</v>
      </c>
      <c r="AK511" s="106">
        <f t="shared" si="426"/>
        <v>0</v>
      </c>
      <c r="AL511" s="106">
        <f t="shared" si="426"/>
        <v>0</v>
      </c>
      <c r="AM511" s="106">
        <f t="shared" si="426"/>
        <v>0</v>
      </c>
      <c r="AN511" s="106">
        <f t="shared" si="426"/>
        <v>0</v>
      </c>
      <c r="AO511" s="106">
        <f t="shared" si="427"/>
        <v>0</v>
      </c>
      <c r="AP511" s="106">
        <f t="shared" si="427"/>
        <v>0</v>
      </c>
      <c r="AQ511" s="106">
        <f t="shared" si="427"/>
        <v>0</v>
      </c>
      <c r="AR511" s="106">
        <f t="shared" si="427"/>
        <v>0</v>
      </c>
      <c r="AS511" s="106">
        <f t="shared" si="427"/>
        <v>0</v>
      </c>
      <c r="AT511" s="106">
        <f t="shared" si="427"/>
        <v>0</v>
      </c>
      <c r="AU511" s="106">
        <f t="shared" si="427"/>
        <v>0</v>
      </c>
      <c r="AV511" s="106">
        <f t="shared" si="427"/>
        <v>0</v>
      </c>
      <c r="AW511" s="106">
        <f t="shared" si="427"/>
        <v>0</v>
      </c>
      <c r="AX511" s="106">
        <f t="shared" si="427"/>
        <v>0</v>
      </c>
      <c r="AY511" s="106">
        <f t="shared" si="428"/>
        <v>0.5</v>
      </c>
      <c r="AZ511" s="106">
        <f t="shared" si="428"/>
        <v>1</v>
      </c>
      <c r="BA511" s="106">
        <f t="shared" si="428"/>
        <v>1</v>
      </c>
      <c r="BB511" s="106">
        <f t="shared" si="428"/>
        <v>1</v>
      </c>
      <c r="BC511" s="106">
        <f t="shared" si="428"/>
        <v>1</v>
      </c>
      <c r="BD511" s="106">
        <f t="shared" si="428"/>
        <v>1</v>
      </c>
      <c r="BE511" s="106">
        <f t="shared" si="428"/>
        <v>1</v>
      </c>
      <c r="BF511" s="106">
        <f t="shared" si="428"/>
        <v>1</v>
      </c>
      <c r="BG511" s="106">
        <f t="shared" si="428"/>
        <v>1</v>
      </c>
      <c r="BH511" s="106">
        <f t="shared" si="428"/>
        <v>1</v>
      </c>
      <c r="BI511" s="106">
        <f t="shared" si="429"/>
        <v>1</v>
      </c>
      <c r="BJ511" s="106">
        <f t="shared" si="429"/>
        <v>1</v>
      </c>
      <c r="BK511" s="106">
        <f t="shared" si="429"/>
        <v>1</v>
      </c>
      <c r="BL511" s="106">
        <f t="shared" si="429"/>
        <v>1</v>
      </c>
      <c r="BM511" s="106">
        <f t="shared" si="429"/>
        <v>1</v>
      </c>
      <c r="BN511" s="106">
        <f t="shared" si="429"/>
        <v>1</v>
      </c>
      <c r="BO511" s="106">
        <f t="shared" si="429"/>
        <v>1</v>
      </c>
      <c r="BP511" s="106">
        <f t="shared" si="429"/>
        <v>1</v>
      </c>
      <c r="BQ511" s="106">
        <f t="shared" si="429"/>
        <v>1</v>
      </c>
      <c r="BR511" s="350">
        <f t="shared" si="386"/>
        <v>0.3135593220338983</v>
      </c>
    </row>
    <row r="512" spans="1:70" ht="15" x14ac:dyDescent="0.25">
      <c r="A512" s="80"/>
      <c r="B512" s="77" t="s">
        <v>1630</v>
      </c>
      <c r="C512" s="77" t="s">
        <v>1631</v>
      </c>
      <c r="D512" s="77" t="s">
        <v>26</v>
      </c>
      <c r="E512" s="224">
        <f>VLOOKUP(B512,'Cuadro Control'!C554:J2442,8,FALSE)</f>
        <v>0</v>
      </c>
      <c r="F512" s="106">
        <f t="shared" si="423"/>
        <v>0</v>
      </c>
      <c r="G512" s="107">
        <v>46494</v>
      </c>
      <c r="H512" s="107"/>
      <c r="I512" s="107">
        <v>46501</v>
      </c>
      <c r="J512" s="354">
        <f t="shared" si="415"/>
        <v>0.875</v>
      </c>
      <c r="K512" s="106">
        <f t="shared" ref="K512:T517" si="430">IF($G512=0,0,IF(K$6&lt;$G512,0,IF(K$6&gt;$I512,1,(K$6-$G512+1)/($I512-$G512+1))))</f>
        <v>0</v>
      </c>
      <c r="L512" s="106">
        <f t="shared" si="430"/>
        <v>0</v>
      </c>
      <c r="M512" s="106">
        <f t="shared" si="430"/>
        <v>0</v>
      </c>
      <c r="N512" s="106">
        <f t="shared" si="430"/>
        <v>0</v>
      </c>
      <c r="O512" s="106">
        <f t="shared" si="430"/>
        <v>0</v>
      </c>
      <c r="P512" s="106">
        <f t="shared" si="430"/>
        <v>0</v>
      </c>
      <c r="Q512" s="106">
        <f t="shared" si="430"/>
        <v>0</v>
      </c>
      <c r="R512" s="106">
        <f t="shared" si="430"/>
        <v>0</v>
      </c>
      <c r="S512" s="106">
        <f t="shared" si="430"/>
        <v>0</v>
      </c>
      <c r="T512" s="106">
        <f t="shared" si="430"/>
        <v>0</v>
      </c>
      <c r="U512" s="106">
        <f t="shared" ref="U512:AD517" si="431">IF($G512=0,0,IF(U$6&lt;$G512,0,IF(U$6&gt;$I512,1,(U$6-$G512+1)/($I512-$G512+1))))</f>
        <v>0</v>
      </c>
      <c r="V512" s="106">
        <f t="shared" si="431"/>
        <v>0</v>
      </c>
      <c r="W512" s="106">
        <f t="shared" si="431"/>
        <v>0</v>
      </c>
      <c r="X512" s="106">
        <f t="shared" si="431"/>
        <v>0</v>
      </c>
      <c r="Y512" s="106">
        <f t="shared" si="431"/>
        <v>0</v>
      </c>
      <c r="Z512" s="106">
        <f t="shared" si="431"/>
        <v>0</v>
      </c>
      <c r="AA512" s="106">
        <f t="shared" si="431"/>
        <v>0</v>
      </c>
      <c r="AB512" s="106">
        <f t="shared" si="431"/>
        <v>0</v>
      </c>
      <c r="AC512" s="106">
        <f t="shared" si="431"/>
        <v>0</v>
      </c>
      <c r="AD512" s="106">
        <f t="shared" si="431"/>
        <v>0</v>
      </c>
      <c r="AE512" s="106">
        <f t="shared" ref="AE512:AN517" si="432">IF($G512=0,0,IF(AE$6&lt;$G512,0,IF(AE$6&gt;$I512,1,(AE$6-$G512+1)/($I512-$G512+1))))</f>
        <v>0</v>
      </c>
      <c r="AF512" s="106">
        <f t="shared" si="432"/>
        <v>0</v>
      </c>
      <c r="AG512" s="106">
        <f t="shared" si="432"/>
        <v>0</v>
      </c>
      <c r="AH512" s="106">
        <f t="shared" si="432"/>
        <v>0</v>
      </c>
      <c r="AI512" s="106">
        <f t="shared" si="432"/>
        <v>0</v>
      </c>
      <c r="AJ512" s="106">
        <f t="shared" si="432"/>
        <v>0</v>
      </c>
      <c r="AK512" s="106">
        <f t="shared" si="432"/>
        <v>0</v>
      </c>
      <c r="AL512" s="106">
        <f t="shared" si="432"/>
        <v>0</v>
      </c>
      <c r="AM512" s="106">
        <f t="shared" si="432"/>
        <v>0</v>
      </c>
      <c r="AN512" s="106">
        <f t="shared" si="432"/>
        <v>0</v>
      </c>
      <c r="AO512" s="106">
        <f t="shared" ref="AO512:AX517" si="433">IF($G512=0,0,IF(AO$6&lt;$G512,0,IF(AO$6&gt;$I512,1,(AO$6-$G512+1)/($I512-$G512+1))))</f>
        <v>0</v>
      </c>
      <c r="AP512" s="106">
        <f t="shared" si="433"/>
        <v>0</v>
      </c>
      <c r="AQ512" s="106">
        <f t="shared" si="433"/>
        <v>0</v>
      </c>
      <c r="AR512" s="106">
        <f t="shared" si="433"/>
        <v>0</v>
      </c>
      <c r="AS512" s="106">
        <f t="shared" si="433"/>
        <v>0</v>
      </c>
      <c r="AT512" s="106">
        <f t="shared" si="433"/>
        <v>0</v>
      </c>
      <c r="AU512" s="106">
        <f t="shared" si="433"/>
        <v>0</v>
      </c>
      <c r="AV512" s="106">
        <f t="shared" si="433"/>
        <v>0</v>
      </c>
      <c r="AW512" s="106">
        <f t="shared" si="433"/>
        <v>0</v>
      </c>
      <c r="AX512" s="106">
        <f t="shared" si="433"/>
        <v>0</v>
      </c>
      <c r="AY512" s="106">
        <f t="shared" ref="AY512:BH517" si="434">IF($G512=0,0,IF(AY$6&lt;$G512,0,IF(AY$6&gt;$I512,1,(AY$6-$G512+1)/($I512-$G512+1))))</f>
        <v>0</v>
      </c>
      <c r="AZ512" s="106">
        <f t="shared" si="434"/>
        <v>0.875</v>
      </c>
      <c r="BA512" s="106">
        <f t="shared" si="434"/>
        <v>1</v>
      </c>
      <c r="BB512" s="106">
        <f t="shared" si="434"/>
        <v>1</v>
      </c>
      <c r="BC512" s="106">
        <f t="shared" si="434"/>
        <v>1</v>
      </c>
      <c r="BD512" s="106">
        <f t="shared" si="434"/>
        <v>1</v>
      </c>
      <c r="BE512" s="106">
        <f t="shared" si="434"/>
        <v>1</v>
      </c>
      <c r="BF512" s="106">
        <f t="shared" si="434"/>
        <v>1</v>
      </c>
      <c r="BG512" s="106">
        <f t="shared" si="434"/>
        <v>1</v>
      </c>
      <c r="BH512" s="106">
        <f t="shared" si="434"/>
        <v>1</v>
      </c>
      <c r="BI512" s="106">
        <f t="shared" ref="BI512:BQ517" si="435">IF($G512=0,0,IF(BI$6&lt;$G512,0,IF(BI$6&gt;$I512,1,(BI$6-$G512+1)/($I512-$G512+1))))</f>
        <v>1</v>
      </c>
      <c r="BJ512" s="106">
        <f t="shared" si="435"/>
        <v>1</v>
      </c>
      <c r="BK512" s="106">
        <f t="shared" si="435"/>
        <v>1</v>
      </c>
      <c r="BL512" s="106">
        <f t="shared" si="435"/>
        <v>1</v>
      </c>
      <c r="BM512" s="106">
        <f t="shared" si="435"/>
        <v>1</v>
      </c>
      <c r="BN512" s="106">
        <f t="shared" si="435"/>
        <v>1</v>
      </c>
      <c r="BO512" s="106">
        <f t="shared" si="435"/>
        <v>1</v>
      </c>
      <c r="BP512" s="106">
        <f t="shared" si="435"/>
        <v>1</v>
      </c>
      <c r="BQ512" s="106">
        <f t="shared" si="435"/>
        <v>1</v>
      </c>
      <c r="BR512" s="350">
        <f t="shared" si="386"/>
        <v>0.30296610169491528</v>
      </c>
    </row>
    <row r="513" spans="1:70" ht="15" x14ac:dyDescent="0.25">
      <c r="A513" s="80"/>
      <c r="B513" s="77" t="s">
        <v>1632</v>
      </c>
      <c r="C513" s="77" t="s">
        <v>2075</v>
      </c>
      <c r="D513" s="77" t="s">
        <v>6</v>
      </c>
      <c r="E513" s="224">
        <f>VLOOKUP(B513,'Cuadro Control'!C555:J2443,8,FALSE)</f>
        <v>52736347.43270281</v>
      </c>
      <c r="F513" s="106">
        <f t="shared" si="423"/>
        <v>9.933624348213644E-3</v>
      </c>
      <c r="G513" s="107">
        <v>46501</v>
      </c>
      <c r="H513" s="107"/>
      <c r="I513" s="107">
        <v>46505</v>
      </c>
      <c r="J513" s="354">
        <f t="shared" si="415"/>
        <v>0</v>
      </c>
      <c r="K513" s="106">
        <f t="shared" si="430"/>
        <v>0</v>
      </c>
      <c r="L513" s="106">
        <f t="shared" si="430"/>
        <v>0</v>
      </c>
      <c r="M513" s="106">
        <f t="shared" si="430"/>
        <v>0</v>
      </c>
      <c r="N513" s="106">
        <f t="shared" si="430"/>
        <v>0</v>
      </c>
      <c r="O513" s="106">
        <f t="shared" si="430"/>
        <v>0</v>
      </c>
      <c r="P513" s="106">
        <f t="shared" si="430"/>
        <v>0</v>
      </c>
      <c r="Q513" s="106">
        <f t="shared" si="430"/>
        <v>0</v>
      </c>
      <c r="R513" s="106">
        <f t="shared" si="430"/>
        <v>0</v>
      </c>
      <c r="S513" s="106">
        <f t="shared" si="430"/>
        <v>0</v>
      </c>
      <c r="T513" s="106">
        <f t="shared" si="430"/>
        <v>0</v>
      </c>
      <c r="U513" s="106">
        <f t="shared" si="431"/>
        <v>0</v>
      </c>
      <c r="V513" s="106">
        <f t="shared" si="431"/>
        <v>0</v>
      </c>
      <c r="W513" s="106">
        <f t="shared" si="431"/>
        <v>0</v>
      </c>
      <c r="X513" s="106">
        <f t="shared" si="431"/>
        <v>0</v>
      </c>
      <c r="Y513" s="106">
        <f t="shared" si="431"/>
        <v>0</v>
      </c>
      <c r="Z513" s="106">
        <f t="shared" si="431"/>
        <v>0</v>
      </c>
      <c r="AA513" s="106">
        <f t="shared" si="431"/>
        <v>0</v>
      </c>
      <c r="AB513" s="106">
        <f t="shared" si="431"/>
        <v>0</v>
      </c>
      <c r="AC513" s="106">
        <f t="shared" si="431"/>
        <v>0</v>
      </c>
      <c r="AD513" s="106">
        <f t="shared" si="431"/>
        <v>0</v>
      </c>
      <c r="AE513" s="106">
        <f t="shared" si="432"/>
        <v>0</v>
      </c>
      <c r="AF513" s="106">
        <f t="shared" si="432"/>
        <v>0</v>
      </c>
      <c r="AG513" s="106">
        <f t="shared" si="432"/>
        <v>0</v>
      </c>
      <c r="AH513" s="106">
        <f t="shared" si="432"/>
        <v>0</v>
      </c>
      <c r="AI513" s="106">
        <f t="shared" si="432"/>
        <v>0</v>
      </c>
      <c r="AJ513" s="106">
        <f t="shared" si="432"/>
        <v>0</v>
      </c>
      <c r="AK513" s="106">
        <f t="shared" si="432"/>
        <v>0</v>
      </c>
      <c r="AL513" s="106">
        <f t="shared" si="432"/>
        <v>0</v>
      </c>
      <c r="AM513" s="106">
        <f t="shared" si="432"/>
        <v>0</v>
      </c>
      <c r="AN513" s="106">
        <f t="shared" si="432"/>
        <v>0</v>
      </c>
      <c r="AO513" s="106">
        <f t="shared" si="433"/>
        <v>0</v>
      </c>
      <c r="AP513" s="106">
        <f t="shared" si="433"/>
        <v>0</v>
      </c>
      <c r="AQ513" s="106">
        <f t="shared" si="433"/>
        <v>0</v>
      </c>
      <c r="AR513" s="106">
        <f t="shared" si="433"/>
        <v>0</v>
      </c>
      <c r="AS513" s="106">
        <f t="shared" si="433"/>
        <v>0</v>
      </c>
      <c r="AT513" s="106">
        <f t="shared" si="433"/>
        <v>0</v>
      </c>
      <c r="AU513" s="106">
        <f t="shared" si="433"/>
        <v>0</v>
      </c>
      <c r="AV513" s="106">
        <f t="shared" si="433"/>
        <v>0</v>
      </c>
      <c r="AW513" s="106">
        <f t="shared" si="433"/>
        <v>0</v>
      </c>
      <c r="AX513" s="106">
        <f t="shared" si="433"/>
        <v>0</v>
      </c>
      <c r="AY513" s="106">
        <f t="shared" si="434"/>
        <v>0</v>
      </c>
      <c r="AZ513" s="106">
        <f t="shared" si="434"/>
        <v>0</v>
      </c>
      <c r="BA513" s="106">
        <f t="shared" si="434"/>
        <v>1</v>
      </c>
      <c r="BB513" s="106">
        <f t="shared" si="434"/>
        <v>1</v>
      </c>
      <c r="BC513" s="106">
        <f t="shared" si="434"/>
        <v>1</v>
      </c>
      <c r="BD513" s="106">
        <f t="shared" si="434"/>
        <v>1</v>
      </c>
      <c r="BE513" s="106">
        <f t="shared" si="434"/>
        <v>1</v>
      </c>
      <c r="BF513" s="106">
        <f t="shared" si="434"/>
        <v>1</v>
      </c>
      <c r="BG513" s="106">
        <f t="shared" si="434"/>
        <v>1</v>
      </c>
      <c r="BH513" s="106">
        <f t="shared" si="434"/>
        <v>1</v>
      </c>
      <c r="BI513" s="106">
        <f t="shared" si="435"/>
        <v>1</v>
      </c>
      <c r="BJ513" s="106">
        <f t="shared" si="435"/>
        <v>1</v>
      </c>
      <c r="BK513" s="106">
        <f t="shared" si="435"/>
        <v>1</v>
      </c>
      <c r="BL513" s="106">
        <f t="shared" si="435"/>
        <v>1</v>
      </c>
      <c r="BM513" s="106">
        <f t="shared" si="435"/>
        <v>1</v>
      </c>
      <c r="BN513" s="106">
        <f t="shared" si="435"/>
        <v>1</v>
      </c>
      <c r="BO513" s="106">
        <f t="shared" si="435"/>
        <v>1</v>
      </c>
      <c r="BP513" s="106">
        <f t="shared" si="435"/>
        <v>1</v>
      </c>
      <c r="BQ513" s="106">
        <f t="shared" si="435"/>
        <v>1</v>
      </c>
      <c r="BR513" s="350">
        <f t="shared" si="386"/>
        <v>0.28813559322033899</v>
      </c>
    </row>
    <row r="514" spans="1:70" ht="24" x14ac:dyDescent="0.25">
      <c r="A514" s="80"/>
      <c r="B514" s="77" t="s">
        <v>1633</v>
      </c>
      <c r="C514" s="77" t="s">
        <v>1634</v>
      </c>
      <c r="D514" s="77" t="s">
        <v>19</v>
      </c>
      <c r="E514" s="224">
        <f>VLOOKUP(B514,'Cuadro Control'!C556:J2444,8,FALSE)</f>
        <v>46410609.014634147</v>
      </c>
      <c r="F514" s="106">
        <f t="shared" si="423"/>
        <v>8.742083556535862E-3</v>
      </c>
      <c r="G514" s="107">
        <v>46505</v>
      </c>
      <c r="H514" s="107"/>
      <c r="I514" s="107">
        <v>46507</v>
      </c>
      <c r="J514" s="354">
        <f t="shared" si="415"/>
        <v>1</v>
      </c>
      <c r="K514" s="106">
        <f t="shared" si="430"/>
        <v>0</v>
      </c>
      <c r="L514" s="106">
        <f t="shared" si="430"/>
        <v>0</v>
      </c>
      <c r="M514" s="106">
        <f t="shared" si="430"/>
        <v>0</v>
      </c>
      <c r="N514" s="106">
        <f t="shared" si="430"/>
        <v>0</v>
      </c>
      <c r="O514" s="106">
        <f t="shared" si="430"/>
        <v>0</v>
      </c>
      <c r="P514" s="106">
        <f t="shared" si="430"/>
        <v>0</v>
      </c>
      <c r="Q514" s="106">
        <f t="shared" si="430"/>
        <v>0</v>
      </c>
      <c r="R514" s="106">
        <f t="shared" si="430"/>
        <v>0</v>
      </c>
      <c r="S514" s="106">
        <f t="shared" si="430"/>
        <v>0</v>
      </c>
      <c r="T514" s="106">
        <f t="shared" si="430"/>
        <v>0</v>
      </c>
      <c r="U514" s="106">
        <f t="shared" si="431"/>
        <v>0</v>
      </c>
      <c r="V514" s="106">
        <f t="shared" si="431"/>
        <v>0</v>
      </c>
      <c r="W514" s="106">
        <f t="shared" si="431"/>
        <v>0</v>
      </c>
      <c r="X514" s="106">
        <f t="shared" si="431"/>
        <v>0</v>
      </c>
      <c r="Y514" s="106">
        <f t="shared" si="431"/>
        <v>0</v>
      </c>
      <c r="Z514" s="106">
        <f t="shared" si="431"/>
        <v>0</v>
      </c>
      <c r="AA514" s="106">
        <f t="shared" si="431"/>
        <v>0</v>
      </c>
      <c r="AB514" s="106">
        <f t="shared" si="431"/>
        <v>0</v>
      </c>
      <c r="AC514" s="106">
        <f t="shared" si="431"/>
        <v>0</v>
      </c>
      <c r="AD514" s="106">
        <f t="shared" si="431"/>
        <v>0</v>
      </c>
      <c r="AE514" s="106">
        <f t="shared" si="432"/>
        <v>0</v>
      </c>
      <c r="AF514" s="106">
        <f t="shared" si="432"/>
        <v>0</v>
      </c>
      <c r="AG514" s="106">
        <f t="shared" si="432"/>
        <v>0</v>
      </c>
      <c r="AH514" s="106">
        <f t="shared" si="432"/>
        <v>0</v>
      </c>
      <c r="AI514" s="106">
        <f t="shared" si="432"/>
        <v>0</v>
      </c>
      <c r="AJ514" s="106">
        <f t="shared" si="432"/>
        <v>0</v>
      </c>
      <c r="AK514" s="106">
        <f t="shared" si="432"/>
        <v>0</v>
      </c>
      <c r="AL514" s="106">
        <f t="shared" si="432"/>
        <v>0</v>
      </c>
      <c r="AM514" s="106">
        <f t="shared" si="432"/>
        <v>0</v>
      </c>
      <c r="AN514" s="106">
        <f t="shared" si="432"/>
        <v>0</v>
      </c>
      <c r="AO514" s="106">
        <f t="shared" si="433"/>
        <v>0</v>
      </c>
      <c r="AP514" s="106">
        <f t="shared" si="433"/>
        <v>0</v>
      </c>
      <c r="AQ514" s="106">
        <f t="shared" si="433"/>
        <v>0</v>
      </c>
      <c r="AR514" s="106">
        <f t="shared" si="433"/>
        <v>0</v>
      </c>
      <c r="AS514" s="106">
        <f t="shared" si="433"/>
        <v>0</v>
      </c>
      <c r="AT514" s="106">
        <f t="shared" si="433"/>
        <v>0</v>
      </c>
      <c r="AU514" s="106">
        <f t="shared" si="433"/>
        <v>0</v>
      </c>
      <c r="AV514" s="106">
        <f t="shared" si="433"/>
        <v>0</v>
      </c>
      <c r="AW514" s="106">
        <f t="shared" si="433"/>
        <v>0</v>
      </c>
      <c r="AX514" s="106">
        <f t="shared" si="433"/>
        <v>0</v>
      </c>
      <c r="AY514" s="106">
        <f t="shared" si="434"/>
        <v>0</v>
      </c>
      <c r="AZ514" s="106">
        <f t="shared" si="434"/>
        <v>0</v>
      </c>
      <c r="BA514" s="106">
        <f t="shared" si="434"/>
        <v>1</v>
      </c>
      <c r="BB514" s="106">
        <f t="shared" si="434"/>
        <v>1</v>
      </c>
      <c r="BC514" s="106">
        <f t="shared" si="434"/>
        <v>1</v>
      </c>
      <c r="BD514" s="106">
        <f t="shared" si="434"/>
        <v>1</v>
      </c>
      <c r="BE514" s="106">
        <f t="shared" si="434"/>
        <v>1</v>
      </c>
      <c r="BF514" s="106">
        <f t="shared" si="434"/>
        <v>1</v>
      </c>
      <c r="BG514" s="106">
        <f t="shared" si="434"/>
        <v>1</v>
      </c>
      <c r="BH514" s="106">
        <f t="shared" si="434"/>
        <v>1</v>
      </c>
      <c r="BI514" s="106">
        <f t="shared" si="435"/>
        <v>1</v>
      </c>
      <c r="BJ514" s="106">
        <f t="shared" si="435"/>
        <v>1</v>
      </c>
      <c r="BK514" s="106">
        <f t="shared" si="435"/>
        <v>1</v>
      </c>
      <c r="BL514" s="106">
        <f t="shared" si="435"/>
        <v>1</v>
      </c>
      <c r="BM514" s="106">
        <f t="shared" si="435"/>
        <v>1</v>
      </c>
      <c r="BN514" s="106">
        <f t="shared" si="435"/>
        <v>1</v>
      </c>
      <c r="BO514" s="106">
        <f t="shared" si="435"/>
        <v>1</v>
      </c>
      <c r="BP514" s="106">
        <f t="shared" si="435"/>
        <v>1</v>
      </c>
      <c r="BQ514" s="106">
        <f t="shared" si="435"/>
        <v>1</v>
      </c>
      <c r="BR514" s="350">
        <f t="shared" si="386"/>
        <v>0.28813559322033899</v>
      </c>
    </row>
    <row r="515" spans="1:70" ht="24" x14ac:dyDescent="0.25">
      <c r="A515" s="80"/>
      <c r="B515" s="77" t="s">
        <v>1635</v>
      </c>
      <c r="C515" s="77" t="s">
        <v>1636</v>
      </c>
      <c r="D515" s="77" t="s">
        <v>9</v>
      </c>
      <c r="E515" s="224">
        <f>VLOOKUP(B515,'Cuadro Control'!C557:J2445,8,FALSE)</f>
        <v>1587346329.5488234</v>
      </c>
      <c r="F515" s="106">
        <f t="shared" si="423"/>
        <v>0.29899875353285565</v>
      </c>
      <c r="G515" s="107">
        <v>46505</v>
      </c>
      <c r="H515" s="107"/>
      <c r="I515" s="107">
        <v>46515</v>
      </c>
      <c r="J515" s="354">
        <f t="shared" si="415"/>
        <v>0.90909090909090906</v>
      </c>
      <c r="K515" s="106">
        <f t="shared" si="430"/>
        <v>0</v>
      </c>
      <c r="L515" s="106">
        <f t="shared" si="430"/>
        <v>0</v>
      </c>
      <c r="M515" s="106">
        <f t="shared" si="430"/>
        <v>0</v>
      </c>
      <c r="N515" s="106">
        <f t="shared" si="430"/>
        <v>0</v>
      </c>
      <c r="O515" s="106">
        <f t="shared" si="430"/>
        <v>0</v>
      </c>
      <c r="P515" s="106">
        <f t="shared" si="430"/>
        <v>0</v>
      </c>
      <c r="Q515" s="106">
        <f t="shared" si="430"/>
        <v>0</v>
      </c>
      <c r="R515" s="106">
        <f t="shared" si="430"/>
        <v>0</v>
      </c>
      <c r="S515" s="106">
        <f t="shared" si="430"/>
        <v>0</v>
      </c>
      <c r="T515" s="106">
        <f t="shared" si="430"/>
        <v>0</v>
      </c>
      <c r="U515" s="106">
        <f t="shared" si="431"/>
        <v>0</v>
      </c>
      <c r="V515" s="106">
        <f t="shared" si="431"/>
        <v>0</v>
      </c>
      <c r="W515" s="106">
        <f t="shared" si="431"/>
        <v>0</v>
      </c>
      <c r="X515" s="106">
        <f t="shared" si="431"/>
        <v>0</v>
      </c>
      <c r="Y515" s="106">
        <f t="shared" si="431"/>
        <v>0</v>
      </c>
      <c r="Z515" s="106">
        <f t="shared" si="431"/>
        <v>0</v>
      </c>
      <c r="AA515" s="106">
        <f t="shared" si="431"/>
        <v>0</v>
      </c>
      <c r="AB515" s="106">
        <f t="shared" si="431"/>
        <v>0</v>
      </c>
      <c r="AC515" s="106">
        <f t="shared" si="431"/>
        <v>0</v>
      </c>
      <c r="AD515" s="106">
        <f t="shared" si="431"/>
        <v>0</v>
      </c>
      <c r="AE515" s="106">
        <f t="shared" si="432"/>
        <v>0</v>
      </c>
      <c r="AF515" s="106">
        <f t="shared" si="432"/>
        <v>0</v>
      </c>
      <c r="AG515" s="106">
        <f t="shared" si="432"/>
        <v>0</v>
      </c>
      <c r="AH515" s="106">
        <f t="shared" si="432"/>
        <v>0</v>
      </c>
      <c r="AI515" s="106">
        <f t="shared" si="432"/>
        <v>0</v>
      </c>
      <c r="AJ515" s="106">
        <f t="shared" si="432"/>
        <v>0</v>
      </c>
      <c r="AK515" s="106">
        <f t="shared" si="432"/>
        <v>0</v>
      </c>
      <c r="AL515" s="106">
        <f t="shared" si="432"/>
        <v>0</v>
      </c>
      <c r="AM515" s="106">
        <f t="shared" si="432"/>
        <v>0</v>
      </c>
      <c r="AN515" s="106">
        <f t="shared" si="432"/>
        <v>0</v>
      </c>
      <c r="AO515" s="106">
        <f t="shared" si="433"/>
        <v>0</v>
      </c>
      <c r="AP515" s="106">
        <f t="shared" si="433"/>
        <v>0</v>
      </c>
      <c r="AQ515" s="106">
        <f t="shared" si="433"/>
        <v>0</v>
      </c>
      <c r="AR515" s="106">
        <f t="shared" si="433"/>
        <v>0</v>
      </c>
      <c r="AS515" s="106">
        <f t="shared" si="433"/>
        <v>0</v>
      </c>
      <c r="AT515" s="106">
        <f t="shared" si="433"/>
        <v>0</v>
      </c>
      <c r="AU515" s="106">
        <f t="shared" si="433"/>
        <v>0</v>
      </c>
      <c r="AV515" s="106">
        <f t="shared" si="433"/>
        <v>0</v>
      </c>
      <c r="AW515" s="106">
        <f t="shared" si="433"/>
        <v>0</v>
      </c>
      <c r="AX515" s="106">
        <f t="shared" si="433"/>
        <v>0</v>
      </c>
      <c r="AY515" s="106">
        <f t="shared" si="434"/>
        <v>0</v>
      </c>
      <c r="AZ515" s="106">
        <f t="shared" si="434"/>
        <v>0</v>
      </c>
      <c r="BA515" s="106">
        <f t="shared" si="434"/>
        <v>0.27272727272727271</v>
      </c>
      <c r="BB515" s="106">
        <f t="shared" si="434"/>
        <v>0.90909090909090906</v>
      </c>
      <c r="BC515" s="106">
        <f t="shared" si="434"/>
        <v>1</v>
      </c>
      <c r="BD515" s="106">
        <f t="shared" si="434"/>
        <v>1</v>
      </c>
      <c r="BE515" s="106">
        <f t="shared" si="434"/>
        <v>1</v>
      </c>
      <c r="BF515" s="106">
        <f t="shared" si="434"/>
        <v>1</v>
      </c>
      <c r="BG515" s="106">
        <f t="shared" si="434"/>
        <v>1</v>
      </c>
      <c r="BH515" s="106">
        <f t="shared" si="434"/>
        <v>1</v>
      </c>
      <c r="BI515" s="106">
        <f t="shared" si="435"/>
        <v>1</v>
      </c>
      <c r="BJ515" s="106">
        <f t="shared" si="435"/>
        <v>1</v>
      </c>
      <c r="BK515" s="106">
        <f t="shared" si="435"/>
        <v>1</v>
      </c>
      <c r="BL515" s="106">
        <f t="shared" si="435"/>
        <v>1</v>
      </c>
      <c r="BM515" s="106">
        <f t="shared" si="435"/>
        <v>1</v>
      </c>
      <c r="BN515" s="106">
        <f t="shared" si="435"/>
        <v>1</v>
      </c>
      <c r="BO515" s="106">
        <f t="shared" si="435"/>
        <v>1</v>
      </c>
      <c r="BP515" s="106">
        <f t="shared" si="435"/>
        <v>1</v>
      </c>
      <c r="BQ515" s="106">
        <f t="shared" si="435"/>
        <v>1</v>
      </c>
      <c r="BR515" s="350">
        <f t="shared" si="386"/>
        <v>0.27426810477657931</v>
      </c>
    </row>
    <row r="516" spans="1:70" ht="30" x14ac:dyDescent="0.25">
      <c r="A516" s="80"/>
      <c r="B516" s="103" t="s">
        <v>1637</v>
      </c>
      <c r="C516" s="103" t="s">
        <v>1638</v>
      </c>
      <c r="D516" s="103" t="s">
        <v>9</v>
      </c>
      <c r="E516" s="223">
        <f>VLOOKUP(B516,'Cuadro Control'!C558:J2446,8,FALSE)</f>
        <v>179532477.23999998</v>
      </c>
      <c r="F516" s="104">
        <f t="shared" si="423"/>
        <v>3.3817438522495219E-2</v>
      </c>
      <c r="G516" s="105">
        <v>46507</v>
      </c>
      <c r="H516" s="105"/>
      <c r="I516" s="105">
        <v>46520</v>
      </c>
      <c r="J516" s="354">
        <f t="shared" si="415"/>
        <v>0.5714285714285714</v>
      </c>
      <c r="K516" s="104">
        <f t="shared" si="430"/>
        <v>0</v>
      </c>
      <c r="L516" s="104">
        <f t="shared" si="430"/>
        <v>0</v>
      </c>
      <c r="M516" s="104">
        <f t="shared" si="430"/>
        <v>0</v>
      </c>
      <c r="N516" s="104">
        <f t="shared" si="430"/>
        <v>0</v>
      </c>
      <c r="O516" s="104">
        <f t="shared" si="430"/>
        <v>0</v>
      </c>
      <c r="P516" s="104">
        <f t="shared" si="430"/>
        <v>0</v>
      </c>
      <c r="Q516" s="104">
        <f t="shared" si="430"/>
        <v>0</v>
      </c>
      <c r="R516" s="104">
        <f t="shared" si="430"/>
        <v>0</v>
      </c>
      <c r="S516" s="104">
        <f t="shared" si="430"/>
        <v>0</v>
      </c>
      <c r="T516" s="104">
        <f t="shared" si="430"/>
        <v>0</v>
      </c>
      <c r="U516" s="104">
        <f t="shared" si="431"/>
        <v>0</v>
      </c>
      <c r="V516" s="104">
        <f t="shared" si="431"/>
        <v>0</v>
      </c>
      <c r="W516" s="104">
        <f t="shared" si="431"/>
        <v>0</v>
      </c>
      <c r="X516" s="104">
        <f t="shared" si="431"/>
        <v>0</v>
      </c>
      <c r="Y516" s="104">
        <f t="shared" si="431"/>
        <v>0</v>
      </c>
      <c r="Z516" s="104">
        <f t="shared" si="431"/>
        <v>0</v>
      </c>
      <c r="AA516" s="104">
        <f t="shared" si="431"/>
        <v>0</v>
      </c>
      <c r="AB516" s="104">
        <f t="shared" si="431"/>
        <v>0</v>
      </c>
      <c r="AC516" s="104">
        <f t="shared" si="431"/>
        <v>0</v>
      </c>
      <c r="AD516" s="104">
        <f t="shared" si="431"/>
        <v>0</v>
      </c>
      <c r="AE516" s="104">
        <f t="shared" si="432"/>
        <v>0</v>
      </c>
      <c r="AF516" s="104">
        <f t="shared" si="432"/>
        <v>0</v>
      </c>
      <c r="AG516" s="104">
        <f t="shared" si="432"/>
        <v>0</v>
      </c>
      <c r="AH516" s="104">
        <f t="shared" si="432"/>
        <v>0</v>
      </c>
      <c r="AI516" s="104">
        <f t="shared" si="432"/>
        <v>0</v>
      </c>
      <c r="AJ516" s="104">
        <f t="shared" si="432"/>
        <v>0</v>
      </c>
      <c r="AK516" s="104">
        <f t="shared" si="432"/>
        <v>0</v>
      </c>
      <c r="AL516" s="104">
        <f t="shared" si="432"/>
        <v>0</v>
      </c>
      <c r="AM516" s="104">
        <f t="shared" si="432"/>
        <v>0</v>
      </c>
      <c r="AN516" s="104">
        <f t="shared" si="432"/>
        <v>0</v>
      </c>
      <c r="AO516" s="104">
        <f t="shared" si="433"/>
        <v>0</v>
      </c>
      <c r="AP516" s="104">
        <f t="shared" si="433"/>
        <v>0</v>
      </c>
      <c r="AQ516" s="104">
        <f t="shared" si="433"/>
        <v>0</v>
      </c>
      <c r="AR516" s="104">
        <f t="shared" si="433"/>
        <v>0</v>
      </c>
      <c r="AS516" s="104">
        <f t="shared" si="433"/>
        <v>0</v>
      </c>
      <c r="AT516" s="104">
        <f t="shared" si="433"/>
        <v>0</v>
      </c>
      <c r="AU516" s="104">
        <f t="shared" si="433"/>
        <v>0</v>
      </c>
      <c r="AV516" s="104">
        <f t="shared" si="433"/>
        <v>0</v>
      </c>
      <c r="AW516" s="104">
        <f t="shared" si="433"/>
        <v>0</v>
      </c>
      <c r="AX516" s="104">
        <f t="shared" si="433"/>
        <v>0</v>
      </c>
      <c r="AY516" s="104">
        <f t="shared" si="434"/>
        <v>0</v>
      </c>
      <c r="AZ516" s="104">
        <f t="shared" si="434"/>
        <v>0</v>
      </c>
      <c r="BA516" s="104">
        <f t="shared" si="434"/>
        <v>7.1428571428571425E-2</v>
      </c>
      <c r="BB516" s="104">
        <f t="shared" si="434"/>
        <v>0.5714285714285714</v>
      </c>
      <c r="BC516" s="104">
        <f t="shared" si="434"/>
        <v>1</v>
      </c>
      <c r="BD516" s="104">
        <f t="shared" si="434"/>
        <v>1</v>
      </c>
      <c r="BE516" s="104">
        <f t="shared" si="434"/>
        <v>1</v>
      </c>
      <c r="BF516" s="104">
        <f t="shared" si="434"/>
        <v>1</v>
      </c>
      <c r="BG516" s="104">
        <f t="shared" si="434"/>
        <v>1</v>
      </c>
      <c r="BH516" s="104">
        <f t="shared" si="434"/>
        <v>1</v>
      </c>
      <c r="BI516" s="104">
        <f t="shared" si="435"/>
        <v>1</v>
      </c>
      <c r="BJ516" s="104">
        <f t="shared" si="435"/>
        <v>1</v>
      </c>
      <c r="BK516" s="104">
        <f t="shared" si="435"/>
        <v>1</v>
      </c>
      <c r="BL516" s="104">
        <f t="shared" si="435"/>
        <v>1</v>
      </c>
      <c r="BM516" s="104">
        <f t="shared" si="435"/>
        <v>1</v>
      </c>
      <c r="BN516" s="104">
        <f t="shared" si="435"/>
        <v>1</v>
      </c>
      <c r="BO516" s="104">
        <f t="shared" si="435"/>
        <v>1</v>
      </c>
      <c r="BP516" s="104">
        <f t="shared" si="435"/>
        <v>1</v>
      </c>
      <c r="BQ516" s="104">
        <f t="shared" si="435"/>
        <v>1</v>
      </c>
      <c r="BR516" s="350">
        <f t="shared" si="386"/>
        <v>0.26513317191283292</v>
      </c>
    </row>
    <row r="517" spans="1:70" ht="15" x14ac:dyDescent="0.25">
      <c r="A517" s="80"/>
      <c r="B517" s="78" t="s">
        <v>1639</v>
      </c>
      <c r="C517" s="78" t="s">
        <v>1997</v>
      </c>
      <c r="D517" s="78" t="s">
        <v>3</v>
      </c>
      <c r="E517" s="225">
        <f>VLOOKUP(B517,'Cuadro Control'!C559:J2447,8,FALSE)</f>
        <v>0</v>
      </c>
      <c r="F517" s="108">
        <f>IFERROR(E517/$E$501,0)</f>
        <v>0</v>
      </c>
      <c r="G517" s="109">
        <v>46520</v>
      </c>
      <c r="H517" s="109"/>
      <c r="I517" s="109">
        <v>46520</v>
      </c>
      <c r="J517" s="354">
        <f t="shared" si="415"/>
        <v>0</v>
      </c>
      <c r="K517" s="108">
        <f t="shared" si="430"/>
        <v>0</v>
      </c>
      <c r="L517" s="108">
        <f t="shared" si="430"/>
        <v>0</v>
      </c>
      <c r="M517" s="108">
        <f t="shared" si="430"/>
        <v>0</v>
      </c>
      <c r="N517" s="108">
        <f t="shared" si="430"/>
        <v>0</v>
      </c>
      <c r="O517" s="108">
        <f t="shared" si="430"/>
        <v>0</v>
      </c>
      <c r="P517" s="108">
        <f t="shared" si="430"/>
        <v>0</v>
      </c>
      <c r="Q517" s="108">
        <f t="shared" si="430"/>
        <v>0</v>
      </c>
      <c r="R517" s="108">
        <f t="shared" si="430"/>
        <v>0</v>
      </c>
      <c r="S517" s="108">
        <f t="shared" si="430"/>
        <v>0</v>
      </c>
      <c r="T517" s="108">
        <f t="shared" si="430"/>
        <v>0</v>
      </c>
      <c r="U517" s="108">
        <f t="shared" si="431"/>
        <v>0</v>
      </c>
      <c r="V517" s="108">
        <f t="shared" si="431"/>
        <v>0</v>
      </c>
      <c r="W517" s="108">
        <f t="shared" si="431"/>
        <v>0</v>
      </c>
      <c r="X517" s="108">
        <f t="shared" si="431"/>
        <v>0</v>
      </c>
      <c r="Y517" s="108">
        <f t="shared" si="431"/>
        <v>0</v>
      </c>
      <c r="Z517" s="108">
        <f t="shared" si="431"/>
        <v>0</v>
      </c>
      <c r="AA517" s="108">
        <f t="shared" si="431"/>
        <v>0</v>
      </c>
      <c r="AB517" s="108">
        <f t="shared" si="431"/>
        <v>0</v>
      </c>
      <c r="AC517" s="108">
        <f t="shared" si="431"/>
        <v>0</v>
      </c>
      <c r="AD517" s="108">
        <f t="shared" si="431"/>
        <v>0</v>
      </c>
      <c r="AE517" s="108">
        <f t="shared" si="432"/>
        <v>0</v>
      </c>
      <c r="AF517" s="108">
        <f t="shared" si="432"/>
        <v>0</v>
      </c>
      <c r="AG517" s="108">
        <f t="shared" si="432"/>
        <v>0</v>
      </c>
      <c r="AH517" s="108">
        <f t="shared" si="432"/>
        <v>0</v>
      </c>
      <c r="AI517" s="108">
        <f t="shared" si="432"/>
        <v>0</v>
      </c>
      <c r="AJ517" s="108">
        <f t="shared" si="432"/>
        <v>0</v>
      </c>
      <c r="AK517" s="108">
        <f t="shared" si="432"/>
        <v>0</v>
      </c>
      <c r="AL517" s="108">
        <f t="shared" si="432"/>
        <v>0</v>
      </c>
      <c r="AM517" s="108">
        <f t="shared" si="432"/>
        <v>0</v>
      </c>
      <c r="AN517" s="108">
        <f t="shared" si="432"/>
        <v>0</v>
      </c>
      <c r="AO517" s="108">
        <f t="shared" si="433"/>
        <v>0</v>
      </c>
      <c r="AP517" s="108">
        <f t="shared" si="433"/>
        <v>0</v>
      </c>
      <c r="AQ517" s="108">
        <f t="shared" si="433"/>
        <v>0</v>
      </c>
      <c r="AR517" s="108">
        <f t="shared" si="433"/>
        <v>0</v>
      </c>
      <c r="AS517" s="108">
        <f t="shared" si="433"/>
        <v>0</v>
      </c>
      <c r="AT517" s="108">
        <f t="shared" si="433"/>
        <v>0</v>
      </c>
      <c r="AU517" s="108">
        <f t="shared" si="433"/>
        <v>0</v>
      </c>
      <c r="AV517" s="108">
        <f t="shared" si="433"/>
        <v>0</v>
      </c>
      <c r="AW517" s="108">
        <f t="shared" si="433"/>
        <v>0</v>
      </c>
      <c r="AX517" s="108">
        <f t="shared" si="433"/>
        <v>0</v>
      </c>
      <c r="AY517" s="108">
        <f t="shared" si="434"/>
        <v>0</v>
      </c>
      <c r="AZ517" s="108">
        <f t="shared" si="434"/>
        <v>0</v>
      </c>
      <c r="BA517" s="108">
        <f t="shared" si="434"/>
        <v>0</v>
      </c>
      <c r="BB517" s="108">
        <f t="shared" si="434"/>
        <v>0</v>
      </c>
      <c r="BC517" s="108">
        <f t="shared" si="434"/>
        <v>1</v>
      </c>
      <c r="BD517" s="108">
        <f t="shared" si="434"/>
        <v>1</v>
      </c>
      <c r="BE517" s="108">
        <f t="shared" si="434"/>
        <v>1</v>
      </c>
      <c r="BF517" s="108">
        <f t="shared" si="434"/>
        <v>1</v>
      </c>
      <c r="BG517" s="108">
        <f t="shared" si="434"/>
        <v>1</v>
      </c>
      <c r="BH517" s="108">
        <f t="shared" si="434"/>
        <v>1</v>
      </c>
      <c r="BI517" s="108">
        <f t="shared" si="435"/>
        <v>1</v>
      </c>
      <c r="BJ517" s="108">
        <f t="shared" si="435"/>
        <v>1</v>
      </c>
      <c r="BK517" s="108">
        <f t="shared" si="435"/>
        <v>1</v>
      </c>
      <c r="BL517" s="108">
        <f t="shared" si="435"/>
        <v>1</v>
      </c>
      <c r="BM517" s="108">
        <f t="shared" si="435"/>
        <v>1</v>
      </c>
      <c r="BN517" s="108">
        <f t="shared" si="435"/>
        <v>1</v>
      </c>
      <c r="BO517" s="108">
        <f t="shared" si="435"/>
        <v>1</v>
      </c>
      <c r="BP517" s="108">
        <f t="shared" si="435"/>
        <v>1</v>
      </c>
      <c r="BQ517" s="108">
        <f t="shared" si="435"/>
        <v>1</v>
      </c>
      <c r="BR517" s="350">
        <f t="shared" si="386"/>
        <v>0.25423728813559321</v>
      </c>
    </row>
    <row r="518" spans="1:70" ht="15" x14ac:dyDescent="0.25">
      <c r="A518" s="80"/>
      <c r="B518" s="76" t="s">
        <v>1640</v>
      </c>
      <c r="C518" s="76" t="s">
        <v>1641</v>
      </c>
      <c r="D518" s="76" t="s">
        <v>38</v>
      </c>
      <c r="E518" s="222">
        <f>SUM(E519:E534)</f>
        <v>5308872732.0543728</v>
      </c>
      <c r="F518" s="101">
        <f>IFERROR(E518/$E$109,0)</f>
        <v>2.9408554574576196E-2</v>
      </c>
      <c r="G518" s="102">
        <v>46449</v>
      </c>
      <c r="H518" s="102"/>
      <c r="I518" s="102">
        <v>46529</v>
      </c>
      <c r="J518" s="354">
        <f t="shared" si="415"/>
        <v>0.99774550409850038</v>
      </c>
      <c r="K518" s="101">
        <f>SUMPRODUCT($F519:$F533,K519:K533)</f>
        <v>0</v>
      </c>
      <c r="L518" s="101">
        <f t="shared" ref="L518:BQ518" si="436">SUMPRODUCT($F519:$F533,L519:L533)</f>
        <v>0</v>
      </c>
      <c r="M518" s="101">
        <f t="shared" si="436"/>
        <v>0</v>
      </c>
      <c r="N518" s="101">
        <f t="shared" si="436"/>
        <v>0</v>
      </c>
      <c r="O518" s="101">
        <f t="shared" si="436"/>
        <v>0</v>
      </c>
      <c r="P518" s="101">
        <f t="shared" si="436"/>
        <v>0</v>
      </c>
      <c r="Q518" s="101">
        <f t="shared" si="436"/>
        <v>0</v>
      </c>
      <c r="R518" s="101">
        <f t="shared" si="436"/>
        <v>0</v>
      </c>
      <c r="S518" s="101">
        <f t="shared" si="436"/>
        <v>0</v>
      </c>
      <c r="T518" s="101">
        <f t="shared" si="436"/>
        <v>0</v>
      </c>
      <c r="U518" s="101">
        <f t="shared" si="436"/>
        <v>0</v>
      </c>
      <c r="V518" s="101">
        <f t="shared" si="436"/>
        <v>0</v>
      </c>
      <c r="W518" s="101">
        <f t="shared" si="436"/>
        <v>0</v>
      </c>
      <c r="X518" s="101">
        <f t="shared" si="436"/>
        <v>0</v>
      </c>
      <c r="Y518" s="101">
        <f t="shared" si="436"/>
        <v>0</v>
      </c>
      <c r="Z518" s="101">
        <f t="shared" si="436"/>
        <v>0</v>
      </c>
      <c r="AA518" s="101">
        <f t="shared" si="436"/>
        <v>0</v>
      </c>
      <c r="AB518" s="101">
        <f t="shared" si="436"/>
        <v>0</v>
      </c>
      <c r="AC518" s="101">
        <f t="shared" si="436"/>
        <v>0</v>
      </c>
      <c r="AD518" s="101">
        <f t="shared" si="436"/>
        <v>0</v>
      </c>
      <c r="AE518" s="101">
        <f t="shared" si="436"/>
        <v>0</v>
      </c>
      <c r="AF518" s="101">
        <f t="shared" si="436"/>
        <v>0</v>
      </c>
      <c r="AG518" s="101">
        <f t="shared" si="436"/>
        <v>0</v>
      </c>
      <c r="AH518" s="101">
        <f t="shared" si="436"/>
        <v>0</v>
      </c>
      <c r="AI518" s="101">
        <f t="shared" si="436"/>
        <v>0</v>
      </c>
      <c r="AJ518" s="101">
        <f t="shared" si="436"/>
        <v>0</v>
      </c>
      <c r="AK518" s="101">
        <f t="shared" si="436"/>
        <v>0</v>
      </c>
      <c r="AL518" s="101">
        <f t="shared" si="436"/>
        <v>0</v>
      </c>
      <c r="AM518" s="101">
        <f t="shared" si="436"/>
        <v>0</v>
      </c>
      <c r="AN518" s="101">
        <f t="shared" si="436"/>
        <v>0</v>
      </c>
      <c r="AO518" s="101">
        <f t="shared" si="436"/>
        <v>0</v>
      </c>
      <c r="AP518" s="101">
        <f t="shared" si="436"/>
        <v>0</v>
      </c>
      <c r="AQ518" s="101">
        <f t="shared" si="436"/>
        <v>0</v>
      </c>
      <c r="AR518" s="101">
        <f t="shared" si="436"/>
        <v>0</v>
      </c>
      <c r="AS518" s="101">
        <f t="shared" si="436"/>
        <v>5.2284659466614609E-3</v>
      </c>
      <c r="AT518" s="101">
        <f t="shared" si="436"/>
        <v>3.0395418282871511E-2</v>
      </c>
      <c r="AU518" s="101">
        <f t="shared" si="436"/>
        <v>7.5123712429679551E-2</v>
      </c>
      <c r="AV518" s="101">
        <f t="shared" si="436"/>
        <v>0.10650498686563921</v>
      </c>
      <c r="AW518" s="101">
        <f t="shared" si="436"/>
        <v>0.1689385958692205</v>
      </c>
      <c r="AX518" s="101">
        <f t="shared" si="436"/>
        <v>0.24535608361815867</v>
      </c>
      <c r="AY518" s="101">
        <f t="shared" si="436"/>
        <v>0.34528741505259125</v>
      </c>
      <c r="AZ518" s="101">
        <f t="shared" si="436"/>
        <v>0.41666693750575734</v>
      </c>
      <c r="BA518" s="101">
        <f t="shared" si="436"/>
        <v>0.64850810003989967</v>
      </c>
      <c r="BB518" s="101">
        <f t="shared" si="436"/>
        <v>0.71026958832829457</v>
      </c>
      <c r="BC518" s="101">
        <f t="shared" si="436"/>
        <v>0.8899644163163547</v>
      </c>
      <c r="BD518" s="101">
        <f t="shared" si="436"/>
        <v>0.99774550409850038</v>
      </c>
      <c r="BE518" s="101">
        <f t="shared" si="436"/>
        <v>1</v>
      </c>
      <c r="BF518" s="101">
        <f t="shared" si="436"/>
        <v>1</v>
      </c>
      <c r="BG518" s="101">
        <f t="shared" si="436"/>
        <v>1</v>
      </c>
      <c r="BH518" s="101">
        <f t="shared" si="436"/>
        <v>1</v>
      </c>
      <c r="BI518" s="101">
        <f t="shared" si="436"/>
        <v>1</v>
      </c>
      <c r="BJ518" s="101">
        <f t="shared" si="436"/>
        <v>1</v>
      </c>
      <c r="BK518" s="101">
        <f t="shared" si="436"/>
        <v>1</v>
      </c>
      <c r="BL518" s="101">
        <f t="shared" si="436"/>
        <v>1</v>
      </c>
      <c r="BM518" s="101">
        <f t="shared" si="436"/>
        <v>1</v>
      </c>
      <c r="BN518" s="101">
        <f t="shared" si="436"/>
        <v>1</v>
      </c>
      <c r="BO518" s="101">
        <f t="shared" si="436"/>
        <v>1</v>
      </c>
      <c r="BP518" s="101">
        <f t="shared" si="436"/>
        <v>1</v>
      </c>
      <c r="BQ518" s="101">
        <f t="shared" si="436"/>
        <v>1</v>
      </c>
      <c r="BR518" s="350">
        <f t="shared" si="386"/>
        <v>0.29898286820938352</v>
      </c>
    </row>
    <row r="519" spans="1:70" ht="24" x14ac:dyDescent="0.25">
      <c r="A519" s="80"/>
      <c r="B519" s="77" t="s">
        <v>1642</v>
      </c>
      <c r="C519" s="77" t="s">
        <v>2120</v>
      </c>
      <c r="D519" s="77" t="s">
        <v>22</v>
      </c>
      <c r="E519" s="224">
        <f>VLOOKUP(B519,'Cuadro Control'!C561:J2449,8,FALSE)</f>
        <v>83271780.884117648</v>
      </c>
      <c r="F519" s="106">
        <f t="shared" ref="F519:F533" si="437">IFERROR(E519/$E$518,0)</f>
        <v>1.5685397839984384E-2</v>
      </c>
      <c r="G519" s="107">
        <v>46449</v>
      </c>
      <c r="H519" s="107"/>
      <c r="I519" s="107">
        <v>46457</v>
      </c>
      <c r="J519" s="354">
        <f t="shared" si="415"/>
        <v>0.33333333333333331</v>
      </c>
      <c r="K519" s="106">
        <f t="shared" ref="K519:T528" si="438">IF($G519=0,0,IF(K$6&lt;$G519,0,IF(K$6&gt;$I519,1,(K$6-$G519+1)/($I519-$G519+1))))</f>
        <v>0</v>
      </c>
      <c r="L519" s="106">
        <f t="shared" si="438"/>
        <v>0</v>
      </c>
      <c r="M519" s="106">
        <f t="shared" si="438"/>
        <v>0</v>
      </c>
      <c r="N519" s="106">
        <f t="shared" si="438"/>
        <v>0</v>
      </c>
      <c r="O519" s="106">
        <f t="shared" si="438"/>
        <v>0</v>
      </c>
      <c r="P519" s="106">
        <f t="shared" si="438"/>
        <v>0</v>
      </c>
      <c r="Q519" s="106">
        <f t="shared" si="438"/>
        <v>0</v>
      </c>
      <c r="R519" s="106">
        <f t="shared" si="438"/>
        <v>0</v>
      </c>
      <c r="S519" s="106">
        <f t="shared" si="438"/>
        <v>0</v>
      </c>
      <c r="T519" s="106">
        <f t="shared" si="438"/>
        <v>0</v>
      </c>
      <c r="U519" s="106">
        <f t="shared" ref="U519:AD528" si="439">IF($G519=0,0,IF(U$6&lt;$G519,0,IF(U$6&gt;$I519,1,(U$6-$G519+1)/($I519-$G519+1))))</f>
        <v>0</v>
      </c>
      <c r="V519" s="106">
        <f t="shared" si="439"/>
        <v>0</v>
      </c>
      <c r="W519" s="106">
        <f t="shared" si="439"/>
        <v>0</v>
      </c>
      <c r="X519" s="106">
        <f t="shared" si="439"/>
        <v>0</v>
      </c>
      <c r="Y519" s="106">
        <f t="shared" si="439"/>
        <v>0</v>
      </c>
      <c r="Z519" s="106">
        <f t="shared" si="439"/>
        <v>0</v>
      </c>
      <c r="AA519" s="106">
        <f t="shared" si="439"/>
        <v>0</v>
      </c>
      <c r="AB519" s="106">
        <f t="shared" si="439"/>
        <v>0</v>
      </c>
      <c r="AC519" s="106">
        <f t="shared" si="439"/>
        <v>0</v>
      </c>
      <c r="AD519" s="106">
        <f t="shared" si="439"/>
        <v>0</v>
      </c>
      <c r="AE519" s="106">
        <f t="shared" ref="AE519:AN528" si="440">IF($G519=0,0,IF(AE$6&lt;$G519,0,IF(AE$6&gt;$I519,1,(AE$6-$G519+1)/($I519-$G519+1))))</f>
        <v>0</v>
      </c>
      <c r="AF519" s="106">
        <f t="shared" si="440"/>
        <v>0</v>
      </c>
      <c r="AG519" s="106">
        <f t="shared" si="440"/>
        <v>0</v>
      </c>
      <c r="AH519" s="106">
        <f t="shared" si="440"/>
        <v>0</v>
      </c>
      <c r="AI519" s="106">
        <f t="shared" si="440"/>
        <v>0</v>
      </c>
      <c r="AJ519" s="106">
        <f t="shared" si="440"/>
        <v>0</v>
      </c>
      <c r="AK519" s="106">
        <f t="shared" si="440"/>
        <v>0</v>
      </c>
      <c r="AL519" s="106">
        <f t="shared" si="440"/>
        <v>0</v>
      </c>
      <c r="AM519" s="106">
        <f t="shared" si="440"/>
        <v>0</v>
      </c>
      <c r="AN519" s="106">
        <f t="shared" si="440"/>
        <v>0</v>
      </c>
      <c r="AO519" s="106">
        <f t="shared" ref="AO519:AX528" si="441">IF($G519=0,0,IF(AO$6&lt;$G519,0,IF(AO$6&gt;$I519,1,(AO$6-$G519+1)/($I519-$G519+1))))</f>
        <v>0</v>
      </c>
      <c r="AP519" s="106">
        <f t="shared" si="441"/>
        <v>0</v>
      </c>
      <c r="AQ519" s="106">
        <f t="shared" si="441"/>
        <v>0</v>
      </c>
      <c r="AR519" s="106">
        <f t="shared" si="441"/>
        <v>0</v>
      </c>
      <c r="AS519" s="106">
        <f t="shared" si="441"/>
        <v>0.33333333333333331</v>
      </c>
      <c r="AT519" s="106">
        <f t="shared" si="441"/>
        <v>1</v>
      </c>
      <c r="AU519" s="106">
        <f t="shared" si="441"/>
        <v>1</v>
      </c>
      <c r="AV519" s="106">
        <f t="shared" si="441"/>
        <v>1</v>
      </c>
      <c r="AW519" s="106">
        <f t="shared" si="441"/>
        <v>1</v>
      </c>
      <c r="AX519" s="106">
        <f t="shared" si="441"/>
        <v>1</v>
      </c>
      <c r="AY519" s="106">
        <f t="shared" ref="AY519:BH528" si="442">IF($G519=0,0,IF(AY$6&lt;$G519,0,IF(AY$6&gt;$I519,1,(AY$6-$G519+1)/($I519-$G519+1))))</f>
        <v>1</v>
      </c>
      <c r="AZ519" s="106">
        <f t="shared" si="442"/>
        <v>1</v>
      </c>
      <c r="BA519" s="106">
        <f t="shared" si="442"/>
        <v>1</v>
      </c>
      <c r="BB519" s="106">
        <f t="shared" si="442"/>
        <v>1</v>
      </c>
      <c r="BC519" s="106">
        <f t="shared" si="442"/>
        <v>1</v>
      </c>
      <c r="BD519" s="106">
        <f t="shared" si="442"/>
        <v>1</v>
      </c>
      <c r="BE519" s="106">
        <f t="shared" si="442"/>
        <v>1</v>
      </c>
      <c r="BF519" s="106">
        <f t="shared" si="442"/>
        <v>1</v>
      </c>
      <c r="BG519" s="106">
        <f t="shared" si="442"/>
        <v>1</v>
      </c>
      <c r="BH519" s="106">
        <f t="shared" si="442"/>
        <v>1</v>
      </c>
      <c r="BI519" s="106">
        <f t="shared" ref="BI519:BQ528" si="443">IF($G519=0,0,IF(BI$6&lt;$G519,0,IF(BI$6&gt;$I519,1,(BI$6-$G519+1)/($I519-$G519+1))))</f>
        <v>1</v>
      </c>
      <c r="BJ519" s="106">
        <f t="shared" si="443"/>
        <v>1</v>
      </c>
      <c r="BK519" s="106">
        <f t="shared" si="443"/>
        <v>1</v>
      </c>
      <c r="BL519" s="106">
        <f t="shared" si="443"/>
        <v>1</v>
      </c>
      <c r="BM519" s="106">
        <f t="shared" si="443"/>
        <v>1</v>
      </c>
      <c r="BN519" s="106">
        <f t="shared" si="443"/>
        <v>1</v>
      </c>
      <c r="BO519" s="106">
        <f t="shared" si="443"/>
        <v>1</v>
      </c>
      <c r="BP519" s="106">
        <f t="shared" si="443"/>
        <v>1</v>
      </c>
      <c r="BQ519" s="106">
        <f t="shared" si="443"/>
        <v>1</v>
      </c>
      <c r="BR519" s="350">
        <f t="shared" si="386"/>
        <v>0.41242937853107342</v>
      </c>
    </row>
    <row r="520" spans="1:70" ht="15" x14ac:dyDescent="0.25">
      <c r="A520" s="80"/>
      <c r="B520" s="77" t="s">
        <v>1644</v>
      </c>
      <c r="C520" s="77" t="s">
        <v>1645</v>
      </c>
      <c r="D520" s="77" t="s">
        <v>9</v>
      </c>
      <c r="E520" s="224">
        <f>VLOOKUP(B520,'Cuadro Control'!C562:J2450,8,FALSE)</f>
        <v>312374505.66882348</v>
      </c>
      <c r="F520" s="106">
        <f t="shared" si="437"/>
        <v>5.8840081771548515E-2</v>
      </c>
      <c r="G520" s="107">
        <v>46457</v>
      </c>
      <c r="H520" s="107"/>
      <c r="I520" s="107">
        <v>46464</v>
      </c>
      <c r="J520" s="354">
        <f t="shared" si="415"/>
        <v>0.25</v>
      </c>
      <c r="K520" s="106">
        <f t="shared" si="438"/>
        <v>0</v>
      </c>
      <c r="L520" s="106">
        <f t="shared" si="438"/>
        <v>0</v>
      </c>
      <c r="M520" s="106">
        <f t="shared" si="438"/>
        <v>0</v>
      </c>
      <c r="N520" s="106">
        <f t="shared" si="438"/>
        <v>0</v>
      </c>
      <c r="O520" s="106">
        <f t="shared" si="438"/>
        <v>0</v>
      </c>
      <c r="P520" s="106">
        <f t="shared" si="438"/>
        <v>0</v>
      </c>
      <c r="Q520" s="106">
        <f t="shared" si="438"/>
        <v>0</v>
      </c>
      <c r="R520" s="106">
        <f t="shared" si="438"/>
        <v>0</v>
      </c>
      <c r="S520" s="106">
        <f t="shared" si="438"/>
        <v>0</v>
      </c>
      <c r="T520" s="106">
        <f t="shared" si="438"/>
        <v>0</v>
      </c>
      <c r="U520" s="106">
        <f t="shared" si="439"/>
        <v>0</v>
      </c>
      <c r="V520" s="106">
        <f t="shared" si="439"/>
        <v>0</v>
      </c>
      <c r="W520" s="106">
        <f t="shared" si="439"/>
        <v>0</v>
      </c>
      <c r="X520" s="106">
        <f t="shared" si="439"/>
        <v>0</v>
      </c>
      <c r="Y520" s="106">
        <f t="shared" si="439"/>
        <v>0</v>
      </c>
      <c r="Z520" s="106">
        <f t="shared" si="439"/>
        <v>0</v>
      </c>
      <c r="AA520" s="106">
        <f t="shared" si="439"/>
        <v>0</v>
      </c>
      <c r="AB520" s="106">
        <f t="shared" si="439"/>
        <v>0</v>
      </c>
      <c r="AC520" s="106">
        <f t="shared" si="439"/>
        <v>0</v>
      </c>
      <c r="AD520" s="106">
        <f t="shared" si="439"/>
        <v>0</v>
      </c>
      <c r="AE520" s="106">
        <f t="shared" si="440"/>
        <v>0</v>
      </c>
      <c r="AF520" s="106">
        <f t="shared" si="440"/>
        <v>0</v>
      </c>
      <c r="AG520" s="106">
        <f t="shared" si="440"/>
        <v>0</v>
      </c>
      <c r="AH520" s="106">
        <f t="shared" si="440"/>
        <v>0</v>
      </c>
      <c r="AI520" s="106">
        <f t="shared" si="440"/>
        <v>0</v>
      </c>
      <c r="AJ520" s="106">
        <f t="shared" si="440"/>
        <v>0</v>
      </c>
      <c r="AK520" s="106">
        <f t="shared" si="440"/>
        <v>0</v>
      </c>
      <c r="AL520" s="106">
        <f t="shared" si="440"/>
        <v>0</v>
      </c>
      <c r="AM520" s="106">
        <f t="shared" si="440"/>
        <v>0</v>
      </c>
      <c r="AN520" s="106">
        <f t="shared" si="440"/>
        <v>0</v>
      </c>
      <c r="AO520" s="106">
        <f t="shared" si="441"/>
        <v>0</v>
      </c>
      <c r="AP520" s="106">
        <f t="shared" si="441"/>
        <v>0</v>
      </c>
      <c r="AQ520" s="106">
        <f t="shared" si="441"/>
        <v>0</v>
      </c>
      <c r="AR520" s="106">
        <f t="shared" si="441"/>
        <v>0</v>
      </c>
      <c r="AS520" s="106">
        <f t="shared" si="441"/>
        <v>0</v>
      </c>
      <c r="AT520" s="106">
        <f t="shared" si="441"/>
        <v>0.25</v>
      </c>
      <c r="AU520" s="106">
        <f t="shared" si="441"/>
        <v>1</v>
      </c>
      <c r="AV520" s="106">
        <f t="shared" si="441"/>
        <v>1</v>
      </c>
      <c r="AW520" s="106">
        <f t="shared" si="441"/>
        <v>1</v>
      </c>
      <c r="AX520" s="106">
        <f t="shared" si="441"/>
        <v>1</v>
      </c>
      <c r="AY520" s="106">
        <f t="shared" si="442"/>
        <v>1</v>
      </c>
      <c r="AZ520" s="106">
        <f t="shared" si="442"/>
        <v>1</v>
      </c>
      <c r="BA520" s="106">
        <f t="shared" si="442"/>
        <v>1</v>
      </c>
      <c r="BB520" s="106">
        <f t="shared" si="442"/>
        <v>1</v>
      </c>
      <c r="BC520" s="106">
        <f t="shared" si="442"/>
        <v>1</v>
      </c>
      <c r="BD520" s="106">
        <f t="shared" si="442"/>
        <v>1</v>
      </c>
      <c r="BE520" s="106">
        <f t="shared" si="442"/>
        <v>1</v>
      </c>
      <c r="BF520" s="106">
        <f t="shared" si="442"/>
        <v>1</v>
      </c>
      <c r="BG520" s="106">
        <f t="shared" si="442"/>
        <v>1</v>
      </c>
      <c r="BH520" s="106">
        <f t="shared" si="442"/>
        <v>1</v>
      </c>
      <c r="BI520" s="106">
        <f t="shared" si="443"/>
        <v>1</v>
      </c>
      <c r="BJ520" s="106">
        <f t="shared" si="443"/>
        <v>1</v>
      </c>
      <c r="BK520" s="106">
        <f t="shared" si="443"/>
        <v>1</v>
      </c>
      <c r="BL520" s="106">
        <f t="shared" si="443"/>
        <v>1</v>
      </c>
      <c r="BM520" s="106">
        <f t="shared" si="443"/>
        <v>1</v>
      </c>
      <c r="BN520" s="106">
        <f t="shared" si="443"/>
        <v>1</v>
      </c>
      <c r="BO520" s="106">
        <f t="shared" si="443"/>
        <v>1</v>
      </c>
      <c r="BP520" s="106">
        <f t="shared" si="443"/>
        <v>1</v>
      </c>
      <c r="BQ520" s="106">
        <f t="shared" si="443"/>
        <v>1</v>
      </c>
      <c r="BR520" s="350">
        <f t="shared" si="386"/>
        <v>0.3940677966101695</v>
      </c>
    </row>
    <row r="521" spans="1:70" ht="15" x14ac:dyDescent="0.25">
      <c r="A521" s="80"/>
      <c r="B521" s="103" t="s">
        <v>1646</v>
      </c>
      <c r="C521" s="103" t="s">
        <v>1647</v>
      </c>
      <c r="D521" s="103" t="s">
        <v>6</v>
      </c>
      <c r="E521" s="223">
        <f>VLOOKUP(B521,'Cuadro Control'!C563:J2451,8,FALSE)</f>
        <v>9527825.6870364472</v>
      </c>
      <c r="F521" s="104">
        <f t="shared" si="437"/>
        <v>1.794698454439963E-3</v>
      </c>
      <c r="G521" s="105">
        <v>46464</v>
      </c>
      <c r="H521" s="105"/>
      <c r="I521" s="105">
        <v>46469</v>
      </c>
      <c r="J521" s="354">
        <f t="shared" si="415"/>
        <v>0.33333333333333331</v>
      </c>
      <c r="K521" s="104">
        <f t="shared" si="438"/>
        <v>0</v>
      </c>
      <c r="L521" s="104">
        <f t="shared" si="438"/>
        <v>0</v>
      </c>
      <c r="M521" s="104">
        <f t="shared" si="438"/>
        <v>0</v>
      </c>
      <c r="N521" s="104">
        <f t="shared" si="438"/>
        <v>0</v>
      </c>
      <c r="O521" s="104">
        <f t="shared" si="438"/>
        <v>0</v>
      </c>
      <c r="P521" s="104">
        <f t="shared" si="438"/>
        <v>0</v>
      </c>
      <c r="Q521" s="104">
        <f t="shared" si="438"/>
        <v>0</v>
      </c>
      <c r="R521" s="104">
        <f t="shared" si="438"/>
        <v>0</v>
      </c>
      <c r="S521" s="104">
        <f t="shared" si="438"/>
        <v>0</v>
      </c>
      <c r="T521" s="104">
        <f t="shared" si="438"/>
        <v>0</v>
      </c>
      <c r="U521" s="104">
        <f t="shared" si="439"/>
        <v>0</v>
      </c>
      <c r="V521" s="104">
        <f t="shared" si="439"/>
        <v>0</v>
      </c>
      <c r="W521" s="104">
        <f t="shared" si="439"/>
        <v>0</v>
      </c>
      <c r="X521" s="104">
        <f t="shared" si="439"/>
        <v>0</v>
      </c>
      <c r="Y521" s="104">
        <f t="shared" si="439"/>
        <v>0</v>
      </c>
      <c r="Z521" s="104">
        <f t="shared" si="439"/>
        <v>0</v>
      </c>
      <c r="AA521" s="104">
        <f t="shared" si="439"/>
        <v>0</v>
      </c>
      <c r="AB521" s="104">
        <f t="shared" si="439"/>
        <v>0</v>
      </c>
      <c r="AC521" s="104">
        <f t="shared" si="439"/>
        <v>0</v>
      </c>
      <c r="AD521" s="104">
        <f t="shared" si="439"/>
        <v>0</v>
      </c>
      <c r="AE521" s="104">
        <f t="shared" si="440"/>
        <v>0</v>
      </c>
      <c r="AF521" s="104">
        <f t="shared" si="440"/>
        <v>0</v>
      </c>
      <c r="AG521" s="104">
        <f t="shared" si="440"/>
        <v>0</v>
      </c>
      <c r="AH521" s="104">
        <f t="shared" si="440"/>
        <v>0</v>
      </c>
      <c r="AI521" s="104">
        <f t="shared" si="440"/>
        <v>0</v>
      </c>
      <c r="AJ521" s="104">
        <f t="shared" si="440"/>
        <v>0</v>
      </c>
      <c r="AK521" s="104">
        <f t="shared" si="440"/>
        <v>0</v>
      </c>
      <c r="AL521" s="104">
        <f t="shared" si="440"/>
        <v>0</v>
      </c>
      <c r="AM521" s="104">
        <f t="shared" si="440"/>
        <v>0</v>
      </c>
      <c r="AN521" s="104">
        <f t="shared" si="440"/>
        <v>0</v>
      </c>
      <c r="AO521" s="104">
        <f t="shared" si="441"/>
        <v>0</v>
      </c>
      <c r="AP521" s="104">
        <f t="shared" si="441"/>
        <v>0</v>
      </c>
      <c r="AQ521" s="104">
        <f t="shared" si="441"/>
        <v>0</v>
      </c>
      <c r="AR521" s="104">
        <f t="shared" si="441"/>
        <v>0</v>
      </c>
      <c r="AS521" s="104">
        <f t="shared" si="441"/>
        <v>0</v>
      </c>
      <c r="AT521" s="104">
        <f t="shared" si="441"/>
        <v>0</v>
      </c>
      <c r="AU521" s="104">
        <f t="shared" si="441"/>
        <v>0.33333333333333331</v>
      </c>
      <c r="AV521" s="104">
        <f t="shared" si="441"/>
        <v>1</v>
      </c>
      <c r="AW521" s="104">
        <f t="shared" si="441"/>
        <v>1</v>
      </c>
      <c r="AX521" s="104">
        <f t="shared" si="441"/>
        <v>1</v>
      </c>
      <c r="AY521" s="104">
        <f t="shared" si="442"/>
        <v>1</v>
      </c>
      <c r="AZ521" s="104">
        <f t="shared" si="442"/>
        <v>1</v>
      </c>
      <c r="BA521" s="104">
        <f t="shared" si="442"/>
        <v>1</v>
      </c>
      <c r="BB521" s="104">
        <f t="shared" si="442"/>
        <v>1</v>
      </c>
      <c r="BC521" s="104">
        <f t="shared" si="442"/>
        <v>1</v>
      </c>
      <c r="BD521" s="104">
        <f t="shared" si="442"/>
        <v>1</v>
      </c>
      <c r="BE521" s="104">
        <f t="shared" si="442"/>
        <v>1</v>
      </c>
      <c r="BF521" s="104">
        <f t="shared" si="442"/>
        <v>1</v>
      </c>
      <c r="BG521" s="104">
        <f t="shared" si="442"/>
        <v>1</v>
      </c>
      <c r="BH521" s="104">
        <f t="shared" si="442"/>
        <v>1</v>
      </c>
      <c r="BI521" s="104">
        <f t="shared" si="443"/>
        <v>1</v>
      </c>
      <c r="BJ521" s="104">
        <f t="shared" si="443"/>
        <v>1</v>
      </c>
      <c r="BK521" s="104">
        <f t="shared" si="443"/>
        <v>1</v>
      </c>
      <c r="BL521" s="104">
        <f t="shared" si="443"/>
        <v>1</v>
      </c>
      <c r="BM521" s="104">
        <f t="shared" si="443"/>
        <v>1</v>
      </c>
      <c r="BN521" s="104">
        <f t="shared" si="443"/>
        <v>1</v>
      </c>
      <c r="BO521" s="104">
        <f t="shared" si="443"/>
        <v>1</v>
      </c>
      <c r="BP521" s="104">
        <f t="shared" si="443"/>
        <v>1</v>
      </c>
      <c r="BQ521" s="104">
        <f t="shared" si="443"/>
        <v>1</v>
      </c>
      <c r="BR521" s="350">
        <f t="shared" si="386"/>
        <v>0.37853107344632764</v>
      </c>
    </row>
    <row r="522" spans="1:70" ht="15" x14ac:dyDescent="0.25">
      <c r="A522" s="80"/>
      <c r="B522" s="77" t="s">
        <v>1648</v>
      </c>
      <c r="C522" s="77" t="s">
        <v>1649</v>
      </c>
      <c r="D522" s="77" t="s">
        <v>19</v>
      </c>
      <c r="E522" s="224">
        <f>VLOOKUP(B522,'Cuadro Control'!C564:J2452,8,FALSE)</f>
        <v>320494616.71764702</v>
      </c>
      <c r="F522" s="106">
        <f t="shared" si="437"/>
        <v>6.0369617599332674E-2</v>
      </c>
      <c r="G522" s="107">
        <v>46469</v>
      </c>
      <c r="H522" s="107"/>
      <c r="I522" s="107">
        <v>46476</v>
      </c>
      <c r="J522" s="354">
        <f t="shared" si="415"/>
        <v>0.5</v>
      </c>
      <c r="K522" s="106">
        <f t="shared" si="438"/>
        <v>0</v>
      </c>
      <c r="L522" s="106">
        <f t="shared" si="438"/>
        <v>0</v>
      </c>
      <c r="M522" s="106">
        <f t="shared" si="438"/>
        <v>0</v>
      </c>
      <c r="N522" s="106">
        <f t="shared" si="438"/>
        <v>0</v>
      </c>
      <c r="O522" s="106">
        <f t="shared" si="438"/>
        <v>0</v>
      </c>
      <c r="P522" s="106">
        <f t="shared" si="438"/>
        <v>0</v>
      </c>
      <c r="Q522" s="106">
        <f t="shared" si="438"/>
        <v>0</v>
      </c>
      <c r="R522" s="106">
        <f t="shared" si="438"/>
        <v>0</v>
      </c>
      <c r="S522" s="106">
        <f t="shared" si="438"/>
        <v>0</v>
      </c>
      <c r="T522" s="106">
        <f t="shared" si="438"/>
        <v>0</v>
      </c>
      <c r="U522" s="106">
        <f t="shared" si="439"/>
        <v>0</v>
      </c>
      <c r="V522" s="106">
        <f t="shared" si="439"/>
        <v>0</v>
      </c>
      <c r="W522" s="106">
        <f t="shared" si="439"/>
        <v>0</v>
      </c>
      <c r="X522" s="106">
        <f t="shared" si="439"/>
        <v>0</v>
      </c>
      <c r="Y522" s="106">
        <f t="shared" si="439"/>
        <v>0</v>
      </c>
      <c r="Z522" s="106">
        <f t="shared" si="439"/>
        <v>0</v>
      </c>
      <c r="AA522" s="106">
        <f t="shared" si="439"/>
        <v>0</v>
      </c>
      <c r="AB522" s="106">
        <f t="shared" si="439"/>
        <v>0</v>
      </c>
      <c r="AC522" s="106">
        <f t="shared" si="439"/>
        <v>0</v>
      </c>
      <c r="AD522" s="106">
        <f t="shared" si="439"/>
        <v>0</v>
      </c>
      <c r="AE522" s="106">
        <f t="shared" si="440"/>
        <v>0</v>
      </c>
      <c r="AF522" s="106">
        <f t="shared" si="440"/>
        <v>0</v>
      </c>
      <c r="AG522" s="106">
        <f t="shared" si="440"/>
        <v>0</v>
      </c>
      <c r="AH522" s="106">
        <f t="shared" si="440"/>
        <v>0</v>
      </c>
      <c r="AI522" s="106">
        <f t="shared" si="440"/>
        <v>0</v>
      </c>
      <c r="AJ522" s="106">
        <f t="shared" si="440"/>
        <v>0</v>
      </c>
      <c r="AK522" s="106">
        <f t="shared" si="440"/>
        <v>0</v>
      </c>
      <c r="AL522" s="106">
        <f t="shared" si="440"/>
        <v>0</v>
      </c>
      <c r="AM522" s="106">
        <f t="shared" si="440"/>
        <v>0</v>
      </c>
      <c r="AN522" s="106">
        <f t="shared" si="440"/>
        <v>0</v>
      </c>
      <c r="AO522" s="106">
        <f t="shared" si="441"/>
        <v>0</v>
      </c>
      <c r="AP522" s="106">
        <f t="shared" si="441"/>
        <v>0</v>
      </c>
      <c r="AQ522" s="106">
        <f t="shared" si="441"/>
        <v>0</v>
      </c>
      <c r="AR522" s="106">
        <f t="shared" si="441"/>
        <v>0</v>
      </c>
      <c r="AS522" s="106">
        <f t="shared" si="441"/>
        <v>0</v>
      </c>
      <c r="AT522" s="106">
        <f t="shared" si="441"/>
        <v>0</v>
      </c>
      <c r="AU522" s="106">
        <f t="shared" si="441"/>
        <v>0</v>
      </c>
      <c r="AV522" s="106">
        <f t="shared" si="441"/>
        <v>0.5</v>
      </c>
      <c r="AW522" s="106">
        <f t="shared" si="441"/>
        <v>1</v>
      </c>
      <c r="AX522" s="106">
        <f t="shared" si="441"/>
        <v>1</v>
      </c>
      <c r="AY522" s="106">
        <f t="shared" si="442"/>
        <v>1</v>
      </c>
      <c r="AZ522" s="106">
        <f t="shared" si="442"/>
        <v>1</v>
      </c>
      <c r="BA522" s="106">
        <f t="shared" si="442"/>
        <v>1</v>
      </c>
      <c r="BB522" s="106">
        <f t="shared" si="442"/>
        <v>1</v>
      </c>
      <c r="BC522" s="106">
        <f t="shared" si="442"/>
        <v>1</v>
      </c>
      <c r="BD522" s="106">
        <f t="shared" si="442"/>
        <v>1</v>
      </c>
      <c r="BE522" s="106">
        <f t="shared" si="442"/>
        <v>1</v>
      </c>
      <c r="BF522" s="106">
        <f t="shared" si="442"/>
        <v>1</v>
      </c>
      <c r="BG522" s="106">
        <f t="shared" si="442"/>
        <v>1</v>
      </c>
      <c r="BH522" s="106">
        <f t="shared" si="442"/>
        <v>1</v>
      </c>
      <c r="BI522" s="106">
        <f t="shared" si="443"/>
        <v>1</v>
      </c>
      <c r="BJ522" s="106">
        <f t="shared" si="443"/>
        <v>1</v>
      </c>
      <c r="BK522" s="106">
        <f t="shared" si="443"/>
        <v>1</v>
      </c>
      <c r="BL522" s="106">
        <f t="shared" si="443"/>
        <v>1</v>
      </c>
      <c r="BM522" s="106">
        <f t="shared" si="443"/>
        <v>1</v>
      </c>
      <c r="BN522" s="106">
        <f t="shared" si="443"/>
        <v>1</v>
      </c>
      <c r="BO522" s="106">
        <f t="shared" si="443"/>
        <v>1</v>
      </c>
      <c r="BP522" s="106">
        <f t="shared" si="443"/>
        <v>1</v>
      </c>
      <c r="BQ522" s="106">
        <f t="shared" si="443"/>
        <v>1</v>
      </c>
      <c r="BR522" s="350">
        <f t="shared" ref="BR522:BR585" si="444">+AVERAGE(K522:BQ522)</f>
        <v>0.36440677966101692</v>
      </c>
    </row>
    <row r="523" spans="1:70" ht="15" x14ac:dyDescent="0.25">
      <c r="A523" s="80"/>
      <c r="B523" s="77" t="s">
        <v>1650</v>
      </c>
      <c r="C523" s="77" t="s">
        <v>1651</v>
      </c>
      <c r="D523" s="77" t="s">
        <v>8</v>
      </c>
      <c r="E523" s="224">
        <f>VLOOKUP(B523,'Cuadro Control'!C565:J2453,8,FALSE)</f>
        <v>94303618.549411759</v>
      </c>
      <c r="F523" s="106">
        <f t="shared" si="437"/>
        <v>1.7763397864110998E-2</v>
      </c>
      <c r="G523" s="107">
        <v>46476</v>
      </c>
      <c r="H523" s="107"/>
      <c r="I523" s="107">
        <v>46477</v>
      </c>
      <c r="J523" s="354">
        <f t="shared" si="415"/>
        <v>0</v>
      </c>
      <c r="K523" s="106">
        <f t="shared" si="438"/>
        <v>0</v>
      </c>
      <c r="L523" s="106">
        <f t="shared" si="438"/>
        <v>0</v>
      </c>
      <c r="M523" s="106">
        <f t="shared" si="438"/>
        <v>0</v>
      </c>
      <c r="N523" s="106">
        <f t="shared" si="438"/>
        <v>0</v>
      </c>
      <c r="O523" s="106">
        <f t="shared" si="438"/>
        <v>0</v>
      </c>
      <c r="P523" s="106">
        <f t="shared" si="438"/>
        <v>0</v>
      </c>
      <c r="Q523" s="106">
        <f t="shared" si="438"/>
        <v>0</v>
      </c>
      <c r="R523" s="106">
        <f t="shared" si="438"/>
        <v>0</v>
      </c>
      <c r="S523" s="106">
        <f t="shared" si="438"/>
        <v>0</v>
      </c>
      <c r="T523" s="106">
        <f t="shared" si="438"/>
        <v>0</v>
      </c>
      <c r="U523" s="106">
        <f t="shared" si="439"/>
        <v>0</v>
      </c>
      <c r="V523" s="106">
        <f t="shared" si="439"/>
        <v>0</v>
      </c>
      <c r="W523" s="106">
        <f t="shared" si="439"/>
        <v>0</v>
      </c>
      <c r="X523" s="106">
        <f t="shared" si="439"/>
        <v>0</v>
      </c>
      <c r="Y523" s="106">
        <f t="shared" si="439"/>
        <v>0</v>
      </c>
      <c r="Z523" s="106">
        <f t="shared" si="439"/>
        <v>0</v>
      </c>
      <c r="AA523" s="106">
        <f t="shared" si="439"/>
        <v>0</v>
      </c>
      <c r="AB523" s="106">
        <f t="shared" si="439"/>
        <v>0</v>
      </c>
      <c r="AC523" s="106">
        <f t="shared" si="439"/>
        <v>0</v>
      </c>
      <c r="AD523" s="106">
        <f t="shared" si="439"/>
        <v>0</v>
      </c>
      <c r="AE523" s="106">
        <f t="shared" si="440"/>
        <v>0</v>
      </c>
      <c r="AF523" s="106">
        <f t="shared" si="440"/>
        <v>0</v>
      </c>
      <c r="AG523" s="106">
        <f t="shared" si="440"/>
        <v>0</v>
      </c>
      <c r="AH523" s="106">
        <f t="shared" si="440"/>
        <v>0</v>
      </c>
      <c r="AI523" s="106">
        <f t="shared" si="440"/>
        <v>0</v>
      </c>
      <c r="AJ523" s="106">
        <f t="shared" si="440"/>
        <v>0</v>
      </c>
      <c r="AK523" s="106">
        <f t="shared" si="440"/>
        <v>0</v>
      </c>
      <c r="AL523" s="106">
        <f t="shared" si="440"/>
        <v>0</v>
      </c>
      <c r="AM523" s="106">
        <f t="shared" si="440"/>
        <v>0</v>
      </c>
      <c r="AN523" s="106">
        <f t="shared" si="440"/>
        <v>0</v>
      </c>
      <c r="AO523" s="106">
        <f t="shared" si="441"/>
        <v>0</v>
      </c>
      <c r="AP523" s="106">
        <f t="shared" si="441"/>
        <v>0</v>
      </c>
      <c r="AQ523" s="106">
        <f t="shared" si="441"/>
        <v>0</v>
      </c>
      <c r="AR523" s="106">
        <f t="shared" si="441"/>
        <v>0</v>
      </c>
      <c r="AS523" s="106">
        <f t="shared" si="441"/>
        <v>0</v>
      </c>
      <c r="AT523" s="106">
        <f t="shared" si="441"/>
        <v>0</v>
      </c>
      <c r="AU523" s="106">
        <f t="shared" si="441"/>
        <v>0</v>
      </c>
      <c r="AV523" s="106">
        <f t="shared" si="441"/>
        <v>0</v>
      </c>
      <c r="AW523" s="106">
        <f t="shared" si="441"/>
        <v>1</v>
      </c>
      <c r="AX523" s="106">
        <f t="shared" si="441"/>
        <v>1</v>
      </c>
      <c r="AY523" s="106">
        <f t="shared" si="442"/>
        <v>1</v>
      </c>
      <c r="AZ523" s="106">
        <f t="shared" si="442"/>
        <v>1</v>
      </c>
      <c r="BA523" s="106">
        <f t="shared" si="442"/>
        <v>1</v>
      </c>
      <c r="BB523" s="106">
        <f t="shared" si="442"/>
        <v>1</v>
      </c>
      <c r="BC523" s="106">
        <f t="shared" si="442"/>
        <v>1</v>
      </c>
      <c r="BD523" s="106">
        <f t="shared" si="442"/>
        <v>1</v>
      </c>
      <c r="BE523" s="106">
        <f t="shared" si="442"/>
        <v>1</v>
      </c>
      <c r="BF523" s="106">
        <f t="shared" si="442"/>
        <v>1</v>
      </c>
      <c r="BG523" s="106">
        <f t="shared" si="442"/>
        <v>1</v>
      </c>
      <c r="BH523" s="106">
        <f t="shared" si="442"/>
        <v>1</v>
      </c>
      <c r="BI523" s="106">
        <f t="shared" si="443"/>
        <v>1</v>
      </c>
      <c r="BJ523" s="106">
        <f t="shared" si="443"/>
        <v>1</v>
      </c>
      <c r="BK523" s="106">
        <f t="shared" si="443"/>
        <v>1</v>
      </c>
      <c r="BL523" s="106">
        <f t="shared" si="443"/>
        <v>1</v>
      </c>
      <c r="BM523" s="106">
        <f t="shared" si="443"/>
        <v>1</v>
      </c>
      <c r="BN523" s="106">
        <f t="shared" si="443"/>
        <v>1</v>
      </c>
      <c r="BO523" s="106">
        <f t="shared" si="443"/>
        <v>1</v>
      </c>
      <c r="BP523" s="106">
        <f t="shared" si="443"/>
        <v>1</v>
      </c>
      <c r="BQ523" s="106">
        <f t="shared" si="443"/>
        <v>1</v>
      </c>
      <c r="BR523" s="350">
        <f t="shared" si="444"/>
        <v>0.3559322033898305</v>
      </c>
    </row>
    <row r="524" spans="1:70" ht="15" x14ac:dyDescent="0.25">
      <c r="A524" s="80"/>
      <c r="B524" s="77" t="s">
        <v>1652</v>
      </c>
      <c r="C524" s="77" t="s">
        <v>1653</v>
      </c>
      <c r="D524" s="77" t="s">
        <v>26</v>
      </c>
      <c r="E524" s="224">
        <f>VLOOKUP(B524,'Cuadro Control'!C566:J2454,8,FALSE)</f>
        <v>179436034.15411764</v>
      </c>
      <c r="F524" s="106">
        <f t="shared" si="437"/>
        <v>3.3799272126209236E-2</v>
      </c>
      <c r="G524" s="107">
        <v>46477</v>
      </c>
      <c r="H524" s="107"/>
      <c r="I524" s="107">
        <v>46483</v>
      </c>
      <c r="J524" s="354">
        <f t="shared" si="415"/>
        <v>0.42857142857142855</v>
      </c>
      <c r="K524" s="106">
        <f t="shared" si="438"/>
        <v>0</v>
      </c>
      <c r="L524" s="106">
        <f t="shared" si="438"/>
        <v>0</v>
      </c>
      <c r="M524" s="106">
        <f t="shared" si="438"/>
        <v>0</v>
      </c>
      <c r="N524" s="106">
        <f t="shared" si="438"/>
        <v>0</v>
      </c>
      <c r="O524" s="106">
        <f t="shared" si="438"/>
        <v>0</v>
      </c>
      <c r="P524" s="106">
        <f t="shared" si="438"/>
        <v>0</v>
      </c>
      <c r="Q524" s="106">
        <f t="shared" si="438"/>
        <v>0</v>
      </c>
      <c r="R524" s="106">
        <f t="shared" si="438"/>
        <v>0</v>
      </c>
      <c r="S524" s="106">
        <f t="shared" si="438"/>
        <v>0</v>
      </c>
      <c r="T524" s="106">
        <f t="shared" si="438"/>
        <v>0</v>
      </c>
      <c r="U524" s="106">
        <f t="shared" si="439"/>
        <v>0</v>
      </c>
      <c r="V524" s="106">
        <f t="shared" si="439"/>
        <v>0</v>
      </c>
      <c r="W524" s="106">
        <f t="shared" si="439"/>
        <v>0</v>
      </c>
      <c r="X524" s="106">
        <f t="shared" si="439"/>
        <v>0</v>
      </c>
      <c r="Y524" s="106">
        <f t="shared" si="439"/>
        <v>0</v>
      </c>
      <c r="Z524" s="106">
        <f t="shared" si="439"/>
        <v>0</v>
      </c>
      <c r="AA524" s="106">
        <f t="shared" si="439"/>
        <v>0</v>
      </c>
      <c r="AB524" s="106">
        <f t="shared" si="439"/>
        <v>0</v>
      </c>
      <c r="AC524" s="106">
        <f t="shared" si="439"/>
        <v>0</v>
      </c>
      <c r="AD524" s="106">
        <f t="shared" si="439"/>
        <v>0</v>
      </c>
      <c r="AE524" s="106">
        <f t="shared" si="440"/>
        <v>0</v>
      </c>
      <c r="AF524" s="106">
        <f t="shared" si="440"/>
        <v>0</v>
      </c>
      <c r="AG524" s="106">
        <f t="shared" si="440"/>
        <v>0</v>
      </c>
      <c r="AH524" s="106">
        <f t="shared" si="440"/>
        <v>0</v>
      </c>
      <c r="AI524" s="106">
        <f t="shared" si="440"/>
        <v>0</v>
      </c>
      <c r="AJ524" s="106">
        <f t="shared" si="440"/>
        <v>0</v>
      </c>
      <c r="AK524" s="106">
        <f t="shared" si="440"/>
        <v>0</v>
      </c>
      <c r="AL524" s="106">
        <f t="shared" si="440"/>
        <v>0</v>
      </c>
      <c r="AM524" s="106">
        <f t="shared" si="440"/>
        <v>0</v>
      </c>
      <c r="AN524" s="106">
        <f t="shared" si="440"/>
        <v>0</v>
      </c>
      <c r="AO524" s="106">
        <f t="shared" si="441"/>
        <v>0</v>
      </c>
      <c r="AP524" s="106">
        <f t="shared" si="441"/>
        <v>0</v>
      </c>
      <c r="AQ524" s="106">
        <f t="shared" si="441"/>
        <v>0</v>
      </c>
      <c r="AR524" s="106">
        <f t="shared" si="441"/>
        <v>0</v>
      </c>
      <c r="AS524" s="106">
        <f t="shared" si="441"/>
        <v>0</v>
      </c>
      <c r="AT524" s="106">
        <f t="shared" si="441"/>
        <v>0</v>
      </c>
      <c r="AU524" s="106">
        <f t="shared" si="441"/>
        <v>0</v>
      </c>
      <c r="AV524" s="106">
        <f t="shared" si="441"/>
        <v>0</v>
      </c>
      <c r="AW524" s="106">
        <f t="shared" si="441"/>
        <v>0.42857142857142855</v>
      </c>
      <c r="AX524" s="106">
        <f t="shared" si="441"/>
        <v>1</v>
      </c>
      <c r="AY524" s="106">
        <f t="shared" si="442"/>
        <v>1</v>
      </c>
      <c r="AZ524" s="106">
        <f t="shared" si="442"/>
        <v>1</v>
      </c>
      <c r="BA524" s="106">
        <f t="shared" si="442"/>
        <v>1</v>
      </c>
      <c r="BB524" s="106">
        <f t="shared" si="442"/>
        <v>1</v>
      </c>
      <c r="BC524" s="106">
        <f t="shared" si="442"/>
        <v>1</v>
      </c>
      <c r="BD524" s="106">
        <f t="shared" si="442"/>
        <v>1</v>
      </c>
      <c r="BE524" s="106">
        <f t="shared" si="442"/>
        <v>1</v>
      </c>
      <c r="BF524" s="106">
        <f t="shared" si="442"/>
        <v>1</v>
      </c>
      <c r="BG524" s="106">
        <f t="shared" si="442"/>
        <v>1</v>
      </c>
      <c r="BH524" s="106">
        <f t="shared" si="442"/>
        <v>1</v>
      </c>
      <c r="BI524" s="106">
        <f t="shared" si="443"/>
        <v>1</v>
      </c>
      <c r="BJ524" s="106">
        <f t="shared" si="443"/>
        <v>1</v>
      </c>
      <c r="BK524" s="106">
        <f t="shared" si="443"/>
        <v>1</v>
      </c>
      <c r="BL524" s="106">
        <f t="shared" si="443"/>
        <v>1</v>
      </c>
      <c r="BM524" s="106">
        <f t="shared" si="443"/>
        <v>1</v>
      </c>
      <c r="BN524" s="106">
        <f t="shared" si="443"/>
        <v>1</v>
      </c>
      <c r="BO524" s="106">
        <f t="shared" si="443"/>
        <v>1</v>
      </c>
      <c r="BP524" s="106">
        <f t="shared" si="443"/>
        <v>1</v>
      </c>
      <c r="BQ524" s="106">
        <f t="shared" si="443"/>
        <v>1</v>
      </c>
      <c r="BR524" s="350">
        <f t="shared" si="444"/>
        <v>0.34624697336561749</v>
      </c>
    </row>
    <row r="525" spans="1:70" ht="15" x14ac:dyDescent="0.25">
      <c r="A525" s="80"/>
      <c r="B525" s="77" t="s">
        <v>1654</v>
      </c>
      <c r="C525" s="77" t="s">
        <v>1655</v>
      </c>
      <c r="D525" s="77" t="s">
        <v>730</v>
      </c>
      <c r="E525" s="224">
        <f>VLOOKUP(B525,'Cuadro Control'!C567:J2455,8,FALSE)</f>
        <v>1212623361.2117648</v>
      </c>
      <c r="F525" s="106">
        <f t="shared" si="437"/>
        <v>0.22841447185013161</v>
      </c>
      <c r="G525" s="107">
        <v>46483</v>
      </c>
      <c r="H525" s="107"/>
      <c r="I525" s="107">
        <v>46498</v>
      </c>
      <c r="J525" s="354">
        <f t="shared" si="415"/>
        <v>0.6875</v>
      </c>
      <c r="K525" s="106">
        <f t="shared" si="438"/>
        <v>0</v>
      </c>
      <c r="L525" s="106">
        <f t="shared" si="438"/>
        <v>0</v>
      </c>
      <c r="M525" s="106">
        <f t="shared" si="438"/>
        <v>0</v>
      </c>
      <c r="N525" s="106">
        <f t="shared" si="438"/>
        <v>0</v>
      </c>
      <c r="O525" s="106">
        <f t="shared" si="438"/>
        <v>0</v>
      </c>
      <c r="P525" s="106">
        <f t="shared" si="438"/>
        <v>0</v>
      </c>
      <c r="Q525" s="106">
        <f t="shared" si="438"/>
        <v>0</v>
      </c>
      <c r="R525" s="106">
        <f t="shared" si="438"/>
        <v>0</v>
      </c>
      <c r="S525" s="106">
        <f t="shared" si="438"/>
        <v>0</v>
      </c>
      <c r="T525" s="106">
        <f t="shared" si="438"/>
        <v>0</v>
      </c>
      <c r="U525" s="106">
        <f t="shared" si="439"/>
        <v>0</v>
      </c>
      <c r="V525" s="106">
        <f t="shared" si="439"/>
        <v>0</v>
      </c>
      <c r="W525" s="106">
        <f t="shared" si="439"/>
        <v>0</v>
      </c>
      <c r="X525" s="106">
        <f t="shared" si="439"/>
        <v>0</v>
      </c>
      <c r="Y525" s="106">
        <f t="shared" si="439"/>
        <v>0</v>
      </c>
      <c r="Z525" s="106">
        <f t="shared" si="439"/>
        <v>0</v>
      </c>
      <c r="AA525" s="106">
        <f t="shared" si="439"/>
        <v>0</v>
      </c>
      <c r="AB525" s="106">
        <f t="shared" si="439"/>
        <v>0</v>
      </c>
      <c r="AC525" s="106">
        <f t="shared" si="439"/>
        <v>0</v>
      </c>
      <c r="AD525" s="106">
        <f t="shared" si="439"/>
        <v>0</v>
      </c>
      <c r="AE525" s="106">
        <f t="shared" si="440"/>
        <v>0</v>
      </c>
      <c r="AF525" s="106">
        <f t="shared" si="440"/>
        <v>0</v>
      </c>
      <c r="AG525" s="106">
        <f t="shared" si="440"/>
        <v>0</v>
      </c>
      <c r="AH525" s="106">
        <f t="shared" si="440"/>
        <v>0</v>
      </c>
      <c r="AI525" s="106">
        <f t="shared" si="440"/>
        <v>0</v>
      </c>
      <c r="AJ525" s="106">
        <f t="shared" si="440"/>
        <v>0</v>
      </c>
      <c r="AK525" s="106">
        <f t="shared" si="440"/>
        <v>0</v>
      </c>
      <c r="AL525" s="106">
        <f t="shared" si="440"/>
        <v>0</v>
      </c>
      <c r="AM525" s="106">
        <f t="shared" si="440"/>
        <v>0</v>
      </c>
      <c r="AN525" s="106">
        <f t="shared" si="440"/>
        <v>0</v>
      </c>
      <c r="AO525" s="106">
        <f t="shared" si="441"/>
        <v>0</v>
      </c>
      <c r="AP525" s="106">
        <f t="shared" si="441"/>
        <v>0</v>
      </c>
      <c r="AQ525" s="106">
        <f t="shared" si="441"/>
        <v>0</v>
      </c>
      <c r="AR525" s="106">
        <f t="shared" si="441"/>
        <v>0</v>
      </c>
      <c r="AS525" s="106">
        <f t="shared" si="441"/>
        <v>0</v>
      </c>
      <c r="AT525" s="106">
        <f t="shared" si="441"/>
        <v>0</v>
      </c>
      <c r="AU525" s="106">
        <f t="shared" si="441"/>
        <v>0</v>
      </c>
      <c r="AV525" s="106">
        <f t="shared" si="441"/>
        <v>0</v>
      </c>
      <c r="AW525" s="106">
        <f t="shared" si="441"/>
        <v>0</v>
      </c>
      <c r="AX525" s="106">
        <f t="shared" si="441"/>
        <v>0.25</v>
      </c>
      <c r="AY525" s="106">
        <f t="shared" si="442"/>
        <v>0.6875</v>
      </c>
      <c r="AZ525" s="106">
        <f t="shared" si="442"/>
        <v>1</v>
      </c>
      <c r="BA525" s="106">
        <f t="shared" si="442"/>
        <v>1</v>
      </c>
      <c r="BB525" s="106">
        <f t="shared" si="442"/>
        <v>1</v>
      </c>
      <c r="BC525" s="106">
        <f t="shared" si="442"/>
        <v>1</v>
      </c>
      <c r="BD525" s="106">
        <f t="shared" si="442"/>
        <v>1</v>
      </c>
      <c r="BE525" s="106">
        <f t="shared" si="442"/>
        <v>1</v>
      </c>
      <c r="BF525" s="106">
        <f t="shared" si="442"/>
        <v>1</v>
      </c>
      <c r="BG525" s="106">
        <f t="shared" si="442"/>
        <v>1</v>
      </c>
      <c r="BH525" s="106">
        <f t="shared" si="442"/>
        <v>1</v>
      </c>
      <c r="BI525" s="106">
        <f t="shared" si="443"/>
        <v>1</v>
      </c>
      <c r="BJ525" s="106">
        <f t="shared" si="443"/>
        <v>1</v>
      </c>
      <c r="BK525" s="106">
        <f t="shared" si="443"/>
        <v>1</v>
      </c>
      <c r="BL525" s="106">
        <f t="shared" si="443"/>
        <v>1</v>
      </c>
      <c r="BM525" s="106">
        <f t="shared" si="443"/>
        <v>1</v>
      </c>
      <c r="BN525" s="106">
        <f t="shared" si="443"/>
        <v>1</v>
      </c>
      <c r="BO525" s="106">
        <f t="shared" si="443"/>
        <v>1</v>
      </c>
      <c r="BP525" s="106">
        <f t="shared" si="443"/>
        <v>1</v>
      </c>
      <c r="BQ525" s="106">
        <f t="shared" si="443"/>
        <v>1</v>
      </c>
      <c r="BR525" s="350">
        <f t="shared" si="444"/>
        <v>0.32097457627118642</v>
      </c>
    </row>
    <row r="526" spans="1:70" ht="15" x14ac:dyDescent="0.25">
      <c r="A526" s="80"/>
      <c r="B526" s="77" t="s">
        <v>1656</v>
      </c>
      <c r="C526" s="77" t="s">
        <v>1657</v>
      </c>
      <c r="D526" s="77" t="s">
        <v>6</v>
      </c>
      <c r="E526" s="224">
        <f>VLOOKUP(B526,'Cuadro Control'!C568:J2456,8,FALSE)</f>
        <v>0</v>
      </c>
      <c r="F526" s="106">
        <f t="shared" si="437"/>
        <v>0</v>
      </c>
      <c r="G526" s="107">
        <v>46499</v>
      </c>
      <c r="H526" s="107"/>
      <c r="I526" s="107">
        <v>46501</v>
      </c>
      <c r="J526" s="354">
        <f t="shared" si="415"/>
        <v>0.66666666666666663</v>
      </c>
      <c r="K526" s="106">
        <f t="shared" si="438"/>
        <v>0</v>
      </c>
      <c r="L526" s="106">
        <f t="shared" si="438"/>
        <v>0</v>
      </c>
      <c r="M526" s="106">
        <f t="shared" si="438"/>
        <v>0</v>
      </c>
      <c r="N526" s="106">
        <f t="shared" si="438"/>
        <v>0</v>
      </c>
      <c r="O526" s="106">
        <f t="shared" si="438"/>
        <v>0</v>
      </c>
      <c r="P526" s="106">
        <f t="shared" si="438"/>
        <v>0</v>
      </c>
      <c r="Q526" s="106">
        <f t="shared" si="438"/>
        <v>0</v>
      </c>
      <c r="R526" s="106">
        <f t="shared" si="438"/>
        <v>0</v>
      </c>
      <c r="S526" s="106">
        <f t="shared" si="438"/>
        <v>0</v>
      </c>
      <c r="T526" s="106">
        <f t="shared" si="438"/>
        <v>0</v>
      </c>
      <c r="U526" s="106">
        <f t="shared" si="439"/>
        <v>0</v>
      </c>
      <c r="V526" s="106">
        <f t="shared" si="439"/>
        <v>0</v>
      </c>
      <c r="W526" s="106">
        <f t="shared" si="439"/>
        <v>0</v>
      </c>
      <c r="X526" s="106">
        <f t="shared" si="439"/>
        <v>0</v>
      </c>
      <c r="Y526" s="106">
        <f t="shared" si="439"/>
        <v>0</v>
      </c>
      <c r="Z526" s="106">
        <f t="shared" si="439"/>
        <v>0</v>
      </c>
      <c r="AA526" s="106">
        <f t="shared" si="439"/>
        <v>0</v>
      </c>
      <c r="AB526" s="106">
        <f t="shared" si="439"/>
        <v>0</v>
      </c>
      <c r="AC526" s="106">
        <f t="shared" si="439"/>
        <v>0</v>
      </c>
      <c r="AD526" s="106">
        <f t="shared" si="439"/>
        <v>0</v>
      </c>
      <c r="AE526" s="106">
        <f t="shared" si="440"/>
        <v>0</v>
      </c>
      <c r="AF526" s="106">
        <f t="shared" si="440"/>
        <v>0</v>
      </c>
      <c r="AG526" s="106">
        <f t="shared" si="440"/>
        <v>0</v>
      </c>
      <c r="AH526" s="106">
        <f t="shared" si="440"/>
        <v>0</v>
      </c>
      <c r="AI526" s="106">
        <f t="shared" si="440"/>
        <v>0</v>
      </c>
      <c r="AJ526" s="106">
        <f t="shared" si="440"/>
        <v>0</v>
      </c>
      <c r="AK526" s="106">
        <f t="shared" si="440"/>
        <v>0</v>
      </c>
      <c r="AL526" s="106">
        <f t="shared" si="440"/>
        <v>0</v>
      </c>
      <c r="AM526" s="106">
        <f t="shared" si="440"/>
        <v>0</v>
      </c>
      <c r="AN526" s="106">
        <f t="shared" si="440"/>
        <v>0</v>
      </c>
      <c r="AO526" s="106">
        <f t="shared" si="441"/>
        <v>0</v>
      </c>
      <c r="AP526" s="106">
        <f t="shared" si="441"/>
        <v>0</v>
      </c>
      <c r="AQ526" s="106">
        <f t="shared" si="441"/>
        <v>0</v>
      </c>
      <c r="AR526" s="106">
        <f t="shared" si="441"/>
        <v>0</v>
      </c>
      <c r="AS526" s="106">
        <f t="shared" si="441"/>
        <v>0</v>
      </c>
      <c r="AT526" s="106">
        <f t="shared" si="441"/>
        <v>0</v>
      </c>
      <c r="AU526" s="106">
        <f t="shared" si="441"/>
        <v>0</v>
      </c>
      <c r="AV526" s="106">
        <f t="shared" si="441"/>
        <v>0</v>
      </c>
      <c r="AW526" s="106">
        <f t="shared" si="441"/>
        <v>0</v>
      </c>
      <c r="AX526" s="106">
        <f t="shared" si="441"/>
        <v>0</v>
      </c>
      <c r="AY526" s="106">
        <f t="shared" si="442"/>
        <v>0</v>
      </c>
      <c r="AZ526" s="106">
        <f t="shared" si="442"/>
        <v>0.66666666666666663</v>
      </c>
      <c r="BA526" s="106">
        <f t="shared" si="442"/>
        <v>1</v>
      </c>
      <c r="BB526" s="106">
        <f t="shared" si="442"/>
        <v>1</v>
      </c>
      <c r="BC526" s="106">
        <f t="shared" si="442"/>
        <v>1</v>
      </c>
      <c r="BD526" s="106">
        <f t="shared" si="442"/>
        <v>1</v>
      </c>
      <c r="BE526" s="106">
        <f t="shared" si="442"/>
        <v>1</v>
      </c>
      <c r="BF526" s="106">
        <f t="shared" si="442"/>
        <v>1</v>
      </c>
      <c r="BG526" s="106">
        <f t="shared" si="442"/>
        <v>1</v>
      </c>
      <c r="BH526" s="106">
        <f t="shared" si="442"/>
        <v>1</v>
      </c>
      <c r="BI526" s="106">
        <f t="shared" si="443"/>
        <v>1</v>
      </c>
      <c r="BJ526" s="106">
        <f t="shared" si="443"/>
        <v>1</v>
      </c>
      <c r="BK526" s="106">
        <f t="shared" si="443"/>
        <v>1</v>
      </c>
      <c r="BL526" s="106">
        <f t="shared" si="443"/>
        <v>1</v>
      </c>
      <c r="BM526" s="106">
        <f t="shared" si="443"/>
        <v>1</v>
      </c>
      <c r="BN526" s="106">
        <f t="shared" si="443"/>
        <v>1</v>
      </c>
      <c r="BO526" s="106">
        <f t="shared" si="443"/>
        <v>1</v>
      </c>
      <c r="BP526" s="106">
        <f t="shared" si="443"/>
        <v>1</v>
      </c>
      <c r="BQ526" s="106">
        <f t="shared" si="443"/>
        <v>1</v>
      </c>
      <c r="BR526" s="350">
        <f t="shared" si="444"/>
        <v>0.29943502824858753</v>
      </c>
    </row>
    <row r="527" spans="1:70" ht="24" x14ac:dyDescent="0.25">
      <c r="A527" s="80"/>
      <c r="B527" s="78" t="s">
        <v>1658</v>
      </c>
      <c r="C527" s="78" t="s">
        <v>1659</v>
      </c>
      <c r="D527" s="78" t="s">
        <v>3</v>
      </c>
      <c r="E527" s="225">
        <f>VLOOKUP(B527,'Cuadro Control'!C569:J2457,8,FALSE)</f>
        <v>0</v>
      </c>
      <c r="F527" s="108">
        <f t="shared" si="437"/>
        <v>0</v>
      </c>
      <c r="G527" s="109">
        <v>46498</v>
      </c>
      <c r="H527" s="109"/>
      <c r="I527" s="109">
        <v>46498</v>
      </c>
      <c r="J527" s="354">
        <f t="shared" si="415"/>
        <v>0</v>
      </c>
      <c r="K527" s="108">
        <f t="shared" si="438"/>
        <v>0</v>
      </c>
      <c r="L527" s="108">
        <f t="shared" si="438"/>
        <v>0</v>
      </c>
      <c r="M527" s="108">
        <f t="shared" si="438"/>
        <v>0</v>
      </c>
      <c r="N527" s="108">
        <f t="shared" si="438"/>
        <v>0</v>
      </c>
      <c r="O527" s="108">
        <f t="shared" si="438"/>
        <v>0</v>
      </c>
      <c r="P527" s="108">
        <f t="shared" si="438"/>
        <v>0</v>
      </c>
      <c r="Q527" s="108">
        <f t="shared" si="438"/>
        <v>0</v>
      </c>
      <c r="R527" s="108">
        <f t="shared" si="438"/>
        <v>0</v>
      </c>
      <c r="S527" s="108">
        <f t="shared" si="438"/>
        <v>0</v>
      </c>
      <c r="T527" s="108">
        <f t="shared" si="438"/>
        <v>0</v>
      </c>
      <c r="U527" s="108">
        <f t="shared" si="439"/>
        <v>0</v>
      </c>
      <c r="V527" s="108">
        <f t="shared" si="439"/>
        <v>0</v>
      </c>
      <c r="W527" s="108">
        <f t="shared" si="439"/>
        <v>0</v>
      </c>
      <c r="X527" s="108">
        <f t="shared" si="439"/>
        <v>0</v>
      </c>
      <c r="Y527" s="108">
        <f t="shared" si="439"/>
        <v>0</v>
      </c>
      <c r="Z527" s="108">
        <f t="shared" si="439"/>
        <v>0</v>
      </c>
      <c r="AA527" s="108">
        <f t="shared" si="439"/>
        <v>0</v>
      </c>
      <c r="AB527" s="108">
        <f t="shared" si="439"/>
        <v>0</v>
      </c>
      <c r="AC527" s="108">
        <f t="shared" si="439"/>
        <v>0</v>
      </c>
      <c r="AD527" s="108">
        <f t="shared" si="439"/>
        <v>0</v>
      </c>
      <c r="AE527" s="108">
        <f t="shared" si="440"/>
        <v>0</v>
      </c>
      <c r="AF527" s="108">
        <f t="shared" si="440"/>
        <v>0</v>
      </c>
      <c r="AG527" s="108">
        <f t="shared" si="440"/>
        <v>0</v>
      </c>
      <c r="AH527" s="108">
        <f t="shared" si="440"/>
        <v>0</v>
      </c>
      <c r="AI527" s="108">
        <f t="shared" si="440"/>
        <v>0</v>
      </c>
      <c r="AJ527" s="108">
        <f t="shared" si="440"/>
        <v>0</v>
      </c>
      <c r="AK527" s="108">
        <f t="shared" si="440"/>
        <v>0</v>
      </c>
      <c r="AL527" s="108">
        <f t="shared" si="440"/>
        <v>0</v>
      </c>
      <c r="AM527" s="108">
        <f t="shared" si="440"/>
        <v>0</v>
      </c>
      <c r="AN527" s="108">
        <f t="shared" si="440"/>
        <v>0</v>
      </c>
      <c r="AO527" s="108">
        <f t="shared" si="441"/>
        <v>0</v>
      </c>
      <c r="AP527" s="108">
        <f t="shared" si="441"/>
        <v>0</v>
      </c>
      <c r="AQ527" s="108">
        <f t="shared" si="441"/>
        <v>0</v>
      </c>
      <c r="AR527" s="108">
        <f t="shared" si="441"/>
        <v>0</v>
      </c>
      <c r="AS527" s="108">
        <f t="shared" si="441"/>
        <v>0</v>
      </c>
      <c r="AT527" s="108">
        <f t="shared" si="441"/>
        <v>0</v>
      </c>
      <c r="AU527" s="108">
        <f t="shared" si="441"/>
        <v>0</v>
      </c>
      <c r="AV527" s="108">
        <f t="shared" si="441"/>
        <v>0</v>
      </c>
      <c r="AW527" s="108">
        <f t="shared" si="441"/>
        <v>0</v>
      </c>
      <c r="AX527" s="108">
        <f t="shared" si="441"/>
        <v>0</v>
      </c>
      <c r="AY527" s="108">
        <f t="shared" si="442"/>
        <v>0</v>
      </c>
      <c r="AZ527" s="108">
        <f t="shared" si="442"/>
        <v>1</v>
      </c>
      <c r="BA527" s="108">
        <f t="shared" si="442"/>
        <v>1</v>
      </c>
      <c r="BB527" s="108">
        <f t="shared" si="442"/>
        <v>1</v>
      </c>
      <c r="BC527" s="108">
        <f t="shared" si="442"/>
        <v>1</v>
      </c>
      <c r="BD527" s="108">
        <f t="shared" si="442"/>
        <v>1</v>
      </c>
      <c r="BE527" s="108">
        <f t="shared" si="442"/>
        <v>1</v>
      </c>
      <c r="BF527" s="108">
        <f t="shared" si="442"/>
        <v>1</v>
      </c>
      <c r="BG527" s="108">
        <f t="shared" si="442"/>
        <v>1</v>
      </c>
      <c r="BH527" s="108">
        <f t="shared" si="442"/>
        <v>1</v>
      </c>
      <c r="BI527" s="108">
        <f t="shared" si="443"/>
        <v>1</v>
      </c>
      <c r="BJ527" s="108">
        <f t="shared" si="443"/>
        <v>1</v>
      </c>
      <c r="BK527" s="108">
        <f t="shared" si="443"/>
        <v>1</v>
      </c>
      <c r="BL527" s="108">
        <f t="shared" si="443"/>
        <v>1</v>
      </c>
      <c r="BM527" s="108">
        <f t="shared" si="443"/>
        <v>1</v>
      </c>
      <c r="BN527" s="108">
        <f t="shared" si="443"/>
        <v>1</v>
      </c>
      <c r="BO527" s="108">
        <f t="shared" si="443"/>
        <v>1</v>
      </c>
      <c r="BP527" s="108">
        <f t="shared" si="443"/>
        <v>1</v>
      </c>
      <c r="BQ527" s="108">
        <f t="shared" si="443"/>
        <v>1</v>
      </c>
      <c r="BR527" s="350">
        <f t="shared" si="444"/>
        <v>0.30508474576271188</v>
      </c>
    </row>
    <row r="528" spans="1:70" ht="15" x14ac:dyDescent="0.25">
      <c r="A528" s="80"/>
      <c r="B528" s="77" t="s">
        <v>1660</v>
      </c>
      <c r="C528" s="77" t="s">
        <v>1661</v>
      </c>
      <c r="D528" s="77" t="s">
        <v>8</v>
      </c>
      <c r="E528" s="224">
        <f>VLOOKUP(B528,'Cuadro Control'!C570:J2458,8,FALSE)</f>
        <v>1230815225.9452939</v>
      </c>
      <c r="F528" s="106">
        <f t="shared" si="437"/>
        <v>0.2318411625341423</v>
      </c>
      <c r="G528" s="107">
        <v>46501</v>
      </c>
      <c r="H528" s="107"/>
      <c r="I528" s="107">
        <v>46503</v>
      </c>
      <c r="J528" s="354">
        <f t="shared" si="415"/>
        <v>0</v>
      </c>
      <c r="K528" s="106">
        <f t="shared" si="438"/>
        <v>0</v>
      </c>
      <c r="L528" s="106">
        <f t="shared" si="438"/>
        <v>0</v>
      </c>
      <c r="M528" s="106">
        <f t="shared" si="438"/>
        <v>0</v>
      </c>
      <c r="N528" s="106">
        <f t="shared" si="438"/>
        <v>0</v>
      </c>
      <c r="O528" s="106">
        <f t="shared" si="438"/>
        <v>0</v>
      </c>
      <c r="P528" s="106">
        <f t="shared" si="438"/>
        <v>0</v>
      </c>
      <c r="Q528" s="106">
        <f t="shared" si="438"/>
        <v>0</v>
      </c>
      <c r="R528" s="106">
        <f t="shared" si="438"/>
        <v>0</v>
      </c>
      <c r="S528" s="106">
        <f t="shared" si="438"/>
        <v>0</v>
      </c>
      <c r="T528" s="106">
        <f t="shared" si="438"/>
        <v>0</v>
      </c>
      <c r="U528" s="106">
        <f t="shared" si="439"/>
        <v>0</v>
      </c>
      <c r="V528" s="106">
        <f t="shared" si="439"/>
        <v>0</v>
      </c>
      <c r="W528" s="106">
        <f t="shared" si="439"/>
        <v>0</v>
      </c>
      <c r="X528" s="106">
        <f t="shared" si="439"/>
        <v>0</v>
      </c>
      <c r="Y528" s="106">
        <f t="shared" si="439"/>
        <v>0</v>
      </c>
      <c r="Z528" s="106">
        <f t="shared" si="439"/>
        <v>0</v>
      </c>
      <c r="AA528" s="106">
        <f t="shared" si="439"/>
        <v>0</v>
      </c>
      <c r="AB528" s="106">
        <f t="shared" si="439"/>
        <v>0</v>
      </c>
      <c r="AC528" s="106">
        <f t="shared" si="439"/>
        <v>0</v>
      </c>
      <c r="AD528" s="106">
        <f t="shared" si="439"/>
        <v>0</v>
      </c>
      <c r="AE528" s="106">
        <f t="shared" si="440"/>
        <v>0</v>
      </c>
      <c r="AF528" s="106">
        <f t="shared" si="440"/>
        <v>0</v>
      </c>
      <c r="AG528" s="106">
        <f t="shared" si="440"/>
        <v>0</v>
      </c>
      <c r="AH528" s="106">
        <f t="shared" si="440"/>
        <v>0</v>
      </c>
      <c r="AI528" s="106">
        <f t="shared" si="440"/>
        <v>0</v>
      </c>
      <c r="AJ528" s="106">
        <f t="shared" si="440"/>
        <v>0</v>
      </c>
      <c r="AK528" s="106">
        <f t="shared" si="440"/>
        <v>0</v>
      </c>
      <c r="AL528" s="106">
        <f t="shared" si="440"/>
        <v>0</v>
      </c>
      <c r="AM528" s="106">
        <f t="shared" si="440"/>
        <v>0</v>
      </c>
      <c r="AN528" s="106">
        <f t="shared" si="440"/>
        <v>0</v>
      </c>
      <c r="AO528" s="106">
        <f t="shared" si="441"/>
        <v>0</v>
      </c>
      <c r="AP528" s="106">
        <f t="shared" si="441"/>
        <v>0</v>
      </c>
      <c r="AQ528" s="106">
        <f t="shared" si="441"/>
        <v>0</v>
      </c>
      <c r="AR528" s="106">
        <f t="shared" si="441"/>
        <v>0</v>
      </c>
      <c r="AS528" s="106">
        <f t="shared" si="441"/>
        <v>0</v>
      </c>
      <c r="AT528" s="106">
        <f t="shared" si="441"/>
        <v>0</v>
      </c>
      <c r="AU528" s="106">
        <f t="shared" si="441"/>
        <v>0</v>
      </c>
      <c r="AV528" s="106">
        <f t="shared" si="441"/>
        <v>0</v>
      </c>
      <c r="AW528" s="106">
        <f t="shared" si="441"/>
        <v>0</v>
      </c>
      <c r="AX528" s="106">
        <f t="shared" si="441"/>
        <v>0</v>
      </c>
      <c r="AY528" s="106">
        <f t="shared" si="442"/>
        <v>0</v>
      </c>
      <c r="AZ528" s="106">
        <f t="shared" si="442"/>
        <v>0</v>
      </c>
      <c r="BA528" s="106">
        <f t="shared" si="442"/>
        <v>1</v>
      </c>
      <c r="BB528" s="106">
        <f t="shared" si="442"/>
        <v>1</v>
      </c>
      <c r="BC528" s="106">
        <f t="shared" si="442"/>
        <v>1</v>
      </c>
      <c r="BD528" s="106">
        <f t="shared" si="442"/>
        <v>1</v>
      </c>
      <c r="BE528" s="106">
        <f t="shared" si="442"/>
        <v>1</v>
      </c>
      <c r="BF528" s="106">
        <f t="shared" si="442"/>
        <v>1</v>
      </c>
      <c r="BG528" s="106">
        <f t="shared" si="442"/>
        <v>1</v>
      </c>
      <c r="BH528" s="106">
        <f t="shared" si="442"/>
        <v>1</v>
      </c>
      <c r="BI528" s="106">
        <f t="shared" si="443"/>
        <v>1</v>
      </c>
      <c r="BJ528" s="106">
        <f t="shared" si="443"/>
        <v>1</v>
      </c>
      <c r="BK528" s="106">
        <f t="shared" si="443"/>
        <v>1</v>
      </c>
      <c r="BL528" s="106">
        <f t="shared" si="443"/>
        <v>1</v>
      </c>
      <c r="BM528" s="106">
        <f t="shared" si="443"/>
        <v>1</v>
      </c>
      <c r="BN528" s="106">
        <f t="shared" si="443"/>
        <v>1</v>
      </c>
      <c r="BO528" s="106">
        <f t="shared" si="443"/>
        <v>1</v>
      </c>
      <c r="BP528" s="106">
        <f t="shared" si="443"/>
        <v>1</v>
      </c>
      <c r="BQ528" s="106">
        <f t="shared" si="443"/>
        <v>1</v>
      </c>
      <c r="BR528" s="350">
        <f t="shared" si="444"/>
        <v>0.28813559322033899</v>
      </c>
    </row>
    <row r="529" spans="1:70" ht="15" x14ac:dyDescent="0.25">
      <c r="A529" s="80"/>
      <c r="B529" s="77" t="s">
        <v>1662</v>
      </c>
      <c r="C529" s="77" t="s">
        <v>1663</v>
      </c>
      <c r="D529" s="77" t="s">
        <v>26</v>
      </c>
      <c r="E529" s="224">
        <f>VLOOKUP(B529,'Cuadro Control'!C571:J2459,8,FALSE)</f>
        <v>0</v>
      </c>
      <c r="F529" s="106">
        <f t="shared" si="437"/>
        <v>0</v>
      </c>
      <c r="G529" s="107">
        <v>46503</v>
      </c>
      <c r="H529" s="107"/>
      <c r="I529" s="107">
        <v>46510</v>
      </c>
      <c r="J529" s="354">
        <f t="shared" si="415"/>
        <v>0.625</v>
      </c>
      <c r="K529" s="106">
        <f t="shared" ref="K529:T534" si="445">IF($G529=0,0,IF(K$6&lt;$G529,0,IF(K$6&gt;$I529,1,(K$6-$G529+1)/($I529-$G529+1))))</f>
        <v>0</v>
      </c>
      <c r="L529" s="106">
        <f t="shared" si="445"/>
        <v>0</v>
      </c>
      <c r="M529" s="106">
        <f t="shared" si="445"/>
        <v>0</v>
      </c>
      <c r="N529" s="106">
        <f t="shared" si="445"/>
        <v>0</v>
      </c>
      <c r="O529" s="106">
        <f t="shared" si="445"/>
        <v>0</v>
      </c>
      <c r="P529" s="106">
        <f t="shared" si="445"/>
        <v>0</v>
      </c>
      <c r="Q529" s="106">
        <f t="shared" si="445"/>
        <v>0</v>
      </c>
      <c r="R529" s="106">
        <f t="shared" si="445"/>
        <v>0</v>
      </c>
      <c r="S529" s="106">
        <f t="shared" si="445"/>
        <v>0</v>
      </c>
      <c r="T529" s="106">
        <f t="shared" si="445"/>
        <v>0</v>
      </c>
      <c r="U529" s="106">
        <f t="shared" ref="U529:AD534" si="446">IF($G529=0,0,IF(U$6&lt;$G529,0,IF(U$6&gt;$I529,1,(U$6-$G529+1)/($I529-$G529+1))))</f>
        <v>0</v>
      </c>
      <c r="V529" s="106">
        <f t="shared" si="446"/>
        <v>0</v>
      </c>
      <c r="W529" s="106">
        <f t="shared" si="446"/>
        <v>0</v>
      </c>
      <c r="X529" s="106">
        <f t="shared" si="446"/>
        <v>0</v>
      </c>
      <c r="Y529" s="106">
        <f t="shared" si="446"/>
        <v>0</v>
      </c>
      <c r="Z529" s="106">
        <f t="shared" si="446"/>
        <v>0</v>
      </c>
      <c r="AA529" s="106">
        <f t="shared" si="446"/>
        <v>0</v>
      </c>
      <c r="AB529" s="106">
        <f t="shared" si="446"/>
        <v>0</v>
      </c>
      <c r="AC529" s="106">
        <f t="shared" si="446"/>
        <v>0</v>
      </c>
      <c r="AD529" s="106">
        <f t="shared" si="446"/>
        <v>0</v>
      </c>
      <c r="AE529" s="106">
        <f t="shared" ref="AE529:AN534" si="447">IF($G529=0,0,IF(AE$6&lt;$G529,0,IF(AE$6&gt;$I529,1,(AE$6-$G529+1)/($I529-$G529+1))))</f>
        <v>0</v>
      </c>
      <c r="AF529" s="106">
        <f t="shared" si="447"/>
        <v>0</v>
      </c>
      <c r="AG529" s="106">
        <f t="shared" si="447"/>
        <v>0</v>
      </c>
      <c r="AH529" s="106">
        <f t="shared" si="447"/>
        <v>0</v>
      </c>
      <c r="AI529" s="106">
        <f t="shared" si="447"/>
        <v>0</v>
      </c>
      <c r="AJ529" s="106">
        <f t="shared" si="447"/>
        <v>0</v>
      </c>
      <c r="AK529" s="106">
        <f t="shared" si="447"/>
        <v>0</v>
      </c>
      <c r="AL529" s="106">
        <f t="shared" si="447"/>
        <v>0</v>
      </c>
      <c r="AM529" s="106">
        <f t="shared" si="447"/>
        <v>0</v>
      </c>
      <c r="AN529" s="106">
        <f t="shared" si="447"/>
        <v>0</v>
      </c>
      <c r="AO529" s="106">
        <f t="shared" ref="AO529:AX534" si="448">IF($G529=0,0,IF(AO$6&lt;$G529,0,IF(AO$6&gt;$I529,1,(AO$6-$G529+1)/($I529-$G529+1))))</f>
        <v>0</v>
      </c>
      <c r="AP529" s="106">
        <f t="shared" si="448"/>
        <v>0</v>
      </c>
      <c r="AQ529" s="106">
        <f t="shared" si="448"/>
        <v>0</v>
      </c>
      <c r="AR529" s="106">
        <f t="shared" si="448"/>
        <v>0</v>
      </c>
      <c r="AS529" s="106">
        <f t="shared" si="448"/>
        <v>0</v>
      </c>
      <c r="AT529" s="106">
        <f t="shared" si="448"/>
        <v>0</v>
      </c>
      <c r="AU529" s="106">
        <f t="shared" si="448"/>
        <v>0</v>
      </c>
      <c r="AV529" s="106">
        <f t="shared" si="448"/>
        <v>0</v>
      </c>
      <c r="AW529" s="106">
        <f t="shared" si="448"/>
        <v>0</v>
      </c>
      <c r="AX529" s="106">
        <f t="shared" si="448"/>
        <v>0</v>
      </c>
      <c r="AY529" s="106">
        <f t="shared" ref="AY529:BH534" si="449">IF($G529=0,0,IF(AY$6&lt;$G529,0,IF(AY$6&gt;$I529,1,(AY$6-$G529+1)/($I529-$G529+1))))</f>
        <v>0</v>
      </c>
      <c r="AZ529" s="106">
        <f t="shared" si="449"/>
        <v>0</v>
      </c>
      <c r="BA529" s="106">
        <f t="shared" si="449"/>
        <v>0.625</v>
      </c>
      <c r="BB529" s="106">
        <f t="shared" si="449"/>
        <v>1</v>
      </c>
      <c r="BC529" s="106">
        <f t="shared" si="449"/>
        <v>1</v>
      </c>
      <c r="BD529" s="106">
        <f t="shared" si="449"/>
        <v>1</v>
      </c>
      <c r="BE529" s="106">
        <f t="shared" si="449"/>
        <v>1</v>
      </c>
      <c r="BF529" s="106">
        <f t="shared" si="449"/>
        <v>1</v>
      </c>
      <c r="BG529" s="106">
        <f t="shared" si="449"/>
        <v>1</v>
      </c>
      <c r="BH529" s="106">
        <f t="shared" si="449"/>
        <v>1</v>
      </c>
      <c r="BI529" s="106">
        <f t="shared" ref="BI529:BQ534" si="450">IF($G529=0,0,IF(BI$6&lt;$G529,0,IF(BI$6&gt;$I529,1,(BI$6-$G529+1)/($I529-$G529+1))))</f>
        <v>1</v>
      </c>
      <c r="BJ529" s="106">
        <f t="shared" si="450"/>
        <v>1</v>
      </c>
      <c r="BK529" s="106">
        <f t="shared" si="450"/>
        <v>1</v>
      </c>
      <c r="BL529" s="106">
        <f t="shared" si="450"/>
        <v>1</v>
      </c>
      <c r="BM529" s="106">
        <f t="shared" si="450"/>
        <v>1</v>
      </c>
      <c r="BN529" s="106">
        <f t="shared" si="450"/>
        <v>1</v>
      </c>
      <c r="BO529" s="106">
        <f t="shared" si="450"/>
        <v>1</v>
      </c>
      <c r="BP529" s="106">
        <f t="shared" si="450"/>
        <v>1</v>
      </c>
      <c r="BQ529" s="106">
        <f t="shared" si="450"/>
        <v>1</v>
      </c>
      <c r="BR529" s="350">
        <f t="shared" si="444"/>
        <v>0.28177966101694918</v>
      </c>
    </row>
    <row r="530" spans="1:70" ht="15" x14ac:dyDescent="0.25">
      <c r="A530" s="80"/>
      <c r="B530" s="77" t="s">
        <v>1664</v>
      </c>
      <c r="C530" s="77" t="s">
        <v>2076</v>
      </c>
      <c r="D530" s="77" t="s">
        <v>6</v>
      </c>
      <c r="E530" s="224">
        <f>VLOOKUP(B530,'Cuadro Control'!C572:J2460,8,FALSE)</f>
        <v>52736347.43270281</v>
      </c>
      <c r="F530" s="106">
        <f t="shared" si="437"/>
        <v>9.933624348213644E-3</v>
      </c>
      <c r="G530" s="107">
        <v>46511</v>
      </c>
      <c r="H530" s="107"/>
      <c r="I530" s="107">
        <v>46513</v>
      </c>
      <c r="J530" s="354">
        <f t="shared" si="415"/>
        <v>0</v>
      </c>
      <c r="K530" s="106">
        <f t="shared" si="445"/>
        <v>0</v>
      </c>
      <c r="L530" s="106">
        <f t="shared" si="445"/>
        <v>0</v>
      </c>
      <c r="M530" s="106">
        <f t="shared" si="445"/>
        <v>0</v>
      </c>
      <c r="N530" s="106">
        <f t="shared" si="445"/>
        <v>0</v>
      </c>
      <c r="O530" s="106">
        <f t="shared" si="445"/>
        <v>0</v>
      </c>
      <c r="P530" s="106">
        <f t="shared" si="445"/>
        <v>0</v>
      </c>
      <c r="Q530" s="106">
        <f t="shared" si="445"/>
        <v>0</v>
      </c>
      <c r="R530" s="106">
        <f t="shared" si="445"/>
        <v>0</v>
      </c>
      <c r="S530" s="106">
        <f t="shared" si="445"/>
        <v>0</v>
      </c>
      <c r="T530" s="106">
        <f t="shared" si="445"/>
        <v>0</v>
      </c>
      <c r="U530" s="106">
        <f t="shared" si="446"/>
        <v>0</v>
      </c>
      <c r="V530" s="106">
        <f t="shared" si="446"/>
        <v>0</v>
      </c>
      <c r="W530" s="106">
        <f t="shared" si="446"/>
        <v>0</v>
      </c>
      <c r="X530" s="106">
        <f t="shared" si="446"/>
        <v>0</v>
      </c>
      <c r="Y530" s="106">
        <f t="shared" si="446"/>
        <v>0</v>
      </c>
      <c r="Z530" s="106">
        <f t="shared" si="446"/>
        <v>0</v>
      </c>
      <c r="AA530" s="106">
        <f t="shared" si="446"/>
        <v>0</v>
      </c>
      <c r="AB530" s="106">
        <f t="shared" si="446"/>
        <v>0</v>
      </c>
      <c r="AC530" s="106">
        <f t="shared" si="446"/>
        <v>0</v>
      </c>
      <c r="AD530" s="106">
        <f t="shared" si="446"/>
        <v>0</v>
      </c>
      <c r="AE530" s="106">
        <f t="shared" si="447"/>
        <v>0</v>
      </c>
      <c r="AF530" s="106">
        <f t="shared" si="447"/>
        <v>0</v>
      </c>
      <c r="AG530" s="106">
        <f t="shared" si="447"/>
        <v>0</v>
      </c>
      <c r="AH530" s="106">
        <f t="shared" si="447"/>
        <v>0</v>
      </c>
      <c r="AI530" s="106">
        <f t="shared" si="447"/>
        <v>0</v>
      </c>
      <c r="AJ530" s="106">
        <f t="shared" si="447"/>
        <v>0</v>
      </c>
      <c r="AK530" s="106">
        <f t="shared" si="447"/>
        <v>0</v>
      </c>
      <c r="AL530" s="106">
        <f t="shared" si="447"/>
        <v>0</v>
      </c>
      <c r="AM530" s="106">
        <f t="shared" si="447"/>
        <v>0</v>
      </c>
      <c r="AN530" s="106">
        <f t="shared" si="447"/>
        <v>0</v>
      </c>
      <c r="AO530" s="106">
        <f t="shared" si="448"/>
        <v>0</v>
      </c>
      <c r="AP530" s="106">
        <f t="shared" si="448"/>
        <v>0</v>
      </c>
      <c r="AQ530" s="106">
        <f t="shared" si="448"/>
        <v>0</v>
      </c>
      <c r="AR530" s="106">
        <f t="shared" si="448"/>
        <v>0</v>
      </c>
      <c r="AS530" s="106">
        <f t="shared" si="448"/>
        <v>0</v>
      </c>
      <c r="AT530" s="106">
        <f t="shared" si="448"/>
        <v>0</v>
      </c>
      <c r="AU530" s="106">
        <f t="shared" si="448"/>
        <v>0</v>
      </c>
      <c r="AV530" s="106">
        <f t="shared" si="448"/>
        <v>0</v>
      </c>
      <c r="AW530" s="106">
        <f t="shared" si="448"/>
        <v>0</v>
      </c>
      <c r="AX530" s="106">
        <f t="shared" si="448"/>
        <v>0</v>
      </c>
      <c r="AY530" s="106">
        <f t="shared" si="449"/>
        <v>0</v>
      </c>
      <c r="AZ530" s="106">
        <f t="shared" si="449"/>
        <v>0</v>
      </c>
      <c r="BA530" s="106">
        <f t="shared" si="449"/>
        <v>0</v>
      </c>
      <c r="BB530" s="106">
        <f t="shared" si="449"/>
        <v>1</v>
      </c>
      <c r="BC530" s="106">
        <f t="shared" si="449"/>
        <v>1</v>
      </c>
      <c r="BD530" s="106">
        <f t="shared" si="449"/>
        <v>1</v>
      </c>
      <c r="BE530" s="106">
        <f t="shared" si="449"/>
        <v>1</v>
      </c>
      <c r="BF530" s="106">
        <f t="shared" si="449"/>
        <v>1</v>
      </c>
      <c r="BG530" s="106">
        <f t="shared" si="449"/>
        <v>1</v>
      </c>
      <c r="BH530" s="106">
        <f t="shared" si="449"/>
        <v>1</v>
      </c>
      <c r="BI530" s="106">
        <f t="shared" si="450"/>
        <v>1</v>
      </c>
      <c r="BJ530" s="106">
        <f t="shared" si="450"/>
        <v>1</v>
      </c>
      <c r="BK530" s="106">
        <f t="shared" si="450"/>
        <v>1</v>
      </c>
      <c r="BL530" s="106">
        <f t="shared" si="450"/>
        <v>1</v>
      </c>
      <c r="BM530" s="106">
        <f t="shared" si="450"/>
        <v>1</v>
      </c>
      <c r="BN530" s="106">
        <f t="shared" si="450"/>
        <v>1</v>
      </c>
      <c r="BO530" s="106">
        <f t="shared" si="450"/>
        <v>1</v>
      </c>
      <c r="BP530" s="106">
        <f t="shared" si="450"/>
        <v>1</v>
      </c>
      <c r="BQ530" s="106">
        <f t="shared" si="450"/>
        <v>1</v>
      </c>
      <c r="BR530" s="350">
        <f t="shared" si="444"/>
        <v>0.2711864406779661</v>
      </c>
    </row>
    <row r="531" spans="1:70" ht="24" x14ac:dyDescent="0.25">
      <c r="A531" s="80"/>
      <c r="B531" s="77" t="s">
        <v>1665</v>
      </c>
      <c r="C531" s="77" t="s">
        <v>1666</v>
      </c>
      <c r="D531" s="77" t="s">
        <v>19</v>
      </c>
      <c r="E531" s="224">
        <f>VLOOKUP(B531,'Cuadro Control'!C573:J2461,8,FALSE)</f>
        <v>46410609.014634147</v>
      </c>
      <c r="F531" s="106">
        <f t="shared" si="437"/>
        <v>8.742083556535862E-3</v>
      </c>
      <c r="G531" s="107">
        <v>46513</v>
      </c>
      <c r="H531" s="107"/>
      <c r="I531" s="107">
        <v>46515</v>
      </c>
      <c r="J531" s="354">
        <f t="shared" si="415"/>
        <v>0.66666666666666663</v>
      </c>
      <c r="K531" s="106">
        <f t="shared" si="445"/>
        <v>0</v>
      </c>
      <c r="L531" s="106">
        <f t="shared" si="445"/>
        <v>0</v>
      </c>
      <c r="M531" s="106">
        <f t="shared" si="445"/>
        <v>0</v>
      </c>
      <c r="N531" s="106">
        <f t="shared" si="445"/>
        <v>0</v>
      </c>
      <c r="O531" s="106">
        <f t="shared" si="445"/>
        <v>0</v>
      </c>
      <c r="P531" s="106">
        <f t="shared" si="445"/>
        <v>0</v>
      </c>
      <c r="Q531" s="106">
        <f t="shared" si="445"/>
        <v>0</v>
      </c>
      <c r="R531" s="106">
        <f t="shared" si="445"/>
        <v>0</v>
      </c>
      <c r="S531" s="106">
        <f t="shared" si="445"/>
        <v>0</v>
      </c>
      <c r="T531" s="106">
        <f t="shared" si="445"/>
        <v>0</v>
      </c>
      <c r="U531" s="106">
        <f t="shared" si="446"/>
        <v>0</v>
      </c>
      <c r="V531" s="106">
        <f t="shared" si="446"/>
        <v>0</v>
      </c>
      <c r="W531" s="106">
        <f t="shared" si="446"/>
        <v>0</v>
      </c>
      <c r="X531" s="106">
        <f t="shared" si="446"/>
        <v>0</v>
      </c>
      <c r="Y531" s="106">
        <f t="shared" si="446"/>
        <v>0</v>
      </c>
      <c r="Z531" s="106">
        <f t="shared" si="446"/>
        <v>0</v>
      </c>
      <c r="AA531" s="106">
        <f t="shared" si="446"/>
        <v>0</v>
      </c>
      <c r="AB531" s="106">
        <f t="shared" si="446"/>
        <v>0</v>
      </c>
      <c r="AC531" s="106">
        <f t="shared" si="446"/>
        <v>0</v>
      </c>
      <c r="AD531" s="106">
        <f t="shared" si="446"/>
        <v>0</v>
      </c>
      <c r="AE531" s="106">
        <f t="shared" si="447"/>
        <v>0</v>
      </c>
      <c r="AF531" s="106">
        <f t="shared" si="447"/>
        <v>0</v>
      </c>
      <c r="AG531" s="106">
        <f t="shared" si="447"/>
        <v>0</v>
      </c>
      <c r="AH531" s="106">
        <f t="shared" si="447"/>
        <v>0</v>
      </c>
      <c r="AI531" s="106">
        <f t="shared" si="447"/>
        <v>0</v>
      </c>
      <c r="AJ531" s="106">
        <f t="shared" si="447"/>
        <v>0</v>
      </c>
      <c r="AK531" s="106">
        <f t="shared" si="447"/>
        <v>0</v>
      </c>
      <c r="AL531" s="106">
        <f t="shared" si="447"/>
        <v>0</v>
      </c>
      <c r="AM531" s="106">
        <f t="shared" si="447"/>
        <v>0</v>
      </c>
      <c r="AN531" s="106">
        <f t="shared" si="447"/>
        <v>0</v>
      </c>
      <c r="AO531" s="106">
        <f t="shared" si="448"/>
        <v>0</v>
      </c>
      <c r="AP531" s="106">
        <f t="shared" si="448"/>
        <v>0</v>
      </c>
      <c r="AQ531" s="106">
        <f t="shared" si="448"/>
        <v>0</v>
      </c>
      <c r="AR531" s="106">
        <f t="shared" si="448"/>
        <v>0</v>
      </c>
      <c r="AS531" s="106">
        <f t="shared" si="448"/>
        <v>0</v>
      </c>
      <c r="AT531" s="106">
        <f t="shared" si="448"/>
        <v>0</v>
      </c>
      <c r="AU531" s="106">
        <f t="shared" si="448"/>
        <v>0</v>
      </c>
      <c r="AV531" s="106">
        <f t="shared" si="448"/>
        <v>0</v>
      </c>
      <c r="AW531" s="106">
        <f t="shared" si="448"/>
        <v>0</v>
      </c>
      <c r="AX531" s="106">
        <f t="shared" si="448"/>
        <v>0</v>
      </c>
      <c r="AY531" s="106">
        <f t="shared" si="449"/>
        <v>0</v>
      </c>
      <c r="AZ531" s="106">
        <f t="shared" si="449"/>
        <v>0</v>
      </c>
      <c r="BA531" s="106">
        <f t="shared" si="449"/>
        <v>0</v>
      </c>
      <c r="BB531" s="106">
        <f t="shared" si="449"/>
        <v>0.66666666666666663</v>
      </c>
      <c r="BC531" s="106">
        <f t="shared" si="449"/>
        <v>1</v>
      </c>
      <c r="BD531" s="106">
        <f t="shared" si="449"/>
        <v>1</v>
      </c>
      <c r="BE531" s="106">
        <f t="shared" si="449"/>
        <v>1</v>
      </c>
      <c r="BF531" s="106">
        <f t="shared" si="449"/>
        <v>1</v>
      </c>
      <c r="BG531" s="106">
        <f t="shared" si="449"/>
        <v>1</v>
      </c>
      <c r="BH531" s="106">
        <f t="shared" si="449"/>
        <v>1</v>
      </c>
      <c r="BI531" s="106">
        <f t="shared" si="450"/>
        <v>1</v>
      </c>
      <c r="BJ531" s="106">
        <f t="shared" si="450"/>
        <v>1</v>
      </c>
      <c r="BK531" s="106">
        <f t="shared" si="450"/>
        <v>1</v>
      </c>
      <c r="BL531" s="106">
        <f t="shared" si="450"/>
        <v>1</v>
      </c>
      <c r="BM531" s="106">
        <f t="shared" si="450"/>
        <v>1</v>
      </c>
      <c r="BN531" s="106">
        <f t="shared" si="450"/>
        <v>1</v>
      </c>
      <c r="BO531" s="106">
        <f t="shared" si="450"/>
        <v>1</v>
      </c>
      <c r="BP531" s="106">
        <f t="shared" si="450"/>
        <v>1</v>
      </c>
      <c r="BQ531" s="106">
        <f t="shared" si="450"/>
        <v>1</v>
      </c>
      <c r="BR531" s="350">
        <f t="shared" si="444"/>
        <v>0.2655367231638418</v>
      </c>
    </row>
    <row r="532" spans="1:70" ht="24" x14ac:dyDescent="0.25">
      <c r="A532" s="80"/>
      <c r="B532" s="77" t="s">
        <v>1667</v>
      </c>
      <c r="C532" s="77" t="s">
        <v>1668</v>
      </c>
      <c r="D532" s="77" t="s">
        <v>9</v>
      </c>
      <c r="E532" s="224">
        <f>VLOOKUP(B532,'Cuadro Control'!C574:J2462,8,FALSE)</f>
        <v>1587346329.5488234</v>
      </c>
      <c r="F532" s="106">
        <f t="shared" si="437"/>
        <v>0.29899875353285565</v>
      </c>
      <c r="G532" s="107">
        <v>46513</v>
      </c>
      <c r="H532" s="107"/>
      <c r="I532" s="107">
        <v>46525</v>
      </c>
      <c r="J532" s="354">
        <f t="shared" si="415"/>
        <v>0.69230769230769229</v>
      </c>
      <c r="K532" s="106">
        <f t="shared" si="445"/>
        <v>0</v>
      </c>
      <c r="L532" s="106">
        <f t="shared" si="445"/>
        <v>0</v>
      </c>
      <c r="M532" s="106">
        <f t="shared" si="445"/>
        <v>0</v>
      </c>
      <c r="N532" s="106">
        <f t="shared" si="445"/>
        <v>0</v>
      </c>
      <c r="O532" s="106">
        <f t="shared" si="445"/>
        <v>0</v>
      </c>
      <c r="P532" s="106">
        <f t="shared" si="445"/>
        <v>0</v>
      </c>
      <c r="Q532" s="106">
        <f t="shared" si="445"/>
        <v>0</v>
      </c>
      <c r="R532" s="106">
        <f t="shared" si="445"/>
        <v>0</v>
      </c>
      <c r="S532" s="106">
        <f t="shared" si="445"/>
        <v>0</v>
      </c>
      <c r="T532" s="106">
        <f t="shared" si="445"/>
        <v>0</v>
      </c>
      <c r="U532" s="106">
        <f t="shared" si="446"/>
        <v>0</v>
      </c>
      <c r="V532" s="106">
        <f t="shared" si="446"/>
        <v>0</v>
      </c>
      <c r="W532" s="106">
        <f t="shared" si="446"/>
        <v>0</v>
      </c>
      <c r="X532" s="106">
        <f t="shared" si="446"/>
        <v>0</v>
      </c>
      <c r="Y532" s="106">
        <f t="shared" si="446"/>
        <v>0</v>
      </c>
      <c r="Z532" s="106">
        <f t="shared" si="446"/>
        <v>0</v>
      </c>
      <c r="AA532" s="106">
        <f t="shared" si="446"/>
        <v>0</v>
      </c>
      <c r="AB532" s="106">
        <f t="shared" si="446"/>
        <v>0</v>
      </c>
      <c r="AC532" s="106">
        <f t="shared" si="446"/>
        <v>0</v>
      </c>
      <c r="AD532" s="106">
        <f t="shared" si="446"/>
        <v>0</v>
      </c>
      <c r="AE532" s="106">
        <f t="shared" si="447"/>
        <v>0</v>
      </c>
      <c r="AF532" s="106">
        <f t="shared" si="447"/>
        <v>0</v>
      </c>
      <c r="AG532" s="106">
        <f t="shared" si="447"/>
        <v>0</v>
      </c>
      <c r="AH532" s="106">
        <f t="shared" si="447"/>
        <v>0</v>
      </c>
      <c r="AI532" s="106">
        <f t="shared" si="447"/>
        <v>0</v>
      </c>
      <c r="AJ532" s="106">
        <f t="shared" si="447"/>
        <v>0</v>
      </c>
      <c r="AK532" s="106">
        <f t="shared" si="447"/>
        <v>0</v>
      </c>
      <c r="AL532" s="106">
        <f t="shared" si="447"/>
        <v>0</v>
      </c>
      <c r="AM532" s="106">
        <f t="shared" si="447"/>
        <v>0</v>
      </c>
      <c r="AN532" s="106">
        <f t="shared" si="447"/>
        <v>0</v>
      </c>
      <c r="AO532" s="106">
        <f t="shared" si="448"/>
        <v>0</v>
      </c>
      <c r="AP532" s="106">
        <f t="shared" si="448"/>
        <v>0</v>
      </c>
      <c r="AQ532" s="106">
        <f t="shared" si="448"/>
        <v>0</v>
      </c>
      <c r="AR532" s="106">
        <f t="shared" si="448"/>
        <v>0</v>
      </c>
      <c r="AS532" s="106">
        <f t="shared" si="448"/>
        <v>0</v>
      </c>
      <c r="AT532" s="106">
        <f t="shared" si="448"/>
        <v>0</v>
      </c>
      <c r="AU532" s="106">
        <f t="shared" si="448"/>
        <v>0</v>
      </c>
      <c r="AV532" s="106">
        <f t="shared" si="448"/>
        <v>0</v>
      </c>
      <c r="AW532" s="106">
        <f t="shared" si="448"/>
        <v>0</v>
      </c>
      <c r="AX532" s="106">
        <f t="shared" si="448"/>
        <v>0</v>
      </c>
      <c r="AY532" s="106">
        <f t="shared" si="449"/>
        <v>0</v>
      </c>
      <c r="AZ532" s="106">
        <f t="shared" si="449"/>
        <v>0</v>
      </c>
      <c r="BA532" s="106">
        <f t="shared" si="449"/>
        <v>0</v>
      </c>
      <c r="BB532" s="106">
        <f t="shared" si="449"/>
        <v>0.15384615384615385</v>
      </c>
      <c r="BC532" s="106">
        <f t="shared" si="449"/>
        <v>0.69230769230769229</v>
      </c>
      <c r="BD532" s="106">
        <f t="shared" si="449"/>
        <v>1</v>
      </c>
      <c r="BE532" s="106">
        <f t="shared" si="449"/>
        <v>1</v>
      </c>
      <c r="BF532" s="106">
        <f t="shared" si="449"/>
        <v>1</v>
      </c>
      <c r="BG532" s="106">
        <f t="shared" si="449"/>
        <v>1</v>
      </c>
      <c r="BH532" s="106">
        <f t="shared" si="449"/>
        <v>1</v>
      </c>
      <c r="BI532" s="106">
        <f t="shared" si="450"/>
        <v>1</v>
      </c>
      <c r="BJ532" s="106">
        <f t="shared" si="450"/>
        <v>1</v>
      </c>
      <c r="BK532" s="106">
        <f t="shared" si="450"/>
        <v>1</v>
      </c>
      <c r="BL532" s="106">
        <f t="shared" si="450"/>
        <v>1</v>
      </c>
      <c r="BM532" s="106">
        <f t="shared" si="450"/>
        <v>1</v>
      </c>
      <c r="BN532" s="106">
        <f t="shared" si="450"/>
        <v>1</v>
      </c>
      <c r="BO532" s="106">
        <f t="shared" si="450"/>
        <v>1</v>
      </c>
      <c r="BP532" s="106">
        <f t="shared" si="450"/>
        <v>1</v>
      </c>
      <c r="BQ532" s="106">
        <f t="shared" si="450"/>
        <v>1</v>
      </c>
      <c r="BR532" s="350">
        <f t="shared" si="444"/>
        <v>0.25162972620599738</v>
      </c>
    </row>
    <row r="533" spans="1:70" ht="30" x14ac:dyDescent="0.25">
      <c r="A533" s="80"/>
      <c r="B533" s="103" t="s">
        <v>1669</v>
      </c>
      <c r="C533" s="103" t="s">
        <v>1670</v>
      </c>
      <c r="D533" s="103" t="s">
        <v>9</v>
      </c>
      <c r="E533" s="223">
        <f>VLOOKUP(B533,'Cuadro Control'!C576:J2463,8,FALSE)</f>
        <v>179532477.23999998</v>
      </c>
      <c r="F533" s="104">
        <f t="shared" si="437"/>
        <v>3.3817438522495219E-2</v>
      </c>
      <c r="G533" s="105">
        <v>46515</v>
      </c>
      <c r="H533" s="105"/>
      <c r="I533" s="105">
        <v>46529</v>
      </c>
      <c r="J533" s="354">
        <f t="shared" si="415"/>
        <v>0.93333333333333335</v>
      </c>
      <c r="K533" s="104">
        <f t="shared" si="445"/>
        <v>0</v>
      </c>
      <c r="L533" s="104">
        <f t="shared" si="445"/>
        <v>0</v>
      </c>
      <c r="M533" s="104">
        <f t="shared" si="445"/>
        <v>0</v>
      </c>
      <c r="N533" s="104">
        <f t="shared" si="445"/>
        <v>0</v>
      </c>
      <c r="O533" s="104">
        <f t="shared" si="445"/>
        <v>0</v>
      </c>
      <c r="P533" s="104">
        <f t="shared" si="445"/>
        <v>0</v>
      </c>
      <c r="Q533" s="104">
        <f t="shared" si="445"/>
        <v>0</v>
      </c>
      <c r="R533" s="104">
        <f t="shared" si="445"/>
        <v>0</v>
      </c>
      <c r="S533" s="104">
        <f t="shared" si="445"/>
        <v>0</v>
      </c>
      <c r="T533" s="104">
        <f t="shared" si="445"/>
        <v>0</v>
      </c>
      <c r="U533" s="104">
        <f t="shared" si="446"/>
        <v>0</v>
      </c>
      <c r="V533" s="104">
        <f t="shared" si="446"/>
        <v>0</v>
      </c>
      <c r="W533" s="104">
        <f t="shared" si="446"/>
        <v>0</v>
      </c>
      <c r="X533" s="104">
        <f t="shared" si="446"/>
        <v>0</v>
      </c>
      <c r="Y533" s="104">
        <f t="shared" si="446"/>
        <v>0</v>
      </c>
      <c r="Z533" s="104">
        <f t="shared" si="446"/>
        <v>0</v>
      </c>
      <c r="AA533" s="104">
        <f t="shared" si="446"/>
        <v>0</v>
      </c>
      <c r="AB533" s="104">
        <f t="shared" si="446"/>
        <v>0</v>
      </c>
      <c r="AC533" s="104">
        <f t="shared" si="446"/>
        <v>0</v>
      </c>
      <c r="AD533" s="104">
        <f t="shared" si="446"/>
        <v>0</v>
      </c>
      <c r="AE533" s="104">
        <f t="shared" si="447"/>
        <v>0</v>
      </c>
      <c r="AF533" s="104">
        <f t="shared" si="447"/>
        <v>0</v>
      </c>
      <c r="AG533" s="104">
        <f t="shared" si="447"/>
        <v>0</v>
      </c>
      <c r="AH533" s="104">
        <f t="shared" si="447"/>
        <v>0</v>
      </c>
      <c r="AI533" s="104">
        <f t="shared" si="447"/>
        <v>0</v>
      </c>
      <c r="AJ533" s="104">
        <f t="shared" si="447"/>
        <v>0</v>
      </c>
      <c r="AK533" s="104">
        <f t="shared" si="447"/>
        <v>0</v>
      </c>
      <c r="AL533" s="104">
        <f t="shared" si="447"/>
        <v>0</v>
      </c>
      <c r="AM533" s="104">
        <f t="shared" si="447"/>
        <v>0</v>
      </c>
      <c r="AN533" s="104">
        <f t="shared" si="447"/>
        <v>0</v>
      </c>
      <c r="AO533" s="104">
        <f t="shared" si="448"/>
        <v>0</v>
      </c>
      <c r="AP533" s="104">
        <f t="shared" si="448"/>
        <v>0</v>
      </c>
      <c r="AQ533" s="104">
        <f t="shared" si="448"/>
        <v>0</v>
      </c>
      <c r="AR533" s="104">
        <f t="shared" si="448"/>
        <v>0</v>
      </c>
      <c r="AS533" s="104">
        <f t="shared" si="448"/>
        <v>0</v>
      </c>
      <c r="AT533" s="104">
        <f t="shared" si="448"/>
        <v>0</v>
      </c>
      <c r="AU533" s="104">
        <f t="shared" si="448"/>
        <v>0</v>
      </c>
      <c r="AV533" s="104">
        <f t="shared" si="448"/>
        <v>0</v>
      </c>
      <c r="AW533" s="104">
        <f t="shared" si="448"/>
        <v>0</v>
      </c>
      <c r="AX533" s="104">
        <f t="shared" si="448"/>
        <v>0</v>
      </c>
      <c r="AY533" s="104">
        <f t="shared" si="449"/>
        <v>0</v>
      </c>
      <c r="AZ533" s="104">
        <f t="shared" si="449"/>
        <v>0</v>
      </c>
      <c r="BA533" s="104">
        <f t="shared" si="449"/>
        <v>0</v>
      </c>
      <c r="BB533" s="104">
        <f t="shared" si="449"/>
        <v>0</v>
      </c>
      <c r="BC533" s="104">
        <f t="shared" si="449"/>
        <v>0.46666666666666667</v>
      </c>
      <c r="BD533" s="104">
        <f t="shared" si="449"/>
        <v>0.93333333333333335</v>
      </c>
      <c r="BE533" s="104">
        <f t="shared" si="449"/>
        <v>1</v>
      </c>
      <c r="BF533" s="104">
        <f t="shared" si="449"/>
        <v>1</v>
      </c>
      <c r="BG533" s="104">
        <f t="shared" si="449"/>
        <v>1</v>
      </c>
      <c r="BH533" s="104">
        <f t="shared" si="449"/>
        <v>1</v>
      </c>
      <c r="BI533" s="104">
        <f t="shared" si="450"/>
        <v>1</v>
      </c>
      <c r="BJ533" s="104">
        <f t="shared" si="450"/>
        <v>1</v>
      </c>
      <c r="BK533" s="104">
        <f t="shared" si="450"/>
        <v>1</v>
      </c>
      <c r="BL533" s="104">
        <f t="shared" si="450"/>
        <v>1</v>
      </c>
      <c r="BM533" s="104">
        <f t="shared" si="450"/>
        <v>1</v>
      </c>
      <c r="BN533" s="104">
        <f t="shared" si="450"/>
        <v>1</v>
      </c>
      <c r="BO533" s="104">
        <f t="shared" si="450"/>
        <v>1</v>
      </c>
      <c r="BP533" s="104">
        <f t="shared" si="450"/>
        <v>1</v>
      </c>
      <c r="BQ533" s="104">
        <f t="shared" si="450"/>
        <v>1</v>
      </c>
      <c r="BR533" s="350">
        <f t="shared" si="444"/>
        <v>0.2440677966101695</v>
      </c>
    </row>
    <row r="534" spans="1:70" ht="15" x14ac:dyDescent="0.25">
      <c r="A534" s="80"/>
      <c r="B534" s="78" t="s">
        <v>1671</v>
      </c>
      <c r="C534" s="78" t="s">
        <v>1998</v>
      </c>
      <c r="D534" s="78" t="s">
        <v>3</v>
      </c>
      <c r="E534" s="225">
        <f>VLOOKUP(B534,'Cuadro Control'!C577:J2464,8,FALSE)</f>
        <v>0</v>
      </c>
      <c r="F534" s="108">
        <f>IFERROR(E534/$E$518,0)</f>
        <v>0</v>
      </c>
      <c r="G534" s="109">
        <v>46529</v>
      </c>
      <c r="H534" s="109"/>
      <c r="I534" s="109">
        <v>46529</v>
      </c>
      <c r="J534" s="354">
        <f t="shared" si="415"/>
        <v>0</v>
      </c>
      <c r="K534" s="108">
        <f t="shared" si="445"/>
        <v>0</v>
      </c>
      <c r="L534" s="108">
        <f t="shared" si="445"/>
        <v>0</v>
      </c>
      <c r="M534" s="108">
        <f t="shared" si="445"/>
        <v>0</v>
      </c>
      <c r="N534" s="108">
        <f t="shared" si="445"/>
        <v>0</v>
      </c>
      <c r="O534" s="108">
        <f t="shared" si="445"/>
        <v>0</v>
      </c>
      <c r="P534" s="108">
        <f t="shared" si="445"/>
        <v>0</v>
      </c>
      <c r="Q534" s="108">
        <f t="shared" si="445"/>
        <v>0</v>
      </c>
      <c r="R534" s="108">
        <f t="shared" si="445"/>
        <v>0</v>
      </c>
      <c r="S534" s="108">
        <f t="shared" si="445"/>
        <v>0</v>
      </c>
      <c r="T534" s="108">
        <f t="shared" si="445"/>
        <v>0</v>
      </c>
      <c r="U534" s="108">
        <f t="shared" si="446"/>
        <v>0</v>
      </c>
      <c r="V534" s="108">
        <f t="shared" si="446"/>
        <v>0</v>
      </c>
      <c r="W534" s="108">
        <f t="shared" si="446"/>
        <v>0</v>
      </c>
      <c r="X534" s="108">
        <f t="shared" si="446"/>
        <v>0</v>
      </c>
      <c r="Y534" s="108">
        <f t="shared" si="446"/>
        <v>0</v>
      </c>
      <c r="Z534" s="108">
        <f t="shared" si="446"/>
        <v>0</v>
      </c>
      <c r="AA534" s="108">
        <f t="shared" si="446"/>
        <v>0</v>
      </c>
      <c r="AB534" s="108">
        <f t="shared" si="446"/>
        <v>0</v>
      </c>
      <c r="AC534" s="108">
        <f t="shared" si="446"/>
        <v>0</v>
      </c>
      <c r="AD534" s="108">
        <f t="shared" si="446"/>
        <v>0</v>
      </c>
      <c r="AE534" s="108">
        <f t="shared" si="447"/>
        <v>0</v>
      </c>
      <c r="AF534" s="108">
        <f t="shared" si="447"/>
        <v>0</v>
      </c>
      <c r="AG534" s="108">
        <f t="shared" si="447"/>
        <v>0</v>
      </c>
      <c r="AH534" s="108">
        <f t="shared" si="447"/>
        <v>0</v>
      </c>
      <c r="AI534" s="108">
        <f t="shared" si="447"/>
        <v>0</v>
      </c>
      <c r="AJ534" s="108">
        <f t="shared" si="447"/>
        <v>0</v>
      </c>
      <c r="AK534" s="108">
        <f t="shared" si="447"/>
        <v>0</v>
      </c>
      <c r="AL534" s="108">
        <f t="shared" si="447"/>
        <v>0</v>
      </c>
      <c r="AM534" s="108">
        <f t="shared" si="447"/>
        <v>0</v>
      </c>
      <c r="AN534" s="108">
        <f t="shared" si="447"/>
        <v>0</v>
      </c>
      <c r="AO534" s="108">
        <f t="shared" si="448"/>
        <v>0</v>
      </c>
      <c r="AP534" s="108">
        <f t="shared" si="448"/>
        <v>0</v>
      </c>
      <c r="AQ534" s="108">
        <f t="shared" si="448"/>
        <v>0</v>
      </c>
      <c r="AR534" s="108">
        <f t="shared" si="448"/>
        <v>0</v>
      </c>
      <c r="AS534" s="108">
        <f t="shared" si="448"/>
        <v>0</v>
      </c>
      <c r="AT534" s="108">
        <f t="shared" si="448"/>
        <v>0</v>
      </c>
      <c r="AU534" s="108">
        <f t="shared" si="448"/>
        <v>0</v>
      </c>
      <c r="AV534" s="108">
        <f t="shared" si="448"/>
        <v>0</v>
      </c>
      <c r="AW534" s="108">
        <f t="shared" si="448"/>
        <v>0</v>
      </c>
      <c r="AX534" s="108">
        <f t="shared" si="448"/>
        <v>0</v>
      </c>
      <c r="AY534" s="108">
        <f t="shared" si="449"/>
        <v>0</v>
      </c>
      <c r="AZ534" s="108">
        <f t="shared" si="449"/>
        <v>0</v>
      </c>
      <c r="BA534" s="108">
        <f t="shared" si="449"/>
        <v>0</v>
      </c>
      <c r="BB534" s="108">
        <f t="shared" si="449"/>
        <v>0</v>
      </c>
      <c r="BC534" s="108">
        <f t="shared" si="449"/>
        <v>0</v>
      </c>
      <c r="BD534" s="108">
        <f t="shared" si="449"/>
        <v>0</v>
      </c>
      <c r="BE534" s="108">
        <f t="shared" si="449"/>
        <v>1</v>
      </c>
      <c r="BF534" s="108">
        <f t="shared" si="449"/>
        <v>1</v>
      </c>
      <c r="BG534" s="108">
        <f t="shared" si="449"/>
        <v>1</v>
      </c>
      <c r="BH534" s="108">
        <f t="shared" si="449"/>
        <v>1</v>
      </c>
      <c r="BI534" s="108">
        <f t="shared" si="450"/>
        <v>1</v>
      </c>
      <c r="BJ534" s="108">
        <f t="shared" si="450"/>
        <v>1</v>
      </c>
      <c r="BK534" s="108">
        <f t="shared" si="450"/>
        <v>1</v>
      </c>
      <c r="BL534" s="108">
        <f t="shared" si="450"/>
        <v>1</v>
      </c>
      <c r="BM534" s="108">
        <f t="shared" si="450"/>
        <v>1</v>
      </c>
      <c r="BN534" s="108">
        <f t="shared" si="450"/>
        <v>1</v>
      </c>
      <c r="BO534" s="108">
        <f t="shared" si="450"/>
        <v>1</v>
      </c>
      <c r="BP534" s="108">
        <f t="shared" si="450"/>
        <v>1</v>
      </c>
      <c r="BQ534" s="108">
        <f t="shared" si="450"/>
        <v>1</v>
      </c>
      <c r="BR534" s="350">
        <f t="shared" si="444"/>
        <v>0.22033898305084745</v>
      </c>
    </row>
    <row r="535" spans="1:70" ht="15" x14ac:dyDescent="0.25">
      <c r="A535" s="80"/>
      <c r="B535" s="76" t="s">
        <v>1672</v>
      </c>
      <c r="C535" s="76" t="s">
        <v>1673</v>
      </c>
      <c r="D535" s="76" t="s">
        <v>38</v>
      </c>
      <c r="E535" s="222">
        <f>SUM(E536:E551)</f>
        <v>5308872732.0543728</v>
      </c>
      <c r="F535" s="101">
        <f>IFERROR(E535/$E$109,0)</f>
        <v>2.9408554574576196E-2</v>
      </c>
      <c r="G535" s="102">
        <v>46457</v>
      </c>
      <c r="H535" s="102"/>
      <c r="I535" s="102">
        <v>46539</v>
      </c>
      <c r="J535" s="354">
        <f t="shared" si="415"/>
        <v>0.9909820163940013</v>
      </c>
      <c r="K535" s="101">
        <f>SUMPRODUCT($F536:$F550,K536:K550)</f>
        <v>0</v>
      </c>
      <c r="L535" s="101">
        <f t="shared" ref="L535:BQ535" si="451">SUMPRODUCT($F536:$F550,L536:L550)</f>
        <v>0</v>
      </c>
      <c r="M535" s="101">
        <f t="shared" si="451"/>
        <v>0</v>
      </c>
      <c r="N535" s="101">
        <f t="shared" si="451"/>
        <v>0</v>
      </c>
      <c r="O535" s="101">
        <f t="shared" si="451"/>
        <v>0</v>
      </c>
      <c r="P535" s="101">
        <f t="shared" si="451"/>
        <v>0</v>
      </c>
      <c r="Q535" s="101">
        <f t="shared" si="451"/>
        <v>0</v>
      </c>
      <c r="R535" s="101">
        <f t="shared" si="451"/>
        <v>0</v>
      </c>
      <c r="S535" s="101">
        <f t="shared" si="451"/>
        <v>0</v>
      </c>
      <c r="T535" s="101">
        <f t="shared" si="451"/>
        <v>0</v>
      </c>
      <c r="U535" s="101">
        <f t="shared" si="451"/>
        <v>0</v>
      </c>
      <c r="V535" s="101">
        <f t="shared" si="451"/>
        <v>0</v>
      </c>
      <c r="W535" s="101">
        <f t="shared" si="451"/>
        <v>0</v>
      </c>
      <c r="X535" s="101">
        <f t="shared" si="451"/>
        <v>0</v>
      </c>
      <c r="Y535" s="101">
        <f t="shared" si="451"/>
        <v>0</v>
      </c>
      <c r="Z535" s="101">
        <f t="shared" si="451"/>
        <v>0</v>
      </c>
      <c r="AA535" s="101">
        <f t="shared" si="451"/>
        <v>0</v>
      </c>
      <c r="AB535" s="101">
        <f t="shared" si="451"/>
        <v>0</v>
      </c>
      <c r="AC535" s="101">
        <f t="shared" si="451"/>
        <v>0</v>
      </c>
      <c r="AD535" s="101">
        <f t="shared" si="451"/>
        <v>0</v>
      </c>
      <c r="AE535" s="101">
        <f t="shared" si="451"/>
        <v>0</v>
      </c>
      <c r="AF535" s="101">
        <f t="shared" si="451"/>
        <v>0</v>
      </c>
      <c r="AG535" s="101">
        <f t="shared" si="451"/>
        <v>0</v>
      </c>
      <c r="AH535" s="101">
        <f t="shared" si="451"/>
        <v>0</v>
      </c>
      <c r="AI535" s="101">
        <f t="shared" si="451"/>
        <v>0</v>
      </c>
      <c r="AJ535" s="101">
        <f t="shared" si="451"/>
        <v>0</v>
      </c>
      <c r="AK535" s="101">
        <f t="shared" si="451"/>
        <v>0</v>
      </c>
      <c r="AL535" s="101">
        <f t="shared" si="451"/>
        <v>0</v>
      </c>
      <c r="AM535" s="101">
        <f t="shared" si="451"/>
        <v>0</v>
      </c>
      <c r="AN535" s="101">
        <f t="shared" si="451"/>
        <v>0</v>
      </c>
      <c r="AO535" s="101">
        <f t="shared" si="451"/>
        <v>0</v>
      </c>
      <c r="AP535" s="101">
        <f t="shared" si="451"/>
        <v>0</v>
      </c>
      <c r="AQ535" s="101">
        <f t="shared" si="451"/>
        <v>0</v>
      </c>
      <c r="AR535" s="101">
        <f t="shared" si="451"/>
        <v>0</v>
      </c>
      <c r="AS535" s="101">
        <f t="shared" si="451"/>
        <v>0</v>
      </c>
      <c r="AT535" s="101">
        <f t="shared" si="451"/>
        <v>3.4856439644409742E-3</v>
      </c>
      <c r="AU535" s="101">
        <f t="shared" si="451"/>
        <v>2.0588737987613428E-2</v>
      </c>
      <c r="AV535" s="101">
        <f t="shared" si="451"/>
        <v>5.4912119021016725E-2</v>
      </c>
      <c r="AW535" s="101">
        <f t="shared" si="451"/>
        <v>8.6381780999194982E-2</v>
      </c>
      <c r="AX535" s="101">
        <f t="shared" si="451"/>
        <v>0.16008640555045139</v>
      </c>
      <c r="AY535" s="101">
        <f t="shared" si="451"/>
        <v>0.2285609018644725</v>
      </c>
      <c r="AZ535" s="101">
        <f t="shared" si="451"/>
        <v>0.32261391968511494</v>
      </c>
      <c r="BA535" s="101">
        <f t="shared" si="451"/>
        <v>0.41666693750575734</v>
      </c>
      <c r="BB535" s="101">
        <f t="shared" si="451"/>
        <v>0.64850810003989967</v>
      </c>
      <c r="BC535" s="101">
        <f t="shared" si="451"/>
        <v>0.65513051627204211</v>
      </c>
      <c r="BD535" s="101">
        <f t="shared" si="451"/>
        <v>0.85061773111148031</v>
      </c>
      <c r="BE535" s="101">
        <f t="shared" si="451"/>
        <v>0.9909820163940013</v>
      </c>
      <c r="BF535" s="101">
        <f t="shared" si="451"/>
        <v>1</v>
      </c>
      <c r="BG535" s="101">
        <f t="shared" si="451"/>
        <v>1</v>
      </c>
      <c r="BH535" s="101">
        <f t="shared" si="451"/>
        <v>1</v>
      </c>
      <c r="BI535" s="101">
        <f t="shared" si="451"/>
        <v>1</v>
      </c>
      <c r="BJ535" s="101">
        <f t="shared" si="451"/>
        <v>1</v>
      </c>
      <c r="BK535" s="101">
        <f t="shared" si="451"/>
        <v>1</v>
      </c>
      <c r="BL535" s="101">
        <f t="shared" si="451"/>
        <v>1</v>
      </c>
      <c r="BM535" s="101">
        <f t="shared" si="451"/>
        <v>1</v>
      </c>
      <c r="BN535" s="101">
        <f t="shared" si="451"/>
        <v>1</v>
      </c>
      <c r="BO535" s="101">
        <f t="shared" si="451"/>
        <v>1</v>
      </c>
      <c r="BP535" s="101">
        <f t="shared" si="451"/>
        <v>1</v>
      </c>
      <c r="BQ535" s="101">
        <f t="shared" si="451"/>
        <v>1</v>
      </c>
      <c r="BR535" s="350">
        <f t="shared" si="444"/>
        <v>0.27861923407449973</v>
      </c>
    </row>
    <row r="536" spans="1:70" ht="24" x14ac:dyDescent="0.25">
      <c r="A536" s="80"/>
      <c r="B536" s="77" t="s">
        <v>1674</v>
      </c>
      <c r="C536" s="77" t="s">
        <v>2121</v>
      </c>
      <c r="D536" s="77" t="s">
        <v>22</v>
      </c>
      <c r="E536" s="224">
        <f>VLOOKUP(B536,'Cuadro Control'!C579:J2466,8,FALSE)</f>
        <v>83271780.884117648</v>
      </c>
      <c r="F536" s="106">
        <f t="shared" ref="F536:F550" si="452">IFERROR(E536/$E$535,0)</f>
        <v>1.5685397839984384E-2</v>
      </c>
      <c r="G536" s="107">
        <v>46457</v>
      </c>
      <c r="H536" s="107"/>
      <c r="I536" s="107">
        <v>46465</v>
      </c>
      <c r="J536" s="354">
        <f t="shared" si="415"/>
        <v>1</v>
      </c>
      <c r="K536" s="106">
        <f t="shared" ref="K536:T545" si="453">IF($G536=0,0,IF(K$6&lt;$G536,0,IF(K$6&gt;$I536,1,(K$6-$G536+1)/($I536-$G536+1))))</f>
        <v>0</v>
      </c>
      <c r="L536" s="106">
        <f t="shared" si="453"/>
        <v>0</v>
      </c>
      <c r="M536" s="106">
        <f t="shared" si="453"/>
        <v>0</v>
      </c>
      <c r="N536" s="106">
        <f t="shared" si="453"/>
        <v>0</v>
      </c>
      <c r="O536" s="106">
        <f t="shared" si="453"/>
        <v>0</v>
      </c>
      <c r="P536" s="106">
        <f t="shared" si="453"/>
        <v>0</v>
      </c>
      <c r="Q536" s="106">
        <f t="shared" si="453"/>
        <v>0</v>
      </c>
      <c r="R536" s="106">
        <f t="shared" si="453"/>
        <v>0</v>
      </c>
      <c r="S536" s="106">
        <f t="shared" si="453"/>
        <v>0</v>
      </c>
      <c r="T536" s="106">
        <f t="shared" si="453"/>
        <v>0</v>
      </c>
      <c r="U536" s="106">
        <f t="shared" ref="U536:AD545" si="454">IF($G536=0,0,IF(U$6&lt;$G536,0,IF(U$6&gt;$I536,1,(U$6-$G536+1)/($I536-$G536+1))))</f>
        <v>0</v>
      </c>
      <c r="V536" s="106">
        <f t="shared" si="454"/>
        <v>0</v>
      </c>
      <c r="W536" s="106">
        <f t="shared" si="454"/>
        <v>0</v>
      </c>
      <c r="X536" s="106">
        <f t="shared" si="454"/>
        <v>0</v>
      </c>
      <c r="Y536" s="106">
        <f t="shared" si="454"/>
        <v>0</v>
      </c>
      <c r="Z536" s="106">
        <f t="shared" si="454"/>
        <v>0</v>
      </c>
      <c r="AA536" s="106">
        <f t="shared" si="454"/>
        <v>0</v>
      </c>
      <c r="AB536" s="106">
        <f t="shared" si="454"/>
        <v>0</v>
      </c>
      <c r="AC536" s="106">
        <f t="shared" si="454"/>
        <v>0</v>
      </c>
      <c r="AD536" s="106">
        <f t="shared" si="454"/>
        <v>0</v>
      </c>
      <c r="AE536" s="106">
        <f t="shared" ref="AE536:AN545" si="455">IF($G536=0,0,IF(AE$6&lt;$G536,0,IF(AE$6&gt;$I536,1,(AE$6-$G536+1)/($I536-$G536+1))))</f>
        <v>0</v>
      </c>
      <c r="AF536" s="106">
        <f t="shared" si="455"/>
        <v>0</v>
      </c>
      <c r="AG536" s="106">
        <f t="shared" si="455"/>
        <v>0</v>
      </c>
      <c r="AH536" s="106">
        <f t="shared" si="455"/>
        <v>0</v>
      </c>
      <c r="AI536" s="106">
        <f t="shared" si="455"/>
        <v>0</v>
      </c>
      <c r="AJ536" s="106">
        <f t="shared" si="455"/>
        <v>0</v>
      </c>
      <c r="AK536" s="106">
        <f t="shared" si="455"/>
        <v>0</v>
      </c>
      <c r="AL536" s="106">
        <f t="shared" si="455"/>
        <v>0</v>
      </c>
      <c r="AM536" s="106">
        <f t="shared" si="455"/>
        <v>0</v>
      </c>
      <c r="AN536" s="106">
        <f t="shared" si="455"/>
        <v>0</v>
      </c>
      <c r="AO536" s="106">
        <f t="shared" ref="AO536:AX545" si="456">IF($G536=0,0,IF(AO$6&lt;$G536,0,IF(AO$6&gt;$I536,1,(AO$6-$G536+1)/($I536-$G536+1))))</f>
        <v>0</v>
      </c>
      <c r="AP536" s="106">
        <f t="shared" si="456"/>
        <v>0</v>
      </c>
      <c r="AQ536" s="106">
        <f t="shared" si="456"/>
        <v>0</v>
      </c>
      <c r="AR536" s="106">
        <f t="shared" si="456"/>
        <v>0</v>
      </c>
      <c r="AS536" s="106">
        <f t="shared" si="456"/>
        <v>0</v>
      </c>
      <c r="AT536" s="106">
        <f t="shared" si="456"/>
        <v>0.22222222222222221</v>
      </c>
      <c r="AU536" s="106">
        <f t="shared" si="456"/>
        <v>1</v>
      </c>
      <c r="AV536" s="106">
        <f t="shared" si="456"/>
        <v>1</v>
      </c>
      <c r="AW536" s="106">
        <f t="shared" si="456"/>
        <v>1</v>
      </c>
      <c r="AX536" s="106">
        <f t="shared" si="456"/>
        <v>1</v>
      </c>
      <c r="AY536" s="106">
        <f t="shared" ref="AY536:BH545" si="457">IF($G536=0,0,IF(AY$6&lt;$G536,0,IF(AY$6&gt;$I536,1,(AY$6-$G536+1)/($I536-$G536+1))))</f>
        <v>1</v>
      </c>
      <c r="AZ536" s="106">
        <f t="shared" si="457"/>
        <v>1</v>
      </c>
      <c r="BA536" s="106">
        <f t="shared" si="457"/>
        <v>1</v>
      </c>
      <c r="BB536" s="106">
        <f t="shared" si="457"/>
        <v>1</v>
      </c>
      <c r="BC536" s="106">
        <f t="shared" si="457"/>
        <v>1</v>
      </c>
      <c r="BD536" s="106">
        <f t="shared" si="457"/>
        <v>1</v>
      </c>
      <c r="BE536" s="106">
        <f t="shared" si="457"/>
        <v>1</v>
      </c>
      <c r="BF536" s="106">
        <f t="shared" si="457"/>
        <v>1</v>
      </c>
      <c r="BG536" s="106">
        <f t="shared" si="457"/>
        <v>1</v>
      </c>
      <c r="BH536" s="106">
        <f t="shared" si="457"/>
        <v>1</v>
      </c>
      <c r="BI536" s="106">
        <f t="shared" ref="BI536:BQ545" si="458">IF($G536=0,0,IF(BI$6&lt;$G536,0,IF(BI$6&gt;$I536,1,(BI$6-$G536+1)/($I536-$G536+1))))</f>
        <v>1</v>
      </c>
      <c r="BJ536" s="106">
        <f t="shared" si="458"/>
        <v>1</v>
      </c>
      <c r="BK536" s="106">
        <f t="shared" si="458"/>
        <v>1</v>
      </c>
      <c r="BL536" s="106">
        <f t="shared" si="458"/>
        <v>1</v>
      </c>
      <c r="BM536" s="106">
        <f t="shared" si="458"/>
        <v>1</v>
      </c>
      <c r="BN536" s="106">
        <f t="shared" si="458"/>
        <v>1</v>
      </c>
      <c r="BO536" s="106">
        <f t="shared" si="458"/>
        <v>1</v>
      </c>
      <c r="BP536" s="106">
        <f t="shared" si="458"/>
        <v>1</v>
      </c>
      <c r="BQ536" s="106">
        <f t="shared" si="458"/>
        <v>1</v>
      </c>
      <c r="BR536" s="350">
        <f t="shared" si="444"/>
        <v>0.3935969868173258</v>
      </c>
    </row>
    <row r="537" spans="1:70" ht="15" x14ac:dyDescent="0.25">
      <c r="A537" s="80"/>
      <c r="B537" s="77" t="s">
        <v>1676</v>
      </c>
      <c r="C537" s="77" t="s">
        <v>1677</v>
      </c>
      <c r="D537" s="77" t="s">
        <v>9</v>
      </c>
      <c r="E537" s="224">
        <f>VLOOKUP(B537,'Cuadro Control'!C580:J2467,8,FALSE)</f>
        <v>312374505.66882348</v>
      </c>
      <c r="F537" s="106">
        <f t="shared" si="452"/>
        <v>5.8840081771548515E-2</v>
      </c>
      <c r="G537" s="107">
        <v>46465</v>
      </c>
      <c r="H537" s="107"/>
      <c r="I537" s="107">
        <v>46476</v>
      </c>
      <c r="J537" s="354">
        <f t="shared" si="415"/>
        <v>0.66666666666666663</v>
      </c>
      <c r="K537" s="106">
        <f t="shared" si="453"/>
        <v>0</v>
      </c>
      <c r="L537" s="106">
        <f t="shared" si="453"/>
        <v>0</v>
      </c>
      <c r="M537" s="106">
        <f t="shared" si="453"/>
        <v>0</v>
      </c>
      <c r="N537" s="106">
        <f t="shared" si="453"/>
        <v>0</v>
      </c>
      <c r="O537" s="106">
        <f t="shared" si="453"/>
        <v>0</v>
      </c>
      <c r="P537" s="106">
        <f t="shared" si="453"/>
        <v>0</v>
      </c>
      <c r="Q537" s="106">
        <f t="shared" si="453"/>
        <v>0</v>
      </c>
      <c r="R537" s="106">
        <f t="shared" si="453"/>
        <v>0</v>
      </c>
      <c r="S537" s="106">
        <f t="shared" si="453"/>
        <v>0</v>
      </c>
      <c r="T537" s="106">
        <f t="shared" si="453"/>
        <v>0</v>
      </c>
      <c r="U537" s="106">
        <f t="shared" si="454"/>
        <v>0</v>
      </c>
      <c r="V537" s="106">
        <f t="shared" si="454"/>
        <v>0</v>
      </c>
      <c r="W537" s="106">
        <f t="shared" si="454"/>
        <v>0</v>
      </c>
      <c r="X537" s="106">
        <f t="shared" si="454"/>
        <v>0</v>
      </c>
      <c r="Y537" s="106">
        <f t="shared" si="454"/>
        <v>0</v>
      </c>
      <c r="Z537" s="106">
        <f t="shared" si="454"/>
        <v>0</v>
      </c>
      <c r="AA537" s="106">
        <f t="shared" si="454"/>
        <v>0</v>
      </c>
      <c r="AB537" s="106">
        <f t="shared" si="454"/>
        <v>0</v>
      </c>
      <c r="AC537" s="106">
        <f t="shared" si="454"/>
        <v>0</v>
      </c>
      <c r="AD537" s="106">
        <f t="shared" si="454"/>
        <v>0</v>
      </c>
      <c r="AE537" s="106">
        <f t="shared" si="455"/>
        <v>0</v>
      </c>
      <c r="AF537" s="106">
        <f t="shared" si="455"/>
        <v>0</v>
      </c>
      <c r="AG537" s="106">
        <f t="shared" si="455"/>
        <v>0</v>
      </c>
      <c r="AH537" s="106">
        <f t="shared" si="455"/>
        <v>0</v>
      </c>
      <c r="AI537" s="106">
        <f t="shared" si="455"/>
        <v>0</v>
      </c>
      <c r="AJ537" s="106">
        <f t="shared" si="455"/>
        <v>0</v>
      </c>
      <c r="AK537" s="106">
        <f t="shared" si="455"/>
        <v>0</v>
      </c>
      <c r="AL537" s="106">
        <f t="shared" si="455"/>
        <v>0</v>
      </c>
      <c r="AM537" s="106">
        <f t="shared" si="455"/>
        <v>0</v>
      </c>
      <c r="AN537" s="106">
        <f t="shared" si="455"/>
        <v>0</v>
      </c>
      <c r="AO537" s="106">
        <f t="shared" si="456"/>
        <v>0</v>
      </c>
      <c r="AP537" s="106">
        <f t="shared" si="456"/>
        <v>0</v>
      </c>
      <c r="AQ537" s="106">
        <f t="shared" si="456"/>
        <v>0</v>
      </c>
      <c r="AR537" s="106">
        <f t="shared" si="456"/>
        <v>0</v>
      </c>
      <c r="AS537" s="106">
        <f t="shared" si="456"/>
        <v>0</v>
      </c>
      <c r="AT537" s="106">
        <f t="shared" si="456"/>
        <v>0</v>
      </c>
      <c r="AU537" s="106">
        <f t="shared" si="456"/>
        <v>8.3333333333333329E-2</v>
      </c>
      <c r="AV537" s="106">
        <f t="shared" si="456"/>
        <v>0.66666666666666663</v>
      </c>
      <c r="AW537" s="106">
        <f t="shared" si="456"/>
        <v>1</v>
      </c>
      <c r="AX537" s="106">
        <f t="shared" si="456"/>
        <v>1</v>
      </c>
      <c r="AY537" s="106">
        <f t="shared" si="457"/>
        <v>1</v>
      </c>
      <c r="AZ537" s="106">
        <f t="shared" si="457"/>
        <v>1</v>
      </c>
      <c r="BA537" s="106">
        <f t="shared" si="457"/>
        <v>1</v>
      </c>
      <c r="BB537" s="106">
        <f t="shared" si="457"/>
        <v>1</v>
      </c>
      <c r="BC537" s="106">
        <f t="shared" si="457"/>
        <v>1</v>
      </c>
      <c r="BD537" s="106">
        <f t="shared" si="457"/>
        <v>1</v>
      </c>
      <c r="BE537" s="106">
        <f t="shared" si="457"/>
        <v>1</v>
      </c>
      <c r="BF537" s="106">
        <f t="shared" si="457"/>
        <v>1</v>
      </c>
      <c r="BG537" s="106">
        <f t="shared" si="457"/>
        <v>1</v>
      </c>
      <c r="BH537" s="106">
        <f t="shared" si="457"/>
        <v>1</v>
      </c>
      <c r="BI537" s="106">
        <f t="shared" si="458"/>
        <v>1</v>
      </c>
      <c r="BJ537" s="106">
        <f t="shared" si="458"/>
        <v>1</v>
      </c>
      <c r="BK537" s="106">
        <f t="shared" si="458"/>
        <v>1</v>
      </c>
      <c r="BL537" s="106">
        <f t="shared" si="458"/>
        <v>1</v>
      </c>
      <c r="BM537" s="106">
        <f t="shared" si="458"/>
        <v>1</v>
      </c>
      <c r="BN537" s="106">
        <f t="shared" si="458"/>
        <v>1</v>
      </c>
      <c r="BO537" s="106">
        <f t="shared" si="458"/>
        <v>1</v>
      </c>
      <c r="BP537" s="106">
        <f t="shared" si="458"/>
        <v>1</v>
      </c>
      <c r="BQ537" s="106">
        <f t="shared" si="458"/>
        <v>1</v>
      </c>
      <c r="BR537" s="350">
        <f t="shared" si="444"/>
        <v>0.36864406779661019</v>
      </c>
    </row>
    <row r="538" spans="1:70" ht="15" x14ac:dyDescent="0.25">
      <c r="A538" s="80"/>
      <c r="B538" s="103" t="s">
        <v>1678</v>
      </c>
      <c r="C538" s="103" t="s">
        <v>1679</v>
      </c>
      <c r="D538" s="103" t="s">
        <v>6</v>
      </c>
      <c r="E538" s="223">
        <f>VLOOKUP(B538,'Cuadro Control'!C581:J2468,8,FALSE)</f>
        <v>9527825.6870364472</v>
      </c>
      <c r="F538" s="104">
        <f t="shared" si="452"/>
        <v>1.794698454439963E-3</v>
      </c>
      <c r="G538" s="105">
        <v>46477</v>
      </c>
      <c r="H538" s="105"/>
      <c r="I538" s="105">
        <v>46479</v>
      </c>
      <c r="J538" s="354">
        <f t="shared" si="415"/>
        <v>1</v>
      </c>
      <c r="K538" s="104">
        <f t="shared" si="453"/>
        <v>0</v>
      </c>
      <c r="L538" s="104">
        <f t="shared" si="453"/>
        <v>0</v>
      </c>
      <c r="M538" s="104">
        <f t="shared" si="453"/>
        <v>0</v>
      </c>
      <c r="N538" s="104">
        <f t="shared" si="453"/>
        <v>0</v>
      </c>
      <c r="O538" s="104">
        <f t="shared" si="453"/>
        <v>0</v>
      </c>
      <c r="P538" s="104">
        <f t="shared" si="453"/>
        <v>0</v>
      </c>
      <c r="Q538" s="104">
        <f t="shared" si="453"/>
        <v>0</v>
      </c>
      <c r="R538" s="104">
        <f t="shared" si="453"/>
        <v>0</v>
      </c>
      <c r="S538" s="104">
        <f t="shared" si="453"/>
        <v>0</v>
      </c>
      <c r="T538" s="104">
        <f t="shared" si="453"/>
        <v>0</v>
      </c>
      <c r="U538" s="104">
        <f t="shared" si="454"/>
        <v>0</v>
      </c>
      <c r="V538" s="104">
        <f t="shared" si="454"/>
        <v>0</v>
      </c>
      <c r="W538" s="104">
        <f t="shared" si="454"/>
        <v>0</v>
      </c>
      <c r="X538" s="104">
        <f t="shared" si="454"/>
        <v>0</v>
      </c>
      <c r="Y538" s="104">
        <f t="shared" si="454"/>
        <v>0</v>
      </c>
      <c r="Z538" s="104">
        <f t="shared" si="454"/>
        <v>0</v>
      </c>
      <c r="AA538" s="104">
        <f t="shared" si="454"/>
        <v>0</v>
      </c>
      <c r="AB538" s="104">
        <f t="shared" si="454"/>
        <v>0</v>
      </c>
      <c r="AC538" s="104">
        <f t="shared" si="454"/>
        <v>0</v>
      </c>
      <c r="AD538" s="104">
        <f t="shared" si="454"/>
        <v>0</v>
      </c>
      <c r="AE538" s="104">
        <f t="shared" si="455"/>
        <v>0</v>
      </c>
      <c r="AF538" s="104">
        <f t="shared" si="455"/>
        <v>0</v>
      </c>
      <c r="AG538" s="104">
        <f t="shared" si="455"/>
        <v>0</v>
      </c>
      <c r="AH538" s="104">
        <f t="shared" si="455"/>
        <v>0</v>
      </c>
      <c r="AI538" s="104">
        <f t="shared" si="455"/>
        <v>0</v>
      </c>
      <c r="AJ538" s="104">
        <f t="shared" si="455"/>
        <v>0</v>
      </c>
      <c r="AK538" s="104">
        <f t="shared" si="455"/>
        <v>0</v>
      </c>
      <c r="AL538" s="104">
        <f t="shared" si="455"/>
        <v>0</v>
      </c>
      <c r="AM538" s="104">
        <f t="shared" si="455"/>
        <v>0</v>
      </c>
      <c r="AN538" s="104">
        <f t="shared" si="455"/>
        <v>0</v>
      </c>
      <c r="AO538" s="104">
        <f t="shared" si="456"/>
        <v>0</v>
      </c>
      <c r="AP538" s="104">
        <f t="shared" si="456"/>
        <v>0</v>
      </c>
      <c r="AQ538" s="104">
        <f t="shared" si="456"/>
        <v>0</v>
      </c>
      <c r="AR538" s="104">
        <f t="shared" si="456"/>
        <v>0</v>
      </c>
      <c r="AS538" s="104">
        <f t="shared" si="456"/>
        <v>0</v>
      </c>
      <c r="AT538" s="104">
        <f t="shared" si="456"/>
        <v>0</v>
      </c>
      <c r="AU538" s="104">
        <f t="shared" si="456"/>
        <v>0</v>
      </c>
      <c r="AV538" s="104">
        <f t="shared" si="456"/>
        <v>0</v>
      </c>
      <c r="AW538" s="104">
        <f t="shared" si="456"/>
        <v>1</v>
      </c>
      <c r="AX538" s="104">
        <f t="shared" si="456"/>
        <v>1</v>
      </c>
      <c r="AY538" s="104">
        <f t="shared" si="457"/>
        <v>1</v>
      </c>
      <c r="AZ538" s="104">
        <f t="shared" si="457"/>
        <v>1</v>
      </c>
      <c r="BA538" s="104">
        <f t="shared" si="457"/>
        <v>1</v>
      </c>
      <c r="BB538" s="104">
        <f t="shared" si="457"/>
        <v>1</v>
      </c>
      <c r="BC538" s="104">
        <f t="shared" si="457"/>
        <v>1</v>
      </c>
      <c r="BD538" s="104">
        <f t="shared" si="457"/>
        <v>1</v>
      </c>
      <c r="BE538" s="104">
        <f t="shared" si="457"/>
        <v>1</v>
      </c>
      <c r="BF538" s="104">
        <f t="shared" si="457"/>
        <v>1</v>
      </c>
      <c r="BG538" s="104">
        <f t="shared" si="457"/>
        <v>1</v>
      </c>
      <c r="BH538" s="104">
        <f t="shared" si="457"/>
        <v>1</v>
      </c>
      <c r="BI538" s="104">
        <f t="shared" si="458"/>
        <v>1</v>
      </c>
      <c r="BJ538" s="104">
        <f t="shared" si="458"/>
        <v>1</v>
      </c>
      <c r="BK538" s="104">
        <f t="shared" si="458"/>
        <v>1</v>
      </c>
      <c r="BL538" s="104">
        <f t="shared" si="458"/>
        <v>1</v>
      </c>
      <c r="BM538" s="104">
        <f t="shared" si="458"/>
        <v>1</v>
      </c>
      <c r="BN538" s="104">
        <f t="shared" si="458"/>
        <v>1</v>
      </c>
      <c r="BO538" s="104">
        <f t="shared" si="458"/>
        <v>1</v>
      </c>
      <c r="BP538" s="104">
        <f t="shared" si="458"/>
        <v>1</v>
      </c>
      <c r="BQ538" s="104">
        <f t="shared" si="458"/>
        <v>1</v>
      </c>
      <c r="BR538" s="350">
        <f t="shared" si="444"/>
        <v>0.3559322033898305</v>
      </c>
    </row>
    <row r="539" spans="1:70" ht="15" x14ac:dyDescent="0.25">
      <c r="A539" s="80"/>
      <c r="B539" s="77" t="s">
        <v>1680</v>
      </c>
      <c r="C539" s="77" t="s">
        <v>1681</v>
      </c>
      <c r="D539" s="77" t="s">
        <v>19</v>
      </c>
      <c r="E539" s="224">
        <f>VLOOKUP(B539,'Cuadro Control'!C582:J2469,8,FALSE)</f>
        <v>320494616.71764702</v>
      </c>
      <c r="F539" s="106">
        <f t="shared" si="452"/>
        <v>6.0369617599332674E-2</v>
      </c>
      <c r="G539" s="107">
        <v>46479</v>
      </c>
      <c r="H539" s="107"/>
      <c r="I539" s="107">
        <v>46484</v>
      </c>
      <c r="J539" s="354">
        <f t="shared" si="415"/>
        <v>0.16666666666666666</v>
      </c>
      <c r="K539" s="106">
        <f t="shared" si="453"/>
        <v>0</v>
      </c>
      <c r="L539" s="106">
        <f t="shared" si="453"/>
        <v>0</v>
      </c>
      <c r="M539" s="106">
        <f t="shared" si="453"/>
        <v>0</v>
      </c>
      <c r="N539" s="106">
        <f t="shared" si="453"/>
        <v>0</v>
      </c>
      <c r="O539" s="106">
        <f t="shared" si="453"/>
        <v>0</v>
      </c>
      <c r="P539" s="106">
        <f t="shared" si="453"/>
        <v>0</v>
      </c>
      <c r="Q539" s="106">
        <f t="shared" si="453"/>
        <v>0</v>
      </c>
      <c r="R539" s="106">
        <f t="shared" si="453"/>
        <v>0</v>
      </c>
      <c r="S539" s="106">
        <f t="shared" si="453"/>
        <v>0</v>
      </c>
      <c r="T539" s="106">
        <f t="shared" si="453"/>
        <v>0</v>
      </c>
      <c r="U539" s="106">
        <f t="shared" si="454"/>
        <v>0</v>
      </c>
      <c r="V539" s="106">
        <f t="shared" si="454"/>
        <v>0</v>
      </c>
      <c r="W539" s="106">
        <f t="shared" si="454"/>
        <v>0</v>
      </c>
      <c r="X539" s="106">
        <f t="shared" si="454"/>
        <v>0</v>
      </c>
      <c r="Y539" s="106">
        <f t="shared" si="454"/>
        <v>0</v>
      </c>
      <c r="Z539" s="106">
        <f t="shared" si="454"/>
        <v>0</v>
      </c>
      <c r="AA539" s="106">
        <f t="shared" si="454"/>
        <v>0</v>
      </c>
      <c r="AB539" s="106">
        <f t="shared" si="454"/>
        <v>0</v>
      </c>
      <c r="AC539" s="106">
        <f t="shared" si="454"/>
        <v>0</v>
      </c>
      <c r="AD539" s="106">
        <f t="shared" si="454"/>
        <v>0</v>
      </c>
      <c r="AE539" s="106">
        <f t="shared" si="455"/>
        <v>0</v>
      </c>
      <c r="AF539" s="106">
        <f t="shared" si="455"/>
        <v>0</v>
      </c>
      <c r="AG539" s="106">
        <f t="shared" si="455"/>
        <v>0</v>
      </c>
      <c r="AH539" s="106">
        <f t="shared" si="455"/>
        <v>0</v>
      </c>
      <c r="AI539" s="106">
        <f t="shared" si="455"/>
        <v>0</v>
      </c>
      <c r="AJ539" s="106">
        <f t="shared" si="455"/>
        <v>0</v>
      </c>
      <c r="AK539" s="106">
        <f t="shared" si="455"/>
        <v>0</v>
      </c>
      <c r="AL539" s="106">
        <f t="shared" si="455"/>
        <v>0</v>
      </c>
      <c r="AM539" s="106">
        <f t="shared" si="455"/>
        <v>0</v>
      </c>
      <c r="AN539" s="106">
        <f t="shared" si="455"/>
        <v>0</v>
      </c>
      <c r="AO539" s="106">
        <f t="shared" si="456"/>
        <v>0</v>
      </c>
      <c r="AP539" s="106">
        <f t="shared" si="456"/>
        <v>0</v>
      </c>
      <c r="AQ539" s="106">
        <f t="shared" si="456"/>
        <v>0</v>
      </c>
      <c r="AR539" s="106">
        <f t="shared" si="456"/>
        <v>0</v>
      </c>
      <c r="AS539" s="106">
        <f t="shared" si="456"/>
        <v>0</v>
      </c>
      <c r="AT539" s="106">
        <f t="shared" si="456"/>
        <v>0</v>
      </c>
      <c r="AU539" s="106">
        <f t="shared" si="456"/>
        <v>0</v>
      </c>
      <c r="AV539" s="106">
        <f t="shared" si="456"/>
        <v>0</v>
      </c>
      <c r="AW539" s="106">
        <f t="shared" si="456"/>
        <v>0.16666666666666666</v>
      </c>
      <c r="AX539" s="106">
        <f t="shared" si="456"/>
        <v>1</v>
      </c>
      <c r="AY539" s="106">
        <f t="shared" si="457"/>
        <v>1</v>
      </c>
      <c r="AZ539" s="106">
        <f t="shared" si="457"/>
        <v>1</v>
      </c>
      <c r="BA539" s="106">
        <f t="shared" si="457"/>
        <v>1</v>
      </c>
      <c r="BB539" s="106">
        <f t="shared" si="457"/>
        <v>1</v>
      </c>
      <c r="BC539" s="106">
        <f t="shared" si="457"/>
        <v>1</v>
      </c>
      <c r="BD539" s="106">
        <f t="shared" si="457"/>
        <v>1</v>
      </c>
      <c r="BE539" s="106">
        <f t="shared" si="457"/>
        <v>1</v>
      </c>
      <c r="BF539" s="106">
        <f t="shared" si="457"/>
        <v>1</v>
      </c>
      <c r="BG539" s="106">
        <f t="shared" si="457"/>
        <v>1</v>
      </c>
      <c r="BH539" s="106">
        <f t="shared" si="457"/>
        <v>1</v>
      </c>
      <c r="BI539" s="106">
        <f t="shared" si="458"/>
        <v>1</v>
      </c>
      <c r="BJ539" s="106">
        <f t="shared" si="458"/>
        <v>1</v>
      </c>
      <c r="BK539" s="106">
        <f t="shared" si="458"/>
        <v>1</v>
      </c>
      <c r="BL539" s="106">
        <f t="shared" si="458"/>
        <v>1</v>
      </c>
      <c r="BM539" s="106">
        <f t="shared" si="458"/>
        <v>1</v>
      </c>
      <c r="BN539" s="106">
        <f t="shared" si="458"/>
        <v>1</v>
      </c>
      <c r="BO539" s="106">
        <f t="shared" si="458"/>
        <v>1</v>
      </c>
      <c r="BP539" s="106">
        <f t="shared" si="458"/>
        <v>1</v>
      </c>
      <c r="BQ539" s="106">
        <f t="shared" si="458"/>
        <v>1</v>
      </c>
      <c r="BR539" s="350">
        <f t="shared" si="444"/>
        <v>0.34180790960451979</v>
      </c>
    </row>
    <row r="540" spans="1:70" ht="15" x14ac:dyDescent="0.25">
      <c r="A540" s="80"/>
      <c r="B540" s="77" t="s">
        <v>1682</v>
      </c>
      <c r="C540" s="77" t="s">
        <v>1683</v>
      </c>
      <c r="D540" s="77" t="s">
        <v>8</v>
      </c>
      <c r="E540" s="224">
        <f>VLOOKUP(B540,'Cuadro Control'!C583:J2470,8,FALSE)</f>
        <v>94303618.549411759</v>
      </c>
      <c r="F540" s="106">
        <f t="shared" si="452"/>
        <v>1.7763397864110998E-2</v>
      </c>
      <c r="G540" s="107">
        <v>46484</v>
      </c>
      <c r="H540" s="107"/>
      <c r="I540" s="107">
        <v>46486</v>
      </c>
      <c r="J540" s="354">
        <f t="shared" si="415"/>
        <v>1</v>
      </c>
      <c r="K540" s="106">
        <f t="shared" si="453"/>
        <v>0</v>
      </c>
      <c r="L540" s="106">
        <f t="shared" si="453"/>
        <v>0</v>
      </c>
      <c r="M540" s="106">
        <f t="shared" si="453"/>
        <v>0</v>
      </c>
      <c r="N540" s="106">
        <f t="shared" si="453"/>
        <v>0</v>
      </c>
      <c r="O540" s="106">
        <f t="shared" si="453"/>
        <v>0</v>
      </c>
      <c r="P540" s="106">
        <f t="shared" si="453"/>
        <v>0</v>
      </c>
      <c r="Q540" s="106">
        <f t="shared" si="453"/>
        <v>0</v>
      </c>
      <c r="R540" s="106">
        <f t="shared" si="453"/>
        <v>0</v>
      </c>
      <c r="S540" s="106">
        <f t="shared" si="453"/>
        <v>0</v>
      </c>
      <c r="T540" s="106">
        <f t="shared" si="453"/>
        <v>0</v>
      </c>
      <c r="U540" s="106">
        <f t="shared" si="454"/>
        <v>0</v>
      </c>
      <c r="V540" s="106">
        <f t="shared" si="454"/>
        <v>0</v>
      </c>
      <c r="W540" s="106">
        <f t="shared" si="454"/>
        <v>0</v>
      </c>
      <c r="X540" s="106">
        <f t="shared" si="454"/>
        <v>0</v>
      </c>
      <c r="Y540" s="106">
        <f t="shared" si="454"/>
        <v>0</v>
      </c>
      <c r="Z540" s="106">
        <f t="shared" si="454"/>
        <v>0</v>
      </c>
      <c r="AA540" s="106">
        <f t="shared" si="454"/>
        <v>0</v>
      </c>
      <c r="AB540" s="106">
        <f t="shared" si="454"/>
        <v>0</v>
      </c>
      <c r="AC540" s="106">
        <f t="shared" si="454"/>
        <v>0</v>
      </c>
      <c r="AD540" s="106">
        <f t="shared" si="454"/>
        <v>0</v>
      </c>
      <c r="AE540" s="106">
        <f t="shared" si="455"/>
        <v>0</v>
      </c>
      <c r="AF540" s="106">
        <f t="shared" si="455"/>
        <v>0</v>
      </c>
      <c r="AG540" s="106">
        <f t="shared" si="455"/>
        <v>0</v>
      </c>
      <c r="AH540" s="106">
        <f t="shared" si="455"/>
        <v>0</v>
      </c>
      <c r="AI540" s="106">
        <f t="shared" si="455"/>
        <v>0</v>
      </c>
      <c r="AJ540" s="106">
        <f t="shared" si="455"/>
        <v>0</v>
      </c>
      <c r="AK540" s="106">
        <f t="shared" si="455"/>
        <v>0</v>
      </c>
      <c r="AL540" s="106">
        <f t="shared" si="455"/>
        <v>0</v>
      </c>
      <c r="AM540" s="106">
        <f t="shared" si="455"/>
        <v>0</v>
      </c>
      <c r="AN540" s="106">
        <f t="shared" si="455"/>
        <v>0</v>
      </c>
      <c r="AO540" s="106">
        <f t="shared" si="456"/>
        <v>0</v>
      </c>
      <c r="AP540" s="106">
        <f t="shared" si="456"/>
        <v>0</v>
      </c>
      <c r="AQ540" s="106">
        <f t="shared" si="456"/>
        <v>0</v>
      </c>
      <c r="AR540" s="106">
        <f t="shared" si="456"/>
        <v>0</v>
      </c>
      <c r="AS540" s="106">
        <f t="shared" si="456"/>
        <v>0</v>
      </c>
      <c r="AT540" s="106">
        <f t="shared" si="456"/>
        <v>0</v>
      </c>
      <c r="AU540" s="106">
        <f t="shared" si="456"/>
        <v>0</v>
      </c>
      <c r="AV540" s="106">
        <f t="shared" si="456"/>
        <v>0</v>
      </c>
      <c r="AW540" s="106">
        <f t="shared" si="456"/>
        <v>0</v>
      </c>
      <c r="AX540" s="106">
        <f t="shared" si="456"/>
        <v>1</v>
      </c>
      <c r="AY540" s="106">
        <f t="shared" si="457"/>
        <v>1</v>
      </c>
      <c r="AZ540" s="106">
        <f t="shared" si="457"/>
        <v>1</v>
      </c>
      <c r="BA540" s="106">
        <f t="shared" si="457"/>
        <v>1</v>
      </c>
      <c r="BB540" s="106">
        <f t="shared" si="457"/>
        <v>1</v>
      </c>
      <c r="BC540" s="106">
        <f t="shared" si="457"/>
        <v>1</v>
      </c>
      <c r="BD540" s="106">
        <f t="shared" si="457"/>
        <v>1</v>
      </c>
      <c r="BE540" s="106">
        <f t="shared" si="457"/>
        <v>1</v>
      </c>
      <c r="BF540" s="106">
        <f t="shared" si="457"/>
        <v>1</v>
      </c>
      <c r="BG540" s="106">
        <f t="shared" si="457"/>
        <v>1</v>
      </c>
      <c r="BH540" s="106">
        <f t="shared" si="457"/>
        <v>1</v>
      </c>
      <c r="BI540" s="106">
        <f t="shared" si="458"/>
        <v>1</v>
      </c>
      <c r="BJ540" s="106">
        <f t="shared" si="458"/>
        <v>1</v>
      </c>
      <c r="BK540" s="106">
        <f t="shared" si="458"/>
        <v>1</v>
      </c>
      <c r="BL540" s="106">
        <f t="shared" si="458"/>
        <v>1</v>
      </c>
      <c r="BM540" s="106">
        <f t="shared" si="458"/>
        <v>1</v>
      </c>
      <c r="BN540" s="106">
        <f t="shared" si="458"/>
        <v>1</v>
      </c>
      <c r="BO540" s="106">
        <f t="shared" si="458"/>
        <v>1</v>
      </c>
      <c r="BP540" s="106">
        <f t="shared" si="458"/>
        <v>1</v>
      </c>
      <c r="BQ540" s="106">
        <f t="shared" si="458"/>
        <v>1</v>
      </c>
      <c r="BR540" s="350">
        <f t="shared" si="444"/>
        <v>0.33898305084745761</v>
      </c>
    </row>
    <row r="541" spans="1:70" ht="15" x14ac:dyDescent="0.25">
      <c r="A541" s="80"/>
      <c r="B541" s="77" t="s">
        <v>1684</v>
      </c>
      <c r="C541" s="77" t="s">
        <v>1685</v>
      </c>
      <c r="D541" s="77" t="s">
        <v>26</v>
      </c>
      <c r="E541" s="224">
        <f>VLOOKUP(B541,'Cuadro Control'!C584:J2471,8,FALSE)</f>
        <v>179436034.15411764</v>
      </c>
      <c r="F541" s="106">
        <f t="shared" si="452"/>
        <v>3.3799272126209236E-2</v>
      </c>
      <c r="G541" s="107">
        <v>46486</v>
      </c>
      <c r="H541" s="107"/>
      <c r="I541" s="107">
        <v>46491</v>
      </c>
      <c r="J541" s="354">
        <f t="shared" si="415"/>
        <v>0.16666666666666666</v>
      </c>
      <c r="K541" s="106">
        <f t="shared" si="453"/>
        <v>0</v>
      </c>
      <c r="L541" s="106">
        <f t="shared" si="453"/>
        <v>0</v>
      </c>
      <c r="M541" s="106">
        <f t="shared" si="453"/>
        <v>0</v>
      </c>
      <c r="N541" s="106">
        <f t="shared" si="453"/>
        <v>0</v>
      </c>
      <c r="O541" s="106">
        <f t="shared" si="453"/>
        <v>0</v>
      </c>
      <c r="P541" s="106">
        <f t="shared" si="453"/>
        <v>0</v>
      </c>
      <c r="Q541" s="106">
        <f t="shared" si="453"/>
        <v>0</v>
      </c>
      <c r="R541" s="106">
        <f t="shared" si="453"/>
        <v>0</v>
      </c>
      <c r="S541" s="106">
        <f t="shared" si="453"/>
        <v>0</v>
      </c>
      <c r="T541" s="106">
        <f t="shared" si="453"/>
        <v>0</v>
      </c>
      <c r="U541" s="106">
        <f t="shared" si="454"/>
        <v>0</v>
      </c>
      <c r="V541" s="106">
        <f t="shared" si="454"/>
        <v>0</v>
      </c>
      <c r="W541" s="106">
        <f t="shared" si="454"/>
        <v>0</v>
      </c>
      <c r="X541" s="106">
        <f t="shared" si="454"/>
        <v>0</v>
      </c>
      <c r="Y541" s="106">
        <f t="shared" si="454"/>
        <v>0</v>
      </c>
      <c r="Z541" s="106">
        <f t="shared" si="454"/>
        <v>0</v>
      </c>
      <c r="AA541" s="106">
        <f t="shared" si="454"/>
        <v>0</v>
      </c>
      <c r="AB541" s="106">
        <f t="shared" si="454"/>
        <v>0</v>
      </c>
      <c r="AC541" s="106">
        <f t="shared" si="454"/>
        <v>0</v>
      </c>
      <c r="AD541" s="106">
        <f t="shared" si="454"/>
        <v>0</v>
      </c>
      <c r="AE541" s="106">
        <f t="shared" si="455"/>
        <v>0</v>
      </c>
      <c r="AF541" s="106">
        <f t="shared" si="455"/>
        <v>0</v>
      </c>
      <c r="AG541" s="106">
        <f t="shared" si="455"/>
        <v>0</v>
      </c>
      <c r="AH541" s="106">
        <f t="shared" si="455"/>
        <v>0</v>
      </c>
      <c r="AI541" s="106">
        <f t="shared" si="455"/>
        <v>0</v>
      </c>
      <c r="AJ541" s="106">
        <f t="shared" si="455"/>
        <v>0</v>
      </c>
      <c r="AK541" s="106">
        <f t="shared" si="455"/>
        <v>0</v>
      </c>
      <c r="AL541" s="106">
        <f t="shared" si="455"/>
        <v>0</v>
      </c>
      <c r="AM541" s="106">
        <f t="shared" si="455"/>
        <v>0</v>
      </c>
      <c r="AN541" s="106">
        <f t="shared" si="455"/>
        <v>0</v>
      </c>
      <c r="AO541" s="106">
        <f t="shared" si="456"/>
        <v>0</v>
      </c>
      <c r="AP541" s="106">
        <f t="shared" si="456"/>
        <v>0</v>
      </c>
      <c r="AQ541" s="106">
        <f t="shared" si="456"/>
        <v>0</v>
      </c>
      <c r="AR541" s="106">
        <f t="shared" si="456"/>
        <v>0</v>
      </c>
      <c r="AS541" s="106">
        <f t="shared" si="456"/>
        <v>0</v>
      </c>
      <c r="AT541" s="106">
        <f t="shared" si="456"/>
        <v>0</v>
      </c>
      <c r="AU541" s="106">
        <f t="shared" si="456"/>
        <v>0</v>
      </c>
      <c r="AV541" s="106">
        <f t="shared" si="456"/>
        <v>0</v>
      </c>
      <c r="AW541" s="106">
        <f t="shared" si="456"/>
        <v>0</v>
      </c>
      <c r="AX541" s="106">
        <f t="shared" si="456"/>
        <v>0.16666666666666666</v>
      </c>
      <c r="AY541" s="106">
        <f t="shared" si="457"/>
        <v>1</v>
      </c>
      <c r="AZ541" s="106">
        <f t="shared" si="457"/>
        <v>1</v>
      </c>
      <c r="BA541" s="106">
        <f t="shared" si="457"/>
        <v>1</v>
      </c>
      <c r="BB541" s="106">
        <f t="shared" si="457"/>
        <v>1</v>
      </c>
      <c r="BC541" s="106">
        <f t="shared" si="457"/>
        <v>1</v>
      </c>
      <c r="BD541" s="106">
        <f t="shared" si="457"/>
        <v>1</v>
      </c>
      <c r="BE541" s="106">
        <f t="shared" si="457"/>
        <v>1</v>
      </c>
      <c r="BF541" s="106">
        <f t="shared" si="457"/>
        <v>1</v>
      </c>
      <c r="BG541" s="106">
        <f t="shared" si="457"/>
        <v>1</v>
      </c>
      <c r="BH541" s="106">
        <f t="shared" si="457"/>
        <v>1</v>
      </c>
      <c r="BI541" s="106">
        <f t="shared" si="458"/>
        <v>1</v>
      </c>
      <c r="BJ541" s="106">
        <f t="shared" si="458"/>
        <v>1</v>
      </c>
      <c r="BK541" s="106">
        <f t="shared" si="458"/>
        <v>1</v>
      </c>
      <c r="BL541" s="106">
        <f t="shared" si="458"/>
        <v>1</v>
      </c>
      <c r="BM541" s="106">
        <f t="shared" si="458"/>
        <v>1</v>
      </c>
      <c r="BN541" s="106">
        <f t="shared" si="458"/>
        <v>1</v>
      </c>
      <c r="BO541" s="106">
        <f t="shared" si="458"/>
        <v>1</v>
      </c>
      <c r="BP541" s="106">
        <f t="shared" si="458"/>
        <v>1</v>
      </c>
      <c r="BQ541" s="106">
        <f t="shared" si="458"/>
        <v>1</v>
      </c>
      <c r="BR541" s="350">
        <f t="shared" si="444"/>
        <v>0.3248587570621469</v>
      </c>
    </row>
    <row r="542" spans="1:70" ht="15" x14ac:dyDescent="0.25">
      <c r="A542" s="80"/>
      <c r="B542" s="77" t="s">
        <v>1686</v>
      </c>
      <c r="C542" s="77" t="s">
        <v>1687</v>
      </c>
      <c r="D542" s="77" t="s">
        <v>730</v>
      </c>
      <c r="E542" s="224">
        <f>VLOOKUP(B542,'Cuadro Control'!C585:J2472,8,FALSE)</f>
        <v>1212623361.2117648</v>
      </c>
      <c r="F542" s="106">
        <f t="shared" si="452"/>
        <v>0.22841447185013161</v>
      </c>
      <c r="G542" s="107">
        <v>46491</v>
      </c>
      <c r="H542" s="107"/>
      <c r="I542" s="107">
        <v>46507</v>
      </c>
      <c r="J542" s="354">
        <f t="shared" si="415"/>
        <v>1</v>
      </c>
      <c r="K542" s="106">
        <f t="shared" si="453"/>
        <v>0</v>
      </c>
      <c r="L542" s="106">
        <f t="shared" si="453"/>
        <v>0</v>
      </c>
      <c r="M542" s="106">
        <f t="shared" si="453"/>
        <v>0</v>
      </c>
      <c r="N542" s="106">
        <f t="shared" si="453"/>
        <v>0</v>
      </c>
      <c r="O542" s="106">
        <f t="shared" si="453"/>
        <v>0</v>
      </c>
      <c r="P542" s="106">
        <f t="shared" si="453"/>
        <v>0</v>
      </c>
      <c r="Q542" s="106">
        <f t="shared" si="453"/>
        <v>0</v>
      </c>
      <c r="R542" s="106">
        <f t="shared" si="453"/>
        <v>0</v>
      </c>
      <c r="S542" s="106">
        <f t="shared" si="453"/>
        <v>0</v>
      </c>
      <c r="T542" s="106">
        <f t="shared" si="453"/>
        <v>0</v>
      </c>
      <c r="U542" s="106">
        <f t="shared" si="454"/>
        <v>0</v>
      </c>
      <c r="V542" s="106">
        <f t="shared" si="454"/>
        <v>0</v>
      </c>
      <c r="W542" s="106">
        <f t="shared" si="454"/>
        <v>0</v>
      </c>
      <c r="X542" s="106">
        <f t="shared" si="454"/>
        <v>0</v>
      </c>
      <c r="Y542" s="106">
        <f t="shared" si="454"/>
        <v>0</v>
      </c>
      <c r="Z542" s="106">
        <f t="shared" si="454"/>
        <v>0</v>
      </c>
      <c r="AA542" s="106">
        <f t="shared" si="454"/>
        <v>0</v>
      </c>
      <c r="AB542" s="106">
        <f t="shared" si="454"/>
        <v>0</v>
      </c>
      <c r="AC542" s="106">
        <f t="shared" si="454"/>
        <v>0</v>
      </c>
      <c r="AD542" s="106">
        <f t="shared" si="454"/>
        <v>0</v>
      </c>
      <c r="AE542" s="106">
        <f t="shared" si="455"/>
        <v>0</v>
      </c>
      <c r="AF542" s="106">
        <f t="shared" si="455"/>
        <v>0</v>
      </c>
      <c r="AG542" s="106">
        <f t="shared" si="455"/>
        <v>0</v>
      </c>
      <c r="AH542" s="106">
        <f t="shared" si="455"/>
        <v>0</v>
      </c>
      <c r="AI542" s="106">
        <f t="shared" si="455"/>
        <v>0</v>
      </c>
      <c r="AJ542" s="106">
        <f t="shared" si="455"/>
        <v>0</v>
      </c>
      <c r="AK542" s="106">
        <f t="shared" si="455"/>
        <v>0</v>
      </c>
      <c r="AL542" s="106">
        <f t="shared" si="455"/>
        <v>0</v>
      </c>
      <c r="AM542" s="106">
        <f t="shared" si="455"/>
        <v>0</v>
      </c>
      <c r="AN542" s="106">
        <f t="shared" si="455"/>
        <v>0</v>
      </c>
      <c r="AO542" s="106">
        <f t="shared" si="456"/>
        <v>0</v>
      </c>
      <c r="AP542" s="106">
        <f t="shared" si="456"/>
        <v>0</v>
      </c>
      <c r="AQ542" s="106">
        <f t="shared" si="456"/>
        <v>0</v>
      </c>
      <c r="AR542" s="106">
        <f t="shared" si="456"/>
        <v>0</v>
      </c>
      <c r="AS542" s="106">
        <f t="shared" si="456"/>
        <v>0</v>
      </c>
      <c r="AT542" s="106">
        <f t="shared" si="456"/>
        <v>0</v>
      </c>
      <c r="AU542" s="106">
        <f t="shared" si="456"/>
        <v>0</v>
      </c>
      <c r="AV542" s="106">
        <f t="shared" si="456"/>
        <v>0</v>
      </c>
      <c r="AW542" s="106">
        <f t="shared" si="456"/>
        <v>0</v>
      </c>
      <c r="AX542" s="106">
        <f t="shared" si="456"/>
        <v>0</v>
      </c>
      <c r="AY542" s="106">
        <f t="shared" si="457"/>
        <v>0.17647058823529413</v>
      </c>
      <c r="AZ542" s="106">
        <f t="shared" si="457"/>
        <v>0.58823529411764708</v>
      </c>
      <c r="BA542" s="106">
        <f t="shared" si="457"/>
        <v>1</v>
      </c>
      <c r="BB542" s="106">
        <f t="shared" si="457"/>
        <v>1</v>
      </c>
      <c r="BC542" s="106">
        <f t="shared" si="457"/>
        <v>1</v>
      </c>
      <c r="BD542" s="106">
        <f t="shared" si="457"/>
        <v>1</v>
      </c>
      <c r="BE542" s="106">
        <f t="shared" si="457"/>
        <v>1</v>
      </c>
      <c r="BF542" s="106">
        <f t="shared" si="457"/>
        <v>1</v>
      </c>
      <c r="BG542" s="106">
        <f t="shared" si="457"/>
        <v>1</v>
      </c>
      <c r="BH542" s="106">
        <f t="shared" si="457"/>
        <v>1</v>
      </c>
      <c r="BI542" s="106">
        <f t="shared" si="458"/>
        <v>1</v>
      </c>
      <c r="BJ542" s="106">
        <f t="shared" si="458"/>
        <v>1</v>
      </c>
      <c r="BK542" s="106">
        <f t="shared" si="458"/>
        <v>1</v>
      </c>
      <c r="BL542" s="106">
        <f t="shared" si="458"/>
        <v>1</v>
      </c>
      <c r="BM542" s="106">
        <f t="shared" si="458"/>
        <v>1</v>
      </c>
      <c r="BN542" s="106">
        <f t="shared" si="458"/>
        <v>1</v>
      </c>
      <c r="BO542" s="106">
        <f t="shared" si="458"/>
        <v>1</v>
      </c>
      <c r="BP542" s="106">
        <f t="shared" si="458"/>
        <v>1</v>
      </c>
      <c r="BQ542" s="106">
        <f t="shared" si="458"/>
        <v>1</v>
      </c>
      <c r="BR542" s="350">
        <f t="shared" si="444"/>
        <v>0.30109670987038883</v>
      </c>
    </row>
    <row r="543" spans="1:70" ht="15" x14ac:dyDescent="0.25">
      <c r="A543" s="80"/>
      <c r="B543" s="77" t="s">
        <v>1688</v>
      </c>
      <c r="C543" s="77" t="s">
        <v>1689</v>
      </c>
      <c r="D543" s="77" t="s">
        <v>6</v>
      </c>
      <c r="E543" s="224">
        <f>VLOOKUP(B543,'Cuadro Control'!C586:J2473,8,FALSE)</f>
        <v>0</v>
      </c>
      <c r="F543" s="106">
        <f t="shared" si="452"/>
        <v>0</v>
      </c>
      <c r="G543" s="107">
        <v>46507</v>
      </c>
      <c r="H543" s="107"/>
      <c r="I543" s="107">
        <v>46510</v>
      </c>
      <c r="J543" s="354">
        <f t="shared" si="415"/>
        <v>0.25</v>
      </c>
      <c r="K543" s="106">
        <f t="shared" si="453"/>
        <v>0</v>
      </c>
      <c r="L543" s="106">
        <f t="shared" si="453"/>
        <v>0</v>
      </c>
      <c r="M543" s="106">
        <f t="shared" si="453"/>
        <v>0</v>
      </c>
      <c r="N543" s="106">
        <f t="shared" si="453"/>
        <v>0</v>
      </c>
      <c r="O543" s="106">
        <f t="shared" si="453"/>
        <v>0</v>
      </c>
      <c r="P543" s="106">
        <f t="shared" si="453"/>
        <v>0</v>
      </c>
      <c r="Q543" s="106">
        <f t="shared" si="453"/>
        <v>0</v>
      </c>
      <c r="R543" s="106">
        <f t="shared" si="453"/>
        <v>0</v>
      </c>
      <c r="S543" s="106">
        <f t="shared" si="453"/>
        <v>0</v>
      </c>
      <c r="T543" s="106">
        <f t="shared" si="453"/>
        <v>0</v>
      </c>
      <c r="U543" s="106">
        <f t="shared" si="454"/>
        <v>0</v>
      </c>
      <c r="V543" s="106">
        <f t="shared" si="454"/>
        <v>0</v>
      </c>
      <c r="W543" s="106">
        <f t="shared" si="454"/>
        <v>0</v>
      </c>
      <c r="X543" s="106">
        <f t="shared" si="454"/>
        <v>0</v>
      </c>
      <c r="Y543" s="106">
        <f t="shared" si="454"/>
        <v>0</v>
      </c>
      <c r="Z543" s="106">
        <f t="shared" si="454"/>
        <v>0</v>
      </c>
      <c r="AA543" s="106">
        <f t="shared" si="454"/>
        <v>0</v>
      </c>
      <c r="AB543" s="106">
        <f t="shared" si="454"/>
        <v>0</v>
      </c>
      <c r="AC543" s="106">
        <f t="shared" si="454"/>
        <v>0</v>
      </c>
      <c r="AD543" s="106">
        <f t="shared" si="454"/>
        <v>0</v>
      </c>
      <c r="AE543" s="106">
        <f t="shared" si="455"/>
        <v>0</v>
      </c>
      <c r="AF543" s="106">
        <f t="shared" si="455"/>
        <v>0</v>
      </c>
      <c r="AG543" s="106">
        <f t="shared" si="455"/>
        <v>0</v>
      </c>
      <c r="AH543" s="106">
        <f t="shared" si="455"/>
        <v>0</v>
      </c>
      <c r="AI543" s="106">
        <f t="shared" si="455"/>
        <v>0</v>
      </c>
      <c r="AJ543" s="106">
        <f t="shared" si="455"/>
        <v>0</v>
      </c>
      <c r="AK543" s="106">
        <f t="shared" si="455"/>
        <v>0</v>
      </c>
      <c r="AL543" s="106">
        <f t="shared" si="455"/>
        <v>0</v>
      </c>
      <c r="AM543" s="106">
        <f t="shared" si="455"/>
        <v>0</v>
      </c>
      <c r="AN543" s="106">
        <f t="shared" si="455"/>
        <v>0</v>
      </c>
      <c r="AO543" s="106">
        <f t="shared" si="456"/>
        <v>0</v>
      </c>
      <c r="AP543" s="106">
        <f t="shared" si="456"/>
        <v>0</v>
      </c>
      <c r="AQ543" s="106">
        <f t="shared" si="456"/>
        <v>0</v>
      </c>
      <c r="AR543" s="106">
        <f t="shared" si="456"/>
        <v>0</v>
      </c>
      <c r="AS543" s="106">
        <f t="shared" si="456"/>
        <v>0</v>
      </c>
      <c r="AT543" s="106">
        <f t="shared" si="456"/>
        <v>0</v>
      </c>
      <c r="AU543" s="106">
        <f t="shared" si="456"/>
        <v>0</v>
      </c>
      <c r="AV543" s="106">
        <f t="shared" si="456"/>
        <v>0</v>
      </c>
      <c r="AW543" s="106">
        <f t="shared" si="456"/>
        <v>0</v>
      </c>
      <c r="AX543" s="106">
        <f t="shared" si="456"/>
        <v>0</v>
      </c>
      <c r="AY543" s="106">
        <f t="shared" si="457"/>
        <v>0</v>
      </c>
      <c r="AZ543" s="106">
        <f t="shared" si="457"/>
        <v>0</v>
      </c>
      <c r="BA543" s="106">
        <f t="shared" si="457"/>
        <v>0.25</v>
      </c>
      <c r="BB543" s="106">
        <f t="shared" si="457"/>
        <v>1</v>
      </c>
      <c r="BC543" s="106">
        <f t="shared" si="457"/>
        <v>1</v>
      </c>
      <c r="BD543" s="106">
        <f t="shared" si="457"/>
        <v>1</v>
      </c>
      <c r="BE543" s="106">
        <f t="shared" si="457"/>
        <v>1</v>
      </c>
      <c r="BF543" s="106">
        <f t="shared" si="457"/>
        <v>1</v>
      </c>
      <c r="BG543" s="106">
        <f t="shared" si="457"/>
        <v>1</v>
      </c>
      <c r="BH543" s="106">
        <f t="shared" si="457"/>
        <v>1</v>
      </c>
      <c r="BI543" s="106">
        <f t="shared" si="458"/>
        <v>1</v>
      </c>
      <c r="BJ543" s="106">
        <f t="shared" si="458"/>
        <v>1</v>
      </c>
      <c r="BK543" s="106">
        <f t="shared" si="458"/>
        <v>1</v>
      </c>
      <c r="BL543" s="106">
        <f t="shared" si="458"/>
        <v>1</v>
      </c>
      <c r="BM543" s="106">
        <f t="shared" si="458"/>
        <v>1</v>
      </c>
      <c r="BN543" s="106">
        <f t="shared" si="458"/>
        <v>1</v>
      </c>
      <c r="BO543" s="106">
        <f t="shared" si="458"/>
        <v>1</v>
      </c>
      <c r="BP543" s="106">
        <f t="shared" si="458"/>
        <v>1</v>
      </c>
      <c r="BQ543" s="106">
        <f t="shared" si="458"/>
        <v>1</v>
      </c>
      <c r="BR543" s="350">
        <f t="shared" si="444"/>
        <v>0.27542372881355931</v>
      </c>
    </row>
    <row r="544" spans="1:70" ht="24" x14ac:dyDescent="0.25">
      <c r="A544" s="80"/>
      <c r="B544" s="78" t="s">
        <v>1690</v>
      </c>
      <c r="C544" s="78" t="s">
        <v>1691</v>
      </c>
      <c r="D544" s="78" t="s">
        <v>3</v>
      </c>
      <c r="E544" s="225">
        <f>VLOOKUP(B544,'Cuadro Control'!C587:J2474,8,FALSE)</f>
        <v>0</v>
      </c>
      <c r="F544" s="108">
        <f t="shared" si="452"/>
        <v>0</v>
      </c>
      <c r="G544" s="109">
        <v>46507</v>
      </c>
      <c r="H544" s="109"/>
      <c r="I544" s="109">
        <v>46507</v>
      </c>
      <c r="J544" s="354">
        <f t="shared" si="415"/>
        <v>1</v>
      </c>
      <c r="K544" s="108">
        <f t="shared" si="453"/>
        <v>0</v>
      </c>
      <c r="L544" s="108">
        <f t="shared" si="453"/>
        <v>0</v>
      </c>
      <c r="M544" s="108">
        <f t="shared" si="453"/>
        <v>0</v>
      </c>
      <c r="N544" s="108">
        <f t="shared" si="453"/>
        <v>0</v>
      </c>
      <c r="O544" s="108">
        <f t="shared" si="453"/>
        <v>0</v>
      </c>
      <c r="P544" s="108">
        <f t="shared" si="453"/>
        <v>0</v>
      </c>
      <c r="Q544" s="108">
        <f t="shared" si="453"/>
        <v>0</v>
      </c>
      <c r="R544" s="108">
        <f t="shared" si="453"/>
        <v>0</v>
      </c>
      <c r="S544" s="108">
        <f t="shared" si="453"/>
        <v>0</v>
      </c>
      <c r="T544" s="108">
        <f t="shared" si="453"/>
        <v>0</v>
      </c>
      <c r="U544" s="108">
        <f t="shared" si="454"/>
        <v>0</v>
      </c>
      <c r="V544" s="108">
        <f t="shared" si="454"/>
        <v>0</v>
      </c>
      <c r="W544" s="108">
        <f t="shared" si="454"/>
        <v>0</v>
      </c>
      <c r="X544" s="108">
        <f t="shared" si="454"/>
        <v>0</v>
      </c>
      <c r="Y544" s="108">
        <f t="shared" si="454"/>
        <v>0</v>
      </c>
      <c r="Z544" s="108">
        <f t="shared" si="454"/>
        <v>0</v>
      </c>
      <c r="AA544" s="108">
        <f t="shared" si="454"/>
        <v>0</v>
      </c>
      <c r="AB544" s="108">
        <f t="shared" si="454"/>
        <v>0</v>
      </c>
      <c r="AC544" s="108">
        <f t="shared" si="454"/>
        <v>0</v>
      </c>
      <c r="AD544" s="108">
        <f t="shared" si="454"/>
        <v>0</v>
      </c>
      <c r="AE544" s="108">
        <f t="shared" si="455"/>
        <v>0</v>
      </c>
      <c r="AF544" s="108">
        <f t="shared" si="455"/>
        <v>0</v>
      </c>
      <c r="AG544" s="108">
        <f t="shared" si="455"/>
        <v>0</v>
      </c>
      <c r="AH544" s="108">
        <f t="shared" si="455"/>
        <v>0</v>
      </c>
      <c r="AI544" s="108">
        <f t="shared" si="455"/>
        <v>0</v>
      </c>
      <c r="AJ544" s="108">
        <f t="shared" si="455"/>
        <v>0</v>
      </c>
      <c r="AK544" s="108">
        <f t="shared" si="455"/>
        <v>0</v>
      </c>
      <c r="AL544" s="108">
        <f t="shared" si="455"/>
        <v>0</v>
      </c>
      <c r="AM544" s="108">
        <f t="shared" si="455"/>
        <v>0</v>
      </c>
      <c r="AN544" s="108">
        <f t="shared" si="455"/>
        <v>0</v>
      </c>
      <c r="AO544" s="108">
        <f t="shared" si="456"/>
        <v>0</v>
      </c>
      <c r="AP544" s="108">
        <f t="shared" si="456"/>
        <v>0</v>
      </c>
      <c r="AQ544" s="108">
        <f t="shared" si="456"/>
        <v>0</v>
      </c>
      <c r="AR544" s="108">
        <f t="shared" si="456"/>
        <v>0</v>
      </c>
      <c r="AS544" s="108">
        <f t="shared" si="456"/>
        <v>0</v>
      </c>
      <c r="AT544" s="108">
        <f t="shared" si="456"/>
        <v>0</v>
      </c>
      <c r="AU544" s="108">
        <f t="shared" si="456"/>
        <v>0</v>
      </c>
      <c r="AV544" s="108">
        <f t="shared" si="456"/>
        <v>0</v>
      </c>
      <c r="AW544" s="108">
        <f t="shared" si="456"/>
        <v>0</v>
      </c>
      <c r="AX544" s="108">
        <f t="shared" si="456"/>
        <v>0</v>
      </c>
      <c r="AY544" s="108">
        <f t="shared" si="457"/>
        <v>0</v>
      </c>
      <c r="AZ544" s="108">
        <f t="shared" si="457"/>
        <v>0</v>
      </c>
      <c r="BA544" s="108">
        <f t="shared" si="457"/>
        <v>1</v>
      </c>
      <c r="BB544" s="108">
        <f t="shared" si="457"/>
        <v>1</v>
      </c>
      <c r="BC544" s="108">
        <f t="shared" si="457"/>
        <v>1</v>
      </c>
      <c r="BD544" s="108">
        <f t="shared" si="457"/>
        <v>1</v>
      </c>
      <c r="BE544" s="108">
        <f t="shared" si="457"/>
        <v>1</v>
      </c>
      <c r="BF544" s="108">
        <f t="shared" si="457"/>
        <v>1</v>
      </c>
      <c r="BG544" s="108">
        <f t="shared" si="457"/>
        <v>1</v>
      </c>
      <c r="BH544" s="108">
        <f t="shared" si="457"/>
        <v>1</v>
      </c>
      <c r="BI544" s="108">
        <f t="shared" si="458"/>
        <v>1</v>
      </c>
      <c r="BJ544" s="108">
        <f t="shared" si="458"/>
        <v>1</v>
      </c>
      <c r="BK544" s="108">
        <f t="shared" si="458"/>
        <v>1</v>
      </c>
      <c r="BL544" s="108">
        <f t="shared" si="458"/>
        <v>1</v>
      </c>
      <c r="BM544" s="108">
        <f t="shared" si="458"/>
        <v>1</v>
      </c>
      <c r="BN544" s="108">
        <f t="shared" si="458"/>
        <v>1</v>
      </c>
      <c r="BO544" s="108">
        <f t="shared" si="458"/>
        <v>1</v>
      </c>
      <c r="BP544" s="108">
        <f t="shared" si="458"/>
        <v>1</v>
      </c>
      <c r="BQ544" s="108">
        <f t="shared" si="458"/>
        <v>1</v>
      </c>
      <c r="BR544" s="350">
        <f t="shared" si="444"/>
        <v>0.28813559322033899</v>
      </c>
    </row>
    <row r="545" spans="1:70" ht="15" x14ac:dyDescent="0.25">
      <c r="A545" s="80"/>
      <c r="B545" s="77" t="s">
        <v>1692</v>
      </c>
      <c r="C545" s="77" t="s">
        <v>1693</v>
      </c>
      <c r="D545" s="77" t="s">
        <v>8</v>
      </c>
      <c r="E545" s="224">
        <f>VLOOKUP(B545,'Cuadro Control'!C588:J2475,8,FALSE)</f>
        <v>1230815225.9452939</v>
      </c>
      <c r="F545" s="106">
        <f t="shared" si="452"/>
        <v>0.2318411625341423</v>
      </c>
      <c r="G545" s="107">
        <v>46511</v>
      </c>
      <c r="H545" s="107"/>
      <c r="I545" s="107">
        <v>46511</v>
      </c>
      <c r="J545" s="354">
        <f t="shared" si="415"/>
        <v>0</v>
      </c>
      <c r="K545" s="106">
        <f t="shared" si="453"/>
        <v>0</v>
      </c>
      <c r="L545" s="106">
        <f t="shared" si="453"/>
        <v>0</v>
      </c>
      <c r="M545" s="106">
        <f t="shared" si="453"/>
        <v>0</v>
      </c>
      <c r="N545" s="106">
        <f t="shared" si="453"/>
        <v>0</v>
      </c>
      <c r="O545" s="106">
        <f t="shared" si="453"/>
        <v>0</v>
      </c>
      <c r="P545" s="106">
        <f t="shared" si="453"/>
        <v>0</v>
      </c>
      <c r="Q545" s="106">
        <f t="shared" si="453"/>
        <v>0</v>
      </c>
      <c r="R545" s="106">
        <f t="shared" si="453"/>
        <v>0</v>
      </c>
      <c r="S545" s="106">
        <f t="shared" si="453"/>
        <v>0</v>
      </c>
      <c r="T545" s="106">
        <f t="shared" si="453"/>
        <v>0</v>
      </c>
      <c r="U545" s="106">
        <f t="shared" si="454"/>
        <v>0</v>
      </c>
      <c r="V545" s="106">
        <f t="shared" si="454"/>
        <v>0</v>
      </c>
      <c r="W545" s="106">
        <f t="shared" si="454"/>
        <v>0</v>
      </c>
      <c r="X545" s="106">
        <f t="shared" si="454"/>
        <v>0</v>
      </c>
      <c r="Y545" s="106">
        <f t="shared" si="454"/>
        <v>0</v>
      </c>
      <c r="Z545" s="106">
        <f t="shared" si="454"/>
        <v>0</v>
      </c>
      <c r="AA545" s="106">
        <f t="shared" si="454"/>
        <v>0</v>
      </c>
      <c r="AB545" s="106">
        <f t="shared" si="454"/>
        <v>0</v>
      </c>
      <c r="AC545" s="106">
        <f t="shared" si="454"/>
        <v>0</v>
      </c>
      <c r="AD545" s="106">
        <f t="shared" si="454"/>
        <v>0</v>
      </c>
      <c r="AE545" s="106">
        <f t="shared" si="455"/>
        <v>0</v>
      </c>
      <c r="AF545" s="106">
        <f t="shared" si="455"/>
        <v>0</v>
      </c>
      <c r="AG545" s="106">
        <f t="shared" si="455"/>
        <v>0</v>
      </c>
      <c r="AH545" s="106">
        <f t="shared" si="455"/>
        <v>0</v>
      </c>
      <c r="AI545" s="106">
        <f t="shared" si="455"/>
        <v>0</v>
      </c>
      <c r="AJ545" s="106">
        <f t="shared" si="455"/>
        <v>0</v>
      </c>
      <c r="AK545" s="106">
        <f t="shared" si="455"/>
        <v>0</v>
      </c>
      <c r="AL545" s="106">
        <f t="shared" si="455"/>
        <v>0</v>
      </c>
      <c r="AM545" s="106">
        <f t="shared" si="455"/>
        <v>0</v>
      </c>
      <c r="AN545" s="106">
        <f t="shared" si="455"/>
        <v>0</v>
      </c>
      <c r="AO545" s="106">
        <f t="shared" si="456"/>
        <v>0</v>
      </c>
      <c r="AP545" s="106">
        <f t="shared" si="456"/>
        <v>0</v>
      </c>
      <c r="AQ545" s="106">
        <f t="shared" si="456"/>
        <v>0</v>
      </c>
      <c r="AR545" s="106">
        <f t="shared" si="456"/>
        <v>0</v>
      </c>
      <c r="AS545" s="106">
        <f t="shared" si="456"/>
        <v>0</v>
      </c>
      <c r="AT545" s="106">
        <f t="shared" si="456"/>
        <v>0</v>
      </c>
      <c r="AU545" s="106">
        <f t="shared" si="456"/>
        <v>0</v>
      </c>
      <c r="AV545" s="106">
        <f t="shared" si="456"/>
        <v>0</v>
      </c>
      <c r="AW545" s="106">
        <f t="shared" si="456"/>
        <v>0</v>
      </c>
      <c r="AX545" s="106">
        <f t="shared" si="456"/>
        <v>0</v>
      </c>
      <c r="AY545" s="106">
        <f t="shared" si="457"/>
        <v>0</v>
      </c>
      <c r="AZ545" s="106">
        <f t="shared" si="457"/>
        <v>0</v>
      </c>
      <c r="BA545" s="106">
        <f t="shared" si="457"/>
        <v>0</v>
      </c>
      <c r="BB545" s="106">
        <f t="shared" si="457"/>
        <v>1</v>
      </c>
      <c r="BC545" s="106">
        <f t="shared" si="457"/>
        <v>1</v>
      </c>
      <c r="BD545" s="106">
        <f t="shared" si="457"/>
        <v>1</v>
      </c>
      <c r="BE545" s="106">
        <f t="shared" si="457"/>
        <v>1</v>
      </c>
      <c r="BF545" s="106">
        <f t="shared" si="457"/>
        <v>1</v>
      </c>
      <c r="BG545" s="106">
        <f t="shared" si="457"/>
        <v>1</v>
      </c>
      <c r="BH545" s="106">
        <f t="shared" si="457"/>
        <v>1</v>
      </c>
      <c r="BI545" s="106">
        <f t="shared" si="458"/>
        <v>1</v>
      </c>
      <c r="BJ545" s="106">
        <f t="shared" si="458"/>
        <v>1</v>
      </c>
      <c r="BK545" s="106">
        <f t="shared" si="458"/>
        <v>1</v>
      </c>
      <c r="BL545" s="106">
        <f t="shared" si="458"/>
        <v>1</v>
      </c>
      <c r="BM545" s="106">
        <f t="shared" si="458"/>
        <v>1</v>
      </c>
      <c r="BN545" s="106">
        <f t="shared" si="458"/>
        <v>1</v>
      </c>
      <c r="BO545" s="106">
        <f t="shared" si="458"/>
        <v>1</v>
      </c>
      <c r="BP545" s="106">
        <f t="shared" si="458"/>
        <v>1</v>
      </c>
      <c r="BQ545" s="106">
        <f t="shared" si="458"/>
        <v>1</v>
      </c>
      <c r="BR545" s="350">
        <f t="shared" si="444"/>
        <v>0.2711864406779661</v>
      </c>
    </row>
    <row r="546" spans="1:70" ht="15" x14ac:dyDescent="0.25">
      <c r="A546" s="80"/>
      <c r="B546" s="77" t="s">
        <v>1694</v>
      </c>
      <c r="C546" s="77" t="s">
        <v>1695</v>
      </c>
      <c r="D546" s="77" t="s">
        <v>26</v>
      </c>
      <c r="E546" s="224">
        <f>VLOOKUP(B546,'Cuadro Control'!C589:J2476,8,FALSE)</f>
        <v>0</v>
      </c>
      <c r="F546" s="106">
        <f t="shared" si="452"/>
        <v>0</v>
      </c>
      <c r="G546" s="107">
        <v>46511</v>
      </c>
      <c r="H546" s="107"/>
      <c r="I546" s="107">
        <v>46520</v>
      </c>
      <c r="J546" s="354">
        <f t="shared" si="415"/>
        <v>0.4</v>
      </c>
      <c r="K546" s="106">
        <f t="shared" ref="K546:T551" si="459">IF($G546=0,0,IF(K$6&lt;$G546,0,IF(K$6&gt;$I546,1,(K$6-$G546+1)/($I546-$G546+1))))</f>
        <v>0</v>
      </c>
      <c r="L546" s="106">
        <f t="shared" si="459"/>
        <v>0</v>
      </c>
      <c r="M546" s="106">
        <f t="shared" si="459"/>
        <v>0</v>
      </c>
      <c r="N546" s="106">
        <f t="shared" si="459"/>
        <v>0</v>
      </c>
      <c r="O546" s="106">
        <f t="shared" si="459"/>
        <v>0</v>
      </c>
      <c r="P546" s="106">
        <f t="shared" si="459"/>
        <v>0</v>
      </c>
      <c r="Q546" s="106">
        <f t="shared" si="459"/>
        <v>0</v>
      </c>
      <c r="R546" s="106">
        <f t="shared" si="459"/>
        <v>0</v>
      </c>
      <c r="S546" s="106">
        <f t="shared" si="459"/>
        <v>0</v>
      </c>
      <c r="T546" s="106">
        <f t="shared" si="459"/>
        <v>0</v>
      </c>
      <c r="U546" s="106">
        <f t="shared" ref="U546:AD551" si="460">IF($G546=0,0,IF(U$6&lt;$G546,0,IF(U$6&gt;$I546,1,(U$6-$G546+1)/($I546-$G546+1))))</f>
        <v>0</v>
      </c>
      <c r="V546" s="106">
        <f t="shared" si="460"/>
        <v>0</v>
      </c>
      <c r="W546" s="106">
        <f t="shared" si="460"/>
        <v>0</v>
      </c>
      <c r="X546" s="106">
        <f t="shared" si="460"/>
        <v>0</v>
      </c>
      <c r="Y546" s="106">
        <f t="shared" si="460"/>
        <v>0</v>
      </c>
      <c r="Z546" s="106">
        <f t="shared" si="460"/>
        <v>0</v>
      </c>
      <c r="AA546" s="106">
        <f t="shared" si="460"/>
        <v>0</v>
      </c>
      <c r="AB546" s="106">
        <f t="shared" si="460"/>
        <v>0</v>
      </c>
      <c r="AC546" s="106">
        <f t="shared" si="460"/>
        <v>0</v>
      </c>
      <c r="AD546" s="106">
        <f t="shared" si="460"/>
        <v>0</v>
      </c>
      <c r="AE546" s="106">
        <f t="shared" ref="AE546:AN551" si="461">IF($G546=0,0,IF(AE$6&lt;$G546,0,IF(AE$6&gt;$I546,1,(AE$6-$G546+1)/($I546-$G546+1))))</f>
        <v>0</v>
      </c>
      <c r="AF546" s="106">
        <f t="shared" si="461"/>
        <v>0</v>
      </c>
      <c r="AG546" s="106">
        <f t="shared" si="461"/>
        <v>0</v>
      </c>
      <c r="AH546" s="106">
        <f t="shared" si="461"/>
        <v>0</v>
      </c>
      <c r="AI546" s="106">
        <f t="shared" si="461"/>
        <v>0</v>
      </c>
      <c r="AJ546" s="106">
        <f t="shared" si="461"/>
        <v>0</v>
      </c>
      <c r="AK546" s="106">
        <f t="shared" si="461"/>
        <v>0</v>
      </c>
      <c r="AL546" s="106">
        <f t="shared" si="461"/>
        <v>0</v>
      </c>
      <c r="AM546" s="106">
        <f t="shared" si="461"/>
        <v>0</v>
      </c>
      <c r="AN546" s="106">
        <f t="shared" si="461"/>
        <v>0</v>
      </c>
      <c r="AO546" s="106">
        <f t="shared" ref="AO546:AX551" si="462">IF($G546=0,0,IF(AO$6&lt;$G546,0,IF(AO$6&gt;$I546,1,(AO$6-$G546+1)/($I546-$G546+1))))</f>
        <v>0</v>
      </c>
      <c r="AP546" s="106">
        <f t="shared" si="462"/>
        <v>0</v>
      </c>
      <c r="AQ546" s="106">
        <f t="shared" si="462"/>
        <v>0</v>
      </c>
      <c r="AR546" s="106">
        <f t="shared" si="462"/>
        <v>0</v>
      </c>
      <c r="AS546" s="106">
        <f t="shared" si="462"/>
        <v>0</v>
      </c>
      <c r="AT546" s="106">
        <f t="shared" si="462"/>
        <v>0</v>
      </c>
      <c r="AU546" s="106">
        <f t="shared" si="462"/>
        <v>0</v>
      </c>
      <c r="AV546" s="106">
        <f t="shared" si="462"/>
        <v>0</v>
      </c>
      <c r="AW546" s="106">
        <f t="shared" si="462"/>
        <v>0</v>
      </c>
      <c r="AX546" s="106">
        <f t="shared" si="462"/>
        <v>0</v>
      </c>
      <c r="AY546" s="106">
        <f t="shared" ref="AY546:BH551" si="463">IF($G546=0,0,IF(AY$6&lt;$G546,0,IF(AY$6&gt;$I546,1,(AY$6-$G546+1)/($I546-$G546+1))))</f>
        <v>0</v>
      </c>
      <c r="AZ546" s="106">
        <f t="shared" si="463"/>
        <v>0</v>
      </c>
      <c r="BA546" s="106">
        <f t="shared" si="463"/>
        <v>0</v>
      </c>
      <c r="BB546" s="106">
        <f t="shared" si="463"/>
        <v>0.4</v>
      </c>
      <c r="BC546" s="106">
        <f t="shared" si="463"/>
        <v>1</v>
      </c>
      <c r="BD546" s="106">
        <f t="shared" si="463"/>
        <v>1</v>
      </c>
      <c r="BE546" s="106">
        <f t="shared" si="463"/>
        <v>1</v>
      </c>
      <c r="BF546" s="106">
        <f t="shared" si="463"/>
        <v>1</v>
      </c>
      <c r="BG546" s="106">
        <f t="shared" si="463"/>
        <v>1</v>
      </c>
      <c r="BH546" s="106">
        <f t="shared" si="463"/>
        <v>1</v>
      </c>
      <c r="BI546" s="106">
        <f t="shared" ref="BI546:BQ551" si="464">IF($G546=0,0,IF(BI$6&lt;$G546,0,IF(BI$6&gt;$I546,1,(BI$6-$G546+1)/($I546-$G546+1))))</f>
        <v>1</v>
      </c>
      <c r="BJ546" s="106">
        <f t="shared" si="464"/>
        <v>1</v>
      </c>
      <c r="BK546" s="106">
        <f t="shared" si="464"/>
        <v>1</v>
      </c>
      <c r="BL546" s="106">
        <f t="shared" si="464"/>
        <v>1</v>
      </c>
      <c r="BM546" s="106">
        <f t="shared" si="464"/>
        <v>1</v>
      </c>
      <c r="BN546" s="106">
        <f t="shared" si="464"/>
        <v>1</v>
      </c>
      <c r="BO546" s="106">
        <f t="shared" si="464"/>
        <v>1</v>
      </c>
      <c r="BP546" s="106">
        <f t="shared" si="464"/>
        <v>1</v>
      </c>
      <c r="BQ546" s="106">
        <f t="shared" si="464"/>
        <v>1</v>
      </c>
      <c r="BR546" s="350">
        <f t="shared" si="444"/>
        <v>0.26101694915254237</v>
      </c>
    </row>
    <row r="547" spans="1:70" ht="15" x14ac:dyDescent="0.25">
      <c r="A547" s="80"/>
      <c r="B547" s="77" t="s">
        <v>1696</v>
      </c>
      <c r="C547" s="77" t="s">
        <v>2077</v>
      </c>
      <c r="D547" s="77" t="s">
        <v>6</v>
      </c>
      <c r="E547" s="224">
        <f>VLOOKUP(B547,'Cuadro Control'!C590:J2477,8,FALSE)</f>
        <v>52736347.43270281</v>
      </c>
      <c r="F547" s="106">
        <f t="shared" si="452"/>
        <v>9.933624348213644E-3</v>
      </c>
      <c r="G547" s="107">
        <v>46520</v>
      </c>
      <c r="H547" s="107"/>
      <c r="I547" s="107">
        <v>46522</v>
      </c>
      <c r="J547" s="354">
        <f t="shared" si="415"/>
        <v>0.66666666666666663</v>
      </c>
      <c r="K547" s="106">
        <f t="shared" si="459"/>
        <v>0</v>
      </c>
      <c r="L547" s="106">
        <f t="shared" si="459"/>
        <v>0</v>
      </c>
      <c r="M547" s="106">
        <f t="shared" si="459"/>
        <v>0</v>
      </c>
      <c r="N547" s="106">
        <f t="shared" si="459"/>
        <v>0</v>
      </c>
      <c r="O547" s="106">
        <f t="shared" si="459"/>
        <v>0</v>
      </c>
      <c r="P547" s="106">
        <f t="shared" si="459"/>
        <v>0</v>
      </c>
      <c r="Q547" s="106">
        <f t="shared" si="459"/>
        <v>0</v>
      </c>
      <c r="R547" s="106">
        <f t="shared" si="459"/>
        <v>0</v>
      </c>
      <c r="S547" s="106">
        <f t="shared" si="459"/>
        <v>0</v>
      </c>
      <c r="T547" s="106">
        <f t="shared" si="459"/>
        <v>0</v>
      </c>
      <c r="U547" s="106">
        <f t="shared" si="460"/>
        <v>0</v>
      </c>
      <c r="V547" s="106">
        <f t="shared" si="460"/>
        <v>0</v>
      </c>
      <c r="W547" s="106">
        <f t="shared" si="460"/>
        <v>0</v>
      </c>
      <c r="X547" s="106">
        <f t="shared" si="460"/>
        <v>0</v>
      </c>
      <c r="Y547" s="106">
        <f t="shared" si="460"/>
        <v>0</v>
      </c>
      <c r="Z547" s="106">
        <f t="shared" si="460"/>
        <v>0</v>
      </c>
      <c r="AA547" s="106">
        <f t="shared" si="460"/>
        <v>0</v>
      </c>
      <c r="AB547" s="106">
        <f t="shared" si="460"/>
        <v>0</v>
      </c>
      <c r="AC547" s="106">
        <f t="shared" si="460"/>
        <v>0</v>
      </c>
      <c r="AD547" s="106">
        <f t="shared" si="460"/>
        <v>0</v>
      </c>
      <c r="AE547" s="106">
        <f t="shared" si="461"/>
        <v>0</v>
      </c>
      <c r="AF547" s="106">
        <f t="shared" si="461"/>
        <v>0</v>
      </c>
      <c r="AG547" s="106">
        <f t="shared" si="461"/>
        <v>0</v>
      </c>
      <c r="AH547" s="106">
        <f t="shared" si="461"/>
        <v>0</v>
      </c>
      <c r="AI547" s="106">
        <f t="shared" si="461"/>
        <v>0</v>
      </c>
      <c r="AJ547" s="106">
        <f t="shared" si="461"/>
        <v>0</v>
      </c>
      <c r="AK547" s="106">
        <f t="shared" si="461"/>
        <v>0</v>
      </c>
      <c r="AL547" s="106">
        <f t="shared" si="461"/>
        <v>0</v>
      </c>
      <c r="AM547" s="106">
        <f t="shared" si="461"/>
        <v>0</v>
      </c>
      <c r="AN547" s="106">
        <f t="shared" si="461"/>
        <v>0</v>
      </c>
      <c r="AO547" s="106">
        <f t="shared" si="462"/>
        <v>0</v>
      </c>
      <c r="AP547" s="106">
        <f t="shared" si="462"/>
        <v>0</v>
      </c>
      <c r="AQ547" s="106">
        <f t="shared" si="462"/>
        <v>0</v>
      </c>
      <c r="AR547" s="106">
        <f t="shared" si="462"/>
        <v>0</v>
      </c>
      <c r="AS547" s="106">
        <f t="shared" si="462"/>
        <v>0</v>
      </c>
      <c r="AT547" s="106">
        <f t="shared" si="462"/>
        <v>0</v>
      </c>
      <c r="AU547" s="106">
        <f t="shared" si="462"/>
        <v>0</v>
      </c>
      <c r="AV547" s="106">
        <f t="shared" si="462"/>
        <v>0</v>
      </c>
      <c r="AW547" s="106">
        <f t="shared" si="462"/>
        <v>0</v>
      </c>
      <c r="AX547" s="106">
        <f t="shared" si="462"/>
        <v>0</v>
      </c>
      <c r="AY547" s="106">
        <f t="shared" si="463"/>
        <v>0</v>
      </c>
      <c r="AZ547" s="106">
        <f t="shared" si="463"/>
        <v>0</v>
      </c>
      <c r="BA547" s="106">
        <f t="shared" si="463"/>
        <v>0</v>
      </c>
      <c r="BB547" s="106">
        <f t="shared" si="463"/>
        <v>0</v>
      </c>
      <c r="BC547" s="106">
        <f t="shared" si="463"/>
        <v>0.66666666666666663</v>
      </c>
      <c r="BD547" s="106">
        <f t="shared" si="463"/>
        <v>1</v>
      </c>
      <c r="BE547" s="106">
        <f t="shared" si="463"/>
        <v>1</v>
      </c>
      <c r="BF547" s="106">
        <f t="shared" si="463"/>
        <v>1</v>
      </c>
      <c r="BG547" s="106">
        <f t="shared" si="463"/>
        <v>1</v>
      </c>
      <c r="BH547" s="106">
        <f t="shared" si="463"/>
        <v>1</v>
      </c>
      <c r="BI547" s="106">
        <f t="shared" si="464"/>
        <v>1</v>
      </c>
      <c r="BJ547" s="106">
        <f t="shared" si="464"/>
        <v>1</v>
      </c>
      <c r="BK547" s="106">
        <f t="shared" si="464"/>
        <v>1</v>
      </c>
      <c r="BL547" s="106">
        <f t="shared" si="464"/>
        <v>1</v>
      </c>
      <c r="BM547" s="106">
        <f t="shared" si="464"/>
        <v>1</v>
      </c>
      <c r="BN547" s="106">
        <f t="shared" si="464"/>
        <v>1</v>
      </c>
      <c r="BO547" s="106">
        <f t="shared" si="464"/>
        <v>1</v>
      </c>
      <c r="BP547" s="106">
        <f t="shared" si="464"/>
        <v>1</v>
      </c>
      <c r="BQ547" s="106">
        <f t="shared" si="464"/>
        <v>1</v>
      </c>
      <c r="BR547" s="350">
        <f t="shared" si="444"/>
        <v>0.24858757062146891</v>
      </c>
    </row>
    <row r="548" spans="1:70" ht="24" x14ac:dyDescent="0.25">
      <c r="A548" s="80"/>
      <c r="B548" s="77" t="s">
        <v>1697</v>
      </c>
      <c r="C548" s="77" t="s">
        <v>1698</v>
      </c>
      <c r="D548" s="77" t="s">
        <v>19</v>
      </c>
      <c r="E548" s="224">
        <f>VLOOKUP(B548,'Cuadro Control'!C591:J2478,8,FALSE)</f>
        <v>46410609.014634147</v>
      </c>
      <c r="F548" s="106">
        <f t="shared" si="452"/>
        <v>8.742083556535862E-3</v>
      </c>
      <c r="G548" s="107">
        <v>46522</v>
      </c>
      <c r="H548" s="107"/>
      <c r="I548" s="107">
        <v>46525</v>
      </c>
      <c r="J548" s="354">
        <f t="shared" si="415"/>
        <v>0</v>
      </c>
      <c r="K548" s="106">
        <f t="shared" si="459"/>
        <v>0</v>
      </c>
      <c r="L548" s="106">
        <f t="shared" si="459"/>
        <v>0</v>
      </c>
      <c r="M548" s="106">
        <f t="shared" si="459"/>
        <v>0</v>
      </c>
      <c r="N548" s="106">
        <f t="shared" si="459"/>
        <v>0</v>
      </c>
      <c r="O548" s="106">
        <f t="shared" si="459"/>
        <v>0</v>
      </c>
      <c r="P548" s="106">
        <f t="shared" si="459"/>
        <v>0</v>
      </c>
      <c r="Q548" s="106">
        <f t="shared" si="459"/>
        <v>0</v>
      </c>
      <c r="R548" s="106">
        <f t="shared" si="459"/>
        <v>0</v>
      </c>
      <c r="S548" s="106">
        <f t="shared" si="459"/>
        <v>0</v>
      </c>
      <c r="T548" s="106">
        <f t="shared" si="459"/>
        <v>0</v>
      </c>
      <c r="U548" s="106">
        <f t="shared" si="460"/>
        <v>0</v>
      </c>
      <c r="V548" s="106">
        <f t="shared" si="460"/>
        <v>0</v>
      </c>
      <c r="W548" s="106">
        <f t="shared" si="460"/>
        <v>0</v>
      </c>
      <c r="X548" s="106">
        <f t="shared" si="460"/>
        <v>0</v>
      </c>
      <c r="Y548" s="106">
        <f t="shared" si="460"/>
        <v>0</v>
      </c>
      <c r="Z548" s="106">
        <f t="shared" si="460"/>
        <v>0</v>
      </c>
      <c r="AA548" s="106">
        <f t="shared" si="460"/>
        <v>0</v>
      </c>
      <c r="AB548" s="106">
        <f t="shared" si="460"/>
        <v>0</v>
      </c>
      <c r="AC548" s="106">
        <f t="shared" si="460"/>
        <v>0</v>
      </c>
      <c r="AD548" s="106">
        <f t="shared" si="460"/>
        <v>0</v>
      </c>
      <c r="AE548" s="106">
        <f t="shared" si="461"/>
        <v>0</v>
      </c>
      <c r="AF548" s="106">
        <f t="shared" si="461"/>
        <v>0</v>
      </c>
      <c r="AG548" s="106">
        <f t="shared" si="461"/>
        <v>0</v>
      </c>
      <c r="AH548" s="106">
        <f t="shared" si="461"/>
        <v>0</v>
      </c>
      <c r="AI548" s="106">
        <f t="shared" si="461"/>
        <v>0</v>
      </c>
      <c r="AJ548" s="106">
        <f t="shared" si="461"/>
        <v>0</v>
      </c>
      <c r="AK548" s="106">
        <f t="shared" si="461"/>
        <v>0</v>
      </c>
      <c r="AL548" s="106">
        <f t="shared" si="461"/>
        <v>0</v>
      </c>
      <c r="AM548" s="106">
        <f t="shared" si="461"/>
        <v>0</v>
      </c>
      <c r="AN548" s="106">
        <f t="shared" si="461"/>
        <v>0</v>
      </c>
      <c r="AO548" s="106">
        <f t="shared" si="462"/>
        <v>0</v>
      </c>
      <c r="AP548" s="106">
        <f t="shared" si="462"/>
        <v>0</v>
      </c>
      <c r="AQ548" s="106">
        <f t="shared" si="462"/>
        <v>0</v>
      </c>
      <c r="AR548" s="106">
        <f t="shared" si="462"/>
        <v>0</v>
      </c>
      <c r="AS548" s="106">
        <f t="shared" si="462"/>
        <v>0</v>
      </c>
      <c r="AT548" s="106">
        <f t="shared" si="462"/>
        <v>0</v>
      </c>
      <c r="AU548" s="106">
        <f t="shared" si="462"/>
        <v>0</v>
      </c>
      <c r="AV548" s="106">
        <f t="shared" si="462"/>
        <v>0</v>
      </c>
      <c r="AW548" s="106">
        <f t="shared" si="462"/>
        <v>0</v>
      </c>
      <c r="AX548" s="106">
        <f t="shared" si="462"/>
        <v>0</v>
      </c>
      <c r="AY548" s="106">
        <f t="shared" si="463"/>
        <v>0</v>
      </c>
      <c r="AZ548" s="106">
        <f t="shared" si="463"/>
        <v>0</v>
      </c>
      <c r="BA548" s="106">
        <f t="shared" si="463"/>
        <v>0</v>
      </c>
      <c r="BB548" s="106">
        <f t="shared" si="463"/>
        <v>0</v>
      </c>
      <c r="BC548" s="106">
        <f t="shared" si="463"/>
        <v>0</v>
      </c>
      <c r="BD548" s="106">
        <f t="shared" si="463"/>
        <v>1</v>
      </c>
      <c r="BE548" s="106">
        <f t="shared" si="463"/>
        <v>1</v>
      </c>
      <c r="BF548" s="106">
        <f t="shared" si="463"/>
        <v>1</v>
      </c>
      <c r="BG548" s="106">
        <f t="shared" si="463"/>
        <v>1</v>
      </c>
      <c r="BH548" s="106">
        <f t="shared" si="463"/>
        <v>1</v>
      </c>
      <c r="BI548" s="106">
        <f t="shared" si="464"/>
        <v>1</v>
      </c>
      <c r="BJ548" s="106">
        <f t="shared" si="464"/>
        <v>1</v>
      </c>
      <c r="BK548" s="106">
        <f t="shared" si="464"/>
        <v>1</v>
      </c>
      <c r="BL548" s="106">
        <f t="shared" si="464"/>
        <v>1</v>
      </c>
      <c r="BM548" s="106">
        <f t="shared" si="464"/>
        <v>1</v>
      </c>
      <c r="BN548" s="106">
        <f t="shared" si="464"/>
        <v>1</v>
      </c>
      <c r="BO548" s="106">
        <f t="shared" si="464"/>
        <v>1</v>
      </c>
      <c r="BP548" s="106">
        <f t="shared" si="464"/>
        <v>1</v>
      </c>
      <c r="BQ548" s="106">
        <f t="shared" si="464"/>
        <v>1</v>
      </c>
      <c r="BR548" s="350">
        <f t="shared" si="444"/>
        <v>0.23728813559322035</v>
      </c>
    </row>
    <row r="549" spans="1:70" ht="24" x14ac:dyDescent="0.25">
      <c r="A549" s="80"/>
      <c r="B549" s="77" t="s">
        <v>1699</v>
      </c>
      <c r="C549" s="77" t="s">
        <v>1700</v>
      </c>
      <c r="D549" s="77" t="s">
        <v>9</v>
      </c>
      <c r="E549" s="224">
        <f>VLOOKUP(B549,'Cuadro Control'!C592:J2479,8,FALSE)</f>
        <v>1587346329.5488234</v>
      </c>
      <c r="F549" s="106">
        <f t="shared" si="452"/>
        <v>0.29899875353285565</v>
      </c>
      <c r="G549" s="107">
        <v>46522</v>
      </c>
      <c r="H549" s="107"/>
      <c r="I549" s="107">
        <v>46533</v>
      </c>
      <c r="J549" s="354">
        <f t="shared" si="415"/>
        <v>0.58333333333333337</v>
      </c>
      <c r="K549" s="106">
        <f t="shared" si="459"/>
        <v>0</v>
      </c>
      <c r="L549" s="106">
        <f t="shared" si="459"/>
        <v>0</v>
      </c>
      <c r="M549" s="106">
        <f t="shared" si="459"/>
        <v>0</v>
      </c>
      <c r="N549" s="106">
        <f t="shared" si="459"/>
        <v>0</v>
      </c>
      <c r="O549" s="106">
        <f t="shared" si="459"/>
        <v>0</v>
      </c>
      <c r="P549" s="106">
        <f t="shared" si="459"/>
        <v>0</v>
      </c>
      <c r="Q549" s="106">
        <f t="shared" si="459"/>
        <v>0</v>
      </c>
      <c r="R549" s="106">
        <f t="shared" si="459"/>
        <v>0</v>
      </c>
      <c r="S549" s="106">
        <f t="shared" si="459"/>
        <v>0</v>
      </c>
      <c r="T549" s="106">
        <f t="shared" si="459"/>
        <v>0</v>
      </c>
      <c r="U549" s="106">
        <f t="shared" si="460"/>
        <v>0</v>
      </c>
      <c r="V549" s="106">
        <f t="shared" si="460"/>
        <v>0</v>
      </c>
      <c r="W549" s="106">
        <f t="shared" si="460"/>
        <v>0</v>
      </c>
      <c r="X549" s="106">
        <f t="shared" si="460"/>
        <v>0</v>
      </c>
      <c r="Y549" s="106">
        <f t="shared" si="460"/>
        <v>0</v>
      </c>
      <c r="Z549" s="106">
        <f t="shared" si="460"/>
        <v>0</v>
      </c>
      <c r="AA549" s="106">
        <f t="shared" si="460"/>
        <v>0</v>
      </c>
      <c r="AB549" s="106">
        <f t="shared" si="460"/>
        <v>0</v>
      </c>
      <c r="AC549" s="106">
        <f t="shared" si="460"/>
        <v>0</v>
      </c>
      <c r="AD549" s="106">
        <f t="shared" si="460"/>
        <v>0</v>
      </c>
      <c r="AE549" s="106">
        <f t="shared" si="461"/>
        <v>0</v>
      </c>
      <c r="AF549" s="106">
        <f t="shared" si="461"/>
        <v>0</v>
      </c>
      <c r="AG549" s="106">
        <f t="shared" si="461"/>
        <v>0</v>
      </c>
      <c r="AH549" s="106">
        <f t="shared" si="461"/>
        <v>0</v>
      </c>
      <c r="AI549" s="106">
        <f t="shared" si="461"/>
        <v>0</v>
      </c>
      <c r="AJ549" s="106">
        <f t="shared" si="461"/>
        <v>0</v>
      </c>
      <c r="AK549" s="106">
        <f t="shared" si="461"/>
        <v>0</v>
      </c>
      <c r="AL549" s="106">
        <f t="shared" si="461"/>
        <v>0</v>
      </c>
      <c r="AM549" s="106">
        <f t="shared" si="461"/>
        <v>0</v>
      </c>
      <c r="AN549" s="106">
        <f t="shared" si="461"/>
        <v>0</v>
      </c>
      <c r="AO549" s="106">
        <f t="shared" si="462"/>
        <v>0</v>
      </c>
      <c r="AP549" s="106">
        <f t="shared" si="462"/>
        <v>0</v>
      </c>
      <c r="AQ549" s="106">
        <f t="shared" si="462"/>
        <v>0</v>
      </c>
      <c r="AR549" s="106">
        <f t="shared" si="462"/>
        <v>0</v>
      </c>
      <c r="AS549" s="106">
        <f t="shared" si="462"/>
        <v>0</v>
      </c>
      <c r="AT549" s="106">
        <f t="shared" si="462"/>
        <v>0</v>
      </c>
      <c r="AU549" s="106">
        <f t="shared" si="462"/>
        <v>0</v>
      </c>
      <c r="AV549" s="106">
        <f t="shared" si="462"/>
        <v>0</v>
      </c>
      <c r="AW549" s="106">
        <f t="shared" si="462"/>
        <v>0</v>
      </c>
      <c r="AX549" s="106">
        <f t="shared" si="462"/>
        <v>0</v>
      </c>
      <c r="AY549" s="106">
        <f t="shared" si="463"/>
        <v>0</v>
      </c>
      <c r="AZ549" s="106">
        <f t="shared" si="463"/>
        <v>0</v>
      </c>
      <c r="BA549" s="106">
        <f t="shared" si="463"/>
        <v>0</v>
      </c>
      <c r="BB549" s="106">
        <f t="shared" si="463"/>
        <v>0</v>
      </c>
      <c r="BC549" s="106">
        <f t="shared" si="463"/>
        <v>0</v>
      </c>
      <c r="BD549" s="106">
        <f t="shared" si="463"/>
        <v>0.58333333333333337</v>
      </c>
      <c r="BE549" s="106">
        <f t="shared" si="463"/>
        <v>1</v>
      </c>
      <c r="BF549" s="106">
        <f t="shared" si="463"/>
        <v>1</v>
      </c>
      <c r="BG549" s="106">
        <f t="shared" si="463"/>
        <v>1</v>
      </c>
      <c r="BH549" s="106">
        <f t="shared" si="463"/>
        <v>1</v>
      </c>
      <c r="BI549" s="106">
        <f t="shared" si="464"/>
        <v>1</v>
      </c>
      <c r="BJ549" s="106">
        <f t="shared" si="464"/>
        <v>1</v>
      </c>
      <c r="BK549" s="106">
        <f t="shared" si="464"/>
        <v>1</v>
      </c>
      <c r="BL549" s="106">
        <f t="shared" si="464"/>
        <v>1</v>
      </c>
      <c r="BM549" s="106">
        <f t="shared" si="464"/>
        <v>1</v>
      </c>
      <c r="BN549" s="106">
        <f t="shared" si="464"/>
        <v>1</v>
      </c>
      <c r="BO549" s="106">
        <f t="shared" si="464"/>
        <v>1</v>
      </c>
      <c r="BP549" s="106">
        <f t="shared" si="464"/>
        <v>1</v>
      </c>
      <c r="BQ549" s="106">
        <f t="shared" si="464"/>
        <v>1</v>
      </c>
      <c r="BR549" s="350">
        <f t="shared" si="444"/>
        <v>0.23022598870056499</v>
      </c>
    </row>
    <row r="550" spans="1:70" ht="30" x14ac:dyDescent="0.25">
      <c r="A550" s="80"/>
      <c r="B550" s="103" t="s">
        <v>1701</v>
      </c>
      <c r="C550" s="103" t="s">
        <v>1702</v>
      </c>
      <c r="D550" s="103" t="s">
        <v>9</v>
      </c>
      <c r="E550" s="223">
        <f>VLOOKUP(B550,'Cuadro Control'!C593:J2480,8,FALSE)</f>
        <v>179532477.23999998</v>
      </c>
      <c r="F550" s="104">
        <f t="shared" si="452"/>
        <v>3.3817438522495219E-2</v>
      </c>
      <c r="G550" s="105">
        <v>46525</v>
      </c>
      <c r="H550" s="105"/>
      <c r="I550" s="105">
        <v>46539</v>
      </c>
      <c r="J550" s="354">
        <f t="shared" si="415"/>
        <v>0.73333333333333328</v>
      </c>
      <c r="K550" s="104">
        <f t="shared" si="459"/>
        <v>0</v>
      </c>
      <c r="L550" s="104">
        <f t="shared" si="459"/>
        <v>0</v>
      </c>
      <c r="M550" s="104">
        <f t="shared" si="459"/>
        <v>0</v>
      </c>
      <c r="N550" s="104">
        <f t="shared" si="459"/>
        <v>0</v>
      </c>
      <c r="O550" s="104">
        <f t="shared" si="459"/>
        <v>0</v>
      </c>
      <c r="P550" s="104">
        <f t="shared" si="459"/>
        <v>0</v>
      </c>
      <c r="Q550" s="104">
        <f t="shared" si="459"/>
        <v>0</v>
      </c>
      <c r="R550" s="104">
        <f t="shared" si="459"/>
        <v>0</v>
      </c>
      <c r="S550" s="104">
        <f t="shared" si="459"/>
        <v>0</v>
      </c>
      <c r="T550" s="104">
        <f t="shared" si="459"/>
        <v>0</v>
      </c>
      <c r="U550" s="104">
        <f t="shared" si="460"/>
        <v>0</v>
      </c>
      <c r="V550" s="104">
        <f t="shared" si="460"/>
        <v>0</v>
      </c>
      <c r="W550" s="104">
        <f t="shared" si="460"/>
        <v>0</v>
      </c>
      <c r="X550" s="104">
        <f t="shared" si="460"/>
        <v>0</v>
      </c>
      <c r="Y550" s="104">
        <f t="shared" si="460"/>
        <v>0</v>
      </c>
      <c r="Z550" s="104">
        <f t="shared" si="460"/>
        <v>0</v>
      </c>
      <c r="AA550" s="104">
        <f t="shared" si="460"/>
        <v>0</v>
      </c>
      <c r="AB550" s="104">
        <f t="shared" si="460"/>
        <v>0</v>
      </c>
      <c r="AC550" s="104">
        <f t="shared" si="460"/>
        <v>0</v>
      </c>
      <c r="AD550" s="104">
        <f t="shared" si="460"/>
        <v>0</v>
      </c>
      <c r="AE550" s="104">
        <f t="shared" si="461"/>
        <v>0</v>
      </c>
      <c r="AF550" s="104">
        <f t="shared" si="461"/>
        <v>0</v>
      </c>
      <c r="AG550" s="104">
        <f t="shared" si="461"/>
        <v>0</v>
      </c>
      <c r="AH550" s="104">
        <f t="shared" si="461"/>
        <v>0</v>
      </c>
      <c r="AI550" s="104">
        <f t="shared" si="461"/>
        <v>0</v>
      </c>
      <c r="AJ550" s="104">
        <f t="shared" si="461"/>
        <v>0</v>
      </c>
      <c r="AK550" s="104">
        <f t="shared" si="461"/>
        <v>0</v>
      </c>
      <c r="AL550" s="104">
        <f t="shared" si="461"/>
        <v>0</v>
      </c>
      <c r="AM550" s="104">
        <f t="shared" si="461"/>
        <v>0</v>
      </c>
      <c r="AN550" s="104">
        <f t="shared" si="461"/>
        <v>0</v>
      </c>
      <c r="AO550" s="104">
        <f t="shared" si="462"/>
        <v>0</v>
      </c>
      <c r="AP550" s="104">
        <f t="shared" si="462"/>
        <v>0</v>
      </c>
      <c r="AQ550" s="104">
        <f t="shared" si="462"/>
        <v>0</v>
      </c>
      <c r="AR550" s="104">
        <f t="shared" si="462"/>
        <v>0</v>
      </c>
      <c r="AS550" s="104">
        <f t="shared" si="462"/>
        <v>0</v>
      </c>
      <c r="AT550" s="104">
        <f t="shared" si="462"/>
        <v>0</v>
      </c>
      <c r="AU550" s="104">
        <f t="shared" si="462"/>
        <v>0</v>
      </c>
      <c r="AV550" s="104">
        <f t="shared" si="462"/>
        <v>0</v>
      </c>
      <c r="AW550" s="104">
        <f t="shared" si="462"/>
        <v>0</v>
      </c>
      <c r="AX550" s="104">
        <f t="shared" si="462"/>
        <v>0</v>
      </c>
      <c r="AY550" s="104">
        <f t="shared" si="463"/>
        <v>0</v>
      </c>
      <c r="AZ550" s="104">
        <f t="shared" si="463"/>
        <v>0</v>
      </c>
      <c r="BA550" s="104">
        <f t="shared" si="463"/>
        <v>0</v>
      </c>
      <c r="BB550" s="104">
        <f t="shared" si="463"/>
        <v>0</v>
      </c>
      <c r="BC550" s="104">
        <f t="shared" si="463"/>
        <v>0</v>
      </c>
      <c r="BD550" s="104">
        <f t="shared" si="463"/>
        <v>0.26666666666666666</v>
      </c>
      <c r="BE550" s="104">
        <f t="shared" si="463"/>
        <v>0.73333333333333328</v>
      </c>
      <c r="BF550" s="104">
        <f t="shared" si="463"/>
        <v>1</v>
      </c>
      <c r="BG550" s="104">
        <f t="shared" si="463"/>
        <v>1</v>
      </c>
      <c r="BH550" s="104">
        <f t="shared" si="463"/>
        <v>1</v>
      </c>
      <c r="BI550" s="104">
        <f t="shared" si="464"/>
        <v>1</v>
      </c>
      <c r="BJ550" s="104">
        <f t="shared" si="464"/>
        <v>1</v>
      </c>
      <c r="BK550" s="104">
        <f t="shared" si="464"/>
        <v>1</v>
      </c>
      <c r="BL550" s="104">
        <f t="shared" si="464"/>
        <v>1</v>
      </c>
      <c r="BM550" s="104">
        <f t="shared" si="464"/>
        <v>1</v>
      </c>
      <c r="BN550" s="104">
        <f t="shared" si="464"/>
        <v>1</v>
      </c>
      <c r="BO550" s="104">
        <f t="shared" si="464"/>
        <v>1</v>
      </c>
      <c r="BP550" s="104">
        <f t="shared" si="464"/>
        <v>1</v>
      </c>
      <c r="BQ550" s="104">
        <f t="shared" si="464"/>
        <v>1</v>
      </c>
      <c r="BR550" s="350">
        <f t="shared" si="444"/>
        <v>0.22033898305084745</v>
      </c>
    </row>
    <row r="551" spans="1:70" ht="15" x14ac:dyDescent="0.25">
      <c r="A551" s="80"/>
      <c r="B551" s="78" t="s">
        <v>1703</v>
      </c>
      <c r="C551" s="78" t="s">
        <v>1999</v>
      </c>
      <c r="D551" s="78" t="s">
        <v>3</v>
      </c>
      <c r="E551" s="225">
        <f>VLOOKUP(B551,'Cuadro Control'!C594:J2481,8,FALSE)</f>
        <v>0</v>
      </c>
      <c r="F551" s="108">
        <f>IFERROR(E551/$E$535,0)</f>
        <v>0</v>
      </c>
      <c r="G551" s="109">
        <v>46539</v>
      </c>
      <c r="H551" s="109"/>
      <c r="I551" s="109">
        <v>46539</v>
      </c>
      <c r="J551" s="354">
        <f t="shared" si="415"/>
        <v>0</v>
      </c>
      <c r="K551" s="108">
        <f t="shared" si="459"/>
        <v>0</v>
      </c>
      <c r="L551" s="108">
        <f t="shared" si="459"/>
        <v>0</v>
      </c>
      <c r="M551" s="108">
        <f t="shared" si="459"/>
        <v>0</v>
      </c>
      <c r="N551" s="108">
        <f t="shared" si="459"/>
        <v>0</v>
      </c>
      <c r="O551" s="108">
        <f t="shared" si="459"/>
        <v>0</v>
      </c>
      <c r="P551" s="108">
        <f t="shared" si="459"/>
        <v>0</v>
      </c>
      <c r="Q551" s="108">
        <f t="shared" si="459"/>
        <v>0</v>
      </c>
      <c r="R551" s="108">
        <f t="shared" si="459"/>
        <v>0</v>
      </c>
      <c r="S551" s="108">
        <f t="shared" si="459"/>
        <v>0</v>
      </c>
      <c r="T551" s="108">
        <f t="shared" si="459"/>
        <v>0</v>
      </c>
      <c r="U551" s="108">
        <f t="shared" si="460"/>
        <v>0</v>
      </c>
      <c r="V551" s="108">
        <f t="shared" si="460"/>
        <v>0</v>
      </c>
      <c r="W551" s="108">
        <f t="shared" si="460"/>
        <v>0</v>
      </c>
      <c r="X551" s="108">
        <f t="shared" si="460"/>
        <v>0</v>
      </c>
      <c r="Y551" s="108">
        <f t="shared" si="460"/>
        <v>0</v>
      </c>
      <c r="Z551" s="108">
        <f t="shared" si="460"/>
        <v>0</v>
      </c>
      <c r="AA551" s="108">
        <f t="shared" si="460"/>
        <v>0</v>
      </c>
      <c r="AB551" s="108">
        <f t="shared" si="460"/>
        <v>0</v>
      </c>
      <c r="AC551" s="108">
        <f t="shared" si="460"/>
        <v>0</v>
      </c>
      <c r="AD551" s="108">
        <f t="shared" si="460"/>
        <v>0</v>
      </c>
      <c r="AE551" s="108">
        <f t="shared" si="461"/>
        <v>0</v>
      </c>
      <c r="AF551" s="108">
        <f t="shared" si="461"/>
        <v>0</v>
      </c>
      <c r="AG551" s="108">
        <f t="shared" si="461"/>
        <v>0</v>
      </c>
      <c r="AH551" s="108">
        <f t="shared" si="461"/>
        <v>0</v>
      </c>
      <c r="AI551" s="108">
        <f t="shared" si="461"/>
        <v>0</v>
      </c>
      <c r="AJ551" s="108">
        <f t="shared" si="461"/>
        <v>0</v>
      </c>
      <c r="AK551" s="108">
        <f t="shared" si="461"/>
        <v>0</v>
      </c>
      <c r="AL551" s="108">
        <f t="shared" si="461"/>
        <v>0</v>
      </c>
      <c r="AM551" s="108">
        <f t="shared" si="461"/>
        <v>0</v>
      </c>
      <c r="AN551" s="108">
        <f t="shared" si="461"/>
        <v>0</v>
      </c>
      <c r="AO551" s="108">
        <f t="shared" si="462"/>
        <v>0</v>
      </c>
      <c r="AP551" s="108">
        <f t="shared" si="462"/>
        <v>0</v>
      </c>
      <c r="AQ551" s="108">
        <f t="shared" si="462"/>
        <v>0</v>
      </c>
      <c r="AR551" s="108">
        <f t="shared" si="462"/>
        <v>0</v>
      </c>
      <c r="AS551" s="108">
        <f t="shared" si="462"/>
        <v>0</v>
      </c>
      <c r="AT551" s="108">
        <f t="shared" si="462"/>
        <v>0</v>
      </c>
      <c r="AU551" s="108">
        <f t="shared" si="462"/>
        <v>0</v>
      </c>
      <c r="AV551" s="108">
        <f t="shared" si="462"/>
        <v>0</v>
      </c>
      <c r="AW551" s="108">
        <f t="shared" si="462"/>
        <v>0</v>
      </c>
      <c r="AX551" s="108">
        <f t="shared" si="462"/>
        <v>0</v>
      </c>
      <c r="AY551" s="108">
        <f t="shared" si="463"/>
        <v>0</v>
      </c>
      <c r="AZ551" s="108">
        <f t="shared" si="463"/>
        <v>0</v>
      </c>
      <c r="BA551" s="108">
        <f t="shared" si="463"/>
        <v>0</v>
      </c>
      <c r="BB551" s="108">
        <f t="shared" si="463"/>
        <v>0</v>
      </c>
      <c r="BC551" s="108">
        <f t="shared" si="463"/>
        <v>0</v>
      </c>
      <c r="BD551" s="108">
        <f t="shared" si="463"/>
        <v>0</v>
      </c>
      <c r="BE551" s="108">
        <f t="shared" si="463"/>
        <v>0</v>
      </c>
      <c r="BF551" s="108">
        <f t="shared" si="463"/>
        <v>1</v>
      </c>
      <c r="BG551" s="108">
        <f t="shared" si="463"/>
        <v>1</v>
      </c>
      <c r="BH551" s="108">
        <f t="shared" si="463"/>
        <v>1</v>
      </c>
      <c r="BI551" s="108">
        <f t="shared" si="464"/>
        <v>1</v>
      </c>
      <c r="BJ551" s="108">
        <f t="shared" si="464"/>
        <v>1</v>
      </c>
      <c r="BK551" s="108">
        <f t="shared" si="464"/>
        <v>1</v>
      </c>
      <c r="BL551" s="108">
        <f t="shared" si="464"/>
        <v>1</v>
      </c>
      <c r="BM551" s="108">
        <f t="shared" si="464"/>
        <v>1</v>
      </c>
      <c r="BN551" s="108">
        <f t="shared" si="464"/>
        <v>1</v>
      </c>
      <c r="BO551" s="108">
        <f t="shared" si="464"/>
        <v>1</v>
      </c>
      <c r="BP551" s="108">
        <f t="shared" si="464"/>
        <v>1</v>
      </c>
      <c r="BQ551" s="108">
        <f t="shared" si="464"/>
        <v>1</v>
      </c>
      <c r="BR551" s="350">
        <f t="shared" si="444"/>
        <v>0.20338983050847459</v>
      </c>
    </row>
    <row r="552" spans="1:70" ht="15" x14ac:dyDescent="0.25">
      <c r="A552" s="80"/>
      <c r="B552" s="76" t="s">
        <v>1704</v>
      </c>
      <c r="C552" s="76" t="s">
        <v>2000</v>
      </c>
      <c r="D552" s="76" t="s">
        <v>38</v>
      </c>
      <c r="E552" s="222">
        <f>SUM(E553:E568)</f>
        <v>5308872732.0543728</v>
      </c>
      <c r="F552" s="101">
        <f>IFERROR(E552/$E$109,0)</f>
        <v>2.9408554574576196E-2</v>
      </c>
      <c r="G552" s="102">
        <v>46465</v>
      </c>
      <c r="H552" s="102"/>
      <c r="I552" s="102">
        <v>46547</v>
      </c>
      <c r="J552" s="354">
        <f t="shared" si="415"/>
        <v>0.98872752049250168</v>
      </c>
      <c r="K552" s="101">
        <f>SUMPRODUCT($F553:$F567,K553:K567)</f>
        <v>0</v>
      </c>
      <c r="L552" s="101">
        <f t="shared" ref="L552:BQ552" si="465">SUMPRODUCT($F553:$F567,L553:L567)</f>
        <v>0</v>
      </c>
      <c r="M552" s="101">
        <f t="shared" si="465"/>
        <v>0</v>
      </c>
      <c r="N552" s="101">
        <f t="shared" si="465"/>
        <v>0</v>
      </c>
      <c r="O552" s="101">
        <f t="shared" si="465"/>
        <v>0</v>
      </c>
      <c r="P552" s="101">
        <f t="shared" si="465"/>
        <v>0</v>
      </c>
      <c r="Q552" s="101">
        <f t="shared" si="465"/>
        <v>0</v>
      </c>
      <c r="R552" s="101">
        <f t="shared" si="465"/>
        <v>0</v>
      </c>
      <c r="S552" s="101">
        <f t="shared" si="465"/>
        <v>0</v>
      </c>
      <c r="T552" s="101">
        <f t="shared" si="465"/>
        <v>0</v>
      </c>
      <c r="U552" s="101">
        <f t="shared" si="465"/>
        <v>0</v>
      </c>
      <c r="V552" s="101">
        <f t="shared" si="465"/>
        <v>0</v>
      </c>
      <c r="W552" s="101">
        <f t="shared" si="465"/>
        <v>0</v>
      </c>
      <c r="X552" s="101">
        <f t="shared" si="465"/>
        <v>0</v>
      </c>
      <c r="Y552" s="101">
        <f t="shared" si="465"/>
        <v>0</v>
      </c>
      <c r="Z552" s="101">
        <f t="shared" si="465"/>
        <v>0</v>
      </c>
      <c r="AA552" s="101">
        <f t="shared" si="465"/>
        <v>0</v>
      </c>
      <c r="AB552" s="101">
        <f t="shared" si="465"/>
        <v>0</v>
      </c>
      <c r="AC552" s="101">
        <f t="shared" si="465"/>
        <v>0</v>
      </c>
      <c r="AD552" s="101">
        <f t="shared" si="465"/>
        <v>0</v>
      </c>
      <c r="AE552" s="101">
        <f t="shared" si="465"/>
        <v>0</v>
      </c>
      <c r="AF552" s="101">
        <f t="shared" si="465"/>
        <v>0</v>
      </c>
      <c r="AG552" s="101">
        <f t="shared" si="465"/>
        <v>0</v>
      </c>
      <c r="AH552" s="101">
        <f t="shared" si="465"/>
        <v>0</v>
      </c>
      <c r="AI552" s="101">
        <f t="shared" si="465"/>
        <v>0</v>
      </c>
      <c r="AJ552" s="101">
        <f t="shared" si="465"/>
        <v>0</v>
      </c>
      <c r="AK552" s="101">
        <f t="shared" si="465"/>
        <v>0</v>
      </c>
      <c r="AL552" s="101">
        <f t="shared" si="465"/>
        <v>0</v>
      </c>
      <c r="AM552" s="101">
        <f t="shared" si="465"/>
        <v>0</v>
      </c>
      <c r="AN552" s="101">
        <f t="shared" si="465"/>
        <v>0</v>
      </c>
      <c r="AO552" s="101">
        <f t="shared" si="465"/>
        <v>0</v>
      </c>
      <c r="AP552" s="101">
        <f t="shared" si="465"/>
        <v>0</v>
      </c>
      <c r="AQ552" s="101">
        <f t="shared" si="465"/>
        <v>0</v>
      </c>
      <c r="AR552" s="101">
        <f t="shared" si="465"/>
        <v>0</v>
      </c>
      <c r="AS552" s="101">
        <f t="shared" si="465"/>
        <v>0</v>
      </c>
      <c r="AT552" s="101">
        <f t="shared" si="465"/>
        <v>0</v>
      </c>
      <c r="AU552" s="101">
        <f t="shared" si="465"/>
        <v>1.3071164866653652E-3</v>
      </c>
      <c r="AV552" s="101">
        <f t="shared" si="465"/>
        <v>1.0456931893322922E-2</v>
      </c>
      <c r="AW552" s="101">
        <f t="shared" si="465"/>
        <v>3.7750428504315078E-2</v>
      </c>
      <c r="AX552" s="101">
        <f t="shared" si="465"/>
        <v>7.6320178065972868E-2</v>
      </c>
      <c r="AY552" s="101">
        <f t="shared" si="465"/>
        <v>0.16008640555045139</v>
      </c>
      <c r="AZ552" s="101">
        <f t="shared" si="465"/>
        <v>0.2168042746368922</v>
      </c>
      <c r="BA552" s="101">
        <f t="shared" si="465"/>
        <v>0.31673560607132478</v>
      </c>
      <c r="BB552" s="101">
        <f t="shared" si="465"/>
        <v>0.41666693750575734</v>
      </c>
      <c r="BC552" s="101">
        <f t="shared" si="465"/>
        <v>0.64850810003989967</v>
      </c>
      <c r="BD552" s="101">
        <f t="shared" si="465"/>
        <v>0.65248154977918515</v>
      </c>
      <c r="BE552" s="101">
        <f t="shared" si="465"/>
        <v>0.79853010962117144</v>
      </c>
      <c r="BF552" s="101">
        <f t="shared" si="465"/>
        <v>0.98872752049250168</v>
      </c>
      <c r="BG552" s="101">
        <f t="shared" si="465"/>
        <v>1</v>
      </c>
      <c r="BH552" s="101">
        <f t="shared" si="465"/>
        <v>1</v>
      </c>
      <c r="BI552" s="101">
        <f t="shared" si="465"/>
        <v>1</v>
      </c>
      <c r="BJ552" s="101">
        <f t="shared" si="465"/>
        <v>1</v>
      </c>
      <c r="BK552" s="101">
        <f t="shared" si="465"/>
        <v>1</v>
      </c>
      <c r="BL552" s="101">
        <f t="shared" si="465"/>
        <v>1</v>
      </c>
      <c r="BM552" s="101">
        <f t="shared" si="465"/>
        <v>1</v>
      </c>
      <c r="BN552" s="101">
        <f t="shared" si="465"/>
        <v>1</v>
      </c>
      <c r="BO552" s="101">
        <f t="shared" si="465"/>
        <v>1</v>
      </c>
      <c r="BP552" s="101">
        <f t="shared" si="465"/>
        <v>1</v>
      </c>
      <c r="BQ552" s="101">
        <f t="shared" si="465"/>
        <v>1</v>
      </c>
      <c r="BR552" s="350">
        <f t="shared" si="444"/>
        <v>0.25973517218046543</v>
      </c>
    </row>
    <row r="553" spans="1:70" ht="24" x14ac:dyDescent="0.25">
      <c r="A553" s="80"/>
      <c r="B553" s="77" t="s">
        <v>1705</v>
      </c>
      <c r="C553" s="77" t="s">
        <v>2122</v>
      </c>
      <c r="D553" s="77" t="s">
        <v>22</v>
      </c>
      <c r="E553" s="224">
        <f>VLOOKUP(B553,'Cuadro Control'!C596:J2483,8,FALSE)</f>
        <v>83271780.884117648</v>
      </c>
      <c r="F553" s="106">
        <f t="shared" ref="F553:F567" si="466">IFERROR(E553/$E$552,0)</f>
        <v>1.5685397839984384E-2</v>
      </c>
      <c r="G553" s="107">
        <v>46465</v>
      </c>
      <c r="H553" s="107"/>
      <c r="I553" s="107">
        <v>46476</v>
      </c>
      <c r="J553" s="354">
        <f t="shared" si="415"/>
        <v>0.66666666666666663</v>
      </c>
      <c r="K553" s="106">
        <f t="shared" ref="K553:T562" si="467">IF($G553=0,0,IF(K$6&lt;$G553,0,IF(K$6&gt;$I553,1,(K$6-$G553+1)/($I553-$G553+1))))</f>
        <v>0</v>
      </c>
      <c r="L553" s="106">
        <f t="shared" si="467"/>
        <v>0</v>
      </c>
      <c r="M553" s="106">
        <f t="shared" si="467"/>
        <v>0</v>
      </c>
      <c r="N553" s="106">
        <f t="shared" si="467"/>
        <v>0</v>
      </c>
      <c r="O553" s="106">
        <f t="shared" si="467"/>
        <v>0</v>
      </c>
      <c r="P553" s="106">
        <f t="shared" si="467"/>
        <v>0</v>
      </c>
      <c r="Q553" s="106">
        <f t="shared" si="467"/>
        <v>0</v>
      </c>
      <c r="R553" s="106">
        <f t="shared" si="467"/>
        <v>0</v>
      </c>
      <c r="S553" s="106">
        <f t="shared" si="467"/>
        <v>0</v>
      </c>
      <c r="T553" s="106">
        <f t="shared" si="467"/>
        <v>0</v>
      </c>
      <c r="U553" s="106">
        <f t="shared" ref="U553:AD562" si="468">IF($G553=0,0,IF(U$6&lt;$G553,0,IF(U$6&gt;$I553,1,(U$6-$G553+1)/($I553-$G553+1))))</f>
        <v>0</v>
      </c>
      <c r="V553" s="106">
        <f t="shared" si="468"/>
        <v>0</v>
      </c>
      <c r="W553" s="106">
        <f t="shared" si="468"/>
        <v>0</v>
      </c>
      <c r="X553" s="106">
        <f t="shared" si="468"/>
        <v>0</v>
      </c>
      <c r="Y553" s="106">
        <f t="shared" si="468"/>
        <v>0</v>
      </c>
      <c r="Z553" s="106">
        <f t="shared" si="468"/>
        <v>0</v>
      </c>
      <c r="AA553" s="106">
        <f t="shared" si="468"/>
        <v>0</v>
      </c>
      <c r="AB553" s="106">
        <f t="shared" si="468"/>
        <v>0</v>
      </c>
      <c r="AC553" s="106">
        <f t="shared" si="468"/>
        <v>0</v>
      </c>
      <c r="AD553" s="106">
        <f t="shared" si="468"/>
        <v>0</v>
      </c>
      <c r="AE553" s="106">
        <f t="shared" ref="AE553:AN562" si="469">IF($G553=0,0,IF(AE$6&lt;$G553,0,IF(AE$6&gt;$I553,1,(AE$6-$G553+1)/($I553-$G553+1))))</f>
        <v>0</v>
      </c>
      <c r="AF553" s="106">
        <f t="shared" si="469"/>
        <v>0</v>
      </c>
      <c r="AG553" s="106">
        <f t="shared" si="469"/>
        <v>0</v>
      </c>
      <c r="AH553" s="106">
        <f t="shared" si="469"/>
        <v>0</v>
      </c>
      <c r="AI553" s="106">
        <f t="shared" si="469"/>
        <v>0</v>
      </c>
      <c r="AJ553" s="106">
        <f t="shared" si="469"/>
        <v>0</v>
      </c>
      <c r="AK553" s="106">
        <f t="shared" si="469"/>
        <v>0</v>
      </c>
      <c r="AL553" s="106">
        <f t="shared" si="469"/>
        <v>0</v>
      </c>
      <c r="AM553" s="106">
        <f t="shared" si="469"/>
        <v>0</v>
      </c>
      <c r="AN553" s="106">
        <f t="shared" si="469"/>
        <v>0</v>
      </c>
      <c r="AO553" s="106">
        <f t="shared" ref="AO553:AX562" si="470">IF($G553=0,0,IF(AO$6&lt;$G553,0,IF(AO$6&gt;$I553,1,(AO$6-$G553+1)/($I553-$G553+1))))</f>
        <v>0</v>
      </c>
      <c r="AP553" s="106">
        <f t="shared" si="470"/>
        <v>0</v>
      </c>
      <c r="AQ553" s="106">
        <f t="shared" si="470"/>
        <v>0</v>
      </c>
      <c r="AR553" s="106">
        <f t="shared" si="470"/>
        <v>0</v>
      </c>
      <c r="AS553" s="106">
        <f t="shared" si="470"/>
        <v>0</v>
      </c>
      <c r="AT553" s="106">
        <f t="shared" si="470"/>
        <v>0</v>
      </c>
      <c r="AU553" s="106">
        <f t="shared" si="470"/>
        <v>8.3333333333333329E-2</v>
      </c>
      <c r="AV553" s="106">
        <f t="shared" si="470"/>
        <v>0.66666666666666663</v>
      </c>
      <c r="AW553" s="106">
        <f t="shared" si="470"/>
        <v>1</v>
      </c>
      <c r="AX553" s="106">
        <f t="shared" si="470"/>
        <v>1</v>
      </c>
      <c r="AY553" s="106">
        <f t="shared" ref="AY553:BH562" si="471">IF($G553=0,0,IF(AY$6&lt;$G553,0,IF(AY$6&gt;$I553,1,(AY$6-$G553+1)/($I553-$G553+1))))</f>
        <v>1</v>
      </c>
      <c r="AZ553" s="106">
        <f t="shared" si="471"/>
        <v>1</v>
      </c>
      <c r="BA553" s="106">
        <f t="shared" si="471"/>
        <v>1</v>
      </c>
      <c r="BB553" s="106">
        <f t="shared" si="471"/>
        <v>1</v>
      </c>
      <c r="BC553" s="106">
        <f t="shared" si="471"/>
        <v>1</v>
      </c>
      <c r="BD553" s="106">
        <f t="shared" si="471"/>
        <v>1</v>
      </c>
      <c r="BE553" s="106">
        <f t="shared" si="471"/>
        <v>1</v>
      </c>
      <c r="BF553" s="106">
        <f t="shared" si="471"/>
        <v>1</v>
      </c>
      <c r="BG553" s="106">
        <f t="shared" si="471"/>
        <v>1</v>
      </c>
      <c r="BH553" s="106">
        <f t="shared" si="471"/>
        <v>1</v>
      </c>
      <c r="BI553" s="106">
        <f t="shared" ref="BI553:BQ562" si="472">IF($G553=0,0,IF(BI$6&lt;$G553,0,IF(BI$6&gt;$I553,1,(BI$6-$G553+1)/($I553-$G553+1))))</f>
        <v>1</v>
      </c>
      <c r="BJ553" s="106">
        <f t="shared" si="472"/>
        <v>1</v>
      </c>
      <c r="BK553" s="106">
        <f t="shared" si="472"/>
        <v>1</v>
      </c>
      <c r="BL553" s="106">
        <f t="shared" si="472"/>
        <v>1</v>
      </c>
      <c r="BM553" s="106">
        <f t="shared" si="472"/>
        <v>1</v>
      </c>
      <c r="BN553" s="106">
        <f t="shared" si="472"/>
        <v>1</v>
      </c>
      <c r="BO553" s="106">
        <f t="shared" si="472"/>
        <v>1</v>
      </c>
      <c r="BP553" s="106">
        <f t="shared" si="472"/>
        <v>1</v>
      </c>
      <c r="BQ553" s="106">
        <f t="shared" si="472"/>
        <v>1</v>
      </c>
      <c r="BR553" s="350">
        <f t="shared" si="444"/>
        <v>0.36864406779661019</v>
      </c>
    </row>
    <row r="554" spans="1:70" ht="15" x14ac:dyDescent="0.25">
      <c r="A554" s="80"/>
      <c r="B554" s="77" t="s">
        <v>1706</v>
      </c>
      <c r="C554" s="77" t="s">
        <v>2002</v>
      </c>
      <c r="D554" s="77" t="s">
        <v>9</v>
      </c>
      <c r="E554" s="224">
        <f>VLOOKUP(B554,'Cuadro Control'!C597:J2484,8,FALSE)</f>
        <v>312374505.66882348</v>
      </c>
      <c r="F554" s="106">
        <f t="shared" si="466"/>
        <v>5.8840081771548515E-2</v>
      </c>
      <c r="G554" s="107">
        <v>46477</v>
      </c>
      <c r="H554" s="107"/>
      <c r="I554" s="107">
        <v>46484</v>
      </c>
      <c r="J554" s="354">
        <f t="shared" si="415"/>
        <v>0.375</v>
      </c>
      <c r="K554" s="106">
        <f t="shared" si="467"/>
        <v>0</v>
      </c>
      <c r="L554" s="106">
        <f t="shared" si="467"/>
        <v>0</v>
      </c>
      <c r="M554" s="106">
        <f t="shared" si="467"/>
        <v>0</v>
      </c>
      <c r="N554" s="106">
        <f t="shared" si="467"/>
        <v>0</v>
      </c>
      <c r="O554" s="106">
        <f t="shared" si="467"/>
        <v>0</v>
      </c>
      <c r="P554" s="106">
        <f t="shared" si="467"/>
        <v>0</v>
      </c>
      <c r="Q554" s="106">
        <f t="shared" si="467"/>
        <v>0</v>
      </c>
      <c r="R554" s="106">
        <f t="shared" si="467"/>
        <v>0</v>
      </c>
      <c r="S554" s="106">
        <f t="shared" si="467"/>
        <v>0</v>
      </c>
      <c r="T554" s="106">
        <f t="shared" si="467"/>
        <v>0</v>
      </c>
      <c r="U554" s="106">
        <f t="shared" si="468"/>
        <v>0</v>
      </c>
      <c r="V554" s="106">
        <f t="shared" si="468"/>
        <v>0</v>
      </c>
      <c r="W554" s="106">
        <f t="shared" si="468"/>
        <v>0</v>
      </c>
      <c r="X554" s="106">
        <f t="shared" si="468"/>
        <v>0</v>
      </c>
      <c r="Y554" s="106">
        <f t="shared" si="468"/>
        <v>0</v>
      </c>
      <c r="Z554" s="106">
        <f t="shared" si="468"/>
        <v>0</v>
      </c>
      <c r="AA554" s="106">
        <f t="shared" si="468"/>
        <v>0</v>
      </c>
      <c r="AB554" s="106">
        <f t="shared" si="468"/>
        <v>0</v>
      </c>
      <c r="AC554" s="106">
        <f t="shared" si="468"/>
        <v>0</v>
      </c>
      <c r="AD554" s="106">
        <f t="shared" si="468"/>
        <v>0</v>
      </c>
      <c r="AE554" s="106">
        <f t="shared" si="469"/>
        <v>0</v>
      </c>
      <c r="AF554" s="106">
        <f t="shared" si="469"/>
        <v>0</v>
      </c>
      <c r="AG554" s="106">
        <f t="shared" si="469"/>
        <v>0</v>
      </c>
      <c r="AH554" s="106">
        <f t="shared" si="469"/>
        <v>0</v>
      </c>
      <c r="AI554" s="106">
        <f t="shared" si="469"/>
        <v>0</v>
      </c>
      <c r="AJ554" s="106">
        <f t="shared" si="469"/>
        <v>0</v>
      </c>
      <c r="AK554" s="106">
        <f t="shared" si="469"/>
        <v>0</v>
      </c>
      <c r="AL554" s="106">
        <f t="shared" si="469"/>
        <v>0</v>
      </c>
      <c r="AM554" s="106">
        <f t="shared" si="469"/>
        <v>0</v>
      </c>
      <c r="AN554" s="106">
        <f t="shared" si="469"/>
        <v>0</v>
      </c>
      <c r="AO554" s="106">
        <f t="shared" si="470"/>
        <v>0</v>
      </c>
      <c r="AP554" s="106">
        <f t="shared" si="470"/>
        <v>0</v>
      </c>
      <c r="AQ554" s="106">
        <f t="shared" si="470"/>
        <v>0</v>
      </c>
      <c r="AR554" s="106">
        <f t="shared" si="470"/>
        <v>0</v>
      </c>
      <c r="AS554" s="106">
        <f t="shared" si="470"/>
        <v>0</v>
      </c>
      <c r="AT554" s="106">
        <f t="shared" si="470"/>
        <v>0</v>
      </c>
      <c r="AU554" s="106">
        <f t="shared" si="470"/>
        <v>0</v>
      </c>
      <c r="AV554" s="106">
        <f t="shared" si="470"/>
        <v>0</v>
      </c>
      <c r="AW554" s="106">
        <f t="shared" si="470"/>
        <v>0.375</v>
      </c>
      <c r="AX554" s="106">
        <f t="shared" si="470"/>
        <v>1</v>
      </c>
      <c r="AY554" s="106">
        <f t="shared" si="471"/>
        <v>1</v>
      </c>
      <c r="AZ554" s="106">
        <f t="shared" si="471"/>
        <v>1</v>
      </c>
      <c r="BA554" s="106">
        <f t="shared" si="471"/>
        <v>1</v>
      </c>
      <c r="BB554" s="106">
        <f t="shared" si="471"/>
        <v>1</v>
      </c>
      <c r="BC554" s="106">
        <f t="shared" si="471"/>
        <v>1</v>
      </c>
      <c r="BD554" s="106">
        <f t="shared" si="471"/>
        <v>1</v>
      </c>
      <c r="BE554" s="106">
        <f t="shared" si="471"/>
        <v>1</v>
      </c>
      <c r="BF554" s="106">
        <f t="shared" si="471"/>
        <v>1</v>
      </c>
      <c r="BG554" s="106">
        <f t="shared" si="471"/>
        <v>1</v>
      </c>
      <c r="BH554" s="106">
        <f t="shared" si="471"/>
        <v>1</v>
      </c>
      <c r="BI554" s="106">
        <f t="shared" si="472"/>
        <v>1</v>
      </c>
      <c r="BJ554" s="106">
        <f t="shared" si="472"/>
        <v>1</v>
      </c>
      <c r="BK554" s="106">
        <f t="shared" si="472"/>
        <v>1</v>
      </c>
      <c r="BL554" s="106">
        <f t="shared" si="472"/>
        <v>1</v>
      </c>
      <c r="BM554" s="106">
        <f t="shared" si="472"/>
        <v>1</v>
      </c>
      <c r="BN554" s="106">
        <f t="shared" si="472"/>
        <v>1</v>
      </c>
      <c r="BO554" s="106">
        <f t="shared" si="472"/>
        <v>1</v>
      </c>
      <c r="BP554" s="106">
        <f t="shared" si="472"/>
        <v>1</v>
      </c>
      <c r="BQ554" s="106">
        <f t="shared" si="472"/>
        <v>1</v>
      </c>
      <c r="BR554" s="350">
        <f t="shared" si="444"/>
        <v>0.34533898305084748</v>
      </c>
    </row>
    <row r="555" spans="1:70" ht="15" x14ac:dyDescent="0.25">
      <c r="A555" s="80"/>
      <c r="B555" s="103" t="s">
        <v>1707</v>
      </c>
      <c r="C555" s="103" t="s">
        <v>2003</v>
      </c>
      <c r="D555" s="103" t="s">
        <v>6</v>
      </c>
      <c r="E555" s="223">
        <f>VLOOKUP(B555,'Cuadro Control'!C598:J2485,8,FALSE)</f>
        <v>9527825.6870364472</v>
      </c>
      <c r="F555" s="104">
        <f t="shared" si="466"/>
        <v>1.794698454439963E-3</v>
      </c>
      <c r="G555" s="105">
        <v>46484</v>
      </c>
      <c r="H555" s="105"/>
      <c r="I555" s="105">
        <v>46486</v>
      </c>
      <c r="J555" s="354">
        <f t="shared" si="415"/>
        <v>1</v>
      </c>
      <c r="K555" s="104">
        <f t="shared" si="467"/>
        <v>0</v>
      </c>
      <c r="L555" s="104">
        <f t="shared" si="467"/>
        <v>0</v>
      </c>
      <c r="M555" s="104">
        <f t="shared" si="467"/>
        <v>0</v>
      </c>
      <c r="N555" s="104">
        <f t="shared" si="467"/>
        <v>0</v>
      </c>
      <c r="O555" s="104">
        <f t="shared" si="467"/>
        <v>0</v>
      </c>
      <c r="P555" s="104">
        <f t="shared" si="467"/>
        <v>0</v>
      </c>
      <c r="Q555" s="104">
        <f t="shared" si="467"/>
        <v>0</v>
      </c>
      <c r="R555" s="104">
        <f t="shared" si="467"/>
        <v>0</v>
      </c>
      <c r="S555" s="104">
        <f t="shared" si="467"/>
        <v>0</v>
      </c>
      <c r="T555" s="104">
        <f t="shared" si="467"/>
        <v>0</v>
      </c>
      <c r="U555" s="104">
        <f t="shared" si="468"/>
        <v>0</v>
      </c>
      <c r="V555" s="104">
        <f t="shared" si="468"/>
        <v>0</v>
      </c>
      <c r="W555" s="104">
        <f t="shared" si="468"/>
        <v>0</v>
      </c>
      <c r="X555" s="104">
        <f t="shared" si="468"/>
        <v>0</v>
      </c>
      <c r="Y555" s="104">
        <f t="shared" si="468"/>
        <v>0</v>
      </c>
      <c r="Z555" s="104">
        <f t="shared" si="468"/>
        <v>0</v>
      </c>
      <c r="AA555" s="104">
        <f t="shared" si="468"/>
        <v>0</v>
      </c>
      <c r="AB555" s="104">
        <f t="shared" si="468"/>
        <v>0</v>
      </c>
      <c r="AC555" s="104">
        <f t="shared" si="468"/>
        <v>0</v>
      </c>
      <c r="AD555" s="104">
        <f t="shared" si="468"/>
        <v>0</v>
      </c>
      <c r="AE555" s="104">
        <f t="shared" si="469"/>
        <v>0</v>
      </c>
      <c r="AF555" s="104">
        <f t="shared" si="469"/>
        <v>0</v>
      </c>
      <c r="AG555" s="104">
        <f t="shared" si="469"/>
        <v>0</v>
      </c>
      <c r="AH555" s="104">
        <f t="shared" si="469"/>
        <v>0</v>
      </c>
      <c r="AI555" s="104">
        <f t="shared" si="469"/>
        <v>0</v>
      </c>
      <c r="AJ555" s="104">
        <f t="shared" si="469"/>
        <v>0</v>
      </c>
      <c r="AK555" s="104">
        <f t="shared" si="469"/>
        <v>0</v>
      </c>
      <c r="AL555" s="104">
        <f t="shared" si="469"/>
        <v>0</v>
      </c>
      <c r="AM555" s="104">
        <f t="shared" si="469"/>
        <v>0</v>
      </c>
      <c r="AN555" s="104">
        <f t="shared" si="469"/>
        <v>0</v>
      </c>
      <c r="AO555" s="104">
        <f t="shared" si="470"/>
        <v>0</v>
      </c>
      <c r="AP555" s="104">
        <f t="shared" si="470"/>
        <v>0</v>
      </c>
      <c r="AQ555" s="104">
        <f t="shared" si="470"/>
        <v>0</v>
      </c>
      <c r="AR555" s="104">
        <f t="shared" si="470"/>
        <v>0</v>
      </c>
      <c r="AS555" s="104">
        <f t="shared" si="470"/>
        <v>0</v>
      </c>
      <c r="AT555" s="104">
        <f t="shared" si="470"/>
        <v>0</v>
      </c>
      <c r="AU555" s="104">
        <f t="shared" si="470"/>
        <v>0</v>
      </c>
      <c r="AV555" s="104">
        <f t="shared" si="470"/>
        <v>0</v>
      </c>
      <c r="AW555" s="104">
        <f t="shared" si="470"/>
        <v>0</v>
      </c>
      <c r="AX555" s="104">
        <f t="shared" si="470"/>
        <v>1</v>
      </c>
      <c r="AY555" s="104">
        <f t="shared" si="471"/>
        <v>1</v>
      </c>
      <c r="AZ555" s="104">
        <f t="shared" si="471"/>
        <v>1</v>
      </c>
      <c r="BA555" s="104">
        <f t="shared" si="471"/>
        <v>1</v>
      </c>
      <c r="BB555" s="104">
        <f t="shared" si="471"/>
        <v>1</v>
      </c>
      <c r="BC555" s="104">
        <f t="shared" si="471"/>
        <v>1</v>
      </c>
      <c r="BD555" s="104">
        <f t="shared" si="471"/>
        <v>1</v>
      </c>
      <c r="BE555" s="104">
        <f t="shared" si="471"/>
        <v>1</v>
      </c>
      <c r="BF555" s="104">
        <f t="shared" si="471"/>
        <v>1</v>
      </c>
      <c r="BG555" s="104">
        <f t="shared" si="471"/>
        <v>1</v>
      </c>
      <c r="BH555" s="104">
        <f t="shared" si="471"/>
        <v>1</v>
      </c>
      <c r="BI555" s="104">
        <f t="shared" si="472"/>
        <v>1</v>
      </c>
      <c r="BJ555" s="104">
        <f t="shared" si="472"/>
        <v>1</v>
      </c>
      <c r="BK555" s="104">
        <f t="shared" si="472"/>
        <v>1</v>
      </c>
      <c r="BL555" s="104">
        <f t="shared" si="472"/>
        <v>1</v>
      </c>
      <c r="BM555" s="104">
        <f t="shared" si="472"/>
        <v>1</v>
      </c>
      <c r="BN555" s="104">
        <f t="shared" si="472"/>
        <v>1</v>
      </c>
      <c r="BO555" s="104">
        <f t="shared" si="472"/>
        <v>1</v>
      </c>
      <c r="BP555" s="104">
        <f t="shared" si="472"/>
        <v>1</v>
      </c>
      <c r="BQ555" s="104">
        <f t="shared" si="472"/>
        <v>1</v>
      </c>
      <c r="BR555" s="350">
        <f t="shared" si="444"/>
        <v>0.33898305084745761</v>
      </c>
    </row>
    <row r="556" spans="1:70" ht="15" x14ac:dyDescent="0.25">
      <c r="A556" s="80"/>
      <c r="B556" s="77" t="s">
        <v>1708</v>
      </c>
      <c r="C556" s="77" t="s">
        <v>2004</v>
      </c>
      <c r="D556" s="77" t="s">
        <v>19</v>
      </c>
      <c r="E556" s="224">
        <f>VLOOKUP(B556,'Cuadro Control'!C599:J2486,8,FALSE)</f>
        <v>320494616.71764702</v>
      </c>
      <c r="F556" s="106">
        <f t="shared" si="466"/>
        <v>6.0369617599332674E-2</v>
      </c>
      <c r="G556" s="107">
        <v>46487</v>
      </c>
      <c r="H556" s="107"/>
      <c r="I556" s="107">
        <v>46491</v>
      </c>
      <c r="J556" s="354">
        <f t="shared" si="415"/>
        <v>0</v>
      </c>
      <c r="K556" s="106">
        <f t="shared" si="467"/>
        <v>0</v>
      </c>
      <c r="L556" s="106">
        <f t="shared" si="467"/>
        <v>0</v>
      </c>
      <c r="M556" s="106">
        <f t="shared" si="467"/>
        <v>0</v>
      </c>
      <c r="N556" s="106">
        <f t="shared" si="467"/>
        <v>0</v>
      </c>
      <c r="O556" s="106">
        <f t="shared" si="467"/>
        <v>0</v>
      </c>
      <c r="P556" s="106">
        <f t="shared" si="467"/>
        <v>0</v>
      </c>
      <c r="Q556" s="106">
        <f t="shared" si="467"/>
        <v>0</v>
      </c>
      <c r="R556" s="106">
        <f t="shared" si="467"/>
        <v>0</v>
      </c>
      <c r="S556" s="106">
        <f t="shared" si="467"/>
        <v>0</v>
      </c>
      <c r="T556" s="106">
        <f t="shared" si="467"/>
        <v>0</v>
      </c>
      <c r="U556" s="106">
        <f t="shared" si="468"/>
        <v>0</v>
      </c>
      <c r="V556" s="106">
        <f t="shared" si="468"/>
        <v>0</v>
      </c>
      <c r="W556" s="106">
        <f t="shared" si="468"/>
        <v>0</v>
      </c>
      <c r="X556" s="106">
        <f t="shared" si="468"/>
        <v>0</v>
      </c>
      <c r="Y556" s="106">
        <f t="shared" si="468"/>
        <v>0</v>
      </c>
      <c r="Z556" s="106">
        <f t="shared" si="468"/>
        <v>0</v>
      </c>
      <c r="AA556" s="106">
        <f t="shared" si="468"/>
        <v>0</v>
      </c>
      <c r="AB556" s="106">
        <f t="shared" si="468"/>
        <v>0</v>
      </c>
      <c r="AC556" s="106">
        <f t="shared" si="468"/>
        <v>0</v>
      </c>
      <c r="AD556" s="106">
        <f t="shared" si="468"/>
        <v>0</v>
      </c>
      <c r="AE556" s="106">
        <f t="shared" si="469"/>
        <v>0</v>
      </c>
      <c r="AF556" s="106">
        <f t="shared" si="469"/>
        <v>0</v>
      </c>
      <c r="AG556" s="106">
        <f t="shared" si="469"/>
        <v>0</v>
      </c>
      <c r="AH556" s="106">
        <f t="shared" si="469"/>
        <v>0</v>
      </c>
      <c r="AI556" s="106">
        <f t="shared" si="469"/>
        <v>0</v>
      </c>
      <c r="AJ556" s="106">
        <f t="shared" si="469"/>
        <v>0</v>
      </c>
      <c r="AK556" s="106">
        <f t="shared" si="469"/>
        <v>0</v>
      </c>
      <c r="AL556" s="106">
        <f t="shared" si="469"/>
        <v>0</v>
      </c>
      <c r="AM556" s="106">
        <f t="shared" si="469"/>
        <v>0</v>
      </c>
      <c r="AN556" s="106">
        <f t="shared" si="469"/>
        <v>0</v>
      </c>
      <c r="AO556" s="106">
        <f t="shared" si="470"/>
        <v>0</v>
      </c>
      <c r="AP556" s="106">
        <f t="shared" si="470"/>
        <v>0</v>
      </c>
      <c r="AQ556" s="106">
        <f t="shared" si="470"/>
        <v>0</v>
      </c>
      <c r="AR556" s="106">
        <f t="shared" si="470"/>
        <v>0</v>
      </c>
      <c r="AS556" s="106">
        <f t="shared" si="470"/>
        <v>0</v>
      </c>
      <c r="AT556" s="106">
        <f t="shared" si="470"/>
        <v>0</v>
      </c>
      <c r="AU556" s="106">
        <f t="shared" si="470"/>
        <v>0</v>
      </c>
      <c r="AV556" s="106">
        <f t="shared" si="470"/>
        <v>0</v>
      </c>
      <c r="AW556" s="106">
        <f t="shared" si="470"/>
        <v>0</v>
      </c>
      <c r="AX556" s="106">
        <f t="shared" si="470"/>
        <v>0</v>
      </c>
      <c r="AY556" s="106">
        <f t="shared" si="471"/>
        <v>1</v>
      </c>
      <c r="AZ556" s="106">
        <f t="shared" si="471"/>
        <v>1</v>
      </c>
      <c r="BA556" s="106">
        <f t="shared" si="471"/>
        <v>1</v>
      </c>
      <c r="BB556" s="106">
        <f t="shared" si="471"/>
        <v>1</v>
      </c>
      <c r="BC556" s="106">
        <f t="shared" si="471"/>
        <v>1</v>
      </c>
      <c r="BD556" s="106">
        <f t="shared" si="471"/>
        <v>1</v>
      </c>
      <c r="BE556" s="106">
        <f t="shared" si="471"/>
        <v>1</v>
      </c>
      <c r="BF556" s="106">
        <f t="shared" si="471"/>
        <v>1</v>
      </c>
      <c r="BG556" s="106">
        <f t="shared" si="471"/>
        <v>1</v>
      </c>
      <c r="BH556" s="106">
        <f t="shared" si="471"/>
        <v>1</v>
      </c>
      <c r="BI556" s="106">
        <f t="shared" si="472"/>
        <v>1</v>
      </c>
      <c r="BJ556" s="106">
        <f t="shared" si="472"/>
        <v>1</v>
      </c>
      <c r="BK556" s="106">
        <f t="shared" si="472"/>
        <v>1</v>
      </c>
      <c r="BL556" s="106">
        <f t="shared" si="472"/>
        <v>1</v>
      </c>
      <c r="BM556" s="106">
        <f t="shared" si="472"/>
        <v>1</v>
      </c>
      <c r="BN556" s="106">
        <f t="shared" si="472"/>
        <v>1</v>
      </c>
      <c r="BO556" s="106">
        <f t="shared" si="472"/>
        <v>1</v>
      </c>
      <c r="BP556" s="106">
        <f t="shared" si="472"/>
        <v>1</v>
      </c>
      <c r="BQ556" s="106">
        <f t="shared" si="472"/>
        <v>1</v>
      </c>
      <c r="BR556" s="350">
        <f t="shared" si="444"/>
        <v>0.32203389830508472</v>
      </c>
    </row>
    <row r="557" spans="1:70" ht="15" x14ac:dyDescent="0.25">
      <c r="A557" s="80"/>
      <c r="B557" s="77" t="s">
        <v>1709</v>
      </c>
      <c r="C557" s="77" t="s">
        <v>2005</v>
      </c>
      <c r="D557" s="77" t="s">
        <v>8</v>
      </c>
      <c r="E557" s="224">
        <f>VLOOKUP(B557,'Cuadro Control'!C600:J2487,8,FALSE)</f>
        <v>94303618.549411759</v>
      </c>
      <c r="F557" s="106">
        <f t="shared" si="466"/>
        <v>1.7763397864110998E-2</v>
      </c>
      <c r="G557" s="107">
        <v>46491</v>
      </c>
      <c r="H557" s="107"/>
      <c r="I557" s="107">
        <v>46493</v>
      </c>
      <c r="J557" s="354">
        <f t="shared" si="415"/>
        <v>1</v>
      </c>
      <c r="K557" s="106">
        <f t="shared" si="467"/>
        <v>0</v>
      </c>
      <c r="L557" s="106">
        <f t="shared" si="467"/>
        <v>0</v>
      </c>
      <c r="M557" s="106">
        <f t="shared" si="467"/>
        <v>0</v>
      </c>
      <c r="N557" s="106">
        <f t="shared" si="467"/>
        <v>0</v>
      </c>
      <c r="O557" s="106">
        <f t="shared" si="467"/>
        <v>0</v>
      </c>
      <c r="P557" s="106">
        <f t="shared" si="467"/>
        <v>0</v>
      </c>
      <c r="Q557" s="106">
        <f t="shared" si="467"/>
        <v>0</v>
      </c>
      <c r="R557" s="106">
        <f t="shared" si="467"/>
        <v>0</v>
      </c>
      <c r="S557" s="106">
        <f t="shared" si="467"/>
        <v>0</v>
      </c>
      <c r="T557" s="106">
        <f t="shared" si="467"/>
        <v>0</v>
      </c>
      <c r="U557" s="106">
        <f t="shared" si="468"/>
        <v>0</v>
      </c>
      <c r="V557" s="106">
        <f t="shared" si="468"/>
        <v>0</v>
      </c>
      <c r="W557" s="106">
        <f t="shared" si="468"/>
        <v>0</v>
      </c>
      <c r="X557" s="106">
        <f t="shared" si="468"/>
        <v>0</v>
      </c>
      <c r="Y557" s="106">
        <f t="shared" si="468"/>
        <v>0</v>
      </c>
      <c r="Z557" s="106">
        <f t="shared" si="468"/>
        <v>0</v>
      </c>
      <c r="AA557" s="106">
        <f t="shared" si="468"/>
        <v>0</v>
      </c>
      <c r="AB557" s="106">
        <f t="shared" si="468"/>
        <v>0</v>
      </c>
      <c r="AC557" s="106">
        <f t="shared" si="468"/>
        <v>0</v>
      </c>
      <c r="AD557" s="106">
        <f t="shared" si="468"/>
        <v>0</v>
      </c>
      <c r="AE557" s="106">
        <f t="shared" si="469"/>
        <v>0</v>
      </c>
      <c r="AF557" s="106">
        <f t="shared" si="469"/>
        <v>0</v>
      </c>
      <c r="AG557" s="106">
        <f t="shared" si="469"/>
        <v>0</v>
      </c>
      <c r="AH557" s="106">
        <f t="shared" si="469"/>
        <v>0</v>
      </c>
      <c r="AI557" s="106">
        <f t="shared" si="469"/>
        <v>0</v>
      </c>
      <c r="AJ557" s="106">
        <f t="shared" si="469"/>
        <v>0</v>
      </c>
      <c r="AK557" s="106">
        <f t="shared" si="469"/>
        <v>0</v>
      </c>
      <c r="AL557" s="106">
        <f t="shared" si="469"/>
        <v>0</v>
      </c>
      <c r="AM557" s="106">
        <f t="shared" si="469"/>
        <v>0</v>
      </c>
      <c r="AN557" s="106">
        <f t="shared" si="469"/>
        <v>0</v>
      </c>
      <c r="AO557" s="106">
        <f t="shared" si="470"/>
        <v>0</v>
      </c>
      <c r="AP557" s="106">
        <f t="shared" si="470"/>
        <v>0</v>
      </c>
      <c r="AQ557" s="106">
        <f t="shared" si="470"/>
        <v>0</v>
      </c>
      <c r="AR557" s="106">
        <f t="shared" si="470"/>
        <v>0</v>
      </c>
      <c r="AS557" s="106">
        <f t="shared" si="470"/>
        <v>0</v>
      </c>
      <c r="AT557" s="106">
        <f t="shared" si="470"/>
        <v>0</v>
      </c>
      <c r="AU557" s="106">
        <f t="shared" si="470"/>
        <v>0</v>
      </c>
      <c r="AV557" s="106">
        <f t="shared" si="470"/>
        <v>0</v>
      </c>
      <c r="AW557" s="106">
        <f t="shared" si="470"/>
        <v>0</v>
      </c>
      <c r="AX557" s="106">
        <f t="shared" si="470"/>
        <v>0</v>
      </c>
      <c r="AY557" s="106">
        <f t="shared" si="471"/>
        <v>1</v>
      </c>
      <c r="AZ557" s="106">
        <f t="shared" si="471"/>
        <v>1</v>
      </c>
      <c r="BA557" s="106">
        <f t="shared" si="471"/>
        <v>1</v>
      </c>
      <c r="BB557" s="106">
        <f t="shared" si="471"/>
        <v>1</v>
      </c>
      <c r="BC557" s="106">
        <f t="shared" si="471"/>
        <v>1</v>
      </c>
      <c r="BD557" s="106">
        <f t="shared" si="471"/>
        <v>1</v>
      </c>
      <c r="BE557" s="106">
        <f t="shared" si="471"/>
        <v>1</v>
      </c>
      <c r="BF557" s="106">
        <f t="shared" si="471"/>
        <v>1</v>
      </c>
      <c r="BG557" s="106">
        <f t="shared" si="471"/>
        <v>1</v>
      </c>
      <c r="BH557" s="106">
        <f t="shared" si="471"/>
        <v>1</v>
      </c>
      <c r="BI557" s="106">
        <f t="shared" si="472"/>
        <v>1</v>
      </c>
      <c r="BJ557" s="106">
        <f t="shared" si="472"/>
        <v>1</v>
      </c>
      <c r="BK557" s="106">
        <f t="shared" si="472"/>
        <v>1</v>
      </c>
      <c r="BL557" s="106">
        <f t="shared" si="472"/>
        <v>1</v>
      </c>
      <c r="BM557" s="106">
        <f t="shared" si="472"/>
        <v>1</v>
      </c>
      <c r="BN557" s="106">
        <f t="shared" si="472"/>
        <v>1</v>
      </c>
      <c r="BO557" s="106">
        <f t="shared" si="472"/>
        <v>1</v>
      </c>
      <c r="BP557" s="106">
        <f t="shared" si="472"/>
        <v>1</v>
      </c>
      <c r="BQ557" s="106">
        <f t="shared" si="472"/>
        <v>1</v>
      </c>
      <c r="BR557" s="350">
        <f t="shared" si="444"/>
        <v>0.32203389830508472</v>
      </c>
    </row>
    <row r="558" spans="1:70" ht="15" x14ac:dyDescent="0.25">
      <c r="A558" s="80"/>
      <c r="B558" s="77" t="s">
        <v>1710</v>
      </c>
      <c r="C558" s="77" t="s">
        <v>2006</v>
      </c>
      <c r="D558" s="77" t="s">
        <v>26</v>
      </c>
      <c r="E558" s="224">
        <f>VLOOKUP(B558,'Cuadro Control'!C601:J2488,8,FALSE)</f>
        <v>179436034.15411764</v>
      </c>
      <c r="F558" s="106">
        <f t="shared" si="466"/>
        <v>3.3799272126209236E-2</v>
      </c>
      <c r="G558" s="107">
        <v>46493</v>
      </c>
      <c r="H558" s="107"/>
      <c r="I558" s="107">
        <v>46498</v>
      </c>
      <c r="J558" s="354">
        <f t="shared" ref="J558:J621" si="473">+INDEX($K558:$BQ558,1,MATCH(I558,$K$6:$BQ$6,1))</f>
        <v>0.16666666666666666</v>
      </c>
      <c r="K558" s="106">
        <f t="shared" si="467"/>
        <v>0</v>
      </c>
      <c r="L558" s="106">
        <f t="shared" si="467"/>
        <v>0</v>
      </c>
      <c r="M558" s="106">
        <f t="shared" si="467"/>
        <v>0</v>
      </c>
      <c r="N558" s="106">
        <f t="shared" si="467"/>
        <v>0</v>
      </c>
      <c r="O558" s="106">
        <f t="shared" si="467"/>
        <v>0</v>
      </c>
      <c r="P558" s="106">
        <f t="shared" si="467"/>
        <v>0</v>
      </c>
      <c r="Q558" s="106">
        <f t="shared" si="467"/>
        <v>0</v>
      </c>
      <c r="R558" s="106">
        <f t="shared" si="467"/>
        <v>0</v>
      </c>
      <c r="S558" s="106">
        <f t="shared" si="467"/>
        <v>0</v>
      </c>
      <c r="T558" s="106">
        <f t="shared" si="467"/>
        <v>0</v>
      </c>
      <c r="U558" s="106">
        <f t="shared" si="468"/>
        <v>0</v>
      </c>
      <c r="V558" s="106">
        <f t="shared" si="468"/>
        <v>0</v>
      </c>
      <c r="W558" s="106">
        <f t="shared" si="468"/>
        <v>0</v>
      </c>
      <c r="X558" s="106">
        <f t="shared" si="468"/>
        <v>0</v>
      </c>
      <c r="Y558" s="106">
        <f t="shared" si="468"/>
        <v>0</v>
      </c>
      <c r="Z558" s="106">
        <f t="shared" si="468"/>
        <v>0</v>
      </c>
      <c r="AA558" s="106">
        <f t="shared" si="468"/>
        <v>0</v>
      </c>
      <c r="AB558" s="106">
        <f t="shared" si="468"/>
        <v>0</v>
      </c>
      <c r="AC558" s="106">
        <f t="shared" si="468"/>
        <v>0</v>
      </c>
      <c r="AD558" s="106">
        <f t="shared" si="468"/>
        <v>0</v>
      </c>
      <c r="AE558" s="106">
        <f t="shared" si="469"/>
        <v>0</v>
      </c>
      <c r="AF558" s="106">
        <f t="shared" si="469"/>
        <v>0</v>
      </c>
      <c r="AG558" s="106">
        <f t="shared" si="469"/>
        <v>0</v>
      </c>
      <c r="AH558" s="106">
        <f t="shared" si="469"/>
        <v>0</v>
      </c>
      <c r="AI558" s="106">
        <f t="shared" si="469"/>
        <v>0</v>
      </c>
      <c r="AJ558" s="106">
        <f t="shared" si="469"/>
        <v>0</v>
      </c>
      <c r="AK558" s="106">
        <f t="shared" si="469"/>
        <v>0</v>
      </c>
      <c r="AL558" s="106">
        <f t="shared" si="469"/>
        <v>0</v>
      </c>
      <c r="AM558" s="106">
        <f t="shared" si="469"/>
        <v>0</v>
      </c>
      <c r="AN558" s="106">
        <f t="shared" si="469"/>
        <v>0</v>
      </c>
      <c r="AO558" s="106">
        <f t="shared" si="470"/>
        <v>0</v>
      </c>
      <c r="AP558" s="106">
        <f t="shared" si="470"/>
        <v>0</v>
      </c>
      <c r="AQ558" s="106">
        <f t="shared" si="470"/>
        <v>0</v>
      </c>
      <c r="AR558" s="106">
        <f t="shared" si="470"/>
        <v>0</v>
      </c>
      <c r="AS558" s="106">
        <f t="shared" si="470"/>
        <v>0</v>
      </c>
      <c r="AT558" s="106">
        <f t="shared" si="470"/>
        <v>0</v>
      </c>
      <c r="AU558" s="106">
        <f t="shared" si="470"/>
        <v>0</v>
      </c>
      <c r="AV558" s="106">
        <f t="shared" si="470"/>
        <v>0</v>
      </c>
      <c r="AW558" s="106">
        <f t="shared" si="470"/>
        <v>0</v>
      </c>
      <c r="AX558" s="106">
        <f t="shared" si="470"/>
        <v>0</v>
      </c>
      <c r="AY558" s="106">
        <f t="shared" si="471"/>
        <v>0.16666666666666666</v>
      </c>
      <c r="AZ558" s="106">
        <f t="shared" si="471"/>
        <v>1</v>
      </c>
      <c r="BA558" s="106">
        <f t="shared" si="471"/>
        <v>1</v>
      </c>
      <c r="BB558" s="106">
        <f t="shared" si="471"/>
        <v>1</v>
      </c>
      <c r="BC558" s="106">
        <f t="shared" si="471"/>
        <v>1</v>
      </c>
      <c r="BD558" s="106">
        <f t="shared" si="471"/>
        <v>1</v>
      </c>
      <c r="BE558" s="106">
        <f t="shared" si="471"/>
        <v>1</v>
      </c>
      <c r="BF558" s="106">
        <f t="shared" si="471"/>
        <v>1</v>
      </c>
      <c r="BG558" s="106">
        <f t="shared" si="471"/>
        <v>1</v>
      </c>
      <c r="BH558" s="106">
        <f t="shared" si="471"/>
        <v>1</v>
      </c>
      <c r="BI558" s="106">
        <f t="shared" si="472"/>
        <v>1</v>
      </c>
      <c r="BJ558" s="106">
        <f t="shared" si="472"/>
        <v>1</v>
      </c>
      <c r="BK558" s="106">
        <f t="shared" si="472"/>
        <v>1</v>
      </c>
      <c r="BL558" s="106">
        <f t="shared" si="472"/>
        <v>1</v>
      </c>
      <c r="BM558" s="106">
        <f t="shared" si="472"/>
        <v>1</v>
      </c>
      <c r="BN558" s="106">
        <f t="shared" si="472"/>
        <v>1</v>
      </c>
      <c r="BO558" s="106">
        <f t="shared" si="472"/>
        <v>1</v>
      </c>
      <c r="BP558" s="106">
        <f t="shared" si="472"/>
        <v>1</v>
      </c>
      <c r="BQ558" s="106">
        <f t="shared" si="472"/>
        <v>1</v>
      </c>
      <c r="BR558" s="350">
        <f t="shared" si="444"/>
        <v>0.30790960451977401</v>
      </c>
    </row>
    <row r="559" spans="1:70" ht="15" x14ac:dyDescent="0.25">
      <c r="A559" s="80"/>
      <c r="B559" s="77" t="s">
        <v>1711</v>
      </c>
      <c r="C559" s="77" t="s">
        <v>2007</v>
      </c>
      <c r="D559" s="77" t="s">
        <v>730</v>
      </c>
      <c r="E559" s="224">
        <f>VLOOKUP(B559,'Cuadro Control'!C602:J2489,8,FALSE)</f>
        <v>1212623361.2117648</v>
      </c>
      <c r="F559" s="106">
        <f t="shared" si="466"/>
        <v>0.22841447185013161</v>
      </c>
      <c r="G559" s="107">
        <v>46499</v>
      </c>
      <c r="H559" s="107"/>
      <c r="I559" s="107">
        <v>46514</v>
      </c>
      <c r="J559" s="354">
        <f t="shared" si="473"/>
        <v>1</v>
      </c>
      <c r="K559" s="106">
        <f t="shared" si="467"/>
        <v>0</v>
      </c>
      <c r="L559" s="106">
        <f t="shared" si="467"/>
        <v>0</v>
      </c>
      <c r="M559" s="106">
        <f t="shared" si="467"/>
        <v>0</v>
      </c>
      <c r="N559" s="106">
        <f t="shared" si="467"/>
        <v>0</v>
      </c>
      <c r="O559" s="106">
        <f t="shared" si="467"/>
        <v>0</v>
      </c>
      <c r="P559" s="106">
        <f t="shared" si="467"/>
        <v>0</v>
      </c>
      <c r="Q559" s="106">
        <f t="shared" si="467"/>
        <v>0</v>
      </c>
      <c r="R559" s="106">
        <f t="shared" si="467"/>
        <v>0</v>
      </c>
      <c r="S559" s="106">
        <f t="shared" si="467"/>
        <v>0</v>
      </c>
      <c r="T559" s="106">
        <f t="shared" si="467"/>
        <v>0</v>
      </c>
      <c r="U559" s="106">
        <f t="shared" si="468"/>
        <v>0</v>
      </c>
      <c r="V559" s="106">
        <f t="shared" si="468"/>
        <v>0</v>
      </c>
      <c r="W559" s="106">
        <f t="shared" si="468"/>
        <v>0</v>
      </c>
      <c r="X559" s="106">
        <f t="shared" si="468"/>
        <v>0</v>
      </c>
      <c r="Y559" s="106">
        <f t="shared" si="468"/>
        <v>0</v>
      </c>
      <c r="Z559" s="106">
        <f t="shared" si="468"/>
        <v>0</v>
      </c>
      <c r="AA559" s="106">
        <f t="shared" si="468"/>
        <v>0</v>
      </c>
      <c r="AB559" s="106">
        <f t="shared" si="468"/>
        <v>0</v>
      </c>
      <c r="AC559" s="106">
        <f t="shared" si="468"/>
        <v>0</v>
      </c>
      <c r="AD559" s="106">
        <f t="shared" si="468"/>
        <v>0</v>
      </c>
      <c r="AE559" s="106">
        <f t="shared" si="469"/>
        <v>0</v>
      </c>
      <c r="AF559" s="106">
        <f t="shared" si="469"/>
        <v>0</v>
      </c>
      <c r="AG559" s="106">
        <f t="shared" si="469"/>
        <v>0</v>
      </c>
      <c r="AH559" s="106">
        <f t="shared" si="469"/>
        <v>0</v>
      </c>
      <c r="AI559" s="106">
        <f t="shared" si="469"/>
        <v>0</v>
      </c>
      <c r="AJ559" s="106">
        <f t="shared" si="469"/>
        <v>0</v>
      </c>
      <c r="AK559" s="106">
        <f t="shared" si="469"/>
        <v>0</v>
      </c>
      <c r="AL559" s="106">
        <f t="shared" si="469"/>
        <v>0</v>
      </c>
      <c r="AM559" s="106">
        <f t="shared" si="469"/>
        <v>0</v>
      </c>
      <c r="AN559" s="106">
        <f t="shared" si="469"/>
        <v>0</v>
      </c>
      <c r="AO559" s="106">
        <f t="shared" si="470"/>
        <v>0</v>
      </c>
      <c r="AP559" s="106">
        <f t="shared" si="470"/>
        <v>0</v>
      </c>
      <c r="AQ559" s="106">
        <f t="shared" si="470"/>
        <v>0</v>
      </c>
      <c r="AR559" s="106">
        <f t="shared" si="470"/>
        <v>0</v>
      </c>
      <c r="AS559" s="106">
        <f t="shared" si="470"/>
        <v>0</v>
      </c>
      <c r="AT559" s="106">
        <f t="shared" si="470"/>
        <v>0</v>
      </c>
      <c r="AU559" s="106">
        <f t="shared" si="470"/>
        <v>0</v>
      </c>
      <c r="AV559" s="106">
        <f t="shared" si="470"/>
        <v>0</v>
      </c>
      <c r="AW559" s="106">
        <f t="shared" si="470"/>
        <v>0</v>
      </c>
      <c r="AX559" s="106">
        <f t="shared" si="470"/>
        <v>0</v>
      </c>
      <c r="AY559" s="106">
        <f t="shared" si="471"/>
        <v>0</v>
      </c>
      <c r="AZ559" s="106">
        <f t="shared" si="471"/>
        <v>0.125</v>
      </c>
      <c r="BA559" s="106">
        <f t="shared" si="471"/>
        <v>0.5625</v>
      </c>
      <c r="BB559" s="106">
        <f t="shared" si="471"/>
        <v>1</v>
      </c>
      <c r="BC559" s="106">
        <f t="shared" si="471"/>
        <v>1</v>
      </c>
      <c r="BD559" s="106">
        <f t="shared" si="471"/>
        <v>1</v>
      </c>
      <c r="BE559" s="106">
        <f t="shared" si="471"/>
        <v>1</v>
      </c>
      <c r="BF559" s="106">
        <f t="shared" si="471"/>
        <v>1</v>
      </c>
      <c r="BG559" s="106">
        <f t="shared" si="471"/>
        <v>1</v>
      </c>
      <c r="BH559" s="106">
        <f t="shared" si="471"/>
        <v>1</v>
      </c>
      <c r="BI559" s="106">
        <f t="shared" si="472"/>
        <v>1</v>
      </c>
      <c r="BJ559" s="106">
        <f t="shared" si="472"/>
        <v>1</v>
      </c>
      <c r="BK559" s="106">
        <f t="shared" si="472"/>
        <v>1</v>
      </c>
      <c r="BL559" s="106">
        <f t="shared" si="472"/>
        <v>1</v>
      </c>
      <c r="BM559" s="106">
        <f t="shared" si="472"/>
        <v>1</v>
      </c>
      <c r="BN559" s="106">
        <f t="shared" si="472"/>
        <v>1</v>
      </c>
      <c r="BO559" s="106">
        <f t="shared" si="472"/>
        <v>1</v>
      </c>
      <c r="BP559" s="106">
        <f t="shared" si="472"/>
        <v>1</v>
      </c>
      <c r="BQ559" s="106">
        <f t="shared" si="472"/>
        <v>1</v>
      </c>
      <c r="BR559" s="350">
        <f t="shared" si="444"/>
        <v>0.28283898305084748</v>
      </c>
    </row>
    <row r="560" spans="1:70" ht="15" x14ac:dyDescent="0.25">
      <c r="A560" s="80"/>
      <c r="B560" s="77" t="s">
        <v>1712</v>
      </c>
      <c r="C560" s="77" t="s">
        <v>2008</v>
      </c>
      <c r="D560" s="77" t="s">
        <v>6</v>
      </c>
      <c r="E560" s="224">
        <f>VLOOKUP(B560,'Cuadro Control'!C603:J2490,8,FALSE)</f>
        <v>0</v>
      </c>
      <c r="F560" s="106">
        <f t="shared" si="466"/>
        <v>0</v>
      </c>
      <c r="G560" s="107">
        <v>46514</v>
      </c>
      <c r="H560" s="107"/>
      <c r="I560" s="107">
        <v>46519</v>
      </c>
      <c r="J560" s="354">
        <f t="shared" si="473"/>
        <v>0.16666666666666666</v>
      </c>
      <c r="K560" s="106">
        <f t="shared" si="467"/>
        <v>0</v>
      </c>
      <c r="L560" s="106">
        <f t="shared" si="467"/>
        <v>0</v>
      </c>
      <c r="M560" s="106">
        <f t="shared" si="467"/>
        <v>0</v>
      </c>
      <c r="N560" s="106">
        <f t="shared" si="467"/>
        <v>0</v>
      </c>
      <c r="O560" s="106">
        <f t="shared" si="467"/>
        <v>0</v>
      </c>
      <c r="P560" s="106">
        <f t="shared" si="467"/>
        <v>0</v>
      </c>
      <c r="Q560" s="106">
        <f t="shared" si="467"/>
        <v>0</v>
      </c>
      <c r="R560" s="106">
        <f t="shared" si="467"/>
        <v>0</v>
      </c>
      <c r="S560" s="106">
        <f t="shared" si="467"/>
        <v>0</v>
      </c>
      <c r="T560" s="106">
        <f t="shared" si="467"/>
        <v>0</v>
      </c>
      <c r="U560" s="106">
        <f t="shared" si="468"/>
        <v>0</v>
      </c>
      <c r="V560" s="106">
        <f t="shared" si="468"/>
        <v>0</v>
      </c>
      <c r="W560" s="106">
        <f t="shared" si="468"/>
        <v>0</v>
      </c>
      <c r="X560" s="106">
        <f t="shared" si="468"/>
        <v>0</v>
      </c>
      <c r="Y560" s="106">
        <f t="shared" si="468"/>
        <v>0</v>
      </c>
      <c r="Z560" s="106">
        <f t="shared" si="468"/>
        <v>0</v>
      </c>
      <c r="AA560" s="106">
        <f t="shared" si="468"/>
        <v>0</v>
      </c>
      <c r="AB560" s="106">
        <f t="shared" si="468"/>
        <v>0</v>
      </c>
      <c r="AC560" s="106">
        <f t="shared" si="468"/>
        <v>0</v>
      </c>
      <c r="AD560" s="106">
        <f t="shared" si="468"/>
        <v>0</v>
      </c>
      <c r="AE560" s="106">
        <f t="shared" si="469"/>
        <v>0</v>
      </c>
      <c r="AF560" s="106">
        <f t="shared" si="469"/>
        <v>0</v>
      </c>
      <c r="AG560" s="106">
        <f t="shared" si="469"/>
        <v>0</v>
      </c>
      <c r="AH560" s="106">
        <f t="shared" si="469"/>
        <v>0</v>
      </c>
      <c r="AI560" s="106">
        <f t="shared" si="469"/>
        <v>0</v>
      </c>
      <c r="AJ560" s="106">
        <f t="shared" si="469"/>
        <v>0</v>
      </c>
      <c r="AK560" s="106">
        <f t="shared" si="469"/>
        <v>0</v>
      </c>
      <c r="AL560" s="106">
        <f t="shared" si="469"/>
        <v>0</v>
      </c>
      <c r="AM560" s="106">
        <f t="shared" si="469"/>
        <v>0</v>
      </c>
      <c r="AN560" s="106">
        <f t="shared" si="469"/>
        <v>0</v>
      </c>
      <c r="AO560" s="106">
        <f t="shared" si="470"/>
        <v>0</v>
      </c>
      <c r="AP560" s="106">
        <f t="shared" si="470"/>
        <v>0</v>
      </c>
      <c r="AQ560" s="106">
        <f t="shared" si="470"/>
        <v>0</v>
      </c>
      <c r="AR560" s="106">
        <f t="shared" si="470"/>
        <v>0</v>
      </c>
      <c r="AS560" s="106">
        <f t="shared" si="470"/>
        <v>0</v>
      </c>
      <c r="AT560" s="106">
        <f t="shared" si="470"/>
        <v>0</v>
      </c>
      <c r="AU560" s="106">
        <f t="shared" si="470"/>
        <v>0</v>
      </c>
      <c r="AV560" s="106">
        <f t="shared" si="470"/>
        <v>0</v>
      </c>
      <c r="AW560" s="106">
        <f t="shared" si="470"/>
        <v>0</v>
      </c>
      <c r="AX560" s="106">
        <f t="shared" si="470"/>
        <v>0</v>
      </c>
      <c r="AY560" s="106">
        <f t="shared" si="471"/>
        <v>0</v>
      </c>
      <c r="AZ560" s="106">
        <f t="shared" si="471"/>
        <v>0</v>
      </c>
      <c r="BA560" s="106">
        <f t="shared" si="471"/>
        <v>0</v>
      </c>
      <c r="BB560" s="106">
        <f t="shared" si="471"/>
        <v>0.16666666666666666</v>
      </c>
      <c r="BC560" s="106">
        <f t="shared" si="471"/>
        <v>1</v>
      </c>
      <c r="BD560" s="106">
        <f t="shared" si="471"/>
        <v>1</v>
      </c>
      <c r="BE560" s="106">
        <f t="shared" si="471"/>
        <v>1</v>
      </c>
      <c r="BF560" s="106">
        <f t="shared" si="471"/>
        <v>1</v>
      </c>
      <c r="BG560" s="106">
        <f t="shared" si="471"/>
        <v>1</v>
      </c>
      <c r="BH560" s="106">
        <f t="shared" si="471"/>
        <v>1</v>
      </c>
      <c r="BI560" s="106">
        <f t="shared" si="472"/>
        <v>1</v>
      </c>
      <c r="BJ560" s="106">
        <f t="shared" si="472"/>
        <v>1</v>
      </c>
      <c r="BK560" s="106">
        <f t="shared" si="472"/>
        <v>1</v>
      </c>
      <c r="BL560" s="106">
        <f t="shared" si="472"/>
        <v>1</v>
      </c>
      <c r="BM560" s="106">
        <f t="shared" si="472"/>
        <v>1</v>
      </c>
      <c r="BN560" s="106">
        <f t="shared" si="472"/>
        <v>1</v>
      </c>
      <c r="BO560" s="106">
        <f t="shared" si="472"/>
        <v>1</v>
      </c>
      <c r="BP560" s="106">
        <f t="shared" si="472"/>
        <v>1</v>
      </c>
      <c r="BQ560" s="106">
        <f t="shared" si="472"/>
        <v>1</v>
      </c>
      <c r="BR560" s="350">
        <f t="shared" si="444"/>
        <v>0.25706214689265539</v>
      </c>
    </row>
    <row r="561" spans="1:70" ht="24" x14ac:dyDescent="0.25">
      <c r="A561" s="80"/>
      <c r="B561" s="78" t="s">
        <v>1713</v>
      </c>
      <c r="C561" s="78" t="s">
        <v>2009</v>
      </c>
      <c r="D561" s="78" t="s">
        <v>3</v>
      </c>
      <c r="E561" s="225">
        <f>VLOOKUP(B561,'Cuadro Control'!C604:J2491,8,FALSE)</f>
        <v>0</v>
      </c>
      <c r="F561" s="108">
        <f t="shared" si="466"/>
        <v>0</v>
      </c>
      <c r="G561" s="109">
        <v>46514</v>
      </c>
      <c r="H561" s="109"/>
      <c r="I561" s="109">
        <v>46514</v>
      </c>
      <c r="J561" s="354">
        <f t="shared" si="473"/>
        <v>1</v>
      </c>
      <c r="K561" s="108">
        <f t="shared" si="467"/>
        <v>0</v>
      </c>
      <c r="L561" s="108">
        <f t="shared" si="467"/>
        <v>0</v>
      </c>
      <c r="M561" s="108">
        <f t="shared" si="467"/>
        <v>0</v>
      </c>
      <c r="N561" s="108">
        <f t="shared" si="467"/>
        <v>0</v>
      </c>
      <c r="O561" s="108">
        <f t="shared" si="467"/>
        <v>0</v>
      </c>
      <c r="P561" s="108">
        <f t="shared" si="467"/>
        <v>0</v>
      </c>
      <c r="Q561" s="108">
        <f t="shared" si="467"/>
        <v>0</v>
      </c>
      <c r="R561" s="108">
        <f t="shared" si="467"/>
        <v>0</v>
      </c>
      <c r="S561" s="108">
        <f t="shared" si="467"/>
        <v>0</v>
      </c>
      <c r="T561" s="108">
        <f t="shared" si="467"/>
        <v>0</v>
      </c>
      <c r="U561" s="108">
        <f t="shared" si="468"/>
        <v>0</v>
      </c>
      <c r="V561" s="108">
        <f t="shared" si="468"/>
        <v>0</v>
      </c>
      <c r="W561" s="108">
        <f t="shared" si="468"/>
        <v>0</v>
      </c>
      <c r="X561" s="108">
        <f t="shared" si="468"/>
        <v>0</v>
      </c>
      <c r="Y561" s="108">
        <f t="shared" si="468"/>
        <v>0</v>
      </c>
      <c r="Z561" s="108">
        <f t="shared" si="468"/>
        <v>0</v>
      </c>
      <c r="AA561" s="108">
        <f t="shared" si="468"/>
        <v>0</v>
      </c>
      <c r="AB561" s="108">
        <f t="shared" si="468"/>
        <v>0</v>
      </c>
      <c r="AC561" s="108">
        <f t="shared" si="468"/>
        <v>0</v>
      </c>
      <c r="AD561" s="108">
        <f t="shared" si="468"/>
        <v>0</v>
      </c>
      <c r="AE561" s="108">
        <f t="shared" si="469"/>
        <v>0</v>
      </c>
      <c r="AF561" s="108">
        <f t="shared" si="469"/>
        <v>0</v>
      </c>
      <c r="AG561" s="108">
        <f t="shared" si="469"/>
        <v>0</v>
      </c>
      <c r="AH561" s="108">
        <f t="shared" si="469"/>
        <v>0</v>
      </c>
      <c r="AI561" s="108">
        <f t="shared" si="469"/>
        <v>0</v>
      </c>
      <c r="AJ561" s="108">
        <f t="shared" si="469"/>
        <v>0</v>
      </c>
      <c r="AK561" s="108">
        <f t="shared" si="469"/>
        <v>0</v>
      </c>
      <c r="AL561" s="108">
        <f t="shared" si="469"/>
        <v>0</v>
      </c>
      <c r="AM561" s="108">
        <f t="shared" si="469"/>
        <v>0</v>
      </c>
      <c r="AN561" s="108">
        <f t="shared" si="469"/>
        <v>0</v>
      </c>
      <c r="AO561" s="108">
        <f t="shared" si="470"/>
        <v>0</v>
      </c>
      <c r="AP561" s="108">
        <f t="shared" si="470"/>
        <v>0</v>
      </c>
      <c r="AQ561" s="108">
        <f t="shared" si="470"/>
        <v>0</v>
      </c>
      <c r="AR561" s="108">
        <f t="shared" si="470"/>
        <v>0</v>
      </c>
      <c r="AS561" s="108">
        <f t="shared" si="470"/>
        <v>0</v>
      </c>
      <c r="AT561" s="108">
        <f t="shared" si="470"/>
        <v>0</v>
      </c>
      <c r="AU561" s="108">
        <f t="shared" si="470"/>
        <v>0</v>
      </c>
      <c r="AV561" s="108">
        <f t="shared" si="470"/>
        <v>0</v>
      </c>
      <c r="AW561" s="108">
        <f t="shared" si="470"/>
        <v>0</v>
      </c>
      <c r="AX561" s="108">
        <f t="shared" si="470"/>
        <v>0</v>
      </c>
      <c r="AY561" s="108">
        <f t="shared" si="471"/>
        <v>0</v>
      </c>
      <c r="AZ561" s="108">
        <f t="shared" si="471"/>
        <v>0</v>
      </c>
      <c r="BA561" s="108">
        <f t="shared" si="471"/>
        <v>0</v>
      </c>
      <c r="BB561" s="108">
        <f t="shared" si="471"/>
        <v>1</v>
      </c>
      <c r="BC561" s="108">
        <f t="shared" si="471"/>
        <v>1</v>
      </c>
      <c r="BD561" s="108">
        <f t="shared" si="471"/>
        <v>1</v>
      </c>
      <c r="BE561" s="108">
        <f t="shared" si="471"/>
        <v>1</v>
      </c>
      <c r="BF561" s="108">
        <f t="shared" si="471"/>
        <v>1</v>
      </c>
      <c r="BG561" s="108">
        <f t="shared" si="471"/>
        <v>1</v>
      </c>
      <c r="BH561" s="108">
        <f t="shared" si="471"/>
        <v>1</v>
      </c>
      <c r="BI561" s="108">
        <f t="shared" si="472"/>
        <v>1</v>
      </c>
      <c r="BJ561" s="108">
        <f t="shared" si="472"/>
        <v>1</v>
      </c>
      <c r="BK561" s="108">
        <f t="shared" si="472"/>
        <v>1</v>
      </c>
      <c r="BL561" s="108">
        <f t="shared" si="472"/>
        <v>1</v>
      </c>
      <c r="BM561" s="108">
        <f t="shared" si="472"/>
        <v>1</v>
      </c>
      <c r="BN561" s="108">
        <f t="shared" si="472"/>
        <v>1</v>
      </c>
      <c r="BO561" s="108">
        <f t="shared" si="472"/>
        <v>1</v>
      </c>
      <c r="BP561" s="108">
        <f t="shared" si="472"/>
        <v>1</v>
      </c>
      <c r="BQ561" s="108">
        <f t="shared" si="472"/>
        <v>1</v>
      </c>
      <c r="BR561" s="350">
        <f t="shared" si="444"/>
        <v>0.2711864406779661</v>
      </c>
    </row>
    <row r="562" spans="1:70" ht="15" x14ac:dyDescent="0.25">
      <c r="A562" s="80"/>
      <c r="B562" s="77" t="s">
        <v>1714</v>
      </c>
      <c r="C562" s="77" t="s">
        <v>2010</v>
      </c>
      <c r="D562" s="77" t="s">
        <v>8</v>
      </c>
      <c r="E562" s="224">
        <f>VLOOKUP(B562,'Cuadro Control'!C605:J2492,8,FALSE)</f>
        <v>1230815225.9452939</v>
      </c>
      <c r="F562" s="106">
        <f t="shared" si="466"/>
        <v>0.2318411625341423</v>
      </c>
      <c r="G562" s="107">
        <v>46519</v>
      </c>
      <c r="H562" s="107"/>
      <c r="I562" s="107">
        <v>46520</v>
      </c>
      <c r="J562" s="354">
        <f t="shared" si="473"/>
        <v>0</v>
      </c>
      <c r="K562" s="106">
        <f t="shared" si="467"/>
        <v>0</v>
      </c>
      <c r="L562" s="106">
        <f t="shared" si="467"/>
        <v>0</v>
      </c>
      <c r="M562" s="106">
        <f t="shared" si="467"/>
        <v>0</v>
      </c>
      <c r="N562" s="106">
        <f t="shared" si="467"/>
        <v>0</v>
      </c>
      <c r="O562" s="106">
        <f t="shared" si="467"/>
        <v>0</v>
      </c>
      <c r="P562" s="106">
        <f t="shared" si="467"/>
        <v>0</v>
      </c>
      <c r="Q562" s="106">
        <f t="shared" si="467"/>
        <v>0</v>
      </c>
      <c r="R562" s="106">
        <f t="shared" si="467"/>
        <v>0</v>
      </c>
      <c r="S562" s="106">
        <f t="shared" si="467"/>
        <v>0</v>
      </c>
      <c r="T562" s="106">
        <f t="shared" si="467"/>
        <v>0</v>
      </c>
      <c r="U562" s="106">
        <f t="shared" si="468"/>
        <v>0</v>
      </c>
      <c r="V562" s="106">
        <f t="shared" si="468"/>
        <v>0</v>
      </c>
      <c r="W562" s="106">
        <f t="shared" si="468"/>
        <v>0</v>
      </c>
      <c r="X562" s="106">
        <f t="shared" si="468"/>
        <v>0</v>
      </c>
      <c r="Y562" s="106">
        <f t="shared" si="468"/>
        <v>0</v>
      </c>
      <c r="Z562" s="106">
        <f t="shared" si="468"/>
        <v>0</v>
      </c>
      <c r="AA562" s="106">
        <f t="shared" si="468"/>
        <v>0</v>
      </c>
      <c r="AB562" s="106">
        <f t="shared" si="468"/>
        <v>0</v>
      </c>
      <c r="AC562" s="106">
        <f t="shared" si="468"/>
        <v>0</v>
      </c>
      <c r="AD562" s="106">
        <f t="shared" si="468"/>
        <v>0</v>
      </c>
      <c r="AE562" s="106">
        <f t="shared" si="469"/>
        <v>0</v>
      </c>
      <c r="AF562" s="106">
        <f t="shared" si="469"/>
        <v>0</v>
      </c>
      <c r="AG562" s="106">
        <f t="shared" si="469"/>
        <v>0</v>
      </c>
      <c r="AH562" s="106">
        <f t="shared" si="469"/>
        <v>0</v>
      </c>
      <c r="AI562" s="106">
        <f t="shared" si="469"/>
        <v>0</v>
      </c>
      <c r="AJ562" s="106">
        <f t="shared" si="469"/>
        <v>0</v>
      </c>
      <c r="AK562" s="106">
        <f t="shared" si="469"/>
        <v>0</v>
      </c>
      <c r="AL562" s="106">
        <f t="shared" si="469"/>
        <v>0</v>
      </c>
      <c r="AM562" s="106">
        <f t="shared" si="469"/>
        <v>0</v>
      </c>
      <c r="AN562" s="106">
        <f t="shared" si="469"/>
        <v>0</v>
      </c>
      <c r="AO562" s="106">
        <f t="shared" si="470"/>
        <v>0</v>
      </c>
      <c r="AP562" s="106">
        <f t="shared" si="470"/>
        <v>0</v>
      </c>
      <c r="AQ562" s="106">
        <f t="shared" si="470"/>
        <v>0</v>
      </c>
      <c r="AR562" s="106">
        <f t="shared" si="470"/>
        <v>0</v>
      </c>
      <c r="AS562" s="106">
        <f t="shared" si="470"/>
        <v>0</v>
      </c>
      <c r="AT562" s="106">
        <f t="shared" si="470"/>
        <v>0</v>
      </c>
      <c r="AU562" s="106">
        <f t="shared" si="470"/>
        <v>0</v>
      </c>
      <c r="AV562" s="106">
        <f t="shared" si="470"/>
        <v>0</v>
      </c>
      <c r="AW562" s="106">
        <f t="shared" si="470"/>
        <v>0</v>
      </c>
      <c r="AX562" s="106">
        <f t="shared" si="470"/>
        <v>0</v>
      </c>
      <c r="AY562" s="106">
        <f t="shared" si="471"/>
        <v>0</v>
      </c>
      <c r="AZ562" s="106">
        <f t="shared" si="471"/>
        <v>0</v>
      </c>
      <c r="BA562" s="106">
        <f t="shared" si="471"/>
        <v>0</v>
      </c>
      <c r="BB562" s="106">
        <f t="shared" si="471"/>
        <v>0</v>
      </c>
      <c r="BC562" s="106">
        <f t="shared" si="471"/>
        <v>1</v>
      </c>
      <c r="BD562" s="106">
        <f t="shared" si="471"/>
        <v>1</v>
      </c>
      <c r="BE562" s="106">
        <f t="shared" si="471"/>
        <v>1</v>
      </c>
      <c r="BF562" s="106">
        <f t="shared" si="471"/>
        <v>1</v>
      </c>
      <c r="BG562" s="106">
        <f t="shared" si="471"/>
        <v>1</v>
      </c>
      <c r="BH562" s="106">
        <f t="shared" si="471"/>
        <v>1</v>
      </c>
      <c r="BI562" s="106">
        <f t="shared" si="472"/>
        <v>1</v>
      </c>
      <c r="BJ562" s="106">
        <f t="shared" si="472"/>
        <v>1</v>
      </c>
      <c r="BK562" s="106">
        <f t="shared" si="472"/>
        <v>1</v>
      </c>
      <c r="BL562" s="106">
        <f t="shared" si="472"/>
        <v>1</v>
      </c>
      <c r="BM562" s="106">
        <f t="shared" si="472"/>
        <v>1</v>
      </c>
      <c r="BN562" s="106">
        <f t="shared" si="472"/>
        <v>1</v>
      </c>
      <c r="BO562" s="106">
        <f t="shared" si="472"/>
        <v>1</v>
      </c>
      <c r="BP562" s="106">
        <f t="shared" si="472"/>
        <v>1</v>
      </c>
      <c r="BQ562" s="106">
        <f t="shared" si="472"/>
        <v>1</v>
      </c>
      <c r="BR562" s="350">
        <f t="shared" si="444"/>
        <v>0.25423728813559321</v>
      </c>
    </row>
    <row r="563" spans="1:70" ht="15" x14ac:dyDescent="0.25">
      <c r="A563" s="80"/>
      <c r="B563" s="77" t="s">
        <v>1715</v>
      </c>
      <c r="C563" s="77" t="s">
        <v>2011</v>
      </c>
      <c r="D563" s="77" t="s">
        <v>26</v>
      </c>
      <c r="E563" s="224">
        <f>VLOOKUP(B563,'Cuadro Control'!C606:J2493,8,FALSE)</f>
        <v>0</v>
      </c>
      <c r="F563" s="106">
        <f t="shared" si="466"/>
        <v>0</v>
      </c>
      <c r="G563" s="107">
        <v>46520</v>
      </c>
      <c r="H563" s="107"/>
      <c r="I563" s="107">
        <v>46527</v>
      </c>
      <c r="J563" s="354">
        <f t="shared" si="473"/>
        <v>0.25</v>
      </c>
      <c r="K563" s="106">
        <f t="shared" ref="K563:T568" si="474">IF($G563=0,0,IF(K$6&lt;$G563,0,IF(K$6&gt;$I563,1,(K$6-$G563+1)/($I563-$G563+1))))</f>
        <v>0</v>
      </c>
      <c r="L563" s="106">
        <f t="shared" si="474"/>
        <v>0</v>
      </c>
      <c r="M563" s="106">
        <f t="shared" si="474"/>
        <v>0</v>
      </c>
      <c r="N563" s="106">
        <f t="shared" si="474"/>
        <v>0</v>
      </c>
      <c r="O563" s="106">
        <f t="shared" si="474"/>
        <v>0</v>
      </c>
      <c r="P563" s="106">
        <f t="shared" si="474"/>
        <v>0</v>
      </c>
      <c r="Q563" s="106">
        <f t="shared" si="474"/>
        <v>0</v>
      </c>
      <c r="R563" s="106">
        <f t="shared" si="474"/>
        <v>0</v>
      </c>
      <c r="S563" s="106">
        <f t="shared" si="474"/>
        <v>0</v>
      </c>
      <c r="T563" s="106">
        <f t="shared" si="474"/>
        <v>0</v>
      </c>
      <c r="U563" s="106">
        <f t="shared" ref="U563:AD568" si="475">IF($G563=0,0,IF(U$6&lt;$G563,0,IF(U$6&gt;$I563,1,(U$6-$G563+1)/($I563-$G563+1))))</f>
        <v>0</v>
      </c>
      <c r="V563" s="106">
        <f t="shared" si="475"/>
        <v>0</v>
      </c>
      <c r="W563" s="106">
        <f t="shared" si="475"/>
        <v>0</v>
      </c>
      <c r="X563" s="106">
        <f t="shared" si="475"/>
        <v>0</v>
      </c>
      <c r="Y563" s="106">
        <f t="shared" si="475"/>
        <v>0</v>
      </c>
      <c r="Z563" s="106">
        <f t="shared" si="475"/>
        <v>0</v>
      </c>
      <c r="AA563" s="106">
        <f t="shared" si="475"/>
        <v>0</v>
      </c>
      <c r="AB563" s="106">
        <f t="shared" si="475"/>
        <v>0</v>
      </c>
      <c r="AC563" s="106">
        <f t="shared" si="475"/>
        <v>0</v>
      </c>
      <c r="AD563" s="106">
        <f t="shared" si="475"/>
        <v>0</v>
      </c>
      <c r="AE563" s="106">
        <f t="shared" ref="AE563:AN568" si="476">IF($G563=0,0,IF(AE$6&lt;$G563,0,IF(AE$6&gt;$I563,1,(AE$6-$G563+1)/($I563-$G563+1))))</f>
        <v>0</v>
      </c>
      <c r="AF563" s="106">
        <f t="shared" si="476"/>
        <v>0</v>
      </c>
      <c r="AG563" s="106">
        <f t="shared" si="476"/>
        <v>0</v>
      </c>
      <c r="AH563" s="106">
        <f t="shared" si="476"/>
        <v>0</v>
      </c>
      <c r="AI563" s="106">
        <f t="shared" si="476"/>
        <v>0</v>
      </c>
      <c r="AJ563" s="106">
        <f t="shared" si="476"/>
        <v>0</v>
      </c>
      <c r="AK563" s="106">
        <f t="shared" si="476"/>
        <v>0</v>
      </c>
      <c r="AL563" s="106">
        <f t="shared" si="476"/>
        <v>0</v>
      </c>
      <c r="AM563" s="106">
        <f t="shared" si="476"/>
        <v>0</v>
      </c>
      <c r="AN563" s="106">
        <f t="shared" si="476"/>
        <v>0</v>
      </c>
      <c r="AO563" s="106">
        <f t="shared" ref="AO563:AX568" si="477">IF($G563=0,0,IF(AO$6&lt;$G563,0,IF(AO$6&gt;$I563,1,(AO$6-$G563+1)/($I563-$G563+1))))</f>
        <v>0</v>
      </c>
      <c r="AP563" s="106">
        <f t="shared" si="477"/>
        <v>0</v>
      </c>
      <c r="AQ563" s="106">
        <f t="shared" si="477"/>
        <v>0</v>
      </c>
      <c r="AR563" s="106">
        <f t="shared" si="477"/>
        <v>0</v>
      </c>
      <c r="AS563" s="106">
        <f t="shared" si="477"/>
        <v>0</v>
      </c>
      <c r="AT563" s="106">
        <f t="shared" si="477"/>
        <v>0</v>
      </c>
      <c r="AU563" s="106">
        <f t="shared" si="477"/>
        <v>0</v>
      </c>
      <c r="AV563" s="106">
        <f t="shared" si="477"/>
        <v>0</v>
      </c>
      <c r="AW563" s="106">
        <f t="shared" si="477"/>
        <v>0</v>
      </c>
      <c r="AX563" s="106">
        <f t="shared" si="477"/>
        <v>0</v>
      </c>
      <c r="AY563" s="106">
        <f t="shared" ref="AY563:BH568" si="478">IF($G563=0,0,IF(AY$6&lt;$G563,0,IF(AY$6&gt;$I563,1,(AY$6-$G563+1)/($I563-$G563+1))))</f>
        <v>0</v>
      </c>
      <c r="AZ563" s="106">
        <f t="shared" si="478"/>
        <v>0</v>
      </c>
      <c r="BA563" s="106">
        <f t="shared" si="478"/>
        <v>0</v>
      </c>
      <c r="BB563" s="106">
        <f t="shared" si="478"/>
        <v>0</v>
      </c>
      <c r="BC563" s="106">
        <f t="shared" si="478"/>
        <v>0.25</v>
      </c>
      <c r="BD563" s="106">
        <f t="shared" si="478"/>
        <v>1</v>
      </c>
      <c r="BE563" s="106">
        <f t="shared" si="478"/>
        <v>1</v>
      </c>
      <c r="BF563" s="106">
        <f t="shared" si="478"/>
        <v>1</v>
      </c>
      <c r="BG563" s="106">
        <f t="shared" si="478"/>
        <v>1</v>
      </c>
      <c r="BH563" s="106">
        <f t="shared" si="478"/>
        <v>1</v>
      </c>
      <c r="BI563" s="106">
        <f t="shared" ref="BI563:BQ568" si="479">IF($G563=0,0,IF(BI$6&lt;$G563,0,IF(BI$6&gt;$I563,1,(BI$6-$G563+1)/($I563-$G563+1))))</f>
        <v>1</v>
      </c>
      <c r="BJ563" s="106">
        <f t="shared" si="479"/>
        <v>1</v>
      </c>
      <c r="BK563" s="106">
        <f t="shared" si="479"/>
        <v>1</v>
      </c>
      <c r="BL563" s="106">
        <f t="shared" si="479"/>
        <v>1</v>
      </c>
      <c r="BM563" s="106">
        <f t="shared" si="479"/>
        <v>1</v>
      </c>
      <c r="BN563" s="106">
        <f t="shared" si="479"/>
        <v>1</v>
      </c>
      <c r="BO563" s="106">
        <f t="shared" si="479"/>
        <v>1</v>
      </c>
      <c r="BP563" s="106">
        <f t="shared" si="479"/>
        <v>1</v>
      </c>
      <c r="BQ563" s="106">
        <f t="shared" si="479"/>
        <v>1</v>
      </c>
      <c r="BR563" s="350">
        <f t="shared" si="444"/>
        <v>0.24152542372881355</v>
      </c>
    </row>
    <row r="564" spans="1:70" ht="15" x14ac:dyDescent="0.25">
      <c r="A564" s="80"/>
      <c r="B564" s="77" t="s">
        <v>1716</v>
      </c>
      <c r="C564" s="77" t="s">
        <v>2078</v>
      </c>
      <c r="D564" s="77" t="s">
        <v>6</v>
      </c>
      <c r="E564" s="224">
        <f>VLOOKUP(B564,'Cuadro Control'!C607:J2494,8,FALSE)</f>
        <v>52736347.43270281</v>
      </c>
      <c r="F564" s="106">
        <f t="shared" si="466"/>
        <v>9.933624348213644E-3</v>
      </c>
      <c r="G564" s="107">
        <v>46527</v>
      </c>
      <c r="H564" s="107"/>
      <c r="I564" s="107">
        <v>46531</v>
      </c>
      <c r="J564" s="354">
        <f t="shared" si="473"/>
        <v>0.4</v>
      </c>
      <c r="K564" s="106">
        <f t="shared" si="474"/>
        <v>0</v>
      </c>
      <c r="L564" s="106">
        <f t="shared" si="474"/>
        <v>0</v>
      </c>
      <c r="M564" s="106">
        <f t="shared" si="474"/>
        <v>0</v>
      </c>
      <c r="N564" s="106">
        <f t="shared" si="474"/>
        <v>0</v>
      </c>
      <c r="O564" s="106">
        <f t="shared" si="474"/>
        <v>0</v>
      </c>
      <c r="P564" s="106">
        <f t="shared" si="474"/>
        <v>0</v>
      </c>
      <c r="Q564" s="106">
        <f t="shared" si="474"/>
        <v>0</v>
      </c>
      <c r="R564" s="106">
        <f t="shared" si="474"/>
        <v>0</v>
      </c>
      <c r="S564" s="106">
        <f t="shared" si="474"/>
        <v>0</v>
      </c>
      <c r="T564" s="106">
        <f t="shared" si="474"/>
        <v>0</v>
      </c>
      <c r="U564" s="106">
        <f t="shared" si="475"/>
        <v>0</v>
      </c>
      <c r="V564" s="106">
        <f t="shared" si="475"/>
        <v>0</v>
      </c>
      <c r="W564" s="106">
        <f t="shared" si="475"/>
        <v>0</v>
      </c>
      <c r="X564" s="106">
        <f t="shared" si="475"/>
        <v>0</v>
      </c>
      <c r="Y564" s="106">
        <f t="shared" si="475"/>
        <v>0</v>
      </c>
      <c r="Z564" s="106">
        <f t="shared" si="475"/>
        <v>0</v>
      </c>
      <c r="AA564" s="106">
        <f t="shared" si="475"/>
        <v>0</v>
      </c>
      <c r="AB564" s="106">
        <f t="shared" si="475"/>
        <v>0</v>
      </c>
      <c r="AC564" s="106">
        <f t="shared" si="475"/>
        <v>0</v>
      </c>
      <c r="AD564" s="106">
        <f t="shared" si="475"/>
        <v>0</v>
      </c>
      <c r="AE564" s="106">
        <f t="shared" si="476"/>
        <v>0</v>
      </c>
      <c r="AF564" s="106">
        <f t="shared" si="476"/>
        <v>0</v>
      </c>
      <c r="AG564" s="106">
        <f t="shared" si="476"/>
        <v>0</v>
      </c>
      <c r="AH564" s="106">
        <f t="shared" si="476"/>
        <v>0</v>
      </c>
      <c r="AI564" s="106">
        <f t="shared" si="476"/>
        <v>0</v>
      </c>
      <c r="AJ564" s="106">
        <f t="shared" si="476"/>
        <v>0</v>
      </c>
      <c r="AK564" s="106">
        <f t="shared" si="476"/>
        <v>0</v>
      </c>
      <c r="AL564" s="106">
        <f t="shared" si="476"/>
        <v>0</v>
      </c>
      <c r="AM564" s="106">
        <f t="shared" si="476"/>
        <v>0</v>
      </c>
      <c r="AN564" s="106">
        <f t="shared" si="476"/>
        <v>0</v>
      </c>
      <c r="AO564" s="106">
        <f t="shared" si="477"/>
        <v>0</v>
      </c>
      <c r="AP564" s="106">
        <f t="shared" si="477"/>
        <v>0</v>
      </c>
      <c r="AQ564" s="106">
        <f t="shared" si="477"/>
        <v>0</v>
      </c>
      <c r="AR564" s="106">
        <f t="shared" si="477"/>
        <v>0</v>
      </c>
      <c r="AS564" s="106">
        <f t="shared" si="477"/>
        <v>0</v>
      </c>
      <c r="AT564" s="106">
        <f t="shared" si="477"/>
        <v>0</v>
      </c>
      <c r="AU564" s="106">
        <f t="shared" si="477"/>
        <v>0</v>
      </c>
      <c r="AV564" s="106">
        <f t="shared" si="477"/>
        <v>0</v>
      </c>
      <c r="AW564" s="106">
        <f t="shared" si="477"/>
        <v>0</v>
      </c>
      <c r="AX564" s="106">
        <f t="shared" si="477"/>
        <v>0</v>
      </c>
      <c r="AY564" s="106">
        <f t="shared" si="478"/>
        <v>0</v>
      </c>
      <c r="AZ564" s="106">
        <f t="shared" si="478"/>
        <v>0</v>
      </c>
      <c r="BA564" s="106">
        <f t="shared" si="478"/>
        <v>0</v>
      </c>
      <c r="BB564" s="106">
        <f t="shared" si="478"/>
        <v>0</v>
      </c>
      <c r="BC564" s="106">
        <f t="shared" si="478"/>
        <v>0</v>
      </c>
      <c r="BD564" s="106">
        <f t="shared" si="478"/>
        <v>0.4</v>
      </c>
      <c r="BE564" s="106">
        <f t="shared" si="478"/>
        <v>1</v>
      </c>
      <c r="BF564" s="106">
        <f t="shared" si="478"/>
        <v>1</v>
      </c>
      <c r="BG564" s="106">
        <f t="shared" si="478"/>
        <v>1</v>
      </c>
      <c r="BH564" s="106">
        <f t="shared" si="478"/>
        <v>1</v>
      </c>
      <c r="BI564" s="106">
        <f t="shared" si="479"/>
        <v>1</v>
      </c>
      <c r="BJ564" s="106">
        <f t="shared" si="479"/>
        <v>1</v>
      </c>
      <c r="BK564" s="106">
        <f t="shared" si="479"/>
        <v>1</v>
      </c>
      <c r="BL564" s="106">
        <f t="shared" si="479"/>
        <v>1</v>
      </c>
      <c r="BM564" s="106">
        <f t="shared" si="479"/>
        <v>1</v>
      </c>
      <c r="BN564" s="106">
        <f t="shared" si="479"/>
        <v>1</v>
      </c>
      <c r="BO564" s="106">
        <f t="shared" si="479"/>
        <v>1</v>
      </c>
      <c r="BP564" s="106">
        <f t="shared" si="479"/>
        <v>1</v>
      </c>
      <c r="BQ564" s="106">
        <f t="shared" si="479"/>
        <v>1</v>
      </c>
      <c r="BR564" s="350">
        <f t="shared" si="444"/>
        <v>0.22711864406779661</v>
      </c>
    </row>
    <row r="565" spans="1:70" ht="24" x14ac:dyDescent="0.25">
      <c r="A565" s="80"/>
      <c r="B565" s="77" t="s">
        <v>1717</v>
      </c>
      <c r="C565" s="77" t="s">
        <v>2012</v>
      </c>
      <c r="D565" s="77" t="s">
        <v>19</v>
      </c>
      <c r="E565" s="224">
        <f>VLOOKUP(B565,'Cuadro Control'!C608:J2495,8,FALSE)</f>
        <v>46410609.014634147</v>
      </c>
      <c r="F565" s="106">
        <f t="shared" si="466"/>
        <v>8.742083556535862E-3</v>
      </c>
      <c r="G565" s="107">
        <v>46531</v>
      </c>
      <c r="H565" s="107"/>
      <c r="I565" s="107">
        <v>46532</v>
      </c>
      <c r="J565" s="354">
        <f t="shared" si="473"/>
        <v>0</v>
      </c>
      <c r="K565" s="106">
        <f t="shared" si="474"/>
        <v>0</v>
      </c>
      <c r="L565" s="106">
        <f t="shared" si="474"/>
        <v>0</v>
      </c>
      <c r="M565" s="106">
        <f t="shared" si="474"/>
        <v>0</v>
      </c>
      <c r="N565" s="106">
        <f t="shared" si="474"/>
        <v>0</v>
      </c>
      <c r="O565" s="106">
        <f t="shared" si="474"/>
        <v>0</v>
      </c>
      <c r="P565" s="106">
        <f t="shared" si="474"/>
        <v>0</v>
      </c>
      <c r="Q565" s="106">
        <f t="shared" si="474"/>
        <v>0</v>
      </c>
      <c r="R565" s="106">
        <f t="shared" si="474"/>
        <v>0</v>
      </c>
      <c r="S565" s="106">
        <f t="shared" si="474"/>
        <v>0</v>
      </c>
      <c r="T565" s="106">
        <f t="shared" si="474"/>
        <v>0</v>
      </c>
      <c r="U565" s="106">
        <f t="shared" si="475"/>
        <v>0</v>
      </c>
      <c r="V565" s="106">
        <f t="shared" si="475"/>
        <v>0</v>
      </c>
      <c r="W565" s="106">
        <f t="shared" si="475"/>
        <v>0</v>
      </c>
      <c r="X565" s="106">
        <f t="shared" si="475"/>
        <v>0</v>
      </c>
      <c r="Y565" s="106">
        <f t="shared" si="475"/>
        <v>0</v>
      </c>
      <c r="Z565" s="106">
        <f t="shared" si="475"/>
        <v>0</v>
      </c>
      <c r="AA565" s="106">
        <f t="shared" si="475"/>
        <v>0</v>
      </c>
      <c r="AB565" s="106">
        <f t="shared" si="475"/>
        <v>0</v>
      </c>
      <c r="AC565" s="106">
        <f t="shared" si="475"/>
        <v>0</v>
      </c>
      <c r="AD565" s="106">
        <f t="shared" si="475"/>
        <v>0</v>
      </c>
      <c r="AE565" s="106">
        <f t="shared" si="476"/>
        <v>0</v>
      </c>
      <c r="AF565" s="106">
        <f t="shared" si="476"/>
        <v>0</v>
      </c>
      <c r="AG565" s="106">
        <f t="shared" si="476"/>
        <v>0</v>
      </c>
      <c r="AH565" s="106">
        <f t="shared" si="476"/>
        <v>0</v>
      </c>
      <c r="AI565" s="106">
        <f t="shared" si="476"/>
        <v>0</v>
      </c>
      <c r="AJ565" s="106">
        <f t="shared" si="476"/>
        <v>0</v>
      </c>
      <c r="AK565" s="106">
        <f t="shared" si="476"/>
        <v>0</v>
      </c>
      <c r="AL565" s="106">
        <f t="shared" si="476"/>
        <v>0</v>
      </c>
      <c r="AM565" s="106">
        <f t="shared" si="476"/>
        <v>0</v>
      </c>
      <c r="AN565" s="106">
        <f t="shared" si="476"/>
        <v>0</v>
      </c>
      <c r="AO565" s="106">
        <f t="shared" si="477"/>
        <v>0</v>
      </c>
      <c r="AP565" s="106">
        <f t="shared" si="477"/>
        <v>0</v>
      </c>
      <c r="AQ565" s="106">
        <f t="shared" si="477"/>
        <v>0</v>
      </c>
      <c r="AR565" s="106">
        <f t="shared" si="477"/>
        <v>0</v>
      </c>
      <c r="AS565" s="106">
        <f t="shared" si="477"/>
        <v>0</v>
      </c>
      <c r="AT565" s="106">
        <f t="shared" si="477"/>
        <v>0</v>
      </c>
      <c r="AU565" s="106">
        <f t="shared" si="477"/>
        <v>0</v>
      </c>
      <c r="AV565" s="106">
        <f t="shared" si="477"/>
        <v>0</v>
      </c>
      <c r="AW565" s="106">
        <f t="shared" si="477"/>
        <v>0</v>
      </c>
      <c r="AX565" s="106">
        <f t="shared" si="477"/>
        <v>0</v>
      </c>
      <c r="AY565" s="106">
        <f t="shared" si="478"/>
        <v>0</v>
      </c>
      <c r="AZ565" s="106">
        <f t="shared" si="478"/>
        <v>0</v>
      </c>
      <c r="BA565" s="106">
        <f t="shared" si="478"/>
        <v>0</v>
      </c>
      <c r="BB565" s="106">
        <f t="shared" si="478"/>
        <v>0</v>
      </c>
      <c r="BC565" s="106">
        <f t="shared" si="478"/>
        <v>0</v>
      </c>
      <c r="BD565" s="106">
        <f t="shared" si="478"/>
        <v>0</v>
      </c>
      <c r="BE565" s="106">
        <f t="shared" si="478"/>
        <v>1</v>
      </c>
      <c r="BF565" s="106">
        <f t="shared" si="478"/>
        <v>1</v>
      </c>
      <c r="BG565" s="106">
        <f t="shared" si="478"/>
        <v>1</v>
      </c>
      <c r="BH565" s="106">
        <f t="shared" si="478"/>
        <v>1</v>
      </c>
      <c r="BI565" s="106">
        <f t="shared" si="479"/>
        <v>1</v>
      </c>
      <c r="BJ565" s="106">
        <f t="shared" si="479"/>
        <v>1</v>
      </c>
      <c r="BK565" s="106">
        <f t="shared" si="479"/>
        <v>1</v>
      </c>
      <c r="BL565" s="106">
        <f t="shared" si="479"/>
        <v>1</v>
      </c>
      <c r="BM565" s="106">
        <f t="shared" si="479"/>
        <v>1</v>
      </c>
      <c r="BN565" s="106">
        <f t="shared" si="479"/>
        <v>1</v>
      </c>
      <c r="BO565" s="106">
        <f t="shared" si="479"/>
        <v>1</v>
      </c>
      <c r="BP565" s="106">
        <f t="shared" si="479"/>
        <v>1</v>
      </c>
      <c r="BQ565" s="106">
        <f t="shared" si="479"/>
        <v>1</v>
      </c>
      <c r="BR565" s="350">
        <f t="shared" si="444"/>
        <v>0.22033898305084745</v>
      </c>
    </row>
    <row r="566" spans="1:70" ht="24" x14ac:dyDescent="0.25">
      <c r="A566" s="80"/>
      <c r="B566" s="77" t="s">
        <v>1718</v>
      </c>
      <c r="C566" s="77" t="s">
        <v>2013</v>
      </c>
      <c r="D566" s="77" t="s">
        <v>9</v>
      </c>
      <c r="E566" s="224">
        <f>VLOOKUP(B566,'Cuadro Control'!C609:J2496,8,FALSE)</f>
        <v>1587346329.5488234</v>
      </c>
      <c r="F566" s="106">
        <f t="shared" si="466"/>
        <v>0.29899875353285565</v>
      </c>
      <c r="G566" s="107">
        <v>46531</v>
      </c>
      <c r="H566" s="107"/>
      <c r="I566" s="107">
        <v>46542</v>
      </c>
      <c r="J566" s="354">
        <f t="shared" si="473"/>
        <v>1</v>
      </c>
      <c r="K566" s="106">
        <f t="shared" si="474"/>
        <v>0</v>
      </c>
      <c r="L566" s="106">
        <f t="shared" si="474"/>
        <v>0</v>
      </c>
      <c r="M566" s="106">
        <f t="shared" si="474"/>
        <v>0</v>
      </c>
      <c r="N566" s="106">
        <f t="shared" si="474"/>
        <v>0</v>
      </c>
      <c r="O566" s="106">
        <f t="shared" si="474"/>
        <v>0</v>
      </c>
      <c r="P566" s="106">
        <f t="shared" si="474"/>
        <v>0</v>
      </c>
      <c r="Q566" s="106">
        <f t="shared" si="474"/>
        <v>0</v>
      </c>
      <c r="R566" s="106">
        <f t="shared" si="474"/>
        <v>0</v>
      </c>
      <c r="S566" s="106">
        <f t="shared" si="474"/>
        <v>0</v>
      </c>
      <c r="T566" s="106">
        <f t="shared" si="474"/>
        <v>0</v>
      </c>
      <c r="U566" s="106">
        <f t="shared" si="475"/>
        <v>0</v>
      </c>
      <c r="V566" s="106">
        <f t="shared" si="475"/>
        <v>0</v>
      </c>
      <c r="W566" s="106">
        <f t="shared" si="475"/>
        <v>0</v>
      </c>
      <c r="X566" s="106">
        <f t="shared" si="475"/>
        <v>0</v>
      </c>
      <c r="Y566" s="106">
        <f t="shared" si="475"/>
        <v>0</v>
      </c>
      <c r="Z566" s="106">
        <f t="shared" si="475"/>
        <v>0</v>
      </c>
      <c r="AA566" s="106">
        <f t="shared" si="475"/>
        <v>0</v>
      </c>
      <c r="AB566" s="106">
        <f t="shared" si="475"/>
        <v>0</v>
      </c>
      <c r="AC566" s="106">
        <f t="shared" si="475"/>
        <v>0</v>
      </c>
      <c r="AD566" s="106">
        <f t="shared" si="475"/>
        <v>0</v>
      </c>
      <c r="AE566" s="106">
        <f t="shared" si="476"/>
        <v>0</v>
      </c>
      <c r="AF566" s="106">
        <f t="shared" si="476"/>
        <v>0</v>
      </c>
      <c r="AG566" s="106">
        <f t="shared" si="476"/>
        <v>0</v>
      </c>
      <c r="AH566" s="106">
        <f t="shared" si="476"/>
        <v>0</v>
      </c>
      <c r="AI566" s="106">
        <f t="shared" si="476"/>
        <v>0</v>
      </c>
      <c r="AJ566" s="106">
        <f t="shared" si="476"/>
        <v>0</v>
      </c>
      <c r="AK566" s="106">
        <f t="shared" si="476"/>
        <v>0</v>
      </c>
      <c r="AL566" s="106">
        <f t="shared" si="476"/>
        <v>0</v>
      </c>
      <c r="AM566" s="106">
        <f t="shared" si="476"/>
        <v>0</v>
      </c>
      <c r="AN566" s="106">
        <f t="shared" si="476"/>
        <v>0</v>
      </c>
      <c r="AO566" s="106">
        <f t="shared" si="477"/>
        <v>0</v>
      </c>
      <c r="AP566" s="106">
        <f t="shared" si="477"/>
        <v>0</v>
      </c>
      <c r="AQ566" s="106">
        <f t="shared" si="477"/>
        <v>0</v>
      </c>
      <c r="AR566" s="106">
        <f t="shared" si="477"/>
        <v>0</v>
      </c>
      <c r="AS566" s="106">
        <f t="shared" si="477"/>
        <v>0</v>
      </c>
      <c r="AT566" s="106">
        <f t="shared" si="477"/>
        <v>0</v>
      </c>
      <c r="AU566" s="106">
        <f t="shared" si="477"/>
        <v>0</v>
      </c>
      <c r="AV566" s="106">
        <f t="shared" si="477"/>
        <v>0</v>
      </c>
      <c r="AW566" s="106">
        <f t="shared" si="477"/>
        <v>0</v>
      </c>
      <c r="AX566" s="106">
        <f t="shared" si="477"/>
        <v>0</v>
      </c>
      <c r="AY566" s="106">
        <f t="shared" si="478"/>
        <v>0</v>
      </c>
      <c r="AZ566" s="106">
        <f t="shared" si="478"/>
        <v>0</v>
      </c>
      <c r="BA566" s="106">
        <f t="shared" si="478"/>
        <v>0</v>
      </c>
      <c r="BB566" s="106">
        <f t="shared" si="478"/>
        <v>0</v>
      </c>
      <c r="BC566" s="106">
        <f t="shared" si="478"/>
        <v>0</v>
      </c>
      <c r="BD566" s="106">
        <f t="shared" si="478"/>
        <v>0</v>
      </c>
      <c r="BE566" s="106">
        <f t="shared" si="478"/>
        <v>0.41666666666666669</v>
      </c>
      <c r="BF566" s="106">
        <f t="shared" si="478"/>
        <v>1</v>
      </c>
      <c r="BG566" s="106">
        <f t="shared" si="478"/>
        <v>1</v>
      </c>
      <c r="BH566" s="106">
        <f t="shared" si="478"/>
        <v>1</v>
      </c>
      <c r="BI566" s="106">
        <f t="shared" si="479"/>
        <v>1</v>
      </c>
      <c r="BJ566" s="106">
        <f t="shared" si="479"/>
        <v>1</v>
      </c>
      <c r="BK566" s="106">
        <f t="shared" si="479"/>
        <v>1</v>
      </c>
      <c r="BL566" s="106">
        <f t="shared" si="479"/>
        <v>1</v>
      </c>
      <c r="BM566" s="106">
        <f t="shared" si="479"/>
        <v>1</v>
      </c>
      <c r="BN566" s="106">
        <f t="shared" si="479"/>
        <v>1</v>
      </c>
      <c r="BO566" s="106">
        <f t="shared" si="479"/>
        <v>1</v>
      </c>
      <c r="BP566" s="106">
        <f t="shared" si="479"/>
        <v>1</v>
      </c>
      <c r="BQ566" s="106">
        <f t="shared" si="479"/>
        <v>1</v>
      </c>
      <c r="BR566" s="350">
        <f t="shared" si="444"/>
        <v>0.21045197740112997</v>
      </c>
    </row>
    <row r="567" spans="1:70" ht="30" x14ac:dyDescent="0.25">
      <c r="A567" s="80"/>
      <c r="B567" s="103" t="s">
        <v>1719</v>
      </c>
      <c r="C567" s="103" t="s">
        <v>2014</v>
      </c>
      <c r="D567" s="103" t="s">
        <v>9</v>
      </c>
      <c r="E567" s="223">
        <f>VLOOKUP(B567,'Cuadro Control'!C610:J2497,8,FALSE)</f>
        <v>179532477.23999998</v>
      </c>
      <c r="F567" s="104">
        <f t="shared" si="466"/>
        <v>3.3817438522495219E-2</v>
      </c>
      <c r="G567" s="105">
        <v>46533</v>
      </c>
      <c r="H567" s="105"/>
      <c r="I567" s="105">
        <v>46547</v>
      </c>
      <c r="J567" s="354">
        <f t="shared" si="473"/>
        <v>0.66666666666666663</v>
      </c>
      <c r="K567" s="104">
        <f t="shared" si="474"/>
        <v>0</v>
      </c>
      <c r="L567" s="104">
        <f t="shared" si="474"/>
        <v>0</v>
      </c>
      <c r="M567" s="104">
        <f t="shared" si="474"/>
        <v>0</v>
      </c>
      <c r="N567" s="104">
        <f t="shared" si="474"/>
        <v>0</v>
      </c>
      <c r="O567" s="104">
        <f t="shared" si="474"/>
        <v>0</v>
      </c>
      <c r="P567" s="104">
        <f t="shared" si="474"/>
        <v>0</v>
      </c>
      <c r="Q567" s="104">
        <f t="shared" si="474"/>
        <v>0</v>
      </c>
      <c r="R567" s="104">
        <f t="shared" si="474"/>
        <v>0</v>
      </c>
      <c r="S567" s="104">
        <f t="shared" si="474"/>
        <v>0</v>
      </c>
      <c r="T567" s="104">
        <f t="shared" si="474"/>
        <v>0</v>
      </c>
      <c r="U567" s="104">
        <f t="shared" si="475"/>
        <v>0</v>
      </c>
      <c r="V567" s="104">
        <f t="shared" si="475"/>
        <v>0</v>
      </c>
      <c r="W567" s="104">
        <f t="shared" si="475"/>
        <v>0</v>
      </c>
      <c r="X567" s="104">
        <f t="shared" si="475"/>
        <v>0</v>
      </c>
      <c r="Y567" s="104">
        <f t="shared" si="475"/>
        <v>0</v>
      </c>
      <c r="Z567" s="104">
        <f t="shared" si="475"/>
        <v>0</v>
      </c>
      <c r="AA567" s="104">
        <f t="shared" si="475"/>
        <v>0</v>
      </c>
      <c r="AB567" s="104">
        <f t="shared" si="475"/>
        <v>0</v>
      </c>
      <c r="AC567" s="104">
        <f t="shared" si="475"/>
        <v>0</v>
      </c>
      <c r="AD567" s="104">
        <f t="shared" si="475"/>
        <v>0</v>
      </c>
      <c r="AE567" s="104">
        <f t="shared" si="476"/>
        <v>0</v>
      </c>
      <c r="AF567" s="104">
        <f t="shared" si="476"/>
        <v>0</v>
      </c>
      <c r="AG567" s="104">
        <f t="shared" si="476"/>
        <v>0</v>
      </c>
      <c r="AH567" s="104">
        <f t="shared" si="476"/>
        <v>0</v>
      </c>
      <c r="AI567" s="104">
        <f t="shared" si="476"/>
        <v>0</v>
      </c>
      <c r="AJ567" s="104">
        <f t="shared" si="476"/>
        <v>0</v>
      </c>
      <c r="AK567" s="104">
        <f t="shared" si="476"/>
        <v>0</v>
      </c>
      <c r="AL567" s="104">
        <f t="shared" si="476"/>
        <v>0</v>
      </c>
      <c r="AM567" s="104">
        <f t="shared" si="476"/>
        <v>0</v>
      </c>
      <c r="AN567" s="104">
        <f t="shared" si="476"/>
        <v>0</v>
      </c>
      <c r="AO567" s="104">
        <f t="shared" si="477"/>
        <v>0</v>
      </c>
      <c r="AP567" s="104">
        <f t="shared" si="477"/>
        <v>0</v>
      </c>
      <c r="AQ567" s="104">
        <f t="shared" si="477"/>
        <v>0</v>
      </c>
      <c r="AR567" s="104">
        <f t="shared" si="477"/>
        <v>0</v>
      </c>
      <c r="AS567" s="104">
        <f t="shared" si="477"/>
        <v>0</v>
      </c>
      <c r="AT567" s="104">
        <f t="shared" si="477"/>
        <v>0</v>
      </c>
      <c r="AU567" s="104">
        <f t="shared" si="477"/>
        <v>0</v>
      </c>
      <c r="AV567" s="104">
        <f t="shared" si="477"/>
        <v>0</v>
      </c>
      <c r="AW567" s="104">
        <f t="shared" si="477"/>
        <v>0</v>
      </c>
      <c r="AX567" s="104">
        <f t="shared" si="477"/>
        <v>0</v>
      </c>
      <c r="AY567" s="104">
        <f t="shared" si="478"/>
        <v>0</v>
      </c>
      <c r="AZ567" s="104">
        <f t="shared" si="478"/>
        <v>0</v>
      </c>
      <c r="BA567" s="104">
        <f t="shared" si="478"/>
        <v>0</v>
      </c>
      <c r="BB567" s="104">
        <f t="shared" si="478"/>
        <v>0</v>
      </c>
      <c r="BC567" s="104">
        <f t="shared" si="478"/>
        <v>0</v>
      </c>
      <c r="BD567" s="104">
        <f t="shared" si="478"/>
        <v>0</v>
      </c>
      <c r="BE567" s="104">
        <f t="shared" si="478"/>
        <v>0.2</v>
      </c>
      <c r="BF567" s="104">
        <f t="shared" si="478"/>
        <v>0.66666666666666663</v>
      </c>
      <c r="BG567" s="104">
        <f t="shared" si="478"/>
        <v>1</v>
      </c>
      <c r="BH567" s="104">
        <f t="shared" si="478"/>
        <v>1</v>
      </c>
      <c r="BI567" s="104">
        <f t="shared" si="479"/>
        <v>1</v>
      </c>
      <c r="BJ567" s="104">
        <f t="shared" si="479"/>
        <v>1</v>
      </c>
      <c r="BK567" s="104">
        <f t="shared" si="479"/>
        <v>1</v>
      </c>
      <c r="BL567" s="104">
        <f t="shared" si="479"/>
        <v>1</v>
      </c>
      <c r="BM567" s="104">
        <f t="shared" si="479"/>
        <v>1</v>
      </c>
      <c r="BN567" s="104">
        <f t="shared" si="479"/>
        <v>1</v>
      </c>
      <c r="BO567" s="104">
        <f t="shared" si="479"/>
        <v>1</v>
      </c>
      <c r="BP567" s="104">
        <f t="shared" si="479"/>
        <v>1</v>
      </c>
      <c r="BQ567" s="104">
        <f t="shared" si="479"/>
        <v>1</v>
      </c>
      <c r="BR567" s="350">
        <f t="shared" si="444"/>
        <v>0.20112994350282487</v>
      </c>
    </row>
    <row r="568" spans="1:70" ht="15" x14ac:dyDescent="0.25">
      <c r="A568" s="80"/>
      <c r="B568" s="78" t="s">
        <v>1720</v>
      </c>
      <c r="C568" s="78" t="s">
        <v>2015</v>
      </c>
      <c r="D568" s="78" t="s">
        <v>3</v>
      </c>
      <c r="E568" s="225">
        <f>VLOOKUP(B568,'Cuadro Control'!C611:J2498,8,FALSE)</f>
        <v>0</v>
      </c>
      <c r="F568" s="108">
        <f>IFERROR(E568/$E$552,0)</f>
        <v>0</v>
      </c>
      <c r="G568" s="109">
        <v>46547</v>
      </c>
      <c r="H568" s="109"/>
      <c r="I568" s="109">
        <v>46547</v>
      </c>
      <c r="J568" s="354">
        <f t="shared" si="473"/>
        <v>0</v>
      </c>
      <c r="K568" s="108">
        <f t="shared" si="474"/>
        <v>0</v>
      </c>
      <c r="L568" s="108">
        <f t="shared" si="474"/>
        <v>0</v>
      </c>
      <c r="M568" s="108">
        <f t="shared" si="474"/>
        <v>0</v>
      </c>
      <c r="N568" s="108">
        <f t="shared" si="474"/>
        <v>0</v>
      </c>
      <c r="O568" s="108">
        <f t="shared" si="474"/>
        <v>0</v>
      </c>
      <c r="P568" s="108">
        <f t="shared" si="474"/>
        <v>0</v>
      </c>
      <c r="Q568" s="108">
        <f t="shared" si="474"/>
        <v>0</v>
      </c>
      <c r="R568" s="108">
        <f t="shared" si="474"/>
        <v>0</v>
      </c>
      <c r="S568" s="108">
        <f t="shared" si="474"/>
        <v>0</v>
      </c>
      <c r="T568" s="108">
        <f t="shared" si="474"/>
        <v>0</v>
      </c>
      <c r="U568" s="108">
        <f t="shared" si="475"/>
        <v>0</v>
      </c>
      <c r="V568" s="108">
        <f t="shared" si="475"/>
        <v>0</v>
      </c>
      <c r="W568" s="108">
        <f t="shared" si="475"/>
        <v>0</v>
      </c>
      <c r="X568" s="108">
        <f t="shared" si="475"/>
        <v>0</v>
      </c>
      <c r="Y568" s="108">
        <f t="shared" si="475"/>
        <v>0</v>
      </c>
      <c r="Z568" s="108">
        <f t="shared" si="475"/>
        <v>0</v>
      </c>
      <c r="AA568" s="108">
        <f t="shared" si="475"/>
        <v>0</v>
      </c>
      <c r="AB568" s="108">
        <f t="shared" si="475"/>
        <v>0</v>
      </c>
      <c r="AC568" s="108">
        <f t="shared" si="475"/>
        <v>0</v>
      </c>
      <c r="AD568" s="108">
        <f t="shared" si="475"/>
        <v>0</v>
      </c>
      <c r="AE568" s="108">
        <f t="shared" si="476"/>
        <v>0</v>
      </c>
      <c r="AF568" s="108">
        <f t="shared" si="476"/>
        <v>0</v>
      </c>
      <c r="AG568" s="108">
        <f t="shared" si="476"/>
        <v>0</v>
      </c>
      <c r="AH568" s="108">
        <f t="shared" si="476"/>
        <v>0</v>
      </c>
      <c r="AI568" s="108">
        <f t="shared" si="476"/>
        <v>0</v>
      </c>
      <c r="AJ568" s="108">
        <f t="shared" si="476"/>
        <v>0</v>
      </c>
      <c r="AK568" s="108">
        <f t="shared" si="476"/>
        <v>0</v>
      </c>
      <c r="AL568" s="108">
        <f t="shared" si="476"/>
        <v>0</v>
      </c>
      <c r="AM568" s="108">
        <f t="shared" si="476"/>
        <v>0</v>
      </c>
      <c r="AN568" s="108">
        <f t="shared" si="476"/>
        <v>0</v>
      </c>
      <c r="AO568" s="108">
        <f t="shared" si="477"/>
        <v>0</v>
      </c>
      <c r="AP568" s="108">
        <f t="shared" si="477"/>
        <v>0</v>
      </c>
      <c r="AQ568" s="108">
        <f t="shared" si="477"/>
        <v>0</v>
      </c>
      <c r="AR568" s="108">
        <f t="shared" si="477"/>
        <v>0</v>
      </c>
      <c r="AS568" s="108">
        <f t="shared" si="477"/>
        <v>0</v>
      </c>
      <c r="AT568" s="108">
        <f t="shared" si="477"/>
        <v>0</v>
      </c>
      <c r="AU568" s="108">
        <f t="shared" si="477"/>
        <v>0</v>
      </c>
      <c r="AV568" s="108">
        <f t="shared" si="477"/>
        <v>0</v>
      </c>
      <c r="AW568" s="108">
        <f t="shared" si="477"/>
        <v>0</v>
      </c>
      <c r="AX568" s="108">
        <f t="shared" si="477"/>
        <v>0</v>
      </c>
      <c r="AY568" s="108">
        <f t="shared" si="478"/>
        <v>0</v>
      </c>
      <c r="AZ568" s="108">
        <f t="shared" si="478"/>
        <v>0</v>
      </c>
      <c r="BA568" s="108">
        <f t="shared" si="478"/>
        <v>0</v>
      </c>
      <c r="BB568" s="108">
        <f t="shared" si="478"/>
        <v>0</v>
      </c>
      <c r="BC568" s="108">
        <f t="shared" si="478"/>
        <v>0</v>
      </c>
      <c r="BD568" s="108">
        <f t="shared" si="478"/>
        <v>0</v>
      </c>
      <c r="BE568" s="108">
        <f t="shared" si="478"/>
        <v>0</v>
      </c>
      <c r="BF568" s="108">
        <f t="shared" si="478"/>
        <v>0</v>
      </c>
      <c r="BG568" s="108">
        <f t="shared" si="478"/>
        <v>1</v>
      </c>
      <c r="BH568" s="108">
        <f t="shared" si="478"/>
        <v>1</v>
      </c>
      <c r="BI568" s="108">
        <f t="shared" si="479"/>
        <v>1</v>
      </c>
      <c r="BJ568" s="108">
        <f t="shared" si="479"/>
        <v>1</v>
      </c>
      <c r="BK568" s="108">
        <f t="shared" si="479"/>
        <v>1</v>
      </c>
      <c r="BL568" s="108">
        <f t="shared" si="479"/>
        <v>1</v>
      </c>
      <c r="BM568" s="108">
        <f t="shared" si="479"/>
        <v>1</v>
      </c>
      <c r="BN568" s="108">
        <f t="shared" si="479"/>
        <v>1</v>
      </c>
      <c r="BO568" s="108">
        <f t="shared" si="479"/>
        <v>1</v>
      </c>
      <c r="BP568" s="108">
        <f t="shared" si="479"/>
        <v>1</v>
      </c>
      <c r="BQ568" s="108">
        <f t="shared" si="479"/>
        <v>1</v>
      </c>
      <c r="BR568" s="350">
        <f t="shared" si="444"/>
        <v>0.1864406779661017</v>
      </c>
    </row>
    <row r="569" spans="1:70" ht="15" x14ac:dyDescent="0.25">
      <c r="A569" s="80"/>
      <c r="B569" s="79" t="s">
        <v>1721</v>
      </c>
      <c r="C569" s="79" t="s">
        <v>1722</v>
      </c>
      <c r="D569" s="79" t="s">
        <v>38</v>
      </c>
      <c r="E569" s="226">
        <f>SUM(E570:E585)</f>
        <v>5308872732.0543728</v>
      </c>
      <c r="F569" s="110">
        <f>IFERROR(E569/$E$109,0)</f>
        <v>2.9408554574576196E-2</v>
      </c>
      <c r="G569" s="111">
        <v>46477</v>
      </c>
      <c r="H569" s="111"/>
      <c r="I569" s="111">
        <v>46554</v>
      </c>
      <c r="J569" s="354">
        <f t="shared" si="473"/>
        <v>0.96300578059041864</v>
      </c>
      <c r="K569" s="110">
        <f>SUMPRODUCT($F570:$F584,K570:K584)</f>
        <v>0</v>
      </c>
      <c r="L569" s="110">
        <f t="shared" ref="L569:BQ569" si="480">SUMPRODUCT($F570:$F584,L570:L584)</f>
        <v>0</v>
      </c>
      <c r="M569" s="110">
        <f t="shared" si="480"/>
        <v>0</v>
      </c>
      <c r="N569" s="110">
        <f t="shared" si="480"/>
        <v>0</v>
      </c>
      <c r="O569" s="110">
        <f t="shared" si="480"/>
        <v>0</v>
      </c>
      <c r="P569" s="110">
        <f t="shared" si="480"/>
        <v>0</v>
      </c>
      <c r="Q569" s="110">
        <f t="shared" si="480"/>
        <v>0</v>
      </c>
      <c r="R569" s="110">
        <f t="shared" si="480"/>
        <v>0</v>
      </c>
      <c r="S569" s="110">
        <f t="shared" si="480"/>
        <v>0</v>
      </c>
      <c r="T569" s="110">
        <f t="shared" si="480"/>
        <v>0</v>
      </c>
      <c r="U569" s="110">
        <f t="shared" si="480"/>
        <v>0</v>
      </c>
      <c r="V569" s="110">
        <f t="shared" si="480"/>
        <v>0</v>
      </c>
      <c r="W569" s="110">
        <f t="shared" si="480"/>
        <v>0</v>
      </c>
      <c r="X569" s="110">
        <f t="shared" si="480"/>
        <v>0</v>
      </c>
      <c r="Y569" s="110">
        <f t="shared" si="480"/>
        <v>0</v>
      </c>
      <c r="Z569" s="110">
        <f t="shared" si="480"/>
        <v>0</v>
      </c>
      <c r="AA569" s="110">
        <f t="shared" si="480"/>
        <v>0</v>
      </c>
      <c r="AB569" s="110">
        <f t="shared" si="480"/>
        <v>0</v>
      </c>
      <c r="AC569" s="110">
        <f t="shared" si="480"/>
        <v>0</v>
      </c>
      <c r="AD569" s="110">
        <f t="shared" si="480"/>
        <v>0</v>
      </c>
      <c r="AE569" s="110">
        <f t="shared" si="480"/>
        <v>0</v>
      </c>
      <c r="AF569" s="110">
        <f t="shared" si="480"/>
        <v>0</v>
      </c>
      <c r="AG569" s="110">
        <f t="shared" si="480"/>
        <v>0</v>
      </c>
      <c r="AH569" s="110">
        <f t="shared" si="480"/>
        <v>0</v>
      </c>
      <c r="AI569" s="110">
        <f t="shared" si="480"/>
        <v>0</v>
      </c>
      <c r="AJ569" s="110">
        <f t="shared" si="480"/>
        <v>0</v>
      </c>
      <c r="AK569" s="110">
        <f t="shared" si="480"/>
        <v>0</v>
      </c>
      <c r="AL569" s="110">
        <f t="shared" si="480"/>
        <v>0</v>
      </c>
      <c r="AM569" s="110">
        <f t="shared" si="480"/>
        <v>0</v>
      </c>
      <c r="AN569" s="110">
        <f t="shared" si="480"/>
        <v>0</v>
      </c>
      <c r="AO569" s="110">
        <f t="shared" si="480"/>
        <v>0</v>
      </c>
      <c r="AP569" s="110">
        <f t="shared" si="480"/>
        <v>0</v>
      </c>
      <c r="AQ569" s="110">
        <f t="shared" si="480"/>
        <v>0</v>
      </c>
      <c r="AR569" s="110">
        <f t="shared" si="480"/>
        <v>0</v>
      </c>
      <c r="AS569" s="110">
        <f t="shared" si="480"/>
        <v>0</v>
      </c>
      <c r="AT569" s="110">
        <f t="shared" si="480"/>
        <v>0</v>
      </c>
      <c r="AU569" s="110">
        <f t="shared" si="480"/>
        <v>0</v>
      </c>
      <c r="AV569" s="110">
        <f t="shared" si="480"/>
        <v>0</v>
      </c>
      <c r="AW569" s="110">
        <f t="shared" si="480"/>
        <v>5.8820241899941441E-3</v>
      </c>
      <c r="AX569" s="110">
        <f t="shared" si="480"/>
        <v>3.7750428504315078E-2</v>
      </c>
      <c r="AY569" s="110">
        <f t="shared" si="480"/>
        <v>7.5871503452362876E-2</v>
      </c>
      <c r="AZ569" s="110">
        <f t="shared" si="480"/>
        <v>0.15928166097601784</v>
      </c>
      <c r="BA569" s="110">
        <f t="shared" si="480"/>
        <v>0.2151247564615236</v>
      </c>
      <c r="BB569" s="110">
        <f t="shared" si="480"/>
        <v>0.30917777428216603</v>
      </c>
      <c r="BC569" s="110">
        <f t="shared" si="480"/>
        <v>0.40323079210280843</v>
      </c>
      <c r="BD569" s="110">
        <f t="shared" si="480"/>
        <v>0.64850810003989967</v>
      </c>
      <c r="BE569" s="110">
        <f t="shared" si="480"/>
        <v>0.65181930815597089</v>
      </c>
      <c r="BF569" s="110">
        <f t="shared" si="480"/>
        <v>0.77168112176833836</v>
      </c>
      <c r="BG569" s="110">
        <f t="shared" si="480"/>
        <v>0.96300578059041864</v>
      </c>
      <c r="BH569" s="110">
        <f t="shared" si="480"/>
        <v>1</v>
      </c>
      <c r="BI569" s="110">
        <f t="shared" si="480"/>
        <v>1</v>
      </c>
      <c r="BJ569" s="110">
        <f t="shared" si="480"/>
        <v>1</v>
      </c>
      <c r="BK569" s="110">
        <f t="shared" si="480"/>
        <v>1</v>
      </c>
      <c r="BL569" s="110">
        <f t="shared" si="480"/>
        <v>1</v>
      </c>
      <c r="BM569" s="110">
        <f t="shared" si="480"/>
        <v>1</v>
      </c>
      <c r="BN569" s="110">
        <f t="shared" si="480"/>
        <v>1</v>
      </c>
      <c r="BO569" s="110">
        <f t="shared" si="480"/>
        <v>1</v>
      </c>
      <c r="BP569" s="110">
        <f t="shared" si="480"/>
        <v>1</v>
      </c>
      <c r="BQ569" s="110">
        <f t="shared" si="480"/>
        <v>1</v>
      </c>
      <c r="BR569" s="350">
        <f t="shared" si="444"/>
        <v>0.24137852966989518</v>
      </c>
    </row>
    <row r="570" spans="1:70" ht="24" x14ac:dyDescent="0.25">
      <c r="A570" s="80"/>
      <c r="B570" s="77" t="s">
        <v>1723</v>
      </c>
      <c r="C570" s="77" t="s">
        <v>2123</v>
      </c>
      <c r="D570" s="77" t="s">
        <v>22</v>
      </c>
      <c r="E570" s="224">
        <f>VLOOKUP(B570,'Cuadro Control'!C613:J2500,8,FALSE)</f>
        <v>83271780.884117648</v>
      </c>
      <c r="F570" s="106">
        <f t="shared" ref="F570:F584" si="481">IFERROR(E570/$E$569,0)</f>
        <v>1.5685397839984384E-2</v>
      </c>
      <c r="G570" s="107">
        <v>46477</v>
      </c>
      <c r="H570" s="107"/>
      <c r="I570" s="107">
        <v>46484</v>
      </c>
      <c r="J570" s="354">
        <f t="shared" si="473"/>
        <v>0.375</v>
      </c>
      <c r="K570" s="106">
        <f t="shared" ref="K570:T579" si="482">IF($G570=0,0,IF(K$6&lt;$G570,0,IF(K$6&gt;$I570,1,(K$6-$G570+1)/($I570-$G570+1))))</f>
        <v>0</v>
      </c>
      <c r="L570" s="106">
        <f t="shared" si="482"/>
        <v>0</v>
      </c>
      <c r="M570" s="106">
        <f t="shared" si="482"/>
        <v>0</v>
      </c>
      <c r="N570" s="106">
        <f t="shared" si="482"/>
        <v>0</v>
      </c>
      <c r="O570" s="106">
        <f t="shared" si="482"/>
        <v>0</v>
      </c>
      <c r="P570" s="106">
        <f t="shared" si="482"/>
        <v>0</v>
      </c>
      <c r="Q570" s="106">
        <f t="shared" si="482"/>
        <v>0</v>
      </c>
      <c r="R570" s="106">
        <f t="shared" si="482"/>
        <v>0</v>
      </c>
      <c r="S570" s="106">
        <f t="shared" si="482"/>
        <v>0</v>
      </c>
      <c r="T570" s="106">
        <f t="shared" si="482"/>
        <v>0</v>
      </c>
      <c r="U570" s="106">
        <f t="shared" ref="U570:AD579" si="483">IF($G570=0,0,IF(U$6&lt;$G570,0,IF(U$6&gt;$I570,1,(U$6-$G570+1)/($I570-$G570+1))))</f>
        <v>0</v>
      </c>
      <c r="V570" s="106">
        <f t="shared" si="483"/>
        <v>0</v>
      </c>
      <c r="W570" s="106">
        <f t="shared" si="483"/>
        <v>0</v>
      </c>
      <c r="X570" s="106">
        <f t="shared" si="483"/>
        <v>0</v>
      </c>
      <c r="Y570" s="106">
        <f t="shared" si="483"/>
        <v>0</v>
      </c>
      <c r="Z570" s="106">
        <f t="shared" si="483"/>
        <v>0</v>
      </c>
      <c r="AA570" s="106">
        <f t="shared" si="483"/>
        <v>0</v>
      </c>
      <c r="AB570" s="106">
        <f t="shared" si="483"/>
        <v>0</v>
      </c>
      <c r="AC570" s="106">
        <f t="shared" si="483"/>
        <v>0</v>
      </c>
      <c r="AD570" s="106">
        <f t="shared" si="483"/>
        <v>0</v>
      </c>
      <c r="AE570" s="106">
        <f t="shared" ref="AE570:AN579" si="484">IF($G570=0,0,IF(AE$6&lt;$G570,0,IF(AE$6&gt;$I570,1,(AE$6-$G570+1)/($I570-$G570+1))))</f>
        <v>0</v>
      </c>
      <c r="AF570" s="106">
        <f t="shared" si="484"/>
        <v>0</v>
      </c>
      <c r="AG570" s="106">
        <f t="shared" si="484"/>
        <v>0</v>
      </c>
      <c r="AH570" s="106">
        <f t="shared" si="484"/>
        <v>0</v>
      </c>
      <c r="AI570" s="106">
        <f t="shared" si="484"/>
        <v>0</v>
      </c>
      <c r="AJ570" s="106">
        <f t="shared" si="484"/>
        <v>0</v>
      </c>
      <c r="AK570" s="106">
        <f t="shared" si="484"/>
        <v>0</v>
      </c>
      <c r="AL570" s="106">
        <f t="shared" si="484"/>
        <v>0</v>
      </c>
      <c r="AM570" s="106">
        <f t="shared" si="484"/>
        <v>0</v>
      </c>
      <c r="AN570" s="106">
        <f t="shared" si="484"/>
        <v>0</v>
      </c>
      <c r="AO570" s="106">
        <f t="shared" ref="AO570:AX579" si="485">IF($G570=0,0,IF(AO$6&lt;$G570,0,IF(AO$6&gt;$I570,1,(AO$6-$G570+1)/($I570-$G570+1))))</f>
        <v>0</v>
      </c>
      <c r="AP570" s="106">
        <f t="shared" si="485"/>
        <v>0</v>
      </c>
      <c r="AQ570" s="106">
        <f t="shared" si="485"/>
        <v>0</v>
      </c>
      <c r="AR570" s="106">
        <f t="shared" si="485"/>
        <v>0</v>
      </c>
      <c r="AS570" s="106">
        <f t="shared" si="485"/>
        <v>0</v>
      </c>
      <c r="AT570" s="106">
        <f t="shared" si="485"/>
        <v>0</v>
      </c>
      <c r="AU570" s="106">
        <f t="shared" si="485"/>
        <v>0</v>
      </c>
      <c r="AV570" s="106">
        <f t="shared" si="485"/>
        <v>0</v>
      </c>
      <c r="AW570" s="106">
        <f t="shared" si="485"/>
        <v>0.375</v>
      </c>
      <c r="AX570" s="106">
        <f t="shared" si="485"/>
        <v>1</v>
      </c>
      <c r="AY570" s="106">
        <f t="shared" ref="AY570:BH579" si="486">IF($G570=0,0,IF(AY$6&lt;$G570,0,IF(AY$6&gt;$I570,1,(AY$6-$G570+1)/($I570-$G570+1))))</f>
        <v>1</v>
      </c>
      <c r="AZ570" s="106">
        <f t="shared" si="486"/>
        <v>1</v>
      </c>
      <c r="BA570" s="106">
        <f t="shared" si="486"/>
        <v>1</v>
      </c>
      <c r="BB570" s="106">
        <f t="shared" si="486"/>
        <v>1</v>
      </c>
      <c r="BC570" s="106">
        <f t="shared" si="486"/>
        <v>1</v>
      </c>
      <c r="BD570" s="106">
        <f t="shared" si="486"/>
        <v>1</v>
      </c>
      <c r="BE570" s="106">
        <f t="shared" si="486"/>
        <v>1</v>
      </c>
      <c r="BF570" s="106">
        <f t="shared" si="486"/>
        <v>1</v>
      </c>
      <c r="BG570" s="106">
        <f t="shared" si="486"/>
        <v>1</v>
      </c>
      <c r="BH570" s="106">
        <f t="shared" si="486"/>
        <v>1</v>
      </c>
      <c r="BI570" s="106">
        <f t="shared" ref="BI570:BQ579" si="487">IF($G570=0,0,IF(BI$6&lt;$G570,0,IF(BI$6&gt;$I570,1,(BI$6-$G570+1)/($I570-$G570+1))))</f>
        <v>1</v>
      </c>
      <c r="BJ570" s="106">
        <f t="shared" si="487"/>
        <v>1</v>
      </c>
      <c r="BK570" s="106">
        <f t="shared" si="487"/>
        <v>1</v>
      </c>
      <c r="BL570" s="106">
        <f t="shared" si="487"/>
        <v>1</v>
      </c>
      <c r="BM570" s="106">
        <f t="shared" si="487"/>
        <v>1</v>
      </c>
      <c r="BN570" s="106">
        <f t="shared" si="487"/>
        <v>1</v>
      </c>
      <c r="BO570" s="106">
        <f t="shared" si="487"/>
        <v>1</v>
      </c>
      <c r="BP570" s="106">
        <f t="shared" si="487"/>
        <v>1</v>
      </c>
      <c r="BQ570" s="106">
        <f t="shared" si="487"/>
        <v>1</v>
      </c>
      <c r="BR570" s="350">
        <f t="shared" si="444"/>
        <v>0.34533898305084748</v>
      </c>
    </row>
    <row r="571" spans="1:70" ht="15" x14ac:dyDescent="0.25">
      <c r="A571" s="80"/>
      <c r="B571" s="77" t="s">
        <v>1725</v>
      </c>
      <c r="C571" s="77" t="s">
        <v>1726</v>
      </c>
      <c r="D571" s="77" t="s">
        <v>9</v>
      </c>
      <c r="E571" s="224">
        <f>VLOOKUP(B571,'Cuadro Control'!C614:J2501,8,FALSE)</f>
        <v>312374505.66882348</v>
      </c>
      <c r="F571" s="106">
        <f t="shared" si="481"/>
        <v>5.8840081771548515E-2</v>
      </c>
      <c r="G571" s="107">
        <v>46484</v>
      </c>
      <c r="H571" s="107"/>
      <c r="I571" s="107">
        <v>46491</v>
      </c>
      <c r="J571" s="354">
        <f t="shared" si="473"/>
        <v>0.375</v>
      </c>
      <c r="K571" s="106">
        <f t="shared" si="482"/>
        <v>0</v>
      </c>
      <c r="L571" s="106">
        <f t="shared" si="482"/>
        <v>0</v>
      </c>
      <c r="M571" s="106">
        <f t="shared" si="482"/>
        <v>0</v>
      </c>
      <c r="N571" s="106">
        <f t="shared" si="482"/>
        <v>0</v>
      </c>
      <c r="O571" s="106">
        <f t="shared" si="482"/>
        <v>0</v>
      </c>
      <c r="P571" s="106">
        <f t="shared" si="482"/>
        <v>0</v>
      </c>
      <c r="Q571" s="106">
        <f t="shared" si="482"/>
        <v>0</v>
      </c>
      <c r="R571" s="106">
        <f t="shared" si="482"/>
        <v>0</v>
      </c>
      <c r="S571" s="106">
        <f t="shared" si="482"/>
        <v>0</v>
      </c>
      <c r="T571" s="106">
        <f t="shared" si="482"/>
        <v>0</v>
      </c>
      <c r="U571" s="106">
        <f t="shared" si="483"/>
        <v>0</v>
      </c>
      <c r="V571" s="106">
        <f t="shared" si="483"/>
        <v>0</v>
      </c>
      <c r="W571" s="106">
        <f t="shared" si="483"/>
        <v>0</v>
      </c>
      <c r="X571" s="106">
        <f t="shared" si="483"/>
        <v>0</v>
      </c>
      <c r="Y571" s="106">
        <f t="shared" si="483"/>
        <v>0</v>
      </c>
      <c r="Z571" s="106">
        <f t="shared" si="483"/>
        <v>0</v>
      </c>
      <c r="AA571" s="106">
        <f t="shared" si="483"/>
        <v>0</v>
      </c>
      <c r="AB571" s="106">
        <f t="shared" si="483"/>
        <v>0</v>
      </c>
      <c r="AC571" s="106">
        <f t="shared" si="483"/>
        <v>0</v>
      </c>
      <c r="AD571" s="106">
        <f t="shared" si="483"/>
        <v>0</v>
      </c>
      <c r="AE571" s="106">
        <f t="shared" si="484"/>
        <v>0</v>
      </c>
      <c r="AF571" s="106">
        <f t="shared" si="484"/>
        <v>0</v>
      </c>
      <c r="AG571" s="106">
        <f t="shared" si="484"/>
        <v>0</v>
      </c>
      <c r="AH571" s="106">
        <f t="shared" si="484"/>
        <v>0</v>
      </c>
      <c r="AI571" s="106">
        <f t="shared" si="484"/>
        <v>0</v>
      </c>
      <c r="AJ571" s="106">
        <f t="shared" si="484"/>
        <v>0</v>
      </c>
      <c r="AK571" s="106">
        <f t="shared" si="484"/>
        <v>0</v>
      </c>
      <c r="AL571" s="106">
        <f t="shared" si="484"/>
        <v>0</v>
      </c>
      <c r="AM571" s="106">
        <f t="shared" si="484"/>
        <v>0</v>
      </c>
      <c r="AN571" s="106">
        <f t="shared" si="484"/>
        <v>0</v>
      </c>
      <c r="AO571" s="106">
        <f t="shared" si="485"/>
        <v>0</v>
      </c>
      <c r="AP571" s="106">
        <f t="shared" si="485"/>
        <v>0</v>
      </c>
      <c r="AQ571" s="106">
        <f t="shared" si="485"/>
        <v>0</v>
      </c>
      <c r="AR571" s="106">
        <f t="shared" si="485"/>
        <v>0</v>
      </c>
      <c r="AS571" s="106">
        <f t="shared" si="485"/>
        <v>0</v>
      </c>
      <c r="AT571" s="106">
        <f t="shared" si="485"/>
        <v>0</v>
      </c>
      <c r="AU571" s="106">
        <f t="shared" si="485"/>
        <v>0</v>
      </c>
      <c r="AV571" s="106">
        <f t="shared" si="485"/>
        <v>0</v>
      </c>
      <c r="AW571" s="106">
        <f t="shared" si="485"/>
        <v>0</v>
      </c>
      <c r="AX571" s="106">
        <f t="shared" si="485"/>
        <v>0.375</v>
      </c>
      <c r="AY571" s="106">
        <f t="shared" si="486"/>
        <v>1</v>
      </c>
      <c r="AZ571" s="106">
        <f t="shared" si="486"/>
        <v>1</v>
      </c>
      <c r="BA571" s="106">
        <f t="shared" si="486"/>
        <v>1</v>
      </c>
      <c r="BB571" s="106">
        <f t="shared" si="486"/>
        <v>1</v>
      </c>
      <c r="BC571" s="106">
        <f t="shared" si="486"/>
        <v>1</v>
      </c>
      <c r="BD571" s="106">
        <f t="shared" si="486"/>
        <v>1</v>
      </c>
      <c r="BE571" s="106">
        <f t="shared" si="486"/>
        <v>1</v>
      </c>
      <c r="BF571" s="106">
        <f t="shared" si="486"/>
        <v>1</v>
      </c>
      <c r="BG571" s="106">
        <f t="shared" si="486"/>
        <v>1</v>
      </c>
      <c r="BH571" s="106">
        <f t="shared" si="486"/>
        <v>1</v>
      </c>
      <c r="BI571" s="106">
        <f t="shared" si="487"/>
        <v>1</v>
      </c>
      <c r="BJ571" s="106">
        <f t="shared" si="487"/>
        <v>1</v>
      </c>
      <c r="BK571" s="106">
        <f t="shared" si="487"/>
        <v>1</v>
      </c>
      <c r="BL571" s="106">
        <f t="shared" si="487"/>
        <v>1</v>
      </c>
      <c r="BM571" s="106">
        <f t="shared" si="487"/>
        <v>1</v>
      </c>
      <c r="BN571" s="106">
        <f t="shared" si="487"/>
        <v>1</v>
      </c>
      <c r="BO571" s="106">
        <f t="shared" si="487"/>
        <v>1</v>
      </c>
      <c r="BP571" s="106">
        <f t="shared" si="487"/>
        <v>1</v>
      </c>
      <c r="BQ571" s="106">
        <f t="shared" si="487"/>
        <v>1</v>
      </c>
      <c r="BR571" s="350">
        <f t="shared" si="444"/>
        <v>0.32838983050847459</v>
      </c>
    </row>
    <row r="572" spans="1:70" ht="15" x14ac:dyDescent="0.25">
      <c r="A572" s="80"/>
      <c r="B572" s="103" t="s">
        <v>1727</v>
      </c>
      <c r="C572" s="103" t="s">
        <v>1728</v>
      </c>
      <c r="D572" s="103" t="s">
        <v>6</v>
      </c>
      <c r="E572" s="223">
        <f>VLOOKUP(B572,'Cuadro Control'!C615:J2502,8,FALSE)</f>
        <v>9527825.6870364472</v>
      </c>
      <c r="F572" s="104">
        <f t="shared" si="481"/>
        <v>1.794698454439963E-3</v>
      </c>
      <c r="G572" s="105">
        <v>46491</v>
      </c>
      <c r="H572" s="105"/>
      <c r="I572" s="105">
        <v>46494</v>
      </c>
      <c r="J572" s="354">
        <f t="shared" si="473"/>
        <v>0.75</v>
      </c>
      <c r="K572" s="104">
        <f t="shared" si="482"/>
        <v>0</v>
      </c>
      <c r="L572" s="104">
        <f t="shared" si="482"/>
        <v>0</v>
      </c>
      <c r="M572" s="104">
        <f t="shared" si="482"/>
        <v>0</v>
      </c>
      <c r="N572" s="104">
        <f t="shared" si="482"/>
        <v>0</v>
      </c>
      <c r="O572" s="104">
        <f t="shared" si="482"/>
        <v>0</v>
      </c>
      <c r="P572" s="104">
        <f t="shared" si="482"/>
        <v>0</v>
      </c>
      <c r="Q572" s="104">
        <f t="shared" si="482"/>
        <v>0</v>
      </c>
      <c r="R572" s="104">
        <f t="shared" si="482"/>
        <v>0</v>
      </c>
      <c r="S572" s="104">
        <f t="shared" si="482"/>
        <v>0</v>
      </c>
      <c r="T572" s="104">
        <f t="shared" si="482"/>
        <v>0</v>
      </c>
      <c r="U572" s="104">
        <f t="shared" si="483"/>
        <v>0</v>
      </c>
      <c r="V572" s="104">
        <f t="shared" si="483"/>
        <v>0</v>
      </c>
      <c r="W572" s="104">
        <f t="shared" si="483"/>
        <v>0</v>
      </c>
      <c r="X572" s="104">
        <f t="shared" si="483"/>
        <v>0</v>
      </c>
      <c r="Y572" s="104">
        <f t="shared" si="483"/>
        <v>0</v>
      </c>
      <c r="Z572" s="104">
        <f t="shared" si="483"/>
        <v>0</v>
      </c>
      <c r="AA572" s="104">
        <f t="shared" si="483"/>
        <v>0</v>
      </c>
      <c r="AB572" s="104">
        <f t="shared" si="483"/>
        <v>0</v>
      </c>
      <c r="AC572" s="104">
        <f t="shared" si="483"/>
        <v>0</v>
      </c>
      <c r="AD572" s="104">
        <f t="shared" si="483"/>
        <v>0</v>
      </c>
      <c r="AE572" s="104">
        <f t="shared" si="484"/>
        <v>0</v>
      </c>
      <c r="AF572" s="104">
        <f t="shared" si="484"/>
        <v>0</v>
      </c>
      <c r="AG572" s="104">
        <f t="shared" si="484"/>
        <v>0</v>
      </c>
      <c r="AH572" s="104">
        <f t="shared" si="484"/>
        <v>0</v>
      </c>
      <c r="AI572" s="104">
        <f t="shared" si="484"/>
        <v>0</v>
      </c>
      <c r="AJ572" s="104">
        <f t="shared" si="484"/>
        <v>0</v>
      </c>
      <c r="AK572" s="104">
        <f t="shared" si="484"/>
        <v>0</v>
      </c>
      <c r="AL572" s="104">
        <f t="shared" si="484"/>
        <v>0</v>
      </c>
      <c r="AM572" s="104">
        <f t="shared" si="484"/>
        <v>0</v>
      </c>
      <c r="AN572" s="104">
        <f t="shared" si="484"/>
        <v>0</v>
      </c>
      <c r="AO572" s="104">
        <f t="shared" si="485"/>
        <v>0</v>
      </c>
      <c r="AP572" s="104">
        <f t="shared" si="485"/>
        <v>0</v>
      </c>
      <c r="AQ572" s="104">
        <f t="shared" si="485"/>
        <v>0</v>
      </c>
      <c r="AR572" s="104">
        <f t="shared" si="485"/>
        <v>0</v>
      </c>
      <c r="AS572" s="104">
        <f t="shared" si="485"/>
        <v>0</v>
      </c>
      <c r="AT572" s="104">
        <f t="shared" si="485"/>
        <v>0</v>
      </c>
      <c r="AU572" s="104">
        <f t="shared" si="485"/>
        <v>0</v>
      </c>
      <c r="AV572" s="104">
        <f t="shared" si="485"/>
        <v>0</v>
      </c>
      <c r="AW572" s="104">
        <f t="shared" si="485"/>
        <v>0</v>
      </c>
      <c r="AX572" s="104">
        <f t="shared" si="485"/>
        <v>0</v>
      </c>
      <c r="AY572" s="104">
        <f t="shared" si="486"/>
        <v>0.75</v>
      </c>
      <c r="AZ572" s="104">
        <f t="shared" si="486"/>
        <v>1</v>
      </c>
      <c r="BA572" s="104">
        <f t="shared" si="486"/>
        <v>1</v>
      </c>
      <c r="BB572" s="104">
        <f t="shared" si="486"/>
        <v>1</v>
      </c>
      <c r="BC572" s="104">
        <f t="shared" si="486"/>
        <v>1</v>
      </c>
      <c r="BD572" s="104">
        <f t="shared" si="486"/>
        <v>1</v>
      </c>
      <c r="BE572" s="104">
        <f t="shared" si="486"/>
        <v>1</v>
      </c>
      <c r="BF572" s="104">
        <f t="shared" si="486"/>
        <v>1</v>
      </c>
      <c r="BG572" s="104">
        <f t="shared" si="486"/>
        <v>1</v>
      </c>
      <c r="BH572" s="104">
        <f t="shared" si="486"/>
        <v>1</v>
      </c>
      <c r="BI572" s="104">
        <f t="shared" si="487"/>
        <v>1</v>
      </c>
      <c r="BJ572" s="104">
        <f t="shared" si="487"/>
        <v>1</v>
      </c>
      <c r="BK572" s="104">
        <f t="shared" si="487"/>
        <v>1</v>
      </c>
      <c r="BL572" s="104">
        <f t="shared" si="487"/>
        <v>1</v>
      </c>
      <c r="BM572" s="104">
        <f t="shared" si="487"/>
        <v>1</v>
      </c>
      <c r="BN572" s="104">
        <f t="shared" si="487"/>
        <v>1</v>
      </c>
      <c r="BO572" s="104">
        <f t="shared" si="487"/>
        <v>1</v>
      </c>
      <c r="BP572" s="104">
        <f t="shared" si="487"/>
        <v>1</v>
      </c>
      <c r="BQ572" s="104">
        <f t="shared" si="487"/>
        <v>1</v>
      </c>
      <c r="BR572" s="350">
        <f t="shared" si="444"/>
        <v>0.31779661016949151</v>
      </c>
    </row>
    <row r="573" spans="1:70" ht="15" x14ac:dyDescent="0.25">
      <c r="A573" s="80"/>
      <c r="B573" s="77" t="s">
        <v>1729</v>
      </c>
      <c r="C573" s="77" t="s">
        <v>1730</v>
      </c>
      <c r="D573" s="77" t="s">
        <v>19</v>
      </c>
      <c r="E573" s="224">
        <f>VLOOKUP(B573,'Cuadro Control'!C616:J2503,8,FALSE)</f>
        <v>320494616.71764702</v>
      </c>
      <c r="F573" s="106">
        <f t="shared" si="481"/>
        <v>6.0369617599332674E-2</v>
      </c>
      <c r="G573" s="107">
        <v>46494</v>
      </c>
      <c r="H573" s="107"/>
      <c r="I573" s="107">
        <v>46498</v>
      </c>
      <c r="J573" s="354">
        <f t="shared" si="473"/>
        <v>0</v>
      </c>
      <c r="K573" s="106">
        <f t="shared" si="482"/>
        <v>0</v>
      </c>
      <c r="L573" s="106">
        <f t="shared" si="482"/>
        <v>0</v>
      </c>
      <c r="M573" s="106">
        <f t="shared" si="482"/>
        <v>0</v>
      </c>
      <c r="N573" s="106">
        <f t="shared" si="482"/>
        <v>0</v>
      </c>
      <c r="O573" s="106">
        <f t="shared" si="482"/>
        <v>0</v>
      </c>
      <c r="P573" s="106">
        <f t="shared" si="482"/>
        <v>0</v>
      </c>
      <c r="Q573" s="106">
        <f t="shared" si="482"/>
        <v>0</v>
      </c>
      <c r="R573" s="106">
        <f t="shared" si="482"/>
        <v>0</v>
      </c>
      <c r="S573" s="106">
        <f t="shared" si="482"/>
        <v>0</v>
      </c>
      <c r="T573" s="106">
        <f t="shared" si="482"/>
        <v>0</v>
      </c>
      <c r="U573" s="106">
        <f t="shared" si="483"/>
        <v>0</v>
      </c>
      <c r="V573" s="106">
        <f t="shared" si="483"/>
        <v>0</v>
      </c>
      <c r="W573" s="106">
        <f t="shared" si="483"/>
        <v>0</v>
      </c>
      <c r="X573" s="106">
        <f t="shared" si="483"/>
        <v>0</v>
      </c>
      <c r="Y573" s="106">
        <f t="shared" si="483"/>
        <v>0</v>
      </c>
      <c r="Z573" s="106">
        <f t="shared" si="483"/>
        <v>0</v>
      </c>
      <c r="AA573" s="106">
        <f t="shared" si="483"/>
        <v>0</v>
      </c>
      <c r="AB573" s="106">
        <f t="shared" si="483"/>
        <v>0</v>
      </c>
      <c r="AC573" s="106">
        <f t="shared" si="483"/>
        <v>0</v>
      </c>
      <c r="AD573" s="106">
        <f t="shared" si="483"/>
        <v>0</v>
      </c>
      <c r="AE573" s="106">
        <f t="shared" si="484"/>
        <v>0</v>
      </c>
      <c r="AF573" s="106">
        <f t="shared" si="484"/>
        <v>0</v>
      </c>
      <c r="AG573" s="106">
        <f t="shared" si="484"/>
        <v>0</v>
      </c>
      <c r="AH573" s="106">
        <f t="shared" si="484"/>
        <v>0</v>
      </c>
      <c r="AI573" s="106">
        <f t="shared" si="484"/>
        <v>0</v>
      </c>
      <c r="AJ573" s="106">
        <f t="shared" si="484"/>
        <v>0</v>
      </c>
      <c r="AK573" s="106">
        <f t="shared" si="484"/>
        <v>0</v>
      </c>
      <c r="AL573" s="106">
        <f t="shared" si="484"/>
        <v>0</v>
      </c>
      <c r="AM573" s="106">
        <f t="shared" si="484"/>
        <v>0</v>
      </c>
      <c r="AN573" s="106">
        <f t="shared" si="484"/>
        <v>0</v>
      </c>
      <c r="AO573" s="106">
        <f t="shared" si="485"/>
        <v>0</v>
      </c>
      <c r="AP573" s="106">
        <f t="shared" si="485"/>
        <v>0</v>
      </c>
      <c r="AQ573" s="106">
        <f t="shared" si="485"/>
        <v>0</v>
      </c>
      <c r="AR573" s="106">
        <f t="shared" si="485"/>
        <v>0</v>
      </c>
      <c r="AS573" s="106">
        <f t="shared" si="485"/>
        <v>0</v>
      </c>
      <c r="AT573" s="106">
        <f t="shared" si="485"/>
        <v>0</v>
      </c>
      <c r="AU573" s="106">
        <f t="shared" si="485"/>
        <v>0</v>
      </c>
      <c r="AV573" s="106">
        <f t="shared" si="485"/>
        <v>0</v>
      </c>
      <c r="AW573" s="106">
        <f t="shared" si="485"/>
        <v>0</v>
      </c>
      <c r="AX573" s="106">
        <f t="shared" si="485"/>
        <v>0</v>
      </c>
      <c r="AY573" s="106">
        <f t="shared" si="486"/>
        <v>0</v>
      </c>
      <c r="AZ573" s="106">
        <f t="shared" si="486"/>
        <v>1</v>
      </c>
      <c r="BA573" s="106">
        <f t="shared" si="486"/>
        <v>1</v>
      </c>
      <c r="BB573" s="106">
        <f t="shared" si="486"/>
        <v>1</v>
      </c>
      <c r="BC573" s="106">
        <f t="shared" si="486"/>
        <v>1</v>
      </c>
      <c r="BD573" s="106">
        <f t="shared" si="486"/>
        <v>1</v>
      </c>
      <c r="BE573" s="106">
        <f t="shared" si="486"/>
        <v>1</v>
      </c>
      <c r="BF573" s="106">
        <f t="shared" si="486"/>
        <v>1</v>
      </c>
      <c r="BG573" s="106">
        <f t="shared" si="486"/>
        <v>1</v>
      </c>
      <c r="BH573" s="106">
        <f t="shared" si="486"/>
        <v>1</v>
      </c>
      <c r="BI573" s="106">
        <f t="shared" si="487"/>
        <v>1</v>
      </c>
      <c r="BJ573" s="106">
        <f t="shared" si="487"/>
        <v>1</v>
      </c>
      <c r="BK573" s="106">
        <f t="shared" si="487"/>
        <v>1</v>
      </c>
      <c r="BL573" s="106">
        <f t="shared" si="487"/>
        <v>1</v>
      </c>
      <c r="BM573" s="106">
        <f t="shared" si="487"/>
        <v>1</v>
      </c>
      <c r="BN573" s="106">
        <f t="shared" si="487"/>
        <v>1</v>
      </c>
      <c r="BO573" s="106">
        <f t="shared" si="487"/>
        <v>1</v>
      </c>
      <c r="BP573" s="106">
        <f t="shared" si="487"/>
        <v>1</v>
      </c>
      <c r="BQ573" s="106">
        <f t="shared" si="487"/>
        <v>1</v>
      </c>
      <c r="BR573" s="350">
        <f t="shared" si="444"/>
        <v>0.30508474576271188</v>
      </c>
    </row>
    <row r="574" spans="1:70" ht="15" x14ac:dyDescent="0.25">
      <c r="A574" s="80"/>
      <c r="B574" s="77" t="s">
        <v>1731</v>
      </c>
      <c r="C574" s="77" t="s">
        <v>1732</v>
      </c>
      <c r="D574" s="77" t="s">
        <v>8</v>
      </c>
      <c r="E574" s="224">
        <f>VLOOKUP(B574,'Cuadro Control'!C617:J2504,8,FALSE)</f>
        <v>94303618.549411759</v>
      </c>
      <c r="F574" s="106">
        <f t="shared" si="481"/>
        <v>1.7763397864110998E-2</v>
      </c>
      <c r="G574" s="107">
        <v>46499</v>
      </c>
      <c r="H574" s="107"/>
      <c r="I574" s="107">
        <v>46500</v>
      </c>
      <c r="J574" s="354">
        <f t="shared" si="473"/>
        <v>1</v>
      </c>
      <c r="K574" s="106">
        <f t="shared" si="482"/>
        <v>0</v>
      </c>
      <c r="L574" s="106">
        <f t="shared" si="482"/>
        <v>0</v>
      </c>
      <c r="M574" s="106">
        <f t="shared" si="482"/>
        <v>0</v>
      </c>
      <c r="N574" s="106">
        <f t="shared" si="482"/>
        <v>0</v>
      </c>
      <c r="O574" s="106">
        <f t="shared" si="482"/>
        <v>0</v>
      </c>
      <c r="P574" s="106">
        <f t="shared" si="482"/>
        <v>0</v>
      </c>
      <c r="Q574" s="106">
        <f t="shared" si="482"/>
        <v>0</v>
      </c>
      <c r="R574" s="106">
        <f t="shared" si="482"/>
        <v>0</v>
      </c>
      <c r="S574" s="106">
        <f t="shared" si="482"/>
        <v>0</v>
      </c>
      <c r="T574" s="106">
        <f t="shared" si="482"/>
        <v>0</v>
      </c>
      <c r="U574" s="106">
        <f t="shared" si="483"/>
        <v>0</v>
      </c>
      <c r="V574" s="106">
        <f t="shared" si="483"/>
        <v>0</v>
      </c>
      <c r="W574" s="106">
        <f t="shared" si="483"/>
        <v>0</v>
      </c>
      <c r="X574" s="106">
        <f t="shared" si="483"/>
        <v>0</v>
      </c>
      <c r="Y574" s="106">
        <f t="shared" si="483"/>
        <v>0</v>
      </c>
      <c r="Z574" s="106">
        <f t="shared" si="483"/>
        <v>0</v>
      </c>
      <c r="AA574" s="106">
        <f t="shared" si="483"/>
        <v>0</v>
      </c>
      <c r="AB574" s="106">
        <f t="shared" si="483"/>
        <v>0</v>
      </c>
      <c r="AC574" s="106">
        <f t="shared" si="483"/>
        <v>0</v>
      </c>
      <c r="AD574" s="106">
        <f t="shared" si="483"/>
        <v>0</v>
      </c>
      <c r="AE574" s="106">
        <f t="shared" si="484"/>
        <v>0</v>
      </c>
      <c r="AF574" s="106">
        <f t="shared" si="484"/>
        <v>0</v>
      </c>
      <c r="AG574" s="106">
        <f t="shared" si="484"/>
        <v>0</v>
      </c>
      <c r="AH574" s="106">
        <f t="shared" si="484"/>
        <v>0</v>
      </c>
      <c r="AI574" s="106">
        <f t="shared" si="484"/>
        <v>0</v>
      </c>
      <c r="AJ574" s="106">
        <f t="shared" si="484"/>
        <v>0</v>
      </c>
      <c r="AK574" s="106">
        <f t="shared" si="484"/>
        <v>0</v>
      </c>
      <c r="AL574" s="106">
        <f t="shared" si="484"/>
        <v>0</v>
      </c>
      <c r="AM574" s="106">
        <f t="shared" si="484"/>
        <v>0</v>
      </c>
      <c r="AN574" s="106">
        <f t="shared" si="484"/>
        <v>0</v>
      </c>
      <c r="AO574" s="106">
        <f t="shared" si="485"/>
        <v>0</v>
      </c>
      <c r="AP574" s="106">
        <f t="shared" si="485"/>
        <v>0</v>
      </c>
      <c r="AQ574" s="106">
        <f t="shared" si="485"/>
        <v>0</v>
      </c>
      <c r="AR574" s="106">
        <f t="shared" si="485"/>
        <v>0</v>
      </c>
      <c r="AS574" s="106">
        <f t="shared" si="485"/>
        <v>0</v>
      </c>
      <c r="AT574" s="106">
        <f t="shared" si="485"/>
        <v>0</v>
      </c>
      <c r="AU574" s="106">
        <f t="shared" si="485"/>
        <v>0</v>
      </c>
      <c r="AV574" s="106">
        <f t="shared" si="485"/>
        <v>0</v>
      </c>
      <c r="AW574" s="106">
        <f t="shared" si="485"/>
        <v>0</v>
      </c>
      <c r="AX574" s="106">
        <f t="shared" si="485"/>
        <v>0</v>
      </c>
      <c r="AY574" s="106">
        <f t="shared" si="486"/>
        <v>0</v>
      </c>
      <c r="AZ574" s="106">
        <f t="shared" si="486"/>
        <v>1</v>
      </c>
      <c r="BA574" s="106">
        <f t="shared" si="486"/>
        <v>1</v>
      </c>
      <c r="BB574" s="106">
        <f t="shared" si="486"/>
        <v>1</v>
      </c>
      <c r="BC574" s="106">
        <f t="shared" si="486"/>
        <v>1</v>
      </c>
      <c r="BD574" s="106">
        <f t="shared" si="486"/>
        <v>1</v>
      </c>
      <c r="BE574" s="106">
        <f t="shared" si="486"/>
        <v>1</v>
      </c>
      <c r="BF574" s="106">
        <f t="shared" si="486"/>
        <v>1</v>
      </c>
      <c r="BG574" s="106">
        <f t="shared" si="486"/>
        <v>1</v>
      </c>
      <c r="BH574" s="106">
        <f t="shared" si="486"/>
        <v>1</v>
      </c>
      <c r="BI574" s="106">
        <f t="shared" si="487"/>
        <v>1</v>
      </c>
      <c r="BJ574" s="106">
        <f t="shared" si="487"/>
        <v>1</v>
      </c>
      <c r="BK574" s="106">
        <f t="shared" si="487"/>
        <v>1</v>
      </c>
      <c r="BL574" s="106">
        <f t="shared" si="487"/>
        <v>1</v>
      </c>
      <c r="BM574" s="106">
        <f t="shared" si="487"/>
        <v>1</v>
      </c>
      <c r="BN574" s="106">
        <f t="shared" si="487"/>
        <v>1</v>
      </c>
      <c r="BO574" s="106">
        <f t="shared" si="487"/>
        <v>1</v>
      </c>
      <c r="BP574" s="106">
        <f t="shared" si="487"/>
        <v>1</v>
      </c>
      <c r="BQ574" s="106">
        <f t="shared" si="487"/>
        <v>1</v>
      </c>
      <c r="BR574" s="350">
        <f t="shared" si="444"/>
        <v>0.30508474576271188</v>
      </c>
    </row>
    <row r="575" spans="1:70" ht="15" x14ac:dyDescent="0.25">
      <c r="A575" s="80"/>
      <c r="B575" s="77" t="s">
        <v>1733</v>
      </c>
      <c r="C575" s="77" t="s">
        <v>1734</v>
      </c>
      <c r="D575" s="77" t="s">
        <v>26</v>
      </c>
      <c r="E575" s="224">
        <f>VLOOKUP(B575,'Cuadro Control'!C618:J2505,8,FALSE)</f>
        <v>179436034.15411764</v>
      </c>
      <c r="F575" s="106">
        <f t="shared" si="481"/>
        <v>3.3799272126209236E-2</v>
      </c>
      <c r="G575" s="107">
        <v>46500</v>
      </c>
      <c r="H575" s="107"/>
      <c r="I575" s="107">
        <v>46506</v>
      </c>
      <c r="J575" s="354">
        <f t="shared" si="473"/>
        <v>0.14285714285714285</v>
      </c>
      <c r="K575" s="106">
        <f t="shared" si="482"/>
        <v>0</v>
      </c>
      <c r="L575" s="106">
        <f t="shared" si="482"/>
        <v>0</v>
      </c>
      <c r="M575" s="106">
        <f t="shared" si="482"/>
        <v>0</v>
      </c>
      <c r="N575" s="106">
        <f t="shared" si="482"/>
        <v>0</v>
      </c>
      <c r="O575" s="106">
        <f t="shared" si="482"/>
        <v>0</v>
      </c>
      <c r="P575" s="106">
        <f t="shared" si="482"/>
        <v>0</v>
      </c>
      <c r="Q575" s="106">
        <f t="shared" si="482"/>
        <v>0</v>
      </c>
      <c r="R575" s="106">
        <f t="shared" si="482"/>
        <v>0</v>
      </c>
      <c r="S575" s="106">
        <f t="shared" si="482"/>
        <v>0</v>
      </c>
      <c r="T575" s="106">
        <f t="shared" si="482"/>
        <v>0</v>
      </c>
      <c r="U575" s="106">
        <f t="shared" si="483"/>
        <v>0</v>
      </c>
      <c r="V575" s="106">
        <f t="shared" si="483"/>
        <v>0</v>
      </c>
      <c r="W575" s="106">
        <f t="shared" si="483"/>
        <v>0</v>
      </c>
      <c r="X575" s="106">
        <f t="shared" si="483"/>
        <v>0</v>
      </c>
      <c r="Y575" s="106">
        <f t="shared" si="483"/>
        <v>0</v>
      </c>
      <c r="Z575" s="106">
        <f t="shared" si="483"/>
        <v>0</v>
      </c>
      <c r="AA575" s="106">
        <f t="shared" si="483"/>
        <v>0</v>
      </c>
      <c r="AB575" s="106">
        <f t="shared" si="483"/>
        <v>0</v>
      </c>
      <c r="AC575" s="106">
        <f t="shared" si="483"/>
        <v>0</v>
      </c>
      <c r="AD575" s="106">
        <f t="shared" si="483"/>
        <v>0</v>
      </c>
      <c r="AE575" s="106">
        <f t="shared" si="484"/>
        <v>0</v>
      </c>
      <c r="AF575" s="106">
        <f t="shared" si="484"/>
        <v>0</v>
      </c>
      <c r="AG575" s="106">
        <f t="shared" si="484"/>
        <v>0</v>
      </c>
      <c r="AH575" s="106">
        <f t="shared" si="484"/>
        <v>0</v>
      </c>
      <c r="AI575" s="106">
        <f t="shared" si="484"/>
        <v>0</v>
      </c>
      <c r="AJ575" s="106">
        <f t="shared" si="484"/>
        <v>0</v>
      </c>
      <c r="AK575" s="106">
        <f t="shared" si="484"/>
        <v>0</v>
      </c>
      <c r="AL575" s="106">
        <f t="shared" si="484"/>
        <v>0</v>
      </c>
      <c r="AM575" s="106">
        <f t="shared" si="484"/>
        <v>0</v>
      </c>
      <c r="AN575" s="106">
        <f t="shared" si="484"/>
        <v>0</v>
      </c>
      <c r="AO575" s="106">
        <f t="shared" si="485"/>
        <v>0</v>
      </c>
      <c r="AP575" s="106">
        <f t="shared" si="485"/>
        <v>0</v>
      </c>
      <c r="AQ575" s="106">
        <f t="shared" si="485"/>
        <v>0</v>
      </c>
      <c r="AR575" s="106">
        <f t="shared" si="485"/>
        <v>0</v>
      </c>
      <c r="AS575" s="106">
        <f t="shared" si="485"/>
        <v>0</v>
      </c>
      <c r="AT575" s="106">
        <f t="shared" si="485"/>
        <v>0</v>
      </c>
      <c r="AU575" s="106">
        <f t="shared" si="485"/>
        <v>0</v>
      </c>
      <c r="AV575" s="106">
        <f t="shared" si="485"/>
        <v>0</v>
      </c>
      <c r="AW575" s="106">
        <f t="shared" si="485"/>
        <v>0</v>
      </c>
      <c r="AX575" s="106">
        <f t="shared" si="485"/>
        <v>0</v>
      </c>
      <c r="AY575" s="106">
        <f t="shared" si="486"/>
        <v>0</v>
      </c>
      <c r="AZ575" s="106">
        <f t="shared" si="486"/>
        <v>0.14285714285714285</v>
      </c>
      <c r="BA575" s="106">
        <f t="shared" si="486"/>
        <v>1</v>
      </c>
      <c r="BB575" s="106">
        <f t="shared" si="486"/>
        <v>1</v>
      </c>
      <c r="BC575" s="106">
        <f t="shared" si="486"/>
        <v>1</v>
      </c>
      <c r="BD575" s="106">
        <f t="shared" si="486"/>
        <v>1</v>
      </c>
      <c r="BE575" s="106">
        <f t="shared" si="486"/>
        <v>1</v>
      </c>
      <c r="BF575" s="106">
        <f t="shared" si="486"/>
        <v>1</v>
      </c>
      <c r="BG575" s="106">
        <f t="shared" si="486"/>
        <v>1</v>
      </c>
      <c r="BH575" s="106">
        <f t="shared" si="486"/>
        <v>1</v>
      </c>
      <c r="BI575" s="106">
        <f t="shared" si="487"/>
        <v>1</v>
      </c>
      <c r="BJ575" s="106">
        <f t="shared" si="487"/>
        <v>1</v>
      </c>
      <c r="BK575" s="106">
        <f t="shared" si="487"/>
        <v>1</v>
      </c>
      <c r="BL575" s="106">
        <f t="shared" si="487"/>
        <v>1</v>
      </c>
      <c r="BM575" s="106">
        <f t="shared" si="487"/>
        <v>1</v>
      </c>
      <c r="BN575" s="106">
        <f t="shared" si="487"/>
        <v>1</v>
      </c>
      <c r="BO575" s="106">
        <f t="shared" si="487"/>
        <v>1</v>
      </c>
      <c r="BP575" s="106">
        <f t="shared" si="487"/>
        <v>1</v>
      </c>
      <c r="BQ575" s="106">
        <f t="shared" si="487"/>
        <v>1</v>
      </c>
      <c r="BR575" s="350">
        <f t="shared" si="444"/>
        <v>0.29055690072639223</v>
      </c>
    </row>
    <row r="576" spans="1:70" ht="15" x14ac:dyDescent="0.25">
      <c r="A576" s="80"/>
      <c r="B576" s="77" t="s">
        <v>1735</v>
      </c>
      <c r="C576" s="77" t="s">
        <v>1736</v>
      </c>
      <c r="D576" s="77" t="s">
        <v>730</v>
      </c>
      <c r="E576" s="224">
        <f>VLOOKUP(B576,'Cuadro Control'!C619:J2506,8,FALSE)</f>
        <v>1212623361.2117648</v>
      </c>
      <c r="F576" s="106">
        <f t="shared" si="481"/>
        <v>0.22841447185013161</v>
      </c>
      <c r="G576" s="107">
        <v>46506</v>
      </c>
      <c r="H576" s="107"/>
      <c r="I576" s="107">
        <v>46522</v>
      </c>
      <c r="J576" s="354">
        <f t="shared" si="473"/>
        <v>0.94117647058823528</v>
      </c>
      <c r="K576" s="106">
        <f t="shared" si="482"/>
        <v>0</v>
      </c>
      <c r="L576" s="106">
        <f t="shared" si="482"/>
        <v>0</v>
      </c>
      <c r="M576" s="106">
        <f t="shared" si="482"/>
        <v>0</v>
      </c>
      <c r="N576" s="106">
        <f t="shared" si="482"/>
        <v>0</v>
      </c>
      <c r="O576" s="106">
        <f t="shared" si="482"/>
        <v>0</v>
      </c>
      <c r="P576" s="106">
        <f t="shared" si="482"/>
        <v>0</v>
      </c>
      <c r="Q576" s="106">
        <f t="shared" si="482"/>
        <v>0</v>
      </c>
      <c r="R576" s="106">
        <f t="shared" si="482"/>
        <v>0</v>
      </c>
      <c r="S576" s="106">
        <f t="shared" si="482"/>
        <v>0</v>
      </c>
      <c r="T576" s="106">
        <f t="shared" si="482"/>
        <v>0</v>
      </c>
      <c r="U576" s="106">
        <f t="shared" si="483"/>
        <v>0</v>
      </c>
      <c r="V576" s="106">
        <f t="shared" si="483"/>
        <v>0</v>
      </c>
      <c r="W576" s="106">
        <f t="shared" si="483"/>
        <v>0</v>
      </c>
      <c r="X576" s="106">
        <f t="shared" si="483"/>
        <v>0</v>
      </c>
      <c r="Y576" s="106">
        <f t="shared" si="483"/>
        <v>0</v>
      </c>
      <c r="Z576" s="106">
        <f t="shared" si="483"/>
        <v>0</v>
      </c>
      <c r="AA576" s="106">
        <f t="shared" si="483"/>
        <v>0</v>
      </c>
      <c r="AB576" s="106">
        <f t="shared" si="483"/>
        <v>0</v>
      </c>
      <c r="AC576" s="106">
        <f t="shared" si="483"/>
        <v>0</v>
      </c>
      <c r="AD576" s="106">
        <f t="shared" si="483"/>
        <v>0</v>
      </c>
      <c r="AE576" s="106">
        <f t="shared" si="484"/>
        <v>0</v>
      </c>
      <c r="AF576" s="106">
        <f t="shared" si="484"/>
        <v>0</v>
      </c>
      <c r="AG576" s="106">
        <f t="shared" si="484"/>
        <v>0</v>
      </c>
      <c r="AH576" s="106">
        <f t="shared" si="484"/>
        <v>0</v>
      </c>
      <c r="AI576" s="106">
        <f t="shared" si="484"/>
        <v>0</v>
      </c>
      <c r="AJ576" s="106">
        <f t="shared" si="484"/>
        <v>0</v>
      </c>
      <c r="AK576" s="106">
        <f t="shared" si="484"/>
        <v>0</v>
      </c>
      <c r="AL576" s="106">
        <f t="shared" si="484"/>
        <v>0</v>
      </c>
      <c r="AM576" s="106">
        <f t="shared" si="484"/>
        <v>0</v>
      </c>
      <c r="AN576" s="106">
        <f t="shared" si="484"/>
        <v>0</v>
      </c>
      <c r="AO576" s="106">
        <f t="shared" si="485"/>
        <v>0</v>
      </c>
      <c r="AP576" s="106">
        <f t="shared" si="485"/>
        <v>0</v>
      </c>
      <c r="AQ576" s="106">
        <f t="shared" si="485"/>
        <v>0</v>
      </c>
      <c r="AR576" s="106">
        <f t="shared" si="485"/>
        <v>0</v>
      </c>
      <c r="AS576" s="106">
        <f t="shared" si="485"/>
        <v>0</v>
      </c>
      <c r="AT576" s="106">
        <f t="shared" si="485"/>
        <v>0</v>
      </c>
      <c r="AU576" s="106">
        <f t="shared" si="485"/>
        <v>0</v>
      </c>
      <c r="AV576" s="106">
        <f t="shared" si="485"/>
        <v>0</v>
      </c>
      <c r="AW576" s="106">
        <f t="shared" si="485"/>
        <v>0</v>
      </c>
      <c r="AX576" s="106">
        <f t="shared" si="485"/>
        <v>0</v>
      </c>
      <c r="AY576" s="106">
        <f t="shared" si="486"/>
        <v>0</v>
      </c>
      <c r="AZ576" s="106">
        <f t="shared" si="486"/>
        <v>0</v>
      </c>
      <c r="BA576" s="106">
        <f t="shared" si="486"/>
        <v>0.11764705882352941</v>
      </c>
      <c r="BB576" s="106">
        <f t="shared" si="486"/>
        <v>0.52941176470588236</v>
      </c>
      <c r="BC576" s="106">
        <f t="shared" si="486"/>
        <v>0.94117647058823528</v>
      </c>
      <c r="BD576" s="106">
        <f t="shared" si="486"/>
        <v>1</v>
      </c>
      <c r="BE576" s="106">
        <f t="shared" si="486"/>
        <v>1</v>
      </c>
      <c r="BF576" s="106">
        <f t="shared" si="486"/>
        <v>1</v>
      </c>
      <c r="BG576" s="106">
        <f t="shared" si="486"/>
        <v>1</v>
      </c>
      <c r="BH576" s="106">
        <f t="shared" si="486"/>
        <v>1</v>
      </c>
      <c r="BI576" s="106">
        <f t="shared" si="487"/>
        <v>1</v>
      </c>
      <c r="BJ576" s="106">
        <f t="shared" si="487"/>
        <v>1</v>
      </c>
      <c r="BK576" s="106">
        <f t="shared" si="487"/>
        <v>1</v>
      </c>
      <c r="BL576" s="106">
        <f t="shared" si="487"/>
        <v>1</v>
      </c>
      <c r="BM576" s="106">
        <f t="shared" si="487"/>
        <v>1</v>
      </c>
      <c r="BN576" s="106">
        <f t="shared" si="487"/>
        <v>1</v>
      </c>
      <c r="BO576" s="106">
        <f t="shared" si="487"/>
        <v>1</v>
      </c>
      <c r="BP576" s="106">
        <f t="shared" si="487"/>
        <v>1</v>
      </c>
      <c r="BQ576" s="106">
        <f t="shared" si="487"/>
        <v>1</v>
      </c>
      <c r="BR576" s="350">
        <f t="shared" si="444"/>
        <v>0.26420737786640081</v>
      </c>
    </row>
    <row r="577" spans="1:70" ht="15" x14ac:dyDescent="0.25">
      <c r="A577" s="80"/>
      <c r="B577" s="77" t="s">
        <v>1737</v>
      </c>
      <c r="C577" s="77" t="s">
        <v>1738</v>
      </c>
      <c r="D577" s="77" t="s">
        <v>6</v>
      </c>
      <c r="E577" s="224">
        <f>VLOOKUP(B577,'Cuadro Control'!C620:J2507,8,FALSE)</f>
        <v>0</v>
      </c>
      <c r="F577" s="106">
        <f t="shared" si="481"/>
        <v>0</v>
      </c>
      <c r="G577" s="107">
        <v>46522</v>
      </c>
      <c r="H577" s="107"/>
      <c r="I577" s="107">
        <v>46526</v>
      </c>
      <c r="J577" s="354">
        <f t="shared" si="473"/>
        <v>0</v>
      </c>
      <c r="K577" s="106">
        <f t="shared" si="482"/>
        <v>0</v>
      </c>
      <c r="L577" s="106">
        <f t="shared" si="482"/>
        <v>0</v>
      </c>
      <c r="M577" s="106">
        <f t="shared" si="482"/>
        <v>0</v>
      </c>
      <c r="N577" s="106">
        <f t="shared" si="482"/>
        <v>0</v>
      </c>
      <c r="O577" s="106">
        <f t="shared" si="482"/>
        <v>0</v>
      </c>
      <c r="P577" s="106">
        <f t="shared" si="482"/>
        <v>0</v>
      </c>
      <c r="Q577" s="106">
        <f t="shared" si="482"/>
        <v>0</v>
      </c>
      <c r="R577" s="106">
        <f t="shared" si="482"/>
        <v>0</v>
      </c>
      <c r="S577" s="106">
        <f t="shared" si="482"/>
        <v>0</v>
      </c>
      <c r="T577" s="106">
        <f t="shared" si="482"/>
        <v>0</v>
      </c>
      <c r="U577" s="106">
        <f t="shared" si="483"/>
        <v>0</v>
      </c>
      <c r="V577" s="106">
        <f t="shared" si="483"/>
        <v>0</v>
      </c>
      <c r="W577" s="106">
        <f t="shared" si="483"/>
        <v>0</v>
      </c>
      <c r="X577" s="106">
        <f t="shared" si="483"/>
        <v>0</v>
      </c>
      <c r="Y577" s="106">
        <f t="shared" si="483"/>
        <v>0</v>
      </c>
      <c r="Z577" s="106">
        <f t="shared" si="483"/>
        <v>0</v>
      </c>
      <c r="AA577" s="106">
        <f t="shared" si="483"/>
        <v>0</v>
      </c>
      <c r="AB577" s="106">
        <f t="shared" si="483"/>
        <v>0</v>
      </c>
      <c r="AC577" s="106">
        <f t="shared" si="483"/>
        <v>0</v>
      </c>
      <c r="AD577" s="106">
        <f t="shared" si="483"/>
        <v>0</v>
      </c>
      <c r="AE577" s="106">
        <f t="shared" si="484"/>
        <v>0</v>
      </c>
      <c r="AF577" s="106">
        <f t="shared" si="484"/>
        <v>0</v>
      </c>
      <c r="AG577" s="106">
        <f t="shared" si="484"/>
        <v>0</v>
      </c>
      <c r="AH577" s="106">
        <f t="shared" si="484"/>
        <v>0</v>
      </c>
      <c r="AI577" s="106">
        <f t="shared" si="484"/>
        <v>0</v>
      </c>
      <c r="AJ577" s="106">
        <f t="shared" si="484"/>
        <v>0</v>
      </c>
      <c r="AK577" s="106">
        <f t="shared" si="484"/>
        <v>0</v>
      </c>
      <c r="AL577" s="106">
        <f t="shared" si="484"/>
        <v>0</v>
      </c>
      <c r="AM577" s="106">
        <f t="shared" si="484"/>
        <v>0</v>
      </c>
      <c r="AN577" s="106">
        <f t="shared" si="484"/>
        <v>0</v>
      </c>
      <c r="AO577" s="106">
        <f t="shared" si="485"/>
        <v>0</v>
      </c>
      <c r="AP577" s="106">
        <f t="shared" si="485"/>
        <v>0</v>
      </c>
      <c r="AQ577" s="106">
        <f t="shared" si="485"/>
        <v>0</v>
      </c>
      <c r="AR577" s="106">
        <f t="shared" si="485"/>
        <v>0</v>
      </c>
      <c r="AS577" s="106">
        <f t="shared" si="485"/>
        <v>0</v>
      </c>
      <c r="AT577" s="106">
        <f t="shared" si="485"/>
        <v>0</v>
      </c>
      <c r="AU577" s="106">
        <f t="shared" si="485"/>
        <v>0</v>
      </c>
      <c r="AV577" s="106">
        <f t="shared" si="485"/>
        <v>0</v>
      </c>
      <c r="AW577" s="106">
        <f t="shared" si="485"/>
        <v>0</v>
      </c>
      <c r="AX577" s="106">
        <f t="shared" si="485"/>
        <v>0</v>
      </c>
      <c r="AY577" s="106">
        <f t="shared" si="486"/>
        <v>0</v>
      </c>
      <c r="AZ577" s="106">
        <f t="shared" si="486"/>
        <v>0</v>
      </c>
      <c r="BA577" s="106">
        <f t="shared" si="486"/>
        <v>0</v>
      </c>
      <c r="BB577" s="106">
        <f t="shared" si="486"/>
        <v>0</v>
      </c>
      <c r="BC577" s="106">
        <f t="shared" si="486"/>
        <v>0</v>
      </c>
      <c r="BD577" s="106">
        <f t="shared" si="486"/>
        <v>1</v>
      </c>
      <c r="BE577" s="106">
        <f t="shared" si="486"/>
        <v>1</v>
      </c>
      <c r="BF577" s="106">
        <f t="shared" si="486"/>
        <v>1</v>
      </c>
      <c r="BG577" s="106">
        <f t="shared" si="486"/>
        <v>1</v>
      </c>
      <c r="BH577" s="106">
        <f t="shared" si="486"/>
        <v>1</v>
      </c>
      <c r="BI577" s="106">
        <f t="shared" si="487"/>
        <v>1</v>
      </c>
      <c r="BJ577" s="106">
        <f t="shared" si="487"/>
        <v>1</v>
      </c>
      <c r="BK577" s="106">
        <f t="shared" si="487"/>
        <v>1</v>
      </c>
      <c r="BL577" s="106">
        <f t="shared" si="487"/>
        <v>1</v>
      </c>
      <c r="BM577" s="106">
        <f t="shared" si="487"/>
        <v>1</v>
      </c>
      <c r="BN577" s="106">
        <f t="shared" si="487"/>
        <v>1</v>
      </c>
      <c r="BO577" s="106">
        <f t="shared" si="487"/>
        <v>1</v>
      </c>
      <c r="BP577" s="106">
        <f t="shared" si="487"/>
        <v>1</v>
      </c>
      <c r="BQ577" s="106">
        <f t="shared" si="487"/>
        <v>1</v>
      </c>
      <c r="BR577" s="350">
        <f t="shared" si="444"/>
        <v>0.23728813559322035</v>
      </c>
    </row>
    <row r="578" spans="1:70" ht="24" x14ac:dyDescent="0.25">
      <c r="A578" s="80"/>
      <c r="B578" s="78" t="s">
        <v>1739</v>
      </c>
      <c r="C578" s="78" t="s">
        <v>1740</v>
      </c>
      <c r="D578" s="78" t="s">
        <v>3</v>
      </c>
      <c r="E578" s="225">
        <f>VLOOKUP(B578,'Cuadro Control'!C621:J2508,8,FALSE)</f>
        <v>0</v>
      </c>
      <c r="F578" s="108">
        <f t="shared" si="481"/>
        <v>0</v>
      </c>
      <c r="G578" s="109">
        <v>46522</v>
      </c>
      <c r="H578" s="109"/>
      <c r="I578" s="109">
        <v>46522</v>
      </c>
      <c r="J578" s="354">
        <f t="shared" si="473"/>
        <v>0</v>
      </c>
      <c r="K578" s="108">
        <f t="shared" si="482"/>
        <v>0</v>
      </c>
      <c r="L578" s="108">
        <f t="shared" si="482"/>
        <v>0</v>
      </c>
      <c r="M578" s="108">
        <f t="shared" si="482"/>
        <v>0</v>
      </c>
      <c r="N578" s="108">
        <f t="shared" si="482"/>
        <v>0</v>
      </c>
      <c r="O578" s="108">
        <f t="shared" si="482"/>
        <v>0</v>
      </c>
      <c r="P578" s="108">
        <f t="shared" si="482"/>
        <v>0</v>
      </c>
      <c r="Q578" s="108">
        <f t="shared" si="482"/>
        <v>0</v>
      </c>
      <c r="R578" s="108">
        <f t="shared" si="482"/>
        <v>0</v>
      </c>
      <c r="S578" s="108">
        <f t="shared" si="482"/>
        <v>0</v>
      </c>
      <c r="T578" s="108">
        <f t="shared" si="482"/>
        <v>0</v>
      </c>
      <c r="U578" s="108">
        <f t="shared" si="483"/>
        <v>0</v>
      </c>
      <c r="V578" s="108">
        <f t="shared" si="483"/>
        <v>0</v>
      </c>
      <c r="W578" s="108">
        <f t="shared" si="483"/>
        <v>0</v>
      </c>
      <c r="X578" s="108">
        <f t="shared" si="483"/>
        <v>0</v>
      </c>
      <c r="Y578" s="108">
        <f t="shared" si="483"/>
        <v>0</v>
      </c>
      <c r="Z578" s="108">
        <f t="shared" si="483"/>
        <v>0</v>
      </c>
      <c r="AA578" s="108">
        <f t="shared" si="483"/>
        <v>0</v>
      </c>
      <c r="AB578" s="108">
        <f t="shared" si="483"/>
        <v>0</v>
      </c>
      <c r="AC578" s="108">
        <f t="shared" si="483"/>
        <v>0</v>
      </c>
      <c r="AD578" s="108">
        <f t="shared" si="483"/>
        <v>0</v>
      </c>
      <c r="AE578" s="108">
        <f t="shared" si="484"/>
        <v>0</v>
      </c>
      <c r="AF578" s="108">
        <f t="shared" si="484"/>
        <v>0</v>
      </c>
      <c r="AG578" s="108">
        <f t="shared" si="484"/>
        <v>0</v>
      </c>
      <c r="AH578" s="108">
        <f t="shared" si="484"/>
        <v>0</v>
      </c>
      <c r="AI578" s="108">
        <f t="shared" si="484"/>
        <v>0</v>
      </c>
      <c r="AJ578" s="108">
        <f t="shared" si="484"/>
        <v>0</v>
      </c>
      <c r="AK578" s="108">
        <f t="shared" si="484"/>
        <v>0</v>
      </c>
      <c r="AL578" s="108">
        <f t="shared" si="484"/>
        <v>0</v>
      </c>
      <c r="AM578" s="108">
        <f t="shared" si="484"/>
        <v>0</v>
      </c>
      <c r="AN578" s="108">
        <f t="shared" si="484"/>
        <v>0</v>
      </c>
      <c r="AO578" s="108">
        <f t="shared" si="485"/>
        <v>0</v>
      </c>
      <c r="AP578" s="108">
        <f t="shared" si="485"/>
        <v>0</v>
      </c>
      <c r="AQ578" s="108">
        <f t="shared" si="485"/>
        <v>0</v>
      </c>
      <c r="AR578" s="108">
        <f t="shared" si="485"/>
        <v>0</v>
      </c>
      <c r="AS578" s="108">
        <f t="shared" si="485"/>
        <v>0</v>
      </c>
      <c r="AT578" s="108">
        <f t="shared" si="485"/>
        <v>0</v>
      </c>
      <c r="AU578" s="108">
        <f t="shared" si="485"/>
        <v>0</v>
      </c>
      <c r="AV578" s="108">
        <f t="shared" si="485"/>
        <v>0</v>
      </c>
      <c r="AW578" s="108">
        <f t="shared" si="485"/>
        <v>0</v>
      </c>
      <c r="AX578" s="108">
        <f t="shared" si="485"/>
        <v>0</v>
      </c>
      <c r="AY578" s="108">
        <f t="shared" si="486"/>
        <v>0</v>
      </c>
      <c r="AZ578" s="108">
        <f t="shared" si="486"/>
        <v>0</v>
      </c>
      <c r="BA578" s="108">
        <f t="shared" si="486"/>
        <v>0</v>
      </c>
      <c r="BB578" s="108">
        <f t="shared" si="486"/>
        <v>0</v>
      </c>
      <c r="BC578" s="108">
        <f t="shared" si="486"/>
        <v>0</v>
      </c>
      <c r="BD578" s="108">
        <f t="shared" si="486"/>
        <v>1</v>
      </c>
      <c r="BE578" s="108">
        <f t="shared" si="486"/>
        <v>1</v>
      </c>
      <c r="BF578" s="108">
        <f t="shared" si="486"/>
        <v>1</v>
      </c>
      <c r="BG578" s="108">
        <f t="shared" si="486"/>
        <v>1</v>
      </c>
      <c r="BH578" s="108">
        <f t="shared" si="486"/>
        <v>1</v>
      </c>
      <c r="BI578" s="108">
        <f t="shared" si="487"/>
        <v>1</v>
      </c>
      <c r="BJ578" s="108">
        <f t="shared" si="487"/>
        <v>1</v>
      </c>
      <c r="BK578" s="108">
        <f t="shared" si="487"/>
        <v>1</v>
      </c>
      <c r="BL578" s="108">
        <f t="shared" si="487"/>
        <v>1</v>
      </c>
      <c r="BM578" s="108">
        <f t="shared" si="487"/>
        <v>1</v>
      </c>
      <c r="BN578" s="108">
        <f t="shared" si="487"/>
        <v>1</v>
      </c>
      <c r="BO578" s="108">
        <f t="shared" si="487"/>
        <v>1</v>
      </c>
      <c r="BP578" s="108">
        <f t="shared" si="487"/>
        <v>1</v>
      </c>
      <c r="BQ578" s="108">
        <f t="shared" si="487"/>
        <v>1</v>
      </c>
      <c r="BR578" s="350">
        <f t="shared" si="444"/>
        <v>0.23728813559322035</v>
      </c>
    </row>
    <row r="579" spans="1:70" ht="15" x14ac:dyDescent="0.25">
      <c r="A579" s="80"/>
      <c r="B579" s="77" t="s">
        <v>1741</v>
      </c>
      <c r="C579" s="77" t="s">
        <v>1742</v>
      </c>
      <c r="D579" s="77" t="s">
        <v>8</v>
      </c>
      <c r="E579" s="224">
        <f>VLOOKUP(B579,'Cuadro Control'!C622:J2509,8,FALSE)</f>
        <v>1230815225.9452939</v>
      </c>
      <c r="F579" s="106">
        <f t="shared" si="481"/>
        <v>0.2318411625341423</v>
      </c>
      <c r="G579" s="107">
        <v>46526</v>
      </c>
      <c r="H579" s="107"/>
      <c r="I579" s="107">
        <v>46527</v>
      </c>
      <c r="J579" s="354">
        <f t="shared" si="473"/>
        <v>0</v>
      </c>
      <c r="K579" s="106">
        <f t="shared" si="482"/>
        <v>0</v>
      </c>
      <c r="L579" s="106">
        <f t="shared" si="482"/>
        <v>0</v>
      </c>
      <c r="M579" s="106">
        <f t="shared" si="482"/>
        <v>0</v>
      </c>
      <c r="N579" s="106">
        <f t="shared" si="482"/>
        <v>0</v>
      </c>
      <c r="O579" s="106">
        <f t="shared" si="482"/>
        <v>0</v>
      </c>
      <c r="P579" s="106">
        <f t="shared" si="482"/>
        <v>0</v>
      </c>
      <c r="Q579" s="106">
        <f t="shared" si="482"/>
        <v>0</v>
      </c>
      <c r="R579" s="106">
        <f t="shared" si="482"/>
        <v>0</v>
      </c>
      <c r="S579" s="106">
        <f t="shared" si="482"/>
        <v>0</v>
      </c>
      <c r="T579" s="106">
        <f t="shared" si="482"/>
        <v>0</v>
      </c>
      <c r="U579" s="106">
        <f t="shared" si="483"/>
        <v>0</v>
      </c>
      <c r="V579" s="106">
        <f t="shared" si="483"/>
        <v>0</v>
      </c>
      <c r="W579" s="106">
        <f t="shared" si="483"/>
        <v>0</v>
      </c>
      <c r="X579" s="106">
        <f t="shared" si="483"/>
        <v>0</v>
      </c>
      <c r="Y579" s="106">
        <f t="shared" si="483"/>
        <v>0</v>
      </c>
      <c r="Z579" s="106">
        <f t="shared" si="483"/>
        <v>0</v>
      </c>
      <c r="AA579" s="106">
        <f t="shared" si="483"/>
        <v>0</v>
      </c>
      <c r="AB579" s="106">
        <f t="shared" si="483"/>
        <v>0</v>
      </c>
      <c r="AC579" s="106">
        <f t="shared" si="483"/>
        <v>0</v>
      </c>
      <c r="AD579" s="106">
        <f t="shared" si="483"/>
        <v>0</v>
      </c>
      <c r="AE579" s="106">
        <f t="shared" si="484"/>
        <v>0</v>
      </c>
      <c r="AF579" s="106">
        <f t="shared" si="484"/>
        <v>0</v>
      </c>
      <c r="AG579" s="106">
        <f t="shared" si="484"/>
        <v>0</v>
      </c>
      <c r="AH579" s="106">
        <f t="shared" si="484"/>
        <v>0</v>
      </c>
      <c r="AI579" s="106">
        <f t="shared" si="484"/>
        <v>0</v>
      </c>
      <c r="AJ579" s="106">
        <f t="shared" si="484"/>
        <v>0</v>
      </c>
      <c r="AK579" s="106">
        <f t="shared" si="484"/>
        <v>0</v>
      </c>
      <c r="AL579" s="106">
        <f t="shared" si="484"/>
        <v>0</v>
      </c>
      <c r="AM579" s="106">
        <f t="shared" si="484"/>
        <v>0</v>
      </c>
      <c r="AN579" s="106">
        <f t="shared" si="484"/>
        <v>0</v>
      </c>
      <c r="AO579" s="106">
        <f t="shared" si="485"/>
        <v>0</v>
      </c>
      <c r="AP579" s="106">
        <f t="shared" si="485"/>
        <v>0</v>
      </c>
      <c r="AQ579" s="106">
        <f t="shared" si="485"/>
        <v>0</v>
      </c>
      <c r="AR579" s="106">
        <f t="shared" si="485"/>
        <v>0</v>
      </c>
      <c r="AS579" s="106">
        <f t="shared" si="485"/>
        <v>0</v>
      </c>
      <c r="AT579" s="106">
        <f t="shared" si="485"/>
        <v>0</v>
      </c>
      <c r="AU579" s="106">
        <f t="shared" si="485"/>
        <v>0</v>
      </c>
      <c r="AV579" s="106">
        <f t="shared" si="485"/>
        <v>0</v>
      </c>
      <c r="AW579" s="106">
        <f t="shared" si="485"/>
        <v>0</v>
      </c>
      <c r="AX579" s="106">
        <f t="shared" si="485"/>
        <v>0</v>
      </c>
      <c r="AY579" s="106">
        <f t="shared" si="486"/>
        <v>0</v>
      </c>
      <c r="AZ579" s="106">
        <f t="shared" si="486"/>
        <v>0</v>
      </c>
      <c r="BA579" s="106">
        <f t="shared" si="486"/>
        <v>0</v>
      </c>
      <c r="BB579" s="106">
        <f t="shared" si="486"/>
        <v>0</v>
      </c>
      <c r="BC579" s="106">
        <f t="shared" si="486"/>
        <v>0</v>
      </c>
      <c r="BD579" s="106">
        <f t="shared" si="486"/>
        <v>1</v>
      </c>
      <c r="BE579" s="106">
        <f t="shared" si="486"/>
        <v>1</v>
      </c>
      <c r="BF579" s="106">
        <f t="shared" si="486"/>
        <v>1</v>
      </c>
      <c r="BG579" s="106">
        <f t="shared" si="486"/>
        <v>1</v>
      </c>
      <c r="BH579" s="106">
        <f t="shared" si="486"/>
        <v>1</v>
      </c>
      <c r="BI579" s="106">
        <f t="shared" si="487"/>
        <v>1</v>
      </c>
      <c r="BJ579" s="106">
        <f t="shared" si="487"/>
        <v>1</v>
      </c>
      <c r="BK579" s="106">
        <f t="shared" si="487"/>
        <v>1</v>
      </c>
      <c r="BL579" s="106">
        <f t="shared" si="487"/>
        <v>1</v>
      </c>
      <c r="BM579" s="106">
        <f t="shared" si="487"/>
        <v>1</v>
      </c>
      <c r="BN579" s="106">
        <f t="shared" si="487"/>
        <v>1</v>
      </c>
      <c r="BO579" s="106">
        <f t="shared" si="487"/>
        <v>1</v>
      </c>
      <c r="BP579" s="106">
        <f t="shared" si="487"/>
        <v>1</v>
      </c>
      <c r="BQ579" s="106">
        <f t="shared" si="487"/>
        <v>1</v>
      </c>
      <c r="BR579" s="350">
        <f t="shared" si="444"/>
        <v>0.23728813559322035</v>
      </c>
    </row>
    <row r="580" spans="1:70" ht="15" x14ac:dyDescent="0.25">
      <c r="A580" s="80"/>
      <c r="B580" s="77" t="s">
        <v>1743</v>
      </c>
      <c r="C580" s="77" t="s">
        <v>1744</v>
      </c>
      <c r="D580" s="77" t="s">
        <v>26</v>
      </c>
      <c r="E580" s="224">
        <f>VLOOKUP(B580,'Cuadro Control'!C623:J2510,8,FALSE)</f>
        <v>0</v>
      </c>
      <c r="F580" s="106">
        <f t="shared" si="481"/>
        <v>0</v>
      </c>
      <c r="G580" s="107">
        <v>46527</v>
      </c>
      <c r="H580" s="107"/>
      <c r="I580" s="107">
        <v>46534</v>
      </c>
      <c r="J580" s="354">
        <f t="shared" si="473"/>
        <v>0.25</v>
      </c>
      <c r="K580" s="106">
        <f t="shared" ref="K580:T585" si="488">IF($G580=0,0,IF(K$6&lt;$G580,0,IF(K$6&gt;$I580,1,(K$6-$G580+1)/($I580-$G580+1))))</f>
        <v>0</v>
      </c>
      <c r="L580" s="106">
        <f t="shared" si="488"/>
        <v>0</v>
      </c>
      <c r="M580" s="106">
        <f t="shared" si="488"/>
        <v>0</v>
      </c>
      <c r="N580" s="106">
        <f t="shared" si="488"/>
        <v>0</v>
      </c>
      <c r="O580" s="106">
        <f t="shared" si="488"/>
        <v>0</v>
      </c>
      <c r="P580" s="106">
        <f t="shared" si="488"/>
        <v>0</v>
      </c>
      <c r="Q580" s="106">
        <f t="shared" si="488"/>
        <v>0</v>
      </c>
      <c r="R580" s="106">
        <f t="shared" si="488"/>
        <v>0</v>
      </c>
      <c r="S580" s="106">
        <f t="shared" si="488"/>
        <v>0</v>
      </c>
      <c r="T580" s="106">
        <f t="shared" si="488"/>
        <v>0</v>
      </c>
      <c r="U580" s="106">
        <f t="shared" ref="U580:AD585" si="489">IF($G580=0,0,IF(U$6&lt;$G580,0,IF(U$6&gt;$I580,1,(U$6-$G580+1)/($I580-$G580+1))))</f>
        <v>0</v>
      </c>
      <c r="V580" s="106">
        <f t="shared" si="489"/>
        <v>0</v>
      </c>
      <c r="W580" s="106">
        <f t="shared" si="489"/>
        <v>0</v>
      </c>
      <c r="X580" s="106">
        <f t="shared" si="489"/>
        <v>0</v>
      </c>
      <c r="Y580" s="106">
        <f t="shared" si="489"/>
        <v>0</v>
      </c>
      <c r="Z580" s="106">
        <f t="shared" si="489"/>
        <v>0</v>
      </c>
      <c r="AA580" s="106">
        <f t="shared" si="489"/>
        <v>0</v>
      </c>
      <c r="AB580" s="106">
        <f t="shared" si="489"/>
        <v>0</v>
      </c>
      <c r="AC580" s="106">
        <f t="shared" si="489"/>
        <v>0</v>
      </c>
      <c r="AD580" s="106">
        <f t="shared" si="489"/>
        <v>0</v>
      </c>
      <c r="AE580" s="106">
        <f t="shared" ref="AE580:AN585" si="490">IF($G580=0,0,IF(AE$6&lt;$G580,0,IF(AE$6&gt;$I580,1,(AE$6-$G580+1)/($I580-$G580+1))))</f>
        <v>0</v>
      </c>
      <c r="AF580" s="106">
        <f t="shared" si="490"/>
        <v>0</v>
      </c>
      <c r="AG580" s="106">
        <f t="shared" si="490"/>
        <v>0</v>
      </c>
      <c r="AH580" s="106">
        <f t="shared" si="490"/>
        <v>0</v>
      </c>
      <c r="AI580" s="106">
        <f t="shared" si="490"/>
        <v>0</v>
      </c>
      <c r="AJ580" s="106">
        <f t="shared" si="490"/>
        <v>0</v>
      </c>
      <c r="AK580" s="106">
        <f t="shared" si="490"/>
        <v>0</v>
      </c>
      <c r="AL580" s="106">
        <f t="shared" si="490"/>
        <v>0</v>
      </c>
      <c r="AM580" s="106">
        <f t="shared" si="490"/>
        <v>0</v>
      </c>
      <c r="AN580" s="106">
        <f t="shared" si="490"/>
        <v>0</v>
      </c>
      <c r="AO580" s="106">
        <f t="shared" ref="AO580:AX585" si="491">IF($G580=0,0,IF(AO$6&lt;$G580,0,IF(AO$6&gt;$I580,1,(AO$6-$G580+1)/($I580-$G580+1))))</f>
        <v>0</v>
      </c>
      <c r="AP580" s="106">
        <f t="shared" si="491"/>
        <v>0</v>
      </c>
      <c r="AQ580" s="106">
        <f t="shared" si="491"/>
        <v>0</v>
      </c>
      <c r="AR580" s="106">
        <f t="shared" si="491"/>
        <v>0</v>
      </c>
      <c r="AS580" s="106">
        <f t="shared" si="491"/>
        <v>0</v>
      </c>
      <c r="AT580" s="106">
        <f t="shared" si="491"/>
        <v>0</v>
      </c>
      <c r="AU580" s="106">
        <f t="shared" si="491"/>
        <v>0</v>
      </c>
      <c r="AV580" s="106">
        <f t="shared" si="491"/>
        <v>0</v>
      </c>
      <c r="AW580" s="106">
        <f t="shared" si="491"/>
        <v>0</v>
      </c>
      <c r="AX580" s="106">
        <f t="shared" si="491"/>
        <v>0</v>
      </c>
      <c r="AY580" s="106">
        <f t="shared" ref="AY580:BH585" si="492">IF($G580=0,0,IF(AY$6&lt;$G580,0,IF(AY$6&gt;$I580,1,(AY$6-$G580+1)/($I580-$G580+1))))</f>
        <v>0</v>
      </c>
      <c r="AZ580" s="106">
        <f t="shared" si="492"/>
        <v>0</v>
      </c>
      <c r="BA580" s="106">
        <f t="shared" si="492"/>
        <v>0</v>
      </c>
      <c r="BB580" s="106">
        <f t="shared" si="492"/>
        <v>0</v>
      </c>
      <c r="BC580" s="106">
        <f t="shared" si="492"/>
        <v>0</v>
      </c>
      <c r="BD580" s="106">
        <f t="shared" si="492"/>
        <v>0.25</v>
      </c>
      <c r="BE580" s="106">
        <f t="shared" si="492"/>
        <v>1</v>
      </c>
      <c r="BF580" s="106">
        <f t="shared" si="492"/>
        <v>1</v>
      </c>
      <c r="BG580" s="106">
        <f t="shared" si="492"/>
        <v>1</v>
      </c>
      <c r="BH580" s="106">
        <f t="shared" si="492"/>
        <v>1</v>
      </c>
      <c r="BI580" s="106">
        <f t="shared" ref="BI580:BQ585" si="493">IF($G580=0,0,IF(BI$6&lt;$G580,0,IF(BI$6&gt;$I580,1,(BI$6-$G580+1)/($I580-$G580+1))))</f>
        <v>1</v>
      </c>
      <c r="BJ580" s="106">
        <f t="shared" si="493"/>
        <v>1</v>
      </c>
      <c r="BK580" s="106">
        <f t="shared" si="493"/>
        <v>1</v>
      </c>
      <c r="BL580" s="106">
        <f t="shared" si="493"/>
        <v>1</v>
      </c>
      <c r="BM580" s="106">
        <f t="shared" si="493"/>
        <v>1</v>
      </c>
      <c r="BN580" s="106">
        <f t="shared" si="493"/>
        <v>1</v>
      </c>
      <c r="BO580" s="106">
        <f t="shared" si="493"/>
        <v>1</v>
      </c>
      <c r="BP580" s="106">
        <f t="shared" si="493"/>
        <v>1</v>
      </c>
      <c r="BQ580" s="106">
        <f t="shared" si="493"/>
        <v>1</v>
      </c>
      <c r="BR580" s="350">
        <f t="shared" si="444"/>
        <v>0.22457627118644069</v>
      </c>
    </row>
    <row r="581" spans="1:70" ht="15" x14ac:dyDescent="0.25">
      <c r="A581" s="80"/>
      <c r="B581" s="77" t="s">
        <v>1745</v>
      </c>
      <c r="C581" s="77" t="s">
        <v>2079</v>
      </c>
      <c r="D581" s="77" t="s">
        <v>6</v>
      </c>
      <c r="E581" s="224">
        <f>VLOOKUP(B581,'Cuadro Control'!C625:J2511,8,FALSE)</f>
        <v>52736347.43270281</v>
      </c>
      <c r="F581" s="106">
        <f t="shared" si="481"/>
        <v>9.933624348213644E-3</v>
      </c>
      <c r="G581" s="107">
        <v>46534</v>
      </c>
      <c r="H581" s="107"/>
      <c r="I581" s="107">
        <v>46539</v>
      </c>
      <c r="J581" s="354">
        <f t="shared" si="473"/>
        <v>0.33333333333333331</v>
      </c>
      <c r="K581" s="106">
        <f t="shared" si="488"/>
        <v>0</v>
      </c>
      <c r="L581" s="106">
        <f t="shared" si="488"/>
        <v>0</v>
      </c>
      <c r="M581" s="106">
        <f t="shared" si="488"/>
        <v>0</v>
      </c>
      <c r="N581" s="106">
        <f t="shared" si="488"/>
        <v>0</v>
      </c>
      <c r="O581" s="106">
        <f t="shared" si="488"/>
        <v>0</v>
      </c>
      <c r="P581" s="106">
        <f t="shared" si="488"/>
        <v>0</v>
      </c>
      <c r="Q581" s="106">
        <f t="shared" si="488"/>
        <v>0</v>
      </c>
      <c r="R581" s="106">
        <f t="shared" si="488"/>
        <v>0</v>
      </c>
      <c r="S581" s="106">
        <f t="shared" si="488"/>
        <v>0</v>
      </c>
      <c r="T581" s="106">
        <f t="shared" si="488"/>
        <v>0</v>
      </c>
      <c r="U581" s="106">
        <f t="shared" si="489"/>
        <v>0</v>
      </c>
      <c r="V581" s="106">
        <f t="shared" si="489"/>
        <v>0</v>
      </c>
      <c r="W581" s="106">
        <f t="shared" si="489"/>
        <v>0</v>
      </c>
      <c r="X581" s="106">
        <f t="shared" si="489"/>
        <v>0</v>
      </c>
      <c r="Y581" s="106">
        <f t="shared" si="489"/>
        <v>0</v>
      </c>
      <c r="Z581" s="106">
        <f t="shared" si="489"/>
        <v>0</v>
      </c>
      <c r="AA581" s="106">
        <f t="shared" si="489"/>
        <v>0</v>
      </c>
      <c r="AB581" s="106">
        <f t="shared" si="489"/>
        <v>0</v>
      </c>
      <c r="AC581" s="106">
        <f t="shared" si="489"/>
        <v>0</v>
      </c>
      <c r="AD581" s="106">
        <f t="shared" si="489"/>
        <v>0</v>
      </c>
      <c r="AE581" s="106">
        <f t="shared" si="490"/>
        <v>0</v>
      </c>
      <c r="AF581" s="106">
        <f t="shared" si="490"/>
        <v>0</v>
      </c>
      <c r="AG581" s="106">
        <f t="shared" si="490"/>
        <v>0</v>
      </c>
      <c r="AH581" s="106">
        <f t="shared" si="490"/>
        <v>0</v>
      </c>
      <c r="AI581" s="106">
        <f t="shared" si="490"/>
        <v>0</v>
      </c>
      <c r="AJ581" s="106">
        <f t="shared" si="490"/>
        <v>0</v>
      </c>
      <c r="AK581" s="106">
        <f t="shared" si="490"/>
        <v>0</v>
      </c>
      <c r="AL581" s="106">
        <f t="shared" si="490"/>
        <v>0</v>
      </c>
      <c r="AM581" s="106">
        <f t="shared" si="490"/>
        <v>0</v>
      </c>
      <c r="AN581" s="106">
        <f t="shared" si="490"/>
        <v>0</v>
      </c>
      <c r="AO581" s="106">
        <f t="shared" si="491"/>
        <v>0</v>
      </c>
      <c r="AP581" s="106">
        <f t="shared" si="491"/>
        <v>0</v>
      </c>
      <c r="AQ581" s="106">
        <f t="shared" si="491"/>
        <v>0</v>
      </c>
      <c r="AR581" s="106">
        <f t="shared" si="491"/>
        <v>0</v>
      </c>
      <c r="AS581" s="106">
        <f t="shared" si="491"/>
        <v>0</v>
      </c>
      <c r="AT581" s="106">
        <f t="shared" si="491"/>
        <v>0</v>
      </c>
      <c r="AU581" s="106">
        <f t="shared" si="491"/>
        <v>0</v>
      </c>
      <c r="AV581" s="106">
        <f t="shared" si="491"/>
        <v>0</v>
      </c>
      <c r="AW581" s="106">
        <f t="shared" si="491"/>
        <v>0</v>
      </c>
      <c r="AX581" s="106">
        <f t="shared" si="491"/>
        <v>0</v>
      </c>
      <c r="AY581" s="106">
        <f t="shared" si="492"/>
        <v>0</v>
      </c>
      <c r="AZ581" s="106">
        <f t="shared" si="492"/>
        <v>0</v>
      </c>
      <c r="BA581" s="106">
        <f t="shared" si="492"/>
        <v>0</v>
      </c>
      <c r="BB581" s="106">
        <f t="shared" si="492"/>
        <v>0</v>
      </c>
      <c r="BC581" s="106">
        <f t="shared" si="492"/>
        <v>0</v>
      </c>
      <c r="BD581" s="106">
        <f t="shared" si="492"/>
        <v>0</v>
      </c>
      <c r="BE581" s="106">
        <f t="shared" si="492"/>
        <v>0.33333333333333331</v>
      </c>
      <c r="BF581" s="106">
        <f t="shared" si="492"/>
        <v>1</v>
      </c>
      <c r="BG581" s="106">
        <f t="shared" si="492"/>
        <v>1</v>
      </c>
      <c r="BH581" s="106">
        <f t="shared" si="492"/>
        <v>1</v>
      </c>
      <c r="BI581" s="106">
        <f t="shared" si="493"/>
        <v>1</v>
      </c>
      <c r="BJ581" s="106">
        <f t="shared" si="493"/>
        <v>1</v>
      </c>
      <c r="BK581" s="106">
        <f t="shared" si="493"/>
        <v>1</v>
      </c>
      <c r="BL581" s="106">
        <f t="shared" si="493"/>
        <v>1</v>
      </c>
      <c r="BM581" s="106">
        <f t="shared" si="493"/>
        <v>1</v>
      </c>
      <c r="BN581" s="106">
        <f t="shared" si="493"/>
        <v>1</v>
      </c>
      <c r="BO581" s="106">
        <f t="shared" si="493"/>
        <v>1</v>
      </c>
      <c r="BP581" s="106">
        <f t="shared" si="493"/>
        <v>1</v>
      </c>
      <c r="BQ581" s="106">
        <f t="shared" si="493"/>
        <v>1</v>
      </c>
      <c r="BR581" s="350">
        <f t="shared" si="444"/>
        <v>0.20903954802259886</v>
      </c>
    </row>
    <row r="582" spans="1:70" ht="24" x14ac:dyDescent="0.25">
      <c r="A582" s="80"/>
      <c r="B582" s="77" t="s">
        <v>1746</v>
      </c>
      <c r="C582" s="77" t="s">
        <v>1747</v>
      </c>
      <c r="D582" s="77" t="s">
        <v>19</v>
      </c>
      <c r="E582" s="224">
        <f>VLOOKUP(B582,'Cuadro Control'!C626:J2512,8,FALSE)</f>
        <v>46410609.014634147</v>
      </c>
      <c r="F582" s="106">
        <f t="shared" si="481"/>
        <v>8.742083556535862E-3</v>
      </c>
      <c r="G582" s="107">
        <v>46539</v>
      </c>
      <c r="H582" s="107"/>
      <c r="I582" s="107">
        <v>46541</v>
      </c>
      <c r="J582" s="354">
        <f t="shared" si="473"/>
        <v>0</v>
      </c>
      <c r="K582" s="106">
        <f t="shared" si="488"/>
        <v>0</v>
      </c>
      <c r="L582" s="106">
        <f t="shared" si="488"/>
        <v>0</v>
      </c>
      <c r="M582" s="106">
        <f t="shared" si="488"/>
        <v>0</v>
      </c>
      <c r="N582" s="106">
        <f t="shared" si="488"/>
        <v>0</v>
      </c>
      <c r="O582" s="106">
        <f t="shared" si="488"/>
        <v>0</v>
      </c>
      <c r="P582" s="106">
        <f t="shared" si="488"/>
        <v>0</v>
      </c>
      <c r="Q582" s="106">
        <f t="shared" si="488"/>
        <v>0</v>
      </c>
      <c r="R582" s="106">
        <f t="shared" si="488"/>
        <v>0</v>
      </c>
      <c r="S582" s="106">
        <f t="shared" si="488"/>
        <v>0</v>
      </c>
      <c r="T582" s="106">
        <f t="shared" si="488"/>
        <v>0</v>
      </c>
      <c r="U582" s="106">
        <f t="shared" si="489"/>
        <v>0</v>
      </c>
      <c r="V582" s="106">
        <f t="shared" si="489"/>
        <v>0</v>
      </c>
      <c r="W582" s="106">
        <f t="shared" si="489"/>
        <v>0</v>
      </c>
      <c r="X582" s="106">
        <f t="shared" si="489"/>
        <v>0</v>
      </c>
      <c r="Y582" s="106">
        <f t="shared" si="489"/>
        <v>0</v>
      </c>
      <c r="Z582" s="106">
        <f t="shared" si="489"/>
        <v>0</v>
      </c>
      <c r="AA582" s="106">
        <f t="shared" si="489"/>
        <v>0</v>
      </c>
      <c r="AB582" s="106">
        <f t="shared" si="489"/>
        <v>0</v>
      </c>
      <c r="AC582" s="106">
        <f t="shared" si="489"/>
        <v>0</v>
      </c>
      <c r="AD582" s="106">
        <f t="shared" si="489"/>
        <v>0</v>
      </c>
      <c r="AE582" s="106">
        <f t="shared" si="490"/>
        <v>0</v>
      </c>
      <c r="AF582" s="106">
        <f t="shared" si="490"/>
        <v>0</v>
      </c>
      <c r="AG582" s="106">
        <f t="shared" si="490"/>
        <v>0</v>
      </c>
      <c r="AH582" s="106">
        <f t="shared" si="490"/>
        <v>0</v>
      </c>
      <c r="AI582" s="106">
        <f t="shared" si="490"/>
        <v>0</v>
      </c>
      <c r="AJ582" s="106">
        <f t="shared" si="490"/>
        <v>0</v>
      </c>
      <c r="AK582" s="106">
        <f t="shared" si="490"/>
        <v>0</v>
      </c>
      <c r="AL582" s="106">
        <f t="shared" si="490"/>
        <v>0</v>
      </c>
      <c r="AM582" s="106">
        <f t="shared" si="490"/>
        <v>0</v>
      </c>
      <c r="AN582" s="106">
        <f t="shared" si="490"/>
        <v>0</v>
      </c>
      <c r="AO582" s="106">
        <f t="shared" si="491"/>
        <v>0</v>
      </c>
      <c r="AP582" s="106">
        <f t="shared" si="491"/>
        <v>0</v>
      </c>
      <c r="AQ582" s="106">
        <f t="shared" si="491"/>
        <v>0</v>
      </c>
      <c r="AR582" s="106">
        <f t="shared" si="491"/>
        <v>0</v>
      </c>
      <c r="AS582" s="106">
        <f t="shared" si="491"/>
        <v>0</v>
      </c>
      <c r="AT582" s="106">
        <f t="shared" si="491"/>
        <v>0</v>
      </c>
      <c r="AU582" s="106">
        <f t="shared" si="491"/>
        <v>0</v>
      </c>
      <c r="AV582" s="106">
        <f t="shared" si="491"/>
        <v>0</v>
      </c>
      <c r="AW582" s="106">
        <f t="shared" si="491"/>
        <v>0</v>
      </c>
      <c r="AX582" s="106">
        <f t="shared" si="491"/>
        <v>0</v>
      </c>
      <c r="AY582" s="106">
        <f t="shared" si="492"/>
        <v>0</v>
      </c>
      <c r="AZ582" s="106">
        <f t="shared" si="492"/>
        <v>0</v>
      </c>
      <c r="BA582" s="106">
        <f t="shared" si="492"/>
        <v>0</v>
      </c>
      <c r="BB582" s="106">
        <f t="shared" si="492"/>
        <v>0</v>
      </c>
      <c r="BC582" s="106">
        <f t="shared" si="492"/>
        <v>0</v>
      </c>
      <c r="BD582" s="106">
        <f t="shared" si="492"/>
        <v>0</v>
      </c>
      <c r="BE582" s="106">
        <f t="shared" si="492"/>
        <v>0</v>
      </c>
      <c r="BF582" s="106">
        <f t="shared" si="492"/>
        <v>1</v>
      </c>
      <c r="BG582" s="106">
        <f t="shared" si="492"/>
        <v>1</v>
      </c>
      <c r="BH582" s="106">
        <f t="shared" si="492"/>
        <v>1</v>
      </c>
      <c r="BI582" s="106">
        <f t="shared" si="493"/>
        <v>1</v>
      </c>
      <c r="BJ582" s="106">
        <f t="shared" si="493"/>
        <v>1</v>
      </c>
      <c r="BK582" s="106">
        <f t="shared" si="493"/>
        <v>1</v>
      </c>
      <c r="BL582" s="106">
        <f t="shared" si="493"/>
        <v>1</v>
      </c>
      <c r="BM582" s="106">
        <f t="shared" si="493"/>
        <v>1</v>
      </c>
      <c r="BN582" s="106">
        <f t="shared" si="493"/>
        <v>1</v>
      </c>
      <c r="BO582" s="106">
        <f t="shared" si="493"/>
        <v>1</v>
      </c>
      <c r="BP582" s="106">
        <f t="shared" si="493"/>
        <v>1</v>
      </c>
      <c r="BQ582" s="106">
        <f t="shared" si="493"/>
        <v>1</v>
      </c>
      <c r="BR582" s="350">
        <f t="shared" si="444"/>
        <v>0.20338983050847459</v>
      </c>
    </row>
    <row r="583" spans="1:70" ht="24" x14ac:dyDescent="0.25">
      <c r="A583" s="80"/>
      <c r="B583" s="77" t="s">
        <v>1748</v>
      </c>
      <c r="C583" s="77" t="s">
        <v>1749</v>
      </c>
      <c r="D583" s="77" t="s">
        <v>9</v>
      </c>
      <c r="E583" s="224">
        <f>VLOOKUP(B583,'Cuadro Control'!C627:J2513,8,FALSE)</f>
        <v>1587346329.5488234</v>
      </c>
      <c r="F583" s="106">
        <f t="shared" si="481"/>
        <v>0.29899875353285565</v>
      </c>
      <c r="G583" s="107">
        <v>46539</v>
      </c>
      <c r="H583" s="107"/>
      <c r="I583" s="107">
        <v>46550</v>
      </c>
      <c r="J583" s="354">
        <f t="shared" si="473"/>
        <v>0.91666666666666663</v>
      </c>
      <c r="K583" s="106">
        <f t="shared" si="488"/>
        <v>0</v>
      </c>
      <c r="L583" s="106">
        <f t="shared" si="488"/>
        <v>0</v>
      </c>
      <c r="M583" s="106">
        <f t="shared" si="488"/>
        <v>0</v>
      </c>
      <c r="N583" s="106">
        <f t="shared" si="488"/>
        <v>0</v>
      </c>
      <c r="O583" s="106">
        <f t="shared" si="488"/>
        <v>0</v>
      </c>
      <c r="P583" s="106">
        <f t="shared" si="488"/>
        <v>0</v>
      </c>
      <c r="Q583" s="106">
        <f t="shared" si="488"/>
        <v>0</v>
      </c>
      <c r="R583" s="106">
        <f t="shared" si="488"/>
        <v>0</v>
      </c>
      <c r="S583" s="106">
        <f t="shared" si="488"/>
        <v>0</v>
      </c>
      <c r="T583" s="106">
        <f t="shared" si="488"/>
        <v>0</v>
      </c>
      <c r="U583" s="106">
        <f t="shared" si="489"/>
        <v>0</v>
      </c>
      <c r="V583" s="106">
        <f t="shared" si="489"/>
        <v>0</v>
      </c>
      <c r="W583" s="106">
        <f t="shared" si="489"/>
        <v>0</v>
      </c>
      <c r="X583" s="106">
        <f t="shared" si="489"/>
        <v>0</v>
      </c>
      <c r="Y583" s="106">
        <f t="shared" si="489"/>
        <v>0</v>
      </c>
      <c r="Z583" s="106">
        <f t="shared" si="489"/>
        <v>0</v>
      </c>
      <c r="AA583" s="106">
        <f t="shared" si="489"/>
        <v>0</v>
      </c>
      <c r="AB583" s="106">
        <f t="shared" si="489"/>
        <v>0</v>
      </c>
      <c r="AC583" s="106">
        <f t="shared" si="489"/>
        <v>0</v>
      </c>
      <c r="AD583" s="106">
        <f t="shared" si="489"/>
        <v>0</v>
      </c>
      <c r="AE583" s="106">
        <f t="shared" si="490"/>
        <v>0</v>
      </c>
      <c r="AF583" s="106">
        <f t="shared" si="490"/>
        <v>0</v>
      </c>
      <c r="AG583" s="106">
        <f t="shared" si="490"/>
        <v>0</v>
      </c>
      <c r="AH583" s="106">
        <f t="shared" si="490"/>
        <v>0</v>
      </c>
      <c r="AI583" s="106">
        <f t="shared" si="490"/>
        <v>0</v>
      </c>
      <c r="AJ583" s="106">
        <f t="shared" si="490"/>
        <v>0</v>
      </c>
      <c r="AK583" s="106">
        <f t="shared" si="490"/>
        <v>0</v>
      </c>
      <c r="AL583" s="106">
        <f t="shared" si="490"/>
        <v>0</v>
      </c>
      <c r="AM583" s="106">
        <f t="shared" si="490"/>
        <v>0</v>
      </c>
      <c r="AN583" s="106">
        <f t="shared" si="490"/>
        <v>0</v>
      </c>
      <c r="AO583" s="106">
        <f t="shared" si="491"/>
        <v>0</v>
      </c>
      <c r="AP583" s="106">
        <f t="shared" si="491"/>
        <v>0</v>
      </c>
      <c r="AQ583" s="106">
        <f t="shared" si="491"/>
        <v>0</v>
      </c>
      <c r="AR583" s="106">
        <f t="shared" si="491"/>
        <v>0</v>
      </c>
      <c r="AS583" s="106">
        <f t="shared" si="491"/>
        <v>0</v>
      </c>
      <c r="AT583" s="106">
        <f t="shared" si="491"/>
        <v>0</v>
      </c>
      <c r="AU583" s="106">
        <f t="shared" si="491"/>
        <v>0</v>
      </c>
      <c r="AV583" s="106">
        <f t="shared" si="491"/>
        <v>0</v>
      </c>
      <c r="AW583" s="106">
        <f t="shared" si="491"/>
        <v>0</v>
      </c>
      <c r="AX583" s="106">
        <f t="shared" si="491"/>
        <v>0</v>
      </c>
      <c r="AY583" s="106">
        <f t="shared" si="492"/>
        <v>0</v>
      </c>
      <c r="AZ583" s="106">
        <f t="shared" si="492"/>
        <v>0</v>
      </c>
      <c r="BA583" s="106">
        <f t="shared" si="492"/>
        <v>0</v>
      </c>
      <c r="BB583" s="106">
        <f t="shared" si="492"/>
        <v>0</v>
      </c>
      <c r="BC583" s="106">
        <f t="shared" si="492"/>
        <v>0</v>
      </c>
      <c r="BD583" s="106">
        <f t="shared" si="492"/>
        <v>0</v>
      </c>
      <c r="BE583" s="106">
        <f t="shared" si="492"/>
        <v>0</v>
      </c>
      <c r="BF583" s="106">
        <f t="shared" si="492"/>
        <v>0.33333333333333331</v>
      </c>
      <c r="BG583" s="106">
        <f t="shared" si="492"/>
        <v>0.91666666666666663</v>
      </c>
      <c r="BH583" s="106">
        <f t="shared" si="492"/>
        <v>1</v>
      </c>
      <c r="BI583" s="106">
        <f t="shared" si="493"/>
        <v>1</v>
      </c>
      <c r="BJ583" s="106">
        <f t="shared" si="493"/>
        <v>1</v>
      </c>
      <c r="BK583" s="106">
        <f t="shared" si="493"/>
        <v>1</v>
      </c>
      <c r="BL583" s="106">
        <f t="shared" si="493"/>
        <v>1</v>
      </c>
      <c r="BM583" s="106">
        <f t="shared" si="493"/>
        <v>1</v>
      </c>
      <c r="BN583" s="106">
        <f t="shared" si="493"/>
        <v>1</v>
      </c>
      <c r="BO583" s="106">
        <f t="shared" si="493"/>
        <v>1</v>
      </c>
      <c r="BP583" s="106">
        <f t="shared" si="493"/>
        <v>1</v>
      </c>
      <c r="BQ583" s="106">
        <f t="shared" si="493"/>
        <v>1</v>
      </c>
      <c r="BR583" s="350">
        <f t="shared" si="444"/>
        <v>0.19067796610169491</v>
      </c>
    </row>
    <row r="584" spans="1:70" ht="30" x14ac:dyDescent="0.25">
      <c r="A584" s="80"/>
      <c r="B584" s="103" t="s">
        <v>1750</v>
      </c>
      <c r="C584" s="103" t="s">
        <v>1751</v>
      </c>
      <c r="D584" s="103" t="s">
        <v>9</v>
      </c>
      <c r="E584" s="223">
        <f>VLOOKUP(B584,'Cuadro Control'!C628:J2514,8,FALSE)</f>
        <v>179532477.23999998</v>
      </c>
      <c r="F584" s="104">
        <f t="shared" si="481"/>
        <v>3.3817438522495219E-2</v>
      </c>
      <c r="G584" s="105">
        <v>46541</v>
      </c>
      <c r="H584" s="105"/>
      <c r="I584" s="105">
        <v>46554</v>
      </c>
      <c r="J584" s="354">
        <f t="shared" si="473"/>
        <v>0.6428571428571429</v>
      </c>
      <c r="K584" s="104">
        <f t="shared" si="488"/>
        <v>0</v>
      </c>
      <c r="L584" s="104">
        <f t="shared" si="488"/>
        <v>0</v>
      </c>
      <c r="M584" s="104">
        <f t="shared" si="488"/>
        <v>0</v>
      </c>
      <c r="N584" s="104">
        <f t="shared" si="488"/>
        <v>0</v>
      </c>
      <c r="O584" s="104">
        <f t="shared" si="488"/>
        <v>0</v>
      </c>
      <c r="P584" s="104">
        <f t="shared" si="488"/>
        <v>0</v>
      </c>
      <c r="Q584" s="104">
        <f t="shared" si="488"/>
        <v>0</v>
      </c>
      <c r="R584" s="104">
        <f t="shared" si="488"/>
        <v>0</v>
      </c>
      <c r="S584" s="104">
        <f t="shared" si="488"/>
        <v>0</v>
      </c>
      <c r="T584" s="104">
        <f t="shared" si="488"/>
        <v>0</v>
      </c>
      <c r="U584" s="104">
        <f t="shared" si="489"/>
        <v>0</v>
      </c>
      <c r="V584" s="104">
        <f t="shared" si="489"/>
        <v>0</v>
      </c>
      <c r="W584" s="104">
        <f t="shared" si="489"/>
        <v>0</v>
      </c>
      <c r="X584" s="104">
        <f t="shared" si="489"/>
        <v>0</v>
      </c>
      <c r="Y584" s="104">
        <f t="shared" si="489"/>
        <v>0</v>
      </c>
      <c r="Z584" s="104">
        <f t="shared" si="489"/>
        <v>0</v>
      </c>
      <c r="AA584" s="104">
        <f t="shared" si="489"/>
        <v>0</v>
      </c>
      <c r="AB584" s="104">
        <f t="shared" si="489"/>
        <v>0</v>
      </c>
      <c r="AC584" s="104">
        <f t="shared" si="489"/>
        <v>0</v>
      </c>
      <c r="AD584" s="104">
        <f t="shared" si="489"/>
        <v>0</v>
      </c>
      <c r="AE584" s="104">
        <f t="shared" si="490"/>
        <v>0</v>
      </c>
      <c r="AF584" s="104">
        <f t="shared" si="490"/>
        <v>0</v>
      </c>
      <c r="AG584" s="104">
        <f t="shared" si="490"/>
        <v>0</v>
      </c>
      <c r="AH584" s="104">
        <f t="shared" si="490"/>
        <v>0</v>
      </c>
      <c r="AI584" s="104">
        <f t="shared" si="490"/>
        <v>0</v>
      </c>
      <c r="AJ584" s="104">
        <f t="shared" si="490"/>
        <v>0</v>
      </c>
      <c r="AK584" s="104">
        <f t="shared" si="490"/>
        <v>0</v>
      </c>
      <c r="AL584" s="104">
        <f t="shared" si="490"/>
        <v>0</v>
      </c>
      <c r="AM584" s="104">
        <f t="shared" si="490"/>
        <v>0</v>
      </c>
      <c r="AN584" s="104">
        <f t="shared" si="490"/>
        <v>0</v>
      </c>
      <c r="AO584" s="104">
        <f t="shared" si="491"/>
        <v>0</v>
      </c>
      <c r="AP584" s="104">
        <f t="shared" si="491"/>
        <v>0</v>
      </c>
      <c r="AQ584" s="104">
        <f t="shared" si="491"/>
        <v>0</v>
      </c>
      <c r="AR584" s="104">
        <f t="shared" si="491"/>
        <v>0</v>
      </c>
      <c r="AS584" s="104">
        <f t="shared" si="491"/>
        <v>0</v>
      </c>
      <c r="AT584" s="104">
        <f t="shared" si="491"/>
        <v>0</v>
      </c>
      <c r="AU584" s="104">
        <f t="shared" si="491"/>
        <v>0</v>
      </c>
      <c r="AV584" s="104">
        <f t="shared" si="491"/>
        <v>0</v>
      </c>
      <c r="AW584" s="104">
        <f t="shared" si="491"/>
        <v>0</v>
      </c>
      <c r="AX584" s="104">
        <f t="shared" si="491"/>
        <v>0</v>
      </c>
      <c r="AY584" s="104">
        <f t="shared" si="492"/>
        <v>0</v>
      </c>
      <c r="AZ584" s="104">
        <f t="shared" si="492"/>
        <v>0</v>
      </c>
      <c r="BA584" s="104">
        <f t="shared" si="492"/>
        <v>0</v>
      </c>
      <c r="BB584" s="104">
        <f t="shared" si="492"/>
        <v>0</v>
      </c>
      <c r="BC584" s="104">
        <f t="shared" si="492"/>
        <v>0</v>
      </c>
      <c r="BD584" s="104">
        <f t="shared" si="492"/>
        <v>0</v>
      </c>
      <c r="BE584" s="104">
        <f t="shared" si="492"/>
        <v>0</v>
      </c>
      <c r="BF584" s="104">
        <f t="shared" si="492"/>
        <v>0.14285714285714285</v>
      </c>
      <c r="BG584" s="104">
        <f t="shared" si="492"/>
        <v>0.6428571428571429</v>
      </c>
      <c r="BH584" s="104">
        <f t="shared" si="492"/>
        <v>1</v>
      </c>
      <c r="BI584" s="104">
        <f t="shared" si="493"/>
        <v>1</v>
      </c>
      <c r="BJ584" s="104">
        <f t="shared" si="493"/>
        <v>1</v>
      </c>
      <c r="BK584" s="104">
        <f t="shared" si="493"/>
        <v>1</v>
      </c>
      <c r="BL584" s="104">
        <f t="shared" si="493"/>
        <v>1</v>
      </c>
      <c r="BM584" s="104">
        <f t="shared" si="493"/>
        <v>1</v>
      </c>
      <c r="BN584" s="104">
        <f t="shared" si="493"/>
        <v>1</v>
      </c>
      <c r="BO584" s="104">
        <f t="shared" si="493"/>
        <v>1</v>
      </c>
      <c r="BP584" s="104">
        <f t="shared" si="493"/>
        <v>1</v>
      </c>
      <c r="BQ584" s="104">
        <f t="shared" si="493"/>
        <v>1</v>
      </c>
      <c r="BR584" s="350">
        <f t="shared" si="444"/>
        <v>0.18280871670702178</v>
      </c>
    </row>
    <row r="585" spans="1:70" ht="15" x14ac:dyDescent="0.25">
      <c r="A585" s="80"/>
      <c r="B585" s="78" t="s">
        <v>1752</v>
      </c>
      <c r="C585" s="78" t="s">
        <v>2016</v>
      </c>
      <c r="D585" s="78" t="s">
        <v>3</v>
      </c>
      <c r="E585" s="225">
        <f>VLOOKUP(B585,'Cuadro Control'!C629:J2515,8,FALSE)</f>
        <v>0</v>
      </c>
      <c r="F585" s="108">
        <f>IFERROR(E585/$E$569,0)</f>
        <v>0</v>
      </c>
      <c r="G585" s="109">
        <v>46554</v>
      </c>
      <c r="H585" s="109"/>
      <c r="I585" s="109">
        <v>46554</v>
      </c>
      <c r="J585" s="354">
        <f t="shared" si="473"/>
        <v>0</v>
      </c>
      <c r="K585" s="108">
        <f t="shared" si="488"/>
        <v>0</v>
      </c>
      <c r="L585" s="108">
        <f t="shared" si="488"/>
        <v>0</v>
      </c>
      <c r="M585" s="108">
        <f t="shared" si="488"/>
        <v>0</v>
      </c>
      <c r="N585" s="108">
        <f t="shared" si="488"/>
        <v>0</v>
      </c>
      <c r="O585" s="108">
        <f t="shared" si="488"/>
        <v>0</v>
      </c>
      <c r="P585" s="108">
        <f t="shared" si="488"/>
        <v>0</v>
      </c>
      <c r="Q585" s="108">
        <f t="shared" si="488"/>
        <v>0</v>
      </c>
      <c r="R585" s="108">
        <f t="shared" si="488"/>
        <v>0</v>
      </c>
      <c r="S585" s="108">
        <f t="shared" si="488"/>
        <v>0</v>
      </c>
      <c r="T585" s="108">
        <f t="shared" si="488"/>
        <v>0</v>
      </c>
      <c r="U585" s="108">
        <f t="shared" si="489"/>
        <v>0</v>
      </c>
      <c r="V585" s="108">
        <f t="shared" si="489"/>
        <v>0</v>
      </c>
      <c r="W585" s="108">
        <f t="shared" si="489"/>
        <v>0</v>
      </c>
      <c r="X585" s="108">
        <f t="shared" si="489"/>
        <v>0</v>
      </c>
      <c r="Y585" s="108">
        <f t="shared" si="489"/>
        <v>0</v>
      </c>
      <c r="Z585" s="108">
        <f t="shared" si="489"/>
        <v>0</v>
      </c>
      <c r="AA585" s="108">
        <f t="shared" si="489"/>
        <v>0</v>
      </c>
      <c r="AB585" s="108">
        <f t="shared" si="489"/>
        <v>0</v>
      </c>
      <c r="AC585" s="108">
        <f t="shared" si="489"/>
        <v>0</v>
      </c>
      <c r="AD585" s="108">
        <f t="shared" si="489"/>
        <v>0</v>
      </c>
      <c r="AE585" s="108">
        <f t="shared" si="490"/>
        <v>0</v>
      </c>
      <c r="AF585" s="108">
        <f t="shared" si="490"/>
        <v>0</v>
      </c>
      <c r="AG585" s="108">
        <f t="shared" si="490"/>
        <v>0</v>
      </c>
      <c r="AH585" s="108">
        <f t="shared" si="490"/>
        <v>0</v>
      </c>
      <c r="AI585" s="108">
        <f t="shared" si="490"/>
        <v>0</v>
      </c>
      <c r="AJ585" s="108">
        <f t="shared" si="490"/>
        <v>0</v>
      </c>
      <c r="AK585" s="108">
        <f t="shared" si="490"/>
        <v>0</v>
      </c>
      <c r="AL585" s="108">
        <f t="shared" si="490"/>
        <v>0</v>
      </c>
      <c r="AM585" s="108">
        <f t="shared" si="490"/>
        <v>0</v>
      </c>
      <c r="AN585" s="108">
        <f t="shared" si="490"/>
        <v>0</v>
      </c>
      <c r="AO585" s="108">
        <f t="shared" si="491"/>
        <v>0</v>
      </c>
      <c r="AP585" s="108">
        <f t="shared" si="491"/>
        <v>0</v>
      </c>
      <c r="AQ585" s="108">
        <f t="shared" si="491"/>
        <v>0</v>
      </c>
      <c r="AR585" s="108">
        <f t="shared" si="491"/>
        <v>0</v>
      </c>
      <c r="AS585" s="108">
        <f t="shared" si="491"/>
        <v>0</v>
      </c>
      <c r="AT585" s="108">
        <f t="shared" si="491"/>
        <v>0</v>
      </c>
      <c r="AU585" s="108">
        <f t="shared" si="491"/>
        <v>0</v>
      </c>
      <c r="AV585" s="108">
        <f t="shared" si="491"/>
        <v>0</v>
      </c>
      <c r="AW585" s="108">
        <f t="shared" si="491"/>
        <v>0</v>
      </c>
      <c r="AX585" s="108">
        <f t="shared" si="491"/>
        <v>0</v>
      </c>
      <c r="AY585" s="108">
        <f t="shared" si="492"/>
        <v>0</v>
      </c>
      <c r="AZ585" s="108">
        <f t="shared" si="492"/>
        <v>0</v>
      </c>
      <c r="BA585" s="108">
        <f t="shared" si="492"/>
        <v>0</v>
      </c>
      <c r="BB585" s="108">
        <f t="shared" si="492"/>
        <v>0</v>
      </c>
      <c r="BC585" s="108">
        <f t="shared" si="492"/>
        <v>0</v>
      </c>
      <c r="BD585" s="108">
        <f t="shared" si="492"/>
        <v>0</v>
      </c>
      <c r="BE585" s="108">
        <f t="shared" si="492"/>
        <v>0</v>
      </c>
      <c r="BF585" s="108">
        <f t="shared" si="492"/>
        <v>0</v>
      </c>
      <c r="BG585" s="108">
        <f t="shared" si="492"/>
        <v>0</v>
      </c>
      <c r="BH585" s="108">
        <f t="shared" si="492"/>
        <v>1</v>
      </c>
      <c r="BI585" s="108">
        <f t="shared" si="493"/>
        <v>1</v>
      </c>
      <c r="BJ585" s="108">
        <f t="shared" si="493"/>
        <v>1</v>
      </c>
      <c r="BK585" s="108">
        <f t="shared" si="493"/>
        <v>1</v>
      </c>
      <c r="BL585" s="108">
        <f t="shared" si="493"/>
        <v>1</v>
      </c>
      <c r="BM585" s="108">
        <f t="shared" si="493"/>
        <v>1</v>
      </c>
      <c r="BN585" s="108">
        <f t="shared" si="493"/>
        <v>1</v>
      </c>
      <c r="BO585" s="108">
        <f t="shared" si="493"/>
        <v>1</v>
      </c>
      <c r="BP585" s="108">
        <f t="shared" si="493"/>
        <v>1</v>
      </c>
      <c r="BQ585" s="108">
        <f t="shared" si="493"/>
        <v>1</v>
      </c>
      <c r="BR585" s="350">
        <f t="shared" si="444"/>
        <v>0.16949152542372881</v>
      </c>
    </row>
    <row r="586" spans="1:70" ht="15" x14ac:dyDescent="0.25">
      <c r="A586" s="80"/>
      <c r="B586" s="79" t="s">
        <v>1753</v>
      </c>
      <c r="C586" s="79" t="s">
        <v>1754</v>
      </c>
      <c r="D586" s="79" t="s">
        <v>38</v>
      </c>
      <c r="E586" s="226">
        <f>SUM(E587:E602)</f>
        <v>5308872732.0543728</v>
      </c>
      <c r="F586" s="110">
        <f>IFERROR(E586/$E$109,0)</f>
        <v>2.9408554574576196E-2</v>
      </c>
      <c r="G586" s="111">
        <v>46484</v>
      </c>
      <c r="H586" s="111"/>
      <c r="I586" s="111">
        <v>46563</v>
      </c>
      <c r="J586" s="354">
        <f t="shared" si="473"/>
        <v>1</v>
      </c>
      <c r="K586" s="110">
        <f>SUMPRODUCT($F587:$F601,K587:K601)</f>
        <v>0</v>
      </c>
      <c r="L586" s="110">
        <f t="shared" ref="L586:BQ586" si="494">SUMPRODUCT($F587:$F601,L587:L601)</f>
        <v>0</v>
      </c>
      <c r="M586" s="110">
        <f t="shared" si="494"/>
        <v>0</v>
      </c>
      <c r="N586" s="110">
        <f t="shared" si="494"/>
        <v>0</v>
      </c>
      <c r="O586" s="110">
        <f t="shared" si="494"/>
        <v>0</v>
      </c>
      <c r="P586" s="110">
        <f t="shared" si="494"/>
        <v>0</v>
      </c>
      <c r="Q586" s="110">
        <f t="shared" si="494"/>
        <v>0</v>
      </c>
      <c r="R586" s="110">
        <f t="shared" si="494"/>
        <v>0</v>
      </c>
      <c r="S586" s="110">
        <f t="shared" si="494"/>
        <v>0</v>
      </c>
      <c r="T586" s="110">
        <f t="shared" si="494"/>
        <v>0</v>
      </c>
      <c r="U586" s="110">
        <f t="shared" si="494"/>
        <v>0</v>
      </c>
      <c r="V586" s="110">
        <f t="shared" si="494"/>
        <v>0</v>
      </c>
      <c r="W586" s="110">
        <f t="shared" si="494"/>
        <v>0</v>
      </c>
      <c r="X586" s="110">
        <f t="shared" si="494"/>
        <v>0</v>
      </c>
      <c r="Y586" s="110">
        <f t="shared" si="494"/>
        <v>0</v>
      </c>
      <c r="Z586" s="110">
        <f t="shared" si="494"/>
        <v>0</v>
      </c>
      <c r="AA586" s="110">
        <f t="shared" si="494"/>
        <v>0</v>
      </c>
      <c r="AB586" s="110">
        <f t="shared" si="494"/>
        <v>0</v>
      </c>
      <c r="AC586" s="110">
        <f t="shared" si="494"/>
        <v>0</v>
      </c>
      <c r="AD586" s="110">
        <f t="shared" si="494"/>
        <v>0</v>
      </c>
      <c r="AE586" s="110">
        <f t="shared" si="494"/>
        <v>0</v>
      </c>
      <c r="AF586" s="110">
        <f t="shared" si="494"/>
        <v>0</v>
      </c>
      <c r="AG586" s="110">
        <f t="shared" si="494"/>
        <v>0</v>
      </c>
      <c r="AH586" s="110">
        <f t="shared" si="494"/>
        <v>0</v>
      </c>
      <c r="AI586" s="110">
        <f t="shared" si="494"/>
        <v>0</v>
      </c>
      <c r="AJ586" s="110">
        <f t="shared" si="494"/>
        <v>0</v>
      </c>
      <c r="AK586" s="110">
        <f t="shared" si="494"/>
        <v>0</v>
      </c>
      <c r="AL586" s="110">
        <f t="shared" si="494"/>
        <v>0</v>
      </c>
      <c r="AM586" s="110">
        <f t="shared" si="494"/>
        <v>0</v>
      </c>
      <c r="AN586" s="110">
        <f t="shared" si="494"/>
        <v>0</v>
      </c>
      <c r="AO586" s="110">
        <f t="shared" si="494"/>
        <v>0</v>
      </c>
      <c r="AP586" s="110">
        <f t="shared" si="494"/>
        <v>0</v>
      </c>
      <c r="AQ586" s="110">
        <f t="shared" si="494"/>
        <v>0</v>
      </c>
      <c r="AR586" s="110">
        <f t="shared" si="494"/>
        <v>0</v>
      </c>
      <c r="AS586" s="110">
        <f t="shared" si="494"/>
        <v>0</v>
      </c>
      <c r="AT586" s="110">
        <f t="shared" si="494"/>
        <v>0</v>
      </c>
      <c r="AU586" s="110">
        <f t="shared" si="494"/>
        <v>0</v>
      </c>
      <c r="AV586" s="110">
        <f t="shared" si="494"/>
        <v>0</v>
      </c>
      <c r="AW586" s="110">
        <f t="shared" si="494"/>
        <v>0</v>
      </c>
      <c r="AX586" s="110">
        <f t="shared" si="494"/>
        <v>5.8820241899941441E-3</v>
      </c>
      <c r="AY586" s="110">
        <f t="shared" si="494"/>
        <v>3.7750428504315078E-2</v>
      </c>
      <c r="AZ586" s="110">
        <f t="shared" si="494"/>
        <v>7.5721945247826203E-2</v>
      </c>
      <c r="BA586" s="110">
        <f t="shared" si="494"/>
        <v>0.14557149459736105</v>
      </c>
      <c r="BB586" s="110">
        <f t="shared" si="494"/>
        <v>0.20027427996352742</v>
      </c>
      <c r="BC586" s="110">
        <f t="shared" si="494"/>
        <v>0.28442698011883905</v>
      </c>
      <c r="BD586" s="110">
        <f t="shared" si="494"/>
        <v>0.36857968027415072</v>
      </c>
      <c r="BE586" s="110">
        <f t="shared" si="494"/>
        <v>0.64850810003989967</v>
      </c>
      <c r="BF586" s="110">
        <f t="shared" si="494"/>
        <v>0.64850810003989967</v>
      </c>
      <c r="BG586" s="110">
        <f t="shared" si="494"/>
        <v>0.71410290568127988</v>
      </c>
      <c r="BH586" s="110">
        <f t="shared" si="494"/>
        <v>0.90834159235553846</v>
      </c>
      <c r="BI586" s="110">
        <f t="shared" si="494"/>
        <v>1</v>
      </c>
      <c r="BJ586" s="110">
        <f t="shared" si="494"/>
        <v>1</v>
      </c>
      <c r="BK586" s="110">
        <f t="shared" si="494"/>
        <v>1</v>
      </c>
      <c r="BL586" s="110">
        <f t="shared" si="494"/>
        <v>1</v>
      </c>
      <c r="BM586" s="110">
        <f t="shared" si="494"/>
        <v>1</v>
      </c>
      <c r="BN586" s="110">
        <f t="shared" si="494"/>
        <v>1</v>
      </c>
      <c r="BO586" s="110">
        <f t="shared" si="494"/>
        <v>1</v>
      </c>
      <c r="BP586" s="110">
        <f t="shared" si="494"/>
        <v>1</v>
      </c>
      <c r="BQ586" s="110">
        <f t="shared" si="494"/>
        <v>1</v>
      </c>
      <c r="BR586" s="350">
        <f t="shared" ref="BR586:BR649" si="495">+AVERAGE(K586:BQ586)</f>
        <v>0.22097741577987509</v>
      </c>
    </row>
    <row r="587" spans="1:70" ht="24" x14ac:dyDescent="0.25">
      <c r="A587" s="80"/>
      <c r="B587" s="77" t="s">
        <v>1755</v>
      </c>
      <c r="C587" s="77" t="s">
        <v>2124</v>
      </c>
      <c r="D587" s="77" t="s">
        <v>22</v>
      </c>
      <c r="E587" s="224">
        <f>VLOOKUP(B587,'Cuadro Control'!C631:J2517,8,FALSE)</f>
        <v>83271780.884117648</v>
      </c>
      <c r="F587" s="106">
        <f t="shared" ref="F587:F601" si="496">IFERROR(E587/$E$586,0)</f>
        <v>1.5685397839984384E-2</v>
      </c>
      <c r="G587" s="107">
        <v>46484</v>
      </c>
      <c r="H587" s="107"/>
      <c r="I587" s="107">
        <v>46491</v>
      </c>
      <c r="J587" s="354">
        <f t="shared" si="473"/>
        <v>0.375</v>
      </c>
      <c r="K587" s="106">
        <f t="shared" ref="K587:T596" si="497">IF($G587=0,0,IF(K$6&lt;$G587,0,IF(K$6&gt;$I587,1,(K$6-$G587+1)/($I587-$G587+1))))</f>
        <v>0</v>
      </c>
      <c r="L587" s="106">
        <f t="shared" si="497"/>
        <v>0</v>
      </c>
      <c r="M587" s="106">
        <f t="shared" si="497"/>
        <v>0</v>
      </c>
      <c r="N587" s="106">
        <f t="shared" si="497"/>
        <v>0</v>
      </c>
      <c r="O587" s="106">
        <f t="shared" si="497"/>
        <v>0</v>
      </c>
      <c r="P587" s="106">
        <f t="shared" si="497"/>
        <v>0</v>
      </c>
      <c r="Q587" s="106">
        <f t="shared" si="497"/>
        <v>0</v>
      </c>
      <c r="R587" s="106">
        <f t="shared" si="497"/>
        <v>0</v>
      </c>
      <c r="S587" s="106">
        <f t="shared" si="497"/>
        <v>0</v>
      </c>
      <c r="T587" s="106">
        <f t="shared" si="497"/>
        <v>0</v>
      </c>
      <c r="U587" s="106">
        <f t="shared" ref="U587:AD596" si="498">IF($G587=0,0,IF(U$6&lt;$G587,0,IF(U$6&gt;$I587,1,(U$6-$G587+1)/($I587-$G587+1))))</f>
        <v>0</v>
      </c>
      <c r="V587" s="106">
        <f t="shared" si="498"/>
        <v>0</v>
      </c>
      <c r="W587" s="106">
        <f t="shared" si="498"/>
        <v>0</v>
      </c>
      <c r="X587" s="106">
        <f t="shared" si="498"/>
        <v>0</v>
      </c>
      <c r="Y587" s="106">
        <f t="shared" si="498"/>
        <v>0</v>
      </c>
      <c r="Z587" s="106">
        <f t="shared" si="498"/>
        <v>0</v>
      </c>
      <c r="AA587" s="106">
        <f t="shared" si="498"/>
        <v>0</v>
      </c>
      <c r="AB587" s="106">
        <f t="shared" si="498"/>
        <v>0</v>
      </c>
      <c r="AC587" s="106">
        <f t="shared" si="498"/>
        <v>0</v>
      </c>
      <c r="AD587" s="106">
        <f t="shared" si="498"/>
        <v>0</v>
      </c>
      <c r="AE587" s="106">
        <f t="shared" ref="AE587:AN596" si="499">IF($G587=0,0,IF(AE$6&lt;$G587,0,IF(AE$6&gt;$I587,1,(AE$6-$G587+1)/($I587-$G587+1))))</f>
        <v>0</v>
      </c>
      <c r="AF587" s="106">
        <f t="shared" si="499"/>
        <v>0</v>
      </c>
      <c r="AG587" s="106">
        <f t="shared" si="499"/>
        <v>0</v>
      </c>
      <c r="AH587" s="106">
        <f t="shared" si="499"/>
        <v>0</v>
      </c>
      <c r="AI587" s="106">
        <f t="shared" si="499"/>
        <v>0</v>
      </c>
      <c r="AJ587" s="106">
        <f t="shared" si="499"/>
        <v>0</v>
      </c>
      <c r="AK587" s="106">
        <f t="shared" si="499"/>
        <v>0</v>
      </c>
      <c r="AL587" s="106">
        <f t="shared" si="499"/>
        <v>0</v>
      </c>
      <c r="AM587" s="106">
        <f t="shared" si="499"/>
        <v>0</v>
      </c>
      <c r="AN587" s="106">
        <f t="shared" si="499"/>
        <v>0</v>
      </c>
      <c r="AO587" s="106">
        <f t="shared" ref="AO587:AX596" si="500">IF($G587=0,0,IF(AO$6&lt;$G587,0,IF(AO$6&gt;$I587,1,(AO$6-$G587+1)/($I587-$G587+1))))</f>
        <v>0</v>
      </c>
      <c r="AP587" s="106">
        <f t="shared" si="500"/>
        <v>0</v>
      </c>
      <c r="AQ587" s="106">
        <f t="shared" si="500"/>
        <v>0</v>
      </c>
      <c r="AR587" s="106">
        <f t="shared" si="500"/>
        <v>0</v>
      </c>
      <c r="AS587" s="106">
        <f t="shared" si="500"/>
        <v>0</v>
      </c>
      <c r="AT587" s="106">
        <f t="shared" si="500"/>
        <v>0</v>
      </c>
      <c r="AU587" s="106">
        <f t="shared" si="500"/>
        <v>0</v>
      </c>
      <c r="AV587" s="106">
        <f t="shared" si="500"/>
        <v>0</v>
      </c>
      <c r="AW587" s="106">
        <f t="shared" si="500"/>
        <v>0</v>
      </c>
      <c r="AX587" s="106">
        <f t="shared" si="500"/>
        <v>0.375</v>
      </c>
      <c r="AY587" s="106">
        <f t="shared" ref="AY587:BH596" si="501">IF($G587=0,0,IF(AY$6&lt;$G587,0,IF(AY$6&gt;$I587,1,(AY$6-$G587+1)/($I587-$G587+1))))</f>
        <v>1</v>
      </c>
      <c r="AZ587" s="106">
        <f t="shared" si="501"/>
        <v>1</v>
      </c>
      <c r="BA587" s="106">
        <f t="shared" si="501"/>
        <v>1</v>
      </c>
      <c r="BB587" s="106">
        <f t="shared" si="501"/>
        <v>1</v>
      </c>
      <c r="BC587" s="106">
        <f t="shared" si="501"/>
        <v>1</v>
      </c>
      <c r="BD587" s="106">
        <f t="shared" si="501"/>
        <v>1</v>
      </c>
      <c r="BE587" s="106">
        <f t="shared" si="501"/>
        <v>1</v>
      </c>
      <c r="BF587" s="106">
        <f t="shared" si="501"/>
        <v>1</v>
      </c>
      <c r="BG587" s="106">
        <f t="shared" si="501"/>
        <v>1</v>
      </c>
      <c r="BH587" s="106">
        <f t="shared" si="501"/>
        <v>1</v>
      </c>
      <c r="BI587" s="106">
        <f t="shared" ref="BI587:BQ596" si="502">IF($G587=0,0,IF(BI$6&lt;$G587,0,IF(BI$6&gt;$I587,1,(BI$6-$G587+1)/($I587-$G587+1))))</f>
        <v>1</v>
      </c>
      <c r="BJ587" s="106">
        <f t="shared" si="502"/>
        <v>1</v>
      </c>
      <c r="BK587" s="106">
        <f t="shared" si="502"/>
        <v>1</v>
      </c>
      <c r="BL587" s="106">
        <f t="shared" si="502"/>
        <v>1</v>
      </c>
      <c r="BM587" s="106">
        <f t="shared" si="502"/>
        <v>1</v>
      </c>
      <c r="BN587" s="106">
        <f t="shared" si="502"/>
        <v>1</v>
      </c>
      <c r="BO587" s="106">
        <f t="shared" si="502"/>
        <v>1</v>
      </c>
      <c r="BP587" s="106">
        <f t="shared" si="502"/>
        <v>1</v>
      </c>
      <c r="BQ587" s="106">
        <f t="shared" si="502"/>
        <v>1</v>
      </c>
      <c r="BR587" s="350">
        <f t="shared" si="495"/>
        <v>0.32838983050847459</v>
      </c>
    </row>
    <row r="588" spans="1:70" ht="15" x14ac:dyDescent="0.25">
      <c r="A588" s="80"/>
      <c r="B588" s="77" t="s">
        <v>1757</v>
      </c>
      <c r="C588" s="77" t="s">
        <v>1758</v>
      </c>
      <c r="D588" s="77" t="s">
        <v>9</v>
      </c>
      <c r="E588" s="224">
        <f>VLOOKUP(B588,'Cuadro Control'!C632:J2518,8,FALSE)</f>
        <v>312374505.66882348</v>
      </c>
      <c r="F588" s="106">
        <f t="shared" si="496"/>
        <v>5.8840081771548515E-2</v>
      </c>
      <c r="G588" s="107">
        <v>46491</v>
      </c>
      <c r="H588" s="107"/>
      <c r="I588" s="107">
        <v>46498</v>
      </c>
      <c r="J588" s="354">
        <f t="shared" si="473"/>
        <v>0.375</v>
      </c>
      <c r="K588" s="106">
        <f t="shared" si="497"/>
        <v>0</v>
      </c>
      <c r="L588" s="106">
        <f t="shared" si="497"/>
        <v>0</v>
      </c>
      <c r="M588" s="106">
        <f t="shared" si="497"/>
        <v>0</v>
      </c>
      <c r="N588" s="106">
        <f t="shared" si="497"/>
        <v>0</v>
      </c>
      <c r="O588" s="106">
        <f t="shared" si="497"/>
        <v>0</v>
      </c>
      <c r="P588" s="106">
        <f t="shared" si="497"/>
        <v>0</v>
      </c>
      <c r="Q588" s="106">
        <f t="shared" si="497"/>
        <v>0</v>
      </c>
      <c r="R588" s="106">
        <f t="shared" si="497"/>
        <v>0</v>
      </c>
      <c r="S588" s="106">
        <f t="shared" si="497"/>
        <v>0</v>
      </c>
      <c r="T588" s="106">
        <f t="shared" si="497"/>
        <v>0</v>
      </c>
      <c r="U588" s="106">
        <f t="shared" si="498"/>
        <v>0</v>
      </c>
      <c r="V588" s="106">
        <f t="shared" si="498"/>
        <v>0</v>
      </c>
      <c r="W588" s="106">
        <f t="shared" si="498"/>
        <v>0</v>
      </c>
      <c r="X588" s="106">
        <f t="shared" si="498"/>
        <v>0</v>
      </c>
      <c r="Y588" s="106">
        <f t="shared" si="498"/>
        <v>0</v>
      </c>
      <c r="Z588" s="106">
        <f t="shared" si="498"/>
        <v>0</v>
      </c>
      <c r="AA588" s="106">
        <f t="shared" si="498"/>
        <v>0</v>
      </c>
      <c r="AB588" s="106">
        <f t="shared" si="498"/>
        <v>0</v>
      </c>
      <c r="AC588" s="106">
        <f t="shared" si="498"/>
        <v>0</v>
      </c>
      <c r="AD588" s="106">
        <f t="shared" si="498"/>
        <v>0</v>
      </c>
      <c r="AE588" s="106">
        <f t="shared" si="499"/>
        <v>0</v>
      </c>
      <c r="AF588" s="106">
        <f t="shared" si="499"/>
        <v>0</v>
      </c>
      <c r="AG588" s="106">
        <f t="shared" si="499"/>
        <v>0</v>
      </c>
      <c r="AH588" s="106">
        <f t="shared" si="499"/>
        <v>0</v>
      </c>
      <c r="AI588" s="106">
        <f t="shared" si="499"/>
        <v>0</v>
      </c>
      <c r="AJ588" s="106">
        <f t="shared" si="499"/>
        <v>0</v>
      </c>
      <c r="AK588" s="106">
        <f t="shared" si="499"/>
        <v>0</v>
      </c>
      <c r="AL588" s="106">
        <f t="shared" si="499"/>
        <v>0</v>
      </c>
      <c r="AM588" s="106">
        <f t="shared" si="499"/>
        <v>0</v>
      </c>
      <c r="AN588" s="106">
        <f t="shared" si="499"/>
        <v>0</v>
      </c>
      <c r="AO588" s="106">
        <f t="shared" si="500"/>
        <v>0</v>
      </c>
      <c r="AP588" s="106">
        <f t="shared" si="500"/>
        <v>0</v>
      </c>
      <c r="AQ588" s="106">
        <f t="shared" si="500"/>
        <v>0</v>
      </c>
      <c r="AR588" s="106">
        <f t="shared" si="500"/>
        <v>0</v>
      </c>
      <c r="AS588" s="106">
        <f t="shared" si="500"/>
        <v>0</v>
      </c>
      <c r="AT588" s="106">
        <f t="shared" si="500"/>
        <v>0</v>
      </c>
      <c r="AU588" s="106">
        <f t="shared" si="500"/>
        <v>0</v>
      </c>
      <c r="AV588" s="106">
        <f t="shared" si="500"/>
        <v>0</v>
      </c>
      <c r="AW588" s="106">
        <f t="shared" si="500"/>
        <v>0</v>
      </c>
      <c r="AX588" s="106">
        <f t="shared" si="500"/>
        <v>0</v>
      </c>
      <c r="AY588" s="106">
        <f t="shared" si="501"/>
        <v>0.375</v>
      </c>
      <c r="AZ588" s="106">
        <f t="shared" si="501"/>
        <v>1</v>
      </c>
      <c r="BA588" s="106">
        <f t="shared" si="501"/>
        <v>1</v>
      </c>
      <c r="BB588" s="106">
        <f t="shared" si="501"/>
        <v>1</v>
      </c>
      <c r="BC588" s="106">
        <f t="shared" si="501"/>
        <v>1</v>
      </c>
      <c r="BD588" s="106">
        <f t="shared" si="501"/>
        <v>1</v>
      </c>
      <c r="BE588" s="106">
        <f t="shared" si="501"/>
        <v>1</v>
      </c>
      <c r="BF588" s="106">
        <f t="shared" si="501"/>
        <v>1</v>
      </c>
      <c r="BG588" s="106">
        <f t="shared" si="501"/>
        <v>1</v>
      </c>
      <c r="BH588" s="106">
        <f t="shared" si="501"/>
        <v>1</v>
      </c>
      <c r="BI588" s="106">
        <f t="shared" si="502"/>
        <v>1</v>
      </c>
      <c r="BJ588" s="106">
        <f t="shared" si="502"/>
        <v>1</v>
      </c>
      <c r="BK588" s="106">
        <f t="shared" si="502"/>
        <v>1</v>
      </c>
      <c r="BL588" s="106">
        <f t="shared" si="502"/>
        <v>1</v>
      </c>
      <c r="BM588" s="106">
        <f t="shared" si="502"/>
        <v>1</v>
      </c>
      <c r="BN588" s="106">
        <f t="shared" si="502"/>
        <v>1</v>
      </c>
      <c r="BO588" s="106">
        <f t="shared" si="502"/>
        <v>1</v>
      </c>
      <c r="BP588" s="106">
        <f t="shared" si="502"/>
        <v>1</v>
      </c>
      <c r="BQ588" s="106">
        <f t="shared" si="502"/>
        <v>1</v>
      </c>
      <c r="BR588" s="350">
        <f t="shared" si="495"/>
        <v>0.3114406779661017</v>
      </c>
    </row>
    <row r="589" spans="1:70" ht="15" x14ac:dyDescent="0.25">
      <c r="A589" s="80"/>
      <c r="B589" s="103" t="s">
        <v>1759</v>
      </c>
      <c r="C589" s="103" t="s">
        <v>1760</v>
      </c>
      <c r="D589" s="103" t="s">
        <v>6</v>
      </c>
      <c r="E589" s="223">
        <f>VLOOKUP(B589,'Cuadro Control'!C633:J2519,8,FALSE)</f>
        <v>9527825.6870364472</v>
      </c>
      <c r="F589" s="104">
        <f t="shared" si="496"/>
        <v>1.794698454439963E-3</v>
      </c>
      <c r="G589" s="105">
        <v>46499</v>
      </c>
      <c r="H589" s="105"/>
      <c r="I589" s="105">
        <v>46501</v>
      </c>
      <c r="J589" s="354">
        <f t="shared" si="473"/>
        <v>0.66666666666666663</v>
      </c>
      <c r="K589" s="104">
        <f t="shared" si="497"/>
        <v>0</v>
      </c>
      <c r="L589" s="104">
        <f t="shared" si="497"/>
        <v>0</v>
      </c>
      <c r="M589" s="104">
        <f t="shared" si="497"/>
        <v>0</v>
      </c>
      <c r="N589" s="104">
        <f t="shared" si="497"/>
        <v>0</v>
      </c>
      <c r="O589" s="104">
        <f t="shared" si="497"/>
        <v>0</v>
      </c>
      <c r="P589" s="104">
        <f t="shared" si="497"/>
        <v>0</v>
      </c>
      <c r="Q589" s="104">
        <f t="shared" si="497"/>
        <v>0</v>
      </c>
      <c r="R589" s="104">
        <f t="shared" si="497"/>
        <v>0</v>
      </c>
      <c r="S589" s="104">
        <f t="shared" si="497"/>
        <v>0</v>
      </c>
      <c r="T589" s="104">
        <f t="shared" si="497"/>
        <v>0</v>
      </c>
      <c r="U589" s="104">
        <f t="shared" si="498"/>
        <v>0</v>
      </c>
      <c r="V589" s="104">
        <f t="shared" si="498"/>
        <v>0</v>
      </c>
      <c r="W589" s="104">
        <f t="shared" si="498"/>
        <v>0</v>
      </c>
      <c r="X589" s="104">
        <f t="shared" si="498"/>
        <v>0</v>
      </c>
      <c r="Y589" s="104">
        <f t="shared" si="498"/>
        <v>0</v>
      </c>
      <c r="Z589" s="104">
        <f t="shared" si="498"/>
        <v>0</v>
      </c>
      <c r="AA589" s="104">
        <f t="shared" si="498"/>
        <v>0</v>
      </c>
      <c r="AB589" s="104">
        <f t="shared" si="498"/>
        <v>0</v>
      </c>
      <c r="AC589" s="104">
        <f t="shared" si="498"/>
        <v>0</v>
      </c>
      <c r="AD589" s="104">
        <f t="shared" si="498"/>
        <v>0</v>
      </c>
      <c r="AE589" s="104">
        <f t="shared" si="499"/>
        <v>0</v>
      </c>
      <c r="AF589" s="104">
        <f t="shared" si="499"/>
        <v>0</v>
      </c>
      <c r="AG589" s="104">
        <f t="shared" si="499"/>
        <v>0</v>
      </c>
      <c r="AH589" s="104">
        <f t="shared" si="499"/>
        <v>0</v>
      </c>
      <c r="AI589" s="104">
        <f t="shared" si="499"/>
        <v>0</v>
      </c>
      <c r="AJ589" s="104">
        <f t="shared" si="499"/>
        <v>0</v>
      </c>
      <c r="AK589" s="104">
        <f t="shared" si="499"/>
        <v>0</v>
      </c>
      <c r="AL589" s="104">
        <f t="shared" si="499"/>
        <v>0</v>
      </c>
      <c r="AM589" s="104">
        <f t="shared" si="499"/>
        <v>0</v>
      </c>
      <c r="AN589" s="104">
        <f t="shared" si="499"/>
        <v>0</v>
      </c>
      <c r="AO589" s="104">
        <f t="shared" si="500"/>
        <v>0</v>
      </c>
      <c r="AP589" s="104">
        <f t="shared" si="500"/>
        <v>0</v>
      </c>
      <c r="AQ589" s="104">
        <f t="shared" si="500"/>
        <v>0</v>
      </c>
      <c r="AR589" s="104">
        <f t="shared" si="500"/>
        <v>0</v>
      </c>
      <c r="AS589" s="104">
        <f t="shared" si="500"/>
        <v>0</v>
      </c>
      <c r="AT589" s="104">
        <f t="shared" si="500"/>
        <v>0</v>
      </c>
      <c r="AU589" s="104">
        <f t="shared" si="500"/>
        <v>0</v>
      </c>
      <c r="AV589" s="104">
        <f t="shared" si="500"/>
        <v>0</v>
      </c>
      <c r="AW589" s="104">
        <f t="shared" si="500"/>
        <v>0</v>
      </c>
      <c r="AX589" s="104">
        <f t="shared" si="500"/>
        <v>0</v>
      </c>
      <c r="AY589" s="104">
        <f t="shared" si="501"/>
        <v>0</v>
      </c>
      <c r="AZ589" s="104">
        <f t="shared" si="501"/>
        <v>0.66666666666666663</v>
      </c>
      <c r="BA589" s="104">
        <f t="shared" si="501"/>
        <v>1</v>
      </c>
      <c r="BB589" s="104">
        <f t="shared" si="501"/>
        <v>1</v>
      </c>
      <c r="BC589" s="104">
        <f t="shared" si="501"/>
        <v>1</v>
      </c>
      <c r="BD589" s="104">
        <f t="shared" si="501"/>
        <v>1</v>
      </c>
      <c r="BE589" s="104">
        <f t="shared" si="501"/>
        <v>1</v>
      </c>
      <c r="BF589" s="104">
        <f t="shared" si="501"/>
        <v>1</v>
      </c>
      <c r="BG589" s="104">
        <f t="shared" si="501"/>
        <v>1</v>
      </c>
      <c r="BH589" s="104">
        <f t="shared" si="501"/>
        <v>1</v>
      </c>
      <c r="BI589" s="104">
        <f t="shared" si="502"/>
        <v>1</v>
      </c>
      <c r="BJ589" s="104">
        <f t="shared" si="502"/>
        <v>1</v>
      </c>
      <c r="BK589" s="104">
        <f t="shared" si="502"/>
        <v>1</v>
      </c>
      <c r="BL589" s="104">
        <f t="shared" si="502"/>
        <v>1</v>
      </c>
      <c r="BM589" s="104">
        <f t="shared" si="502"/>
        <v>1</v>
      </c>
      <c r="BN589" s="104">
        <f t="shared" si="502"/>
        <v>1</v>
      </c>
      <c r="BO589" s="104">
        <f t="shared" si="502"/>
        <v>1</v>
      </c>
      <c r="BP589" s="104">
        <f t="shared" si="502"/>
        <v>1</v>
      </c>
      <c r="BQ589" s="104">
        <f t="shared" si="502"/>
        <v>1</v>
      </c>
      <c r="BR589" s="350">
        <f t="shared" si="495"/>
        <v>0.29943502824858753</v>
      </c>
    </row>
    <row r="590" spans="1:70" ht="15" x14ac:dyDescent="0.25">
      <c r="A590" s="80"/>
      <c r="B590" s="77" t="s">
        <v>1761</v>
      </c>
      <c r="C590" s="77" t="s">
        <v>1762</v>
      </c>
      <c r="D590" s="77" t="s">
        <v>19</v>
      </c>
      <c r="E590" s="224">
        <f>VLOOKUP(B590,'Cuadro Control'!C634:J2520,8,FALSE)</f>
        <v>320494616.71764702</v>
      </c>
      <c r="F590" s="106">
        <f t="shared" si="496"/>
        <v>6.0369617599332674E-2</v>
      </c>
      <c r="G590" s="107">
        <v>46501</v>
      </c>
      <c r="H590" s="107"/>
      <c r="I590" s="107">
        <v>46506</v>
      </c>
      <c r="J590" s="354">
        <f t="shared" si="473"/>
        <v>0</v>
      </c>
      <c r="K590" s="106">
        <f t="shared" si="497"/>
        <v>0</v>
      </c>
      <c r="L590" s="106">
        <f t="shared" si="497"/>
        <v>0</v>
      </c>
      <c r="M590" s="106">
        <f t="shared" si="497"/>
        <v>0</v>
      </c>
      <c r="N590" s="106">
        <f t="shared" si="497"/>
        <v>0</v>
      </c>
      <c r="O590" s="106">
        <f t="shared" si="497"/>
        <v>0</v>
      </c>
      <c r="P590" s="106">
        <f t="shared" si="497"/>
        <v>0</v>
      </c>
      <c r="Q590" s="106">
        <f t="shared" si="497"/>
        <v>0</v>
      </c>
      <c r="R590" s="106">
        <f t="shared" si="497"/>
        <v>0</v>
      </c>
      <c r="S590" s="106">
        <f t="shared" si="497"/>
        <v>0</v>
      </c>
      <c r="T590" s="106">
        <f t="shared" si="497"/>
        <v>0</v>
      </c>
      <c r="U590" s="106">
        <f t="shared" si="498"/>
        <v>0</v>
      </c>
      <c r="V590" s="106">
        <f t="shared" si="498"/>
        <v>0</v>
      </c>
      <c r="W590" s="106">
        <f t="shared" si="498"/>
        <v>0</v>
      </c>
      <c r="X590" s="106">
        <f t="shared" si="498"/>
        <v>0</v>
      </c>
      <c r="Y590" s="106">
        <f t="shared" si="498"/>
        <v>0</v>
      </c>
      <c r="Z590" s="106">
        <f t="shared" si="498"/>
        <v>0</v>
      </c>
      <c r="AA590" s="106">
        <f t="shared" si="498"/>
        <v>0</v>
      </c>
      <c r="AB590" s="106">
        <f t="shared" si="498"/>
        <v>0</v>
      </c>
      <c r="AC590" s="106">
        <f t="shared" si="498"/>
        <v>0</v>
      </c>
      <c r="AD590" s="106">
        <f t="shared" si="498"/>
        <v>0</v>
      </c>
      <c r="AE590" s="106">
        <f t="shared" si="499"/>
        <v>0</v>
      </c>
      <c r="AF590" s="106">
        <f t="shared" si="499"/>
        <v>0</v>
      </c>
      <c r="AG590" s="106">
        <f t="shared" si="499"/>
        <v>0</v>
      </c>
      <c r="AH590" s="106">
        <f t="shared" si="499"/>
        <v>0</v>
      </c>
      <c r="AI590" s="106">
        <f t="shared" si="499"/>
        <v>0</v>
      </c>
      <c r="AJ590" s="106">
        <f t="shared" si="499"/>
        <v>0</v>
      </c>
      <c r="AK590" s="106">
        <f t="shared" si="499"/>
        <v>0</v>
      </c>
      <c r="AL590" s="106">
        <f t="shared" si="499"/>
        <v>0</v>
      </c>
      <c r="AM590" s="106">
        <f t="shared" si="499"/>
        <v>0</v>
      </c>
      <c r="AN590" s="106">
        <f t="shared" si="499"/>
        <v>0</v>
      </c>
      <c r="AO590" s="106">
        <f t="shared" si="500"/>
        <v>0</v>
      </c>
      <c r="AP590" s="106">
        <f t="shared" si="500"/>
        <v>0</v>
      </c>
      <c r="AQ590" s="106">
        <f t="shared" si="500"/>
        <v>0</v>
      </c>
      <c r="AR590" s="106">
        <f t="shared" si="500"/>
        <v>0</v>
      </c>
      <c r="AS590" s="106">
        <f t="shared" si="500"/>
        <v>0</v>
      </c>
      <c r="AT590" s="106">
        <f t="shared" si="500"/>
        <v>0</v>
      </c>
      <c r="AU590" s="106">
        <f t="shared" si="500"/>
        <v>0</v>
      </c>
      <c r="AV590" s="106">
        <f t="shared" si="500"/>
        <v>0</v>
      </c>
      <c r="AW590" s="106">
        <f t="shared" si="500"/>
        <v>0</v>
      </c>
      <c r="AX590" s="106">
        <f t="shared" si="500"/>
        <v>0</v>
      </c>
      <c r="AY590" s="106">
        <f t="shared" si="501"/>
        <v>0</v>
      </c>
      <c r="AZ590" s="106">
        <f t="shared" si="501"/>
        <v>0</v>
      </c>
      <c r="BA590" s="106">
        <f t="shared" si="501"/>
        <v>1</v>
      </c>
      <c r="BB590" s="106">
        <f t="shared" si="501"/>
        <v>1</v>
      </c>
      <c r="BC590" s="106">
        <f t="shared" si="501"/>
        <v>1</v>
      </c>
      <c r="BD590" s="106">
        <f t="shared" si="501"/>
        <v>1</v>
      </c>
      <c r="BE590" s="106">
        <f t="shared" si="501"/>
        <v>1</v>
      </c>
      <c r="BF590" s="106">
        <f t="shared" si="501"/>
        <v>1</v>
      </c>
      <c r="BG590" s="106">
        <f t="shared" si="501"/>
        <v>1</v>
      </c>
      <c r="BH590" s="106">
        <f t="shared" si="501"/>
        <v>1</v>
      </c>
      <c r="BI590" s="106">
        <f t="shared" si="502"/>
        <v>1</v>
      </c>
      <c r="BJ590" s="106">
        <f t="shared" si="502"/>
        <v>1</v>
      </c>
      <c r="BK590" s="106">
        <f t="shared" si="502"/>
        <v>1</v>
      </c>
      <c r="BL590" s="106">
        <f t="shared" si="502"/>
        <v>1</v>
      </c>
      <c r="BM590" s="106">
        <f t="shared" si="502"/>
        <v>1</v>
      </c>
      <c r="BN590" s="106">
        <f t="shared" si="502"/>
        <v>1</v>
      </c>
      <c r="BO590" s="106">
        <f t="shared" si="502"/>
        <v>1</v>
      </c>
      <c r="BP590" s="106">
        <f t="shared" si="502"/>
        <v>1</v>
      </c>
      <c r="BQ590" s="106">
        <f t="shared" si="502"/>
        <v>1</v>
      </c>
      <c r="BR590" s="350">
        <f t="shared" si="495"/>
        <v>0.28813559322033899</v>
      </c>
    </row>
    <row r="591" spans="1:70" ht="15" x14ac:dyDescent="0.25">
      <c r="A591" s="80"/>
      <c r="B591" s="77" t="s">
        <v>1763</v>
      </c>
      <c r="C591" s="77" t="s">
        <v>1764</v>
      </c>
      <c r="D591" s="77" t="s">
        <v>8</v>
      </c>
      <c r="E591" s="224">
        <f>VLOOKUP(B591,'Cuadro Control'!C635:J2521,8,FALSE)</f>
        <v>94303618.549411759</v>
      </c>
      <c r="F591" s="106">
        <f t="shared" si="496"/>
        <v>1.7763397864110998E-2</v>
      </c>
      <c r="G591" s="107">
        <v>46507</v>
      </c>
      <c r="H591" s="107"/>
      <c r="I591" s="107">
        <v>46508</v>
      </c>
      <c r="J591" s="354">
        <f t="shared" si="473"/>
        <v>0.5</v>
      </c>
      <c r="K591" s="106">
        <f t="shared" si="497"/>
        <v>0</v>
      </c>
      <c r="L591" s="106">
        <f t="shared" si="497"/>
        <v>0</v>
      </c>
      <c r="M591" s="106">
        <f t="shared" si="497"/>
        <v>0</v>
      </c>
      <c r="N591" s="106">
        <f t="shared" si="497"/>
        <v>0</v>
      </c>
      <c r="O591" s="106">
        <f t="shared" si="497"/>
        <v>0</v>
      </c>
      <c r="P591" s="106">
        <f t="shared" si="497"/>
        <v>0</v>
      </c>
      <c r="Q591" s="106">
        <f t="shared" si="497"/>
        <v>0</v>
      </c>
      <c r="R591" s="106">
        <f t="shared" si="497"/>
        <v>0</v>
      </c>
      <c r="S591" s="106">
        <f t="shared" si="497"/>
        <v>0</v>
      </c>
      <c r="T591" s="106">
        <f t="shared" si="497"/>
        <v>0</v>
      </c>
      <c r="U591" s="106">
        <f t="shared" si="498"/>
        <v>0</v>
      </c>
      <c r="V591" s="106">
        <f t="shared" si="498"/>
        <v>0</v>
      </c>
      <c r="W591" s="106">
        <f t="shared" si="498"/>
        <v>0</v>
      </c>
      <c r="X591" s="106">
        <f t="shared" si="498"/>
        <v>0</v>
      </c>
      <c r="Y591" s="106">
        <f t="shared" si="498"/>
        <v>0</v>
      </c>
      <c r="Z591" s="106">
        <f t="shared" si="498"/>
        <v>0</v>
      </c>
      <c r="AA591" s="106">
        <f t="shared" si="498"/>
        <v>0</v>
      </c>
      <c r="AB591" s="106">
        <f t="shared" si="498"/>
        <v>0</v>
      </c>
      <c r="AC591" s="106">
        <f t="shared" si="498"/>
        <v>0</v>
      </c>
      <c r="AD591" s="106">
        <f t="shared" si="498"/>
        <v>0</v>
      </c>
      <c r="AE591" s="106">
        <f t="shared" si="499"/>
        <v>0</v>
      </c>
      <c r="AF591" s="106">
        <f t="shared" si="499"/>
        <v>0</v>
      </c>
      <c r="AG591" s="106">
        <f t="shared" si="499"/>
        <v>0</v>
      </c>
      <c r="AH591" s="106">
        <f t="shared" si="499"/>
        <v>0</v>
      </c>
      <c r="AI591" s="106">
        <f t="shared" si="499"/>
        <v>0</v>
      </c>
      <c r="AJ591" s="106">
        <f t="shared" si="499"/>
        <v>0</v>
      </c>
      <c r="AK591" s="106">
        <f t="shared" si="499"/>
        <v>0</v>
      </c>
      <c r="AL591" s="106">
        <f t="shared" si="499"/>
        <v>0</v>
      </c>
      <c r="AM591" s="106">
        <f t="shared" si="499"/>
        <v>0</v>
      </c>
      <c r="AN591" s="106">
        <f t="shared" si="499"/>
        <v>0</v>
      </c>
      <c r="AO591" s="106">
        <f t="shared" si="500"/>
        <v>0</v>
      </c>
      <c r="AP591" s="106">
        <f t="shared" si="500"/>
        <v>0</v>
      </c>
      <c r="AQ591" s="106">
        <f t="shared" si="500"/>
        <v>0</v>
      </c>
      <c r="AR591" s="106">
        <f t="shared" si="500"/>
        <v>0</v>
      </c>
      <c r="AS591" s="106">
        <f t="shared" si="500"/>
        <v>0</v>
      </c>
      <c r="AT591" s="106">
        <f t="shared" si="500"/>
        <v>0</v>
      </c>
      <c r="AU591" s="106">
        <f t="shared" si="500"/>
        <v>0</v>
      </c>
      <c r="AV591" s="106">
        <f t="shared" si="500"/>
        <v>0</v>
      </c>
      <c r="AW591" s="106">
        <f t="shared" si="500"/>
        <v>0</v>
      </c>
      <c r="AX591" s="106">
        <f t="shared" si="500"/>
        <v>0</v>
      </c>
      <c r="AY591" s="106">
        <f t="shared" si="501"/>
        <v>0</v>
      </c>
      <c r="AZ591" s="106">
        <f t="shared" si="501"/>
        <v>0</v>
      </c>
      <c r="BA591" s="106">
        <f t="shared" si="501"/>
        <v>0.5</v>
      </c>
      <c r="BB591" s="106">
        <f t="shared" si="501"/>
        <v>1</v>
      </c>
      <c r="BC591" s="106">
        <f t="shared" si="501"/>
        <v>1</v>
      </c>
      <c r="BD591" s="106">
        <f t="shared" si="501"/>
        <v>1</v>
      </c>
      <c r="BE591" s="106">
        <f t="shared" si="501"/>
        <v>1</v>
      </c>
      <c r="BF591" s="106">
        <f t="shared" si="501"/>
        <v>1</v>
      </c>
      <c r="BG591" s="106">
        <f t="shared" si="501"/>
        <v>1</v>
      </c>
      <c r="BH591" s="106">
        <f t="shared" si="501"/>
        <v>1</v>
      </c>
      <c r="BI591" s="106">
        <f t="shared" si="502"/>
        <v>1</v>
      </c>
      <c r="BJ591" s="106">
        <f t="shared" si="502"/>
        <v>1</v>
      </c>
      <c r="BK591" s="106">
        <f t="shared" si="502"/>
        <v>1</v>
      </c>
      <c r="BL591" s="106">
        <f t="shared" si="502"/>
        <v>1</v>
      </c>
      <c r="BM591" s="106">
        <f t="shared" si="502"/>
        <v>1</v>
      </c>
      <c r="BN591" s="106">
        <f t="shared" si="502"/>
        <v>1</v>
      </c>
      <c r="BO591" s="106">
        <f t="shared" si="502"/>
        <v>1</v>
      </c>
      <c r="BP591" s="106">
        <f t="shared" si="502"/>
        <v>1</v>
      </c>
      <c r="BQ591" s="106">
        <f t="shared" si="502"/>
        <v>1</v>
      </c>
      <c r="BR591" s="350">
        <f t="shared" si="495"/>
        <v>0.27966101694915252</v>
      </c>
    </row>
    <row r="592" spans="1:70" ht="15" x14ac:dyDescent="0.25">
      <c r="A592" s="80"/>
      <c r="B592" s="77" t="s">
        <v>1765</v>
      </c>
      <c r="C592" s="77" t="s">
        <v>1766</v>
      </c>
      <c r="D592" s="77" t="s">
        <v>26</v>
      </c>
      <c r="E592" s="224">
        <f>VLOOKUP(B592,'Cuadro Control'!C636:J2522,8,FALSE)</f>
        <v>179436034.15411764</v>
      </c>
      <c r="F592" s="106">
        <f t="shared" si="496"/>
        <v>3.3799272126209236E-2</v>
      </c>
      <c r="G592" s="107">
        <v>46510</v>
      </c>
      <c r="H592" s="107"/>
      <c r="I592" s="107">
        <v>46514</v>
      </c>
      <c r="J592" s="354">
        <f t="shared" si="473"/>
        <v>1</v>
      </c>
      <c r="K592" s="106">
        <f t="shared" si="497"/>
        <v>0</v>
      </c>
      <c r="L592" s="106">
        <f t="shared" si="497"/>
        <v>0</v>
      </c>
      <c r="M592" s="106">
        <f t="shared" si="497"/>
        <v>0</v>
      </c>
      <c r="N592" s="106">
        <f t="shared" si="497"/>
        <v>0</v>
      </c>
      <c r="O592" s="106">
        <f t="shared" si="497"/>
        <v>0</v>
      </c>
      <c r="P592" s="106">
        <f t="shared" si="497"/>
        <v>0</v>
      </c>
      <c r="Q592" s="106">
        <f t="shared" si="497"/>
        <v>0</v>
      </c>
      <c r="R592" s="106">
        <f t="shared" si="497"/>
        <v>0</v>
      </c>
      <c r="S592" s="106">
        <f t="shared" si="497"/>
        <v>0</v>
      </c>
      <c r="T592" s="106">
        <f t="shared" si="497"/>
        <v>0</v>
      </c>
      <c r="U592" s="106">
        <f t="shared" si="498"/>
        <v>0</v>
      </c>
      <c r="V592" s="106">
        <f t="shared" si="498"/>
        <v>0</v>
      </c>
      <c r="W592" s="106">
        <f t="shared" si="498"/>
        <v>0</v>
      </c>
      <c r="X592" s="106">
        <f t="shared" si="498"/>
        <v>0</v>
      </c>
      <c r="Y592" s="106">
        <f t="shared" si="498"/>
        <v>0</v>
      </c>
      <c r="Z592" s="106">
        <f t="shared" si="498"/>
        <v>0</v>
      </c>
      <c r="AA592" s="106">
        <f t="shared" si="498"/>
        <v>0</v>
      </c>
      <c r="AB592" s="106">
        <f t="shared" si="498"/>
        <v>0</v>
      </c>
      <c r="AC592" s="106">
        <f t="shared" si="498"/>
        <v>0</v>
      </c>
      <c r="AD592" s="106">
        <f t="shared" si="498"/>
        <v>0</v>
      </c>
      <c r="AE592" s="106">
        <f t="shared" si="499"/>
        <v>0</v>
      </c>
      <c r="AF592" s="106">
        <f t="shared" si="499"/>
        <v>0</v>
      </c>
      <c r="AG592" s="106">
        <f t="shared" si="499"/>
        <v>0</v>
      </c>
      <c r="AH592" s="106">
        <f t="shared" si="499"/>
        <v>0</v>
      </c>
      <c r="AI592" s="106">
        <f t="shared" si="499"/>
        <v>0</v>
      </c>
      <c r="AJ592" s="106">
        <f t="shared" si="499"/>
        <v>0</v>
      </c>
      <c r="AK592" s="106">
        <f t="shared" si="499"/>
        <v>0</v>
      </c>
      <c r="AL592" s="106">
        <f t="shared" si="499"/>
        <v>0</v>
      </c>
      <c r="AM592" s="106">
        <f t="shared" si="499"/>
        <v>0</v>
      </c>
      <c r="AN592" s="106">
        <f t="shared" si="499"/>
        <v>0</v>
      </c>
      <c r="AO592" s="106">
        <f t="shared" si="500"/>
        <v>0</v>
      </c>
      <c r="AP592" s="106">
        <f t="shared" si="500"/>
        <v>0</v>
      </c>
      <c r="AQ592" s="106">
        <f t="shared" si="500"/>
        <v>0</v>
      </c>
      <c r="AR592" s="106">
        <f t="shared" si="500"/>
        <v>0</v>
      </c>
      <c r="AS592" s="106">
        <f t="shared" si="500"/>
        <v>0</v>
      </c>
      <c r="AT592" s="106">
        <f t="shared" si="500"/>
        <v>0</v>
      </c>
      <c r="AU592" s="106">
        <f t="shared" si="500"/>
        <v>0</v>
      </c>
      <c r="AV592" s="106">
        <f t="shared" si="500"/>
        <v>0</v>
      </c>
      <c r="AW592" s="106">
        <f t="shared" si="500"/>
        <v>0</v>
      </c>
      <c r="AX592" s="106">
        <f t="shared" si="500"/>
        <v>0</v>
      </c>
      <c r="AY592" s="106">
        <f t="shared" si="501"/>
        <v>0</v>
      </c>
      <c r="AZ592" s="106">
        <f t="shared" si="501"/>
        <v>0</v>
      </c>
      <c r="BA592" s="106">
        <f t="shared" si="501"/>
        <v>0</v>
      </c>
      <c r="BB592" s="106">
        <f t="shared" si="501"/>
        <v>1</v>
      </c>
      <c r="BC592" s="106">
        <f t="shared" si="501"/>
        <v>1</v>
      </c>
      <c r="BD592" s="106">
        <f t="shared" si="501"/>
        <v>1</v>
      </c>
      <c r="BE592" s="106">
        <f t="shared" si="501"/>
        <v>1</v>
      </c>
      <c r="BF592" s="106">
        <f t="shared" si="501"/>
        <v>1</v>
      </c>
      <c r="BG592" s="106">
        <f t="shared" si="501"/>
        <v>1</v>
      </c>
      <c r="BH592" s="106">
        <f t="shared" si="501"/>
        <v>1</v>
      </c>
      <c r="BI592" s="106">
        <f t="shared" si="502"/>
        <v>1</v>
      </c>
      <c r="BJ592" s="106">
        <f t="shared" si="502"/>
        <v>1</v>
      </c>
      <c r="BK592" s="106">
        <f t="shared" si="502"/>
        <v>1</v>
      </c>
      <c r="BL592" s="106">
        <f t="shared" si="502"/>
        <v>1</v>
      </c>
      <c r="BM592" s="106">
        <f t="shared" si="502"/>
        <v>1</v>
      </c>
      <c r="BN592" s="106">
        <f t="shared" si="502"/>
        <v>1</v>
      </c>
      <c r="BO592" s="106">
        <f t="shared" si="502"/>
        <v>1</v>
      </c>
      <c r="BP592" s="106">
        <f t="shared" si="502"/>
        <v>1</v>
      </c>
      <c r="BQ592" s="106">
        <f t="shared" si="502"/>
        <v>1</v>
      </c>
      <c r="BR592" s="350">
        <f t="shared" si="495"/>
        <v>0.2711864406779661</v>
      </c>
    </row>
    <row r="593" spans="1:70" ht="15" x14ac:dyDescent="0.25">
      <c r="A593" s="80"/>
      <c r="B593" s="77" t="s">
        <v>1767</v>
      </c>
      <c r="C593" s="77" t="s">
        <v>1768</v>
      </c>
      <c r="D593" s="77" t="s">
        <v>730</v>
      </c>
      <c r="E593" s="224">
        <f>VLOOKUP(B593,'Cuadro Control'!C637:J2523,8,FALSE)</f>
        <v>1212623361.2117648</v>
      </c>
      <c r="F593" s="106">
        <f t="shared" si="496"/>
        <v>0.22841447185013161</v>
      </c>
      <c r="G593" s="107">
        <v>46514</v>
      </c>
      <c r="H593" s="107"/>
      <c r="I593" s="107">
        <v>46532</v>
      </c>
      <c r="J593" s="354">
        <f t="shared" si="473"/>
        <v>0.78947368421052633</v>
      </c>
      <c r="K593" s="106">
        <f t="shared" si="497"/>
        <v>0</v>
      </c>
      <c r="L593" s="106">
        <f t="shared" si="497"/>
        <v>0</v>
      </c>
      <c r="M593" s="106">
        <f t="shared" si="497"/>
        <v>0</v>
      </c>
      <c r="N593" s="106">
        <f t="shared" si="497"/>
        <v>0</v>
      </c>
      <c r="O593" s="106">
        <f t="shared" si="497"/>
        <v>0</v>
      </c>
      <c r="P593" s="106">
        <f t="shared" si="497"/>
        <v>0</v>
      </c>
      <c r="Q593" s="106">
        <f t="shared" si="497"/>
        <v>0</v>
      </c>
      <c r="R593" s="106">
        <f t="shared" si="497"/>
        <v>0</v>
      </c>
      <c r="S593" s="106">
        <f t="shared" si="497"/>
        <v>0</v>
      </c>
      <c r="T593" s="106">
        <f t="shared" si="497"/>
        <v>0</v>
      </c>
      <c r="U593" s="106">
        <f t="shared" si="498"/>
        <v>0</v>
      </c>
      <c r="V593" s="106">
        <f t="shared" si="498"/>
        <v>0</v>
      </c>
      <c r="W593" s="106">
        <f t="shared" si="498"/>
        <v>0</v>
      </c>
      <c r="X593" s="106">
        <f t="shared" si="498"/>
        <v>0</v>
      </c>
      <c r="Y593" s="106">
        <f t="shared" si="498"/>
        <v>0</v>
      </c>
      <c r="Z593" s="106">
        <f t="shared" si="498"/>
        <v>0</v>
      </c>
      <c r="AA593" s="106">
        <f t="shared" si="498"/>
        <v>0</v>
      </c>
      <c r="AB593" s="106">
        <f t="shared" si="498"/>
        <v>0</v>
      </c>
      <c r="AC593" s="106">
        <f t="shared" si="498"/>
        <v>0</v>
      </c>
      <c r="AD593" s="106">
        <f t="shared" si="498"/>
        <v>0</v>
      </c>
      <c r="AE593" s="106">
        <f t="shared" si="499"/>
        <v>0</v>
      </c>
      <c r="AF593" s="106">
        <f t="shared" si="499"/>
        <v>0</v>
      </c>
      <c r="AG593" s="106">
        <f t="shared" si="499"/>
        <v>0</v>
      </c>
      <c r="AH593" s="106">
        <f t="shared" si="499"/>
        <v>0</v>
      </c>
      <c r="AI593" s="106">
        <f t="shared" si="499"/>
        <v>0</v>
      </c>
      <c r="AJ593" s="106">
        <f t="shared" si="499"/>
        <v>0</v>
      </c>
      <c r="AK593" s="106">
        <f t="shared" si="499"/>
        <v>0</v>
      </c>
      <c r="AL593" s="106">
        <f t="shared" si="499"/>
        <v>0</v>
      </c>
      <c r="AM593" s="106">
        <f t="shared" si="499"/>
        <v>0</v>
      </c>
      <c r="AN593" s="106">
        <f t="shared" si="499"/>
        <v>0</v>
      </c>
      <c r="AO593" s="106">
        <f t="shared" si="500"/>
        <v>0</v>
      </c>
      <c r="AP593" s="106">
        <f t="shared" si="500"/>
        <v>0</v>
      </c>
      <c r="AQ593" s="106">
        <f t="shared" si="500"/>
        <v>0</v>
      </c>
      <c r="AR593" s="106">
        <f t="shared" si="500"/>
        <v>0</v>
      </c>
      <c r="AS593" s="106">
        <f t="shared" si="500"/>
        <v>0</v>
      </c>
      <c r="AT593" s="106">
        <f t="shared" si="500"/>
        <v>0</v>
      </c>
      <c r="AU593" s="106">
        <f t="shared" si="500"/>
        <v>0</v>
      </c>
      <c r="AV593" s="106">
        <f t="shared" si="500"/>
        <v>0</v>
      </c>
      <c r="AW593" s="106">
        <f t="shared" si="500"/>
        <v>0</v>
      </c>
      <c r="AX593" s="106">
        <f t="shared" si="500"/>
        <v>0</v>
      </c>
      <c r="AY593" s="106">
        <f t="shared" si="501"/>
        <v>0</v>
      </c>
      <c r="AZ593" s="106">
        <f t="shared" si="501"/>
        <v>0</v>
      </c>
      <c r="BA593" s="106">
        <f t="shared" si="501"/>
        <v>0</v>
      </c>
      <c r="BB593" s="106">
        <f t="shared" si="501"/>
        <v>5.2631578947368418E-2</v>
      </c>
      <c r="BC593" s="106">
        <f t="shared" si="501"/>
        <v>0.42105263157894735</v>
      </c>
      <c r="BD593" s="106">
        <f t="shared" si="501"/>
        <v>0.78947368421052633</v>
      </c>
      <c r="BE593" s="106">
        <f t="shared" si="501"/>
        <v>1</v>
      </c>
      <c r="BF593" s="106">
        <f t="shared" si="501"/>
        <v>1</v>
      </c>
      <c r="BG593" s="106">
        <f t="shared" si="501"/>
        <v>1</v>
      </c>
      <c r="BH593" s="106">
        <f t="shared" si="501"/>
        <v>1</v>
      </c>
      <c r="BI593" s="106">
        <f t="shared" si="502"/>
        <v>1</v>
      </c>
      <c r="BJ593" s="106">
        <f t="shared" si="502"/>
        <v>1</v>
      </c>
      <c r="BK593" s="106">
        <f t="shared" si="502"/>
        <v>1</v>
      </c>
      <c r="BL593" s="106">
        <f t="shared" si="502"/>
        <v>1</v>
      </c>
      <c r="BM593" s="106">
        <f t="shared" si="502"/>
        <v>1</v>
      </c>
      <c r="BN593" s="106">
        <f t="shared" si="502"/>
        <v>1</v>
      </c>
      <c r="BO593" s="106">
        <f t="shared" si="502"/>
        <v>1</v>
      </c>
      <c r="BP593" s="106">
        <f t="shared" si="502"/>
        <v>1</v>
      </c>
      <c r="BQ593" s="106">
        <f t="shared" si="502"/>
        <v>1</v>
      </c>
      <c r="BR593" s="350">
        <f t="shared" si="495"/>
        <v>0.24174843889384479</v>
      </c>
    </row>
    <row r="594" spans="1:70" ht="15" x14ac:dyDescent="0.25">
      <c r="A594" s="80"/>
      <c r="B594" s="77" t="s">
        <v>1769</v>
      </c>
      <c r="C594" s="77" t="s">
        <v>1770</v>
      </c>
      <c r="D594" s="77" t="s">
        <v>6</v>
      </c>
      <c r="E594" s="224">
        <f>VLOOKUP(B594,'Cuadro Control'!C638:J2524,8,FALSE)</f>
        <v>0</v>
      </c>
      <c r="F594" s="106">
        <f t="shared" si="496"/>
        <v>0</v>
      </c>
      <c r="G594" s="107">
        <v>46532</v>
      </c>
      <c r="H594" s="107"/>
      <c r="I594" s="107">
        <v>46534</v>
      </c>
      <c r="J594" s="354">
        <f t="shared" si="473"/>
        <v>0</v>
      </c>
      <c r="K594" s="106">
        <f t="shared" si="497"/>
        <v>0</v>
      </c>
      <c r="L594" s="106">
        <f t="shared" si="497"/>
        <v>0</v>
      </c>
      <c r="M594" s="106">
        <f t="shared" si="497"/>
        <v>0</v>
      </c>
      <c r="N594" s="106">
        <f t="shared" si="497"/>
        <v>0</v>
      </c>
      <c r="O594" s="106">
        <f t="shared" si="497"/>
        <v>0</v>
      </c>
      <c r="P594" s="106">
        <f t="shared" si="497"/>
        <v>0</v>
      </c>
      <c r="Q594" s="106">
        <f t="shared" si="497"/>
        <v>0</v>
      </c>
      <c r="R594" s="106">
        <f t="shared" si="497"/>
        <v>0</v>
      </c>
      <c r="S594" s="106">
        <f t="shared" si="497"/>
        <v>0</v>
      </c>
      <c r="T594" s="106">
        <f t="shared" si="497"/>
        <v>0</v>
      </c>
      <c r="U594" s="106">
        <f t="shared" si="498"/>
        <v>0</v>
      </c>
      <c r="V594" s="106">
        <f t="shared" si="498"/>
        <v>0</v>
      </c>
      <c r="W594" s="106">
        <f t="shared" si="498"/>
        <v>0</v>
      </c>
      <c r="X594" s="106">
        <f t="shared" si="498"/>
        <v>0</v>
      </c>
      <c r="Y594" s="106">
        <f t="shared" si="498"/>
        <v>0</v>
      </c>
      <c r="Z594" s="106">
        <f t="shared" si="498"/>
        <v>0</v>
      </c>
      <c r="AA594" s="106">
        <f t="shared" si="498"/>
        <v>0</v>
      </c>
      <c r="AB594" s="106">
        <f t="shared" si="498"/>
        <v>0</v>
      </c>
      <c r="AC594" s="106">
        <f t="shared" si="498"/>
        <v>0</v>
      </c>
      <c r="AD594" s="106">
        <f t="shared" si="498"/>
        <v>0</v>
      </c>
      <c r="AE594" s="106">
        <f t="shared" si="499"/>
        <v>0</v>
      </c>
      <c r="AF594" s="106">
        <f t="shared" si="499"/>
        <v>0</v>
      </c>
      <c r="AG594" s="106">
        <f t="shared" si="499"/>
        <v>0</v>
      </c>
      <c r="AH594" s="106">
        <f t="shared" si="499"/>
        <v>0</v>
      </c>
      <c r="AI594" s="106">
        <f t="shared" si="499"/>
        <v>0</v>
      </c>
      <c r="AJ594" s="106">
        <f t="shared" si="499"/>
        <v>0</v>
      </c>
      <c r="AK594" s="106">
        <f t="shared" si="499"/>
        <v>0</v>
      </c>
      <c r="AL594" s="106">
        <f t="shared" si="499"/>
        <v>0</v>
      </c>
      <c r="AM594" s="106">
        <f t="shared" si="499"/>
        <v>0</v>
      </c>
      <c r="AN594" s="106">
        <f t="shared" si="499"/>
        <v>0</v>
      </c>
      <c r="AO594" s="106">
        <f t="shared" si="500"/>
        <v>0</v>
      </c>
      <c r="AP594" s="106">
        <f t="shared" si="500"/>
        <v>0</v>
      </c>
      <c r="AQ594" s="106">
        <f t="shared" si="500"/>
        <v>0</v>
      </c>
      <c r="AR594" s="106">
        <f t="shared" si="500"/>
        <v>0</v>
      </c>
      <c r="AS594" s="106">
        <f t="shared" si="500"/>
        <v>0</v>
      </c>
      <c r="AT594" s="106">
        <f t="shared" si="500"/>
        <v>0</v>
      </c>
      <c r="AU594" s="106">
        <f t="shared" si="500"/>
        <v>0</v>
      </c>
      <c r="AV594" s="106">
        <f t="shared" si="500"/>
        <v>0</v>
      </c>
      <c r="AW594" s="106">
        <f t="shared" si="500"/>
        <v>0</v>
      </c>
      <c r="AX594" s="106">
        <f t="shared" si="500"/>
        <v>0</v>
      </c>
      <c r="AY594" s="106">
        <f t="shared" si="501"/>
        <v>0</v>
      </c>
      <c r="AZ594" s="106">
        <f t="shared" si="501"/>
        <v>0</v>
      </c>
      <c r="BA594" s="106">
        <f t="shared" si="501"/>
        <v>0</v>
      </c>
      <c r="BB594" s="106">
        <f t="shared" si="501"/>
        <v>0</v>
      </c>
      <c r="BC594" s="106">
        <f t="shared" si="501"/>
        <v>0</v>
      </c>
      <c r="BD594" s="106">
        <f t="shared" si="501"/>
        <v>0</v>
      </c>
      <c r="BE594" s="106">
        <f t="shared" si="501"/>
        <v>1</v>
      </c>
      <c r="BF594" s="106">
        <f t="shared" si="501"/>
        <v>1</v>
      </c>
      <c r="BG594" s="106">
        <f t="shared" si="501"/>
        <v>1</v>
      </c>
      <c r="BH594" s="106">
        <f t="shared" si="501"/>
        <v>1</v>
      </c>
      <c r="BI594" s="106">
        <f t="shared" si="502"/>
        <v>1</v>
      </c>
      <c r="BJ594" s="106">
        <f t="shared" si="502"/>
        <v>1</v>
      </c>
      <c r="BK594" s="106">
        <f t="shared" si="502"/>
        <v>1</v>
      </c>
      <c r="BL594" s="106">
        <f t="shared" si="502"/>
        <v>1</v>
      </c>
      <c r="BM594" s="106">
        <f t="shared" si="502"/>
        <v>1</v>
      </c>
      <c r="BN594" s="106">
        <f t="shared" si="502"/>
        <v>1</v>
      </c>
      <c r="BO594" s="106">
        <f t="shared" si="502"/>
        <v>1</v>
      </c>
      <c r="BP594" s="106">
        <f t="shared" si="502"/>
        <v>1</v>
      </c>
      <c r="BQ594" s="106">
        <f t="shared" si="502"/>
        <v>1</v>
      </c>
      <c r="BR594" s="350">
        <f t="shared" si="495"/>
        <v>0.22033898305084745</v>
      </c>
    </row>
    <row r="595" spans="1:70" ht="24" x14ac:dyDescent="0.25">
      <c r="A595" s="80"/>
      <c r="B595" s="78" t="s">
        <v>1771</v>
      </c>
      <c r="C595" s="78" t="s">
        <v>1772</v>
      </c>
      <c r="D595" s="78" t="s">
        <v>3</v>
      </c>
      <c r="E595" s="225">
        <f>VLOOKUP(B595,'Cuadro Control'!C639:J2525,8,FALSE)</f>
        <v>0</v>
      </c>
      <c r="F595" s="108">
        <f t="shared" si="496"/>
        <v>0</v>
      </c>
      <c r="G595" s="109">
        <v>46532</v>
      </c>
      <c r="H595" s="109"/>
      <c r="I595" s="109">
        <v>46532</v>
      </c>
      <c r="J595" s="354">
        <f t="shared" si="473"/>
        <v>0</v>
      </c>
      <c r="K595" s="108">
        <f t="shared" si="497"/>
        <v>0</v>
      </c>
      <c r="L595" s="108">
        <f t="shared" si="497"/>
        <v>0</v>
      </c>
      <c r="M595" s="108">
        <f t="shared" si="497"/>
        <v>0</v>
      </c>
      <c r="N595" s="108">
        <f t="shared" si="497"/>
        <v>0</v>
      </c>
      <c r="O595" s="108">
        <f t="shared" si="497"/>
        <v>0</v>
      </c>
      <c r="P595" s="108">
        <f t="shared" si="497"/>
        <v>0</v>
      </c>
      <c r="Q595" s="108">
        <f t="shared" si="497"/>
        <v>0</v>
      </c>
      <c r="R595" s="108">
        <f t="shared" si="497"/>
        <v>0</v>
      </c>
      <c r="S595" s="108">
        <f t="shared" si="497"/>
        <v>0</v>
      </c>
      <c r="T595" s="108">
        <f t="shared" si="497"/>
        <v>0</v>
      </c>
      <c r="U595" s="108">
        <f t="shared" si="498"/>
        <v>0</v>
      </c>
      <c r="V595" s="108">
        <f t="shared" si="498"/>
        <v>0</v>
      </c>
      <c r="W595" s="108">
        <f t="shared" si="498"/>
        <v>0</v>
      </c>
      <c r="X595" s="108">
        <f t="shared" si="498"/>
        <v>0</v>
      </c>
      <c r="Y595" s="108">
        <f t="shared" si="498"/>
        <v>0</v>
      </c>
      <c r="Z595" s="108">
        <f t="shared" si="498"/>
        <v>0</v>
      </c>
      <c r="AA595" s="108">
        <f t="shared" si="498"/>
        <v>0</v>
      </c>
      <c r="AB595" s="108">
        <f t="shared" si="498"/>
        <v>0</v>
      </c>
      <c r="AC595" s="108">
        <f t="shared" si="498"/>
        <v>0</v>
      </c>
      <c r="AD595" s="108">
        <f t="shared" si="498"/>
        <v>0</v>
      </c>
      <c r="AE595" s="108">
        <f t="shared" si="499"/>
        <v>0</v>
      </c>
      <c r="AF595" s="108">
        <f t="shared" si="499"/>
        <v>0</v>
      </c>
      <c r="AG595" s="108">
        <f t="shared" si="499"/>
        <v>0</v>
      </c>
      <c r="AH595" s="108">
        <f t="shared" si="499"/>
        <v>0</v>
      </c>
      <c r="AI595" s="108">
        <f t="shared" si="499"/>
        <v>0</v>
      </c>
      <c r="AJ595" s="108">
        <f t="shared" si="499"/>
        <v>0</v>
      </c>
      <c r="AK595" s="108">
        <f t="shared" si="499"/>
        <v>0</v>
      </c>
      <c r="AL595" s="108">
        <f t="shared" si="499"/>
        <v>0</v>
      </c>
      <c r="AM595" s="108">
        <f t="shared" si="499"/>
        <v>0</v>
      </c>
      <c r="AN595" s="108">
        <f t="shared" si="499"/>
        <v>0</v>
      </c>
      <c r="AO595" s="108">
        <f t="shared" si="500"/>
        <v>0</v>
      </c>
      <c r="AP595" s="108">
        <f t="shared" si="500"/>
        <v>0</v>
      </c>
      <c r="AQ595" s="108">
        <f t="shared" si="500"/>
        <v>0</v>
      </c>
      <c r="AR595" s="108">
        <f t="shared" si="500"/>
        <v>0</v>
      </c>
      <c r="AS595" s="108">
        <f t="shared" si="500"/>
        <v>0</v>
      </c>
      <c r="AT595" s="108">
        <f t="shared" si="500"/>
        <v>0</v>
      </c>
      <c r="AU595" s="108">
        <f t="shared" si="500"/>
        <v>0</v>
      </c>
      <c r="AV595" s="108">
        <f t="shared" si="500"/>
        <v>0</v>
      </c>
      <c r="AW595" s="108">
        <f t="shared" si="500"/>
        <v>0</v>
      </c>
      <c r="AX595" s="108">
        <f t="shared" si="500"/>
        <v>0</v>
      </c>
      <c r="AY595" s="108">
        <f t="shared" si="501"/>
        <v>0</v>
      </c>
      <c r="AZ595" s="108">
        <f t="shared" si="501"/>
        <v>0</v>
      </c>
      <c r="BA595" s="108">
        <f t="shared" si="501"/>
        <v>0</v>
      </c>
      <c r="BB595" s="108">
        <f t="shared" si="501"/>
        <v>0</v>
      </c>
      <c r="BC595" s="108">
        <f t="shared" si="501"/>
        <v>0</v>
      </c>
      <c r="BD595" s="108">
        <f t="shared" si="501"/>
        <v>0</v>
      </c>
      <c r="BE595" s="108">
        <f t="shared" si="501"/>
        <v>1</v>
      </c>
      <c r="BF595" s="108">
        <f t="shared" si="501"/>
        <v>1</v>
      </c>
      <c r="BG595" s="108">
        <f t="shared" si="501"/>
        <v>1</v>
      </c>
      <c r="BH595" s="108">
        <f t="shared" si="501"/>
        <v>1</v>
      </c>
      <c r="BI595" s="108">
        <f t="shared" si="502"/>
        <v>1</v>
      </c>
      <c r="BJ595" s="108">
        <f t="shared" si="502"/>
        <v>1</v>
      </c>
      <c r="BK595" s="108">
        <f t="shared" si="502"/>
        <v>1</v>
      </c>
      <c r="BL595" s="108">
        <f t="shared" si="502"/>
        <v>1</v>
      </c>
      <c r="BM595" s="108">
        <f t="shared" si="502"/>
        <v>1</v>
      </c>
      <c r="BN595" s="108">
        <f t="shared" si="502"/>
        <v>1</v>
      </c>
      <c r="BO595" s="108">
        <f t="shared" si="502"/>
        <v>1</v>
      </c>
      <c r="BP595" s="108">
        <f t="shared" si="502"/>
        <v>1</v>
      </c>
      <c r="BQ595" s="108">
        <f t="shared" si="502"/>
        <v>1</v>
      </c>
      <c r="BR595" s="350">
        <f t="shared" si="495"/>
        <v>0.22033898305084745</v>
      </c>
    </row>
    <row r="596" spans="1:70" ht="15" x14ac:dyDescent="0.25">
      <c r="A596" s="80"/>
      <c r="B596" s="77" t="s">
        <v>1773</v>
      </c>
      <c r="C596" s="77" t="s">
        <v>1774</v>
      </c>
      <c r="D596" s="77" t="s">
        <v>8</v>
      </c>
      <c r="E596" s="224">
        <f>VLOOKUP(B596,'Cuadro Control'!C640:J2526,8,FALSE)</f>
        <v>1230815225.9452939</v>
      </c>
      <c r="F596" s="106">
        <f t="shared" si="496"/>
        <v>0.2318411625341423</v>
      </c>
      <c r="G596" s="107">
        <v>46534</v>
      </c>
      <c r="H596" s="107"/>
      <c r="I596" s="107">
        <v>46535</v>
      </c>
      <c r="J596" s="354">
        <f t="shared" si="473"/>
        <v>1</v>
      </c>
      <c r="K596" s="106">
        <f t="shared" si="497"/>
        <v>0</v>
      </c>
      <c r="L596" s="106">
        <f t="shared" si="497"/>
        <v>0</v>
      </c>
      <c r="M596" s="106">
        <f t="shared" si="497"/>
        <v>0</v>
      </c>
      <c r="N596" s="106">
        <f t="shared" si="497"/>
        <v>0</v>
      </c>
      <c r="O596" s="106">
        <f t="shared" si="497"/>
        <v>0</v>
      </c>
      <c r="P596" s="106">
        <f t="shared" si="497"/>
        <v>0</v>
      </c>
      <c r="Q596" s="106">
        <f t="shared" si="497"/>
        <v>0</v>
      </c>
      <c r="R596" s="106">
        <f t="shared" si="497"/>
        <v>0</v>
      </c>
      <c r="S596" s="106">
        <f t="shared" si="497"/>
        <v>0</v>
      </c>
      <c r="T596" s="106">
        <f t="shared" si="497"/>
        <v>0</v>
      </c>
      <c r="U596" s="106">
        <f t="shared" si="498"/>
        <v>0</v>
      </c>
      <c r="V596" s="106">
        <f t="shared" si="498"/>
        <v>0</v>
      </c>
      <c r="W596" s="106">
        <f t="shared" si="498"/>
        <v>0</v>
      </c>
      <c r="X596" s="106">
        <f t="shared" si="498"/>
        <v>0</v>
      </c>
      <c r="Y596" s="106">
        <f t="shared" si="498"/>
        <v>0</v>
      </c>
      <c r="Z596" s="106">
        <f t="shared" si="498"/>
        <v>0</v>
      </c>
      <c r="AA596" s="106">
        <f t="shared" si="498"/>
        <v>0</v>
      </c>
      <c r="AB596" s="106">
        <f t="shared" si="498"/>
        <v>0</v>
      </c>
      <c r="AC596" s="106">
        <f t="shared" si="498"/>
        <v>0</v>
      </c>
      <c r="AD596" s="106">
        <f t="shared" si="498"/>
        <v>0</v>
      </c>
      <c r="AE596" s="106">
        <f t="shared" si="499"/>
        <v>0</v>
      </c>
      <c r="AF596" s="106">
        <f t="shared" si="499"/>
        <v>0</v>
      </c>
      <c r="AG596" s="106">
        <f t="shared" si="499"/>
        <v>0</v>
      </c>
      <c r="AH596" s="106">
        <f t="shared" si="499"/>
        <v>0</v>
      </c>
      <c r="AI596" s="106">
        <f t="shared" si="499"/>
        <v>0</v>
      </c>
      <c r="AJ596" s="106">
        <f t="shared" si="499"/>
        <v>0</v>
      </c>
      <c r="AK596" s="106">
        <f t="shared" si="499"/>
        <v>0</v>
      </c>
      <c r="AL596" s="106">
        <f t="shared" si="499"/>
        <v>0</v>
      </c>
      <c r="AM596" s="106">
        <f t="shared" si="499"/>
        <v>0</v>
      </c>
      <c r="AN596" s="106">
        <f t="shared" si="499"/>
        <v>0</v>
      </c>
      <c r="AO596" s="106">
        <f t="shared" si="500"/>
        <v>0</v>
      </c>
      <c r="AP596" s="106">
        <f t="shared" si="500"/>
        <v>0</v>
      </c>
      <c r="AQ596" s="106">
        <f t="shared" si="500"/>
        <v>0</v>
      </c>
      <c r="AR596" s="106">
        <f t="shared" si="500"/>
        <v>0</v>
      </c>
      <c r="AS596" s="106">
        <f t="shared" si="500"/>
        <v>0</v>
      </c>
      <c r="AT596" s="106">
        <f t="shared" si="500"/>
        <v>0</v>
      </c>
      <c r="AU596" s="106">
        <f t="shared" si="500"/>
        <v>0</v>
      </c>
      <c r="AV596" s="106">
        <f t="shared" si="500"/>
        <v>0</v>
      </c>
      <c r="AW596" s="106">
        <f t="shared" si="500"/>
        <v>0</v>
      </c>
      <c r="AX596" s="106">
        <f t="shared" si="500"/>
        <v>0</v>
      </c>
      <c r="AY596" s="106">
        <f t="shared" si="501"/>
        <v>0</v>
      </c>
      <c r="AZ596" s="106">
        <f t="shared" si="501"/>
        <v>0</v>
      </c>
      <c r="BA596" s="106">
        <f t="shared" si="501"/>
        <v>0</v>
      </c>
      <c r="BB596" s="106">
        <f t="shared" si="501"/>
        <v>0</v>
      </c>
      <c r="BC596" s="106">
        <f t="shared" si="501"/>
        <v>0</v>
      </c>
      <c r="BD596" s="106">
        <f t="shared" si="501"/>
        <v>0</v>
      </c>
      <c r="BE596" s="106">
        <f t="shared" si="501"/>
        <v>1</v>
      </c>
      <c r="BF596" s="106">
        <f t="shared" si="501"/>
        <v>1</v>
      </c>
      <c r="BG596" s="106">
        <f t="shared" si="501"/>
        <v>1</v>
      </c>
      <c r="BH596" s="106">
        <f t="shared" si="501"/>
        <v>1</v>
      </c>
      <c r="BI596" s="106">
        <f t="shared" si="502"/>
        <v>1</v>
      </c>
      <c r="BJ596" s="106">
        <f t="shared" si="502"/>
        <v>1</v>
      </c>
      <c r="BK596" s="106">
        <f t="shared" si="502"/>
        <v>1</v>
      </c>
      <c r="BL596" s="106">
        <f t="shared" si="502"/>
        <v>1</v>
      </c>
      <c r="BM596" s="106">
        <f t="shared" si="502"/>
        <v>1</v>
      </c>
      <c r="BN596" s="106">
        <f t="shared" si="502"/>
        <v>1</v>
      </c>
      <c r="BO596" s="106">
        <f t="shared" si="502"/>
        <v>1</v>
      </c>
      <c r="BP596" s="106">
        <f t="shared" si="502"/>
        <v>1</v>
      </c>
      <c r="BQ596" s="106">
        <f t="shared" si="502"/>
        <v>1</v>
      </c>
      <c r="BR596" s="350">
        <f t="shared" si="495"/>
        <v>0.22033898305084745</v>
      </c>
    </row>
    <row r="597" spans="1:70" ht="15" x14ac:dyDescent="0.25">
      <c r="A597" s="80"/>
      <c r="B597" s="77" t="s">
        <v>1775</v>
      </c>
      <c r="C597" s="77" t="s">
        <v>1776</v>
      </c>
      <c r="D597" s="77" t="s">
        <v>26</v>
      </c>
      <c r="E597" s="224">
        <f>VLOOKUP(B597,'Cuadro Control'!C641:J2527,8,FALSE)</f>
        <v>0</v>
      </c>
      <c r="F597" s="106">
        <f t="shared" si="496"/>
        <v>0</v>
      </c>
      <c r="G597" s="107">
        <v>46535</v>
      </c>
      <c r="H597" s="107"/>
      <c r="I597" s="107">
        <v>46543</v>
      </c>
      <c r="J597" s="354">
        <f t="shared" si="473"/>
        <v>0.88888888888888884</v>
      </c>
      <c r="K597" s="106">
        <f t="shared" ref="K597:T602" si="503">IF($G597=0,0,IF(K$6&lt;$G597,0,IF(K$6&gt;$I597,1,(K$6-$G597+1)/($I597-$G597+1))))</f>
        <v>0</v>
      </c>
      <c r="L597" s="106">
        <f t="shared" si="503"/>
        <v>0</v>
      </c>
      <c r="M597" s="106">
        <f t="shared" si="503"/>
        <v>0</v>
      </c>
      <c r="N597" s="106">
        <f t="shared" si="503"/>
        <v>0</v>
      </c>
      <c r="O597" s="106">
        <f t="shared" si="503"/>
        <v>0</v>
      </c>
      <c r="P597" s="106">
        <f t="shared" si="503"/>
        <v>0</v>
      </c>
      <c r="Q597" s="106">
        <f t="shared" si="503"/>
        <v>0</v>
      </c>
      <c r="R597" s="106">
        <f t="shared" si="503"/>
        <v>0</v>
      </c>
      <c r="S597" s="106">
        <f t="shared" si="503"/>
        <v>0</v>
      </c>
      <c r="T597" s="106">
        <f t="shared" si="503"/>
        <v>0</v>
      </c>
      <c r="U597" s="106">
        <f t="shared" ref="U597:AD602" si="504">IF($G597=0,0,IF(U$6&lt;$G597,0,IF(U$6&gt;$I597,1,(U$6-$G597+1)/($I597-$G597+1))))</f>
        <v>0</v>
      </c>
      <c r="V597" s="106">
        <f t="shared" si="504"/>
        <v>0</v>
      </c>
      <c r="W597" s="106">
        <f t="shared" si="504"/>
        <v>0</v>
      </c>
      <c r="X597" s="106">
        <f t="shared" si="504"/>
        <v>0</v>
      </c>
      <c r="Y597" s="106">
        <f t="shared" si="504"/>
        <v>0</v>
      </c>
      <c r="Z597" s="106">
        <f t="shared" si="504"/>
        <v>0</v>
      </c>
      <c r="AA597" s="106">
        <f t="shared" si="504"/>
        <v>0</v>
      </c>
      <c r="AB597" s="106">
        <f t="shared" si="504"/>
        <v>0</v>
      </c>
      <c r="AC597" s="106">
        <f t="shared" si="504"/>
        <v>0</v>
      </c>
      <c r="AD597" s="106">
        <f t="shared" si="504"/>
        <v>0</v>
      </c>
      <c r="AE597" s="106">
        <f t="shared" ref="AE597:AN602" si="505">IF($G597=0,0,IF(AE$6&lt;$G597,0,IF(AE$6&gt;$I597,1,(AE$6-$G597+1)/($I597-$G597+1))))</f>
        <v>0</v>
      </c>
      <c r="AF597" s="106">
        <f t="shared" si="505"/>
        <v>0</v>
      </c>
      <c r="AG597" s="106">
        <f t="shared" si="505"/>
        <v>0</v>
      </c>
      <c r="AH597" s="106">
        <f t="shared" si="505"/>
        <v>0</v>
      </c>
      <c r="AI597" s="106">
        <f t="shared" si="505"/>
        <v>0</v>
      </c>
      <c r="AJ597" s="106">
        <f t="shared" si="505"/>
        <v>0</v>
      </c>
      <c r="AK597" s="106">
        <f t="shared" si="505"/>
        <v>0</v>
      </c>
      <c r="AL597" s="106">
        <f t="shared" si="505"/>
        <v>0</v>
      </c>
      <c r="AM597" s="106">
        <f t="shared" si="505"/>
        <v>0</v>
      </c>
      <c r="AN597" s="106">
        <f t="shared" si="505"/>
        <v>0</v>
      </c>
      <c r="AO597" s="106">
        <f t="shared" ref="AO597:AX602" si="506">IF($G597=0,0,IF(AO$6&lt;$G597,0,IF(AO$6&gt;$I597,1,(AO$6-$G597+1)/($I597-$G597+1))))</f>
        <v>0</v>
      </c>
      <c r="AP597" s="106">
        <f t="shared" si="506"/>
        <v>0</v>
      </c>
      <c r="AQ597" s="106">
        <f t="shared" si="506"/>
        <v>0</v>
      </c>
      <c r="AR597" s="106">
        <f t="shared" si="506"/>
        <v>0</v>
      </c>
      <c r="AS597" s="106">
        <f t="shared" si="506"/>
        <v>0</v>
      </c>
      <c r="AT597" s="106">
        <f t="shared" si="506"/>
        <v>0</v>
      </c>
      <c r="AU597" s="106">
        <f t="shared" si="506"/>
        <v>0</v>
      </c>
      <c r="AV597" s="106">
        <f t="shared" si="506"/>
        <v>0</v>
      </c>
      <c r="AW597" s="106">
        <f t="shared" si="506"/>
        <v>0</v>
      </c>
      <c r="AX597" s="106">
        <f t="shared" si="506"/>
        <v>0</v>
      </c>
      <c r="AY597" s="106">
        <f t="shared" ref="AY597:BH602" si="507">IF($G597=0,0,IF(AY$6&lt;$G597,0,IF(AY$6&gt;$I597,1,(AY$6-$G597+1)/($I597-$G597+1))))</f>
        <v>0</v>
      </c>
      <c r="AZ597" s="106">
        <f t="shared" si="507"/>
        <v>0</v>
      </c>
      <c r="BA597" s="106">
        <f t="shared" si="507"/>
        <v>0</v>
      </c>
      <c r="BB597" s="106">
        <f t="shared" si="507"/>
        <v>0</v>
      </c>
      <c r="BC597" s="106">
        <f t="shared" si="507"/>
        <v>0</v>
      </c>
      <c r="BD597" s="106">
        <f t="shared" si="507"/>
        <v>0</v>
      </c>
      <c r="BE597" s="106">
        <f t="shared" si="507"/>
        <v>0.1111111111111111</v>
      </c>
      <c r="BF597" s="106">
        <f t="shared" si="507"/>
        <v>0.88888888888888884</v>
      </c>
      <c r="BG597" s="106">
        <f t="shared" si="507"/>
        <v>1</v>
      </c>
      <c r="BH597" s="106">
        <f t="shared" si="507"/>
        <v>1</v>
      </c>
      <c r="BI597" s="106">
        <f t="shared" ref="BI597:BQ602" si="508">IF($G597=0,0,IF(BI$6&lt;$G597,0,IF(BI$6&gt;$I597,1,(BI$6-$G597+1)/($I597-$G597+1))))</f>
        <v>1</v>
      </c>
      <c r="BJ597" s="106">
        <f t="shared" si="508"/>
        <v>1</v>
      </c>
      <c r="BK597" s="106">
        <f t="shared" si="508"/>
        <v>1</v>
      </c>
      <c r="BL597" s="106">
        <f t="shared" si="508"/>
        <v>1</v>
      </c>
      <c r="BM597" s="106">
        <f t="shared" si="508"/>
        <v>1</v>
      </c>
      <c r="BN597" s="106">
        <f t="shared" si="508"/>
        <v>1</v>
      </c>
      <c r="BO597" s="106">
        <f t="shared" si="508"/>
        <v>1</v>
      </c>
      <c r="BP597" s="106">
        <f t="shared" si="508"/>
        <v>1</v>
      </c>
      <c r="BQ597" s="106">
        <f t="shared" si="508"/>
        <v>1</v>
      </c>
      <c r="BR597" s="350">
        <f t="shared" si="495"/>
        <v>0.20338983050847459</v>
      </c>
    </row>
    <row r="598" spans="1:70" ht="15" x14ac:dyDescent="0.25">
      <c r="A598" s="80"/>
      <c r="B598" s="77" t="s">
        <v>1777</v>
      </c>
      <c r="C598" s="77" t="s">
        <v>2080</v>
      </c>
      <c r="D598" s="77" t="s">
        <v>6</v>
      </c>
      <c r="E598" s="224">
        <f>VLOOKUP(B598,'Cuadro Control'!C642:J2528,8,FALSE)</f>
        <v>52736347.43270281</v>
      </c>
      <c r="F598" s="106">
        <f t="shared" si="496"/>
        <v>9.933624348213644E-3</v>
      </c>
      <c r="G598" s="107">
        <v>46543</v>
      </c>
      <c r="H598" s="107"/>
      <c r="I598" s="107">
        <v>46548</v>
      </c>
      <c r="J598" s="354">
        <f t="shared" si="473"/>
        <v>0</v>
      </c>
      <c r="K598" s="106">
        <f t="shared" si="503"/>
        <v>0</v>
      </c>
      <c r="L598" s="106">
        <f t="shared" si="503"/>
        <v>0</v>
      </c>
      <c r="M598" s="106">
        <f t="shared" si="503"/>
        <v>0</v>
      </c>
      <c r="N598" s="106">
        <f t="shared" si="503"/>
        <v>0</v>
      </c>
      <c r="O598" s="106">
        <f t="shared" si="503"/>
        <v>0</v>
      </c>
      <c r="P598" s="106">
        <f t="shared" si="503"/>
        <v>0</v>
      </c>
      <c r="Q598" s="106">
        <f t="shared" si="503"/>
        <v>0</v>
      </c>
      <c r="R598" s="106">
        <f t="shared" si="503"/>
        <v>0</v>
      </c>
      <c r="S598" s="106">
        <f t="shared" si="503"/>
        <v>0</v>
      </c>
      <c r="T598" s="106">
        <f t="shared" si="503"/>
        <v>0</v>
      </c>
      <c r="U598" s="106">
        <f t="shared" si="504"/>
        <v>0</v>
      </c>
      <c r="V598" s="106">
        <f t="shared" si="504"/>
        <v>0</v>
      </c>
      <c r="W598" s="106">
        <f t="shared" si="504"/>
        <v>0</v>
      </c>
      <c r="X598" s="106">
        <f t="shared" si="504"/>
        <v>0</v>
      </c>
      <c r="Y598" s="106">
        <f t="shared" si="504"/>
        <v>0</v>
      </c>
      <c r="Z598" s="106">
        <f t="shared" si="504"/>
        <v>0</v>
      </c>
      <c r="AA598" s="106">
        <f t="shared" si="504"/>
        <v>0</v>
      </c>
      <c r="AB598" s="106">
        <f t="shared" si="504"/>
        <v>0</v>
      </c>
      <c r="AC598" s="106">
        <f t="shared" si="504"/>
        <v>0</v>
      </c>
      <c r="AD598" s="106">
        <f t="shared" si="504"/>
        <v>0</v>
      </c>
      <c r="AE598" s="106">
        <f t="shared" si="505"/>
        <v>0</v>
      </c>
      <c r="AF598" s="106">
        <f t="shared" si="505"/>
        <v>0</v>
      </c>
      <c r="AG598" s="106">
        <f t="shared" si="505"/>
        <v>0</v>
      </c>
      <c r="AH598" s="106">
        <f t="shared" si="505"/>
        <v>0</v>
      </c>
      <c r="AI598" s="106">
        <f t="shared" si="505"/>
        <v>0</v>
      </c>
      <c r="AJ598" s="106">
        <f t="shared" si="505"/>
        <v>0</v>
      </c>
      <c r="AK598" s="106">
        <f t="shared" si="505"/>
        <v>0</v>
      </c>
      <c r="AL598" s="106">
        <f t="shared" si="505"/>
        <v>0</v>
      </c>
      <c r="AM598" s="106">
        <f t="shared" si="505"/>
        <v>0</v>
      </c>
      <c r="AN598" s="106">
        <f t="shared" si="505"/>
        <v>0</v>
      </c>
      <c r="AO598" s="106">
        <f t="shared" si="506"/>
        <v>0</v>
      </c>
      <c r="AP598" s="106">
        <f t="shared" si="506"/>
        <v>0</v>
      </c>
      <c r="AQ598" s="106">
        <f t="shared" si="506"/>
        <v>0</v>
      </c>
      <c r="AR598" s="106">
        <f t="shared" si="506"/>
        <v>0</v>
      </c>
      <c r="AS598" s="106">
        <f t="shared" si="506"/>
        <v>0</v>
      </c>
      <c r="AT598" s="106">
        <f t="shared" si="506"/>
        <v>0</v>
      </c>
      <c r="AU598" s="106">
        <f t="shared" si="506"/>
        <v>0</v>
      </c>
      <c r="AV598" s="106">
        <f t="shared" si="506"/>
        <v>0</v>
      </c>
      <c r="AW598" s="106">
        <f t="shared" si="506"/>
        <v>0</v>
      </c>
      <c r="AX598" s="106">
        <f t="shared" si="506"/>
        <v>0</v>
      </c>
      <c r="AY598" s="106">
        <f t="shared" si="507"/>
        <v>0</v>
      </c>
      <c r="AZ598" s="106">
        <f t="shared" si="507"/>
        <v>0</v>
      </c>
      <c r="BA598" s="106">
        <f t="shared" si="507"/>
        <v>0</v>
      </c>
      <c r="BB598" s="106">
        <f t="shared" si="507"/>
        <v>0</v>
      </c>
      <c r="BC598" s="106">
        <f t="shared" si="507"/>
        <v>0</v>
      </c>
      <c r="BD598" s="106">
        <f t="shared" si="507"/>
        <v>0</v>
      </c>
      <c r="BE598" s="106">
        <f t="shared" si="507"/>
        <v>0</v>
      </c>
      <c r="BF598" s="106">
        <f t="shared" si="507"/>
        <v>0</v>
      </c>
      <c r="BG598" s="106">
        <f t="shared" si="507"/>
        <v>1</v>
      </c>
      <c r="BH598" s="106">
        <f t="shared" si="507"/>
        <v>1</v>
      </c>
      <c r="BI598" s="106">
        <f t="shared" si="508"/>
        <v>1</v>
      </c>
      <c r="BJ598" s="106">
        <f t="shared" si="508"/>
        <v>1</v>
      </c>
      <c r="BK598" s="106">
        <f t="shared" si="508"/>
        <v>1</v>
      </c>
      <c r="BL598" s="106">
        <f t="shared" si="508"/>
        <v>1</v>
      </c>
      <c r="BM598" s="106">
        <f t="shared" si="508"/>
        <v>1</v>
      </c>
      <c r="BN598" s="106">
        <f t="shared" si="508"/>
        <v>1</v>
      </c>
      <c r="BO598" s="106">
        <f t="shared" si="508"/>
        <v>1</v>
      </c>
      <c r="BP598" s="106">
        <f t="shared" si="508"/>
        <v>1</v>
      </c>
      <c r="BQ598" s="106">
        <f t="shared" si="508"/>
        <v>1</v>
      </c>
      <c r="BR598" s="350">
        <f t="shared" si="495"/>
        <v>0.1864406779661017</v>
      </c>
    </row>
    <row r="599" spans="1:70" ht="24" x14ac:dyDescent="0.25">
      <c r="A599" s="80"/>
      <c r="B599" s="77" t="s">
        <v>1778</v>
      </c>
      <c r="C599" s="77" t="s">
        <v>1779</v>
      </c>
      <c r="D599" s="77" t="s">
        <v>19</v>
      </c>
      <c r="E599" s="224">
        <f>VLOOKUP(B599,'Cuadro Control'!C643:J2529,8,FALSE)</f>
        <v>46410609.014634147</v>
      </c>
      <c r="F599" s="106">
        <f t="shared" si="496"/>
        <v>8.742083556535862E-3</v>
      </c>
      <c r="G599" s="107">
        <v>46548</v>
      </c>
      <c r="H599" s="107"/>
      <c r="I599" s="107">
        <v>46550</v>
      </c>
      <c r="J599" s="354">
        <f t="shared" si="473"/>
        <v>0.66666666666666663</v>
      </c>
      <c r="K599" s="106">
        <f t="shared" si="503"/>
        <v>0</v>
      </c>
      <c r="L599" s="106">
        <f t="shared" si="503"/>
        <v>0</v>
      </c>
      <c r="M599" s="106">
        <f t="shared" si="503"/>
        <v>0</v>
      </c>
      <c r="N599" s="106">
        <f t="shared" si="503"/>
        <v>0</v>
      </c>
      <c r="O599" s="106">
        <f t="shared" si="503"/>
        <v>0</v>
      </c>
      <c r="P599" s="106">
        <f t="shared" si="503"/>
        <v>0</v>
      </c>
      <c r="Q599" s="106">
        <f t="shared" si="503"/>
        <v>0</v>
      </c>
      <c r="R599" s="106">
        <f t="shared" si="503"/>
        <v>0</v>
      </c>
      <c r="S599" s="106">
        <f t="shared" si="503"/>
        <v>0</v>
      </c>
      <c r="T599" s="106">
        <f t="shared" si="503"/>
        <v>0</v>
      </c>
      <c r="U599" s="106">
        <f t="shared" si="504"/>
        <v>0</v>
      </c>
      <c r="V599" s="106">
        <f t="shared" si="504"/>
        <v>0</v>
      </c>
      <c r="W599" s="106">
        <f t="shared" si="504"/>
        <v>0</v>
      </c>
      <c r="X599" s="106">
        <f t="shared" si="504"/>
        <v>0</v>
      </c>
      <c r="Y599" s="106">
        <f t="shared" si="504"/>
        <v>0</v>
      </c>
      <c r="Z599" s="106">
        <f t="shared" si="504"/>
        <v>0</v>
      </c>
      <c r="AA599" s="106">
        <f t="shared" si="504"/>
        <v>0</v>
      </c>
      <c r="AB599" s="106">
        <f t="shared" si="504"/>
        <v>0</v>
      </c>
      <c r="AC599" s="106">
        <f t="shared" si="504"/>
        <v>0</v>
      </c>
      <c r="AD599" s="106">
        <f t="shared" si="504"/>
        <v>0</v>
      </c>
      <c r="AE599" s="106">
        <f t="shared" si="505"/>
        <v>0</v>
      </c>
      <c r="AF599" s="106">
        <f t="shared" si="505"/>
        <v>0</v>
      </c>
      <c r="AG599" s="106">
        <f t="shared" si="505"/>
        <v>0</v>
      </c>
      <c r="AH599" s="106">
        <f t="shared" si="505"/>
        <v>0</v>
      </c>
      <c r="AI599" s="106">
        <f t="shared" si="505"/>
        <v>0</v>
      </c>
      <c r="AJ599" s="106">
        <f t="shared" si="505"/>
        <v>0</v>
      </c>
      <c r="AK599" s="106">
        <f t="shared" si="505"/>
        <v>0</v>
      </c>
      <c r="AL599" s="106">
        <f t="shared" si="505"/>
        <v>0</v>
      </c>
      <c r="AM599" s="106">
        <f t="shared" si="505"/>
        <v>0</v>
      </c>
      <c r="AN599" s="106">
        <f t="shared" si="505"/>
        <v>0</v>
      </c>
      <c r="AO599" s="106">
        <f t="shared" si="506"/>
        <v>0</v>
      </c>
      <c r="AP599" s="106">
        <f t="shared" si="506"/>
        <v>0</v>
      </c>
      <c r="AQ599" s="106">
        <f t="shared" si="506"/>
        <v>0</v>
      </c>
      <c r="AR599" s="106">
        <f t="shared" si="506"/>
        <v>0</v>
      </c>
      <c r="AS599" s="106">
        <f t="shared" si="506"/>
        <v>0</v>
      </c>
      <c r="AT599" s="106">
        <f t="shared" si="506"/>
        <v>0</v>
      </c>
      <c r="AU599" s="106">
        <f t="shared" si="506"/>
        <v>0</v>
      </c>
      <c r="AV599" s="106">
        <f t="shared" si="506"/>
        <v>0</v>
      </c>
      <c r="AW599" s="106">
        <f t="shared" si="506"/>
        <v>0</v>
      </c>
      <c r="AX599" s="106">
        <f t="shared" si="506"/>
        <v>0</v>
      </c>
      <c r="AY599" s="106">
        <f t="shared" si="507"/>
        <v>0</v>
      </c>
      <c r="AZ599" s="106">
        <f t="shared" si="507"/>
        <v>0</v>
      </c>
      <c r="BA599" s="106">
        <f t="shared" si="507"/>
        <v>0</v>
      </c>
      <c r="BB599" s="106">
        <f t="shared" si="507"/>
        <v>0</v>
      </c>
      <c r="BC599" s="106">
        <f t="shared" si="507"/>
        <v>0</v>
      </c>
      <c r="BD599" s="106">
        <f t="shared" si="507"/>
        <v>0</v>
      </c>
      <c r="BE599" s="106">
        <f t="shared" si="507"/>
        <v>0</v>
      </c>
      <c r="BF599" s="106">
        <f t="shared" si="507"/>
        <v>0</v>
      </c>
      <c r="BG599" s="106">
        <f t="shared" si="507"/>
        <v>0.66666666666666663</v>
      </c>
      <c r="BH599" s="106">
        <f t="shared" si="507"/>
        <v>1</v>
      </c>
      <c r="BI599" s="106">
        <f t="shared" si="508"/>
        <v>1</v>
      </c>
      <c r="BJ599" s="106">
        <f t="shared" si="508"/>
        <v>1</v>
      </c>
      <c r="BK599" s="106">
        <f t="shared" si="508"/>
        <v>1</v>
      </c>
      <c r="BL599" s="106">
        <f t="shared" si="508"/>
        <v>1</v>
      </c>
      <c r="BM599" s="106">
        <f t="shared" si="508"/>
        <v>1</v>
      </c>
      <c r="BN599" s="106">
        <f t="shared" si="508"/>
        <v>1</v>
      </c>
      <c r="BO599" s="106">
        <f t="shared" si="508"/>
        <v>1</v>
      </c>
      <c r="BP599" s="106">
        <f t="shared" si="508"/>
        <v>1</v>
      </c>
      <c r="BQ599" s="106">
        <f t="shared" si="508"/>
        <v>1</v>
      </c>
      <c r="BR599" s="350">
        <f t="shared" si="495"/>
        <v>0.1807909604519774</v>
      </c>
    </row>
    <row r="600" spans="1:70" ht="24" x14ac:dyDescent="0.25">
      <c r="A600" s="80"/>
      <c r="B600" s="77" t="s">
        <v>1780</v>
      </c>
      <c r="C600" s="77" t="s">
        <v>1781</v>
      </c>
      <c r="D600" s="77" t="s">
        <v>9</v>
      </c>
      <c r="E600" s="224">
        <f>VLOOKUP(B600,'Cuadro Control'!C644:J2530,8,FALSE)</f>
        <v>1587346329.5488234</v>
      </c>
      <c r="F600" s="106">
        <f t="shared" si="496"/>
        <v>0.29899875353285565</v>
      </c>
      <c r="G600" s="107">
        <v>46548</v>
      </c>
      <c r="H600" s="107"/>
      <c r="I600" s="107">
        <v>46559</v>
      </c>
      <c r="J600" s="354">
        <f t="shared" si="473"/>
        <v>0.75</v>
      </c>
      <c r="K600" s="106">
        <f t="shared" si="503"/>
        <v>0</v>
      </c>
      <c r="L600" s="106">
        <f t="shared" si="503"/>
        <v>0</v>
      </c>
      <c r="M600" s="106">
        <f t="shared" si="503"/>
        <v>0</v>
      </c>
      <c r="N600" s="106">
        <f t="shared" si="503"/>
        <v>0</v>
      </c>
      <c r="O600" s="106">
        <f t="shared" si="503"/>
        <v>0</v>
      </c>
      <c r="P600" s="106">
        <f t="shared" si="503"/>
        <v>0</v>
      </c>
      <c r="Q600" s="106">
        <f t="shared" si="503"/>
        <v>0</v>
      </c>
      <c r="R600" s="106">
        <f t="shared" si="503"/>
        <v>0</v>
      </c>
      <c r="S600" s="106">
        <f t="shared" si="503"/>
        <v>0</v>
      </c>
      <c r="T600" s="106">
        <f t="shared" si="503"/>
        <v>0</v>
      </c>
      <c r="U600" s="106">
        <f t="shared" si="504"/>
        <v>0</v>
      </c>
      <c r="V600" s="106">
        <f t="shared" si="504"/>
        <v>0</v>
      </c>
      <c r="W600" s="106">
        <f t="shared" si="504"/>
        <v>0</v>
      </c>
      <c r="X600" s="106">
        <f t="shared" si="504"/>
        <v>0</v>
      </c>
      <c r="Y600" s="106">
        <f t="shared" si="504"/>
        <v>0</v>
      </c>
      <c r="Z600" s="106">
        <f t="shared" si="504"/>
        <v>0</v>
      </c>
      <c r="AA600" s="106">
        <f t="shared" si="504"/>
        <v>0</v>
      </c>
      <c r="AB600" s="106">
        <f t="shared" si="504"/>
        <v>0</v>
      </c>
      <c r="AC600" s="106">
        <f t="shared" si="504"/>
        <v>0</v>
      </c>
      <c r="AD600" s="106">
        <f t="shared" si="504"/>
        <v>0</v>
      </c>
      <c r="AE600" s="106">
        <f t="shared" si="505"/>
        <v>0</v>
      </c>
      <c r="AF600" s="106">
        <f t="shared" si="505"/>
        <v>0</v>
      </c>
      <c r="AG600" s="106">
        <f t="shared" si="505"/>
        <v>0</v>
      </c>
      <c r="AH600" s="106">
        <f t="shared" si="505"/>
        <v>0</v>
      </c>
      <c r="AI600" s="106">
        <f t="shared" si="505"/>
        <v>0</v>
      </c>
      <c r="AJ600" s="106">
        <f t="shared" si="505"/>
        <v>0</v>
      </c>
      <c r="AK600" s="106">
        <f t="shared" si="505"/>
        <v>0</v>
      </c>
      <c r="AL600" s="106">
        <f t="shared" si="505"/>
        <v>0</v>
      </c>
      <c r="AM600" s="106">
        <f t="shared" si="505"/>
        <v>0</v>
      </c>
      <c r="AN600" s="106">
        <f t="shared" si="505"/>
        <v>0</v>
      </c>
      <c r="AO600" s="106">
        <f t="shared" si="506"/>
        <v>0</v>
      </c>
      <c r="AP600" s="106">
        <f t="shared" si="506"/>
        <v>0</v>
      </c>
      <c r="AQ600" s="106">
        <f t="shared" si="506"/>
        <v>0</v>
      </c>
      <c r="AR600" s="106">
        <f t="shared" si="506"/>
        <v>0</v>
      </c>
      <c r="AS600" s="106">
        <f t="shared" si="506"/>
        <v>0</v>
      </c>
      <c r="AT600" s="106">
        <f t="shared" si="506"/>
        <v>0</v>
      </c>
      <c r="AU600" s="106">
        <f t="shared" si="506"/>
        <v>0</v>
      </c>
      <c r="AV600" s="106">
        <f t="shared" si="506"/>
        <v>0</v>
      </c>
      <c r="AW600" s="106">
        <f t="shared" si="506"/>
        <v>0</v>
      </c>
      <c r="AX600" s="106">
        <f t="shared" si="506"/>
        <v>0</v>
      </c>
      <c r="AY600" s="106">
        <f t="shared" si="507"/>
        <v>0</v>
      </c>
      <c r="AZ600" s="106">
        <f t="shared" si="507"/>
        <v>0</v>
      </c>
      <c r="BA600" s="106">
        <f t="shared" si="507"/>
        <v>0</v>
      </c>
      <c r="BB600" s="106">
        <f t="shared" si="507"/>
        <v>0</v>
      </c>
      <c r="BC600" s="106">
        <f t="shared" si="507"/>
        <v>0</v>
      </c>
      <c r="BD600" s="106">
        <f t="shared" si="507"/>
        <v>0</v>
      </c>
      <c r="BE600" s="106">
        <f t="shared" si="507"/>
        <v>0</v>
      </c>
      <c r="BF600" s="106">
        <f t="shared" si="507"/>
        <v>0</v>
      </c>
      <c r="BG600" s="106">
        <f t="shared" si="507"/>
        <v>0.16666666666666666</v>
      </c>
      <c r="BH600" s="106">
        <f t="shared" si="507"/>
        <v>0.75</v>
      </c>
      <c r="BI600" s="106">
        <f t="shared" si="508"/>
        <v>1</v>
      </c>
      <c r="BJ600" s="106">
        <f t="shared" si="508"/>
        <v>1</v>
      </c>
      <c r="BK600" s="106">
        <f t="shared" si="508"/>
        <v>1</v>
      </c>
      <c r="BL600" s="106">
        <f t="shared" si="508"/>
        <v>1</v>
      </c>
      <c r="BM600" s="106">
        <f t="shared" si="508"/>
        <v>1</v>
      </c>
      <c r="BN600" s="106">
        <f t="shared" si="508"/>
        <v>1</v>
      </c>
      <c r="BO600" s="106">
        <f t="shared" si="508"/>
        <v>1</v>
      </c>
      <c r="BP600" s="106">
        <f t="shared" si="508"/>
        <v>1</v>
      </c>
      <c r="BQ600" s="106">
        <f t="shared" si="508"/>
        <v>1</v>
      </c>
      <c r="BR600" s="350">
        <f t="shared" si="495"/>
        <v>0.16807909604519772</v>
      </c>
    </row>
    <row r="601" spans="1:70" ht="30" x14ac:dyDescent="0.25">
      <c r="A601" s="80"/>
      <c r="B601" s="103" t="s">
        <v>1782</v>
      </c>
      <c r="C601" s="103" t="s">
        <v>1783</v>
      </c>
      <c r="D601" s="103" t="s">
        <v>9</v>
      </c>
      <c r="E601" s="223">
        <f>VLOOKUP(B601,'Cuadro Control'!C645:J2531,8,FALSE)</f>
        <v>179532477.23999998</v>
      </c>
      <c r="F601" s="104">
        <f t="shared" si="496"/>
        <v>3.3817438522495219E-2</v>
      </c>
      <c r="G601" s="105">
        <v>46550</v>
      </c>
      <c r="H601" s="105"/>
      <c r="I601" s="105">
        <v>46563</v>
      </c>
      <c r="J601" s="354">
        <f t="shared" si="473"/>
        <v>1</v>
      </c>
      <c r="K601" s="104">
        <f t="shared" si="503"/>
        <v>0</v>
      </c>
      <c r="L601" s="104">
        <f t="shared" si="503"/>
        <v>0</v>
      </c>
      <c r="M601" s="104">
        <f t="shared" si="503"/>
        <v>0</v>
      </c>
      <c r="N601" s="104">
        <f t="shared" si="503"/>
        <v>0</v>
      </c>
      <c r="O601" s="104">
        <f t="shared" si="503"/>
        <v>0</v>
      </c>
      <c r="P601" s="104">
        <f t="shared" si="503"/>
        <v>0</v>
      </c>
      <c r="Q601" s="104">
        <f t="shared" si="503"/>
        <v>0</v>
      </c>
      <c r="R601" s="104">
        <f t="shared" si="503"/>
        <v>0</v>
      </c>
      <c r="S601" s="104">
        <f t="shared" si="503"/>
        <v>0</v>
      </c>
      <c r="T601" s="104">
        <f t="shared" si="503"/>
        <v>0</v>
      </c>
      <c r="U601" s="104">
        <f t="shared" si="504"/>
        <v>0</v>
      </c>
      <c r="V601" s="104">
        <f t="shared" si="504"/>
        <v>0</v>
      </c>
      <c r="W601" s="104">
        <f t="shared" si="504"/>
        <v>0</v>
      </c>
      <c r="X601" s="104">
        <f t="shared" si="504"/>
        <v>0</v>
      </c>
      <c r="Y601" s="104">
        <f t="shared" si="504"/>
        <v>0</v>
      </c>
      <c r="Z601" s="104">
        <f t="shared" si="504"/>
        <v>0</v>
      </c>
      <c r="AA601" s="104">
        <f t="shared" si="504"/>
        <v>0</v>
      </c>
      <c r="AB601" s="104">
        <f t="shared" si="504"/>
        <v>0</v>
      </c>
      <c r="AC601" s="104">
        <f t="shared" si="504"/>
        <v>0</v>
      </c>
      <c r="AD601" s="104">
        <f t="shared" si="504"/>
        <v>0</v>
      </c>
      <c r="AE601" s="104">
        <f t="shared" si="505"/>
        <v>0</v>
      </c>
      <c r="AF601" s="104">
        <f t="shared" si="505"/>
        <v>0</v>
      </c>
      <c r="AG601" s="104">
        <f t="shared" si="505"/>
        <v>0</v>
      </c>
      <c r="AH601" s="104">
        <f t="shared" si="505"/>
        <v>0</v>
      </c>
      <c r="AI601" s="104">
        <f t="shared" si="505"/>
        <v>0</v>
      </c>
      <c r="AJ601" s="104">
        <f t="shared" si="505"/>
        <v>0</v>
      </c>
      <c r="AK601" s="104">
        <f t="shared" si="505"/>
        <v>0</v>
      </c>
      <c r="AL601" s="104">
        <f t="shared" si="505"/>
        <v>0</v>
      </c>
      <c r="AM601" s="104">
        <f t="shared" si="505"/>
        <v>0</v>
      </c>
      <c r="AN601" s="104">
        <f t="shared" si="505"/>
        <v>0</v>
      </c>
      <c r="AO601" s="104">
        <f t="shared" si="506"/>
        <v>0</v>
      </c>
      <c r="AP601" s="104">
        <f t="shared" si="506"/>
        <v>0</v>
      </c>
      <c r="AQ601" s="104">
        <f t="shared" si="506"/>
        <v>0</v>
      </c>
      <c r="AR601" s="104">
        <f t="shared" si="506"/>
        <v>0</v>
      </c>
      <c r="AS601" s="104">
        <f t="shared" si="506"/>
        <v>0</v>
      </c>
      <c r="AT601" s="104">
        <f t="shared" si="506"/>
        <v>0</v>
      </c>
      <c r="AU601" s="104">
        <f t="shared" si="506"/>
        <v>0</v>
      </c>
      <c r="AV601" s="104">
        <f t="shared" si="506"/>
        <v>0</v>
      </c>
      <c r="AW601" s="104">
        <f t="shared" si="506"/>
        <v>0</v>
      </c>
      <c r="AX601" s="104">
        <f t="shared" si="506"/>
        <v>0</v>
      </c>
      <c r="AY601" s="104">
        <f t="shared" si="507"/>
        <v>0</v>
      </c>
      <c r="AZ601" s="104">
        <f t="shared" si="507"/>
        <v>0</v>
      </c>
      <c r="BA601" s="104">
        <f t="shared" si="507"/>
        <v>0</v>
      </c>
      <c r="BB601" s="104">
        <f t="shared" si="507"/>
        <v>0</v>
      </c>
      <c r="BC601" s="104">
        <f t="shared" si="507"/>
        <v>0</v>
      </c>
      <c r="BD601" s="104">
        <f t="shared" si="507"/>
        <v>0</v>
      </c>
      <c r="BE601" s="104">
        <f t="shared" si="507"/>
        <v>0</v>
      </c>
      <c r="BF601" s="104">
        <f t="shared" si="507"/>
        <v>0</v>
      </c>
      <c r="BG601" s="104">
        <f t="shared" si="507"/>
        <v>0</v>
      </c>
      <c r="BH601" s="104">
        <f t="shared" si="507"/>
        <v>0.5</v>
      </c>
      <c r="BI601" s="104">
        <f t="shared" si="508"/>
        <v>1</v>
      </c>
      <c r="BJ601" s="104">
        <f t="shared" si="508"/>
        <v>1</v>
      </c>
      <c r="BK601" s="104">
        <f t="shared" si="508"/>
        <v>1</v>
      </c>
      <c r="BL601" s="104">
        <f t="shared" si="508"/>
        <v>1</v>
      </c>
      <c r="BM601" s="104">
        <f t="shared" si="508"/>
        <v>1</v>
      </c>
      <c r="BN601" s="104">
        <f t="shared" si="508"/>
        <v>1</v>
      </c>
      <c r="BO601" s="104">
        <f t="shared" si="508"/>
        <v>1</v>
      </c>
      <c r="BP601" s="104">
        <f t="shared" si="508"/>
        <v>1</v>
      </c>
      <c r="BQ601" s="104">
        <f t="shared" si="508"/>
        <v>1</v>
      </c>
      <c r="BR601" s="350">
        <f t="shared" si="495"/>
        <v>0.16101694915254236</v>
      </c>
    </row>
    <row r="602" spans="1:70" ht="15" x14ac:dyDescent="0.25">
      <c r="A602" s="80"/>
      <c r="B602" s="78" t="s">
        <v>1784</v>
      </c>
      <c r="C602" s="78" t="s">
        <v>2017</v>
      </c>
      <c r="D602" s="78" t="s">
        <v>3</v>
      </c>
      <c r="E602" s="225">
        <f>VLOOKUP(B602,'Cuadro Control'!C646:J2532,8,FALSE)</f>
        <v>0</v>
      </c>
      <c r="F602" s="108">
        <f>IFERROR(E602/$E$586,0)</f>
        <v>0</v>
      </c>
      <c r="G602" s="109">
        <v>46563</v>
      </c>
      <c r="H602" s="109"/>
      <c r="I602" s="109">
        <v>46563</v>
      </c>
      <c r="J602" s="354">
        <f t="shared" si="473"/>
        <v>1</v>
      </c>
      <c r="K602" s="108">
        <f t="shared" si="503"/>
        <v>0</v>
      </c>
      <c r="L602" s="108">
        <f t="shared" si="503"/>
        <v>0</v>
      </c>
      <c r="M602" s="108">
        <f t="shared" si="503"/>
        <v>0</v>
      </c>
      <c r="N602" s="108">
        <f t="shared" si="503"/>
        <v>0</v>
      </c>
      <c r="O602" s="108">
        <f t="shared" si="503"/>
        <v>0</v>
      </c>
      <c r="P602" s="108">
        <f t="shared" si="503"/>
        <v>0</v>
      </c>
      <c r="Q602" s="108">
        <f t="shared" si="503"/>
        <v>0</v>
      </c>
      <c r="R602" s="108">
        <f t="shared" si="503"/>
        <v>0</v>
      </c>
      <c r="S602" s="108">
        <f t="shared" si="503"/>
        <v>0</v>
      </c>
      <c r="T602" s="108">
        <f t="shared" si="503"/>
        <v>0</v>
      </c>
      <c r="U602" s="108">
        <f t="shared" si="504"/>
        <v>0</v>
      </c>
      <c r="V602" s="108">
        <f t="shared" si="504"/>
        <v>0</v>
      </c>
      <c r="W602" s="108">
        <f t="shared" si="504"/>
        <v>0</v>
      </c>
      <c r="X602" s="108">
        <f t="shared" si="504"/>
        <v>0</v>
      </c>
      <c r="Y602" s="108">
        <f t="shared" si="504"/>
        <v>0</v>
      </c>
      <c r="Z602" s="108">
        <f t="shared" si="504"/>
        <v>0</v>
      </c>
      <c r="AA602" s="108">
        <f t="shared" si="504"/>
        <v>0</v>
      </c>
      <c r="AB602" s="108">
        <f t="shared" si="504"/>
        <v>0</v>
      </c>
      <c r="AC602" s="108">
        <f t="shared" si="504"/>
        <v>0</v>
      </c>
      <c r="AD602" s="108">
        <f t="shared" si="504"/>
        <v>0</v>
      </c>
      <c r="AE602" s="108">
        <f t="shared" si="505"/>
        <v>0</v>
      </c>
      <c r="AF602" s="108">
        <f t="shared" si="505"/>
        <v>0</v>
      </c>
      <c r="AG602" s="108">
        <f t="shared" si="505"/>
        <v>0</v>
      </c>
      <c r="AH602" s="108">
        <f t="shared" si="505"/>
        <v>0</v>
      </c>
      <c r="AI602" s="108">
        <f t="shared" si="505"/>
        <v>0</v>
      </c>
      <c r="AJ602" s="108">
        <f t="shared" si="505"/>
        <v>0</v>
      </c>
      <c r="AK602" s="108">
        <f t="shared" si="505"/>
        <v>0</v>
      </c>
      <c r="AL602" s="108">
        <f t="shared" si="505"/>
        <v>0</v>
      </c>
      <c r="AM602" s="108">
        <f t="shared" si="505"/>
        <v>0</v>
      </c>
      <c r="AN602" s="108">
        <f t="shared" si="505"/>
        <v>0</v>
      </c>
      <c r="AO602" s="108">
        <f t="shared" si="506"/>
        <v>0</v>
      </c>
      <c r="AP602" s="108">
        <f t="shared" si="506"/>
        <v>0</v>
      </c>
      <c r="AQ602" s="108">
        <f t="shared" si="506"/>
        <v>0</v>
      </c>
      <c r="AR602" s="108">
        <f t="shared" si="506"/>
        <v>0</v>
      </c>
      <c r="AS602" s="108">
        <f t="shared" si="506"/>
        <v>0</v>
      </c>
      <c r="AT602" s="108">
        <f t="shared" si="506"/>
        <v>0</v>
      </c>
      <c r="AU602" s="108">
        <f t="shared" si="506"/>
        <v>0</v>
      </c>
      <c r="AV602" s="108">
        <f t="shared" si="506"/>
        <v>0</v>
      </c>
      <c r="AW602" s="108">
        <f t="shared" si="506"/>
        <v>0</v>
      </c>
      <c r="AX602" s="108">
        <f t="shared" si="506"/>
        <v>0</v>
      </c>
      <c r="AY602" s="108">
        <f t="shared" si="507"/>
        <v>0</v>
      </c>
      <c r="AZ602" s="108">
        <f t="shared" si="507"/>
        <v>0</v>
      </c>
      <c r="BA602" s="108">
        <f t="shared" si="507"/>
        <v>0</v>
      </c>
      <c r="BB602" s="108">
        <f t="shared" si="507"/>
        <v>0</v>
      </c>
      <c r="BC602" s="108">
        <f t="shared" si="507"/>
        <v>0</v>
      </c>
      <c r="BD602" s="108">
        <f t="shared" si="507"/>
        <v>0</v>
      </c>
      <c r="BE602" s="108">
        <f t="shared" si="507"/>
        <v>0</v>
      </c>
      <c r="BF602" s="108">
        <f t="shared" si="507"/>
        <v>0</v>
      </c>
      <c r="BG602" s="108">
        <f t="shared" si="507"/>
        <v>0</v>
      </c>
      <c r="BH602" s="108">
        <f t="shared" si="507"/>
        <v>0</v>
      </c>
      <c r="BI602" s="108">
        <f t="shared" si="508"/>
        <v>1</v>
      </c>
      <c r="BJ602" s="108">
        <f t="shared" si="508"/>
        <v>1</v>
      </c>
      <c r="BK602" s="108">
        <f t="shared" si="508"/>
        <v>1</v>
      </c>
      <c r="BL602" s="108">
        <f t="shared" si="508"/>
        <v>1</v>
      </c>
      <c r="BM602" s="108">
        <f t="shared" si="508"/>
        <v>1</v>
      </c>
      <c r="BN602" s="108">
        <f t="shared" si="508"/>
        <v>1</v>
      </c>
      <c r="BO602" s="108">
        <f t="shared" si="508"/>
        <v>1</v>
      </c>
      <c r="BP602" s="108">
        <f t="shared" si="508"/>
        <v>1</v>
      </c>
      <c r="BQ602" s="108">
        <f t="shared" si="508"/>
        <v>1</v>
      </c>
      <c r="BR602" s="350">
        <f t="shared" si="495"/>
        <v>0.15254237288135594</v>
      </c>
    </row>
    <row r="603" spans="1:70" ht="15" x14ac:dyDescent="0.25">
      <c r="A603" s="80"/>
      <c r="B603" s="79" t="s">
        <v>1785</v>
      </c>
      <c r="C603" s="79" t="s">
        <v>1786</v>
      </c>
      <c r="D603" s="79" t="s">
        <v>38</v>
      </c>
      <c r="E603" s="226">
        <f>SUM(E604:E619)</f>
        <v>5308872732.0543728</v>
      </c>
      <c r="F603" s="110">
        <f>IFERROR(E603/$E$109,0)</f>
        <v>2.9408554574576196E-2</v>
      </c>
      <c r="G603" s="111">
        <v>46491</v>
      </c>
      <c r="H603" s="111"/>
      <c r="I603" s="111">
        <v>46569</v>
      </c>
      <c r="J603" s="354">
        <f t="shared" si="473"/>
        <v>0.95560693670850227</v>
      </c>
      <c r="K603" s="110">
        <f>SUMPRODUCT($F604:$F618,K604:K618)</f>
        <v>0</v>
      </c>
      <c r="L603" s="110">
        <f t="shared" ref="L603:BQ603" si="509">SUMPRODUCT($F604:$F618,L604:L618)</f>
        <v>0</v>
      </c>
      <c r="M603" s="110">
        <f t="shared" si="509"/>
        <v>0</v>
      </c>
      <c r="N603" s="110">
        <f t="shared" si="509"/>
        <v>0</v>
      </c>
      <c r="O603" s="110">
        <f t="shared" si="509"/>
        <v>0</v>
      </c>
      <c r="P603" s="110">
        <f t="shared" si="509"/>
        <v>0</v>
      </c>
      <c r="Q603" s="110">
        <f t="shared" si="509"/>
        <v>0</v>
      </c>
      <c r="R603" s="110">
        <f t="shared" si="509"/>
        <v>0</v>
      </c>
      <c r="S603" s="110">
        <f t="shared" si="509"/>
        <v>0</v>
      </c>
      <c r="T603" s="110">
        <f t="shared" si="509"/>
        <v>0</v>
      </c>
      <c r="U603" s="110">
        <f t="shared" si="509"/>
        <v>0</v>
      </c>
      <c r="V603" s="110">
        <f t="shared" si="509"/>
        <v>0</v>
      </c>
      <c r="W603" s="110">
        <f t="shared" si="509"/>
        <v>0</v>
      </c>
      <c r="X603" s="110">
        <f t="shared" si="509"/>
        <v>0</v>
      </c>
      <c r="Y603" s="110">
        <f t="shared" si="509"/>
        <v>0</v>
      </c>
      <c r="Z603" s="110">
        <f t="shared" si="509"/>
        <v>0</v>
      </c>
      <c r="AA603" s="110">
        <f t="shared" si="509"/>
        <v>0</v>
      </c>
      <c r="AB603" s="110">
        <f t="shared" si="509"/>
        <v>0</v>
      </c>
      <c r="AC603" s="110">
        <f t="shared" si="509"/>
        <v>0</v>
      </c>
      <c r="AD603" s="110">
        <f t="shared" si="509"/>
        <v>0</v>
      </c>
      <c r="AE603" s="110">
        <f t="shared" si="509"/>
        <v>0</v>
      </c>
      <c r="AF603" s="110">
        <f t="shared" si="509"/>
        <v>0</v>
      </c>
      <c r="AG603" s="110">
        <f t="shared" si="509"/>
        <v>0</v>
      </c>
      <c r="AH603" s="110">
        <f t="shared" si="509"/>
        <v>0</v>
      </c>
      <c r="AI603" s="110">
        <f t="shared" si="509"/>
        <v>0</v>
      </c>
      <c r="AJ603" s="110">
        <f t="shared" si="509"/>
        <v>0</v>
      </c>
      <c r="AK603" s="110">
        <f t="shared" si="509"/>
        <v>0</v>
      </c>
      <c r="AL603" s="110">
        <f t="shared" si="509"/>
        <v>0</v>
      </c>
      <c r="AM603" s="110">
        <f t="shared" si="509"/>
        <v>0</v>
      </c>
      <c r="AN603" s="110">
        <f t="shared" si="509"/>
        <v>0</v>
      </c>
      <c r="AO603" s="110">
        <f t="shared" si="509"/>
        <v>0</v>
      </c>
      <c r="AP603" s="110">
        <f t="shared" si="509"/>
        <v>0</v>
      </c>
      <c r="AQ603" s="110">
        <f t="shared" si="509"/>
        <v>0</v>
      </c>
      <c r="AR603" s="110">
        <f t="shared" si="509"/>
        <v>0</v>
      </c>
      <c r="AS603" s="110">
        <f t="shared" si="509"/>
        <v>0</v>
      </c>
      <c r="AT603" s="110">
        <f t="shared" si="509"/>
        <v>0</v>
      </c>
      <c r="AU603" s="110">
        <f t="shared" si="509"/>
        <v>0</v>
      </c>
      <c r="AV603" s="110">
        <f t="shared" si="509"/>
        <v>0</v>
      </c>
      <c r="AW603" s="110">
        <f t="shared" si="509"/>
        <v>0</v>
      </c>
      <c r="AX603" s="110">
        <f t="shared" si="509"/>
        <v>0</v>
      </c>
      <c r="AY603" s="110">
        <f t="shared" si="509"/>
        <v>5.8820241899941441E-3</v>
      </c>
      <c r="AZ603" s="110">
        <f t="shared" si="509"/>
        <v>3.0395418282871511E-2</v>
      </c>
      <c r="BA603" s="110">
        <f t="shared" si="509"/>
        <v>7.5721945247826203E-2</v>
      </c>
      <c r="BB603" s="110">
        <f t="shared" si="509"/>
        <v>0.14853206090804622</v>
      </c>
      <c r="BC603" s="110">
        <f t="shared" si="509"/>
        <v>0.20027427996352742</v>
      </c>
      <c r="BD603" s="110">
        <f t="shared" si="509"/>
        <v>0.28442698011883905</v>
      </c>
      <c r="BE603" s="110">
        <f t="shared" si="509"/>
        <v>0.36857968027415072</v>
      </c>
      <c r="BF603" s="110">
        <f t="shared" si="509"/>
        <v>0.64850810003989967</v>
      </c>
      <c r="BG603" s="110">
        <f t="shared" si="509"/>
        <v>0.64850810003989967</v>
      </c>
      <c r="BH603" s="110">
        <f t="shared" si="509"/>
        <v>0.72939908997425573</v>
      </c>
      <c r="BI603" s="110">
        <f t="shared" si="509"/>
        <v>0.95560693670850227</v>
      </c>
      <c r="BJ603" s="110">
        <f t="shared" si="509"/>
        <v>1</v>
      </c>
      <c r="BK603" s="110">
        <f t="shared" si="509"/>
        <v>1</v>
      </c>
      <c r="BL603" s="110">
        <f t="shared" si="509"/>
        <v>1</v>
      </c>
      <c r="BM603" s="110">
        <f t="shared" si="509"/>
        <v>1</v>
      </c>
      <c r="BN603" s="110">
        <f t="shared" si="509"/>
        <v>1</v>
      </c>
      <c r="BO603" s="110">
        <f t="shared" si="509"/>
        <v>1</v>
      </c>
      <c r="BP603" s="110">
        <f t="shared" si="509"/>
        <v>1</v>
      </c>
      <c r="BQ603" s="110">
        <f t="shared" si="509"/>
        <v>1</v>
      </c>
      <c r="BR603" s="350">
        <f t="shared" si="495"/>
        <v>0.20501414602962392</v>
      </c>
    </row>
    <row r="604" spans="1:70" ht="24" x14ac:dyDescent="0.25">
      <c r="A604" s="80"/>
      <c r="B604" s="77" t="s">
        <v>1787</v>
      </c>
      <c r="C604" s="77" t="s">
        <v>2125</v>
      </c>
      <c r="D604" s="77" t="s">
        <v>22</v>
      </c>
      <c r="E604" s="224">
        <f>VLOOKUP(B604,'Cuadro Control'!C648:J2534,8,FALSE)</f>
        <v>83271780.884117648</v>
      </c>
      <c r="F604" s="106">
        <f t="shared" ref="F604:F618" si="510">IFERROR(E604/$E$603,0)</f>
        <v>1.5685397839984384E-2</v>
      </c>
      <c r="G604" s="107">
        <v>46491</v>
      </c>
      <c r="H604" s="107"/>
      <c r="I604" s="107">
        <v>46498</v>
      </c>
      <c r="J604" s="354">
        <f t="shared" si="473"/>
        <v>0.375</v>
      </c>
      <c r="K604" s="106">
        <f t="shared" ref="K604:T613" si="511">IF($G604=0,0,IF(K$6&lt;$G604,0,IF(K$6&gt;$I604,1,(K$6-$G604+1)/($I604-$G604+1))))</f>
        <v>0</v>
      </c>
      <c r="L604" s="106">
        <f t="shared" si="511"/>
        <v>0</v>
      </c>
      <c r="M604" s="106">
        <f t="shared" si="511"/>
        <v>0</v>
      </c>
      <c r="N604" s="106">
        <f t="shared" si="511"/>
        <v>0</v>
      </c>
      <c r="O604" s="106">
        <f t="shared" si="511"/>
        <v>0</v>
      </c>
      <c r="P604" s="106">
        <f t="shared" si="511"/>
        <v>0</v>
      </c>
      <c r="Q604" s="106">
        <f t="shared" si="511"/>
        <v>0</v>
      </c>
      <c r="R604" s="106">
        <f t="shared" si="511"/>
        <v>0</v>
      </c>
      <c r="S604" s="106">
        <f t="shared" si="511"/>
        <v>0</v>
      </c>
      <c r="T604" s="106">
        <f t="shared" si="511"/>
        <v>0</v>
      </c>
      <c r="U604" s="106">
        <f t="shared" ref="U604:AD613" si="512">IF($G604=0,0,IF(U$6&lt;$G604,0,IF(U$6&gt;$I604,1,(U$6-$G604+1)/($I604-$G604+1))))</f>
        <v>0</v>
      </c>
      <c r="V604" s="106">
        <f t="shared" si="512"/>
        <v>0</v>
      </c>
      <c r="W604" s="106">
        <f t="shared" si="512"/>
        <v>0</v>
      </c>
      <c r="X604" s="106">
        <f t="shared" si="512"/>
        <v>0</v>
      </c>
      <c r="Y604" s="106">
        <f t="shared" si="512"/>
        <v>0</v>
      </c>
      <c r="Z604" s="106">
        <f t="shared" si="512"/>
        <v>0</v>
      </c>
      <c r="AA604" s="106">
        <f t="shared" si="512"/>
        <v>0</v>
      </c>
      <c r="AB604" s="106">
        <f t="shared" si="512"/>
        <v>0</v>
      </c>
      <c r="AC604" s="106">
        <f t="shared" si="512"/>
        <v>0</v>
      </c>
      <c r="AD604" s="106">
        <f t="shared" si="512"/>
        <v>0</v>
      </c>
      <c r="AE604" s="106">
        <f t="shared" ref="AE604:AN613" si="513">IF($G604=0,0,IF(AE$6&lt;$G604,0,IF(AE$6&gt;$I604,1,(AE$6-$G604+1)/($I604-$G604+1))))</f>
        <v>0</v>
      </c>
      <c r="AF604" s="106">
        <f t="shared" si="513"/>
        <v>0</v>
      </c>
      <c r="AG604" s="106">
        <f t="shared" si="513"/>
        <v>0</v>
      </c>
      <c r="AH604" s="106">
        <f t="shared" si="513"/>
        <v>0</v>
      </c>
      <c r="AI604" s="106">
        <f t="shared" si="513"/>
        <v>0</v>
      </c>
      <c r="AJ604" s="106">
        <f t="shared" si="513"/>
        <v>0</v>
      </c>
      <c r="AK604" s="106">
        <f t="shared" si="513"/>
        <v>0</v>
      </c>
      <c r="AL604" s="106">
        <f t="shared" si="513"/>
        <v>0</v>
      </c>
      <c r="AM604" s="106">
        <f t="shared" si="513"/>
        <v>0</v>
      </c>
      <c r="AN604" s="106">
        <f t="shared" si="513"/>
        <v>0</v>
      </c>
      <c r="AO604" s="106">
        <f t="shared" ref="AO604:AX613" si="514">IF($G604=0,0,IF(AO$6&lt;$G604,0,IF(AO$6&gt;$I604,1,(AO$6-$G604+1)/($I604-$G604+1))))</f>
        <v>0</v>
      </c>
      <c r="AP604" s="106">
        <f t="shared" si="514"/>
        <v>0</v>
      </c>
      <c r="AQ604" s="106">
        <f t="shared" si="514"/>
        <v>0</v>
      </c>
      <c r="AR604" s="106">
        <f t="shared" si="514"/>
        <v>0</v>
      </c>
      <c r="AS604" s="106">
        <f t="shared" si="514"/>
        <v>0</v>
      </c>
      <c r="AT604" s="106">
        <f t="shared" si="514"/>
        <v>0</v>
      </c>
      <c r="AU604" s="106">
        <f t="shared" si="514"/>
        <v>0</v>
      </c>
      <c r="AV604" s="106">
        <f t="shared" si="514"/>
        <v>0</v>
      </c>
      <c r="AW604" s="106">
        <f t="shared" si="514"/>
        <v>0</v>
      </c>
      <c r="AX604" s="106">
        <f t="shared" si="514"/>
        <v>0</v>
      </c>
      <c r="AY604" s="106">
        <f t="shared" ref="AY604:BH613" si="515">IF($G604=0,0,IF(AY$6&lt;$G604,0,IF(AY$6&gt;$I604,1,(AY$6-$G604+1)/($I604-$G604+1))))</f>
        <v>0.375</v>
      </c>
      <c r="AZ604" s="106">
        <f t="shared" si="515"/>
        <v>1</v>
      </c>
      <c r="BA604" s="106">
        <f t="shared" si="515"/>
        <v>1</v>
      </c>
      <c r="BB604" s="106">
        <f t="shared" si="515"/>
        <v>1</v>
      </c>
      <c r="BC604" s="106">
        <f t="shared" si="515"/>
        <v>1</v>
      </c>
      <c r="BD604" s="106">
        <f t="shared" si="515"/>
        <v>1</v>
      </c>
      <c r="BE604" s="106">
        <f t="shared" si="515"/>
        <v>1</v>
      </c>
      <c r="BF604" s="106">
        <f t="shared" si="515"/>
        <v>1</v>
      </c>
      <c r="BG604" s="106">
        <f t="shared" si="515"/>
        <v>1</v>
      </c>
      <c r="BH604" s="106">
        <f t="shared" si="515"/>
        <v>1</v>
      </c>
      <c r="BI604" s="106">
        <f t="shared" ref="BI604:BQ613" si="516">IF($G604=0,0,IF(BI$6&lt;$G604,0,IF(BI$6&gt;$I604,1,(BI$6-$G604+1)/($I604-$G604+1))))</f>
        <v>1</v>
      </c>
      <c r="BJ604" s="106">
        <f t="shared" si="516"/>
        <v>1</v>
      </c>
      <c r="BK604" s="106">
        <f t="shared" si="516"/>
        <v>1</v>
      </c>
      <c r="BL604" s="106">
        <f t="shared" si="516"/>
        <v>1</v>
      </c>
      <c r="BM604" s="106">
        <f t="shared" si="516"/>
        <v>1</v>
      </c>
      <c r="BN604" s="106">
        <f t="shared" si="516"/>
        <v>1</v>
      </c>
      <c r="BO604" s="106">
        <f t="shared" si="516"/>
        <v>1</v>
      </c>
      <c r="BP604" s="106">
        <f t="shared" si="516"/>
        <v>1</v>
      </c>
      <c r="BQ604" s="106">
        <f t="shared" si="516"/>
        <v>1</v>
      </c>
      <c r="BR604" s="350">
        <f t="shared" si="495"/>
        <v>0.3114406779661017</v>
      </c>
    </row>
    <row r="605" spans="1:70" ht="15" x14ac:dyDescent="0.25">
      <c r="A605" s="80"/>
      <c r="B605" s="77" t="s">
        <v>1789</v>
      </c>
      <c r="C605" s="77" t="s">
        <v>1790</v>
      </c>
      <c r="D605" s="77" t="s">
        <v>9</v>
      </c>
      <c r="E605" s="224">
        <f>VLOOKUP(B605,'Cuadro Control'!C649:J2535,8,FALSE)</f>
        <v>312374505.66882348</v>
      </c>
      <c r="F605" s="106">
        <f t="shared" si="510"/>
        <v>5.8840081771548515E-2</v>
      </c>
      <c r="G605" s="107">
        <v>46499</v>
      </c>
      <c r="H605" s="107"/>
      <c r="I605" s="107">
        <v>46506</v>
      </c>
      <c r="J605" s="354">
        <f t="shared" si="473"/>
        <v>0.25</v>
      </c>
      <c r="K605" s="106">
        <f t="shared" si="511"/>
        <v>0</v>
      </c>
      <c r="L605" s="106">
        <f t="shared" si="511"/>
        <v>0</v>
      </c>
      <c r="M605" s="106">
        <f t="shared" si="511"/>
        <v>0</v>
      </c>
      <c r="N605" s="106">
        <f t="shared" si="511"/>
        <v>0</v>
      </c>
      <c r="O605" s="106">
        <f t="shared" si="511"/>
        <v>0</v>
      </c>
      <c r="P605" s="106">
        <f t="shared" si="511"/>
        <v>0</v>
      </c>
      <c r="Q605" s="106">
        <f t="shared" si="511"/>
        <v>0</v>
      </c>
      <c r="R605" s="106">
        <f t="shared" si="511"/>
        <v>0</v>
      </c>
      <c r="S605" s="106">
        <f t="shared" si="511"/>
        <v>0</v>
      </c>
      <c r="T605" s="106">
        <f t="shared" si="511"/>
        <v>0</v>
      </c>
      <c r="U605" s="106">
        <f t="shared" si="512"/>
        <v>0</v>
      </c>
      <c r="V605" s="106">
        <f t="shared" si="512"/>
        <v>0</v>
      </c>
      <c r="W605" s="106">
        <f t="shared" si="512"/>
        <v>0</v>
      </c>
      <c r="X605" s="106">
        <f t="shared" si="512"/>
        <v>0</v>
      </c>
      <c r="Y605" s="106">
        <f t="shared" si="512"/>
        <v>0</v>
      </c>
      <c r="Z605" s="106">
        <f t="shared" si="512"/>
        <v>0</v>
      </c>
      <c r="AA605" s="106">
        <f t="shared" si="512"/>
        <v>0</v>
      </c>
      <c r="AB605" s="106">
        <f t="shared" si="512"/>
        <v>0</v>
      </c>
      <c r="AC605" s="106">
        <f t="shared" si="512"/>
        <v>0</v>
      </c>
      <c r="AD605" s="106">
        <f t="shared" si="512"/>
        <v>0</v>
      </c>
      <c r="AE605" s="106">
        <f t="shared" si="513"/>
        <v>0</v>
      </c>
      <c r="AF605" s="106">
        <f t="shared" si="513"/>
        <v>0</v>
      </c>
      <c r="AG605" s="106">
        <f t="shared" si="513"/>
        <v>0</v>
      </c>
      <c r="AH605" s="106">
        <f t="shared" si="513"/>
        <v>0</v>
      </c>
      <c r="AI605" s="106">
        <f t="shared" si="513"/>
        <v>0</v>
      </c>
      <c r="AJ605" s="106">
        <f t="shared" si="513"/>
        <v>0</v>
      </c>
      <c r="AK605" s="106">
        <f t="shared" si="513"/>
        <v>0</v>
      </c>
      <c r="AL605" s="106">
        <f t="shared" si="513"/>
        <v>0</v>
      </c>
      <c r="AM605" s="106">
        <f t="shared" si="513"/>
        <v>0</v>
      </c>
      <c r="AN605" s="106">
        <f t="shared" si="513"/>
        <v>0</v>
      </c>
      <c r="AO605" s="106">
        <f t="shared" si="514"/>
        <v>0</v>
      </c>
      <c r="AP605" s="106">
        <f t="shared" si="514"/>
        <v>0</v>
      </c>
      <c r="AQ605" s="106">
        <f t="shared" si="514"/>
        <v>0</v>
      </c>
      <c r="AR605" s="106">
        <f t="shared" si="514"/>
        <v>0</v>
      </c>
      <c r="AS605" s="106">
        <f t="shared" si="514"/>
        <v>0</v>
      </c>
      <c r="AT605" s="106">
        <f t="shared" si="514"/>
        <v>0</v>
      </c>
      <c r="AU605" s="106">
        <f t="shared" si="514"/>
        <v>0</v>
      </c>
      <c r="AV605" s="106">
        <f t="shared" si="514"/>
        <v>0</v>
      </c>
      <c r="AW605" s="106">
        <f t="shared" si="514"/>
        <v>0</v>
      </c>
      <c r="AX605" s="106">
        <f t="shared" si="514"/>
        <v>0</v>
      </c>
      <c r="AY605" s="106">
        <f t="shared" si="515"/>
        <v>0</v>
      </c>
      <c r="AZ605" s="106">
        <f t="shared" si="515"/>
        <v>0.25</v>
      </c>
      <c r="BA605" s="106">
        <f t="shared" si="515"/>
        <v>1</v>
      </c>
      <c r="BB605" s="106">
        <f t="shared" si="515"/>
        <v>1</v>
      </c>
      <c r="BC605" s="106">
        <f t="shared" si="515"/>
        <v>1</v>
      </c>
      <c r="BD605" s="106">
        <f t="shared" si="515"/>
        <v>1</v>
      </c>
      <c r="BE605" s="106">
        <f t="shared" si="515"/>
        <v>1</v>
      </c>
      <c r="BF605" s="106">
        <f t="shared" si="515"/>
        <v>1</v>
      </c>
      <c r="BG605" s="106">
        <f t="shared" si="515"/>
        <v>1</v>
      </c>
      <c r="BH605" s="106">
        <f t="shared" si="515"/>
        <v>1</v>
      </c>
      <c r="BI605" s="106">
        <f t="shared" si="516"/>
        <v>1</v>
      </c>
      <c r="BJ605" s="106">
        <f t="shared" si="516"/>
        <v>1</v>
      </c>
      <c r="BK605" s="106">
        <f t="shared" si="516"/>
        <v>1</v>
      </c>
      <c r="BL605" s="106">
        <f t="shared" si="516"/>
        <v>1</v>
      </c>
      <c r="BM605" s="106">
        <f t="shared" si="516"/>
        <v>1</v>
      </c>
      <c r="BN605" s="106">
        <f t="shared" si="516"/>
        <v>1</v>
      </c>
      <c r="BO605" s="106">
        <f t="shared" si="516"/>
        <v>1</v>
      </c>
      <c r="BP605" s="106">
        <f t="shared" si="516"/>
        <v>1</v>
      </c>
      <c r="BQ605" s="106">
        <f t="shared" si="516"/>
        <v>1</v>
      </c>
      <c r="BR605" s="350">
        <f t="shared" si="495"/>
        <v>0.2923728813559322</v>
      </c>
    </row>
    <row r="606" spans="1:70" ht="15" x14ac:dyDescent="0.25">
      <c r="A606" s="80"/>
      <c r="B606" s="103" t="s">
        <v>1791</v>
      </c>
      <c r="C606" s="103" t="s">
        <v>1792</v>
      </c>
      <c r="D606" s="103" t="s">
        <v>6</v>
      </c>
      <c r="E606" s="223">
        <f>VLOOKUP(B606,'Cuadro Control'!C650:J2536,8,FALSE)</f>
        <v>9527825.6870364472</v>
      </c>
      <c r="F606" s="104">
        <f t="shared" si="510"/>
        <v>1.794698454439963E-3</v>
      </c>
      <c r="G606" s="105">
        <v>46506</v>
      </c>
      <c r="H606" s="105"/>
      <c r="I606" s="105">
        <v>46508</v>
      </c>
      <c r="J606" s="354">
        <f t="shared" si="473"/>
        <v>0.66666666666666663</v>
      </c>
      <c r="K606" s="104">
        <f t="shared" si="511"/>
        <v>0</v>
      </c>
      <c r="L606" s="104">
        <f t="shared" si="511"/>
        <v>0</v>
      </c>
      <c r="M606" s="104">
        <f t="shared" si="511"/>
        <v>0</v>
      </c>
      <c r="N606" s="104">
        <f t="shared" si="511"/>
        <v>0</v>
      </c>
      <c r="O606" s="104">
        <f t="shared" si="511"/>
        <v>0</v>
      </c>
      <c r="P606" s="104">
        <f t="shared" si="511"/>
        <v>0</v>
      </c>
      <c r="Q606" s="104">
        <f t="shared" si="511"/>
        <v>0</v>
      </c>
      <c r="R606" s="104">
        <f t="shared" si="511"/>
        <v>0</v>
      </c>
      <c r="S606" s="104">
        <f t="shared" si="511"/>
        <v>0</v>
      </c>
      <c r="T606" s="104">
        <f t="shared" si="511"/>
        <v>0</v>
      </c>
      <c r="U606" s="104">
        <f t="shared" si="512"/>
        <v>0</v>
      </c>
      <c r="V606" s="104">
        <f t="shared" si="512"/>
        <v>0</v>
      </c>
      <c r="W606" s="104">
        <f t="shared" si="512"/>
        <v>0</v>
      </c>
      <c r="X606" s="104">
        <f t="shared" si="512"/>
        <v>0</v>
      </c>
      <c r="Y606" s="104">
        <f t="shared" si="512"/>
        <v>0</v>
      </c>
      <c r="Z606" s="104">
        <f t="shared" si="512"/>
        <v>0</v>
      </c>
      <c r="AA606" s="104">
        <f t="shared" si="512"/>
        <v>0</v>
      </c>
      <c r="AB606" s="104">
        <f t="shared" si="512"/>
        <v>0</v>
      </c>
      <c r="AC606" s="104">
        <f t="shared" si="512"/>
        <v>0</v>
      </c>
      <c r="AD606" s="104">
        <f t="shared" si="512"/>
        <v>0</v>
      </c>
      <c r="AE606" s="104">
        <f t="shared" si="513"/>
        <v>0</v>
      </c>
      <c r="AF606" s="104">
        <f t="shared" si="513"/>
        <v>0</v>
      </c>
      <c r="AG606" s="104">
        <f t="shared" si="513"/>
        <v>0</v>
      </c>
      <c r="AH606" s="104">
        <f t="shared" si="513"/>
        <v>0</v>
      </c>
      <c r="AI606" s="104">
        <f t="shared" si="513"/>
        <v>0</v>
      </c>
      <c r="AJ606" s="104">
        <f t="shared" si="513"/>
        <v>0</v>
      </c>
      <c r="AK606" s="104">
        <f t="shared" si="513"/>
        <v>0</v>
      </c>
      <c r="AL606" s="104">
        <f t="shared" si="513"/>
        <v>0</v>
      </c>
      <c r="AM606" s="104">
        <f t="shared" si="513"/>
        <v>0</v>
      </c>
      <c r="AN606" s="104">
        <f t="shared" si="513"/>
        <v>0</v>
      </c>
      <c r="AO606" s="104">
        <f t="shared" si="514"/>
        <v>0</v>
      </c>
      <c r="AP606" s="104">
        <f t="shared" si="514"/>
        <v>0</v>
      </c>
      <c r="AQ606" s="104">
        <f t="shared" si="514"/>
        <v>0</v>
      </c>
      <c r="AR606" s="104">
        <f t="shared" si="514"/>
        <v>0</v>
      </c>
      <c r="AS606" s="104">
        <f t="shared" si="514"/>
        <v>0</v>
      </c>
      <c r="AT606" s="104">
        <f t="shared" si="514"/>
        <v>0</v>
      </c>
      <c r="AU606" s="104">
        <f t="shared" si="514"/>
        <v>0</v>
      </c>
      <c r="AV606" s="104">
        <f t="shared" si="514"/>
        <v>0</v>
      </c>
      <c r="AW606" s="104">
        <f t="shared" si="514"/>
        <v>0</v>
      </c>
      <c r="AX606" s="104">
        <f t="shared" si="514"/>
        <v>0</v>
      </c>
      <c r="AY606" s="104">
        <f t="shared" si="515"/>
        <v>0</v>
      </c>
      <c r="AZ606" s="104">
        <f t="shared" si="515"/>
        <v>0</v>
      </c>
      <c r="BA606" s="104">
        <f t="shared" si="515"/>
        <v>0.66666666666666663</v>
      </c>
      <c r="BB606" s="104">
        <f t="shared" si="515"/>
        <v>1</v>
      </c>
      <c r="BC606" s="104">
        <f t="shared" si="515"/>
        <v>1</v>
      </c>
      <c r="BD606" s="104">
        <f t="shared" si="515"/>
        <v>1</v>
      </c>
      <c r="BE606" s="104">
        <f t="shared" si="515"/>
        <v>1</v>
      </c>
      <c r="BF606" s="104">
        <f t="shared" si="515"/>
        <v>1</v>
      </c>
      <c r="BG606" s="104">
        <f t="shared" si="515"/>
        <v>1</v>
      </c>
      <c r="BH606" s="104">
        <f t="shared" si="515"/>
        <v>1</v>
      </c>
      <c r="BI606" s="104">
        <f t="shared" si="516"/>
        <v>1</v>
      </c>
      <c r="BJ606" s="104">
        <f t="shared" si="516"/>
        <v>1</v>
      </c>
      <c r="BK606" s="104">
        <f t="shared" si="516"/>
        <v>1</v>
      </c>
      <c r="BL606" s="104">
        <f t="shared" si="516"/>
        <v>1</v>
      </c>
      <c r="BM606" s="104">
        <f t="shared" si="516"/>
        <v>1</v>
      </c>
      <c r="BN606" s="104">
        <f t="shared" si="516"/>
        <v>1</v>
      </c>
      <c r="BO606" s="104">
        <f t="shared" si="516"/>
        <v>1</v>
      </c>
      <c r="BP606" s="104">
        <f t="shared" si="516"/>
        <v>1</v>
      </c>
      <c r="BQ606" s="104">
        <f t="shared" si="516"/>
        <v>1</v>
      </c>
      <c r="BR606" s="350">
        <f t="shared" si="495"/>
        <v>0.28248587570621464</v>
      </c>
    </row>
    <row r="607" spans="1:70" ht="15" x14ac:dyDescent="0.25">
      <c r="A607" s="80"/>
      <c r="B607" s="77" t="s">
        <v>1793</v>
      </c>
      <c r="C607" s="77" t="s">
        <v>1794</v>
      </c>
      <c r="D607" s="77" t="s">
        <v>19</v>
      </c>
      <c r="E607" s="224">
        <f>VLOOKUP(B607,'Cuadro Control'!C651:J2537,8,FALSE)</f>
        <v>320494616.71764702</v>
      </c>
      <c r="F607" s="106">
        <f t="shared" si="510"/>
        <v>6.0369617599332674E-2</v>
      </c>
      <c r="G607" s="107">
        <v>46510</v>
      </c>
      <c r="H607" s="107"/>
      <c r="I607" s="107">
        <v>46513</v>
      </c>
      <c r="J607" s="354">
        <f t="shared" si="473"/>
        <v>0</v>
      </c>
      <c r="K607" s="106">
        <f t="shared" si="511"/>
        <v>0</v>
      </c>
      <c r="L607" s="106">
        <f t="shared" si="511"/>
        <v>0</v>
      </c>
      <c r="M607" s="106">
        <f t="shared" si="511"/>
        <v>0</v>
      </c>
      <c r="N607" s="106">
        <f t="shared" si="511"/>
        <v>0</v>
      </c>
      <c r="O607" s="106">
        <f t="shared" si="511"/>
        <v>0</v>
      </c>
      <c r="P607" s="106">
        <f t="shared" si="511"/>
        <v>0</v>
      </c>
      <c r="Q607" s="106">
        <f t="shared" si="511"/>
        <v>0</v>
      </c>
      <c r="R607" s="106">
        <f t="shared" si="511"/>
        <v>0</v>
      </c>
      <c r="S607" s="106">
        <f t="shared" si="511"/>
        <v>0</v>
      </c>
      <c r="T607" s="106">
        <f t="shared" si="511"/>
        <v>0</v>
      </c>
      <c r="U607" s="106">
        <f t="shared" si="512"/>
        <v>0</v>
      </c>
      <c r="V607" s="106">
        <f t="shared" si="512"/>
        <v>0</v>
      </c>
      <c r="W607" s="106">
        <f t="shared" si="512"/>
        <v>0</v>
      </c>
      <c r="X607" s="106">
        <f t="shared" si="512"/>
        <v>0</v>
      </c>
      <c r="Y607" s="106">
        <f t="shared" si="512"/>
        <v>0</v>
      </c>
      <c r="Z607" s="106">
        <f t="shared" si="512"/>
        <v>0</v>
      </c>
      <c r="AA607" s="106">
        <f t="shared" si="512"/>
        <v>0</v>
      </c>
      <c r="AB607" s="106">
        <f t="shared" si="512"/>
        <v>0</v>
      </c>
      <c r="AC607" s="106">
        <f t="shared" si="512"/>
        <v>0</v>
      </c>
      <c r="AD607" s="106">
        <f t="shared" si="512"/>
        <v>0</v>
      </c>
      <c r="AE607" s="106">
        <f t="shared" si="513"/>
        <v>0</v>
      </c>
      <c r="AF607" s="106">
        <f t="shared" si="513"/>
        <v>0</v>
      </c>
      <c r="AG607" s="106">
        <f t="shared" si="513"/>
        <v>0</v>
      </c>
      <c r="AH607" s="106">
        <f t="shared" si="513"/>
        <v>0</v>
      </c>
      <c r="AI607" s="106">
        <f t="shared" si="513"/>
        <v>0</v>
      </c>
      <c r="AJ607" s="106">
        <f t="shared" si="513"/>
        <v>0</v>
      </c>
      <c r="AK607" s="106">
        <f t="shared" si="513"/>
        <v>0</v>
      </c>
      <c r="AL607" s="106">
        <f t="shared" si="513"/>
        <v>0</v>
      </c>
      <c r="AM607" s="106">
        <f t="shared" si="513"/>
        <v>0</v>
      </c>
      <c r="AN607" s="106">
        <f t="shared" si="513"/>
        <v>0</v>
      </c>
      <c r="AO607" s="106">
        <f t="shared" si="514"/>
        <v>0</v>
      </c>
      <c r="AP607" s="106">
        <f t="shared" si="514"/>
        <v>0</v>
      </c>
      <c r="AQ607" s="106">
        <f t="shared" si="514"/>
        <v>0</v>
      </c>
      <c r="AR607" s="106">
        <f t="shared" si="514"/>
        <v>0</v>
      </c>
      <c r="AS607" s="106">
        <f t="shared" si="514"/>
        <v>0</v>
      </c>
      <c r="AT607" s="106">
        <f t="shared" si="514"/>
        <v>0</v>
      </c>
      <c r="AU607" s="106">
        <f t="shared" si="514"/>
        <v>0</v>
      </c>
      <c r="AV607" s="106">
        <f t="shared" si="514"/>
        <v>0</v>
      </c>
      <c r="AW607" s="106">
        <f t="shared" si="514"/>
        <v>0</v>
      </c>
      <c r="AX607" s="106">
        <f t="shared" si="514"/>
        <v>0</v>
      </c>
      <c r="AY607" s="106">
        <f t="shared" si="515"/>
        <v>0</v>
      </c>
      <c r="AZ607" s="106">
        <f t="shared" si="515"/>
        <v>0</v>
      </c>
      <c r="BA607" s="106">
        <f t="shared" si="515"/>
        <v>0</v>
      </c>
      <c r="BB607" s="106">
        <f t="shared" si="515"/>
        <v>1</v>
      </c>
      <c r="BC607" s="106">
        <f t="shared" si="515"/>
        <v>1</v>
      </c>
      <c r="BD607" s="106">
        <f t="shared" si="515"/>
        <v>1</v>
      </c>
      <c r="BE607" s="106">
        <f t="shared" si="515"/>
        <v>1</v>
      </c>
      <c r="BF607" s="106">
        <f t="shared" si="515"/>
        <v>1</v>
      </c>
      <c r="BG607" s="106">
        <f t="shared" si="515"/>
        <v>1</v>
      </c>
      <c r="BH607" s="106">
        <f t="shared" si="515"/>
        <v>1</v>
      </c>
      <c r="BI607" s="106">
        <f t="shared" si="516"/>
        <v>1</v>
      </c>
      <c r="BJ607" s="106">
        <f t="shared" si="516"/>
        <v>1</v>
      </c>
      <c r="BK607" s="106">
        <f t="shared" si="516"/>
        <v>1</v>
      </c>
      <c r="BL607" s="106">
        <f t="shared" si="516"/>
        <v>1</v>
      </c>
      <c r="BM607" s="106">
        <f t="shared" si="516"/>
        <v>1</v>
      </c>
      <c r="BN607" s="106">
        <f t="shared" si="516"/>
        <v>1</v>
      </c>
      <c r="BO607" s="106">
        <f t="shared" si="516"/>
        <v>1</v>
      </c>
      <c r="BP607" s="106">
        <f t="shared" si="516"/>
        <v>1</v>
      </c>
      <c r="BQ607" s="106">
        <f t="shared" si="516"/>
        <v>1</v>
      </c>
      <c r="BR607" s="350">
        <f t="shared" si="495"/>
        <v>0.2711864406779661</v>
      </c>
    </row>
    <row r="608" spans="1:70" ht="15" x14ac:dyDescent="0.25">
      <c r="A608" s="80"/>
      <c r="B608" s="77" t="s">
        <v>1795</v>
      </c>
      <c r="C608" s="77" t="s">
        <v>1796</v>
      </c>
      <c r="D608" s="77" t="s">
        <v>8</v>
      </c>
      <c r="E608" s="224">
        <f>VLOOKUP(B608,'Cuadro Control'!C652:J2538,8,FALSE)</f>
        <v>94303618.549411759</v>
      </c>
      <c r="F608" s="106">
        <f t="shared" si="510"/>
        <v>1.7763397864110998E-2</v>
      </c>
      <c r="G608" s="107">
        <v>46513</v>
      </c>
      <c r="H608" s="107"/>
      <c r="I608" s="107">
        <v>46515</v>
      </c>
      <c r="J608" s="354">
        <f t="shared" si="473"/>
        <v>0.66666666666666663</v>
      </c>
      <c r="K608" s="106">
        <f t="shared" si="511"/>
        <v>0</v>
      </c>
      <c r="L608" s="106">
        <f t="shared" si="511"/>
        <v>0</v>
      </c>
      <c r="M608" s="106">
        <f t="shared" si="511"/>
        <v>0</v>
      </c>
      <c r="N608" s="106">
        <f t="shared" si="511"/>
        <v>0</v>
      </c>
      <c r="O608" s="106">
        <f t="shared" si="511"/>
        <v>0</v>
      </c>
      <c r="P608" s="106">
        <f t="shared" si="511"/>
        <v>0</v>
      </c>
      <c r="Q608" s="106">
        <f t="shared" si="511"/>
        <v>0</v>
      </c>
      <c r="R608" s="106">
        <f t="shared" si="511"/>
        <v>0</v>
      </c>
      <c r="S608" s="106">
        <f t="shared" si="511"/>
        <v>0</v>
      </c>
      <c r="T608" s="106">
        <f t="shared" si="511"/>
        <v>0</v>
      </c>
      <c r="U608" s="106">
        <f t="shared" si="512"/>
        <v>0</v>
      </c>
      <c r="V608" s="106">
        <f t="shared" si="512"/>
        <v>0</v>
      </c>
      <c r="W608" s="106">
        <f t="shared" si="512"/>
        <v>0</v>
      </c>
      <c r="X608" s="106">
        <f t="shared" si="512"/>
        <v>0</v>
      </c>
      <c r="Y608" s="106">
        <f t="shared" si="512"/>
        <v>0</v>
      </c>
      <c r="Z608" s="106">
        <f t="shared" si="512"/>
        <v>0</v>
      </c>
      <c r="AA608" s="106">
        <f t="shared" si="512"/>
        <v>0</v>
      </c>
      <c r="AB608" s="106">
        <f t="shared" si="512"/>
        <v>0</v>
      </c>
      <c r="AC608" s="106">
        <f t="shared" si="512"/>
        <v>0</v>
      </c>
      <c r="AD608" s="106">
        <f t="shared" si="512"/>
        <v>0</v>
      </c>
      <c r="AE608" s="106">
        <f t="shared" si="513"/>
        <v>0</v>
      </c>
      <c r="AF608" s="106">
        <f t="shared" si="513"/>
        <v>0</v>
      </c>
      <c r="AG608" s="106">
        <f t="shared" si="513"/>
        <v>0</v>
      </c>
      <c r="AH608" s="106">
        <f t="shared" si="513"/>
        <v>0</v>
      </c>
      <c r="AI608" s="106">
        <f t="shared" si="513"/>
        <v>0</v>
      </c>
      <c r="AJ608" s="106">
        <f t="shared" si="513"/>
        <v>0</v>
      </c>
      <c r="AK608" s="106">
        <f t="shared" si="513"/>
        <v>0</v>
      </c>
      <c r="AL608" s="106">
        <f t="shared" si="513"/>
        <v>0</v>
      </c>
      <c r="AM608" s="106">
        <f t="shared" si="513"/>
        <v>0</v>
      </c>
      <c r="AN608" s="106">
        <f t="shared" si="513"/>
        <v>0</v>
      </c>
      <c r="AO608" s="106">
        <f t="shared" si="514"/>
        <v>0</v>
      </c>
      <c r="AP608" s="106">
        <f t="shared" si="514"/>
        <v>0</v>
      </c>
      <c r="AQ608" s="106">
        <f t="shared" si="514"/>
        <v>0</v>
      </c>
      <c r="AR608" s="106">
        <f t="shared" si="514"/>
        <v>0</v>
      </c>
      <c r="AS608" s="106">
        <f t="shared" si="514"/>
        <v>0</v>
      </c>
      <c r="AT608" s="106">
        <f t="shared" si="514"/>
        <v>0</v>
      </c>
      <c r="AU608" s="106">
        <f t="shared" si="514"/>
        <v>0</v>
      </c>
      <c r="AV608" s="106">
        <f t="shared" si="514"/>
        <v>0</v>
      </c>
      <c r="AW608" s="106">
        <f t="shared" si="514"/>
        <v>0</v>
      </c>
      <c r="AX608" s="106">
        <f t="shared" si="514"/>
        <v>0</v>
      </c>
      <c r="AY608" s="106">
        <f t="shared" si="515"/>
        <v>0</v>
      </c>
      <c r="AZ608" s="106">
        <f t="shared" si="515"/>
        <v>0</v>
      </c>
      <c r="BA608" s="106">
        <f t="shared" si="515"/>
        <v>0</v>
      </c>
      <c r="BB608" s="106">
        <f t="shared" si="515"/>
        <v>0.66666666666666663</v>
      </c>
      <c r="BC608" s="106">
        <f t="shared" si="515"/>
        <v>1</v>
      </c>
      <c r="BD608" s="106">
        <f t="shared" si="515"/>
        <v>1</v>
      </c>
      <c r="BE608" s="106">
        <f t="shared" si="515"/>
        <v>1</v>
      </c>
      <c r="BF608" s="106">
        <f t="shared" si="515"/>
        <v>1</v>
      </c>
      <c r="BG608" s="106">
        <f t="shared" si="515"/>
        <v>1</v>
      </c>
      <c r="BH608" s="106">
        <f t="shared" si="515"/>
        <v>1</v>
      </c>
      <c r="BI608" s="106">
        <f t="shared" si="516"/>
        <v>1</v>
      </c>
      <c r="BJ608" s="106">
        <f t="shared" si="516"/>
        <v>1</v>
      </c>
      <c r="BK608" s="106">
        <f t="shared" si="516"/>
        <v>1</v>
      </c>
      <c r="BL608" s="106">
        <f t="shared" si="516"/>
        <v>1</v>
      </c>
      <c r="BM608" s="106">
        <f t="shared" si="516"/>
        <v>1</v>
      </c>
      <c r="BN608" s="106">
        <f t="shared" si="516"/>
        <v>1</v>
      </c>
      <c r="BO608" s="106">
        <f t="shared" si="516"/>
        <v>1</v>
      </c>
      <c r="BP608" s="106">
        <f t="shared" si="516"/>
        <v>1</v>
      </c>
      <c r="BQ608" s="106">
        <f t="shared" si="516"/>
        <v>1</v>
      </c>
      <c r="BR608" s="350">
        <f t="shared" si="495"/>
        <v>0.2655367231638418</v>
      </c>
    </row>
    <row r="609" spans="1:70" ht="15" x14ac:dyDescent="0.25">
      <c r="A609" s="80"/>
      <c r="B609" s="77" t="s">
        <v>1797</v>
      </c>
      <c r="C609" s="77" t="s">
        <v>1798</v>
      </c>
      <c r="D609" s="77" t="s">
        <v>26</v>
      </c>
      <c r="E609" s="224">
        <f>VLOOKUP(B609,'Cuadro Control'!C653:J2539,8,FALSE)</f>
        <v>179436034.15411764</v>
      </c>
      <c r="F609" s="106">
        <f t="shared" si="510"/>
        <v>3.3799272126209236E-2</v>
      </c>
      <c r="G609" s="107">
        <v>46515</v>
      </c>
      <c r="H609" s="107"/>
      <c r="I609" s="107">
        <v>46521</v>
      </c>
      <c r="J609" s="354">
        <f t="shared" si="473"/>
        <v>1</v>
      </c>
      <c r="K609" s="106">
        <f t="shared" si="511"/>
        <v>0</v>
      </c>
      <c r="L609" s="106">
        <f t="shared" si="511"/>
        <v>0</v>
      </c>
      <c r="M609" s="106">
        <f t="shared" si="511"/>
        <v>0</v>
      </c>
      <c r="N609" s="106">
        <f t="shared" si="511"/>
        <v>0</v>
      </c>
      <c r="O609" s="106">
        <f t="shared" si="511"/>
        <v>0</v>
      </c>
      <c r="P609" s="106">
        <f t="shared" si="511"/>
        <v>0</v>
      </c>
      <c r="Q609" s="106">
        <f t="shared" si="511"/>
        <v>0</v>
      </c>
      <c r="R609" s="106">
        <f t="shared" si="511"/>
        <v>0</v>
      </c>
      <c r="S609" s="106">
        <f t="shared" si="511"/>
        <v>0</v>
      </c>
      <c r="T609" s="106">
        <f t="shared" si="511"/>
        <v>0</v>
      </c>
      <c r="U609" s="106">
        <f t="shared" si="512"/>
        <v>0</v>
      </c>
      <c r="V609" s="106">
        <f t="shared" si="512"/>
        <v>0</v>
      </c>
      <c r="W609" s="106">
        <f t="shared" si="512"/>
        <v>0</v>
      </c>
      <c r="X609" s="106">
        <f t="shared" si="512"/>
        <v>0</v>
      </c>
      <c r="Y609" s="106">
        <f t="shared" si="512"/>
        <v>0</v>
      </c>
      <c r="Z609" s="106">
        <f t="shared" si="512"/>
        <v>0</v>
      </c>
      <c r="AA609" s="106">
        <f t="shared" si="512"/>
        <v>0</v>
      </c>
      <c r="AB609" s="106">
        <f t="shared" si="512"/>
        <v>0</v>
      </c>
      <c r="AC609" s="106">
        <f t="shared" si="512"/>
        <v>0</v>
      </c>
      <c r="AD609" s="106">
        <f t="shared" si="512"/>
        <v>0</v>
      </c>
      <c r="AE609" s="106">
        <f t="shared" si="513"/>
        <v>0</v>
      </c>
      <c r="AF609" s="106">
        <f t="shared" si="513"/>
        <v>0</v>
      </c>
      <c r="AG609" s="106">
        <f t="shared" si="513"/>
        <v>0</v>
      </c>
      <c r="AH609" s="106">
        <f t="shared" si="513"/>
        <v>0</v>
      </c>
      <c r="AI609" s="106">
        <f t="shared" si="513"/>
        <v>0</v>
      </c>
      <c r="AJ609" s="106">
        <f t="shared" si="513"/>
        <v>0</v>
      </c>
      <c r="AK609" s="106">
        <f t="shared" si="513"/>
        <v>0</v>
      </c>
      <c r="AL609" s="106">
        <f t="shared" si="513"/>
        <v>0</v>
      </c>
      <c r="AM609" s="106">
        <f t="shared" si="513"/>
        <v>0</v>
      </c>
      <c r="AN609" s="106">
        <f t="shared" si="513"/>
        <v>0</v>
      </c>
      <c r="AO609" s="106">
        <f t="shared" si="514"/>
        <v>0</v>
      </c>
      <c r="AP609" s="106">
        <f t="shared" si="514"/>
        <v>0</v>
      </c>
      <c r="AQ609" s="106">
        <f t="shared" si="514"/>
        <v>0</v>
      </c>
      <c r="AR609" s="106">
        <f t="shared" si="514"/>
        <v>0</v>
      </c>
      <c r="AS609" s="106">
        <f t="shared" si="514"/>
        <v>0</v>
      </c>
      <c r="AT609" s="106">
        <f t="shared" si="514"/>
        <v>0</v>
      </c>
      <c r="AU609" s="106">
        <f t="shared" si="514"/>
        <v>0</v>
      </c>
      <c r="AV609" s="106">
        <f t="shared" si="514"/>
        <v>0</v>
      </c>
      <c r="AW609" s="106">
        <f t="shared" si="514"/>
        <v>0</v>
      </c>
      <c r="AX609" s="106">
        <f t="shared" si="514"/>
        <v>0</v>
      </c>
      <c r="AY609" s="106">
        <f t="shared" si="515"/>
        <v>0</v>
      </c>
      <c r="AZ609" s="106">
        <f t="shared" si="515"/>
        <v>0</v>
      </c>
      <c r="BA609" s="106">
        <f t="shared" si="515"/>
        <v>0</v>
      </c>
      <c r="BB609" s="106">
        <f t="shared" si="515"/>
        <v>0</v>
      </c>
      <c r="BC609" s="106">
        <f t="shared" si="515"/>
        <v>1</v>
      </c>
      <c r="BD609" s="106">
        <f t="shared" si="515"/>
        <v>1</v>
      </c>
      <c r="BE609" s="106">
        <f t="shared" si="515"/>
        <v>1</v>
      </c>
      <c r="BF609" s="106">
        <f t="shared" si="515"/>
        <v>1</v>
      </c>
      <c r="BG609" s="106">
        <f t="shared" si="515"/>
        <v>1</v>
      </c>
      <c r="BH609" s="106">
        <f t="shared" si="515"/>
        <v>1</v>
      </c>
      <c r="BI609" s="106">
        <f t="shared" si="516"/>
        <v>1</v>
      </c>
      <c r="BJ609" s="106">
        <f t="shared" si="516"/>
        <v>1</v>
      </c>
      <c r="BK609" s="106">
        <f t="shared" si="516"/>
        <v>1</v>
      </c>
      <c r="BL609" s="106">
        <f t="shared" si="516"/>
        <v>1</v>
      </c>
      <c r="BM609" s="106">
        <f t="shared" si="516"/>
        <v>1</v>
      </c>
      <c r="BN609" s="106">
        <f t="shared" si="516"/>
        <v>1</v>
      </c>
      <c r="BO609" s="106">
        <f t="shared" si="516"/>
        <v>1</v>
      </c>
      <c r="BP609" s="106">
        <f t="shared" si="516"/>
        <v>1</v>
      </c>
      <c r="BQ609" s="106">
        <f t="shared" si="516"/>
        <v>1</v>
      </c>
      <c r="BR609" s="350">
        <f t="shared" si="495"/>
        <v>0.25423728813559321</v>
      </c>
    </row>
    <row r="610" spans="1:70" ht="15" x14ac:dyDescent="0.25">
      <c r="A610" s="80"/>
      <c r="B610" s="77" t="s">
        <v>1799</v>
      </c>
      <c r="C610" s="77" t="s">
        <v>1800</v>
      </c>
      <c r="D610" s="77" t="s">
        <v>730</v>
      </c>
      <c r="E610" s="224">
        <f>VLOOKUP(B610,'Cuadro Control'!C654:J2540,8,FALSE)</f>
        <v>1212623361.2117648</v>
      </c>
      <c r="F610" s="106">
        <f t="shared" si="510"/>
        <v>0.22841447185013161</v>
      </c>
      <c r="G610" s="107">
        <v>46521</v>
      </c>
      <c r="H610" s="107"/>
      <c r="I610" s="107">
        <v>46539</v>
      </c>
      <c r="J610" s="354">
        <f t="shared" si="473"/>
        <v>0.78947368421052633</v>
      </c>
      <c r="K610" s="106">
        <f t="shared" si="511"/>
        <v>0</v>
      </c>
      <c r="L610" s="106">
        <f t="shared" si="511"/>
        <v>0</v>
      </c>
      <c r="M610" s="106">
        <f t="shared" si="511"/>
        <v>0</v>
      </c>
      <c r="N610" s="106">
        <f t="shared" si="511"/>
        <v>0</v>
      </c>
      <c r="O610" s="106">
        <f t="shared" si="511"/>
        <v>0</v>
      </c>
      <c r="P610" s="106">
        <f t="shared" si="511"/>
        <v>0</v>
      </c>
      <c r="Q610" s="106">
        <f t="shared" si="511"/>
        <v>0</v>
      </c>
      <c r="R610" s="106">
        <f t="shared" si="511"/>
        <v>0</v>
      </c>
      <c r="S610" s="106">
        <f t="shared" si="511"/>
        <v>0</v>
      </c>
      <c r="T610" s="106">
        <f t="shared" si="511"/>
        <v>0</v>
      </c>
      <c r="U610" s="106">
        <f t="shared" si="512"/>
        <v>0</v>
      </c>
      <c r="V610" s="106">
        <f t="shared" si="512"/>
        <v>0</v>
      </c>
      <c r="W610" s="106">
        <f t="shared" si="512"/>
        <v>0</v>
      </c>
      <c r="X610" s="106">
        <f t="shared" si="512"/>
        <v>0</v>
      </c>
      <c r="Y610" s="106">
        <f t="shared" si="512"/>
        <v>0</v>
      </c>
      <c r="Z610" s="106">
        <f t="shared" si="512"/>
        <v>0</v>
      </c>
      <c r="AA610" s="106">
        <f t="shared" si="512"/>
        <v>0</v>
      </c>
      <c r="AB610" s="106">
        <f t="shared" si="512"/>
        <v>0</v>
      </c>
      <c r="AC610" s="106">
        <f t="shared" si="512"/>
        <v>0</v>
      </c>
      <c r="AD610" s="106">
        <f t="shared" si="512"/>
        <v>0</v>
      </c>
      <c r="AE610" s="106">
        <f t="shared" si="513"/>
        <v>0</v>
      </c>
      <c r="AF610" s="106">
        <f t="shared" si="513"/>
        <v>0</v>
      </c>
      <c r="AG610" s="106">
        <f t="shared" si="513"/>
        <v>0</v>
      </c>
      <c r="AH610" s="106">
        <f t="shared" si="513"/>
        <v>0</v>
      </c>
      <c r="AI610" s="106">
        <f t="shared" si="513"/>
        <v>0</v>
      </c>
      <c r="AJ610" s="106">
        <f t="shared" si="513"/>
        <v>0</v>
      </c>
      <c r="AK610" s="106">
        <f t="shared" si="513"/>
        <v>0</v>
      </c>
      <c r="AL610" s="106">
        <f t="shared" si="513"/>
        <v>0</v>
      </c>
      <c r="AM610" s="106">
        <f t="shared" si="513"/>
        <v>0</v>
      </c>
      <c r="AN610" s="106">
        <f t="shared" si="513"/>
        <v>0</v>
      </c>
      <c r="AO610" s="106">
        <f t="shared" si="514"/>
        <v>0</v>
      </c>
      <c r="AP610" s="106">
        <f t="shared" si="514"/>
        <v>0</v>
      </c>
      <c r="AQ610" s="106">
        <f t="shared" si="514"/>
        <v>0</v>
      </c>
      <c r="AR610" s="106">
        <f t="shared" si="514"/>
        <v>0</v>
      </c>
      <c r="AS610" s="106">
        <f t="shared" si="514"/>
        <v>0</v>
      </c>
      <c r="AT610" s="106">
        <f t="shared" si="514"/>
        <v>0</v>
      </c>
      <c r="AU610" s="106">
        <f t="shared" si="514"/>
        <v>0</v>
      </c>
      <c r="AV610" s="106">
        <f t="shared" si="514"/>
        <v>0</v>
      </c>
      <c r="AW610" s="106">
        <f t="shared" si="514"/>
        <v>0</v>
      </c>
      <c r="AX610" s="106">
        <f t="shared" si="514"/>
        <v>0</v>
      </c>
      <c r="AY610" s="106">
        <f t="shared" si="515"/>
        <v>0</v>
      </c>
      <c r="AZ610" s="106">
        <f t="shared" si="515"/>
        <v>0</v>
      </c>
      <c r="BA610" s="106">
        <f t="shared" si="515"/>
        <v>0</v>
      </c>
      <c r="BB610" s="106">
        <f t="shared" si="515"/>
        <v>0</v>
      </c>
      <c r="BC610" s="106">
        <f t="shared" si="515"/>
        <v>5.2631578947368418E-2</v>
      </c>
      <c r="BD610" s="106">
        <f t="shared" si="515"/>
        <v>0.42105263157894735</v>
      </c>
      <c r="BE610" s="106">
        <f t="shared" si="515"/>
        <v>0.78947368421052633</v>
      </c>
      <c r="BF610" s="106">
        <f t="shared" si="515"/>
        <v>1</v>
      </c>
      <c r="BG610" s="106">
        <f t="shared" si="515"/>
        <v>1</v>
      </c>
      <c r="BH610" s="106">
        <f t="shared" si="515"/>
        <v>1</v>
      </c>
      <c r="BI610" s="106">
        <f t="shared" si="516"/>
        <v>1</v>
      </c>
      <c r="BJ610" s="106">
        <f t="shared" si="516"/>
        <v>1</v>
      </c>
      <c r="BK610" s="106">
        <f t="shared" si="516"/>
        <v>1</v>
      </c>
      <c r="BL610" s="106">
        <f t="shared" si="516"/>
        <v>1</v>
      </c>
      <c r="BM610" s="106">
        <f t="shared" si="516"/>
        <v>1</v>
      </c>
      <c r="BN610" s="106">
        <f t="shared" si="516"/>
        <v>1</v>
      </c>
      <c r="BO610" s="106">
        <f t="shared" si="516"/>
        <v>1</v>
      </c>
      <c r="BP610" s="106">
        <f t="shared" si="516"/>
        <v>1</v>
      </c>
      <c r="BQ610" s="106">
        <f t="shared" si="516"/>
        <v>1</v>
      </c>
      <c r="BR610" s="350">
        <f t="shared" si="495"/>
        <v>0.22479928635147189</v>
      </c>
    </row>
    <row r="611" spans="1:70" ht="15" x14ac:dyDescent="0.25">
      <c r="A611" s="80"/>
      <c r="B611" s="77" t="s">
        <v>1801</v>
      </c>
      <c r="C611" s="77" t="s">
        <v>1802</v>
      </c>
      <c r="D611" s="77" t="s">
        <v>6</v>
      </c>
      <c r="E611" s="224">
        <f>VLOOKUP(B611,'Cuadro Control'!C655:J2541,8,FALSE)</f>
        <v>0</v>
      </c>
      <c r="F611" s="106">
        <f t="shared" si="510"/>
        <v>0</v>
      </c>
      <c r="G611" s="107">
        <v>46539</v>
      </c>
      <c r="H611" s="107"/>
      <c r="I611" s="107">
        <v>46542</v>
      </c>
      <c r="J611" s="354">
        <f t="shared" si="473"/>
        <v>1</v>
      </c>
      <c r="K611" s="106">
        <f t="shared" si="511"/>
        <v>0</v>
      </c>
      <c r="L611" s="106">
        <f t="shared" si="511"/>
        <v>0</v>
      </c>
      <c r="M611" s="106">
        <f t="shared" si="511"/>
        <v>0</v>
      </c>
      <c r="N611" s="106">
        <f t="shared" si="511"/>
        <v>0</v>
      </c>
      <c r="O611" s="106">
        <f t="shared" si="511"/>
        <v>0</v>
      </c>
      <c r="P611" s="106">
        <f t="shared" si="511"/>
        <v>0</v>
      </c>
      <c r="Q611" s="106">
        <f t="shared" si="511"/>
        <v>0</v>
      </c>
      <c r="R611" s="106">
        <f t="shared" si="511"/>
        <v>0</v>
      </c>
      <c r="S611" s="106">
        <f t="shared" si="511"/>
        <v>0</v>
      </c>
      <c r="T611" s="106">
        <f t="shared" si="511"/>
        <v>0</v>
      </c>
      <c r="U611" s="106">
        <f t="shared" si="512"/>
        <v>0</v>
      </c>
      <c r="V611" s="106">
        <f t="shared" si="512"/>
        <v>0</v>
      </c>
      <c r="W611" s="106">
        <f t="shared" si="512"/>
        <v>0</v>
      </c>
      <c r="X611" s="106">
        <f t="shared" si="512"/>
        <v>0</v>
      </c>
      <c r="Y611" s="106">
        <f t="shared" si="512"/>
        <v>0</v>
      </c>
      <c r="Z611" s="106">
        <f t="shared" si="512"/>
        <v>0</v>
      </c>
      <c r="AA611" s="106">
        <f t="shared" si="512"/>
        <v>0</v>
      </c>
      <c r="AB611" s="106">
        <f t="shared" si="512"/>
        <v>0</v>
      </c>
      <c r="AC611" s="106">
        <f t="shared" si="512"/>
        <v>0</v>
      </c>
      <c r="AD611" s="106">
        <f t="shared" si="512"/>
        <v>0</v>
      </c>
      <c r="AE611" s="106">
        <f t="shared" si="513"/>
        <v>0</v>
      </c>
      <c r="AF611" s="106">
        <f t="shared" si="513"/>
        <v>0</v>
      </c>
      <c r="AG611" s="106">
        <f t="shared" si="513"/>
        <v>0</v>
      </c>
      <c r="AH611" s="106">
        <f t="shared" si="513"/>
        <v>0</v>
      </c>
      <c r="AI611" s="106">
        <f t="shared" si="513"/>
        <v>0</v>
      </c>
      <c r="AJ611" s="106">
        <f t="shared" si="513"/>
        <v>0</v>
      </c>
      <c r="AK611" s="106">
        <f t="shared" si="513"/>
        <v>0</v>
      </c>
      <c r="AL611" s="106">
        <f t="shared" si="513"/>
        <v>0</v>
      </c>
      <c r="AM611" s="106">
        <f t="shared" si="513"/>
        <v>0</v>
      </c>
      <c r="AN611" s="106">
        <f t="shared" si="513"/>
        <v>0</v>
      </c>
      <c r="AO611" s="106">
        <f t="shared" si="514"/>
        <v>0</v>
      </c>
      <c r="AP611" s="106">
        <f t="shared" si="514"/>
        <v>0</v>
      </c>
      <c r="AQ611" s="106">
        <f t="shared" si="514"/>
        <v>0</v>
      </c>
      <c r="AR611" s="106">
        <f t="shared" si="514"/>
        <v>0</v>
      </c>
      <c r="AS611" s="106">
        <f t="shared" si="514"/>
        <v>0</v>
      </c>
      <c r="AT611" s="106">
        <f t="shared" si="514"/>
        <v>0</v>
      </c>
      <c r="AU611" s="106">
        <f t="shared" si="514"/>
        <v>0</v>
      </c>
      <c r="AV611" s="106">
        <f t="shared" si="514"/>
        <v>0</v>
      </c>
      <c r="AW611" s="106">
        <f t="shared" si="514"/>
        <v>0</v>
      </c>
      <c r="AX611" s="106">
        <f t="shared" si="514"/>
        <v>0</v>
      </c>
      <c r="AY611" s="106">
        <f t="shared" si="515"/>
        <v>0</v>
      </c>
      <c r="AZ611" s="106">
        <f t="shared" si="515"/>
        <v>0</v>
      </c>
      <c r="BA611" s="106">
        <f t="shared" si="515"/>
        <v>0</v>
      </c>
      <c r="BB611" s="106">
        <f t="shared" si="515"/>
        <v>0</v>
      </c>
      <c r="BC611" s="106">
        <f t="shared" si="515"/>
        <v>0</v>
      </c>
      <c r="BD611" s="106">
        <f t="shared" si="515"/>
        <v>0</v>
      </c>
      <c r="BE611" s="106">
        <f t="shared" si="515"/>
        <v>0</v>
      </c>
      <c r="BF611" s="106">
        <f t="shared" si="515"/>
        <v>1</v>
      </c>
      <c r="BG611" s="106">
        <f t="shared" si="515"/>
        <v>1</v>
      </c>
      <c r="BH611" s="106">
        <f t="shared" si="515"/>
        <v>1</v>
      </c>
      <c r="BI611" s="106">
        <f t="shared" si="516"/>
        <v>1</v>
      </c>
      <c r="BJ611" s="106">
        <f t="shared" si="516"/>
        <v>1</v>
      </c>
      <c r="BK611" s="106">
        <f t="shared" si="516"/>
        <v>1</v>
      </c>
      <c r="BL611" s="106">
        <f t="shared" si="516"/>
        <v>1</v>
      </c>
      <c r="BM611" s="106">
        <f t="shared" si="516"/>
        <v>1</v>
      </c>
      <c r="BN611" s="106">
        <f t="shared" si="516"/>
        <v>1</v>
      </c>
      <c r="BO611" s="106">
        <f t="shared" si="516"/>
        <v>1</v>
      </c>
      <c r="BP611" s="106">
        <f t="shared" si="516"/>
        <v>1</v>
      </c>
      <c r="BQ611" s="106">
        <f t="shared" si="516"/>
        <v>1</v>
      </c>
      <c r="BR611" s="350">
        <f t="shared" si="495"/>
        <v>0.20338983050847459</v>
      </c>
    </row>
    <row r="612" spans="1:70" ht="24" x14ac:dyDescent="0.25">
      <c r="A612" s="80"/>
      <c r="B612" s="78" t="s">
        <v>1803</v>
      </c>
      <c r="C612" s="78" t="s">
        <v>1804</v>
      </c>
      <c r="D612" s="78" t="s">
        <v>3</v>
      </c>
      <c r="E612" s="225">
        <f>VLOOKUP(B612,'Cuadro Control'!C656:J2542,8,FALSE)</f>
        <v>0</v>
      </c>
      <c r="F612" s="108">
        <f t="shared" si="510"/>
        <v>0</v>
      </c>
      <c r="G612" s="109">
        <v>46539</v>
      </c>
      <c r="H612" s="109"/>
      <c r="I612" s="109">
        <v>46539</v>
      </c>
      <c r="J612" s="354">
        <f t="shared" si="473"/>
        <v>0</v>
      </c>
      <c r="K612" s="108">
        <f t="shared" si="511"/>
        <v>0</v>
      </c>
      <c r="L612" s="108">
        <f t="shared" si="511"/>
        <v>0</v>
      </c>
      <c r="M612" s="108">
        <f t="shared" si="511"/>
        <v>0</v>
      </c>
      <c r="N612" s="108">
        <f t="shared" si="511"/>
        <v>0</v>
      </c>
      <c r="O612" s="108">
        <f t="shared" si="511"/>
        <v>0</v>
      </c>
      <c r="P612" s="108">
        <f t="shared" si="511"/>
        <v>0</v>
      </c>
      <c r="Q612" s="108">
        <f t="shared" si="511"/>
        <v>0</v>
      </c>
      <c r="R612" s="108">
        <f t="shared" si="511"/>
        <v>0</v>
      </c>
      <c r="S612" s="108">
        <f t="shared" si="511"/>
        <v>0</v>
      </c>
      <c r="T612" s="108">
        <f t="shared" si="511"/>
        <v>0</v>
      </c>
      <c r="U612" s="108">
        <f t="shared" si="512"/>
        <v>0</v>
      </c>
      <c r="V612" s="108">
        <f t="shared" si="512"/>
        <v>0</v>
      </c>
      <c r="W612" s="108">
        <f t="shared" si="512"/>
        <v>0</v>
      </c>
      <c r="X612" s="108">
        <f t="shared" si="512"/>
        <v>0</v>
      </c>
      <c r="Y612" s="108">
        <f t="shared" si="512"/>
        <v>0</v>
      </c>
      <c r="Z612" s="108">
        <f t="shared" si="512"/>
        <v>0</v>
      </c>
      <c r="AA612" s="108">
        <f t="shared" si="512"/>
        <v>0</v>
      </c>
      <c r="AB612" s="108">
        <f t="shared" si="512"/>
        <v>0</v>
      </c>
      <c r="AC612" s="108">
        <f t="shared" si="512"/>
        <v>0</v>
      </c>
      <c r="AD612" s="108">
        <f t="shared" si="512"/>
        <v>0</v>
      </c>
      <c r="AE612" s="108">
        <f t="shared" si="513"/>
        <v>0</v>
      </c>
      <c r="AF612" s="108">
        <f t="shared" si="513"/>
        <v>0</v>
      </c>
      <c r="AG612" s="108">
        <f t="shared" si="513"/>
        <v>0</v>
      </c>
      <c r="AH612" s="108">
        <f t="shared" si="513"/>
        <v>0</v>
      </c>
      <c r="AI612" s="108">
        <f t="shared" si="513"/>
        <v>0</v>
      </c>
      <c r="AJ612" s="108">
        <f t="shared" si="513"/>
        <v>0</v>
      </c>
      <c r="AK612" s="108">
        <f t="shared" si="513"/>
        <v>0</v>
      </c>
      <c r="AL612" s="108">
        <f t="shared" si="513"/>
        <v>0</v>
      </c>
      <c r="AM612" s="108">
        <f t="shared" si="513"/>
        <v>0</v>
      </c>
      <c r="AN612" s="108">
        <f t="shared" si="513"/>
        <v>0</v>
      </c>
      <c r="AO612" s="108">
        <f t="shared" si="514"/>
        <v>0</v>
      </c>
      <c r="AP612" s="108">
        <f t="shared" si="514"/>
        <v>0</v>
      </c>
      <c r="AQ612" s="108">
        <f t="shared" si="514"/>
        <v>0</v>
      </c>
      <c r="AR612" s="108">
        <f t="shared" si="514"/>
        <v>0</v>
      </c>
      <c r="AS612" s="108">
        <f t="shared" si="514"/>
        <v>0</v>
      </c>
      <c r="AT612" s="108">
        <f t="shared" si="514"/>
        <v>0</v>
      </c>
      <c r="AU612" s="108">
        <f t="shared" si="514"/>
        <v>0</v>
      </c>
      <c r="AV612" s="108">
        <f t="shared" si="514"/>
        <v>0</v>
      </c>
      <c r="AW612" s="108">
        <f t="shared" si="514"/>
        <v>0</v>
      </c>
      <c r="AX612" s="108">
        <f t="shared" si="514"/>
        <v>0</v>
      </c>
      <c r="AY612" s="108">
        <f t="shared" si="515"/>
        <v>0</v>
      </c>
      <c r="AZ612" s="108">
        <f t="shared" si="515"/>
        <v>0</v>
      </c>
      <c r="BA612" s="108">
        <f t="shared" si="515"/>
        <v>0</v>
      </c>
      <c r="BB612" s="108">
        <f t="shared" si="515"/>
        <v>0</v>
      </c>
      <c r="BC612" s="108">
        <f t="shared" si="515"/>
        <v>0</v>
      </c>
      <c r="BD612" s="108">
        <f t="shared" si="515"/>
        <v>0</v>
      </c>
      <c r="BE612" s="108">
        <f t="shared" si="515"/>
        <v>0</v>
      </c>
      <c r="BF612" s="108">
        <f t="shared" si="515"/>
        <v>1</v>
      </c>
      <c r="BG612" s="108">
        <f t="shared" si="515"/>
        <v>1</v>
      </c>
      <c r="BH612" s="108">
        <f t="shared" si="515"/>
        <v>1</v>
      </c>
      <c r="BI612" s="108">
        <f t="shared" si="516"/>
        <v>1</v>
      </c>
      <c r="BJ612" s="108">
        <f t="shared" si="516"/>
        <v>1</v>
      </c>
      <c r="BK612" s="108">
        <f t="shared" si="516"/>
        <v>1</v>
      </c>
      <c r="BL612" s="108">
        <f t="shared" si="516"/>
        <v>1</v>
      </c>
      <c r="BM612" s="108">
        <f t="shared" si="516"/>
        <v>1</v>
      </c>
      <c r="BN612" s="108">
        <f t="shared" si="516"/>
        <v>1</v>
      </c>
      <c r="BO612" s="108">
        <f t="shared" si="516"/>
        <v>1</v>
      </c>
      <c r="BP612" s="108">
        <f t="shared" si="516"/>
        <v>1</v>
      </c>
      <c r="BQ612" s="108">
        <f t="shared" si="516"/>
        <v>1</v>
      </c>
      <c r="BR612" s="350">
        <f t="shared" si="495"/>
        <v>0.20338983050847459</v>
      </c>
    </row>
    <row r="613" spans="1:70" ht="15" x14ac:dyDescent="0.25">
      <c r="A613" s="80"/>
      <c r="B613" s="77" t="s">
        <v>1805</v>
      </c>
      <c r="C613" s="77" t="s">
        <v>1806</v>
      </c>
      <c r="D613" s="77" t="s">
        <v>8</v>
      </c>
      <c r="E613" s="224">
        <f>VLOOKUP(B613,'Cuadro Control'!C657:J2543,8,FALSE)</f>
        <v>1230815225.9452939</v>
      </c>
      <c r="F613" s="106">
        <f t="shared" si="510"/>
        <v>0.2318411625341423</v>
      </c>
      <c r="G613" s="107">
        <v>46542</v>
      </c>
      <c r="H613" s="107"/>
      <c r="I613" s="107">
        <v>46542</v>
      </c>
      <c r="J613" s="354">
        <f t="shared" si="473"/>
        <v>1</v>
      </c>
      <c r="K613" s="106">
        <f t="shared" si="511"/>
        <v>0</v>
      </c>
      <c r="L613" s="106">
        <f t="shared" si="511"/>
        <v>0</v>
      </c>
      <c r="M613" s="106">
        <f t="shared" si="511"/>
        <v>0</v>
      </c>
      <c r="N613" s="106">
        <f t="shared" si="511"/>
        <v>0</v>
      </c>
      <c r="O613" s="106">
        <f t="shared" si="511"/>
        <v>0</v>
      </c>
      <c r="P613" s="106">
        <f t="shared" si="511"/>
        <v>0</v>
      </c>
      <c r="Q613" s="106">
        <f t="shared" si="511"/>
        <v>0</v>
      </c>
      <c r="R613" s="106">
        <f t="shared" si="511"/>
        <v>0</v>
      </c>
      <c r="S613" s="106">
        <f t="shared" si="511"/>
        <v>0</v>
      </c>
      <c r="T613" s="106">
        <f t="shared" si="511"/>
        <v>0</v>
      </c>
      <c r="U613" s="106">
        <f t="shared" si="512"/>
        <v>0</v>
      </c>
      <c r="V613" s="106">
        <f t="shared" si="512"/>
        <v>0</v>
      </c>
      <c r="W613" s="106">
        <f t="shared" si="512"/>
        <v>0</v>
      </c>
      <c r="X613" s="106">
        <f t="shared" si="512"/>
        <v>0</v>
      </c>
      <c r="Y613" s="106">
        <f t="shared" si="512"/>
        <v>0</v>
      </c>
      <c r="Z613" s="106">
        <f t="shared" si="512"/>
        <v>0</v>
      </c>
      <c r="AA613" s="106">
        <f t="shared" si="512"/>
        <v>0</v>
      </c>
      <c r="AB613" s="106">
        <f t="shared" si="512"/>
        <v>0</v>
      </c>
      <c r="AC613" s="106">
        <f t="shared" si="512"/>
        <v>0</v>
      </c>
      <c r="AD613" s="106">
        <f t="shared" si="512"/>
        <v>0</v>
      </c>
      <c r="AE613" s="106">
        <f t="shared" si="513"/>
        <v>0</v>
      </c>
      <c r="AF613" s="106">
        <f t="shared" si="513"/>
        <v>0</v>
      </c>
      <c r="AG613" s="106">
        <f t="shared" si="513"/>
        <v>0</v>
      </c>
      <c r="AH613" s="106">
        <f t="shared" si="513"/>
        <v>0</v>
      </c>
      <c r="AI613" s="106">
        <f t="shared" si="513"/>
        <v>0</v>
      </c>
      <c r="AJ613" s="106">
        <f t="shared" si="513"/>
        <v>0</v>
      </c>
      <c r="AK613" s="106">
        <f t="shared" si="513"/>
        <v>0</v>
      </c>
      <c r="AL613" s="106">
        <f t="shared" si="513"/>
        <v>0</v>
      </c>
      <c r="AM613" s="106">
        <f t="shared" si="513"/>
        <v>0</v>
      </c>
      <c r="AN613" s="106">
        <f t="shared" si="513"/>
        <v>0</v>
      </c>
      <c r="AO613" s="106">
        <f t="shared" si="514"/>
        <v>0</v>
      </c>
      <c r="AP613" s="106">
        <f t="shared" si="514"/>
        <v>0</v>
      </c>
      <c r="AQ613" s="106">
        <f t="shared" si="514"/>
        <v>0</v>
      </c>
      <c r="AR613" s="106">
        <f t="shared" si="514"/>
        <v>0</v>
      </c>
      <c r="AS613" s="106">
        <f t="shared" si="514"/>
        <v>0</v>
      </c>
      <c r="AT613" s="106">
        <f t="shared" si="514"/>
        <v>0</v>
      </c>
      <c r="AU613" s="106">
        <f t="shared" si="514"/>
        <v>0</v>
      </c>
      <c r="AV613" s="106">
        <f t="shared" si="514"/>
        <v>0</v>
      </c>
      <c r="AW613" s="106">
        <f t="shared" si="514"/>
        <v>0</v>
      </c>
      <c r="AX613" s="106">
        <f t="shared" si="514"/>
        <v>0</v>
      </c>
      <c r="AY613" s="106">
        <f t="shared" si="515"/>
        <v>0</v>
      </c>
      <c r="AZ613" s="106">
        <f t="shared" si="515"/>
        <v>0</v>
      </c>
      <c r="BA613" s="106">
        <f t="shared" si="515"/>
        <v>0</v>
      </c>
      <c r="BB613" s="106">
        <f t="shared" si="515"/>
        <v>0</v>
      </c>
      <c r="BC613" s="106">
        <f t="shared" si="515"/>
        <v>0</v>
      </c>
      <c r="BD613" s="106">
        <f t="shared" si="515"/>
        <v>0</v>
      </c>
      <c r="BE613" s="106">
        <f t="shared" si="515"/>
        <v>0</v>
      </c>
      <c r="BF613" s="106">
        <f t="shared" si="515"/>
        <v>1</v>
      </c>
      <c r="BG613" s="106">
        <f t="shared" si="515"/>
        <v>1</v>
      </c>
      <c r="BH613" s="106">
        <f t="shared" si="515"/>
        <v>1</v>
      </c>
      <c r="BI613" s="106">
        <f t="shared" si="516"/>
        <v>1</v>
      </c>
      <c r="BJ613" s="106">
        <f t="shared" si="516"/>
        <v>1</v>
      </c>
      <c r="BK613" s="106">
        <f t="shared" si="516"/>
        <v>1</v>
      </c>
      <c r="BL613" s="106">
        <f t="shared" si="516"/>
        <v>1</v>
      </c>
      <c r="BM613" s="106">
        <f t="shared" si="516"/>
        <v>1</v>
      </c>
      <c r="BN613" s="106">
        <f t="shared" si="516"/>
        <v>1</v>
      </c>
      <c r="BO613" s="106">
        <f t="shared" si="516"/>
        <v>1</v>
      </c>
      <c r="BP613" s="106">
        <f t="shared" si="516"/>
        <v>1</v>
      </c>
      <c r="BQ613" s="106">
        <f t="shared" si="516"/>
        <v>1</v>
      </c>
      <c r="BR613" s="350">
        <f t="shared" si="495"/>
        <v>0.20338983050847459</v>
      </c>
    </row>
    <row r="614" spans="1:70" ht="15" x14ac:dyDescent="0.25">
      <c r="A614" s="80"/>
      <c r="B614" s="77" t="s">
        <v>1807</v>
      </c>
      <c r="C614" s="77" t="s">
        <v>1808</v>
      </c>
      <c r="D614" s="77" t="s">
        <v>26</v>
      </c>
      <c r="E614" s="224">
        <f>VLOOKUP(B614,'Cuadro Control'!C658:J2544,8,FALSE)</f>
        <v>0</v>
      </c>
      <c r="F614" s="106">
        <f t="shared" si="510"/>
        <v>0</v>
      </c>
      <c r="G614" s="107">
        <v>46543</v>
      </c>
      <c r="H614" s="107"/>
      <c r="I614" s="107">
        <v>46552</v>
      </c>
      <c r="J614" s="354">
        <f t="shared" si="473"/>
        <v>0.7</v>
      </c>
      <c r="K614" s="106">
        <f t="shared" ref="K614:T619" si="517">IF($G614=0,0,IF(K$6&lt;$G614,0,IF(K$6&gt;$I614,1,(K$6-$G614+1)/($I614-$G614+1))))</f>
        <v>0</v>
      </c>
      <c r="L614" s="106">
        <f t="shared" si="517"/>
        <v>0</v>
      </c>
      <c r="M614" s="106">
        <f t="shared" si="517"/>
        <v>0</v>
      </c>
      <c r="N614" s="106">
        <f t="shared" si="517"/>
        <v>0</v>
      </c>
      <c r="O614" s="106">
        <f t="shared" si="517"/>
        <v>0</v>
      </c>
      <c r="P614" s="106">
        <f t="shared" si="517"/>
        <v>0</v>
      </c>
      <c r="Q614" s="106">
        <f t="shared" si="517"/>
        <v>0</v>
      </c>
      <c r="R614" s="106">
        <f t="shared" si="517"/>
        <v>0</v>
      </c>
      <c r="S614" s="106">
        <f t="shared" si="517"/>
        <v>0</v>
      </c>
      <c r="T614" s="106">
        <f t="shared" si="517"/>
        <v>0</v>
      </c>
      <c r="U614" s="106">
        <f t="shared" ref="U614:AD619" si="518">IF($G614=0,0,IF(U$6&lt;$G614,0,IF(U$6&gt;$I614,1,(U$6-$G614+1)/($I614-$G614+1))))</f>
        <v>0</v>
      </c>
      <c r="V614" s="106">
        <f t="shared" si="518"/>
        <v>0</v>
      </c>
      <c r="W614" s="106">
        <f t="shared" si="518"/>
        <v>0</v>
      </c>
      <c r="X614" s="106">
        <f t="shared" si="518"/>
        <v>0</v>
      </c>
      <c r="Y614" s="106">
        <f t="shared" si="518"/>
        <v>0</v>
      </c>
      <c r="Z614" s="106">
        <f t="shared" si="518"/>
        <v>0</v>
      </c>
      <c r="AA614" s="106">
        <f t="shared" si="518"/>
        <v>0</v>
      </c>
      <c r="AB614" s="106">
        <f t="shared" si="518"/>
        <v>0</v>
      </c>
      <c r="AC614" s="106">
        <f t="shared" si="518"/>
        <v>0</v>
      </c>
      <c r="AD614" s="106">
        <f t="shared" si="518"/>
        <v>0</v>
      </c>
      <c r="AE614" s="106">
        <f t="shared" ref="AE614:AN619" si="519">IF($G614=0,0,IF(AE$6&lt;$G614,0,IF(AE$6&gt;$I614,1,(AE$6-$G614+1)/($I614-$G614+1))))</f>
        <v>0</v>
      </c>
      <c r="AF614" s="106">
        <f t="shared" si="519"/>
        <v>0</v>
      </c>
      <c r="AG614" s="106">
        <f t="shared" si="519"/>
        <v>0</v>
      </c>
      <c r="AH614" s="106">
        <f t="shared" si="519"/>
        <v>0</v>
      </c>
      <c r="AI614" s="106">
        <f t="shared" si="519"/>
        <v>0</v>
      </c>
      <c r="AJ614" s="106">
        <f t="shared" si="519"/>
        <v>0</v>
      </c>
      <c r="AK614" s="106">
        <f t="shared" si="519"/>
        <v>0</v>
      </c>
      <c r="AL614" s="106">
        <f t="shared" si="519"/>
        <v>0</v>
      </c>
      <c r="AM614" s="106">
        <f t="shared" si="519"/>
        <v>0</v>
      </c>
      <c r="AN614" s="106">
        <f t="shared" si="519"/>
        <v>0</v>
      </c>
      <c r="AO614" s="106">
        <f t="shared" ref="AO614:AX619" si="520">IF($G614=0,0,IF(AO$6&lt;$G614,0,IF(AO$6&gt;$I614,1,(AO$6-$G614+1)/($I614-$G614+1))))</f>
        <v>0</v>
      </c>
      <c r="AP614" s="106">
        <f t="shared" si="520"/>
        <v>0</v>
      </c>
      <c r="AQ614" s="106">
        <f t="shared" si="520"/>
        <v>0</v>
      </c>
      <c r="AR614" s="106">
        <f t="shared" si="520"/>
        <v>0</v>
      </c>
      <c r="AS614" s="106">
        <f t="shared" si="520"/>
        <v>0</v>
      </c>
      <c r="AT614" s="106">
        <f t="shared" si="520"/>
        <v>0</v>
      </c>
      <c r="AU614" s="106">
        <f t="shared" si="520"/>
        <v>0</v>
      </c>
      <c r="AV614" s="106">
        <f t="shared" si="520"/>
        <v>0</v>
      </c>
      <c r="AW614" s="106">
        <f t="shared" si="520"/>
        <v>0</v>
      </c>
      <c r="AX614" s="106">
        <f t="shared" si="520"/>
        <v>0</v>
      </c>
      <c r="AY614" s="106">
        <f t="shared" ref="AY614:BH619" si="521">IF($G614=0,0,IF(AY$6&lt;$G614,0,IF(AY$6&gt;$I614,1,(AY$6-$G614+1)/($I614-$G614+1))))</f>
        <v>0</v>
      </c>
      <c r="AZ614" s="106">
        <f t="shared" si="521"/>
        <v>0</v>
      </c>
      <c r="BA614" s="106">
        <f t="shared" si="521"/>
        <v>0</v>
      </c>
      <c r="BB614" s="106">
        <f t="shared" si="521"/>
        <v>0</v>
      </c>
      <c r="BC614" s="106">
        <f t="shared" si="521"/>
        <v>0</v>
      </c>
      <c r="BD614" s="106">
        <f t="shared" si="521"/>
        <v>0</v>
      </c>
      <c r="BE614" s="106">
        <f t="shared" si="521"/>
        <v>0</v>
      </c>
      <c r="BF614" s="106">
        <f t="shared" si="521"/>
        <v>0</v>
      </c>
      <c r="BG614" s="106">
        <f t="shared" si="521"/>
        <v>0.7</v>
      </c>
      <c r="BH614" s="106">
        <f t="shared" si="521"/>
        <v>1</v>
      </c>
      <c r="BI614" s="106">
        <f t="shared" ref="BI614:BQ619" si="522">IF($G614=0,0,IF(BI$6&lt;$G614,0,IF(BI$6&gt;$I614,1,(BI$6-$G614+1)/($I614-$G614+1))))</f>
        <v>1</v>
      </c>
      <c r="BJ614" s="106">
        <f t="shared" si="522"/>
        <v>1</v>
      </c>
      <c r="BK614" s="106">
        <f t="shared" si="522"/>
        <v>1</v>
      </c>
      <c r="BL614" s="106">
        <f t="shared" si="522"/>
        <v>1</v>
      </c>
      <c r="BM614" s="106">
        <f t="shared" si="522"/>
        <v>1</v>
      </c>
      <c r="BN614" s="106">
        <f t="shared" si="522"/>
        <v>1</v>
      </c>
      <c r="BO614" s="106">
        <f t="shared" si="522"/>
        <v>1</v>
      </c>
      <c r="BP614" s="106">
        <f t="shared" si="522"/>
        <v>1</v>
      </c>
      <c r="BQ614" s="106">
        <f t="shared" si="522"/>
        <v>1</v>
      </c>
      <c r="BR614" s="350">
        <f t="shared" si="495"/>
        <v>0.18135593220338983</v>
      </c>
    </row>
    <row r="615" spans="1:70" ht="15" x14ac:dyDescent="0.25">
      <c r="A615" s="80"/>
      <c r="B615" s="77" t="s">
        <v>1809</v>
      </c>
      <c r="C615" s="77" t="s">
        <v>2081</v>
      </c>
      <c r="D615" s="77" t="s">
        <v>6</v>
      </c>
      <c r="E615" s="224">
        <f>VLOOKUP(B615,'Cuadro Control'!C659:J2545,8,FALSE)</f>
        <v>52736347.43270281</v>
      </c>
      <c r="F615" s="106">
        <f t="shared" si="510"/>
        <v>9.933624348213644E-3</v>
      </c>
      <c r="G615" s="107">
        <v>46552</v>
      </c>
      <c r="H615" s="107"/>
      <c r="I615" s="107">
        <v>46554</v>
      </c>
      <c r="J615" s="354">
        <f t="shared" si="473"/>
        <v>0</v>
      </c>
      <c r="K615" s="106">
        <f t="shared" si="517"/>
        <v>0</v>
      </c>
      <c r="L615" s="106">
        <f t="shared" si="517"/>
        <v>0</v>
      </c>
      <c r="M615" s="106">
        <f t="shared" si="517"/>
        <v>0</v>
      </c>
      <c r="N615" s="106">
        <f t="shared" si="517"/>
        <v>0</v>
      </c>
      <c r="O615" s="106">
        <f t="shared" si="517"/>
        <v>0</v>
      </c>
      <c r="P615" s="106">
        <f t="shared" si="517"/>
        <v>0</v>
      </c>
      <c r="Q615" s="106">
        <f t="shared" si="517"/>
        <v>0</v>
      </c>
      <c r="R615" s="106">
        <f t="shared" si="517"/>
        <v>0</v>
      </c>
      <c r="S615" s="106">
        <f t="shared" si="517"/>
        <v>0</v>
      </c>
      <c r="T615" s="106">
        <f t="shared" si="517"/>
        <v>0</v>
      </c>
      <c r="U615" s="106">
        <f t="shared" si="518"/>
        <v>0</v>
      </c>
      <c r="V615" s="106">
        <f t="shared" si="518"/>
        <v>0</v>
      </c>
      <c r="W615" s="106">
        <f t="shared" si="518"/>
        <v>0</v>
      </c>
      <c r="X615" s="106">
        <f t="shared" si="518"/>
        <v>0</v>
      </c>
      <c r="Y615" s="106">
        <f t="shared" si="518"/>
        <v>0</v>
      </c>
      <c r="Z615" s="106">
        <f t="shared" si="518"/>
        <v>0</v>
      </c>
      <c r="AA615" s="106">
        <f t="shared" si="518"/>
        <v>0</v>
      </c>
      <c r="AB615" s="106">
        <f t="shared" si="518"/>
        <v>0</v>
      </c>
      <c r="AC615" s="106">
        <f t="shared" si="518"/>
        <v>0</v>
      </c>
      <c r="AD615" s="106">
        <f t="shared" si="518"/>
        <v>0</v>
      </c>
      <c r="AE615" s="106">
        <f t="shared" si="519"/>
        <v>0</v>
      </c>
      <c r="AF615" s="106">
        <f t="shared" si="519"/>
        <v>0</v>
      </c>
      <c r="AG615" s="106">
        <f t="shared" si="519"/>
        <v>0</v>
      </c>
      <c r="AH615" s="106">
        <f t="shared" si="519"/>
        <v>0</v>
      </c>
      <c r="AI615" s="106">
        <f t="shared" si="519"/>
        <v>0</v>
      </c>
      <c r="AJ615" s="106">
        <f t="shared" si="519"/>
        <v>0</v>
      </c>
      <c r="AK615" s="106">
        <f t="shared" si="519"/>
        <v>0</v>
      </c>
      <c r="AL615" s="106">
        <f t="shared" si="519"/>
        <v>0</v>
      </c>
      <c r="AM615" s="106">
        <f t="shared" si="519"/>
        <v>0</v>
      </c>
      <c r="AN615" s="106">
        <f t="shared" si="519"/>
        <v>0</v>
      </c>
      <c r="AO615" s="106">
        <f t="shared" si="520"/>
        <v>0</v>
      </c>
      <c r="AP615" s="106">
        <f t="shared" si="520"/>
        <v>0</v>
      </c>
      <c r="AQ615" s="106">
        <f t="shared" si="520"/>
        <v>0</v>
      </c>
      <c r="AR615" s="106">
        <f t="shared" si="520"/>
        <v>0</v>
      </c>
      <c r="AS615" s="106">
        <f t="shared" si="520"/>
        <v>0</v>
      </c>
      <c r="AT615" s="106">
        <f t="shared" si="520"/>
        <v>0</v>
      </c>
      <c r="AU615" s="106">
        <f t="shared" si="520"/>
        <v>0</v>
      </c>
      <c r="AV615" s="106">
        <f t="shared" si="520"/>
        <v>0</v>
      </c>
      <c r="AW615" s="106">
        <f t="shared" si="520"/>
        <v>0</v>
      </c>
      <c r="AX615" s="106">
        <f t="shared" si="520"/>
        <v>0</v>
      </c>
      <c r="AY615" s="106">
        <f t="shared" si="521"/>
        <v>0</v>
      </c>
      <c r="AZ615" s="106">
        <f t="shared" si="521"/>
        <v>0</v>
      </c>
      <c r="BA615" s="106">
        <f t="shared" si="521"/>
        <v>0</v>
      </c>
      <c r="BB615" s="106">
        <f t="shared" si="521"/>
        <v>0</v>
      </c>
      <c r="BC615" s="106">
        <f t="shared" si="521"/>
        <v>0</v>
      </c>
      <c r="BD615" s="106">
        <f t="shared" si="521"/>
        <v>0</v>
      </c>
      <c r="BE615" s="106">
        <f t="shared" si="521"/>
        <v>0</v>
      </c>
      <c r="BF615" s="106">
        <f t="shared" si="521"/>
        <v>0</v>
      </c>
      <c r="BG615" s="106">
        <f t="shared" si="521"/>
        <v>0</v>
      </c>
      <c r="BH615" s="106">
        <f t="shared" si="521"/>
        <v>1</v>
      </c>
      <c r="BI615" s="106">
        <f t="shared" si="522"/>
        <v>1</v>
      </c>
      <c r="BJ615" s="106">
        <f t="shared" si="522"/>
        <v>1</v>
      </c>
      <c r="BK615" s="106">
        <f t="shared" si="522"/>
        <v>1</v>
      </c>
      <c r="BL615" s="106">
        <f t="shared" si="522"/>
        <v>1</v>
      </c>
      <c r="BM615" s="106">
        <f t="shared" si="522"/>
        <v>1</v>
      </c>
      <c r="BN615" s="106">
        <f t="shared" si="522"/>
        <v>1</v>
      </c>
      <c r="BO615" s="106">
        <f t="shared" si="522"/>
        <v>1</v>
      </c>
      <c r="BP615" s="106">
        <f t="shared" si="522"/>
        <v>1</v>
      </c>
      <c r="BQ615" s="106">
        <f t="shared" si="522"/>
        <v>1</v>
      </c>
      <c r="BR615" s="350">
        <f t="shared" si="495"/>
        <v>0.16949152542372881</v>
      </c>
    </row>
    <row r="616" spans="1:70" ht="24" x14ac:dyDescent="0.25">
      <c r="A616" s="80"/>
      <c r="B616" s="77" t="s">
        <v>1810</v>
      </c>
      <c r="C616" s="77" t="s">
        <v>1811</v>
      </c>
      <c r="D616" s="77" t="s">
        <v>19</v>
      </c>
      <c r="E616" s="224">
        <f>VLOOKUP(B616,'Cuadro Control'!C660:J2546,8,FALSE)</f>
        <v>46410609.014634147</v>
      </c>
      <c r="F616" s="106">
        <f t="shared" si="510"/>
        <v>8.742083556535862E-3</v>
      </c>
      <c r="G616" s="107">
        <v>46555</v>
      </c>
      <c r="H616" s="107"/>
      <c r="I616" s="107">
        <v>46556</v>
      </c>
      <c r="J616" s="354">
        <f t="shared" si="473"/>
        <v>1</v>
      </c>
      <c r="K616" s="106">
        <f t="shared" si="517"/>
        <v>0</v>
      </c>
      <c r="L616" s="106">
        <f t="shared" si="517"/>
        <v>0</v>
      </c>
      <c r="M616" s="106">
        <f t="shared" si="517"/>
        <v>0</v>
      </c>
      <c r="N616" s="106">
        <f t="shared" si="517"/>
        <v>0</v>
      </c>
      <c r="O616" s="106">
        <f t="shared" si="517"/>
        <v>0</v>
      </c>
      <c r="P616" s="106">
        <f t="shared" si="517"/>
        <v>0</v>
      </c>
      <c r="Q616" s="106">
        <f t="shared" si="517"/>
        <v>0</v>
      </c>
      <c r="R616" s="106">
        <f t="shared" si="517"/>
        <v>0</v>
      </c>
      <c r="S616" s="106">
        <f t="shared" si="517"/>
        <v>0</v>
      </c>
      <c r="T616" s="106">
        <f t="shared" si="517"/>
        <v>0</v>
      </c>
      <c r="U616" s="106">
        <f t="shared" si="518"/>
        <v>0</v>
      </c>
      <c r="V616" s="106">
        <f t="shared" si="518"/>
        <v>0</v>
      </c>
      <c r="W616" s="106">
        <f t="shared" si="518"/>
        <v>0</v>
      </c>
      <c r="X616" s="106">
        <f t="shared" si="518"/>
        <v>0</v>
      </c>
      <c r="Y616" s="106">
        <f t="shared" si="518"/>
        <v>0</v>
      </c>
      <c r="Z616" s="106">
        <f t="shared" si="518"/>
        <v>0</v>
      </c>
      <c r="AA616" s="106">
        <f t="shared" si="518"/>
        <v>0</v>
      </c>
      <c r="AB616" s="106">
        <f t="shared" si="518"/>
        <v>0</v>
      </c>
      <c r="AC616" s="106">
        <f t="shared" si="518"/>
        <v>0</v>
      </c>
      <c r="AD616" s="106">
        <f t="shared" si="518"/>
        <v>0</v>
      </c>
      <c r="AE616" s="106">
        <f t="shared" si="519"/>
        <v>0</v>
      </c>
      <c r="AF616" s="106">
        <f t="shared" si="519"/>
        <v>0</v>
      </c>
      <c r="AG616" s="106">
        <f t="shared" si="519"/>
        <v>0</v>
      </c>
      <c r="AH616" s="106">
        <f t="shared" si="519"/>
        <v>0</v>
      </c>
      <c r="AI616" s="106">
        <f t="shared" si="519"/>
        <v>0</v>
      </c>
      <c r="AJ616" s="106">
        <f t="shared" si="519"/>
        <v>0</v>
      </c>
      <c r="AK616" s="106">
        <f t="shared" si="519"/>
        <v>0</v>
      </c>
      <c r="AL616" s="106">
        <f t="shared" si="519"/>
        <v>0</v>
      </c>
      <c r="AM616" s="106">
        <f t="shared" si="519"/>
        <v>0</v>
      </c>
      <c r="AN616" s="106">
        <f t="shared" si="519"/>
        <v>0</v>
      </c>
      <c r="AO616" s="106">
        <f t="shared" si="520"/>
        <v>0</v>
      </c>
      <c r="AP616" s="106">
        <f t="shared" si="520"/>
        <v>0</v>
      </c>
      <c r="AQ616" s="106">
        <f t="shared" si="520"/>
        <v>0</v>
      </c>
      <c r="AR616" s="106">
        <f t="shared" si="520"/>
        <v>0</v>
      </c>
      <c r="AS616" s="106">
        <f t="shared" si="520"/>
        <v>0</v>
      </c>
      <c r="AT616" s="106">
        <f t="shared" si="520"/>
        <v>0</v>
      </c>
      <c r="AU616" s="106">
        <f t="shared" si="520"/>
        <v>0</v>
      </c>
      <c r="AV616" s="106">
        <f t="shared" si="520"/>
        <v>0</v>
      </c>
      <c r="AW616" s="106">
        <f t="shared" si="520"/>
        <v>0</v>
      </c>
      <c r="AX616" s="106">
        <f t="shared" si="520"/>
        <v>0</v>
      </c>
      <c r="AY616" s="106">
        <f t="shared" si="521"/>
        <v>0</v>
      </c>
      <c r="AZ616" s="106">
        <f t="shared" si="521"/>
        <v>0</v>
      </c>
      <c r="BA616" s="106">
        <f t="shared" si="521"/>
        <v>0</v>
      </c>
      <c r="BB616" s="106">
        <f t="shared" si="521"/>
        <v>0</v>
      </c>
      <c r="BC616" s="106">
        <f t="shared" si="521"/>
        <v>0</v>
      </c>
      <c r="BD616" s="106">
        <f t="shared" si="521"/>
        <v>0</v>
      </c>
      <c r="BE616" s="106">
        <f t="shared" si="521"/>
        <v>0</v>
      </c>
      <c r="BF616" s="106">
        <f t="shared" si="521"/>
        <v>0</v>
      </c>
      <c r="BG616" s="106">
        <f t="shared" si="521"/>
        <v>0</v>
      </c>
      <c r="BH616" s="106">
        <f t="shared" si="521"/>
        <v>1</v>
      </c>
      <c r="BI616" s="106">
        <f t="shared" si="522"/>
        <v>1</v>
      </c>
      <c r="BJ616" s="106">
        <f t="shared" si="522"/>
        <v>1</v>
      </c>
      <c r="BK616" s="106">
        <f t="shared" si="522"/>
        <v>1</v>
      </c>
      <c r="BL616" s="106">
        <f t="shared" si="522"/>
        <v>1</v>
      </c>
      <c r="BM616" s="106">
        <f t="shared" si="522"/>
        <v>1</v>
      </c>
      <c r="BN616" s="106">
        <f t="shared" si="522"/>
        <v>1</v>
      </c>
      <c r="BO616" s="106">
        <f t="shared" si="522"/>
        <v>1</v>
      </c>
      <c r="BP616" s="106">
        <f t="shared" si="522"/>
        <v>1</v>
      </c>
      <c r="BQ616" s="106">
        <f t="shared" si="522"/>
        <v>1</v>
      </c>
      <c r="BR616" s="350">
        <f t="shared" si="495"/>
        <v>0.16949152542372881</v>
      </c>
    </row>
    <row r="617" spans="1:70" ht="24" x14ac:dyDescent="0.25">
      <c r="A617" s="80"/>
      <c r="B617" s="77" t="s">
        <v>1812</v>
      </c>
      <c r="C617" s="77" t="s">
        <v>1813</v>
      </c>
      <c r="D617" s="77" t="s">
        <v>9</v>
      </c>
      <c r="E617" s="224">
        <f>VLOOKUP(B617,'Cuadro Control'!C661:J2547,8,FALSE)</f>
        <v>1587346329.5488234</v>
      </c>
      <c r="F617" s="106">
        <f t="shared" si="510"/>
        <v>0.29899875353285565</v>
      </c>
      <c r="G617" s="107">
        <v>46555</v>
      </c>
      <c r="H617" s="107"/>
      <c r="I617" s="107">
        <v>46564</v>
      </c>
      <c r="J617" s="354">
        <f t="shared" si="473"/>
        <v>0.9</v>
      </c>
      <c r="K617" s="106">
        <f t="shared" si="517"/>
        <v>0</v>
      </c>
      <c r="L617" s="106">
        <f t="shared" si="517"/>
        <v>0</v>
      </c>
      <c r="M617" s="106">
        <f t="shared" si="517"/>
        <v>0</v>
      </c>
      <c r="N617" s="106">
        <f t="shared" si="517"/>
        <v>0</v>
      </c>
      <c r="O617" s="106">
        <f t="shared" si="517"/>
        <v>0</v>
      </c>
      <c r="P617" s="106">
        <f t="shared" si="517"/>
        <v>0</v>
      </c>
      <c r="Q617" s="106">
        <f t="shared" si="517"/>
        <v>0</v>
      </c>
      <c r="R617" s="106">
        <f t="shared" si="517"/>
        <v>0</v>
      </c>
      <c r="S617" s="106">
        <f t="shared" si="517"/>
        <v>0</v>
      </c>
      <c r="T617" s="106">
        <f t="shared" si="517"/>
        <v>0</v>
      </c>
      <c r="U617" s="106">
        <f t="shared" si="518"/>
        <v>0</v>
      </c>
      <c r="V617" s="106">
        <f t="shared" si="518"/>
        <v>0</v>
      </c>
      <c r="W617" s="106">
        <f t="shared" si="518"/>
        <v>0</v>
      </c>
      <c r="X617" s="106">
        <f t="shared" si="518"/>
        <v>0</v>
      </c>
      <c r="Y617" s="106">
        <f t="shared" si="518"/>
        <v>0</v>
      </c>
      <c r="Z617" s="106">
        <f t="shared" si="518"/>
        <v>0</v>
      </c>
      <c r="AA617" s="106">
        <f t="shared" si="518"/>
        <v>0</v>
      </c>
      <c r="AB617" s="106">
        <f t="shared" si="518"/>
        <v>0</v>
      </c>
      <c r="AC617" s="106">
        <f t="shared" si="518"/>
        <v>0</v>
      </c>
      <c r="AD617" s="106">
        <f t="shared" si="518"/>
        <v>0</v>
      </c>
      <c r="AE617" s="106">
        <f t="shared" si="519"/>
        <v>0</v>
      </c>
      <c r="AF617" s="106">
        <f t="shared" si="519"/>
        <v>0</v>
      </c>
      <c r="AG617" s="106">
        <f t="shared" si="519"/>
        <v>0</v>
      </c>
      <c r="AH617" s="106">
        <f t="shared" si="519"/>
        <v>0</v>
      </c>
      <c r="AI617" s="106">
        <f t="shared" si="519"/>
        <v>0</v>
      </c>
      <c r="AJ617" s="106">
        <f t="shared" si="519"/>
        <v>0</v>
      </c>
      <c r="AK617" s="106">
        <f t="shared" si="519"/>
        <v>0</v>
      </c>
      <c r="AL617" s="106">
        <f t="shared" si="519"/>
        <v>0</v>
      </c>
      <c r="AM617" s="106">
        <f t="shared" si="519"/>
        <v>0</v>
      </c>
      <c r="AN617" s="106">
        <f t="shared" si="519"/>
        <v>0</v>
      </c>
      <c r="AO617" s="106">
        <f t="shared" si="520"/>
        <v>0</v>
      </c>
      <c r="AP617" s="106">
        <f t="shared" si="520"/>
        <v>0</v>
      </c>
      <c r="AQ617" s="106">
        <f t="shared" si="520"/>
        <v>0</v>
      </c>
      <c r="AR617" s="106">
        <f t="shared" si="520"/>
        <v>0</v>
      </c>
      <c r="AS617" s="106">
        <f t="shared" si="520"/>
        <v>0</v>
      </c>
      <c r="AT617" s="106">
        <f t="shared" si="520"/>
        <v>0</v>
      </c>
      <c r="AU617" s="106">
        <f t="shared" si="520"/>
        <v>0</v>
      </c>
      <c r="AV617" s="106">
        <f t="shared" si="520"/>
        <v>0</v>
      </c>
      <c r="AW617" s="106">
        <f t="shared" si="520"/>
        <v>0</v>
      </c>
      <c r="AX617" s="106">
        <f t="shared" si="520"/>
        <v>0</v>
      </c>
      <c r="AY617" s="106">
        <f t="shared" si="521"/>
        <v>0</v>
      </c>
      <c r="AZ617" s="106">
        <f t="shared" si="521"/>
        <v>0</v>
      </c>
      <c r="BA617" s="106">
        <f t="shared" si="521"/>
        <v>0</v>
      </c>
      <c r="BB617" s="106">
        <f t="shared" si="521"/>
        <v>0</v>
      </c>
      <c r="BC617" s="106">
        <f t="shared" si="521"/>
        <v>0</v>
      </c>
      <c r="BD617" s="106">
        <f t="shared" si="521"/>
        <v>0</v>
      </c>
      <c r="BE617" s="106">
        <f t="shared" si="521"/>
        <v>0</v>
      </c>
      <c r="BF617" s="106">
        <f t="shared" si="521"/>
        <v>0</v>
      </c>
      <c r="BG617" s="106">
        <f t="shared" si="521"/>
        <v>0</v>
      </c>
      <c r="BH617" s="106">
        <f t="shared" si="521"/>
        <v>0.2</v>
      </c>
      <c r="BI617" s="106">
        <f t="shared" si="522"/>
        <v>0.9</v>
      </c>
      <c r="BJ617" s="106">
        <f t="shared" si="522"/>
        <v>1</v>
      </c>
      <c r="BK617" s="106">
        <f t="shared" si="522"/>
        <v>1</v>
      </c>
      <c r="BL617" s="106">
        <f t="shared" si="522"/>
        <v>1</v>
      </c>
      <c r="BM617" s="106">
        <f t="shared" si="522"/>
        <v>1</v>
      </c>
      <c r="BN617" s="106">
        <f t="shared" si="522"/>
        <v>1</v>
      </c>
      <c r="BO617" s="106">
        <f t="shared" si="522"/>
        <v>1</v>
      </c>
      <c r="BP617" s="106">
        <f t="shared" si="522"/>
        <v>1</v>
      </c>
      <c r="BQ617" s="106">
        <f t="shared" si="522"/>
        <v>1</v>
      </c>
      <c r="BR617" s="350">
        <f t="shared" si="495"/>
        <v>0.1542372881355932</v>
      </c>
    </row>
    <row r="618" spans="1:70" ht="30" x14ac:dyDescent="0.25">
      <c r="A618" s="80"/>
      <c r="B618" s="103" t="s">
        <v>1814</v>
      </c>
      <c r="C618" s="103" t="s">
        <v>1815</v>
      </c>
      <c r="D618" s="103" t="s">
        <v>9</v>
      </c>
      <c r="E618" s="223">
        <f>VLOOKUP(B618,'Cuadro Control'!C662:J2548,8,FALSE)</f>
        <v>179532477.23999998</v>
      </c>
      <c r="F618" s="104">
        <f t="shared" si="510"/>
        <v>3.3817438522495219E-2</v>
      </c>
      <c r="G618" s="105">
        <v>46556</v>
      </c>
      <c r="H618" s="105"/>
      <c r="I618" s="105">
        <v>46569</v>
      </c>
      <c r="J618" s="354">
        <f t="shared" si="473"/>
        <v>0.5714285714285714</v>
      </c>
      <c r="K618" s="104">
        <f t="shared" si="517"/>
        <v>0</v>
      </c>
      <c r="L618" s="104">
        <f t="shared" si="517"/>
        <v>0</v>
      </c>
      <c r="M618" s="104">
        <f t="shared" si="517"/>
        <v>0</v>
      </c>
      <c r="N618" s="104">
        <f t="shared" si="517"/>
        <v>0</v>
      </c>
      <c r="O618" s="104">
        <f t="shared" si="517"/>
        <v>0</v>
      </c>
      <c r="P618" s="104">
        <f t="shared" si="517"/>
        <v>0</v>
      </c>
      <c r="Q618" s="104">
        <f t="shared" si="517"/>
        <v>0</v>
      </c>
      <c r="R618" s="104">
        <f t="shared" si="517"/>
        <v>0</v>
      </c>
      <c r="S618" s="104">
        <f t="shared" si="517"/>
        <v>0</v>
      </c>
      <c r="T618" s="104">
        <f t="shared" si="517"/>
        <v>0</v>
      </c>
      <c r="U618" s="104">
        <f t="shared" si="518"/>
        <v>0</v>
      </c>
      <c r="V618" s="104">
        <f t="shared" si="518"/>
        <v>0</v>
      </c>
      <c r="W618" s="104">
        <f t="shared" si="518"/>
        <v>0</v>
      </c>
      <c r="X618" s="104">
        <f t="shared" si="518"/>
        <v>0</v>
      </c>
      <c r="Y618" s="104">
        <f t="shared" si="518"/>
        <v>0</v>
      </c>
      <c r="Z618" s="104">
        <f t="shared" si="518"/>
        <v>0</v>
      </c>
      <c r="AA618" s="104">
        <f t="shared" si="518"/>
        <v>0</v>
      </c>
      <c r="AB618" s="104">
        <f t="shared" si="518"/>
        <v>0</v>
      </c>
      <c r="AC618" s="104">
        <f t="shared" si="518"/>
        <v>0</v>
      </c>
      <c r="AD618" s="104">
        <f t="shared" si="518"/>
        <v>0</v>
      </c>
      <c r="AE618" s="104">
        <f t="shared" si="519"/>
        <v>0</v>
      </c>
      <c r="AF618" s="104">
        <f t="shared" si="519"/>
        <v>0</v>
      </c>
      <c r="AG618" s="104">
        <f t="shared" si="519"/>
        <v>0</v>
      </c>
      <c r="AH618" s="104">
        <f t="shared" si="519"/>
        <v>0</v>
      </c>
      <c r="AI618" s="104">
        <f t="shared" si="519"/>
        <v>0</v>
      </c>
      <c r="AJ618" s="104">
        <f t="shared" si="519"/>
        <v>0</v>
      </c>
      <c r="AK618" s="104">
        <f t="shared" si="519"/>
        <v>0</v>
      </c>
      <c r="AL618" s="104">
        <f t="shared" si="519"/>
        <v>0</v>
      </c>
      <c r="AM618" s="104">
        <f t="shared" si="519"/>
        <v>0</v>
      </c>
      <c r="AN618" s="104">
        <f t="shared" si="519"/>
        <v>0</v>
      </c>
      <c r="AO618" s="104">
        <f t="shared" si="520"/>
        <v>0</v>
      </c>
      <c r="AP618" s="104">
        <f t="shared" si="520"/>
        <v>0</v>
      </c>
      <c r="AQ618" s="104">
        <f t="shared" si="520"/>
        <v>0</v>
      </c>
      <c r="AR618" s="104">
        <f t="shared" si="520"/>
        <v>0</v>
      </c>
      <c r="AS618" s="104">
        <f t="shared" si="520"/>
        <v>0</v>
      </c>
      <c r="AT618" s="104">
        <f t="shared" si="520"/>
        <v>0</v>
      </c>
      <c r="AU618" s="104">
        <f t="shared" si="520"/>
        <v>0</v>
      </c>
      <c r="AV618" s="104">
        <f t="shared" si="520"/>
        <v>0</v>
      </c>
      <c r="AW618" s="104">
        <f t="shared" si="520"/>
        <v>0</v>
      </c>
      <c r="AX618" s="104">
        <f t="shared" si="520"/>
        <v>0</v>
      </c>
      <c r="AY618" s="104">
        <f t="shared" si="521"/>
        <v>0</v>
      </c>
      <c r="AZ618" s="104">
        <f t="shared" si="521"/>
        <v>0</v>
      </c>
      <c r="BA618" s="104">
        <f t="shared" si="521"/>
        <v>0</v>
      </c>
      <c r="BB618" s="104">
        <f t="shared" si="521"/>
        <v>0</v>
      </c>
      <c r="BC618" s="104">
        <f t="shared" si="521"/>
        <v>0</v>
      </c>
      <c r="BD618" s="104">
        <f t="shared" si="521"/>
        <v>0</v>
      </c>
      <c r="BE618" s="104">
        <f t="shared" si="521"/>
        <v>0</v>
      </c>
      <c r="BF618" s="104">
        <f t="shared" si="521"/>
        <v>0</v>
      </c>
      <c r="BG618" s="104">
        <f t="shared" si="521"/>
        <v>0</v>
      </c>
      <c r="BH618" s="104">
        <f t="shared" si="521"/>
        <v>7.1428571428571425E-2</v>
      </c>
      <c r="BI618" s="104">
        <f t="shared" si="522"/>
        <v>0.5714285714285714</v>
      </c>
      <c r="BJ618" s="104">
        <f t="shared" si="522"/>
        <v>1</v>
      </c>
      <c r="BK618" s="104">
        <f t="shared" si="522"/>
        <v>1</v>
      </c>
      <c r="BL618" s="104">
        <f t="shared" si="522"/>
        <v>1</v>
      </c>
      <c r="BM618" s="104">
        <f t="shared" si="522"/>
        <v>1</v>
      </c>
      <c r="BN618" s="104">
        <f t="shared" si="522"/>
        <v>1</v>
      </c>
      <c r="BO618" s="104">
        <f t="shared" si="522"/>
        <v>1</v>
      </c>
      <c r="BP618" s="104">
        <f t="shared" si="522"/>
        <v>1</v>
      </c>
      <c r="BQ618" s="104">
        <f t="shared" si="522"/>
        <v>1</v>
      </c>
      <c r="BR618" s="350">
        <f t="shared" si="495"/>
        <v>0.14648910411622276</v>
      </c>
    </row>
    <row r="619" spans="1:70" ht="15" x14ac:dyDescent="0.25">
      <c r="A619" s="80"/>
      <c r="B619" s="78" t="s">
        <v>1816</v>
      </c>
      <c r="C619" s="78" t="s">
        <v>2018</v>
      </c>
      <c r="D619" s="78" t="s">
        <v>3</v>
      </c>
      <c r="E619" s="225">
        <f>VLOOKUP(B619,'Cuadro Control'!C663:J2549,8,FALSE)</f>
        <v>0</v>
      </c>
      <c r="F619" s="108">
        <f>IFERROR(E619/$E$603,0)</f>
        <v>0</v>
      </c>
      <c r="G619" s="109">
        <v>46569</v>
      </c>
      <c r="H619" s="109"/>
      <c r="I619" s="109">
        <v>46569</v>
      </c>
      <c r="J619" s="354">
        <f t="shared" si="473"/>
        <v>0</v>
      </c>
      <c r="K619" s="108">
        <f t="shared" si="517"/>
        <v>0</v>
      </c>
      <c r="L619" s="108">
        <f t="shared" si="517"/>
        <v>0</v>
      </c>
      <c r="M619" s="108">
        <f t="shared" si="517"/>
        <v>0</v>
      </c>
      <c r="N619" s="108">
        <f t="shared" si="517"/>
        <v>0</v>
      </c>
      <c r="O619" s="108">
        <f t="shared" si="517"/>
        <v>0</v>
      </c>
      <c r="P619" s="108">
        <f t="shared" si="517"/>
        <v>0</v>
      </c>
      <c r="Q619" s="108">
        <f t="shared" si="517"/>
        <v>0</v>
      </c>
      <c r="R619" s="108">
        <f t="shared" si="517"/>
        <v>0</v>
      </c>
      <c r="S619" s="108">
        <f t="shared" si="517"/>
        <v>0</v>
      </c>
      <c r="T619" s="108">
        <f t="shared" si="517"/>
        <v>0</v>
      </c>
      <c r="U619" s="108">
        <f t="shared" si="518"/>
        <v>0</v>
      </c>
      <c r="V619" s="108">
        <f t="shared" si="518"/>
        <v>0</v>
      </c>
      <c r="W619" s="108">
        <f t="shared" si="518"/>
        <v>0</v>
      </c>
      <c r="X619" s="108">
        <f t="shared" si="518"/>
        <v>0</v>
      </c>
      <c r="Y619" s="108">
        <f t="shared" si="518"/>
        <v>0</v>
      </c>
      <c r="Z619" s="108">
        <f t="shared" si="518"/>
        <v>0</v>
      </c>
      <c r="AA619" s="108">
        <f t="shared" si="518"/>
        <v>0</v>
      </c>
      <c r="AB619" s="108">
        <f t="shared" si="518"/>
        <v>0</v>
      </c>
      <c r="AC619" s="108">
        <f t="shared" si="518"/>
        <v>0</v>
      </c>
      <c r="AD619" s="108">
        <f t="shared" si="518"/>
        <v>0</v>
      </c>
      <c r="AE619" s="108">
        <f t="shared" si="519"/>
        <v>0</v>
      </c>
      <c r="AF619" s="108">
        <f t="shared" si="519"/>
        <v>0</v>
      </c>
      <c r="AG619" s="108">
        <f t="shared" si="519"/>
        <v>0</v>
      </c>
      <c r="AH619" s="108">
        <f t="shared" si="519"/>
        <v>0</v>
      </c>
      <c r="AI619" s="108">
        <f t="shared" si="519"/>
        <v>0</v>
      </c>
      <c r="AJ619" s="108">
        <f t="shared" si="519"/>
        <v>0</v>
      </c>
      <c r="AK619" s="108">
        <f t="shared" si="519"/>
        <v>0</v>
      </c>
      <c r="AL619" s="108">
        <f t="shared" si="519"/>
        <v>0</v>
      </c>
      <c r="AM619" s="108">
        <f t="shared" si="519"/>
        <v>0</v>
      </c>
      <c r="AN619" s="108">
        <f t="shared" si="519"/>
        <v>0</v>
      </c>
      <c r="AO619" s="108">
        <f t="shared" si="520"/>
        <v>0</v>
      </c>
      <c r="AP619" s="108">
        <f t="shared" si="520"/>
        <v>0</v>
      </c>
      <c r="AQ619" s="108">
        <f t="shared" si="520"/>
        <v>0</v>
      </c>
      <c r="AR619" s="108">
        <f t="shared" si="520"/>
        <v>0</v>
      </c>
      <c r="AS619" s="108">
        <f t="shared" si="520"/>
        <v>0</v>
      </c>
      <c r="AT619" s="108">
        <f t="shared" si="520"/>
        <v>0</v>
      </c>
      <c r="AU619" s="108">
        <f t="shared" si="520"/>
        <v>0</v>
      </c>
      <c r="AV619" s="108">
        <f t="shared" si="520"/>
        <v>0</v>
      </c>
      <c r="AW619" s="108">
        <f t="shared" si="520"/>
        <v>0</v>
      </c>
      <c r="AX619" s="108">
        <f t="shared" si="520"/>
        <v>0</v>
      </c>
      <c r="AY619" s="108">
        <f t="shared" si="521"/>
        <v>0</v>
      </c>
      <c r="AZ619" s="108">
        <f t="shared" si="521"/>
        <v>0</v>
      </c>
      <c r="BA619" s="108">
        <f t="shared" si="521"/>
        <v>0</v>
      </c>
      <c r="BB619" s="108">
        <f t="shared" si="521"/>
        <v>0</v>
      </c>
      <c r="BC619" s="108">
        <f t="shared" si="521"/>
        <v>0</v>
      </c>
      <c r="BD619" s="108">
        <f t="shared" si="521"/>
        <v>0</v>
      </c>
      <c r="BE619" s="108">
        <f t="shared" si="521"/>
        <v>0</v>
      </c>
      <c r="BF619" s="108">
        <f t="shared" si="521"/>
        <v>0</v>
      </c>
      <c r="BG619" s="108">
        <f t="shared" si="521"/>
        <v>0</v>
      </c>
      <c r="BH619" s="108">
        <f t="shared" si="521"/>
        <v>0</v>
      </c>
      <c r="BI619" s="108">
        <f t="shared" si="522"/>
        <v>0</v>
      </c>
      <c r="BJ619" s="108">
        <f t="shared" si="522"/>
        <v>1</v>
      </c>
      <c r="BK619" s="108">
        <f t="shared" si="522"/>
        <v>1</v>
      </c>
      <c r="BL619" s="108">
        <f t="shared" si="522"/>
        <v>1</v>
      </c>
      <c r="BM619" s="108">
        <f t="shared" si="522"/>
        <v>1</v>
      </c>
      <c r="BN619" s="108">
        <f t="shared" si="522"/>
        <v>1</v>
      </c>
      <c r="BO619" s="108">
        <f t="shared" si="522"/>
        <v>1</v>
      </c>
      <c r="BP619" s="108">
        <f t="shared" si="522"/>
        <v>1</v>
      </c>
      <c r="BQ619" s="108">
        <f t="shared" si="522"/>
        <v>1</v>
      </c>
      <c r="BR619" s="350">
        <f t="shared" si="495"/>
        <v>0.13559322033898305</v>
      </c>
    </row>
    <row r="620" spans="1:70" ht="15" x14ac:dyDescent="0.25">
      <c r="A620" s="80"/>
      <c r="B620" s="76" t="s">
        <v>1817</v>
      </c>
      <c r="C620" s="76" t="s">
        <v>1818</v>
      </c>
      <c r="D620" s="76" t="s">
        <v>38</v>
      </c>
      <c r="E620" s="222">
        <f>SUM(E621:E636)</f>
        <v>5308872732.0543728</v>
      </c>
      <c r="F620" s="101">
        <f>IFERROR(E620/$E$109,0)</f>
        <v>2.9408554574576196E-2</v>
      </c>
      <c r="G620" s="102">
        <v>46499</v>
      </c>
      <c r="H620" s="102"/>
      <c r="I620" s="102">
        <v>46578</v>
      </c>
      <c r="J620" s="354">
        <f t="shared" si="473"/>
        <v>0.99739865857519272</v>
      </c>
      <c r="K620" s="101">
        <f>SUMPRODUCT($F621:$F635,K621:K635)</f>
        <v>0</v>
      </c>
      <c r="L620" s="101">
        <f t="shared" ref="L620:BQ620" si="523">SUMPRODUCT($F621:$F635,L621:L635)</f>
        <v>0</v>
      </c>
      <c r="M620" s="101">
        <f t="shared" si="523"/>
        <v>0</v>
      </c>
      <c r="N620" s="101">
        <f t="shared" si="523"/>
        <v>0</v>
      </c>
      <c r="O620" s="101">
        <f t="shared" si="523"/>
        <v>0</v>
      </c>
      <c r="P620" s="101">
        <f t="shared" si="523"/>
        <v>0</v>
      </c>
      <c r="Q620" s="101">
        <f t="shared" si="523"/>
        <v>0</v>
      </c>
      <c r="R620" s="101">
        <f t="shared" si="523"/>
        <v>0</v>
      </c>
      <c r="S620" s="101">
        <f t="shared" si="523"/>
        <v>0</v>
      </c>
      <c r="T620" s="101">
        <f t="shared" si="523"/>
        <v>0</v>
      </c>
      <c r="U620" s="101">
        <f t="shared" si="523"/>
        <v>0</v>
      </c>
      <c r="V620" s="101">
        <f t="shared" si="523"/>
        <v>0</v>
      </c>
      <c r="W620" s="101">
        <f t="shared" si="523"/>
        <v>0</v>
      </c>
      <c r="X620" s="101">
        <f t="shared" si="523"/>
        <v>0</v>
      </c>
      <c r="Y620" s="101">
        <f t="shared" si="523"/>
        <v>0</v>
      </c>
      <c r="Z620" s="101">
        <f t="shared" si="523"/>
        <v>0</v>
      </c>
      <c r="AA620" s="101">
        <f t="shared" si="523"/>
        <v>0</v>
      </c>
      <c r="AB620" s="101">
        <f t="shared" si="523"/>
        <v>0</v>
      </c>
      <c r="AC620" s="101">
        <f t="shared" si="523"/>
        <v>0</v>
      </c>
      <c r="AD620" s="101">
        <f t="shared" si="523"/>
        <v>0</v>
      </c>
      <c r="AE620" s="101">
        <f t="shared" si="523"/>
        <v>0</v>
      </c>
      <c r="AF620" s="101">
        <f t="shared" si="523"/>
        <v>0</v>
      </c>
      <c r="AG620" s="101">
        <f t="shared" si="523"/>
        <v>0</v>
      </c>
      <c r="AH620" s="101">
        <f t="shared" si="523"/>
        <v>0</v>
      </c>
      <c r="AI620" s="101">
        <f t="shared" si="523"/>
        <v>0</v>
      </c>
      <c r="AJ620" s="101">
        <f t="shared" si="523"/>
        <v>0</v>
      </c>
      <c r="AK620" s="101">
        <f t="shared" si="523"/>
        <v>0</v>
      </c>
      <c r="AL620" s="101">
        <f t="shared" si="523"/>
        <v>0</v>
      </c>
      <c r="AM620" s="101">
        <f t="shared" si="523"/>
        <v>0</v>
      </c>
      <c r="AN620" s="101">
        <f t="shared" si="523"/>
        <v>0</v>
      </c>
      <c r="AO620" s="101">
        <f t="shared" si="523"/>
        <v>0</v>
      </c>
      <c r="AP620" s="101">
        <f t="shared" si="523"/>
        <v>0</v>
      </c>
      <c r="AQ620" s="101">
        <f t="shared" si="523"/>
        <v>0</v>
      </c>
      <c r="AR620" s="101">
        <f t="shared" si="523"/>
        <v>0</v>
      </c>
      <c r="AS620" s="101">
        <f t="shared" si="523"/>
        <v>0</v>
      </c>
      <c r="AT620" s="101">
        <f t="shared" si="523"/>
        <v>0</v>
      </c>
      <c r="AU620" s="101">
        <f t="shared" si="523"/>
        <v>0</v>
      </c>
      <c r="AV620" s="101">
        <f t="shared" si="523"/>
        <v>0</v>
      </c>
      <c r="AW620" s="101">
        <f t="shared" si="523"/>
        <v>0</v>
      </c>
      <c r="AX620" s="101">
        <f t="shared" si="523"/>
        <v>0</v>
      </c>
      <c r="AY620" s="101">
        <f t="shared" si="523"/>
        <v>0</v>
      </c>
      <c r="AZ620" s="101">
        <f t="shared" si="523"/>
        <v>3.4856439644409742E-3</v>
      </c>
      <c r="BA620" s="101">
        <f t="shared" si="523"/>
        <v>2.3040408061427948E-2</v>
      </c>
      <c r="BB620" s="101">
        <f t="shared" si="523"/>
        <v>7.4824596020606232E-2</v>
      </c>
      <c r="BC620" s="101">
        <f t="shared" si="523"/>
        <v>0.12159739126547237</v>
      </c>
      <c r="BD620" s="101">
        <f t="shared" si="523"/>
        <v>0.17376706331582181</v>
      </c>
      <c r="BE620" s="101">
        <f t="shared" si="523"/>
        <v>0.25170093005844008</v>
      </c>
      <c r="BF620" s="101">
        <f t="shared" si="523"/>
        <v>0.34052878022238015</v>
      </c>
      <c r="BG620" s="101">
        <f t="shared" si="523"/>
        <v>0.41666693750575734</v>
      </c>
      <c r="BH620" s="101">
        <f t="shared" si="523"/>
        <v>0.64850810003989967</v>
      </c>
      <c r="BI620" s="101">
        <f t="shared" si="523"/>
        <v>0.68581267028429327</v>
      </c>
      <c r="BJ620" s="101">
        <f t="shared" si="523"/>
        <v>0.86418974801198156</v>
      </c>
      <c r="BK620" s="101">
        <f t="shared" si="523"/>
        <v>0.99739865857519272</v>
      </c>
      <c r="BL620" s="101">
        <f t="shared" si="523"/>
        <v>1</v>
      </c>
      <c r="BM620" s="101">
        <f t="shared" si="523"/>
        <v>1</v>
      </c>
      <c r="BN620" s="101">
        <f t="shared" si="523"/>
        <v>1</v>
      </c>
      <c r="BO620" s="101">
        <f t="shared" si="523"/>
        <v>1</v>
      </c>
      <c r="BP620" s="101">
        <f t="shared" si="523"/>
        <v>1</v>
      </c>
      <c r="BQ620" s="101">
        <f t="shared" si="523"/>
        <v>1</v>
      </c>
      <c r="BR620" s="350">
        <f t="shared" si="495"/>
        <v>0.17968679537840196</v>
      </c>
    </row>
    <row r="621" spans="1:70" ht="24" x14ac:dyDescent="0.25">
      <c r="A621" s="80"/>
      <c r="B621" s="77" t="s">
        <v>1819</v>
      </c>
      <c r="C621" s="77" t="s">
        <v>2126</v>
      </c>
      <c r="D621" s="77" t="s">
        <v>22</v>
      </c>
      <c r="E621" s="224">
        <f>VLOOKUP(B621,'Cuadro Control'!C665:J2551,8,FALSE)</f>
        <v>83271780.884117648</v>
      </c>
      <c r="F621" s="106">
        <f t="shared" ref="F621:F635" si="524">IFERROR(E621/$E$620,0)</f>
        <v>1.5685397839984384E-2</v>
      </c>
      <c r="G621" s="107">
        <v>46499</v>
      </c>
      <c r="H621" s="107"/>
      <c r="I621" s="107">
        <v>46507</v>
      </c>
      <c r="J621" s="354">
        <f t="shared" si="473"/>
        <v>1</v>
      </c>
      <c r="K621" s="106">
        <f t="shared" ref="K621:T630" si="525">IF($G621=0,0,IF(K$6&lt;$G621,0,IF(K$6&gt;$I621,1,(K$6-$G621+1)/($I621-$G621+1))))</f>
        <v>0</v>
      </c>
      <c r="L621" s="106">
        <f t="shared" si="525"/>
        <v>0</v>
      </c>
      <c r="M621" s="106">
        <f t="shared" si="525"/>
        <v>0</v>
      </c>
      <c r="N621" s="106">
        <f t="shared" si="525"/>
        <v>0</v>
      </c>
      <c r="O621" s="106">
        <f t="shared" si="525"/>
        <v>0</v>
      </c>
      <c r="P621" s="106">
        <f t="shared" si="525"/>
        <v>0</v>
      </c>
      <c r="Q621" s="106">
        <f t="shared" si="525"/>
        <v>0</v>
      </c>
      <c r="R621" s="106">
        <f t="shared" si="525"/>
        <v>0</v>
      </c>
      <c r="S621" s="106">
        <f t="shared" si="525"/>
        <v>0</v>
      </c>
      <c r="T621" s="106">
        <f t="shared" si="525"/>
        <v>0</v>
      </c>
      <c r="U621" s="106">
        <f t="shared" ref="U621:AD630" si="526">IF($G621=0,0,IF(U$6&lt;$G621,0,IF(U$6&gt;$I621,1,(U$6-$G621+1)/($I621-$G621+1))))</f>
        <v>0</v>
      </c>
      <c r="V621" s="106">
        <f t="shared" si="526"/>
        <v>0</v>
      </c>
      <c r="W621" s="106">
        <f t="shared" si="526"/>
        <v>0</v>
      </c>
      <c r="X621" s="106">
        <f t="shared" si="526"/>
        <v>0</v>
      </c>
      <c r="Y621" s="106">
        <f t="shared" si="526"/>
        <v>0</v>
      </c>
      <c r="Z621" s="106">
        <f t="shared" si="526"/>
        <v>0</v>
      </c>
      <c r="AA621" s="106">
        <f t="shared" si="526"/>
        <v>0</v>
      </c>
      <c r="AB621" s="106">
        <f t="shared" si="526"/>
        <v>0</v>
      </c>
      <c r="AC621" s="106">
        <f t="shared" si="526"/>
        <v>0</v>
      </c>
      <c r="AD621" s="106">
        <f t="shared" si="526"/>
        <v>0</v>
      </c>
      <c r="AE621" s="106">
        <f t="shared" ref="AE621:AN630" si="527">IF($G621=0,0,IF(AE$6&lt;$G621,0,IF(AE$6&gt;$I621,1,(AE$6-$G621+1)/($I621-$G621+1))))</f>
        <v>0</v>
      </c>
      <c r="AF621" s="106">
        <f t="shared" si="527"/>
        <v>0</v>
      </c>
      <c r="AG621" s="106">
        <f t="shared" si="527"/>
        <v>0</v>
      </c>
      <c r="AH621" s="106">
        <f t="shared" si="527"/>
        <v>0</v>
      </c>
      <c r="AI621" s="106">
        <f t="shared" si="527"/>
        <v>0</v>
      </c>
      <c r="AJ621" s="106">
        <f t="shared" si="527"/>
        <v>0</v>
      </c>
      <c r="AK621" s="106">
        <f t="shared" si="527"/>
        <v>0</v>
      </c>
      <c r="AL621" s="106">
        <f t="shared" si="527"/>
        <v>0</v>
      </c>
      <c r="AM621" s="106">
        <f t="shared" si="527"/>
        <v>0</v>
      </c>
      <c r="AN621" s="106">
        <f t="shared" si="527"/>
        <v>0</v>
      </c>
      <c r="AO621" s="106">
        <f t="shared" ref="AO621:AX630" si="528">IF($G621=0,0,IF(AO$6&lt;$G621,0,IF(AO$6&gt;$I621,1,(AO$6-$G621+1)/($I621-$G621+1))))</f>
        <v>0</v>
      </c>
      <c r="AP621" s="106">
        <f t="shared" si="528"/>
        <v>0</v>
      </c>
      <c r="AQ621" s="106">
        <f t="shared" si="528"/>
        <v>0</v>
      </c>
      <c r="AR621" s="106">
        <f t="shared" si="528"/>
        <v>0</v>
      </c>
      <c r="AS621" s="106">
        <f t="shared" si="528"/>
        <v>0</v>
      </c>
      <c r="AT621" s="106">
        <f t="shared" si="528"/>
        <v>0</v>
      </c>
      <c r="AU621" s="106">
        <f t="shared" si="528"/>
        <v>0</v>
      </c>
      <c r="AV621" s="106">
        <f t="shared" si="528"/>
        <v>0</v>
      </c>
      <c r="AW621" s="106">
        <f t="shared" si="528"/>
        <v>0</v>
      </c>
      <c r="AX621" s="106">
        <f t="shared" si="528"/>
        <v>0</v>
      </c>
      <c r="AY621" s="106">
        <f t="shared" ref="AY621:BH630" si="529">IF($G621=0,0,IF(AY$6&lt;$G621,0,IF(AY$6&gt;$I621,1,(AY$6-$G621+1)/($I621-$G621+1))))</f>
        <v>0</v>
      </c>
      <c r="AZ621" s="106">
        <f t="shared" si="529"/>
        <v>0.22222222222222221</v>
      </c>
      <c r="BA621" s="106">
        <f t="shared" si="529"/>
        <v>1</v>
      </c>
      <c r="BB621" s="106">
        <f t="shared" si="529"/>
        <v>1</v>
      </c>
      <c r="BC621" s="106">
        <f t="shared" si="529"/>
        <v>1</v>
      </c>
      <c r="BD621" s="106">
        <f t="shared" si="529"/>
        <v>1</v>
      </c>
      <c r="BE621" s="106">
        <f t="shared" si="529"/>
        <v>1</v>
      </c>
      <c r="BF621" s="106">
        <f t="shared" si="529"/>
        <v>1</v>
      </c>
      <c r="BG621" s="106">
        <f t="shared" si="529"/>
        <v>1</v>
      </c>
      <c r="BH621" s="106">
        <f t="shared" si="529"/>
        <v>1</v>
      </c>
      <c r="BI621" s="106">
        <f t="shared" ref="BI621:BQ630" si="530">IF($G621=0,0,IF(BI$6&lt;$G621,0,IF(BI$6&gt;$I621,1,(BI$6-$G621+1)/($I621-$G621+1))))</f>
        <v>1</v>
      </c>
      <c r="BJ621" s="106">
        <f t="shared" si="530"/>
        <v>1</v>
      </c>
      <c r="BK621" s="106">
        <f t="shared" si="530"/>
        <v>1</v>
      </c>
      <c r="BL621" s="106">
        <f t="shared" si="530"/>
        <v>1</v>
      </c>
      <c r="BM621" s="106">
        <f t="shared" si="530"/>
        <v>1</v>
      </c>
      <c r="BN621" s="106">
        <f t="shared" si="530"/>
        <v>1</v>
      </c>
      <c r="BO621" s="106">
        <f t="shared" si="530"/>
        <v>1</v>
      </c>
      <c r="BP621" s="106">
        <f t="shared" si="530"/>
        <v>1</v>
      </c>
      <c r="BQ621" s="106">
        <f t="shared" si="530"/>
        <v>1</v>
      </c>
      <c r="BR621" s="350">
        <f t="shared" si="495"/>
        <v>0.29190207156308851</v>
      </c>
    </row>
    <row r="622" spans="1:70" ht="15" x14ac:dyDescent="0.25">
      <c r="A622" s="80"/>
      <c r="B622" s="77" t="s">
        <v>1821</v>
      </c>
      <c r="C622" s="77" t="s">
        <v>1822</v>
      </c>
      <c r="D622" s="77" t="s">
        <v>9</v>
      </c>
      <c r="E622" s="224">
        <f>VLOOKUP(B622,'Cuadro Control'!C666:J2552,8,FALSE)</f>
        <v>312374505.66882348</v>
      </c>
      <c r="F622" s="106">
        <f t="shared" si="524"/>
        <v>5.8840081771548515E-2</v>
      </c>
      <c r="G622" s="107">
        <v>46507</v>
      </c>
      <c r="H622" s="107"/>
      <c r="I622" s="107">
        <v>46514</v>
      </c>
      <c r="J622" s="354">
        <f t="shared" ref="J622:J685" si="531">+INDEX($K622:$BQ622,1,MATCH(I622,$K$6:$BQ$6,1))</f>
        <v>1</v>
      </c>
      <c r="K622" s="106">
        <f t="shared" si="525"/>
        <v>0</v>
      </c>
      <c r="L622" s="106">
        <f t="shared" si="525"/>
        <v>0</v>
      </c>
      <c r="M622" s="106">
        <f t="shared" si="525"/>
        <v>0</v>
      </c>
      <c r="N622" s="106">
        <f t="shared" si="525"/>
        <v>0</v>
      </c>
      <c r="O622" s="106">
        <f t="shared" si="525"/>
        <v>0</v>
      </c>
      <c r="P622" s="106">
        <f t="shared" si="525"/>
        <v>0</v>
      </c>
      <c r="Q622" s="106">
        <f t="shared" si="525"/>
        <v>0</v>
      </c>
      <c r="R622" s="106">
        <f t="shared" si="525"/>
        <v>0</v>
      </c>
      <c r="S622" s="106">
        <f t="shared" si="525"/>
        <v>0</v>
      </c>
      <c r="T622" s="106">
        <f t="shared" si="525"/>
        <v>0</v>
      </c>
      <c r="U622" s="106">
        <f t="shared" si="526"/>
        <v>0</v>
      </c>
      <c r="V622" s="106">
        <f t="shared" si="526"/>
        <v>0</v>
      </c>
      <c r="W622" s="106">
        <f t="shared" si="526"/>
        <v>0</v>
      </c>
      <c r="X622" s="106">
        <f t="shared" si="526"/>
        <v>0</v>
      </c>
      <c r="Y622" s="106">
        <f t="shared" si="526"/>
        <v>0</v>
      </c>
      <c r="Z622" s="106">
        <f t="shared" si="526"/>
        <v>0</v>
      </c>
      <c r="AA622" s="106">
        <f t="shared" si="526"/>
        <v>0</v>
      </c>
      <c r="AB622" s="106">
        <f t="shared" si="526"/>
        <v>0</v>
      </c>
      <c r="AC622" s="106">
        <f t="shared" si="526"/>
        <v>0</v>
      </c>
      <c r="AD622" s="106">
        <f t="shared" si="526"/>
        <v>0</v>
      </c>
      <c r="AE622" s="106">
        <f t="shared" si="527"/>
        <v>0</v>
      </c>
      <c r="AF622" s="106">
        <f t="shared" si="527"/>
        <v>0</v>
      </c>
      <c r="AG622" s="106">
        <f t="shared" si="527"/>
        <v>0</v>
      </c>
      <c r="AH622" s="106">
        <f t="shared" si="527"/>
        <v>0</v>
      </c>
      <c r="AI622" s="106">
        <f t="shared" si="527"/>
        <v>0</v>
      </c>
      <c r="AJ622" s="106">
        <f t="shared" si="527"/>
        <v>0</v>
      </c>
      <c r="AK622" s="106">
        <f t="shared" si="527"/>
        <v>0</v>
      </c>
      <c r="AL622" s="106">
        <f t="shared" si="527"/>
        <v>0</v>
      </c>
      <c r="AM622" s="106">
        <f t="shared" si="527"/>
        <v>0</v>
      </c>
      <c r="AN622" s="106">
        <f t="shared" si="527"/>
        <v>0</v>
      </c>
      <c r="AO622" s="106">
        <f t="shared" si="528"/>
        <v>0</v>
      </c>
      <c r="AP622" s="106">
        <f t="shared" si="528"/>
        <v>0</v>
      </c>
      <c r="AQ622" s="106">
        <f t="shared" si="528"/>
        <v>0</v>
      </c>
      <c r="AR622" s="106">
        <f t="shared" si="528"/>
        <v>0</v>
      </c>
      <c r="AS622" s="106">
        <f t="shared" si="528"/>
        <v>0</v>
      </c>
      <c r="AT622" s="106">
        <f t="shared" si="528"/>
        <v>0</v>
      </c>
      <c r="AU622" s="106">
        <f t="shared" si="528"/>
        <v>0</v>
      </c>
      <c r="AV622" s="106">
        <f t="shared" si="528"/>
        <v>0</v>
      </c>
      <c r="AW622" s="106">
        <f t="shared" si="528"/>
        <v>0</v>
      </c>
      <c r="AX622" s="106">
        <f t="shared" si="528"/>
        <v>0</v>
      </c>
      <c r="AY622" s="106">
        <f t="shared" si="529"/>
        <v>0</v>
      </c>
      <c r="AZ622" s="106">
        <f t="shared" si="529"/>
        <v>0</v>
      </c>
      <c r="BA622" s="106">
        <f t="shared" si="529"/>
        <v>0.125</v>
      </c>
      <c r="BB622" s="106">
        <f t="shared" si="529"/>
        <v>1</v>
      </c>
      <c r="BC622" s="106">
        <f t="shared" si="529"/>
        <v>1</v>
      </c>
      <c r="BD622" s="106">
        <f t="shared" si="529"/>
        <v>1</v>
      </c>
      <c r="BE622" s="106">
        <f t="shared" si="529"/>
        <v>1</v>
      </c>
      <c r="BF622" s="106">
        <f t="shared" si="529"/>
        <v>1</v>
      </c>
      <c r="BG622" s="106">
        <f t="shared" si="529"/>
        <v>1</v>
      </c>
      <c r="BH622" s="106">
        <f t="shared" si="529"/>
        <v>1</v>
      </c>
      <c r="BI622" s="106">
        <f t="shared" si="530"/>
        <v>1</v>
      </c>
      <c r="BJ622" s="106">
        <f t="shared" si="530"/>
        <v>1</v>
      </c>
      <c r="BK622" s="106">
        <f t="shared" si="530"/>
        <v>1</v>
      </c>
      <c r="BL622" s="106">
        <f t="shared" si="530"/>
        <v>1</v>
      </c>
      <c r="BM622" s="106">
        <f t="shared" si="530"/>
        <v>1</v>
      </c>
      <c r="BN622" s="106">
        <f t="shared" si="530"/>
        <v>1</v>
      </c>
      <c r="BO622" s="106">
        <f t="shared" si="530"/>
        <v>1</v>
      </c>
      <c r="BP622" s="106">
        <f t="shared" si="530"/>
        <v>1</v>
      </c>
      <c r="BQ622" s="106">
        <f t="shared" si="530"/>
        <v>1</v>
      </c>
      <c r="BR622" s="350">
        <f t="shared" si="495"/>
        <v>0.27330508474576271</v>
      </c>
    </row>
    <row r="623" spans="1:70" ht="15" x14ac:dyDescent="0.25">
      <c r="A623" s="80"/>
      <c r="B623" s="103" t="s">
        <v>1823</v>
      </c>
      <c r="C623" s="103" t="s">
        <v>1824</v>
      </c>
      <c r="D623" s="103" t="s">
        <v>6</v>
      </c>
      <c r="E623" s="223">
        <f>VLOOKUP(B623,'Cuadro Control'!C667:J2553,8,FALSE)</f>
        <v>9527825.6870364472</v>
      </c>
      <c r="F623" s="104">
        <f t="shared" si="524"/>
        <v>1.794698454439963E-3</v>
      </c>
      <c r="G623" s="105">
        <v>46514</v>
      </c>
      <c r="H623" s="105"/>
      <c r="I623" s="105">
        <v>46519</v>
      </c>
      <c r="J623" s="354">
        <f t="shared" si="531"/>
        <v>0.16666666666666666</v>
      </c>
      <c r="K623" s="104">
        <f t="shared" si="525"/>
        <v>0</v>
      </c>
      <c r="L623" s="104">
        <f t="shared" si="525"/>
        <v>0</v>
      </c>
      <c r="M623" s="104">
        <f t="shared" si="525"/>
        <v>0</v>
      </c>
      <c r="N623" s="104">
        <f t="shared" si="525"/>
        <v>0</v>
      </c>
      <c r="O623" s="104">
        <f t="shared" si="525"/>
        <v>0</v>
      </c>
      <c r="P623" s="104">
        <f t="shared" si="525"/>
        <v>0</v>
      </c>
      <c r="Q623" s="104">
        <f t="shared" si="525"/>
        <v>0</v>
      </c>
      <c r="R623" s="104">
        <f t="shared" si="525"/>
        <v>0</v>
      </c>
      <c r="S623" s="104">
        <f t="shared" si="525"/>
        <v>0</v>
      </c>
      <c r="T623" s="104">
        <f t="shared" si="525"/>
        <v>0</v>
      </c>
      <c r="U623" s="104">
        <f t="shared" si="526"/>
        <v>0</v>
      </c>
      <c r="V623" s="104">
        <f t="shared" si="526"/>
        <v>0</v>
      </c>
      <c r="W623" s="104">
        <f t="shared" si="526"/>
        <v>0</v>
      </c>
      <c r="X623" s="104">
        <f t="shared" si="526"/>
        <v>0</v>
      </c>
      <c r="Y623" s="104">
        <f t="shared" si="526"/>
        <v>0</v>
      </c>
      <c r="Z623" s="104">
        <f t="shared" si="526"/>
        <v>0</v>
      </c>
      <c r="AA623" s="104">
        <f t="shared" si="526"/>
        <v>0</v>
      </c>
      <c r="AB623" s="104">
        <f t="shared" si="526"/>
        <v>0</v>
      </c>
      <c r="AC623" s="104">
        <f t="shared" si="526"/>
        <v>0</v>
      </c>
      <c r="AD623" s="104">
        <f t="shared" si="526"/>
        <v>0</v>
      </c>
      <c r="AE623" s="104">
        <f t="shared" si="527"/>
        <v>0</v>
      </c>
      <c r="AF623" s="104">
        <f t="shared" si="527"/>
        <v>0</v>
      </c>
      <c r="AG623" s="104">
        <f t="shared" si="527"/>
        <v>0</v>
      </c>
      <c r="AH623" s="104">
        <f t="shared" si="527"/>
        <v>0</v>
      </c>
      <c r="AI623" s="104">
        <f t="shared" si="527"/>
        <v>0</v>
      </c>
      <c r="AJ623" s="104">
        <f t="shared" si="527"/>
        <v>0</v>
      </c>
      <c r="AK623" s="104">
        <f t="shared" si="527"/>
        <v>0</v>
      </c>
      <c r="AL623" s="104">
        <f t="shared" si="527"/>
        <v>0</v>
      </c>
      <c r="AM623" s="104">
        <f t="shared" si="527"/>
        <v>0</v>
      </c>
      <c r="AN623" s="104">
        <f t="shared" si="527"/>
        <v>0</v>
      </c>
      <c r="AO623" s="104">
        <f t="shared" si="528"/>
        <v>0</v>
      </c>
      <c r="AP623" s="104">
        <f t="shared" si="528"/>
        <v>0</v>
      </c>
      <c r="AQ623" s="104">
        <f t="shared" si="528"/>
        <v>0</v>
      </c>
      <c r="AR623" s="104">
        <f t="shared" si="528"/>
        <v>0</v>
      </c>
      <c r="AS623" s="104">
        <f t="shared" si="528"/>
        <v>0</v>
      </c>
      <c r="AT623" s="104">
        <f t="shared" si="528"/>
        <v>0</v>
      </c>
      <c r="AU623" s="104">
        <f t="shared" si="528"/>
        <v>0</v>
      </c>
      <c r="AV623" s="104">
        <f t="shared" si="528"/>
        <v>0</v>
      </c>
      <c r="AW623" s="104">
        <f t="shared" si="528"/>
        <v>0</v>
      </c>
      <c r="AX623" s="104">
        <f t="shared" si="528"/>
        <v>0</v>
      </c>
      <c r="AY623" s="104">
        <f t="shared" si="529"/>
        <v>0</v>
      </c>
      <c r="AZ623" s="104">
        <f t="shared" si="529"/>
        <v>0</v>
      </c>
      <c r="BA623" s="104">
        <f t="shared" si="529"/>
        <v>0</v>
      </c>
      <c r="BB623" s="104">
        <f t="shared" si="529"/>
        <v>0.16666666666666666</v>
      </c>
      <c r="BC623" s="104">
        <f t="shared" si="529"/>
        <v>1</v>
      </c>
      <c r="BD623" s="104">
        <f t="shared" si="529"/>
        <v>1</v>
      </c>
      <c r="BE623" s="104">
        <f t="shared" si="529"/>
        <v>1</v>
      </c>
      <c r="BF623" s="104">
        <f t="shared" si="529"/>
        <v>1</v>
      </c>
      <c r="BG623" s="104">
        <f t="shared" si="529"/>
        <v>1</v>
      </c>
      <c r="BH623" s="104">
        <f t="shared" si="529"/>
        <v>1</v>
      </c>
      <c r="BI623" s="104">
        <f t="shared" si="530"/>
        <v>1</v>
      </c>
      <c r="BJ623" s="104">
        <f t="shared" si="530"/>
        <v>1</v>
      </c>
      <c r="BK623" s="104">
        <f t="shared" si="530"/>
        <v>1</v>
      </c>
      <c r="BL623" s="104">
        <f t="shared" si="530"/>
        <v>1</v>
      </c>
      <c r="BM623" s="104">
        <f t="shared" si="530"/>
        <v>1</v>
      </c>
      <c r="BN623" s="104">
        <f t="shared" si="530"/>
        <v>1</v>
      </c>
      <c r="BO623" s="104">
        <f t="shared" si="530"/>
        <v>1</v>
      </c>
      <c r="BP623" s="104">
        <f t="shared" si="530"/>
        <v>1</v>
      </c>
      <c r="BQ623" s="104">
        <f t="shared" si="530"/>
        <v>1</v>
      </c>
      <c r="BR623" s="350">
        <f t="shared" si="495"/>
        <v>0.25706214689265539</v>
      </c>
    </row>
    <row r="624" spans="1:70" ht="15" x14ac:dyDescent="0.25">
      <c r="A624" s="80"/>
      <c r="B624" s="77" t="s">
        <v>1825</v>
      </c>
      <c r="C624" s="77" t="s">
        <v>1826</v>
      </c>
      <c r="D624" s="77" t="s">
        <v>19</v>
      </c>
      <c r="E624" s="224">
        <f>VLOOKUP(B624,'Cuadro Control'!C668:J2554,8,FALSE)</f>
        <v>320494616.71764702</v>
      </c>
      <c r="F624" s="106">
        <f t="shared" si="524"/>
        <v>6.0369617599332674E-2</v>
      </c>
      <c r="G624" s="107">
        <v>46519</v>
      </c>
      <c r="H624" s="107"/>
      <c r="I624" s="107">
        <v>46522</v>
      </c>
      <c r="J624" s="354">
        <f t="shared" si="531"/>
        <v>0.75</v>
      </c>
      <c r="K624" s="106">
        <f t="shared" si="525"/>
        <v>0</v>
      </c>
      <c r="L624" s="106">
        <f t="shared" si="525"/>
        <v>0</v>
      </c>
      <c r="M624" s="106">
        <f t="shared" si="525"/>
        <v>0</v>
      </c>
      <c r="N624" s="106">
        <f t="shared" si="525"/>
        <v>0</v>
      </c>
      <c r="O624" s="106">
        <f t="shared" si="525"/>
        <v>0</v>
      </c>
      <c r="P624" s="106">
        <f t="shared" si="525"/>
        <v>0</v>
      </c>
      <c r="Q624" s="106">
        <f t="shared" si="525"/>
        <v>0</v>
      </c>
      <c r="R624" s="106">
        <f t="shared" si="525"/>
        <v>0</v>
      </c>
      <c r="S624" s="106">
        <f t="shared" si="525"/>
        <v>0</v>
      </c>
      <c r="T624" s="106">
        <f t="shared" si="525"/>
        <v>0</v>
      </c>
      <c r="U624" s="106">
        <f t="shared" si="526"/>
        <v>0</v>
      </c>
      <c r="V624" s="106">
        <f t="shared" si="526"/>
        <v>0</v>
      </c>
      <c r="W624" s="106">
        <f t="shared" si="526"/>
        <v>0</v>
      </c>
      <c r="X624" s="106">
        <f t="shared" si="526"/>
        <v>0</v>
      </c>
      <c r="Y624" s="106">
        <f t="shared" si="526"/>
        <v>0</v>
      </c>
      <c r="Z624" s="106">
        <f t="shared" si="526"/>
        <v>0</v>
      </c>
      <c r="AA624" s="106">
        <f t="shared" si="526"/>
        <v>0</v>
      </c>
      <c r="AB624" s="106">
        <f t="shared" si="526"/>
        <v>0</v>
      </c>
      <c r="AC624" s="106">
        <f t="shared" si="526"/>
        <v>0</v>
      </c>
      <c r="AD624" s="106">
        <f t="shared" si="526"/>
        <v>0</v>
      </c>
      <c r="AE624" s="106">
        <f t="shared" si="527"/>
        <v>0</v>
      </c>
      <c r="AF624" s="106">
        <f t="shared" si="527"/>
        <v>0</v>
      </c>
      <c r="AG624" s="106">
        <f t="shared" si="527"/>
        <v>0</v>
      </c>
      <c r="AH624" s="106">
        <f t="shared" si="527"/>
        <v>0</v>
      </c>
      <c r="AI624" s="106">
        <f t="shared" si="527"/>
        <v>0</v>
      </c>
      <c r="AJ624" s="106">
        <f t="shared" si="527"/>
        <v>0</v>
      </c>
      <c r="AK624" s="106">
        <f t="shared" si="527"/>
        <v>0</v>
      </c>
      <c r="AL624" s="106">
        <f t="shared" si="527"/>
        <v>0</v>
      </c>
      <c r="AM624" s="106">
        <f t="shared" si="527"/>
        <v>0</v>
      </c>
      <c r="AN624" s="106">
        <f t="shared" si="527"/>
        <v>0</v>
      </c>
      <c r="AO624" s="106">
        <f t="shared" si="528"/>
        <v>0</v>
      </c>
      <c r="AP624" s="106">
        <f t="shared" si="528"/>
        <v>0</v>
      </c>
      <c r="AQ624" s="106">
        <f t="shared" si="528"/>
        <v>0</v>
      </c>
      <c r="AR624" s="106">
        <f t="shared" si="528"/>
        <v>0</v>
      </c>
      <c r="AS624" s="106">
        <f t="shared" si="528"/>
        <v>0</v>
      </c>
      <c r="AT624" s="106">
        <f t="shared" si="528"/>
        <v>0</v>
      </c>
      <c r="AU624" s="106">
        <f t="shared" si="528"/>
        <v>0</v>
      </c>
      <c r="AV624" s="106">
        <f t="shared" si="528"/>
        <v>0</v>
      </c>
      <c r="AW624" s="106">
        <f t="shared" si="528"/>
        <v>0</v>
      </c>
      <c r="AX624" s="106">
        <f t="shared" si="528"/>
        <v>0</v>
      </c>
      <c r="AY624" s="106">
        <f t="shared" si="529"/>
        <v>0</v>
      </c>
      <c r="AZ624" s="106">
        <f t="shared" si="529"/>
        <v>0</v>
      </c>
      <c r="BA624" s="106">
        <f t="shared" si="529"/>
        <v>0</v>
      </c>
      <c r="BB624" s="106">
        <f t="shared" si="529"/>
        <v>0</v>
      </c>
      <c r="BC624" s="106">
        <f t="shared" si="529"/>
        <v>0.75</v>
      </c>
      <c r="BD624" s="106">
        <f t="shared" si="529"/>
        <v>1</v>
      </c>
      <c r="BE624" s="106">
        <f t="shared" si="529"/>
        <v>1</v>
      </c>
      <c r="BF624" s="106">
        <f t="shared" si="529"/>
        <v>1</v>
      </c>
      <c r="BG624" s="106">
        <f t="shared" si="529"/>
        <v>1</v>
      </c>
      <c r="BH624" s="106">
        <f t="shared" si="529"/>
        <v>1</v>
      </c>
      <c r="BI624" s="106">
        <f t="shared" si="530"/>
        <v>1</v>
      </c>
      <c r="BJ624" s="106">
        <f t="shared" si="530"/>
        <v>1</v>
      </c>
      <c r="BK624" s="106">
        <f t="shared" si="530"/>
        <v>1</v>
      </c>
      <c r="BL624" s="106">
        <f t="shared" si="530"/>
        <v>1</v>
      </c>
      <c r="BM624" s="106">
        <f t="shared" si="530"/>
        <v>1</v>
      </c>
      <c r="BN624" s="106">
        <f t="shared" si="530"/>
        <v>1</v>
      </c>
      <c r="BO624" s="106">
        <f t="shared" si="530"/>
        <v>1</v>
      </c>
      <c r="BP624" s="106">
        <f t="shared" si="530"/>
        <v>1</v>
      </c>
      <c r="BQ624" s="106">
        <f t="shared" si="530"/>
        <v>1</v>
      </c>
      <c r="BR624" s="350">
        <f t="shared" si="495"/>
        <v>0.25</v>
      </c>
    </row>
    <row r="625" spans="1:70" ht="15" x14ac:dyDescent="0.25">
      <c r="A625" s="80"/>
      <c r="B625" s="77" t="s">
        <v>1827</v>
      </c>
      <c r="C625" s="77" t="s">
        <v>1828</v>
      </c>
      <c r="D625" s="77" t="s">
        <v>8</v>
      </c>
      <c r="E625" s="224">
        <f>VLOOKUP(B625,'Cuadro Control'!C669:J2555,8,FALSE)</f>
        <v>94303618.549411759</v>
      </c>
      <c r="F625" s="106">
        <f t="shared" si="524"/>
        <v>1.7763397864110998E-2</v>
      </c>
      <c r="G625" s="107">
        <v>46522</v>
      </c>
      <c r="H625" s="107"/>
      <c r="I625" s="107">
        <v>46525</v>
      </c>
      <c r="J625" s="354">
        <f t="shared" si="531"/>
        <v>0</v>
      </c>
      <c r="K625" s="106">
        <f t="shared" si="525"/>
        <v>0</v>
      </c>
      <c r="L625" s="106">
        <f t="shared" si="525"/>
        <v>0</v>
      </c>
      <c r="M625" s="106">
        <f t="shared" si="525"/>
        <v>0</v>
      </c>
      <c r="N625" s="106">
        <f t="shared" si="525"/>
        <v>0</v>
      </c>
      <c r="O625" s="106">
        <f t="shared" si="525"/>
        <v>0</v>
      </c>
      <c r="P625" s="106">
        <f t="shared" si="525"/>
        <v>0</v>
      </c>
      <c r="Q625" s="106">
        <f t="shared" si="525"/>
        <v>0</v>
      </c>
      <c r="R625" s="106">
        <f t="shared" si="525"/>
        <v>0</v>
      </c>
      <c r="S625" s="106">
        <f t="shared" si="525"/>
        <v>0</v>
      </c>
      <c r="T625" s="106">
        <f t="shared" si="525"/>
        <v>0</v>
      </c>
      <c r="U625" s="106">
        <f t="shared" si="526"/>
        <v>0</v>
      </c>
      <c r="V625" s="106">
        <f t="shared" si="526"/>
        <v>0</v>
      </c>
      <c r="W625" s="106">
        <f t="shared" si="526"/>
        <v>0</v>
      </c>
      <c r="X625" s="106">
        <f t="shared" si="526"/>
        <v>0</v>
      </c>
      <c r="Y625" s="106">
        <f t="shared" si="526"/>
        <v>0</v>
      </c>
      <c r="Z625" s="106">
        <f t="shared" si="526"/>
        <v>0</v>
      </c>
      <c r="AA625" s="106">
        <f t="shared" si="526"/>
        <v>0</v>
      </c>
      <c r="AB625" s="106">
        <f t="shared" si="526"/>
        <v>0</v>
      </c>
      <c r="AC625" s="106">
        <f t="shared" si="526"/>
        <v>0</v>
      </c>
      <c r="AD625" s="106">
        <f t="shared" si="526"/>
        <v>0</v>
      </c>
      <c r="AE625" s="106">
        <f t="shared" si="527"/>
        <v>0</v>
      </c>
      <c r="AF625" s="106">
        <f t="shared" si="527"/>
        <v>0</v>
      </c>
      <c r="AG625" s="106">
        <f t="shared" si="527"/>
        <v>0</v>
      </c>
      <c r="AH625" s="106">
        <f t="shared" si="527"/>
        <v>0</v>
      </c>
      <c r="AI625" s="106">
        <f t="shared" si="527"/>
        <v>0</v>
      </c>
      <c r="AJ625" s="106">
        <f t="shared" si="527"/>
        <v>0</v>
      </c>
      <c r="AK625" s="106">
        <f t="shared" si="527"/>
        <v>0</v>
      </c>
      <c r="AL625" s="106">
        <f t="shared" si="527"/>
        <v>0</v>
      </c>
      <c r="AM625" s="106">
        <f t="shared" si="527"/>
        <v>0</v>
      </c>
      <c r="AN625" s="106">
        <f t="shared" si="527"/>
        <v>0</v>
      </c>
      <c r="AO625" s="106">
        <f t="shared" si="528"/>
        <v>0</v>
      </c>
      <c r="AP625" s="106">
        <f t="shared" si="528"/>
        <v>0</v>
      </c>
      <c r="AQ625" s="106">
        <f t="shared" si="528"/>
        <v>0</v>
      </c>
      <c r="AR625" s="106">
        <f t="shared" si="528"/>
        <v>0</v>
      </c>
      <c r="AS625" s="106">
        <f t="shared" si="528"/>
        <v>0</v>
      </c>
      <c r="AT625" s="106">
        <f t="shared" si="528"/>
        <v>0</v>
      </c>
      <c r="AU625" s="106">
        <f t="shared" si="528"/>
        <v>0</v>
      </c>
      <c r="AV625" s="106">
        <f t="shared" si="528"/>
        <v>0</v>
      </c>
      <c r="AW625" s="106">
        <f t="shared" si="528"/>
        <v>0</v>
      </c>
      <c r="AX625" s="106">
        <f t="shared" si="528"/>
        <v>0</v>
      </c>
      <c r="AY625" s="106">
        <f t="shared" si="529"/>
        <v>0</v>
      </c>
      <c r="AZ625" s="106">
        <f t="shared" si="529"/>
        <v>0</v>
      </c>
      <c r="BA625" s="106">
        <f t="shared" si="529"/>
        <v>0</v>
      </c>
      <c r="BB625" s="106">
        <f t="shared" si="529"/>
        <v>0</v>
      </c>
      <c r="BC625" s="106">
        <f t="shared" si="529"/>
        <v>0</v>
      </c>
      <c r="BD625" s="106">
        <f t="shared" si="529"/>
        <v>1</v>
      </c>
      <c r="BE625" s="106">
        <f t="shared" si="529"/>
        <v>1</v>
      </c>
      <c r="BF625" s="106">
        <f t="shared" si="529"/>
        <v>1</v>
      </c>
      <c r="BG625" s="106">
        <f t="shared" si="529"/>
        <v>1</v>
      </c>
      <c r="BH625" s="106">
        <f t="shared" si="529"/>
        <v>1</v>
      </c>
      <c r="BI625" s="106">
        <f t="shared" si="530"/>
        <v>1</v>
      </c>
      <c r="BJ625" s="106">
        <f t="shared" si="530"/>
        <v>1</v>
      </c>
      <c r="BK625" s="106">
        <f t="shared" si="530"/>
        <v>1</v>
      </c>
      <c r="BL625" s="106">
        <f t="shared" si="530"/>
        <v>1</v>
      </c>
      <c r="BM625" s="106">
        <f t="shared" si="530"/>
        <v>1</v>
      </c>
      <c r="BN625" s="106">
        <f t="shared" si="530"/>
        <v>1</v>
      </c>
      <c r="BO625" s="106">
        <f t="shared" si="530"/>
        <v>1</v>
      </c>
      <c r="BP625" s="106">
        <f t="shared" si="530"/>
        <v>1</v>
      </c>
      <c r="BQ625" s="106">
        <f t="shared" si="530"/>
        <v>1</v>
      </c>
      <c r="BR625" s="350">
        <f t="shared" si="495"/>
        <v>0.23728813559322035</v>
      </c>
    </row>
    <row r="626" spans="1:70" ht="15" x14ac:dyDescent="0.25">
      <c r="A626" s="80"/>
      <c r="B626" s="77" t="s">
        <v>1829</v>
      </c>
      <c r="C626" s="77" t="s">
        <v>1830</v>
      </c>
      <c r="D626" s="77" t="s">
        <v>26</v>
      </c>
      <c r="E626" s="224">
        <f>VLOOKUP(B626,'Cuadro Control'!C670:J2556,8,FALSE)</f>
        <v>179436034.15411764</v>
      </c>
      <c r="F626" s="106">
        <f t="shared" si="524"/>
        <v>3.3799272126209236E-2</v>
      </c>
      <c r="G626" s="107">
        <v>46525</v>
      </c>
      <c r="H626" s="107"/>
      <c r="I626" s="107">
        <v>46531</v>
      </c>
      <c r="J626" s="354">
        <f t="shared" si="531"/>
        <v>0.5714285714285714</v>
      </c>
      <c r="K626" s="106">
        <f t="shared" si="525"/>
        <v>0</v>
      </c>
      <c r="L626" s="106">
        <f t="shared" si="525"/>
        <v>0</v>
      </c>
      <c r="M626" s="106">
        <f t="shared" si="525"/>
        <v>0</v>
      </c>
      <c r="N626" s="106">
        <f t="shared" si="525"/>
        <v>0</v>
      </c>
      <c r="O626" s="106">
        <f t="shared" si="525"/>
        <v>0</v>
      </c>
      <c r="P626" s="106">
        <f t="shared" si="525"/>
        <v>0</v>
      </c>
      <c r="Q626" s="106">
        <f t="shared" si="525"/>
        <v>0</v>
      </c>
      <c r="R626" s="106">
        <f t="shared" si="525"/>
        <v>0</v>
      </c>
      <c r="S626" s="106">
        <f t="shared" si="525"/>
        <v>0</v>
      </c>
      <c r="T626" s="106">
        <f t="shared" si="525"/>
        <v>0</v>
      </c>
      <c r="U626" s="106">
        <f t="shared" si="526"/>
        <v>0</v>
      </c>
      <c r="V626" s="106">
        <f t="shared" si="526"/>
        <v>0</v>
      </c>
      <c r="W626" s="106">
        <f t="shared" si="526"/>
        <v>0</v>
      </c>
      <c r="X626" s="106">
        <f t="shared" si="526"/>
        <v>0</v>
      </c>
      <c r="Y626" s="106">
        <f t="shared" si="526"/>
        <v>0</v>
      </c>
      <c r="Z626" s="106">
        <f t="shared" si="526"/>
        <v>0</v>
      </c>
      <c r="AA626" s="106">
        <f t="shared" si="526"/>
        <v>0</v>
      </c>
      <c r="AB626" s="106">
        <f t="shared" si="526"/>
        <v>0</v>
      </c>
      <c r="AC626" s="106">
        <f t="shared" si="526"/>
        <v>0</v>
      </c>
      <c r="AD626" s="106">
        <f t="shared" si="526"/>
        <v>0</v>
      </c>
      <c r="AE626" s="106">
        <f t="shared" si="527"/>
        <v>0</v>
      </c>
      <c r="AF626" s="106">
        <f t="shared" si="527"/>
        <v>0</v>
      </c>
      <c r="AG626" s="106">
        <f t="shared" si="527"/>
        <v>0</v>
      </c>
      <c r="AH626" s="106">
        <f t="shared" si="527"/>
        <v>0</v>
      </c>
      <c r="AI626" s="106">
        <f t="shared" si="527"/>
        <v>0</v>
      </c>
      <c r="AJ626" s="106">
        <f t="shared" si="527"/>
        <v>0</v>
      </c>
      <c r="AK626" s="106">
        <f t="shared" si="527"/>
        <v>0</v>
      </c>
      <c r="AL626" s="106">
        <f t="shared" si="527"/>
        <v>0</v>
      </c>
      <c r="AM626" s="106">
        <f t="shared" si="527"/>
        <v>0</v>
      </c>
      <c r="AN626" s="106">
        <f t="shared" si="527"/>
        <v>0</v>
      </c>
      <c r="AO626" s="106">
        <f t="shared" si="528"/>
        <v>0</v>
      </c>
      <c r="AP626" s="106">
        <f t="shared" si="528"/>
        <v>0</v>
      </c>
      <c r="AQ626" s="106">
        <f t="shared" si="528"/>
        <v>0</v>
      </c>
      <c r="AR626" s="106">
        <f t="shared" si="528"/>
        <v>0</v>
      </c>
      <c r="AS626" s="106">
        <f t="shared" si="528"/>
        <v>0</v>
      </c>
      <c r="AT626" s="106">
        <f t="shared" si="528"/>
        <v>0</v>
      </c>
      <c r="AU626" s="106">
        <f t="shared" si="528"/>
        <v>0</v>
      </c>
      <c r="AV626" s="106">
        <f t="shared" si="528"/>
        <v>0</v>
      </c>
      <c r="AW626" s="106">
        <f t="shared" si="528"/>
        <v>0</v>
      </c>
      <c r="AX626" s="106">
        <f t="shared" si="528"/>
        <v>0</v>
      </c>
      <c r="AY626" s="106">
        <f t="shared" si="529"/>
        <v>0</v>
      </c>
      <c r="AZ626" s="106">
        <f t="shared" si="529"/>
        <v>0</v>
      </c>
      <c r="BA626" s="106">
        <f t="shared" si="529"/>
        <v>0</v>
      </c>
      <c r="BB626" s="106">
        <f t="shared" si="529"/>
        <v>0</v>
      </c>
      <c r="BC626" s="106">
        <f t="shared" si="529"/>
        <v>0</v>
      </c>
      <c r="BD626" s="106">
        <f t="shared" si="529"/>
        <v>0.5714285714285714</v>
      </c>
      <c r="BE626" s="106">
        <f t="shared" si="529"/>
        <v>1</v>
      </c>
      <c r="BF626" s="106">
        <f t="shared" si="529"/>
        <v>1</v>
      </c>
      <c r="BG626" s="106">
        <f t="shared" si="529"/>
        <v>1</v>
      </c>
      <c r="BH626" s="106">
        <f t="shared" si="529"/>
        <v>1</v>
      </c>
      <c r="BI626" s="106">
        <f t="shared" si="530"/>
        <v>1</v>
      </c>
      <c r="BJ626" s="106">
        <f t="shared" si="530"/>
        <v>1</v>
      </c>
      <c r="BK626" s="106">
        <f t="shared" si="530"/>
        <v>1</v>
      </c>
      <c r="BL626" s="106">
        <f t="shared" si="530"/>
        <v>1</v>
      </c>
      <c r="BM626" s="106">
        <f t="shared" si="530"/>
        <v>1</v>
      </c>
      <c r="BN626" s="106">
        <f t="shared" si="530"/>
        <v>1</v>
      </c>
      <c r="BO626" s="106">
        <f t="shared" si="530"/>
        <v>1</v>
      </c>
      <c r="BP626" s="106">
        <f t="shared" si="530"/>
        <v>1</v>
      </c>
      <c r="BQ626" s="106">
        <f t="shared" si="530"/>
        <v>1</v>
      </c>
      <c r="BR626" s="350">
        <f t="shared" si="495"/>
        <v>0.23002421307506052</v>
      </c>
    </row>
    <row r="627" spans="1:70" ht="15" x14ac:dyDescent="0.25">
      <c r="A627" s="80"/>
      <c r="B627" s="77" t="s">
        <v>1831</v>
      </c>
      <c r="C627" s="77" t="s">
        <v>1832</v>
      </c>
      <c r="D627" s="77" t="s">
        <v>730</v>
      </c>
      <c r="E627" s="224">
        <f>VLOOKUP(B627,'Cuadro Control'!C671:J2557,8,FALSE)</f>
        <v>1212623361.2117648</v>
      </c>
      <c r="F627" s="106">
        <f t="shared" si="524"/>
        <v>0.22841447185013161</v>
      </c>
      <c r="G627" s="107">
        <v>46531</v>
      </c>
      <c r="H627" s="107"/>
      <c r="I627" s="107">
        <v>46548</v>
      </c>
      <c r="J627" s="354">
        <f t="shared" si="531"/>
        <v>0.66666666666666663</v>
      </c>
      <c r="K627" s="106">
        <f t="shared" si="525"/>
        <v>0</v>
      </c>
      <c r="L627" s="106">
        <f t="shared" si="525"/>
        <v>0</v>
      </c>
      <c r="M627" s="106">
        <f t="shared" si="525"/>
        <v>0</v>
      </c>
      <c r="N627" s="106">
        <f t="shared" si="525"/>
        <v>0</v>
      </c>
      <c r="O627" s="106">
        <f t="shared" si="525"/>
        <v>0</v>
      </c>
      <c r="P627" s="106">
        <f t="shared" si="525"/>
        <v>0</v>
      </c>
      <c r="Q627" s="106">
        <f t="shared" si="525"/>
        <v>0</v>
      </c>
      <c r="R627" s="106">
        <f t="shared" si="525"/>
        <v>0</v>
      </c>
      <c r="S627" s="106">
        <f t="shared" si="525"/>
        <v>0</v>
      </c>
      <c r="T627" s="106">
        <f t="shared" si="525"/>
        <v>0</v>
      </c>
      <c r="U627" s="106">
        <f t="shared" si="526"/>
        <v>0</v>
      </c>
      <c r="V627" s="106">
        <f t="shared" si="526"/>
        <v>0</v>
      </c>
      <c r="W627" s="106">
        <f t="shared" si="526"/>
        <v>0</v>
      </c>
      <c r="X627" s="106">
        <f t="shared" si="526"/>
        <v>0</v>
      </c>
      <c r="Y627" s="106">
        <f t="shared" si="526"/>
        <v>0</v>
      </c>
      <c r="Z627" s="106">
        <f t="shared" si="526"/>
        <v>0</v>
      </c>
      <c r="AA627" s="106">
        <f t="shared" si="526"/>
        <v>0</v>
      </c>
      <c r="AB627" s="106">
        <f t="shared" si="526"/>
        <v>0</v>
      </c>
      <c r="AC627" s="106">
        <f t="shared" si="526"/>
        <v>0</v>
      </c>
      <c r="AD627" s="106">
        <f t="shared" si="526"/>
        <v>0</v>
      </c>
      <c r="AE627" s="106">
        <f t="shared" si="527"/>
        <v>0</v>
      </c>
      <c r="AF627" s="106">
        <f t="shared" si="527"/>
        <v>0</v>
      </c>
      <c r="AG627" s="106">
        <f t="shared" si="527"/>
        <v>0</v>
      </c>
      <c r="AH627" s="106">
        <f t="shared" si="527"/>
        <v>0</v>
      </c>
      <c r="AI627" s="106">
        <f t="shared" si="527"/>
        <v>0</v>
      </c>
      <c r="AJ627" s="106">
        <f t="shared" si="527"/>
        <v>0</v>
      </c>
      <c r="AK627" s="106">
        <f t="shared" si="527"/>
        <v>0</v>
      </c>
      <c r="AL627" s="106">
        <f t="shared" si="527"/>
        <v>0</v>
      </c>
      <c r="AM627" s="106">
        <f t="shared" si="527"/>
        <v>0</v>
      </c>
      <c r="AN627" s="106">
        <f t="shared" si="527"/>
        <v>0</v>
      </c>
      <c r="AO627" s="106">
        <f t="shared" si="528"/>
        <v>0</v>
      </c>
      <c r="AP627" s="106">
        <f t="shared" si="528"/>
        <v>0</v>
      </c>
      <c r="AQ627" s="106">
        <f t="shared" si="528"/>
        <v>0</v>
      </c>
      <c r="AR627" s="106">
        <f t="shared" si="528"/>
        <v>0</v>
      </c>
      <c r="AS627" s="106">
        <f t="shared" si="528"/>
        <v>0</v>
      </c>
      <c r="AT627" s="106">
        <f t="shared" si="528"/>
        <v>0</v>
      </c>
      <c r="AU627" s="106">
        <f t="shared" si="528"/>
        <v>0</v>
      </c>
      <c r="AV627" s="106">
        <f t="shared" si="528"/>
        <v>0</v>
      </c>
      <c r="AW627" s="106">
        <f t="shared" si="528"/>
        <v>0</v>
      </c>
      <c r="AX627" s="106">
        <f t="shared" si="528"/>
        <v>0</v>
      </c>
      <c r="AY627" s="106">
        <f t="shared" si="529"/>
        <v>0</v>
      </c>
      <c r="AZ627" s="106">
        <f t="shared" si="529"/>
        <v>0</v>
      </c>
      <c r="BA627" s="106">
        <f t="shared" si="529"/>
        <v>0</v>
      </c>
      <c r="BB627" s="106">
        <f t="shared" si="529"/>
        <v>0</v>
      </c>
      <c r="BC627" s="106">
        <f t="shared" si="529"/>
        <v>0</v>
      </c>
      <c r="BD627" s="106">
        <f t="shared" si="529"/>
        <v>0</v>
      </c>
      <c r="BE627" s="106">
        <f t="shared" si="529"/>
        <v>0.27777777777777779</v>
      </c>
      <c r="BF627" s="106">
        <f t="shared" si="529"/>
        <v>0.66666666666666663</v>
      </c>
      <c r="BG627" s="106">
        <f t="shared" si="529"/>
        <v>1</v>
      </c>
      <c r="BH627" s="106">
        <f t="shared" si="529"/>
        <v>1</v>
      </c>
      <c r="BI627" s="106">
        <f t="shared" si="530"/>
        <v>1</v>
      </c>
      <c r="BJ627" s="106">
        <f t="shared" si="530"/>
        <v>1</v>
      </c>
      <c r="BK627" s="106">
        <f t="shared" si="530"/>
        <v>1</v>
      </c>
      <c r="BL627" s="106">
        <f t="shared" si="530"/>
        <v>1</v>
      </c>
      <c r="BM627" s="106">
        <f t="shared" si="530"/>
        <v>1</v>
      </c>
      <c r="BN627" s="106">
        <f t="shared" si="530"/>
        <v>1</v>
      </c>
      <c r="BO627" s="106">
        <f t="shared" si="530"/>
        <v>1</v>
      </c>
      <c r="BP627" s="106">
        <f t="shared" si="530"/>
        <v>1</v>
      </c>
      <c r="BQ627" s="106">
        <f t="shared" si="530"/>
        <v>1</v>
      </c>
      <c r="BR627" s="350">
        <f t="shared" si="495"/>
        <v>0.2024482109227872</v>
      </c>
    </row>
    <row r="628" spans="1:70" ht="15" x14ac:dyDescent="0.25">
      <c r="A628" s="80"/>
      <c r="B628" s="77" t="s">
        <v>1833</v>
      </c>
      <c r="C628" s="77" t="s">
        <v>1834</v>
      </c>
      <c r="D628" s="77" t="s">
        <v>6</v>
      </c>
      <c r="E628" s="224">
        <f>VLOOKUP(B628,'Cuadro Control'!C672:J2558,8,FALSE)</f>
        <v>0</v>
      </c>
      <c r="F628" s="106">
        <f t="shared" si="524"/>
        <v>0</v>
      </c>
      <c r="G628" s="107">
        <v>46548</v>
      </c>
      <c r="H628" s="107"/>
      <c r="I628" s="107">
        <v>46552</v>
      </c>
      <c r="J628" s="354">
        <f t="shared" si="531"/>
        <v>0.4</v>
      </c>
      <c r="K628" s="106">
        <f t="shared" si="525"/>
        <v>0</v>
      </c>
      <c r="L628" s="106">
        <f t="shared" si="525"/>
        <v>0</v>
      </c>
      <c r="M628" s="106">
        <f t="shared" si="525"/>
        <v>0</v>
      </c>
      <c r="N628" s="106">
        <f t="shared" si="525"/>
        <v>0</v>
      </c>
      <c r="O628" s="106">
        <f t="shared" si="525"/>
        <v>0</v>
      </c>
      <c r="P628" s="106">
        <f t="shared" si="525"/>
        <v>0</v>
      </c>
      <c r="Q628" s="106">
        <f t="shared" si="525"/>
        <v>0</v>
      </c>
      <c r="R628" s="106">
        <f t="shared" si="525"/>
        <v>0</v>
      </c>
      <c r="S628" s="106">
        <f t="shared" si="525"/>
        <v>0</v>
      </c>
      <c r="T628" s="106">
        <f t="shared" si="525"/>
        <v>0</v>
      </c>
      <c r="U628" s="106">
        <f t="shared" si="526"/>
        <v>0</v>
      </c>
      <c r="V628" s="106">
        <f t="shared" si="526"/>
        <v>0</v>
      </c>
      <c r="W628" s="106">
        <f t="shared" si="526"/>
        <v>0</v>
      </c>
      <c r="X628" s="106">
        <f t="shared" si="526"/>
        <v>0</v>
      </c>
      <c r="Y628" s="106">
        <f t="shared" si="526"/>
        <v>0</v>
      </c>
      <c r="Z628" s="106">
        <f t="shared" si="526"/>
        <v>0</v>
      </c>
      <c r="AA628" s="106">
        <f t="shared" si="526"/>
        <v>0</v>
      </c>
      <c r="AB628" s="106">
        <f t="shared" si="526"/>
        <v>0</v>
      </c>
      <c r="AC628" s="106">
        <f t="shared" si="526"/>
        <v>0</v>
      </c>
      <c r="AD628" s="106">
        <f t="shared" si="526"/>
        <v>0</v>
      </c>
      <c r="AE628" s="106">
        <f t="shared" si="527"/>
        <v>0</v>
      </c>
      <c r="AF628" s="106">
        <f t="shared" si="527"/>
        <v>0</v>
      </c>
      <c r="AG628" s="106">
        <f t="shared" si="527"/>
        <v>0</v>
      </c>
      <c r="AH628" s="106">
        <f t="shared" si="527"/>
        <v>0</v>
      </c>
      <c r="AI628" s="106">
        <f t="shared" si="527"/>
        <v>0</v>
      </c>
      <c r="AJ628" s="106">
        <f t="shared" si="527"/>
        <v>0</v>
      </c>
      <c r="AK628" s="106">
        <f t="shared" si="527"/>
        <v>0</v>
      </c>
      <c r="AL628" s="106">
        <f t="shared" si="527"/>
        <v>0</v>
      </c>
      <c r="AM628" s="106">
        <f t="shared" si="527"/>
        <v>0</v>
      </c>
      <c r="AN628" s="106">
        <f t="shared" si="527"/>
        <v>0</v>
      </c>
      <c r="AO628" s="106">
        <f t="shared" si="528"/>
        <v>0</v>
      </c>
      <c r="AP628" s="106">
        <f t="shared" si="528"/>
        <v>0</v>
      </c>
      <c r="AQ628" s="106">
        <f t="shared" si="528"/>
        <v>0</v>
      </c>
      <c r="AR628" s="106">
        <f t="shared" si="528"/>
        <v>0</v>
      </c>
      <c r="AS628" s="106">
        <f t="shared" si="528"/>
        <v>0</v>
      </c>
      <c r="AT628" s="106">
        <f t="shared" si="528"/>
        <v>0</v>
      </c>
      <c r="AU628" s="106">
        <f t="shared" si="528"/>
        <v>0</v>
      </c>
      <c r="AV628" s="106">
        <f t="shared" si="528"/>
        <v>0</v>
      </c>
      <c r="AW628" s="106">
        <f t="shared" si="528"/>
        <v>0</v>
      </c>
      <c r="AX628" s="106">
        <f t="shared" si="528"/>
        <v>0</v>
      </c>
      <c r="AY628" s="106">
        <f t="shared" si="529"/>
        <v>0</v>
      </c>
      <c r="AZ628" s="106">
        <f t="shared" si="529"/>
        <v>0</v>
      </c>
      <c r="BA628" s="106">
        <f t="shared" si="529"/>
        <v>0</v>
      </c>
      <c r="BB628" s="106">
        <f t="shared" si="529"/>
        <v>0</v>
      </c>
      <c r="BC628" s="106">
        <f t="shared" si="529"/>
        <v>0</v>
      </c>
      <c r="BD628" s="106">
        <f t="shared" si="529"/>
        <v>0</v>
      </c>
      <c r="BE628" s="106">
        <f t="shared" si="529"/>
        <v>0</v>
      </c>
      <c r="BF628" s="106">
        <f t="shared" si="529"/>
        <v>0</v>
      </c>
      <c r="BG628" s="106">
        <f t="shared" si="529"/>
        <v>0.4</v>
      </c>
      <c r="BH628" s="106">
        <f t="shared" si="529"/>
        <v>1</v>
      </c>
      <c r="BI628" s="106">
        <f t="shared" si="530"/>
        <v>1</v>
      </c>
      <c r="BJ628" s="106">
        <f t="shared" si="530"/>
        <v>1</v>
      </c>
      <c r="BK628" s="106">
        <f t="shared" si="530"/>
        <v>1</v>
      </c>
      <c r="BL628" s="106">
        <f t="shared" si="530"/>
        <v>1</v>
      </c>
      <c r="BM628" s="106">
        <f t="shared" si="530"/>
        <v>1</v>
      </c>
      <c r="BN628" s="106">
        <f t="shared" si="530"/>
        <v>1</v>
      </c>
      <c r="BO628" s="106">
        <f t="shared" si="530"/>
        <v>1</v>
      </c>
      <c r="BP628" s="106">
        <f t="shared" si="530"/>
        <v>1</v>
      </c>
      <c r="BQ628" s="106">
        <f t="shared" si="530"/>
        <v>1</v>
      </c>
      <c r="BR628" s="350">
        <f t="shared" si="495"/>
        <v>0.17627118644067796</v>
      </c>
    </row>
    <row r="629" spans="1:70" ht="24" x14ac:dyDescent="0.25">
      <c r="A629" s="80"/>
      <c r="B629" s="78" t="s">
        <v>1835</v>
      </c>
      <c r="C629" s="78" t="s">
        <v>1836</v>
      </c>
      <c r="D629" s="78" t="s">
        <v>3</v>
      </c>
      <c r="E629" s="225">
        <f>VLOOKUP(B629,'Cuadro Control'!C674:J2559,8,FALSE)</f>
        <v>0</v>
      </c>
      <c r="F629" s="108">
        <f t="shared" si="524"/>
        <v>0</v>
      </c>
      <c r="G629" s="109">
        <v>46548</v>
      </c>
      <c r="H629" s="109"/>
      <c r="I629" s="109">
        <v>46548</v>
      </c>
      <c r="J629" s="354">
        <f t="shared" si="531"/>
        <v>0</v>
      </c>
      <c r="K629" s="108">
        <f t="shared" si="525"/>
        <v>0</v>
      </c>
      <c r="L629" s="108">
        <f t="shared" si="525"/>
        <v>0</v>
      </c>
      <c r="M629" s="108">
        <f t="shared" si="525"/>
        <v>0</v>
      </c>
      <c r="N629" s="108">
        <f t="shared" si="525"/>
        <v>0</v>
      </c>
      <c r="O629" s="108">
        <f t="shared" si="525"/>
        <v>0</v>
      </c>
      <c r="P629" s="108">
        <f t="shared" si="525"/>
        <v>0</v>
      </c>
      <c r="Q629" s="108">
        <f t="shared" si="525"/>
        <v>0</v>
      </c>
      <c r="R629" s="108">
        <f t="shared" si="525"/>
        <v>0</v>
      </c>
      <c r="S629" s="108">
        <f t="shared" si="525"/>
        <v>0</v>
      </c>
      <c r="T629" s="108">
        <f t="shared" si="525"/>
        <v>0</v>
      </c>
      <c r="U629" s="108">
        <f t="shared" si="526"/>
        <v>0</v>
      </c>
      <c r="V629" s="108">
        <f t="shared" si="526"/>
        <v>0</v>
      </c>
      <c r="W629" s="108">
        <f t="shared" si="526"/>
        <v>0</v>
      </c>
      <c r="X629" s="108">
        <f t="shared" si="526"/>
        <v>0</v>
      </c>
      <c r="Y629" s="108">
        <f t="shared" si="526"/>
        <v>0</v>
      </c>
      <c r="Z629" s="108">
        <f t="shared" si="526"/>
        <v>0</v>
      </c>
      <c r="AA629" s="108">
        <f t="shared" si="526"/>
        <v>0</v>
      </c>
      <c r="AB629" s="108">
        <f t="shared" si="526"/>
        <v>0</v>
      </c>
      <c r="AC629" s="108">
        <f t="shared" si="526"/>
        <v>0</v>
      </c>
      <c r="AD629" s="108">
        <f t="shared" si="526"/>
        <v>0</v>
      </c>
      <c r="AE629" s="108">
        <f t="shared" si="527"/>
        <v>0</v>
      </c>
      <c r="AF629" s="108">
        <f t="shared" si="527"/>
        <v>0</v>
      </c>
      <c r="AG629" s="108">
        <f t="shared" si="527"/>
        <v>0</v>
      </c>
      <c r="AH629" s="108">
        <f t="shared" si="527"/>
        <v>0</v>
      </c>
      <c r="AI629" s="108">
        <f t="shared" si="527"/>
        <v>0</v>
      </c>
      <c r="AJ629" s="108">
        <f t="shared" si="527"/>
        <v>0</v>
      </c>
      <c r="AK629" s="108">
        <f t="shared" si="527"/>
        <v>0</v>
      </c>
      <c r="AL629" s="108">
        <f t="shared" si="527"/>
        <v>0</v>
      </c>
      <c r="AM629" s="108">
        <f t="shared" si="527"/>
        <v>0</v>
      </c>
      <c r="AN629" s="108">
        <f t="shared" si="527"/>
        <v>0</v>
      </c>
      <c r="AO629" s="108">
        <f t="shared" si="528"/>
        <v>0</v>
      </c>
      <c r="AP629" s="108">
        <f t="shared" si="528"/>
        <v>0</v>
      </c>
      <c r="AQ629" s="108">
        <f t="shared" si="528"/>
        <v>0</v>
      </c>
      <c r="AR629" s="108">
        <f t="shared" si="528"/>
        <v>0</v>
      </c>
      <c r="AS629" s="108">
        <f t="shared" si="528"/>
        <v>0</v>
      </c>
      <c r="AT629" s="108">
        <f t="shared" si="528"/>
        <v>0</v>
      </c>
      <c r="AU629" s="108">
        <f t="shared" si="528"/>
        <v>0</v>
      </c>
      <c r="AV629" s="108">
        <f t="shared" si="528"/>
        <v>0</v>
      </c>
      <c r="AW629" s="108">
        <f t="shared" si="528"/>
        <v>0</v>
      </c>
      <c r="AX629" s="108">
        <f t="shared" si="528"/>
        <v>0</v>
      </c>
      <c r="AY629" s="108">
        <f t="shared" si="529"/>
        <v>0</v>
      </c>
      <c r="AZ629" s="108">
        <f t="shared" si="529"/>
        <v>0</v>
      </c>
      <c r="BA629" s="108">
        <f t="shared" si="529"/>
        <v>0</v>
      </c>
      <c r="BB629" s="108">
        <f t="shared" si="529"/>
        <v>0</v>
      </c>
      <c r="BC629" s="108">
        <f t="shared" si="529"/>
        <v>0</v>
      </c>
      <c r="BD629" s="108">
        <f t="shared" si="529"/>
        <v>0</v>
      </c>
      <c r="BE629" s="108">
        <f t="shared" si="529"/>
        <v>0</v>
      </c>
      <c r="BF629" s="108">
        <f t="shared" si="529"/>
        <v>0</v>
      </c>
      <c r="BG629" s="108">
        <f t="shared" si="529"/>
        <v>1</v>
      </c>
      <c r="BH629" s="108">
        <f t="shared" si="529"/>
        <v>1</v>
      </c>
      <c r="BI629" s="108">
        <f t="shared" si="530"/>
        <v>1</v>
      </c>
      <c r="BJ629" s="108">
        <f t="shared" si="530"/>
        <v>1</v>
      </c>
      <c r="BK629" s="108">
        <f t="shared" si="530"/>
        <v>1</v>
      </c>
      <c r="BL629" s="108">
        <f t="shared" si="530"/>
        <v>1</v>
      </c>
      <c r="BM629" s="108">
        <f t="shared" si="530"/>
        <v>1</v>
      </c>
      <c r="BN629" s="108">
        <f t="shared" si="530"/>
        <v>1</v>
      </c>
      <c r="BO629" s="108">
        <f t="shared" si="530"/>
        <v>1</v>
      </c>
      <c r="BP629" s="108">
        <f t="shared" si="530"/>
        <v>1</v>
      </c>
      <c r="BQ629" s="108">
        <f t="shared" si="530"/>
        <v>1</v>
      </c>
      <c r="BR629" s="350">
        <f t="shared" si="495"/>
        <v>0.1864406779661017</v>
      </c>
    </row>
    <row r="630" spans="1:70" ht="15" x14ac:dyDescent="0.25">
      <c r="A630" s="80"/>
      <c r="B630" s="77" t="s">
        <v>1837</v>
      </c>
      <c r="C630" s="77" t="s">
        <v>1838</v>
      </c>
      <c r="D630" s="77" t="s">
        <v>8</v>
      </c>
      <c r="E630" s="224">
        <f>VLOOKUP(B630,'Cuadro Control'!C675:J2560,8,FALSE)</f>
        <v>1230815225.9452939</v>
      </c>
      <c r="F630" s="106">
        <f t="shared" si="524"/>
        <v>0.2318411625341423</v>
      </c>
      <c r="G630" s="107">
        <v>46552</v>
      </c>
      <c r="H630" s="107"/>
      <c r="I630" s="107">
        <v>46553</v>
      </c>
      <c r="J630" s="354">
        <f t="shared" si="531"/>
        <v>0</v>
      </c>
      <c r="K630" s="106">
        <f t="shared" si="525"/>
        <v>0</v>
      </c>
      <c r="L630" s="106">
        <f t="shared" si="525"/>
        <v>0</v>
      </c>
      <c r="M630" s="106">
        <f t="shared" si="525"/>
        <v>0</v>
      </c>
      <c r="N630" s="106">
        <f t="shared" si="525"/>
        <v>0</v>
      </c>
      <c r="O630" s="106">
        <f t="shared" si="525"/>
        <v>0</v>
      </c>
      <c r="P630" s="106">
        <f t="shared" si="525"/>
        <v>0</v>
      </c>
      <c r="Q630" s="106">
        <f t="shared" si="525"/>
        <v>0</v>
      </c>
      <c r="R630" s="106">
        <f t="shared" si="525"/>
        <v>0</v>
      </c>
      <c r="S630" s="106">
        <f t="shared" si="525"/>
        <v>0</v>
      </c>
      <c r="T630" s="106">
        <f t="shared" si="525"/>
        <v>0</v>
      </c>
      <c r="U630" s="106">
        <f t="shared" si="526"/>
        <v>0</v>
      </c>
      <c r="V630" s="106">
        <f t="shared" si="526"/>
        <v>0</v>
      </c>
      <c r="W630" s="106">
        <f t="shared" si="526"/>
        <v>0</v>
      </c>
      <c r="X630" s="106">
        <f t="shared" si="526"/>
        <v>0</v>
      </c>
      <c r="Y630" s="106">
        <f t="shared" si="526"/>
        <v>0</v>
      </c>
      <c r="Z630" s="106">
        <f t="shared" si="526"/>
        <v>0</v>
      </c>
      <c r="AA630" s="106">
        <f t="shared" si="526"/>
        <v>0</v>
      </c>
      <c r="AB630" s="106">
        <f t="shared" si="526"/>
        <v>0</v>
      </c>
      <c r="AC630" s="106">
        <f t="shared" si="526"/>
        <v>0</v>
      </c>
      <c r="AD630" s="106">
        <f t="shared" si="526"/>
        <v>0</v>
      </c>
      <c r="AE630" s="106">
        <f t="shared" si="527"/>
        <v>0</v>
      </c>
      <c r="AF630" s="106">
        <f t="shared" si="527"/>
        <v>0</v>
      </c>
      <c r="AG630" s="106">
        <f t="shared" si="527"/>
        <v>0</v>
      </c>
      <c r="AH630" s="106">
        <f t="shared" si="527"/>
        <v>0</v>
      </c>
      <c r="AI630" s="106">
        <f t="shared" si="527"/>
        <v>0</v>
      </c>
      <c r="AJ630" s="106">
        <f t="shared" si="527"/>
        <v>0</v>
      </c>
      <c r="AK630" s="106">
        <f t="shared" si="527"/>
        <v>0</v>
      </c>
      <c r="AL630" s="106">
        <f t="shared" si="527"/>
        <v>0</v>
      </c>
      <c r="AM630" s="106">
        <f t="shared" si="527"/>
        <v>0</v>
      </c>
      <c r="AN630" s="106">
        <f t="shared" si="527"/>
        <v>0</v>
      </c>
      <c r="AO630" s="106">
        <f t="shared" si="528"/>
        <v>0</v>
      </c>
      <c r="AP630" s="106">
        <f t="shared" si="528"/>
        <v>0</v>
      </c>
      <c r="AQ630" s="106">
        <f t="shared" si="528"/>
        <v>0</v>
      </c>
      <c r="AR630" s="106">
        <f t="shared" si="528"/>
        <v>0</v>
      </c>
      <c r="AS630" s="106">
        <f t="shared" si="528"/>
        <v>0</v>
      </c>
      <c r="AT630" s="106">
        <f t="shared" si="528"/>
        <v>0</v>
      </c>
      <c r="AU630" s="106">
        <f t="shared" si="528"/>
        <v>0</v>
      </c>
      <c r="AV630" s="106">
        <f t="shared" si="528"/>
        <v>0</v>
      </c>
      <c r="AW630" s="106">
        <f t="shared" si="528"/>
        <v>0</v>
      </c>
      <c r="AX630" s="106">
        <f t="shared" si="528"/>
        <v>0</v>
      </c>
      <c r="AY630" s="106">
        <f t="shared" si="529"/>
        <v>0</v>
      </c>
      <c r="AZ630" s="106">
        <f t="shared" si="529"/>
        <v>0</v>
      </c>
      <c r="BA630" s="106">
        <f t="shared" si="529"/>
        <v>0</v>
      </c>
      <c r="BB630" s="106">
        <f t="shared" si="529"/>
        <v>0</v>
      </c>
      <c r="BC630" s="106">
        <f t="shared" si="529"/>
        <v>0</v>
      </c>
      <c r="BD630" s="106">
        <f t="shared" si="529"/>
        <v>0</v>
      </c>
      <c r="BE630" s="106">
        <f t="shared" si="529"/>
        <v>0</v>
      </c>
      <c r="BF630" s="106">
        <f t="shared" si="529"/>
        <v>0</v>
      </c>
      <c r="BG630" s="106">
        <f t="shared" si="529"/>
        <v>0</v>
      </c>
      <c r="BH630" s="106">
        <f t="shared" si="529"/>
        <v>1</v>
      </c>
      <c r="BI630" s="106">
        <f t="shared" si="530"/>
        <v>1</v>
      </c>
      <c r="BJ630" s="106">
        <f t="shared" si="530"/>
        <v>1</v>
      </c>
      <c r="BK630" s="106">
        <f t="shared" si="530"/>
        <v>1</v>
      </c>
      <c r="BL630" s="106">
        <f t="shared" si="530"/>
        <v>1</v>
      </c>
      <c r="BM630" s="106">
        <f t="shared" si="530"/>
        <v>1</v>
      </c>
      <c r="BN630" s="106">
        <f t="shared" si="530"/>
        <v>1</v>
      </c>
      <c r="BO630" s="106">
        <f t="shared" si="530"/>
        <v>1</v>
      </c>
      <c r="BP630" s="106">
        <f t="shared" si="530"/>
        <v>1</v>
      </c>
      <c r="BQ630" s="106">
        <f t="shared" si="530"/>
        <v>1</v>
      </c>
      <c r="BR630" s="350">
        <f t="shared" si="495"/>
        <v>0.16949152542372881</v>
      </c>
    </row>
    <row r="631" spans="1:70" ht="15" x14ac:dyDescent="0.25">
      <c r="A631" s="80"/>
      <c r="B631" s="77" t="s">
        <v>1839</v>
      </c>
      <c r="C631" s="77" t="s">
        <v>1840</v>
      </c>
      <c r="D631" s="77" t="s">
        <v>26</v>
      </c>
      <c r="E631" s="224">
        <f>VLOOKUP(B631,'Cuadro Control'!C676:J2561,8,FALSE)</f>
        <v>0</v>
      </c>
      <c r="F631" s="106">
        <f t="shared" si="524"/>
        <v>0</v>
      </c>
      <c r="G631" s="107">
        <v>46553</v>
      </c>
      <c r="H631" s="107"/>
      <c r="I631" s="107">
        <v>46560</v>
      </c>
      <c r="J631" s="354">
        <f t="shared" si="531"/>
        <v>0.5</v>
      </c>
      <c r="K631" s="106">
        <f t="shared" ref="K631:T636" si="532">IF($G631=0,0,IF(K$6&lt;$G631,0,IF(K$6&gt;$I631,1,(K$6-$G631+1)/($I631-$G631+1))))</f>
        <v>0</v>
      </c>
      <c r="L631" s="106">
        <f t="shared" si="532"/>
        <v>0</v>
      </c>
      <c r="M631" s="106">
        <f t="shared" si="532"/>
        <v>0</v>
      </c>
      <c r="N631" s="106">
        <f t="shared" si="532"/>
        <v>0</v>
      </c>
      <c r="O631" s="106">
        <f t="shared" si="532"/>
        <v>0</v>
      </c>
      <c r="P631" s="106">
        <f t="shared" si="532"/>
        <v>0</v>
      </c>
      <c r="Q631" s="106">
        <f t="shared" si="532"/>
        <v>0</v>
      </c>
      <c r="R631" s="106">
        <f t="shared" si="532"/>
        <v>0</v>
      </c>
      <c r="S631" s="106">
        <f t="shared" si="532"/>
        <v>0</v>
      </c>
      <c r="T631" s="106">
        <f t="shared" si="532"/>
        <v>0</v>
      </c>
      <c r="U631" s="106">
        <f t="shared" ref="U631:AD636" si="533">IF($G631=0,0,IF(U$6&lt;$G631,0,IF(U$6&gt;$I631,1,(U$6-$G631+1)/($I631-$G631+1))))</f>
        <v>0</v>
      </c>
      <c r="V631" s="106">
        <f t="shared" si="533"/>
        <v>0</v>
      </c>
      <c r="W631" s="106">
        <f t="shared" si="533"/>
        <v>0</v>
      </c>
      <c r="X631" s="106">
        <f t="shared" si="533"/>
        <v>0</v>
      </c>
      <c r="Y631" s="106">
        <f t="shared" si="533"/>
        <v>0</v>
      </c>
      <c r="Z631" s="106">
        <f t="shared" si="533"/>
        <v>0</v>
      </c>
      <c r="AA631" s="106">
        <f t="shared" si="533"/>
        <v>0</v>
      </c>
      <c r="AB631" s="106">
        <f t="shared" si="533"/>
        <v>0</v>
      </c>
      <c r="AC631" s="106">
        <f t="shared" si="533"/>
        <v>0</v>
      </c>
      <c r="AD631" s="106">
        <f t="shared" si="533"/>
        <v>0</v>
      </c>
      <c r="AE631" s="106">
        <f t="shared" ref="AE631:AN636" si="534">IF($G631=0,0,IF(AE$6&lt;$G631,0,IF(AE$6&gt;$I631,1,(AE$6-$G631+1)/($I631-$G631+1))))</f>
        <v>0</v>
      </c>
      <c r="AF631" s="106">
        <f t="shared" si="534"/>
        <v>0</v>
      </c>
      <c r="AG631" s="106">
        <f t="shared" si="534"/>
        <v>0</v>
      </c>
      <c r="AH631" s="106">
        <f t="shared" si="534"/>
        <v>0</v>
      </c>
      <c r="AI631" s="106">
        <f t="shared" si="534"/>
        <v>0</v>
      </c>
      <c r="AJ631" s="106">
        <f t="shared" si="534"/>
        <v>0</v>
      </c>
      <c r="AK631" s="106">
        <f t="shared" si="534"/>
        <v>0</v>
      </c>
      <c r="AL631" s="106">
        <f t="shared" si="534"/>
        <v>0</v>
      </c>
      <c r="AM631" s="106">
        <f t="shared" si="534"/>
        <v>0</v>
      </c>
      <c r="AN631" s="106">
        <f t="shared" si="534"/>
        <v>0</v>
      </c>
      <c r="AO631" s="106">
        <f t="shared" ref="AO631:AX636" si="535">IF($G631=0,0,IF(AO$6&lt;$G631,0,IF(AO$6&gt;$I631,1,(AO$6-$G631+1)/($I631-$G631+1))))</f>
        <v>0</v>
      </c>
      <c r="AP631" s="106">
        <f t="shared" si="535"/>
        <v>0</v>
      </c>
      <c r="AQ631" s="106">
        <f t="shared" si="535"/>
        <v>0</v>
      </c>
      <c r="AR631" s="106">
        <f t="shared" si="535"/>
        <v>0</v>
      </c>
      <c r="AS631" s="106">
        <f t="shared" si="535"/>
        <v>0</v>
      </c>
      <c r="AT631" s="106">
        <f t="shared" si="535"/>
        <v>0</v>
      </c>
      <c r="AU631" s="106">
        <f t="shared" si="535"/>
        <v>0</v>
      </c>
      <c r="AV631" s="106">
        <f t="shared" si="535"/>
        <v>0</v>
      </c>
      <c r="AW631" s="106">
        <f t="shared" si="535"/>
        <v>0</v>
      </c>
      <c r="AX631" s="106">
        <f t="shared" si="535"/>
        <v>0</v>
      </c>
      <c r="AY631" s="106">
        <f t="shared" ref="AY631:BH636" si="536">IF($G631=0,0,IF(AY$6&lt;$G631,0,IF(AY$6&gt;$I631,1,(AY$6-$G631+1)/($I631-$G631+1))))</f>
        <v>0</v>
      </c>
      <c r="AZ631" s="106">
        <f t="shared" si="536"/>
        <v>0</v>
      </c>
      <c r="BA631" s="106">
        <f t="shared" si="536"/>
        <v>0</v>
      </c>
      <c r="BB631" s="106">
        <f t="shared" si="536"/>
        <v>0</v>
      </c>
      <c r="BC631" s="106">
        <f t="shared" si="536"/>
        <v>0</v>
      </c>
      <c r="BD631" s="106">
        <f t="shared" si="536"/>
        <v>0</v>
      </c>
      <c r="BE631" s="106">
        <f t="shared" si="536"/>
        <v>0</v>
      </c>
      <c r="BF631" s="106">
        <f t="shared" si="536"/>
        <v>0</v>
      </c>
      <c r="BG631" s="106">
        <f t="shared" si="536"/>
        <v>0</v>
      </c>
      <c r="BH631" s="106">
        <f t="shared" si="536"/>
        <v>0.5</v>
      </c>
      <c r="BI631" s="106">
        <f t="shared" ref="BI631:BQ636" si="537">IF($G631=0,0,IF(BI$6&lt;$G631,0,IF(BI$6&gt;$I631,1,(BI$6-$G631+1)/($I631-$G631+1))))</f>
        <v>1</v>
      </c>
      <c r="BJ631" s="106">
        <f t="shared" si="537"/>
        <v>1</v>
      </c>
      <c r="BK631" s="106">
        <f t="shared" si="537"/>
        <v>1</v>
      </c>
      <c r="BL631" s="106">
        <f t="shared" si="537"/>
        <v>1</v>
      </c>
      <c r="BM631" s="106">
        <f t="shared" si="537"/>
        <v>1</v>
      </c>
      <c r="BN631" s="106">
        <f t="shared" si="537"/>
        <v>1</v>
      </c>
      <c r="BO631" s="106">
        <f t="shared" si="537"/>
        <v>1</v>
      </c>
      <c r="BP631" s="106">
        <f t="shared" si="537"/>
        <v>1</v>
      </c>
      <c r="BQ631" s="106">
        <f t="shared" si="537"/>
        <v>1</v>
      </c>
      <c r="BR631" s="350">
        <f t="shared" si="495"/>
        <v>0.16101694915254236</v>
      </c>
    </row>
    <row r="632" spans="1:70" ht="15" x14ac:dyDescent="0.25">
      <c r="A632" s="80"/>
      <c r="B632" s="77" t="s">
        <v>1841</v>
      </c>
      <c r="C632" s="77" t="s">
        <v>2082</v>
      </c>
      <c r="D632" s="77" t="s">
        <v>6</v>
      </c>
      <c r="E632" s="224">
        <f>VLOOKUP(B632,'Cuadro Control'!C677:J2562,8,FALSE)</f>
        <v>52736347.43270281</v>
      </c>
      <c r="F632" s="106">
        <f t="shared" si="524"/>
        <v>9.933624348213644E-3</v>
      </c>
      <c r="G632" s="107">
        <v>46560</v>
      </c>
      <c r="H632" s="107"/>
      <c r="I632" s="107">
        <v>46563</v>
      </c>
      <c r="J632" s="354">
        <f t="shared" si="531"/>
        <v>1</v>
      </c>
      <c r="K632" s="106">
        <f t="shared" si="532"/>
        <v>0</v>
      </c>
      <c r="L632" s="106">
        <f t="shared" si="532"/>
        <v>0</v>
      </c>
      <c r="M632" s="106">
        <f t="shared" si="532"/>
        <v>0</v>
      </c>
      <c r="N632" s="106">
        <f t="shared" si="532"/>
        <v>0</v>
      </c>
      <c r="O632" s="106">
        <f t="shared" si="532"/>
        <v>0</v>
      </c>
      <c r="P632" s="106">
        <f t="shared" si="532"/>
        <v>0</v>
      </c>
      <c r="Q632" s="106">
        <f t="shared" si="532"/>
        <v>0</v>
      </c>
      <c r="R632" s="106">
        <f t="shared" si="532"/>
        <v>0</v>
      </c>
      <c r="S632" s="106">
        <f t="shared" si="532"/>
        <v>0</v>
      </c>
      <c r="T632" s="106">
        <f t="shared" si="532"/>
        <v>0</v>
      </c>
      <c r="U632" s="106">
        <f t="shared" si="533"/>
        <v>0</v>
      </c>
      <c r="V632" s="106">
        <f t="shared" si="533"/>
        <v>0</v>
      </c>
      <c r="W632" s="106">
        <f t="shared" si="533"/>
        <v>0</v>
      </c>
      <c r="X632" s="106">
        <f t="shared" si="533"/>
        <v>0</v>
      </c>
      <c r="Y632" s="106">
        <f t="shared" si="533"/>
        <v>0</v>
      </c>
      <c r="Z632" s="106">
        <f t="shared" si="533"/>
        <v>0</v>
      </c>
      <c r="AA632" s="106">
        <f t="shared" si="533"/>
        <v>0</v>
      </c>
      <c r="AB632" s="106">
        <f t="shared" si="533"/>
        <v>0</v>
      </c>
      <c r="AC632" s="106">
        <f t="shared" si="533"/>
        <v>0</v>
      </c>
      <c r="AD632" s="106">
        <f t="shared" si="533"/>
        <v>0</v>
      </c>
      <c r="AE632" s="106">
        <f t="shared" si="534"/>
        <v>0</v>
      </c>
      <c r="AF632" s="106">
        <f t="shared" si="534"/>
        <v>0</v>
      </c>
      <c r="AG632" s="106">
        <f t="shared" si="534"/>
        <v>0</v>
      </c>
      <c r="AH632" s="106">
        <f t="shared" si="534"/>
        <v>0</v>
      </c>
      <c r="AI632" s="106">
        <f t="shared" si="534"/>
        <v>0</v>
      </c>
      <c r="AJ632" s="106">
        <f t="shared" si="534"/>
        <v>0</v>
      </c>
      <c r="AK632" s="106">
        <f t="shared" si="534"/>
        <v>0</v>
      </c>
      <c r="AL632" s="106">
        <f t="shared" si="534"/>
        <v>0</v>
      </c>
      <c r="AM632" s="106">
        <f t="shared" si="534"/>
        <v>0</v>
      </c>
      <c r="AN632" s="106">
        <f t="shared" si="534"/>
        <v>0</v>
      </c>
      <c r="AO632" s="106">
        <f t="shared" si="535"/>
        <v>0</v>
      </c>
      <c r="AP632" s="106">
        <f t="shared" si="535"/>
        <v>0</v>
      </c>
      <c r="AQ632" s="106">
        <f t="shared" si="535"/>
        <v>0</v>
      </c>
      <c r="AR632" s="106">
        <f t="shared" si="535"/>
        <v>0</v>
      </c>
      <c r="AS632" s="106">
        <f t="shared" si="535"/>
        <v>0</v>
      </c>
      <c r="AT632" s="106">
        <f t="shared" si="535"/>
        <v>0</v>
      </c>
      <c r="AU632" s="106">
        <f t="shared" si="535"/>
        <v>0</v>
      </c>
      <c r="AV632" s="106">
        <f t="shared" si="535"/>
        <v>0</v>
      </c>
      <c r="AW632" s="106">
        <f t="shared" si="535"/>
        <v>0</v>
      </c>
      <c r="AX632" s="106">
        <f t="shared" si="535"/>
        <v>0</v>
      </c>
      <c r="AY632" s="106">
        <f t="shared" si="536"/>
        <v>0</v>
      </c>
      <c r="AZ632" s="106">
        <f t="shared" si="536"/>
        <v>0</v>
      </c>
      <c r="BA632" s="106">
        <f t="shared" si="536"/>
        <v>0</v>
      </c>
      <c r="BB632" s="106">
        <f t="shared" si="536"/>
        <v>0</v>
      </c>
      <c r="BC632" s="106">
        <f t="shared" si="536"/>
        <v>0</v>
      </c>
      <c r="BD632" s="106">
        <f t="shared" si="536"/>
        <v>0</v>
      </c>
      <c r="BE632" s="106">
        <f t="shared" si="536"/>
        <v>0</v>
      </c>
      <c r="BF632" s="106">
        <f t="shared" si="536"/>
        <v>0</v>
      </c>
      <c r="BG632" s="106">
        <f t="shared" si="536"/>
        <v>0</v>
      </c>
      <c r="BH632" s="106">
        <f t="shared" si="536"/>
        <v>0</v>
      </c>
      <c r="BI632" s="106">
        <f t="shared" si="537"/>
        <v>1</v>
      </c>
      <c r="BJ632" s="106">
        <f t="shared" si="537"/>
        <v>1</v>
      </c>
      <c r="BK632" s="106">
        <f t="shared" si="537"/>
        <v>1</v>
      </c>
      <c r="BL632" s="106">
        <f t="shared" si="537"/>
        <v>1</v>
      </c>
      <c r="BM632" s="106">
        <f t="shared" si="537"/>
        <v>1</v>
      </c>
      <c r="BN632" s="106">
        <f t="shared" si="537"/>
        <v>1</v>
      </c>
      <c r="BO632" s="106">
        <f t="shared" si="537"/>
        <v>1</v>
      </c>
      <c r="BP632" s="106">
        <f t="shared" si="537"/>
        <v>1</v>
      </c>
      <c r="BQ632" s="106">
        <f t="shared" si="537"/>
        <v>1</v>
      </c>
      <c r="BR632" s="350">
        <f t="shared" si="495"/>
        <v>0.15254237288135594</v>
      </c>
    </row>
    <row r="633" spans="1:70" ht="24" x14ac:dyDescent="0.25">
      <c r="A633" s="80"/>
      <c r="B633" s="77" t="s">
        <v>1842</v>
      </c>
      <c r="C633" s="77" t="s">
        <v>1843</v>
      </c>
      <c r="D633" s="77" t="s">
        <v>19</v>
      </c>
      <c r="E633" s="224">
        <f>VLOOKUP(B633,'Cuadro Control'!C678:J2563,8,FALSE)</f>
        <v>46410609.014634147</v>
      </c>
      <c r="F633" s="106">
        <f t="shared" si="524"/>
        <v>8.742083556535862E-3</v>
      </c>
      <c r="G633" s="107">
        <v>46563</v>
      </c>
      <c r="H633" s="107"/>
      <c r="I633" s="107">
        <v>46564</v>
      </c>
      <c r="J633" s="354">
        <f t="shared" si="531"/>
        <v>0.5</v>
      </c>
      <c r="K633" s="106">
        <f t="shared" si="532"/>
        <v>0</v>
      </c>
      <c r="L633" s="106">
        <f t="shared" si="532"/>
        <v>0</v>
      </c>
      <c r="M633" s="106">
        <f t="shared" si="532"/>
        <v>0</v>
      </c>
      <c r="N633" s="106">
        <f t="shared" si="532"/>
        <v>0</v>
      </c>
      <c r="O633" s="106">
        <f t="shared" si="532"/>
        <v>0</v>
      </c>
      <c r="P633" s="106">
        <f t="shared" si="532"/>
        <v>0</v>
      </c>
      <c r="Q633" s="106">
        <f t="shared" si="532"/>
        <v>0</v>
      </c>
      <c r="R633" s="106">
        <f t="shared" si="532"/>
        <v>0</v>
      </c>
      <c r="S633" s="106">
        <f t="shared" si="532"/>
        <v>0</v>
      </c>
      <c r="T633" s="106">
        <f t="shared" si="532"/>
        <v>0</v>
      </c>
      <c r="U633" s="106">
        <f t="shared" si="533"/>
        <v>0</v>
      </c>
      <c r="V633" s="106">
        <f t="shared" si="533"/>
        <v>0</v>
      </c>
      <c r="W633" s="106">
        <f t="shared" si="533"/>
        <v>0</v>
      </c>
      <c r="X633" s="106">
        <f t="shared" si="533"/>
        <v>0</v>
      </c>
      <c r="Y633" s="106">
        <f t="shared" si="533"/>
        <v>0</v>
      </c>
      <c r="Z633" s="106">
        <f t="shared" si="533"/>
        <v>0</v>
      </c>
      <c r="AA633" s="106">
        <f t="shared" si="533"/>
        <v>0</v>
      </c>
      <c r="AB633" s="106">
        <f t="shared" si="533"/>
        <v>0</v>
      </c>
      <c r="AC633" s="106">
        <f t="shared" si="533"/>
        <v>0</v>
      </c>
      <c r="AD633" s="106">
        <f t="shared" si="533"/>
        <v>0</v>
      </c>
      <c r="AE633" s="106">
        <f t="shared" si="534"/>
        <v>0</v>
      </c>
      <c r="AF633" s="106">
        <f t="shared" si="534"/>
        <v>0</v>
      </c>
      <c r="AG633" s="106">
        <f t="shared" si="534"/>
        <v>0</v>
      </c>
      <c r="AH633" s="106">
        <f t="shared" si="534"/>
        <v>0</v>
      </c>
      <c r="AI633" s="106">
        <f t="shared" si="534"/>
        <v>0</v>
      </c>
      <c r="AJ633" s="106">
        <f t="shared" si="534"/>
        <v>0</v>
      </c>
      <c r="AK633" s="106">
        <f t="shared" si="534"/>
        <v>0</v>
      </c>
      <c r="AL633" s="106">
        <f t="shared" si="534"/>
        <v>0</v>
      </c>
      <c r="AM633" s="106">
        <f t="shared" si="534"/>
        <v>0</v>
      </c>
      <c r="AN633" s="106">
        <f t="shared" si="534"/>
        <v>0</v>
      </c>
      <c r="AO633" s="106">
        <f t="shared" si="535"/>
        <v>0</v>
      </c>
      <c r="AP633" s="106">
        <f t="shared" si="535"/>
        <v>0</v>
      </c>
      <c r="AQ633" s="106">
        <f t="shared" si="535"/>
        <v>0</v>
      </c>
      <c r="AR633" s="106">
        <f t="shared" si="535"/>
        <v>0</v>
      </c>
      <c r="AS633" s="106">
        <f t="shared" si="535"/>
        <v>0</v>
      </c>
      <c r="AT633" s="106">
        <f t="shared" si="535"/>
        <v>0</v>
      </c>
      <c r="AU633" s="106">
        <f t="shared" si="535"/>
        <v>0</v>
      </c>
      <c r="AV633" s="106">
        <f t="shared" si="535"/>
        <v>0</v>
      </c>
      <c r="AW633" s="106">
        <f t="shared" si="535"/>
        <v>0</v>
      </c>
      <c r="AX633" s="106">
        <f t="shared" si="535"/>
        <v>0</v>
      </c>
      <c r="AY633" s="106">
        <f t="shared" si="536"/>
        <v>0</v>
      </c>
      <c r="AZ633" s="106">
        <f t="shared" si="536"/>
        <v>0</v>
      </c>
      <c r="BA633" s="106">
        <f t="shared" si="536"/>
        <v>0</v>
      </c>
      <c r="BB633" s="106">
        <f t="shared" si="536"/>
        <v>0</v>
      </c>
      <c r="BC633" s="106">
        <f t="shared" si="536"/>
        <v>0</v>
      </c>
      <c r="BD633" s="106">
        <f t="shared" si="536"/>
        <v>0</v>
      </c>
      <c r="BE633" s="106">
        <f t="shared" si="536"/>
        <v>0</v>
      </c>
      <c r="BF633" s="106">
        <f t="shared" si="536"/>
        <v>0</v>
      </c>
      <c r="BG633" s="106">
        <f t="shared" si="536"/>
        <v>0</v>
      </c>
      <c r="BH633" s="106">
        <f t="shared" si="536"/>
        <v>0</v>
      </c>
      <c r="BI633" s="106">
        <f t="shared" si="537"/>
        <v>0.5</v>
      </c>
      <c r="BJ633" s="106">
        <f t="shared" si="537"/>
        <v>1</v>
      </c>
      <c r="BK633" s="106">
        <f t="shared" si="537"/>
        <v>1</v>
      </c>
      <c r="BL633" s="106">
        <f t="shared" si="537"/>
        <v>1</v>
      </c>
      <c r="BM633" s="106">
        <f t="shared" si="537"/>
        <v>1</v>
      </c>
      <c r="BN633" s="106">
        <f t="shared" si="537"/>
        <v>1</v>
      </c>
      <c r="BO633" s="106">
        <f t="shared" si="537"/>
        <v>1</v>
      </c>
      <c r="BP633" s="106">
        <f t="shared" si="537"/>
        <v>1</v>
      </c>
      <c r="BQ633" s="106">
        <f t="shared" si="537"/>
        <v>1</v>
      </c>
      <c r="BR633" s="350">
        <f t="shared" si="495"/>
        <v>0.1440677966101695</v>
      </c>
    </row>
    <row r="634" spans="1:70" ht="24" x14ac:dyDescent="0.25">
      <c r="A634" s="80"/>
      <c r="B634" s="77" t="s">
        <v>1844</v>
      </c>
      <c r="C634" s="77" t="s">
        <v>1845</v>
      </c>
      <c r="D634" s="77" t="s">
        <v>9</v>
      </c>
      <c r="E634" s="224">
        <f>VLOOKUP(B634,'Cuadro Control'!C679:J2564,8,FALSE)</f>
        <v>1587346329.5488234</v>
      </c>
      <c r="F634" s="106">
        <f t="shared" si="524"/>
        <v>0.29899875353285565</v>
      </c>
      <c r="G634" s="107">
        <v>46563</v>
      </c>
      <c r="H634" s="107"/>
      <c r="I634" s="107">
        <v>46575</v>
      </c>
      <c r="J634" s="354">
        <f t="shared" si="531"/>
        <v>0.61538461538461542</v>
      </c>
      <c r="K634" s="106">
        <f t="shared" si="532"/>
        <v>0</v>
      </c>
      <c r="L634" s="106">
        <f t="shared" si="532"/>
        <v>0</v>
      </c>
      <c r="M634" s="106">
        <f t="shared" si="532"/>
        <v>0</v>
      </c>
      <c r="N634" s="106">
        <f t="shared" si="532"/>
        <v>0</v>
      </c>
      <c r="O634" s="106">
        <f t="shared" si="532"/>
        <v>0</v>
      </c>
      <c r="P634" s="106">
        <f t="shared" si="532"/>
        <v>0</v>
      </c>
      <c r="Q634" s="106">
        <f t="shared" si="532"/>
        <v>0</v>
      </c>
      <c r="R634" s="106">
        <f t="shared" si="532"/>
        <v>0</v>
      </c>
      <c r="S634" s="106">
        <f t="shared" si="532"/>
        <v>0</v>
      </c>
      <c r="T634" s="106">
        <f t="shared" si="532"/>
        <v>0</v>
      </c>
      <c r="U634" s="106">
        <f t="shared" si="533"/>
        <v>0</v>
      </c>
      <c r="V634" s="106">
        <f t="shared" si="533"/>
        <v>0</v>
      </c>
      <c r="W634" s="106">
        <f t="shared" si="533"/>
        <v>0</v>
      </c>
      <c r="X634" s="106">
        <f t="shared" si="533"/>
        <v>0</v>
      </c>
      <c r="Y634" s="106">
        <f t="shared" si="533"/>
        <v>0</v>
      </c>
      <c r="Z634" s="106">
        <f t="shared" si="533"/>
        <v>0</v>
      </c>
      <c r="AA634" s="106">
        <f t="shared" si="533"/>
        <v>0</v>
      </c>
      <c r="AB634" s="106">
        <f t="shared" si="533"/>
        <v>0</v>
      </c>
      <c r="AC634" s="106">
        <f t="shared" si="533"/>
        <v>0</v>
      </c>
      <c r="AD634" s="106">
        <f t="shared" si="533"/>
        <v>0</v>
      </c>
      <c r="AE634" s="106">
        <f t="shared" si="534"/>
        <v>0</v>
      </c>
      <c r="AF634" s="106">
        <f t="shared" si="534"/>
        <v>0</v>
      </c>
      <c r="AG634" s="106">
        <f t="shared" si="534"/>
        <v>0</v>
      </c>
      <c r="AH634" s="106">
        <f t="shared" si="534"/>
        <v>0</v>
      </c>
      <c r="AI634" s="106">
        <f t="shared" si="534"/>
        <v>0</v>
      </c>
      <c r="AJ634" s="106">
        <f t="shared" si="534"/>
        <v>0</v>
      </c>
      <c r="AK634" s="106">
        <f t="shared" si="534"/>
        <v>0</v>
      </c>
      <c r="AL634" s="106">
        <f t="shared" si="534"/>
        <v>0</v>
      </c>
      <c r="AM634" s="106">
        <f t="shared" si="534"/>
        <v>0</v>
      </c>
      <c r="AN634" s="106">
        <f t="shared" si="534"/>
        <v>0</v>
      </c>
      <c r="AO634" s="106">
        <f t="shared" si="535"/>
        <v>0</v>
      </c>
      <c r="AP634" s="106">
        <f t="shared" si="535"/>
        <v>0</v>
      </c>
      <c r="AQ634" s="106">
        <f t="shared" si="535"/>
        <v>0</v>
      </c>
      <c r="AR634" s="106">
        <f t="shared" si="535"/>
        <v>0</v>
      </c>
      <c r="AS634" s="106">
        <f t="shared" si="535"/>
        <v>0</v>
      </c>
      <c r="AT634" s="106">
        <f t="shared" si="535"/>
        <v>0</v>
      </c>
      <c r="AU634" s="106">
        <f t="shared" si="535"/>
        <v>0</v>
      </c>
      <c r="AV634" s="106">
        <f t="shared" si="535"/>
        <v>0</v>
      </c>
      <c r="AW634" s="106">
        <f t="shared" si="535"/>
        <v>0</v>
      </c>
      <c r="AX634" s="106">
        <f t="shared" si="535"/>
        <v>0</v>
      </c>
      <c r="AY634" s="106">
        <f t="shared" si="536"/>
        <v>0</v>
      </c>
      <c r="AZ634" s="106">
        <f t="shared" si="536"/>
        <v>0</v>
      </c>
      <c r="BA634" s="106">
        <f t="shared" si="536"/>
        <v>0</v>
      </c>
      <c r="BB634" s="106">
        <f t="shared" si="536"/>
        <v>0</v>
      </c>
      <c r="BC634" s="106">
        <f t="shared" si="536"/>
        <v>0</v>
      </c>
      <c r="BD634" s="106">
        <f t="shared" si="536"/>
        <v>0</v>
      </c>
      <c r="BE634" s="106">
        <f t="shared" si="536"/>
        <v>0</v>
      </c>
      <c r="BF634" s="106">
        <f t="shared" si="536"/>
        <v>0</v>
      </c>
      <c r="BG634" s="106">
        <f t="shared" si="536"/>
        <v>0</v>
      </c>
      <c r="BH634" s="106">
        <f t="shared" si="536"/>
        <v>0</v>
      </c>
      <c r="BI634" s="106">
        <f t="shared" si="537"/>
        <v>7.6923076923076927E-2</v>
      </c>
      <c r="BJ634" s="106">
        <f t="shared" si="537"/>
        <v>0.61538461538461542</v>
      </c>
      <c r="BK634" s="106">
        <f t="shared" si="537"/>
        <v>1</v>
      </c>
      <c r="BL634" s="106">
        <f t="shared" si="537"/>
        <v>1</v>
      </c>
      <c r="BM634" s="106">
        <f t="shared" si="537"/>
        <v>1</v>
      </c>
      <c r="BN634" s="106">
        <f t="shared" si="537"/>
        <v>1</v>
      </c>
      <c r="BO634" s="106">
        <f t="shared" si="537"/>
        <v>1</v>
      </c>
      <c r="BP634" s="106">
        <f t="shared" si="537"/>
        <v>1</v>
      </c>
      <c r="BQ634" s="106">
        <f t="shared" si="537"/>
        <v>1</v>
      </c>
      <c r="BR634" s="350">
        <f t="shared" si="495"/>
        <v>0.1303780964797914</v>
      </c>
    </row>
    <row r="635" spans="1:70" ht="30" x14ac:dyDescent="0.25">
      <c r="A635" s="80"/>
      <c r="B635" s="103" t="s">
        <v>1846</v>
      </c>
      <c r="C635" s="103" t="s">
        <v>1847</v>
      </c>
      <c r="D635" s="103" t="s">
        <v>9</v>
      </c>
      <c r="E635" s="223">
        <f>VLOOKUP(B635,'Cuadro Control'!C680:J2565,8,FALSE)</f>
        <v>179532477.23999998</v>
      </c>
      <c r="F635" s="104">
        <f t="shared" si="524"/>
        <v>3.3817438522495219E-2</v>
      </c>
      <c r="G635" s="105">
        <v>46566</v>
      </c>
      <c r="H635" s="105"/>
      <c r="I635" s="105">
        <v>46578</v>
      </c>
      <c r="J635" s="354">
        <f t="shared" si="531"/>
        <v>0.92307692307692313</v>
      </c>
      <c r="K635" s="104">
        <f t="shared" si="532"/>
        <v>0</v>
      </c>
      <c r="L635" s="104">
        <f t="shared" si="532"/>
        <v>0</v>
      </c>
      <c r="M635" s="104">
        <f t="shared" si="532"/>
        <v>0</v>
      </c>
      <c r="N635" s="104">
        <f t="shared" si="532"/>
        <v>0</v>
      </c>
      <c r="O635" s="104">
        <f t="shared" si="532"/>
        <v>0</v>
      </c>
      <c r="P635" s="104">
        <f t="shared" si="532"/>
        <v>0</v>
      </c>
      <c r="Q635" s="104">
        <f t="shared" si="532"/>
        <v>0</v>
      </c>
      <c r="R635" s="104">
        <f t="shared" si="532"/>
        <v>0</v>
      </c>
      <c r="S635" s="104">
        <f t="shared" si="532"/>
        <v>0</v>
      </c>
      <c r="T635" s="104">
        <f t="shared" si="532"/>
        <v>0</v>
      </c>
      <c r="U635" s="104">
        <f t="shared" si="533"/>
        <v>0</v>
      </c>
      <c r="V635" s="104">
        <f t="shared" si="533"/>
        <v>0</v>
      </c>
      <c r="W635" s="104">
        <f t="shared" si="533"/>
        <v>0</v>
      </c>
      <c r="X635" s="104">
        <f t="shared" si="533"/>
        <v>0</v>
      </c>
      <c r="Y635" s="104">
        <f t="shared" si="533"/>
        <v>0</v>
      </c>
      <c r="Z635" s="104">
        <f t="shared" si="533"/>
        <v>0</v>
      </c>
      <c r="AA635" s="104">
        <f t="shared" si="533"/>
        <v>0</v>
      </c>
      <c r="AB635" s="104">
        <f t="shared" si="533"/>
        <v>0</v>
      </c>
      <c r="AC635" s="104">
        <f t="shared" si="533"/>
        <v>0</v>
      </c>
      <c r="AD635" s="104">
        <f t="shared" si="533"/>
        <v>0</v>
      </c>
      <c r="AE635" s="104">
        <f t="shared" si="534"/>
        <v>0</v>
      </c>
      <c r="AF635" s="104">
        <f t="shared" si="534"/>
        <v>0</v>
      </c>
      <c r="AG635" s="104">
        <f t="shared" si="534"/>
        <v>0</v>
      </c>
      <c r="AH635" s="104">
        <f t="shared" si="534"/>
        <v>0</v>
      </c>
      <c r="AI635" s="104">
        <f t="shared" si="534"/>
        <v>0</v>
      </c>
      <c r="AJ635" s="104">
        <f t="shared" si="534"/>
        <v>0</v>
      </c>
      <c r="AK635" s="104">
        <f t="shared" si="534"/>
        <v>0</v>
      </c>
      <c r="AL635" s="104">
        <f t="shared" si="534"/>
        <v>0</v>
      </c>
      <c r="AM635" s="104">
        <f t="shared" si="534"/>
        <v>0</v>
      </c>
      <c r="AN635" s="104">
        <f t="shared" si="534"/>
        <v>0</v>
      </c>
      <c r="AO635" s="104">
        <f t="shared" si="535"/>
        <v>0</v>
      </c>
      <c r="AP635" s="104">
        <f t="shared" si="535"/>
        <v>0</v>
      </c>
      <c r="AQ635" s="104">
        <f t="shared" si="535"/>
        <v>0</v>
      </c>
      <c r="AR635" s="104">
        <f t="shared" si="535"/>
        <v>0</v>
      </c>
      <c r="AS635" s="104">
        <f t="shared" si="535"/>
        <v>0</v>
      </c>
      <c r="AT635" s="104">
        <f t="shared" si="535"/>
        <v>0</v>
      </c>
      <c r="AU635" s="104">
        <f t="shared" si="535"/>
        <v>0</v>
      </c>
      <c r="AV635" s="104">
        <f t="shared" si="535"/>
        <v>0</v>
      </c>
      <c r="AW635" s="104">
        <f t="shared" si="535"/>
        <v>0</v>
      </c>
      <c r="AX635" s="104">
        <f t="shared" si="535"/>
        <v>0</v>
      </c>
      <c r="AY635" s="104">
        <f t="shared" si="536"/>
        <v>0</v>
      </c>
      <c r="AZ635" s="104">
        <f t="shared" si="536"/>
        <v>0</v>
      </c>
      <c r="BA635" s="104">
        <f t="shared" si="536"/>
        <v>0</v>
      </c>
      <c r="BB635" s="104">
        <f t="shared" si="536"/>
        <v>0</v>
      </c>
      <c r="BC635" s="104">
        <f t="shared" si="536"/>
        <v>0</v>
      </c>
      <c r="BD635" s="104">
        <f t="shared" si="536"/>
        <v>0</v>
      </c>
      <c r="BE635" s="104">
        <f t="shared" si="536"/>
        <v>0</v>
      </c>
      <c r="BF635" s="104">
        <f t="shared" si="536"/>
        <v>0</v>
      </c>
      <c r="BG635" s="104">
        <f t="shared" si="536"/>
        <v>0</v>
      </c>
      <c r="BH635" s="104">
        <f t="shared" si="536"/>
        <v>0</v>
      </c>
      <c r="BI635" s="104">
        <f t="shared" si="537"/>
        <v>0</v>
      </c>
      <c r="BJ635" s="104">
        <f t="shared" si="537"/>
        <v>0.38461538461538464</v>
      </c>
      <c r="BK635" s="104">
        <f t="shared" si="537"/>
        <v>0.92307692307692313</v>
      </c>
      <c r="BL635" s="104">
        <f t="shared" si="537"/>
        <v>1</v>
      </c>
      <c r="BM635" s="104">
        <f t="shared" si="537"/>
        <v>1</v>
      </c>
      <c r="BN635" s="104">
        <f t="shared" si="537"/>
        <v>1</v>
      </c>
      <c r="BO635" s="104">
        <f t="shared" si="537"/>
        <v>1</v>
      </c>
      <c r="BP635" s="104">
        <f t="shared" si="537"/>
        <v>1</v>
      </c>
      <c r="BQ635" s="104">
        <f t="shared" si="537"/>
        <v>1</v>
      </c>
      <c r="BR635" s="350">
        <f t="shared" si="495"/>
        <v>0.12385919165580182</v>
      </c>
    </row>
    <row r="636" spans="1:70" ht="15" x14ac:dyDescent="0.25">
      <c r="A636" s="80"/>
      <c r="B636" s="78" t="s">
        <v>1848</v>
      </c>
      <c r="C636" s="78" t="s">
        <v>2019</v>
      </c>
      <c r="D636" s="78" t="s">
        <v>3</v>
      </c>
      <c r="E636" s="225">
        <f>VLOOKUP(B636,'Cuadro Control'!C681:J2566,8,FALSE)</f>
        <v>0</v>
      </c>
      <c r="F636" s="108">
        <f>IFERROR(E636/$E$620,0)</f>
        <v>0</v>
      </c>
      <c r="G636" s="109">
        <v>46578</v>
      </c>
      <c r="H636" s="109"/>
      <c r="I636" s="109">
        <v>46578</v>
      </c>
      <c r="J636" s="354">
        <f t="shared" si="531"/>
        <v>0</v>
      </c>
      <c r="K636" s="108">
        <f t="shared" si="532"/>
        <v>0</v>
      </c>
      <c r="L636" s="108">
        <f t="shared" si="532"/>
        <v>0</v>
      </c>
      <c r="M636" s="108">
        <f t="shared" si="532"/>
        <v>0</v>
      </c>
      <c r="N636" s="108">
        <f t="shared" si="532"/>
        <v>0</v>
      </c>
      <c r="O636" s="108">
        <f t="shared" si="532"/>
        <v>0</v>
      </c>
      <c r="P636" s="108">
        <f t="shared" si="532"/>
        <v>0</v>
      </c>
      <c r="Q636" s="108">
        <f t="shared" si="532"/>
        <v>0</v>
      </c>
      <c r="R636" s="108">
        <f t="shared" si="532"/>
        <v>0</v>
      </c>
      <c r="S636" s="108">
        <f t="shared" si="532"/>
        <v>0</v>
      </c>
      <c r="T636" s="108">
        <f t="shared" si="532"/>
        <v>0</v>
      </c>
      <c r="U636" s="108">
        <f t="shared" si="533"/>
        <v>0</v>
      </c>
      <c r="V636" s="108">
        <f t="shared" si="533"/>
        <v>0</v>
      </c>
      <c r="W636" s="108">
        <f t="shared" si="533"/>
        <v>0</v>
      </c>
      <c r="X636" s="108">
        <f t="shared" si="533"/>
        <v>0</v>
      </c>
      <c r="Y636" s="108">
        <f t="shared" si="533"/>
        <v>0</v>
      </c>
      <c r="Z636" s="108">
        <f t="shared" si="533"/>
        <v>0</v>
      </c>
      <c r="AA636" s="108">
        <f t="shared" si="533"/>
        <v>0</v>
      </c>
      <c r="AB636" s="108">
        <f t="shared" si="533"/>
        <v>0</v>
      </c>
      <c r="AC636" s="108">
        <f t="shared" si="533"/>
        <v>0</v>
      </c>
      <c r="AD636" s="108">
        <f t="shared" si="533"/>
        <v>0</v>
      </c>
      <c r="AE636" s="108">
        <f t="shared" si="534"/>
        <v>0</v>
      </c>
      <c r="AF636" s="108">
        <f t="shared" si="534"/>
        <v>0</v>
      </c>
      <c r="AG636" s="108">
        <f t="shared" si="534"/>
        <v>0</v>
      </c>
      <c r="AH636" s="108">
        <f t="shared" si="534"/>
        <v>0</v>
      </c>
      <c r="AI636" s="108">
        <f t="shared" si="534"/>
        <v>0</v>
      </c>
      <c r="AJ636" s="108">
        <f t="shared" si="534"/>
        <v>0</v>
      </c>
      <c r="AK636" s="108">
        <f t="shared" si="534"/>
        <v>0</v>
      </c>
      <c r="AL636" s="108">
        <f t="shared" si="534"/>
        <v>0</v>
      </c>
      <c r="AM636" s="108">
        <f t="shared" si="534"/>
        <v>0</v>
      </c>
      <c r="AN636" s="108">
        <f t="shared" si="534"/>
        <v>0</v>
      </c>
      <c r="AO636" s="108">
        <f t="shared" si="535"/>
        <v>0</v>
      </c>
      <c r="AP636" s="108">
        <f t="shared" si="535"/>
        <v>0</v>
      </c>
      <c r="AQ636" s="108">
        <f t="shared" si="535"/>
        <v>0</v>
      </c>
      <c r="AR636" s="108">
        <f t="shared" si="535"/>
        <v>0</v>
      </c>
      <c r="AS636" s="108">
        <f t="shared" si="535"/>
        <v>0</v>
      </c>
      <c r="AT636" s="108">
        <f t="shared" si="535"/>
        <v>0</v>
      </c>
      <c r="AU636" s="108">
        <f t="shared" si="535"/>
        <v>0</v>
      </c>
      <c r="AV636" s="108">
        <f t="shared" si="535"/>
        <v>0</v>
      </c>
      <c r="AW636" s="108">
        <f t="shared" si="535"/>
        <v>0</v>
      </c>
      <c r="AX636" s="108">
        <f t="shared" si="535"/>
        <v>0</v>
      </c>
      <c r="AY636" s="108">
        <f t="shared" si="536"/>
        <v>0</v>
      </c>
      <c r="AZ636" s="108">
        <f t="shared" si="536"/>
        <v>0</v>
      </c>
      <c r="BA636" s="108">
        <f t="shared" si="536"/>
        <v>0</v>
      </c>
      <c r="BB636" s="108">
        <f t="shared" si="536"/>
        <v>0</v>
      </c>
      <c r="BC636" s="108">
        <f t="shared" si="536"/>
        <v>0</v>
      </c>
      <c r="BD636" s="108">
        <f t="shared" si="536"/>
        <v>0</v>
      </c>
      <c r="BE636" s="108">
        <f t="shared" si="536"/>
        <v>0</v>
      </c>
      <c r="BF636" s="108">
        <f t="shared" si="536"/>
        <v>0</v>
      </c>
      <c r="BG636" s="108">
        <f t="shared" si="536"/>
        <v>0</v>
      </c>
      <c r="BH636" s="108">
        <f t="shared" si="536"/>
        <v>0</v>
      </c>
      <c r="BI636" s="108">
        <f t="shared" si="537"/>
        <v>0</v>
      </c>
      <c r="BJ636" s="108">
        <f t="shared" si="537"/>
        <v>0</v>
      </c>
      <c r="BK636" s="108">
        <f t="shared" si="537"/>
        <v>0</v>
      </c>
      <c r="BL636" s="108">
        <f t="shared" si="537"/>
        <v>1</v>
      </c>
      <c r="BM636" s="108">
        <f t="shared" si="537"/>
        <v>1</v>
      </c>
      <c r="BN636" s="108">
        <f t="shared" si="537"/>
        <v>1</v>
      </c>
      <c r="BO636" s="108">
        <f t="shared" si="537"/>
        <v>1</v>
      </c>
      <c r="BP636" s="108">
        <f t="shared" si="537"/>
        <v>1</v>
      </c>
      <c r="BQ636" s="108">
        <f t="shared" si="537"/>
        <v>1</v>
      </c>
      <c r="BR636" s="350">
        <f t="shared" si="495"/>
        <v>0.10169491525423729</v>
      </c>
    </row>
    <row r="637" spans="1:70" ht="15" x14ac:dyDescent="0.25">
      <c r="A637" s="80"/>
      <c r="B637" s="76" t="s">
        <v>1849</v>
      </c>
      <c r="C637" s="76" t="s">
        <v>1850</v>
      </c>
      <c r="D637" s="76" t="s">
        <v>38</v>
      </c>
      <c r="E637" s="222">
        <f>SUM(E638:E653)</f>
        <v>5308872732.0543728</v>
      </c>
      <c r="F637" s="101">
        <f>IFERROR(E637/$E$109,0)</f>
        <v>2.9408554574576196E-2</v>
      </c>
      <c r="G637" s="102">
        <v>46507</v>
      </c>
      <c r="H637" s="102"/>
      <c r="I637" s="102">
        <v>46589</v>
      </c>
      <c r="J637" s="354">
        <f t="shared" si="531"/>
        <v>0.98872752049250168</v>
      </c>
      <c r="K637" s="101">
        <f>SUMPRODUCT($F638:$F652,K638:K652)</f>
        <v>0</v>
      </c>
      <c r="L637" s="101">
        <f t="shared" ref="L637:BQ637" si="538">SUMPRODUCT($F638:$F652,L638:L652)</f>
        <v>0</v>
      </c>
      <c r="M637" s="101">
        <f t="shared" si="538"/>
        <v>0</v>
      </c>
      <c r="N637" s="101">
        <f t="shared" si="538"/>
        <v>0</v>
      </c>
      <c r="O637" s="101">
        <f t="shared" si="538"/>
        <v>0</v>
      </c>
      <c r="P637" s="101">
        <f t="shared" si="538"/>
        <v>0</v>
      </c>
      <c r="Q637" s="101">
        <f t="shared" si="538"/>
        <v>0</v>
      </c>
      <c r="R637" s="101">
        <f t="shared" si="538"/>
        <v>0</v>
      </c>
      <c r="S637" s="101">
        <f t="shared" si="538"/>
        <v>0</v>
      </c>
      <c r="T637" s="101">
        <f t="shared" si="538"/>
        <v>0</v>
      </c>
      <c r="U637" s="101">
        <f t="shared" si="538"/>
        <v>0</v>
      </c>
      <c r="V637" s="101">
        <f t="shared" si="538"/>
        <v>0</v>
      </c>
      <c r="W637" s="101">
        <f t="shared" si="538"/>
        <v>0</v>
      </c>
      <c r="X637" s="101">
        <f t="shared" si="538"/>
        <v>0</v>
      </c>
      <c r="Y637" s="101">
        <f t="shared" si="538"/>
        <v>0</v>
      </c>
      <c r="Z637" s="101">
        <f t="shared" si="538"/>
        <v>0</v>
      </c>
      <c r="AA637" s="101">
        <f t="shared" si="538"/>
        <v>0</v>
      </c>
      <c r="AB637" s="101">
        <f t="shared" si="538"/>
        <v>0</v>
      </c>
      <c r="AC637" s="101">
        <f t="shared" si="538"/>
        <v>0</v>
      </c>
      <c r="AD637" s="101">
        <f t="shared" si="538"/>
        <v>0</v>
      </c>
      <c r="AE637" s="101">
        <f t="shared" si="538"/>
        <v>0</v>
      </c>
      <c r="AF637" s="101">
        <f t="shared" si="538"/>
        <v>0</v>
      </c>
      <c r="AG637" s="101">
        <f t="shared" si="538"/>
        <v>0</v>
      </c>
      <c r="AH637" s="101">
        <f t="shared" si="538"/>
        <v>0</v>
      </c>
      <c r="AI637" s="101">
        <f t="shared" si="538"/>
        <v>0</v>
      </c>
      <c r="AJ637" s="101">
        <f t="shared" si="538"/>
        <v>0</v>
      </c>
      <c r="AK637" s="101">
        <f t="shared" si="538"/>
        <v>0</v>
      </c>
      <c r="AL637" s="101">
        <f t="shared" si="538"/>
        <v>0</v>
      </c>
      <c r="AM637" s="101">
        <f t="shared" si="538"/>
        <v>0</v>
      </c>
      <c r="AN637" s="101">
        <f t="shared" si="538"/>
        <v>0</v>
      </c>
      <c r="AO637" s="101">
        <f t="shared" si="538"/>
        <v>0</v>
      </c>
      <c r="AP637" s="101">
        <f t="shared" si="538"/>
        <v>0</v>
      </c>
      <c r="AQ637" s="101">
        <f t="shared" si="538"/>
        <v>0</v>
      </c>
      <c r="AR637" s="101">
        <f t="shared" si="538"/>
        <v>0</v>
      </c>
      <c r="AS637" s="101">
        <f t="shared" si="538"/>
        <v>0</v>
      </c>
      <c r="AT637" s="101">
        <f t="shared" si="538"/>
        <v>0</v>
      </c>
      <c r="AU637" s="101">
        <f t="shared" si="538"/>
        <v>0</v>
      </c>
      <c r="AV637" s="101">
        <f t="shared" si="538"/>
        <v>0</v>
      </c>
      <c r="AW637" s="101">
        <f t="shared" si="538"/>
        <v>0</v>
      </c>
      <c r="AX637" s="101">
        <f t="shared" si="538"/>
        <v>0</v>
      </c>
      <c r="AY637" s="101">
        <f t="shared" si="538"/>
        <v>0</v>
      </c>
      <c r="AZ637" s="101">
        <f t="shared" si="538"/>
        <v>0</v>
      </c>
      <c r="BA637" s="101">
        <f t="shared" si="538"/>
        <v>1.7428219822204871E-3</v>
      </c>
      <c r="BB637" s="101">
        <f t="shared" si="538"/>
        <v>1.3942575857763897E-2</v>
      </c>
      <c r="BC637" s="101">
        <f t="shared" si="538"/>
        <v>5.6873455080068344E-2</v>
      </c>
      <c r="BD637" s="101">
        <f t="shared" si="538"/>
        <v>9.6443383932417096E-2</v>
      </c>
      <c r="BE637" s="101">
        <f t="shared" si="538"/>
        <v>0.167127920576745</v>
      </c>
      <c r="BF637" s="101">
        <f t="shared" si="538"/>
        <v>0.2285609018644725</v>
      </c>
      <c r="BG637" s="101">
        <f t="shared" si="538"/>
        <v>0.32261391968511494</v>
      </c>
      <c r="BH637" s="101">
        <f t="shared" si="538"/>
        <v>0.41666693750575734</v>
      </c>
      <c r="BI637" s="101">
        <f t="shared" si="538"/>
        <v>0.64850810003989967</v>
      </c>
      <c r="BJ637" s="101">
        <f t="shared" si="538"/>
        <v>0.65595831830105988</v>
      </c>
      <c r="BK637" s="101">
        <f t="shared" si="538"/>
        <v>0.82344667241557601</v>
      </c>
      <c r="BL637" s="101">
        <f t="shared" si="538"/>
        <v>0.98872752049250168</v>
      </c>
      <c r="BM637" s="101">
        <f t="shared" si="538"/>
        <v>1</v>
      </c>
      <c r="BN637" s="101">
        <f t="shared" si="538"/>
        <v>1</v>
      </c>
      <c r="BO637" s="101">
        <f t="shared" si="538"/>
        <v>1</v>
      </c>
      <c r="BP637" s="101">
        <f t="shared" si="538"/>
        <v>1</v>
      </c>
      <c r="BQ637" s="101">
        <f t="shared" si="538"/>
        <v>1</v>
      </c>
      <c r="BR637" s="350">
        <f t="shared" si="495"/>
        <v>0.15967139877514569</v>
      </c>
    </row>
    <row r="638" spans="1:70" ht="24" x14ac:dyDescent="0.25">
      <c r="A638" s="80"/>
      <c r="B638" s="77" t="s">
        <v>1851</v>
      </c>
      <c r="C638" s="77" t="s">
        <v>2127</v>
      </c>
      <c r="D638" s="77" t="s">
        <v>22</v>
      </c>
      <c r="E638" s="224">
        <f>VLOOKUP(B638,'Cuadro Control'!C683:J2568,8,FALSE)</f>
        <v>83271780.884117648</v>
      </c>
      <c r="F638" s="106">
        <f t="shared" ref="F638:F652" si="539">IFERROR(E638/$E$637,0)</f>
        <v>1.5685397839984384E-2</v>
      </c>
      <c r="G638" s="107">
        <v>46507</v>
      </c>
      <c r="H638" s="107"/>
      <c r="I638" s="107">
        <v>46515</v>
      </c>
      <c r="J638" s="354">
        <f t="shared" si="531"/>
        <v>0.88888888888888884</v>
      </c>
      <c r="K638" s="106">
        <f t="shared" ref="K638:T647" si="540">IF($G638=0,0,IF(K$6&lt;$G638,0,IF(K$6&gt;$I638,1,(K$6-$G638+1)/($I638-$G638+1))))</f>
        <v>0</v>
      </c>
      <c r="L638" s="106">
        <f t="shared" si="540"/>
        <v>0</v>
      </c>
      <c r="M638" s="106">
        <f t="shared" si="540"/>
        <v>0</v>
      </c>
      <c r="N638" s="106">
        <f t="shared" si="540"/>
        <v>0</v>
      </c>
      <c r="O638" s="106">
        <f t="shared" si="540"/>
        <v>0</v>
      </c>
      <c r="P638" s="106">
        <f t="shared" si="540"/>
        <v>0</v>
      </c>
      <c r="Q638" s="106">
        <f t="shared" si="540"/>
        <v>0</v>
      </c>
      <c r="R638" s="106">
        <f t="shared" si="540"/>
        <v>0</v>
      </c>
      <c r="S638" s="106">
        <f t="shared" si="540"/>
        <v>0</v>
      </c>
      <c r="T638" s="106">
        <f t="shared" si="540"/>
        <v>0</v>
      </c>
      <c r="U638" s="106">
        <f t="shared" ref="U638:AD647" si="541">IF($G638=0,0,IF(U$6&lt;$G638,0,IF(U$6&gt;$I638,1,(U$6-$G638+1)/($I638-$G638+1))))</f>
        <v>0</v>
      </c>
      <c r="V638" s="106">
        <f t="shared" si="541"/>
        <v>0</v>
      </c>
      <c r="W638" s="106">
        <f t="shared" si="541"/>
        <v>0</v>
      </c>
      <c r="X638" s="106">
        <f t="shared" si="541"/>
        <v>0</v>
      </c>
      <c r="Y638" s="106">
        <f t="shared" si="541"/>
        <v>0</v>
      </c>
      <c r="Z638" s="106">
        <f t="shared" si="541"/>
        <v>0</v>
      </c>
      <c r="AA638" s="106">
        <f t="shared" si="541"/>
        <v>0</v>
      </c>
      <c r="AB638" s="106">
        <f t="shared" si="541"/>
        <v>0</v>
      </c>
      <c r="AC638" s="106">
        <f t="shared" si="541"/>
        <v>0</v>
      </c>
      <c r="AD638" s="106">
        <f t="shared" si="541"/>
        <v>0</v>
      </c>
      <c r="AE638" s="106">
        <f t="shared" ref="AE638:AN647" si="542">IF($G638=0,0,IF(AE$6&lt;$G638,0,IF(AE$6&gt;$I638,1,(AE$6-$G638+1)/($I638-$G638+1))))</f>
        <v>0</v>
      </c>
      <c r="AF638" s="106">
        <f t="shared" si="542"/>
        <v>0</v>
      </c>
      <c r="AG638" s="106">
        <f t="shared" si="542"/>
        <v>0</v>
      </c>
      <c r="AH638" s="106">
        <f t="shared" si="542"/>
        <v>0</v>
      </c>
      <c r="AI638" s="106">
        <f t="shared" si="542"/>
        <v>0</v>
      </c>
      <c r="AJ638" s="106">
        <f t="shared" si="542"/>
        <v>0</v>
      </c>
      <c r="AK638" s="106">
        <f t="shared" si="542"/>
        <v>0</v>
      </c>
      <c r="AL638" s="106">
        <f t="shared" si="542"/>
        <v>0</v>
      </c>
      <c r="AM638" s="106">
        <f t="shared" si="542"/>
        <v>0</v>
      </c>
      <c r="AN638" s="106">
        <f t="shared" si="542"/>
        <v>0</v>
      </c>
      <c r="AO638" s="106">
        <f t="shared" ref="AO638:AX647" si="543">IF($G638=0,0,IF(AO$6&lt;$G638,0,IF(AO$6&gt;$I638,1,(AO$6-$G638+1)/($I638-$G638+1))))</f>
        <v>0</v>
      </c>
      <c r="AP638" s="106">
        <f t="shared" si="543"/>
        <v>0</v>
      </c>
      <c r="AQ638" s="106">
        <f t="shared" si="543"/>
        <v>0</v>
      </c>
      <c r="AR638" s="106">
        <f t="shared" si="543"/>
        <v>0</v>
      </c>
      <c r="AS638" s="106">
        <f t="shared" si="543"/>
        <v>0</v>
      </c>
      <c r="AT638" s="106">
        <f t="shared" si="543"/>
        <v>0</v>
      </c>
      <c r="AU638" s="106">
        <f t="shared" si="543"/>
        <v>0</v>
      </c>
      <c r="AV638" s="106">
        <f t="shared" si="543"/>
        <v>0</v>
      </c>
      <c r="AW638" s="106">
        <f t="shared" si="543"/>
        <v>0</v>
      </c>
      <c r="AX638" s="106">
        <f t="shared" si="543"/>
        <v>0</v>
      </c>
      <c r="AY638" s="106">
        <f t="shared" ref="AY638:BH647" si="544">IF($G638=0,0,IF(AY$6&lt;$G638,0,IF(AY$6&gt;$I638,1,(AY$6-$G638+1)/($I638-$G638+1))))</f>
        <v>0</v>
      </c>
      <c r="AZ638" s="106">
        <f t="shared" si="544"/>
        <v>0</v>
      </c>
      <c r="BA638" s="106">
        <f t="shared" si="544"/>
        <v>0.1111111111111111</v>
      </c>
      <c r="BB638" s="106">
        <f t="shared" si="544"/>
        <v>0.88888888888888884</v>
      </c>
      <c r="BC638" s="106">
        <f t="shared" si="544"/>
        <v>1</v>
      </c>
      <c r="BD638" s="106">
        <f t="shared" si="544"/>
        <v>1</v>
      </c>
      <c r="BE638" s="106">
        <f t="shared" si="544"/>
        <v>1</v>
      </c>
      <c r="BF638" s="106">
        <f t="shared" si="544"/>
        <v>1</v>
      </c>
      <c r="BG638" s="106">
        <f t="shared" si="544"/>
        <v>1</v>
      </c>
      <c r="BH638" s="106">
        <f t="shared" si="544"/>
        <v>1</v>
      </c>
      <c r="BI638" s="106">
        <f t="shared" ref="BI638:BQ647" si="545">IF($G638=0,0,IF(BI$6&lt;$G638,0,IF(BI$6&gt;$I638,1,(BI$6-$G638+1)/($I638-$G638+1))))</f>
        <v>1</v>
      </c>
      <c r="BJ638" s="106">
        <f t="shared" si="545"/>
        <v>1</v>
      </c>
      <c r="BK638" s="106">
        <f t="shared" si="545"/>
        <v>1</v>
      </c>
      <c r="BL638" s="106">
        <f t="shared" si="545"/>
        <v>1</v>
      </c>
      <c r="BM638" s="106">
        <f t="shared" si="545"/>
        <v>1</v>
      </c>
      <c r="BN638" s="106">
        <f t="shared" si="545"/>
        <v>1</v>
      </c>
      <c r="BO638" s="106">
        <f t="shared" si="545"/>
        <v>1</v>
      </c>
      <c r="BP638" s="106">
        <f t="shared" si="545"/>
        <v>1</v>
      </c>
      <c r="BQ638" s="106">
        <f t="shared" si="545"/>
        <v>1</v>
      </c>
      <c r="BR638" s="350">
        <f t="shared" si="495"/>
        <v>0.2711864406779661</v>
      </c>
    </row>
    <row r="639" spans="1:70" ht="15" x14ac:dyDescent="0.25">
      <c r="A639" s="80"/>
      <c r="B639" s="77" t="s">
        <v>1853</v>
      </c>
      <c r="C639" s="77" t="s">
        <v>1854</v>
      </c>
      <c r="D639" s="77" t="s">
        <v>9</v>
      </c>
      <c r="E639" s="224">
        <f>VLOOKUP(B639,'Cuadro Control'!C684:J2569,8,FALSE)</f>
        <v>312374505.66882348</v>
      </c>
      <c r="F639" s="106">
        <f t="shared" si="539"/>
        <v>5.8840081771548515E-2</v>
      </c>
      <c r="G639" s="107">
        <v>46515</v>
      </c>
      <c r="H639" s="107"/>
      <c r="I639" s="107">
        <v>46524</v>
      </c>
      <c r="J639" s="354">
        <f t="shared" si="531"/>
        <v>0.7</v>
      </c>
      <c r="K639" s="106">
        <f t="shared" si="540"/>
        <v>0</v>
      </c>
      <c r="L639" s="106">
        <f t="shared" si="540"/>
        <v>0</v>
      </c>
      <c r="M639" s="106">
        <f t="shared" si="540"/>
        <v>0</v>
      </c>
      <c r="N639" s="106">
        <f t="shared" si="540"/>
        <v>0</v>
      </c>
      <c r="O639" s="106">
        <f t="shared" si="540"/>
        <v>0</v>
      </c>
      <c r="P639" s="106">
        <f t="shared" si="540"/>
        <v>0</v>
      </c>
      <c r="Q639" s="106">
        <f t="shared" si="540"/>
        <v>0</v>
      </c>
      <c r="R639" s="106">
        <f t="shared" si="540"/>
        <v>0</v>
      </c>
      <c r="S639" s="106">
        <f t="shared" si="540"/>
        <v>0</v>
      </c>
      <c r="T639" s="106">
        <f t="shared" si="540"/>
        <v>0</v>
      </c>
      <c r="U639" s="106">
        <f t="shared" si="541"/>
        <v>0</v>
      </c>
      <c r="V639" s="106">
        <f t="shared" si="541"/>
        <v>0</v>
      </c>
      <c r="W639" s="106">
        <f t="shared" si="541"/>
        <v>0</v>
      </c>
      <c r="X639" s="106">
        <f t="shared" si="541"/>
        <v>0</v>
      </c>
      <c r="Y639" s="106">
        <f t="shared" si="541"/>
        <v>0</v>
      </c>
      <c r="Z639" s="106">
        <f t="shared" si="541"/>
        <v>0</v>
      </c>
      <c r="AA639" s="106">
        <f t="shared" si="541"/>
        <v>0</v>
      </c>
      <c r="AB639" s="106">
        <f t="shared" si="541"/>
        <v>0</v>
      </c>
      <c r="AC639" s="106">
        <f t="shared" si="541"/>
        <v>0</v>
      </c>
      <c r="AD639" s="106">
        <f t="shared" si="541"/>
        <v>0</v>
      </c>
      <c r="AE639" s="106">
        <f t="shared" si="542"/>
        <v>0</v>
      </c>
      <c r="AF639" s="106">
        <f t="shared" si="542"/>
        <v>0</v>
      </c>
      <c r="AG639" s="106">
        <f t="shared" si="542"/>
        <v>0</v>
      </c>
      <c r="AH639" s="106">
        <f t="shared" si="542"/>
        <v>0</v>
      </c>
      <c r="AI639" s="106">
        <f t="shared" si="542"/>
        <v>0</v>
      </c>
      <c r="AJ639" s="106">
        <f t="shared" si="542"/>
        <v>0</v>
      </c>
      <c r="AK639" s="106">
        <f t="shared" si="542"/>
        <v>0</v>
      </c>
      <c r="AL639" s="106">
        <f t="shared" si="542"/>
        <v>0</v>
      </c>
      <c r="AM639" s="106">
        <f t="shared" si="542"/>
        <v>0</v>
      </c>
      <c r="AN639" s="106">
        <f t="shared" si="542"/>
        <v>0</v>
      </c>
      <c r="AO639" s="106">
        <f t="shared" si="543"/>
        <v>0</v>
      </c>
      <c r="AP639" s="106">
        <f t="shared" si="543"/>
        <v>0</v>
      </c>
      <c r="AQ639" s="106">
        <f t="shared" si="543"/>
        <v>0</v>
      </c>
      <c r="AR639" s="106">
        <f t="shared" si="543"/>
        <v>0</v>
      </c>
      <c r="AS639" s="106">
        <f t="shared" si="543"/>
        <v>0</v>
      </c>
      <c r="AT639" s="106">
        <f t="shared" si="543"/>
        <v>0</v>
      </c>
      <c r="AU639" s="106">
        <f t="shared" si="543"/>
        <v>0</v>
      </c>
      <c r="AV639" s="106">
        <f t="shared" si="543"/>
        <v>0</v>
      </c>
      <c r="AW639" s="106">
        <f t="shared" si="543"/>
        <v>0</v>
      </c>
      <c r="AX639" s="106">
        <f t="shared" si="543"/>
        <v>0</v>
      </c>
      <c r="AY639" s="106">
        <f t="shared" si="544"/>
        <v>0</v>
      </c>
      <c r="AZ639" s="106">
        <f t="shared" si="544"/>
        <v>0</v>
      </c>
      <c r="BA639" s="106">
        <f t="shared" si="544"/>
        <v>0</v>
      </c>
      <c r="BB639" s="106">
        <f t="shared" si="544"/>
        <v>0</v>
      </c>
      <c r="BC639" s="106">
        <f t="shared" si="544"/>
        <v>0.7</v>
      </c>
      <c r="BD639" s="106">
        <f t="shared" si="544"/>
        <v>1</v>
      </c>
      <c r="BE639" s="106">
        <f t="shared" si="544"/>
        <v>1</v>
      </c>
      <c r="BF639" s="106">
        <f t="shared" si="544"/>
        <v>1</v>
      </c>
      <c r="BG639" s="106">
        <f t="shared" si="544"/>
        <v>1</v>
      </c>
      <c r="BH639" s="106">
        <f t="shared" si="544"/>
        <v>1</v>
      </c>
      <c r="BI639" s="106">
        <f t="shared" si="545"/>
        <v>1</v>
      </c>
      <c r="BJ639" s="106">
        <f t="shared" si="545"/>
        <v>1</v>
      </c>
      <c r="BK639" s="106">
        <f t="shared" si="545"/>
        <v>1</v>
      </c>
      <c r="BL639" s="106">
        <f t="shared" si="545"/>
        <v>1</v>
      </c>
      <c r="BM639" s="106">
        <f t="shared" si="545"/>
        <v>1</v>
      </c>
      <c r="BN639" s="106">
        <f t="shared" si="545"/>
        <v>1</v>
      </c>
      <c r="BO639" s="106">
        <f t="shared" si="545"/>
        <v>1</v>
      </c>
      <c r="BP639" s="106">
        <f t="shared" si="545"/>
        <v>1</v>
      </c>
      <c r="BQ639" s="106">
        <f t="shared" si="545"/>
        <v>1</v>
      </c>
      <c r="BR639" s="350">
        <f t="shared" si="495"/>
        <v>0.24915254237288134</v>
      </c>
    </row>
    <row r="640" spans="1:70" ht="15" x14ac:dyDescent="0.25">
      <c r="A640" s="80"/>
      <c r="B640" s="103" t="s">
        <v>1855</v>
      </c>
      <c r="C640" s="103" t="s">
        <v>1856</v>
      </c>
      <c r="D640" s="103" t="s">
        <v>6</v>
      </c>
      <c r="E640" s="223">
        <f>VLOOKUP(B640,'Cuadro Control'!C685:J2570,8,FALSE)</f>
        <v>9527825.6870364472</v>
      </c>
      <c r="F640" s="104">
        <f t="shared" si="539"/>
        <v>1.794698454439963E-3</v>
      </c>
      <c r="G640" s="105">
        <v>46524</v>
      </c>
      <c r="H640" s="105"/>
      <c r="I640" s="105">
        <v>46527</v>
      </c>
      <c r="J640" s="354">
        <f t="shared" si="531"/>
        <v>0</v>
      </c>
      <c r="K640" s="104">
        <f t="shared" si="540"/>
        <v>0</v>
      </c>
      <c r="L640" s="104">
        <f t="shared" si="540"/>
        <v>0</v>
      </c>
      <c r="M640" s="104">
        <f t="shared" si="540"/>
        <v>0</v>
      </c>
      <c r="N640" s="104">
        <f t="shared" si="540"/>
        <v>0</v>
      </c>
      <c r="O640" s="104">
        <f t="shared" si="540"/>
        <v>0</v>
      </c>
      <c r="P640" s="104">
        <f t="shared" si="540"/>
        <v>0</v>
      </c>
      <c r="Q640" s="104">
        <f t="shared" si="540"/>
        <v>0</v>
      </c>
      <c r="R640" s="104">
        <f t="shared" si="540"/>
        <v>0</v>
      </c>
      <c r="S640" s="104">
        <f t="shared" si="540"/>
        <v>0</v>
      </c>
      <c r="T640" s="104">
        <f t="shared" si="540"/>
        <v>0</v>
      </c>
      <c r="U640" s="104">
        <f t="shared" si="541"/>
        <v>0</v>
      </c>
      <c r="V640" s="104">
        <f t="shared" si="541"/>
        <v>0</v>
      </c>
      <c r="W640" s="104">
        <f t="shared" si="541"/>
        <v>0</v>
      </c>
      <c r="X640" s="104">
        <f t="shared" si="541"/>
        <v>0</v>
      </c>
      <c r="Y640" s="104">
        <f t="shared" si="541"/>
        <v>0</v>
      </c>
      <c r="Z640" s="104">
        <f t="shared" si="541"/>
        <v>0</v>
      </c>
      <c r="AA640" s="104">
        <f t="shared" si="541"/>
        <v>0</v>
      </c>
      <c r="AB640" s="104">
        <f t="shared" si="541"/>
        <v>0</v>
      </c>
      <c r="AC640" s="104">
        <f t="shared" si="541"/>
        <v>0</v>
      </c>
      <c r="AD640" s="104">
        <f t="shared" si="541"/>
        <v>0</v>
      </c>
      <c r="AE640" s="104">
        <f t="shared" si="542"/>
        <v>0</v>
      </c>
      <c r="AF640" s="104">
        <f t="shared" si="542"/>
        <v>0</v>
      </c>
      <c r="AG640" s="104">
        <f t="shared" si="542"/>
        <v>0</v>
      </c>
      <c r="AH640" s="104">
        <f t="shared" si="542"/>
        <v>0</v>
      </c>
      <c r="AI640" s="104">
        <f t="shared" si="542"/>
        <v>0</v>
      </c>
      <c r="AJ640" s="104">
        <f t="shared" si="542"/>
        <v>0</v>
      </c>
      <c r="AK640" s="104">
        <f t="shared" si="542"/>
        <v>0</v>
      </c>
      <c r="AL640" s="104">
        <f t="shared" si="542"/>
        <v>0</v>
      </c>
      <c r="AM640" s="104">
        <f t="shared" si="542"/>
        <v>0</v>
      </c>
      <c r="AN640" s="104">
        <f t="shared" si="542"/>
        <v>0</v>
      </c>
      <c r="AO640" s="104">
        <f t="shared" si="543"/>
        <v>0</v>
      </c>
      <c r="AP640" s="104">
        <f t="shared" si="543"/>
        <v>0</v>
      </c>
      <c r="AQ640" s="104">
        <f t="shared" si="543"/>
        <v>0</v>
      </c>
      <c r="AR640" s="104">
        <f t="shared" si="543"/>
        <v>0</v>
      </c>
      <c r="AS640" s="104">
        <f t="shared" si="543"/>
        <v>0</v>
      </c>
      <c r="AT640" s="104">
        <f t="shared" si="543"/>
        <v>0</v>
      </c>
      <c r="AU640" s="104">
        <f t="shared" si="543"/>
        <v>0</v>
      </c>
      <c r="AV640" s="104">
        <f t="shared" si="543"/>
        <v>0</v>
      </c>
      <c r="AW640" s="104">
        <f t="shared" si="543"/>
        <v>0</v>
      </c>
      <c r="AX640" s="104">
        <f t="shared" si="543"/>
        <v>0</v>
      </c>
      <c r="AY640" s="104">
        <f t="shared" si="544"/>
        <v>0</v>
      </c>
      <c r="AZ640" s="104">
        <f t="shared" si="544"/>
        <v>0</v>
      </c>
      <c r="BA640" s="104">
        <f t="shared" si="544"/>
        <v>0</v>
      </c>
      <c r="BB640" s="104">
        <f t="shared" si="544"/>
        <v>0</v>
      </c>
      <c r="BC640" s="104">
        <f t="shared" si="544"/>
        <v>0</v>
      </c>
      <c r="BD640" s="104">
        <f t="shared" si="544"/>
        <v>1</v>
      </c>
      <c r="BE640" s="104">
        <f t="shared" si="544"/>
        <v>1</v>
      </c>
      <c r="BF640" s="104">
        <f t="shared" si="544"/>
        <v>1</v>
      </c>
      <c r="BG640" s="104">
        <f t="shared" si="544"/>
        <v>1</v>
      </c>
      <c r="BH640" s="104">
        <f t="shared" si="544"/>
        <v>1</v>
      </c>
      <c r="BI640" s="104">
        <f t="shared" si="545"/>
        <v>1</v>
      </c>
      <c r="BJ640" s="104">
        <f t="shared" si="545"/>
        <v>1</v>
      </c>
      <c r="BK640" s="104">
        <f t="shared" si="545"/>
        <v>1</v>
      </c>
      <c r="BL640" s="104">
        <f t="shared" si="545"/>
        <v>1</v>
      </c>
      <c r="BM640" s="104">
        <f t="shared" si="545"/>
        <v>1</v>
      </c>
      <c r="BN640" s="104">
        <f t="shared" si="545"/>
        <v>1</v>
      </c>
      <c r="BO640" s="104">
        <f t="shared" si="545"/>
        <v>1</v>
      </c>
      <c r="BP640" s="104">
        <f t="shared" si="545"/>
        <v>1</v>
      </c>
      <c r="BQ640" s="104">
        <f t="shared" si="545"/>
        <v>1</v>
      </c>
      <c r="BR640" s="350">
        <f t="shared" si="495"/>
        <v>0.23728813559322035</v>
      </c>
    </row>
    <row r="641" spans="1:70" ht="15" x14ac:dyDescent="0.25">
      <c r="A641" s="80"/>
      <c r="B641" s="77" t="s">
        <v>1857</v>
      </c>
      <c r="C641" s="77" t="s">
        <v>1858</v>
      </c>
      <c r="D641" s="77" t="s">
        <v>19</v>
      </c>
      <c r="E641" s="224">
        <f>VLOOKUP(B641,'Cuadro Control'!C686:J2571,8,FALSE)</f>
        <v>320494616.71764702</v>
      </c>
      <c r="F641" s="106">
        <f t="shared" si="539"/>
        <v>6.0369617599332674E-2</v>
      </c>
      <c r="G641" s="107">
        <v>46527</v>
      </c>
      <c r="H641" s="107"/>
      <c r="I641" s="107">
        <v>46532</v>
      </c>
      <c r="J641" s="354">
        <f t="shared" si="531"/>
        <v>0.33333333333333331</v>
      </c>
      <c r="K641" s="106">
        <f t="shared" si="540"/>
        <v>0</v>
      </c>
      <c r="L641" s="106">
        <f t="shared" si="540"/>
        <v>0</v>
      </c>
      <c r="M641" s="106">
        <f t="shared" si="540"/>
        <v>0</v>
      </c>
      <c r="N641" s="106">
        <f t="shared" si="540"/>
        <v>0</v>
      </c>
      <c r="O641" s="106">
        <f t="shared" si="540"/>
        <v>0</v>
      </c>
      <c r="P641" s="106">
        <f t="shared" si="540"/>
        <v>0</v>
      </c>
      <c r="Q641" s="106">
        <f t="shared" si="540"/>
        <v>0</v>
      </c>
      <c r="R641" s="106">
        <f t="shared" si="540"/>
        <v>0</v>
      </c>
      <c r="S641" s="106">
        <f t="shared" si="540"/>
        <v>0</v>
      </c>
      <c r="T641" s="106">
        <f t="shared" si="540"/>
        <v>0</v>
      </c>
      <c r="U641" s="106">
        <f t="shared" si="541"/>
        <v>0</v>
      </c>
      <c r="V641" s="106">
        <f t="shared" si="541"/>
        <v>0</v>
      </c>
      <c r="W641" s="106">
        <f t="shared" si="541"/>
        <v>0</v>
      </c>
      <c r="X641" s="106">
        <f t="shared" si="541"/>
        <v>0</v>
      </c>
      <c r="Y641" s="106">
        <f t="shared" si="541"/>
        <v>0</v>
      </c>
      <c r="Z641" s="106">
        <f t="shared" si="541"/>
        <v>0</v>
      </c>
      <c r="AA641" s="106">
        <f t="shared" si="541"/>
        <v>0</v>
      </c>
      <c r="AB641" s="106">
        <f t="shared" si="541"/>
        <v>0</v>
      </c>
      <c r="AC641" s="106">
        <f t="shared" si="541"/>
        <v>0</v>
      </c>
      <c r="AD641" s="106">
        <f t="shared" si="541"/>
        <v>0</v>
      </c>
      <c r="AE641" s="106">
        <f t="shared" si="542"/>
        <v>0</v>
      </c>
      <c r="AF641" s="106">
        <f t="shared" si="542"/>
        <v>0</v>
      </c>
      <c r="AG641" s="106">
        <f t="shared" si="542"/>
        <v>0</v>
      </c>
      <c r="AH641" s="106">
        <f t="shared" si="542"/>
        <v>0</v>
      </c>
      <c r="AI641" s="106">
        <f t="shared" si="542"/>
        <v>0</v>
      </c>
      <c r="AJ641" s="106">
        <f t="shared" si="542"/>
        <v>0</v>
      </c>
      <c r="AK641" s="106">
        <f t="shared" si="542"/>
        <v>0</v>
      </c>
      <c r="AL641" s="106">
        <f t="shared" si="542"/>
        <v>0</v>
      </c>
      <c r="AM641" s="106">
        <f t="shared" si="542"/>
        <v>0</v>
      </c>
      <c r="AN641" s="106">
        <f t="shared" si="542"/>
        <v>0</v>
      </c>
      <c r="AO641" s="106">
        <f t="shared" si="543"/>
        <v>0</v>
      </c>
      <c r="AP641" s="106">
        <f t="shared" si="543"/>
        <v>0</v>
      </c>
      <c r="AQ641" s="106">
        <f t="shared" si="543"/>
        <v>0</v>
      </c>
      <c r="AR641" s="106">
        <f t="shared" si="543"/>
        <v>0</v>
      </c>
      <c r="AS641" s="106">
        <f t="shared" si="543"/>
        <v>0</v>
      </c>
      <c r="AT641" s="106">
        <f t="shared" si="543"/>
        <v>0</v>
      </c>
      <c r="AU641" s="106">
        <f t="shared" si="543"/>
        <v>0</v>
      </c>
      <c r="AV641" s="106">
        <f t="shared" si="543"/>
        <v>0</v>
      </c>
      <c r="AW641" s="106">
        <f t="shared" si="543"/>
        <v>0</v>
      </c>
      <c r="AX641" s="106">
        <f t="shared" si="543"/>
        <v>0</v>
      </c>
      <c r="AY641" s="106">
        <f t="shared" si="544"/>
        <v>0</v>
      </c>
      <c r="AZ641" s="106">
        <f t="shared" si="544"/>
        <v>0</v>
      </c>
      <c r="BA641" s="106">
        <f t="shared" si="544"/>
        <v>0</v>
      </c>
      <c r="BB641" s="106">
        <f t="shared" si="544"/>
        <v>0</v>
      </c>
      <c r="BC641" s="106">
        <f t="shared" si="544"/>
        <v>0</v>
      </c>
      <c r="BD641" s="106">
        <f t="shared" si="544"/>
        <v>0.33333333333333331</v>
      </c>
      <c r="BE641" s="106">
        <f t="shared" si="544"/>
        <v>1</v>
      </c>
      <c r="BF641" s="106">
        <f t="shared" si="544"/>
        <v>1</v>
      </c>
      <c r="BG641" s="106">
        <f t="shared" si="544"/>
        <v>1</v>
      </c>
      <c r="BH641" s="106">
        <f t="shared" si="544"/>
        <v>1</v>
      </c>
      <c r="BI641" s="106">
        <f t="shared" si="545"/>
        <v>1</v>
      </c>
      <c r="BJ641" s="106">
        <f t="shared" si="545"/>
        <v>1</v>
      </c>
      <c r="BK641" s="106">
        <f t="shared" si="545"/>
        <v>1</v>
      </c>
      <c r="BL641" s="106">
        <f t="shared" si="545"/>
        <v>1</v>
      </c>
      <c r="BM641" s="106">
        <f t="shared" si="545"/>
        <v>1</v>
      </c>
      <c r="BN641" s="106">
        <f t="shared" si="545"/>
        <v>1</v>
      </c>
      <c r="BO641" s="106">
        <f t="shared" si="545"/>
        <v>1</v>
      </c>
      <c r="BP641" s="106">
        <f t="shared" si="545"/>
        <v>1</v>
      </c>
      <c r="BQ641" s="106">
        <f t="shared" si="545"/>
        <v>1</v>
      </c>
      <c r="BR641" s="350">
        <f t="shared" si="495"/>
        <v>0.22598870056497172</v>
      </c>
    </row>
    <row r="642" spans="1:70" ht="15" x14ac:dyDescent="0.25">
      <c r="A642" s="80"/>
      <c r="B642" s="77" t="s">
        <v>1859</v>
      </c>
      <c r="C642" s="77" t="s">
        <v>1860</v>
      </c>
      <c r="D642" s="77" t="s">
        <v>8</v>
      </c>
      <c r="E642" s="224">
        <f>VLOOKUP(B642,'Cuadro Control'!C687:J2572,8,FALSE)</f>
        <v>94303618.549411759</v>
      </c>
      <c r="F642" s="106">
        <f t="shared" si="539"/>
        <v>1.7763397864110998E-2</v>
      </c>
      <c r="G642" s="107">
        <v>46532</v>
      </c>
      <c r="H642" s="107"/>
      <c r="I642" s="107">
        <v>46533</v>
      </c>
      <c r="J642" s="354">
        <f t="shared" si="531"/>
        <v>0</v>
      </c>
      <c r="K642" s="106">
        <f t="shared" si="540"/>
        <v>0</v>
      </c>
      <c r="L642" s="106">
        <f t="shared" si="540"/>
        <v>0</v>
      </c>
      <c r="M642" s="106">
        <f t="shared" si="540"/>
        <v>0</v>
      </c>
      <c r="N642" s="106">
        <f t="shared" si="540"/>
        <v>0</v>
      </c>
      <c r="O642" s="106">
        <f t="shared" si="540"/>
        <v>0</v>
      </c>
      <c r="P642" s="106">
        <f t="shared" si="540"/>
        <v>0</v>
      </c>
      <c r="Q642" s="106">
        <f t="shared" si="540"/>
        <v>0</v>
      </c>
      <c r="R642" s="106">
        <f t="shared" si="540"/>
        <v>0</v>
      </c>
      <c r="S642" s="106">
        <f t="shared" si="540"/>
        <v>0</v>
      </c>
      <c r="T642" s="106">
        <f t="shared" si="540"/>
        <v>0</v>
      </c>
      <c r="U642" s="106">
        <f t="shared" si="541"/>
        <v>0</v>
      </c>
      <c r="V642" s="106">
        <f t="shared" si="541"/>
        <v>0</v>
      </c>
      <c r="W642" s="106">
        <f t="shared" si="541"/>
        <v>0</v>
      </c>
      <c r="X642" s="106">
        <f t="shared" si="541"/>
        <v>0</v>
      </c>
      <c r="Y642" s="106">
        <f t="shared" si="541"/>
        <v>0</v>
      </c>
      <c r="Z642" s="106">
        <f t="shared" si="541"/>
        <v>0</v>
      </c>
      <c r="AA642" s="106">
        <f t="shared" si="541"/>
        <v>0</v>
      </c>
      <c r="AB642" s="106">
        <f t="shared" si="541"/>
        <v>0</v>
      </c>
      <c r="AC642" s="106">
        <f t="shared" si="541"/>
        <v>0</v>
      </c>
      <c r="AD642" s="106">
        <f t="shared" si="541"/>
        <v>0</v>
      </c>
      <c r="AE642" s="106">
        <f t="shared" si="542"/>
        <v>0</v>
      </c>
      <c r="AF642" s="106">
        <f t="shared" si="542"/>
        <v>0</v>
      </c>
      <c r="AG642" s="106">
        <f t="shared" si="542"/>
        <v>0</v>
      </c>
      <c r="AH642" s="106">
        <f t="shared" si="542"/>
        <v>0</v>
      </c>
      <c r="AI642" s="106">
        <f t="shared" si="542"/>
        <v>0</v>
      </c>
      <c r="AJ642" s="106">
        <f t="shared" si="542"/>
        <v>0</v>
      </c>
      <c r="AK642" s="106">
        <f t="shared" si="542"/>
        <v>0</v>
      </c>
      <c r="AL642" s="106">
        <f t="shared" si="542"/>
        <v>0</v>
      </c>
      <c r="AM642" s="106">
        <f t="shared" si="542"/>
        <v>0</v>
      </c>
      <c r="AN642" s="106">
        <f t="shared" si="542"/>
        <v>0</v>
      </c>
      <c r="AO642" s="106">
        <f t="shared" si="543"/>
        <v>0</v>
      </c>
      <c r="AP642" s="106">
        <f t="shared" si="543"/>
        <v>0</v>
      </c>
      <c r="AQ642" s="106">
        <f t="shared" si="543"/>
        <v>0</v>
      </c>
      <c r="AR642" s="106">
        <f t="shared" si="543"/>
        <v>0</v>
      </c>
      <c r="AS642" s="106">
        <f t="shared" si="543"/>
        <v>0</v>
      </c>
      <c r="AT642" s="106">
        <f t="shared" si="543"/>
        <v>0</v>
      </c>
      <c r="AU642" s="106">
        <f t="shared" si="543"/>
        <v>0</v>
      </c>
      <c r="AV642" s="106">
        <f t="shared" si="543"/>
        <v>0</v>
      </c>
      <c r="AW642" s="106">
        <f t="shared" si="543"/>
        <v>0</v>
      </c>
      <c r="AX642" s="106">
        <f t="shared" si="543"/>
        <v>0</v>
      </c>
      <c r="AY642" s="106">
        <f t="shared" si="544"/>
        <v>0</v>
      </c>
      <c r="AZ642" s="106">
        <f t="shared" si="544"/>
        <v>0</v>
      </c>
      <c r="BA642" s="106">
        <f t="shared" si="544"/>
        <v>0</v>
      </c>
      <c r="BB642" s="106">
        <f t="shared" si="544"/>
        <v>0</v>
      </c>
      <c r="BC642" s="106">
        <f t="shared" si="544"/>
        <v>0</v>
      </c>
      <c r="BD642" s="106">
        <f t="shared" si="544"/>
        <v>0</v>
      </c>
      <c r="BE642" s="106">
        <f t="shared" si="544"/>
        <v>1</v>
      </c>
      <c r="BF642" s="106">
        <f t="shared" si="544"/>
        <v>1</v>
      </c>
      <c r="BG642" s="106">
        <f t="shared" si="544"/>
        <v>1</v>
      </c>
      <c r="BH642" s="106">
        <f t="shared" si="544"/>
        <v>1</v>
      </c>
      <c r="BI642" s="106">
        <f t="shared" si="545"/>
        <v>1</v>
      </c>
      <c r="BJ642" s="106">
        <f t="shared" si="545"/>
        <v>1</v>
      </c>
      <c r="BK642" s="106">
        <f t="shared" si="545"/>
        <v>1</v>
      </c>
      <c r="BL642" s="106">
        <f t="shared" si="545"/>
        <v>1</v>
      </c>
      <c r="BM642" s="106">
        <f t="shared" si="545"/>
        <v>1</v>
      </c>
      <c r="BN642" s="106">
        <f t="shared" si="545"/>
        <v>1</v>
      </c>
      <c r="BO642" s="106">
        <f t="shared" si="545"/>
        <v>1</v>
      </c>
      <c r="BP642" s="106">
        <f t="shared" si="545"/>
        <v>1</v>
      </c>
      <c r="BQ642" s="106">
        <f t="shared" si="545"/>
        <v>1</v>
      </c>
      <c r="BR642" s="350">
        <f t="shared" si="495"/>
        <v>0.22033898305084745</v>
      </c>
    </row>
    <row r="643" spans="1:70" ht="15" x14ac:dyDescent="0.25">
      <c r="A643" s="80"/>
      <c r="B643" s="77" t="s">
        <v>1861</v>
      </c>
      <c r="C643" s="77" t="s">
        <v>1862</v>
      </c>
      <c r="D643" s="77" t="s">
        <v>26</v>
      </c>
      <c r="E643" s="224">
        <f>VLOOKUP(B643,'Cuadro Control'!C688:J2573,8,FALSE)</f>
        <v>179436034.15411764</v>
      </c>
      <c r="F643" s="106">
        <f t="shared" si="539"/>
        <v>3.3799272126209236E-2</v>
      </c>
      <c r="G643" s="107">
        <v>46533</v>
      </c>
      <c r="H643" s="107"/>
      <c r="I643" s="107">
        <v>46540</v>
      </c>
      <c r="J643" s="354">
        <f t="shared" si="531"/>
        <v>0.375</v>
      </c>
      <c r="K643" s="106">
        <f t="shared" si="540"/>
        <v>0</v>
      </c>
      <c r="L643" s="106">
        <f t="shared" si="540"/>
        <v>0</v>
      </c>
      <c r="M643" s="106">
        <f t="shared" si="540"/>
        <v>0</v>
      </c>
      <c r="N643" s="106">
        <f t="shared" si="540"/>
        <v>0</v>
      </c>
      <c r="O643" s="106">
        <f t="shared" si="540"/>
        <v>0</v>
      </c>
      <c r="P643" s="106">
        <f t="shared" si="540"/>
        <v>0</v>
      </c>
      <c r="Q643" s="106">
        <f t="shared" si="540"/>
        <v>0</v>
      </c>
      <c r="R643" s="106">
        <f t="shared" si="540"/>
        <v>0</v>
      </c>
      <c r="S643" s="106">
        <f t="shared" si="540"/>
        <v>0</v>
      </c>
      <c r="T643" s="106">
        <f t="shared" si="540"/>
        <v>0</v>
      </c>
      <c r="U643" s="106">
        <f t="shared" si="541"/>
        <v>0</v>
      </c>
      <c r="V643" s="106">
        <f t="shared" si="541"/>
        <v>0</v>
      </c>
      <c r="W643" s="106">
        <f t="shared" si="541"/>
        <v>0</v>
      </c>
      <c r="X643" s="106">
        <f t="shared" si="541"/>
        <v>0</v>
      </c>
      <c r="Y643" s="106">
        <f t="shared" si="541"/>
        <v>0</v>
      </c>
      <c r="Z643" s="106">
        <f t="shared" si="541"/>
        <v>0</v>
      </c>
      <c r="AA643" s="106">
        <f t="shared" si="541"/>
        <v>0</v>
      </c>
      <c r="AB643" s="106">
        <f t="shared" si="541"/>
        <v>0</v>
      </c>
      <c r="AC643" s="106">
        <f t="shared" si="541"/>
        <v>0</v>
      </c>
      <c r="AD643" s="106">
        <f t="shared" si="541"/>
        <v>0</v>
      </c>
      <c r="AE643" s="106">
        <f t="shared" si="542"/>
        <v>0</v>
      </c>
      <c r="AF643" s="106">
        <f t="shared" si="542"/>
        <v>0</v>
      </c>
      <c r="AG643" s="106">
        <f t="shared" si="542"/>
        <v>0</v>
      </c>
      <c r="AH643" s="106">
        <f t="shared" si="542"/>
        <v>0</v>
      </c>
      <c r="AI643" s="106">
        <f t="shared" si="542"/>
        <v>0</v>
      </c>
      <c r="AJ643" s="106">
        <f t="shared" si="542"/>
        <v>0</v>
      </c>
      <c r="AK643" s="106">
        <f t="shared" si="542"/>
        <v>0</v>
      </c>
      <c r="AL643" s="106">
        <f t="shared" si="542"/>
        <v>0</v>
      </c>
      <c r="AM643" s="106">
        <f t="shared" si="542"/>
        <v>0</v>
      </c>
      <c r="AN643" s="106">
        <f t="shared" si="542"/>
        <v>0</v>
      </c>
      <c r="AO643" s="106">
        <f t="shared" si="543"/>
        <v>0</v>
      </c>
      <c r="AP643" s="106">
        <f t="shared" si="543"/>
        <v>0</v>
      </c>
      <c r="AQ643" s="106">
        <f t="shared" si="543"/>
        <v>0</v>
      </c>
      <c r="AR643" s="106">
        <f t="shared" si="543"/>
        <v>0</v>
      </c>
      <c r="AS643" s="106">
        <f t="shared" si="543"/>
        <v>0</v>
      </c>
      <c r="AT643" s="106">
        <f t="shared" si="543"/>
        <v>0</v>
      </c>
      <c r="AU643" s="106">
        <f t="shared" si="543"/>
        <v>0</v>
      </c>
      <c r="AV643" s="106">
        <f t="shared" si="543"/>
        <v>0</v>
      </c>
      <c r="AW643" s="106">
        <f t="shared" si="543"/>
        <v>0</v>
      </c>
      <c r="AX643" s="106">
        <f t="shared" si="543"/>
        <v>0</v>
      </c>
      <c r="AY643" s="106">
        <f t="shared" si="544"/>
        <v>0</v>
      </c>
      <c r="AZ643" s="106">
        <f t="shared" si="544"/>
        <v>0</v>
      </c>
      <c r="BA643" s="106">
        <f t="shared" si="544"/>
        <v>0</v>
      </c>
      <c r="BB643" s="106">
        <f t="shared" si="544"/>
        <v>0</v>
      </c>
      <c r="BC643" s="106">
        <f t="shared" si="544"/>
        <v>0</v>
      </c>
      <c r="BD643" s="106">
        <f t="shared" si="544"/>
        <v>0</v>
      </c>
      <c r="BE643" s="106">
        <f t="shared" si="544"/>
        <v>0.375</v>
      </c>
      <c r="BF643" s="106">
        <f t="shared" si="544"/>
        <v>1</v>
      </c>
      <c r="BG643" s="106">
        <f t="shared" si="544"/>
        <v>1</v>
      </c>
      <c r="BH643" s="106">
        <f t="shared" si="544"/>
        <v>1</v>
      </c>
      <c r="BI643" s="106">
        <f t="shared" si="545"/>
        <v>1</v>
      </c>
      <c r="BJ643" s="106">
        <f t="shared" si="545"/>
        <v>1</v>
      </c>
      <c r="BK643" s="106">
        <f t="shared" si="545"/>
        <v>1</v>
      </c>
      <c r="BL643" s="106">
        <f t="shared" si="545"/>
        <v>1</v>
      </c>
      <c r="BM643" s="106">
        <f t="shared" si="545"/>
        <v>1</v>
      </c>
      <c r="BN643" s="106">
        <f t="shared" si="545"/>
        <v>1</v>
      </c>
      <c r="BO643" s="106">
        <f t="shared" si="545"/>
        <v>1</v>
      </c>
      <c r="BP643" s="106">
        <f t="shared" si="545"/>
        <v>1</v>
      </c>
      <c r="BQ643" s="106">
        <f t="shared" si="545"/>
        <v>1</v>
      </c>
      <c r="BR643" s="350">
        <f t="shared" si="495"/>
        <v>0.2097457627118644</v>
      </c>
    </row>
    <row r="644" spans="1:70" ht="15" x14ac:dyDescent="0.25">
      <c r="A644" s="80"/>
      <c r="B644" s="77" t="s">
        <v>1863</v>
      </c>
      <c r="C644" s="77" t="s">
        <v>1864</v>
      </c>
      <c r="D644" s="77" t="s">
        <v>730</v>
      </c>
      <c r="E644" s="224">
        <f>VLOOKUP(B644,'Cuadro Control'!C689:J2574,8,FALSE)</f>
        <v>1212623361.2117648</v>
      </c>
      <c r="F644" s="106">
        <f t="shared" si="539"/>
        <v>0.22841447185013161</v>
      </c>
      <c r="G644" s="107">
        <v>46540</v>
      </c>
      <c r="H644" s="107"/>
      <c r="I644" s="107">
        <v>46556</v>
      </c>
      <c r="J644" s="354">
        <f t="shared" si="531"/>
        <v>1</v>
      </c>
      <c r="K644" s="106">
        <f t="shared" si="540"/>
        <v>0</v>
      </c>
      <c r="L644" s="106">
        <f t="shared" si="540"/>
        <v>0</v>
      </c>
      <c r="M644" s="106">
        <f t="shared" si="540"/>
        <v>0</v>
      </c>
      <c r="N644" s="106">
        <f t="shared" si="540"/>
        <v>0</v>
      </c>
      <c r="O644" s="106">
        <f t="shared" si="540"/>
        <v>0</v>
      </c>
      <c r="P644" s="106">
        <f t="shared" si="540"/>
        <v>0</v>
      </c>
      <c r="Q644" s="106">
        <f t="shared" si="540"/>
        <v>0</v>
      </c>
      <c r="R644" s="106">
        <f t="shared" si="540"/>
        <v>0</v>
      </c>
      <c r="S644" s="106">
        <f t="shared" si="540"/>
        <v>0</v>
      </c>
      <c r="T644" s="106">
        <f t="shared" si="540"/>
        <v>0</v>
      </c>
      <c r="U644" s="106">
        <f t="shared" si="541"/>
        <v>0</v>
      </c>
      <c r="V644" s="106">
        <f t="shared" si="541"/>
        <v>0</v>
      </c>
      <c r="W644" s="106">
        <f t="shared" si="541"/>
        <v>0</v>
      </c>
      <c r="X644" s="106">
        <f t="shared" si="541"/>
        <v>0</v>
      </c>
      <c r="Y644" s="106">
        <f t="shared" si="541"/>
        <v>0</v>
      </c>
      <c r="Z644" s="106">
        <f t="shared" si="541"/>
        <v>0</v>
      </c>
      <c r="AA644" s="106">
        <f t="shared" si="541"/>
        <v>0</v>
      </c>
      <c r="AB644" s="106">
        <f t="shared" si="541"/>
        <v>0</v>
      </c>
      <c r="AC644" s="106">
        <f t="shared" si="541"/>
        <v>0</v>
      </c>
      <c r="AD644" s="106">
        <f t="shared" si="541"/>
        <v>0</v>
      </c>
      <c r="AE644" s="106">
        <f t="shared" si="542"/>
        <v>0</v>
      </c>
      <c r="AF644" s="106">
        <f t="shared" si="542"/>
        <v>0</v>
      </c>
      <c r="AG644" s="106">
        <f t="shared" si="542"/>
        <v>0</v>
      </c>
      <c r="AH644" s="106">
        <f t="shared" si="542"/>
        <v>0</v>
      </c>
      <c r="AI644" s="106">
        <f t="shared" si="542"/>
        <v>0</v>
      </c>
      <c r="AJ644" s="106">
        <f t="shared" si="542"/>
        <v>0</v>
      </c>
      <c r="AK644" s="106">
        <f t="shared" si="542"/>
        <v>0</v>
      </c>
      <c r="AL644" s="106">
        <f t="shared" si="542"/>
        <v>0</v>
      </c>
      <c r="AM644" s="106">
        <f t="shared" si="542"/>
        <v>0</v>
      </c>
      <c r="AN644" s="106">
        <f t="shared" si="542"/>
        <v>0</v>
      </c>
      <c r="AO644" s="106">
        <f t="shared" si="543"/>
        <v>0</v>
      </c>
      <c r="AP644" s="106">
        <f t="shared" si="543"/>
        <v>0</v>
      </c>
      <c r="AQ644" s="106">
        <f t="shared" si="543"/>
        <v>0</v>
      </c>
      <c r="AR644" s="106">
        <f t="shared" si="543"/>
        <v>0</v>
      </c>
      <c r="AS644" s="106">
        <f t="shared" si="543"/>
        <v>0</v>
      </c>
      <c r="AT644" s="106">
        <f t="shared" si="543"/>
        <v>0</v>
      </c>
      <c r="AU644" s="106">
        <f t="shared" si="543"/>
        <v>0</v>
      </c>
      <c r="AV644" s="106">
        <f t="shared" si="543"/>
        <v>0</v>
      </c>
      <c r="AW644" s="106">
        <f t="shared" si="543"/>
        <v>0</v>
      </c>
      <c r="AX644" s="106">
        <f t="shared" si="543"/>
        <v>0</v>
      </c>
      <c r="AY644" s="106">
        <f t="shared" si="544"/>
        <v>0</v>
      </c>
      <c r="AZ644" s="106">
        <f t="shared" si="544"/>
        <v>0</v>
      </c>
      <c r="BA644" s="106">
        <f t="shared" si="544"/>
        <v>0</v>
      </c>
      <c r="BB644" s="106">
        <f t="shared" si="544"/>
        <v>0</v>
      </c>
      <c r="BC644" s="106">
        <f t="shared" si="544"/>
        <v>0</v>
      </c>
      <c r="BD644" s="106">
        <f t="shared" si="544"/>
        <v>0</v>
      </c>
      <c r="BE644" s="106">
        <f t="shared" si="544"/>
        <v>0</v>
      </c>
      <c r="BF644" s="106">
        <f t="shared" si="544"/>
        <v>0.17647058823529413</v>
      </c>
      <c r="BG644" s="106">
        <f t="shared" si="544"/>
        <v>0.58823529411764708</v>
      </c>
      <c r="BH644" s="106">
        <f t="shared" si="544"/>
        <v>1</v>
      </c>
      <c r="BI644" s="106">
        <f t="shared" si="545"/>
        <v>1</v>
      </c>
      <c r="BJ644" s="106">
        <f t="shared" si="545"/>
        <v>1</v>
      </c>
      <c r="BK644" s="106">
        <f t="shared" si="545"/>
        <v>1</v>
      </c>
      <c r="BL644" s="106">
        <f t="shared" si="545"/>
        <v>1</v>
      </c>
      <c r="BM644" s="106">
        <f t="shared" si="545"/>
        <v>1</v>
      </c>
      <c r="BN644" s="106">
        <f t="shared" si="545"/>
        <v>1</v>
      </c>
      <c r="BO644" s="106">
        <f t="shared" si="545"/>
        <v>1</v>
      </c>
      <c r="BP644" s="106">
        <f t="shared" si="545"/>
        <v>1</v>
      </c>
      <c r="BQ644" s="106">
        <f t="shared" si="545"/>
        <v>1</v>
      </c>
      <c r="BR644" s="350">
        <f t="shared" si="495"/>
        <v>0.18245264207377868</v>
      </c>
    </row>
    <row r="645" spans="1:70" ht="15" x14ac:dyDescent="0.25">
      <c r="A645" s="80"/>
      <c r="B645" s="77" t="s">
        <v>1865</v>
      </c>
      <c r="C645" s="77" t="s">
        <v>1866</v>
      </c>
      <c r="D645" s="77" t="s">
        <v>6</v>
      </c>
      <c r="E645" s="224">
        <f>VLOOKUP(B645,'Cuadro Control'!C690:J2575,8,FALSE)</f>
        <v>0</v>
      </c>
      <c r="F645" s="106">
        <f t="shared" si="539"/>
        <v>0</v>
      </c>
      <c r="G645" s="107">
        <v>46556</v>
      </c>
      <c r="H645" s="107"/>
      <c r="I645" s="107">
        <v>46560</v>
      </c>
      <c r="J645" s="354">
        <f t="shared" si="531"/>
        <v>0.2</v>
      </c>
      <c r="K645" s="106">
        <f t="shared" si="540"/>
        <v>0</v>
      </c>
      <c r="L645" s="106">
        <f t="shared" si="540"/>
        <v>0</v>
      </c>
      <c r="M645" s="106">
        <f t="shared" si="540"/>
        <v>0</v>
      </c>
      <c r="N645" s="106">
        <f t="shared" si="540"/>
        <v>0</v>
      </c>
      <c r="O645" s="106">
        <f t="shared" si="540"/>
        <v>0</v>
      </c>
      <c r="P645" s="106">
        <f t="shared" si="540"/>
        <v>0</v>
      </c>
      <c r="Q645" s="106">
        <f t="shared" si="540"/>
        <v>0</v>
      </c>
      <c r="R645" s="106">
        <f t="shared" si="540"/>
        <v>0</v>
      </c>
      <c r="S645" s="106">
        <f t="shared" si="540"/>
        <v>0</v>
      </c>
      <c r="T645" s="106">
        <f t="shared" si="540"/>
        <v>0</v>
      </c>
      <c r="U645" s="106">
        <f t="shared" si="541"/>
        <v>0</v>
      </c>
      <c r="V645" s="106">
        <f t="shared" si="541"/>
        <v>0</v>
      </c>
      <c r="W645" s="106">
        <f t="shared" si="541"/>
        <v>0</v>
      </c>
      <c r="X645" s="106">
        <f t="shared" si="541"/>
        <v>0</v>
      </c>
      <c r="Y645" s="106">
        <f t="shared" si="541"/>
        <v>0</v>
      </c>
      <c r="Z645" s="106">
        <f t="shared" si="541"/>
        <v>0</v>
      </c>
      <c r="AA645" s="106">
        <f t="shared" si="541"/>
        <v>0</v>
      </c>
      <c r="AB645" s="106">
        <f t="shared" si="541"/>
        <v>0</v>
      </c>
      <c r="AC645" s="106">
        <f t="shared" si="541"/>
        <v>0</v>
      </c>
      <c r="AD645" s="106">
        <f t="shared" si="541"/>
        <v>0</v>
      </c>
      <c r="AE645" s="106">
        <f t="shared" si="542"/>
        <v>0</v>
      </c>
      <c r="AF645" s="106">
        <f t="shared" si="542"/>
        <v>0</v>
      </c>
      <c r="AG645" s="106">
        <f t="shared" si="542"/>
        <v>0</v>
      </c>
      <c r="AH645" s="106">
        <f t="shared" si="542"/>
        <v>0</v>
      </c>
      <c r="AI645" s="106">
        <f t="shared" si="542"/>
        <v>0</v>
      </c>
      <c r="AJ645" s="106">
        <f t="shared" si="542"/>
        <v>0</v>
      </c>
      <c r="AK645" s="106">
        <f t="shared" si="542"/>
        <v>0</v>
      </c>
      <c r="AL645" s="106">
        <f t="shared" si="542"/>
        <v>0</v>
      </c>
      <c r="AM645" s="106">
        <f t="shared" si="542"/>
        <v>0</v>
      </c>
      <c r="AN645" s="106">
        <f t="shared" si="542"/>
        <v>0</v>
      </c>
      <c r="AO645" s="106">
        <f t="shared" si="543"/>
        <v>0</v>
      </c>
      <c r="AP645" s="106">
        <f t="shared" si="543"/>
        <v>0</v>
      </c>
      <c r="AQ645" s="106">
        <f t="shared" si="543"/>
        <v>0</v>
      </c>
      <c r="AR645" s="106">
        <f t="shared" si="543"/>
        <v>0</v>
      </c>
      <c r="AS645" s="106">
        <f t="shared" si="543"/>
        <v>0</v>
      </c>
      <c r="AT645" s="106">
        <f t="shared" si="543"/>
        <v>0</v>
      </c>
      <c r="AU645" s="106">
        <f t="shared" si="543"/>
        <v>0</v>
      </c>
      <c r="AV645" s="106">
        <f t="shared" si="543"/>
        <v>0</v>
      </c>
      <c r="AW645" s="106">
        <f t="shared" si="543"/>
        <v>0</v>
      </c>
      <c r="AX645" s="106">
        <f t="shared" si="543"/>
        <v>0</v>
      </c>
      <c r="AY645" s="106">
        <f t="shared" si="544"/>
        <v>0</v>
      </c>
      <c r="AZ645" s="106">
        <f t="shared" si="544"/>
        <v>0</v>
      </c>
      <c r="BA645" s="106">
        <f t="shared" si="544"/>
        <v>0</v>
      </c>
      <c r="BB645" s="106">
        <f t="shared" si="544"/>
        <v>0</v>
      </c>
      <c r="BC645" s="106">
        <f t="shared" si="544"/>
        <v>0</v>
      </c>
      <c r="BD645" s="106">
        <f t="shared" si="544"/>
        <v>0</v>
      </c>
      <c r="BE645" s="106">
        <f t="shared" si="544"/>
        <v>0</v>
      </c>
      <c r="BF645" s="106">
        <f t="shared" si="544"/>
        <v>0</v>
      </c>
      <c r="BG645" s="106">
        <f t="shared" si="544"/>
        <v>0</v>
      </c>
      <c r="BH645" s="106">
        <f t="shared" si="544"/>
        <v>0.2</v>
      </c>
      <c r="BI645" s="106">
        <f t="shared" si="545"/>
        <v>1</v>
      </c>
      <c r="BJ645" s="106">
        <f t="shared" si="545"/>
        <v>1</v>
      </c>
      <c r="BK645" s="106">
        <f t="shared" si="545"/>
        <v>1</v>
      </c>
      <c r="BL645" s="106">
        <f t="shared" si="545"/>
        <v>1</v>
      </c>
      <c r="BM645" s="106">
        <f t="shared" si="545"/>
        <v>1</v>
      </c>
      <c r="BN645" s="106">
        <f t="shared" si="545"/>
        <v>1</v>
      </c>
      <c r="BO645" s="106">
        <f t="shared" si="545"/>
        <v>1</v>
      </c>
      <c r="BP645" s="106">
        <f t="shared" si="545"/>
        <v>1</v>
      </c>
      <c r="BQ645" s="106">
        <f t="shared" si="545"/>
        <v>1</v>
      </c>
      <c r="BR645" s="350">
        <f t="shared" si="495"/>
        <v>0.15593220338983049</v>
      </c>
    </row>
    <row r="646" spans="1:70" ht="24" x14ac:dyDescent="0.25">
      <c r="A646" s="80"/>
      <c r="B646" s="78" t="s">
        <v>1867</v>
      </c>
      <c r="C646" s="78" t="s">
        <v>1868</v>
      </c>
      <c r="D646" s="78" t="s">
        <v>3</v>
      </c>
      <c r="E646" s="225">
        <f>VLOOKUP(B646,'Cuadro Control'!C691:J2576,8,FALSE)</f>
        <v>0</v>
      </c>
      <c r="F646" s="108">
        <f t="shared" si="539"/>
        <v>0</v>
      </c>
      <c r="G646" s="109">
        <v>46556</v>
      </c>
      <c r="H646" s="109"/>
      <c r="I646" s="109">
        <v>46556</v>
      </c>
      <c r="J646" s="354">
        <f t="shared" si="531"/>
        <v>1</v>
      </c>
      <c r="K646" s="108">
        <f t="shared" si="540"/>
        <v>0</v>
      </c>
      <c r="L646" s="108">
        <f t="shared" si="540"/>
        <v>0</v>
      </c>
      <c r="M646" s="108">
        <f t="shared" si="540"/>
        <v>0</v>
      </c>
      <c r="N646" s="108">
        <f t="shared" si="540"/>
        <v>0</v>
      </c>
      <c r="O646" s="108">
        <f t="shared" si="540"/>
        <v>0</v>
      </c>
      <c r="P646" s="108">
        <f t="shared" si="540"/>
        <v>0</v>
      </c>
      <c r="Q646" s="108">
        <f t="shared" si="540"/>
        <v>0</v>
      </c>
      <c r="R646" s="108">
        <f t="shared" si="540"/>
        <v>0</v>
      </c>
      <c r="S646" s="108">
        <f t="shared" si="540"/>
        <v>0</v>
      </c>
      <c r="T646" s="108">
        <f t="shared" si="540"/>
        <v>0</v>
      </c>
      <c r="U646" s="108">
        <f t="shared" si="541"/>
        <v>0</v>
      </c>
      <c r="V646" s="108">
        <f t="shared" si="541"/>
        <v>0</v>
      </c>
      <c r="W646" s="108">
        <f t="shared" si="541"/>
        <v>0</v>
      </c>
      <c r="X646" s="108">
        <f t="shared" si="541"/>
        <v>0</v>
      </c>
      <c r="Y646" s="108">
        <f t="shared" si="541"/>
        <v>0</v>
      </c>
      <c r="Z646" s="108">
        <f t="shared" si="541"/>
        <v>0</v>
      </c>
      <c r="AA646" s="108">
        <f t="shared" si="541"/>
        <v>0</v>
      </c>
      <c r="AB646" s="108">
        <f t="shared" si="541"/>
        <v>0</v>
      </c>
      <c r="AC646" s="108">
        <f t="shared" si="541"/>
        <v>0</v>
      </c>
      <c r="AD646" s="108">
        <f t="shared" si="541"/>
        <v>0</v>
      </c>
      <c r="AE646" s="108">
        <f t="shared" si="542"/>
        <v>0</v>
      </c>
      <c r="AF646" s="108">
        <f t="shared" si="542"/>
        <v>0</v>
      </c>
      <c r="AG646" s="108">
        <f t="shared" si="542"/>
        <v>0</v>
      </c>
      <c r="AH646" s="108">
        <f t="shared" si="542"/>
        <v>0</v>
      </c>
      <c r="AI646" s="108">
        <f t="shared" si="542"/>
        <v>0</v>
      </c>
      <c r="AJ646" s="108">
        <f t="shared" si="542"/>
        <v>0</v>
      </c>
      <c r="AK646" s="108">
        <f t="shared" si="542"/>
        <v>0</v>
      </c>
      <c r="AL646" s="108">
        <f t="shared" si="542"/>
        <v>0</v>
      </c>
      <c r="AM646" s="108">
        <f t="shared" si="542"/>
        <v>0</v>
      </c>
      <c r="AN646" s="108">
        <f t="shared" si="542"/>
        <v>0</v>
      </c>
      <c r="AO646" s="108">
        <f t="shared" si="543"/>
        <v>0</v>
      </c>
      <c r="AP646" s="108">
        <f t="shared" si="543"/>
        <v>0</v>
      </c>
      <c r="AQ646" s="108">
        <f t="shared" si="543"/>
        <v>0</v>
      </c>
      <c r="AR646" s="108">
        <f t="shared" si="543"/>
        <v>0</v>
      </c>
      <c r="AS646" s="108">
        <f t="shared" si="543"/>
        <v>0</v>
      </c>
      <c r="AT646" s="108">
        <f t="shared" si="543"/>
        <v>0</v>
      </c>
      <c r="AU646" s="108">
        <f t="shared" si="543"/>
        <v>0</v>
      </c>
      <c r="AV646" s="108">
        <f t="shared" si="543"/>
        <v>0</v>
      </c>
      <c r="AW646" s="108">
        <f t="shared" si="543"/>
        <v>0</v>
      </c>
      <c r="AX646" s="108">
        <f t="shared" si="543"/>
        <v>0</v>
      </c>
      <c r="AY646" s="108">
        <f t="shared" si="544"/>
        <v>0</v>
      </c>
      <c r="AZ646" s="108">
        <f t="shared" si="544"/>
        <v>0</v>
      </c>
      <c r="BA646" s="108">
        <f t="shared" si="544"/>
        <v>0</v>
      </c>
      <c r="BB646" s="108">
        <f t="shared" si="544"/>
        <v>0</v>
      </c>
      <c r="BC646" s="108">
        <f t="shared" si="544"/>
        <v>0</v>
      </c>
      <c r="BD646" s="108">
        <f t="shared" si="544"/>
        <v>0</v>
      </c>
      <c r="BE646" s="108">
        <f t="shared" si="544"/>
        <v>0</v>
      </c>
      <c r="BF646" s="108">
        <f t="shared" si="544"/>
        <v>0</v>
      </c>
      <c r="BG646" s="108">
        <f t="shared" si="544"/>
        <v>0</v>
      </c>
      <c r="BH646" s="108">
        <f t="shared" si="544"/>
        <v>1</v>
      </c>
      <c r="BI646" s="108">
        <f t="shared" si="545"/>
        <v>1</v>
      </c>
      <c r="BJ646" s="108">
        <f t="shared" si="545"/>
        <v>1</v>
      </c>
      <c r="BK646" s="108">
        <f t="shared" si="545"/>
        <v>1</v>
      </c>
      <c r="BL646" s="108">
        <f t="shared" si="545"/>
        <v>1</v>
      </c>
      <c r="BM646" s="108">
        <f t="shared" si="545"/>
        <v>1</v>
      </c>
      <c r="BN646" s="108">
        <f t="shared" si="545"/>
        <v>1</v>
      </c>
      <c r="BO646" s="108">
        <f t="shared" si="545"/>
        <v>1</v>
      </c>
      <c r="BP646" s="108">
        <f t="shared" si="545"/>
        <v>1</v>
      </c>
      <c r="BQ646" s="108">
        <f t="shared" si="545"/>
        <v>1</v>
      </c>
      <c r="BR646" s="350">
        <f t="shared" si="495"/>
        <v>0.16949152542372881</v>
      </c>
    </row>
    <row r="647" spans="1:70" ht="15" x14ac:dyDescent="0.25">
      <c r="A647" s="80"/>
      <c r="B647" s="77" t="s">
        <v>1869</v>
      </c>
      <c r="C647" s="77" t="s">
        <v>1870</v>
      </c>
      <c r="D647" s="77" t="s">
        <v>8</v>
      </c>
      <c r="E647" s="224">
        <f>VLOOKUP(B647,'Cuadro Control'!C692:J2577,8,FALSE)</f>
        <v>1230815225.9452939</v>
      </c>
      <c r="F647" s="106">
        <f t="shared" si="539"/>
        <v>0.2318411625341423</v>
      </c>
      <c r="G647" s="107">
        <v>46560</v>
      </c>
      <c r="H647" s="107"/>
      <c r="I647" s="107">
        <v>46561</v>
      </c>
      <c r="J647" s="354">
        <f t="shared" si="531"/>
        <v>0</v>
      </c>
      <c r="K647" s="106">
        <f t="shared" si="540"/>
        <v>0</v>
      </c>
      <c r="L647" s="106">
        <f t="shared" si="540"/>
        <v>0</v>
      </c>
      <c r="M647" s="106">
        <f t="shared" si="540"/>
        <v>0</v>
      </c>
      <c r="N647" s="106">
        <f t="shared" si="540"/>
        <v>0</v>
      </c>
      <c r="O647" s="106">
        <f t="shared" si="540"/>
        <v>0</v>
      </c>
      <c r="P647" s="106">
        <f t="shared" si="540"/>
        <v>0</v>
      </c>
      <c r="Q647" s="106">
        <f t="shared" si="540"/>
        <v>0</v>
      </c>
      <c r="R647" s="106">
        <f t="shared" si="540"/>
        <v>0</v>
      </c>
      <c r="S647" s="106">
        <f t="shared" si="540"/>
        <v>0</v>
      </c>
      <c r="T647" s="106">
        <f t="shared" si="540"/>
        <v>0</v>
      </c>
      <c r="U647" s="106">
        <f t="shared" si="541"/>
        <v>0</v>
      </c>
      <c r="V647" s="106">
        <f t="shared" si="541"/>
        <v>0</v>
      </c>
      <c r="W647" s="106">
        <f t="shared" si="541"/>
        <v>0</v>
      </c>
      <c r="X647" s="106">
        <f t="shared" si="541"/>
        <v>0</v>
      </c>
      <c r="Y647" s="106">
        <f t="shared" si="541"/>
        <v>0</v>
      </c>
      <c r="Z647" s="106">
        <f t="shared" si="541"/>
        <v>0</v>
      </c>
      <c r="AA647" s="106">
        <f t="shared" si="541"/>
        <v>0</v>
      </c>
      <c r="AB647" s="106">
        <f t="shared" si="541"/>
        <v>0</v>
      </c>
      <c r="AC647" s="106">
        <f t="shared" si="541"/>
        <v>0</v>
      </c>
      <c r="AD647" s="106">
        <f t="shared" si="541"/>
        <v>0</v>
      </c>
      <c r="AE647" s="106">
        <f t="shared" si="542"/>
        <v>0</v>
      </c>
      <c r="AF647" s="106">
        <f t="shared" si="542"/>
        <v>0</v>
      </c>
      <c r="AG647" s="106">
        <f t="shared" si="542"/>
        <v>0</v>
      </c>
      <c r="AH647" s="106">
        <f t="shared" si="542"/>
        <v>0</v>
      </c>
      <c r="AI647" s="106">
        <f t="shared" si="542"/>
        <v>0</v>
      </c>
      <c r="AJ647" s="106">
        <f t="shared" si="542"/>
        <v>0</v>
      </c>
      <c r="AK647" s="106">
        <f t="shared" si="542"/>
        <v>0</v>
      </c>
      <c r="AL647" s="106">
        <f t="shared" si="542"/>
        <v>0</v>
      </c>
      <c r="AM647" s="106">
        <f t="shared" si="542"/>
        <v>0</v>
      </c>
      <c r="AN647" s="106">
        <f t="shared" si="542"/>
        <v>0</v>
      </c>
      <c r="AO647" s="106">
        <f t="shared" si="543"/>
        <v>0</v>
      </c>
      <c r="AP647" s="106">
        <f t="shared" si="543"/>
        <v>0</v>
      </c>
      <c r="AQ647" s="106">
        <f t="shared" si="543"/>
        <v>0</v>
      </c>
      <c r="AR647" s="106">
        <f t="shared" si="543"/>
        <v>0</v>
      </c>
      <c r="AS647" s="106">
        <f t="shared" si="543"/>
        <v>0</v>
      </c>
      <c r="AT647" s="106">
        <f t="shared" si="543"/>
        <v>0</v>
      </c>
      <c r="AU647" s="106">
        <f t="shared" si="543"/>
        <v>0</v>
      </c>
      <c r="AV647" s="106">
        <f t="shared" si="543"/>
        <v>0</v>
      </c>
      <c r="AW647" s="106">
        <f t="shared" si="543"/>
        <v>0</v>
      </c>
      <c r="AX647" s="106">
        <f t="shared" si="543"/>
        <v>0</v>
      </c>
      <c r="AY647" s="106">
        <f t="shared" si="544"/>
        <v>0</v>
      </c>
      <c r="AZ647" s="106">
        <f t="shared" si="544"/>
        <v>0</v>
      </c>
      <c r="BA647" s="106">
        <f t="shared" si="544"/>
        <v>0</v>
      </c>
      <c r="BB647" s="106">
        <f t="shared" si="544"/>
        <v>0</v>
      </c>
      <c r="BC647" s="106">
        <f t="shared" si="544"/>
        <v>0</v>
      </c>
      <c r="BD647" s="106">
        <f t="shared" si="544"/>
        <v>0</v>
      </c>
      <c r="BE647" s="106">
        <f t="shared" si="544"/>
        <v>0</v>
      </c>
      <c r="BF647" s="106">
        <f t="shared" si="544"/>
        <v>0</v>
      </c>
      <c r="BG647" s="106">
        <f t="shared" si="544"/>
        <v>0</v>
      </c>
      <c r="BH647" s="106">
        <f t="shared" si="544"/>
        <v>0</v>
      </c>
      <c r="BI647" s="106">
        <f t="shared" si="545"/>
        <v>1</v>
      </c>
      <c r="BJ647" s="106">
        <f t="shared" si="545"/>
        <v>1</v>
      </c>
      <c r="BK647" s="106">
        <f t="shared" si="545"/>
        <v>1</v>
      </c>
      <c r="BL647" s="106">
        <f t="shared" si="545"/>
        <v>1</v>
      </c>
      <c r="BM647" s="106">
        <f t="shared" si="545"/>
        <v>1</v>
      </c>
      <c r="BN647" s="106">
        <f t="shared" si="545"/>
        <v>1</v>
      </c>
      <c r="BO647" s="106">
        <f t="shared" si="545"/>
        <v>1</v>
      </c>
      <c r="BP647" s="106">
        <f t="shared" si="545"/>
        <v>1</v>
      </c>
      <c r="BQ647" s="106">
        <f t="shared" si="545"/>
        <v>1</v>
      </c>
      <c r="BR647" s="350">
        <f t="shared" si="495"/>
        <v>0.15254237288135594</v>
      </c>
    </row>
    <row r="648" spans="1:70" ht="15" x14ac:dyDescent="0.25">
      <c r="A648" s="80"/>
      <c r="B648" s="77" t="s">
        <v>1871</v>
      </c>
      <c r="C648" s="77" t="s">
        <v>1872</v>
      </c>
      <c r="D648" s="77" t="s">
        <v>26</v>
      </c>
      <c r="E648" s="224">
        <f>VLOOKUP(B648,'Cuadro Control'!C693:J2578,8,FALSE)</f>
        <v>0</v>
      </c>
      <c r="F648" s="106">
        <f t="shared" si="539"/>
        <v>0</v>
      </c>
      <c r="G648" s="107">
        <v>46561</v>
      </c>
      <c r="H648" s="107"/>
      <c r="I648" s="107">
        <v>46568</v>
      </c>
      <c r="J648" s="354">
        <f t="shared" si="531"/>
        <v>0.375</v>
      </c>
      <c r="K648" s="106">
        <f t="shared" ref="K648:T653" si="546">IF($G648=0,0,IF(K$6&lt;$G648,0,IF(K$6&gt;$I648,1,(K$6-$G648+1)/($I648-$G648+1))))</f>
        <v>0</v>
      </c>
      <c r="L648" s="106">
        <f t="shared" si="546"/>
        <v>0</v>
      </c>
      <c r="M648" s="106">
        <f t="shared" si="546"/>
        <v>0</v>
      </c>
      <c r="N648" s="106">
        <f t="shared" si="546"/>
        <v>0</v>
      </c>
      <c r="O648" s="106">
        <f t="shared" si="546"/>
        <v>0</v>
      </c>
      <c r="P648" s="106">
        <f t="shared" si="546"/>
        <v>0</v>
      </c>
      <c r="Q648" s="106">
        <f t="shared" si="546"/>
        <v>0</v>
      </c>
      <c r="R648" s="106">
        <f t="shared" si="546"/>
        <v>0</v>
      </c>
      <c r="S648" s="106">
        <f t="shared" si="546"/>
        <v>0</v>
      </c>
      <c r="T648" s="106">
        <f t="shared" si="546"/>
        <v>0</v>
      </c>
      <c r="U648" s="106">
        <f t="shared" ref="U648:AD653" si="547">IF($G648=0,0,IF(U$6&lt;$G648,0,IF(U$6&gt;$I648,1,(U$6-$G648+1)/($I648-$G648+1))))</f>
        <v>0</v>
      </c>
      <c r="V648" s="106">
        <f t="shared" si="547"/>
        <v>0</v>
      </c>
      <c r="W648" s="106">
        <f t="shared" si="547"/>
        <v>0</v>
      </c>
      <c r="X648" s="106">
        <f t="shared" si="547"/>
        <v>0</v>
      </c>
      <c r="Y648" s="106">
        <f t="shared" si="547"/>
        <v>0</v>
      </c>
      <c r="Z648" s="106">
        <f t="shared" si="547"/>
        <v>0</v>
      </c>
      <c r="AA648" s="106">
        <f t="shared" si="547"/>
        <v>0</v>
      </c>
      <c r="AB648" s="106">
        <f t="shared" si="547"/>
        <v>0</v>
      </c>
      <c r="AC648" s="106">
        <f t="shared" si="547"/>
        <v>0</v>
      </c>
      <c r="AD648" s="106">
        <f t="shared" si="547"/>
        <v>0</v>
      </c>
      <c r="AE648" s="106">
        <f t="shared" ref="AE648:AN653" si="548">IF($G648=0,0,IF(AE$6&lt;$G648,0,IF(AE$6&gt;$I648,1,(AE$6-$G648+1)/($I648-$G648+1))))</f>
        <v>0</v>
      </c>
      <c r="AF648" s="106">
        <f t="shared" si="548"/>
        <v>0</v>
      </c>
      <c r="AG648" s="106">
        <f t="shared" si="548"/>
        <v>0</v>
      </c>
      <c r="AH648" s="106">
        <f t="shared" si="548"/>
        <v>0</v>
      </c>
      <c r="AI648" s="106">
        <f t="shared" si="548"/>
        <v>0</v>
      </c>
      <c r="AJ648" s="106">
        <f t="shared" si="548"/>
        <v>0</v>
      </c>
      <c r="AK648" s="106">
        <f t="shared" si="548"/>
        <v>0</v>
      </c>
      <c r="AL648" s="106">
        <f t="shared" si="548"/>
        <v>0</v>
      </c>
      <c r="AM648" s="106">
        <f t="shared" si="548"/>
        <v>0</v>
      </c>
      <c r="AN648" s="106">
        <f t="shared" si="548"/>
        <v>0</v>
      </c>
      <c r="AO648" s="106">
        <f t="shared" ref="AO648:AX653" si="549">IF($G648=0,0,IF(AO$6&lt;$G648,0,IF(AO$6&gt;$I648,1,(AO$6-$G648+1)/($I648-$G648+1))))</f>
        <v>0</v>
      </c>
      <c r="AP648" s="106">
        <f t="shared" si="549"/>
        <v>0</v>
      </c>
      <c r="AQ648" s="106">
        <f t="shared" si="549"/>
        <v>0</v>
      </c>
      <c r="AR648" s="106">
        <f t="shared" si="549"/>
        <v>0</v>
      </c>
      <c r="AS648" s="106">
        <f t="shared" si="549"/>
        <v>0</v>
      </c>
      <c r="AT648" s="106">
        <f t="shared" si="549"/>
        <v>0</v>
      </c>
      <c r="AU648" s="106">
        <f t="shared" si="549"/>
        <v>0</v>
      </c>
      <c r="AV648" s="106">
        <f t="shared" si="549"/>
        <v>0</v>
      </c>
      <c r="AW648" s="106">
        <f t="shared" si="549"/>
        <v>0</v>
      </c>
      <c r="AX648" s="106">
        <f t="shared" si="549"/>
        <v>0</v>
      </c>
      <c r="AY648" s="106">
        <f t="shared" ref="AY648:BH653" si="550">IF($G648=0,0,IF(AY$6&lt;$G648,0,IF(AY$6&gt;$I648,1,(AY$6-$G648+1)/($I648-$G648+1))))</f>
        <v>0</v>
      </c>
      <c r="AZ648" s="106">
        <f t="shared" si="550"/>
        <v>0</v>
      </c>
      <c r="BA648" s="106">
        <f t="shared" si="550"/>
        <v>0</v>
      </c>
      <c r="BB648" s="106">
        <f t="shared" si="550"/>
        <v>0</v>
      </c>
      <c r="BC648" s="106">
        <f t="shared" si="550"/>
        <v>0</v>
      </c>
      <c r="BD648" s="106">
        <f t="shared" si="550"/>
        <v>0</v>
      </c>
      <c r="BE648" s="106">
        <f t="shared" si="550"/>
        <v>0</v>
      </c>
      <c r="BF648" s="106">
        <f t="shared" si="550"/>
        <v>0</v>
      </c>
      <c r="BG648" s="106">
        <f t="shared" si="550"/>
        <v>0</v>
      </c>
      <c r="BH648" s="106">
        <f t="shared" si="550"/>
        <v>0</v>
      </c>
      <c r="BI648" s="106">
        <f t="shared" ref="BI648:BQ653" si="551">IF($G648=0,0,IF(BI$6&lt;$G648,0,IF(BI$6&gt;$I648,1,(BI$6-$G648+1)/($I648-$G648+1))))</f>
        <v>0.375</v>
      </c>
      <c r="BJ648" s="106">
        <f t="shared" si="551"/>
        <v>1</v>
      </c>
      <c r="BK648" s="106">
        <f t="shared" si="551"/>
        <v>1</v>
      </c>
      <c r="BL648" s="106">
        <f t="shared" si="551"/>
        <v>1</v>
      </c>
      <c r="BM648" s="106">
        <f t="shared" si="551"/>
        <v>1</v>
      </c>
      <c r="BN648" s="106">
        <f t="shared" si="551"/>
        <v>1</v>
      </c>
      <c r="BO648" s="106">
        <f t="shared" si="551"/>
        <v>1</v>
      </c>
      <c r="BP648" s="106">
        <f t="shared" si="551"/>
        <v>1</v>
      </c>
      <c r="BQ648" s="106">
        <f t="shared" si="551"/>
        <v>1</v>
      </c>
      <c r="BR648" s="350">
        <f t="shared" si="495"/>
        <v>0.14194915254237289</v>
      </c>
    </row>
    <row r="649" spans="1:70" ht="15" x14ac:dyDescent="0.25">
      <c r="A649" s="80"/>
      <c r="B649" s="77" t="s">
        <v>1873</v>
      </c>
      <c r="C649" s="77" t="s">
        <v>2083</v>
      </c>
      <c r="D649" s="77" t="s">
        <v>6</v>
      </c>
      <c r="E649" s="224">
        <f>VLOOKUP(B649,'Cuadro Control'!C694:J2579,8,FALSE)</f>
        <v>52736347.43270281</v>
      </c>
      <c r="F649" s="106">
        <f t="shared" si="539"/>
        <v>9.933624348213644E-3</v>
      </c>
      <c r="G649" s="107">
        <v>46568</v>
      </c>
      <c r="H649" s="107"/>
      <c r="I649" s="107">
        <v>46571</v>
      </c>
      <c r="J649" s="354">
        <f t="shared" si="531"/>
        <v>0.75</v>
      </c>
      <c r="K649" s="106">
        <f t="shared" si="546"/>
        <v>0</v>
      </c>
      <c r="L649" s="106">
        <f t="shared" si="546"/>
        <v>0</v>
      </c>
      <c r="M649" s="106">
        <f t="shared" si="546"/>
        <v>0</v>
      </c>
      <c r="N649" s="106">
        <f t="shared" si="546"/>
        <v>0</v>
      </c>
      <c r="O649" s="106">
        <f t="shared" si="546"/>
        <v>0</v>
      </c>
      <c r="P649" s="106">
        <f t="shared" si="546"/>
        <v>0</v>
      </c>
      <c r="Q649" s="106">
        <f t="shared" si="546"/>
        <v>0</v>
      </c>
      <c r="R649" s="106">
        <f t="shared" si="546"/>
        <v>0</v>
      </c>
      <c r="S649" s="106">
        <f t="shared" si="546"/>
        <v>0</v>
      </c>
      <c r="T649" s="106">
        <f t="shared" si="546"/>
        <v>0</v>
      </c>
      <c r="U649" s="106">
        <f t="shared" si="547"/>
        <v>0</v>
      </c>
      <c r="V649" s="106">
        <f t="shared" si="547"/>
        <v>0</v>
      </c>
      <c r="W649" s="106">
        <f t="shared" si="547"/>
        <v>0</v>
      </c>
      <c r="X649" s="106">
        <f t="shared" si="547"/>
        <v>0</v>
      </c>
      <c r="Y649" s="106">
        <f t="shared" si="547"/>
        <v>0</v>
      </c>
      <c r="Z649" s="106">
        <f t="shared" si="547"/>
        <v>0</v>
      </c>
      <c r="AA649" s="106">
        <f t="shared" si="547"/>
        <v>0</v>
      </c>
      <c r="AB649" s="106">
        <f t="shared" si="547"/>
        <v>0</v>
      </c>
      <c r="AC649" s="106">
        <f t="shared" si="547"/>
        <v>0</v>
      </c>
      <c r="AD649" s="106">
        <f t="shared" si="547"/>
        <v>0</v>
      </c>
      <c r="AE649" s="106">
        <f t="shared" si="548"/>
        <v>0</v>
      </c>
      <c r="AF649" s="106">
        <f t="shared" si="548"/>
        <v>0</v>
      </c>
      <c r="AG649" s="106">
        <f t="shared" si="548"/>
        <v>0</v>
      </c>
      <c r="AH649" s="106">
        <f t="shared" si="548"/>
        <v>0</v>
      </c>
      <c r="AI649" s="106">
        <f t="shared" si="548"/>
        <v>0</v>
      </c>
      <c r="AJ649" s="106">
        <f t="shared" si="548"/>
        <v>0</v>
      </c>
      <c r="AK649" s="106">
        <f t="shared" si="548"/>
        <v>0</v>
      </c>
      <c r="AL649" s="106">
        <f t="shared" si="548"/>
        <v>0</v>
      </c>
      <c r="AM649" s="106">
        <f t="shared" si="548"/>
        <v>0</v>
      </c>
      <c r="AN649" s="106">
        <f t="shared" si="548"/>
        <v>0</v>
      </c>
      <c r="AO649" s="106">
        <f t="shared" si="549"/>
        <v>0</v>
      </c>
      <c r="AP649" s="106">
        <f t="shared" si="549"/>
        <v>0</v>
      </c>
      <c r="AQ649" s="106">
        <f t="shared" si="549"/>
        <v>0</v>
      </c>
      <c r="AR649" s="106">
        <f t="shared" si="549"/>
        <v>0</v>
      </c>
      <c r="AS649" s="106">
        <f t="shared" si="549"/>
        <v>0</v>
      </c>
      <c r="AT649" s="106">
        <f t="shared" si="549"/>
        <v>0</v>
      </c>
      <c r="AU649" s="106">
        <f t="shared" si="549"/>
        <v>0</v>
      </c>
      <c r="AV649" s="106">
        <f t="shared" si="549"/>
        <v>0</v>
      </c>
      <c r="AW649" s="106">
        <f t="shared" si="549"/>
        <v>0</v>
      </c>
      <c r="AX649" s="106">
        <f t="shared" si="549"/>
        <v>0</v>
      </c>
      <c r="AY649" s="106">
        <f t="shared" si="550"/>
        <v>0</v>
      </c>
      <c r="AZ649" s="106">
        <f t="shared" si="550"/>
        <v>0</v>
      </c>
      <c r="BA649" s="106">
        <f t="shared" si="550"/>
        <v>0</v>
      </c>
      <c r="BB649" s="106">
        <f t="shared" si="550"/>
        <v>0</v>
      </c>
      <c r="BC649" s="106">
        <f t="shared" si="550"/>
        <v>0</v>
      </c>
      <c r="BD649" s="106">
        <f t="shared" si="550"/>
        <v>0</v>
      </c>
      <c r="BE649" s="106">
        <f t="shared" si="550"/>
        <v>0</v>
      </c>
      <c r="BF649" s="106">
        <f t="shared" si="550"/>
        <v>0</v>
      </c>
      <c r="BG649" s="106">
        <f t="shared" si="550"/>
        <v>0</v>
      </c>
      <c r="BH649" s="106">
        <f t="shared" si="550"/>
        <v>0</v>
      </c>
      <c r="BI649" s="106">
        <f t="shared" si="551"/>
        <v>0</v>
      </c>
      <c r="BJ649" s="106">
        <f t="shared" si="551"/>
        <v>0.75</v>
      </c>
      <c r="BK649" s="106">
        <f t="shared" si="551"/>
        <v>1</v>
      </c>
      <c r="BL649" s="106">
        <f t="shared" si="551"/>
        <v>1</v>
      </c>
      <c r="BM649" s="106">
        <f t="shared" si="551"/>
        <v>1</v>
      </c>
      <c r="BN649" s="106">
        <f t="shared" si="551"/>
        <v>1</v>
      </c>
      <c r="BO649" s="106">
        <f t="shared" si="551"/>
        <v>1</v>
      </c>
      <c r="BP649" s="106">
        <f t="shared" si="551"/>
        <v>1</v>
      </c>
      <c r="BQ649" s="106">
        <f t="shared" si="551"/>
        <v>1</v>
      </c>
      <c r="BR649" s="350">
        <f t="shared" si="495"/>
        <v>0.13135593220338984</v>
      </c>
    </row>
    <row r="650" spans="1:70" ht="24" x14ac:dyDescent="0.25">
      <c r="A650" s="80"/>
      <c r="B650" s="77" t="s">
        <v>1874</v>
      </c>
      <c r="C650" s="77" t="s">
        <v>1875</v>
      </c>
      <c r="D650" s="77" t="s">
        <v>19</v>
      </c>
      <c r="E650" s="224">
        <f>VLOOKUP(B650,'Cuadro Control'!C695:J2580,8,FALSE)</f>
        <v>46410609.014634147</v>
      </c>
      <c r="F650" s="106">
        <f t="shared" si="539"/>
        <v>8.742083556535862E-3</v>
      </c>
      <c r="G650" s="107">
        <v>46571</v>
      </c>
      <c r="H650" s="107"/>
      <c r="I650" s="107">
        <v>46575</v>
      </c>
      <c r="J650" s="354">
        <f t="shared" si="531"/>
        <v>0</v>
      </c>
      <c r="K650" s="106">
        <f t="shared" si="546"/>
        <v>0</v>
      </c>
      <c r="L650" s="106">
        <f t="shared" si="546"/>
        <v>0</v>
      </c>
      <c r="M650" s="106">
        <f t="shared" si="546"/>
        <v>0</v>
      </c>
      <c r="N650" s="106">
        <f t="shared" si="546"/>
        <v>0</v>
      </c>
      <c r="O650" s="106">
        <f t="shared" si="546"/>
        <v>0</v>
      </c>
      <c r="P650" s="106">
        <f t="shared" si="546"/>
        <v>0</v>
      </c>
      <c r="Q650" s="106">
        <f t="shared" si="546"/>
        <v>0</v>
      </c>
      <c r="R650" s="106">
        <f t="shared" si="546"/>
        <v>0</v>
      </c>
      <c r="S650" s="106">
        <f t="shared" si="546"/>
        <v>0</v>
      </c>
      <c r="T650" s="106">
        <f t="shared" si="546"/>
        <v>0</v>
      </c>
      <c r="U650" s="106">
        <f t="shared" si="547"/>
        <v>0</v>
      </c>
      <c r="V650" s="106">
        <f t="shared" si="547"/>
        <v>0</v>
      </c>
      <c r="W650" s="106">
        <f t="shared" si="547"/>
        <v>0</v>
      </c>
      <c r="X650" s="106">
        <f t="shared" si="547"/>
        <v>0</v>
      </c>
      <c r="Y650" s="106">
        <f t="shared" si="547"/>
        <v>0</v>
      </c>
      <c r="Z650" s="106">
        <f t="shared" si="547"/>
        <v>0</v>
      </c>
      <c r="AA650" s="106">
        <f t="shared" si="547"/>
        <v>0</v>
      </c>
      <c r="AB650" s="106">
        <f t="shared" si="547"/>
        <v>0</v>
      </c>
      <c r="AC650" s="106">
        <f t="shared" si="547"/>
        <v>0</v>
      </c>
      <c r="AD650" s="106">
        <f t="shared" si="547"/>
        <v>0</v>
      </c>
      <c r="AE650" s="106">
        <f t="shared" si="548"/>
        <v>0</v>
      </c>
      <c r="AF650" s="106">
        <f t="shared" si="548"/>
        <v>0</v>
      </c>
      <c r="AG650" s="106">
        <f t="shared" si="548"/>
        <v>0</v>
      </c>
      <c r="AH650" s="106">
        <f t="shared" si="548"/>
        <v>0</v>
      </c>
      <c r="AI650" s="106">
        <f t="shared" si="548"/>
        <v>0</v>
      </c>
      <c r="AJ650" s="106">
        <f t="shared" si="548"/>
        <v>0</v>
      </c>
      <c r="AK650" s="106">
        <f t="shared" si="548"/>
        <v>0</v>
      </c>
      <c r="AL650" s="106">
        <f t="shared" si="548"/>
        <v>0</v>
      </c>
      <c r="AM650" s="106">
        <f t="shared" si="548"/>
        <v>0</v>
      </c>
      <c r="AN650" s="106">
        <f t="shared" si="548"/>
        <v>0</v>
      </c>
      <c r="AO650" s="106">
        <f t="shared" si="549"/>
        <v>0</v>
      </c>
      <c r="AP650" s="106">
        <f t="shared" si="549"/>
        <v>0</v>
      </c>
      <c r="AQ650" s="106">
        <f t="shared" si="549"/>
        <v>0</v>
      </c>
      <c r="AR650" s="106">
        <f t="shared" si="549"/>
        <v>0</v>
      </c>
      <c r="AS650" s="106">
        <f t="shared" si="549"/>
        <v>0</v>
      </c>
      <c r="AT650" s="106">
        <f t="shared" si="549"/>
        <v>0</v>
      </c>
      <c r="AU650" s="106">
        <f t="shared" si="549"/>
        <v>0</v>
      </c>
      <c r="AV650" s="106">
        <f t="shared" si="549"/>
        <v>0</v>
      </c>
      <c r="AW650" s="106">
        <f t="shared" si="549"/>
        <v>0</v>
      </c>
      <c r="AX650" s="106">
        <f t="shared" si="549"/>
        <v>0</v>
      </c>
      <c r="AY650" s="106">
        <f t="shared" si="550"/>
        <v>0</v>
      </c>
      <c r="AZ650" s="106">
        <f t="shared" si="550"/>
        <v>0</v>
      </c>
      <c r="BA650" s="106">
        <f t="shared" si="550"/>
        <v>0</v>
      </c>
      <c r="BB650" s="106">
        <f t="shared" si="550"/>
        <v>0</v>
      </c>
      <c r="BC650" s="106">
        <f t="shared" si="550"/>
        <v>0</v>
      </c>
      <c r="BD650" s="106">
        <f t="shared" si="550"/>
        <v>0</v>
      </c>
      <c r="BE650" s="106">
        <f t="shared" si="550"/>
        <v>0</v>
      </c>
      <c r="BF650" s="106">
        <f t="shared" si="550"/>
        <v>0</v>
      </c>
      <c r="BG650" s="106">
        <f t="shared" si="550"/>
        <v>0</v>
      </c>
      <c r="BH650" s="106">
        <f t="shared" si="550"/>
        <v>0</v>
      </c>
      <c r="BI650" s="106">
        <f t="shared" si="551"/>
        <v>0</v>
      </c>
      <c r="BJ650" s="106">
        <f t="shared" si="551"/>
        <v>0</v>
      </c>
      <c r="BK650" s="106">
        <f t="shared" si="551"/>
        <v>1</v>
      </c>
      <c r="BL650" s="106">
        <f t="shared" si="551"/>
        <v>1</v>
      </c>
      <c r="BM650" s="106">
        <f t="shared" si="551"/>
        <v>1</v>
      </c>
      <c r="BN650" s="106">
        <f t="shared" si="551"/>
        <v>1</v>
      </c>
      <c r="BO650" s="106">
        <f t="shared" si="551"/>
        <v>1</v>
      </c>
      <c r="BP650" s="106">
        <f t="shared" si="551"/>
        <v>1</v>
      </c>
      <c r="BQ650" s="106">
        <f t="shared" si="551"/>
        <v>1</v>
      </c>
      <c r="BR650" s="350">
        <f t="shared" ref="BR650:BR703" si="552">+AVERAGE(K650:BQ650)</f>
        <v>0.11864406779661017</v>
      </c>
    </row>
    <row r="651" spans="1:70" ht="24" x14ac:dyDescent="0.25">
      <c r="A651" s="80"/>
      <c r="B651" s="77" t="s">
        <v>1876</v>
      </c>
      <c r="C651" s="77" t="s">
        <v>1877</v>
      </c>
      <c r="D651" s="77" t="s">
        <v>9</v>
      </c>
      <c r="E651" s="224">
        <f>VLOOKUP(B651,'Cuadro Control'!C696:J2581,8,FALSE)</f>
        <v>1587346329.5488234</v>
      </c>
      <c r="F651" s="106">
        <f t="shared" si="539"/>
        <v>0.29899875353285565</v>
      </c>
      <c r="G651" s="107">
        <v>46571</v>
      </c>
      <c r="H651" s="107"/>
      <c r="I651" s="107">
        <v>46584</v>
      </c>
      <c r="J651" s="354">
        <f t="shared" si="531"/>
        <v>1</v>
      </c>
      <c r="K651" s="106">
        <f t="shared" si="546"/>
        <v>0</v>
      </c>
      <c r="L651" s="106">
        <f t="shared" si="546"/>
        <v>0</v>
      </c>
      <c r="M651" s="106">
        <f t="shared" si="546"/>
        <v>0</v>
      </c>
      <c r="N651" s="106">
        <f t="shared" si="546"/>
        <v>0</v>
      </c>
      <c r="O651" s="106">
        <f t="shared" si="546"/>
        <v>0</v>
      </c>
      <c r="P651" s="106">
        <f t="shared" si="546"/>
        <v>0</v>
      </c>
      <c r="Q651" s="106">
        <f t="shared" si="546"/>
        <v>0</v>
      </c>
      <c r="R651" s="106">
        <f t="shared" si="546"/>
        <v>0</v>
      </c>
      <c r="S651" s="106">
        <f t="shared" si="546"/>
        <v>0</v>
      </c>
      <c r="T651" s="106">
        <f t="shared" si="546"/>
        <v>0</v>
      </c>
      <c r="U651" s="106">
        <f t="shared" si="547"/>
        <v>0</v>
      </c>
      <c r="V651" s="106">
        <f t="shared" si="547"/>
        <v>0</v>
      </c>
      <c r="W651" s="106">
        <f t="shared" si="547"/>
        <v>0</v>
      </c>
      <c r="X651" s="106">
        <f t="shared" si="547"/>
        <v>0</v>
      </c>
      <c r="Y651" s="106">
        <f t="shared" si="547"/>
        <v>0</v>
      </c>
      <c r="Z651" s="106">
        <f t="shared" si="547"/>
        <v>0</v>
      </c>
      <c r="AA651" s="106">
        <f t="shared" si="547"/>
        <v>0</v>
      </c>
      <c r="AB651" s="106">
        <f t="shared" si="547"/>
        <v>0</v>
      </c>
      <c r="AC651" s="106">
        <f t="shared" si="547"/>
        <v>0</v>
      </c>
      <c r="AD651" s="106">
        <f t="shared" si="547"/>
        <v>0</v>
      </c>
      <c r="AE651" s="106">
        <f t="shared" si="548"/>
        <v>0</v>
      </c>
      <c r="AF651" s="106">
        <f t="shared" si="548"/>
        <v>0</v>
      </c>
      <c r="AG651" s="106">
        <f t="shared" si="548"/>
        <v>0</v>
      </c>
      <c r="AH651" s="106">
        <f t="shared" si="548"/>
        <v>0</v>
      </c>
      <c r="AI651" s="106">
        <f t="shared" si="548"/>
        <v>0</v>
      </c>
      <c r="AJ651" s="106">
        <f t="shared" si="548"/>
        <v>0</v>
      </c>
      <c r="AK651" s="106">
        <f t="shared" si="548"/>
        <v>0</v>
      </c>
      <c r="AL651" s="106">
        <f t="shared" si="548"/>
        <v>0</v>
      </c>
      <c r="AM651" s="106">
        <f t="shared" si="548"/>
        <v>0</v>
      </c>
      <c r="AN651" s="106">
        <f t="shared" si="548"/>
        <v>0</v>
      </c>
      <c r="AO651" s="106">
        <f t="shared" si="549"/>
        <v>0</v>
      </c>
      <c r="AP651" s="106">
        <f t="shared" si="549"/>
        <v>0</v>
      </c>
      <c r="AQ651" s="106">
        <f t="shared" si="549"/>
        <v>0</v>
      </c>
      <c r="AR651" s="106">
        <f t="shared" si="549"/>
        <v>0</v>
      </c>
      <c r="AS651" s="106">
        <f t="shared" si="549"/>
        <v>0</v>
      </c>
      <c r="AT651" s="106">
        <f t="shared" si="549"/>
        <v>0</v>
      </c>
      <c r="AU651" s="106">
        <f t="shared" si="549"/>
        <v>0</v>
      </c>
      <c r="AV651" s="106">
        <f t="shared" si="549"/>
        <v>0</v>
      </c>
      <c r="AW651" s="106">
        <f t="shared" si="549"/>
        <v>0</v>
      </c>
      <c r="AX651" s="106">
        <f t="shared" si="549"/>
        <v>0</v>
      </c>
      <c r="AY651" s="106">
        <f t="shared" si="550"/>
        <v>0</v>
      </c>
      <c r="AZ651" s="106">
        <f t="shared" si="550"/>
        <v>0</v>
      </c>
      <c r="BA651" s="106">
        <f t="shared" si="550"/>
        <v>0</v>
      </c>
      <c r="BB651" s="106">
        <f t="shared" si="550"/>
        <v>0</v>
      </c>
      <c r="BC651" s="106">
        <f t="shared" si="550"/>
        <v>0</v>
      </c>
      <c r="BD651" s="106">
        <f t="shared" si="550"/>
        <v>0</v>
      </c>
      <c r="BE651" s="106">
        <f t="shared" si="550"/>
        <v>0</v>
      </c>
      <c r="BF651" s="106">
        <f t="shared" si="550"/>
        <v>0</v>
      </c>
      <c r="BG651" s="106">
        <f t="shared" si="550"/>
        <v>0</v>
      </c>
      <c r="BH651" s="106">
        <f t="shared" si="550"/>
        <v>0</v>
      </c>
      <c r="BI651" s="106">
        <f t="shared" si="551"/>
        <v>0</v>
      </c>
      <c r="BJ651" s="106">
        <f t="shared" si="551"/>
        <v>0</v>
      </c>
      <c r="BK651" s="106">
        <f t="shared" si="551"/>
        <v>0.5</v>
      </c>
      <c r="BL651" s="106">
        <f t="shared" si="551"/>
        <v>1</v>
      </c>
      <c r="BM651" s="106">
        <f t="shared" si="551"/>
        <v>1</v>
      </c>
      <c r="BN651" s="106">
        <f t="shared" si="551"/>
        <v>1</v>
      </c>
      <c r="BO651" s="106">
        <f t="shared" si="551"/>
        <v>1</v>
      </c>
      <c r="BP651" s="106">
        <f t="shared" si="551"/>
        <v>1</v>
      </c>
      <c r="BQ651" s="106">
        <f t="shared" si="551"/>
        <v>1</v>
      </c>
      <c r="BR651" s="350">
        <f t="shared" si="552"/>
        <v>0.11016949152542373</v>
      </c>
    </row>
    <row r="652" spans="1:70" ht="30" x14ac:dyDescent="0.25">
      <c r="A652" s="80"/>
      <c r="B652" s="103" t="s">
        <v>1878</v>
      </c>
      <c r="C652" s="103" t="s">
        <v>1879</v>
      </c>
      <c r="D652" s="103" t="s">
        <v>9</v>
      </c>
      <c r="E652" s="223">
        <f>VLOOKUP(B652,'Cuadro Control'!C697:J2582,8,FALSE)</f>
        <v>179532477.23999998</v>
      </c>
      <c r="F652" s="104">
        <f t="shared" si="539"/>
        <v>3.3817438522495219E-2</v>
      </c>
      <c r="G652" s="105">
        <v>46575</v>
      </c>
      <c r="H652" s="105"/>
      <c r="I652" s="105">
        <v>46589</v>
      </c>
      <c r="J652" s="354">
        <f t="shared" si="531"/>
        <v>0.66666666666666663</v>
      </c>
      <c r="K652" s="104">
        <f t="shared" si="546"/>
        <v>0</v>
      </c>
      <c r="L652" s="104">
        <f t="shared" si="546"/>
        <v>0</v>
      </c>
      <c r="M652" s="104">
        <f t="shared" si="546"/>
        <v>0</v>
      </c>
      <c r="N652" s="104">
        <f t="shared" si="546"/>
        <v>0</v>
      </c>
      <c r="O652" s="104">
        <f t="shared" si="546"/>
        <v>0</v>
      </c>
      <c r="P652" s="104">
        <f t="shared" si="546"/>
        <v>0</v>
      </c>
      <c r="Q652" s="104">
        <f t="shared" si="546"/>
        <v>0</v>
      </c>
      <c r="R652" s="104">
        <f t="shared" si="546"/>
        <v>0</v>
      </c>
      <c r="S652" s="104">
        <f t="shared" si="546"/>
        <v>0</v>
      </c>
      <c r="T652" s="104">
        <f t="shared" si="546"/>
        <v>0</v>
      </c>
      <c r="U652" s="104">
        <f t="shared" si="547"/>
        <v>0</v>
      </c>
      <c r="V652" s="104">
        <f t="shared" si="547"/>
        <v>0</v>
      </c>
      <c r="W652" s="104">
        <f t="shared" si="547"/>
        <v>0</v>
      </c>
      <c r="X652" s="104">
        <f t="shared" si="547"/>
        <v>0</v>
      </c>
      <c r="Y652" s="104">
        <f t="shared" si="547"/>
        <v>0</v>
      </c>
      <c r="Z652" s="104">
        <f t="shared" si="547"/>
        <v>0</v>
      </c>
      <c r="AA652" s="104">
        <f t="shared" si="547"/>
        <v>0</v>
      </c>
      <c r="AB652" s="104">
        <f t="shared" si="547"/>
        <v>0</v>
      </c>
      <c r="AC652" s="104">
        <f t="shared" si="547"/>
        <v>0</v>
      </c>
      <c r="AD652" s="104">
        <f t="shared" si="547"/>
        <v>0</v>
      </c>
      <c r="AE652" s="104">
        <f t="shared" si="548"/>
        <v>0</v>
      </c>
      <c r="AF652" s="104">
        <f t="shared" si="548"/>
        <v>0</v>
      </c>
      <c r="AG652" s="104">
        <f t="shared" si="548"/>
        <v>0</v>
      </c>
      <c r="AH652" s="104">
        <f t="shared" si="548"/>
        <v>0</v>
      </c>
      <c r="AI652" s="104">
        <f t="shared" si="548"/>
        <v>0</v>
      </c>
      <c r="AJ652" s="104">
        <f t="shared" si="548"/>
        <v>0</v>
      </c>
      <c r="AK652" s="104">
        <f t="shared" si="548"/>
        <v>0</v>
      </c>
      <c r="AL652" s="104">
        <f t="shared" si="548"/>
        <v>0</v>
      </c>
      <c r="AM652" s="104">
        <f t="shared" si="548"/>
        <v>0</v>
      </c>
      <c r="AN652" s="104">
        <f t="shared" si="548"/>
        <v>0</v>
      </c>
      <c r="AO652" s="104">
        <f t="shared" si="549"/>
        <v>0</v>
      </c>
      <c r="AP652" s="104">
        <f t="shared" si="549"/>
        <v>0</v>
      </c>
      <c r="AQ652" s="104">
        <f t="shared" si="549"/>
        <v>0</v>
      </c>
      <c r="AR652" s="104">
        <f t="shared" si="549"/>
        <v>0</v>
      </c>
      <c r="AS652" s="104">
        <f t="shared" si="549"/>
        <v>0</v>
      </c>
      <c r="AT652" s="104">
        <f t="shared" si="549"/>
        <v>0</v>
      </c>
      <c r="AU652" s="104">
        <f t="shared" si="549"/>
        <v>0</v>
      </c>
      <c r="AV652" s="104">
        <f t="shared" si="549"/>
        <v>0</v>
      </c>
      <c r="AW652" s="104">
        <f t="shared" si="549"/>
        <v>0</v>
      </c>
      <c r="AX652" s="104">
        <f t="shared" si="549"/>
        <v>0</v>
      </c>
      <c r="AY652" s="104">
        <f t="shared" si="550"/>
        <v>0</v>
      </c>
      <c r="AZ652" s="104">
        <f t="shared" si="550"/>
        <v>0</v>
      </c>
      <c r="BA652" s="104">
        <f t="shared" si="550"/>
        <v>0</v>
      </c>
      <c r="BB652" s="104">
        <f t="shared" si="550"/>
        <v>0</v>
      </c>
      <c r="BC652" s="104">
        <f t="shared" si="550"/>
        <v>0</v>
      </c>
      <c r="BD652" s="104">
        <f t="shared" si="550"/>
        <v>0</v>
      </c>
      <c r="BE652" s="104">
        <f t="shared" si="550"/>
        <v>0</v>
      </c>
      <c r="BF652" s="104">
        <f t="shared" si="550"/>
        <v>0</v>
      </c>
      <c r="BG652" s="104">
        <f t="shared" si="550"/>
        <v>0</v>
      </c>
      <c r="BH652" s="104">
        <f t="shared" si="550"/>
        <v>0</v>
      </c>
      <c r="BI652" s="104">
        <f t="shared" si="551"/>
        <v>0</v>
      </c>
      <c r="BJ652" s="104">
        <f t="shared" si="551"/>
        <v>0</v>
      </c>
      <c r="BK652" s="104">
        <f t="shared" si="551"/>
        <v>0.2</v>
      </c>
      <c r="BL652" s="104">
        <f t="shared" si="551"/>
        <v>0.66666666666666663</v>
      </c>
      <c r="BM652" s="104">
        <f t="shared" si="551"/>
        <v>1</v>
      </c>
      <c r="BN652" s="104">
        <f t="shared" si="551"/>
        <v>1</v>
      </c>
      <c r="BO652" s="104">
        <f t="shared" si="551"/>
        <v>1</v>
      </c>
      <c r="BP652" s="104">
        <f t="shared" si="551"/>
        <v>1</v>
      </c>
      <c r="BQ652" s="104">
        <f t="shared" si="551"/>
        <v>1</v>
      </c>
      <c r="BR652" s="350">
        <f t="shared" si="552"/>
        <v>9.9435028248587576E-2</v>
      </c>
    </row>
    <row r="653" spans="1:70" ht="15" x14ac:dyDescent="0.25">
      <c r="A653" s="80"/>
      <c r="B653" s="78" t="s">
        <v>1880</v>
      </c>
      <c r="C653" s="78" t="s">
        <v>2020</v>
      </c>
      <c r="D653" s="78" t="s">
        <v>3</v>
      </c>
      <c r="E653" s="225">
        <f>VLOOKUP(B653,'Cuadro Control'!C698:J2583,8,FALSE)</f>
        <v>0</v>
      </c>
      <c r="F653" s="108">
        <f>IFERROR(E653/$E$637,0)</f>
        <v>0</v>
      </c>
      <c r="G653" s="109">
        <v>46589</v>
      </c>
      <c r="H653" s="109"/>
      <c r="I653" s="109">
        <v>46589</v>
      </c>
      <c r="J653" s="354">
        <f t="shared" si="531"/>
        <v>0</v>
      </c>
      <c r="K653" s="108">
        <f t="shared" si="546"/>
        <v>0</v>
      </c>
      <c r="L653" s="108">
        <f t="shared" si="546"/>
        <v>0</v>
      </c>
      <c r="M653" s="108">
        <f t="shared" si="546"/>
        <v>0</v>
      </c>
      <c r="N653" s="108">
        <f t="shared" si="546"/>
        <v>0</v>
      </c>
      <c r="O653" s="108">
        <f t="shared" si="546"/>
        <v>0</v>
      </c>
      <c r="P653" s="108">
        <f t="shared" si="546"/>
        <v>0</v>
      </c>
      <c r="Q653" s="108">
        <f t="shared" si="546"/>
        <v>0</v>
      </c>
      <c r="R653" s="108">
        <f t="shared" si="546"/>
        <v>0</v>
      </c>
      <c r="S653" s="108">
        <f t="shared" si="546"/>
        <v>0</v>
      </c>
      <c r="T653" s="108">
        <f t="shared" si="546"/>
        <v>0</v>
      </c>
      <c r="U653" s="108">
        <f t="shared" si="547"/>
        <v>0</v>
      </c>
      <c r="V653" s="108">
        <f t="shared" si="547"/>
        <v>0</v>
      </c>
      <c r="W653" s="108">
        <f t="shared" si="547"/>
        <v>0</v>
      </c>
      <c r="X653" s="108">
        <f t="shared" si="547"/>
        <v>0</v>
      </c>
      <c r="Y653" s="108">
        <f t="shared" si="547"/>
        <v>0</v>
      </c>
      <c r="Z653" s="108">
        <f t="shared" si="547"/>
        <v>0</v>
      </c>
      <c r="AA653" s="108">
        <f t="shared" si="547"/>
        <v>0</v>
      </c>
      <c r="AB653" s="108">
        <f t="shared" si="547"/>
        <v>0</v>
      </c>
      <c r="AC653" s="108">
        <f t="shared" si="547"/>
        <v>0</v>
      </c>
      <c r="AD653" s="108">
        <f t="shared" si="547"/>
        <v>0</v>
      </c>
      <c r="AE653" s="108">
        <f t="shared" si="548"/>
        <v>0</v>
      </c>
      <c r="AF653" s="108">
        <f t="shared" si="548"/>
        <v>0</v>
      </c>
      <c r="AG653" s="108">
        <f t="shared" si="548"/>
        <v>0</v>
      </c>
      <c r="AH653" s="108">
        <f t="shared" si="548"/>
        <v>0</v>
      </c>
      <c r="AI653" s="108">
        <f t="shared" si="548"/>
        <v>0</v>
      </c>
      <c r="AJ653" s="108">
        <f t="shared" si="548"/>
        <v>0</v>
      </c>
      <c r="AK653" s="108">
        <f t="shared" si="548"/>
        <v>0</v>
      </c>
      <c r="AL653" s="108">
        <f t="shared" si="548"/>
        <v>0</v>
      </c>
      <c r="AM653" s="108">
        <f t="shared" si="548"/>
        <v>0</v>
      </c>
      <c r="AN653" s="108">
        <f t="shared" si="548"/>
        <v>0</v>
      </c>
      <c r="AO653" s="108">
        <f t="shared" si="549"/>
        <v>0</v>
      </c>
      <c r="AP653" s="108">
        <f t="shared" si="549"/>
        <v>0</v>
      </c>
      <c r="AQ653" s="108">
        <f t="shared" si="549"/>
        <v>0</v>
      </c>
      <c r="AR653" s="108">
        <f t="shared" si="549"/>
        <v>0</v>
      </c>
      <c r="AS653" s="108">
        <f t="shared" si="549"/>
        <v>0</v>
      </c>
      <c r="AT653" s="108">
        <f t="shared" si="549"/>
        <v>0</v>
      </c>
      <c r="AU653" s="108">
        <f t="shared" si="549"/>
        <v>0</v>
      </c>
      <c r="AV653" s="108">
        <f t="shared" si="549"/>
        <v>0</v>
      </c>
      <c r="AW653" s="108">
        <f t="shared" si="549"/>
        <v>0</v>
      </c>
      <c r="AX653" s="108">
        <f t="shared" si="549"/>
        <v>0</v>
      </c>
      <c r="AY653" s="108">
        <f t="shared" si="550"/>
        <v>0</v>
      </c>
      <c r="AZ653" s="108">
        <f t="shared" si="550"/>
        <v>0</v>
      </c>
      <c r="BA653" s="108">
        <f t="shared" si="550"/>
        <v>0</v>
      </c>
      <c r="BB653" s="108">
        <f t="shared" si="550"/>
        <v>0</v>
      </c>
      <c r="BC653" s="108">
        <f t="shared" si="550"/>
        <v>0</v>
      </c>
      <c r="BD653" s="108">
        <f t="shared" si="550"/>
        <v>0</v>
      </c>
      <c r="BE653" s="108">
        <f t="shared" si="550"/>
        <v>0</v>
      </c>
      <c r="BF653" s="108">
        <f t="shared" si="550"/>
        <v>0</v>
      </c>
      <c r="BG653" s="108">
        <f t="shared" si="550"/>
        <v>0</v>
      </c>
      <c r="BH653" s="108">
        <f t="shared" si="550"/>
        <v>0</v>
      </c>
      <c r="BI653" s="108">
        <f t="shared" si="551"/>
        <v>0</v>
      </c>
      <c r="BJ653" s="108">
        <f t="shared" si="551"/>
        <v>0</v>
      </c>
      <c r="BK653" s="108">
        <f t="shared" si="551"/>
        <v>0</v>
      </c>
      <c r="BL653" s="108">
        <f t="shared" si="551"/>
        <v>0</v>
      </c>
      <c r="BM653" s="108">
        <f t="shared" si="551"/>
        <v>1</v>
      </c>
      <c r="BN653" s="108">
        <f t="shared" si="551"/>
        <v>1</v>
      </c>
      <c r="BO653" s="108">
        <f t="shared" si="551"/>
        <v>1</v>
      </c>
      <c r="BP653" s="108">
        <f t="shared" si="551"/>
        <v>1</v>
      </c>
      <c r="BQ653" s="108">
        <f t="shared" si="551"/>
        <v>1</v>
      </c>
      <c r="BR653" s="350">
        <f t="shared" si="552"/>
        <v>8.4745762711864403E-2</v>
      </c>
    </row>
    <row r="654" spans="1:70" ht="15" x14ac:dyDescent="0.25">
      <c r="A654" s="80"/>
      <c r="B654" s="76" t="s">
        <v>1881</v>
      </c>
      <c r="C654" s="76" t="s">
        <v>1882</v>
      </c>
      <c r="D654" s="76" t="s">
        <v>38</v>
      </c>
      <c r="E654" s="222">
        <f>SUM(E655:E670)</f>
        <v>5308872732.0543728</v>
      </c>
      <c r="F654" s="101">
        <f>IFERROR(E654/$E$109,0)</f>
        <v>2.9408554574576196E-2</v>
      </c>
      <c r="G654" s="102">
        <v>46515</v>
      </c>
      <c r="H654" s="102"/>
      <c r="I654" s="102">
        <v>46598</v>
      </c>
      <c r="J654" s="354">
        <f t="shared" si="531"/>
        <v>1</v>
      </c>
      <c r="K654" s="101">
        <f>SUMPRODUCT($F655:$F669,K655:K669)</f>
        <v>0</v>
      </c>
      <c r="L654" s="101">
        <f t="shared" ref="L654:BQ654" si="553">SUMPRODUCT($F655:$F669,L655:L669)</f>
        <v>0</v>
      </c>
      <c r="M654" s="101">
        <f t="shared" si="553"/>
        <v>0</v>
      </c>
      <c r="N654" s="101">
        <f t="shared" si="553"/>
        <v>0</v>
      </c>
      <c r="O654" s="101">
        <f t="shared" si="553"/>
        <v>0</v>
      </c>
      <c r="P654" s="101">
        <f t="shared" si="553"/>
        <v>0</v>
      </c>
      <c r="Q654" s="101">
        <f t="shared" si="553"/>
        <v>0</v>
      </c>
      <c r="R654" s="101">
        <f t="shared" si="553"/>
        <v>0</v>
      </c>
      <c r="S654" s="101">
        <f t="shared" si="553"/>
        <v>0</v>
      </c>
      <c r="T654" s="101">
        <f t="shared" si="553"/>
        <v>0</v>
      </c>
      <c r="U654" s="101">
        <f t="shared" si="553"/>
        <v>0</v>
      </c>
      <c r="V654" s="101">
        <f t="shared" si="553"/>
        <v>0</v>
      </c>
      <c r="W654" s="101">
        <f t="shared" si="553"/>
        <v>0</v>
      </c>
      <c r="X654" s="101">
        <f t="shared" si="553"/>
        <v>0</v>
      </c>
      <c r="Y654" s="101">
        <f t="shared" si="553"/>
        <v>0</v>
      </c>
      <c r="Z654" s="101">
        <f t="shared" si="553"/>
        <v>0</v>
      </c>
      <c r="AA654" s="101">
        <f t="shared" si="553"/>
        <v>0</v>
      </c>
      <c r="AB654" s="101">
        <f t="shared" si="553"/>
        <v>0</v>
      </c>
      <c r="AC654" s="101">
        <f t="shared" si="553"/>
        <v>0</v>
      </c>
      <c r="AD654" s="101">
        <f t="shared" si="553"/>
        <v>0</v>
      </c>
      <c r="AE654" s="101">
        <f t="shared" si="553"/>
        <v>0</v>
      </c>
      <c r="AF654" s="101">
        <f t="shared" si="553"/>
        <v>0</v>
      </c>
      <c r="AG654" s="101">
        <f t="shared" si="553"/>
        <v>0</v>
      </c>
      <c r="AH654" s="101">
        <f t="shared" si="553"/>
        <v>0</v>
      </c>
      <c r="AI654" s="101">
        <f t="shared" si="553"/>
        <v>0</v>
      </c>
      <c r="AJ654" s="101">
        <f t="shared" si="553"/>
        <v>0</v>
      </c>
      <c r="AK654" s="101">
        <f t="shared" si="553"/>
        <v>0</v>
      </c>
      <c r="AL654" s="101">
        <f t="shared" si="553"/>
        <v>0</v>
      </c>
      <c r="AM654" s="101">
        <f t="shared" si="553"/>
        <v>0</v>
      </c>
      <c r="AN654" s="101">
        <f t="shared" si="553"/>
        <v>0</v>
      </c>
      <c r="AO654" s="101">
        <f t="shared" si="553"/>
        <v>0</v>
      </c>
      <c r="AP654" s="101">
        <f t="shared" si="553"/>
        <v>0</v>
      </c>
      <c r="AQ654" s="101">
        <f t="shared" si="553"/>
        <v>0</v>
      </c>
      <c r="AR654" s="101">
        <f t="shared" si="553"/>
        <v>0</v>
      </c>
      <c r="AS654" s="101">
        <f t="shared" si="553"/>
        <v>0</v>
      </c>
      <c r="AT654" s="101">
        <f t="shared" si="553"/>
        <v>0</v>
      </c>
      <c r="AU654" s="101">
        <f t="shared" si="553"/>
        <v>0</v>
      </c>
      <c r="AV654" s="101">
        <f t="shared" si="553"/>
        <v>0</v>
      </c>
      <c r="AW654" s="101">
        <f t="shared" si="553"/>
        <v>0</v>
      </c>
      <c r="AX654" s="101">
        <f t="shared" si="553"/>
        <v>0</v>
      </c>
      <c r="AY654" s="101">
        <f t="shared" si="553"/>
        <v>0</v>
      </c>
      <c r="AZ654" s="101">
        <f t="shared" si="553"/>
        <v>0</v>
      </c>
      <c r="BA654" s="101">
        <f t="shared" si="553"/>
        <v>0</v>
      </c>
      <c r="BB654" s="101">
        <f t="shared" si="553"/>
        <v>0</v>
      </c>
      <c r="BC654" s="101">
        <f t="shared" si="553"/>
        <v>9.98161680726279E-3</v>
      </c>
      <c r="BD654" s="101">
        <f t="shared" si="553"/>
        <v>4.5105438725758645E-2</v>
      </c>
      <c r="BE654" s="101">
        <f t="shared" si="553"/>
        <v>8.4944409151591821E-2</v>
      </c>
      <c r="BF654" s="101">
        <f t="shared" si="553"/>
        <v>0.15445319352941653</v>
      </c>
      <c r="BG654" s="101">
        <f t="shared" si="553"/>
        <v>0.20252837014625899</v>
      </c>
      <c r="BH654" s="101">
        <f t="shared" si="553"/>
        <v>0.30245970158069158</v>
      </c>
      <c r="BI654" s="101">
        <f t="shared" si="553"/>
        <v>0.40239103301512413</v>
      </c>
      <c r="BJ654" s="101">
        <f t="shared" si="553"/>
        <v>0.64850810003989967</v>
      </c>
      <c r="BK654" s="101">
        <f t="shared" si="553"/>
        <v>0.65016370409793522</v>
      </c>
      <c r="BL654" s="101">
        <f t="shared" si="553"/>
        <v>0.73843801619988481</v>
      </c>
      <c r="BM654" s="101">
        <f t="shared" si="553"/>
        <v>0.91521881633576629</v>
      </c>
      <c r="BN654" s="101">
        <f t="shared" si="553"/>
        <v>1</v>
      </c>
      <c r="BO654" s="101">
        <f t="shared" si="553"/>
        <v>1</v>
      </c>
      <c r="BP654" s="101">
        <f t="shared" si="553"/>
        <v>1</v>
      </c>
      <c r="BQ654" s="101">
        <f t="shared" si="553"/>
        <v>1</v>
      </c>
      <c r="BR654" s="350">
        <f t="shared" si="552"/>
        <v>0.1382066508411795</v>
      </c>
    </row>
    <row r="655" spans="1:70" ht="24" x14ac:dyDescent="0.25">
      <c r="A655" s="80"/>
      <c r="B655" s="77" t="s">
        <v>1883</v>
      </c>
      <c r="C655" s="77" t="s">
        <v>2128</v>
      </c>
      <c r="D655" s="77" t="s">
        <v>22</v>
      </c>
      <c r="E655" s="224">
        <f>VLOOKUP(B655,'Cuadro Control'!C700:J2585,8,FALSE)</f>
        <v>83271780.884117648</v>
      </c>
      <c r="F655" s="106">
        <f t="shared" ref="F655:F669" si="554">IFERROR(E655/$E$654,0)</f>
        <v>1.5685397839984384E-2</v>
      </c>
      <c r="G655" s="107">
        <v>46515</v>
      </c>
      <c r="H655" s="107"/>
      <c r="I655" s="107">
        <v>46525</v>
      </c>
      <c r="J655" s="354">
        <f t="shared" si="531"/>
        <v>0.63636363636363635</v>
      </c>
      <c r="K655" s="106">
        <f t="shared" ref="K655:T664" si="555">IF($G655=0,0,IF(K$6&lt;$G655,0,IF(K$6&gt;$I655,1,(K$6-$G655+1)/($I655-$G655+1))))</f>
        <v>0</v>
      </c>
      <c r="L655" s="106">
        <f t="shared" si="555"/>
        <v>0</v>
      </c>
      <c r="M655" s="106">
        <f t="shared" si="555"/>
        <v>0</v>
      </c>
      <c r="N655" s="106">
        <f t="shared" si="555"/>
        <v>0</v>
      </c>
      <c r="O655" s="106">
        <f t="shared" si="555"/>
        <v>0</v>
      </c>
      <c r="P655" s="106">
        <f t="shared" si="555"/>
        <v>0</v>
      </c>
      <c r="Q655" s="106">
        <f t="shared" si="555"/>
        <v>0</v>
      </c>
      <c r="R655" s="106">
        <f t="shared" si="555"/>
        <v>0</v>
      </c>
      <c r="S655" s="106">
        <f t="shared" si="555"/>
        <v>0</v>
      </c>
      <c r="T655" s="106">
        <f t="shared" si="555"/>
        <v>0</v>
      </c>
      <c r="U655" s="106">
        <f t="shared" ref="U655:AD664" si="556">IF($G655=0,0,IF(U$6&lt;$G655,0,IF(U$6&gt;$I655,1,(U$6-$G655+1)/($I655-$G655+1))))</f>
        <v>0</v>
      </c>
      <c r="V655" s="106">
        <f t="shared" si="556"/>
        <v>0</v>
      </c>
      <c r="W655" s="106">
        <f t="shared" si="556"/>
        <v>0</v>
      </c>
      <c r="X655" s="106">
        <f t="shared" si="556"/>
        <v>0</v>
      </c>
      <c r="Y655" s="106">
        <f t="shared" si="556"/>
        <v>0</v>
      </c>
      <c r="Z655" s="106">
        <f t="shared" si="556"/>
        <v>0</v>
      </c>
      <c r="AA655" s="106">
        <f t="shared" si="556"/>
        <v>0</v>
      </c>
      <c r="AB655" s="106">
        <f t="shared" si="556"/>
        <v>0</v>
      </c>
      <c r="AC655" s="106">
        <f t="shared" si="556"/>
        <v>0</v>
      </c>
      <c r="AD655" s="106">
        <f t="shared" si="556"/>
        <v>0</v>
      </c>
      <c r="AE655" s="106">
        <f t="shared" ref="AE655:AN664" si="557">IF($G655=0,0,IF(AE$6&lt;$G655,0,IF(AE$6&gt;$I655,1,(AE$6-$G655+1)/($I655-$G655+1))))</f>
        <v>0</v>
      </c>
      <c r="AF655" s="106">
        <f t="shared" si="557"/>
        <v>0</v>
      </c>
      <c r="AG655" s="106">
        <f t="shared" si="557"/>
        <v>0</v>
      </c>
      <c r="AH655" s="106">
        <f t="shared" si="557"/>
        <v>0</v>
      </c>
      <c r="AI655" s="106">
        <f t="shared" si="557"/>
        <v>0</v>
      </c>
      <c r="AJ655" s="106">
        <f t="shared" si="557"/>
        <v>0</v>
      </c>
      <c r="AK655" s="106">
        <f t="shared" si="557"/>
        <v>0</v>
      </c>
      <c r="AL655" s="106">
        <f t="shared" si="557"/>
        <v>0</v>
      </c>
      <c r="AM655" s="106">
        <f t="shared" si="557"/>
        <v>0</v>
      </c>
      <c r="AN655" s="106">
        <f t="shared" si="557"/>
        <v>0</v>
      </c>
      <c r="AO655" s="106">
        <f t="shared" ref="AO655:AX664" si="558">IF($G655=0,0,IF(AO$6&lt;$G655,0,IF(AO$6&gt;$I655,1,(AO$6-$G655+1)/($I655-$G655+1))))</f>
        <v>0</v>
      </c>
      <c r="AP655" s="106">
        <f t="shared" si="558"/>
        <v>0</v>
      </c>
      <c r="AQ655" s="106">
        <f t="shared" si="558"/>
        <v>0</v>
      </c>
      <c r="AR655" s="106">
        <f t="shared" si="558"/>
        <v>0</v>
      </c>
      <c r="AS655" s="106">
        <f t="shared" si="558"/>
        <v>0</v>
      </c>
      <c r="AT655" s="106">
        <f t="shared" si="558"/>
        <v>0</v>
      </c>
      <c r="AU655" s="106">
        <f t="shared" si="558"/>
        <v>0</v>
      </c>
      <c r="AV655" s="106">
        <f t="shared" si="558"/>
        <v>0</v>
      </c>
      <c r="AW655" s="106">
        <f t="shared" si="558"/>
        <v>0</v>
      </c>
      <c r="AX655" s="106">
        <f t="shared" si="558"/>
        <v>0</v>
      </c>
      <c r="AY655" s="106">
        <f t="shared" ref="AY655:BH664" si="559">IF($G655=0,0,IF(AY$6&lt;$G655,0,IF(AY$6&gt;$I655,1,(AY$6-$G655+1)/($I655-$G655+1))))</f>
        <v>0</v>
      </c>
      <c r="AZ655" s="106">
        <f t="shared" si="559"/>
        <v>0</v>
      </c>
      <c r="BA655" s="106">
        <f t="shared" si="559"/>
        <v>0</v>
      </c>
      <c r="BB655" s="106">
        <f t="shared" si="559"/>
        <v>0</v>
      </c>
      <c r="BC655" s="106">
        <f t="shared" si="559"/>
        <v>0.63636363636363635</v>
      </c>
      <c r="BD655" s="106">
        <f t="shared" si="559"/>
        <v>1</v>
      </c>
      <c r="BE655" s="106">
        <f t="shared" si="559"/>
        <v>1</v>
      </c>
      <c r="BF655" s="106">
        <f t="shared" si="559"/>
        <v>1</v>
      </c>
      <c r="BG655" s="106">
        <f t="shared" si="559"/>
        <v>1</v>
      </c>
      <c r="BH655" s="106">
        <f t="shared" si="559"/>
        <v>1</v>
      </c>
      <c r="BI655" s="106">
        <f t="shared" ref="BI655:BQ664" si="560">IF($G655=0,0,IF(BI$6&lt;$G655,0,IF(BI$6&gt;$I655,1,(BI$6-$G655+1)/($I655-$G655+1))))</f>
        <v>1</v>
      </c>
      <c r="BJ655" s="106">
        <f t="shared" si="560"/>
        <v>1</v>
      </c>
      <c r="BK655" s="106">
        <f t="shared" si="560"/>
        <v>1</v>
      </c>
      <c r="BL655" s="106">
        <f t="shared" si="560"/>
        <v>1</v>
      </c>
      <c r="BM655" s="106">
        <f t="shared" si="560"/>
        <v>1</v>
      </c>
      <c r="BN655" s="106">
        <f t="shared" si="560"/>
        <v>1</v>
      </c>
      <c r="BO655" s="106">
        <f t="shared" si="560"/>
        <v>1</v>
      </c>
      <c r="BP655" s="106">
        <f t="shared" si="560"/>
        <v>1</v>
      </c>
      <c r="BQ655" s="106">
        <f t="shared" si="560"/>
        <v>1</v>
      </c>
      <c r="BR655" s="350">
        <f t="shared" si="552"/>
        <v>0.24807395993836673</v>
      </c>
    </row>
    <row r="656" spans="1:70" ht="15" x14ac:dyDescent="0.25">
      <c r="A656" s="80"/>
      <c r="B656" s="77" t="s">
        <v>1885</v>
      </c>
      <c r="C656" s="77" t="s">
        <v>1886</v>
      </c>
      <c r="D656" s="77" t="s">
        <v>9</v>
      </c>
      <c r="E656" s="224">
        <f>VLOOKUP(B656,'Cuadro Control'!C701:J2586,8,FALSE)</f>
        <v>312374505.66882348</v>
      </c>
      <c r="F656" s="106">
        <f t="shared" si="554"/>
        <v>5.8840081771548515E-2</v>
      </c>
      <c r="G656" s="107">
        <v>46525</v>
      </c>
      <c r="H656" s="107"/>
      <c r="I656" s="107">
        <v>46532</v>
      </c>
      <c r="J656" s="354">
        <f t="shared" si="531"/>
        <v>0.5</v>
      </c>
      <c r="K656" s="106">
        <f t="shared" si="555"/>
        <v>0</v>
      </c>
      <c r="L656" s="106">
        <f t="shared" si="555"/>
        <v>0</v>
      </c>
      <c r="M656" s="106">
        <f t="shared" si="555"/>
        <v>0</v>
      </c>
      <c r="N656" s="106">
        <f t="shared" si="555"/>
        <v>0</v>
      </c>
      <c r="O656" s="106">
        <f t="shared" si="555"/>
        <v>0</v>
      </c>
      <c r="P656" s="106">
        <f t="shared" si="555"/>
        <v>0</v>
      </c>
      <c r="Q656" s="106">
        <f t="shared" si="555"/>
        <v>0</v>
      </c>
      <c r="R656" s="106">
        <f t="shared" si="555"/>
        <v>0</v>
      </c>
      <c r="S656" s="106">
        <f t="shared" si="555"/>
        <v>0</v>
      </c>
      <c r="T656" s="106">
        <f t="shared" si="555"/>
        <v>0</v>
      </c>
      <c r="U656" s="106">
        <f t="shared" si="556"/>
        <v>0</v>
      </c>
      <c r="V656" s="106">
        <f t="shared" si="556"/>
        <v>0</v>
      </c>
      <c r="W656" s="106">
        <f t="shared" si="556"/>
        <v>0</v>
      </c>
      <c r="X656" s="106">
        <f t="shared" si="556"/>
        <v>0</v>
      </c>
      <c r="Y656" s="106">
        <f t="shared" si="556"/>
        <v>0</v>
      </c>
      <c r="Z656" s="106">
        <f t="shared" si="556"/>
        <v>0</v>
      </c>
      <c r="AA656" s="106">
        <f t="shared" si="556"/>
        <v>0</v>
      </c>
      <c r="AB656" s="106">
        <f t="shared" si="556"/>
        <v>0</v>
      </c>
      <c r="AC656" s="106">
        <f t="shared" si="556"/>
        <v>0</v>
      </c>
      <c r="AD656" s="106">
        <f t="shared" si="556"/>
        <v>0</v>
      </c>
      <c r="AE656" s="106">
        <f t="shared" si="557"/>
        <v>0</v>
      </c>
      <c r="AF656" s="106">
        <f t="shared" si="557"/>
        <v>0</v>
      </c>
      <c r="AG656" s="106">
        <f t="shared" si="557"/>
        <v>0</v>
      </c>
      <c r="AH656" s="106">
        <f t="shared" si="557"/>
        <v>0</v>
      </c>
      <c r="AI656" s="106">
        <f t="shared" si="557"/>
        <v>0</v>
      </c>
      <c r="AJ656" s="106">
        <f t="shared" si="557"/>
        <v>0</v>
      </c>
      <c r="AK656" s="106">
        <f t="shared" si="557"/>
        <v>0</v>
      </c>
      <c r="AL656" s="106">
        <f t="shared" si="557"/>
        <v>0</v>
      </c>
      <c r="AM656" s="106">
        <f t="shared" si="557"/>
        <v>0</v>
      </c>
      <c r="AN656" s="106">
        <f t="shared" si="557"/>
        <v>0</v>
      </c>
      <c r="AO656" s="106">
        <f t="shared" si="558"/>
        <v>0</v>
      </c>
      <c r="AP656" s="106">
        <f t="shared" si="558"/>
        <v>0</v>
      </c>
      <c r="AQ656" s="106">
        <f t="shared" si="558"/>
        <v>0</v>
      </c>
      <c r="AR656" s="106">
        <f t="shared" si="558"/>
        <v>0</v>
      </c>
      <c r="AS656" s="106">
        <f t="shared" si="558"/>
        <v>0</v>
      </c>
      <c r="AT656" s="106">
        <f t="shared" si="558"/>
        <v>0</v>
      </c>
      <c r="AU656" s="106">
        <f t="shared" si="558"/>
        <v>0</v>
      </c>
      <c r="AV656" s="106">
        <f t="shared" si="558"/>
        <v>0</v>
      </c>
      <c r="AW656" s="106">
        <f t="shared" si="558"/>
        <v>0</v>
      </c>
      <c r="AX656" s="106">
        <f t="shared" si="558"/>
        <v>0</v>
      </c>
      <c r="AY656" s="106">
        <f t="shared" si="559"/>
        <v>0</v>
      </c>
      <c r="AZ656" s="106">
        <f t="shared" si="559"/>
        <v>0</v>
      </c>
      <c r="BA656" s="106">
        <f t="shared" si="559"/>
        <v>0</v>
      </c>
      <c r="BB656" s="106">
        <f t="shared" si="559"/>
        <v>0</v>
      </c>
      <c r="BC656" s="106">
        <f t="shared" si="559"/>
        <v>0</v>
      </c>
      <c r="BD656" s="106">
        <f t="shared" si="559"/>
        <v>0.5</v>
      </c>
      <c r="BE656" s="106">
        <f t="shared" si="559"/>
        <v>1</v>
      </c>
      <c r="BF656" s="106">
        <f t="shared" si="559"/>
        <v>1</v>
      </c>
      <c r="BG656" s="106">
        <f t="shared" si="559"/>
        <v>1</v>
      </c>
      <c r="BH656" s="106">
        <f t="shared" si="559"/>
        <v>1</v>
      </c>
      <c r="BI656" s="106">
        <f t="shared" si="560"/>
        <v>1</v>
      </c>
      <c r="BJ656" s="106">
        <f t="shared" si="560"/>
        <v>1</v>
      </c>
      <c r="BK656" s="106">
        <f t="shared" si="560"/>
        <v>1</v>
      </c>
      <c r="BL656" s="106">
        <f t="shared" si="560"/>
        <v>1</v>
      </c>
      <c r="BM656" s="106">
        <f t="shared" si="560"/>
        <v>1</v>
      </c>
      <c r="BN656" s="106">
        <f t="shared" si="560"/>
        <v>1</v>
      </c>
      <c r="BO656" s="106">
        <f t="shared" si="560"/>
        <v>1</v>
      </c>
      <c r="BP656" s="106">
        <f t="shared" si="560"/>
        <v>1</v>
      </c>
      <c r="BQ656" s="106">
        <f t="shared" si="560"/>
        <v>1</v>
      </c>
      <c r="BR656" s="350">
        <f t="shared" si="552"/>
        <v>0.2288135593220339</v>
      </c>
    </row>
    <row r="657" spans="1:70" ht="15" x14ac:dyDescent="0.25">
      <c r="A657" s="80"/>
      <c r="B657" s="103" t="s">
        <v>1887</v>
      </c>
      <c r="C657" s="103" t="s">
        <v>1888</v>
      </c>
      <c r="D657" s="103" t="s">
        <v>6</v>
      </c>
      <c r="E657" s="223">
        <f>VLOOKUP(B657,'Cuadro Control'!C702:J2587,8,FALSE)</f>
        <v>9527825.6870364472</v>
      </c>
      <c r="F657" s="104">
        <f t="shared" si="554"/>
        <v>1.794698454439963E-3</v>
      </c>
      <c r="G657" s="105">
        <v>46533</v>
      </c>
      <c r="H657" s="105"/>
      <c r="I657" s="105">
        <v>46535</v>
      </c>
      <c r="J657" s="354">
        <f t="shared" si="531"/>
        <v>1</v>
      </c>
      <c r="K657" s="104">
        <f t="shared" si="555"/>
        <v>0</v>
      </c>
      <c r="L657" s="104">
        <f t="shared" si="555"/>
        <v>0</v>
      </c>
      <c r="M657" s="104">
        <f t="shared" si="555"/>
        <v>0</v>
      </c>
      <c r="N657" s="104">
        <f t="shared" si="555"/>
        <v>0</v>
      </c>
      <c r="O657" s="104">
        <f t="shared" si="555"/>
        <v>0</v>
      </c>
      <c r="P657" s="104">
        <f t="shared" si="555"/>
        <v>0</v>
      </c>
      <c r="Q657" s="104">
        <f t="shared" si="555"/>
        <v>0</v>
      </c>
      <c r="R657" s="104">
        <f t="shared" si="555"/>
        <v>0</v>
      </c>
      <c r="S657" s="104">
        <f t="shared" si="555"/>
        <v>0</v>
      </c>
      <c r="T657" s="104">
        <f t="shared" si="555"/>
        <v>0</v>
      </c>
      <c r="U657" s="104">
        <f t="shared" si="556"/>
        <v>0</v>
      </c>
      <c r="V657" s="104">
        <f t="shared" si="556"/>
        <v>0</v>
      </c>
      <c r="W657" s="104">
        <f t="shared" si="556"/>
        <v>0</v>
      </c>
      <c r="X657" s="104">
        <f t="shared" si="556"/>
        <v>0</v>
      </c>
      <c r="Y657" s="104">
        <f t="shared" si="556"/>
        <v>0</v>
      </c>
      <c r="Z657" s="104">
        <f t="shared" si="556"/>
        <v>0</v>
      </c>
      <c r="AA657" s="104">
        <f t="shared" si="556"/>
        <v>0</v>
      </c>
      <c r="AB657" s="104">
        <f t="shared" si="556"/>
        <v>0</v>
      </c>
      <c r="AC657" s="104">
        <f t="shared" si="556"/>
        <v>0</v>
      </c>
      <c r="AD657" s="104">
        <f t="shared" si="556"/>
        <v>0</v>
      </c>
      <c r="AE657" s="104">
        <f t="shared" si="557"/>
        <v>0</v>
      </c>
      <c r="AF657" s="104">
        <f t="shared" si="557"/>
        <v>0</v>
      </c>
      <c r="AG657" s="104">
        <f t="shared" si="557"/>
        <v>0</v>
      </c>
      <c r="AH657" s="104">
        <f t="shared" si="557"/>
        <v>0</v>
      </c>
      <c r="AI657" s="104">
        <f t="shared" si="557"/>
        <v>0</v>
      </c>
      <c r="AJ657" s="104">
        <f t="shared" si="557"/>
        <v>0</v>
      </c>
      <c r="AK657" s="104">
        <f t="shared" si="557"/>
        <v>0</v>
      </c>
      <c r="AL657" s="104">
        <f t="shared" si="557"/>
        <v>0</v>
      </c>
      <c r="AM657" s="104">
        <f t="shared" si="557"/>
        <v>0</v>
      </c>
      <c r="AN657" s="104">
        <f t="shared" si="557"/>
        <v>0</v>
      </c>
      <c r="AO657" s="104">
        <f t="shared" si="558"/>
        <v>0</v>
      </c>
      <c r="AP657" s="104">
        <f t="shared" si="558"/>
        <v>0</v>
      </c>
      <c r="AQ657" s="104">
        <f t="shared" si="558"/>
        <v>0</v>
      </c>
      <c r="AR657" s="104">
        <f t="shared" si="558"/>
        <v>0</v>
      </c>
      <c r="AS657" s="104">
        <f t="shared" si="558"/>
        <v>0</v>
      </c>
      <c r="AT657" s="104">
        <f t="shared" si="558"/>
        <v>0</v>
      </c>
      <c r="AU657" s="104">
        <f t="shared" si="558"/>
        <v>0</v>
      </c>
      <c r="AV657" s="104">
        <f t="shared" si="558"/>
        <v>0</v>
      </c>
      <c r="AW657" s="104">
        <f t="shared" si="558"/>
        <v>0</v>
      </c>
      <c r="AX657" s="104">
        <f t="shared" si="558"/>
        <v>0</v>
      </c>
      <c r="AY657" s="104">
        <f t="shared" si="559"/>
        <v>0</v>
      </c>
      <c r="AZ657" s="104">
        <f t="shared" si="559"/>
        <v>0</v>
      </c>
      <c r="BA657" s="104">
        <f t="shared" si="559"/>
        <v>0</v>
      </c>
      <c r="BB657" s="104">
        <f t="shared" si="559"/>
        <v>0</v>
      </c>
      <c r="BC657" s="104">
        <f t="shared" si="559"/>
        <v>0</v>
      </c>
      <c r="BD657" s="104">
        <f t="shared" si="559"/>
        <v>0</v>
      </c>
      <c r="BE657" s="104">
        <f t="shared" si="559"/>
        <v>1</v>
      </c>
      <c r="BF657" s="104">
        <f t="shared" si="559"/>
        <v>1</v>
      </c>
      <c r="BG657" s="104">
        <f t="shared" si="559"/>
        <v>1</v>
      </c>
      <c r="BH657" s="104">
        <f t="shared" si="559"/>
        <v>1</v>
      </c>
      <c r="BI657" s="104">
        <f t="shared" si="560"/>
        <v>1</v>
      </c>
      <c r="BJ657" s="104">
        <f t="shared" si="560"/>
        <v>1</v>
      </c>
      <c r="BK657" s="104">
        <f t="shared" si="560"/>
        <v>1</v>
      </c>
      <c r="BL657" s="104">
        <f t="shared" si="560"/>
        <v>1</v>
      </c>
      <c r="BM657" s="104">
        <f t="shared" si="560"/>
        <v>1</v>
      </c>
      <c r="BN657" s="104">
        <f t="shared" si="560"/>
        <v>1</v>
      </c>
      <c r="BO657" s="104">
        <f t="shared" si="560"/>
        <v>1</v>
      </c>
      <c r="BP657" s="104">
        <f t="shared" si="560"/>
        <v>1</v>
      </c>
      <c r="BQ657" s="104">
        <f t="shared" si="560"/>
        <v>1</v>
      </c>
      <c r="BR657" s="350">
        <f t="shared" si="552"/>
        <v>0.22033898305084745</v>
      </c>
    </row>
    <row r="658" spans="1:70" ht="15" x14ac:dyDescent="0.25">
      <c r="A658" s="80"/>
      <c r="B658" s="77" t="s">
        <v>1889</v>
      </c>
      <c r="C658" s="77" t="s">
        <v>1890</v>
      </c>
      <c r="D658" s="77" t="s">
        <v>19</v>
      </c>
      <c r="E658" s="224">
        <f>VLOOKUP(B658,'Cuadro Control'!C703:J2588,8,FALSE)</f>
        <v>320494616.71764702</v>
      </c>
      <c r="F658" s="106">
        <f t="shared" si="554"/>
        <v>6.0369617599332674E-2</v>
      </c>
      <c r="G658" s="107">
        <v>46535</v>
      </c>
      <c r="H658" s="107"/>
      <c r="I658" s="107">
        <v>46541</v>
      </c>
      <c r="J658" s="354">
        <f t="shared" si="531"/>
        <v>0.14285714285714285</v>
      </c>
      <c r="K658" s="106">
        <f t="shared" si="555"/>
        <v>0</v>
      </c>
      <c r="L658" s="106">
        <f t="shared" si="555"/>
        <v>0</v>
      </c>
      <c r="M658" s="106">
        <f t="shared" si="555"/>
        <v>0</v>
      </c>
      <c r="N658" s="106">
        <f t="shared" si="555"/>
        <v>0</v>
      </c>
      <c r="O658" s="106">
        <f t="shared" si="555"/>
        <v>0</v>
      </c>
      <c r="P658" s="106">
        <f t="shared" si="555"/>
        <v>0</v>
      </c>
      <c r="Q658" s="106">
        <f t="shared" si="555"/>
        <v>0</v>
      </c>
      <c r="R658" s="106">
        <f t="shared" si="555"/>
        <v>0</v>
      </c>
      <c r="S658" s="106">
        <f t="shared" si="555"/>
        <v>0</v>
      </c>
      <c r="T658" s="106">
        <f t="shared" si="555"/>
        <v>0</v>
      </c>
      <c r="U658" s="106">
        <f t="shared" si="556"/>
        <v>0</v>
      </c>
      <c r="V658" s="106">
        <f t="shared" si="556"/>
        <v>0</v>
      </c>
      <c r="W658" s="106">
        <f t="shared" si="556"/>
        <v>0</v>
      </c>
      <c r="X658" s="106">
        <f t="shared" si="556"/>
        <v>0</v>
      </c>
      <c r="Y658" s="106">
        <f t="shared" si="556"/>
        <v>0</v>
      </c>
      <c r="Z658" s="106">
        <f t="shared" si="556"/>
        <v>0</v>
      </c>
      <c r="AA658" s="106">
        <f t="shared" si="556"/>
        <v>0</v>
      </c>
      <c r="AB658" s="106">
        <f t="shared" si="556"/>
        <v>0</v>
      </c>
      <c r="AC658" s="106">
        <f t="shared" si="556"/>
        <v>0</v>
      </c>
      <c r="AD658" s="106">
        <f t="shared" si="556"/>
        <v>0</v>
      </c>
      <c r="AE658" s="106">
        <f t="shared" si="557"/>
        <v>0</v>
      </c>
      <c r="AF658" s="106">
        <f t="shared" si="557"/>
        <v>0</v>
      </c>
      <c r="AG658" s="106">
        <f t="shared" si="557"/>
        <v>0</v>
      </c>
      <c r="AH658" s="106">
        <f t="shared" si="557"/>
        <v>0</v>
      </c>
      <c r="AI658" s="106">
        <f t="shared" si="557"/>
        <v>0</v>
      </c>
      <c r="AJ658" s="106">
        <f t="shared" si="557"/>
        <v>0</v>
      </c>
      <c r="AK658" s="106">
        <f t="shared" si="557"/>
        <v>0</v>
      </c>
      <c r="AL658" s="106">
        <f t="shared" si="557"/>
        <v>0</v>
      </c>
      <c r="AM658" s="106">
        <f t="shared" si="557"/>
        <v>0</v>
      </c>
      <c r="AN658" s="106">
        <f t="shared" si="557"/>
        <v>0</v>
      </c>
      <c r="AO658" s="106">
        <f t="shared" si="558"/>
        <v>0</v>
      </c>
      <c r="AP658" s="106">
        <f t="shared" si="558"/>
        <v>0</v>
      </c>
      <c r="AQ658" s="106">
        <f t="shared" si="558"/>
        <v>0</v>
      </c>
      <c r="AR658" s="106">
        <f t="shared" si="558"/>
        <v>0</v>
      </c>
      <c r="AS658" s="106">
        <f t="shared" si="558"/>
        <v>0</v>
      </c>
      <c r="AT658" s="106">
        <f t="shared" si="558"/>
        <v>0</v>
      </c>
      <c r="AU658" s="106">
        <f t="shared" si="558"/>
        <v>0</v>
      </c>
      <c r="AV658" s="106">
        <f t="shared" si="558"/>
        <v>0</v>
      </c>
      <c r="AW658" s="106">
        <f t="shared" si="558"/>
        <v>0</v>
      </c>
      <c r="AX658" s="106">
        <f t="shared" si="558"/>
        <v>0</v>
      </c>
      <c r="AY658" s="106">
        <f t="shared" si="559"/>
        <v>0</v>
      </c>
      <c r="AZ658" s="106">
        <f t="shared" si="559"/>
        <v>0</v>
      </c>
      <c r="BA658" s="106">
        <f t="shared" si="559"/>
        <v>0</v>
      </c>
      <c r="BB658" s="106">
        <f t="shared" si="559"/>
        <v>0</v>
      </c>
      <c r="BC658" s="106">
        <f t="shared" si="559"/>
        <v>0</v>
      </c>
      <c r="BD658" s="106">
        <f t="shared" si="559"/>
        <v>0</v>
      </c>
      <c r="BE658" s="106">
        <f t="shared" si="559"/>
        <v>0.14285714285714285</v>
      </c>
      <c r="BF658" s="106">
        <f t="shared" si="559"/>
        <v>1</v>
      </c>
      <c r="BG658" s="106">
        <f t="shared" si="559"/>
        <v>1</v>
      </c>
      <c r="BH658" s="106">
        <f t="shared" si="559"/>
        <v>1</v>
      </c>
      <c r="BI658" s="106">
        <f t="shared" si="560"/>
        <v>1</v>
      </c>
      <c r="BJ658" s="106">
        <f t="shared" si="560"/>
        <v>1</v>
      </c>
      <c r="BK658" s="106">
        <f t="shared" si="560"/>
        <v>1</v>
      </c>
      <c r="BL658" s="106">
        <f t="shared" si="560"/>
        <v>1</v>
      </c>
      <c r="BM658" s="106">
        <f t="shared" si="560"/>
        <v>1</v>
      </c>
      <c r="BN658" s="106">
        <f t="shared" si="560"/>
        <v>1</v>
      </c>
      <c r="BO658" s="106">
        <f t="shared" si="560"/>
        <v>1</v>
      </c>
      <c r="BP658" s="106">
        <f t="shared" si="560"/>
        <v>1</v>
      </c>
      <c r="BQ658" s="106">
        <f t="shared" si="560"/>
        <v>1</v>
      </c>
      <c r="BR658" s="350">
        <f t="shared" si="552"/>
        <v>0.20581113801452783</v>
      </c>
    </row>
    <row r="659" spans="1:70" ht="15" x14ac:dyDescent="0.25">
      <c r="A659" s="80"/>
      <c r="B659" s="77" t="s">
        <v>1891</v>
      </c>
      <c r="C659" s="77" t="s">
        <v>1892</v>
      </c>
      <c r="D659" s="77" t="s">
        <v>8</v>
      </c>
      <c r="E659" s="224">
        <f>VLOOKUP(B659,'Cuadro Control'!C704:J2589,8,FALSE)</f>
        <v>94303618.549411759</v>
      </c>
      <c r="F659" s="106">
        <f t="shared" si="554"/>
        <v>1.7763397864110998E-2</v>
      </c>
      <c r="G659" s="107">
        <v>46541</v>
      </c>
      <c r="H659" s="107"/>
      <c r="I659" s="107">
        <v>46542</v>
      </c>
      <c r="J659" s="354">
        <f t="shared" si="531"/>
        <v>1</v>
      </c>
      <c r="K659" s="106">
        <f t="shared" si="555"/>
        <v>0</v>
      </c>
      <c r="L659" s="106">
        <f t="shared" si="555"/>
        <v>0</v>
      </c>
      <c r="M659" s="106">
        <f t="shared" si="555"/>
        <v>0</v>
      </c>
      <c r="N659" s="106">
        <f t="shared" si="555"/>
        <v>0</v>
      </c>
      <c r="O659" s="106">
        <f t="shared" si="555"/>
        <v>0</v>
      </c>
      <c r="P659" s="106">
        <f t="shared" si="555"/>
        <v>0</v>
      </c>
      <c r="Q659" s="106">
        <f t="shared" si="555"/>
        <v>0</v>
      </c>
      <c r="R659" s="106">
        <f t="shared" si="555"/>
        <v>0</v>
      </c>
      <c r="S659" s="106">
        <f t="shared" si="555"/>
        <v>0</v>
      </c>
      <c r="T659" s="106">
        <f t="shared" si="555"/>
        <v>0</v>
      </c>
      <c r="U659" s="106">
        <f t="shared" si="556"/>
        <v>0</v>
      </c>
      <c r="V659" s="106">
        <f t="shared" si="556"/>
        <v>0</v>
      </c>
      <c r="W659" s="106">
        <f t="shared" si="556"/>
        <v>0</v>
      </c>
      <c r="X659" s="106">
        <f t="shared" si="556"/>
        <v>0</v>
      </c>
      <c r="Y659" s="106">
        <f t="shared" si="556"/>
        <v>0</v>
      </c>
      <c r="Z659" s="106">
        <f t="shared" si="556"/>
        <v>0</v>
      </c>
      <c r="AA659" s="106">
        <f t="shared" si="556"/>
        <v>0</v>
      </c>
      <c r="AB659" s="106">
        <f t="shared" si="556"/>
        <v>0</v>
      </c>
      <c r="AC659" s="106">
        <f t="shared" si="556"/>
        <v>0</v>
      </c>
      <c r="AD659" s="106">
        <f t="shared" si="556"/>
        <v>0</v>
      </c>
      <c r="AE659" s="106">
        <f t="shared" si="557"/>
        <v>0</v>
      </c>
      <c r="AF659" s="106">
        <f t="shared" si="557"/>
        <v>0</v>
      </c>
      <c r="AG659" s="106">
        <f t="shared" si="557"/>
        <v>0</v>
      </c>
      <c r="AH659" s="106">
        <f t="shared" si="557"/>
        <v>0</v>
      </c>
      <c r="AI659" s="106">
        <f t="shared" si="557"/>
        <v>0</v>
      </c>
      <c r="AJ659" s="106">
        <f t="shared" si="557"/>
        <v>0</v>
      </c>
      <c r="AK659" s="106">
        <f t="shared" si="557"/>
        <v>0</v>
      </c>
      <c r="AL659" s="106">
        <f t="shared" si="557"/>
        <v>0</v>
      </c>
      <c r="AM659" s="106">
        <f t="shared" si="557"/>
        <v>0</v>
      </c>
      <c r="AN659" s="106">
        <f t="shared" si="557"/>
        <v>0</v>
      </c>
      <c r="AO659" s="106">
        <f t="shared" si="558"/>
        <v>0</v>
      </c>
      <c r="AP659" s="106">
        <f t="shared" si="558"/>
        <v>0</v>
      </c>
      <c r="AQ659" s="106">
        <f t="shared" si="558"/>
        <v>0</v>
      </c>
      <c r="AR659" s="106">
        <f t="shared" si="558"/>
        <v>0</v>
      </c>
      <c r="AS659" s="106">
        <f t="shared" si="558"/>
        <v>0</v>
      </c>
      <c r="AT659" s="106">
        <f t="shared" si="558"/>
        <v>0</v>
      </c>
      <c r="AU659" s="106">
        <f t="shared" si="558"/>
        <v>0</v>
      </c>
      <c r="AV659" s="106">
        <f t="shared" si="558"/>
        <v>0</v>
      </c>
      <c r="AW659" s="106">
        <f t="shared" si="558"/>
        <v>0</v>
      </c>
      <c r="AX659" s="106">
        <f t="shared" si="558"/>
        <v>0</v>
      </c>
      <c r="AY659" s="106">
        <f t="shared" si="559"/>
        <v>0</v>
      </c>
      <c r="AZ659" s="106">
        <f t="shared" si="559"/>
        <v>0</v>
      </c>
      <c r="BA659" s="106">
        <f t="shared" si="559"/>
        <v>0</v>
      </c>
      <c r="BB659" s="106">
        <f t="shared" si="559"/>
        <v>0</v>
      </c>
      <c r="BC659" s="106">
        <f t="shared" si="559"/>
        <v>0</v>
      </c>
      <c r="BD659" s="106">
        <f t="shared" si="559"/>
        <v>0</v>
      </c>
      <c r="BE659" s="106">
        <f t="shared" si="559"/>
        <v>0</v>
      </c>
      <c r="BF659" s="106">
        <f t="shared" si="559"/>
        <v>1</v>
      </c>
      <c r="BG659" s="106">
        <f t="shared" si="559"/>
        <v>1</v>
      </c>
      <c r="BH659" s="106">
        <f t="shared" si="559"/>
        <v>1</v>
      </c>
      <c r="BI659" s="106">
        <f t="shared" si="560"/>
        <v>1</v>
      </c>
      <c r="BJ659" s="106">
        <f t="shared" si="560"/>
        <v>1</v>
      </c>
      <c r="BK659" s="106">
        <f t="shared" si="560"/>
        <v>1</v>
      </c>
      <c r="BL659" s="106">
        <f t="shared" si="560"/>
        <v>1</v>
      </c>
      <c r="BM659" s="106">
        <f t="shared" si="560"/>
        <v>1</v>
      </c>
      <c r="BN659" s="106">
        <f t="shared" si="560"/>
        <v>1</v>
      </c>
      <c r="BO659" s="106">
        <f t="shared" si="560"/>
        <v>1</v>
      </c>
      <c r="BP659" s="106">
        <f t="shared" si="560"/>
        <v>1</v>
      </c>
      <c r="BQ659" s="106">
        <f t="shared" si="560"/>
        <v>1</v>
      </c>
      <c r="BR659" s="350">
        <f t="shared" si="552"/>
        <v>0.20338983050847459</v>
      </c>
    </row>
    <row r="660" spans="1:70" ht="15" x14ac:dyDescent="0.25">
      <c r="A660" s="80"/>
      <c r="B660" s="77" t="s">
        <v>1893</v>
      </c>
      <c r="C660" s="77" t="s">
        <v>1894</v>
      </c>
      <c r="D660" s="77" t="s">
        <v>26</v>
      </c>
      <c r="E660" s="224">
        <f>VLOOKUP(B660,'Cuadro Control'!C705:J2590,8,FALSE)</f>
        <v>179436034.15411764</v>
      </c>
      <c r="F660" s="106">
        <f t="shared" si="554"/>
        <v>3.3799272126209236E-2</v>
      </c>
      <c r="G660" s="107">
        <v>46543</v>
      </c>
      <c r="H660" s="107"/>
      <c r="I660" s="107">
        <v>46549</v>
      </c>
      <c r="J660" s="354">
        <f t="shared" si="531"/>
        <v>1</v>
      </c>
      <c r="K660" s="106">
        <f t="shared" si="555"/>
        <v>0</v>
      </c>
      <c r="L660" s="106">
        <f t="shared" si="555"/>
        <v>0</v>
      </c>
      <c r="M660" s="106">
        <f t="shared" si="555"/>
        <v>0</v>
      </c>
      <c r="N660" s="106">
        <f t="shared" si="555"/>
        <v>0</v>
      </c>
      <c r="O660" s="106">
        <f t="shared" si="555"/>
        <v>0</v>
      </c>
      <c r="P660" s="106">
        <f t="shared" si="555"/>
        <v>0</v>
      </c>
      <c r="Q660" s="106">
        <f t="shared" si="555"/>
        <v>0</v>
      </c>
      <c r="R660" s="106">
        <f t="shared" si="555"/>
        <v>0</v>
      </c>
      <c r="S660" s="106">
        <f t="shared" si="555"/>
        <v>0</v>
      </c>
      <c r="T660" s="106">
        <f t="shared" si="555"/>
        <v>0</v>
      </c>
      <c r="U660" s="106">
        <f t="shared" si="556"/>
        <v>0</v>
      </c>
      <c r="V660" s="106">
        <f t="shared" si="556"/>
        <v>0</v>
      </c>
      <c r="W660" s="106">
        <f t="shared" si="556"/>
        <v>0</v>
      </c>
      <c r="X660" s="106">
        <f t="shared" si="556"/>
        <v>0</v>
      </c>
      <c r="Y660" s="106">
        <f t="shared" si="556"/>
        <v>0</v>
      </c>
      <c r="Z660" s="106">
        <f t="shared" si="556"/>
        <v>0</v>
      </c>
      <c r="AA660" s="106">
        <f t="shared" si="556"/>
        <v>0</v>
      </c>
      <c r="AB660" s="106">
        <f t="shared" si="556"/>
        <v>0</v>
      </c>
      <c r="AC660" s="106">
        <f t="shared" si="556"/>
        <v>0</v>
      </c>
      <c r="AD660" s="106">
        <f t="shared" si="556"/>
        <v>0</v>
      </c>
      <c r="AE660" s="106">
        <f t="shared" si="557"/>
        <v>0</v>
      </c>
      <c r="AF660" s="106">
        <f t="shared" si="557"/>
        <v>0</v>
      </c>
      <c r="AG660" s="106">
        <f t="shared" si="557"/>
        <v>0</v>
      </c>
      <c r="AH660" s="106">
        <f t="shared" si="557"/>
        <v>0</v>
      </c>
      <c r="AI660" s="106">
        <f t="shared" si="557"/>
        <v>0</v>
      </c>
      <c r="AJ660" s="106">
        <f t="shared" si="557"/>
        <v>0</v>
      </c>
      <c r="AK660" s="106">
        <f t="shared" si="557"/>
        <v>0</v>
      </c>
      <c r="AL660" s="106">
        <f t="shared" si="557"/>
        <v>0</v>
      </c>
      <c r="AM660" s="106">
        <f t="shared" si="557"/>
        <v>0</v>
      </c>
      <c r="AN660" s="106">
        <f t="shared" si="557"/>
        <v>0</v>
      </c>
      <c r="AO660" s="106">
        <f t="shared" si="558"/>
        <v>0</v>
      </c>
      <c r="AP660" s="106">
        <f t="shared" si="558"/>
        <v>0</v>
      </c>
      <c r="AQ660" s="106">
        <f t="shared" si="558"/>
        <v>0</v>
      </c>
      <c r="AR660" s="106">
        <f t="shared" si="558"/>
        <v>0</v>
      </c>
      <c r="AS660" s="106">
        <f t="shared" si="558"/>
        <v>0</v>
      </c>
      <c r="AT660" s="106">
        <f t="shared" si="558"/>
        <v>0</v>
      </c>
      <c r="AU660" s="106">
        <f t="shared" si="558"/>
        <v>0</v>
      </c>
      <c r="AV660" s="106">
        <f t="shared" si="558"/>
        <v>0</v>
      </c>
      <c r="AW660" s="106">
        <f t="shared" si="558"/>
        <v>0</v>
      </c>
      <c r="AX660" s="106">
        <f t="shared" si="558"/>
        <v>0</v>
      </c>
      <c r="AY660" s="106">
        <f t="shared" si="559"/>
        <v>0</v>
      </c>
      <c r="AZ660" s="106">
        <f t="shared" si="559"/>
        <v>0</v>
      </c>
      <c r="BA660" s="106">
        <f t="shared" si="559"/>
        <v>0</v>
      </c>
      <c r="BB660" s="106">
        <f t="shared" si="559"/>
        <v>0</v>
      </c>
      <c r="BC660" s="106">
        <f t="shared" si="559"/>
        <v>0</v>
      </c>
      <c r="BD660" s="106">
        <f t="shared" si="559"/>
        <v>0</v>
      </c>
      <c r="BE660" s="106">
        <f t="shared" si="559"/>
        <v>0</v>
      </c>
      <c r="BF660" s="106">
        <f t="shared" si="559"/>
        <v>0</v>
      </c>
      <c r="BG660" s="106">
        <f t="shared" si="559"/>
        <v>1</v>
      </c>
      <c r="BH660" s="106">
        <f t="shared" si="559"/>
        <v>1</v>
      </c>
      <c r="BI660" s="106">
        <f t="shared" si="560"/>
        <v>1</v>
      </c>
      <c r="BJ660" s="106">
        <f t="shared" si="560"/>
        <v>1</v>
      </c>
      <c r="BK660" s="106">
        <f t="shared" si="560"/>
        <v>1</v>
      </c>
      <c r="BL660" s="106">
        <f t="shared" si="560"/>
        <v>1</v>
      </c>
      <c r="BM660" s="106">
        <f t="shared" si="560"/>
        <v>1</v>
      </c>
      <c r="BN660" s="106">
        <f t="shared" si="560"/>
        <v>1</v>
      </c>
      <c r="BO660" s="106">
        <f t="shared" si="560"/>
        <v>1</v>
      </c>
      <c r="BP660" s="106">
        <f t="shared" si="560"/>
        <v>1</v>
      </c>
      <c r="BQ660" s="106">
        <f t="shared" si="560"/>
        <v>1</v>
      </c>
      <c r="BR660" s="350">
        <f t="shared" si="552"/>
        <v>0.1864406779661017</v>
      </c>
    </row>
    <row r="661" spans="1:70" ht="15" x14ac:dyDescent="0.25">
      <c r="A661" s="80"/>
      <c r="B661" s="77" t="s">
        <v>1895</v>
      </c>
      <c r="C661" s="77" t="s">
        <v>1896</v>
      </c>
      <c r="D661" s="77" t="s">
        <v>730</v>
      </c>
      <c r="E661" s="224">
        <f>VLOOKUP(B661,'Cuadro Control'!C706:J2591,8,FALSE)</f>
        <v>1212623361.2117648</v>
      </c>
      <c r="F661" s="106">
        <f t="shared" si="554"/>
        <v>0.22841447185013161</v>
      </c>
      <c r="G661" s="107">
        <v>46549</v>
      </c>
      <c r="H661" s="107"/>
      <c r="I661" s="107">
        <v>46564</v>
      </c>
      <c r="J661" s="354">
        <f t="shared" si="531"/>
        <v>0.9375</v>
      </c>
      <c r="K661" s="106">
        <f t="shared" si="555"/>
        <v>0</v>
      </c>
      <c r="L661" s="106">
        <f t="shared" si="555"/>
        <v>0</v>
      </c>
      <c r="M661" s="106">
        <f t="shared" si="555"/>
        <v>0</v>
      </c>
      <c r="N661" s="106">
        <f t="shared" si="555"/>
        <v>0</v>
      </c>
      <c r="O661" s="106">
        <f t="shared" si="555"/>
        <v>0</v>
      </c>
      <c r="P661" s="106">
        <f t="shared" si="555"/>
        <v>0</v>
      </c>
      <c r="Q661" s="106">
        <f t="shared" si="555"/>
        <v>0</v>
      </c>
      <c r="R661" s="106">
        <f t="shared" si="555"/>
        <v>0</v>
      </c>
      <c r="S661" s="106">
        <f t="shared" si="555"/>
        <v>0</v>
      </c>
      <c r="T661" s="106">
        <f t="shared" si="555"/>
        <v>0</v>
      </c>
      <c r="U661" s="106">
        <f t="shared" si="556"/>
        <v>0</v>
      </c>
      <c r="V661" s="106">
        <f t="shared" si="556"/>
        <v>0</v>
      </c>
      <c r="W661" s="106">
        <f t="shared" si="556"/>
        <v>0</v>
      </c>
      <c r="X661" s="106">
        <f t="shared" si="556"/>
        <v>0</v>
      </c>
      <c r="Y661" s="106">
        <f t="shared" si="556"/>
        <v>0</v>
      </c>
      <c r="Z661" s="106">
        <f t="shared" si="556"/>
        <v>0</v>
      </c>
      <c r="AA661" s="106">
        <f t="shared" si="556"/>
        <v>0</v>
      </c>
      <c r="AB661" s="106">
        <f t="shared" si="556"/>
        <v>0</v>
      </c>
      <c r="AC661" s="106">
        <f t="shared" si="556"/>
        <v>0</v>
      </c>
      <c r="AD661" s="106">
        <f t="shared" si="556"/>
        <v>0</v>
      </c>
      <c r="AE661" s="106">
        <f t="shared" si="557"/>
        <v>0</v>
      </c>
      <c r="AF661" s="106">
        <f t="shared" si="557"/>
        <v>0</v>
      </c>
      <c r="AG661" s="106">
        <f t="shared" si="557"/>
        <v>0</v>
      </c>
      <c r="AH661" s="106">
        <f t="shared" si="557"/>
        <v>0</v>
      </c>
      <c r="AI661" s="106">
        <f t="shared" si="557"/>
        <v>0</v>
      </c>
      <c r="AJ661" s="106">
        <f t="shared" si="557"/>
        <v>0</v>
      </c>
      <c r="AK661" s="106">
        <f t="shared" si="557"/>
        <v>0</v>
      </c>
      <c r="AL661" s="106">
        <f t="shared" si="557"/>
        <v>0</v>
      </c>
      <c r="AM661" s="106">
        <f t="shared" si="557"/>
        <v>0</v>
      </c>
      <c r="AN661" s="106">
        <f t="shared" si="557"/>
        <v>0</v>
      </c>
      <c r="AO661" s="106">
        <f t="shared" si="558"/>
        <v>0</v>
      </c>
      <c r="AP661" s="106">
        <f t="shared" si="558"/>
        <v>0</v>
      </c>
      <c r="AQ661" s="106">
        <f t="shared" si="558"/>
        <v>0</v>
      </c>
      <c r="AR661" s="106">
        <f t="shared" si="558"/>
        <v>0</v>
      </c>
      <c r="AS661" s="106">
        <f t="shared" si="558"/>
        <v>0</v>
      </c>
      <c r="AT661" s="106">
        <f t="shared" si="558"/>
        <v>0</v>
      </c>
      <c r="AU661" s="106">
        <f t="shared" si="558"/>
        <v>0</v>
      </c>
      <c r="AV661" s="106">
        <f t="shared" si="558"/>
        <v>0</v>
      </c>
      <c r="AW661" s="106">
        <f t="shared" si="558"/>
        <v>0</v>
      </c>
      <c r="AX661" s="106">
        <f t="shared" si="558"/>
        <v>0</v>
      </c>
      <c r="AY661" s="106">
        <f t="shared" si="559"/>
        <v>0</v>
      </c>
      <c r="AZ661" s="106">
        <f t="shared" si="559"/>
        <v>0</v>
      </c>
      <c r="BA661" s="106">
        <f t="shared" si="559"/>
        <v>0</v>
      </c>
      <c r="BB661" s="106">
        <f t="shared" si="559"/>
        <v>0</v>
      </c>
      <c r="BC661" s="106">
        <f t="shared" si="559"/>
        <v>0</v>
      </c>
      <c r="BD661" s="106">
        <f t="shared" si="559"/>
        <v>0</v>
      </c>
      <c r="BE661" s="106">
        <f t="shared" si="559"/>
        <v>0</v>
      </c>
      <c r="BF661" s="106">
        <f t="shared" si="559"/>
        <v>0</v>
      </c>
      <c r="BG661" s="106">
        <f t="shared" si="559"/>
        <v>6.25E-2</v>
      </c>
      <c r="BH661" s="106">
        <f t="shared" si="559"/>
        <v>0.5</v>
      </c>
      <c r="BI661" s="106">
        <f t="shared" si="560"/>
        <v>0.9375</v>
      </c>
      <c r="BJ661" s="106">
        <f t="shared" si="560"/>
        <v>1</v>
      </c>
      <c r="BK661" s="106">
        <f t="shared" si="560"/>
        <v>1</v>
      </c>
      <c r="BL661" s="106">
        <f t="shared" si="560"/>
        <v>1</v>
      </c>
      <c r="BM661" s="106">
        <f t="shared" si="560"/>
        <v>1</v>
      </c>
      <c r="BN661" s="106">
        <f t="shared" si="560"/>
        <v>1</v>
      </c>
      <c r="BO661" s="106">
        <f t="shared" si="560"/>
        <v>1</v>
      </c>
      <c r="BP661" s="106">
        <f t="shared" si="560"/>
        <v>1</v>
      </c>
      <c r="BQ661" s="106">
        <f t="shared" si="560"/>
        <v>1</v>
      </c>
      <c r="BR661" s="350">
        <f t="shared" si="552"/>
        <v>0.16101694915254236</v>
      </c>
    </row>
    <row r="662" spans="1:70" ht="15" x14ac:dyDescent="0.25">
      <c r="A662" s="80"/>
      <c r="B662" s="77" t="s">
        <v>1897</v>
      </c>
      <c r="C662" s="77" t="s">
        <v>1898</v>
      </c>
      <c r="D662" s="77" t="s">
        <v>6</v>
      </c>
      <c r="E662" s="224">
        <f>VLOOKUP(B662,'Cuadro Control'!C707:J2592,8,FALSE)</f>
        <v>0</v>
      </c>
      <c r="F662" s="106">
        <f t="shared" si="554"/>
        <v>0</v>
      </c>
      <c r="G662" s="107">
        <v>46566</v>
      </c>
      <c r="H662" s="107"/>
      <c r="I662" s="107">
        <v>46568</v>
      </c>
      <c r="J662" s="354">
        <f t="shared" si="531"/>
        <v>0</v>
      </c>
      <c r="K662" s="106">
        <f t="shared" si="555"/>
        <v>0</v>
      </c>
      <c r="L662" s="106">
        <f t="shared" si="555"/>
        <v>0</v>
      </c>
      <c r="M662" s="106">
        <f t="shared" si="555"/>
        <v>0</v>
      </c>
      <c r="N662" s="106">
        <f t="shared" si="555"/>
        <v>0</v>
      </c>
      <c r="O662" s="106">
        <f t="shared" si="555"/>
        <v>0</v>
      </c>
      <c r="P662" s="106">
        <f t="shared" si="555"/>
        <v>0</v>
      </c>
      <c r="Q662" s="106">
        <f t="shared" si="555"/>
        <v>0</v>
      </c>
      <c r="R662" s="106">
        <f t="shared" si="555"/>
        <v>0</v>
      </c>
      <c r="S662" s="106">
        <f t="shared" si="555"/>
        <v>0</v>
      </c>
      <c r="T662" s="106">
        <f t="shared" si="555"/>
        <v>0</v>
      </c>
      <c r="U662" s="106">
        <f t="shared" si="556"/>
        <v>0</v>
      </c>
      <c r="V662" s="106">
        <f t="shared" si="556"/>
        <v>0</v>
      </c>
      <c r="W662" s="106">
        <f t="shared" si="556"/>
        <v>0</v>
      </c>
      <c r="X662" s="106">
        <f t="shared" si="556"/>
        <v>0</v>
      </c>
      <c r="Y662" s="106">
        <f t="shared" si="556"/>
        <v>0</v>
      </c>
      <c r="Z662" s="106">
        <f t="shared" si="556"/>
        <v>0</v>
      </c>
      <c r="AA662" s="106">
        <f t="shared" si="556"/>
        <v>0</v>
      </c>
      <c r="AB662" s="106">
        <f t="shared" si="556"/>
        <v>0</v>
      </c>
      <c r="AC662" s="106">
        <f t="shared" si="556"/>
        <v>0</v>
      </c>
      <c r="AD662" s="106">
        <f t="shared" si="556"/>
        <v>0</v>
      </c>
      <c r="AE662" s="106">
        <f t="shared" si="557"/>
        <v>0</v>
      </c>
      <c r="AF662" s="106">
        <f t="shared" si="557"/>
        <v>0</v>
      </c>
      <c r="AG662" s="106">
        <f t="shared" si="557"/>
        <v>0</v>
      </c>
      <c r="AH662" s="106">
        <f t="shared" si="557"/>
        <v>0</v>
      </c>
      <c r="AI662" s="106">
        <f t="shared" si="557"/>
        <v>0</v>
      </c>
      <c r="AJ662" s="106">
        <f t="shared" si="557"/>
        <v>0</v>
      </c>
      <c r="AK662" s="106">
        <f t="shared" si="557"/>
        <v>0</v>
      </c>
      <c r="AL662" s="106">
        <f t="shared" si="557"/>
        <v>0</v>
      </c>
      <c r="AM662" s="106">
        <f t="shared" si="557"/>
        <v>0</v>
      </c>
      <c r="AN662" s="106">
        <f t="shared" si="557"/>
        <v>0</v>
      </c>
      <c r="AO662" s="106">
        <f t="shared" si="558"/>
        <v>0</v>
      </c>
      <c r="AP662" s="106">
        <f t="shared" si="558"/>
        <v>0</v>
      </c>
      <c r="AQ662" s="106">
        <f t="shared" si="558"/>
        <v>0</v>
      </c>
      <c r="AR662" s="106">
        <f t="shared" si="558"/>
        <v>0</v>
      </c>
      <c r="AS662" s="106">
        <f t="shared" si="558"/>
        <v>0</v>
      </c>
      <c r="AT662" s="106">
        <f t="shared" si="558"/>
        <v>0</v>
      </c>
      <c r="AU662" s="106">
        <f t="shared" si="558"/>
        <v>0</v>
      </c>
      <c r="AV662" s="106">
        <f t="shared" si="558"/>
        <v>0</v>
      </c>
      <c r="AW662" s="106">
        <f t="shared" si="558"/>
        <v>0</v>
      </c>
      <c r="AX662" s="106">
        <f t="shared" si="558"/>
        <v>0</v>
      </c>
      <c r="AY662" s="106">
        <f t="shared" si="559"/>
        <v>0</v>
      </c>
      <c r="AZ662" s="106">
        <f t="shared" si="559"/>
        <v>0</v>
      </c>
      <c r="BA662" s="106">
        <f t="shared" si="559"/>
        <v>0</v>
      </c>
      <c r="BB662" s="106">
        <f t="shared" si="559"/>
        <v>0</v>
      </c>
      <c r="BC662" s="106">
        <f t="shared" si="559"/>
        <v>0</v>
      </c>
      <c r="BD662" s="106">
        <f t="shared" si="559"/>
        <v>0</v>
      </c>
      <c r="BE662" s="106">
        <f t="shared" si="559"/>
        <v>0</v>
      </c>
      <c r="BF662" s="106">
        <f t="shared" si="559"/>
        <v>0</v>
      </c>
      <c r="BG662" s="106">
        <f t="shared" si="559"/>
        <v>0</v>
      </c>
      <c r="BH662" s="106">
        <f t="shared" si="559"/>
        <v>0</v>
      </c>
      <c r="BI662" s="106">
        <f t="shared" si="560"/>
        <v>0</v>
      </c>
      <c r="BJ662" s="106">
        <f t="shared" si="560"/>
        <v>1</v>
      </c>
      <c r="BK662" s="106">
        <f t="shared" si="560"/>
        <v>1</v>
      </c>
      <c r="BL662" s="106">
        <f t="shared" si="560"/>
        <v>1</v>
      </c>
      <c r="BM662" s="106">
        <f t="shared" si="560"/>
        <v>1</v>
      </c>
      <c r="BN662" s="106">
        <f t="shared" si="560"/>
        <v>1</v>
      </c>
      <c r="BO662" s="106">
        <f t="shared" si="560"/>
        <v>1</v>
      </c>
      <c r="BP662" s="106">
        <f t="shared" si="560"/>
        <v>1</v>
      </c>
      <c r="BQ662" s="106">
        <f t="shared" si="560"/>
        <v>1</v>
      </c>
      <c r="BR662" s="350">
        <f t="shared" si="552"/>
        <v>0.13559322033898305</v>
      </c>
    </row>
    <row r="663" spans="1:70" ht="24" x14ac:dyDescent="0.25">
      <c r="A663" s="80"/>
      <c r="B663" s="78" t="s">
        <v>1899</v>
      </c>
      <c r="C663" s="78" t="s">
        <v>1900</v>
      </c>
      <c r="D663" s="78" t="s">
        <v>3</v>
      </c>
      <c r="E663" s="225">
        <f>VLOOKUP(B663,'Cuadro Control'!C708:J2593,8,FALSE)</f>
        <v>0</v>
      </c>
      <c r="F663" s="108">
        <f t="shared" si="554"/>
        <v>0</v>
      </c>
      <c r="G663" s="109">
        <v>46564</v>
      </c>
      <c r="H663" s="109"/>
      <c r="I663" s="109">
        <v>46564</v>
      </c>
      <c r="J663" s="354">
        <f t="shared" si="531"/>
        <v>0</v>
      </c>
      <c r="K663" s="108">
        <f t="shared" si="555"/>
        <v>0</v>
      </c>
      <c r="L663" s="108">
        <f t="shared" si="555"/>
        <v>0</v>
      </c>
      <c r="M663" s="108">
        <f t="shared" si="555"/>
        <v>0</v>
      </c>
      <c r="N663" s="108">
        <f t="shared" si="555"/>
        <v>0</v>
      </c>
      <c r="O663" s="108">
        <f t="shared" si="555"/>
        <v>0</v>
      </c>
      <c r="P663" s="108">
        <f t="shared" si="555"/>
        <v>0</v>
      </c>
      <c r="Q663" s="108">
        <f t="shared" si="555"/>
        <v>0</v>
      </c>
      <c r="R663" s="108">
        <f t="shared" si="555"/>
        <v>0</v>
      </c>
      <c r="S663" s="108">
        <f t="shared" si="555"/>
        <v>0</v>
      </c>
      <c r="T663" s="108">
        <f t="shared" si="555"/>
        <v>0</v>
      </c>
      <c r="U663" s="108">
        <f t="shared" si="556"/>
        <v>0</v>
      </c>
      <c r="V663" s="108">
        <f t="shared" si="556"/>
        <v>0</v>
      </c>
      <c r="W663" s="108">
        <f t="shared" si="556"/>
        <v>0</v>
      </c>
      <c r="X663" s="108">
        <f t="shared" si="556"/>
        <v>0</v>
      </c>
      <c r="Y663" s="108">
        <f t="shared" si="556"/>
        <v>0</v>
      </c>
      <c r="Z663" s="108">
        <f t="shared" si="556"/>
        <v>0</v>
      </c>
      <c r="AA663" s="108">
        <f t="shared" si="556"/>
        <v>0</v>
      </c>
      <c r="AB663" s="108">
        <f t="shared" si="556"/>
        <v>0</v>
      </c>
      <c r="AC663" s="108">
        <f t="shared" si="556"/>
        <v>0</v>
      </c>
      <c r="AD663" s="108">
        <f t="shared" si="556"/>
        <v>0</v>
      </c>
      <c r="AE663" s="108">
        <f t="shared" si="557"/>
        <v>0</v>
      </c>
      <c r="AF663" s="108">
        <f t="shared" si="557"/>
        <v>0</v>
      </c>
      <c r="AG663" s="108">
        <f t="shared" si="557"/>
        <v>0</v>
      </c>
      <c r="AH663" s="108">
        <f t="shared" si="557"/>
        <v>0</v>
      </c>
      <c r="AI663" s="108">
        <f t="shared" si="557"/>
        <v>0</v>
      </c>
      <c r="AJ663" s="108">
        <f t="shared" si="557"/>
        <v>0</v>
      </c>
      <c r="AK663" s="108">
        <f t="shared" si="557"/>
        <v>0</v>
      </c>
      <c r="AL663" s="108">
        <f t="shared" si="557"/>
        <v>0</v>
      </c>
      <c r="AM663" s="108">
        <f t="shared" si="557"/>
        <v>0</v>
      </c>
      <c r="AN663" s="108">
        <f t="shared" si="557"/>
        <v>0</v>
      </c>
      <c r="AO663" s="108">
        <f t="shared" si="558"/>
        <v>0</v>
      </c>
      <c r="AP663" s="108">
        <f t="shared" si="558"/>
        <v>0</v>
      </c>
      <c r="AQ663" s="108">
        <f t="shared" si="558"/>
        <v>0</v>
      </c>
      <c r="AR663" s="108">
        <f t="shared" si="558"/>
        <v>0</v>
      </c>
      <c r="AS663" s="108">
        <f t="shared" si="558"/>
        <v>0</v>
      </c>
      <c r="AT663" s="108">
        <f t="shared" si="558"/>
        <v>0</v>
      </c>
      <c r="AU663" s="108">
        <f t="shared" si="558"/>
        <v>0</v>
      </c>
      <c r="AV663" s="108">
        <f t="shared" si="558"/>
        <v>0</v>
      </c>
      <c r="AW663" s="108">
        <f t="shared" si="558"/>
        <v>0</v>
      </c>
      <c r="AX663" s="108">
        <f t="shared" si="558"/>
        <v>0</v>
      </c>
      <c r="AY663" s="108">
        <f t="shared" si="559"/>
        <v>0</v>
      </c>
      <c r="AZ663" s="108">
        <f t="shared" si="559"/>
        <v>0</v>
      </c>
      <c r="BA663" s="108">
        <f t="shared" si="559"/>
        <v>0</v>
      </c>
      <c r="BB663" s="108">
        <f t="shared" si="559"/>
        <v>0</v>
      </c>
      <c r="BC663" s="108">
        <f t="shared" si="559"/>
        <v>0</v>
      </c>
      <c r="BD663" s="108">
        <f t="shared" si="559"/>
        <v>0</v>
      </c>
      <c r="BE663" s="108">
        <f t="shared" si="559"/>
        <v>0</v>
      </c>
      <c r="BF663" s="108">
        <f t="shared" si="559"/>
        <v>0</v>
      </c>
      <c r="BG663" s="108">
        <f t="shared" si="559"/>
        <v>0</v>
      </c>
      <c r="BH663" s="108">
        <f t="shared" si="559"/>
        <v>0</v>
      </c>
      <c r="BI663" s="108">
        <f t="shared" si="560"/>
        <v>0</v>
      </c>
      <c r="BJ663" s="108">
        <f t="shared" si="560"/>
        <v>1</v>
      </c>
      <c r="BK663" s="108">
        <f t="shared" si="560"/>
        <v>1</v>
      </c>
      <c r="BL663" s="108">
        <f t="shared" si="560"/>
        <v>1</v>
      </c>
      <c r="BM663" s="108">
        <f t="shared" si="560"/>
        <v>1</v>
      </c>
      <c r="BN663" s="108">
        <f t="shared" si="560"/>
        <v>1</v>
      </c>
      <c r="BO663" s="108">
        <f t="shared" si="560"/>
        <v>1</v>
      </c>
      <c r="BP663" s="108">
        <f t="shared" si="560"/>
        <v>1</v>
      </c>
      <c r="BQ663" s="108">
        <f t="shared" si="560"/>
        <v>1</v>
      </c>
      <c r="BR663" s="350">
        <f t="shared" si="552"/>
        <v>0.13559322033898305</v>
      </c>
    </row>
    <row r="664" spans="1:70" ht="15" x14ac:dyDescent="0.25">
      <c r="A664" s="80"/>
      <c r="B664" s="77" t="s">
        <v>1901</v>
      </c>
      <c r="C664" s="77" t="s">
        <v>1902</v>
      </c>
      <c r="D664" s="77" t="s">
        <v>8</v>
      </c>
      <c r="E664" s="224">
        <f>VLOOKUP(B664,'Cuadro Control'!C709:J2594,8,FALSE)</f>
        <v>1230815225.9452939</v>
      </c>
      <c r="F664" s="106">
        <f t="shared" si="554"/>
        <v>0.2318411625341423</v>
      </c>
      <c r="G664" s="107">
        <v>46568</v>
      </c>
      <c r="H664" s="107"/>
      <c r="I664" s="107">
        <v>46569</v>
      </c>
      <c r="J664" s="354">
        <f t="shared" si="531"/>
        <v>0</v>
      </c>
      <c r="K664" s="106">
        <f t="shared" si="555"/>
        <v>0</v>
      </c>
      <c r="L664" s="106">
        <f t="shared" si="555"/>
        <v>0</v>
      </c>
      <c r="M664" s="106">
        <f t="shared" si="555"/>
        <v>0</v>
      </c>
      <c r="N664" s="106">
        <f t="shared" si="555"/>
        <v>0</v>
      </c>
      <c r="O664" s="106">
        <f t="shared" si="555"/>
        <v>0</v>
      </c>
      <c r="P664" s="106">
        <f t="shared" si="555"/>
        <v>0</v>
      </c>
      <c r="Q664" s="106">
        <f t="shared" si="555"/>
        <v>0</v>
      </c>
      <c r="R664" s="106">
        <f t="shared" si="555"/>
        <v>0</v>
      </c>
      <c r="S664" s="106">
        <f t="shared" si="555"/>
        <v>0</v>
      </c>
      <c r="T664" s="106">
        <f t="shared" si="555"/>
        <v>0</v>
      </c>
      <c r="U664" s="106">
        <f t="shared" si="556"/>
        <v>0</v>
      </c>
      <c r="V664" s="106">
        <f t="shared" si="556"/>
        <v>0</v>
      </c>
      <c r="W664" s="106">
        <f t="shared" si="556"/>
        <v>0</v>
      </c>
      <c r="X664" s="106">
        <f t="shared" si="556"/>
        <v>0</v>
      </c>
      <c r="Y664" s="106">
        <f t="shared" si="556"/>
        <v>0</v>
      </c>
      <c r="Z664" s="106">
        <f t="shared" si="556"/>
        <v>0</v>
      </c>
      <c r="AA664" s="106">
        <f t="shared" si="556"/>
        <v>0</v>
      </c>
      <c r="AB664" s="106">
        <f t="shared" si="556"/>
        <v>0</v>
      </c>
      <c r="AC664" s="106">
        <f t="shared" si="556"/>
        <v>0</v>
      </c>
      <c r="AD664" s="106">
        <f t="shared" si="556"/>
        <v>0</v>
      </c>
      <c r="AE664" s="106">
        <f t="shared" si="557"/>
        <v>0</v>
      </c>
      <c r="AF664" s="106">
        <f t="shared" si="557"/>
        <v>0</v>
      </c>
      <c r="AG664" s="106">
        <f t="shared" si="557"/>
        <v>0</v>
      </c>
      <c r="AH664" s="106">
        <f t="shared" si="557"/>
        <v>0</v>
      </c>
      <c r="AI664" s="106">
        <f t="shared" si="557"/>
        <v>0</v>
      </c>
      <c r="AJ664" s="106">
        <f t="shared" si="557"/>
        <v>0</v>
      </c>
      <c r="AK664" s="106">
        <f t="shared" si="557"/>
        <v>0</v>
      </c>
      <c r="AL664" s="106">
        <f t="shared" si="557"/>
        <v>0</v>
      </c>
      <c r="AM664" s="106">
        <f t="shared" si="557"/>
        <v>0</v>
      </c>
      <c r="AN664" s="106">
        <f t="shared" si="557"/>
        <v>0</v>
      </c>
      <c r="AO664" s="106">
        <f t="shared" si="558"/>
        <v>0</v>
      </c>
      <c r="AP664" s="106">
        <f t="shared" si="558"/>
        <v>0</v>
      </c>
      <c r="AQ664" s="106">
        <f t="shared" si="558"/>
        <v>0</v>
      </c>
      <c r="AR664" s="106">
        <f t="shared" si="558"/>
        <v>0</v>
      </c>
      <c r="AS664" s="106">
        <f t="shared" si="558"/>
        <v>0</v>
      </c>
      <c r="AT664" s="106">
        <f t="shared" si="558"/>
        <v>0</v>
      </c>
      <c r="AU664" s="106">
        <f t="shared" si="558"/>
        <v>0</v>
      </c>
      <c r="AV664" s="106">
        <f t="shared" si="558"/>
        <v>0</v>
      </c>
      <c r="AW664" s="106">
        <f t="shared" si="558"/>
        <v>0</v>
      </c>
      <c r="AX664" s="106">
        <f t="shared" si="558"/>
        <v>0</v>
      </c>
      <c r="AY664" s="106">
        <f t="shared" si="559"/>
        <v>0</v>
      </c>
      <c r="AZ664" s="106">
        <f t="shared" si="559"/>
        <v>0</v>
      </c>
      <c r="BA664" s="106">
        <f t="shared" si="559"/>
        <v>0</v>
      </c>
      <c r="BB664" s="106">
        <f t="shared" si="559"/>
        <v>0</v>
      </c>
      <c r="BC664" s="106">
        <f t="shared" si="559"/>
        <v>0</v>
      </c>
      <c r="BD664" s="106">
        <f t="shared" si="559"/>
        <v>0</v>
      </c>
      <c r="BE664" s="106">
        <f t="shared" si="559"/>
        <v>0</v>
      </c>
      <c r="BF664" s="106">
        <f t="shared" si="559"/>
        <v>0</v>
      </c>
      <c r="BG664" s="106">
        <f t="shared" si="559"/>
        <v>0</v>
      </c>
      <c r="BH664" s="106">
        <f t="shared" si="559"/>
        <v>0</v>
      </c>
      <c r="BI664" s="106">
        <f t="shared" si="560"/>
        <v>0</v>
      </c>
      <c r="BJ664" s="106">
        <f t="shared" si="560"/>
        <v>1</v>
      </c>
      <c r="BK664" s="106">
        <f t="shared" si="560"/>
        <v>1</v>
      </c>
      <c r="BL664" s="106">
        <f t="shared" si="560"/>
        <v>1</v>
      </c>
      <c r="BM664" s="106">
        <f t="shared" si="560"/>
        <v>1</v>
      </c>
      <c r="BN664" s="106">
        <f t="shared" si="560"/>
        <v>1</v>
      </c>
      <c r="BO664" s="106">
        <f t="shared" si="560"/>
        <v>1</v>
      </c>
      <c r="BP664" s="106">
        <f t="shared" si="560"/>
        <v>1</v>
      </c>
      <c r="BQ664" s="106">
        <f t="shared" si="560"/>
        <v>1</v>
      </c>
      <c r="BR664" s="350">
        <f t="shared" si="552"/>
        <v>0.13559322033898305</v>
      </c>
    </row>
    <row r="665" spans="1:70" ht="15" x14ac:dyDescent="0.25">
      <c r="A665" s="80"/>
      <c r="B665" s="77" t="s">
        <v>1903</v>
      </c>
      <c r="C665" s="77" t="s">
        <v>1904</v>
      </c>
      <c r="D665" s="77" t="s">
        <v>26</v>
      </c>
      <c r="E665" s="224">
        <f>VLOOKUP(B665,'Cuadro Control'!C710:J2595,8,FALSE)</f>
        <v>0</v>
      </c>
      <c r="F665" s="106">
        <f t="shared" si="554"/>
        <v>0</v>
      </c>
      <c r="G665" s="107">
        <v>46569</v>
      </c>
      <c r="H665" s="107"/>
      <c r="I665" s="107">
        <v>46577</v>
      </c>
      <c r="J665" s="354">
        <f t="shared" si="531"/>
        <v>1</v>
      </c>
      <c r="K665" s="106">
        <f t="shared" ref="K665:T670" si="561">IF($G665=0,0,IF(K$6&lt;$G665,0,IF(K$6&gt;$I665,1,(K$6-$G665+1)/($I665-$G665+1))))</f>
        <v>0</v>
      </c>
      <c r="L665" s="106">
        <f t="shared" si="561"/>
        <v>0</v>
      </c>
      <c r="M665" s="106">
        <f t="shared" si="561"/>
        <v>0</v>
      </c>
      <c r="N665" s="106">
        <f t="shared" si="561"/>
        <v>0</v>
      </c>
      <c r="O665" s="106">
        <f t="shared" si="561"/>
        <v>0</v>
      </c>
      <c r="P665" s="106">
        <f t="shared" si="561"/>
        <v>0</v>
      </c>
      <c r="Q665" s="106">
        <f t="shared" si="561"/>
        <v>0</v>
      </c>
      <c r="R665" s="106">
        <f t="shared" si="561"/>
        <v>0</v>
      </c>
      <c r="S665" s="106">
        <f t="shared" si="561"/>
        <v>0</v>
      </c>
      <c r="T665" s="106">
        <f t="shared" si="561"/>
        <v>0</v>
      </c>
      <c r="U665" s="106">
        <f t="shared" ref="U665:AD670" si="562">IF($G665=0,0,IF(U$6&lt;$G665,0,IF(U$6&gt;$I665,1,(U$6-$G665+1)/($I665-$G665+1))))</f>
        <v>0</v>
      </c>
      <c r="V665" s="106">
        <f t="shared" si="562"/>
        <v>0</v>
      </c>
      <c r="W665" s="106">
        <f t="shared" si="562"/>
        <v>0</v>
      </c>
      <c r="X665" s="106">
        <f t="shared" si="562"/>
        <v>0</v>
      </c>
      <c r="Y665" s="106">
        <f t="shared" si="562"/>
        <v>0</v>
      </c>
      <c r="Z665" s="106">
        <f t="shared" si="562"/>
        <v>0</v>
      </c>
      <c r="AA665" s="106">
        <f t="shared" si="562"/>
        <v>0</v>
      </c>
      <c r="AB665" s="106">
        <f t="shared" si="562"/>
        <v>0</v>
      </c>
      <c r="AC665" s="106">
        <f t="shared" si="562"/>
        <v>0</v>
      </c>
      <c r="AD665" s="106">
        <f t="shared" si="562"/>
        <v>0</v>
      </c>
      <c r="AE665" s="106">
        <f t="shared" ref="AE665:AN670" si="563">IF($G665=0,0,IF(AE$6&lt;$G665,0,IF(AE$6&gt;$I665,1,(AE$6-$G665+1)/($I665-$G665+1))))</f>
        <v>0</v>
      </c>
      <c r="AF665" s="106">
        <f t="shared" si="563"/>
        <v>0</v>
      </c>
      <c r="AG665" s="106">
        <f t="shared" si="563"/>
        <v>0</v>
      </c>
      <c r="AH665" s="106">
        <f t="shared" si="563"/>
        <v>0</v>
      </c>
      <c r="AI665" s="106">
        <f t="shared" si="563"/>
        <v>0</v>
      </c>
      <c r="AJ665" s="106">
        <f t="shared" si="563"/>
        <v>0</v>
      </c>
      <c r="AK665" s="106">
        <f t="shared" si="563"/>
        <v>0</v>
      </c>
      <c r="AL665" s="106">
        <f t="shared" si="563"/>
        <v>0</v>
      </c>
      <c r="AM665" s="106">
        <f t="shared" si="563"/>
        <v>0</v>
      </c>
      <c r="AN665" s="106">
        <f t="shared" si="563"/>
        <v>0</v>
      </c>
      <c r="AO665" s="106">
        <f t="shared" ref="AO665:AX670" si="564">IF($G665=0,0,IF(AO$6&lt;$G665,0,IF(AO$6&gt;$I665,1,(AO$6-$G665+1)/($I665-$G665+1))))</f>
        <v>0</v>
      </c>
      <c r="AP665" s="106">
        <f t="shared" si="564"/>
        <v>0</v>
      </c>
      <c r="AQ665" s="106">
        <f t="shared" si="564"/>
        <v>0</v>
      </c>
      <c r="AR665" s="106">
        <f t="shared" si="564"/>
        <v>0</v>
      </c>
      <c r="AS665" s="106">
        <f t="shared" si="564"/>
        <v>0</v>
      </c>
      <c r="AT665" s="106">
        <f t="shared" si="564"/>
        <v>0</v>
      </c>
      <c r="AU665" s="106">
        <f t="shared" si="564"/>
        <v>0</v>
      </c>
      <c r="AV665" s="106">
        <f t="shared" si="564"/>
        <v>0</v>
      </c>
      <c r="AW665" s="106">
        <f t="shared" si="564"/>
        <v>0</v>
      </c>
      <c r="AX665" s="106">
        <f t="shared" si="564"/>
        <v>0</v>
      </c>
      <c r="AY665" s="106">
        <f t="shared" ref="AY665:BH670" si="565">IF($G665=0,0,IF(AY$6&lt;$G665,0,IF(AY$6&gt;$I665,1,(AY$6-$G665+1)/($I665-$G665+1))))</f>
        <v>0</v>
      </c>
      <c r="AZ665" s="106">
        <f t="shared" si="565"/>
        <v>0</v>
      </c>
      <c r="BA665" s="106">
        <f t="shared" si="565"/>
        <v>0</v>
      </c>
      <c r="BB665" s="106">
        <f t="shared" si="565"/>
        <v>0</v>
      </c>
      <c r="BC665" s="106">
        <f t="shared" si="565"/>
        <v>0</v>
      </c>
      <c r="BD665" s="106">
        <f t="shared" si="565"/>
        <v>0</v>
      </c>
      <c r="BE665" s="106">
        <f t="shared" si="565"/>
        <v>0</v>
      </c>
      <c r="BF665" s="106">
        <f t="shared" si="565"/>
        <v>0</v>
      </c>
      <c r="BG665" s="106">
        <f t="shared" si="565"/>
        <v>0</v>
      </c>
      <c r="BH665" s="106">
        <f t="shared" si="565"/>
        <v>0</v>
      </c>
      <c r="BI665" s="106">
        <f t="shared" ref="BI665:BQ670" si="566">IF($G665=0,0,IF(BI$6&lt;$G665,0,IF(BI$6&gt;$I665,1,(BI$6-$G665+1)/($I665-$G665+1))))</f>
        <v>0</v>
      </c>
      <c r="BJ665" s="106">
        <f t="shared" si="566"/>
        <v>0.22222222222222221</v>
      </c>
      <c r="BK665" s="106">
        <f t="shared" si="566"/>
        <v>1</v>
      </c>
      <c r="BL665" s="106">
        <f t="shared" si="566"/>
        <v>1</v>
      </c>
      <c r="BM665" s="106">
        <f t="shared" si="566"/>
        <v>1</v>
      </c>
      <c r="BN665" s="106">
        <f t="shared" si="566"/>
        <v>1</v>
      </c>
      <c r="BO665" s="106">
        <f t="shared" si="566"/>
        <v>1</v>
      </c>
      <c r="BP665" s="106">
        <f t="shared" si="566"/>
        <v>1</v>
      </c>
      <c r="BQ665" s="106">
        <f t="shared" si="566"/>
        <v>1</v>
      </c>
      <c r="BR665" s="350">
        <f t="shared" si="552"/>
        <v>0.1224105461393597</v>
      </c>
    </row>
    <row r="666" spans="1:70" ht="15" x14ac:dyDescent="0.25">
      <c r="A666" s="80"/>
      <c r="B666" s="77" t="s">
        <v>1905</v>
      </c>
      <c r="C666" s="77" t="s">
        <v>2084</v>
      </c>
      <c r="D666" s="77" t="s">
        <v>6</v>
      </c>
      <c r="E666" s="224">
        <f>VLOOKUP(B666,'Cuadro Control'!C711:J2596,8,FALSE)</f>
        <v>52736347.43270281</v>
      </c>
      <c r="F666" s="106">
        <f t="shared" si="554"/>
        <v>9.933624348213644E-3</v>
      </c>
      <c r="G666" s="107">
        <v>46577</v>
      </c>
      <c r="H666" s="107"/>
      <c r="I666" s="107">
        <v>46582</v>
      </c>
      <c r="J666" s="354">
        <f t="shared" si="531"/>
        <v>0.16666666666666666</v>
      </c>
      <c r="K666" s="106">
        <f t="shared" si="561"/>
        <v>0</v>
      </c>
      <c r="L666" s="106">
        <f t="shared" si="561"/>
        <v>0</v>
      </c>
      <c r="M666" s="106">
        <f t="shared" si="561"/>
        <v>0</v>
      </c>
      <c r="N666" s="106">
        <f t="shared" si="561"/>
        <v>0</v>
      </c>
      <c r="O666" s="106">
        <f t="shared" si="561"/>
        <v>0</v>
      </c>
      <c r="P666" s="106">
        <f t="shared" si="561"/>
        <v>0</v>
      </c>
      <c r="Q666" s="106">
        <f t="shared" si="561"/>
        <v>0</v>
      </c>
      <c r="R666" s="106">
        <f t="shared" si="561"/>
        <v>0</v>
      </c>
      <c r="S666" s="106">
        <f t="shared" si="561"/>
        <v>0</v>
      </c>
      <c r="T666" s="106">
        <f t="shared" si="561"/>
        <v>0</v>
      </c>
      <c r="U666" s="106">
        <f t="shared" si="562"/>
        <v>0</v>
      </c>
      <c r="V666" s="106">
        <f t="shared" si="562"/>
        <v>0</v>
      </c>
      <c r="W666" s="106">
        <f t="shared" si="562"/>
        <v>0</v>
      </c>
      <c r="X666" s="106">
        <f t="shared" si="562"/>
        <v>0</v>
      </c>
      <c r="Y666" s="106">
        <f t="shared" si="562"/>
        <v>0</v>
      </c>
      <c r="Z666" s="106">
        <f t="shared" si="562"/>
        <v>0</v>
      </c>
      <c r="AA666" s="106">
        <f t="shared" si="562"/>
        <v>0</v>
      </c>
      <c r="AB666" s="106">
        <f t="shared" si="562"/>
        <v>0</v>
      </c>
      <c r="AC666" s="106">
        <f t="shared" si="562"/>
        <v>0</v>
      </c>
      <c r="AD666" s="106">
        <f t="shared" si="562"/>
        <v>0</v>
      </c>
      <c r="AE666" s="106">
        <f t="shared" si="563"/>
        <v>0</v>
      </c>
      <c r="AF666" s="106">
        <f t="shared" si="563"/>
        <v>0</v>
      </c>
      <c r="AG666" s="106">
        <f t="shared" si="563"/>
        <v>0</v>
      </c>
      <c r="AH666" s="106">
        <f t="shared" si="563"/>
        <v>0</v>
      </c>
      <c r="AI666" s="106">
        <f t="shared" si="563"/>
        <v>0</v>
      </c>
      <c r="AJ666" s="106">
        <f t="shared" si="563"/>
        <v>0</v>
      </c>
      <c r="AK666" s="106">
        <f t="shared" si="563"/>
        <v>0</v>
      </c>
      <c r="AL666" s="106">
        <f t="shared" si="563"/>
        <v>0</v>
      </c>
      <c r="AM666" s="106">
        <f t="shared" si="563"/>
        <v>0</v>
      </c>
      <c r="AN666" s="106">
        <f t="shared" si="563"/>
        <v>0</v>
      </c>
      <c r="AO666" s="106">
        <f t="shared" si="564"/>
        <v>0</v>
      </c>
      <c r="AP666" s="106">
        <f t="shared" si="564"/>
        <v>0</v>
      </c>
      <c r="AQ666" s="106">
        <f t="shared" si="564"/>
        <v>0</v>
      </c>
      <c r="AR666" s="106">
        <f t="shared" si="564"/>
        <v>0</v>
      </c>
      <c r="AS666" s="106">
        <f t="shared" si="564"/>
        <v>0</v>
      </c>
      <c r="AT666" s="106">
        <f t="shared" si="564"/>
        <v>0</v>
      </c>
      <c r="AU666" s="106">
        <f t="shared" si="564"/>
        <v>0</v>
      </c>
      <c r="AV666" s="106">
        <f t="shared" si="564"/>
        <v>0</v>
      </c>
      <c r="AW666" s="106">
        <f t="shared" si="564"/>
        <v>0</v>
      </c>
      <c r="AX666" s="106">
        <f t="shared" si="564"/>
        <v>0</v>
      </c>
      <c r="AY666" s="106">
        <f t="shared" si="565"/>
        <v>0</v>
      </c>
      <c r="AZ666" s="106">
        <f t="shared" si="565"/>
        <v>0</v>
      </c>
      <c r="BA666" s="106">
        <f t="shared" si="565"/>
        <v>0</v>
      </c>
      <c r="BB666" s="106">
        <f t="shared" si="565"/>
        <v>0</v>
      </c>
      <c r="BC666" s="106">
        <f t="shared" si="565"/>
        <v>0</v>
      </c>
      <c r="BD666" s="106">
        <f t="shared" si="565"/>
        <v>0</v>
      </c>
      <c r="BE666" s="106">
        <f t="shared" si="565"/>
        <v>0</v>
      </c>
      <c r="BF666" s="106">
        <f t="shared" si="565"/>
        <v>0</v>
      </c>
      <c r="BG666" s="106">
        <f t="shared" si="565"/>
        <v>0</v>
      </c>
      <c r="BH666" s="106">
        <f t="shared" si="565"/>
        <v>0</v>
      </c>
      <c r="BI666" s="106">
        <f t="shared" si="566"/>
        <v>0</v>
      </c>
      <c r="BJ666" s="106">
        <f t="shared" si="566"/>
        <v>0</v>
      </c>
      <c r="BK666" s="106">
        <f t="shared" si="566"/>
        <v>0.16666666666666666</v>
      </c>
      <c r="BL666" s="106">
        <f t="shared" si="566"/>
        <v>1</v>
      </c>
      <c r="BM666" s="106">
        <f t="shared" si="566"/>
        <v>1</v>
      </c>
      <c r="BN666" s="106">
        <f t="shared" si="566"/>
        <v>1</v>
      </c>
      <c r="BO666" s="106">
        <f t="shared" si="566"/>
        <v>1</v>
      </c>
      <c r="BP666" s="106">
        <f t="shared" si="566"/>
        <v>1</v>
      </c>
      <c r="BQ666" s="106">
        <f t="shared" si="566"/>
        <v>1</v>
      </c>
      <c r="BR666" s="350">
        <f t="shared" si="552"/>
        <v>0.10451977401129944</v>
      </c>
    </row>
    <row r="667" spans="1:70" ht="24" x14ac:dyDescent="0.25">
      <c r="A667" s="80"/>
      <c r="B667" s="77" t="s">
        <v>1906</v>
      </c>
      <c r="C667" s="77" t="s">
        <v>1907</v>
      </c>
      <c r="D667" s="77" t="s">
        <v>19</v>
      </c>
      <c r="E667" s="224">
        <f>VLOOKUP(B667,'Cuadro Control'!C712:J2597,8,FALSE)</f>
        <v>46410609.014634147</v>
      </c>
      <c r="F667" s="106">
        <f t="shared" si="554"/>
        <v>8.742083556535862E-3</v>
      </c>
      <c r="G667" s="107">
        <v>46582</v>
      </c>
      <c r="H667" s="107"/>
      <c r="I667" s="107">
        <v>46584</v>
      </c>
      <c r="J667" s="354">
        <f t="shared" si="531"/>
        <v>1</v>
      </c>
      <c r="K667" s="106">
        <f t="shared" si="561"/>
        <v>0</v>
      </c>
      <c r="L667" s="106">
        <f t="shared" si="561"/>
        <v>0</v>
      </c>
      <c r="M667" s="106">
        <f t="shared" si="561"/>
        <v>0</v>
      </c>
      <c r="N667" s="106">
        <f t="shared" si="561"/>
        <v>0</v>
      </c>
      <c r="O667" s="106">
        <f t="shared" si="561"/>
        <v>0</v>
      </c>
      <c r="P667" s="106">
        <f t="shared" si="561"/>
        <v>0</v>
      </c>
      <c r="Q667" s="106">
        <f t="shared" si="561"/>
        <v>0</v>
      </c>
      <c r="R667" s="106">
        <f t="shared" si="561"/>
        <v>0</v>
      </c>
      <c r="S667" s="106">
        <f t="shared" si="561"/>
        <v>0</v>
      </c>
      <c r="T667" s="106">
        <f t="shared" si="561"/>
        <v>0</v>
      </c>
      <c r="U667" s="106">
        <f t="shared" si="562"/>
        <v>0</v>
      </c>
      <c r="V667" s="106">
        <f t="shared" si="562"/>
        <v>0</v>
      </c>
      <c r="W667" s="106">
        <f t="shared" si="562"/>
        <v>0</v>
      </c>
      <c r="X667" s="106">
        <f t="shared" si="562"/>
        <v>0</v>
      </c>
      <c r="Y667" s="106">
        <f t="shared" si="562"/>
        <v>0</v>
      </c>
      <c r="Z667" s="106">
        <f t="shared" si="562"/>
        <v>0</v>
      </c>
      <c r="AA667" s="106">
        <f t="shared" si="562"/>
        <v>0</v>
      </c>
      <c r="AB667" s="106">
        <f t="shared" si="562"/>
        <v>0</v>
      </c>
      <c r="AC667" s="106">
        <f t="shared" si="562"/>
        <v>0</v>
      </c>
      <c r="AD667" s="106">
        <f t="shared" si="562"/>
        <v>0</v>
      </c>
      <c r="AE667" s="106">
        <f t="shared" si="563"/>
        <v>0</v>
      </c>
      <c r="AF667" s="106">
        <f t="shared" si="563"/>
        <v>0</v>
      </c>
      <c r="AG667" s="106">
        <f t="shared" si="563"/>
        <v>0</v>
      </c>
      <c r="AH667" s="106">
        <f t="shared" si="563"/>
        <v>0</v>
      </c>
      <c r="AI667" s="106">
        <f t="shared" si="563"/>
        <v>0</v>
      </c>
      <c r="AJ667" s="106">
        <f t="shared" si="563"/>
        <v>0</v>
      </c>
      <c r="AK667" s="106">
        <f t="shared" si="563"/>
        <v>0</v>
      </c>
      <c r="AL667" s="106">
        <f t="shared" si="563"/>
        <v>0</v>
      </c>
      <c r="AM667" s="106">
        <f t="shared" si="563"/>
        <v>0</v>
      </c>
      <c r="AN667" s="106">
        <f t="shared" si="563"/>
        <v>0</v>
      </c>
      <c r="AO667" s="106">
        <f t="shared" si="564"/>
        <v>0</v>
      </c>
      <c r="AP667" s="106">
        <f t="shared" si="564"/>
        <v>0</v>
      </c>
      <c r="AQ667" s="106">
        <f t="shared" si="564"/>
        <v>0</v>
      </c>
      <c r="AR667" s="106">
        <f t="shared" si="564"/>
        <v>0</v>
      </c>
      <c r="AS667" s="106">
        <f t="shared" si="564"/>
        <v>0</v>
      </c>
      <c r="AT667" s="106">
        <f t="shared" si="564"/>
        <v>0</v>
      </c>
      <c r="AU667" s="106">
        <f t="shared" si="564"/>
        <v>0</v>
      </c>
      <c r="AV667" s="106">
        <f t="shared" si="564"/>
        <v>0</v>
      </c>
      <c r="AW667" s="106">
        <f t="shared" si="564"/>
        <v>0</v>
      </c>
      <c r="AX667" s="106">
        <f t="shared" si="564"/>
        <v>0</v>
      </c>
      <c r="AY667" s="106">
        <f t="shared" si="565"/>
        <v>0</v>
      </c>
      <c r="AZ667" s="106">
        <f t="shared" si="565"/>
        <v>0</v>
      </c>
      <c r="BA667" s="106">
        <f t="shared" si="565"/>
        <v>0</v>
      </c>
      <c r="BB667" s="106">
        <f t="shared" si="565"/>
        <v>0</v>
      </c>
      <c r="BC667" s="106">
        <f t="shared" si="565"/>
        <v>0</v>
      </c>
      <c r="BD667" s="106">
        <f t="shared" si="565"/>
        <v>0</v>
      </c>
      <c r="BE667" s="106">
        <f t="shared" si="565"/>
        <v>0</v>
      </c>
      <c r="BF667" s="106">
        <f t="shared" si="565"/>
        <v>0</v>
      </c>
      <c r="BG667" s="106">
        <f t="shared" si="565"/>
        <v>0</v>
      </c>
      <c r="BH667" s="106">
        <f t="shared" si="565"/>
        <v>0</v>
      </c>
      <c r="BI667" s="106">
        <f t="shared" si="566"/>
        <v>0</v>
      </c>
      <c r="BJ667" s="106">
        <f t="shared" si="566"/>
        <v>0</v>
      </c>
      <c r="BK667" s="106">
        <f t="shared" si="566"/>
        <v>0</v>
      </c>
      <c r="BL667" s="106">
        <f t="shared" si="566"/>
        <v>1</v>
      </c>
      <c r="BM667" s="106">
        <f t="shared" si="566"/>
        <v>1</v>
      </c>
      <c r="BN667" s="106">
        <f t="shared" si="566"/>
        <v>1</v>
      </c>
      <c r="BO667" s="106">
        <f t="shared" si="566"/>
        <v>1</v>
      </c>
      <c r="BP667" s="106">
        <f t="shared" si="566"/>
        <v>1</v>
      </c>
      <c r="BQ667" s="106">
        <f t="shared" si="566"/>
        <v>1</v>
      </c>
      <c r="BR667" s="350">
        <f t="shared" si="552"/>
        <v>0.10169491525423729</v>
      </c>
    </row>
    <row r="668" spans="1:70" ht="24" x14ac:dyDescent="0.25">
      <c r="A668" s="80"/>
      <c r="B668" s="77" t="s">
        <v>1908</v>
      </c>
      <c r="C668" s="77" t="s">
        <v>1909</v>
      </c>
      <c r="D668" s="77" t="s">
        <v>9</v>
      </c>
      <c r="E668" s="224">
        <f>VLOOKUP(B668,'Cuadro Control'!C713:J2598,8,FALSE)</f>
        <v>1587346329.5488234</v>
      </c>
      <c r="F668" s="106">
        <f t="shared" si="554"/>
        <v>0.29899875353285565</v>
      </c>
      <c r="G668" s="107">
        <v>46582</v>
      </c>
      <c r="H668" s="107"/>
      <c r="I668" s="107">
        <v>46594</v>
      </c>
      <c r="J668" s="354">
        <f t="shared" si="531"/>
        <v>0.76923076923076927</v>
      </c>
      <c r="K668" s="106">
        <f t="shared" si="561"/>
        <v>0</v>
      </c>
      <c r="L668" s="106">
        <f t="shared" si="561"/>
        <v>0</v>
      </c>
      <c r="M668" s="106">
        <f t="shared" si="561"/>
        <v>0</v>
      </c>
      <c r="N668" s="106">
        <f t="shared" si="561"/>
        <v>0</v>
      </c>
      <c r="O668" s="106">
        <f t="shared" si="561"/>
        <v>0</v>
      </c>
      <c r="P668" s="106">
        <f t="shared" si="561"/>
        <v>0</v>
      </c>
      <c r="Q668" s="106">
        <f t="shared" si="561"/>
        <v>0</v>
      </c>
      <c r="R668" s="106">
        <f t="shared" si="561"/>
        <v>0</v>
      </c>
      <c r="S668" s="106">
        <f t="shared" si="561"/>
        <v>0</v>
      </c>
      <c r="T668" s="106">
        <f t="shared" si="561"/>
        <v>0</v>
      </c>
      <c r="U668" s="106">
        <f t="shared" si="562"/>
        <v>0</v>
      </c>
      <c r="V668" s="106">
        <f t="shared" si="562"/>
        <v>0</v>
      </c>
      <c r="W668" s="106">
        <f t="shared" si="562"/>
        <v>0</v>
      </c>
      <c r="X668" s="106">
        <f t="shared" si="562"/>
        <v>0</v>
      </c>
      <c r="Y668" s="106">
        <f t="shared" si="562"/>
        <v>0</v>
      </c>
      <c r="Z668" s="106">
        <f t="shared" si="562"/>
        <v>0</v>
      </c>
      <c r="AA668" s="106">
        <f t="shared" si="562"/>
        <v>0</v>
      </c>
      <c r="AB668" s="106">
        <f t="shared" si="562"/>
        <v>0</v>
      </c>
      <c r="AC668" s="106">
        <f t="shared" si="562"/>
        <v>0</v>
      </c>
      <c r="AD668" s="106">
        <f t="shared" si="562"/>
        <v>0</v>
      </c>
      <c r="AE668" s="106">
        <f t="shared" si="563"/>
        <v>0</v>
      </c>
      <c r="AF668" s="106">
        <f t="shared" si="563"/>
        <v>0</v>
      </c>
      <c r="AG668" s="106">
        <f t="shared" si="563"/>
        <v>0</v>
      </c>
      <c r="AH668" s="106">
        <f t="shared" si="563"/>
        <v>0</v>
      </c>
      <c r="AI668" s="106">
        <f t="shared" si="563"/>
        <v>0</v>
      </c>
      <c r="AJ668" s="106">
        <f t="shared" si="563"/>
        <v>0</v>
      </c>
      <c r="AK668" s="106">
        <f t="shared" si="563"/>
        <v>0</v>
      </c>
      <c r="AL668" s="106">
        <f t="shared" si="563"/>
        <v>0</v>
      </c>
      <c r="AM668" s="106">
        <f t="shared" si="563"/>
        <v>0</v>
      </c>
      <c r="AN668" s="106">
        <f t="shared" si="563"/>
        <v>0</v>
      </c>
      <c r="AO668" s="106">
        <f t="shared" si="564"/>
        <v>0</v>
      </c>
      <c r="AP668" s="106">
        <f t="shared" si="564"/>
        <v>0</v>
      </c>
      <c r="AQ668" s="106">
        <f t="shared" si="564"/>
        <v>0</v>
      </c>
      <c r="AR668" s="106">
        <f t="shared" si="564"/>
        <v>0</v>
      </c>
      <c r="AS668" s="106">
        <f t="shared" si="564"/>
        <v>0</v>
      </c>
      <c r="AT668" s="106">
        <f t="shared" si="564"/>
        <v>0</v>
      </c>
      <c r="AU668" s="106">
        <f t="shared" si="564"/>
        <v>0</v>
      </c>
      <c r="AV668" s="106">
        <f t="shared" si="564"/>
        <v>0</v>
      </c>
      <c r="AW668" s="106">
        <f t="shared" si="564"/>
        <v>0</v>
      </c>
      <c r="AX668" s="106">
        <f t="shared" si="564"/>
        <v>0</v>
      </c>
      <c r="AY668" s="106">
        <f t="shared" si="565"/>
        <v>0</v>
      </c>
      <c r="AZ668" s="106">
        <f t="shared" si="565"/>
        <v>0</v>
      </c>
      <c r="BA668" s="106">
        <f t="shared" si="565"/>
        <v>0</v>
      </c>
      <c r="BB668" s="106">
        <f t="shared" si="565"/>
        <v>0</v>
      </c>
      <c r="BC668" s="106">
        <f t="shared" si="565"/>
        <v>0</v>
      </c>
      <c r="BD668" s="106">
        <f t="shared" si="565"/>
        <v>0</v>
      </c>
      <c r="BE668" s="106">
        <f t="shared" si="565"/>
        <v>0</v>
      </c>
      <c r="BF668" s="106">
        <f t="shared" si="565"/>
        <v>0</v>
      </c>
      <c r="BG668" s="106">
        <f t="shared" si="565"/>
        <v>0</v>
      </c>
      <c r="BH668" s="106">
        <f t="shared" si="565"/>
        <v>0</v>
      </c>
      <c r="BI668" s="106">
        <f t="shared" si="566"/>
        <v>0</v>
      </c>
      <c r="BJ668" s="106">
        <f t="shared" si="566"/>
        <v>0</v>
      </c>
      <c r="BK668" s="106">
        <f t="shared" si="566"/>
        <v>0</v>
      </c>
      <c r="BL668" s="106">
        <f t="shared" si="566"/>
        <v>0.23076923076923078</v>
      </c>
      <c r="BM668" s="106">
        <f t="shared" si="566"/>
        <v>0.76923076923076927</v>
      </c>
      <c r="BN668" s="106">
        <f t="shared" si="566"/>
        <v>1</v>
      </c>
      <c r="BO668" s="106">
        <f t="shared" si="566"/>
        <v>1</v>
      </c>
      <c r="BP668" s="106">
        <f t="shared" si="566"/>
        <v>1</v>
      </c>
      <c r="BQ668" s="106">
        <f t="shared" si="566"/>
        <v>1</v>
      </c>
      <c r="BR668" s="350">
        <f t="shared" si="552"/>
        <v>8.4745762711864403E-2</v>
      </c>
    </row>
    <row r="669" spans="1:70" ht="30" x14ac:dyDescent="0.25">
      <c r="A669" s="80"/>
      <c r="B669" s="103" t="s">
        <v>1910</v>
      </c>
      <c r="C669" s="103" t="s">
        <v>1911</v>
      </c>
      <c r="D669" s="103" t="s">
        <v>9</v>
      </c>
      <c r="E669" s="223">
        <f>VLOOKUP(B669,'Cuadro Control'!C714:J2599,8,FALSE)</f>
        <v>179532477.23999998</v>
      </c>
      <c r="F669" s="104">
        <f t="shared" si="554"/>
        <v>3.3817438522495219E-2</v>
      </c>
      <c r="G669" s="105">
        <v>46584</v>
      </c>
      <c r="H669" s="105"/>
      <c r="I669" s="105">
        <v>46598</v>
      </c>
      <c r="J669" s="354">
        <f t="shared" si="531"/>
        <v>1</v>
      </c>
      <c r="K669" s="104">
        <f t="shared" si="561"/>
        <v>0</v>
      </c>
      <c r="L669" s="104">
        <f t="shared" si="561"/>
        <v>0</v>
      </c>
      <c r="M669" s="104">
        <f t="shared" si="561"/>
        <v>0</v>
      </c>
      <c r="N669" s="104">
        <f t="shared" si="561"/>
        <v>0</v>
      </c>
      <c r="O669" s="104">
        <f t="shared" si="561"/>
        <v>0</v>
      </c>
      <c r="P669" s="104">
        <f t="shared" si="561"/>
        <v>0</v>
      </c>
      <c r="Q669" s="104">
        <f t="shared" si="561"/>
        <v>0</v>
      </c>
      <c r="R669" s="104">
        <f t="shared" si="561"/>
        <v>0</v>
      </c>
      <c r="S669" s="104">
        <f t="shared" si="561"/>
        <v>0</v>
      </c>
      <c r="T669" s="104">
        <f t="shared" si="561"/>
        <v>0</v>
      </c>
      <c r="U669" s="104">
        <f t="shared" si="562"/>
        <v>0</v>
      </c>
      <c r="V669" s="104">
        <f t="shared" si="562"/>
        <v>0</v>
      </c>
      <c r="W669" s="104">
        <f t="shared" si="562"/>
        <v>0</v>
      </c>
      <c r="X669" s="104">
        <f t="shared" si="562"/>
        <v>0</v>
      </c>
      <c r="Y669" s="104">
        <f t="shared" si="562"/>
        <v>0</v>
      </c>
      <c r="Z669" s="104">
        <f t="shared" si="562"/>
        <v>0</v>
      </c>
      <c r="AA669" s="104">
        <f t="shared" si="562"/>
        <v>0</v>
      </c>
      <c r="AB669" s="104">
        <f t="shared" si="562"/>
        <v>0</v>
      </c>
      <c r="AC669" s="104">
        <f t="shared" si="562"/>
        <v>0</v>
      </c>
      <c r="AD669" s="104">
        <f t="shared" si="562"/>
        <v>0</v>
      </c>
      <c r="AE669" s="104">
        <f t="shared" si="563"/>
        <v>0</v>
      </c>
      <c r="AF669" s="104">
        <f t="shared" si="563"/>
        <v>0</v>
      </c>
      <c r="AG669" s="104">
        <f t="shared" si="563"/>
        <v>0</v>
      </c>
      <c r="AH669" s="104">
        <f t="shared" si="563"/>
        <v>0</v>
      </c>
      <c r="AI669" s="104">
        <f t="shared" si="563"/>
        <v>0</v>
      </c>
      <c r="AJ669" s="104">
        <f t="shared" si="563"/>
        <v>0</v>
      </c>
      <c r="AK669" s="104">
        <f t="shared" si="563"/>
        <v>0</v>
      </c>
      <c r="AL669" s="104">
        <f t="shared" si="563"/>
        <v>0</v>
      </c>
      <c r="AM669" s="104">
        <f t="shared" si="563"/>
        <v>0</v>
      </c>
      <c r="AN669" s="104">
        <f t="shared" si="563"/>
        <v>0</v>
      </c>
      <c r="AO669" s="104">
        <f t="shared" si="564"/>
        <v>0</v>
      </c>
      <c r="AP669" s="104">
        <f t="shared" si="564"/>
        <v>0</v>
      </c>
      <c r="AQ669" s="104">
        <f t="shared" si="564"/>
        <v>0</v>
      </c>
      <c r="AR669" s="104">
        <f t="shared" si="564"/>
        <v>0</v>
      </c>
      <c r="AS669" s="104">
        <f t="shared" si="564"/>
        <v>0</v>
      </c>
      <c r="AT669" s="104">
        <f t="shared" si="564"/>
        <v>0</v>
      </c>
      <c r="AU669" s="104">
        <f t="shared" si="564"/>
        <v>0</v>
      </c>
      <c r="AV669" s="104">
        <f t="shared" si="564"/>
        <v>0</v>
      </c>
      <c r="AW669" s="104">
        <f t="shared" si="564"/>
        <v>0</v>
      </c>
      <c r="AX669" s="104">
        <f t="shared" si="564"/>
        <v>0</v>
      </c>
      <c r="AY669" s="104">
        <f t="shared" si="565"/>
        <v>0</v>
      </c>
      <c r="AZ669" s="104">
        <f t="shared" si="565"/>
        <v>0</v>
      </c>
      <c r="BA669" s="104">
        <f t="shared" si="565"/>
        <v>0</v>
      </c>
      <c r="BB669" s="104">
        <f t="shared" si="565"/>
        <v>0</v>
      </c>
      <c r="BC669" s="104">
        <f t="shared" si="565"/>
        <v>0</v>
      </c>
      <c r="BD669" s="104">
        <f t="shared" si="565"/>
        <v>0</v>
      </c>
      <c r="BE669" s="104">
        <f t="shared" si="565"/>
        <v>0</v>
      </c>
      <c r="BF669" s="104">
        <f t="shared" si="565"/>
        <v>0</v>
      </c>
      <c r="BG669" s="104">
        <f t="shared" si="565"/>
        <v>0</v>
      </c>
      <c r="BH669" s="104">
        <f t="shared" si="565"/>
        <v>0</v>
      </c>
      <c r="BI669" s="104">
        <f t="shared" si="566"/>
        <v>0</v>
      </c>
      <c r="BJ669" s="104">
        <f t="shared" si="566"/>
        <v>0</v>
      </c>
      <c r="BK669" s="104">
        <f t="shared" si="566"/>
        <v>0</v>
      </c>
      <c r="BL669" s="104">
        <f t="shared" si="566"/>
        <v>6.6666666666666666E-2</v>
      </c>
      <c r="BM669" s="104">
        <f t="shared" si="566"/>
        <v>0.53333333333333333</v>
      </c>
      <c r="BN669" s="104">
        <f t="shared" si="566"/>
        <v>1</v>
      </c>
      <c r="BO669" s="104">
        <f t="shared" si="566"/>
        <v>1</v>
      </c>
      <c r="BP669" s="104">
        <f t="shared" si="566"/>
        <v>1</v>
      </c>
      <c r="BQ669" s="104">
        <f t="shared" si="566"/>
        <v>1</v>
      </c>
      <c r="BR669" s="350">
        <f t="shared" si="552"/>
        <v>7.7966101694915246E-2</v>
      </c>
    </row>
    <row r="670" spans="1:70" ht="15" x14ac:dyDescent="0.25">
      <c r="A670" s="80"/>
      <c r="B670" s="78" t="s">
        <v>1912</v>
      </c>
      <c r="C670" s="78" t="s">
        <v>2021</v>
      </c>
      <c r="D670" s="78" t="s">
        <v>3</v>
      </c>
      <c r="E670" s="225">
        <f>VLOOKUP(B670,'Cuadro Control'!C715:J2600,8,FALSE)</f>
        <v>0</v>
      </c>
      <c r="F670" s="108">
        <f>IFERROR(E670/$E$654,0)</f>
        <v>0</v>
      </c>
      <c r="G670" s="109">
        <v>46598</v>
      </c>
      <c r="H670" s="109"/>
      <c r="I670" s="109">
        <v>46598</v>
      </c>
      <c r="J670" s="354">
        <f t="shared" si="531"/>
        <v>1</v>
      </c>
      <c r="K670" s="108">
        <f t="shared" si="561"/>
        <v>0</v>
      </c>
      <c r="L670" s="108">
        <f t="shared" si="561"/>
        <v>0</v>
      </c>
      <c r="M670" s="108">
        <f t="shared" si="561"/>
        <v>0</v>
      </c>
      <c r="N670" s="108">
        <f t="shared" si="561"/>
        <v>0</v>
      </c>
      <c r="O670" s="108">
        <f t="shared" si="561"/>
        <v>0</v>
      </c>
      <c r="P670" s="108">
        <f t="shared" si="561"/>
        <v>0</v>
      </c>
      <c r="Q670" s="108">
        <f t="shared" si="561"/>
        <v>0</v>
      </c>
      <c r="R670" s="108">
        <f t="shared" si="561"/>
        <v>0</v>
      </c>
      <c r="S670" s="108">
        <f t="shared" si="561"/>
        <v>0</v>
      </c>
      <c r="T670" s="108">
        <f t="shared" si="561"/>
        <v>0</v>
      </c>
      <c r="U670" s="108">
        <f t="shared" si="562"/>
        <v>0</v>
      </c>
      <c r="V670" s="108">
        <f t="shared" si="562"/>
        <v>0</v>
      </c>
      <c r="W670" s="108">
        <f t="shared" si="562"/>
        <v>0</v>
      </c>
      <c r="X670" s="108">
        <f t="shared" si="562"/>
        <v>0</v>
      </c>
      <c r="Y670" s="108">
        <f t="shared" si="562"/>
        <v>0</v>
      </c>
      <c r="Z670" s="108">
        <f t="shared" si="562"/>
        <v>0</v>
      </c>
      <c r="AA670" s="108">
        <f t="shared" si="562"/>
        <v>0</v>
      </c>
      <c r="AB670" s="108">
        <f t="shared" si="562"/>
        <v>0</v>
      </c>
      <c r="AC670" s="108">
        <f t="shared" si="562"/>
        <v>0</v>
      </c>
      <c r="AD670" s="108">
        <f t="shared" si="562"/>
        <v>0</v>
      </c>
      <c r="AE670" s="108">
        <f t="shared" si="563"/>
        <v>0</v>
      </c>
      <c r="AF670" s="108">
        <f t="shared" si="563"/>
        <v>0</v>
      </c>
      <c r="AG670" s="108">
        <f t="shared" si="563"/>
        <v>0</v>
      </c>
      <c r="AH670" s="108">
        <f t="shared" si="563"/>
        <v>0</v>
      </c>
      <c r="AI670" s="108">
        <f t="shared" si="563"/>
        <v>0</v>
      </c>
      <c r="AJ670" s="108">
        <f t="shared" si="563"/>
        <v>0</v>
      </c>
      <c r="AK670" s="108">
        <f t="shared" si="563"/>
        <v>0</v>
      </c>
      <c r="AL670" s="108">
        <f t="shared" si="563"/>
        <v>0</v>
      </c>
      <c r="AM670" s="108">
        <f t="shared" si="563"/>
        <v>0</v>
      </c>
      <c r="AN670" s="108">
        <f t="shared" si="563"/>
        <v>0</v>
      </c>
      <c r="AO670" s="108">
        <f t="shared" si="564"/>
        <v>0</v>
      </c>
      <c r="AP670" s="108">
        <f t="shared" si="564"/>
        <v>0</v>
      </c>
      <c r="AQ670" s="108">
        <f t="shared" si="564"/>
        <v>0</v>
      </c>
      <c r="AR670" s="108">
        <f t="shared" si="564"/>
        <v>0</v>
      </c>
      <c r="AS670" s="108">
        <f t="shared" si="564"/>
        <v>0</v>
      </c>
      <c r="AT670" s="108">
        <f t="shared" si="564"/>
        <v>0</v>
      </c>
      <c r="AU670" s="108">
        <f t="shared" si="564"/>
        <v>0</v>
      </c>
      <c r="AV670" s="108">
        <f t="shared" si="564"/>
        <v>0</v>
      </c>
      <c r="AW670" s="108">
        <f t="shared" si="564"/>
        <v>0</v>
      </c>
      <c r="AX670" s="108">
        <f t="shared" si="564"/>
        <v>0</v>
      </c>
      <c r="AY670" s="108">
        <f t="shared" si="565"/>
        <v>0</v>
      </c>
      <c r="AZ670" s="108">
        <f t="shared" si="565"/>
        <v>0</v>
      </c>
      <c r="BA670" s="108">
        <f t="shared" si="565"/>
        <v>0</v>
      </c>
      <c r="BB670" s="108">
        <f t="shared" si="565"/>
        <v>0</v>
      </c>
      <c r="BC670" s="108">
        <f t="shared" si="565"/>
        <v>0</v>
      </c>
      <c r="BD670" s="108">
        <f t="shared" si="565"/>
        <v>0</v>
      </c>
      <c r="BE670" s="108">
        <f t="shared" si="565"/>
        <v>0</v>
      </c>
      <c r="BF670" s="108">
        <f t="shared" si="565"/>
        <v>0</v>
      </c>
      <c r="BG670" s="108">
        <f t="shared" si="565"/>
        <v>0</v>
      </c>
      <c r="BH670" s="108">
        <f t="shared" si="565"/>
        <v>0</v>
      </c>
      <c r="BI670" s="108">
        <f t="shared" si="566"/>
        <v>0</v>
      </c>
      <c r="BJ670" s="108">
        <f t="shared" si="566"/>
        <v>0</v>
      </c>
      <c r="BK670" s="108">
        <f t="shared" si="566"/>
        <v>0</v>
      </c>
      <c r="BL670" s="108">
        <f t="shared" si="566"/>
        <v>0</v>
      </c>
      <c r="BM670" s="108">
        <f t="shared" si="566"/>
        <v>0</v>
      </c>
      <c r="BN670" s="108">
        <f t="shared" si="566"/>
        <v>1</v>
      </c>
      <c r="BO670" s="108">
        <f t="shared" si="566"/>
        <v>1</v>
      </c>
      <c r="BP670" s="108">
        <f t="shared" si="566"/>
        <v>1</v>
      </c>
      <c r="BQ670" s="108">
        <f t="shared" si="566"/>
        <v>1</v>
      </c>
      <c r="BR670" s="350">
        <f t="shared" si="552"/>
        <v>6.7796610169491525E-2</v>
      </c>
    </row>
    <row r="671" spans="1:70" ht="15" x14ac:dyDescent="0.25">
      <c r="A671" s="80"/>
      <c r="B671" s="79" t="s">
        <v>1913</v>
      </c>
      <c r="C671" s="79" t="s">
        <v>1914</v>
      </c>
      <c r="D671" s="79" t="s">
        <v>38</v>
      </c>
      <c r="E671" s="226">
        <f>SUM(E672:E687)</f>
        <v>5328575640.9303732</v>
      </c>
      <c r="F671" s="110">
        <f>IFERROR(E671/$E$109,0)</f>
        <v>2.9517699038985597E-2</v>
      </c>
      <c r="G671" s="111">
        <v>46525</v>
      </c>
      <c r="H671" s="111"/>
      <c r="I671" s="111">
        <v>46606</v>
      </c>
      <c r="J671" s="354">
        <f t="shared" si="531"/>
        <v>0.99693705496658824</v>
      </c>
      <c r="K671" s="110">
        <f>SUMPRODUCT($F672:$F686,K672:K686)</f>
        <v>0</v>
      </c>
      <c r="L671" s="110">
        <f t="shared" ref="L671:BQ671" si="567">SUMPRODUCT($F672:$F686,L672:L686)</f>
        <v>0</v>
      </c>
      <c r="M671" s="110">
        <f t="shared" si="567"/>
        <v>0</v>
      </c>
      <c r="N671" s="110">
        <f t="shared" si="567"/>
        <v>0</v>
      </c>
      <c r="O671" s="110">
        <f t="shared" si="567"/>
        <v>0</v>
      </c>
      <c r="P671" s="110">
        <f t="shared" si="567"/>
        <v>0</v>
      </c>
      <c r="Q671" s="110">
        <f t="shared" si="567"/>
        <v>0</v>
      </c>
      <c r="R671" s="110">
        <f t="shared" si="567"/>
        <v>0</v>
      </c>
      <c r="S671" s="110">
        <f t="shared" si="567"/>
        <v>0</v>
      </c>
      <c r="T671" s="110">
        <f t="shared" si="567"/>
        <v>0</v>
      </c>
      <c r="U671" s="110">
        <f t="shared" si="567"/>
        <v>0</v>
      </c>
      <c r="V671" s="110">
        <f t="shared" si="567"/>
        <v>0</v>
      </c>
      <c r="W671" s="110">
        <f t="shared" si="567"/>
        <v>0</v>
      </c>
      <c r="X671" s="110">
        <f t="shared" si="567"/>
        <v>0</v>
      </c>
      <c r="Y671" s="110">
        <f t="shared" si="567"/>
        <v>0</v>
      </c>
      <c r="Z671" s="110">
        <f t="shared" si="567"/>
        <v>0</v>
      </c>
      <c r="AA671" s="110">
        <f t="shared" si="567"/>
        <v>0</v>
      </c>
      <c r="AB671" s="110">
        <f t="shared" si="567"/>
        <v>0</v>
      </c>
      <c r="AC671" s="110">
        <f t="shared" si="567"/>
        <v>0</v>
      </c>
      <c r="AD671" s="110">
        <f t="shared" si="567"/>
        <v>0</v>
      </c>
      <c r="AE671" s="110">
        <f t="shared" si="567"/>
        <v>0</v>
      </c>
      <c r="AF671" s="110">
        <f t="shared" si="567"/>
        <v>0</v>
      </c>
      <c r="AG671" s="110">
        <f t="shared" si="567"/>
        <v>0</v>
      </c>
      <c r="AH671" s="110">
        <f t="shared" si="567"/>
        <v>0</v>
      </c>
      <c r="AI671" s="110">
        <f t="shared" si="567"/>
        <v>0</v>
      </c>
      <c r="AJ671" s="110">
        <f t="shared" si="567"/>
        <v>0</v>
      </c>
      <c r="AK671" s="110">
        <f t="shared" si="567"/>
        <v>0</v>
      </c>
      <c r="AL671" s="110">
        <f t="shared" si="567"/>
        <v>0</v>
      </c>
      <c r="AM671" s="110">
        <f t="shared" si="567"/>
        <v>0</v>
      </c>
      <c r="AN671" s="110">
        <f t="shared" si="567"/>
        <v>0</v>
      </c>
      <c r="AO671" s="110">
        <f t="shared" si="567"/>
        <v>0</v>
      </c>
      <c r="AP671" s="110">
        <f t="shared" si="567"/>
        <v>0</v>
      </c>
      <c r="AQ671" s="110">
        <f t="shared" si="567"/>
        <v>0</v>
      </c>
      <c r="AR671" s="110">
        <f t="shared" si="567"/>
        <v>0</v>
      </c>
      <c r="AS671" s="110">
        <f t="shared" si="567"/>
        <v>0</v>
      </c>
      <c r="AT671" s="110">
        <f t="shared" si="567"/>
        <v>0</v>
      </c>
      <c r="AU671" s="110">
        <f t="shared" si="567"/>
        <v>0</v>
      </c>
      <c r="AV671" s="110">
        <f t="shared" si="567"/>
        <v>0</v>
      </c>
      <c r="AW671" s="110">
        <f t="shared" si="567"/>
        <v>0</v>
      </c>
      <c r="AX671" s="110">
        <f t="shared" si="567"/>
        <v>0</v>
      </c>
      <c r="AY671" s="110">
        <f t="shared" si="567"/>
        <v>0</v>
      </c>
      <c r="AZ671" s="110">
        <f t="shared" si="567"/>
        <v>0</v>
      </c>
      <c r="BA671" s="110">
        <f t="shared" si="567"/>
        <v>0</v>
      </c>
      <c r="BB671" s="110">
        <f t="shared" si="567"/>
        <v>0</v>
      </c>
      <c r="BC671" s="110">
        <f t="shared" si="567"/>
        <v>0</v>
      </c>
      <c r="BD671" s="110">
        <f t="shared" si="567"/>
        <v>6.9455109370426902E-3</v>
      </c>
      <c r="BE671" s="110">
        <f t="shared" si="567"/>
        <v>3.3214154121280925E-2</v>
      </c>
      <c r="BF671" s="110">
        <f t="shared" si="567"/>
        <v>7.4607527129132684E-2</v>
      </c>
      <c r="BG671" s="110">
        <f t="shared" si="567"/>
        <v>0.12415509325463654</v>
      </c>
      <c r="BH671" s="110">
        <f t="shared" si="567"/>
        <v>0.18082152525512407</v>
      </c>
      <c r="BI671" s="110">
        <f t="shared" si="567"/>
        <v>0.27139792212688463</v>
      </c>
      <c r="BJ671" s="110">
        <f t="shared" si="567"/>
        <v>0.35523945977000571</v>
      </c>
      <c r="BK671" s="110">
        <f t="shared" si="567"/>
        <v>0.53061822640316181</v>
      </c>
      <c r="BL671" s="110">
        <f t="shared" si="567"/>
        <v>0.64611018043408852</v>
      </c>
      <c r="BM671" s="110">
        <f t="shared" si="567"/>
        <v>0.66188210791069413</v>
      </c>
      <c r="BN671" s="110">
        <f t="shared" si="567"/>
        <v>0.81300925197237361</v>
      </c>
      <c r="BO671" s="110">
        <f t="shared" si="567"/>
        <v>0.99693705496658824</v>
      </c>
      <c r="BP671" s="110">
        <f t="shared" si="567"/>
        <v>0.99999999999999978</v>
      </c>
      <c r="BQ671" s="110">
        <f t="shared" si="567"/>
        <v>0.99999999999999978</v>
      </c>
      <c r="BR671" s="350">
        <f t="shared" si="552"/>
        <v>0.11347352566577988</v>
      </c>
    </row>
    <row r="672" spans="1:70" ht="24" x14ac:dyDescent="0.25">
      <c r="A672" s="80"/>
      <c r="B672" s="77" t="s">
        <v>1915</v>
      </c>
      <c r="C672" s="77" t="s">
        <v>2129</v>
      </c>
      <c r="D672" s="77" t="s">
        <v>22</v>
      </c>
      <c r="E672" s="224">
        <f>VLOOKUP(B672,'Cuadro Control'!C717:J2602,8,FALSE)</f>
        <v>83271780.884117648</v>
      </c>
      <c r="F672" s="106">
        <f t="shared" ref="F672:F687" si="568">IFERROR(E672/$E$671,0)</f>
        <v>1.5627399608346054E-2</v>
      </c>
      <c r="G672" s="107">
        <v>46525</v>
      </c>
      <c r="H672" s="107"/>
      <c r="I672" s="107">
        <v>46533</v>
      </c>
      <c r="J672" s="354">
        <f t="shared" si="531"/>
        <v>0.44444444444444442</v>
      </c>
      <c r="K672" s="106">
        <f t="shared" ref="K672:T681" si="569">IF($G672=0,0,IF(K$6&lt;$G672,0,IF(K$6&gt;$I672,1,(K$6-$G672+1)/($I672-$G672+1))))</f>
        <v>0</v>
      </c>
      <c r="L672" s="106">
        <f t="shared" si="569"/>
        <v>0</v>
      </c>
      <c r="M672" s="106">
        <f t="shared" si="569"/>
        <v>0</v>
      </c>
      <c r="N672" s="106">
        <f t="shared" si="569"/>
        <v>0</v>
      </c>
      <c r="O672" s="106">
        <f t="shared" si="569"/>
        <v>0</v>
      </c>
      <c r="P672" s="106">
        <f t="shared" si="569"/>
        <v>0</v>
      </c>
      <c r="Q672" s="106">
        <f t="shared" si="569"/>
        <v>0</v>
      </c>
      <c r="R672" s="106">
        <f t="shared" si="569"/>
        <v>0</v>
      </c>
      <c r="S672" s="106">
        <f t="shared" si="569"/>
        <v>0</v>
      </c>
      <c r="T672" s="106">
        <f t="shared" si="569"/>
        <v>0</v>
      </c>
      <c r="U672" s="106">
        <f t="shared" ref="U672:AD681" si="570">IF($G672=0,0,IF(U$6&lt;$G672,0,IF(U$6&gt;$I672,1,(U$6-$G672+1)/($I672-$G672+1))))</f>
        <v>0</v>
      </c>
      <c r="V672" s="106">
        <f t="shared" si="570"/>
        <v>0</v>
      </c>
      <c r="W672" s="106">
        <f t="shared" si="570"/>
        <v>0</v>
      </c>
      <c r="X672" s="106">
        <f t="shared" si="570"/>
        <v>0</v>
      </c>
      <c r="Y672" s="106">
        <f t="shared" si="570"/>
        <v>0</v>
      </c>
      <c r="Z672" s="106">
        <f t="shared" si="570"/>
        <v>0</v>
      </c>
      <c r="AA672" s="106">
        <f t="shared" si="570"/>
        <v>0</v>
      </c>
      <c r="AB672" s="106">
        <f t="shared" si="570"/>
        <v>0</v>
      </c>
      <c r="AC672" s="106">
        <f t="shared" si="570"/>
        <v>0</v>
      </c>
      <c r="AD672" s="106">
        <f t="shared" si="570"/>
        <v>0</v>
      </c>
      <c r="AE672" s="106">
        <f t="shared" ref="AE672:AN681" si="571">IF($G672=0,0,IF(AE$6&lt;$G672,0,IF(AE$6&gt;$I672,1,(AE$6-$G672+1)/($I672-$G672+1))))</f>
        <v>0</v>
      </c>
      <c r="AF672" s="106">
        <f t="shared" si="571"/>
        <v>0</v>
      </c>
      <c r="AG672" s="106">
        <f t="shared" si="571"/>
        <v>0</v>
      </c>
      <c r="AH672" s="106">
        <f t="shared" si="571"/>
        <v>0</v>
      </c>
      <c r="AI672" s="106">
        <f t="shared" si="571"/>
        <v>0</v>
      </c>
      <c r="AJ672" s="106">
        <f t="shared" si="571"/>
        <v>0</v>
      </c>
      <c r="AK672" s="106">
        <f t="shared" si="571"/>
        <v>0</v>
      </c>
      <c r="AL672" s="106">
        <f t="shared" si="571"/>
        <v>0</v>
      </c>
      <c r="AM672" s="106">
        <f t="shared" si="571"/>
        <v>0</v>
      </c>
      <c r="AN672" s="106">
        <f t="shared" si="571"/>
        <v>0</v>
      </c>
      <c r="AO672" s="106">
        <f t="shared" ref="AO672:AX681" si="572">IF($G672=0,0,IF(AO$6&lt;$G672,0,IF(AO$6&gt;$I672,1,(AO$6-$G672+1)/($I672-$G672+1))))</f>
        <v>0</v>
      </c>
      <c r="AP672" s="106">
        <f t="shared" si="572"/>
        <v>0</v>
      </c>
      <c r="AQ672" s="106">
        <f t="shared" si="572"/>
        <v>0</v>
      </c>
      <c r="AR672" s="106">
        <f t="shared" si="572"/>
        <v>0</v>
      </c>
      <c r="AS672" s="106">
        <f t="shared" si="572"/>
        <v>0</v>
      </c>
      <c r="AT672" s="106">
        <f t="shared" si="572"/>
        <v>0</v>
      </c>
      <c r="AU672" s="106">
        <f t="shared" si="572"/>
        <v>0</v>
      </c>
      <c r="AV672" s="106">
        <f t="shared" si="572"/>
        <v>0</v>
      </c>
      <c r="AW672" s="106">
        <f t="shared" si="572"/>
        <v>0</v>
      </c>
      <c r="AX672" s="106">
        <f t="shared" si="572"/>
        <v>0</v>
      </c>
      <c r="AY672" s="106">
        <f t="shared" ref="AY672:BH681" si="573">IF($G672=0,0,IF(AY$6&lt;$G672,0,IF(AY$6&gt;$I672,1,(AY$6-$G672+1)/($I672-$G672+1))))</f>
        <v>0</v>
      </c>
      <c r="AZ672" s="106">
        <f t="shared" si="573"/>
        <v>0</v>
      </c>
      <c r="BA672" s="106">
        <f t="shared" si="573"/>
        <v>0</v>
      </c>
      <c r="BB672" s="106">
        <f t="shared" si="573"/>
        <v>0</v>
      </c>
      <c r="BC672" s="106">
        <f t="shared" si="573"/>
        <v>0</v>
      </c>
      <c r="BD672" s="106">
        <f t="shared" si="573"/>
        <v>0.44444444444444442</v>
      </c>
      <c r="BE672" s="106">
        <f t="shared" si="573"/>
        <v>1</v>
      </c>
      <c r="BF672" s="106">
        <f t="shared" si="573"/>
        <v>1</v>
      </c>
      <c r="BG672" s="106">
        <f t="shared" si="573"/>
        <v>1</v>
      </c>
      <c r="BH672" s="106">
        <f t="shared" si="573"/>
        <v>1</v>
      </c>
      <c r="BI672" s="106">
        <f t="shared" ref="BI672:BQ681" si="574">IF($G672=0,0,IF(BI$6&lt;$G672,0,IF(BI$6&gt;$I672,1,(BI$6-$G672+1)/($I672-$G672+1))))</f>
        <v>1</v>
      </c>
      <c r="BJ672" s="106">
        <f t="shared" si="574"/>
        <v>1</v>
      </c>
      <c r="BK672" s="106">
        <f t="shared" si="574"/>
        <v>1</v>
      </c>
      <c r="BL672" s="106">
        <f t="shared" si="574"/>
        <v>1</v>
      </c>
      <c r="BM672" s="106">
        <f t="shared" si="574"/>
        <v>1</v>
      </c>
      <c r="BN672" s="106">
        <f t="shared" si="574"/>
        <v>1</v>
      </c>
      <c r="BO672" s="106">
        <f t="shared" si="574"/>
        <v>1</v>
      </c>
      <c r="BP672" s="106">
        <f t="shared" si="574"/>
        <v>1</v>
      </c>
      <c r="BQ672" s="106">
        <f t="shared" si="574"/>
        <v>1</v>
      </c>
      <c r="BR672" s="350">
        <f t="shared" si="552"/>
        <v>0.22787193973634651</v>
      </c>
    </row>
    <row r="673" spans="1:70" ht="15" x14ac:dyDescent="0.25">
      <c r="A673" s="80"/>
      <c r="B673" s="77" t="s">
        <v>1917</v>
      </c>
      <c r="C673" s="77" t="s">
        <v>1918</v>
      </c>
      <c r="D673" s="77" t="s">
        <v>9</v>
      </c>
      <c r="E673" s="224">
        <f>VLOOKUP(B673,'Cuadro Control'!C718:J2603,8,FALSE)</f>
        <v>312374505.66882348</v>
      </c>
      <c r="F673" s="106">
        <f t="shared" si="568"/>
        <v>5.8622515043116226E-2</v>
      </c>
      <c r="G673" s="107">
        <v>46533</v>
      </c>
      <c r="H673" s="107"/>
      <c r="I673" s="107">
        <v>46542</v>
      </c>
      <c r="J673" s="354">
        <f t="shared" si="531"/>
        <v>1</v>
      </c>
      <c r="K673" s="106">
        <f t="shared" si="569"/>
        <v>0</v>
      </c>
      <c r="L673" s="106">
        <f t="shared" si="569"/>
        <v>0</v>
      </c>
      <c r="M673" s="106">
        <f t="shared" si="569"/>
        <v>0</v>
      </c>
      <c r="N673" s="106">
        <f t="shared" si="569"/>
        <v>0</v>
      </c>
      <c r="O673" s="106">
        <f t="shared" si="569"/>
        <v>0</v>
      </c>
      <c r="P673" s="106">
        <f t="shared" si="569"/>
        <v>0</v>
      </c>
      <c r="Q673" s="106">
        <f t="shared" si="569"/>
        <v>0</v>
      </c>
      <c r="R673" s="106">
        <f t="shared" si="569"/>
        <v>0</v>
      </c>
      <c r="S673" s="106">
        <f t="shared" si="569"/>
        <v>0</v>
      </c>
      <c r="T673" s="106">
        <f t="shared" si="569"/>
        <v>0</v>
      </c>
      <c r="U673" s="106">
        <f t="shared" si="570"/>
        <v>0</v>
      </c>
      <c r="V673" s="106">
        <f t="shared" si="570"/>
        <v>0</v>
      </c>
      <c r="W673" s="106">
        <f t="shared" si="570"/>
        <v>0</v>
      </c>
      <c r="X673" s="106">
        <f t="shared" si="570"/>
        <v>0</v>
      </c>
      <c r="Y673" s="106">
        <f t="shared" si="570"/>
        <v>0</v>
      </c>
      <c r="Z673" s="106">
        <f t="shared" si="570"/>
        <v>0</v>
      </c>
      <c r="AA673" s="106">
        <f t="shared" si="570"/>
        <v>0</v>
      </c>
      <c r="AB673" s="106">
        <f t="shared" si="570"/>
        <v>0</v>
      </c>
      <c r="AC673" s="106">
        <f t="shared" si="570"/>
        <v>0</v>
      </c>
      <c r="AD673" s="106">
        <f t="shared" si="570"/>
        <v>0</v>
      </c>
      <c r="AE673" s="106">
        <f t="shared" si="571"/>
        <v>0</v>
      </c>
      <c r="AF673" s="106">
        <f t="shared" si="571"/>
        <v>0</v>
      </c>
      <c r="AG673" s="106">
        <f t="shared" si="571"/>
        <v>0</v>
      </c>
      <c r="AH673" s="106">
        <f t="shared" si="571"/>
        <v>0</v>
      </c>
      <c r="AI673" s="106">
        <f t="shared" si="571"/>
        <v>0</v>
      </c>
      <c r="AJ673" s="106">
        <f t="shared" si="571"/>
        <v>0</v>
      </c>
      <c r="AK673" s="106">
        <f t="shared" si="571"/>
        <v>0</v>
      </c>
      <c r="AL673" s="106">
        <f t="shared" si="571"/>
        <v>0</v>
      </c>
      <c r="AM673" s="106">
        <f t="shared" si="571"/>
        <v>0</v>
      </c>
      <c r="AN673" s="106">
        <f t="shared" si="571"/>
        <v>0</v>
      </c>
      <c r="AO673" s="106">
        <f t="shared" si="572"/>
        <v>0</v>
      </c>
      <c r="AP673" s="106">
        <f t="shared" si="572"/>
        <v>0</v>
      </c>
      <c r="AQ673" s="106">
        <f t="shared" si="572"/>
        <v>0</v>
      </c>
      <c r="AR673" s="106">
        <f t="shared" si="572"/>
        <v>0</v>
      </c>
      <c r="AS673" s="106">
        <f t="shared" si="572"/>
        <v>0</v>
      </c>
      <c r="AT673" s="106">
        <f t="shared" si="572"/>
        <v>0</v>
      </c>
      <c r="AU673" s="106">
        <f t="shared" si="572"/>
        <v>0</v>
      </c>
      <c r="AV673" s="106">
        <f t="shared" si="572"/>
        <v>0</v>
      </c>
      <c r="AW673" s="106">
        <f t="shared" si="572"/>
        <v>0</v>
      </c>
      <c r="AX673" s="106">
        <f t="shared" si="572"/>
        <v>0</v>
      </c>
      <c r="AY673" s="106">
        <f t="shared" si="573"/>
        <v>0</v>
      </c>
      <c r="AZ673" s="106">
        <f t="shared" si="573"/>
        <v>0</v>
      </c>
      <c r="BA673" s="106">
        <f t="shared" si="573"/>
        <v>0</v>
      </c>
      <c r="BB673" s="106">
        <f t="shared" si="573"/>
        <v>0</v>
      </c>
      <c r="BC673" s="106">
        <f t="shared" si="573"/>
        <v>0</v>
      </c>
      <c r="BD673" s="106">
        <f t="shared" si="573"/>
        <v>0</v>
      </c>
      <c r="BE673" s="106">
        <f t="shared" si="573"/>
        <v>0.3</v>
      </c>
      <c r="BF673" s="106">
        <f t="shared" si="573"/>
        <v>1</v>
      </c>
      <c r="BG673" s="106">
        <f t="shared" si="573"/>
        <v>1</v>
      </c>
      <c r="BH673" s="106">
        <f t="shared" si="573"/>
        <v>1</v>
      </c>
      <c r="BI673" s="106">
        <f t="shared" si="574"/>
        <v>1</v>
      </c>
      <c r="BJ673" s="106">
        <f t="shared" si="574"/>
        <v>1</v>
      </c>
      <c r="BK673" s="106">
        <f t="shared" si="574"/>
        <v>1</v>
      </c>
      <c r="BL673" s="106">
        <f t="shared" si="574"/>
        <v>1</v>
      </c>
      <c r="BM673" s="106">
        <f t="shared" si="574"/>
        <v>1</v>
      </c>
      <c r="BN673" s="106">
        <f t="shared" si="574"/>
        <v>1</v>
      </c>
      <c r="BO673" s="106">
        <f t="shared" si="574"/>
        <v>1</v>
      </c>
      <c r="BP673" s="106">
        <f t="shared" si="574"/>
        <v>1</v>
      </c>
      <c r="BQ673" s="106">
        <f t="shared" si="574"/>
        <v>1</v>
      </c>
      <c r="BR673" s="350">
        <f t="shared" si="552"/>
        <v>0.20847457627118646</v>
      </c>
    </row>
    <row r="674" spans="1:70" ht="15" x14ac:dyDescent="0.25">
      <c r="A674" s="80"/>
      <c r="B674" s="103" t="s">
        <v>1919</v>
      </c>
      <c r="C674" s="103" t="s">
        <v>1920</v>
      </c>
      <c r="D674" s="103" t="s">
        <v>6</v>
      </c>
      <c r="E674" s="223">
        <f>VLOOKUP(B674,'Cuadro Control'!C719:J2604,8,FALSE)</f>
        <v>9527825.6870364472</v>
      </c>
      <c r="F674" s="104">
        <f t="shared" si="568"/>
        <v>1.7880623883520365E-3</v>
      </c>
      <c r="G674" s="105">
        <v>46542</v>
      </c>
      <c r="H674" s="105"/>
      <c r="I674" s="105">
        <v>46546</v>
      </c>
      <c r="J674" s="354">
        <f t="shared" si="531"/>
        <v>0.2</v>
      </c>
      <c r="K674" s="104">
        <f t="shared" si="569"/>
        <v>0</v>
      </c>
      <c r="L674" s="104">
        <f t="shared" si="569"/>
        <v>0</v>
      </c>
      <c r="M674" s="104">
        <f t="shared" si="569"/>
        <v>0</v>
      </c>
      <c r="N674" s="104">
        <f t="shared" si="569"/>
        <v>0</v>
      </c>
      <c r="O674" s="104">
        <f t="shared" si="569"/>
        <v>0</v>
      </c>
      <c r="P674" s="104">
        <f t="shared" si="569"/>
        <v>0</v>
      </c>
      <c r="Q674" s="104">
        <f t="shared" si="569"/>
        <v>0</v>
      </c>
      <c r="R674" s="104">
        <f t="shared" si="569"/>
        <v>0</v>
      </c>
      <c r="S674" s="104">
        <f t="shared" si="569"/>
        <v>0</v>
      </c>
      <c r="T674" s="104">
        <f t="shared" si="569"/>
        <v>0</v>
      </c>
      <c r="U674" s="104">
        <f t="shared" si="570"/>
        <v>0</v>
      </c>
      <c r="V674" s="104">
        <f t="shared" si="570"/>
        <v>0</v>
      </c>
      <c r="W674" s="104">
        <f t="shared" si="570"/>
        <v>0</v>
      </c>
      <c r="X674" s="104">
        <f t="shared" si="570"/>
        <v>0</v>
      </c>
      <c r="Y674" s="104">
        <f t="shared" si="570"/>
        <v>0</v>
      </c>
      <c r="Z674" s="104">
        <f t="shared" si="570"/>
        <v>0</v>
      </c>
      <c r="AA674" s="104">
        <f t="shared" si="570"/>
        <v>0</v>
      </c>
      <c r="AB674" s="104">
        <f t="shared" si="570"/>
        <v>0</v>
      </c>
      <c r="AC674" s="104">
        <f t="shared" si="570"/>
        <v>0</v>
      </c>
      <c r="AD674" s="104">
        <f t="shared" si="570"/>
        <v>0</v>
      </c>
      <c r="AE674" s="104">
        <f t="shared" si="571"/>
        <v>0</v>
      </c>
      <c r="AF674" s="104">
        <f t="shared" si="571"/>
        <v>0</v>
      </c>
      <c r="AG674" s="104">
        <f t="shared" si="571"/>
        <v>0</v>
      </c>
      <c r="AH674" s="104">
        <f t="shared" si="571"/>
        <v>0</v>
      </c>
      <c r="AI674" s="104">
        <f t="shared" si="571"/>
        <v>0</v>
      </c>
      <c r="AJ674" s="104">
        <f t="shared" si="571"/>
        <v>0</v>
      </c>
      <c r="AK674" s="104">
        <f t="shared" si="571"/>
        <v>0</v>
      </c>
      <c r="AL674" s="104">
        <f t="shared" si="571"/>
        <v>0</v>
      </c>
      <c r="AM674" s="104">
        <f t="shared" si="571"/>
        <v>0</v>
      </c>
      <c r="AN674" s="104">
        <f t="shared" si="571"/>
        <v>0</v>
      </c>
      <c r="AO674" s="104">
        <f t="shared" si="572"/>
        <v>0</v>
      </c>
      <c r="AP674" s="104">
        <f t="shared" si="572"/>
        <v>0</v>
      </c>
      <c r="AQ674" s="104">
        <f t="shared" si="572"/>
        <v>0</v>
      </c>
      <c r="AR674" s="104">
        <f t="shared" si="572"/>
        <v>0</v>
      </c>
      <c r="AS674" s="104">
        <f t="shared" si="572"/>
        <v>0</v>
      </c>
      <c r="AT674" s="104">
        <f t="shared" si="572"/>
        <v>0</v>
      </c>
      <c r="AU674" s="104">
        <f t="shared" si="572"/>
        <v>0</v>
      </c>
      <c r="AV674" s="104">
        <f t="shared" si="572"/>
        <v>0</v>
      </c>
      <c r="AW674" s="104">
        <f t="shared" si="572"/>
        <v>0</v>
      </c>
      <c r="AX674" s="104">
        <f t="shared" si="572"/>
        <v>0</v>
      </c>
      <c r="AY674" s="104">
        <f t="shared" si="573"/>
        <v>0</v>
      </c>
      <c r="AZ674" s="104">
        <f t="shared" si="573"/>
        <v>0</v>
      </c>
      <c r="BA674" s="104">
        <f t="shared" si="573"/>
        <v>0</v>
      </c>
      <c r="BB674" s="104">
        <f t="shared" si="573"/>
        <v>0</v>
      </c>
      <c r="BC674" s="104">
        <f t="shared" si="573"/>
        <v>0</v>
      </c>
      <c r="BD674" s="104">
        <f t="shared" si="573"/>
        <v>0</v>
      </c>
      <c r="BE674" s="104">
        <f t="shared" si="573"/>
        <v>0</v>
      </c>
      <c r="BF674" s="104">
        <f t="shared" si="573"/>
        <v>0.2</v>
      </c>
      <c r="BG674" s="104">
        <f t="shared" si="573"/>
        <v>1</v>
      </c>
      <c r="BH674" s="104">
        <f t="shared" si="573"/>
        <v>1</v>
      </c>
      <c r="BI674" s="104">
        <f t="shared" si="574"/>
        <v>1</v>
      </c>
      <c r="BJ674" s="104">
        <f t="shared" si="574"/>
        <v>1</v>
      </c>
      <c r="BK674" s="104">
        <f t="shared" si="574"/>
        <v>1</v>
      </c>
      <c r="BL674" s="104">
        <f t="shared" si="574"/>
        <v>1</v>
      </c>
      <c r="BM674" s="104">
        <f t="shared" si="574"/>
        <v>1</v>
      </c>
      <c r="BN674" s="104">
        <f t="shared" si="574"/>
        <v>1</v>
      </c>
      <c r="BO674" s="104">
        <f t="shared" si="574"/>
        <v>1</v>
      </c>
      <c r="BP674" s="104">
        <f t="shared" si="574"/>
        <v>1</v>
      </c>
      <c r="BQ674" s="104">
        <f t="shared" si="574"/>
        <v>1</v>
      </c>
      <c r="BR674" s="350">
        <f t="shared" si="552"/>
        <v>0.18983050847457625</v>
      </c>
    </row>
    <row r="675" spans="1:70" ht="15" x14ac:dyDescent="0.25">
      <c r="A675" s="80"/>
      <c r="B675" s="77" t="s">
        <v>1921</v>
      </c>
      <c r="C675" s="77" t="s">
        <v>1922</v>
      </c>
      <c r="D675" s="77" t="s">
        <v>19</v>
      </c>
      <c r="E675" s="224">
        <f>VLOOKUP(B675,'Cuadro Control'!C720:J2605,8,FALSE)</f>
        <v>320494616.71764702</v>
      </c>
      <c r="F675" s="106">
        <f t="shared" si="568"/>
        <v>6.0146395268527789E-2</v>
      </c>
      <c r="G675" s="107">
        <v>46546</v>
      </c>
      <c r="H675" s="107"/>
      <c r="I675" s="107">
        <v>46550</v>
      </c>
      <c r="J675" s="354">
        <f t="shared" si="531"/>
        <v>0.8</v>
      </c>
      <c r="K675" s="106">
        <f t="shared" si="569"/>
        <v>0</v>
      </c>
      <c r="L675" s="106">
        <f t="shared" si="569"/>
        <v>0</v>
      </c>
      <c r="M675" s="106">
        <f t="shared" si="569"/>
        <v>0</v>
      </c>
      <c r="N675" s="106">
        <f t="shared" si="569"/>
        <v>0</v>
      </c>
      <c r="O675" s="106">
        <f t="shared" si="569"/>
        <v>0</v>
      </c>
      <c r="P675" s="106">
        <f t="shared" si="569"/>
        <v>0</v>
      </c>
      <c r="Q675" s="106">
        <f t="shared" si="569"/>
        <v>0</v>
      </c>
      <c r="R675" s="106">
        <f t="shared" si="569"/>
        <v>0</v>
      </c>
      <c r="S675" s="106">
        <f t="shared" si="569"/>
        <v>0</v>
      </c>
      <c r="T675" s="106">
        <f t="shared" si="569"/>
        <v>0</v>
      </c>
      <c r="U675" s="106">
        <f t="shared" si="570"/>
        <v>0</v>
      </c>
      <c r="V675" s="106">
        <f t="shared" si="570"/>
        <v>0</v>
      </c>
      <c r="W675" s="106">
        <f t="shared" si="570"/>
        <v>0</v>
      </c>
      <c r="X675" s="106">
        <f t="shared" si="570"/>
        <v>0</v>
      </c>
      <c r="Y675" s="106">
        <f t="shared" si="570"/>
        <v>0</v>
      </c>
      <c r="Z675" s="106">
        <f t="shared" si="570"/>
        <v>0</v>
      </c>
      <c r="AA675" s="106">
        <f t="shared" si="570"/>
        <v>0</v>
      </c>
      <c r="AB675" s="106">
        <f t="shared" si="570"/>
        <v>0</v>
      </c>
      <c r="AC675" s="106">
        <f t="shared" si="570"/>
        <v>0</v>
      </c>
      <c r="AD675" s="106">
        <f t="shared" si="570"/>
        <v>0</v>
      </c>
      <c r="AE675" s="106">
        <f t="shared" si="571"/>
        <v>0</v>
      </c>
      <c r="AF675" s="106">
        <f t="shared" si="571"/>
        <v>0</v>
      </c>
      <c r="AG675" s="106">
        <f t="shared" si="571"/>
        <v>0</v>
      </c>
      <c r="AH675" s="106">
        <f t="shared" si="571"/>
        <v>0</v>
      </c>
      <c r="AI675" s="106">
        <f t="shared" si="571"/>
        <v>0</v>
      </c>
      <c r="AJ675" s="106">
        <f t="shared" si="571"/>
        <v>0</v>
      </c>
      <c r="AK675" s="106">
        <f t="shared" si="571"/>
        <v>0</v>
      </c>
      <c r="AL675" s="106">
        <f t="shared" si="571"/>
        <v>0</v>
      </c>
      <c r="AM675" s="106">
        <f t="shared" si="571"/>
        <v>0</v>
      </c>
      <c r="AN675" s="106">
        <f t="shared" si="571"/>
        <v>0</v>
      </c>
      <c r="AO675" s="106">
        <f t="shared" si="572"/>
        <v>0</v>
      </c>
      <c r="AP675" s="106">
        <f t="shared" si="572"/>
        <v>0</v>
      </c>
      <c r="AQ675" s="106">
        <f t="shared" si="572"/>
        <v>0</v>
      </c>
      <c r="AR675" s="106">
        <f t="shared" si="572"/>
        <v>0</v>
      </c>
      <c r="AS675" s="106">
        <f t="shared" si="572"/>
        <v>0</v>
      </c>
      <c r="AT675" s="106">
        <f t="shared" si="572"/>
        <v>0</v>
      </c>
      <c r="AU675" s="106">
        <f t="shared" si="572"/>
        <v>0</v>
      </c>
      <c r="AV675" s="106">
        <f t="shared" si="572"/>
        <v>0</v>
      </c>
      <c r="AW675" s="106">
        <f t="shared" si="572"/>
        <v>0</v>
      </c>
      <c r="AX675" s="106">
        <f t="shared" si="572"/>
        <v>0</v>
      </c>
      <c r="AY675" s="106">
        <f t="shared" si="573"/>
        <v>0</v>
      </c>
      <c r="AZ675" s="106">
        <f t="shared" si="573"/>
        <v>0</v>
      </c>
      <c r="BA675" s="106">
        <f t="shared" si="573"/>
        <v>0</v>
      </c>
      <c r="BB675" s="106">
        <f t="shared" si="573"/>
        <v>0</v>
      </c>
      <c r="BC675" s="106">
        <f t="shared" si="573"/>
        <v>0</v>
      </c>
      <c r="BD675" s="106">
        <f t="shared" si="573"/>
        <v>0</v>
      </c>
      <c r="BE675" s="106">
        <f t="shared" si="573"/>
        <v>0</v>
      </c>
      <c r="BF675" s="106">
        <f t="shared" si="573"/>
        <v>0</v>
      </c>
      <c r="BG675" s="106">
        <f t="shared" si="573"/>
        <v>0.8</v>
      </c>
      <c r="BH675" s="106">
        <f t="shared" si="573"/>
        <v>1</v>
      </c>
      <c r="BI675" s="106">
        <f t="shared" si="574"/>
        <v>1</v>
      </c>
      <c r="BJ675" s="106">
        <f t="shared" si="574"/>
        <v>1</v>
      </c>
      <c r="BK675" s="106">
        <f t="shared" si="574"/>
        <v>1</v>
      </c>
      <c r="BL675" s="106">
        <f t="shared" si="574"/>
        <v>1</v>
      </c>
      <c r="BM675" s="106">
        <f t="shared" si="574"/>
        <v>1</v>
      </c>
      <c r="BN675" s="106">
        <f t="shared" si="574"/>
        <v>1</v>
      </c>
      <c r="BO675" s="106">
        <f t="shared" si="574"/>
        <v>1</v>
      </c>
      <c r="BP675" s="106">
        <f t="shared" si="574"/>
        <v>1</v>
      </c>
      <c r="BQ675" s="106">
        <f t="shared" si="574"/>
        <v>1</v>
      </c>
      <c r="BR675" s="350">
        <f t="shared" si="552"/>
        <v>0.18305084745762712</v>
      </c>
    </row>
    <row r="676" spans="1:70" ht="15" x14ac:dyDescent="0.25">
      <c r="A676" s="80"/>
      <c r="B676" s="77" t="s">
        <v>1923</v>
      </c>
      <c r="C676" s="77" t="s">
        <v>1924</v>
      </c>
      <c r="D676" s="77" t="s">
        <v>8</v>
      </c>
      <c r="E676" s="224">
        <f>VLOOKUP(B676,'Cuadro Control'!C721:J2606,8,FALSE)</f>
        <v>94303618.549411759</v>
      </c>
      <c r="F676" s="106">
        <f t="shared" si="568"/>
        <v>1.7697716032224003E-2</v>
      </c>
      <c r="G676" s="107">
        <v>46550</v>
      </c>
      <c r="H676" s="107"/>
      <c r="I676" s="107">
        <v>46553</v>
      </c>
      <c r="J676" s="354">
        <f t="shared" si="531"/>
        <v>0</v>
      </c>
      <c r="K676" s="106">
        <f t="shared" si="569"/>
        <v>0</v>
      </c>
      <c r="L676" s="106">
        <f t="shared" si="569"/>
        <v>0</v>
      </c>
      <c r="M676" s="106">
        <f t="shared" si="569"/>
        <v>0</v>
      </c>
      <c r="N676" s="106">
        <f t="shared" si="569"/>
        <v>0</v>
      </c>
      <c r="O676" s="106">
        <f t="shared" si="569"/>
        <v>0</v>
      </c>
      <c r="P676" s="106">
        <f t="shared" si="569"/>
        <v>0</v>
      </c>
      <c r="Q676" s="106">
        <f t="shared" si="569"/>
        <v>0</v>
      </c>
      <c r="R676" s="106">
        <f t="shared" si="569"/>
        <v>0</v>
      </c>
      <c r="S676" s="106">
        <f t="shared" si="569"/>
        <v>0</v>
      </c>
      <c r="T676" s="106">
        <f t="shared" si="569"/>
        <v>0</v>
      </c>
      <c r="U676" s="106">
        <f t="shared" si="570"/>
        <v>0</v>
      </c>
      <c r="V676" s="106">
        <f t="shared" si="570"/>
        <v>0</v>
      </c>
      <c r="W676" s="106">
        <f t="shared" si="570"/>
        <v>0</v>
      </c>
      <c r="X676" s="106">
        <f t="shared" si="570"/>
        <v>0</v>
      </c>
      <c r="Y676" s="106">
        <f t="shared" si="570"/>
        <v>0</v>
      </c>
      <c r="Z676" s="106">
        <f t="shared" si="570"/>
        <v>0</v>
      </c>
      <c r="AA676" s="106">
        <f t="shared" si="570"/>
        <v>0</v>
      </c>
      <c r="AB676" s="106">
        <f t="shared" si="570"/>
        <v>0</v>
      </c>
      <c r="AC676" s="106">
        <f t="shared" si="570"/>
        <v>0</v>
      </c>
      <c r="AD676" s="106">
        <f t="shared" si="570"/>
        <v>0</v>
      </c>
      <c r="AE676" s="106">
        <f t="shared" si="571"/>
        <v>0</v>
      </c>
      <c r="AF676" s="106">
        <f t="shared" si="571"/>
        <v>0</v>
      </c>
      <c r="AG676" s="106">
        <f t="shared" si="571"/>
        <v>0</v>
      </c>
      <c r="AH676" s="106">
        <f t="shared" si="571"/>
        <v>0</v>
      </c>
      <c r="AI676" s="106">
        <f t="shared" si="571"/>
        <v>0</v>
      </c>
      <c r="AJ676" s="106">
        <f t="shared" si="571"/>
        <v>0</v>
      </c>
      <c r="AK676" s="106">
        <f t="shared" si="571"/>
        <v>0</v>
      </c>
      <c r="AL676" s="106">
        <f t="shared" si="571"/>
        <v>0</v>
      </c>
      <c r="AM676" s="106">
        <f t="shared" si="571"/>
        <v>0</v>
      </c>
      <c r="AN676" s="106">
        <f t="shared" si="571"/>
        <v>0</v>
      </c>
      <c r="AO676" s="106">
        <f t="shared" si="572"/>
        <v>0</v>
      </c>
      <c r="AP676" s="106">
        <f t="shared" si="572"/>
        <v>0</v>
      </c>
      <c r="AQ676" s="106">
        <f t="shared" si="572"/>
        <v>0</v>
      </c>
      <c r="AR676" s="106">
        <f t="shared" si="572"/>
        <v>0</v>
      </c>
      <c r="AS676" s="106">
        <f t="shared" si="572"/>
        <v>0</v>
      </c>
      <c r="AT676" s="106">
        <f t="shared" si="572"/>
        <v>0</v>
      </c>
      <c r="AU676" s="106">
        <f t="shared" si="572"/>
        <v>0</v>
      </c>
      <c r="AV676" s="106">
        <f t="shared" si="572"/>
        <v>0</v>
      </c>
      <c r="AW676" s="106">
        <f t="shared" si="572"/>
        <v>0</v>
      </c>
      <c r="AX676" s="106">
        <f t="shared" si="572"/>
        <v>0</v>
      </c>
      <c r="AY676" s="106">
        <f t="shared" si="573"/>
        <v>0</v>
      </c>
      <c r="AZ676" s="106">
        <f t="shared" si="573"/>
        <v>0</v>
      </c>
      <c r="BA676" s="106">
        <f t="shared" si="573"/>
        <v>0</v>
      </c>
      <c r="BB676" s="106">
        <f t="shared" si="573"/>
        <v>0</v>
      </c>
      <c r="BC676" s="106">
        <f t="shared" si="573"/>
        <v>0</v>
      </c>
      <c r="BD676" s="106">
        <f t="shared" si="573"/>
        <v>0</v>
      </c>
      <c r="BE676" s="106">
        <f t="shared" si="573"/>
        <v>0</v>
      </c>
      <c r="BF676" s="106">
        <f t="shared" si="573"/>
        <v>0</v>
      </c>
      <c r="BG676" s="106">
        <f t="shared" si="573"/>
        <v>0</v>
      </c>
      <c r="BH676" s="106">
        <f t="shared" si="573"/>
        <v>1</v>
      </c>
      <c r="BI676" s="106">
        <f t="shared" si="574"/>
        <v>1</v>
      </c>
      <c r="BJ676" s="106">
        <f t="shared" si="574"/>
        <v>1</v>
      </c>
      <c r="BK676" s="106">
        <f t="shared" si="574"/>
        <v>1</v>
      </c>
      <c r="BL676" s="106">
        <f t="shared" si="574"/>
        <v>1</v>
      </c>
      <c r="BM676" s="106">
        <f t="shared" si="574"/>
        <v>1</v>
      </c>
      <c r="BN676" s="106">
        <f t="shared" si="574"/>
        <v>1</v>
      </c>
      <c r="BO676" s="106">
        <f t="shared" si="574"/>
        <v>1</v>
      </c>
      <c r="BP676" s="106">
        <f t="shared" si="574"/>
        <v>1</v>
      </c>
      <c r="BQ676" s="106">
        <f t="shared" si="574"/>
        <v>1</v>
      </c>
      <c r="BR676" s="350">
        <f t="shared" si="552"/>
        <v>0.16949152542372881</v>
      </c>
    </row>
    <row r="677" spans="1:70" ht="15" x14ac:dyDescent="0.25">
      <c r="A677" s="80"/>
      <c r="B677" s="77" t="s">
        <v>1925</v>
      </c>
      <c r="C677" s="77" t="s">
        <v>1926</v>
      </c>
      <c r="D677" s="77" t="s">
        <v>26</v>
      </c>
      <c r="E677" s="224">
        <f>VLOOKUP(B677,'Cuadro Control'!C723:J2607,8,FALSE)</f>
        <v>179436034.15411764</v>
      </c>
      <c r="F677" s="106">
        <f t="shared" si="568"/>
        <v>3.3674296143197467E-2</v>
      </c>
      <c r="G677" s="107">
        <v>46553</v>
      </c>
      <c r="H677" s="107"/>
      <c r="I677" s="107">
        <v>46557</v>
      </c>
      <c r="J677" s="354">
        <f t="shared" si="531"/>
        <v>0.8</v>
      </c>
      <c r="K677" s="106">
        <f t="shared" si="569"/>
        <v>0</v>
      </c>
      <c r="L677" s="106">
        <f t="shared" si="569"/>
        <v>0</v>
      </c>
      <c r="M677" s="106">
        <f t="shared" si="569"/>
        <v>0</v>
      </c>
      <c r="N677" s="106">
        <f t="shared" si="569"/>
        <v>0</v>
      </c>
      <c r="O677" s="106">
        <f t="shared" si="569"/>
        <v>0</v>
      </c>
      <c r="P677" s="106">
        <f t="shared" si="569"/>
        <v>0</v>
      </c>
      <c r="Q677" s="106">
        <f t="shared" si="569"/>
        <v>0</v>
      </c>
      <c r="R677" s="106">
        <f t="shared" si="569"/>
        <v>0</v>
      </c>
      <c r="S677" s="106">
        <f t="shared" si="569"/>
        <v>0</v>
      </c>
      <c r="T677" s="106">
        <f t="shared" si="569"/>
        <v>0</v>
      </c>
      <c r="U677" s="106">
        <f t="shared" si="570"/>
        <v>0</v>
      </c>
      <c r="V677" s="106">
        <f t="shared" si="570"/>
        <v>0</v>
      </c>
      <c r="W677" s="106">
        <f t="shared" si="570"/>
        <v>0</v>
      </c>
      <c r="X677" s="106">
        <f t="shared" si="570"/>
        <v>0</v>
      </c>
      <c r="Y677" s="106">
        <f t="shared" si="570"/>
        <v>0</v>
      </c>
      <c r="Z677" s="106">
        <f t="shared" si="570"/>
        <v>0</v>
      </c>
      <c r="AA677" s="106">
        <f t="shared" si="570"/>
        <v>0</v>
      </c>
      <c r="AB677" s="106">
        <f t="shared" si="570"/>
        <v>0</v>
      </c>
      <c r="AC677" s="106">
        <f t="shared" si="570"/>
        <v>0</v>
      </c>
      <c r="AD677" s="106">
        <f t="shared" si="570"/>
        <v>0</v>
      </c>
      <c r="AE677" s="106">
        <f t="shared" si="571"/>
        <v>0</v>
      </c>
      <c r="AF677" s="106">
        <f t="shared" si="571"/>
        <v>0</v>
      </c>
      <c r="AG677" s="106">
        <f t="shared" si="571"/>
        <v>0</v>
      </c>
      <c r="AH677" s="106">
        <f t="shared" si="571"/>
        <v>0</v>
      </c>
      <c r="AI677" s="106">
        <f t="shared" si="571"/>
        <v>0</v>
      </c>
      <c r="AJ677" s="106">
        <f t="shared" si="571"/>
        <v>0</v>
      </c>
      <c r="AK677" s="106">
        <f t="shared" si="571"/>
        <v>0</v>
      </c>
      <c r="AL677" s="106">
        <f t="shared" si="571"/>
        <v>0</v>
      </c>
      <c r="AM677" s="106">
        <f t="shared" si="571"/>
        <v>0</v>
      </c>
      <c r="AN677" s="106">
        <f t="shared" si="571"/>
        <v>0</v>
      </c>
      <c r="AO677" s="106">
        <f t="shared" si="572"/>
        <v>0</v>
      </c>
      <c r="AP677" s="106">
        <f t="shared" si="572"/>
        <v>0</v>
      </c>
      <c r="AQ677" s="106">
        <f t="shared" si="572"/>
        <v>0</v>
      </c>
      <c r="AR677" s="106">
        <f t="shared" si="572"/>
        <v>0</v>
      </c>
      <c r="AS677" s="106">
        <f t="shared" si="572"/>
        <v>0</v>
      </c>
      <c r="AT677" s="106">
        <f t="shared" si="572"/>
        <v>0</v>
      </c>
      <c r="AU677" s="106">
        <f t="shared" si="572"/>
        <v>0</v>
      </c>
      <c r="AV677" s="106">
        <f t="shared" si="572"/>
        <v>0</v>
      </c>
      <c r="AW677" s="106">
        <f t="shared" si="572"/>
        <v>0</v>
      </c>
      <c r="AX677" s="106">
        <f t="shared" si="572"/>
        <v>0</v>
      </c>
      <c r="AY677" s="106">
        <f t="shared" si="573"/>
        <v>0</v>
      </c>
      <c r="AZ677" s="106">
        <f t="shared" si="573"/>
        <v>0</v>
      </c>
      <c r="BA677" s="106">
        <f t="shared" si="573"/>
        <v>0</v>
      </c>
      <c r="BB677" s="106">
        <f t="shared" si="573"/>
        <v>0</v>
      </c>
      <c r="BC677" s="106">
        <f t="shared" si="573"/>
        <v>0</v>
      </c>
      <c r="BD677" s="106">
        <f t="shared" si="573"/>
        <v>0</v>
      </c>
      <c r="BE677" s="106">
        <f t="shared" si="573"/>
        <v>0</v>
      </c>
      <c r="BF677" s="106">
        <f t="shared" si="573"/>
        <v>0</v>
      </c>
      <c r="BG677" s="106">
        <f t="shared" si="573"/>
        <v>0</v>
      </c>
      <c r="BH677" s="106">
        <f t="shared" si="573"/>
        <v>0.8</v>
      </c>
      <c r="BI677" s="106">
        <f t="shared" si="574"/>
        <v>1</v>
      </c>
      <c r="BJ677" s="106">
        <f t="shared" si="574"/>
        <v>1</v>
      </c>
      <c r="BK677" s="106">
        <f t="shared" si="574"/>
        <v>1</v>
      </c>
      <c r="BL677" s="106">
        <f t="shared" si="574"/>
        <v>1</v>
      </c>
      <c r="BM677" s="106">
        <f t="shared" si="574"/>
        <v>1</v>
      </c>
      <c r="BN677" s="106">
        <f t="shared" si="574"/>
        <v>1</v>
      </c>
      <c r="BO677" s="106">
        <f t="shared" si="574"/>
        <v>1</v>
      </c>
      <c r="BP677" s="106">
        <f t="shared" si="574"/>
        <v>1</v>
      </c>
      <c r="BQ677" s="106">
        <f t="shared" si="574"/>
        <v>1</v>
      </c>
      <c r="BR677" s="350">
        <f t="shared" si="552"/>
        <v>0.16610169491525426</v>
      </c>
    </row>
    <row r="678" spans="1:70" ht="15" x14ac:dyDescent="0.25">
      <c r="A678" s="80"/>
      <c r="B678" s="77" t="s">
        <v>1927</v>
      </c>
      <c r="C678" s="77" t="s">
        <v>1928</v>
      </c>
      <c r="D678" s="77" t="s">
        <v>730</v>
      </c>
      <c r="E678" s="224">
        <f>VLOOKUP(B678,'Cuadro Control'!C724:J2608,8,FALSE)</f>
        <v>1212623361.2117648</v>
      </c>
      <c r="F678" s="106">
        <f t="shared" si="568"/>
        <v>0.22756988788847143</v>
      </c>
      <c r="G678" s="107">
        <v>46557</v>
      </c>
      <c r="H678" s="107"/>
      <c r="I678" s="107">
        <v>46575</v>
      </c>
      <c r="J678" s="354">
        <f t="shared" si="531"/>
        <v>0.73684210526315785</v>
      </c>
      <c r="K678" s="106">
        <f t="shared" si="569"/>
        <v>0</v>
      </c>
      <c r="L678" s="106">
        <f t="shared" si="569"/>
        <v>0</v>
      </c>
      <c r="M678" s="106">
        <f t="shared" si="569"/>
        <v>0</v>
      </c>
      <c r="N678" s="106">
        <f t="shared" si="569"/>
        <v>0</v>
      </c>
      <c r="O678" s="106">
        <f t="shared" si="569"/>
        <v>0</v>
      </c>
      <c r="P678" s="106">
        <f t="shared" si="569"/>
        <v>0</v>
      </c>
      <c r="Q678" s="106">
        <f t="shared" si="569"/>
        <v>0</v>
      </c>
      <c r="R678" s="106">
        <f t="shared" si="569"/>
        <v>0</v>
      </c>
      <c r="S678" s="106">
        <f t="shared" si="569"/>
        <v>0</v>
      </c>
      <c r="T678" s="106">
        <f t="shared" si="569"/>
        <v>0</v>
      </c>
      <c r="U678" s="106">
        <f t="shared" si="570"/>
        <v>0</v>
      </c>
      <c r="V678" s="106">
        <f t="shared" si="570"/>
        <v>0</v>
      </c>
      <c r="W678" s="106">
        <f t="shared" si="570"/>
        <v>0</v>
      </c>
      <c r="X678" s="106">
        <f t="shared" si="570"/>
        <v>0</v>
      </c>
      <c r="Y678" s="106">
        <f t="shared" si="570"/>
        <v>0</v>
      </c>
      <c r="Z678" s="106">
        <f t="shared" si="570"/>
        <v>0</v>
      </c>
      <c r="AA678" s="106">
        <f t="shared" si="570"/>
        <v>0</v>
      </c>
      <c r="AB678" s="106">
        <f t="shared" si="570"/>
        <v>0</v>
      </c>
      <c r="AC678" s="106">
        <f t="shared" si="570"/>
        <v>0</v>
      </c>
      <c r="AD678" s="106">
        <f t="shared" si="570"/>
        <v>0</v>
      </c>
      <c r="AE678" s="106">
        <f t="shared" si="571"/>
        <v>0</v>
      </c>
      <c r="AF678" s="106">
        <f t="shared" si="571"/>
        <v>0</v>
      </c>
      <c r="AG678" s="106">
        <f t="shared" si="571"/>
        <v>0</v>
      </c>
      <c r="AH678" s="106">
        <f t="shared" si="571"/>
        <v>0</v>
      </c>
      <c r="AI678" s="106">
        <f t="shared" si="571"/>
        <v>0</v>
      </c>
      <c r="AJ678" s="106">
        <f t="shared" si="571"/>
        <v>0</v>
      </c>
      <c r="AK678" s="106">
        <f t="shared" si="571"/>
        <v>0</v>
      </c>
      <c r="AL678" s="106">
        <f t="shared" si="571"/>
        <v>0</v>
      </c>
      <c r="AM678" s="106">
        <f t="shared" si="571"/>
        <v>0</v>
      </c>
      <c r="AN678" s="106">
        <f t="shared" si="571"/>
        <v>0</v>
      </c>
      <c r="AO678" s="106">
        <f t="shared" si="572"/>
        <v>0</v>
      </c>
      <c r="AP678" s="106">
        <f t="shared" si="572"/>
        <v>0</v>
      </c>
      <c r="AQ678" s="106">
        <f t="shared" si="572"/>
        <v>0</v>
      </c>
      <c r="AR678" s="106">
        <f t="shared" si="572"/>
        <v>0</v>
      </c>
      <c r="AS678" s="106">
        <f t="shared" si="572"/>
        <v>0</v>
      </c>
      <c r="AT678" s="106">
        <f t="shared" si="572"/>
        <v>0</v>
      </c>
      <c r="AU678" s="106">
        <f t="shared" si="572"/>
        <v>0</v>
      </c>
      <c r="AV678" s="106">
        <f t="shared" si="572"/>
        <v>0</v>
      </c>
      <c r="AW678" s="106">
        <f t="shared" si="572"/>
        <v>0</v>
      </c>
      <c r="AX678" s="106">
        <f t="shared" si="572"/>
        <v>0</v>
      </c>
      <c r="AY678" s="106">
        <f t="shared" si="573"/>
        <v>0</v>
      </c>
      <c r="AZ678" s="106">
        <f t="shared" si="573"/>
        <v>0</v>
      </c>
      <c r="BA678" s="106">
        <f t="shared" si="573"/>
        <v>0</v>
      </c>
      <c r="BB678" s="106">
        <f t="shared" si="573"/>
        <v>0</v>
      </c>
      <c r="BC678" s="106">
        <f t="shared" si="573"/>
        <v>0</v>
      </c>
      <c r="BD678" s="106">
        <f t="shared" si="573"/>
        <v>0</v>
      </c>
      <c r="BE678" s="106">
        <f t="shared" si="573"/>
        <v>0</v>
      </c>
      <c r="BF678" s="106">
        <f t="shared" si="573"/>
        <v>0</v>
      </c>
      <c r="BG678" s="106">
        <f t="shared" si="573"/>
        <v>0</v>
      </c>
      <c r="BH678" s="106">
        <f t="shared" si="573"/>
        <v>0</v>
      </c>
      <c r="BI678" s="106">
        <f t="shared" si="574"/>
        <v>0.36842105263157893</v>
      </c>
      <c r="BJ678" s="106">
        <f t="shared" si="574"/>
        <v>0.73684210526315785</v>
      </c>
      <c r="BK678" s="106">
        <f t="shared" si="574"/>
        <v>1</v>
      </c>
      <c r="BL678" s="106">
        <f t="shared" si="574"/>
        <v>1</v>
      </c>
      <c r="BM678" s="106">
        <f t="shared" si="574"/>
        <v>1</v>
      </c>
      <c r="BN678" s="106">
        <f t="shared" si="574"/>
        <v>1</v>
      </c>
      <c r="BO678" s="106">
        <f t="shared" si="574"/>
        <v>1</v>
      </c>
      <c r="BP678" s="106">
        <f t="shared" si="574"/>
        <v>1</v>
      </c>
      <c r="BQ678" s="106">
        <f t="shared" si="574"/>
        <v>1</v>
      </c>
      <c r="BR678" s="350">
        <f t="shared" si="552"/>
        <v>0.13737734165923282</v>
      </c>
    </row>
    <row r="679" spans="1:70" ht="15" x14ac:dyDescent="0.25">
      <c r="A679" s="80"/>
      <c r="B679" s="77" t="s">
        <v>1929</v>
      </c>
      <c r="C679" s="77" t="s">
        <v>1930</v>
      </c>
      <c r="D679" s="77" t="s">
        <v>6</v>
      </c>
      <c r="E679" s="224">
        <f>VLOOKUP(B679,'Cuadro Control'!C725:J2609,8,FALSE)</f>
        <v>0</v>
      </c>
      <c r="F679" s="106">
        <f t="shared" si="568"/>
        <v>0</v>
      </c>
      <c r="G679" s="107">
        <v>46575</v>
      </c>
      <c r="H679" s="107"/>
      <c r="I679" s="107">
        <v>46577</v>
      </c>
      <c r="J679" s="354">
        <f t="shared" si="531"/>
        <v>1</v>
      </c>
      <c r="K679" s="106">
        <f t="shared" si="569"/>
        <v>0</v>
      </c>
      <c r="L679" s="106">
        <f t="shared" si="569"/>
        <v>0</v>
      </c>
      <c r="M679" s="106">
        <f t="shared" si="569"/>
        <v>0</v>
      </c>
      <c r="N679" s="106">
        <f t="shared" si="569"/>
        <v>0</v>
      </c>
      <c r="O679" s="106">
        <f t="shared" si="569"/>
        <v>0</v>
      </c>
      <c r="P679" s="106">
        <f t="shared" si="569"/>
        <v>0</v>
      </c>
      <c r="Q679" s="106">
        <f t="shared" si="569"/>
        <v>0</v>
      </c>
      <c r="R679" s="106">
        <f t="shared" si="569"/>
        <v>0</v>
      </c>
      <c r="S679" s="106">
        <f t="shared" si="569"/>
        <v>0</v>
      </c>
      <c r="T679" s="106">
        <f t="shared" si="569"/>
        <v>0</v>
      </c>
      <c r="U679" s="106">
        <f t="shared" si="570"/>
        <v>0</v>
      </c>
      <c r="V679" s="106">
        <f t="shared" si="570"/>
        <v>0</v>
      </c>
      <c r="W679" s="106">
        <f t="shared" si="570"/>
        <v>0</v>
      </c>
      <c r="X679" s="106">
        <f t="shared" si="570"/>
        <v>0</v>
      </c>
      <c r="Y679" s="106">
        <f t="shared" si="570"/>
        <v>0</v>
      </c>
      <c r="Z679" s="106">
        <f t="shared" si="570"/>
        <v>0</v>
      </c>
      <c r="AA679" s="106">
        <f t="shared" si="570"/>
        <v>0</v>
      </c>
      <c r="AB679" s="106">
        <f t="shared" si="570"/>
        <v>0</v>
      </c>
      <c r="AC679" s="106">
        <f t="shared" si="570"/>
        <v>0</v>
      </c>
      <c r="AD679" s="106">
        <f t="shared" si="570"/>
        <v>0</v>
      </c>
      <c r="AE679" s="106">
        <f t="shared" si="571"/>
        <v>0</v>
      </c>
      <c r="AF679" s="106">
        <f t="shared" si="571"/>
        <v>0</v>
      </c>
      <c r="AG679" s="106">
        <f t="shared" si="571"/>
        <v>0</v>
      </c>
      <c r="AH679" s="106">
        <f t="shared" si="571"/>
        <v>0</v>
      </c>
      <c r="AI679" s="106">
        <f t="shared" si="571"/>
        <v>0</v>
      </c>
      <c r="AJ679" s="106">
        <f t="shared" si="571"/>
        <v>0</v>
      </c>
      <c r="AK679" s="106">
        <f t="shared" si="571"/>
        <v>0</v>
      </c>
      <c r="AL679" s="106">
        <f t="shared" si="571"/>
        <v>0</v>
      </c>
      <c r="AM679" s="106">
        <f t="shared" si="571"/>
        <v>0</v>
      </c>
      <c r="AN679" s="106">
        <f t="shared" si="571"/>
        <v>0</v>
      </c>
      <c r="AO679" s="106">
        <f t="shared" si="572"/>
        <v>0</v>
      </c>
      <c r="AP679" s="106">
        <f t="shared" si="572"/>
        <v>0</v>
      </c>
      <c r="AQ679" s="106">
        <f t="shared" si="572"/>
        <v>0</v>
      </c>
      <c r="AR679" s="106">
        <f t="shared" si="572"/>
        <v>0</v>
      </c>
      <c r="AS679" s="106">
        <f t="shared" si="572"/>
        <v>0</v>
      </c>
      <c r="AT679" s="106">
        <f t="shared" si="572"/>
        <v>0</v>
      </c>
      <c r="AU679" s="106">
        <f t="shared" si="572"/>
        <v>0</v>
      </c>
      <c r="AV679" s="106">
        <f t="shared" si="572"/>
        <v>0</v>
      </c>
      <c r="AW679" s="106">
        <f t="shared" si="572"/>
        <v>0</v>
      </c>
      <c r="AX679" s="106">
        <f t="shared" si="572"/>
        <v>0</v>
      </c>
      <c r="AY679" s="106">
        <f t="shared" si="573"/>
        <v>0</v>
      </c>
      <c r="AZ679" s="106">
        <f t="shared" si="573"/>
        <v>0</v>
      </c>
      <c r="BA679" s="106">
        <f t="shared" si="573"/>
        <v>0</v>
      </c>
      <c r="BB679" s="106">
        <f t="shared" si="573"/>
        <v>0</v>
      </c>
      <c r="BC679" s="106">
        <f t="shared" si="573"/>
        <v>0</v>
      </c>
      <c r="BD679" s="106">
        <f t="shared" si="573"/>
        <v>0</v>
      </c>
      <c r="BE679" s="106">
        <f t="shared" si="573"/>
        <v>0</v>
      </c>
      <c r="BF679" s="106">
        <f t="shared" si="573"/>
        <v>0</v>
      </c>
      <c r="BG679" s="106">
        <f t="shared" si="573"/>
        <v>0</v>
      </c>
      <c r="BH679" s="106">
        <f t="shared" si="573"/>
        <v>0</v>
      </c>
      <c r="BI679" s="106">
        <f t="shared" si="574"/>
        <v>0</v>
      </c>
      <c r="BJ679" s="106">
        <f t="shared" si="574"/>
        <v>0</v>
      </c>
      <c r="BK679" s="106">
        <f t="shared" si="574"/>
        <v>1</v>
      </c>
      <c r="BL679" s="106">
        <f t="shared" si="574"/>
        <v>1</v>
      </c>
      <c r="BM679" s="106">
        <f t="shared" si="574"/>
        <v>1</v>
      </c>
      <c r="BN679" s="106">
        <f t="shared" si="574"/>
        <v>1</v>
      </c>
      <c r="BO679" s="106">
        <f t="shared" si="574"/>
        <v>1</v>
      </c>
      <c r="BP679" s="106">
        <f t="shared" si="574"/>
        <v>1</v>
      </c>
      <c r="BQ679" s="106">
        <f t="shared" si="574"/>
        <v>1</v>
      </c>
      <c r="BR679" s="350">
        <f t="shared" si="552"/>
        <v>0.11864406779661017</v>
      </c>
    </row>
    <row r="680" spans="1:70" ht="24" x14ac:dyDescent="0.25">
      <c r="A680" s="80"/>
      <c r="B680" s="78" t="s">
        <v>1931</v>
      </c>
      <c r="C680" s="78" t="s">
        <v>1932</v>
      </c>
      <c r="D680" s="78" t="s">
        <v>3</v>
      </c>
      <c r="E680" s="225">
        <f>VLOOKUP(B680,'Cuadro Control'!C726:J2610,8,FALSE)</f>
        <v>0</v>
      </c>
      <c r="F680" s="108">
        <f t="shared" si="568"/>
        <v>0</v>
      </c>
      <c r="G680" s="109">
        <v>46575</v>
      </c>
      <c r="H680" s="109"/>
      <c r="I680" s="109">
        <v>46575</v>
      </c>
      <c r="J680" s="354">
        <f t="shared" si="531"/>
        <v>0</v>
      </c>
      <c r="K680" s="108">
        <f t="shared" si="569"/>
        <v>0</v>
      </c>
      <c r="L680" s="108">
        <f t="shared" si="569"/>
        <v>0</v>
      </c>
      <c r="M680" s="108">
        <f t="shared" si="569"/>
        <v>0</v>
      </c>
      <c r="N680" s="108">
        <f t="shared" si="569"/>
        <v>0</v>
      </c>
      <c r="O680" s="108">
        <f t="shared" si="569"/>
        <v>0</v>
      </c>
      <c r="P680" s="108">
        <f t="shared" si="569"/>
        <v>0</v>
      </c>
      <c r="Q680" s="108">
        <f t="shared" si="569"/>
        <v>0</v>
      </c>
      <c r="R680" s="108">
        <f t="shared" si="569"/>
        <v>0</v>
      </c>
      <c r="S680" s="108">
        <f t="shared" si="569"/>
        <v>0</v>
      </c>
      <c r="T680" s="108">
        <f t="shared" si="569"/>
        <v>0</v>
      </c>
      <c r="U680" s="108">
        <f t="shared" si="570"/>
        <v>0</v>
      </c>
      <c r="V680" s="108">
        <f t="shared" si="570"/>
        <v>0</v>
      </c>
      <c r="W680" s="108">
        <f t="shared" si="570"/>
        <v>0</v>
      </c>
      <c r="X680" s="108">
        <f t="shared" si="570"/>
        <v>0</v>
      </c>
      <c r="Y680" s="108">
        <f t="shared" si="570"/>
        <v>0</v>
      </c>
      <c r="Z680" s="108">
        <f t="shared" si="570"/>
        <v>0</v>
      </c>
      <c r="AA680" s="108">
        <f t="shared" si="570"/>
        <v>0</v>
      </c>
      <c r="AB680" s="108">
        <f t="shared" si="570"/>
        <v>0</v>
      </c>
      <c r="AC680" s="108">
        <f t="shared" si="570"/>
        <v>0</v>
      </c>
      <c r="AD680" s="108">
        <f t="shared" si="570"/>
        <v>0</v>
      </c>
      <c r="AE680" s="108">
        <f t="shared" si="571"/>
        <v>0</v>
      </c>
      <c r="AF680" s="108">
        <f t="shared" si="571"/>
        <v>0</v>
      </c>
      <c r="AG680" s="108">
        <f t="shared" si="571"/>
        <v>0</v>
      </c>
      <c r="AH680" s="108">
        <f t="shared" si="571"/>
        <v>0</v>
      </c>
      <c r="AI680" s="108">
        <f t="shared" si="571"/>
        <v>0</v>
      </c>
      <c r="AJ680" s="108">
        <f t="shared" si="571"/>
        <v>0</v>
      </c>
      <c r="AK680" s="108">
        <f t="shared" si="571"/>
        <v>0</v>
      </c>
      <c r="AL680" s="108">
        <f t="shared" si="571"/>
        <v>0</v>
      </c>
      <c r="AM680" s="108">
        <f t="shared" si="571"/>
        <v>0</v>
      </c>
      <c r="AN680" s="108">
        <f t="shared" si="571"/>
        <v>0</v>
      </c>
      <c r="AO680" s="108">
        <f t="shared" si="572"/>
        <v>0</v>
      </c>
      <c r="AP680" s="108">
        <f t="shared" si="572"/>
        <v>0</v>
      </c>
      <c r="AQ680" s="108">
        <f t="shared" si="572"/>
        <v>0</v>
      </c>
      <c r="AR680" s="108">
        <f t="shared" si="572"/>
        <v>0</v>
      </c>
      <c r="AS680" s="108">
        <f t="shared" si="572"/>
        <v>0</v>
      </c>
      <c r="AT680" s="108">
        <f t="shared" si="572"/>
        <v>0</v>
      </c>
      <c r="AU680" s="108">
        <f t="shared" si="572"/>
        <v>0</v>
      </c>
      <c r="AV680" s="108">
        <f t="shared" si="572"/>
        <v>0</v>
      </c>
      <c r="AW680" s="108">
        <f t="shared" si="572"/>
        <v>0</v>
      </c>
      <c r="AX680" s="108">
        <f t="shared" si="572"/>
        <v>0</v>
      </c>
      <c r="AY680" s="108">
        <f t="shared" si="573"/>
        <v>0</v>
      </c>
      <c r="AZ680" s="108">
        <f t="shared" si="573"/>
        <v>0</v>
      </c>
      <c r="BA680" s="108">
        <f t="shared" si="573"/>
        <v>0</v>
      </c>
      <c r="BB680" s="108">
        <f t="shared" si="573"/>
        <v>0</v>
      </c>
      <c r="BC680" s="108">
        <f t="shared" si="573"/>
        <v>0</v>
      </c>
      <c r="BD680" s="108">
        <f t="shared" si="573"/>
        <v>0</v>
      </c>
      <c r="BE680" s="108">
        <f t="shared" si="573"/>
        <v>0</v>
      </c>
      <c r="BF680" s="108">
        <f t="shared" si="573"/>
        <v>0</v>
      </c>
      <c r="BG680" s="108">
        <f t="shared" si="573"/>
        <v>0</v>
      </c>
      <c r="BH680" s="108">
        <f t="shared" si="573"/>
        <v>0</v>
      </c>
      <c r="BI680" s="108">
        <f t="shared" si="574"/>
        <v>0</v>
      </c>
      <c r="BJ680" s="108">
        <f t="shared" si="574"/>
        <v>0</v>
      </c>
      <c r="BK680" s="108">
        <f t="shared" si="574"/>
        <v>1</v>
      </c>
      <c r="BL680" s="108">
        <f t="shared" si="574"/>
        <v>1</v>
      </c>
      <c r="BM680" s="108">
        <f t="shared" si="574"/>
        <v>1</v>
      </c>
      <c r="BN680" s="108">
        <f t="shared" si="574"/>
        <v>1</v>
      </c>
      <c r="BO680" s="108">
        <f t="shared" si="574"/>
        <v>1</v>
      </c>
      <c r="BP680" s="108">
        <f t="shared" si="574"/>
        <v>1</v>
      </c>
      <c r="BQ680" s="108">
        <f t="shared" si="574"/>
        <v>1</v>
      </c>
      <c r="BR680" s="350">
        <f t="shared" si="552"/>
        <v>0.11864406779661017</v>
      </c>
    </row>
    <row r="681" spans="1:70" ht="15" x14ac:dyDescent="0.25">
      <c r="A681" s="80"/>
      <c r="B681" s="77" t="s">
        <v>1933</v>
      </c>
      <c r="C681" s="77" t="s">
        <v>1934</v>
      </c>
      <c r="D681" s="77" t="s">
        <v>8</v>
      </c>
      <c r="E681" s="224">
        <f>VLOOKUP(B681,'Cuadro Control'!C727:J2611,8,FALSE)</f>
        <v>1230815225.9452939</v>
      </c>
      <c r="F681" s="106">
        <f t="shared" si="568"/>
        <v>0.23098390806185359</v>
      </c>
      <c r="G681" s="107">
        <v>46577</v>
      </c>
      <c r="H681" s="107"/>
      <c r="I681" s="107">
        <v>46578</v>
      </c>
      <c r="J681" s="354">
        <f t="shared" si="531"/>
        <v>0.5</v>
      </c>
      <c r="K681" s="106">
        <f t="shared" si="569"/>
        <v>0</v>
      </c>
      <c r="L681" s="106">
        <f t="shared" si="569"/>
        <v>0</v>
      </c>
      <c r="M681" s="106">
        <f t="shared" si="569"/>
        <v>0</v>
      </c>
      <c r="N681" s="106">
        <f t="shared" si="569"/>
        <v>0</v>
      </c>
      <c r="O681" s="106">
        <f t="shared" si="569"/>
        <v>0</v>
      </c>
      <c r="P681" s="106">
        <f t="shared" si="569"/>
        <v>0</v>
      </c>
      <c r="Q681" s="106">
        <f t="shared" si="569"/>
        <v>0</v>
      </c>
      <c r="R681" s="106">
        <f t="shared" si="569"/>
        <v>0</v>
      </c>
      <c r="S681" s="106">
        <f t="shared" si="569"/>
        <v>0</v>
      </c>
      <c r="T681" s="106">
        <f t="shared" si="569"/>
        <v>0</v>
      </c>
      <c r="U681" s="106">
        <f t="shared" si="570"/>
        <v>0</v>
      </c>
      <c r="V681" s="106">
        <f t="shared" si="570"/>
        <v>0</v>
      </c>
      <c r="W681" s="106">
        <f t="shared" si="570"/>
        <v>0</v>
      </c>
      <c r="X681" s="106">
        <f t="shared" si="570"/>
        <v>0</v>
      </c>
      <c r="Y681" s="106">
        <f t="shared" si="570"/>
        <v>0</v>
      </c>
      <c r="Z681" s="106">
        <f t="shared" si="570"/>
        <v>0</v>
      </c>
      <c r="AA681" s="106">
        <f t="shared" si="570"/>
        <v>0</v>
      </c>
      <c r="AB681" s="106">
        <f t="shared" si="570"/>
        <v>0</v>
      </c>
      <c r="AC681" s="106">
        <f t="shared" si="570"/>
        <v>0</v>
      </c>
      <c r="AD681" s="106">
        <f t="shared" si="570"/>
        <v>0</v>
      </c>
      <c r="AE681" s="106">
        <f t="shared" si="571"/>
        <v>0</v>
      </c>
      <c r="AF681" s="106">
        <f t="shared" si="571"/>
        <v>0</v>
      </c>
      <c r="AG681" s="106">
        <f t="shared" si="571"/>
        <v>0</v>
      </c>
      <c r="AH681" s="106">
        <f t="shared" si="571"/>
        <v>0</v>
      </c>
      <c r="AI681" s="106">
        <f t="shared" si="571"/>
        <v>0</v>
      </c>
      <c r="AJ681" s="106">
        <f t="shared" si="571"/>
        <v>0</v>
      </c>
      <c r="AK681" s="106">
        <f t="shared" si="571"/>
        <v>0</v>
      </c>
      <c r="AL681" s="106">
        <f t="shared" si="571"/>
        <v>0</v>
      </c>
      <c r="AM681" s="106">
        <f t="shared" si="571"/>
        <v>0</v>
      </c>
      <c r="AN681" s="106">
        <f t="shared" si="571"/>
        <v>0</v>
      </c>
      <c r="AO681" s="106">
        <f t="shared" si="572"/>
        <v>0</v>
      </c>
      <c r="AP681" s="106">
        <f t="shared" si="572"/>
        <v>0</v>
      </c>
      <c r="AQ681" s="106">
        <f t="shared" si="572"/>
        <v>0</v>
      </c>
      <c r="AR681" s="106">
        <f t="shared" si="572"/>
        <v>0</v>
      </c>
      <c r="AS681" s="106">
        <f t="shared" si="572"/>
        <v>0</v>
      </c>
      <c r="AT681" s="106">
        <f t="shared" si="572"/>
        <v>0</v>
      </c>
      <c r="AU681" s="106">
        <f t="shared" si="572"/>
        <v>0</v>
      </c>
      <c r="AV681" s="106">
        <f t="shared" si="572"/>
        <v>0</v>
      </c>
      <c r="AW681" s="106">
        <f t="shared" si="572"/>
        <v>0</v>
      </c>
      <c r="AX681" s="106">
        <f t="shared" si="572"/>
        <v>0</v>
      </c>
      <c r="AY681" s="106">
        <f t="shared" si="573"/>
        <v>0</v>
      </c>
      <c r="AZ681" s="106">
        <f t="shared" si="573"/>
        <v>0</v>
      </c>
      <c r="BA681" s="106">
        <f t="shared" si="573"/>
        <v>0</v>
      </c>
      <c r="BB681" s="106">
        <f t="shared" si="573"/>
        <v>0</v>
      </c>
      <c r="BC681" s="106">
        <f t="shared" si="573"/>
        <v>0</v>
      </c>
      <c r="BD681" s="106">
        <f t="shared" si="573"/>
        <v>0</v>
      </c>
      <c r="BE681" s="106">
        <f t="shared" si="573"/>
        <v>0</v>
      </c>
      <c r="BF681" s="106">
        <f t="shared" si="573"/>
        <v>0</v>
      </c>
      <c r="BG681" s="106">
        <f t="shared" si="573"/>
        <v>0</v>
      </c>
      <c r="BH681" s="106">
        <f t="shared" si="573"/>
        <v>0</v>
      </c>
      <c r="BI681" s="106">
        <f t="shared" si="574"/>
        <v>0</v>
      </c>
      <c r="BJ681" s="106">
        <f t="shared" si="574"/>
        <v>0</v>
      </c>
      <c r="BK681" s="106">
        <f t="shared" si="574"/>
        <v>0.5</v>
      </c>
      <c r="BL681" s="106">
        <f t="shared" si="574"/>
        <v>1</v>
      </c>
      <c r="BM681" s="106">
        <f t="shared" si="574"/>
        <v>1</v>
      </c>
      <c r="BN681" s="106">
        <f t="shared" si="574"/>
        <v>1</v>
      </c>
      <c r="BO681" s="106">
        <f t="shared" si="574"/>
        <v>1</v>
      </c>
      <c r="BP681" s="106">
        <f t="shared" si="574"/>
        <v>1</v>
      </c>
      <c r="BQ681" s="106">
        <f t="shared" si="574"/>
        <v>1</v>
      </c>
      <c r="BR681" s="350">
        <f t="shared" si="552"/>
        <v>0.11016949152542373</v>
      </c>
    </row>
    <row r="682" spans="1:70" ht="15" x14ac:dyDescent="0.25">
      <c r="A682" s="80"/>
      <c r="B682" s="77" t="s">
        <v>1935</v>
      </c>
      <c r="C682" s="77" t="s">
        <v>1936</v>
      </c>
      <c r="D682" s="77" t="s">
        <v>26</v>
      </c>
      <c r="E682" s="224">
        <f>VLOOKUP(B682,'Cuadro Control'!C728:J2612,8,FALSE)</f>
        <v>0</v>
      </c>
      <c r="F682" s="106">
        <f t="shared" si="568"/>
        <v>0</v>
      </c>
      <c r="G682" s="107">
        <v>46578</v>
      </c>
      <c r="H682" s="107"/>
      <c r="I682" s="107">
        <v>46589</v>
      </c>
      <c r="J682" s="354">
        <f t="shared" si="531"/>
        <v>0.58333333333333337</v>
      </c>
      <c r="K682" s="106">
        <f t="shared" ref="K682:T688" si="575">IF($G682=0,0,IF(K$6&lt;$G682,0,IF(K$6&gt;$I682,1,(K$6-$G682+1)/($I682-$G682+1))))</f>
        <v>0</v>
      </c>
      <c r="L682" s="106">
        <f t="shared" si="575"/>
        <v>0</v>
      </c>
      <c r="M682" s="106">
        <f t="shared" si="575"/>
        <v>0</v>
      </c>
      <c r="N682" s="106">
        <f t="shared" si="575"/>
        <v>0</v>
      </c>
      <c r="O682" s="106">
        <f t="shared" si="575"/>
        <v>0</v>
      </c>
      <c r="P682" s="106">
        <f t="shared" si="575"/>
        <v>0</v>
      </c>
      <c r="Q682" s="106">
        <f t="shared" si="575"/>
        <v>0</v>
      </c>
      <c r="R682" s="106">
        <f t="shared" si="575"/>
        <v>0</v>
      </c>
      <c r="S682" s="106">
        <f t="shared" si="575"/>
        <v>0</v>
      </c>
      <c r="T682" s="106">
        <f t="shared" si="575"/>
        <v>0</v>
      </c>
      <c r="U682" s="106">
        <f t="shared" ref="U682:AD688" si="576">IF($G682=0,0,IF(U$6&lt;$G682,0,IF(U$6&gt;$I682,1,(U$6-$G682+1)/($I682-$G682+1))))</f>
        <v>0</v>
      </c>
      <c r="V682" s="106">
        <f t="shared" si="576"/>
        <v>0</v>
      </c>
      <c r="W682" s="106">
        <f t="shared" si="576"/>
        <v>0</v>
      </c>
      <c r="X682" s="106">
        <f t="shared" si="576"/>
        <v>0</v>
      </c>
      <c r="Y682" s="106">
        <f t="shared" si="576"/>
        <v>0</v>
      </c>
      <c r="Z682" s="106">
        <f t="shared" si="576"/>
        <v>0</v>
      </c>
      <c r="AA682" s="106">
        <f t="shared" si="576"/>
        <v>0</v>
      </c>
      <c r="AB682" s="106">
        <f t="shared" si="576"/>
        <v>0</v>
      </c>
      <c r="AC682" s="106">
        <f t="shared" si="576"/>
        <v>0</v>
      </c>
      <c r="AD682" s="106">
        <f t="shared" si="576"/>
        <v>0</v>
      </c>
      <c r="AE682" s="106">
        <f t="shared" ref="AE682:AN688" si="577">IF($G682=0,0,IF(AE$6&lt;$G682,0,IF(AE$6&gt;$I682,1,(AE$6-$G682+1)/($I682-$G682+1))))</f>
        <v>0</v>
      </c>
      <c r="AF682" s="106">
        <f t="shared" si="577"/>
        <v>0</v>
      </c>
      <c r="AG682" s="106">
        <f t="shared" si="577"/>
        <v>0</v>
      </c>
      <c r="AH682" s="106">
        <f t="shared" si="577"/>
        <v>0</v>
      </c>
      <c r="AI682" s="106">
        <f t="shared" si="577"/>
        <v>0</v>
      </c>
      <c r="AJ682" s="106">
        <f t="shared" si="577"/>
        <v>0</v>
      </c>
      <c r="AK682" s="106">
        <f t="shared" si="577"/>
        <v>0</v>
      </c>
      <c r="AL682" s="106">
        <f t="shared" si="577"/>
        <v>0</v>
      </c>
      <c r="AM682" s="106">
        <f t="shared" si="577"/>
        <v>0</v>
      </c>
      <c r="AN682" s="106">
        <f t="shared" si="577"/>
        <v>0</v>
      </c>
      <c r="AO682" s="106">
        <f t="shared" ref="AO682:AX688" si="578">IF($G682=0,0,IF(AO$6&lt;$G682,0,IF(AO$6&gt;$I682,1,(AO$6-$G682+1)/($I682-$G682+1))))</f>
        <v>0</v>
      </c>
      <c r="AP682" s="106">
        <f t="shared" si="578"/>
        <v>0</v>
      </c>
      <c r="AQ682" s="106">
        <f t="shared" si="578"/>
        <v>0</v>
      </c>
      <c r="AR682" s="106">
        <f t="shared" si="578"/>
        <v>0</v>
      </c>
      <c r="AS682" s="106">
        <f t="shared" si="578"/>
        <v>0</v>
      </c>
      <c r="AT682" s="106">
        <f t="shared" si="578"/>
        <v>0</v>
      </c>
      <c r="AU682" s="106">
        <f t="shared" si="578"/>
        <v>0</v>
      </c>
      <c r="AV682" s="106">
        <f t="shared" si="578"/>
        <v>0</v>
      </c>
      <c r="AW682" s="106">
        <f t="shared" si="578"/>
        <v>0</v>
      </c>
      <c r="AX682" s="106">
        <f t="shared" si="578"/>
        <v>0</v>
      </c>
      <c r="AY682" s="106">
        <f t="shared" ref="AY682:BH688" si="579">IF($G682=0,0,IF(AY$6&lt;$G682,0,IF(AY$6&gt;$I682,1,(AY$6-$G682+1)/($I682-$G682+1))))</f>
        <v>0</v>
      </c>
      <c r="AZ682" s="106">
        <f t="shared" si="579"/>
        <v>0</v>
      </c>
      <c r="BA682" s="106">
        <f t="shared" si="579"/>
        <v>0</v>
      </c>
      <c r="BB682" s="106">
        <f t="shared" si="579"/>
        <v>0</v>
      </c>
      <c r="BC682" s="106">
        <f t="shared" si="579"/>
        <v>0</v>
      </c>
      <c r="BD682" s="106">
        <f t="shared" si="579"/>
        <v>0</v>
      </c>
      <c r="BE682" s="106">
        <f t="shared" si="579"/>
        <v>0</v>
      </c>
      <c r="BF682" s="106">
        <f t="shared" si="579"/>
        <v>0</v>
      </c>
      <c r="BG682" s="106">
        <f t="shared" si="579"/>
        <v>0</v>
      </c>
      <c r="BH682" s="106">
        <f t="shared" si="579"/>
        <v>0</v>
      </c>
      <c r="BI682" s="106">
        <f t="shared" ref="BI682:BQ688" si="580">IF($G682=0,0,IF(BI$6&lt;$G682,0,IF(BI$6&gt;$I682,1,(BI$6-$G682+1)/($I682-$G682+1))))</f>
        <v>0</v>
      </c>
      <c r="BJ682" s="106">
        <f t="shared" si="580"/>
        <v>0</v>
      </c>
      <c r="BK682" s="106">
        <f t="shared" si="580"/>
        <v>0</v>
      </c>
      <c r="BL682" s="106">
        <f t="shared" si="580"/>
        <v>0.58333333333333337</v>
      </c>
      <c r="BM682" s="106">
        <f t="shared" si="580"/>
        <v>1</v>
      </c>
      <c r="BN682" s="106">
        <f t="shared" si="580"/>
        <v>1</v>
      </c>
      <c r="BO682" s="106">
        <f t="shared" si="580"/>
        <v>1</v>
      </c>
      <c r="BP682" s="106">
        <f t="shared" si="580"/>
        <v>1</v>
      </c>
      <c r="BQ682" s="106">
        <f t="shared" si="580"/>
        <v>1</v>
      </c>
      <c r="BR682" s="350">
        <f t="shared" si="552"/>
        <v>9.4632768361581937E-2</v>
      </c>
    </row>
    <row r="683" spans="1:70" ht="15" x14ac:dyDescent="0.25">
      <c r="A683" s="80"/>
      <c r="B683" s="77" t="s">
        <v>1937</v>
      </c>
      <c r="C683" s="77" t="s">
        <v>2085</v>
      </c>
      <c r="D683" s="77" t="s">
        <v>6</v>
      </c>
      <c r="E683" s="224">
        <f>VLOOKUP(B683,'Cuadro Control'!C729:J2613,8,FALSE)</f>
        <v>72439256.308702826</v>
      </c>
      <c r="F683" s="106">
        <f t="shared" si="568"/>
        <v>1.3594487756216758E-2</v>
      </c>
      <c r="G683" s="107">
        <v>46589</v>
      </c>
      <c r="H683" s="107"/>
      <c r="I683" s="107">
        <v>46591</v>
      </c>
      <c r="J683" s="354">
        <f t="shared" si="531"/>
        <v>1</v>
      </c>
      <c r="K683" s="106">
        <f t="shared" si="575"/>
        <v>0</v>
      </c>
      <c r="L683" s="106">
        <f t="shared" si="575"/>
        <v>0</v>
      </c>
      <c r="M683" s="106">
        <f t="shared" si="575"/>
        <v>0</v>
      </c>
      <c r="N683" s="106">
        <f t="shared" si="575"/>
        <v>0</v>
      </c>
      <c r="O683" s="106">
        <f t="shared" si="575"/>
        <v>0</v>
      </c>
      <c r="P683" s="106">
        <f t="shared" si="575"/>
        <v>0</v>
      </c>
      <c r="Q683" s="106">
        <f t="shared" si="575"/>
        <v>0</v>
      </c>
      <c r="R683" s="106">
        <f t="shared" si="575"/>
        <v>0</v>
      </c>
      <c r="S683" s="106">
        <f t="shared" si="575"/>
        <v>0</v>
      </c>
      <c r="T683" s="106">
        <f t="shared" si="575"/>
        <v>0</v>
      </c>
      <c r="U683" s="106">
        <f t="shared" si="576"/>
        <v>0</v>
      </c>
      <c r="V683" s="106">
        <f t="shared" si="576"/>
        <v>0</v>
      </c>
      <c r="W683" s="106">
        <f t="shared" si="576"/>
        <v>0</v>
      </c>
      <c r="X683" s="106">
        <f t="shared" si="576"/>
        <v>0</v>
      </c>
      <c r="Y683" s="106">
        <f t="shared" si="576"/>
        <v>0</v>
      </c>
      <c r="Z683" s="106">
        <f t="shared" si="576"/>
        <v>0</v>
      </c>
      <c r="AA683" s="106">
        <f t="shared" si="576"/>
        <v>0</v>
      </c>
      <c r="AB683" s="106">
        <f t="shared" si="576"/>
        <v>0</v>
      </c>
      <c r="AC683" s="106">
        <f t="shared" si="576"/>
        <v>0</v>
      </c>
      <c r="AD683" s="106">
        <f t="shared" si="576"/>
        <v>0</v>
      </c>
      <c r="AE683" s="106">
        <f t="shared" si="577"/>
        <v>0</v>
      </c>
      <c r="AF683" s="106">
        <f t="shared" si="577"/>
        <v>0</v>
      </c>
      <c r="AG683" s="106">
        <f t="shared" si="577"/>
        <v>0</v>
      </c>
      <c r="AH683" s="106">
        <f t="shared" si="577"/>
        <v>0</v>
      </c>
      <c r="AI683" s="106">
        <f t="shared" si="577"/>
        <v>0</v>
      </c>
      <c r="AJ683" s="106">
        <f t="shared" si="577"/>
        <v>0</v>
      </c>
      <c r="AK683" s="106">
        <f t="shared" si="577"/>
        <v>0</v>
      </c>
      <c r="AL683" s="106">
        <f t="shared" si="577"/>
        <v>0</v>
      </c>
      <c r="AM683" s="106">
        <f t="shared" si="577"/>
        <v>0</v>
      </c>
      <c r="AN683" s="106">
        <f t="shared" si="577"/>
        <v>0</v>
      </c>
      <c r="AO683" s="106">
        <f t="shared" si="578"/>
        <v>0</v>
      </c>
      <c r="AP683" s="106">
        <f t="shared" si="578"/>
        <v>0</v>
      </c>
      <c r="AQ683" s="106">
        <f t="shared" si="578"/>
        <v>0</v>
      </c>
      <c r="AR683" s="106">
        <f t="shared" si="578"/>
        <v>0</v>
      </c>
      <c r="AS683" s="106">
        <f t="shared" si="578"/>
        <v>0</v>
      </c>
      <c r="AT683" s="106">
        <f t="shared" si="578"/>
        <v>0</v>
      </c>
      <c r="AU683" s="106">
        <f t="shared" si="578"/>
        <v>0</v>
      </c>
      <c r="AV683" s="106">
        <f t="shared" si="578"/>
        <v>0</v>
      </c>
      <c r="AW683" s="106">
        <f t="shared" si="578"/>
        <v>0</v>
      </c>
      <c r="AX683" s="106">
        <f t="shared" si="578"/>
        <v>0</v>
      </c>
      <c r="AY683" s="106">
        <f t="shared" si="579"/>
        <v>0</v>
      </c>
      <c r="AZ683" s="106">
        <f t="shared" si="579"/>
        <v>0</v>
      </c>
      <c r="BA683" s="106">
        <f t="shared" si="579"/>
        <v>0</v>
      </c>
      <c r="BB683" s="106">
        <f t="shared" si="579"/>
        <v>0</v>
      </c>
      <c r="BC683" s="106">
        <f t="shared" si="579"/>
        <v>0</v>
      </c>
      <c r="BD683" s="106">
        <f t="shared" si="579"/>
        <v>0</v>
      </c>
      <c r="BE683" s="106">
        <f t="shared" si="579"/>
        <v>0</v>
      </c>
      <c r="BF683" s="106">
        <f t="shared" si="579"/>
        <v>0</v>
      </c>
      <c r="BG683" s="106">
        <f t="shared" si="579"/>
        <v>0</v>
      </c>
      <c r="BH683" s="106">
        <f t="shared" si="579"/>
        <v>0</v>
      </c>
      <c r="BI683" s="106">
        <f t="shared" si="580"/>
        <v>0</v>
      </c>
      <c r="BJ683" s="106">
        <f t="shared" si="580"/>
        <v>0</v>
      </c>
      <c r="BK683" s="106">
        <f t="shared" si="580"/>
        <v>0</v>
      </c>
      <c r="BL683" s="106">
        <f t="shared" si="580"/>
        <v>0</v>
      </c>
      <c r="BM683" s="106">
        <f t="shared" si="580"/>
        <v>1</v>
      </c>
      <c r="BN683" s="106">
        <f t="shared" si="580"/>
        <v>1</v>
      </c>
      <c r="BO683" s="106">
        <f t="shared" si="580"/>
        <v>1</v>
      </c>
      <c r="BP683" s="106">
        <f t="shared" si="580"/>
        <v>1</v>
      </c>
      <c r="BQ683" s="106">
        <f t="shared" si="580"/>
        <v>1</v>
      </c>
      <c r="BR683" s="350">
        <f t="shared" si="552"/>
        <v>8.4745762711864403E-2</v>
      </c>
    </row>
    <row r="684" spans="1:70" ht="24" x14ac:dyDescent="0.25">
      <c r="A684" s="80"/>
      <c r="B684" s="77" t="s">
        <v>1938</v>
      </c>
      <c r="C684" s="77" t="s">
        <v>1939</v>
      </c>
      <c r="D684" s="77" t="s">
        <v>19</v>
      </c>
      <c r="E684" s="224">
        <f>VLOOKUP(B684,'Cuadro Control'!C730:J2614,8,FALSE)</f>
        <v>46410609.014634147</v>
      </c>
      <c r="F684" s="106">
        <f t="shared" si="568"/>
        <v>8.7097588815556008E-3</v>
      </c>
      <c r="G684" s="107">
        <v>46591</v>
      </c>
      <c r="H684" s="107"/>
      <c r="I684" s="107">
        <v>46594</v>
      </c>
      <c r="J684" s="354">
        <f t="shared" si="531"/>
        <v>0.25</v>
      </c>
      <c r="K684" s="106">
        <f t="shared" si="575"/>
        <v>0</v>
      </c>
      <c r="L684" s="106">
        <f t="shared" si="575"/>
        <v>0</v>
      </c>
      <c r="M684" s="106">
        <f t="shared" si="575"/>
        <v>0</v>
      </c>
      <c r="N684" s="106">
        <f t="shared" si="575"/>
        <v>0</v>
      </c>
      <c r="O684" s="106">
        <f t="shared" si="575"/>
        <v>0</v>
      </c>
      <c r="P684" s="106">
        <f t="shared" si="575"/>
        <v>0</v>
      </c>
      <c r="Q684" s="106">
        <f t="shared" si="575"/>
        <v>0</v>
      </c>
      <c r="R684" s="106">
        <f t="shared" si="575"/>
        <v>0</v>
      </c>
      <c r="S684" s="106">
        <f t="shared" si="575"/>
        <v>0</v>
      </c>
      <c r="T684" s="106">
        <f t="shared" si="575"/>
        <v>0</v>
      </c>
      <c r="U684" s="106">
        <f t="shared" si="576"/>
        <v>0</v>
      </c>
      <c r="V684" s="106">
        <f t="shared" si="576"/>
        <v>0</v>
      </c>
      <c r="W684" s="106">
        <f t="shared" si="576"/>
        <v>0</v>
      </c>
      <c r="X684" s="106">
        <f t="shared" si="576"/>
        <v>0</v>
      </c>
      <c r="Y684" s="106">
        <f t="shared" si="576"/>
        <v>0</v>
      </c>
      <c r="Z684" s="106">
        <f t="shared" si="576"/>
        <v>0</v>
      </c>
      <c r="AA684" s="106">
        <f t="shared" si="576"/>
        <v>0</v>
      </c>
      <c r="AB684" s="106">
        <f t="shared" si="576"/>
        <v>0</v>
      </c>
      <c r="AC684" s="106">
        <f t="shared" si="576"/>
        <v>0</v>
      </c>
      <c r="AD684" s="106">
        <f t="shared" si="576"/>
        <v>0</v>
      </c>
      <c r="AE684" s="106">
        <f t="shared" si="577"/>
        <v>0</v>
      </c>
      <c r="AF684" s="106">
        <f t="shared" si="577"/>
        <v>0</v>
      </c>
      <c r="AG684" s="106">
        <f t="shared" si="577"/>
        <v>0</v>
      </c>
      <c r="AH684" s="106">
        <f t="shared" si="577"/>
        <v>0</v>
      </c>
      <c r="AI684" s="106">
        <f t="shared" si="577"/>
        <v>0</v>
      </c>
      <c r="AJ684" s="106">
        <f t="shared" si="577"/>
        <v>0</v>
      </c>
      <c r="AK684" s="106">
        <f t="shared" si="577"/>
        <v>0</v>
      </c>
      <c r="AL684" s="106">
        <f t="shared" si="577"/>
        <v>0</v>
      </c>
      <c r="AM684" s="106">
        <f t="shared" si="577"/>
        <v>0</v>
      </c>
      <c r="AN684" s="106">
        <f t="shared" si="577"/>
        <v>0</v>
      </c>
      <c r="AO684" s="106">
        <f t="shared" si="578"/>
        <v>0</v>
      </c>
      <c r="AP684" s="106">
        <f t="shared" si="578"/>
        <v>0</v>
      </c>
      <c r="AQ684" s="106">
        <f t="shared" si="578"/>
        <v>0</v>
      </c>
      <c r="AR684" s="106">
        <f t="shared" si="578"/>
        <v>0</v>
      </c>
      <c r="AS684" s="106">
        <f t="shared" si="578"/>
        <v>0</v>
      </c>
      <c r="AT684" s="106">
        <f t="shared" si="578"/>
        <v>0</v>
      </c>
      <c r="AU684" s="106">
        <f t="shared" si="578"/>
        <v>0</v>
      </c>
      <c r="AV684" s="106">
        <f t="shared" si="578"/>
        <v>0</v>
      </c>
      <c r="AW684" s="106">
        <f t="shared" si="578"/>
        <v>0</v>
      </c>
      <c r="AX684" s="106">
        <f t="shared" si="578"/>
        <v>0</v>
      </c>
      <c r="AY684" s="106">
        <f t="shared" si="579"/>
        <v>0</v>
      </c>
      <c r="AZ684" s="106">
        <f t="shared" si="579"/>
        <v>0</v>
      </c>
      <c r="BA684" s="106">
        <f t="shared" si="579"/>
        <v>0</v>
      </c>
      <c r="BB684" s="106">
        <f t="shared" si="579"/>
        <v>0</v>
      </c>
      <c r="BC684" s="106">
        <f t="shared" si="579"/>
        <v>0</v>
      </c>
      <c r="BD684" s="106">
        <f t="shared" si="579"/>
        <v>0</v>
      </c>
      <c r="BE684" s="106">
        <f t="shared" si="579"/>
        <v>0</v>
      </c>
      <c r="BF684" s="106">
        <f t="shared" si="579"/>
        <v>0</v>
      </c>
      <c r="BG684" s="106">
        <f t="shared" si="579"/>
        <v>0</v>
      </c>
      <c r="BH684" s="106">
        <f t="shared" si="579"/>
        <v>0</v>
      </c>
      <c r="BI684" s="106">
        <f t="shared" si="580"/>
        <v>0</v>
      </c>
      <c r="BJ684" s="106">
        <f t="shared" si="580"/>
        <v>0</v>
      </c>
      <c r="BK684" s="106">
        <f t="shared" si="580"/>
        <v>0</v>
      </c>
      <c r="BL684" s="106">
        <f t="shared" si="580"/>
        <v>0</v>
      </c>
      <c r="BM684" s="106">
        <f t="shared" si="580"/>
        <v>0.25</v>
      </c>
      <c r="BN684" s="106">
        <f t="shared" si="580"/>
        <v>1</v>
      </c>
      <c r="BO684" s="106">
        <f t="shared" si="580"/>
        <v>1</v>
      </c>
      <c r="BP684" s="106">
        <f t="shared" si="580"/>
        <v>1</v>
      </c>
      <c r="BQ684" s="106">
        <f t="shared" si="580"/>
        <v>1</v>
      </c>
      <c r="BR684" s="350">
        <f t="shared" si="552"/>
        <v>7.2033898305084748E-2</v>
      </c>
    </row>
    <row r="685" spans="1:70" ht="24" x14ac:dyDescent="0.25">
      <c r="A685" s="80"/>
      <c r="B685" s="77" t="s">
        <v>1940</v>
      </c>
      <c r="C685" s="77" t="s">
        <v>1941</v>
      </c>
      <c r="D685" s="77" t="s">
        <v>9</v>
      </c>
      <c r="E685" s="224">
        <f>VLOOKUP(B685,'Cuadro Control'!C731:J2615,8,FALSE)</f>
        <v>1587346329.5488234</v>
      </c>
      <c r="F685" s="106">
        <f t="shared" si="568"/>
        <v>0.29789317756061195</v>
      </c>
      <c r="G685" s="107">
        <v>46594</v>
      </c>
      <c r="H685" s="107"/>
      <c r="I685" s="107">
        <v>46604</v>
      </c>
      <c r="J685" s="354">
        <f t="shared" si="531"/>
        <v>0.45454545454545453</v>
      </c>
      <c r="K685" s="106">
        <f t="shared" si="575"/>
        <v>0</v>
      </c>
      <c r="L685" s="106">
        <f t="shared" si="575"/>
        <v>0</v>
      </c>
      <c r="M685" s="106">
        <f t="shared" si="575"/>
        <v>0</v>
      </c>
      <c r="N685" s="106">
        <f t="shared" si="575"/>
        <v>0</v>
      </c>
      <c r="O685" s="106">
        <f t="shared" si="575"/>
        <v>0</v>
      </c>
      <c r="P685" s="106">
        <f t="shared" si="575"/>
        <v>0</v>
      </c>
      <c r="Q685" s="106">
        <f t="shared" si="575"/>
        <v>0</v>
      </c>
      <c r="R685" s="106">
        <f t="shared" si="575"/>
        <v>0</v>
      </c>
      <c r="S685" s="106">
        <f t="shared" si="575"/>
        <v>0</v>
      </c>
      <c r="T685" s="106">
        <f t="shared" si="575"/>
        <v>0</v>
      </c>
      <c r="U685" s="106">
        <f t="shared" si="576"/>
        <v>0</v>
      </c>
      <c r="V685" s="106">
        <f t="shared" si="576"/>
        <v>0</v>
      </c>
      <c r="W685" s="106">
        <f t="shared" si="576"/>
        <v>0</v>
      </c>
      <c r="X685" s="106">
        <f t="shared" si="576"/>
        <v>0</v>
      </c>
      <c r="Y685" s="106">
        <f t="shared" si="576"/>
        <v>0</v>
      </c>
      <c r="Z685" s="106">
        <f t="shared" si="576"/>
        <v>0</v>
      </c>
      <c r="AA685" s="106">
        <f t="shared" si="576"/>
        <v>0</v>
      </c>
      <c r="AB685" s="106">
        <f t="shared" si="576"/>
        <v>0</v>
      </c>
      <c r="AC685" s="106">
        <f t="shared" si="576"/>
        <v>0</v>
      </c>
      <c r="AD685" s="106">
        <f t="shared" si="576"/>
        <v>0</v>
      </c>
      <c r="AE685" s="106">
        <f t="shared" si="577"/>
        <v>0</v>
      </c>
      <c r="AF685" s="106">
        <f t="shared" si="577"/>
        <v>0</v>
      </c>
      <c r="AG685" s="106">
        <f t="shared" si="577"/>
        <v>0</v>
      </c>
      <c r="AH685" s="106">
        <f t="shared" si="577"/>
        <v>0</v>
      </c>
      <c r="AI685" s="106">
        <f t="shared" si="577"/>
        <v>0</v>
      </c>
      <c r="AJ685" s="106">
        <f t="shared" si="577"/>
        <v>0</v>
      </c>
      <c r="AK685" s="106">
        <f t="shared" si="577"/>
        <v>0</v>
      </c>
      <c r="AL685" s="106">
        <f t="shared" si="577"/>
        <v>0</v>
      </c>
      <c r="AM685" s="106">
        <f t="shared" si="577"/>
        <v>0</v>
      </c>
      <c r="AN685" s="106">
        <f t="shared" si="577"/>
        <v>0</v>
      </c>
      <c r="AO685" s="106">
        <f t="shared" si="578"/>
        <v>0</v>
      </c>
      <c r="AP685" s="106">
        <f t="shared" si="578"/>
        <v>0</v>
      </c>
      <c r="AQ685" s="106">
        <f t="shared" si="578"/>
        <v>0</v>
      </c>
      <c r="AR685" s="106">
        <f t="shared" si="578"/>
        <v>0</v>
      </c>
      <c r="AS685" s="106">
        <f t="shared" si="578"/>
        <v>0</v>
      </c>
      <c r="AT685" s="106">
        <f t="shared" si="578"/>
        <v>0</v>
      </c>
      <c r="AU685" s="106">
        <f t="shared" si="578"/>
        <v>0</v>
      </c>
      <c r="AV685" s="106">
        <f t="shared" si="578"/>
        <v>0</v>
      </c>
      <c r="AW685" s="106">
        <f t="shared" si="578"/>
        <v>0</v>
      </c>
      <c r="AX685" s="106">
        <f t="shared" si="578"/>
        <v>0</v>
      </c>
      <c r="AY685" s="106">
        <f t="shared" si="579"/>
        <v>0</v>
      </c>
      <c r="AZ685" s="106">
        <f t="shared" si="579"/>
        <v>0</v>
      </c>
      <c r="BA685" s="106">
        <f t="shared" si="579"/>
        <v>0</v>
      </c>
      <c r="BB685" s="106">
        <f t="shared" si="579"/>
        <v>0</v>
      </c>
      <c r="BC685" s="106">
        <f t="shared" si="579"/>
        <v>0</v>
      </c>
      <c r="BD685" s="106">
        <f t="shared" si="579"/>
        <v>0</v>
      </c>
      <c r="BE685" s="106">
        <f t="shared" si="579"/>
        <v>0</v>
      </c>
      <c r="BF685" s="106">
        <f t="shared" si="579"/>
        <v>0</v>
      </c>
      <c r="BG685" s="106">
        <f t="shared" si="579"/>
        <v>0</v>
      </c>
      <c r="BH685" s="106">
        <f t="shared" si="579"/>
        <v>0</v>
      </c>
      <c r="BI685" s="106">
        <f t="shared" si="580"/>
        <v>0</v>
      </c>
      <c r="BJ685" s="106">
        <f t="shared" si="580"/>
        <v>0</v>
      </c>
      <c r="BK685" s="106">
        <f t="shared" si="580"/>
        <v>0</v>
      </c>
      <c r="BL685" s="106">
        <f t="shared" si="580"/>
        <v>0</v>
      </c>
      <c r="BM685" s="106">
        <f t="shared" si="580"/>
        <v>0</v>
      </c>
      <c r="BN685" s="106">
        <f t="shared" si="580"/>
        <v>0.45454545454545453</v>
      </c>
      <c r="BO685" s="106">
        <f t="shared" si="580"/>
        <v>1</v>
      </c>
      <c r="BP685" s="106">
        <f t="shared" si="580"/>
        <v>1</v>
      </c>
      <c r="BQ685" s="106">
        <f t="shared" si="580"/>
        <v>1</v>
      </c>
      <c r="BR685" s="350">
        <f t="shared" si="552"/>
        <v>5.8551617873651769E-2</v>
      </c>
    </row>
    <row r="686" spans="1:70" ht="30" x14ac:dyDescent="0.25">
      <c r="A686" s="80"/>
      <c r="B686" s="103" t="s">
        <v>1942</v>
      </c>
      <c r="C686" s="103" t="s">
        <v>1943</v>
      </c>
      <c r="D686" s="103" t="s">
        <v>9</v>
      </c>
      <c r="E686" s="223">
        <f>VLOOKUP(B686,'Cuadro Control'!C732:J2616,8,FALSE)</f>
        <v>179532477.23999998</v>
      </c>
      <c r="F686" s="104">
        <f t="shared" si="568"/>
        <v>3.369239536752705E-2</v>
      </c>
      <c r="G686" s="105">
        <v>46596</v>
      </c>
      <c r="H686" s="105"/>
      <c r="I686" s="105">
        <v>46606</v>
      </c>
      <c r="J686" s="354">
        <f t="shared" ref="J686:J703" si="581">+INDEX($K686:$BQ686,1,MATCH(I686,$K$6:$BQ$6,1))</f>
        <v>0.90909090909090906</v>
      </c>
      <c r="K686" s="104">
        <f t="shared" si="575"/>
        <v>0</v>
      </c>
      <c r="L686" s="104">
        <f t="shared" si="575"/>
        <v>0</v>
      </c>
      <c r="M686" s="104">
        <f t="shared" si="575"/>
        <v>0</v>
      </c>
      <c r="N686" s="104">
        <f t="shared" si="575"/>
        <v>0</v>
      </c>
      <c r="O686" s="104">
        <f t="shared" si="575"/>
        <v>0</v>
      </c>
      <c r="P686" s="104">
        <f t="shared" si="575"/>
        <v>0</v>
      </c>
      <c r="Q686" s="104">
        <f t="shared" si="575"/>
        <v>0</v>
      </c>
      <c r="R686" s="104">
        <f t="shared" si="575"/>
        <v>0</v>
      </c>
      <c r="S686" s="104">
        <f t="shared" si="575"/>
        <v>0</v>
      </c>
      <c r="T686" s="104">
        <f t="shared" si="575"/>
        <v>0</v>
      </c>
      <c r="U686" s="104">
        <f t="shared" si="576"/>
        <v>0</v>
      </c>
      <c r="V686" s="104">
        <f t="shared" si="576"/>
        <v>0</v>
      </c>
      <c r="W686" s="104">
        <f t="shared" si="576"/>
        <v>0</v>
      </c>
      <c r="X686" s="104">
        <f t="shared" si="576"/>
        <v>0</v>
      </c>
      <c r="Y686" s="104">
        <f t="shared" si="576"/>
        <v>0</v>
      </c>
      <c r="Z686" s="104">
        <f t="shared" si="576"/>
        <v>0</v>
      </c>
      <c r="AA686" s="104">
        <f t="shared" si="576"/>
        <v>0</v>
      </c>
      <c r="AB686" s="104">
        <f t="shared" si="576"/>
        <v>0</v>
      </c>
      <c r="AC686" s="104">
        <f t="shared" si="576"/>
        <v>0</v>
      </c>
      <c r="AD686" s="104">
        <f t="shared" si="576"/>
        <v>0</v>
      </c>
      <c r="AE686" s="104">
        <f t="shared" si="577"/>
        <v>0</v>
      </c>
      <c r="AF686" s="104">
        <f t="shared" si="577"/>
        <v>0</v>
      </c>
      <c r="AG686" s="104">
        <f t="shared" si="577"/>
        <v>0</v>
      </c>
      <c r="AH686" s="104">
        <f t="shared" si="577"/>
        <v>0</v>
      </c>
      <c r="AI686" s="104">
        <f t="shared" si="577"/>
        <v>0</v>
      </c>
      <c r="AJ686" s="104">
        <f t="shared" si="577"/>
        <v>0</v>
      </c>
      <c r="AK686" s="104">
        <f t="shared" si="577"/>
        <v>0</v>
      </c>
      <c r="AL686" s="104">
        <f t="shared" si="577"/>
        <v>0</v>
      </c>
      <c r="AM686" s="104">
        <f t="shared" si="577"/>
        <v>0</v>
      </c>
      <c r="AN686" s="104">
        <f t="shared" si="577"/>
        <v>0</v>
      </c>
      <c r="AO686" s="104">
        <f t="shared" si="578"/>
        <v>0</v>
      </c>
      <c r="AP686" s="104">
        <f t="shared" si="578"/>
        <v>0</v>
      </c>
      <c r="AQ686" s="104">
        <f t="shared" si="578"/>
        <v>0</v>
      </c>
      <c r="AR686" s="104">
        <f t="shared" si="578"/>
        <v>0</v>
      </c>
      <c r="AS686" s="104">
        <f t="shared" si="578"/>
        <v>0</v>
      </c>
      <c r="AT686" s="104">
        <f t="shared" si="578"/>
        <v>0</v>
      </c>
      <c r="AU686" s="104">
        <f t="shared" si="578"/>
        <v>0</v>
      </c>
      <c r="AV686" s="104">
        <f t="shared" si="578"/>
        <v>0</v>
      </c>
      <c r="AW686" s="104">
        <f t="shared" si="578"/>
        <v>0</v>
      </c>
      <c r="AX686" s="104">
        <f t="shared" si="578"/>
        <v>0</v>
      </c>
      <c r="AY686" s="104">
        <f t="shared" si="579"/>
        <v>0</v>
      </c>
      <c r="AZ686" s="104">
        <f t="shared" si="579"/>
        <v>0</v>
      </c>
      <c r="BA686" s="104">
        <f t="shared" si="579"/>
        <v>0</v>
      </c>
      <c r="BB686" s="104">
        <f t="shared" si="579"/>
        <v>0</v>
      </c>
      <c r="BC686" s="104">
        <f t="shared" si="579"/>
        <v>0</v>
      </c>
      <c r="BD686" s="104">
        <f t="shared" si="579"/>
        <v>0</v>
      </c>
      <c r="BE686" s="104">
        <f t="shared" si="579"/>
        <v>0</v>
      </c>
      <c r="BF686" s="104">
        <f t="shared" si="579"/>
        <v>0</v>
      </c>
      <c r="BG686" s="104">
        <f t="shared" si="579"/>
        <v>0</v>
      </c>
      <c r="BH686" s="104">
        <f t="shared" si="579"/>
        <v>0</v>
      </c>
      <c r="BI686" s="104">
        <f t="shared" si="580"/>
        <v>0</v>
      </c>
      <c r="BJ686" s="104">
        <f t="shared" si="580"/>
        <v>0</v>
      </c>
      <c r="BK686" s="104">
        <f t="shared" si="580"/>
        <v>0</v>
      </c>
      <c r="BL686" s="104">
        <f t="shared" si="580"/>
        <v>0</v>
      </c>
      <c r="BM686" s="104">
        <f t="shared" si="580"/>
        <v>0</v>
      </c>
      <c r="BN686" s="104">
        <f t="shared" si="580"/>
        <v>0.27272727272727271</v>
      </c>
      <c r="BO686" s="104">
        <f t="shared" si="580"/>
        <v>0.90909090909090906</v>
      </c>
      <c r="BP686" s="104">
        <f t="shared" si="580"/>
        <v>1</v>
      </c>
      <c r="BQ686" s="104">
        <f t="shared" si="580"/>
        <v>1</v>
      </c>
      <c r="BR686" s="350">
        <f t="shared" si="552"/>
        <v>5.3929121725731895E-2</v>
      </c>
    </row>
    <row r="687" spans="1:70" ht="15" x14ac:dyDescent="0.25">
      <c r="A687" s="80"/>
      <c r="B687" s="78" t="s">
        <v>1944</v>
      </c>
      <c r="C687" s="78" t="s">
        <v>2022</v>
      </c>
      <c r="D687" s="78" t="s">
        <v>3</v>
      </c>
      <c r="E687" s="225">
        <f>VLOOKUP(B687,'Cuadro Control'!C733:J2617,8,FALSE)</f>
        <v>0</v>
      </c>
      <c r="F687" s="108">
        <f t="shared" si="568"/>
        <v>0</v>
      </c>
      <c r="G687" s="109">
        <v>46606</v>
      </c>
      <c r="H687" s="109"/>
      <c r="I687" s="109">
        <v>46606</v>
      </c>
      <c r="J687" s="354">
        <f t="shared" si="581"/>
        <v>0</v>
      </c>
      <c r="K687" s="108">
        <f t="shared" si="575"/>
        <v>0</v>
      </c>
      <c r="L687" s="108">
        <f t="shared" si="575"/>
        <v>0</v>
      </c>
      <c r="M687" s="108">
        <f t="shared" si="575"/>
        <v>0</v>
      </c>
      <c r="N687" s="108">
        <f t="shared" si="575"/>
        <v>0</v>
      </c>
      <c r="O687" s="108">
        <f t="shared" si="575"/>
        <v>0</v>
      </c>
      <c r="P687" s="108">
        <f t="shared" si="575"/>
        <v>0</v>
      </c>
      <c r="Q687" s="108">
        <f t="shared" si="575"/>
        <v>0</v>
      </c>
      <c r="R687" s="108">
        <f t="shared" si="575"/>
        <v>0</v>
      </c>
      <c r="S687" s="108">
        <f t="shared" si="575"/>
        <v>0</v>
      </c>
      <c r="T687" s="108">
        <f t="shared" si="575"/>
        <v>0</v>
      </c>
      <c r="U687" s="108">
        <f t="shared" si="576"/>
        <v>0</v>
      </c>
      <c r="V687" s="108">
        <f t="shared" si="576"/>
        <v>0</v>
      </c>
      <c r="W687" s="108">
        <f t="shared" si="576"/>
        <v>0</v>
      </c>
      <c r="X687" s="108">
        <f t="shared" si="576"/>
        <v>0</v>
      </c>
      <c r="Y687" s="108">
        <f t="shared" si="576"/>
        <v>0</v>
      </c>
      <c r="Z687" s="108">
        <f t="shared" si="576"/>
        <v>0</v>
      </c>
      <c r="AA687" s="108">
        <f t="shared" si="576"/>
        <v>0</v>
      </c>
      <c r="AB687" s="108">
        <f t="shared" si="576"/>
        <v>0</v>
      </c>
      <c r="AC687" s="108">
        <f t="shared" si="576"/>
        <v>0</v>
      </c>
      <c r="AD687" s="108">
        <f t="shared" si="576"/>
        <v>0</v>
      </c>
      <c r="AE687" s="108">
        <f t="shared" si="577"/>
        <v>0</v>
      </c>
      <c r="AF687" s="108">
        <f t="shared" si="577"/>
        <v>0</v>
      </c>
      <c r="AG687" s="108">
        <f t="shared" si="577"/>
        <v>0</v>
      </c>
      <c r="AH687" s="108">
        <f t="shared" si="577"/>
        <v>0</v>
      </c>
      <c r="AI687" s="108">
        <f t="shared" si="577"/>
        <v>0</v>
      </c>
      <c r="AJ687" s="108">
        <f t="shared" si="577"/>
        <v>0</v>
      </c>
      <c r="AK687" s="108">
        <f t="shared" si="577"/>
        <v>0</v>
      </c>
      <c r="AL687" s="108">
        <f t="shared" si="577"/>
        <v>0</v>
      </c>
      <c r="AM687" s="108">
        <f t="shared" si="577"/>
        <v>0</v>
      </c>
      <c r="AN687" s="108">
        <f t="shared" si="577"/>
        <v>0</v>
      </c>
      <c r="AO687" s="108">
        <f t="shared" si="578"/>
        <v>0</v>
      </c>
      <c r="AP687" s="108">
        <f t="shared" si="578"/>
        <v>0</v>
      </c>
      <c r="AQ687" s="108">
        <f t="shared" si="578"/>
        <v>0</v>
      </c>
      <c r="AR687" s="108">
        <f t="shared" si="578"/>
        <v>0</v>
      </c>
      <c r="AS687" s="108">
        <f t="shared" si="578"/>
        <v>0</v>
      </c>
      <c r="AT687" s="108">
        <f t="shared" si="578"/>
        <v>0</v>
      </c>
      <c r="AU687" s="108">
        <f t="shared" si="578"/>
        <v>0</v>
      </c>
      <c r="AV687" s="108">
        <f t="shared" si="578"/>
        <v>0</v>
      </c>
      <c r="AW687" s="108">
        <f t="shared" si="578"/>
        <v>0</v>
      </c>
      <c r="AX687" s="108">
        <f t="shared" si="578"/>
        <v>0</v>
      </c>
      <c r="AY687" s="108">
        <f t="shared" si="579"/>
        <v>0</v>
      </c>
      <c r="AZ687" s="108">
        <f t="shared" si="579"/>
        <v>0</v>
      </c>
      <c r="BA687" s="108">
        <f t="shared" si="579"/>
        <v>0</v>
      </c>
      <c r="BB687" s="108">
        <f t="shared" si="579"/>
        <v>0</v>
      </c>
      <c r="BC687" s="108">
        <f t="shared" si="579"/>
        <v>0</v>
      </c>
      <c r="BD687" s="108">
        <f t="shared" si="579"/>
        <v>0</v>
      </c>
      <c r="BE687" s="108">
        <f t="shared" si="579"/>
        <v>0</v>
      </c>
      <c r="BF687" s="108">
        <f t="shared" si="579"/>
        <v>0</v>
      </c>
      <c r="BG687" s="108">
        <f t="shared" si="579"/>
        <v>0</v>
      </c>
      <c r="BH687" s="108">
        <f t="shared" si="579"/>
        <v>0</v>
      </c>
      <c r="BI687" s="108">
        <f t="shared" si="580"/>
        <v>0</v>
      </c>
      <c r="BJ687" s="108">
        <f t="shared" si="580"/>
        <v>0</v>
      </c>
      <c r="BK687" s="108">
        <f t="shared" si="580"/>
        <v>0</v>
      </c>
      <c r="BL687" s="108">
        <f t="shared" si="580"/>
        <v>0</v>
      </c>
      <c r="BM687" s="108">
        <f t="shared" si="580"/>
        <v>0</v>
      </c>
      <c r="BN687" s="108">
        <f t="shared" si="580"/>
        <v>0</v>
      </c>
      <c r="BO687" s="108">
        <f t="shared" si="580"/>
        <v>0</v>
      </c>
      <c r="BP687" s="108">
        <f t="shared" si="580"/>
        <v>1</v>
      </c>
      <c r="BQ687" s="108">
        <f t="shared" si="580"/>
        <v>1</v>
      </c>
      <c r="BR687" s="350">
        <f t="shared" si="552"/>
        <v>3.3898305084745763E-2</v>
      </c>
    </row>
    <row r="688" spans="1:70" ht="15" x14ac:dyDescent="0.25">
      <c r="A688" s="80"/>
      <c r="B688" s="75" t="s">
        <v>1945</v>
      </c>
      <c r="C688" s="75" t="s">
        <v>1946</v>
      </c>
      <c r="D688" s="75" t="s">
        <v>3</v>
      </c>
      <c r="E688" s="218">
        <f>VLOOKUP(B688,'Cuadro Control'!C734:J2618,8,FALSE)</f>
        <v>0</v>
      </c>
      <c r="F688" s="93">
        <f>IFERROR(E688/$E$671,0)</f>
        <v>0</v>
      </c>
      <c r="G688" s="94">
        <v>46606</v>
      </c>
      <c r="H688" s="94"/>
      <c r="I688" s="94">
        <v>46606</v>
      </c>
      <c r="J688" s="354">
        <f t="shared" si="581"/>
        <v>0</v>
      </c>
      <c r="K688" s="93">
        <f t="shared" si="575"/>
        <v>0</v>
      </c>
      <c r="L688" s="93">
        <f t="shared" si="575"/>
        <v>0</v>
      </c>
      <c r="M688" s="93">
        <f t="shared" si="575"/>
        <v>0</v>
      </c>
      <c r="N688" s="93">
        <f t="shared" si="575"/>
        <v>0</v>
      </c>
      <c r="O688" s="93">
        <f t="shared" si="575"/>
        <v>0</v>
      </c>
      <c r="P688" s="93">
        <f t="shared" si="575"/>
        <v>0</v>
      </c>
      <c r="Q688" s="93">
        <f t="shared" si="575"/>
        <v>0</v>
      </c>
      <c r="R688" s="93">
        <f t="shared" si="575"/>
        <v>0</v>
      </c>
      <c r="S688" s="93">
        <f t="shared" si="575"/>
        <v>0</v>
      </c>
      <c r="T688" s="93">
        <f t="shared" si="575"/>
        <v>0</v>
      </c>
      <c r="U688" s="93">
        <f t="shared" si="576"/>
        <v>0</v>
      </c>
      <c r="V688" s="93">
        <f t="shared" si="576"/>
        <v>0</v>
      </c>
      <c r="W688" s="93">
        <f t="shared" si="576"/>
        <v>0</v>
      </c>
      <c r="X688" s="93">
        <f t="shared" si="576"/>
        <v>0</v>
      </c>
      <c r="Y688" s="93">
        <f t="shared" si="576"/>
        <v>0</v>
      </c>
      <c r="Z688" s="93">
        <f t="shared" si="576"/>
        <v>0</v>
      </c>
      <c r="AA688" s="93">
        <f t="shared" si="576"/>
        <v>0</v>
      </c>
      <c r="AB688" s="93">
        <f t="shared" si="576"/>
        <v>0</v>
      </c>
      <c r="AC688" s="93">
        <f t="shared" si="576"/>
        <v>0</v>
      </c>
      <c r="AD688" s="93">
        <f t="shared" si="576"/>
        <v>0</v>
      </c>
      <c r="AE688" s="93">
        <f t="shared" si="577"/>
        <v>0</v>
      </c>
      <c r="AF688" s="93">
        <f t="shared" si="577"/>
        <v>0</v>
      </c>
      <c r="AG688" s="93">
        <f t="shared" si="577"/>
        <v>0</v>
      </c>
      <c r="AH688" s="93">
        <f t="shared" si="577"/>
        <v>0</v>
      </c>
      <c r="AI688" s="93">
        <f t="shared" si="577"/>
        <v>0</v>
      </c>
      <c r="AJ688" s="93">
        <f t="shared" si="577"/>
        <v>0</v>
      </c>
      <c r="AK688" s="93">
        <f t="shared" si="577"/>
        <v>0</v>
      </c>
      <c r="AL688" s="93">
        <f t="shared" si="577"/>
        <v>0</v>
      </c>
      <c r="AM688" s="93">
        <f t="shared" si="577"/>
        <v>0</v>
      </c>
      <c r="AN688" s="93">
        <f t="shared" si="577"/>
        <v>0</v>
      </c>
      <c r="AO688" s="93">
        <f t="shared" si="578"/>
        <v>0</v>
      </c>
      <c r="AP688" s="93">
        <f t="shared" si="578"/>
        <v>0</v>
      </c>
      <c r="AQ688" s="93">
        <f t="shared" si="578"/>
        <v>0</v>
      </c>
      <c r="AR688" s="93">
        <f t="shared" si="578"/>
        <v>0</v>
      </c>
      <c r="AS688" s="93">
        <f t="shared" si="578"/>
        <v>0</v>
      </c>
      <c r="AT688" s="93">
        <f t="shared" si="578"/>
        <v>0</v>
      </c>
      <c r="AU688" s="93">
        <f t="shared" si="578"/>
        <v>0</v>
      </c>
      <c r="AV688" s="93">
        <f t="shared" si="578"/>
        <v>0</v>
      </c>
      <c r="AW688" s="93">
        <f t="shared" si="578"/>
        <v>0</v>
      </c>
      <c r="AX688" s="93">
        <f t="shared" si="578"/>
        <v>0</v>
      </c>
      <c r="AY688" s="93">
        <f t="shared" si="579"/>
        <v>0</v>
      </c>
      <c r="AZ688" s="93">
        <f t="shared" si="579"/>
        <v>0</v>
      </c>
      <c r="BA688" s="93">
        <f t="shared" si="579"/>
        <v>0</v>
      </c>
      <c r="BB688" s="93">
        <f t="shared" si="579"/>
        <v>0</v>
      </c>
      <c r="BC688" s="93">
        <f t="shared" si="579"/>
        <v>0</v>
      </c>
      <c r="BD688" s="93">
        <f t="shared" si="579"/>
        <v>0</v>
      </c>
      <c r="BE688" s="93">
        <f t="shared" si="579"/>
        <v>0</v>
      </c>
      <c r="BF688" s="93">
        <f t="shared" si="579"/>
        <v>0</v>
      </c>
      <c r="BG688" s="93">
        <f t="shared" si="579"/>
        <v>0</v>
      </c>
      <c r="BH688" s="93">
        <f t="shared" si="579"/>
        <v>0</v>
      </c>
      <c r="BI688" s="93">
        <f t="shared" si="580"/>
        <v>0</v>
      </c>
      <c r="BJ688" s="93">
        <f t="shared" si="580"/>
        <v>0</v>
      </c>
      <c r="BK688" s="93">
        <f t="shared" si="580"/>
        <v>0</v>
      </c>
      <c r="BL688" s="93">
        <f t="shared" si="580"/>
        <v>0</v>
      </c>
      <c r="BM688" s="93">
        <f t="shared" si="580"/>
        <v>0</v>
      </c>
      <c r="BN688" s="93">
        <f t="shared" si="580"/>
        <v>0</v>
      </c>
      <c r="BO688" s="93">
        <f t="shared" si="580"/>
        <v>0</v>
      </c>
      <c r="BP688" s="93">
        <f t="shared" si="580"/>
        <v>1</v>
      </c>
      <c r="BQ688" s="93">
        <f t="shared" si="580"/>
        <v>1</v>
      </c>
      <c r="BR688" s="350">
        <f t="shared" si="552"/>
        <v>3.3898305084745763E-2</v>
      </c>
    </row>
    <row r="689" spans="1:70" ht="15" x14ac:dyDescent="0.25">
      <c r="A689" s="80"/>
      <c r="B689" s="73">
        <v>11</v>
      </c>
      <c r="C689" s="73" t="s">
        <v>1947</v>
      </c>
      <c r="D689" s="73" t="s">
        <v>2091</v>
      </c>
      <c r="E689" s="219">
        <f>SUM(E690:E694)</f>
        <v>909298560</v>
      </c>
      <c r="F689" s="213">
        <f>IFERROR(E689/$E$8,0)</f>
        <v>4.3622719374773553E-3</v>
      </c>
      <c r="G689" s="91">
        <v>46270</v>
      </c>
      <c r="H689" s="91"/>
      <c r="I689" s="91">
        <v>46606</v>
      </c>
      <c r="J689" s="354">
        <f t="shared" si="581"/>
        <v>0.9984514130855594</v>
      </c>
      <c r="K689" s="90">
        <f>SUMPRODUCT($F690:$F694,K690:K694)</f>
        <v>0</v>
      </c>
      <c r="L689" s="90">
        <f t="shared" ref="L689:BQ689" si="582">SUMPRODUCT($F690:$F694,L690:L694)</f>
        <v>0</v>
      </c>
      <c r="M689" s="90">
        <f t="shared" si="582"/>
        <v>0</v>
      </c>
      <c r="N689" s="90">
        <f t="shared" si="582"/>
        <v>0</v>
      </c>
      <c r="O689" s="90">
        <f t="shared" si="582"/>
        <v>0</v>
      </c>
      <c r="P689" s="90">
        <f t="shared" si="582"/>
        <v>0</v>
      </c>
      <c r="Q689" s="90">
        <f t="shared" si="582"/>
        <v>0</v>
      </c>
      <c r="R689" s="90">
        <f t="shared" si="582"/>
        <v>0</v>
      </c>
      <c r="S689" s="90">
        <f t="shared" si="582"/>
        <v>0</v>
      </c>
      <c r="T689" s="90">
        <f t="shared" si="582"/>
        <v>1.7356942777110841E-2</v>
      </c>
      <c r="U689" s="90">
        <f t="shared" si="582"/>
        <v>3.8540416166466585E-2</v>
      </c>
      <c r="V689" s="90">
        <f t="shared" si="582"/>
        <v>5.9723889555822335E-2</v>
      </c>
      <c r="W689" s="90">
        <f t="shared" si="582"/>
        <v>8.0907362945178057E-2</v>
      </c>
      <c r="X689" s="90">
        <f t="shared" si="582"/>
        <v>0.10470726752239357</v>
      </c>
      <c r="Y689" s="90">
        <f t="shared" si="582"/>
        <v>0.13504825006925847</v>
      </c>
      <c r="Z689" s="90">
        <f t="shared" si="582"/>
        <v>0.16538923261612337</v>
      </c>
      <c r="AA689" s="90">
        <f t="shared" si="582"/>
        <v>0.19573021516298827</v>
      </c>
      <c r="AB689" s="90">
        <f t="shared" si="582"/>
        <v>0.22607119770985315</v>
      </c>
      <c r="AC689" s="90">
        <f t="shared" si="582"/>
        <v>0.25641218025671803</v>
      </c>
      <c r="AD689" s="90">
        <f t="shared" si="582"/>
        <v>0.28675316280358298</v>
      </c>
      <c r="AE689" s="90">
        <f t="shared" si="582"/>
        <v>0.31709414535044783</v>
      </c>
      <c r="AF689" s="90">
        <f t="shared" si="582"/>
        <v>0.34743512789731279</v>
      </c>
      <c r="AG689" s="90">
        <f t="shared" si="582"/>
        <v>0.37777611044417764</v>
      </c>
      <c r="AH689" s="90">
        <f t="shared" si="582"/>
        <v>0.40811709299104254</v>
      </c>
      <c r="AI689" s="90">
        <f t="shared" si="582"/>
        <v>0.4384580755379075</v>
      </c>
      <c r="AJ689" s="90">
        <f t="shared" si="582"/>
        <v>0.46369701726844581</v>
      </c>
      <c r="AK689" s="90">
        <f t="shared" si="582"/>
        <v>0.48510942838673926</v>
      </c>
      <c r="AL689" s="90">
        <f t="shared" si="582"/>
        <v>0.50652183950503282</v>
      </c>
      <c r="AM689" s="90">
        <f t="shared" si="582"/>
        <v>0.52703645560788415</v>
      </c>
      <c r="AN689" s="90">
        <f t="shared" si="582"/>
        <v>0.54474097331240179</v>
      </c>
      <c r="AO689" s="90">
        <f t="shared" si="582"/>
        <v>0.56244549101691954</v>
      </c>
      <c r="AP689" s="90">
        <f t="shared" si="582"/>
        <v>0.58015000872143729</v>
      </c>
      <c r="AQ689" s="90">
        <f t="shared" si="582"/>
        <v>0.59785452642595494</v>
      </c>
      <c r="AR689" s="90">
        <f t="shared" si="582"/>
        <v>0.61555904413047258</v>
      </c>
      <c r="AS689" s="90">
        <f t="shared" si="582"/>
        <v>0.63326356183499044</v>
      </c>
      <c r="AT689" s="90">
        <f t="shared" si="582"/>
        <v>0.65096807953950808</v>
      </c>
      <c r="AU689" s="90">
        <f t="shared" si="582"/>
        <v>0.66867259724402572</v>
      </c>
      <c r="AV689" s="90">
        <f t="shared" si="582"/>
        <v>0.68637711494854348</v>
      </c>
      <c r="AW689" s="90">
        <f t="shared" si="582"/>
        <v>0.70408163265306123</v>
      </c>
      <c r="AX689" s="90">
        <f t="shared" si="582"/>
        <v>0.72381547991304085</v>
      </c>
      <c r="AY689" s="90">
        <f t="shared" si="582"/>
        <v>0.74320259686113344</v>
      </c>
      <c r="AZ689" s="90">
        <f t="shared" si="582"/>
        <v>0.76258971380922602</v>
      </c>
      <c r="BA689" s="90">
        <f t="shared" si="582"/>
        <v>0.78197683075731861</v>
      </c>
      <c r="BB689" s="90">
        <f t="shared" si="582"/>
        <v>0.80136394770541108</v>
      </c>
      <c r="BC689" s="90">
        <f t="shared" si="582"/>
        <v>0.82075106465350367</v>
      </c>
      <c r="BD689" s="90">
        <f t="shared" si="582"/>
        <v>0.84013818160159626</v>
      </c>
      <c r="BE689" s="90">
        <f t="shared" si="582"/>
        <v>0.85952529854968884</v>
      </c>
      <c r="BF689" s="90">
        <f t="shared" si="582"/>
        <v>0.87891241549778132</v>
      </c>
      <c r="BG689" s="90">
        <f t="shared" si="582"/>
        <v>0.89829953244587402</v>
      </c>
      <c r="BH689" s="90">
        <f t="shared" si="582"/>
        <v>0.91768664939396649</v>
      </c>
      <c r="BI689" s="90">
        <f t="shared" si="582"/>
        <v>0.93341076267905532</v>
      </c>
      <c r="BJ689" s="90">
        <f t="shared" si="582"/>
        <v>0.94425087108013939</v>
      </c>
      <c r="BK689" s="90">
        <f t="shared" si="582"/>
        <v>0.95509097948122346</v>
      </c>
      <c r="BL689" s="90">
        <f t="shared" si="582"/>
        <v>0.96593108788230742</v>
      </c>
      <c r="BM689" s="90">
        <f t="shared" si="582"/>
        <v>0.97677119628339137</v>
      </c>
      <c r="BN689" s="90">
        <f t="shared" si="582"/>
        <v>0.98761130468447544</v>
      </c>
      <c r="BO689" s="90">
        <f t="shared" si="582"/>
        <v>0.9984514130855594</v>
      </c>
      <c r="BP689" s="90">
        <f t="shared" si="582"/>
        <v>1</v>
      </c>
      <c r="BQ689" s="90">
        <f t="shared" si="582"/>
        <v>1</v>
      </c>
      <c r="BR689" s="350">
        <f t="shared" si="552"/>
        <v>0.49952165706383889</v>
      </c>
    </row>
    <row r="690" spans="1:70" ht="15" x14ac:dyDescent="0.25">
      <c r="A690" s="80"/>
      <c r="B690" s="77" t="s">
        <v>1949</v>
      </c>
      <c r="C690" s="77" t="s">
        <v>1950</v>
      </c>
      <c r="D690" s="77" t="s">
        <v>1951</v>
      </c>
      <c r="E690" s="224">
        <f>VLOOKUP(B690,'Cuadro Control'!C736:J2620,8,FALSE)</f>
        <v>216499657.14285713</v>
      </c>
      <c r="F690" s="106">
        <f>IFERROR(E690/$E$689,0)</f>
        <v>0.23809523809523808</v>
      </c>
      <c r="G690" s="107">
        <v>46270</v>
      </c>
      <c r="H690" s="107"/>
      <c r="I690" s="107">
        <v>46405</v>
      </c>
      <c r="J690" s="354">
        <f t="shared" si="581"/>
        <v>0.9779411764705882</v>
      </c>
      <c r="K690" s="106">
        <f t="shared" ref="K690:T694" si="583">IF($G690=0,0,IF(K$6&lt;$G690,0,IF(K$6&gt;$I690,1,(K$6-$G690+1)/($I690-$G690+1))))</f>
        <v>0</v>
      </c>
      <c r="L690" s="106">
        <f t="shared" si="583"/>
        <v>0</v>
      </c>
      <c r="M690" s="106">
        <f t="shared" si="583"/>
        <v>0</v>
      </c>
      <c r="N690" s="106">
        <f t="shared" si="583"/>
        <v>0</v>
      </c>
      <c r="O690" s="106">
        <f t="shared" si="583"/>
        <v>0</v>
      </c>
      <c r="P690" s="106">
        <f t="shared" si="583"/>
        <v>0</v>
      </c>
      <c r="Q690" s="106">
        <f t="shared" si="583"/>
        <v>0</v>
      </c>
      <c r="R690" s="106">
        <f t="shared" si="583"/>
        <v>0</v>
      </c>
      <c r="S690" s="106">
        <f t="shared" si="583"/>
        <v>0</v>
      </c>
      <c r="T690" s="106">
        <f t="shared" si="583"/>
        <v>5.1470588235294115E-2</v>
      </c>
      <c r="U690" s="106">
        <f t="shared" ref="U690:AD694" si="584">IF($G690=0,0,IF(U$6&lt;$G690,0,IF(U$6&gt;$I690,1,(U$6-$G690+1)/($I690-$G690+1))))</f>
        <v>0.10294117647058823</v>
      </c>
      <c r="V690" s="106">
        <f t="shared" si="584"/>
        <v>0.15441176470588236</v>
      </c>
      <c r="W690" s="106">
        <f t="shared" si="584"/>
        <v>0.20588235294117646</v>
      </c>
      <c r="X690" s="106">
        <f t="shared" si="584"/>
        <v>0.25735294117647056</v>
      </c>
      <c r="Y690" s="106">
        <f t="shared" si="584"/>
        <v>0.30882352941176472</v>
      </c>
      <c r="Z690" s="106">
        <f t="shared" si="584"/>
        <v>0.36029411764705882</v>
      </c>
      <c r="AA690" s="106">
        <f t="shared" si="584"/>
        <v>0.41176470588235292</v>
      </c>
      <c r="AB690" s="106">
        <f t="shared" si="584"/>
        <v>0.46323529411764708</v>
      </c>
      <c r="AC690" s="106">
        <f t="shared" si="584"/>
        <v>0.51470588235294112</v>
      </c>
      <c r="AD690" s="106">
        <f t="shared" si="584"/>
        <v>0.56617647058823528</v>
      </c>
      <c r="AE690" s="106">
        <f t="shared" ref="AE690:AN694" si="585">IF($G690=0,0,IF(AE$6&lt;$G690,0,IF(AE$6&gt;$I690,1,(AE$6-$G690+1)/($I690-$G690+1))))</f>
        <v>0.61764705882352944</v>
      </c>
      <c r="AF690" s="106">
        <f t="shared" si="585"/>
        <v>0.66911764705882348</v>
      </c>
      <c r="AG690" s="106">
        <f t="shared" si="585"/>
        <v>0.72058823529411764</v>
      </c>
      <c r="AH690" s="106">
        <f t="shared" si="585"/>
        <v>0.7720588235294118</v>
      </c>
      <c r="AI690" s="106">
        <f t="shared" si="585"/>
        <v>0.82352941176470584</v>
      </c>
      <c r="AJ690" s="106">
        <f t="shared" si="585"/>
        <v>0.875</v>
      </c>
      <c r="AK690" s="106">
        <f t="shared" si="585"/>
        <v>0.92647058823529416</v>
      </c>
      <c r="AL690" s="106">
        <f t="shared" si="585"/>
        <v>0.9779411764705882</v>
      </c>
      <c r="AM690" s="106">
        <f t="shared" si="585"/>
        <v>1</v>
      </c>
      <c r="AN690" s="106">
        <f t="shared" si="585"/>
        <v>1</v>
      </c>
      <c r="AO690" s="106">
        <f t="shared" ref="AO690:AX694" si="586">IF($G690=0,0,IF(AO$6&lt;$G690,0,IF(AO$6&gt;$I690,1,(AO$6-$G690+1)/($I690-$G690+1))))</f>
        <v>1</v>
      </c>
      <c r="AP690" s="106">
        <f t="shared" si="586"/>
        <v>1</v>
      </c>
      <c r="AQ690" s="106">
        <f t="shared" si="586"/>
        <v>1</v>
      </c>
      <c r="AR690" s="106">
        <f t="shared" si="586"/>
        <v>1</v>
      </c>
      <c r="AS690" s="106">
        <f t="shared" si="586"/>
        <v>1</v>
      </c>
      <c r="AT690" s="106">
        <f t="shared" si="586"/>
        <v>1</v>
      </c>
      <c r="AU690" s="106">
        <f t="shared" si="586"/>
        <v>1</v>
      </c>
      <c r="AV690" s="106">
        <f t="shared" si="586"/>
        <v>1</v>
      </c>
      <c r="AW690" s="106">
        <f t="shared" si="586"/>
        <v>1</v>
      </c>
      <c r="AX690" s="106">
        <f t="shared" si="586"/>
        <v>1</v>
      </c>
      <c r="AY690" s="106">
        <f t="shared" ref="AY690:BH694" si="587">IF($G690=0,0,IF(AY$6&lt;$G690,0,IF(AY$6&gt;$I690,1,(AY$6-$G690+1)/($I690-$G690+1))))</f>
        <v>1</v>
      </c>
      <c r="AZ690" s="106">
        <f t="shared" si="587"/>
        <v>1</v>
      </c>
      <c r="BA690" s="106">
        <f t="shared" si="587"/>
        <v>1</v>
      </c>
      <c r="BB690" s="106">
        <f t="shared" si="587"/>
        <v>1</v>
      </c>
      <c r="BC690" s="106">
        <f t="shared" si="587"/>
        <v>1</v>
      </c>
      <c r="BD690" s="106">
        <f t="shared" si="587"/>
        <v>1</v>
      </c>
      <c r="BE690" s="106">
        <f t="shared" si="587"/>
        <v>1</v>
      </c>
      <c r="BF690" s="106">
        <f t="shared" si="587"/>
        <v>1</v>
      </c>
      <c r="BG690" s="106">
        <f t="shared" si="587"/>
        <v>1</v>
      </c>
      <c r="BH690" s="106">
        <f t="shared" si="587"/>
        <v>1</v>
      </c>
      <c r="BI690" s="106">
        <f t="shared" ref="BI690:BQ694" si="588">IF($G690=0,0,IF(BI$6&lt;$G690,0,IF(BI$6&gt;$I690,1,(BI$6-$G690+1)/($I690-$G690+1))))</f>
        <v>1</v>
      </c>
      <c r="BJ690" s="106">
        <f t="shared" si="588"/>
        <v>1</v>
      </c>
      <c r="BK690" s="106">
        <f t="shared" si="588"/>
        <v>1</v>
      </c>
      <c r="BL690" s="106">
        <f t="shared" si="588"/>
        <v>1</v>
      </c>
      <c r="BM690" s="106">
        <f t="shared" si="588"/>
        <v>1</v>
      </c>
      <c r="BN690" s="106">
        <f t="shared" si="588"/>
        <v>1</v>
      </c>
      <c r="BO690" s="106">
        <f t="shared" si="588"/>
        <v>1</v>
      </c>
      <c r="BP690" s="106">
        <f t="shared" si="588"/>
        <v>1</v>
      </c>
      <c r="BQ690" s="106">
        <f t="shared" si="588"/>
        <v>1</v>
      </c>
      <c r="BR690" s="350">
        <f t="shared" si="552"/>
        <v>0.69117647058823528</v>
      </c>
    </row>
    <row r="691" spans="1:70" ht="15" x14ac:dyDescent="0.25">
      <c r="A691" s="80"/>
      <c r="B691" s="77" t="s">
        <v>1952</v>
      </c>
      <c r="C691" s="77" t="s">
        <v>1953</v>
      </c>
      <c r="D691" s="77" t="s">
        <v>1951</v>
      </c>
      <c r="E691" s="224">
        <f>VLOOKUP(B691,'Cuadro Control'!C737:J2621,8,FALSE)</f>
        <v>129899794.28571428</v>
      </c>
      <c r="F691" s="106">
        <f>IFERROR(E691/$E$689,0)</f>
        <v>0.14285714285714285</v>
      </c>
      <c r="G691" s="107">
        <v>46273</v>
      </c>
      <c r="H691" s="107"/>
      <c r="I691" s="107">
        <v>46384</v>
      </c>
      <c r="J691" s="354">
        <f t="shared" si="581"/>
        <v>0.9732142857142857</v>
      </c>
      <c r="K691" s="106">
        <f t="shared" si="583"/>
        <v>0</v>
      </c>
      <c r="L691" s="106">
        <f t="shared" si="583"/>
        <v>0</v>
      </c>
      <c r="M691" s="106">
        <f t="shared" si="583"/>
        <v>0</v>
      </c>
      <c r="N691" s="106">
        <f t="shared" si="583"/>
        <v>0</v>
      </c>
      <c r="O691" s="106">
        <f t="shared" si="583"/>
        <v>0</v>
      </c>
      <c r="P691" s="106">
        <f t="shared" si="583"/>
        <v>0</v>
      </c>
      <c r="Q691" s="106">
        <f t="shared" si="583"/>
        <v>0</v>
      </c>
      <c r="R691" s="106">
        <f t="shared" si="583"/>
        <v>0</v>
      </c>
      <c r="S691" s="106">
        <f t="shared" si="583"/>
        <v>0</v>
      </c>
      <c r="T691" s="106">
        <f t="shared" si="583"/>
        <v>3.5714285714285712E-2</v>
      </c>
      <c r="U691" s="106">
        <f t="shared" si="584"/>
        <v>9.8214285714285712E-2</v>
      </c>
      <c r="V691" s="106">
        <f t="shared" si="584"/>
        <v>0.16071428571428573</v>
      </c>
      <c r="W691" s="106">
        <f t="shared" si="584"/>
        <v>0.22321428571428573</v>
      </c>
      <c r="X691" s="106">
        <f t="shared" si="584"/>
        <v>0.2857142857142857</v>
      </c>
      <c r="Y691" s="106">
        <f t="shared" si="584"/>
        <v>0.3482142857142857</v>
      </c>
      <c r="Z691" s="106">
        <f t="shared" si="584"/>
        <v>0.4107142857142857</v>
      </c>
      <c r="AA691" s="106">
        <f t="shared" si="584"/>
        <v>0.4732142857142857</v>
      </c>
      <c r="AB691" s="106">
        <f t="shared" si="584"/>
        <v>0.5357142857142857</v>
      </c>
      <c r="AC691" s="106">
        <f t="shared" si="584"/>
        <v>0.5982142857142857</v>
      </c>
      <c r="AD691" s="106">
        <f t="shared" si="584"/>
        <v>0.6607142857142857</v>
      </c>
      <c r="AE691" s="106">
        <f t="shared" si="585"/>
        <v>0.7232142857142857</v>
      </c>
      <c r="AF691" s="106">
        <f t="shared" si="585"/>
        <v>0.7857142857142857</v>
      </c>
      <c r="AG691" s="106">
        <f t="shared" si="585"/>
        <v>0.8482142857142857</v>
      </c>
      <c r="AH691" s="106">
        <f t="shared" si="585"/>
        <v>0.9107142857142857</v>
      </c>
      <c r="AI691" s="106">
        <f t="shared" si="585"/>
        <v>0.9732142857142857</v>
      </c>
      <c r="AJ691" s="106">
        <f t="shared" si="585"/>
        <v>1</v>
      </c>
      <c r="AK691" s="106">
        <f t="shared" si="585"/>
        <v>1</v>
      </c>
      <c r="AL691" s="106">
        <f t="shared" si="585"/>
        <v>1</v>
      </c>
      <c r="AM691" s="106">
        <f t="shared" si="585"/>
        <v>1</v>
      </c>
      <c r="AN691" s="106">
        <f t="shared" si="585"/>
        <v>1</v>
      </c>
      <c r="AO691" s="106">
        <f t="shared" si="586"/>
        <v>1</v>
      </c>
      <c r="AP691" s="106">
        <f t="shared" si="586"/>
        <v>1</v>
      </c>
      <c r="AQ691" s="106">
        <f t="shared" si="586"/>
        <v>1</v>
      </c>
      <c r="AR691" s="106">
        <f t="shared" si="586"/>
        <v>1</v>
      </c>
      <c r="AS691" s="106">
        <f t="shared" si="586"/>
        <v>1</v>
      </c>
      <c r="AT691" s="106">
        <f t="shared" si="586"/>
        <v>1</v>
      </c>
      <c r="AU691" s="106">
        <f t="shared" si="586"/>
        <v>1</v>
      </c>
      <c r="AV691" s="106">
        <f t="shared" si="586"/>
        <v>1</v>
      </c>
      <c r="AW691" s="106">
        <f t="shared" si="586"/>
        <v>1</v>
      </c>
      <c r="AX691" s="106">
        <f t="shared" si="586"/>
        <v>1</v>
      </c>
      <c r="AY691" s="106">
        <f t="shared" si="587"/>
        <v>1</v>
      </c>
      <c r="AZ691" s="106">
        <f t="shared" si="587"/>
        <v>1</v>
      </c>
      <c r="BA691" s="106">
        <f t="shared" si="587"/>
        <v>1</v>
      </c>
      <c r="BB691" s="106">
        <f t="shared" si="587"/>
        <v>1</v>
      </c>
      <c r="BC691" s="106">
        <f t="shared" si="587"/>
        <v>1</v>
      </c>
      <c r="BD691" s="106">
        <f t="shared" si="587"/>
        <v>1</v>
      </c>
      <c r="BE691" s="106">
        <f t="shared" si="587"/>
        <v>1</v>
      </c>
      <c r="BF691" s="106">
        <f t="shared" si="587"/>
        <v>1</v>
      </c>
      <c r="BG691" s="106">
        <f t="shared" si="587"/>
        <v>1</v>
      </c>
      <c r="BH691" s="106">
        <f t="shared" si="587"/>
        <v>1</v>
      </c>
      <c r="BI691" s="106">
        <f t="shared" si="588"/>
        <v>1</v>
      </c>
      <c r="BJ691" s="106">
        <f t="shared" si="588"/>
        <v>1</v>
      </c>
      <c r="BK691" s="106">
        <f t="shared" si="588"/>
        <v>1</v>
      </c>
      <c r="BL691" s="106">
        <f t="shared" si="588"/>
        <v>1</v>
      </c>
      <c r="BM691" s="106">
        <f t="shared" si="588"/>
        <v>1</v>
      </c>
      <c r="BN691" s="106">
        <f t="shared" si="588"/>
        <v>1</v>
      </c>
      <c r="BO691" s="106">
        <f t="shared" si="588"/>
        <v>1</v>
      </c>
      <c r="BP691" s="106">
        <f t="shared" si="588"/>
        <v>1</v>
      </c>
      <c r="BQ691" s="106">
        <f t="shared" si="588"/>
        <v>1</v>
      </c>
      <c r="BR691" s="350">
        <f t="shared" si="552"/>
        <v>0.71307506053268765</v>
      </c>
    </row>
    <row r="692" spans="1:70" ht="15" x14ac:dyDescent="0.25">
      <c r="A692" s="80"/>
      <c r="B692" s="77" t="s">
        <v>1954</v>
      </c>
      <c r="C692" s="77" t="s">
        <v>1955</v>
      </c>
      <c r="D692" s="77" t="s">
        <v>1956</v>
      </c>
      <c r="E692" s="224">
        <f>VLOOKUP(B692,'Cuadro Control'!C738:J2622,8,FALSE)</f>
        <v>216499657.14285713</v>
      </c>
      <c r="F692" s="106">
        <f>IFERROR(E692/$E$689,0)</f>
        <v>0.23809523809523808</v>
      </c>
      <c r="G692" s="107">
        <v>46303</v>
      </c>
      <c r="H692" s="107"/>
      <c r="I692" s="107">
        <v>46484</v>
      </c>
      <c r="J692" s="354">
        <f t="shared" si="581"/>
        <v>0.97252747252747251</v>
      </c>
      <c r="K692" s="106">
        <f t="shared" si="583"/>
        <v>0</v>
      </c>
      <c r="L692" s="106">
        <f t="shared" si="583"/>
        <v>0</v>
      </c>
      <c r="M692" s="106">
        <f t="shared" si="583"/>
        <v>0</v>
      </c>
      <c r="N692" s="106">
        <f t="shared" si="583"/>
        <v>0</v>
      </c>
      <c r="O692" s="106">
        <f t="shared" si="583"/>
        <v>0</v>
      </c>
      <c r="P692" s="106">
        <f t="shared" si="583"/>
        <v>0</v>
      </c>
      <c r="Q692" s="106">
        <f t="shared" si="583"/>
        <v>0</v>
      </c>
      <c r="R692" s="106">
        <f t="shared" si="583"/>
        <v>0</v>
      </c>
      <c r="S692" s="106">
        <f t="shared" si="583"/>
        <v>0</v>
      </c>
      <c r="T692" s="106">
        <f t="shared" si="583"/>
        <v>0</v>
      </c>
      <c r="U692" s="106">
        <f t="shared" si="584"/>
        <v>0</v>
      </c>
      <c r="V692" s="106">
        <f t="shared" si="584"/>
        <v>0</v>
      </c>
      <c r="W692" s="106">
        <f t="shared" si="584"/>
        <v>0</v>
      </c>
      <c r="X692" s="106">
        <f t="shared" si="584"/>
        <v>1.098901098901099E-2</v>
      </c>
      <c r="Y692" s="106">
        <f t="shared" si="584"/>
        <v>4.9450549450549448E-2</v>
      </c>
      <c r="Z692" s="106">
        <f t="shared" si="584"/>
        <v>8.7912087912087919E-2</v>
      </c>
      <c r="AA692" s="106">
        <f t="shared" si="584"/>
        <v>0.12637362637362637</v>
      </c>
      <c r="AB692" s="106">
        <f t="shared" si="584"/>
        <v>0.16483516483516483</v>
      </c>
      <c r="AC692" s="106">
        <f t="shared" si="584"/>
        <v>0.2032967032967033</v>
      </c>
      <c r="AD692" s="106">
        <f t="shared" si="584"/>
        <v>0.24175824175824176</v>
      </c>
      <c r="AE692" s="106">
        <f t="shared" si="585"/>
        <v>0.28021978021978022</v>
      </c>
      <c r="AF692" s="106">
        <f t="shared" si="585"/>
        <v>0.31868131868131866</v>
      </c>
      <c r="AG692" s="106">
        <f t="shared" si="585"/>
        <v>0.35714285714285715</v>
      </c>
      <c r="AH692" s="106">
        <f t="shared" si="585"/>
        <v>0.39560439560439559</v>
      </c>
      <c r="AI692" s="106">
        <f t="shared" si="585"/>
        <v>0.43406593406593408</v>
      </c>
      <c r="AJ692" s="106">
        <f t="shared" si="585"/>
        <v>0.47252747252747251</v>
      </c>
      <c r="AK692" s="106">
        <f t="shared" si="585"/>
        <v>0.51098901098901095</v>
      </c>
      <c r="AL692" s="106">
        <f t="shared" si="585"/>
        <v>0.5494505494505495</v>
      </c>
      <c r="AM692" s="106">
        <f t="shared" si="585"/>
        <v>0.58791208791208793</v>
      </c>
      <c r="AN692" s="106">
        <f t="shared" si="585"/>
        <v>0.62637362637362637</v>
      </c>
      <c r="AO692" s="106">
        <f t="shared" si="586"/>
        <v>0.6648351648351648</v>
      </c>
      <c r="AP692" s="106">
        <f t="shared" si="586"/>
        <v>0.70329670329670335</v>
      </c>
      <c r="AQ692" s="106">
        <f t="shared" si="586"/>
        <v>0.74175824175824179</v>
      </c>
      <c r="AR692" s="106">
        <f t="shared" si="586"/>
        <v>0.78021978021978022</v>
      </c>
      <c r="AS692" s="106">
        <f t="shared" si="586"/>
        <v>0.81868131868131866</v>
      </c>
      <c r="AT692" s="106">
        <f t="shared" si="586"/>
        <v>0.8571428571428571</v>
      </c>
      <c r="AU692" s="106">
        <f t="shared" si="586"/>
        <v>0.89560439560439564</v>
      </c>
      <c r="AV692" s="106">
        <f t="shared" si="586"/>
        <v>0.93406593406593408</v>
      </c>
      <c r="AW692" s="106">
        <f t="shared" si="586"/>
        <v>0.97252747252747251</v>
      </c>
      <c r="AX692" s="106">
        <f t="shared" si="586"/>
        <v>1</v>
      </c>
      <c r="AY692" s="106">
        <f t="shared" si="587"/>
        <v>1</v>
      </c>
      <c r="AZ692" s="106">
        <f t="shared" si="587"/>
        <v>1</v>
      </c>
      <c r="BA692" s="106">
        <f t="shared" si="587"/>
        <v>1</v>
      </c>
      <c r="BB692" s="106">
        <f t="shared" si="587"/>
        <v>1</v>
      </c>
      <c r="BC692" s="106">
        <f t="shared" si="587"/>
        <v>1</v>
      </c>
      <c r="BD692" s="106">
        <f t="shared" si="587"/>
        <v>1</v>
      </c>
      <c r="BE692" s="106">
        <f t="shared" si="587"/>
        <v>1</v>
      </c>
      <c r="BF692" s="106">
        <f t="shared" si="587"/>
        <v>1</v>
      </c>
      <c r="BG692" s="106">
        <f t="shared" si="587"/>
        <v>1</v>
      </c>
      <c r="BH692" s="106">
        <f t="shared" si="587"/>
        <v>1</v>
      </c>
      <c r="BI692" s="106">
        <f t="shared" si="588"/>
        <v>1</v>
      </c>
      <c r="BJ692" s="106">
        <f t="shared" si="588"/>
        <v>1</v>
      </c>
      <c r="BK692" s="106">
        <f t="shared" si="588"/>
        <v>1</v>
      </c>
      <c r="BL692" s="106">
        <f t="shared" si="588"/>
        <v>1</v>
      </c>
      <c r="BM692" s="106">
        <f t="shared" si="588"/>
        <v>1</v>
      </c>
      <c r="BN692" s="106">
        <f t="shared" si="588"/>
        <v>1</v>
      </c>
      <c r="BO692" s="106">
        <f t="shared" si="588"/>
        <v>1</v>
      </c>
      <c r="BP692" s="106">
        <f t="shared" si="588"/>
        <v>1</v>
      </c>
      <c r="BQ692" s="106">
        <f t="shared" si="588"/>
        <v>1</v>
      </c>
      <c r="BR692" s="350">
        <f t="shared" si="552"/>
        <v>0.55569007263922532</v>
      </c>
    </row>
    <row r="693" spans="1:70" ht="15" x14ac:dyDescent="0.25">
      <c r="A693" s="80"/>
      <c r="B693" s="77" t="s">
        <v>1957</v>
      </c>
      <c r="C693" s="77" t="s">
        <v>1958</v>
      </c>
      <c r="D693" s="77" t="s">
        <v>1959</v>
      </c>
      <c r="E693" s="224">
        <f>VLOOKUP(B693,'Cuadro Control'!C739:J2623,8,FALSE)</f>
        <v>173199725.7142857</v>
      </c>
      <c r="F693" s="106">
        <f>IFERROR(E693/$E$689,0)</f>
        <v>0.19047619047619047</v>
      </c>
      <c r="G693" s="107">
        <v>46405</v>
      </c>
      <c r="H693" s="107"/>
      <c r="I693" s="107">
        <v>46560</v>
      </c>
      <c r="J693" s="354">
        <f t="shared" si="581"/>
        <v>0.97435897435897434</v>
      </c>
      <c r="K693" s="106">
        <f t="shared" si="583"/>
        <v>0</v>
      </c>
      <c r="L693" s="106">
        <f t="shared" si="583"/>
        <v>0</v>
      </c>
      <c r="M693" s="106">
        <f t="shared" si="583"/>
        <v>0</v>
      </c>
      <c r="N693" s="106">
        <f t="shared" si="583"/>
        <v>0</v>
      </c>
      <c r="O693" s="106">
        <f t="shared" si="583"/>
        <v>0</v>
      </c>
      <c r="P693" s="106">
        <f t="shared" si="583"/>
        <v>0</v>
      </c>
      <c r="Q693" s="106">
        <f t="shared" si="583"/>
        <v>0</v>
      </c>
      <c r="R693" s="106">
        <f t="shared" si="583"/>
        <v>0</v>
      </c>
      <c r="S693" s="106">
        <f t="shared" si="583"/>
        <v>0</v>
      </c>
      <c r="T693" s="106">
        <f t="shared" si="583"/>
        <v>0</v>
      </c>
      <c r="U693" s="106">
        <f t="shared" si="584"/>
        <v>0</v>
      </c>
      <c r="V693" s="106">
        <f t="shared" si="584"/>
        <v>0</v>
      </c>
      <c r="W693" s="106">
        <f t="shared" si="584"/>
        <v>0</v>
      </c>
      <c r="X693" s="106">
        <f t="shared" si="584"/>
        <v>0</v>
      </c>
      <c r="Y693" s="106">
        <f t="shared" si="584"/>
        <v>0</v>
      </c>
      <c r="Z693" s="106">
        <f t="shared" si="584"/>
        <v>0</v>
      </c>
      <c r="AA693" s="106">
        <f t="shared" si="584"/>
        <v>0</v>
      </c>
      <c r="AB693" s="106">
        <f t="shared" si="584"/>
        <v>0</v>
      </c>
      <c r="AC693" s="106">
        <f t="shared" si="584"/>
        <v>0</v>
      </c>
      <c r="AD693" s="106">
        <f t="shared" si="584"/>
        <v>0</v>
      </c>
      <c r="AE693" s="106">
        <f t="shared" si="585"/>
        <v>0</v>
      </c>
      <c r="AF693" s="106">
        <f t="shared" si="585"/>
        <v>0</v>
      </c>
      <c r="AG693" s="106">
        <f t="shared" si="585"/>
        <v>0</v>
      </c>
      <c r="AH693" s="106">
        <f t="shared" si="585"/>
        <v>0</v>
      </c>
      <c r="AI693" s="106">
        <f t="shared" si="585"/>
        <v>0</v>
      </c>
      <c r="AJ693" s="106">
        <f t="shared" si="585"/>
        <v>0</v>
      </c>
      <c r="AK693" s="106">
        <f t="shared" si="585"/>
        <v>0</v>
      </c>
      <c r="AL693" s="106">
        <f t="shared" si="585"/>
        <v>0</v>
      </c>
      <c r="AM693" s="106">
        <f t="shared" si="585"/>
        <v>3.2051282051282048E-2</v>
      </c>
      <c r="AN693" s="106">
        <f t="shared" si="585"/>
        <v>7.6923076923076927E-2</v>
      </c>
      <c r="AO693" s="106">
        <f t="shared" si="586"/>
        <v>0.12179487179487179</v>
      </c>
      <c r="AP693" s="106">
        <f t="shared" si="586"/>
        <v>0.16666666666666666</v>
      </c>
      <c r="AQ693" s="106">
        <f t="shared" si="586"/>
        <v>0.21153846153846154</v>
      </c>
      <c r="AR693" s="106">
        <f t="shared" si="586"/>
        <v>0.25641025641025639</v>
      </c>
      <c r="AS693" s="106">
        <f t="shared" si="586"/>
        <v>0.30128205128205127</v>
      </c>
      <c r="AT693" s="106">
        <f t="shared" si="586"/>
        <v>0.34615384615384615</v>
      </c>
      <c r="AU693" s="106">
        <f t="shared" si="586"/>
        <v>0.39102564102564102</v>
      </c>
      <c r="AV693" s="106">
        <f t="shared" si="586"/>
        <v>0.4358974358974359</v>
      </c>
      <c r="AW693" s="106">
        <f t="shared" si="586"/>
        <v>0.48076923076923078</v>
      </c>
      <c r="AX693" s="106">
        <f t="shared" si="586"/>
        <v>0.52564102564102566</v>
      </c>
      <c r="AY693" s="106">
        <f t="shared" si="587"/>
        <v>0.57051282051282048</v>
      </c>
      <c r="AZ693" s="106">
        <f t="shared" si="587"/>
        <v>0.61538461538461542</v>
      </c>
      <c r="BA693" s="106">
        <f t="shared" si="587"/>
        <v>0.66025641025641024</v>
      </c>
      <c r="BB693" s="106">
        <f t="shared" si="587"/>
        <v>0.70512820512820518</v>
      </c>
      <c r="BC693" s="106">
        <f t="shared" si="587"/>
        <v>0.75</v>
      </c>
      <c r="BD693" s="106">
        <f t="shared" si="587"/>
        <v>0.79487179487179482</v>
      </c>
      <c r="BE693" s="106">
        <f t="shared" si="587"/>
        <v>0.83974358974358976</v>
      </c>
      <c r="BF693" s="106">
        <f t="shared" si="587"/>
        <v>0.88461538461538458</v>
      </c>
      <c r="BG693" s="106">
        <f t="shared" si="587"/>
        <v>0.92948717948717952</v>
      </c>
      <c r="BH693" s="106">
        <f t="shared" si="587"/>
        <v>0.97435897435897434</v>
      </c>
      <c r="BI693" s="106">
        <f t="shared" si="588"/>
        <v>1</v>
      </c>
      <c r="BJ693" s="106">
        <f t="shared" si="588"/>
        <v>1</v>
      </c>
      <c r="BK693" s="106">
        <f t="shared" si="588"/>
        <v>1</v>
      </c>
      <c r="BL693" s="106">
        <f t="shared" si="588"/>
        <v>1</v>
      </c>
      <c r="BM693" s="106">
        <f t="shared" si="588"/>
        <v>1</v>
      </c>
      <c r="BN693" s="106">
        <f t="shared" si="588"/>
        <v>1</v>
      </c>
      <c r="BO693" s="106">
        <f t="shared" si="588"/>
        <v>1</v>
      </c>
      <c r="BP693" s="106">
        <f t="shared" si="588"/>
        <v>1</v>
      </c>
      <c r="BQ693" s="106">
        <f t="shared" si="588"/>
        <v>1</v>
      </c>
      <c r="BR693" s="350">
        <f t="shared" si="552"/>
        <v>0.34017818339852235</v>
      </c>
    </row>
    <row r="694" spans="1:70" ht="15" x14ac:dyDescent="0.25">
      <c r="A694" s="80"/>
      <c r="B694" s="77" t="s">
        <v>1960</v>
      </c>
      <c r="C694" s="77" t="s">
        <v>1961</v>
      </c>
      <c r="D694" s="77" t="s">
        <v>1951</v>
      </c>
      <c r="E694" s="224">
        <f>VLOOKUP(B694,'Cuadro Control'!C740:J2624,8,FALSE)</f>
        <v>173199725.7142857</v>
      </c>
      <c r="F694" s="106">
        <f>IFERROR(E694/$E$689,0)</f>
        <v>0.19047619047619047</v>
      </c>
      <c r="G694" s="107">
        <v>46484</v>
      </c>
      <c r="H694" s="107"/>
      <c r="I694" s="107">
        <v>46606</v>
      </c>
      <c r="J694" s="354">
        <f t="shared" si="581"/>
        <v>0.99186991869918695</v>
      </c>
      <c r="K694" s="106">
        <f t="shared" si="583"/>
        <v>0</v>
      </c>
      <c r="L694" s="106">
        <f t="shared" si="583"/>
        <v>0</v>
      </c>
      <c r="M694" s="106">
        <f t="shared" si="583"/>
        <v>0</v>
      </c>
      <c r="N694" s="106">
        <f t="shared" si="583"/>
        <v>0</v>
      </c>
      <c r="O694" s="106">
        <f t="shared" si="583"/>
        <v>0</v>
      </c>
      <c r="P694" s="106">
        <f t="shared" si="583"/>
        <v>0</v>
      </c>
      <c r="Q694" s="106">
        <f t="shared" si="583"/>
        <v>0</v>
      </c>
      <c r="R694" s="106">
        <f t="shared" si="583"/>
        <v>0</v>
      </c>
      <c r="S694" s="106">
        <f t="shared" si="583"/>
        <v>0</v>
      </c>
      <c r="T694" s="106">
        <f t="shared" si="583"/>
        <v>0</v>
      </c>
      <c r="U694" s="106">
        <f t="shared" si="584"/>
        <v>0</v>
      </c>
      <c r="V694" s="106">
        <f t="shared" si="584"/>
        <v>0</v>
      </c>
      <c r="W694" s="106">
        <f t="shared" si="584"/>
        <v>0</v>
      </c>
      <c r="X694" s="106">
        <f t="shared" si="584"/>
        <v>0</v>
      </c>
      <c r="Y694" s="106">
        <f t="shared" si="584"/>
        <v>0</v>
      </c>
      <c r="Z694" s="106">
        <f t="shared" si="584"/>
        <v>0</v>
      </c>
      <c r="AA694" s="106">
        <f t="shared" si="584"/>
        <v>0</v>
      </c>
      <c r="AB694" s="106">
        <f t="shared" si="584"/>
        <v>0</v>
      </c>
      <c r="AC694" s="106">
        <f t="shared" si="584"/>
        <v>0</v>
      </c>
      <c r="AD694" s="106">
        <f t="shared" si="584"/>
        <v>0</v>
      </c>
      <c r="AE694" s="106">
        <f t="shared" si="585"/>
        <v>0</v>
      </c>
      <c r="AF694" s="106">
        <f t="shared" si="585"/>
        <v>0</v>
      </c>
      <c r="AG694" s="106">
        <f t="shared" si="585"/>
        <v>0</v>
      </c>
      <c r="AH694" s="106">
        <f t="shared" si="585"/>
        <v>0</v>
      </c>
      <c r="AI694" s="106">
        <f t="shared" si="585"/>
        <v>0</v>
      </c>
      <c r="AJ694" s="106">
        <f t="shared" si="585"/>
        <v>0</v>
      </c>
      <c r="AK694" s="106">
        <f t="shared" si="585"/>
        <v>0</v>
      </c>
      <c r="AL694" s="106">
        <f t="shared" si="585"/>
        <v>0</v>
      </c>
      <c r="AM694" s="106">
        <f t="shared" si="585"/>
        <v>0</v>
      </c>
      <c r="AN694" s="106">
        <f t="shared" si="585"/>
        <v>0</v>
      </c>
      <c r="AO694" s="106">
        <f t="shared" si="586"/>
        <v>0</v>
      </c>
      <c r="AP694" s="106">
        <f t="shared" si="586"/>
        <v>0</v>
      </c>
      <c r="AQ694" s="106">
        <f t="shared" si="586"/>
        <v>0</v>
      </c>
      <c r="AR694" s="106">
        <f t="shared" si="586"/>
        <v>0</v>
      </c>
      <c r="AS694" s="106">
        <f t="shared" si="586"/>
        <v>0</v>
      </c>
      <c r="AT694" s="106">
        <f t="shared" si="586"/>
        <v>0</v>
      </c>
      <c r="AU694" s="106">
        <f t="shared" si="586"/>
        <v>0</v>
      </c>
      <c r="AV694" s="106">
        <f t="shared" si="586"/>
        <v>0</v>
      </c>
      <c r="AW694" s="106">
        <f t="shared" si="586"/>
        <v>0</v>
      </c>
      <c r="AX694" s="106">
        <f t="shared" si="586"/>
        <v>2.4390243902439025E-2</v>
      </c>
      <c r="AY694" s="106">
        <f t="shared" si="587"/>
        <v>8.1300813008130079E-2</v>
      </c>
      <c r="AZ694" s="106">
        <f t="shared" si="587"/>
        <v>0.13821138211382114</v>
      </c>
      <c r="BA694" s="106">
        <f t="shared" si="587"/>
        <v>0.1951219512195122</v>
      </c>
      <c r="BB694" s="106">
        <f t="shared" si="587"/>
        <v>0.25203252032520324</v>
      </c>
      <c r="BC694" s="106">
        <f t="shared" si="587"/>
        <v>0.30894308943089432</v>
      </c>
      <c r="BD694" s="106">
        <f t="shared" si="587"/>
        <v>0.36585365853658536</v>
      </c>
      <c r="BE694" s="106">
        <f t="shared" si="587"/>
        <v>0.42276422764227645</v>
      </c>
      <c r="BF694" s="106">
        <f t="shared" si="587"/>
        <v>0.47967479674796748</v>
      </c>
      <c r="BG694" s="106">
        <f t="shared" si="587"/>
        <v>0.53658536585365857</v>
      </c>
      <c r="BH694" s="106">
        <f t="shared" si="587"/>
        <v>0.5934959349593496</v>
      </c>
      <c r="BI694" s="106">
        <f t="shared" si="588"/>
        <v>0.65040650406504064</v>
      </c>
      <c r="BJ694" s="106">
        <f t="shared" si="588"/>
        <v>0.70731707317073167</v>
      </c>
      <c r="BK694" s="106">
        <f t="shared" si="588"/>
        <v>0.76422764227642281</v>
      </c>
      <c r="BL694" s="106">
        <f t="shared" si="588"/>
        <v>0.82113821138211385</v>
      </c>
      <c r="BM694" s="106">
        <f t="shared" si="588"/>
        <v>0.87804878048780488</v>
      </c>
      <c r="BN694" s="106">
        <f t="shared" si="588"/>
        <v>0.93495934959349591</v>
      </c>
      <c r="BO694" s="106">
        <f t="shared" si="588"/>
        <v>0.99186991869918695</v>
      </c>
      <c r="BP694" s="106">
        <f t="shared" si="588"/>
        <v>1</v>
      </c>
      <c r="BQ694" s="106">
        <f t="shared" si="588"/>
        <v>1</v>
      </c>
      <c r="BR694" s="350">
        <f t="shared" si="552"/>
        <v>0.18892104175279043</v>
      </c>
    </row>
    <row r="695" spans="1:70" ht="23.45" customHeight="1" x14ac:dyDescent="0.25">
      <c r="A695" s="80"/>
      <c r="B695" s="73">
        <v>12</v>
      </c>
      <c r="C695" s="73" t="s">
        <v>2086</v>
      </c>
      <c r="D695" s="73" t="s">
        <v>36</v>
      </c>
      <c r="E695" s="219">
        <f>SUM(E696:E698)</f>
        <v>11729331452.099998</v>
      </c>
      <c r="F695" s="90">
        <f>IFERROR(E695/$E$8,0)</f>
        <v>5.6270333738201839E-2</v>
      </c>
      <c r="G695" s="91">
        <v>46560</v>
      </c>
      <c r="H695" s="91"/>
      <c r="I695" s="91">
        <v>46627</v>
      </c>
      <c r="J695" s="354">
        <f t="shared" si="581"/>
        <v>0.88235294117647067</v>
      </c>
      <c r="K695" s="90">
        <f>SUMPRODUCT($F696:$F697,K696:K697)</f>
        <v>0</v>
      </c>
      <c r="L695" s="90">
        <f t="shared" ref="L695:BQ695" si="589">SUMPRODUCT($F696:$F697,L696:L697)</f>
        <v>0</v>
      </c>
      <c r="M695" s="90">
        <f t="shared" si="589"/>
        <v>0</v>
      </c>
      <c r="N695" s="90">
        <f t="shared" si="589"/>
        <v>0</v>
      </c>
      <c r="O695" s="90">
        <f t="shared" si="589"/>
        <v>0</v>
      </c>
      <c r="P695" s="90">
        <f t="shared" si="589"/>
        <v>0</v>
      </c>
      <c r="Q695" s="90">
        <f t="shared" si="589"/>
        <v>0</v>
      </c>
      <c r="R695" s="90">
        <f t="shared" si="589"/>
        <v>0</v>
      </c>
      <c r="S695" s="90">
        <f t="shared" si="589"/>
        <v>0</v>
      </c>
      <c r="T695" s="90">
        <f t="shared" si="589"/>
        <v>0</v>
      </c>
      <c r="U695" s="90">
        <f t="shared" si="589"/>
        <v>0</v>
      </c>
      <c r="V695" s="90">
        <f t="shared" si="589"/>
        <v>0</v>
      </c>
      <c r="W695" s="90">
        <f t="shared" si="589"/>
        <v>0</v>
      </c>
      <c r="X695" s="90">
        <f t="shared" si="589"/>
        <v>0</v>
      </c>
      <c r="Y695" s="90">
        <f t="shared" si="589"/>
        <v>0</v>
      </c>
      <c r="Z695" s="90">
        <f t="shared" si="589"/>
        <v>0</v>
      </c>
      <c r="AA695" s="90">
        <f t="shared" si="589"/>
        <v>0</v>
      </c>
      <c r="AB695" s="90">
        <f t="shared" si="589"/>
        <v>0</v>
      </c>
      <c r="AC695" s="90">
        <f t="shared" si="589"/>
        <v>0</v>
      </c>
      <c r="AD695" s="90">
        <f t="shared" si="589"/>
        <v>0</v>
      </c>
      <c r="AE695" s="90">
        <f t="shared" si="589"/>
        <v>0</v>
      </c>
      <c r="AF695" s="90">
        <f t="shared" si="589"/>
        <v>0</v>
      </c>
      <c r="AG695" s="90">
        <f t="shared" si="589"/>
        <v>0</v>
      </c>
      <c r="AH695" s="90">
        <f t="shared" si="589"/>
        <v>0</v>
      </c>
      <c r="AI695" s="90">
        <f t="shared" si="589"/>
        <v>0</v>
      </c>
      <c r="AJ695" s="90">
        <f t="shared" si="589"/>
        <v>0</v>
      </c>
      <c r="AK695" s="90">
        <f t="shared" si="589"/>
        <v>0</v>
      </c>
      <c r="AL695" s="90">
        <f t="shared" si="589"/>
        <v>0</v>
      </c>
      <c r="AM695" s="90">
        <f t="shared" si="589"/>
        <v>0</v>
      </c>
      <c r="AN695" s="90">
        <f t="shared" si="589"/>
        <v>0</v>
      </c>
      <c r="AO695" s="90">
        <f t="shared" si="589"/>
        <v>0</v>
      </c>
      <c r="AP695" s="90">
        <f t="shared" si="589"/>
        <v>0</v>
      </c>
      <c r="AQ695" s="90">
        <f t="shared" si="589"/>
        <v>0</v>
      </c>
      <c r="AR695" s="90">
        <f t="shared" si="589"/>
        <v>0</v>
      </c>
      <c r="AS695" s="90">
        <f t="shared" si="589"/>
        <v>0</v>
      </c>
      <c r="AT695" s="90">
        <f t="shared" si="589"/>
        <v>0</v>
      </c>
      <c r="AU695" s="90">
        <f t="shared" si="589"/>
        <v>0</v>
      </c>
      <c r="AV695" s="90">
        <f t="shared" si="589"/>
        <v>0</v>
      </c>
      <c r="AW695" s="90">
        <f t="shared" si="589"/>
        <v>0</v>
      </c>
      <c r="AX695" s="90">
        <f t="shared" si="589"/>
        <v>0</v>
      </c>
      <c r="AY695" s="90">
        <f t="shared" si="589"/>
        <v>0</v>
      </c>
      <c r="AZ695" s="90">
        <f t="shared" si="589"/>
        <v>0</v>
      </c>
      <c r="BA695" s="90">
        <f t="shared" si="589"/>
        <v>0</v>
      </c>
      <c r="BB695" s="90">
        <f t="shared" si="589"/>
        <v>0</v>
      </c>
      <c r="BC695" s="90">
        <f t="shared" si="589"/>
        <v>0</v>
      </c>
      <c r="BD695" s="90">
        <f t="shared" si="589"/>
        <v>0</v>
      </c>
      <c r="BE695" s="90">
        <f t="shared" si="589"/>
        <v>0</v>
      </c>
      <c r="BF695" s="90">
        <f t="shared" si="589"/>
        <v>0</v>
      </c>
      <c r="BG695" s="90">
        <f t="shared" si="589"/>
        <v>0</v>
      </c>
      <c r="BH695" s="90">
        <f t="shared" si="589"/>
        <v>0</v>
      </c>
      <c r="BI695" s="90">
        <f t="shared" si="589"/>
        <v>5.8823529411764712E-2</v>
      </c>
      <c r="BJ695" s="90">
        <f t="shared" si="589"/>
        <v>0.16176470588235298</v>
      </c>
      <c r="BK695" s="90">
        <f t="shared" si="589"/>
        <v>0.26470588235294124</v>
      </c>
      <c r="BL695" s="90">
        <f t="shared" si="589"/>
        <v>0.36764705882352944</v>
      </c>
      <c r="BM695" s="90">
        <f t="shared" si="589"/>
        <v>0.4705882352941177</v>
      </c>
      <c r="BN695" s="90">
        <f t="shared" si="589"/>
        <v>0.57352941176470584</v>
      </c>
      <c r="BO695" s="90">
        <f t="shared" si="589"/>
        <v>0.67647058823529427</v>
      </c>
      <c r="BP695" s="90">
        <f t="shared" si="589"/>
        <v>0.77941176470588247</v>
      </c>
      <c r="BQ695" s="90">
        <f t="shared" si="589"/>
        <v>0.88235294117647067</v>
      </c>
      <c r="BR695" s="350">
        <f t="shared" si="552"/>
        <v>7.1784646061814575E-2</v>
      </c>
    </row>
    <row r="696" spans="1:70" ht="15" x14ac:dyDescent="0.25">
      <c r="A696" s="80"/>
      <c r="B696" s="77" t="s">
        <v>2024</v>
      </c>
      <c r="C696" s="77" t="s">
        <v>2087</v>
      </c>
      <c r="D696" s="77" t="s">
        <v>36</v>
      </c>
      <c r="E696" s="224">
        <f>VLOOKUP(B696,'Cuadro Control'!C742:J2626,8,FALSE)</f>
        <v>3265847514.5999994</v>
      </c>
      <c r="F696" s="106">
        <f>IFERROR(E696/$E$695,0)</f>
        <v>0.27843424221891933</v>
      </c>
      <c r="G696" s="107">
        <v>46560</v>
      </c>
      <c r="H696" s="107"/>
      <c r="I696" s="107">
        <v>46627</v>
      </c>
      <c r="J696" s="354">
        <f t="shared" si="581"/>
        <v>0.88235294117647056</v>
      </c>
      <c r="K696" s="106">
        <f t="shared" ref="K696:T697" si="590">IF($G696=0,0,IF(K$6&lt;$G696,0,IF(K$6&gt;$I696,1,(K$6-$G696+1)/($I696-$G696+1))))</f>
        <v>0</v>
      </c>
      <c r="L696" s="106">
        <f t="shared" si="590"/>
        <v>0</v>
      </c>
      <c r="M696" s="106">
        <f t="shared" si="590"/>
        <v>0</v>
      </c>
      <c r="N696" s="106">
        <f t="shared" si="590"/>
        <v>0</v>
      </c>
      <c r="O696" s="106">
        <f t="shared" si="590"/>
        <v>0</v>
      </c>
      <c r="P696" s="106">
        <f t="shared" si="590"/>
        <v>0</v>
      </c>
      <c r="Q696" s="106">
        <f t="shared" si="590"/>
        <v>0</v>
      </c>
      <c r="R696" s="106">
        <f t="shared" si="590"/>
        <v>0</v>
      </c>
      <c r="S696" s="106">
        <f t="shared" si="590"/>
        <v>0</v>
      </c>
      <c r="T696" s="106">
        <f t="shared" si="590"/>
        <v>0</v>
      </c>
      <c r="U696" s="106">
        <f t="shared" ref="U696:AD697" si="591">IF($G696=0,0,IF(U$6&lt;$G696,0,IF(U$6&gt;$I696,1,(U$6-$G696+1)/($I696-$G696+1))))</f>
        <v>0</v>
      </c>
      <c r="V696" s="106">
        <f t="shared" si="591"/>
        <v>0</v>
      </c>
      <c r="W696" s="106">
        <f t="shared" si="591"/>
        <v>0</v>
      </c>
      <c r="X696" s="106">
        <f t="shared" si="591"/>
        <v>0</v>
      </c>
      <c r="Y696" s="106">
        <f t="shared" si="591"/>
        <v>0</v>
      </c>
      <c r="Z696" s="106">
        <f t="shared" si="591"/>
        <v>0</v>
      </c>
      <c r="AA696" s="106">
        <f t="shared" si="591"/>
        <v>0</v>
      </c>
      <c r="AB696" s="106">
        <f t="shared" si="591"/>
        <v>0</v>
      </c>
      <c r="AC696" s="106">
        <f t="shared" si="591"/>
        <v>0</v>
      </c>
      <c r="AD696" s="106">
        <f t="shared" si="591"/>
        <v>0</v>
      </c>
      <c r="AE696" s="106">
        <f t="shared" ref="AE696:AN697" si="592">IF($G696=0,0,IF(AE$6&lt;$G696,0,IF(AE$6&gt;$I696,1,(AE$6-$G696+1)/($I696-$G696+1))))</f>
        <v>0</v>
      </c>
      <c r="AF696" s="106">
        <f t="shared" si="592"/>
        <v>0</v>
      </c>
      <c r="AG696" s="106">
        <f t="shared" si="592"/>
        <v>0</v>
      </c>
      <c r="AH696" s="106">
        <f t="shared" si="592"/>
        <v>0</v>
      </c>
      <c r="AI696" s="106">
        <f t="shared" si="592"/>
        <v>0</v>
      </c>
      <c r="AJ696" s="106">
        <f t="shared" si="592"/>
        <v>0</v>
      </c>
      <c r="AK696" s="106">
        <f t="shared" si="592"/>
        <v>0</v>
      </c>
      <c r="AL696" s="106">
        <f t="shared" si="592"/>
        <v>0</v>
      </c>
      <c r="AM696" s="106">
        <f t="shared" si="592"/>
        <v>0</v>
      </c>
      <c r="AN696" s="106">
        <f t="shared" si="592"/>
        <v>0</v>
      </c>
      <c r="AO696" s="106">
        <f t="shared" ref="AO696:AX697" si="593">IF($G696=0,0,IF(AO$6&lt;$G696,0,IF(AO$6&gt;$I696,1,(AO$6-$G696+1)/($I696-$G696+1))))</f>
        <v>0</v>
      </c>
      <c r="AP696" s="106">
        <f t="shared" si="593"/>
        <v>0</v>
      </c>
      <c r="AQ696" s="106">
        <f t="shared" si="593"/>
        <v>0</v>
      </c>
      <c r="AR696" s="106">
        <f t="shared" si="593"/>
        <v>0</v>
      </c>
      <c r="AS696" s="106">
        <f t="shared" si="593"/>
        <v>0</v>
      </c>
      <c r="AT696" s="106">
        <f t="shared" si="593"/>
        <v>0</v>
      </c>
      <c r="AU696" s="106">
        <f t="shared" si="593"/>
        <v>0</v>
      </c>
      <c r="AV696" s="106">
        <f t="shared" si="593"/>
        <v>0</v>
      </c>
      <c r="AW696" s="106">
        <f t="shared" si="593"/>
        <v>0</v>
      </c>
      <c r="AX696" s="106">
        <f t="shared" si="593"/>
        <v>0</v>
      </c>
      <c r="AY696" s="106">
        <f t="shared" ref="AY696:BH697" si="594">IF($G696=0,0,IF(AY$6&lt;$G696,0,IF(AY$6&gt;$I696,1,(AY$6-$G696+1)/($I696-$G696+1))))</f>
        <v>0</v>
      </c>
      <c r="AZ696" s="106">
        <f t="shared" si="594"/>
        <v>0</v>
      </c>
      <c r="BA696" s="106">
        <f t="shared" si="594"/>
        <v>0</v>
      </c>
      <c r="BB696" s="106">
        <f t="shared" si="594"/>
        <v>0</v>
      </c>
      <c r="BC696" s="106">
        <f t="shared" si="594"/>
        <v>0</v>
      </c>
      <c r="BD696" s="106">
        <f t="shared" si="594"/>
        <v>0</v>
      </c>
      <c r="BE696" s="106">
        <f t="shared" si="594"/>
        <v>0</v>
      </c>
      <c r="BF696" s="106">
        <f t="shared" si="594"/>
        <v>0</v>
      </c>
      <c r="BG696" s="106">
        <f t="shared" si="594"/>
        <v>0</v>
      </c>
      <c r="BH696" s="106">
        <f t="shared" si="594"/>
        <v>0</v>
      </c>
      <c r="BI696" s="106">
        <f t="shared" ref="BI696:BQ697" si="595">IF($G696=0,0,IF(BI$6&lt;$G696,0,IF(BI$6&gt;$I696,1,(BI$6-$G696+1)/($I696-$G696+1))))</f>
        <v>5.8823529411764705E-2</v>
      </c>
      <c r="BJ696" s="106">
        <f t="shared" si="595"/>
        <v>0.16176470588235295</v>
      </c>
      <c r="BK696" s="106">
        <f t="shared" si="595"/>
        <v>0.26470588235294118</v>
      </c>
      <c r="BL696" s="106">
        <f t="shared" si="595"/>
        <v>0.36764705882352944</v>
      </c>
      <c r="BM696" s="106">
        <f t="shared" si="595"/>
        <v>0.47058823529411764</v>
      </c>
      <c r="BN696" s="106">
        <f t="shared" si="595"/>
        <v>0.57352941176470584</v>
      </c>
      <c r="BO696" s="106">
        <f t="shared" si="595"/>
        <v>0.67647058823529416</v>
      </c>
      <c r="BP696" s="106">
        <f t="shared" si="595"/>
        <v>0.77941176470588236</v>
      </c>
      <c r="BQ696" s="106">
        <f t="shared" si="595"/>
        <v>0.88235294117647056</v>
      </c>
      <c r="BR696" s="350">
        <f t="shared" si="552"/>
        <v>7.1784646061814561E-2</v>
      </c>
    </row>
    <row r="697" spans="1:70" ht="15" x14ac:dyDescent="0.25">
      <c r="A697" s="80"/>
      <c r="B697" s="77" t="s">
        <v>2025</v>
      </c>
      <c r="C697" s="77" t="s">
        <v>2088</v>
      </c>
      <c r="D697" s="77" t="s">
        <v>36</v>
      </c>
      <c r="E697" s="224">
        <f>VLOOKUP(B697,'Cuadro Control'!C743:J2627,8,FALSE)</f>
        <v>8463483937.5</v>
      </c>
      <c r="F697" s="106">
        <f>IFERROR(E697/$E$695,0)</f>
        <v>0.72156575778108079</v>
      </c>
      <c r="G697" s="107">
        <v>46560</v>
      </c>
      <c r="H697" s="107"/>
      <c r="I697" s="107">
        <v>46627</v>
      </c>
      <c r="J697" s="354">
        <f t="shared" si="581"/>
        <v>0.88235294117647056</v>
      </c>
      <c r="K697" s="106">
        <f t="shared" si="590"/>
        <v>0</v>
      </c>
      <c r="L697" s="106">
        <f t="shared" si="590"/>
        <v>0</v>
      </c>
      <c r="M697" s="106">
        <f t="shared" si="590"/>
        <v>0</v>
      </c>
      <c r="N697" s="106">
        <f t="shared" si="590"/>
        <v>0</v>
      </c>
      <c r="O697" s="106">
        <f t="shared" si="590"/>
        <v>0</v>
      </c>
      <c r="P697" s="106">
        <f t="shared" si="590"/>
        <v>0</v>
      </c>
      <c r="Q697" s="106">
        <f t="shared" si="590"/>
        <v>0</v>
      </c>
      <c r="R697" s="106">
        <f t="shared" si="590"/>
        <v>0</v>
      </c>
      <c r="S697" s="106">
        <f t="shared" si="590"/>
        <v>0</v>
      </c>
      <c r="T697" s="106">
        <f t="shared" si="590"/>
        <v>0</v>
      </c>
      <c r="U697" s="106">
        <f t="shared" si="591"/>
        <v>0</v>
      </c>
      <c r="V697" s="106">
        <f t="shared" si="591"/>
        <v>0</v>
      </c>
      <c r="W697" s="106">
        <f t="shared" si="591"/>
        <v>0</v>
      </c>
      <c r="X697" s="106">
        <f t="shared" si="591"/>
        <v>0</v>
      </c>
      <c r="Y697" s="106">
        <f t="shared" si="591"/>
        <v>0</v>
      </c>
      <c r="Z697" s="106">
        <f t="shared" si="591"/>
        <v>0</v>
      </c>
      <c r="AA697" s="106">
        <f t="shared" si="591"/>
        <v>0</v>
      </c>
      <c r="AB697" s="106">
        <f t="shared" si="591"/>
        <v>0</v>
      </c>
      <c r="AC697" s="106">
        <f t="shared" si="591"/>
        <v>0</v>
      </c>
      <c r="AD697" s="106">
        <f t="shared" si="591"/>
        <v>0</v>
      </c>
      <c r="AE697" s="106">
        <f t="shared" si="592"/>
        <v>0</v>
      </c>
      <c r="AF697" s="106">
        <f t="shared" si="592"/>
        <v>0</v>
      </c>
      <c r="AG697" s="106">
        <f t="shared" si="592"/>
        <v>0</v>
      </c>
      <c r="AH697" s="106">
        <f t="shared" si="592"/>
        <v>0</v>
      </c>
      <c r="AI697" s="106">
        <f t="shared" si="592"/>
        <v>0</v>
      </c>
      <c r="AJ697" s="106">
        <f t="shared" si="592"/>
        <v>0</v>
      </c>
      <c r="AK697" s="106">
        <f t="shared" si="592"/>
        <v>0</v>
      </c>
      <c r="AL697" s="106">
        <f t="shared" si="592"/>
        <v>0</v>
      </c>
      <c r="AM697" s="106">
        <f t="shared" si="592"/>
        <v>0</v>
      </c>
      <c r="AN697" s="106">
        <f t="shared" si="592"/>
        <v>0</v>
      </c>
      <c r="AO697" s="106">
        <f t="shared" si="593"/>
        <v>0</v>
      </c>
      <c r="AP697" s="106">
        <f t="shared" si="593"/>
        <v>0</v>
      </c>
      <c r="AQ697" s="106">
        <f t="shared" si="593"/>
        <v>0</v>
      </c>
      <c r="AR697" s="106">
        <f t="shared" si="593"/>
        <v>0</v>
      </c>
      <c r="AS697" s="106">
        <f t="shared" si="593"/>
        <v>0</v>
      </c>
      <c r="AT697" s="106">
        <f t="shared" si="593"/>
        <v>0</v>
      </c>
      <c r="AU697" s="106">
        <f t="shared" si="593"/>
        <v>0</v>
      </c>
      <c r="AV697" s="106">
        <f t="shared" si="593"/>
        <v>0</v>
      </c>
      <c r="AW697" s="106">
        <f t="shared" si="593"/>
        <v>0</v>
      </c>
      <c r="AX697" s="106">
        <f t="shared" si="593"/>
        <v>0</v>
      </c>
      <c r="AY697" s="106">
        <f t="shared" si="594"/>
        <v>0</v>
      </c>
      <c r="AZ697" s="106">
        <f t="shared" si="594"/>
        <v>0</v>
      </c>
      <c r="BA697" s="106">
        <f t="shared" si="594"/>
        <v>0</v>
      </c>
      <c r="BB697" s="106">
        <f t="shared" si="594"/>
        <v>0</v>
      </c>
      <c r="BC697" s="106">
        <f t="shared" si="594"/>
        <v>0</v>
      </c>
      <c r="BD697" s="106">
        <f t="shared" si="594"/>
        <v>0</v>
      </c>
      <c r="BE697" s="106">
        <f t="shared" si="594"/>
        <v>0</v>
      </c>
      <c r="BF697" s="106">
        <f t="shared" si="594"/>
        <v>0</v>
      </c>
      <c r="BG697" s="106">
        <f t="shared" si="594"/>
        <v>0</v>
      </c>
      <c r="BH697" s="106">
        <f t="shared" si="594"/>
        <v>0</v>
      </c>
      <c r="BI697" s="106">
        <f t="shared" si="595"/>
        <v>5.8823529411764705E-2</v>
      </c>
      <c r="BJ697" s="106">
        <f t="shared" si="595"/>
        <v>0.16176470588235295</v>
      </c>
      <c r="BK697" s="106">
        <f t="shared" si="595"/>
        <v>0.26470588235294118</v>
      </c>
      <c r="BL697" s="106">
        <f t="shared" si="595"/>
        <v>0.36764705882352944</v>
      </c>
      <c r="BM697" s="106">
        <f t="shared" si="595"/>
        <v>0.47058823529411764</v>
      </c>
      <c r="BN697" s="106">
        <f t="shared" si="595"/>
        <v>0.57352941176470584</v>
      </c>
      <c r="BO697" s="106">
        <f t="shared" si="595"/>
        <v>0.67647058823529416</v>
      </c>
      <c r="BP697" s="106">
        <f t="shared" si="595"/>
        <v>0.77941176470588236</v>
      </c>
      <c r="BQ697" s="106">
        <f t="shared" si="595"/>
        <v>0.88235294117647056</v>
      </c>
      <c r="BR697" s="350">
        <f t="shared" si="552"/>
        <v>7.1784646061814561E-2</v>
      </c>
    </row>
    <row r="698" spans="1:70" ht="15" x14ac:dyDescent="0.25">
      <c r="A698" s="80"/>
      <c r="B698" s="75">
        <v>13</v>
      </c>
      <c r="C698" s="75" t="s">
        <v>1962</v>
      </c>
      <c r="D698" s="75" t="s">
        <v>3</v>
      </c>
      <c r="E698" s="218">
        <f>VLOOKUP(B698,'Cuadro Control'!C744:J2628,8,FALSE)</f>
        <v>0</v>
      </c>
      <c r="F698" s="93">
        <f>IFERROR(E698/$E$8,0)</f>
        <v>0</v>
      </c>
      <c r="G698" s="94">
        <v>46627</v>
      </c>
      <c r="H698" s="94"/>
      <c r="I698" s="94">
        <v>46627</v>
      </c>
      <c r="J698" s="354">
        <f t="shared" si="581"/>
        <v>0</v>
      </c>
      <c r="K698" s="93">
        <f t="shared" ref="K698:T703" si="596">IF($G698=0,0,IF(K$6&lt;$G698,0,IF(K$6&gt;$I698,1,(K$6-$G698+1)/($I698-$G698+1))))</f>
        <v>0</v>
      </c>
      <c r="L698" s="93">
        <f t="shared" si="596"/>
        <v>0</v>
      </c>
      <c r="M698" s="93">
        <f t="shared" si="596"/>
        <v>0</v>
      </c>
      <c r="N698" s="93">
        <f t="shared" si="596"/>
        <v>0</v>
      </c>
      <c r="O698" s="93">
        <f t="shared" si="596"/>
        <v>0</v>
      </c>
      <c r="P698" s="93">
        <f t="shared" si="596"/>
        <v>0</v>
      </c>
      <c r="Q698" s="93">
        <f t="shared" si="596"/>
        <v>0</v>
      </c>
      <c r="R698" s="93">
        <f t="shared" si="596"/>
        <v>0</v>
      </c>
      <c r="S698" s="93">
        <f t="shared" si="596"/>
        <v>0</v>
      </c>
      <c r="T698" s="93">
        <f t="shared" si="596"/>
        <v>0</v>
      </c>
      <c r="U698" s="93">
        <f t="shared" ref="U698:AD703" si="597">IF($G698=0,0,IF(U$6&lt;$G698,0,IF(U$6&gt;$I698,1,(U$6-$G698+1)/($I698-$G698+1))))</f>
        <v>0</v>
      </c>
      <c r="V698" s="93">
        <f t="shared" si="597"/>
        <v>0</v>
      </c>
      <c r="W698" s="93">
        <f t="shared" si="597"/>
        <v>0</v>
      </c>
      <c r="X698" s="93">
        <f t="shared" si="597"/>
        <v>0</v>
      </c>
      <c r="Y698" s="93">
        <f t="shared" si="597"/>
        <v>0</v>
      </c>
      <c r="Z698" s="93">
        <f t="shared" si="597"/>
        <v>0</v>
      </c>
      <c r="AA698" s="93">
        <f t="shared" si="597"/>
        <v>0</v>
      </c>
      <c r="AB698" s="93">
        <f t="shared" si="597"/>
        <v>0</v>
      </c>
      <c r="AC698" s="93">
        <f t="shared" si="597"/>
        <v>0</v>
      </c>
      <c r="AD698" s="93">
        <f t="shared" si="597"/>
        <v>0</v>
      </c>
      <c r="AE698" s="93">
        <f t="shared" ref="AE698:AP703" si="598">IF($G698=0,0,IF(AE$6&lt;$G698,0,IF(AE$6&gt;$I698,1,(AE$6-$G698+1)/($I698-$G698+1))))</f>
        <v>0</v>
      </c>
      <c r="AF698" s="93">
        <f t="shared" si="598"/>
        <v>0</v>
      </c>
      <c r="AG698" s="93">
        <f t="shared" si="598"/>
        <v>0</v>
      </c>
      <c r="AH698" s="93">
        <f t="shared" si="598"/>
        <v>0</v>
      </c>
      <c r="AI698" s="93">
        <f t="shared" si="598"/>
        <v>0</v>
      </c>
      <c r="AJ698" s="93">
        <f t="shared" si="598"/>
        <v>0</v>
      </c>
      <c r="AK698" s="93">
        <f t="shared" si="598"/>
        <v>0</v>
      </c>
      <c r="AL698" s="93">
        <f t="shared" si="598"/>
        <v>0</v>
      </c>
      <c r="AM698" s="93">
        <f t="shared" si="598"/>
        <v>0</v>
      </c>
      <c r="AN698" s="93">
        <f t="shared" si="598"/>
        <v>0</v>
      </c>
      <c r="AO698" s="93">
        <f t="shared" si="598"/>
        <v>0</v>
      </c>
      <c r="AP698" s="93">
        <f t="shared" si="598"/>
        <v>0</v>
      </c>
      <c r="AQ698" s="93">
        <f t="shared" ref="AQ698" si="599">IF($G698=0,0,IF(AQ$6&lt;$G698,0,IF(AQ$6&gt;$I698,1,(AQ$6-$G698+1)/($I698-$G698+1))))</f>
        <v>0</v>
      </c>
      <c r="AR698" s="93">
        <f t="shared" ref="AR698:BA703" si="600">IF($G698=0,0,IF(AR$6&lt;$G698,0,IF(AR$6&gt;$I698,1,(AR$6-$G698+1)/($I698-$G698+1))))</f>
        <v>0</v>
      </c>
      <c r="AS698" s="93">
        <f t="shared" si="600"/>
        <v>0</v>
      </c>
      <c r="AT698" s="93">
        <f t="shared" si="600"/>
        <v>0</v>
      </c>
      <c r="AU698" s="93">
        <f t="shared" si="600"/>
        <v>0</v>
      </c>
      <c r="AV698" s="93">
        <f t="shared" si="600"/>
        <v>0</v>
      </c>
      <c r="AW698" s="93">
        <f t="shared" si="600"/>
        <v>0</v>
      </c>
      <c r="AX698" s="93">
        <f t="shared" si="600"/>
        <v>0</v>
      </c>
      <c r="AY698" s="93">
        <f t="shared" si="600"/>
        <v>0</v>
      </c>
      <c r="AZ698" s="93">
        <f t="shared" si="600"/>
        <v>0</v>
      </c>
      <c r="BA698" s="93">
        <f t="shared" si="600"/>
        <v>0</v>
      </c>
      <c r="BB698" s="93">
        <f t="shared" ref="BB698:BK703" si="601">IF($G698=0,0,IF(BB$6&lt;$G698,0,IF(BB$6&gt;$I698,1,(BB$6-$G698+1)/($I698-$G698+1))))</f>
        <v>0</v>
      </c>
      <c r="BC698" s="93">
        <f t="shared" si="601"/>
        <v>0</v>
      </c>
      <c r="BD698" s="93">
        <f t="shared" si="601"/>
        <v>0</v>
      </c>
      <c r="BE698" s="93">
        <f t="shared" si="601"/>
        <v>0</v>
      </c>
      <c r="BF698" s="93">
        <f t="shared" si="601"/>
        <v>0</v>
      </c>
      <c r="BG698" s="93">
        <f t="shared" si="601"/>
        <v>0</v>
      </c>
      <c r="BH698" s="93">
        <f t="shared" si="601"/>
        <v>0</v>
      </c>
      <c r="BI698" s="93">
        <f t="shared" si="601"/>
        <v>0</v>
      </c>
      <c r="BJ698" s="93">
        <f t="shared" si="601"/>
        <v>0</v>
      </c>
      <c r="BK698" s="93">
        <f t="shared" si="601"/>
        <v>0</v>
      </c>
      <c r="BL698" s="93">
        <f t="shared" ref="BL698:BQ703" si="602">IF($G698=0,0,IF(BL$6&lt;$G698,0,IF(BL$6&gt;$I698,1,(BL$6-$G698+1)/($I698-$G698+1))))</f>
        <v>0</v>
      </c>
      <c r="BM698" s="93">
        <f t="shared" si="602"/>
        <v>0</v>
      </c>
      <c r="BN698" s="93">
        <f t="shared" si="602"/>
        <v>0</v>
      </c>
      <c r="BO698" s="93">
        <f t="shared" si="602"/>
        <v>0</v>
      </c>
      <c r="BP698" s="93">
        <f t="shared" si="602"/>
        <v>0</v>
      </c>
      <c r="BQ698" s="93">
        <f t="shared" si="602"/>
        <v>0</v>
      </c>
      <c r="BR698" s="350">
        <f t="shared" si="552"/>
        <v>0</v>
      </c>
    </row>
    <row r="699" spans="1:70" ht="15" x14ac:dyDescent="0.25">
      <c r="A699" s="80"/>
      <c r="B699" s="73">
        <v>14</v>
      </c>
      <c r="C699" s="73" t="s">
        <v>1963</v>
      </c>
      <c r="D699" s="73" t="s">
        <v>20</v>
      </c>
      <c r="E699" s="219">
        <f>SUM(E700:E703)</f>
        <v>0</v>
      </c>
      <c r="F699" s="90">
        <f>IFERROR(E699/$E$8,0)</f>
        <v>0</v>
      </c>
      <c r="G699" s="91">
        <v>46627</v>
      </c>
      <c r="H699" s="91"/>
      <c r="I699" s="91">
        <v>46637</v>
      </c>
      <c r="J699" s="354">
        <f t="shared" si="581"/>
        <v>0</v>
      </c>
      <c r="K699" s="90">
        <f t="shared" si="596"/>
        <v>0</v>
      </c>
      <c r="L699" s="90">
        <f t="shared" si="596"/>
        <v>0</v>
      </c>
      <c r="M699" s="90">
        <f t="shared" si="596"/>
        <v>0</v>
      </c>
      <c r="N699" s="90">
        <f t="shared" si="596"/>
        <v>0</v>
      </c>
      <c r="O699" s="90">
        <f t="shared" si="596"/>
        <v>0</v>
      </c>
      <c r="P699" s="90">
        <f t="shared" si="596"/>
        <v>0</v>
      </c>
      <c r="Q699" s="90">
        <f t="shared" si="596"/>
        <v>0</v>
      </c>
      <c r="R699" s="90">
        <f t="shared" si="596"/>
        <v>0</v>
      </c>
      <c r="S699" s="90">
        <f t="shared" si="596"/>
        <v>0</v>
      </c>
      <c r="T699" s="90">
        <f t="shared" si="596"/>
        <v>0</v>
      </c>
      <c r="U699" s="90">
        <f t="shared" si="597"/>
        <v>0</v>
      </c>
      <c r="V699" s="90">
        <f t="shared" si="597"/>
        <v>0</v>
      </c>
      <c r="W699" s="90">
        <f t="shared" si="597"/>
        <v>0</v>
      </c>
      <c r="X699" s="90">
        <f t="shared" si="597"/>
        <v>0</v>
      </c>
      <c r="Y699" s="90">
        <f t="shared" si="597"/>
        <v>0</v>
      </c>
      <c r="Z699" s="90">
        <f t="shared" si="597"/>
        <v>0</v>
      </c>
      <c r="AA699" s="90">
        <f t="shared" si="597"/>
        <v>0</v>
      </c>
      <c r="AB699" s="90">
        <f t="shared" si="597"/>
        <v>0</v>
      </c>
      <c r="AC699" s="90">
        <f t="shared" si="597"/>
        <v>0</v>
      </c>
      <c r="AD699" s="90">
        <f t="shared" si="597"/>
        <v>0</v>
      </c>
      <c r="AE699" s="90">
        <f t="shared" si="598"/>
        <v>0</v>
      </c>
      <c r="AF699" s="90">
        <f t="shared" si="598"/>
        <v>0</v>
      </c>
      <c r="AG699" s="90">
        <f t="shared" si="598"/>
        <v>0</v>
      </c>
      <c r="AH699" s="90">
        <f t="shared" si="598"/>
        <v>0</v>
      </c>
      <c r="AI699" s="90">
        <f t="shared" si="598"/>
        <v>0</v>
      </c>
      <c r="AJ699" s="90">
        <f t="shared" si="598"/>
        <v>0</v>
      </c>
      <c r="AK699" s="90">
        <f t="shared" si="598"/>
        <v>0</v>
      </c>
      <c r="AL699" s="90">
        <f t="shared" si="598"/>
        <v>0</v>
      </c>
      <c r="AM699" s="90">
        <f t="shared" si="598"/>
        <v>0</v>
      </c>
      <c r="AN699" s="90">
        <f t="shared" si="598"/>
        <v>0</v>
      </c>
      <c r="AO699" s="90">
        <f t="shared" si="598"/>
        <v>0</v>
      </c>
      <c r="AP699" s="90">
        <f t="shared" si="598"/>
        <v>0</v>
      </c>
      <c r="AQ699" s="90">
        <f>IF($G699=0,0,IF(AQ$6&lt;$G699,0,IF(AQ$6&gt;$I699,1,(AQ$6-$G699+1)/($I699-$G699+1))))</f>
        <v>0</v>
      </c>
      <c r="AR699" s="90">
        <f t="shared" si="600"/>
        <v>0</v>
      </c>
      <c r="AS699" s="90">
        <f t="shared" si="600"/>
        <v>0</v>
      </c>
      <c r="AT699" s="90">
        <f t="shared" si="600"/>
        <v>0</v>
      </c>
      <c r="AU699" s="90">
        <f t="shared" si="600"/>
        <v>0</v>
      </c>
      <c r="AV699" s="90">
        <f t="shared" si="600"/>
        <v>0</v>
      </c>
      <c r="AW699" s="90">
        <f t="shared" si="600"/>
        <v>0</v>
      </c>
      <c r="AX699" s="90">
        <f t="shared" si="600"/>
        <v>0</v>
      </c>
      <c r="AY699" s="90">
        <f t="shared" si="600"/>
        <v>0</v>
      </c>
      <c r="AZ699" s="90">
        <f t="shared" si="600"/>
        <v>0</v>
      </c>
      <c r="BA699" s="90">
        <f t="shared" si="600"/>
        <v>0</v>
      </c>
      <c r="BB699" s="90">
        <f t="shared" si="601"/>
        <v>0</v>
      </c>
      <c r="BC699" s="90">
        <f t="shared" si="601"/>
        <v>0</v>
      </c>
      <c r="BD699" s="90">
        <f t="shared" si="601"/>
        <v>0</v>
      </c>
      <c r="BE699" s="90">
        <f t="shared" si="601"/>
        <v>0</v>
      </c>
      <c r="BF699" s="90">
        <f t="shared" si="601"/>
        <v>0</v>
      </c>
      <c r="BG699" s="90">
        <f t="shared" si="601"/>
        <v>0</v>
      </c>
      <c r="BH699" s="90">
        <f t="shared" si="601"/>
        <v>0</v>
      </c>
      <c r="BI699" s="90">
        <f t="shared" si="601"/>
        <v>0</v>
      </c>
      <c r="BJ699" s="90">
        <f t="shared" si="601"/>
        <v>0</v>
      </c>
      <c r="BK699" s="90">
        <f t="shared" si="601"/>
        <v>0</v>
      </c>
      <c r="BL699" s="90">
        <f t="shared" si="602"/>
        <v>0</v>
      </c>
      <c r="BM699" s="90">
        <f t="shared" si="602"/>
        <v>0</v>
      </c>
      <c r="BN699" s="90">
        <f t="shared" si="602"/>
        <v>0</v>
      </c>
      <c r="BO699" s="90">
        <f t="shared" si="602"/>
        <v>0</v>
      </c>
      <c r="BP699" s="90">
        <f t="shared" si="602"/>
        <v>0</v>
      </c>
      <c r="BQ699" s="90">
        <f t="shared" si="602"/>
        <v>0</v>
      </c>
      <c r="BR699" s="350">
        <f t="shared" si="552"/>
        <v>0</v>
      </c>
    </row>
    <row r="700" spans="1:70" ht="15" x14ac:dyDescent="0.25">
      <c r="A700" s="80"/>
      <c r="B700" s="77" t="s">
        <v>2028</v>
      </c>
      <c r="C700" s="77" t="s">
        <v>1964</v>
      </c>
      <c r="D700" s="77" t="s">
        <v>20</v>
      </c>
      <c r="E700" s="224">
        <f>VLOOKUP(B700,'Cuadro Control'!C746:J2630,8,FALSE)</f>
        <v>0</v>
      </c>
      <c r="F700" s="106">
        <f>IFERROR(E700/$E$699,0)</f>
        <v>0</v>
      </c>
      <c r="G700" s="107">
        <v>46627</v>
      </c>
      <c r="H700" s="107"/>
      <c r="I700" s="107">
        <v>46637</v>
      </c>
      <c r="J700" s="354">
        <f t="shared" si="581"/>
        <v>0</v>
      </c>
      <c r="K700" s="106">
        <f t="shared" si="596"/>
        <v>0</v>
      </c>
      <c r="L700" s="106">
        <f t="shared" si="596"/>
        <v>0</v>
      </c>
      <c r="M700" s="106">
        <f t="shared" si="596"/>
        <v>0</v>
      </c>
      <c r="N700" s="106">
        <f t="shared" si="596"/>
        <v>0</v>
      </c>
      <c r="O700" s="106">
        <f t="shared" si="596"/>
        <v>0</v>
      </c>
      <c r="P700" s="106">
        <f t="shared" si="596"/>
        <v>0</v>
      </c>
      <c r="Q700" s="106">
        <f t="shared" si="596"/>
        <v>0</v>
      </c>
      <c r="R700" s="106">
        <f t="shared" si="596"/>
        <v>0</v>
      </c>
      <c r="S700" s="106">
        <f t="shared" si="596"/>
        <v>0</v>
      </c>
      <c r="T700" s="106">
        <f t="shared" si="596"/>
        <v>0</v>
      </c>
      <c r="U700" s="106">
        <f t="shared" si="597"/>
        <v>0</v>
      </c>
      <c r="V700" s="106">
        <f t="shared" si="597"/>
        <v>0</v>
      </c>
      <c r="W700" s="106">
        <f t="shared" si="597"/>
        <v>0</v>
      </c>
      <c r="X700" s="106">
        <f t="shared" si="597"/>
        <v>0</v>
      </c>
      <c r="Y700" s="106">
        <f t="shared" si="597"/>
        <v>0</v>
      </c>
      <c r="Z700" s="106">
        <f t="shared" si="597"/>
        <v>0</v>
      </c>
      <c r="AA700" s="106">
        <f t="shared" si="597"/>
        <v>0</v>
      </c>
      <c r="AB700" s="106">
        <f t="shared" si="597"/>
        <v>0</v>
      </c>
      <c r="AC700" s="106">
        <f t="shared" si="597"/>
        <v>0</v>
      </c>
      <c r="AD700" s="106">
        <f t="shared" si="597"/>
        <v>0</v>
      </c>
      <c r="AE700" s="106">
        <f t="shared" si="598"/>
        <v>0</v>
      </c>
      <c r="AF700" s="106">
        <f t="shared" si="598"/>
        <v>0</v>
      </c>
      <c r="AG700" s="106">
        <f t="shared" si="598"/>
        <v>0</v>
      </c>
      <c r="AH700" s="106">
        <f t="shared" si="598"/>
        <v>0</v>
      </c>
      <c r="AI700" s="106">
        <f t="shared" si="598"/>
        <v>0</v>
      </c>
      <c r="AJ700" s="106">
        <f t="shared" si="598"/>
        <v>0</v>
      </c>
      <c r="AK700" s="106">
        <f t="shared" si="598"/>
        <v>0</v>
      </c>
      <c r="AL700" s="106">
        <f t="shared" si="598"/>
        <v>0</v>
      </c>
      <c r="AM700" s="106">
        <f t="shared" si="598"/>
        <v>0</v>
      </c>
      <c r="AN700" s="106">
        <f t="shared" si="598"/>
        <v>0</v>
      </c>
      <c r="AO700" s="106">
        <f t="shared" si="598"/>
        <v>0</v>
      </c>
      <c r="AP700" s="106">
        <f t="shared" si="598"/>
        <v>0</v>
      </c>
      <c r="AQ700" s="106">
        <f>IF($G700=0,0,IF(AQ$6&lt;$G700,0,IF(AQ$6&gt;$I700,1,(AQ$6-$G700+1)/($I700-$G700+1))))</f>
        <v>0</v>
      </c>
      <c r="AR700" s="106">
        <f t="shared" si="600"/>
        <v>0</v>
      </c>
      <c r="AS700" s="106">
        <f t="shared" si="600"/>
        <v>0</v>
      </c>
      <c r="AT700" s="106">
        <f t="shared" si="600"/>
        <v>0</v>
      </c>
      <c r="AU700" s="106">
        <f t="shared" si="600"/>
        <v>0</v>
      </c>
      <c r="AV700" s="106">
        <f t="shared" si="600"/>
        <v>0</v>
      </c>
      <c r="AW700" s="106">
        <f t="shared" si="600"/>
        <v>0</v>
      </c>
      <c r="AX700" s="106">
        <f t="shared" si="600"/>
        <v>0</v>
      </c>
      <c r="AY700" s="106">
        <f t="shared" si="600"/>
        <v>0</v>
      </c>
      <c r="AZ700" s="106">
        <f t="shared" si="600"/>
        <v>0</v>
      </c>
      <c r="BA700" s="106">
        <f t="shared" si="600"/>
        <v>0</v>
      </c>
      <c r="BB700" s="106">
        <f t="shared" si="601"/>
        <v>0</v>
      </c>
      <c r="BC700" s="106">
        <f t="shared" si="601"/>
        <v>0</v>
      </c>
      <c r="BD700" s="106">
        <f t="shared" si="601"/>
        <v>0</v>
      </c>
      <c r="BE700" s="106">
        <f t="shared" si="601"/>
        <v>0</v>
      </c>
      <c r="BF700" s="106">
        <f t="shared" si="601"/>
        <v>0</v>
      </c>
      <c r="BG700" s="106">
        <f t="shared" si="601"/>
        <v>0</v>
      </c>
      <c r="BH700" s="106">
        <f t="shared" si="601"/>
        <v>0</v>
      </c>
      <c r="BI700" s="106">
        <f t="shared" si="601"/>
        <v>0</v>
      </c>
      <c r="BJ700" s="106">
        <f t="shared" si="601"/>
        <v>0</v>
      </c>
      <c r="BK700" s="106">
        <f t="shared" si="601"/>
        <v>0</v>
      </c>
      <c r="BL700" s="106">
        <f t="shared" si="602"/>
        <v>0</v>
      </c>
      <c r="BM700" s="106">
        <f t="shared" si="602"/>
        <v>0</v>
      </c>
      <c r="BN700" s="106">
        <f t="shared" si="602"/>
        <v>0</v>
      </c>
      <c r="BO700" s="106">
        <f t="shared" si="602"/>
        <v>0</v>
      </c>
      <c r="BP700" s="106">
        <f t="shared" si="602"/>
        <v>0</v>
      </c>
      <c r="BQ700" s="106">
        <f t="shared" si="602"/>
        <v>0</v>
      </c>
      <c r="BR700" s="350">
        <f t="shared" si="552"/>
        <v>0</v>
      </c>
    </row>
    <row r="701" spans="1:70" ht="15" x14ac:dyDescent="0.25">
      <c r="A701" s="80"/>
      <c r="B701" s="77" t="s">
        <v>2030</v>
      </c>
      <c r="C701" s="77" t="s">
        <v>1965</v>
      </c>
      <c r="D701" s="77" t="s">
        <v>20</v>
      </c>
      <c r="E701" s="224">
        <f>VLOOKUP(B701,'Cuadro Control'!C747:J2631,8,FALSE)</f>
        <v>0</v>
      </c>
      <c r="F701" s="106">
        <f>IFERROR(E701/$E$699,0)</f>
        <v>0</v>
      </c>
      <c r="G701" s="107">
        <v>46627</v>
      </c>
      <c r="H701" s="107"/>
      <c r="I701" s="107">
        <v>46637</v>
      </c>
      <c r="J701" s="354">
        <f t="shared" si="581"/>
        <v>0</v>
      </c>
      <c r="K701" s="106">
        <f t="shared" si="596"/>
        <v>0</v>
      </c>
      <c r="L701" s="106">
        <f t="shared" si="596"/>
        <v>0</v>
      </c>
      <c r="M701" s="106">
        <f t="shared" si="596"/>
        <v>0</v>
      </c>
      <c r="N701" s="106">
        <f t="shared" si="596"/>
        <v>0</v>
      </c>
      <c r="O701" s="106">
        <f t="shared" si="596"/>
        <v>0</v>
      </c>
      <c r="P701" s="106">
        <f t="shared" si="596"/>
        <v>0</v>
      </c>
      <c r="Q701" s="106">
        <f t="shared" si="596"/>
        <v>0</v>
      </c>
      <c r="R701" s="106">
        <f t="shared" si="596"/>
        <v>0</v>
      </c>
      <c r="S701" s="106">
        <f t="shared" si="596"/>
        <v>0</v>
      </c>
      <c r="T701" s="106">
        <f t="shared" si="596"/>
        <v>0</v>
      </c>
      <c r="U701" s="106">
        <f t="shared" si="597"/>
        <v>0</v>
      </c>
      <c r="V701" s="106">
        <f t="shared" si="597"/>
        <v>0</v>
      </c>
      <c r="W701" s="106">
        <f t="shared" si="597"/>
        <v>0</v>
      </c>
      <c r="X701" s="106">
        <f t="shared" si="597"/>
        <v>0</v>
      </c>
      <c r="Y701" s="106">
        <f t="shared" si="597"/>
        <v>0</v>
      </c>
      <c r="Z701" s="106">
        <f t="shared" si="597"/>
        <v>0</v>
      </c>
      <c r="AA701" s="106">
        <f t="shared" si="597"/>
        <v>0</v>
      </c>
      <c r="AB701" s="106">
        <f t="shared" si="597"/>
        <v>0</v>
      </c>
      <c r="AC701" s="106">
        <f t="shared" si="597"/>
        <v>0</v>
      </c>
      <c r="AD701" s="106">
        <f t="shared" si="597"/>
        <v>0</v>
      </c>
      <c r="AE701" s="106">
        <f t="shared" si="598"/>
        <v>0</v>
      </c>
      <c r="AF701" s="106">
        <f t="shared" si="598"/>
        <v>0</v>
      </c>
      <c r="AG701" s="106">
        <f t="shared" si="598"/>
        <v>0</v>
      </c>
      <c r="AH701" s="106">
        <f t="shared" si="598"/>
        <v>0</v>
      </c>
      <c r="AI701" s="106">
        <f t="shared" si="598"/>
        <v>0</v>
      </c>
      <c r="AJ701" s="106">
        <f t="shared" si="598"/>
        <v>0</v>
      </c>
      <c r="AK701" s="106">
        <f t="shared" si="598"/>
        <v>0</v>
      </c>
      <c r="AL701" s="106">
        <f t="shared" si="598"/>
        <v>0</v>
      </c>
      <c r="AM701" s="106">
        <f t="shared" si="598"/>
        <v>0</v>
      </c>
      <c r="AN701" s="106">
        <f t="shared" si="598"/>
        <v>0</v>
      </c>
      <c r="AO701" s="106">
        <f t="shared" si="598"/>
        <v>0</v>
      </c>
      <c r="AP701" s="106">
        <f t="shared" si="598"/>
        <v>0</v>
      </c>
      <c r="AQ701" s="106">
        <f>IF($G701=0,0,IF(AQ$6&lt;$G701,0,IF(AQ$6&gt;$I701,1,(AQ$6-$G701+1)/($I701-$G701+1))))</f>
        <v>0</v>
      </c>
      <c r="AR701" s="106">
        <f t="shared" si="600"/>
        <v>0</v>
      </c>
      <c r="AS701" s="106">
        <f t="shared" si="600"/>
        <v>0</v>
      </c>
      <c r="AT701" s="106">
        <f t="shared" si="600"/>
        <v>0</v>
      </c>
      <c r="AU701" s="106">
        <f t="shared" si="600"/>
        <v>0</v>
      </c>
      <c r="AV701" s="106">
        <f t="shared" si="600"/>
        <v>0</v>
      </c>
      <c r="AW701" s="106">
        <f t="shared" si="600"/>
        <v>0</v>
      </c>
      <c r="AX701" s="106">
        <f t="shared" si="600"/>
        <v>0</v>
      </c>
      <c r="AY701" s="106">
        <f t="shared" si="600"/>
        <v>0</v>
      </c>
      <c r="AZ701" s="106">
        <f t="shared" si="600"/>
        <v>0</v>
      </c>
      <c r="BA701" s="106">
        <f t="shared" si="600"/>
        <v>0</v>
      </c>
      <c r="BB701" s="106">
        <f t="shared" si="601"/>
        <v>0</v>
      </c>
      <c r="BC701" s="106">
        <f t="shared" si="601"/>
        <v>0</v>
      </c>
      <c r="BD701" s="106">
        <f t="shared" si="601"/>
        <v>0</v>
      </c>
      <c r="BE701" s="106">
        <f t="shared" si="601"/>
        <v>0</v>
      </c>
      <c r="BF701" s="106">
        <f t="shared" si="601"/>
        <v>0</v>
      </c>
      <c r="BG701" s="106">
        <f t="shared" si="601"/>
        <v>0</v>
      </c>
      <c r="BH701" s="106">
        <f t="shared" si="601"/>
        <v>0</v>
      </c>
      <c r="BI701" s="106">
        <f t="shared" si="601"/>
        <v>0</v>
      </c>
      <c r="BJ701" s="106">
        <f t="shared" si="601"/>
        <v>0</v>
      </c>
      <c r="BK701" s="106">
        <f t="shared" si="601"/>
        <v>0</v>
      </c>
      <c r="BL701" s="106">
        <f t="shared" si="602"/>
        <v>0</v>
      </c>
      <c r="BM701" s="106">
        <f t="shared" si="602"/>
        <v>0</v>
      </c>
      <c r="BN701" s="106">
        <f t="shared" si="602"/>
        <v>0</v>
      </c>
      <c r="BO701" s="106">
        <f t="shared" si="602"/>
        <v>0</v>
      </c>
      <c r="BP701" s="106">
        <f t="shared" si="602"/>
        <v>0</v>
      </c>
      <c r="BQ701" s="106">
        <f t="shared" si="602"/>
        <v>0</v>
      </c>
      <c r="BR701" s="350">
        <f t="shared" si="552"/>
        <v>0</v>
      </c>
    </row>
    <row r="702" spans="1:70" ht="15" x14ac:dyDescent="0.25">
      <c r="A702" s="80"/>
      <c r="B702" s="77" t="s">
        <v>2032</v>
      </c>
      <c r="C702" s="77" t="s">
        <v>1966</v>
      </c>
      <c r="D702" s="77" t="s">
        <v>20</v>
      </c>
      <c r="E702" s="224">
        <f>VLOOKUP(B702,'Cuadro Control'!C748:J2632,8,FALSE)</f>
        <v>0</v>
      </c>
      <c r="F702" s="106">
        <f>IFERROR(E702/$E$699,0)</f>
        <v>0</v>
      </c>
      <c r="G702" s="107">
        <v>46627</v>
      </c>
      <c r="H702" s="107"/>
      <c r="I702" s="107">
        <v>46637</v>
      </c>
      <c r="J702" s="354">
        <f t="shared" si="581"/>
        <v>0</v>
      </c>
      <c r="K702" s="106">
        <f t="shared" si="596"/>
        <v>0</v>
      </c>
      <c r="L702" s="106">
        <f t="shared" si="596"/>
        <v>0</v>
      </c>
      <c r="M702" s="106">
        <f t="shared" si="596"/>
        <v>0</v>
      </c>
      <c r="N702" s="106">
        <f t="shared" si="596"/>
        <v>0</v>
      </c>
      <c r="O702" s="106">
        <f t="shared" si="596"/>
        <v>0</v>
      </c>
      <c r="P702" s="106">
        <f t="shared" si="596"/>
        <v>0</v>
      </c>
      <c r="Q702" s="106">
        <f t="shared" si="596"/>
        <v>0</v>
      </c>
      <c r="R702" s="106">
        <f t="shared" si="596"/>
        <v>0</v>
      </c>
      <c r="S702" s="106">
        <f t="shared" si="596"/>
        <v>0</v>
      </c>
      <c r="T702" s="106">
        <f t="shared" si="596"/>
        <v>0</v>
      </c>
      <c r="U702" s="106">
        <f t="shared" si="597"/>
        <v>0</v>
      </c>
      <c r="V702" s="106">
        <f t="shared" si="597"/>
        <v>0</v>
      </c>
      <c r="W702" s="106">
        <f t="shared" si="597"/>
        <v>0</v>
      </c>
      <c r="X702" s="106">
        <f t="shared" si="597"/>
        <v>0</v>
      </c>
      <c r="Y702" s="106">
        <f t="shared" si="597"/>
        <v>0</v>
      </c>
      <c r="Z702" s="106">
        <f t="shared" si="597"/>
        <v>0</v>
      </c>
      <c r="AA702" s="106">
        <f t="shared" si="597"/>
        <v>0</v>
      </c>
      <c r="AB702" s="106">
        <f t="shared" si="597"/>
        <v>0</v>
      </c>
      <c r="AC702" s="106">
        <f t="shared" si="597"/>
        <v>0</v>
      </c>
      <c r="AD702" s="106">
        <f t="shared" si="597"/>
        <v>0</v>
      </c>
      <c r="AE702" s="106">
        <f t="shared" si="598"/>
        <v>0</v>
      </c>
      <c r="AF702" s="106">
        <f t="shared" si="598"/>
        <v>0</v>
      </c>
      <c r="AG702" s="106">
        <f t="shared" si="598"/>
        <v>0</v>
      </c>
      <c r="AH702" s="106">
        <f t="shared" si="598"/>
        <v>0</v>
      </c>
      <c r="AI702" s="106">
        <f t="shared" si="598"/>
        <v>0</v>
      </c>
      <c r="AJ702" s="106">
        <f t="shared" si="598"/>
        <v>0</v>
      </c>
      <c r="AK702" s="106">
        <f t="shared" si="598"/>
        <v>0</v>
      </c>
      <c r="AL702" s="106">
        <f t="shared" si="598"/>
        <v>0</v>
      </c>
      <c r="AM702" s="106">
        <f t="shared" si="598"/>
        <v>0</v>
      </c>
      <c r="AN702" s="106">
        <f t="shared" si="598"/>
        <v>0</v>
      </c>
      <c r="AO702" s="106">
        <f t="shared" si="598"/>
        <v>0</v>
      </c>
      <c r="AP702" s="106">
        <f t="shared" si="598"/>
        <v>0</v>
      </c>
      <c r="AQ702" s="106">
        <f>IF($G702=0,0,IF(AQ$6&lt;$G702,0,IF(AQ$6&gt;$I702,1,(AQ$6-$G702+1)/($I702-$G702+1))))</f>
        <v>0</v>
      </c>
      <c r="AR702" s="106">
        <f t="shared" si="600"/>
        <v>0</v>
      </c>
      <c r="AS702" s="106">
        <f t="shared" si="600"/>
        <v>0</v>
      </c>
      <c r="AT702" s="106">
        <f t="shared" si="600"/>
        <v>0</v>
      </c>
      <c r="AU702" s="106">
        <f t="shared" si="600"/>
        <v>0</v>
      </c>
      <c r="AV702" s="106">
        <f t="shared" si="600"/>
        <v>0</v>
      </c>
      <c r="AW702" s="106">
        <f t="shared" si="600"/>
        <v>0</v>
      </c>
      <c r="AX702" s="106">
        <f t="shared" si="600"/>
        <v>0</v>
      </c>
      <c r="AY702" s="106">
        <f t="shared" si="600"/>
        <v>0</v>
      </c>
      <c r="AZ702" s="106">
        <f t="shared" si="600"/>
        <v>0</v>
      </c>
      <c r="BA702" s="106">
        <f t="shared" si="600"/>
        <v>0</v>
      </c>
      <c r="BB702" s="106">
        <f t="shared" si="601"/>
        <v>0</v>
      </c>
      <c r="BC702" s="106">
        <f t="shared" si="601"/>
        <v>0</v>
      </c>
      <c r="BD702" s="106">
        <f t="shared" si="601"/>
        <v>0</v>
      </c>
      <c r="BE702" s="106">
        <f t="shared" si="601"/>
        <v>0</v>
      </c>
      <c r="BF702" s="106">
        <f t="shared" si="601"/>
        <v>0</v>
      </c>
      <c r="BG702" s="106">
        <f t="shared" si="601"/>
        <v>0</v>
      </c>
      <c r="BH702" s="106">
        <f t="shared" si="601"/>
        <v>0</v>
      </c>
      <c r="BI702" s="106">
        <f t="shared" si="601"/>
        <v>0</v>
      </c>
      <c r="BJ702" s="106">
        <f t="shared" si="601"/>
        <v>0</v>
      </c>
      <c r="BK702" s="106">
        <f t="shared" si="601"/>
        <v>0</v>
      </c>
      <c r="BL702" s="106">
        <f t="shared" si="602"/>
        <v>0</v>
      </c>
      <c r="BM702" s="106">
        <f t="shared" si="602"/>
        <v>0</v>
      </c>
      <c r="BN702" s="106">
        <f t="shared" si="602"/>
        <v>0</v>
      </c>
      <c r="BO702" s="106">
        <f t="shared" si="602"/>
        <v>0</v>
      </c>
      <c r="BP702" s="106">
        <f t="shared" si="602"/>
        <v>0</v>
      </c>
      <c r="BQ702" s="106">
        <f t="shared" si="602"/>
        <v>0</v>
      </c>
      <c r="BR702" s="350">
        <f t="shared" si="552"/>
        <v>0</v>
      </c>
    </row>
    <row r="703" spans="1:70" ht="15" x14ac:dyDescent="0.25">
      <c r="A703" s="80"/>
      <c r="B703" s="75">
        <v>15</v>
      </c>
      <c r="C703" s="75" t="s">
        <v>1967</v>
      </c>
      <c r="D703" s="75" t="s">
        <v>3</v>
      </c>
      <c r="E703" s="218">
        <f>VLOOKUP(B703,'Cuadro Control'!C749:J2633,8,FALSE)</f>
        <v>0</v>
      </c>
      <c r="F703" s="93">
        <f>IFERROR(E703/$E$8,0)</f>
        <v>0</v>
      </c>
      <c r="G703" s="94">
        <v>46637</v>
      </c>
      <c r="H703" s="94"/>
      <c r="I703" s="94">
        <v>46637</v>
      </c>
      <c r="J703" s="354">
        <f t="shared" si="581"/>
        <v>0</v>
      </c>
      <c r="K703" s="93">
        <f t="shared" si="596"/>
        <v>0</v>
      </c>
      <c r="L703" s="93">
        <f t="shared" si="596"/>
        <v>0</v>
      </c>
      <c r="M703" s="93">
        <f t="shared" si="596"/>
        <v>0</v>
      </c>
      <c r="N703" s="93">
        <f t="shared" si="596"/>
        <v>0</v>
      </c>
      <c r="O703" s="93">
        <f t="shared" si="596"/>
        <v>0</v>
      </c>
      <c r="P703" s="93">
        <f t="shared" si="596"/>
        <v>0</v>
      </c>
      <c r="Q703" s="93">
        <f t="shared" si="596"/>
        <v>0</v>
      </c>
      <c r="R703" s="93">
        <f t="shared" si="596"/>
        <v>0</v>
      </c>
      <c r="S703" s="93">
        <f t="shared" si="596"/>
        <v>0</v>
      </c>
      <c r="T703" s="93">
        <f t="shared" si="596"/>
        <v>0</v>
      </c>
      <c r="U703" s="93">
        <f t="shared" si="597"/>
        <v>0</v>
      </c>
      <c r="V703" s="93">
        <f t="shared" si="597"/>
        <v>0</v>
      </c>
      <c r="W703" s="93">
        <f t="shared" si="597"/>
        <v>0</v>
      </c>
      <c r="X703" s="93">
        <f t="shared" si="597"/>
        <v>0</v>
      </c>
      <c r="Y703" s="93">
        <f t="shared" si="597"/>
        <v>0</v>
      </c>
      <c r="Z703" s="93">
        <f t="shared" si="597"/>
        <v>0</v>
      </c>
      <c r="AA703" s="93">
        <f t="shared" si="597"/>
        <v>0</v>
      </c>
      <c r="AB703" s="93">
        <f t="shared" si="597"/>
        <v>0</v>
      </c>
      <c r="AC703" s="93">
        <f t="shared" si="597"/>
        <v>0</v>
      </c>
      <c r="AD703" s="93">
        <f t="shared" si="597"/>
        <v>0</v>
      </c>
      <c r="AE703" s="93">
        <f t="shared" si="598"/>
        <v>0</v>
      </c>
      <c r="AF703" s="93">
        <f t="shared" si="598"/>
        <v>0</v>
      </c>
      <c r="AG703" s="93">
        <f t="shared" si="598"/>
        <v>0</v>
      </c>
      <c r="AH703" s="93">
        <f t="shared" si="598"/>
        <v>0</v>
      </c>
      <c r="AI703" s="93">
        <f t="shared" si="598"/>
        <v>0</v>
      </c>
      <c r="AJ703" s="93">
        <f t="shared" si="598"/>
        <v>0</v>
      </c>
      <c r="AK703" s="93">
        <f t="shared" si="598"/>
        <v>0</v>
      </c>
      <c r="AL703" s="93">
        <f t="shared" si="598"/>
        <v>0</v>
      </c>
      <c r="AM703" s="93">
        <f t="shared" si="598"/>
        <v>0</v>
      </c>
      <c r="AN703" s="93">
        <f t="shared" si="598"/>
        <v>0</v>
      </c>
      <c r="AO703" s="93">
        <f t="shared" si="598"/>
        <v>0</v>
      </c>
      <c r="AP703" s="93">
        <f t="shared" si="598"/>
        <v>0</v>
      </c>
      <c r="AQ703" s="93">
        <f>IF($G703=0,0,IF(AQ$6&lt;$G703,0,IF(AQ$6&gt;$I703,1,(AQ$6-$G703+1)/($I703-$G703+1))))</f>
        <v>0</v>
      </c>
      <c r="AR703" s="93">
        <f t="shared" si="600"/>
        <v>0</v>
      </c>
      <c r="AS703" s="93">
        <f t="shared" si="600"/>
        <v>0</v>
      </c>
      <c r="AT703" s="93">
        <f t="shared" si="600"/>
        <v>0</v>
      </c>
      <c r="AU703" s="93">
        <f t="shared" si="600"/>
        <v>0</v>
      </c>
      <c r="AV703" s="93">
        <f t="shared" si="600"/>
        <v>0</v>
      </c>
      <c r="AW703" s="93">
        <f t="shared" si="600"/>
        <v>0</v>
      </c>
      <c r="AX703" s="93">
        <f t="shared" si="600"/>
        <v>0</v>
      </c>
      <c r="AY703" s="93">
        <f t="shared" si="600"/>
        <v>0</v>
      </c>
      <c r="AZ703" s="93">
        <f t="shared" si="600"/>
        <v>0</v>
      </c>
      <c r="BA703" s="93">
        <f t="shared" si="600"/>
        <v>0</v>
      </c>
      <c r="BB703" s="93">
        <f t="shared" si="601"/>
        <v>0</v>
      </c>
      <c r="BC703" s="93">
        <f t="shared" si="601"/>
        <v>0</v>
      </c>
      <c r="BD703" s="93">
        <f t="shared" si="601"/>
        <v>0</v>
      </c>
      <c r="BE703" s="93">
        <f t="shared" si="601"/>
        <v>0</v>
      </c>
      <c r="BF703" s="93">
        <f t="shared" si="601"/>
        <v>0</v>
      </c>
      <c r="BG703" s="93">
        <f t="shared" si="601"/>
        <v>0</v>
      </c>
      <c r="BH703" s="93">
        <f t="shared" si="601"/>
        <v>0</v>
      </c>
      <c r="BI703" s="93">
        <f t="shared" si="601"/>
        <v>0</v>
      </c>
      <c r="BJ703" s="93">
        <f t="shared" si="601"/>
        <v>0</v>
      </c>
      <c r="BK703" s="93">
        <f t="shared" si="601"/>
        <v>0</v>
      </c>
      <c r="BL703" s="93">
        <f t="shared" si="602"/>
        <v>0</v>
      </c>
      <c r="BM703" s="93">
        <f t="shared" si="602"/>
        <v>0</v>
      </c>
      <c r="BN703" s="93">
        <f t="shared" si="602"/>
        <v>0</v>
      </c>
      <c r="BO703" s="93">
        <f t="shared" si="602"/>
        <v>0</v>
      </c>
      <c r="BP703" s="93">
        <f t="shared" si="602"/>
        <v>0</v>
      </c>
      <c r="BQ703" s="93">
        <f t="shared" si="602"/>
        <v>0</v>
      </c>
      <c r="BR703" s="350">
        <f t="shared" si="552"/>
        <v>0</v>
      </c>
    </row>
  </sheetData>
  <mergeCells count="3">
    <mergeCell ref="B3:E6"/>
    <mergeCell ref="F3:G6"/>
    <mergeCell ref="I3:I4"/>
  </mergeCells>
  <pageMargins left="0.7" right="0.7" top="0.75" bottom="0.75" header="0.3" footer="0.3"/>
  <pageSetup paperSize="9" orientation="portrait" r:id="rId1"/>
  <headerFooter>
    <oddFooter>&amp;C_x000D_&amp;1#&amp;"Aptos"&amp;6&amp;K000000 ECP-INFORMACION PUBLICA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5C03-8CEC-42C9-A737-9F38553857F5}">
  <sheetPr>
    <tabColor theme="8" tint="0.79998168889431442"/>
  </sheetPr>
  <dimension ref="A1:BO703"/>
  <sheetViews>
    <sheetView zoomScale="85" zoomScaleNormal="85" workbookViewId="0">
      <pane xSplit="9" ySplit="8" topLeftCell="J684" activePane="bottomRight" state="frozen"/>
      <selection pane="topRight" activeCell="J1" sqref="J1"/>
      <selection pane="bottomLeft" activeCell="A8" sqref="A8"/>
      <selection pane="bottomRight" activeCell="E707" sqref="E707"/>
    </sheetView>
    <sheetView workbookViewId="1"/>
  </sheetViews>
  <sheetFormatPr baseColWidth="10" defaultColWidth="11.42578125" defaultRowHeight="15" x14ac:dyDescent="0.2"/>
  <cols>
    <col min="1" max="1" width="4" style="113" customWidth="1"/>
    <col min="2" max="2" width="10.140625" style="113" customWidth="1"/>
    <col min="3" max="3" width="78.85546875" style="113" customWidth="1"/>
    <col min="4" max="4" width="10.5703125" style="113" bestFit="1" customWidth="1"/>
    <col min="5" max="5" width="22.28515625" style="113" bestFit="1" customWidth="1"/>
    <col min="6" max="6" width="15.42578125" style="113" customWidth="1"/>
    <col min="7" max="8" width="20.28515625" style="113" customWidth="1"/>
    <col min="9" max="12" width="12.140625" style="113" bestFit="1" customWidth="1"/>
    <col min="13" max="14" width="16.7109375" style="113" bestFit="1" customWidth="1"/>
    <col min="15" max="15" width="17.85546875" style="113" bestFit="1" customWidth="1"/>
    <col min="16" max="20" width="19.5703125" style="113" bestFit="1" customWidth="1"/>
    <col min="21" max="38" width="20.7109375" style="113" bestFit="1" customWidth="1"/>
    <col min="39" max="43" width="22.140625" style="113" bestFit="1" customWidth="1"/>
    <col min="44" max="67" width="22.140625" style="113" customWidth="1"/>
    <col min="68" max="16384" width="11.42578125" style="113"/>
  </cols>
  <sheetData>
    <row r="1" spans="1:67" ht="15.75" x14ac:dyDescent="0.25">
      <c r="A1" s="112"/>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row>
    <row r="2" spans="1:67" ht="15.75" x14ac:dyDescent="0.25">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row>
    <row r="3" spans="1:67" ht="13.9" customHeight="1" x14ac:dyDescent="0.25">
      <c r="A3" s="112"/>
      <c r="B3" s="559" t="s">
        <v>2094</v>
      </c>
      <c r="C3" s="559"/>
      <c r="D3" s="559"/>
      <c r="E3" s="559"/>
      <c r="F3" s="561"/>
      <c r="G3" s="562"/>
      <c r="H3" s="565" t="s">
        <v>10</v>
      </c>
      <c r="I3" s="114">
        <v>0</v>
      </c>
      <c r="J3" s="114">
        <v>1</v>
      </c>
      <c r="K3" s="114">
        <v>2</v>
      </c>
      <c r="L3" s="114">
        <v>3</v>
      </c>
      <c r="M3" s="114">
        <v>4</v>
      </c>
      <c r="N3" s="114">
        <v>5</v>
      </c>
      <c r="O3" s="114">
        <v>6</v>
      </c>
      <c r="P3" s="114">
        <v>7</v>
      </c>
      <c r="Q3" s="114">
        <v>8</v>
      </c>
      <c r="R3" s="114">
        <v>9</v>
      </c>
      <c r="S3" s="114">
        <v>10</v>
      </c>
      <c r="T3" s="114">
        <v>11</v>
      </c>
      <c r="U3" s="114">
        <v>12</v>
      </c>
      <c r="V3" s="114">
        <v>13</v>
      </c>
      <c r="W3" s="114">
        <v>14</v>
      </c>
      <c r="X3" s="114">
        <v>15</v>
      </c>
      <c r="Y3" s="114">
        <v>16</v>
      </c>
      <c r="Z3" s="114">
        <v>17</v>
      </c>
      <c r="AA3" s="114">
        <v>18</v>
      </c>
      <c r="AB3" s="114">
        <v>19</v>
      </c>
      <c r="AC3" s="114">
        <v>20</v>
      </c>
      <c r="AD3" s="114">
        <v>21</v>
      </c>
      <c r="AE3" s="114">
        <v>22</v>
      </c>
      <c r="AF3" s="114">
        <v>23</v>
      </c>
      <c r="AG3" s="114">
        <v>24</v>
      </c>
      <c r="AH3" s="114">
        <v>25</v>
      </c>
      <c r="AI3" s="114">
        <v>26</v>
      </c>
      <c r="AJ3" s="114">
        <v>27</v>
      </c>
      <c r="AK3" s="114">
        <v>28</v>
      </c>
      <c r="AL3" s="114">
        <v>29</v>
      </c>
      <c r="AM3" s="114">
        <v>30</v>
      </c>
      <c r="AN3" s="114">
        <v>31</v>
      </c>
      <c r="AO3" s="114">
        <v>32</v>
      </c>
      <c r="AP3" s="114">
        <v>33</v>
      </c>
      <c r="AQ3" s="114">
        <v>34</v>
      </c>
      <c r="AR3" s="114">
        <v>35</v>
      </c>
      <c r="AS3" s="114">
        <v>36</v>
      </c>
      <c r="AT3" s="114">
        <v>37</v>
      </c>
      <c r="AU3" s="114">
        <v>38</v>
      </c>
      <c r="AV3" s="114">
        <v>39</v>
      </c>
      <c r="AW3" s="114">
        <v>40</v>
      </c>
      <c r="AX3" s="114">
        <v>41</v>
      </c>
      <c r="AY3" s="114">
        <v>42</v>
      </c>
      <c r="AZ3" s="114">
        <v>43</v>
      </c>
      <c r="BA3" s="114">
        <v>44</v>
      </c>
      <c r="BB3" s="114">
        <v>45</v>
      </c>
      <c r="BC3" s="114">
        <v>46</v>
      </c>
      <c r="BD3" s="114">
        <v>47</v>
      </c>
      <c r="BE3" s="114">
        <v>48</v>
      </c>
      <c r="BF3" s="114">
        <v>49</v>
      </c>
      <c r="BG3" s="114">
        <v>50</v>
      </c>
      <c r="BH3" s="114">
        <v>51</v>
      </c>
      <c r="BI3" s="114">
        <v>52</v>
      </c>
      <c r="BJ3" s="114">
        <v>53</v>
      </c>
      <c r="BK3" s="114">
        <v>54</v>
      </c>
      <c r="BL3" s="114">
        <v>55</v>
      </c>
      <c r="BM3" s="114">
        <v>56</v>
      </c>
      <c r="BN3" s="114">
        <v>57</v>
      </c>
      <c r="BO3" s="114">
        <v>58</v>
      </c>
    </row>
    <row r="4" spans="1:67" ht="26.25" customHeight="1" x14ac:dyDescent="0.25">
      <c r="A4" s="112"/>
      <c r="B4" s="559"/>
      <c r="C4" s="559"/>
      <c r="D4" s="559"/>
      <c r="E4" s="559"/>
      <c r="F4" s="561"/>
      <c r="G4" s="562"/>
      <c r="H4" s="565"/>
      <c r="I4" s="115">
        <f>G8</f>
        <v>46218</v>
      </c>
      <c r="J4" s="115">
        <f>I4+2</f>
        <v>46220</v>
      </c>
      <c r="K4" s="115">
        <f t="shared" ref="K4:BO4" si="0">J4+7</f>
        <v>46227</v>
      </c>
      <c r="L4" s="115">
        <f t="shared" si="0"/>
        <v>46234</v>
      </c>
      <c r="M4" s="115">
        <f t="shared" si="0"/>
        <v>46241</v>
      </c>
      <c r="N4" s="115">
        <f t="shared" si="0"/>
        <v>46248</v>
      </c>
      <c r="O4" s="115">
        <f t="shared" si="0"/>
        <v>46255</v>
      </c>
      <c r="P4" s="115">
        <f t="shared" si="0"/>
        <v>46262</v>
      </c>
      <c r="Q4" s="115">
        <f t="shared" si="0"/>
        <v>46269</v>
      </c>
      <c r="R4" s="115">
        <f t="shared" si="0"/>
        <v>46276</v>
      </c>
      <c r="S4" s="115">
        <f t="shared" si="0"/>
        <v>46283</v>
      </c>
      <c r="T4" s="115">
        <f t="shared" si="0"/>
        <v>46290</v>
      </c>
      <c r="U4" s="115">
        <f t="shared" si="0"/>
        <v>46297</v>
      </c>
      <c r="V4" s="115">
        <f t="shared" si="0"/>
        <v>46304</v>
      </c>
      <c r="W4" s="115">
        <f t="shared" si="0"/>
        <v>46311</v>
      </c>
      <c r="X4" s="115">
        <f t="shared" si="0"/>
        <v>46318</v>
      </c>
      <c r="Y4" s="115">
        <f t="shared" si="0"/>
        <v>46325</v>
      </c>
      <c r="Z4" s="115">
        <f t="shared" si="0"/>
        <v>46332</v>
      </c>
      <c r="AA4" s="115">
        <f t="shared" si="0"/>
        <v>46339</v>
      </c>
      <c r="AB4" s="115">
        <f t="shared" si="0"/>
        <v>46346</v>
      </c>
      <c r="AC4" s="115">
        <f t="shared" si="0"/>
        <v>46353</v>
      </c>
      <c r="AD4" s="115">
        <f t="shared" si="0"/>
        <v>46360</v>
      </c>
      <c r="AE4" s="115">
        <f t="shared" si="0"/>
        <v>46367</v>
      </c>
      <c r="AF4" s="115">
        <f t="shared" si="0"/>
        <v>46374</v>
      </c>
      <c r="AG4" s="115">
        <f t="shared" si="0"/>
        <v>46381</v>
      </c>
      <c r="AH4" s="115">
        <f t="shared" si="0"/>
        <v>46388</v>
      </c>
      <c r="AI4" s="115">
        <f t="shared" si="0"/>
        <v>46395</v>
      </c>
      <c r="AJ4" s="115">
        <f t="shared" si="0"/>
        <v>46402</v>
      </c>
      <c r="AK4" s="115">
        <f t="shared" si="0"/>
        <v>46409</v>
      </c>
      <c r="AL4" s="115">
        <f t="shared" si="0"/>
        <v>46416</v>
      </c>
      <c r="AM4" s="115">
        <f t="shared" si="0"/>
        <v>46423</v>
      </c>
      <c r="AN4" s="115">
        <f t="shared" si="0"/>
        <v>46430</v>
      </c>
      <c r="AO4" s="115">
        <f t="shared" si="0"/>
        <v>46437</v>
      </c>
      <c r="AP4" s="115">
        <f t="shared" si="0"/>
        <v>46444</v>
      </c>
      <c r="AQ4" s="115">
        <f t="shared" si="0"/>
        <v>46451</v>
      </c>
      <c r="AR4" s="115">
        <f t="shared" si="0"/>
        <v>46458</v>
      </c>
      <c r="AS4" s="115">
        <f t="shared" si="0"/>
        <v>46465</v>
      </c>
      <c r="AT4" s="115">
        <f t="shared" si="0"/>
        <v>46472</v>
      </c>
      <c r="AU4" s="115">
        <f t="shared" si="0"/>
        <v>46479</v>
      </c>
      <c r="AV4" s="115">
        <f t="shared" si="0"/>
        <v>46486</v>
      </c>
      <c r="AW4" s="115">
        <f t="shared" si="0"/>
        <v>46493</v>
      </c>
      <c r="AX4" s="115">
        <f t="shared" si="0"/>
        <v>46500</v>
      </c>
      <c r="AY4" s="115">
        <f t="shared" si="0"/>
        <v>46507</v>
      </c>
      <c r="AZ4" s="115">
        <f t="shared" si="0"/>
        <v>46514</v>
      </c>
      <c r="BA4" s="115">
        <f t="shared" si="0"/>
        <v>46521</v>
      </c>
      <c r="BB4" s="115">
        <f t="shared" si="0"/>
        <v>46528</v>
      </c>
      <c r="BC4" s="115">
        <f t="shared" si="0"/>
        <v>46535</v>
      </c>
      <c r="BD4" s="115">
        <f t="shared" si="0"/>
        <v>46542</v>
      </c>
      <c r="BE4" s="115">
        <f t="shared" si="0"/>
        <v>46549</v>
      </c>
      <c r="BF4" s="115">
        <f t="shared" si="0"/>
        <v>46556</v>
      </c>
      <c r="BG4" s="115">
        <f t="shared" si="0"/>
        <v>46563</v>
      </c>
      <c r="BH4" s="115">
        <f t="shared" si="0"/>
        <v>46570</v>
      </c>
      <c r="BI4" s="115">
        <f t="shared" si="0"/>
        <v>46577</v>
      </c>
      <c r="BJ4" s="115">
        <f t="shared" si="0"/>
        <v>46584</v>
      </c>
      <c r="BK4" s="115">
        <f t="shared" si="0"/>
        <v>46591</v>
      </c>
      <c r="BL4" s="115">
        <f t="shared" si="0"/>
        <v>46598</v>
      </c>
      <c r="BM4" s="115">
        <f t="shared" si="0"/>
        <v>46605</v>
      </c>
      <c r="BN4" s="115">
        <f t="shared" si="0"/>
        <v>46612</v>
      </c>
      <c r="BO4" s="115">
        <f t="shared" si="0"/>
        <v>46619</v>
      </c>
    </row>
    <row r="5" spans="1:67" ht="22.5" customHeight="1" x14ac:dyDescent="0.25">
      <c r="A5" s="112"/>
      <c r="B5" s="559"/>
      <c r="C5" s="559"/>
      <c r="D5" s="559"/>
      <c r="E5" s="559"/>
      <c r="F5" s="561"/>
      <c r="G5" s="562"/>
      <c r="H5" s="116" t="s">
        <v>11</v>
      </c>
      <c r="I5" s="117">
        <f>I7*$E$8</f>
        <v>0</v>
      </c>
      <c r="J5" s="117">
        <f t="shared" ref="J5:BO5" si="1">J7*$E$8</f>
        <v>0</v>
      </c>
      <c r="K5" s="117">
        <f t="shared" si="1"/>
        <v>0</v>
      </c>
      <c r="L5" s="117">
        <f t="shared" si="1"/>
        <v>0</v>
      </c>
      <c r="M5" s="117">
        <f t="shared" si="1"/>
        <v>16654356.176823534</v>
      </c>
      <c r="N5" s="117">
        <f t="shared" si="1"/>
        <v>74944602.795705885</v>
      </c>
      <c r="O5" s="117">
        <f t="shared" si="1"/>
        <v>141562027.50299999</v>
      </c>
      <c r="P5" s="117">
        <f t="shared" si="1"/>
        <v>218588424.8208088</v>
      </c>
      <c r="Q5" s="117">
        <f t="shared" si="1"/>
        <v>320916594.30552948</v>
      </c>
      <c r="R5" s="117">
        <f t="shared" si="1"/>
        <v>479381249.44663531</v>
      </c>
      <c r="S5" s="117">
        <f t="shared" si="1"/>
        <v>578030407.78435564</v>
      </c>
      <c r="T5" s="117">
        <f t="shared" si="1"/>
        <v>710296086.68883395</v>
      </c>
      <c r="U5" s="117">
        <f t="shared" si="1"/>
        <v>1425383366.474272</v>
      </c>
      <c r="V5" s="117">
        <f t="shared" si="1"/>
        <v>2405317924.9520249</v>
      </c>
      <c r="W5" s="117">
        <f t="shared" si="1"/>
        <v>3349848126.5031261</v>
      </c>
      <c r="X5" s="117">
        <f t="shared" si="1"/>
        <v>5324094476.7192831</v>
      </c>
      <c r="Y5" s="117">
        <f t="shared" si="1"/>
        <v>7519355007.8943529</v>
      </c>
      <c r="Z5" s="117">
        <f t="shared" si="1"/>
        <v>9296198431.2522545</v>
      </c>
      <c r="AA5" s="117">
        <f t="shared" si="1"/>
        <v>11251405401.100746</v>
      </c>
      <c r="AB5" s="117">
        <f t="shared" si="1"/>
        <v>13825967797.306532</v>
      </c>
      <c r="AC5" s="117">
        <f t="shared" si="1"/>
        <v>16249058697.565369</v>
      </c>
      <c r="AD5" s="117">
        <f t="shared" si="1"/>
        <v>17710310951.40115</v>
      </c>
      <c r="AE5" s="117">
        <f t="shared" si="1"/>
        <v>19860952178.588104</v>
      </c>
      <c r="AF5" s="117">
        <f t="shared" si="1"/>
        <v>22328960847.191387</v>
      </c>
      <c r="AG5" s="117">
        <f t="shared" si="1"/>
        <v>24223692439.970901</v>
      </c>
      <c r="AH5" s="117">
        <f t="shared" si="1"/>
        <v>25675962920.191387</v>
      </c>
      <c r="AI5" s="117">
        <f t="shared" si="1"/>
        <v>28044634987.393841</v>
      </c>
      <c r="AJ5" s="117">
        <f t="shared" si="1"/>
        <v>30901690403.46471</v>
      </c>
      <c r="AK5" s="117">
        <f t="shared" si="1"/>
        <v>33079621685.273003</v>
      </c>
      <c r="AL5" s="117">
        <f t="shared" si="1"/>
        <v>36240581983.198158</v>
      </c>
      <c r="AM5" s="117">
        <f t="shared" si="1"/>
        <v>39771166360.388321</v>
      </c>
      <c r="AN5" s="117">
        <f t="shared" si="1"/>
        <v>43865972532.302246</v>
      </c>
      <c r="AO5" s="117">
        <f t="shared" si="1"/>
        <v>47166103127.950684</v>
      </c>
      <c r="AP5" s="117">
        <f t="shared" si="1"/>
        <v>55232522712.855278</v>
      </c>
      <c r="AQ5" s="117">
        <f t="shared" si="1"/>
        <v>59241722704.880501</v>
      </c>
      <c r="AR5" s="117">
        <f t="shared" si="1"/>
        <v>68371102300.11908</v>
      </c>
      <c r="AS5" s="117">
        <f t="shared" si="1"/>
        <v>73926067722.496872</v>
      </c>
      <c r="AT5" s="117">
        <f t="shared" si="1"/>
        <v>80526779214.698303</v>
      </c>
      <c r="AU5" s="117">
        <f t="shared" si="1"/>
        <v>86284740647.786591</v>
      </c>
      <c r="AV5" s="117">
        <f t="shared" si="1"/>
        <v>93748685902.014542</v>
      </c>
      <c r="AW5" s="117">
        <f t="shared" si="1"/>
        <v>100509002802.60139</v>
      </c>
      <c r="AX5" s="117">
        <f t="shared" si="1"/>
        <v>109424700071.88689</v>
      </c>
      <c r="AY5" s="117">
        <f t="shared" si="1"/>
        <v>114436344465.05658</v>
      </c>
      <c r="AZ5" s="117">
        <f t="shared" si="1"/>
        <v>123433637388.9382</v>
      </c>
      <c r="BA5" s="117">
        <f t="shared" si="1"/>
        <v>128581676822.30913</v>
      </c>
      <c r="BB5" s="117">
        <f t="shared" si="1"/>
        <v>137993511945.26852</v>
      </c>
      <c r="BC5" s="117">
        <f t="shared" si="1"/>
        <v>144820443544.28217</v>
      </c>
      <c r="BD5" s="117">
        <f t="shared" si="1"/>
        <v>153896718529.51514</v>
      </c>
      <c r="BE5" s="117">
        <f t="shared" si="1"/>
        <v>161178575917.3317</v>
      </c>
      <c r="BF5" s="117">
        <f t="shared" si="1"/>
        <v>169439588305.94305</v>
      </c>
      <c r="BG5" s="117">
        <f t="shared" si="1"/>
        <v>177443377065.92377</v>
      </c>
      <c r="BH5" s="117">
        <f t="shared" si="1"/>
        <v>186191556193.74982</v>
      </c>
      <c r="BI5" s="117">
        <f t="shared" si="1"/>
        <v>191538354500.18878</v>
      </c>
      <c r="BJ5" s="117">
        <f t="shared" si="1"/>
        <v>197686817795.13055</v>
      </c>
      <c r="BK5" s="117">
        <f t="shared" si="1"/>
        <v>201754347263.3031</v>
      </c>
      <c r="BL5" s="117">
        <f t="shared" si="1"/>
        <v>205621288626.74216</v>
      </c>
      <c r="BM5" s="117">
        <f t="shared" si="1"/>
        <v>208372089832.63489</v>
      </c>
      <c r="BN5" s="117">
        <f t="shared" si="1"/>
        <v>208446097133.00787</v>
      </c>
      <c r="BO5" s="117">
        <f t="shared" si="1"/>
        <v>208446097133.00787</v>
      </c>
    </row>
    <row r="6" spans="1:67" ht="15.75" x14ac:dyDescent="0.25">
      <c r="A6" s="112"/>
      <c r="B6" s="560"/>
      <c r="C6" s="560"/>
      <c r="D6" s="560"/>
      <c r="E6" s="560"/>
      <c r="F6" s="563"/>
      <c r="G6" s="564"/>
      <c r="H6" s="116" t="s">
        <v>12</v>
      </c>
      <c r="I6" s="115">
        <f>I4</f>
        <v>46218</v>
      </c>
      <c r="J6" s="115">
        <f t="shared" ref="J6:BO6" si="2">J4</f>
        <v>46220</v>
      </c>
      <c r="K6" s="115">
        <f t="shared" si="2"/>
        <v>46227</v>
      </c>
      <c r="L6" s="115">
        <f t="shared" si="2"/>
        <v>46234</v>
      </c>
      <c r="M6" s="115">
        <f t="shared" si="2"/>
        <v>46241</v>
      </c>
      <c r="N6" s="115">
        <f t="shared" si="2"/>
        <v>46248</v>
      </c>
      <c r="O6" s="115">
        <f t="shared" si="2"/>
        <v>46255</v>
      </c>
      <c r="P6" s="115">
        <f t="shared" si="2"/>
        <v>46262</v>
      </c>
      <c r="Q6" s="115">
        <f t="shared" si="2"/>
        <v>46269</v>
      </c>
      <c r="R6" s="115">
        <f t="shared" si="2"/>
        <v>46276</v>
      </c>
      <c r="S6" s="115">
        <f t="shared" si="2"/>
        <v>46283</v>
      </c>
      <c r="T6" s="115">
        <f t="shared" si="2"/>
        <v>46290</v>
      </c>
      <c r="U6" s="115">
        <f t="shared" si="2"/>
        <v>46297</v>
      </c>
      <c r="V6" s="115">
        <f t="shared" si="2"/>
        <v>46304</v>
      </c>
      <c r="W6" s="115">
        <f t="shared" si="2"/>
        <v>46311</v>
      </c>
      <c r="X6" s="115">
        <f t="shared" si="2"/>
        <v>46318</v>
      </c>
      <c r="Y6" s="115">
        <f t="shared" si="2"/>
        <v>46325</v>
      </c>
      <c r="Z6" s="115">
        <f t="shared" si="2"/>
        <v>46332</v>
      </c>
      <c r="AA6" s="115">
        <f t="shared" si="2"/>
        <v>46339</v>
      </c>
      <c r="AB6" s="115">
        <f t="shared" si="2"/>
        <v>46346</v>
      </c>
      <c r="AC6" s="115">
        <f t="shared" si="2"/>
        <v>46353</v>
      </c>
      <c r="AD6" s="115">
        <f t="shared" si="2"/>
        <v>46360</v>
      </c>
      <c r="AE6" s="115">
        <f t="shared" si="2"/>
        <v>46367</v>
      </c>
      <c r="AF6" s="115">
        <f t="shared" si="2"/>
        <v>46374</v>
      </c>
      <c r="AG6" s="115">
        <f t="shared" si="2"/>
        <v>46381</v>
      </c>
      <c r="AH6" s="115">
        <f t="shared" si="2"/>
        <v>46388</v>
      </c>
      <c r="AI6" s="115">
        <f t="shared" si="2"/>
        <v>46395</v>
      </c>
      <c r="AJ6" s="115">
        <f t="shared" si="2"/>
        <v>46402</v>
      </c>
      <c r="AK6" s="115">
        <f t="shared" si="2"/>
        <v>46409</v>
      </c>
      <c r="AL6" s="115">
        <f t="shared" si="2"/>
        <v>46416</v>
      </c>
      <c r="AM6" s="115">
        <f t="shared" si="2"/>
        <v>46423</v>
      </c>
      <c r="AN6" s="115">
        <f t="shared" si="2"/>
        <v>46430</v>
      </c>
      <c r="AO6" s="115">
        <f t="shared" si="2"/>
        <v>46437</v>
      </c>
      <c r="AP6" s="115">
        <f t="shared" si="2"/>
        <v>46444</v>
      </c>
      <c r="AQ6" s="115">
        <f t="shared" si="2"/>
        <v>46451</v>
      </c>
      <c r="AR6" s="115">
        <f t="shared" si="2"/>
        <v>46458</v>
      </c>
      <c r="AS6" s="115">
        <f t="shared" si="2"/>
        <v>46465</v>
      </c>
      <c r="AT6" s="115">
        <f t="shared" si="2"/>
        <v>46472</v>
      </c>
      <c r="AU6" s="115">
        <f t="shared" si="2"/>
        <v>46479</v>
      </c>
      <c r="AV6" s="115">
        <f t="shared" si="2"/>
        <v>46486</v>
      </c>
      <c r="AW6" s="115">
        <f t="shared" si="2"/>
        <v>46493</v>
      </c>
      <c r="AX6" s="115">
        <f t="shared" si="2"/>
        <v>46500</v>
      </c>
      <c r="AY6" s="115">
        <f t="shared" si="2"/>
        <v>46507</v>
      </c>
      <c r="AZ6" s="115">
        <f t="shared" si="2"/>
        <v>46514</v>
      </c>
      <c r="BA6" s="115">
        <f t="shared" si="2"/>
        <v>46521</v>
      </c>
      <c r="BB6" s="115">
        <f t="shared" si="2"/>
        <v>46528</v>
      </c>
      <c r="BC6" s="115">
        <f t="shared" si="2"/>
        <v>46535</v>
      </c>
      <c r="BD6" s="115">
        <f t="shared" si="2"/>
        <v>46542</v>
      </c>
      <c r="BE6" s="115">
        <f t="shared" si="2"/>
        <v>46549</v>
      </c>
      <c r="BF6" s="115">
        <f t="shared" si="2"/>
        <v>46556</v>
      </c>
      <c r="BG6" s="115">
        <f t="shared" si="2"/>
        <v>46563</v>
      </c>
      <c r="BH6" s="115">
        <f t="shared" si="2"/>
        <v>46570</v>
      </c>
      <c r="BI6" s="115">
        <f t="shared" si="2"/>
        <v>46577</v>
      </c>
      <c r="BJ6" s="115">
        <f t="shared" si="2"/>
        <v>46584</v>
      </c>
      <c r="BK6" s="115">
        <f t="shared" si="2"/>
        <v>46591</v>
      </c>
      <c r="BL6" s="115">
        <f t="shared" si="2"/>
        <v>46598</v>
      </c>
      <c r="BM6" s="115">
        <f t="shared" si="2"/>
        <v>46605</v>
      </c>
      <c r="BN6" s="115">
        <f t="shared" si="2"/>
        <v>46612</v>
      </c>
      <c r="BO6" s="115">
        <f t="shared" si="2"/>
        <v>46619</v>
      </c>
    </row>
    <row r="7" spans="1:67" ht="24.75" customHeight="1" x14ac:dyDescent="0.25">
      <c r="A7" s="112"/>
      <c r="B7" s="118" t="s">
        <v>0</v>
      </c>
      <c r="C7" s="118" t="s">
        <v>1</v>
      </c>
      <c r="D7" s="118" t="s">
        <v>2</v>
      </c>
      <c r="E7" s="118" t="s">
        <v>23</v>
      </c>
      <c r="F7" s="119" t="s">
        <v>16</v>
      </c>
      <c r="G7" s="120" t="s">
        <v>17</v>
      </c>
      <c r="H7" s="120" t="s">
        <v>18</v>
      </c>
      <c r="I7" s="121">
        <f>$F34*I34+$F39*I39+$F44*I44+$F109*I109+$F689*I689+$F695*I695+$F699*I699</f>
        <v>0</v>
      </c>
      <c r="J7" s="121">
        <f t="shared" ref="J7:BO7" si="3">$F34*J34+$F39*J39+$F44*J44+$F109*J109+$F689*J689+$F695*J695+$F699*J699</f>
        <v>0</v>
      </c>
      <c r="K7" s="121">
        <f t="shared" si="3"/>
        <v>0</v>
      </c>
      <c r="L7" s="121">
        <f t="shared" si="3"/>
        <v>0</v>
      </c>
      <c r="M7" s="121">
        <f t="shared" si="3"/>
        <v>7.989766374083993E-5</v>
      </c>
      <c r="N7" s="121">
        <f t="shared" si="3"/>
        <v>3.5953948683377964E-4</v>
      </c>
      <c r="O7" s="121">
        <f t="shared" si="3"/>
        <v>6.7913014179713925E-4</v>
      </c>
      <c r="P7" s="121">
        <f t="shared" si="3"/>
        <v>1.0486568365985238E-3</v>
      </c>
      <c r="Q7" s="121">
        <f t="shared" si="3"/>
        <v>1.5395663373862778E-3</v>
      </c>
      <c r="R7" s="121">
        <f t="shared" si="3"/>
        <v>2.2997852012587475E-3</v>
      </c>
      <c r="S7" s="121">
        <f t="shared" si="3"/>
        <v>2.7730450017278011E-3</v>
      </c>
      <c r="T7" s="121">
        <f t="shared" si="3"/>
        <v>3.4075768098243589E-3</v>
      </c>
      <c r="U7" s="121">
        <f t="shared" si="3"/>
        <v>6.8381389053532851E-3</v>
      </c>
      <c r="V7" s="121">
        <f t="shared" si="3"/>
        <v>1.153928021697239E-2</v>
      </c>
      <c r="W7" s="121">
        <f t="shared" si="3"/>
        <v>1.607057254886193E-2</v>
      </c>
      <c r="X7" s="121">
        <f t="shared" si="3"/>
        <v>2.5541828558785704E-2</v>
      </c>
      <c r="Y7" s="121">
        <f t="shared" si="3"/>
        <v>3.6073378735876759E-2</v>
      </c>
      <c r="Z7" s="121">
        <f t="shared" si="3"/>
        <v>4.4597613287623294E-2</v>
      </c>
      <c r="AA7" s="121">
        <f t="shared" si="3"/>
        <v>5.3977529710816805E-2</v>
      </c>
      <c r="AB7" s="121">
        <f t="shared" si="3"/>
        <v>6.6328743917350858E-2</v>
      </c>
      <c r="AC7" s="121">
        <f t="shared" si="3"/>
        <v>7.7953288265200552E-2</v>
      </c>
      <c r="AD7" s="121">
        <f t="shared" si="3"/>
        <v>8.4963504690137331E-2</v>
      </c>
      <c r="AE7" s="121">
        <f t="shared" si="3"/>
        <v>9.5280998069802988E-2</v>
      </c>
      <c r="AF7" s="121">
        <f t="shared" si="3"/>
        <v>0.10712103106897429</v>
      </c>
      <c r="AG7" s="121">
        <f t="shared" si="3"/>
        <v>0.11621082271698246</v>
      </c>
      <c r="AH7" s="121">
        <f t="shared" si="3"/>
        <v>0.12317794995128996</v>
      </c>
      <c r="AI7" s="121">
        <f t="shared" si="3"/>
        <v>0.13454142520835374</v>
      </c>
      <c r="AJ7" s="121">
        <f t="shared" si="3"/>
        <v>0.14824787236839726</v>
      </c>
      <c r="AK7" s="121">
        <f t="shared" si="3"/>
        <v>0.15869628714691225</v>
      </c>
      <c r="AL7" s="121">
        <f t="shared" si="3"/>
        <v>0.17386068859842116</v>
      </c>
      <c r="AM7" s="121">
        <f t="shared" si="3"/>
        <v>0.1907983258377374</v>
      </c>
      <c r="AN7" s="121">
        <f t="shared" si="3"/>
        <v>0.21044276259253569</v>
      </c>
      <c r="AO7" s="121">
        <f t="shared" si="3"/>
        <v>0.22627482009343797</v>
      </c>
      <c r="AP7" s="121">
        <f t="shared" si="3"/>
        <v>0.26497268825144654</v>
      </c>
      <c r="AQ7" s="121">
        <f t="shared" si="3"/>
        <v>0.28420643763398823</v>
      </c>
      <c r="AR7" s="121">
        <f t="shared" si="3"/>
        <v>0.32800375368262208</v>
      </c>
      <c r="AS7" s="121">
        <f t="shared" si="3"/>
        <v>0.35465316328434376</v>
      </c>
      <c r="AT7" s="121">
        <f t="shared" si="3"/>
        <v>0.38631943856120615</v>
      </c>
      <c r="AU7" s="121">
        <f t="shared" si="3"/>
        <v>0.41394270190018906</v>
      </c>
      <c r="AV7" s="121">
        <f t="shared" si="3"/>
        <v>0.4497502576994481</v>
      </c>
      <c r="AW7" s="121">
        <f t="shared" si="3"/>
        <v>0.48218222449359316</v>
      </c>
      <c r="AX7" s="121">
        <f t="shared" si="3"/>
        <v>0.52495442024066175</v>
      </c>
      <c r="AY7" s="121">
        <f t="shared" si="3"/>
        <v>0.54899729972893441</v>
      </c>
      <c r="AZ7" s="121">
        <f t="shared" si="3"/>
        <v>0.59216094274087583</v>
      </c>
      <c r="BA7" s="121">
        <f t="shared" si="3"/>
        <v>0.61685816424887074</v>
      </c>
      <c r="BB7" s="121">
        <f t="shared" si="3"/>
        <v>0.66201053338607641</v>
      </c>
      <c r="BC7" s="121">
        <f t="shared" si="3"/>
        <v>0.69476207775611754</v>
      </c>
      <c r="BD7" s="121">
        <f t="shared" si="3"/>
        <v>0.73830462957200249</v>
      </c>
      <c r="BE7" s="121">
        <f t="shared" si="3"/>
        <v>0.77323863643503354</v>
      </c>
      <c r="BF7" s="121">
        <f t="shared" si="3"/>
        <v>0.8128700447570617</v>
      </c>
      <c r="BG7" s="121">
        <f t="shared" si="3"/>
        <v>0.85126744758717343</v>
      </c>
      <c r="BH7" s="121">
        <f t="shared" si="3"/>
        <v>0.8932359912449801</v>
      </c>
      <c r="BI7" s="121">
        <f t="shared" si="3"/>
        <v>0.91888673923201103</v>
      </c>
      <c r="BJ7" s="121">
        <f t="shared" si="3"/>
        <v>0.94838339750246292</v>
      </c>
      <c r="BK7" s="121">
        <f t="shared" si="3"/>
        <v>0.96789697690796783</v>
      </c>
      <c r="BL7" s="121">
        <f t="shared" si="3"/>
        <v>0.98644825427235816</v>
      </c>
      <c r="BM7" s="121">
        <f t="shared" si="3"/>
        <v>0.99964495713092716</v>
      </c>
      <c r="BN7" s="121">
        <f t="shared" si="3"/>
        <v>0.99999999999999933</v>
      </c>
      <c r="BO7" s="121">
        <f t="shared" si="3"/>
        <v>0.99999999999999933</v>
      </c>
    </row>
    <row r="8" spans="1:67" s="129" customFormat="1" ht="18.75" customHeight="1" x14ac:dyDescent="0.25">
      <c r="A8" s="122"/>
      <c r="B8" s="123">
        <v>0</v>
      </c>
      <c r="C8" s="123" t="s">
        <v>697</v>
      </c>
      <c r="D8" s="124" t="s">
        <v>698</v>
      </c>
      <c r="E8" s="125">
        <f>+E34+E39+E44+E109+E689+E695+E699</f>
        <v>208446097133.00803</v>
      </c>
      <c r="F8" s="126">
        <f>+F10+F14++F29+F30+F34+F39+F44+F109+F689+F695+F699</f>
        <v>1</v>
      </c>
      <c r="G8" s="127">
        <v>46218</v>
      </c>
      <c r="H8" s="127">
        <v>46617</v>
      </c>
      <c r="I8" s="128">
        <f t="shared" ref="I8:BO8" si="4">I7*$E$8</f>
        <v>0</v>
      </c>
      <c r="J8" s="128">
        <f t="shared" si="4"/>
        <v>0</v>
      </c>
      <c r="K8" s="128">
        <f t="shared" si="4"/>
        <v>0</v>
      </c>
      <c r="L8" s="128">
        <f t="shared" si="4"/>
        <v>0</v>
      </c>
      <c r="M8" s="128">
        <f t="shared" si="4"/>
        <v>16654356.176823534</v>
      </c>
      <c r="N8" s="128">
        <f t="shared" si="4"/>
        <v>74944602.795705885</v>
      </c>
      <c r="O8" s="128">
        <f t="shared" si="4"/>
        <v>141562027.50299999</v>
      </c>
      <c r="P8" s="128">
        <f t="shared" si="4"/>
        <v>218588424.8208088</v>
      </c>
      <c r="Q8" s="128">
        <f t="shared" si="4"/>
        <v>320916594.30552948</v>
      </c>
      <c r="R8" s="128">
        <f t="shared" si="4"/>
        <v>479381249.44663531</v>
      </c>
      <c r="S8" s="128">
        <f t="shared" si="4"/>
        <v>578030407.78435564</v>
      </c>
      <c r="T8" s="128">
        <f t="shared" si="4"/>
        <v>710296086.68883395</v>
      </c>
      <c r="U8" s="128">
        <f t="shared" si="4"/>
        <v>1425383366.474272</v>
      </c>
      <c r="V8" s="128">
        <f t="shared" si="4"/>
        <v>2405317924.9520249</v>
      </c>
      <c r="W8" s="128">
        <f t="shared" si="4"/>
        <v>3349848126.5031261</v>
      </c>
      <c r="X8" s="128">
        <f t="shared" si="4"/>
        <v>5324094476.7192831</v>
      </c>
      <c r="Y8" s="128">
        <f t="shared" si="4"/>
        <v>7519355007.8943529</v>
      </c>
      <c r="Z8" s="128">
        <f t="shared" si="4"/>
        <v>9296198431.2522545</v>
      </c>
      <c r="AA8" s="128">
        <f t="shared" si="4"/>
        <v>11251405401.100746</v>
      </c>
      <c r="AB8" s="128">
        <f t="shared" si="4"/>
        <v>13825967797.306532</v>
      </c>
      <c r="AC8" s="128">
        <f t="shared" si="4"/>
        <v>16249058697.565369</v>
      </c>
      <c r="AD8" s="128">
        <f t="shared" si="4"/>
        <v>17710310951.40115</v>
      </c>
      <c r="AE8" s="128">
        <f t="shared" si="4"/>
        <v>19860952178.588104</v>
      </c>
      <c r="AF8" s="128">
        <f t="shared" si="4"/>
        <v>22328960847.191387</v>
      </c>
      <c r="AG8" s="128">
        <f t="shared" si="4"/>
        <v>24223692439.970901</v>
      </c>
      <c r="AH8" s="128">
        <f t="shared" si="4"/>
        <v>25675962920.191387</v>
      </c>
      <c r="AI8" s="128">
        <f t="shared" si="4"/>
        <v>28044634987.393841</v>
      </c>
      <c r="AJ8" s="128">
        <f t="shared" si="4"/>
        <v>30901690403.46471</v>
      </c>
      <c r="AK8" s="128">
        <f t="shared" si="4"/>
        <v>33079621685.273003</v>
      </c>
      <c r="AL8" s="128">
        <f t="shared" si="4"/>
        <v>36240581983.198158</v>
      </c>
      <c r="AM8" s="128">
        <f t="shared" si="4"/>
        <v>39771166360.388321</v>
      </c>
      <c r="AN8" s="128">
        <f t="shared" si="4"/>
        <v>43865972532.302246</v>
      </c>
      <c r="AO8" s="128">
        <f t="shared" si="4"/>
        <v>47166103127.950684</v>
      </c>
      <c r="AP8" s="128">
        <f t="shared" si="4"/>
        <v>55232522712.855278</v>
      </c>
      <c r="AQ8" s="128">
        <f t="shared" si="4"/>
        <v>59241722704.880501</v>
      </c>
      <c r="AR8" s="128">
        <f t="shared" si="4"/>
        <v>68371102300.11908</v>
      </c>
      <c r="AS8" s="128">
        <f t="shared" si="4"/>
        <v>73926067722.496872</v>
      </c>
      <c r="AT8" s="128">
        <f t="shared" si="4"/>
        <v>80526779214.698303</v>
      </c>
      <c r="AU8" s="128">
        <f t="shared" si="4"/>
        <v>86284740647.786591</v>
      </c>
      <c r="AV8" s="128">
        <f t="shared" si="4"/>
        <v>93748685902.014542</v>
      </c>
      <c r="AW8" s="128">
        <f t="shared" si="4"/>
        <v>100509002802.60139</v>
      </c>
      <c r="AX8" s="128">
        <f t="shared" si="4"/>
        <v>109424700071.88689</v>
      </c>
      <c r="AY8" s="128">
        <f t="shared" si="4"/>
        <v>114436344465.05658</v>
      </c>
      <c r="AZ8" s="128">
        <f t="shared" si="4"/>
        <v>123433637388.9382</v>
      </c>
      <c r="BA8" s="128">
        <f t="shared" si="4"/>
        <v>128581676822.30913</v>
      </c>
      <c r="BB8" s="128">
        <f t="shared" si="4"/>
        <v>137993511945.26852</v>
      </c>
      <c r="BC8" s="128">
        <f t="shared" si="4"/>
        <v>144820443544.28217</v>
      </c>
      <c r="BD8" s="128">
        <f t="shared" si="4"/>
        <v>153896718529.51514</v>
      </c>
      <c r="BE8" s="128">
        <f t="shared" si="4"/>
        <v>161178575917.3317</v>
      </c>
      <c r="BF8" s="128">
        <f t="shared" si="4"/>
        <v>169439588305.94305</v>
      </c>
      <c r="BG8" s="128">
        <f t="shared" si="4"/>
        <v>177443377065.92377</v>
      </c>
      <c r="BH8" s="128">
        <f t="shared" si="4"/>
        <v>186191556193.74982</v>
      </c>
      <c r="BI8" s="128">
        <f t="shared" si="4"/>
        <v>191538354500.18878</v>
      </c>
      <c r="BJ8" s="128">
        <f t="shared" si="4"/>
        <v>197686817795.13055</v>
      </c>
      <c r="BK8" s="128">
        <f t="shared" si="4"/>
        <v>201754347263.3031</v>
      </c>
      <c r="BL8" s="128">
        <f t="shared" si="4"/>
        <v>205621288626.74216</v>
      </c>
      <c r="BM8" s="128">
        <f t="shared" si="4"/>
        <v>208372089832.63489</v>
      </c>
      <c r="BN8" s="128">
        <f t="shared" si="4"/>
        <v>208446097133.00787</v>
      </c>
      <c r="BO8" s="128">
        <f t="shared" si="4"/>
        <v>208446097133.00787</v>
      </c>
    </row>
    <row r="9" spans="1:67" s="129" customFormat="1" ht="18.75" customHeight="1" x14ac:dyDescent="0.25">
      <c r="A9" s="122"/>
      <c r="B9" s="130">
        <v>1</v>
      </c>
      <c r="C9" s="130" t="s">
        <v>699</v>
      </c>
      <c r="D9" s="130" t="s">
        <v>3</v>
      </c>
      <c r="E9" s="218">
        <f>VLOOKUP(B9,'Cuadro Control'!C5:J1939,8,FALSE)</f>
        <v>0</v>
      </c>
      <c r="F9" s="131">
        <f>IFERROR(E9/$E$8,0)</f>
        <v>0</v>
      </c>
      <c r="G9" s="132">
        <v>46218</v>
      </c>
      <c r="H9" s="132">
        <v>46218</v>
      </c>
      <c r="I9" s="131">
        <f t="shared" ref="I9:X24" si="5">IF($G9=0,0,IF(I$6&lt;$G9,0,IF(I$6&gt;$H9,1,(I$6-$G9+1)/($H9-$G9+1))))</f>
        <v>1</v>
      </c>
      <c r="J9" s="131">
        <f t="shared" si="5"/>
        <v>1</v>
      </c>
      <c r="K9" s="131">
        <f t="shared" si="5"/>
        <v>1</v>
      </c>
      <c r="L9" s="131">
        <f t="shared" si="5"/>
        <v>1</v>
      </c>
      <c r="M9" s="131">
        <f t="shared" si="5"/>
        <v>1</v>
      </c>
      <c r="N9" s="131">
        <f t="shared" si="5"/>
        <v>1</v>
      </c>
      <c r="O9" s="131">
        <f t="shared" si="5"/>
        <v>1</v>
      </c>
      <c r="P9" s="131">
        <f t="shared" si="5"/>
        <v>1</v>
      </c>
      <c r="Q9" s="131">
        <f t="shared" si="5"/>
        <v>1</v>
      </c>
      <c r="R9" s="131">
        <f t="shared" si="5"/>
        <v>1</v>
      </c>
      <c r="S9" s="131">
        <f t="shared" si="5"/>
        <v>1</v>
      </c>
      <c r="T9" s="131">
        <f t="shared" si="5"/>
        <v>1</v>
      </c>
      <c r="U9" s="131">
        <f t="shared" si="5"/>
        <v>1</v>
      </c>
      <c r="V9" s="131">
        <f t="shared" si="5"/>
        <v>1</v>
      </c>
      <c r="W9" s="131">
        <f t="shared" si="5"/>
        <v>1</v>
      </c>
      <c r="X9" s="131">
        <f t="shared" si="5"/>
        <v>1</v>
      </c>
      <c r="Y9" s="131">
        <f t="shared" ref="Y9:BD16" si="6">IF($G9=0,0,IF(Y$6&lt;$G9,0,IF(Y$6&gt;$H9,1,(Y$6-$G9+1)/($H9-$G9+1))))</f>
        <v>1</v>
      </c>
      <c r="Z9" s="131">
        <f t="shared" si="6"/>
        <v>1</v>
      </c>
      <c r="AA9" s="131">
        <f t="shared" si="6"/>
        <v>1</v>
      </c>
      <c r="AB9" s="131">
        <f t="shared" si="6"/>
        <v>1</v>
      </c>
      <c r="AC9" s="131">
        <f t="shared" si="6"/>
        <v>1</v>
      </c>
      <c r="AD9" s="131">
        <f t="shared" si="6"/>
        <v>1</v>
      </c>
      <c r="AE9" s="131">
        <f t="shared" si="6"/>
        <v>1</v>
      </c>
      <c r="AF9" s="131">
        <f t="shared" si="6"/>
        <v>1</v>
      </c>
      <c r="AG9" s="131">
        <f t="shared" si="6"/>
        <v>1</v>
      </c>
      <c r="AH9" s="131">
        <f t="shared" si="6"/>
        <v>1</v>
      </c>
      <c r="AI9" s="131">
        <f t="shared" si="6"/>
        <v>1</v>
      </c>
      <c r="AJ9" s="131">
        <f t="shared" si="6"/>
        <v>1</v>
      </c>
      <c r="AK9" s="131">
        <f t="shared" si="6"/>
        <v>1</v>
      </c>
      <c r="AL9" s="131">
        <f t="shared" si="6"/>
        <v>1</v>
      </c>
      <c r="AM9" s="131">
        <f t="shared" si="6"/>
        <v>1</v>
      </c>
      <c r="AN9" s="131">
        <f t="shared" si="6"/>
        <v>1</v>
      </c>
      <c r="AO9" s="131">
        <f t="shared" si="6"/>
        <v>1</v>
      </c>
      <c r="AP9" s="131">
        <f t="shared" si="6"/>
        <v>1</v>
      </c>
      <c r="AQ9" s="131">
        <f t="shared" si="6"/>
        <v>1</v>
      </c>
      <c r="AR9" s="131">
        <f t="shared" si="6"/>
        <v>1</v>
      </c>
      <c r="AS9" s="131">
        <f t="shared" si="6"/>
        <v>1</v>
      </c>
      <c r="AT9" s="131">
        <f t="shared" si="6"/>
        <v>1</v>
      </c>
      <c r="AU9" s="131">
        <f t="shared" si="6"/>
        <v>1</v>
      </c>
      <c r="AV9" s="131">
        <f t="shared" si="6"/>
        <v>1</v>
      </c>
      <c r="AW9" s="131">
        <f t="shared" si="6"/>
        <v>1</v>
      </c>
      <c r="AX9" s="131">
        <f t="shared" si="6"/>
        <v>1</v>
      </c>
      <c r="AY9" s="131">
        <f t="shared" si="6"/>
        <v>1</v>
      </c>
      <c r="AZ9" s="131">
        <f t="shared" si="6"/>
        <v>1</v>
      </c>
      <c r="BA9" s="131">
        <f t="shared" si="6"/>
        <v>1</v>
      </c>
      <c r="BB9" s="131">
        <f t="shared" si="6"/>
        <v>1</v>
      </c>
      <c r="BC9" s="131">
        <f t="shared" si="6"/>
        <v>1</v>
      </c>
      <c r="BD9" s="131">
        <f t="shared" si="6"/>
        <v>1</v>
      </c>
      <c r="BE9" s="131">
        <f t="shared" ref="BE9:BO15" si="7">IF($G9=0,0,IF(BE$6&lt;$G9,0,IF(BE$6&gt;$H9,1,(BE$6-$G9+1)/($H9-$G9+1))))</f>
        <v>1</v>
      </c>
      <c r="BF9" s="131">
        <f t="shared" si="7"/>
        <v>1</v>
      </c>
      <c r="BG9" s="131">
        <f t="shared" si="7"/>
        <v>1</v>
      </c>
      <c r="BH9" s="131">
        <f t="shared" si="7"/>
        <v>1</v>
      </c>
      <c r="BI9" s="131">
        <f t="shared" si="7"/>
        <v>1</v>
      </c>
      <c r="BJ9" s="131">
        <f t="shared" si="7"/>
        <v>1</v>
      </c>
      <c r="BK9" s="131">
        <f t="shared" si="7"/>
        <v>1</v>
      </c>
      <c r="BL9" s="131">
        <f t="shared" si="7"/>
        <v>1</v>
      </c>
      <c r="BM9" s="131">
        <f t="shared" si="7"/>
        <v>1</v>
      </c>
      <c r="BN9" s="131">
        <f t="shared" si="7"/>
        <v>1</v>
      </c>
      <c r="BO9" s="131">
        <f t="shared" si="7"/>
        <v>1</v>
      </c>
    </row>
    <row r="10" spans="1:67" s="129" customFormat="1" ht="18.75" customHeight="1" x14ac:dyDescent="0.25">
      <c r="A10" s="122"/>
      <c r="B10" s="123">
        <v>2</v>
      </c>
      <c r="C10" s="123" t="s">
        <v>700</v>
      </c>
      <c r="D10" s="123" t="s">
        <v>14</v>
      </c>
      <c r="E10" s="219">
        <f>VLOOKUP(B10,'Cuadro Control'!C6:J1940,8,FALSE)</f>
        <v>0</v>
      </c>
      <c r="F10" s="126">
        <f t="shared" ref="F10:F44" si="8">IFERROR(E10/$E$8,0)</f>
        <v>0</v>
      </c>
      <c r="G10" s="127">
        <v>46218</v>
      </c>
      <c r="H10" s="127">
        <v>46240</v>
      </c>
      <c r="I10" s="126">
        <f t="shared" si="5"/>
        <v>4.3478260869565216E-2</v>
      </c>
      <c r="J10" s="126">
        <f t="shared" si="5"/>
        <v>0.13043478260869565</v>
      </c>
      <c r="K10" s="126">
        <f t="shared" si="5"/>
        <v>0.43478260869565216</v>
      </c>
      <c r="L10" s="126">
        <f t="shared" si="5"/>
        <v>0.73913043478260865</v>
      </c>
      <c r="M10" s="126">
        <f t="shared" si="5"/>
        <v>1</v>
      </c>
      <c r="N10" s="126">
        <f t="shared" si="5"/>
        <v>1</v>
      </c>
      <c r="O10" s="126">
        <f t="shared" si="5"/>
        <v>1</v>
      </c>
      <c r="P10" s="126">
        <f t="shared" si="5"/>
        <v>1</v>
      </c>
      <c r="Q10" s="126">
        <f t="shared" si="5"/>
        <v>1</v>
      </c>
      <c r="R10" s="126">
        <f t="shared" si="5"/>
        <v>1</v>
      </c>
      <c r="S10" s="126">
        <f t="shared" si="5"/>
        <v>1</v>
      </c>
      <c r="T10" s="126">
        <f t="shared" si="5"/>
        <v>1</v>
      </c>
      <c r="U10" s="126">
        <f t="shared" si="5"/>
        <v>1</v>
      </c>
      <c r="V10" s="126">
        <f t="shared" si="5"/>
        <v>1</v>
      </c>
      <c r="W10" s="126">
        <f t="shared" si="5"/>
        <v>1</v>
      </c>
      <c r="X10" s="126">
        <f t="shared" si="5"/>
        <v>1</v>
      </c>
      <c r="Y10" s="126">
        <f t="shared" si="6"/>
        <v>1</v>
      </c>
      <c r="Z10" s="126">
        <f t="shared" si="6"/>
        <v>1</v>
      </c>
      <c r="AA10" s="126">
        <f t="shared" si="6"/>
        <v>1</v>
      </c>
      <c r="AB10" s="126">
        <f t="shared" si="6"/>
        <v>1</v>
      </c>
      <c r="AC10" s="126">
        <f t="shared" si="6"/>
        <v>1</v>
      </c>
      <c r="AD10" s="126">
        <f t="shared" si="6"/>
        <v>1</v>
      </c>
      <c r="AE10" s="126">
        <f t="shared" si="6"/>
        <v>1</v>
      </c>
      <c r="AF10" s="126">
        <f t="shared" si="6"/>
        <v>1</v>
      </c>
      <c r="AG10" s="126">
        <f t="shared" si="6"/>
        <v>1</v>
      </c>
      <c r="AH10" s="126">
        <f t="shared" si="6"/>
        <v>1</v>
      </c>
      <c r="AI10" s="126">
        <f t="shared" si="6"/>
        <v>1</v>
      </c>
      <c r="AJ10" s="126">
        <f t="shared" si="6"/>
        <v>1</v>
      </c>
      <c r="AK10" s="126">
        <f t="shared" si="6"/>
        <v>1</v>
      </c>
      <c r="AL10" s="126">
        <f t="shared" si="6"/>
        <v>1</v>
      </c>
      <c r="AM10" s="126">
        <f t="shared" si="6"/>
        <v>1</v>
      </c>
      <c r="AN10" s="126">
        <f t="shared" si="6"/>
        <v>1</v>
      </c>
      <c r="AO10" s="126">
        <f t="shared" si="6"/>
        <v>1</v>
      </c>
      <c r="AP10" s="126">
        <f t="shared" si="6"/>
        <v>1</v>
      </c>
      <c r="AQ10" s="126">
        <f t="shared" si="6"/>
        <v>1</v>
      </c>
      <c r="AR10" s="126">
        <f t="shared" si="6"/>
        <v>1</v>
      </c>
      <c r="AS10" s="126">
        <f t="shared" si="6"/>
        <v>1</v>
      </c>
      <c r="AT10" s="126">
        <f t="shared" si="6"/>
        <v>1</v>
      </c>
      <c r="AU10" s="126">
        <f t="shared" si="6"/>
        <v>1</v>
      </c>
      <c r="AV10" s="126">
        <f t="shared" si="6"/>
        <v>1</v>
      </c>
      <c r="AW10" s="126">
        <f t="shared" si="6"/>
        <v>1</v>
      </c>
      <c r="AX10" s="126">
        <f t="shared" si="6"/>
        <v>1</v>
      </c>
      <c r="AY10" s="126">
        <f t="shared" si="6"/>
        <v>1</v>
      </c>
      <c r="AZ10" s="126">
        <f t="shared" si="6"/>
        <v>1</v>
      </c>
      <c r="BA10" s="126">
        <f t="shared" si="6"/>
        <v>1</v>
      </c>
      <c r="BB10" s="126">
        <f t="shared" si="6"/>
        <v>1</v>
      </c>
      <c r="BC10" s="126">
        <f t="shared" si="6"/>
        <v>1</v>
      </c>
      <c r="BD10" s="126">
        <f t="shared" si="6"/>
        <v>1</v>
      </c>
      <c r="BE10" s="126">
        <f t="shared" si="7"/>
        <v>1</v>
      </c>
      <c r="BF10" s="126">
        <f t="shared" si="7"/>
        <v>1</v>
      </c>
      <c r="BG10" s="126">
        <f t="shared" si="7"/>
        <v>1</v>
      </c>
      <c r="BH10" s="126">
        <f t="shared" si="7"/>
        <v>1</v>
      </c>
      <c r="BI10" s="126">
        <f t="shared" si="7"/>
        <v>1</v>
      </c>
      <c r="BJ10" s="126">
        <f t="shared" si="7"/>
        <v>1</v>
      </c>
      <c r="BK10" s="126">
        <f t="shared" si="7"/>
        <v>1</v>
      </c>
      <c r="BL10" s="126">
        <f t="shared" si="7"/>
        <v>1</v>
      </c>
      <c r="BM10" s="126">
        <f t="shared" si="7"/>
        <v>1</v>
      </c>
      <c r="BN10" s="126">
        <f t="shared" si="7"/>
        <v>1</v>
      </c>
      <c r="BO10" s="126">
        <f t="shared" si="7"/>
        <v>1</v>
      </c>
    </row>
    <row r="11" spans="1:67" s="129" customFormat="1" ht="18.75" customHeight="1" x14ac:dyDescent="0.25">
      <c r="A11" s="122"/>
      <c r="B11" s="133" t="s">
        <v>29</v>
      </c>
      <c r="C11" s="133" t="s">
        <v>701</v>
      </c>
      <c r="D11" s="133" t="s">
        <v>3</v>
      </c>
      <c r="E11" s="220">
        <f>VLOOKUP(B11,'Cuadro Control'!C7:J1941,8,FALSE)</f>
        <v>0</v>
      </c>
      <c r="F11" s="134">
        <f t="shared" si="8"/>
        <v>0</v>
      </c>
      <c r="G11" s="135">
        <v>46240</v>
      </c>
      <c r="H11" s="135">
        <v>46240</v>
      </c>
      <c r="I11" s="134">
        <f t="shared" si="5"/>
        <v>0</v>
      </c>
      <c r="J11" s="134">
        <f t="shared" si="5"/>
        <v>0</v>
      </c>
      <c r="K11" s="134">
        <f t="shared" si="5"/>
        <v>0</v>
      </c>
      <c r="L11" s="134">
        <f t="shared" si="5"/>
        <v>0</v>
      </c>
      <c r="M11" s="134">
        <f t="shared" si="5"/>
        <v>1</v>
      </c>
      <c r="N11" s="134">
        <f t="shared" si="5"/>
        <v>1</v>
      </c>
      <c r="O11" s="134">
        <f t="shared" si="5"/>
        <v>1</v>
      </c>
      <c r="P11" s="134">
        <f t="shared" si="5"/>
        <v>1</v>
      </c>
      <c r="Q11" s="134">
        <f t="shared" si="5"/>
        <v>1</v>
      </c>
      <c r="R11" s="134">
        <f t="shared" si="5"/>
        <v>1</v>
      </c>
      <c r="S11" s="134">
        <f t="shared" si="5"/>
        <v>1</v>
      </c>
      <c r="T11" s="134">
        <f t="shared" si="5"/>
        <v>1</v>
      </c>
      <c r="U11" s="134">
        <f t="shared" si="5"/>
        <v>1</v>
      </c>
      <c r="V11" s="134">
        <f t="shared" si="5"/>
        <v>1</v>
      </c>
      <c r="W11" s="134">
        <f t="shared" si="5"/>
        <v>1</v>
      </c>
      <c r="X11" s="134">
        <f t="shared" si="5"/>
        <v>1</v>
      </c>
      <c r="Y11" s="134">
        <f t="shared" si="6"/>
        <v>1</v>
      </c>
      <c r="Z11" s="134">
        <f t="shared" si="6"/>
        <v>1</v>
      </c>
      <c r="AA11" s="134">
        <f t="shared" si="6"/>
        <v>1</v>
      </c>
      <c r="AB11" s="134">
        <f t="shared" si="6"/>
        <v>1</v>
      </c>
      <c r="AC11" s="134">
        <f t="shared" si="6"/>
        <v>1</v>
      </c>
      <c r="AD11" s="134">
        <f t="shared" si="6"/>
        <v>1</v>
      </c>
      <c r="AE11" s="134">
        <f t="shared" si="6"/>
        <v>1</v>
      </c>
      <c r="AF11" s="134">
        <f t="shared" si="6"/>
        <v>1</v>
      </c>
      <c r="AG11" s="134">
        <f t="shared" si="6"/>
        <v>1</v>
      </c>
      <c r="AH11" s="134">
        <f t="shared" si="6"/>
        <v>1</v>
      </c>
      <c r="AI11" s="134">
        <f t="shared" si="6"/>
        <v>1</v>
      </c>
      <c r="AJ11" s="134">
        <f t="shared" si="6"/>
        <v>1</v>
      </c>
      <c r="AK11" s="134">
        <f t="shared" si="6"/>
        <v>1</v>
      </c>
      <c r="AL11" s="134">
        <f t="shared" si="6"/>
        <v>1</v>
      </c>
      <c r="AM11" s="134">
        <f t="shared" si="6"/>
        <v>1</v>
      </c>
      <c r="AN11" s="134">
        <f t="shared" si="6"/>
        <v>1</v>
      </c>
      <c r="AO11" s="134">
        <f t="shared" si="6"/>
        <v>1</v>
      </c>
      <c r="AP11" s="134">
        <f t="shared" si="6"/>
        <v>1</v>
      </c>
      <c r="AQ11" s="134">
        <f t="shared" si="6"/>
        <v>1</v>
      </c>
      <c r="AR11" s="134">
        <f t="shared" si="6"/>
        <v>1</v>
      </c>
      <c r="AS11" s="134">
        <f t="shared" si="6"/>
        <v>1</v>
      </c>
      <c r="AT11" s="134">
        <f t="shared" si="6"/>
        <v>1</v>
      </c>
      <c r="AU11" s="134">
        <f t="shared" si="6"/>
        <v>1</v>
      </c>
      <c r="AV11" s="134">
        <f t="shared" si="6"/>
        <v>1</v>
      </c>
      <c r="AW11" s="134">
        <f t="shared" si="6"/>
        <v>1</v>
      </c>
      <c r="AX11" s="134">
        <f t="shared" si="6"/>
        <v>1</v>
      </c>
      <c r="AY11" s="134">
        <f t="shared" si="6"/>
        <v>1</v>
      </c>
      <c r="AZ11" s="134">
        <f t="shared" si="6"/>
        <v>1</v>
      </c>
      <c r="BA11" s="134">
        <f t="shared" si="6"/>
        <v>1</v>
      </c>
      <c r="BB11" s="134">
        <f t="shared" si="6"/>
        <v>1</v>
      </c>
      <c r="BC11" s="134">
        <f t="shared" si="6"/>
        <v>1</v>
      </c>
      <c r="BD11" s="134">
        <f t="shared" si="6"/>
        <v>1</v>
      </c>
      <c r="BE11" s="134">
        <f t="shared" si="7"/>
        <v>1</v>
      </c>
      <c r="BF11" s="134">
        <f t="shared" si="7"/>
        <v>1</v>
      </c>
      <c r="BG11" s="134">
        <f t="shared" si="7"/>
        <v>1</v>
      </c>
      <c r="BH11" s="134">
        <f t="shared" si="7"/>
        <v>1</v>
      </c>
      <c r="BI11" s="134">
        <f t="shared" si="7"/>
        <v>1</v>
      </c>
      <c r="BJ11" s="134">
        <f t="shared" si="7"/>
        <v>1</v>
      </c>
      <c r="BK11" s="134">
        <f t="shared" si="7"/>
        <v>1</v>
      </c>
      <c r="BL11" s="134">
        <f t="shared" si="7"/>
        <v>1</v>
      </c>
      <c r="BM11" s="134">
        <f t="shared" si="7"/>
        <v>1</v>
      </c>
      <c r="BN11" s="134">
        <f t="shared" si="7"/>
        <v>1</v>
      </c>
      <c r="BO11" s="134">
        <f t="shared" si="7"/>
        <v>1</v>
      </c>
    </row>
    <row r="12" spans="1:67" s="129" customFormat="1" ht="18.75" customHeight="1" x14ac:dyDescent="0.25">
      <c r="A12" s="122"/>
      <c r="B12" s="133" t="s">
        <v>30</v>
      </c>
      <c r="C12" s="133" t="s">
        <v>702</v>
      </c>
      <c r="D12" s="133" t="s">
        <v>3</v>
      </c>
      <c r="E12" s="220">
        <f>VLOOKUP(B12,'Cuadro Control'!C8:J1942,8,FALSE)</f>
        <v>0</v>
      </c>
      <c r="F12" s="134">
        <f t="shared" si="8"/>
        <v>0</v>
      </c>
      <c r="G12" s="135">
        <v>46218</v>
      </c>
      <c r="H12" s="135">
        <v>46218</v>
      </c>
      <c r="I12" s="134">
        <f t="shared" si="5"/>
        <v>1</v>
      </c>
      <c r="J12" s="134">
        <f t="shared" si="5"/>
        <v>1</v>
      </c>
      <c r="K12" s="134">
        <f t="shared" si="5"/>
        <v>1</v>
      </c>
      <c r="L12" s="134">
        <f t="shared" si="5"/>
        <v>1</v>
      </c>
      <c r="M12" s="134">
        <f t="shared" si="5"/>
        <v>1</v>
      </c>
      <c r="N12" s="134">
        <f t="shared" si="5"/>
        <v>1</v>
      </c>
      <c r="O12" s="134">
        <f t="shared" si="5"/>
        <v>1</v>
      </c>
      <c r="P12" s="134">
        <f t="shared" si="5"/>
        <v>1</v>
      </c>
      <c r="Q12" s="134">
        <f t="shared" si="5"/>
        <v>1</v>
      </c>
      <c r="R12" s="134">
        <f t="shared" si="5"/>
        <v>1</v>
      </c>
      <c r="S12" s="134">
        <f t="shared" si="5"/>
        <v>1</v>
      </c>
      <c r="T12" s="134">
        <f t="shared" si="5"/>
        <v>1</v>
      </c>
      <c r="U12" s="134">
        <f t="shared" si="5"/>
        <v>1</v>
      </c>
      <c r="V12" s="134">
        <f t="shared" si="5"/>
        <v>1</v>
      </c>
      <c r="W12" s="134">
        <f t="shared" si="5"/>
        <v>1</v>
      </c>
      <c r="X12" s="134">
        <f t="shared" si="5"/>
        <v>1</v>
      </c>
      <c r="Y12" s="134">
        <f t="shared" si="6"/>
        <v>1</v>
      </c>
      <c r="Z12" s="134">
        <f t="shared" si="6"/>
        <v>1</v>
      </c>
      <c r="AA12" s="134">
        <f t="shared" si="6"/>
        <v>1</v>
      </c>
      <c r="AB12" s="134">
        <f t="shared" si="6"/>
        <v>1</v>
      </c>
      <c r="AC12" s="134">
        <f t="shared" si="6"/>
        <v>1</v>
      </c>
      <c r="AD12" s="134">
        <f t="shared" si="6"/>
        <v>1</v>
      </c>
      <c r="AE12" s="134">
        <f t="shared" si="6"/>
        <v>1</v>
      </c>
      <c r="AF12" s="134">
        <f t="shared" si="6"/>
        <v>1</v>
      </c>
      <c r="AG12" s="134">
        <f t="shared" si="6"/>
        <v>1</v>
      </c>
      <c r="AH12" s="134">
        <f t="shared" si="6"/>
        <v>1</v>
      </c>
      <c r="AI12" s="134">
        <f t="shared" si="6"/>
        <v>1</v>
      </c>
      <c r="AJ12" s="134">
        <f t="shared" si="6"/>
        <v>1</v>
      </c>
      <c r="AK12" s="134">
        <f t="shared" si="6"/>
        <v>1</v>
      </c>
      <c r="AL12" s="134">
        <f t="shared" si="6"/>
        <v>1</v>
      </c>
      <c r="AM12" s="134">
        <f t="shared" si="6"/>
        <v>1</v>
      </c>
      <c r="AN12" s="134">
        <f t="shared" si="6"/>
        <v>1</v>
      </c>
      <c r="AO12" s="134">
        <f t="shared" si="6"/>
        <v>1</v>
      </c>
      <c r="AP12" s="134">
        <f t="shared" si="6"/>
        <v>1</v>
      </c>
      <c r="AQ12" s="134">
        <f t="shared" si="6"/>
        <v>1</v>
      </c>
      <c r="AR12" s="134">
        <f t="shared" si="6"/>
        <v>1</v>
      </c>
      <c r="AS12" s="134">
        <f t="shared" si="6"/>
        <v>1</v>
      </c>
      <c r="AT12" s="134">
        <f t="shared" si="6"/>
        <v>1</v>
      </c>
      <c r="AU12" s="134">
        <f t="shared" si="6"/>
        <v>1</v>
      </c>
      <c r="AV12" s="134">
        <f t="shared" si="6"/>
        <v>1</v>
      </c>
      <c r="AW12" s="134">
        <f t="shared" si="6"/>
        <v>1</v>
      </c>
      <c r="AX12" s="134">
        <f t="shared" si="6"/>
        <v>1</v>
      </c>
      <c r="AY12" s="134">
        <f t="shared" si="6"/>
        <v>1</v>
      </c>
      <c r="AZ12" s="134">
        <f t="shared" si="6"/>
        <v>1</v>
      </c>
      <c r="BA12" s="134">
        <f t="shared" si="6"/>
        <v>1</v>
      </c>
      <c r="BB12" s="134">
        <f t="shared" si="6"/>
        <v>1</v>
      </c>
      <c r="BC12" s="134">
        <f t="shared" si="6"/>
        <v>1</v>
      </c>
      <c r="BD12" s="134">
        <f t="shared" si="6"/>
        <v>1</v>
      </c>
      <c r="BE12" s="134">
        <f t="shared" si="7"/>
        <v>1</v>
      </c>
      <c r="BF12" s="134">
        <f t="shared" si="7"/>
        <v>1</v>
      </c>
      <c r="BG12" s="134">
        <f t="shared" si="7"/>
        <v>1</v>
      </c>
      <c r="BH12" s="134">
        <f t="shared" si="7"/>
        <v>1</v>
      </c>
      <c r="BI12" s="134">
        <f t="shared" si="7"/>
        <v>1</v>
      </c>
      <c r="BJ12" s="134">
        <f t="shared" si="7"/>
        <v>1</v>
      </c>
      <c r="BK12" s="134">
        <f t="shared" si="7"/>
        <v>1</v>
      </c>
      <c r="BL12" s="134">
        <f t="shared" si="7"/>
        <v>1</v>
      </c>
      <c r="BM12" s="134">
        <f t="shared" si="7"/>
        <v>1</v>
      </c>
      <c r="BN12" s="134">
        <f t="shared" si="7"/>
        <v>1</v>
      </c>
      <c r="BO12" s="134">
        <f t="shared" si="7"/>
        <v>1</v>
      </c>
    </row>
    <row r="13" spans="1:67" s="129" customFormat="1" ht="18.75" customHeight="1" x14ac:dyDescent="0.25">
      <c r="A13" s="122"/>
      <c r="B13" s="136" t="s">
        <v>31</v>
      </c>
      <c r="C13" s="136" t="s">
        <v>703</v>
      </c>
      <c r="D13" s="136" t="s">
        <v>14</v>
      </c>
      <c r="E13" s="221">
        <f>VLOOKUP(B13,'Cuadro Control'!C9:J1943,8,FALSE)</f>
        <v>0</v>
      </c>
      <c r="F13" s="137">
        <f t="shared" si="8"/>
        <v>0</v>
      </c>
      <c r="G13" s="138">
        <v>46218</v>
      </c>
      <c r="H13" s="138">
        <v>46240</v>
      </c>
      <c r="I13" s="137">
        <f t="shared" si="5"/>
        <v>4.3478260869565216E-2</v>
      </c>
      <c r="J13" s="137">
        <f t="shared" si="5"/>
        <v>0.13043478260869565</v>
      </c>
      <c r="K13" s="137">
        <f t="shared" si="5"/>
        <v>0.43478260869565216</v>
      </c>
      <c r="L13" s="137">
        <f t="shared" si="5"/>
        <v>0.73913043478260865</v>
      </c>
      <c r="M13" s="137">
        <f t="shared" si="5"/>
        <v>1</v>
      </c>
      <c r="N13" s="137">
        <f t="shared" si="5"/>
        <v>1</v>
      </c>
      <c r="O13" s="137">
        <f t="shared" si="5"/>
        <v>1</v>
      </c>
      <c r="P13" s="137">
        <f t="shared" si="5"/>
        <v>1</v>
      </c>
      <c r="Q13" s="137">
        <f t="shared" si="5"/>
        <v>1</v>
      </c>
      <c r="R13" s="137">
        <f t="shared" si="5"/>
        <v>1</v>
      </c>
      <c r="S13" s="137">
        <f t="shared" si="5"/>
        <v>1</v>
      </c>
      <c r="T13" s="137">
        <f t="shared" si="5"/>
        <v>1</v>
      </c>
      <c r="U13" s="137">
        <f t="shared" si="5"/>
        <v>1</v>
      </c>
      <c r="V13" s="137">
        <f t="shared" si="5"/>
        <v>1</v>
      </c>
      <c r="W13" s="137">
        <f t="shared" si="5"/>
        <v>1</v>
      </c>
      <c r="X13" s="137">
        <f t="shared" si="5"/>
        <v>1</v>
      </c>
      <c r="Y13" s="137">
        <f t="shared" si="6"/>
        <v>1</v>
      </c>
      <c r="Z13" s="137">
        <f t="shared" si="6"/>
        <v>1</v>
      </c>
      <c r="AA13" s="137">
        <f t="shared" si="6"/>
        <v>1</v>
      </c>
      <c r="AB13" s="137">
        <f t="shared" si="6"/>
        <v>1</v>
      </c>
      <c r="AC13" s="137">
        <f t="shared" si="6"/>
        <v>1</v>
      </c>
      <c r="AD13" s="137">
        <f t="shared" si="6"/>
        <v>1</v>
      </c>
      <c r="AE13" s="137">
        <f t="shared" si="6"/>
        <v>1</v>
      </c>
      <c r="AF13" s="137">
        <f t="shared" si="6"/>
        <v>1</v>
      </c>
      <c r="AG13" s="137">
        <f t="shared" si="6"/>
        <v>1</v>
      </c>
      <c r="AH13" s="137">
        <f t="shared" si="6"/>
        <v>1</v>
      </c>
      <c r="AI13" s="137">
        <f t="shared" si="6"/>
        <v>1</v>
      </c>
      <c r="AJ13" s="137">
        <f t="shared" si="6"/>
        <v>1</v>
      </c>
      <c r="AK13" s="137">
        <f t="shared" si="6"/>
        <v>1</v>
      </c>
      <c r="AL13" s="137">
        <f t="shared" si="6"/>
        <v>1</v>
      </c>
      <c r="AM13" s="137">
        <f t="shared" si="6"/>
        <v>1</v>
      </c>
      <c r="AN13" s="137">
        <f t="shared" si="6"/>
        <v>1</v>
      </c>
      <c r="AO13" s="137">
        <f t="shared" si="6"/>
        <v>1</v>
      </c>
      <c r="AP13" s="137">
        <f t="shared" si="6"/>
        <v>1</v>
      </c>
      <c r="AQ13" s="137">
        <f t="shared" si="6"/>
        <v>1</v>
      </c>
      <c r="AR13" s="137">
        <f t="shared" si="6"/>
        <v>1</v>
      </c>
      <c r="AS13" s="137">
        <f t="shared" si="6"/>
        <v>1</v>
      </c>
      <c r="AT13" s="137">
        <f t="shared" si="6"/>
        <v>1</v>
      </c>
      <c r="AU13" s="137">
        <f t="shared" si="6"/>
        <v>1</v>
      </c>
      <c r="AV13" s="137">
        <f t="shared" si="6"/>
        <v>1</v>
      </c>
      <c r="AW13" s="137">
        <f t="shared" si="6"/>
        <v>1</v>
      </c>
      <c r="AX13" s="137">
        <f t="shared" si="6"/>
        <v>1</v>
      </c>
      <c r="AY13" s="137">
        <f t="shared" si="6"/>
        <v>1</v>
      </c>
      <c r="AZ13" s="137">
        <f t="shared" si="6"/>
        <v>1</v>
      </c>
      <c r="BA13" s="137">
        <f t="shared" si="6"/>
        <v>1</v>
      </c>
      <c r="BB13" s="137">
        <f t="shared" si="6"/>
        <v>1</v>
      </c>
      <c r="BC13" s="137">
        <f t="shared" si="6"/>
        <v>1</v>
      </c>
      <c r="BD13" s="137">
        <f t="shared" si="6"/>
        <v>1</v>
      </c>
      <c r="BE13" s="137">
        <f t="shared" si="7"/>
        <v>1</v>
      </c>
      <c r="BF13" s="137">
        <f t="shared" si="7"/>
        <v>1</v>
      </c>
      <c r="BG13" s="137">
        <f t="shared" si="7"/>
        <v>1</v>
      </c>
      <c r="BH13" s="137">
        <f t="shared" si="7"/>
        <v>1</v>
      </c>
      <c r="BI13" s="137">
        <f t="shared" si="7"/>
        <v>1</v>
      </c>
      <c r="BJ13" s="137">
        <f t="shared" si="7"/>
        <v>1</v>
      </c>
      <c r="BK13" s="137">
        <f t="shared" si="7"/>
        <v>1</v>
      </c>
      <c r="BL13" s="137">
        <f t="shared" si="7"/>
        <v>1</v>
      </c>
      <c r="BM13" s="137">
        <f t="shared" si="7"/>
        <v>1</v>
      </c>
      <c r="BN13" s="137">
        <f t="shared" si="7"/>
        <v>1</v>
      </c>
      <c r="BO13" s="137">
        <f t="shared" si="7"/>
        <v>1</v>
      </c>
    </row>
    <row r="14" spans="1:67" s="129" customFormat="1" ht="18.75" customHeight="1" x14ac:dyDescent="0.25">
      <c r="A14" s="122"/>
      <c r="B14" s="139">
        <v>3</v>
      </c>
      <c r="C14" s="139" t="s">
        <v>704</v>
      </c>
      <c r="D14" s="139" t="s">
        <v>37</v>
      </c>
      <c r="E14" s="222">
        <f>VLOOKUP(B14,'Cuadro Control'!C10:J1944,8,FALSE)</f>
        <v>0</v>
      </c>
      <c r="F14" s="140">
        <f t="shared" si="8"/>
        <v>0</v>
      </c>
      <c r="G14" s="141">
        <v>46240</v>
      </c>
      <c r="H14" s="141">
        <v>46498</v>
      </c>
      <c r="I14" s="140">
        <f t="shared" si="5"/>
        <v>0</v>
      </c>
      <c r="J14" s="140">
        <f t="shared" si="5"/>
        <v>0</v>
      </c>
      <c r="K14" s="140">
        <f t="shared" si="5"/>
        <v>0</v>
      </c>
      <c r="L14" s="140">
        <f t="shared" si="5"/>
        <v>0</v>
      </c>
      <c r="M14" s="140">
        <f t="shared" si="5"/>
        <v>7.7220077220077222E-3</v>
      </c>
      <c r="N14" s="140">
        <f t="shared" si="5"/>
        <v>3.4749034749034749E-2</v>
      </c>
      <c r="O14" s="140">
        <f t="shared" si="5"/>
        <v>6.1776061776061778E-2</v>
      </c>
      <c r="P14" s="140">
        <f t="shared" si="5"/>
        <v>8.8803088803088806E-2</v>
      </c>
      <c r="Q14" s="140">
        <f t="shared" si="5"/>
        <v>0.11583011583011583</v>
      </c>
      <c r="R14" s="140">
        <f t="shared" si="5"/>
        <v>0.14285714285714285</v>
      </c>
      <c r="S14" s="140">
        <f t="shared" si="5"/>
        <v>0.16988416988416988</v>
      </c>
      <c r="T14" s="140">
        <f t="shared" si="5"/>
        <v>0.19691119691119691</v>
      </c>
      <c r="U14" s="140">
        <f t="shared" si="5"/>
        <v>0.22393822393822393</v>
      </c>
      <c r="V14" s="140">
        <f t="shared" si="5"/>
        <v>0.25096525096525096</v>
      </c>
      <c r="W14" s="140">
        <f t="shared" si="5"/>
        <v>0.27799227799227799</v>
      </c>
      <c r="X14" s="140">
        <f t="shared" si="5"/>
        <v>0.30501930501930502</v>
      </c>
      <c r="Y14" s="140">
        <f t="shared" si="6"/>
        <v>0.33204633204633205</v>
      </c>
      <c r="Z14" s="140">
        <f t="shared" si="6"/>
        <v>0.35907335907335908</v>
      </c>
      <c r="AA14" s="140">
        <f t="shared" si="6"/>
        <v>0.38610038610038611</v>
      </c>
      <c r="AB14" s="140">
        <f t="shared" si="6"/>
        <v>0.41312741312741313</v>
      </c>
      <c r="AC14" s="140">
        <f t="shared" si="6"/>
        <v>0.44015444015444016</v>
      </c>
      <c r="AD14" s="140">
        <f t="shared" si="6"/>
        <v>0.46718146718146719</v>
      </c>
      <c r="AE14" s="140">
        <f t="shared" si="6"/>
        <v>0.49420849420849422</v>
      </c>
      <c r="AF14" s="140">
        <f t="shared" si="6"/>
        <v>0.52123552123552119</v>
      </c>
      <c r="AG14" s="140">
        <f t="shared" si="6"/>
        <v>0.54826254826254828</v>
      </c>
      <c r="AH14" s="140">
        <f t="shared" si="6"/>
        <v>0.57528957528957525</v>
      </c>
      <c r="AI14" s="140">
        <f t="shared" si="6"/>
        <v>0.60231660231660233</v>
      </c>
      <c r="AJ14" s="140">
        <f t="shared" si="6"/>
        <v>0.62934362934362931</v>
      </c>
      <c r="AK14" s="140">
        <f t="shared" si="6"/>
        <v>0.65637065637065639</v>
      </c>
      <c r="AL14" s="140">
        <f t="shared" si="6"/>
        <v>0.68339768339768336</v>
      </c>
      <c r="AM14" s="140">
        <f t="shared" si="6"/>
        <v>0.71042471042471045</v>
      </c>
      <c r="AN14" s="140">
        <f t="shared" si="6"/>
        <v>0.73745173745173742</v>
      </c>
      <c r="AO14" s="140">
        <f t="shared" si="6"/>
        <v>0.76447876447876451</v>
      </c>
      <c r="AP14" s="140">
        <f t="shared" si="6"/>
        <v>0.79150579150579148</v>
      </c>
      <c r="AQ14" s="140">
        <f t="shared" si="6"/>
        <v>0.81853281853281856</v>
      </c>
      <c r="AR14" s="140">
        <f t="shared" si="6"/>
        <v>0.84555984555984554</v>
      </c>
      <c r="AS14" s="140">
        <f t="shared" si="6"/>
        <v>0.87258687258687262</v>
      </c>
      <c r="AT14" s="140">
        <f t="shared" si="6"/>
        <v>0.89961389961389959</v>
      </c>
      <c r="AU14" s="140">
        <f t="shared" si="6"/>
        <v>0.92664092664092668</v>
      </c>
      <c r="AV14" s="140">
        <f t="shared" si="6"/>
        <v>0.95366795366795365</v>
      </c>
      <c r="AW14" s="140">
        <f t="shared" si="6"/>
        <v>0.98069498069498073</v>
      </c>
      <c r="AX14" s="140">
        <f t="shared" si="6"/>
        <v>1</v>
      </c>
      <c r="AY14" s="140">
        <f t="shared" si="6"/>
        <v>1</v>
      </c>
      <c r="AZ14" s="140">
        <f t="shared" si="6"/>
        <v>1</v>
      </c>
      <c r="BA14" s="140">
        <f t="shared" si="6"/>
        <v>1</v>
      </c>
      <c r="BB14" s="140">
        <f t="shared" si="6"/>
        <v>1</v>
      </c>
      <c r="BC14" s="140">
        <f t="shared" si="6"/>
        <v>1</v>
      </c>
      <c r="BD14" s="140">
        <f t="shared" si="6"/>
        <v>1</v>
      </c>
      <c r="BE14" s="140">
        <f t="shared" si="7"/>
        <v>1</v>
      </c>
      <c r="BF14" s="140">
        <f t="shared" si="7"/>
        <v>1</v>
      </c>
      <c r="BG14" s="140">
        <f t="shared" si="7"/>
        <v>1</v>
      </c>
      <c r="BH14" s="140">
        <f t="shared" si="7"/>
        <v>1</v>
      </c>
      <c r="BI14" s="140">
        <f t="shared" si="7"/>
        <v>1</v>
      </c>
      <c r="BJ14" s="140">
        <f t="shared" si="7"/>
        <v>1</v>
      </c>
      <c r="BK14" s="140">
        <f t="shared" si="7"/>
        <v>1</v>
      </c>
      <c r="BL14" s="140">
        <f t="shared" si="7"/>
        <v>1</v>
      </c>
      <c r="BM14" s="140">
        <f t="shared" si="7"/>
        <v>1</v>
      </c>
      <c r="BN14" s="140">
        <f t="shared" si="7"/>
        <v>1</v>
      </c>
      <c r="BO14" s="140">
        <f t="shared" si="7"/>
        <v>1</v>
      </c>
    </row>
    <row r="15" spans="1:67" s="129" customFormat="1" ht="18.75" customHeight="1" x14ac:dyDescent="0.25">
      <c r="A15" s="122"/>
      <c r="B15" s="142" t="s">
        <v>4</v>
      </c>
      <c r="C15" s="142" t="s">
        <v>705</v>
      </c>
      <c r="D15" s="142" t="s">
        <v>3</v>
      </c>
      <c r="E15" s="223">
        <f>VLOOKUP(B15,'Cuadro Control'!C11:J1945,8,FALSE)</f>
        <v>0</v>
      </c>
      <c r="F15" s="143">
        <f t="shared" si="8"/>
        <v>0</v>
      </c>
      <c r="G15" s="144">
        <v>46240</v>
      </c>
      <c r="H15" s="144">
        <v>46240</v>
      </c>
      <c r="I15" s="143">
        <f t="shared" si="5"/>
        <v>0</v>
      </c>
      <c r="J15" s="143">
        <f t="shared" si="5"/>
        <v>0</v>
      </c>
      <c r="K15" s="143">
        <f t="shared" si="5"/>
        <v>0</v>
      </c>
      <c r="L15" s="143">
        <f t="shared" si="5"/>
        <v>0</v>
      </c>
      <c r="M15" s="143">
        <f t="shared" si="5"/>
        <v>1</v>
      </c>
      <c r="N15" s="143">
        <f t="shared" si="5"/>
        <v>1</v>
      </c>
      <c r="O15" s="143">
        <f t="shared" si="5"/>
        <v>1</v>
      </c>
      <c r="P15" s="143">
        <f t="shared" si="5"/>
        <v>1</v>
      </c>
      <c r="Q15" s="143">
        <f t="shared" si="5"/>
        <v>1</v>
      </c>
      <c r="R15" s="143">
        <f t="shared" si="5"/>
        <v>1</v>
      </c>
      <c r="S15" s="143">
        <f t="shared" si="5"/>
        <v>1</v>
      </c>
      <c r="T15" s="143">
        <f t="shared" si="5"/>
        <v>1</v>
      </c>
      <c r="U15" s="143">
        <f t="shared" si="5"/>
        <v>1</v>
      </c>
      <c r="V15" s="143">
        <f t="shared" si="5"/>
        <v>1</v>
      </c>
      <c r="W15" s="143">
        <f t="shared" si="5"/>
        <v>1</v>
      </c>
      <c r="X15" s="143">
        <f t="shared" si="5"/>
        <v>1</v>
      </c>
      <c r="Y15" s="143">
        <f t="shared" si="6"/>
        <v>1</v>
      </c>
      <c r="Z15" s="143">
        <f t="shared" si="6"/>
        <v>1</v>
      </c>
      <c r="AA15" s="143">
        <f t="shared" si="6"/>
        <v>1</v>
      </c>
      <c r="AB15" s="143">
        <f t="shared" si="6"/>
        <v>1</v>
      </c>
      <c r="AC15" s="143">
        <f t="shared" si="6"/>
        <v>1</v>
      </c>
      <c r="AD15" s="143">
        <f t="shared" si="6"/>
        <v>1</v>
      </c>
      <c r="AE15" s="143">
        <f t="shared" si="6"/>
        <v>1</v>
      </c>
      <c r="AF15" s="143">
        <f t="shared" si="6"/>
        <v>1</v>
      </c>
      <c r="AG15" s="143">
        <f t="shared" si="6"/>
        <v>1</v>
      </c>
      <c r="AH15" s="143">
        <f t="shared" si="6"/>
        <v>1</v>
      </c>
      <c r="AI15" s="143">
        <f t="shared" si="6"/>
        <v>1</v>
      </c>
      <c r="AJ15" s="143">
        <f t="shared" si="6"/>
        <v>1</v>
      </c>
      <c r="AK15" s="143">
        <f t="shared" si="6"/>
        <v>1</v>
      </c>
      <c r="AL15" s="143">
        <f t="shared" si="6"/>
        <v>1</v>
      </c>
      <c r="AM15" s="143">
        <f t="shared" si="6"/>
        <v>1</v>
      </c>
      <c r="AN15" s="143">
        <f t="shared" si="6"/>
        <v>1</v>
      </c>
      <c r="AO15" s="143">
        <f t="shared" si="6"/>
        <v>1</v>
      </c>
      <c r="AP15" s="143">
        <f t="shared" si="6"/>
        <v>1</v>
      </c>
      <c r="AQ15" s="143">
        <f t="shared" si="6"/>
        <v>1</v>
      </c>
      <c r="AR15" s="143">
        <f t="shared" si="6"/>
        <v>1</v>
      </c>
      <c r="AS15" s="143">
        <f t="shared" si="6"/>
        <v>1</v>
      </c>
      <c r="AT15" s="143">
        <f t="shared" si="6"/>
        <v>1</v>
      </c>
      <c r="AU15" s="143">
        <f t="shared" si="6"/>
        <v>1</v>
      </c>
      <c r="AV15" s="143">
        <f t="shared" si="6"/>
        <v>1</v>
      </c>
      <c r="AW15" s="143">
        <f t="shared" si="6"/>
        <v>1</v>
      </c>
      <c r="AX15" s="143">
        <f t="shared" si="6"/>
        <v>1</v>
      </c>
      <c r="AY15" s="143">
        <f t="shared" si="6"/>
        <v>1</v>
      </c>
      <c r="AZ15" s="143">
        <f t="shared" si="6"/>
        <v>1</v>
      </c>
      <c r="BA15" s="143">
        <f t="shared" si="6"/>
        <v>1</v>
      </c>
      <c r="BB15" s="143">
        <f t="shared" si="6"/>
        <v>1</v>
      </c>
      <c r="BC15" s="143">
        <f t="shared" si="6"/>
        <v>1</v>
      </c>
      <c r="BD15" s="143">
        <f t="shared" si="6"/>
        <v>1</v>
      </c>
      <c r="BE15" s="143">
        <f t="shared" si="7"/>
        <v>1</v>
      </c>
      <c r="BF15" s="143">
        <f t="shared" si="7"/>
        <v>1</v>
      </c>
      <c r="BG15" s="143">
        <f t="shared" si="7"/>
        <v>1</v>
      </c>
      <c r="BH15" s="143">
        <f t="shared" si="7"/>
        <v>1</v>
      </c>
      <c r="BI15" s="143">
        <f t="shared" si="7"/>
        <v>1</v>
      </c>
      <c r="BJ15" s="143">
        <f t="shared" si="7"/>
        <v>1</v>
      </c>
      <c r="BK15" s="143">
        <f t="shared" si="7"/>
        <v>1</v>
      </c>
      <c r="BL15" s="143">
        <f t="shared" si="7"/>
        <v>1</v>
      </c>
      <c r="BM15" s="143">
        <f t="shared" si="7"/>
        <v>1</v>
      </c>
      <c r="BN15" s="143">
        <f t="shared" si="7"/>
        <v>1</v>
      </c>
      <c r="BO15" s="143">
        <f t="shared" si="7"/>
        <v>1</v>
      </c>
    </row>
    <row r="16" spans="1:67" s="129" customFormat="1" ht="18.75" customHeight="1" x14ac:dyDescent="0.25">
      <c r="A16" s="122"/>
      <c r="B16" s="142" t="s">
        <v>5</v>
      </c>
      <c r="C16" s="142" t="s">
        <v>706</v>
      </c>
      <c r="D16" s="142" t="s">
        <v>3</v>
      </c>
      <c r="E16" s="223">
        <f>VLOOKUP(B16,'Cuadro Control'!C12:J1946,8,FALSE)</f>
        <v>0</v>
      </c>
      <c r="F16" s="143">
        <f t="shared" si="8"/>
        <v>0</v>
      </c>
      <c r="G16" s="144">
        <v>46403</v>
      </c>
      <c r="H16" s="144">
        <v>46403</v>
      </c>
      <c r="I16" s="143">
        <f t="shared" si="5"/>
        <v>0</v>
      </c>
      <c r="J16" s="143">
        <f t="shared" si="5"/>
        <v>0</v>
      </c>
      <c r="K16" s="143">
        <f t="shared" si="5"/>
        <v>0</v>
      </c>
      <c r="L16" s="143">
        <f t="shared" si="5"/>
        <v>0</v>
      </c>
      <c r="M16" s="143">
        <f t="shared" si="5"/>
        <v>0</v>
      </c>
      <c r="N16" s="143">
        <f t="shared" si="5"/>
        <v>0</v>
      </c>
      <c r="O16" s="143">
        <f t="shared" si="5"/>
        <v>0</v>
      </c>
      <c r="P16" s="143">
        <f t="shared" si="5"/>
        <v>0</v>
      </c>
      <c r="Q16" s="143">
        <f t="shared" si="5"/>
        <v>0</v>
      </c>
      <c r="R16" s="143">
        <f t="shared" si="5"/>
        <v>0</v>
      </c>
      <c r="S16" s="143">
        <f t="shared" si="5"/>
        <v>0</v>
      </c>
      <c r="T16" s="143">
        <f t="shared" si="5"/>
        <v>0</v>
      </c>
      <c r="U16" s="143">
        <f t="shared" si="5"/>
        <v>0</v>
      </c>
      <c r="V16" s="143">
        <f t="shared" si="5"/>
        <v>0</v>
      </c>
      <c r="W16" s="143">
        <f t="shared" si="5"/>
        <v>0</v>
      </c>
      <c r="X16" s="143">
        <f t="shared" si="5"/>
        <v>0</v>
      </c>
      <c r="Y16" s="143">
        <f t="shared" si="6"/>
        <v>0</v>
      </c>
      <c r="Z16" s="143">
        <f t="shared" si="6"/>
        <v>0</v>
      </c>
      <c r="AA16" s="143">
        <f t="shared" si="6"/>
        <v>0</v>
      </c>
      <c r="AB16" s="143">
        <f t="shared" si="6"/>
        <v>0</v>
      </c>
      <c r="AC16" s="143">
        <f t="shared" si="6"/>
        <v>0</v>
      </c>
      <c r="AD16" s="143">
        <f t="shared" si="6"/>
        <v>0</v>
      </c>
      <c r="AE16" s="143">
        <f t="shared" si="6"/>
        <v>0</v>
      </c>
      <c r="AF16" s="143">
        <f t="shared" si="6"/>
        <v>0</v>
      </c>
      <c r="AG16" s="143">
        <f t="shared" si="6"/>
        <v>0</v>
      </c>
      <c r="AH16" s="143">
        <f t="shared" si="6"/>
        <v>0</v>
      </c>
      <c r="AI16" s="143">
        <f t="shared" si="6"/>
        <v>0</v>
      </c>
      <c r="AJ16" s="143">
        <f t="shared" si="6"/>
        <v>0</v>
      </c>
      <c r="AK16" s="143">
        <f t="shared" si="6"/>
        <v>1</v>
      </c>
      <c r="AL16" s="143">
        <f t="shared" si="6"/>
        <v>1</v>
      </c>
      <c r="AM16" s="143">
        <f t="shared" si="6"/>
        <v>1</v>
      </c>
      <c r="AN16" s="143">
        <f t="shared" si="6"/>
        <v>1</v>
      </c>
      <c r="AO16" s="143">
        <f t="shared" si="6"/>
        <v>1</v>
      </c>
      <c r="AP16" s="143">
        <f t="shared" si="6"/>
        <v>1</v>
      </c>
      <c r="AQ16" s="143">
        <f t="shared" si="6"/>
        <v>1</v>
      </c>
      <c r="AR16" s="143">
        <f t="shared" si="6"/>
        <v>1</v>
      </c>
      <c r="AS16" s="143">
        <f t="shared" si="6"/>
        <v>1</v>
      </c>
      <c r="AT16" s="143">
        <f t="shared" si="6"/>
        <v>1</v>
      </c>
      <c r="AU16" s="143">
        <f t="shared" si="6"/>
        <v>1</v>
      </c>
      <c r="AV16" s="143">
        <f t="shared" si="6"/>
        <v>1</v>
      </c>
      <c r="AW16" s="143">
        <f t="shared" si="6"/>
        <v>1</v>
      </c>
      <c r="AX16" s="143">
        <f t="shared" si="6"/>
        <v>1</v>
      </c>
      <c r="AY16" s="143">
        <f t="shared" si="6"/>
        <v>1</v>
      </c>
      <c r="AZ16" s="143">
        <f t="shared" si="6"/>
        <v>1</v>
      </c>
      <c r="BA16" s="143">
        <f t="shared" si="6"/>
        <v>1</v>
      </c>
      <c r="BB16" s="143">
        <f t="shared" si="6"/>
        <v>1</v>
      </c>
      <c r="BC16" s="143">
        <f t="shared" si="6"/>
        <v>1</v>
      </c>
      <c r="BD16" s="143">
        <f t="shared" ref="BD16:BO25" si="9">IF($G16=0,0,IF(BD$6&lt;$G16,0,IF(BD$6&gt;$H16,1,(BD$6-$G16+1)/($H16-$G16+1))))</f>
        <v>1</v>
      </c>
      <c r="BE16" s="143">
        <f t="shared" si="9"/>
        <v>1</v>
      </c>
      <c r="BF16" s="143">
        <f t="shared" si="9"/>
        <v>1</v>
      </c>
      <c r="BG16" s="143">
        <f t="shared" si="9"/>
        <v>1</v>
      </c>
      <c r="BH16" s="143">
        <f t="shared" si="9"/>
        <v>1</v>
      </c>
      <c r="BI16" s="143">
        <f t="shared" si="9"/>
        <v>1</v>
      </c>
      <c r="BJ16" s="143">
        <f t="shared" si="9"/>
        <v>1</v>
      </c>
      <c r="BK16" s="143">
        <f t="shared" si="9"/>
        <v>1</v>
      </c>
      <c r="BL16" s="143">
        <f t="shared" si="9"/>
        <v>1</v>
      </c>
      <c r="BM16" s="143">
        <f t="shared" si="9"/>
        <v>1</v>
      </c>
      <c r="BN16" s="143">
        <f t="shared" si="9"/>
        <v>1</v>
      </c>
      <c r="BO16" s="143">
        <f t="shared" si="9"/>
        <v>1</v>
      </c>
    </row>
    <row r="17" spans="1:67" s="129" customFormat="1" ht="18.75" customHeight="1" x14ac:dyDescent="0.25">
      <c r="A17" s="122"/>
      <c r="B17" s="142" t="s">
        <v>24</v>
      </c>
      <c r="C17" s="142" t="s">
        <v>707</v>
      </c>
      <c r="D17" s="142" t="s">
        <v>3</v>
      </c>
      <c r="E17" s="223">
        <f>VLOOKUP(B17,'Cuadro Control'!C13:J1947,8,FALSE)</f>
        <v>0</v>
      </c>
      <c r="F17" s="143">
        <f t="shared" si="8"/>
        <v>0</v>
      </c>
      <c r="G17" s="144">
        <v>46258</v>
      </c>
      <c r="H17" s="144">
        <v>46258</v>
      </c>
      <c r="I17" s="143">
        <f t="shared" si="5"/>
        <v>0</v>
      </c>
      <c r="J17" s="143">
        <f t="shared" si="5"/>
        <v>0</v>
      </c>
      <c r="K17" s="143">
        <f t="shared" si="5"/>
        <v>0</v>
      </c>
      <c r="L17" s="143">
        <f t="shared" si="5"/>
        <v>0</v>
      </c>
      <c r="M17" s="143">
        <f t="shared" si="5"/>
        <v>0</v>
      </c>
      <c r="N17" s="143">
        <f t="shared" si="5"/>
        <v>0</v>
      </c>
      <c r="O17" s="143">
        <f t="shared" si="5"/>
        <v>0</v>
      </c>
      <c r="P17" s="143">
        <f t="shared" si="5"/>
        <v>1</v>
      </c>
      <c r="Q17" s="143">
        <f t="shared" si="5"/>
        <v>1</v>
      </c>
      <c r="R17" s="143">
        <f t="shared" si="5"/>
        <v>1</v>
      </c>
      <c r="S17" s="143">
        <f t="shared" si="5"/>
        <v>1</v>
      </c>
      <c r="T17" s="143">
        <f t="shared" si="5"/>
        <v>1</v>
      </c>
      <c r="U17" s="143">
        <f t="shared" si="5"/>
        <v>1</v>
      </c>
      <c r="V17" s="143">
        <f t="shared" si="5"/>
        <v>1</v>
      </c>
      <c r="W17" s="143">
        <f t="shared" si="5"/>
        <v>1</v>
      </c>
      <c r="X17" s="143">
        <f t="shared" si="5"/>
        <v>1</v>
      </c>
      <c r="Y17" s="143">
        <f t="shared" ref="Y17:BD26" si="10">IF($G17=0,0,IF(Y$6&lt;$G17,0,IF(Y$6&gt;$H17,1,(Y$6-$G17+1)/($H17-$G17+1))))</f>
        <v>1</v>
      </c>
      <c r="Z17" s="143">
        <f t="shared" si="10"/>
        <v>1</v>
      </c>
      <c r="AA17" s="143">
        <f t="shared" si="10"/>
        <v>1</v>
      </c>
      <c r="AB17" s="143">
        <f t="shared" si="10"/>
        <v>1</v>
      </c>
      <c r="AC17" s="143">
        <f t="shared" si="10"/>
        <v>1</v>
      </c>
      <c r="AD17" s="143">
        <f t="shared" si="10"/>
        <v>1</v>
      </c>
      <c r="AE17" s="143">
        <f t="shared" si="10"/>
        <v>1</v>
      </c>
      <c r="AF17" s="143">
        <f t="shared" si="10"/>
        <v>1</v>
      </c>
      <c r="AG17" s="143">
        <f t="shared" si="10"/>
        <v>1</v>
      </c>
      <c r="AH17" s="143">
        <f t="shared" si="10"/>
        <v>1</v>
      </c>
      <c r="AI17" s="143">
        <f t="shared" si="10"/>
        <v>1</v>
      </c>
      <c r="AJ17" s="143">
        <f t="shared" si="10"/>
        <v>1</v>
      </c>
      <c r="AK17" s="143">
        <f t="shared" si="10"/>
        <v>1</v>
      </c>
      <c r="AL17" s="143">
        <f t="shared" si="10"/>
        <v>1</v>
      </c>
      <c r="AM17" s="143">
        <f t="shared" si="10"/>
        <v>1</v>
      </c>
      <c r="AN17" s="143">
        <f t="shared" si="10"/>
        <v>1</v>
      </c>
      <c r="AO17" s="143">
        <f t="shared" si="10"/>
        <v>1</v>
      </c>
      <c r="AP17" s="143">
        <f t="shared" si="10"/>
        <v>1</v>
      </c>
      <c r="AQ17" s="143">
        <f t="shared" si="10"/>
        <v>1</v>
      </c>
      <c r="AR17" s="143">
        <f t="shared" si="10"/>
        <v>1</v>
      </c>
      <c r="AS17" s="143">
        <f t="shared" si="10"/>
        <v>1</v>
      </c>
      <c r="AT17" s="143">
        <f t="shared" si="10"/>
        <v>1</v>
      </c>
      <c r="AU17" s="143">
        <f t="shared" si="10"/>
        <v>1</v>
      </c>
      <c r="AV17" s="143">
        <f t="shared" si="10"/>
        <v>1</v>
      </c>
      <c r="AW17" s="143">
        <f t="shared" si="10"/>
        <v>1</v>
      </c>
      <c r="AX17" s="143">
        <f t="shared" si="10"/>
        <v>1</v>
      </c>
      <c r="AY17" s="143">
        <f t="shared" si="10"/>
        <v>1</v>
      </c>
      <c r="AZ17" s="143">
        <f t="shared" si="10"/>
        <v>1</v>
      </c>
      <c r="BA17" s="143">
        <f t="shared" si="10"/>
        <v>1</v>
      </c>
      <c r="BB17" s="143">
        <f t="shared" si="10"/>
        <v>1</v>
      </c>
      <c r="BC17" s="143">
        <f t="shared" si="10"/>
        <v>1</v>
      </c>
      <c r="BD17" s="143">
        <f t="shared" si="10"/>
        <v>1</v>
      </c>
      <c r="BE17" s="143">
        <f t="shared" si="9"/>
        <v>1</v>
      </c>
      <c r="BF17" s="143">
        <f t="shared" si="9"/>
        <v>1</v>
      </c>
      <c r="BG17" s="143">
        <f t="shared" si="9"/>
        <v>1</v>
      </c>
      <c r="BH17" s="143">
        <f t="shared" si="9"/>
        <v>1</v>
      </c>
      <c r="BI17" s="143">
        <f t="shared" si="9"/>
        <v>1</v>
      </c>
      <c r="BJ17" s="143">
        <f t="shared" si="9"/>
        <v>1</v>
      </c>
      <c r="BK17" s="143">
        <f t="shared" si="9"/>
        <v>1</v>
      </c>
      <c r="BL17" s="143">
        <f t="shared" si="9"/>
        <v>1</v>
      </c>
      <c r="BM17" s="143">
        <f t="shared" si="9"/>
        <v>1</v>
      </c>
      <c r="BN17" s="143">
        <f t="shared" si="9"/>
        <v>1</v>
      </c>
      <c r="BO17" s="143">
        <f t="shared" si="9"/>
        <v>1</v>
      </c>
    </row>
    <row r="18" spans="1:67" s="129" customFormat="1" ht="18.75" customHeight="1" x14ac:dyDescent="0.25">
      <c r="A18" s="122"/>
      <c r="B18" s="142" t="s">
        <v>33</v>
      </c>
      <c r="C18" s="142" t="s">
        <v>708</v>
      </c>
      <c r="D18" s="142" t="s">
        <v>3</v>
      </c>
      <c r="E18" s="223">
        <f>VLOOKUP(B18,'Cuadro Control'!C14:J1948,8,FALSE)</f>
        <v>0</v>
      </c>
      <c r="F18" s="143">
        <f t="shared" si="8"/>
        <v>0</v>
      </c>
      <c r="G18" s="144">
        <v>46269</v>
      </c>
      <c r="H18" s="144">
        <v>46269</v>
      </c>
      <c r="I18" s="143">
        <f t="shared" si="5"/>
        <v>0</v>
      </c>
      <c r="J18" s="143">
        <f t="shared" si="5"/>
        <v>0</v>
      </c>
      <c r="K18" s="143">
        <f t="shared" si="5"/>
        <v>0</v>
      </c>
      <c r="L18" s="143">
        <f t="shared" si="5"/>
        <v>0</v>
      </c>
      <c r="M18" s="143">
        <f t="shared" si="5"/>
        <v>0</v>
      </c>
      <c r="N18" s="143">
        <f t="shared" si="5"/>
        <v>0</v>
      </c>
      <c r="O18" s="143">
        <f t="shared" si="5"/>
        <v>0</v>
      </c>
      <c r="P18" s="143">
        <f t="shared" si="5"/>
        <v>0</v>
      </c>
      <c r="Q18" s="143">
        <f t="shared" si="5"/>
        <v>1</v>
      </c>
      <c r="R18" s="143">
        <f t="shared" si="5"/>
        <v>1</v>
      </c>
      <c r="S18" s="143">
        <f t="shared" si="5"/>
        <v>1</v>
      </c>
      <c r="T18" s="143">
        <f t="shared" si="5"/>
        <v>1</v>
      </c>
      <c r="U18" s="143">
        <f t="shared" si="5"/>
        <v>1</v>
      </c>
      <c r="V18" s="143">
        <f t="shared" si="5"/>
        <v>1</v>
      </c>
      <c r="W18" s="143">
        <f t="shared" si="5"/>
        <v>1</v>
      </c>
      <c r="X18" s="143">
        <f t="shared" si="5"/>
        <v>1</v>
      </c>
      <c r="Y18" s="143">
        <f t="shared" si="10"/>
        <v>1</v>
      </c>
      <c r="Z18" s="143">
        <f t="shared" si="10"/>
        <v>1</v>
      </c>
      <c r="AA18" s="143">
        <f t="shared" si="10"/>
        <v>1</v>
      </c>
      <c r="AB18" s="143">
        <f t="shared" si="10"/>
        <v>1</v>
      </c>
      <c r="AC18" s="143">
        <f t="shared" si="10"/>
        <v>1</v>
      </c>
      <c r="AD18" s="143">
        <f t="shared" si="10"/>
        <v>1</v>
      </c>
      <c r="AE18" s="143">
        <f t="shared" si="10"/>
        <v>1</v>
      </c>
      <c r="AF18" s="143">
        <f t="shared" si="10"/>
        <v>1</v>
      </c>
      <c r="AG18" s="143">
        <f t="shared" si="10"/>
        <v>1</v>
      </c>
      <c r="AH18" s="143">
        <f t="shared" si="10"/>
        <v>1</v>
      </c>
      <c r="AI18" s="143">
        <f t="shared" si="10"/>
        <v>1</v>
      </c>
      <c r="AJ18" s="143">
        <f t="shared" si="10"/>
        <v>1</v>
      </c>
      <c r="AK18" s="143">
        <f t="shared" si="10"/>
        <v>1</v>
      </c>
      <c r="AL18" s="143">
        <f t="shared" si="10"/>
        <v>1</v>
      </c>
      <c r="AM18" s="143">
        <f t="shared" si="10"/>
        <v>1</v>
      </c>
      <c r="AN18" s="143">
        <f t="shared" si="10"/>
        <v>1</v>
      </c>
      <c r="AO18" s="143">
        <f t="shared" si="10"/>
        <v>1</v>
      </c>
      <c r="AP18" s="143">
        <f t="shared" si="10"/>
        <v>1</v>
      </c>
      <c r="AQ18" s="143">
        <f t="shared" si="10"/>
        <v>1</v>
      </c>
      <c r="AR18" s="143">
        <f t="shared" si="10"/>
        <v>1</v>
      </c>
      <c r="AS18" s="143">
        <f t="shared" si="10"/>
        <v>1</v>
      </c>
      <c r="AT18" s="143">
        <f t="shared" si="10"/>
        <v>1</v>
      </c>
      <c r="AU18" s="143">
        <f t="shared" si="10"/>
        <v>1</v>
      </c>
      <c r="AV18" s="143">
        <f t="shared" si="10"/>
        <v>1</v>
      </c>
      <c r="AW18" s="143">
        <f t="shared" si="10"/>
        <v>1</v>
      </c>
      <c r="AX18" s="143">
        <f t="shared" si="10"/>
        <v>1</v>
      </c>
      <c r="AY18" s="143">
        <f t="shared" si="10"/>
        <v>1</v>
      </c>
      <c r="AZ18" s="143">
        <f t="shared" si="10"/>
        <v>1</v>
      </c>
      <c r="BA18" s="143">
        <f t="shared" si="10"/>
        <v>1</v>
      </c>
      <c r="BB18" s="143">
        <f t="shared" si="10"/>
        <v>1</v>
      </c>
      <c r="BC18" s="143">
        <f t="shared" si="10"/>
        <v>1</v>
      </c>
      <c r="BD18" s="143">
        <f t="shared" si="10"/>
        <v>1</v>
      </c>
      <c r="BE18" s="143">
        <f t="shared" si="9"/>
        <v>1</v>
      </c>
      <c r="BF18" s="143">
        <f t="shared" si="9"/>
        <v>1</v>
      </c>
      <c r="BG18" s="143">
        <f t="shared" si="9"/>
        <v>1</v>
      </c>
      <c r="BH18" s="143">
        <f t="shared" si="9"/>
        <v>1</v>
      </c>
      <c r="BI18" s="143">
        <f t="shared" si="9"/>
        <v>1</v>
      </c>
      <c r="BJ18" s="143">
        <f t="shared" si="9"/>
        <v>1</v>
      </c>
      <c r="BK18" s="143">
        <f t="shared" si="9"/>
        <v>1</v>
      </c>
      <c r="BL18" s="143">
        <f t="shared" si="9"/>
        <v>1</v>
      </c>
      <c r="BM18" s="143">
        <f t="shared" si="9"/>
        <v>1</v>
      </c>
      <c r="BN18" s="143">
        <f t="shared" si="9"/>
        <v>1</v>
      </c>
      <c r="BO18" s="143">
        <f t="shared" si="9"/>
        <v>1</v>
      </c>
    </row>
    <row r="19" spans="1:67" s="129" customFormat="1" ht="18.75" customHeight="1" x14ac:dyDescent="0.25">
      <c r="A19" s="122"/>
      <c r="B19" s="142" t="s">
        <v>34</v>
      </c>
      <c r="C19" s="142" t="s">
        <v>709</v>
      </c>
      <c r="D19" s="142" t="s">
        <v>3</v>
      </c>
      <c r="E19" s="223">
        <f>VLOOKUP(B19,'Cuadro Control'!C15:J1949,8,FALSE)</f>
        <v>0</v>
      </c>
      <c r="F19" s="143">
        <f t="shared" si="8"/>
        <v>0</v>
      </c>
      <c r="G19" s="144">
        <v>46287</v>
      </c>
      <c r="H19" s="144">
        <v>46287</v>
      </c>
      <c r="I19" s="143">
        <f t="shared" si="5"/>
        <v>0</v>
      </c>
      <c r="J19" s="143">
        <f t="shared" si="5"/>
        <v>0</v>
      </c>
      <c r="K19" s="143">
        <f t="shared" si="5"/>
        <v>0</v>
      </c>
      <c r="L19" s="143">
        <f t="shared" si="5"/>
        <v>0</v>
      </c>
      <c r="M19" s="143">
        <f t="shared" si="5"/>
        <v>0</v>
      </c>
      <c r="N19" s="143">
        <f t="shared" si="5"/>
        <v>0</v>
      </c>
      <c r="O19" s="143">
        <f t="shared" si="5"/>
        <v>0</v>
      </c>
      <c r="P19" s="143">
        <f t="shared" si="5"/>
        <v>0</v>
      </c>
      <c r="Q19" s="143">
        <f t="shared" si="5"/>
        <v>0</v>
      </c>
      <c r="R19" s="143">
        <f t="shared" si="5"/>
        <v>0</v>
      </c>
      <c r="S19" s="143">
        <f t="shared" si="5"/>
        <v>0</v>
      </c>
      <c r="T19" s="143">
        <f t="shared" si="5"/>
        <v>1</v>
      </c>
      <c r="U19" s="143">
        <f t="shared" si="5"/>
        <v>1</v>
      </c>
      <c r="V19" s="143">
        <f t="shared" si="5"/>
        <v>1</v>
      </c>
      <c r="W19" s="143">
        <f t="shared" si="5"/>
        <v>1</v>
      </c>
      <c r="X19" s="143">
        <f t="shared" si="5"/>
        <v>1</v>
      </c>
      <c r="Y19" s="143">
        <f t="shared" si="10"/>
        <v>1</v>
      </c>
      <c r="Z19" s="143">
        <f t="shared" si="10"/>
        <v>1</v>
      </c>
      <c r="AA19" s="143">
        <f t="shared" si="10"/>
        <v>1</v>
      </c>
      <c r="AB19" s="143">
        <f t="shared" si="10"/>
        <v>1</v>
      </c>
      <c r="AC19" s="143">
        <f t="shared" si="10"/>
        <v>1</v>
      </c>
      <c r="AD19" s="143">
        <f t="shared" si="10"/>
        <v>1</v>
      </c>
      <c r="AE19" s="143">
        <f t="shared" si="10"/>
        <v>1</v>
      </c>
      <c r="AF19" s="143">
        <f t="shared" si="10"/>
        <v>1</v>
      </c>
      <c r="AG19" s="143">
        <f t="shared" si="10"/>
        <v>1</v>
      </c>
      <c r="AH19" s="143">
        <f t="shared" si="10"/>
        <v>1</v>
      </c>
      <c r="AI19" s="143">
        <f t="shared" si="10"/>
        <v>1</v>
      </c>
      <c r="AJ19" s="143">
        <f t="shared" si="10"/>
        <v>1</v>
      </c>
      <c r="AK19" s="143">
        <f t="shared" si="10"/>
        <v>1</v>
      </c>
      <c r="AL19" s="143">
        <f t="shared" si="10"/>
        <v>1</v>
      </c>
      <c r="AM19" s="143">
        <f t="shared" si="10"/>
        <v>1</v>
      </c>
      <c r="AN19" s="143">
        <f t="shared" si="10"/>
        <v>1</v>
      </c>
      <c r="AO19" s="143">
        <f t="shared" si="10"/>
        <v>1</v>
      </c>
      <c r="AP19" s="143">
        <f t="shared" si="10"/>
        <v>1</v>
      </c>
      <c r="AQ19" s="143">
        <f t="shared" si="10"/>
        <v>1</v>
      </c>
      <c r="AR19" s="143">
        <f t="shared" si="10"/>
        <v>1</v>
      </c>
      <c r="AS19" s="143">
        <f t="shared" si="10"/>
        <v>1</v>
      </c>
      <c r="AT19" s="143">
        <f t="shared" si="10"/>
        <v>1</v>
      </c>
      <c r="AU19" s="143">
        <f t="shared" si="10"/>
        <v>1</v>
      </c>
      <c r="AV19" s="143">
        <f t="shared" si="10"/>
        <v>1</v>
      </c>
      <c r="AW19" s="143">
        <f t="shared" si="10"/>
        <v>1</v>
      </c>
      <c r="AX19" s="143">
        <f t="shared" si="10"/>
        <v>1</v>
      </c>
      <c r="AY19" s="143">
        <f t="shared" si="10"/>
        <v>1</v>
      </c>
      <c r="AZ19" s="143">
        <f t="shared" si="10"/>
        <v>1</v>
      </c>
      <c r="BA19" s="143">
        <f t="shared" si="10"/>
        <v>1</v>
      </c>
      <c r="BB19" s="143">
        <f t="shared" si="10"/>
        <v>1</v>
      </c>
      <c r="BC19" s="143">
        <f t="shared" si="10"/>
        <v>1</v>
      </c>
      <c r="BD19" s="143">
        <f t="shared" si="10"/>
        <v>1</v>
      </c>
      <c r="BE19" s="143">
        <f t="shared" si="9"/>
        <v>1</v>
      </c>
      <c r="BF19" s="143">
        <f t="shared" si="9"/>
        <v>1</v>
      </c>
      <c r="BG19" s="143">
        <f t="shared" si="9"/>
        <v>1</v>
      </c>
      <c r="BH19" s="143">
        <f t="shared" si="9"/>
        <v>1</v>
      </c>
      <c r="BI19" s="143">
        <f t="shared" si="9"/>
        <v>1</v>
      </c>
      <c r="BJ19" s="143">
        <f t="shared" si="9"/>
        <v>1</v>
      </c>
      <c r="BK19" s="143">
        <f t="shared" si="9"/>
        <v>1</v>
      </c>
      <c r="BL19" s="143">
        <f t="shared" si="9"/>
        <v>1</v>
      </c>
      <c r="BM19" s="143">
        <f t="shared" si="9"/>
        <v>1</v>
      </c>
      <c r="BN19" s="143">
        <f t="shared" si="9"/>
        <v>1</v>
      </c>
      <c r="BO19" s="143">
        <f t="shared" si="9"/>
        <v>1</v>
      </c>
    </row>
    <row r="20" spans="1:67" s="129" customFormat="1" ht="18.75" customHeight="1" x14ac:dyDescent="0.25">
      <c r="A20" s="122"/>
      <c r="B20" s="142" t="s">
        <v>35</v>
      </c>
      <c r="C20" s="142" t="s">
        <v>710</v>
      </c>
      <c r="D20" s="142" t="s">
        <v>3</v>
      </c>
      <c r="E20" s="223">
        <f>VLOOKUP(B20,'Cuadro Control'!C16:J1950,8,FALSE)</f>
        <v>0</v>
      </c>
      <c r="F20" s="143">
        <f t="shared" si="8"/>
        <v>0</v>
      </c>
      <c r="G20" s="144">
        <v>46302</v>
      </c>
      <c r="H20" s="144">
        <v>46302</v>
      </c>
      <c r="I20" s="143">
        <f t="shared" si="5"/>
        <v>0</v>
      </c>
      <c r="J20" s="143">
        <f t="shared" si="5"/>
        <v>0</v>
      </c>
      <c r="K20" s="143">
        <f t="shared" si="5"/>
        <v>0</v>
      </c>
      <c r="L20" s="143">
        <f t="shared" si="5"/>
        <v>0</v>
      </c>
      <c r="M20" s="143">
        <f t="shared" si="5"/>
        <v>0</v>
      </c>
      <c r="N20" s="143">
        <f t="shared" si="5"/>
        <v>0</v>
      </c>
      <c r="O20" s="143">
        <f t="shared" si="5"/>
        <v>0</v>
      </c>
      <c r="P20" s="143">
        <f t="shared" si="5"/>
        <v>0</v>
      </c>
      <c r="Q20" s="143">
        <f t="shared" si="5"/>
        <v>0</v>
      </c>
      <c r="R20" s="143">
        <f t="shared" si="5"/>
        <v>0</v>
      </c>
      <c r="S20" s="143">
        <f t="shared" si="5"/>
        <v>0</v>
      </c>
      <c r="T20" s="143">
        <f t="shared" si="5"/>
        <v>0</v>
      </c>
      <c r="U20" s="143">
        <f t="shared" si="5"/>
        <v>0</v>
      </c>
      <c r="V20" s="143">
        <f t="shared" si="5"/>
        <v>1</v>
      </c>
      <c r="W20" s="143">
        <f t="shared" si="5"/>
        <v>1</v>
      </c>
      <c r="X20" s="143">
        <f t="shared" si="5"/>
        <v>1</v>
      </c>
      <c r="Y20" s="143">
        <f t="shared" si="10"/>
        <v>1</v>
      </c>
      <c r="Z20" s="143">
        <f t="shared" si="10"/>
        <v>1</v>
      </c>
      <c r="AA20" s="143">
        <f t="shared" si="10"/>
        <v>1</v>
      </c>
      <c r="AB20" s="143">
        <f t="shared" si="10"/>
        <v>1</v>
      </c>
      <c r="AC20" s="143">
        <f t="shared" si="10"/>
        <v>1</v>
      </c>
      <c r="AD20" s="143">
        <f t="shared" si="10"/>
        <v>1</v>
      </c>
      <c r="AE20" s="143">
        <f t="shared" si="10"/>
        <v>1</v>
      </c>
      <c r="AF20" s="143">
        <f t="shared" si="10"/>
        <v>1</v>
      </c>
      <c r="AG20" s="143">
        <f t="shared" si="10"/>
        <v>1</v>
      </c>
      <c r="AH20" s="143">
        <f t="shared" si="10"/>
        <v>1</v>
      </c>
      <c r="AI20" s="143">
        <f t="shared" si="10"/>
        <v>1</v>
      </c>
      <c r="AJ20" s="143">
        <f t="shared" si="10"/>
        <v>1</v>
      </c>
      <c r="AK20" s="143">
        <f t="shared" si="10"/>
        <v>1</v>
      </c>
      <c r="AL20" s="143">
        <f t="shared" si="10"/>
        <v>1</v>
      </c>
      <c r="AM20" s="143">
        <f t="shared" si="10"/>
        <v>1</v>
      </c>
      <c r="AN20" s="143">
        <f t="shared" si="10"/>
        <v>1</v>
      </c>
      <c r="AO20" s="143">
        <f t="shared" si="10"/>
        <v>1</v>
      </c>
      <c r="AP20" s="143">
        <f t="shared" si="10"/>
        <v>1</v>
      </c>
      <c r="AQ20" s="143">
        <f t="shared" si="10"/>
        <v>1</v>
      </c>
      <c r="AR20" s="143">
        <f t="shared" si="10"/>
        <v>1</v>
      </c>
      <c r="AS20" s="143">
        <f t="shared" si="10"/>
        <v>1</v>
      </c>
      <c r="AT20" s="143">
        <f t="shared" si="10"/>
        <v>1</v>
      </c>
      <c r="AU20" s="143">
        <f t="shared" si="10"/>
        <v>1</v>
      </c>
      <c r="AV20" s="143">
        <f t="shared" si="10"/>
        <v>1</v>
      </c>
      <c r="AW20" s="143">
        <f t="shared" si="10"/>
        <v>1</v>
      </c>
      <c r="AX20" s="143">
        <f t="shared" si="10"/>
        <v>1</v>
      </c>
      <c r="AY20" s="143">
        <f t="shared" si="10"/>
        <v>1</v>
      </c>
      <c r="AZ20" s="143">
        <f t="shared" si="10"/>
        <v>1</v>
      </c>
      <c r="BA20" s="143">
        <f t="shared" si="10"/>
        <v>1</v>
      </c>
      <c r="BB20" s="143">
        <f t="shared" si="10"/>
        <v>1</v>
      </c>
      <c r="BC20" s="143">
        <f t="shared" si="10"/>
        <v>1</v>
      </c>
      <c r="BD20" s="143">
        <f t="shared" si="10"/>
        <v>1</v>
      </c>
      <c r="BE20" s="143">
        <f t="shared" si="9"/>
        <v>1</v>
      </c>
      <c r="BF20" s="143">
        <f t="shared" si="9"/>
        <v>1</v>
      </c>
      <c r="BG20" s="143">
        <f t="shared" si="9"/>
        <v>1</v>
      </c>
      <c r="BH20" s="143">
        <f t="shared" si="9"/>
        <v>1</v>
      </c>
      <c r="BI20" s="143">
        <f t="shared" si="9"/>
        <v>1</v>
      </c>
      <c r="BJ20" s="143">
        <f t="shared" si="9"/>
        <v>1</v>
      </c>
      <c r="BK20" s="143">
        <f t="shared" si="9"/>
        <v>1</v>
      </c>
      <c r="BL20" s="143">
        <f t="shared" si="9"/>
        <v>1</v>
      </c>
      <c r="BM20" s="143">
        <f t="shared" si="9"/>
        <v>1</v>
      </c>
      <c r="BN20" s="143">
        <f t="shared" si="9"/>
        <v>1</v>
      </c>
      <c r="BO20" s="143">
        <f t="shared" si="9"/>
        <v>1</v>
      </c>
    </row>
    <row r="21" spans="1:67" s="129" customFormat="1" ht="18.75" customHeight="1" x14ac:dyDescent="0.25">
      <c r="A21" s="122"/>
      <c r="B21" s="142" t="s">
        <v>711</v>
      </c>
      <c r="C21" s="142" t="s">
        <v>712</v>
      </c>
      <c r="D21" s="142" t="s">
        <v>3</v>
      </c>
      <c r="E21" s="223">
        <f>VLOOKUP(B21,'Cuadro Control'!C17:J1951,8,FALSE)</f>
        <v>0</v>
      </c>
      <c r="F21" s="143">
        <f t="shared" si="8"/>
        <v>0</v>
      </c>
      <c r="G21" s="144">
        <v>46319</v>
      </c>
      <c r="H21" s="144">
        <v>46319</v>
      </c>
      <c r="I21" s="143">
        <f t="shared" si="5"/>
        <v>0</v>
      </c>
      <c r="J21" s="143">
        <f t="shared" si="5"/>
        <v>0</v>
      </c>
      <c r="K21" s="143">
        <f t="shared" si="5"/>
        <v>0</v>
      </c>
      <c r="L21" s="143">
        <f t="shared" si="5"/>
        <v>0</v>
      </c>
      <c r="M21" s="143">
        <f t="shared" si="5"/>
        <v>0</v>
      </c>
      <c r="N21" s="143">
        <f t="shared" si="5"/>
        <v>0</v>
      </c>
      <c r="O21" s="143">
        <f t="shared" si="5"/>
        <v>0</v>
      </c>
      <c r="P21" s="143">
        <f t="shared" si="5"/>
        <v>0</v>
      </c>
      <c r="Q21" s="143">
        <f t="shared" si="5"/>
        <v>0</v>
      </c>
      <c r="R21" s="143">
        <f t="shared" si="5"/>
        <v>0</v>
      </c>
      <c r="S21" s="143">
        <f t="shared" si="5"/>
        <v>0</v>
      </c>
      <c r="T21" s="143">
        <f t="shared" si="5"/>
        <v>0</v>
      </c>
      <c r="U21" s="143">
        <f t="shared" si="5"/>
        <v>0</v>
      </c>
      <c r="V21" s="143">
        <f t="shared" si="5"/>
        <v>0</v>
      </c>
      <c r="W21" s="143">
        <f t="shared" si="5"/>
        <v>0</v>
      </c>
      <c r="X21" s="143">
        <f t="shared" si="5"/>
        <v>0</v>
      </c>
      <c r="Y21" s="143">
        <f t="shared" si="10"/>
        <v>1</v>
      </c>
      <c r="Z21" s="143">
        <f t="shared" si="10"/>
        <v>1</v>
      </c>
      <c r="AA21" s="143">
        <f t="shared" si="10"/>
        <v>1</v>
      </c>
      <c r="AB21" s="143">
        <f t="shared" si="10"/>
        <v>1</v>
      </c>
      <c r="AC21" s="143">
        <f t="shared" si="10"/>
        <v>1</v>
      </c>
      <c r="AD21" s="143">
        <f t="shared" si="10"/>
        <v>1</v>
      </c>
      <c r="AE21" s="143">
        <f t="shared" si="10"/>
        <v>1</v>
      </c>
      <c r="AF21" s="143">
        <f t="shared" si="10"/>
        <v>1</v>
      </c>
      <c r="AG21" s="143">
        <f t="shared" si="10"/>
        <v>1</v>
      </c>
      <c r="AH21" s="143">
        <f t="shared" si="10"/>
        <v>1</v>
      </c>
      <c r="AI21" s="143">
        <f t="shared" si="10"/>
        <v>1</v>
      </c>
      <c r="AJ21" s="143">
        <f t="shared" si="10"/>
        <v>1</v>
      </c>
      <c r="AK21" s="143">
        <f t="shared" si="10"/>
        <v>1</v>
      </c>
      <c r="AL21" s="143">
        <f t="shared" si="10"/>
        <v>1</v>
      </c>
      <c r="AM21" s="143">
        <f t="shared" si="10"/>
        <v>1</v>
      </c>
      <c r="AN21" s="143">
        <f t="shared" si="10"/>
        <v>1</v>
      </c>
      <c r="AO21" s="143">
        <f t="shared" si="10"/>
        <v>1</v>
      </c>
      <c r="AP21" s="143">
        <f t="shared" si="10"/>
        <v>1</v>
      </c>
      <c r="AQ21" s="143">
        <f t="shared" si="10"/>
        <v>1</v>
      </c>
      <c r="AR21" s="143">
        <f t="shared" si="10"/>
        <v>1</v>
      </c>
      <c r="AS21" s="143">
        <f t="shared" si="10"/>
        <v>1</v>
      </c>
      <c r="AT21" s="143">
        <f t="shared" si="10"/>
        <v>1</v>
      </c>
      <c r="AU21" s="143">
        <f t="shared" si="10"/>
        <v>1</v>
      </c>
      <c r="AV21" s="143">
        <f t="shared" si="10"/>
        <v>1</v>
      </c>
      <c r="AW21" s="143">
        <f t="shared" si="10"/>
        <v>1</v>
      </c>
      <c r="AX21" s="143">
        <f t="shared" si="10"/>
        <v>1</v>
      </c>
      <c r="AY21" s="143">
        <f t="shared" si="10"/>
        <v>1</v>
      </c>
      <c r="AZ21" s="143">
        <f t="shared" si="10"/>
        <v>1</v>
      </c>
      <c r="BA21" s="143">
        <f t="shared" si="10"/>
        <v>1</v>
      </c>
      <c r="BB21" s="143">
        <f t="shared" si="10"/>
        <v>1</v>
      </c>
      <c r="BC21" s="143">
        <f t="shared" si="10"/>
        <v>1</v>
      </c>
      <c r="BD21" s="143">
        <f t="shared" si="10"/>
        <v>1</v>
      </c>
      <c r="BE21" s="143">
        <f t="shared" si="9"/>
        <v>1</v>
      </c>
      <c r="BF21" s="143">
        <f t="shared" si="9"/>
        <v>1</v>
      </c>
      <c r="BG21" s="143">
        <f t="shared" si="9"/>
        <v>1</v>
      </c>
      <c r="BH21" s="143">
        <f t="shared" si="9"/>
        <v>1</v>
      </c>
      <c r="BI21" s="143">
        <f t="shared" si="9"/>
        <v>1</v>
      </c>
      <c r="BJ21" s="143">
        <f t="shared" si="9"/>
        <v>1</v>
      </c>
      <c r="BK21" s="143">
        <f t="shared" si="9"/>
        <v>1</v>
      </c>
      <c r="BL21" s="143">
        <f t="shared" si="9"/>
        <v>1</v>
      </c>
      <c r="BM21" s="143">
        <f t="shared" si="9"/>
        <v>1</v>
      </c>
      <c r="BN21" s="143">
        <f t="shared" si="9"/>
        <v>1</v>
      </c>
      <c r="BO21" s="143">
        <f t="shared" si="9"/>
        <v>1</v>
      </c>
    </row>
    <row r="22" spans="1:67" s="129" customFormat="1" ht="18.75" customHeight="1" x14ac:dyDescent="0.25">
      <c r="A22" s="122"/>
      <c r="B22" s="142" t="s">
        <v>713</v>
      </c>
      <c r="C22" s="142" t="s">
        <v>714</v>
      </c>
      <c r="D22" s="142" t="s">
        <v>3</v>
      </c>
      <c r="E22" s="223">
        <f>VLOOKUP(B22,'Cuadro Control'!C18:J1952,8,FALSE)</f>
        <v>0</v>
      </c>
      <c r="F22" s="143">
        <f t="shared" si="8"/>
        <v>0</v>
      </c>
      <c r="G22" s="144">
        <v>46319</v>
      </c>
      <c r="H22" s="144">
        <v>46319</v>
      </c>
      <c r="I22" s="143">
        <f t="shared" si="5"/>
        <v>0</v>
      </c>
      <c r="J22" s="143">
        <f t="shared" si="5"/>
        <v>0</v>
      </c>
      <c r="K22" s="143">
        <f t="shared" si="5"/>
        <v>0</v>
      </c>
      <c r="L22" s="143">
        <f t="shared" si="5"/>
        <v>0</v>
      </c>
      <c r="M22" s="143">
        <f t="shared" si="5"/>
        <v>0</v>
      </c>
      <c r="N22" s="143">
        <f t="shared" si="5"/>
        <v>0</v>
      </c>
      <c r="O22" s="143">
        <f t="shared" si="5"/>
        <v>0</v>
      </c>
      <c r="P22" s="143">
        <f t="shared" si="5"/>
        <v>0</v>
      </c>
      <c r="Q22" s="143">
        <f t="shared" si="5"/>
        <v>0</v>
      </c>
      <c r="R22" s="143">
        <f t="shared" si="5"/>
        <v>0</v>
      </c>
      <c r="S22" s="143">
        <f t="shared" si="5"/>
        <v>0</v>
      </c>
      <c r="T22" s="143">
        <f t="shared" si="5"/>
        <v>0</v>
      </c>
      <c r="U22" s="143">
        <f t="shared" si="5"/>
        <v>0</v>
      </c>
      <c r="V22" s="143">
        <f t="shared" si="5"/>
        <v>0</v>
      </c>
      <c r="W22" s="143">
        <f t="shared" si="5"/>
        <v>0</v>
      </c>
      <c r="X22" s="143">
        <f t="shared" si="5"/>
        <v>0</v>
      </c>
      <c r="Y22" s="143">
        <f t="shared" si="10"/>
        <v>1</v>
      </c>
      <c r="Z22" s="143">
        <f t="shared" si="10"/>
        <v>1</v>
      </c>
      <c r="AA22" s="143">
        <f t="shared" si="10"/>
        <v>1</v>
      </c>
      <c r="AB22" s="143">
        <f t="shared" si="10"/>
        <v>1</v>
      </c>
      <c r="AC22" s="143">
        <f t="shared" si="10"/>
        <v>1</v>
      </c>
      <c r="AD22" s="143">
        <f t="shared" si="10"/>
        <v>1</v>
      </c>
      <c r="AE22" s="143">
        <f t="shared" si="10"/>
        <v>1</v>
      </c>
      <c r="AF22" s="143">
        <f t="shared" si="10"/>
        <v>1</v>
      </c>
      <c r="AG22" s="143">
        <f t="shared" si="10"/>
        <v>1</v>
      </c>
      <c r="AH22" s="143">
        <f t="shared" si="10"/>
        <v>1</v>
      </c>
      <c r="AI22" s="143">
        <f t="shared" si="10"/>
        <v>1</v>
      </c>
      <c r="AJ22" s="143">
        <f t="shared" si="10"/>
        <v>1</v>
      </c>
      <c r="AK22" s="143">
        <f t="shared" si="10"/>
        <v>1</v>
      </c>
      <c r="AL22" s="143">
        <f t="shared" si="10"/>
        <v>1</v>
      </c>
      <c r="AM22" s="143">
        <f t="shared" si="10"/>
        <v>1</v>
      </c>
      <c r="AN22" s="143">
        <f t="shared" si="10"/>
        <v>1</v>
      </c>
      <c r="AO22" s="143">
        <f t="shared" si="10"/>
        <v>1</v>
      </c>
      <c r="AP22" s="143">
        <f t="shared" si="10"/>
        <v>1</v>
      </c>
      <c r="AQ22" s="143">
        <f t="shared" si="10"/>
        <v>1</v>
      </c>
      <c r="AR22" s="143">
        <f t="shared" si="10"/>
        <v>1</v>
      </c>
      <c r="AS22" s="143">
        <f t="shared" si="10"/>
        <v>1</v>
      </c>
      <c r="AT22" s="143">
        <f t="shared" si="10"/>
        <v>1</v>
      </c>
      <c r="AU22" s="143">
        <f t="shared" si="10"/>
        <v>1</v>
      </c>
      <c r="AV22" s="143">
        <f t="shared" si="10"/>
        <v>1</v>
      </c>
      <c r="AW22" s="143">
        <f t="shared" si="10"/>
        <v>1</v>
      </c>
      <c r="AX22" s="143">
        <f t="shared" si="10"/>
        <v>1</v>
      </c>
      <c r="AY22" s="143">
        <f t="shared" si="10"/>
        <v>1</v>
      </c>
      <c r="AZ22" s="143">
        <f t="shared" si="10"/>
        <v>1</v>
      </c>
      <c r="BA22" s="143">
        <f t="shared" si="10"/>
        <v>1</v>
      </c>
      <c r="BB22" s="143">
        <f t="shared" si="10"/>
        <v>1</v>
      </c>
      <c r="BC22" s="143">
        <f t="shared" si="10"/>
        <v>1</v>
      </c>
      <c r="BD22" s="143">
        <f t="shared" si="10"/>
        <v>1</v>
      </c>
      <c r="BE22" s="143">
        <f t="shared" si="9"/>
        <v>1</v>
      </c>
      <c r="BF22" s="143">
        <f t="shared" si="9"/>
        <v>1</v>
      </c>
      <c r="BG22" s="143">
        <f t="shared" si="9"/>
        <v>1</v>
      </c>
      <c r="BH22" s="143">
        <f t="shared" si="9"/>
        <v>1</v>
      </c>
      <c r="BI22" s="143">
        <f t="shared" si="9"/>
        <v>1</v>
      </c>
      <c r="BJ22" s="143">
        <f t="shared" si="9"/>
        <v>1</v>
      </c>
      <c r="BK22" s="143">
        <f t="shared" si="9"/>
        <v>1</v>
      </c>
      <c r="BL22" s="143">
        <f t="shared" si="9"/>
        <v>1</v>
      </c>
      <c r="BM22" s="143">
        <f t="shared" si="9"/>
        <v>1</v>
      </c>
      <c r="BN22" s="143">
        <f t="shared" si="9"/>
        <v>1</v>
      </c>
      <c r="BO22" s="143">
        <f t="shared" si="9"/>
        <v>1</v>
      </c>
    </row>
    <row r="23" spans="1:67" s="129" customFormat="1" ht="18.75" customHeight="1" x14ac:dyDescent="0.25">
      <c r="A23" s="122"/>
      <c r="B23" s="142" t="s">
        <v>715</v>
      </c>
      <c r="C23" s="142" t="s">
        <v>716</v>
      </c>
      <c r="D23" s="142" t="s">
        <v>3</v>
      </c>
      <c r="E23" s="223">
        <f>VLOOKUP(B23,'Cuadro Control'!C19:J1953,8,FALSE)</f>
        <v>0</v>
      </c>
      <c r="F23" s="143">
        <f t="shared" si="8"/>
        <v>0</v>
      </c>
      <c r="G23" s="144">
        <v>46436</v>
      </c>
      <c r="H23" s="144">
        <v>46436</v>
      </c>
      <c r="I23" s="143">
        <f t="shared" si="5"/>
        <v>0</v>
      </c>
      <c r="J23" s="143">
        <f t="shared" si="5"/>
        <v>0</v>
      </c>
      <c r="K23" s="143">
        <f t="shared" si="5"/>
        <v>0</v>
      </c>
      <c r="L23" s="143">
        <f t="shared" si="5"/>
        <v>0</v>
      </c>
      <c r="M23" s="143">
        <f t="shared" si="5"/>
        <v>0</v>
      </c>
      <c r="N23" s="143">
        <f t="shared" si="5"/>
        <v>0</v>
      </c>
      <c r="O23" s="143">
        <f t="shared" si="5"/>
        <v>0</v>
      </c>
      <c r="P23" s="143">
        <f t="shared" si="5"/>
        <v>0</v>
      </c>
      <c r="Q23" s="143">
        <f t="shared" si="5"/>
        <v>0</v>
      </c>
      <c r="R23" s="143">
        <f t="shared" si="5"/>
        <v>0</v>
      </c>
      <c r="S23" s="143">
        <f t="shared" si="5"/>
        <v>0</v>
      </c>
      <c r="T23" s="143">
        <f t="shared" si="5"/>
        <v>0</v>
      </c>
      <c r="U23" s="143">
        <f t="shared" si="5"/>
        <v>0</v>
      </c>
      <c r="V23" s="143">
        <f t="shared" si="5"/>
        <v>0</v>
      </c>
      <c r="W23" s="143">
        <f t="shared" si="5"/>
        <v>0</v>
      </c>
      <c r="X23" s="143">
        <f t="shared" si="5"/>
        <v>0</v>
      </c>
      <c r="Y23" s="143">
        <f t="shared" si="10"/>
        <v>0</v>
      </c>
      <c r="Z23" s="143">
        <f t="shared" si="10"/>
        <v>0</v>
      </c>
      <c r="AA23" s="143">
        <f t="shared" si="10"/>
        <v>0</v>
      </c>
      <c r="AB23" s="143">
        <f t="shared" si="10"/>
        <v>0</v>
      </c>
      <c r="AC23" s="143">
        <f t="shared" si="10"/>
        <v>0</v>
      </c>
      <c r="AD23" s="143">
        <f t="shared" si="10"/>
        <v>0</v>
      </c>
      <c r="AE23" s="143">
        <f t="shared" si="10"/>
        <v>0</v>
      </c>
      <c r="AF23" s="143">
        <f t="shared" si="10"/>
        <v>0</v>
      </c>
      <c r="AG23" s="143">
        <f t="shared" si="10"/>
        <v>0</v>
      </c>
      <c r="AH23" s="143">
        <f t="shared" si="10"/>
        <v>0</v>
      </c>
      <c r="AI23" s="143">
        <f t="shared" si="10"/>
        <v>0</v>
      </c>
      <c r="AJ23" s="143">
        <f t="shared" si="10"/>
        <v>0</v>
      </c>
      <c r="AK23" s="143">
        <f t="shared" si="10"/>
        <v>0</v>
      </c>
      <c r="AL23" s="143">
        <f t="shared" si="10"/>
        <v>0</v>
      </c>
      <c r="AM23" s="143">
        <f t="shared" si="10"/>
        <v>0</v>
      </c>
      <c r="AN23" s="143">
        <f t="shared" si="10"/>
        <v>0</v>
      </c>
      <c r="AO23" s="143">
        <f t="shared" si="10"/>
        <v>1</v>
      </c>
      <c r="AP23" s="143">
        <f t="shared" si="10"/>
        <v>1</v>
      </c>
      <c r="AQ23" s="143">
        <f t="shared" si="10"/>
        <v>1</v>
      </c>
      <c r="AR23" s="143">
        <f t="shared" si="10"/>
        <v>1</v>
      </c>
      <c r="AS23" s="143">
        <f t="shared" si="10"/>
        <v>1</v>
      </c>
      <c r="AT23" s="143">
        <f t="shared" si="10"/>
        <v>1</v>
      </c>
      <c r="AU23" s="143">
        <f t="shared" si="10"/>
        <v>1</v>
      </c>
      <c r="AV23" s="143">
        <f t="shared" si="10"/>
        <v>1</v>
      </c>
      <c r="AW23" s="143">
        <f t="shared" si="10"/>
        <v>1</v>
      </c>
      <c r="AX23" s="143">
        <f t="shared" si="10"/>
        <v>1</v>
      </c>
      <c r="AY23" s="143">
        <f t="shared" si="10"/>
        <v>1</v>
      </c>
      <c r="AZ23" s="143">
        <f t="shared" si="10"/>
        <v>1</v>
      </c>
      <c r="BA23" s="143">
        <f t="shared" si="10"/>
        <v>1</v>
      </c>
      <c r="BB23" s="143">
        <f t="shared" si="10"/>
        <v>1</v>
      </c>
      <c r="BC23" s="143">
        <f t="shared" si="10"/>
        <v>1</v>
      </c>
      <c r="BD23" s="143">
        <f t="shared" si="10"/>
        <v>1</v>
      </c>
      <c r="BE23" s="143">
        <f t="shared" si="9"/>
        <v>1</v>
      </c>
      <c r="BF23" s="143">
        <f t="shared" si="9"/>
        <v>1</v>
      </c>
      <c r="BG23" s="143">
        <f t="shared" si="9"/>
        <v>1</v>
      </c>
      <c r="BH23" s="143">
        <f t="shared" si="9"/>
        <v>1</v>
      </c>
      <c r="BI23" s="143">
        <f t="shared" si="9"/>
        <v>1</v>
      </c>
      <c r="BJ23" s="143">
        <f t="shared" si="9"/>
        <v>1</v>
      </c>
      <c r="BK23" s="143">
        <f t="shared" si="9"/>
        <v>1</v>
      </c>
      <c r="BL23" s="143">
        <f t="shared" si="9"/>
        <v>1</v>
      </c>
      <c r="BM23" s="143">
        <f t="shared" si="9"/>
        <v>1</v>
      </c>
      <c r="BN23" s="143">
        <f t="shared" si="9"/>
        <v>1</v>
      </c>
      <c r="BO23" s="143">
        <f t="shared" si="9"/>
        <v>1</v>
      </c>
    </row>
    <row r="24" spans="1:67" s="129" customFormat="1" ht="18.75" customHeight="1" x14ac:dyDescent="0.25">
      <c r="A24" s="122"/>
      <c r="B24" s="142" t="s">
        <v>717</v>
      </c>
      <c r="C24" s="142" t="s">
        <v>718</v>
      </c>
      <c r="D24" s="142" t="s">
        <v>3</v>
      </c>
      <c r="E24" s="223">
        <f>VLOOKUP(B24,'Cuadro Control'!C20:J1954,8,FALSE)</f>
        <v>0</v>
      </c>
      <c r="F24" s="143">
        <f t="shared" si="8"/>
        <v>0</v>
      </c>
      <c r="G24" s="144">
        <v>46452</v>
      </c>
      <c r="H24" s="144">
        <v>46452</v>
      </c>
      <c r="I24" s="143">
        <f t="shared" si="5"/>
        <v>0</v>
      </c>
      <c r="J24" s="143">
        <f t="shared" si="5"/>
        <v>0</v>
      </c>
      <c r="K24" s="143">
        <f t="shared" si="5"/>
        <v>0</v>
      </c>
      <c r="L24" s="143">
        <f t="shared" si="5"/>
        <v>0</v>
      </c>
      <c r="M24" s="143">
        <f t="shared" si="5"/>
        <v>0</v>
      </c>
      <c r="N24" s="143">
        <f t="shared" si="5"/>
        <v>0</v>
      </c>
      <c r="O24" s="143">
        <f t="shared" si="5"/>
        <v>0</v>
      </c>
      <c r="P24" s="143">
        <f t="shared" si="5"/>
        <v>0</v>
      </c>
      <c r="Q24" s="143">
        <f t="shared" si="5"/>
        <v>0</v>
      </c>
      <c r="R24" s="143">
        <f t="shared" si="5"/>
        <v>0</v>
      </c>
      <c r="S24" s="143">
        <f t="shared" si="5"/>
        <v>0</v>
      </c>
      <c r="T24" s="143">
        <f t="shared" si="5"/>
        <v>0</v>
      </c>
      <c r="U24" s="143">
        <f t="shared" si="5"/>
        <v>0</v>
      </c>
      <c r="V24" s="143">
        <f t="shared" si="5"/>
        <v>0</v>
      </c>
      <c r="W24" s="143">
        <f t="shared" si="5"/>
        <v>0</v>
      </c>
      <c r="X24" s="143">
        <f t="shared" ref="X24:BC33" si="11">IF($G24=0,0,IF(X$6&lt;$G24,0,IF(X$6&gt;$H24,1,(X$6-$G24+1)/($H24-$G24+1))))</f>
        <v>0</v>
      </c>
      <c r="Y24" s="143">
        <f t="shared" si="11"/>
        <v>0</v>
      </c>
      <c r="Z24" s="143">
        <f t="shared" si="11"/>
        <v>0</v>
      </c>
      <c r="AA24" s="143">
        <f t="shared" si="11"/>
        <v>0</v>
      </c>
      <c r="AB24" s="143">
        <f t="shared" si="11"/>
        <v>0</v>
      </c>
      <c r="AC24" s="143">
        <f t="shared" si="11"/>
        <v>0</v>
      </c>
      <c r="AD24" s="143">
        <f t="shared" si="11"/>
        <v>0</v>
      </c>
      <c r="AE24" s="143">
        <f t="shared" si="11"/>
        <v>0</v>
      </c>
      <c r="AF24" s="143">
        <f t="shared" si="11"/>
        <v>0</v>
      </c>
      <c r="AG24" s="143">
        <f t="shared" si="11"/>
        <v>0</v>
      </c>
      <c r="AH24" s="143">
        <f t="shared" si="11"/>
        <v>0</v>
      </c>
      <c r="AI24" s="143">
        <f t="shared" si="11"/>
        <v>0</v>
      </c>
      <c r="AJ24" s="143">
        <f t="shared" si="11"/>
        <v>0</v>
      </c>
      <c r="AK24" s="143">
        <f t="shared" si="11"/>
        <v>0</v>
      </c>
      <c r="AL24" s="143">
        <f t="shared" si="11"/>
        <v>0</v>
      </c>
      <c r="AM24" s="143">
        <f t="shared" si="11"/>
        <v>0</v>
      </c>
      <c r="AN24" s="143">
        <f t="shared" si="11"/>
        <v>0</v>
      </c>
      <c r="AO24" s="143">
        <f t="shared" si="11"/>
        <v>0</v>
      </c>
      <c r="AP24" s="143">
        <f t="shared" si="10"/>
        <v>0</v>
      </c>
      <c r="AQ24" s="143">
        <f t="shared" si="10"/>
        <v>0</v>
      </c>
      <c r="AR24" s="143">
        <f t="shared" si="10"/>
        <v>1</v>
      </c>
      <c r="AS24" s="143">
        <f t="shared" si="10"/>
        <v>1</v>
      </c>
      <c r="AT24" s="143">
        <f t="shared" si="10"/>
        <v>1</v>
      </c>
      <c r="AU24" s="143">
        <f t="shared" si="10"/>
        <v>1</v>
      </c>
      <c r="AV24" s="143">
        <f t="shared" si="10"/>
        <v>1</v>
      </c>
      <c r="AW24" s="143">
        <f t="shared" si="10"/>
        <v>1</v>
      </c>
      <c r="AX24" s="143">
        <f t="shared" si="10"/>
        <v>1</v>
      </c>
      <c r="AY24" s="143">
        <f t="shared" si="10"/>
        <v>1</v>
      </c>
      <c r="AZ24" s="143">
        <f t="shared" si="10"/>
        <v>1</v>
      </c>
      <c r="BA24" s="143">
        <f t="shared" si="10"/>
        <v>1</v>
      </c>
      <c r="BB24" s="143">
        <f t="shared" si="10"/>
        <v>1</v>
      </c>
      <c r="BC24" s="143">
        <f t="shared" si="10"/>
        <v>1</v>
      </c>
      <c r="BD24" s="143">
        <f t="shared" si="10"/>
        <v>1</v>
      </c>
      <c r="BE24" s="143">
        <f t="shared" si="9"/>
        <v>1</v>
      </c>
      <c r="BF24" s="143">
        <f t="shared" si="9"/>
        <v>1</v>
      </c>
      <c r="BG24" s="143">
        <f t="shared" si="9"/>
        <v>1</v>
      </c>
      <c r="BH24" s="143">
        <f t="shared" si="9"/>
        <v>1</v>
      </c>
      <c r="BI24" s="143">
        <f t="shared" si="9"/>
        <v>1</v>
      </c>
      <c r="BJ24" s="143">
        <f t="shared" si="9"/>
        <v>1</v>
      </c>
      <c r="BK24" s="143">
        <f t="shared" si="9"/>
        <v>1</v>
      </c>
      <c r="BL24" s="143">
        <f t="shared" si="9"/>
        <v>1</v>
      </c>
      <c r="BM24" s="143">
        <f t="shared" si="9"/>
        <v>1</v>
      </c>
      <c r="BN24" s="143">
        <f t="shared" si="9"/>
        <v>1</v>
      </c>
      <c r="BO24" s="143">
        <f t="shared" si="9"/>
        <v>1</v>
      </c>
    </row>
    <row r="25" spans="1:67" s="129" customFormat="1" ht="18.75" customHeight="1" x14ac:dyDescent="0.25">
      <c r="A25" s="122"/>
      <c r="B25" s="142" t="s">
        <v>719</v>
      </c>
      <c r="C25" s="142" t="s">
        <v>720</v>
      </c>
      <c r="D25" s="142" t="s">
        <v>3</v>
      </c>
      <c r="E25" s="223">
        <f>VLOOKUP(B25,'Cuadro Control'!C21:J1955,8,FALSE)</f>
        <v>0</v>
      </c>
      <c r="F25" s="143">
        <f t="shared" si="8"/>
        <v>0</v>
      </c>
      <c r="G25" s="144">
        <v>46498</v>
      </c>
      <c r="H25" s="144">
        <v>46498</v>
      </c>
      <c r="I25" s="143">
        <f t="shared" ref="I25:X33" si="12">IF($G25=0,0,IF(I$6&lt;$G25,0,IF(I$6&gt;$H25,1,(I$6-$G25+1)/($H25-$G25+1))))</f>
        <v>0</v>
      </c>
      <c r="J25" s="143">
        <f t="shared" si="12"/>
        <v>0</v>
      </c>
      <c r="K25" s="143">
        <f t="shared" si="12"/>
        <v>0</v>
      </c>
      <c r="L25" s="143">
        <f t="shared" si="12"/>
        <v>0</v>
      </c>
      <c r="M25" s="143">
        <f t="shared" si="12"/>
        <v>0</v>
      </c>
      <c r="N25" s="143">
        <f t="shared" si="12"/>
        <v>0</v>
      </c>
      <c r="O25" s="143">
        <f t="shared" si="12"/>
        <v>0</v>
      </c>
      <c r="P25" s="143">
        <f t="shared" si="12"/>
        <v>0</v>
      </c>
      <c r="Q25" s="143">
        <f t="shared" si="12"/>
        <v>0</v>
      </c>
      <c r="R25" s="143">
        <f t="shared" si="12"/>
        <v>0</v>
      </c>
      <c r="S25" s="143">
        <f t="shared" si="12"/>
        <v>0</v>
      </c>
      <c r="T25" s="143">
        <f t="shared" si="12"/>
        <v>0</v>
      </c>
      <c r="U25" s="143">
        <f t="shared" si="12"/>
        <v>0</v>
      </c>
      <c r="V25" s="143">
        <f t="shared" si="12"/>
        <v>0</v>
      </c>
      <c r="W25" s="143">
        <f t="shared" si="12"/>
        <v>0</v>
      </c>
      <c r="X25" s="143">
        <f t="shared" si="12"/>
        <v>0</v>
      </c>
      <c r="Y25" s="143">
        <f t="shared" si="11"/>
        <v>0</v>
      </c>
      <c r="Z25" s="143">
        <f t="shared" si="11"/>
        <v>0</v>
      </c>
      <c r="AA25" s="143">
        <f t="shared" si="11"/>
        <v>0</v>
      </c>
      <c r="AB25" s="143">
        <f t="shared" si="11"/>
        <v>0</v>
      </c>
      <c r="AC25" s="143">
        <f t="shared" si="11"/>
        <v>0</v>
      </c>
      <c r="AD25" s="143">
        <f t="shared" si="11"/>
        <v>0</v>
      </c>
      <c r="AE25" s="143">
        <f t="shared" si="11"/>
        <v>0</v>
      </c>
      <c r="AF25" s="143">
        <f t="shared" si="11"/>
        <v>0</v>
      </c>
      <c r="AG25" s="143">
        <f t="shared" si="11"/>
        <v>0</v>
      </c>
      <c r="AH25" s="143">
        <f t="shared" si="11"/>
        <v>0</v>
      </c>
      <c r="AI25" s="143">
        <f t="shared" si="11"/>
        <v>0</v>
      </c>
      <c r="AJ25" s="143">
        <f t="shared" si="11"/>
        <v>0</v>
      </c>
      <c r="AK25" s="143">
        <f t="shared" si="11"/>
        <v>0</v>
      </c>
      <c r="AL25" s="143">
        <f t="shared" si="11"/>
        <v>0</v>
      </c>
      <c r="AM25" s="143">
        <f t="shared" si="11"/>
        <v>0</v>
      </c>
      <c r="AN25" s="143">
        <f t="shared" si="11"/>
        <v>0</v>
      </c>
      <c r="AO25" s="143">
        <f t="shared" si="11"/>
        <v>0</v>
      </c>
      <c r="AP25" s="143">
        <f t="shared" si="10"/>
        <v>0</v>
      </c>
      <c r="AQ25" s="143">
        <f t="shared" si="10"/>
        <v>0</v>
      </c>
      <c r="AR25" s="143">
        <f t="shared" si="10"/>
        <v>0</v>
      </c>
      <c r="AS25" s="143">
        <f t="shared" si="10"/>
        <v>0</v>
      </c>
      <c r="AT25" s="143">
        <f t="shared" si="10"/>
        <v>0</v>
      </c>
      <c r="AU25" s="143">
        <f t="shared" si="10"/>
        <v>0</v>
      </c>
      <c r="AV25" s="143">
        <f t="shared" si="10"/>
        <v>0</v>
      </c>
      <c r="AW25" s="143">
        <f t="shared" si="10"/>
        <v>0</v>
      </c>
      <c r="AX25" s="143">
        <f t="shared" si="10"/>
        <v>1</v>
      </c>
      <c r="AY25" s="143">
        <f t="shared" si="10"/>
        <v>1</v>
      </c>
      <c r="AZ25" s="143">
        <f t="shared" si="10"/>
        <v>1</v>
      </c>
      <c r="BA25" s="143">
        <f t="shared" si="10"/>
        <v>1</v>
      </c>
      <c r="BB25" s="143">
        <f t="shared" si="10"/>
        <v>1</v>
      </c>
      <c r="BC25" s="143">
        <f t="shared" si="10"/>
        <v>1</v>
      </c>
      <c r="BD25" s="143">
        <f t="shared" si="10"/>
        <v>1</v>
      </c>
      <c r="BE25" s="143">
        <f t="shared" si="9"/>
        <v>1</v>
      </c>
      <c r="BF25" s="143">
        <f t="shared" si="9"/>
        <v>1</v>
      </c>
      <c r="BG25" s="143">
        <f t="shared" si="9"/>
        <v>1</v>
      </c>
      <c r="BH25" s="143">
        <f t="shared" si="9"/>
        <v>1</v>
      </c>
      <c r="BI25" s="143">
        <f t="shared" si="9"/>
        <v>1</v>
      </c>
      <c r="BJ25" s="143">
        <f t="shared" si="9"/>
        <v>1</v>
      </c>
      <c r="BK25" s="143">
        <f t="shared" si="9"/>
        <v>1</v>
      </c>
      <c r="BL25" s="143">
        <f t="shared" si="9"/>
        <v>1</v>
      </c>
      <c r="BM25" s="143">
        <f t="shared" si="9"/>
        <v>1</v>
      </c>
      <c r="BN25" s="143">
        <f t="shared" si="9"/>
        <v>1</v>
      </c>
      <c r="BO25" s="143">
        <f t="shared" si="9"/>
        <v>1</v>
      </c>
    </row>
    <row r="26" spans="1:67" s="129" customFormat="1" ht="18.75" customHeight="1" x14ac:dyDescent="0.25">
      <c r="A26" s="122"/>
      <c r="B26" s="142" t="s">
        <v>721</v>
      </c>
      <c r="C26" s="142" t="s">
        <v>722</v>
      </c>
      <c r="D26" s="142" t="s">
        <v>3</v>
      </c>
      <c r="E26" s="223">
        <f>VLOOKUP(B26,'Cuadro Control'!C22:J1956,8,FALSE)</f>
        <v>0</v>
      </c>
      <c r="F26" s="143">
        <f t="shared" si="8"/>
        <v>0</v>
      </c>
      <c r="G26" s="144">
        <v>46498</v>
      </c>
      <c r="H26" s="144">
        <v>46498</v>
      </c>
      <c r="I26" s="143">
        <f t="shared" si="12"/>
        <v>0</v>
      </c>
      <c r="J26" s="143">
        <f t="shared" si="12"/>
        <v>0</v>
      </c>
      <c r="K26" s="143">
        <f t="shared" si="12"/>
        <v>0</v>
      </c>
      <c r="L26" s="143">
        <f t="shared" si="12"/>
        <v>0</v>
      </c>
      <c r="M26" s="143">
        <f t="shared" si="12"/>
        <v>0</v>
      </c>
      <c r="N26" s="143">
        <f t="shared" si="12"/>
        <v>0</v>
      </c>
      <c r="O26" s="143">
        <f t="shared" si="12"/>
        <v>0</v>
      </c>
      <c r="P26" s="143">
        <f t="shared" si="12"/>
        <v>0</v>
      </c>
      <c r="Q26" s="143">
        <f t="shared" si="12"/>
        <v>0</v>
      </c>
      <c r="R26" s="143">
        <f t="shared" si="12"/>
        <v>0</v>
      </c>
      <c r="S26" s="143">
        <f t="shared" si="12"/>
        <v>0</v>
      </c>
      <c r="T26" s="143">
        <f t="shared" si="12"/>
        <v>0</v>
      </c>
      <c r="U26" s="143">
        <f t="shared" si="12"/>
        <v>0</v>
      </c>
      <c r="V26" s="143">
        <f t="shared" si="12"/>
        <v>0</v>
      </c>
      <c r="W26" s="143">
        <f t="shared" si="12"/>
        <v>0</v>
      </c>
      <c r="X26" s="143">
        <f t="shared" si="12"/>
        <v>0</v>
      </c>
      <c r="Y26" s="143">
        <f t="shared" si="11"/>
        <v>0</v>
      </c>
      <c r="Z26" s="143">
        <f t="shared" si="11"/>
        <v>0</v>
      </c>
      <c r="AA26" s="143">
        <f t="shared" si="11"/>
        <v>0</v>
      </c>
      <c r="AB26" s="143">
        <f t="shared" si="11"/>
        <v>0</v>
      </c>
      <c r="AC26" s="143">
        <f t="shared" si="11"/>
        <v>0</v>
      </c>
      <c r="AD26" s="143">
        <f t="shared" si="11"/>
        <v>0</v>
      </c>
      <c r="AE26" s="143">
        <f t="shared" si="11"/>
        <v>0</v>
      </c>
      <c r="AF26" s="143">
        <f t="shared" si="11"/>
        <v>0</v>
      </c>
      <c r="AG26" s="143">
        <f t="shared" si="11"/>
        <v>0</v>
      </c>
      <c r="AH26" s="143">
        <f t="shared" si="11"/>
        <v>0</v>
      </c>
      <c r="AI26" s="143">
        <f t="shared" si="11"/>
        <v>0</v>
      </c>
      <c r="AJ26" s="143">
        <f t="shared" si="11"/>
        <v>0</v>
      </c>
      <c r="AK26" s="143">
        <f t="shared" si="11"/>
        <v>0</v>
      </c>
      <c r="AL26" s="143">
        <f t="shared" si="11"/>
        <v>0</v>
      </c>
      <c r="AM26" s="143">
        <f t="shared" si="11"/>
        <v>0</v>
      </c>
      <c r="AN26" s="143">
        <f t="shared" si="11"/>
        <v>0</v>
      </c>
      <c r="AO26" s="143">
        <f t="shared" si="11"/>
        <v>0</v>
      </c>
      <c r="AP26" s="143">
        <f t="shared" si="10"/>
        <v>0</v>
      </c>
      <c r="AQ26" s="143">
        <f t="shared" ref="AQ26:BO32" si="13">IF($G26=0,0,IF(AQ$6&lt;$G26,0,IF(AQ$6&gt;$H26,1,(AQ$6-$G26+1)/($H26-$G26+1))))</f>
        <v>0</v>
      </c>
      <c r="AR26" s="143">
        <f t="shared" si="13"/>
        <v>0</v>
      </c>
      <c r="AS26" s="143">
        <f t="shared" si="13"/>
        <v>0</v>
      </c>
      <c r="AT26" s="143">
        <f t="shared" si="13"/>
        <v>0</v>
      </c>
      <c r="AU26" s="143">
        <f t="shared" si="13"/>
        <v>0</v>
      </c>
      <c r="AV26" s="143">
        <f t="shared" si="13"/>
        <v>0</v>
      </c>
      <c r="AW26" s="143">
        <f t="shared" si="13"/>
        <v>0</v>
      </c>
      <c r="AX26" s="143">
        <f t="shared" si="13"/>
        <v>1</v>
      </c>
      <c r="AY26" s="143">
        <f t="shared" si="13"/>
        <v>1</v>
      </c>
      <c r="AZ26" s="143">
        <f t="shared" si="13"/>
        <v>1</v>
      </c>
      <c r="BA26" s="143">
        <f t="shared" si="13"/>
        <v>1</v>
      </c>
      <c r="BB26" s="143">
        <f t="shared" si="13"/>
        <v>1</v>
      </c>
      <c r="BC26" s="143">
        <f t="shared" si="13"/>
        <v>1</v>
      </c>
      <c r="BD26" s="143">
        <f t="shared" si="13"/>
        <v>1</v>
      </c>
      <c r="BE26" s="143">
        <f t="shared" si="13"/>
        <v>1</v>
      </c>
      <c r="BF26" s="143">
        <f t="shared" si="13"/>
        <v>1</v>
      </c>
      <c r="BG26" s="143">
        <f t="shared" si="13"/>
        <v>1</v>
      </c>
      <c r="BH26" s="143">
        <f t="shared" si="13"/>
        <v>1</v>
      </c>
      <c r="BI26" s="143">
        <f t="shared" si="13"/>
        <v>1</v>
      </c>
      <c r="BJ26" s="143">
        <f t="shared" si="13"/>
        <v>1</v>
      </c>
      <c r="BK26" s="143">
        <f t="shared" si="13"/>
        <v>1</v>
      </c>
      <c r="BL26" s="143">
        <f t="shared" si="13"/>
        <v>1</v>
      </c>
      <c r="BM26" s="143">
        <f t="shared" si="13"/>
        <v>1</v>
      </c>
      <c r="BN26" s="143">
        <f t="shared" si="13"/>
        <v>1</v>
      </c>
      <c r="BO26" s="143">
        <f t="shared" si="13"/>
        <v>1</v>
      </c>
    </row>
    <row r="27" spans="1:67" s="129" customFormat="1" ht="18.75" customHeight="1" x14ac:dyDescent="0.25">
      <c r="A27" s="122"/>
      <c r="B27" s="142" t="s">
        <v>723</v>
      </c>
      <c r="C27" s="142" t="s">
        <v>724</v>
      </c>
      <c r="D27" s="142" t="s">
        <v>3</v>
      </c>
      <c r="E27" s="223">
        <f>VLOOKUP(B27,'Cuadro Control'!C23:J1957,8,FALSE)</f>
        <v>0</v>
      </c>
      <c r="F27" s="143">
        <f t="shared" si="8"/>
        <v>0</v>
      </c>
      <c r="G27" s="144">
        <v>46498</v>
      </c>
      <c r="H27" s="144">
        <v>46498</v>
      </c>
      <c r="I27" s="143">
        <f t="shared" si="12"/>
        <v>0</v>
      </c>
      <c r="J27" s="143">
        <f t="shared" si="12"/>
        <v>0</v>
      </c>
      <c r="K27" s="143">
        <f t="shared" si="12"/>
        <v>0</v>
      </c>
      <c r="L27" s="143">
        <f t="shared" si="12"/>
        <v>0</v>
      </c>
      <c r="M27" s="143">
        <f t="shared" si="12"/>
        <v>0</v>
      </c>
      <c r="N27" s="143">
        <f t="shared" si="12"/>
        <v>0</v>
      </c>
      <c r="O27" s="143">
        <f t="shared" si="12"/>
        <v>0</v>
      </c>
      <c r="P27" s="143">
        <f t="shared" si="12"/>
        <v>0</v>
      </c>
      <c r="Q27" s="143">
        <f t="shared" si="12"/>
        <v>0</v>
      </c>
      <c r="R27" s="143">
        <f t="shared" si="12"/>
        <v>0</v>
      </c>
      <c r="S27" s="143">
        <f t="shared" si="12"/>
        <v>0</v>
      </c>
      <c r="T27" s="143">
        <f t="shared" si="12"/>
        <v>0</v>
      </c>
      <c r="U27" s="143">
        <f t="shared" si="12"/>
        <v>0</v>
      </c>
      <c r="V27" s="143">
        <f t="shared" si="12"/>
        <v>0</v>
      </c>
      <c r="W27" s="143">
        <f t="shared" si="12"/>
        <v>0</v>
      </c>
      <c r="X27" s="143">
        <f t="shared" si="12"/>
        <v>0</v>
      </c>
      <c r="Y27" s="143">
        <f t="shared" si="11"/>
        <v>0</v>
      </c>
      <c r="Z27" s="143">
        <f t="shared" si="11"/>
        <v>0</v>
      </c>
      <c r="AA27" s="143">
        <f t="shared" si="11"/>
        <v>0</v>
      </c>
      <c r="AB27" s="143">
        <f t="shared" si="11"/>
        <v>0</v>
      </c>
      <c r="AC27" s="143">
        <f t="shared" si="11"/>
        <v>0</v>
      </c>
      <c r="AD27" s="143">
        <f t="shared" si="11"/>
        <v>0</v>
      </c>
      <c r="AE27" s="143">
        <f t="shared" si="11"/>
        <v>0</v>
      </c>
      <c r="AF27" s="143">
        <f t="shared" si="11"/>
        <v>0</v>
      </c>
      <c r="AG27" s="143">
        <f t="shared" si="11"/>
        <v>0</v>
      </c>
      <c r="AH27" s="143">
        <f t="shared" si="11"/>
        <v>0</v>
      </c>
      <c r="AI27" s="143">
        <f t="shared" si="11"/>
        <v>0</v>
      </c>
      <c r="AJ27" s="143">
        <f t="shared" si="11"/>
        <v>0</v>
      </c>
      <c r="AK27" s="143">
        <f t="shared" si="11"/>
        <v>0</v>
      </c>
      <c r="AL27" s="143">
        <f t="shared" si="11"/>
        <v>0</v>
      </c>
      <c r="AM27" s="143">
        <f t="shared" si="11"/>
        <v>0</v>
      </c>
      <c r="AN27" s="143">
        <f t="shared" si="11"/>
        <v>0</v>
      </c>
      <c r="AO27" s="143">
        <f t="shared" si="11"/>
        <v>0</v>
      </c>
      <c r="AP27" s="143">
        <f t="shared" si="11"/>
        <v>0</v>
      </c>
      <c r="AQ27" s="143">
        <f t="shared" si="11"/>
        <v>0</v>
      </c>
      <c r="AR27" s="143">
        <f t="shared" si="11"/>
        <v>0</v>
      </c>
      <c r="AS27" s="143">
        <f t="shared" si="11"/>
        <v>0</v>
      </c>
      <c r="AT27" s="143">
        <f t="shared" si="11"/>
        <v>0</v>
      </c>
      <c r="AU27" s="143">
        <f t="shared" si="11"/>
        <v>0</v>
      </c>
      <c r="AV27" s="143">
        <f t="shared" si="11"/>
        <v>0</v>
      </c>
      <c r="AW27" s="143">
        <f t="shared" si="11"/>
        <v>0</v>
      </c>
      <c r="AX27" s="143">
        <f t="shared" si="11"/>
        <v>1</v>
      </c>
      <c r="AY27" s="143">
        <f t="shared" si="11"/>
        <v>1</v>
      </c>
      <c r="AZ27" s="143">
        <f t="shared" si="11"/>
        <v>1</v>
      </c>
      <c r="BA27" s="143">
        <f t="shared" si="11"/>
        <v>1</v>
      </c>
      <c r="BB27" s="143">
        <f t="shared" si="11"/>
        <v>1</v>
      </c>
      <c r="BC27" s="143">
        <f t="shared" si="11"/>
        <v>1</v>
      </c>
      <c r="BD27" s="143">
        <f t="shared" si="13"/>
        <v>1</v>
      </c>
      <c r="BE27" s="143">
        <f t="shared" si="13"/>
        <v>1</v>
      </c>
      <c r="BF27" s="143">
        <f t="shared" si="13"/>
        <v>1</v>
      </c>
      <c r="BG27" s="143">
        <f t="shared" si="13"/>
        <v>1</v>
      </c>
      <c r="BH27" s="143">
        <f t="shared" si="13"/>
        <v>1</v>
      </c>
      <c r="BI27" s="143">
        <f t="shared" si="13"/>
        <v>1</v>
      </c>
      <c r="BJ27" s="143">
        <f t="shared" si="13"/>
        <v>1</v>
      </c>
      <c r="BK27" s="143">
        <f t="shared" si="13"/>
        <v>1</v>
      </c>
      <c r="BL27" s="143">
        <f t="shared" si="13"/>
        <v>1</v>
      </c>
      <c r="BM27" s="143">
        <f t="shared" si="13"/>
        <v>1</v>
      </c>
      <c r="BN27" s="143">
        <f t="shared" si="13"/>
        <v>1</v>
      </c>
      <c r="BO27" s="143">
        <f t="shared" si="13"/>
        <v>1</v>
      </c>
    </row>
    <row r="28" spans="1:67" s="129" customFormat="1" ht="18.75" customHeight="1" x14ac:dyDescent="0.25">
      <c r="A28" s="122"/>
      <c r="B28" s="142" t="s">
        <v>725</v>
      </c>
      <c r="C28" s="142" t="s">
        <v>726</v>
      </c>
      <c r="D28" s="142" t="s">
        <v>3</v>
      </c>
      <c r="E28" s="223">
        <f>VLOOKUP(B28,'Cuadro Control'!C24:J1958,8,FALSE)</f>
        <v>0</v>
      </c>
      <c r="F28" s="143">
        <f t="shared" si="8"/>
        <v>0</v>
      </c>
      <c r="G28" s="144">
        <v>46498</v>
      </c>
      <c r="H28" s="144">
        <v>46498</v>
      </c>
      <c r="I28" s="143">
        <f t="shared" si="12"/>
        <v>0</v>
      </c>
      <c r="J28" s="143">
        <f t="shared" si="12"/>
        <v>0</v>
      </c>
      <c r="K28" s="143">
        <f t="shared" si="12"/>
        <v>0</v>
      </c>
      <c r="L28" s="143">
        <f t="shared" si="12"/>
        <v>0</v>
      </c>
      <c r="M28" s="143">
        <f t="shared" si="12"/>
        <v>0</v>
      </c>
      <c r="N28" s="143">
        <f t="shared" si="12"/>
        <v>0</v>
      </c>
      <c r="O28" s="143">
        <f t="shared" si="12"/>
        <v>0</v>
      </c>
      <c r="P28" s="143">
        <f t="shared" si="12"/>
        <v>0</v>
      </c>
      <c r="Q28" s="143">
        <f t="shared" si="12"/>
        <v>0</v>
      </c>
      <c r="R28" s="143">
        <f t="shared" si="12"/>
        <v>0</v>
      </c>
      <c r="S28" s="143">
        <f t="shared" si="12"/>
        <v>0</v>
      </c>
      <c r="T28" s="143">
        <f t="shared" si="12"/>
        <v>0</v>
      </c>
      <c r="U28" s="143">
        <f t="shared" si="12"/>
        <v>0</v>
      </c>
      <c r="V28" s="143">
        <f t="shared" si="12"/>
        <v>0</v>
      </c>
      <c r="W28" s="143">
        <f t="shared" si="12"/>
        <v>0</v>
      </c>
      <c r="X28" s="143">
        <f t="shared" si="12"/>
        <v>0</v>
      </c>
      <c r="Y28" s="143">
        <f t="shared" si="11"/>
        <v>0</v>
      </c>
      <c r="Z28" s="143">
        <f t="shared" si="11"/>
        <v>0</v>
      </c>
      <c r="AA28" s="143">
        <f t="shared" si="11"/>
        <v>0</v>
      </c>
      <c r="AB28" s="143">
        <f t="shared" si="11"/>
        <v>0</v>
      </c>
      <c r="AC28" s="143">
        <f t="shared" si="11"/>
        <v>0</v>
      </c>
      <c r="AD28" s="143">
        <f t="shared" si="11"/>
        <v>0</v>
      </c>
      <c r="AE28" s="143">
        <f t="shared" si="11"/>
        <v>0</v>
      </c>
      <c r="AF28" s="143">
        <f t="shared" si="11"/>
        <v>0</v>
      </c>
      <c r="AG28" s="143">
        <f t="shared" si="11"/>
        <v>0</v>
      </c>
      <c r="AH28" s="143">
        <f t="shared" si="11"/>
        <v>0</v>
      </c>
      <c r="AI28" s="143">
        <f t="shared" si="11"/>
        <v>0</v>
      </c>
      <c r="AJ28" s="143">
        <f t="shared" si="11"/>
        <v>0</v>
      </c>
      <c r="AK28" s="143">
        <f t="shared" si="11"/>
        <v>0</v>
      </c>
      <c r="AL28" s="143">
        <f t="shared" si="11"/>
        <v>0</v>
      </c>
      <c r="AM28" s="143">
        <f t="shared" si="11"/>
        <v>0</v>
      </c>
      <c r="AN28" s="143">
        <f t="shared" si="11"/>
        <v>0</v>
      </c>
      <c r="AO28" s="143">
        <f t="shared" si="11"/>
        <v>0</v>
      </c>
      <c r="AP28" s="143">
        <f t="shared" si="11"/>
        <v>0</v>
      </c>
      <c r="AQ28" s="143">
        <f t="shared" si="11"/>
        <v>0</v>
      </c>
      <c r="AR28" s="143">
        <f t="shared" si="11"/>
        <v>0</v>
      </c>
      <c r="AS28" s="143">
        <f t="shared" si="11"/>
        <v>0</v>
      </c>
      <c r="AT28" s="143">
        <f t="shared" si="11"/>
        <v>0</v>
      </c>
      <c r="AU28" s="143">
        <f t="shared" si="11"/>
        <v>0</v>
      </c>
      <c r="AV28" s="143">
        <f t="shared" si="11"/>
        <v>0</v>
      </c>
      <c r="AW28" s="143">
        <f t="shared" si="11"/>
        <v>0</v>
      </c>
      <c r="AX28" s="143">
        <f t="shared" si="11"/>
        <v>1</v>
      </c>
      <c r="AY28" s="143">
        <f t="shared" si="11"/>
        <v>1</v>
      </c>
      <c r="AZ28" s="143">
        <f t="shared" si="11"/>
        <v>1</v>
      </c>
      <c r="BA28" s="143">
        <f t="shared" si="11"/>
        <v>1</v>
      </c>
      <c r="BB28" s="143">
        <f t="shared" si="11"/>
        <v>1</v>
      </c>
      <c r="BC28" s="143">
        <f t="shared" si="11"/>
        <v>1</v>
      </c>
      <c r="BD28" s="143">
        <f t="shared" si="13"/>
        <v>1</v>
      </c>
      <c r="BE28" s="143">
        <f t="shared" si="13"/>
        <v>1</v>
      </c>
      <c r="BF28" s="143">
        <f t="shared" si="13"/>
        <v>1</v>
      </c>
      <c r="BG28" s="143">
        <f t="shared" si="13"/>
        <v>1</v>
      </c>
      <c r="BH28" s="143">
        <f t="shared" si="13"/>
        <v>1</v>
      </c>
      <c r="BI28" s="143">
        <f t="shared" si="13"/>
        <v>1</v>
      </c>
      <c r="BJ28" s="143">
        <f t="shared" si="13"/>
        <v>1</v>
      </c>
      <c r="BK28" s="143">
        <f t="shared" si="13"/>
        <v>1</v>
      </c>
      <c r="BL28" s="143">
        <f t="shared" si="13"/>
        <v>1</v>
      </c>
      <c r="BM28" s="143">
        <f t="shared" si="13"/>
        <v>1</v>
      </c>
      <c r="BN28" s="143">
        <f t="shared" si="13"/>
        <v>1</v>
      </c>
      <c r="BO28" s="143">
        <f t="shared" si="13"/>
        <v>1</v>
      </c>
    </row>
    <row r="29" spans="1:67" s="129" customFormat="1" ht="18.75" customHeight="1" x14ac:dyDescent="0.25">
      <c r="A29" s="122"/>
      <c r="B29" s="139">
        <v>4</v>
      </c>
      <c r="C29" s="139" t="s">
        <v>727</v>
      </c>
      <c r="D29" s="139" t="s">
        <v>28</v>
      </c>
      <c r="E29" s="222">
        <f>VLOOKUP(B29,'Cuadro Control'!C25:J1959,8,FALSE)</f>
        <v>0</v>
      </c>
      <c r="F29" s="140">
        <f t="shared" si="8"/>
        <v>0</v>
      </c>
      <c r="G29" s="141">
        <v>46218</v>
      </c>
      <c r="H29" s="141">
        <v>46240</v>
      </c>
      <c r="I29" s="140">
        <f t="shared" si="12"/>
        <v>4.3478260869565216E-2</v>
      </c>
      <c r="J29" s="140">
        <f t="shared" si="12"/>
        <v>0.13043478260869565</v>
      </c>
      <c r="K29" s="140">
        <f t="shared" si="12"/>
        <v>0.43478260869565216</v>
      </c>
      <c r="L29" s="140">
        <f t="shared" si="12"/>
        <v>0.73913043478260865</v>
      </c>
      <c r="M29" s="140">
        <f t="shared" si="12"/>
        <v>1</v>
      </c>
      <c r="N29" s="140">
        <f t="shared" si="12"/>
        <v>1</v>
      </c>
      <c r="O29" s="140">
        <f t="shared" si="12"/>
        <v>1</v>
      </c>
      <c r="P29" s="140">
        <f t="shared" si="12"/>
        <v>1</v>
      </c>
      <c r="Q29" s="140">
        <f t="shared" si="12"/>
        <v>1</v>
      </c>
      <c r="R29" s="140">
        <f t="shared" si="12"/>
        <v>1</v>
      </c>
      <c r="S29" s="140">
        <f t="shared" si="12"/>
        <v>1</v>
      </c>
      <c r="T29" s="140">
        <f t="shared" si="12"/>
        <v>1</v>
      </c>
      <c r="U29" s="140">
        <f t="shared" si="12"/>
        <v>1</v>
      </c>
      <c r="V29" s="140">
        <f t="shared" si="12"/>
        <v>1</v>
      </c>
      <c r="W29" s="140">
        <f t="shared" si="12"/>
        <v>1</v>
      </c>
      <c r="X29" s="140">
        <f t="shared" si="12"/>
        <v>1</v>
      </c>
      <c r="Y29" s="140">
        <f t="shared" si="11"/>
        <v>1</v>
      </c>
      <c r="Z29" s="140">
        <f t="shared" si="11"/>
        <v>1</v>
      </c>
      <c r="AA29" s="140">
        <f t="shared" si="11"/>
        <v>1</v>
      </c>
      <c r="AB29" s="140">
        <f t="shared" si="11"/>
        <v>1</v>
      </c>
      <c r="AC29" s="140">
        <f t="shared" si="11"/>
        <v>1</v>
      </c>
      <c r="AD29" s="140">
        <f t="shared" si="11"/>
        <v>1</v>
      </c>
      <c r="AE29" s="140">
        <f t="shared" si="11"/>
        <v>1</v>
      </c>
      <c r="AF29" s="140">
        <f t="shared" si="11"/>
        <v>1</v>
      </c>
      <c r="AG29" s="140">
        <f t="shared" si="11"/>
        <v>1</v>
      </c>
      <c r="AH29" s="140">
        <f t="shared" si="11"/>
        <v>1</v>
      </c>
      <c r="AI29" s="140">
        <f t="shared" si="11"/>
        <v>1</v>
      </c>
      <c r="AJ29" s="140">
        <f t="shared" si="11"/>
        <v>1</v>
      </c>
      <c r="AK29" s="140">
        <f t="shared" si="11"/>
        <v>1</v>
      </c>
      <c r="AL29" s="140">
        <f t="shared" si="11"/>
        <v>1</v>
      </c>
      <c r="AM29" s="140">
        <f t="shared" si="11"/>
        <v>1</v>
      </c>
      <c r="AN29" s="140">
        <f t="shared" si="11"/>
        <v>1</v>
      </c>
      <c r="AO29" s="140">
        <f t="shared" si="11"/>
        <v>1</v>
      </c>
      <c r="AP29" s="140">
        <f t="shared" si="11"/>
        <v>1</v>
      </c>
      <c r="AQ29" s="140">
        <f t="shared" si="11"/>
        <v>1</v>
      </c>
      <c r="AR29" s="140">
        <f t="shared" si="11"/>
        <v>1</v>
      </c>
      <c r="AS29" s="140">
        <f t="shared" si="11"/>
        <v>1</v>
      </c>
      <c r="AT29" s="140">
        <f t="shared" si="11"/>
        <v>1</v>
      </c>
      <c r="AU29" s="140">
        <f t="shared" si="11"/>
        <v>1</v>
      </c>
      <c r="AV29" s="140">
        <f t="shared" si="11"/>
        <v>1</v>
      </c>
      <c r="AW29" s="140">
        <f t="shared" si="11"/>
        <v>1</v>
      </c>
      <c r="AX29" s="140">
        <f t="shared" si="11"/>
        <v>1</v>
      </c>
      <c r="AY29" s="140">
        <f t="shared" si="11"/>
        <v>1</v>
      </c>
      <c r="AZ29" s="140">
        <f t="shared" si="11"/>
        <v>1</v>
      </c>
      <c r="BA29" s="140">
        <f t="shared" si="11"/>
        <v>1</v>
      </c>
      <c r="BB29" s="140">
        <f t="shared" si="11"/>
        <v>1</v>
      </c>
      <c r="BC29" s="140">
        <f t="shared" si="11"/>
        <v>1</v>
      </c>
      <c r="BD29" s="140">
        <f t="shared" si="13"/>
        <v>1</v>
      </c>
      <c r="BE29" s="140">
        <f t="shared" si="13"/>
        <v>1</v>
      </c>
      <c r="BF29" s="140">
        <f t="shared" si="13"/>
        <v>1</v>
      </c>
      <c r="BG29" s="140">
        <f t="shared" si="13"/>
        <v>1</v>
      </c>
      <c r="BH29" s="140">
        <f t="shared" si="13"/>
        <v>1</v>
      </c>
      <c r="BI29" s="140">
        <f t="shared" si="13"/>
        <v>1</v>
      </c>
      <c r="BJ29" s="140">
        <f t="shared" si="13"/>
        <v>1</v>
      </c>
      <c r="BK29" s="140">
        <f t="shared" si="13"/>
        <v>1</v>
      </c>
      <c r="BL29" s="140">
        <f t="shared" si="13"/>
        <v>1</v>
      </c>
      <c r="BM29" s="140">
        <f t="shared" si="13"/>
        <v>1</v>
      </c>
      <c r="BN29" s="140">
        <f t="shared" si="13"/>
        <v>1</v>
      </c>
      <c r="BO29" s="140">
        <f t="shared" si="13"/>
        <v>1</v>
      </c>
    </row>
    <row r="30" spans="1:67" s="129" customFormat="1" ht="18.75" customHeight="1" x14ac:dyDescent="0.25">
      <c r="A30" s="122"/>
      <c r="B30" s="123">
        <v>5</v>
      </c>
      <c r="C30" s="123" t="s">
        <v>728</v>
      </c>
      <c r="D30" s="123" t="s">
        <v>14</v>
      </c>
      <c r="E30" s="219">
        <f>VLOOKUP(B30,'Cuadro Control'!C26:J1960,8,FALSE)</f>
        <v>0</v>
      </c>
      <c r="F30" s="126">
        <f t="shared" si="8"/>
        <v>0</v>
      </c>
      <c r="G30" s="127">
        <v>46380</v>
      </c>
      <c r="H30" s="127">
        <v>46405</v>
      </c>
      <c r="I30" s="126">
        <f t="shared" si="12"/>
        <v>0</v>
      </c>
      <c r="J30" s="126">
        <f t="shared" si="12"/>
        <v>0</v>
      </c>
      <c r="K30" s="126">
        <f t="shared" si="12"/>
        <v>0</v>
      </c>
      <c r="L30" s="126">
        <f t="shared" si="12"/>
        <v>0</v>
      </c>
      <c r="M30" s="126">
        <f t="shared" si="12"/>
        <v>0</v>
      </c>
      <c r="N30" s="126">
        <f t="shared" si="12"/>
        <v>0</v>
      </c>
      <c r="O30" s="126">
        <f t="shared" si="12"/>
        <v>0</v>
      </c>
      <c r="P30" s="126">
        <f t="shared" si="12"/>
        <v>0</v>
      </c>
      <c r="Q30" s="126">
        <f t="shared" si="12"/>
        <v>0</v>
      </c>
      <c r="R30" s="126">
        <f t="shared" si="12"/>
        <v>0</v>
      </c>
      <c r="S30" s="126">
        <f t="shared" si="12"/>
        <v>0</v>
      </c>
      <c r="T30" s="126">
        <f t="shared" si="12"/>
        <v>0</v>
      </c>
      <c r="U30" s="126">
        <f t="shared" si="12"/>
        <v>0</v>
      </c>
      <c r="V30" s="126">
        <f t="shared" si="12"/>
        <v>0</v>
      </c>
      <c r="W30" s="126">
        <f t="shared" si="12"/>
        <v>0</v>
      </c>
      <c r="X30" s="126">
        <f t="shared" si="12"/>
        <v>0</v>
      </c>
      <c r="Y30" s="126">
        <f t="shared" si="11"/>
        <v>0</v>
      </c>
      <c r="Z30" s="126">
        <f t="shared" si="11"/>
        <v>0</v>
      </c>
      <c r="AA30" s="126">
        <f t="shared" si="11"/>
        <v>0</v>
      </c>
      <c r="AB30" s="126">
        <f t="shared" si="11"/>
        <v>0</v>
      </c>
      <c r="AC30" s="126">
        <f t="shared" si="11"/>
        <v>0</v>
      </c>
      <c r="AD30" s="126">
        <f t="shared" si="11"/>
        <v>0</v>
      </c>
      <c r="AE30" s="126">
        <f t="shared" si="11"/>
        <v>0</v>
      </c>
      <c r="AF30" s="126">
        <f t="shared" si="11"/>
        <v>0</v>
      </c>
      <c r="AG30" s="126">
        <f t="shared" si="11"/>
        <v>7.6923076923076927E-2</v>
      </c>
      <c r="AH30" s="126">
        <f t="shared" si="11"/>
        <v>0.34615384615384615</v>
      </c>
      <c r="AI30" s="126">
        <f t="shared" si="11"/>
        <v>0.61538461538461542</v>
      </c>
      <c r="AJ30" s="126">
        <f t="shared" si="11"/>
        <v>0.88461538461538458</v>
      </c>
      <c r="AK30" s="126">
        <f t="shared" si="11"/>
        <v>1</v>
      </c>
      <c r="AL30" s="126">
        <f t="shared" si="11"/>
        <v>1</v>
      </c>
      <c r="AM30" s="126">
        <f t="shared" si="11"/>
        <v>1</v>
      </c>
      <c r="AN30" s="126">
        <f t="shared" si="11"/>
        <v>1</v>
      </c>
      <c r="AO30" s="126">
        <f t="shared" si="11"/>
        <v>1</v>
      </c>
      <c r="AP30" s="126">
        <f t="shared" si="11"/>
        <v>1</v>
      </c>
      <c r="AQ30" s="126">
        <f t="shared" si="11"/>
        <v>1</v>
      </c>
      <c r="AR30" s="126">
        <f t="shared" si="11"/>
        <v>1</v>
      </c>
      <c r="AS30" s="126">
        <f t="shared" si="11"/>
        <v>1</v>
      </c>
      <c r="AT30" s="126">
        <f t="shared" si="11"/>
        <v>1</v>
      </c>
      <c r="AU30" s="126">
        <f t="shared" si="11"/>
        <v>1</v>
      </c>
      <c r="AV30" s="126">
        <f t="shared" si="11"/>
        <v>1</v>
      </c>
      <c r="AW30" s="126">
        <f t="shared" si="11"/>
        <v>1</v>
      </c>
      <c r="AX30" s="126">
        <f t="shared" si="11"/>
        <v>1</v>
      </c>
      <c r="AY30" s="126">
        <f t="shared" si="11"/>
        <v>1</v>
      </c>
      <c r="AZ30" s="126">
        <f t="shared" si="11"/>
        <v>1</v>
      </c>
      <c r="BA30" s="126">
        <f t="shared" si="11"/>
        <v>1</v>
      </c>
      <c r="BB30" s="126">
        <f t="shared" si="11"/>
        <v>1</v>
      </c>
      <c r="BC30" s="126">
        <f t="shared" si="11"/>
        <v>1</v>
      </c>
      <c r="BD30" s="126">
        <f t="shared" si="13"/>
        <v>1</v>
      </c>
      <c r="BE30" s="126">
        <f t="shared" si="13"/>
        <v>1</v>
      </c>
      <c r="BF30" s="126">
        <f t="shared" si="13"/>
        <v>1</v>
      </c>
      <c r="BG30" s="126">
        <f t="shared" si="13"/>
        <v>1</v>
      </c>
      <c r="BH30" s="126">
        <f t="shared" si="13"/>
        <v>1</v>
      </c>
      <c r="BI30" s="126">
        <f t="shared" si="13"/>
        <v>1</v>
      </c>
      <c r="BJ30" s="126">
        <f t="shared" si="13"/>
        <v>1</v>
      </c>
      <c r="BK30" s="126">
        <f t="shared" si="13"/>
        <v>1</v>
      </c>
      <c r="BL30" s="126">
        <f t="shared" si="13"/>
        <v>1</v>
      </c>
      <c r="BM30" s="126">
        <f t="shared" si="13"/>
        <v>1</v>
      </c>
      <c r="BN30" s="126">
        <f t="shared" si="13"/>
        <v>1</v>
      </c>
      <c r="BO30" s="126">
        <f t="shared" si="13"/>
        <v>1</v>
      </c>
    </row>
    <row r="31" spans="1:67" s="129" customFormat="1" ht="18.75" customHeight="1" x14ac:dyDescent="0.25">
      <c r="A31" s="122"/>
      <c r="B31" s="142" t="s">
        <v>15</v>
      </c>
      <c r="C31" s="142" t="s">
        <v>729</v>
      </c>
      <c r="D31" s="142" t="s">
        <v>730</v>
      </c>
      <c r="E31" s="223">
        <f>VLOOKUP(B31,'Cuadro Control'!C27:J1961,8,FALSE)</f>
        <v>0</v>
      </c>
      <c r="F31" s="143">
        <f>IFERROR(E31/$E$30,0)</f>
        <v>0</v>
      </c>
      <c r="G31" s="144">
        <v>46389</v>
      </c>
      <c r="H31" s="144">
        <v>46405</v>
      </c>
      <c r="I31" s="143">
        <f t="shared" si="12"/>
        <v>0</v>
      </c>
      <c r="J31" s="143">
        <f t="shared" si="12"/>
        <v>0</v>
      </c>
      <c r="K31" s="143">
        <f t="shared" si="12"/>
        <v>0</v>
      </c>
      <c r="L31" s="143">
        <f t="shared" si="12"/>
        <v>0</v>
      </c>
      <c r="M31" s="143">
        <f t="shared" si="12"/>
        <v>0</v>
      </c>
      <c r="N31" s="143">
        <f t="shared" si="12"/>
        <v>0</v>
      </c>
      <c r="O31" s="143">
        <f t="shared" si="12"/>
        <v>0</v>
      </c>
      <c r="P31" s="143">
        <f t="shared" si="12"/>
        <v>0</v>
      </c>
      <c r="Q31" s="143">
        <f t="shared" si="12"/>
        <v>0</v>
      </c>
      <c r="R31" s="143">
        <f t="shared" si="12"/>
        <v>0</v>
      </c>
      <c r="S31" s="143">
        <f t="shared" si="12"/>
        <v>0</v>
      </c>
      <c r="T31" s="143">
        <f t="shared" si="12"/>
        <v>0</v>
      </c>
      <c r="U31" s="143">
        <f t="shared" si="12"/>
        <v>0</v>
      </c>
      <c r="V31" s="143">
        <f t="shared" si="12"/>
        <v>0</v>
      </c>
      <c r="W31" s="143">
        <f t="shared" si="12"/>
        <v>0</v>
      </c>
      <c r="X31" s="143">
        <f t="shared" si="12"/>
        <v>0</v>
      </c>
      <c r="Y31" s="143">
        <f t="shared" si="11"/>
        <v>0</v>
      </c>
      <c r="Z31" s="143">
        <f t="shared" si="11"/>
        <v>0</v>
      </c>
      <c r="AA31" s="143">
        <f t="shared" si="11"/>
        <v>0</v>
      </c>
      <c r="AB31" s="143">
        <f t="shared" si="11"/>
        <v>0</v>
      </c>
      <c r="AC31" s="143">
        <f t="shared" si="11"/>
        <v>0</v>
      </c>
      <c r="AD31" s="143">
        <f t="shared" si="11"/>
        <v>0</v>
      </c>
      <c r="AE31" s="143">
        <f t="shared" si="11"/>
        <v>0</v>
      </c>
      <c r="AF31" s="143">
        <f t="shared" si="11"/>
        <v>0</v>
      </c>
      <c r="AG31" s="143">
        <f t="shared" si="11"/>
        <v>0</v>
      </c>
      <c r="AH31" s="143">
        <f t="shared" si="11"/>
        <v>0</v>
      </c>
      <c r="AI31" s="143">
        <f t="shared" si="11"/>
        <v>0.41176470588235292</v>
      </c>
      <c r="AJ31" s="143">
        <f t="shared" si="11"/>
        <v>0.82352941176470584</v>
      </c>
      <c r="AK31" s="143">
        <f t="shared" si="11"/>
        <v>1</v>
      </c>
      <c r="AL31" s="143">
        <f t="shared" si="11"/>
        <v>1</v>
      </c>
      <c r="AM31" s="143">
        <f t="shared" si="11"/>
        <v>1</v>
      </c>
      <c r="AN31" s="143">
        <f t="shared" si="11"/>
        <v>1</v>
      </c>
      <c r="AO31" s="143">
        <f t="shared" si="11"/>
        <v>1</v>
      </c>
      <c r="AP31" s="143">
        <f t="shared" si="11"/>
        <v>1</v>
      </c>
      <c r="AQ31" s="143">
        <f t="shared" si="11"/>
        <v>1</v>
      </c>
      <c r="AR31" s="143">
        <f t="shared" si="11"/>
        <v>1</v>
      </c>
      <c r="AS31" s="143">
        <f t="shared" si="11"/>
        <v>1</v>
      </c>
      <c r="AT31" s="143">
        <f t="shared" si="11"/>
        <v>1</v>
      </c>
      <c r="AU31" s="143">
        <f t="shared" si="11"/>
        <v>1</v>
      </c>
      <c r="AV31" s="143">
        <f t="shared" si="11"/>
        <v>1</v>
      </c>
      <c r="AW31" s="143">
        <f t="shared" si="11"/>
        <v>1</v>
      </c>
      <c r="AX31" s="143">
        <f t="shared" si="11"/>
        <v>1</v>
      </c>
      <c r="AY31" s="143">
        <f t="shared" si="11"/>
        <v>1</v>
      </c>
      <c r="AZ31" s="143">
        <f t="shared" si="11"/>
        <v>1</v>
      </c>
      <c r="BA31" s="143">
        <f t="shared" si="11"/>
        <v>1</v>
      </c>
      <c r="BB31" s="143">
        <f t="shared" si="11"/>
        <v>1</v>
      </c>
      <c r="BC31" s="143">
        <f t="shared" si="11"/>
        <v>1</v>
      </c>
      <c r="BD31" s="143">
        <f t="shared" si="13"/>
        <v>1</v>
      </c>
      <c r="BE31" s="143">
        <f t="shared" si="13"/>
        <v>1</v>
      </c>
      <c r="BF31" s="143">
        <f t="shared" si="13"/>
        <v>1</v>
      </c>
      <c r="BG31" s="143">
        <f t="shared" si="13"/>
        <v>1</v>
      </c>
      <c r="BH31" s="143">
        <f t="shared" si="13"/>
        <v>1</v>
      </c>
      <c r="BI31" s="143">
        <f t="shared" si="13"/>
        <v>1</v>
      </c>
      <c r="BJ31" s="143">
        <f t="shared" si="13"/>
        <v>1</v>
      </c>
      <c r="BK31" s="143">
        <f t="shared" si="13"/>
        <v>1</v>
      </c>
      <c r="BL31" s="143">
        <f t="shared" si="13"/>
        <v>1</v>
      </c>
      <c r="BM31" s="143">
        <f t="shared" si="13"/>
        <v>1</v>
      </c>
      <c r="BN31" s="143">
        <f t="shared" si="13"/>
        <v>1</v>
      </c>
      <c r="BO31" s="143">
        <f t="shared" si="13"/>
        <v>1</v>
      </c>
    </row>
    <row r="32" spans="1:67" s="129" customFormat="1" ht="18.75" customHeight="1" x14ac:dyDescent="0.25">
      <c r="A32" s="122"/>
      <c r="B32" s="142" t="s">
        <v>25</v>
      </c>
      <c r="C32" s="142" t="s">
        <v>731</v>
      </c>
      <c r="D32" s="142" t="s">
        <v>9</v>
      </c>
      <c r="E32" s="223">
        <f>VLOOKUP(B32,'Cuadro Control'!C28:J1962,8,FALSE)</f>
        <v>0</v>
      </c>
      <c r="F32" s="143">
        <f>IFERROR(E32/$E$30,0)</f>
        <v>0</v>
      </c>
      <c r="G32" s="144">
        <v>46380</v>
      </c>
      <c r="H32" s="144">
        <v>46399</v>
      </c>
      <c r="I32" s="143">
        <f t="shared" si="12"/>
        <v>0</v>
      </c>
      <c r="J32" s="143">
        <f t="shared" si="12"/>
        <v>0</v>
      </c>
      <c r="K32" s="143">
        <f t="shared" si="12"/>
        <v>0</v>
      </c>
      <c r="L32" s="143">
        <f t="shared" si="12"/>
        <v>0</v>
      </c>
      <c r="M32" s="143">
        <f t="shared" si="12"/>
        <v>0</v>
      </c>
      <c r="N32" s="143">
        <f t="shared" si="12"/>
        <v>0</v>
      </c>
      <c r="O32" s="143">
        <f t="shared" si="12"/>
        <v>0</v>
      </c>
      <c r="P32" s="143">
        <f t="shared" si="12"/>
        <v>0</v>
      </c>
      <c r="Q32" s="143">
        <f t="shared" si="12"/>
        <v>0</v>
      </c>
      <c r="R32" s="143">
        <f t="shared" si="12"/>
        <v>0</v>
      </c>
      <c r="S32" s="143">
        <f t="shared" si="12"/>
        <v>0</v>
      </c>
      <c r="T32" s="143">
        <f t="shared" si="12"/>
        <v>0</v>
      </c>
      <c r="U32" s="143">
        <f t="shared" si="12"/>
        <v>0</v>
      </c>
      <c r="V32" s="143">
        <f t="shared" si="12"/>
        <v>0</v>
      </c>
      <c r="W32" s="143">
        <f t="shared" si="12"/>
        <v>0</v>
      </c>
      <c r="X32" s="143">
        <f t="shared" si="12"/>
        <v>0</v>
      </c>
      <c r="Y32" s="143">
        <f t="shared" si="11"/>
        <v>0</v>
      </c>
      <c r="Z32" s="143">
        <f t="shared" si="11"/>
        <v>0</v>
      </c>
      <c r="AA32" s="143">
        <f t="shared" si="11"/>
        <v>0</v>
      </c>
      <c r="AB32" s="143">
        <f t="shared" si="11"/>
        <v>0</v>
      </c>
      <c r="AC32" s="143">
        <f t="shared" si="11"/>
        <v>0</v>
      </c>
      <c r="AD32" s="143">
        <f t="shared" si="11"/>
        <v>0</v>
      </c>
      <c r="AE32" s="143">
        <f t="shared" si="11"/>
        <v>0</v>
      </c>
      <c r="AF32" s="143">
        <f t="shared" si="11"/>
        <v>0</v>
      </c>
      <c r="AG32" s="143">
        <f t="shared" si="11"/>
        <v>0.1</v>
      </c>
      <c r="AH32" s="143">
        <f t="shared" si="11"/>
        <v>0.45</v>
      </c>
      <c r="AI32" s="143">
        <f t="shared" si="11"/>
        <v>0.8</v>
      </c>
      <c r="AJ32" s="143">
        <f t="shared" si="11"/>
        <v>1</v>
      </c>
      <c r="AK32" s="143">
        <f t="shared" si="11"/>
        <v>1</v>
      </c>
      <c r="AL32" s="143">
        <f t="shared" si="11"/>
        <v>1</v>
      </c>
      <c r="AM32" s="143">
        <f t="shared" si="11"/>
        <v>1</v>
      </c>
      <c r="AN32" s="143">
        <f t="shared" si="11"/>
        <v>1</v>
      </c>
      <c r="AO32" s="143">
        <f t="shared" si="11"/>
        <v>1</v>
      </c>
      <c r="AP32" s="143">
        <f t="shared" si="11"/>
        <v>1</v>
      </c>
      <c r="AQ32" s="143">
        <f t="shared" si="11"/>
        <v>1</v>
      </c>
      <c r="AR32" s="143">
        <f t="shared" si="11"/>
        <v>1</v>
      </c>
      <c r="AS32" s="143">
        <f t="shared" si="11"/>
        <v>1</v>
      </c>
      <c r="AT32" s="143">
        <f t="shared" si="11"/>
        <v>1</v>
      </c>
      <c r="AU32" s="143">
        <f t="shared" si="11"/>
        <v>1</v>
      </c>
      <c r="AV32" s="143">
        <f t="shared" si="11"/>
        <v>1</v>
      </c>
      <c r="AW32" s="143">
        <f t="shared" si="11"/>
        <v>1</v>
      </c>
      <c r="AX32" s="143">
        <f t="shared" si="11"/>
        <v>1</v>
      </c>
      <c r="AY32" s="143">
        <f t="shared" si="11"/>
        <v>1</v>
      </c>
      <c r="AZ32" s="143">
        <f t="shared" si="11"/>
        <v>1</v>
      </c>
      <c r="BA32" s="143">
        <f t="shared" si="11"/>
        <v>1</v>
      </c>
      <c r="BB32" s="143">
        <f t="shared" si="11"/>
        <v>1</v>
      </c>
      <c r="BC32" s="143">
        <f t="shared" si="11"/>
        <v>1</v>
      </c>
      <c r="BD32" s="143">
        <f t="shared" si="13"/>
        <v>1</v>
      </c>
      <c r="BE32" s="143">
        <f t="shared" si="13"/>
        <v>1</v>
      </c>
      <c r="BF32" s="143">
        <f t="shared" si="13"/>
        <v>1</v>
      </c>
      <c r="BG32" s="143">
        <f t="shared" si="13"/>
        <v>1</v>
      </c>
      <c r="BH32" s="143">
        <f t="shared" si="13"/>
        <v>1</v>
      </c>
      <c r="BI32" s="143">
        <f t="shared" si="13"/>
        <v>1</v>
      </c>
      <c r="BJ32" s="143">
        <f t="shared" si="13"/>
        <v>1</v>
      </c>
      <c r="BK32" s="143">
        <f t="shared" si="13"/>
        <v>1</v>
      </c>
      <c r="BL32" s="143">
        <f t="shared" si="13"/>
        <v>1</v>
      </c>
      <c r="BM32" s="143">
        <f t="shared" si="13"/>
        <v>1</v>
      </c>
      <c r="BN32" s="143">
        <f t="shared" si="13"/>
        <v>1</v>
      </c>
      <c r="BO32" s="143">
        <f t="shared" si="13"/>
        <v>1</v>
      </c>
    </row>
    <row r="33" spans="1:67" s="129" customFormat="1" ht="18.75" customHeight="1" x14ac:dyDescent="0.25">
      <c r="A33" s="122"/>
      <c r="B33" s="130">
        <v>6</v>
      </c>
      <c r="C33" s="130" t="s">
        <v>732</v>
      </c>
      <c r="D33" s="130" t="s">
        <v>3</v>
      </c>
      <c r="E33" s="218">
        <f>VLOOKUP(B33,'Cuadro Control'!C29:J1963,8,FALSE)</f>
        <v>0</v>
      </c>
      <c r="F33" s="131">
        <f t="shared" si="8"/>
        <v>0</v>
      </c>
      <c r="G33" s="132">
        <v>46240</v>
      </c>
      <c r="H33" s="132">
        <v>46240</v>
      </c>
      <c r="I33" s="131">
        <f t="shared" si="12"/>
        <v>0</v>
      </c>
      <c r="J33" s="131">
        <f t="shared" si="12"/>
        <v>0</v>
      </c>
      <c r="K33" s="131">
        <f t="shared" si="12"/>
        <v>0</v>
      </c>
      <c r="L33" s="131">
        <f t="shared" si="12"/>
        <v>0</v>
      </c>
      <c r="M33" s="131">
        <f t="shared" si="12"/>
        <v>1</v>
      </c>
      <c r="N33" s="131">
        <f t="shared" si="12"/>
        <v>1</v>
      </c>
      <c r="O33" s="131">
        <f t="shared" si="12"/>
        <v>1</v>
      </c>
      <c r="P33" s="131">
        <f t="shared" si="12"/>
        <v>1</v>
      </c>
      <c r="Q33" s="131">
        <f t="shared" si="12"/>
        <v>1</v>
      </c>
      <c r="R33" s="131">
        <f t="shared" si="12"/>
        <v>1</v>
      </c>
      <c r="S33" s="131">
        <f t="shared" si="12"/>
        <v>1</v>
      </c>
      <c r="T33" s="131">
        <f t="shared" si="12"/>
        <v>1</v>
      </c>
      <c r="U33" s="131">
        <f t="shared" si="12"/>
        <v>1</v>
      </c>
      <c r="V33" s="131">
        <f t="shared" si="12"/>
        <v>1</v>
      </c>
      <c r="W33" s="131">
        <f t="shared" si="12"/>
        <v>1</v>
      </c>
      <c r="X33" s="131">
        <f t="shared" si="12"/>
        <v>1</v>
      </c>
      <c r="Y33" s="131">
        <f t="shared" si="11"/>
        <v>1</v>
      </c>
      <c r="Z33" s="131">
        <f t="shared" si="11"/>
        <v>1</v>
      </c>
      <c r="AA33" s="131">
        <f t="shared" si="11"/>
        <v>1</v>
      </c>
      <c r="AB33" s="131">
        <f t="shared" si="11"/>
        <v>1</v>
      </c>
      <c r="AC33" s="131">
        <f t="shared" si="11"/>
        <v>1</v>
      </c>
      <c r="AD33" s="131">
        <f t="shared" si="11"/>
        <v>1</v>
      </c>
      <c r="AE33" s="131">
        <f t="shared" si="11"/>
        <v>1</v>
      </c>
      <c r="AF33" s="131">
        <f t="shared" si="11"/>
        <v>1</v>
      </c>
      <c r="AG33" s="131">
        <f t="shared" si="11"/>
        <v>1</v>
      </c>
      <c r="AH33" s="131">
        <f t="shared" si="11"/>
        <v>1</v>
      </c>
      <c r="AI33" s="131">
        <f t="shared" si="11"/>
        <v>1</v>
      </c>
      <c r="AJ33" s="131">
        <f t="shared" si="11"/>
        <v>1</v>
      </c>
      <c r="AK33" s="131">
        <f t="shared" si="11"/>
        <v>1</v>
      </c>
      <c r="AL33" s="131">
        <f t="shared" si="11"/>
        <v>1</v>
      </c>
      <c r="AM33" s="131">
        <f t="shared" si="11"/>
        <v>1</v>
      </c>
      <c r="AN33" s="131">
        <f t="shared" si="11"/>
        <v>1</v>
      </c>
      <c r="AO33" s="131">
        <f t="shared" si="11"/>
        <v>1</v>
      </c>
      <c r="AP33" s="131">
        <f t="shared" ref="AP33:BO33" si="14">IF($G33=0,0,IF(AP$6&lt;$G33,0,IF(AP$6&gt;$H33,1,(AP$6-$G33+1)/($H33-$G33+1))))</f>
        <v>1</v>
      </c>
      <c r="AQ33" s="131">
        <f t="shared" si="14"/>
        <v>1</v>
      </c>
      <c r="AR33" s="131">
        <f t="shared" si="14"/>
        <v>1</v>
      </c>
      <c r="AS33" s="131">
        <f t="shared" si="14"/>
        <v>1</v>
      </c>
      <c r="AT33" s="131">
        <f t="shared" si="14"/>
        <v>1</v>
      </c>
      <c r="AU33" s="131">
        <f t="shared" si="14"/>
        <v>1</v>
      </c>
      <c r="AV33" s="131">
        <f t="shared" si="14"/>
        <v>1</v>
      </c>
      <c r="AW33" s="131">
        <f t="shared" si="14"/>
        <v>1</v>
      </c>
      <c r="AX33" s="131">
        <f t="shared" si="14"/>
        <v>1</v>
      </c>
      <c r="AY33" s="131">
        <f t="shared" si="14"/>
        <v>1</v>
      </c>
      <c r="AZ33" s="131">
        <f t="shared" si="14"/>
        <v>1</v>
      </c>
      <c r="BA33" s="131">
        <f t="shared" si="14"/>
        <v>1</v>
      </c>
      <c r="BB33" s="131">
        <f t="shared" si="14"/>
        <v>1</v>
      </c>
      <c r="BC33" s="131">
        <f t="shared" si="14"/>
        <v>1</v>
      </c>
      <c r="BD33" s="131">
        <f t="shared" si="14"/>
        <v>1</v>
      </c>
      <c r="BE33" s="131">
        <f t="shared" si="14"/>
        <v>1</v>
      </c>
      <c r="BF33" s="131">
        <f t="shared" si="14"/>
        <v>1</v>
      </c>
      <c r="BG33" s="131">
        <f t="shared" si="14"/>
        <v>1</v>
      </c>
      <c r="BH33" s="131">
        <f t="shared" si="14"/>
        <v>1</v>
      </c>
      <c r="BI33" s="131">
        <f t="shared" si="14"/>
        <v>1</v>
      </c>
      <c r="BJ33" s="131">
        <f t="shared" si="14"/>
        <v>1</v>
      </c>
      <c r="BK33" s="131">
        <f t="shared" si="14"/>
        <v>1</v>
      </c>
      <c r="BL33" s="131">
        <f t="shared" si="14"/>
        <v>1</v>
      </c>
      <c r="BM33" s="131">
        <f t="shared" si="14"/>
        <v>1</v>
      </c>
      <c r="BN33" s="131">
        <f t="shared" si="14"/>
        <v>1</v>
      </c>
      <c r="BO33" s="131">
        <f t="shared" si="14"/>
        <v>1</v>
      </c>
    </row>
    <row r="34" spans="1:67" s="129" customFormat="1" ht="18.75" customHeight="1" x14ac:dyDescent="0.25">
      <c r="A34" s="122"/>
      <c r="B34" s="123">
        <v>7</v>
      </c>
      <c r="C34" s="123" t="s">
        <v>733</v>
      </c>
      <c r="D34" s="123" t="s">
        <v>39</v>
      </c>
      <c r="E34" s="219">
        <f>SUM(E35:E38)</f>
        <v>461790779.99999994</v>
      </c>
      <c r="F34" s="126">
        <f t="shared" si="8"/>
        <v>2.2153966246023517E-3</v>
      </c>
      <c r="G34" s="127">
        <v>46245</v>
      </c>
      <c r="H34" s="127">
        <v>46606</v>
      </c>
      <c r="I34" s="126">
        <f>SUMPRODUCT($F35:$F38,I35:I38)</f>
        <v>0</v>
      </c>
      <c r="J34" s="126">
        <f t="shared" ref="J34:BO34" si="15">SUMPRODUCT($F35:$F38,J35:J38)</f>
        <v>0</v>
      </c>
      <c r="K34" s="126">
        <f t="shared" si="15"/>
        <v>0</v>
      </c>
      <c r="L34" s="126">
        <f t="shared" si="15"/>
        <v>0</v>
      </c>
      <c r="M34" s="126">
        <f t="shared" si="15"/>
        <v>0</v>
      </c>
      <c r="N34" s="126">
        <f t="shared" si="15"/>
        <v>0</v>
      </c>
      <c r="O34" s="126">
        <f t="shared" si="15"/>
        <v>0</v>
      </c>
      <c r="P34" s="126">
        <f t="shared" si="15"/>
        <v>0</v>
      </c>
      <c r="Q34" s="126">
        <f t="shared" si="15"/>
        <v>0</v>
      </c>
      <c r="R34" s="126">
        <f t="shared" si="15"/>
        <v>0</v>
      </c>
      <c r="S34" s="126">
        <f t="shared" si="15"/>
        <v>0</v>
      </c>
      <c r="T34" s="126">
        <f t="shared" si="15"/>
        <v>0</v>
      </c>
      <c r="U34" s="126">
        <f t="shared" si="15"/>
        <v>0</v>
      </c>
      <c r="V34" s="126">
        <f t="shared" si="15"/>
        <v>0</v>
      </c>
      <c r="W34" s="126">
        <f t="shared" si="15"/>
        <v>0</v>
      </c>
      <c r="X34" s="126">
        <f t="shared" si="15"/>
        <v>0</v>
      </c>
      <c r="Y34" s="126">
        <f t="shared" si="15"/>
        <v>0</v>
      </c>
      <c r="Z34" s="126">
        <f t="shared" si="15"/>
        <v>0</v>
      </c>
      <c r="AA34" s="126">
        <f t="shared" si="15"/>
        <v>0</v>
      </c>
      <c r="AB34" s="126">
        <f t="shared" si="15"/>
        <v>0</v>
      </c>
      <c r="AC34" s="126">
        <f t="shared" si="15"/>
        <v>0</v>
      </c>
      <c r="AD34" s="126">
        <f t="shared" si="15"/>
        <v>0</v>
      </c>
      <c r="AE34" s="126">
        <f t="shared" si="15"/>
        <v>0</v>
      </c>
      <c r="AF34" s="126">
        <f t="shared" si="15"/>
        <v>0</v>
      </c>
      <c r="AG34" s="126">
        <f t="shared" si="15"/>
        <v>0</v>
      </c>
      <c r="AH34" s="126">
        <f t="shared" si="15"/>
        <v>0</v>
      </c>
      <c r="AI34" s="126">
        <f t="shared" si="15"/>
        <v>0</v>
      </c>
      <c r="AJ34" s="126">
        <f t="shared" si="15"/>
        <v>0</v>
      </c>
      <c r="AK34" s="126">
        <f t="shared" si="15"/>
        <v>0</v>
      </c>
      <c r="AL34" s="126">
        <f t="shared" si="15"/>
        <v>0</v>
      </c>
      <c r="AM34" s="126">
        <f t="shared" si="15"/>
        <v>0.22222222222222221</v>
      </c>
      <c r="AN34" s="126">
        <f t="shared" si="15"/>
        <v>1</v>
      </c>
      <c r="AO34" s="126">
        <f t="shared" si="15"/>
        <v>1</v>
      </c>
      <c r="AP34" s="126">
        <f t="shared" si="15"/>
        <v>1</v>
      </c>
      <c r="AQ34" s="126">
        <f t="shared" si="15"/>
        <v>1</v>
      </c>
      <c r="AR34" s="126">
        <f t="shared" si="15"/>
        <v>1</v>
      </c>
      <c r="AS34" s="126">
        <f t="shared" si="15"/>
        <v>1</v>
      </c>
      <c r="AT34" s="126">
        <f t="shared" si="15"/>
        <v>1</v>
      </c>
      <c r="AU34" s="126">
        <f t="shared" si="15"/>
        <v>1</v>
      </c>
      <c r="AV34" s="126">
        <f t="shared" si="15"/>
        <v>1</v>
      </c>
      <c r="AW34" s="126">
        <f t="shared" si="15"/>
        <v>1</v>
      </c>
      <c r="AX34" s="126">
        <f t="shared" si="15"/>
        <v>1</v>
      </c>
      <c r="AY34" s="126">
        <f t="shared" si="15"/>
        <v>1</v>
      </c>
      <c r="AZ34" s="126">
        <f t="shared" si="15"/>
        <v>1</v>
      </c>
      <c r="BA34" s="126">
        <f t="shared" si="15"/>
        <v>1</v>
      </c>
      <c r="BB34" s="126">
        <f t="shared" si="15"/>
        <v>1</v>
      </c>
      <c r="BC34" s="126">
        <f t="shared" si="15"/>
        <v>1</v>
      </c>
      <c r="BD34" s="126">
        <f t="shared" si="15"/>
        <v>1</v>
      </c>
      <c r="BE34" s="126">
        <f t="shared" si="15"/>
        <v>1</v>
      </c>
      <c r="BF34" s="126">
        <f t="shared" si="15"/>
        <v>1</v>
      </c>
      <c r="BG34" s="126">
        <f t="shared" si="15"/>
        <v>1</v>
      </c>
      <c r="BH34" s="126">
        <f t="shared" si="15"/>
        <v>1</v>
      </c>
      <c r="BI34" s="126">
        <f t="shared" si="15"/>
        <v>1</v>
      </c>
      <c r="BJ34" s="126">
        <f t="shared" si="15"/>
        <v>1</v>
      </c>
      <c r="BK34" s="126">
        <f t="shared" si="15"/>
        <v>1</v>
      </c>
      <c r="BL34" s="126">
        <f t="shared" si="15"/>
        <v>1</v>
      </c>
      <c r="BM34" s="126">
        <f t="shared" si="15"/>
        <v>1</v>
      </c>
      <c r="BN34" s="126">
        <f t="shared" si="15"/>
        <v>1</v>
      </c>
      <c r="BO34" s="126">
        <f t="shared" si="15"/>
        <v>1</v>
      </c>
    </row>
    <row r="35" spans="1:67" s="129" customFormat="1" ht="18.75" customHeight="1" x14ac:dyDescent="0.25">
      <c r="A35" s="122"/>
      <c r="B35" s="145" t="s">
        <v>734</v>
      </c>
      <c r="C35" s="145" t="s">
        <v>735</v>
      </c>
      <c r="D35" s="145" t="s">
        <v>730</v>
      </c>
      <c r="E35" s="224">
        <f>VLOOKUP(B35,'Cuadro Control'!C31:J1965,8,FALSE)</f>
        <v>0</v>
      </c>
      <c r="F35" s="146">
        <f>IFERROR(E35/$E$34,0)</f>
        <v>0</v>
      </c>
      <c r="G35" s="147">
        <v>46245</v>
      </c>
      <c r="H35" s="147">
        <v>46261</v>
      </c>
      <c r="I35" s="146">
        <f t="shared" ref="I35:X38" si="16">IF($G35=0,0,IF(I$6&lt;$G35,0,IF(I$6&gt;$H35,1,(I$6-$G35+1)/($H35-$G35+1))))</f>
        <v>0</v>
      </c>
      <c r="J35" s="146">
        <f t="shared" si="16"/>
        <v>0</v>
      </c>
      <c r="K35" s="146">
        <f t="shared" si="16"/>
        <v>0</v>
      </c>
      <c r="L35" s="146">
        <f t="shared" si="16"/>
        <v>0</v>
      </c>
      <c r="M35" s="146">
        <f t="shared" si="16"/>
        <v>0</v>
      </c>
      <c r="N35" s="146">
        <f t="shared" si="16"/>
        <v>0.23529411764705882</v>
      </c>
      <c r="O35" s="146">
        <f t="shared" si="16"/>
        <v>0.6470588235294118</v>
      </c>
      <c r="P35" s="146">
        <f t="shared" si="16"/>
        <v>1</v>
      </c>
      <c r="Q35" s="146">
        <f t="shared" si="16"/>
        <v>1</v>
      </c>
      <c r="R35" s="146">
        <f t="shared" si="16"/>
        <v>1</v>
      </c>
      <c r="S35" s="146">
        <f t="shared" si="16"/>
        <v>1</v>
      </c>
      <c r="T35" s="146">
        <f t="shared" si="16"/>
        <v>1</v>
      </c>
      <c r="U35" s="146">
        <f t="shared" si="16"/>
        <v>1</v>
      </c>
      <c r="V35" s="146">
        <f t="shared" si="16"/>
        <v>1</v>
      </c>
      <c r="W35" s="146">
        <f t="shared" si="16"/>
        <v>1</v>
      </c>
      <c r="X35" s="146">
        <f t="shared" si="16"/>
        <v>1</v>
      </c>
      <c r="Y35" s="146">
        <f t="shared" ref="Y35:BO38" si="17">IF($G35=0,0,IF(Y$6&lt;$G35,0,IF(Y$6&gt;$H35,1,(Y$6-$G35+1)/($H35-$G35+1))))</f>
        <v>1</v>
      </c>
      <c r="Z35" s="146">
        <f t="shared" si="17"/>
        <v>1</v>
      </c>
      <c r="AA35" s="146">
        <f t="shared" si="17"/>
        <v>1</v>
      </c>
      <c r="AB35" s="146">
        <f t="shared" si="17"/>
        <v>1</v>
      </c>
      <c r="AC35" s="146">
        <f t="shared" si="17"/>
        <v>1</v>
      </c>
      <c r="AD35" s="146">
        <f t="shared" si="17"/>
        <v>1</v>
      </c>
      <c r="AE35" s="146">
        <f t="shared" si="17"/>
        <v>1</v>
      </c>
      <c r="AF35" s="146">
        <f t="shared" si="17"/>
        <v>1</v>
      </c>
      <c r="AG35" s="146">
        <f t="shared" si="17"/>
        <v>1</v>
      </c>
      <c r="AH35" s="146">
        <f t="shared" si="17"/>
        <v>1</v>
      </c>
      <c r="AI35" s="146">
        <f t="shared" si="17"/>
        <v>1</v>
      </c>
      <c r="AJ35" s="146">
        <f t="shared" si="17"/>
        <v>1</v>
      </c>
      <c r="AK35" s="146">
        <f t="shared" si="17"/>
        <v>1</v>
      </c>
      <c r="AL35" s="146">
        <f t="shared" si="17"/>
        <v>1</v>
      </c>
      <c r="AM35" s="146">
        <f t="shared" si="17"/>
        <v>1</v>
      </c>
      <c r="AN35" s="146">
        <f t="shared" si="17"/>
        <v>1</v>
      </c>
      <c r="AO35" s="146">
        <f t="shared" si="17"/>
        <v>1</v>
      </c>
      <c r="AP35" s="146">
        <f t="shared" si="17"/>
        <v>1</v>
      </c>
      <c r="AQ35" s="146">
        <f t="shared" si="17"/>
        <v>1</v>
      </c>
      <c r="AR35" s="146">
        <f t="shared" si="17"/>
        <v>1</v>
      </c>
      <c r="AS35" s="146">
        <f t="shared" si="17"/>
        <v>1</v>
      </c>
      <c r="AT35" s="146">
        <f t="shared" si="17"/>
        <v>1</v>
      </c>
      <c r="AU35" s="146">
        <f t="shared" si="17"/>
        <v>1</v>
      </c>
      <c r="AV35" s="146">
        <f t="shared" si="17"/>
        <v>1</v>
      </c>
      <c r="AW35" s="146">
        <f t="shared" si="17"/>
        <v>1</v>
      </c>
      <c r="AX35" s="146">
        <f t="shared" si="17"/>
        <v>1</v>
      </c>
      <c r="AY35" s="146">
        <f t="shared" si="17"/>
        <v>1</v>
      </c>
      <c r="AZ35" s="146">
        <f t="shared" si="17"/>
        <v>1</v>
      </c>
      <c r="BA35" s="146">
        <f t="shared" si="17"/>
        <v>1</v>
      </c>
      <c r="BB35" s="146">
        <f t="shared" si="17"/>
        <v>1</v>
      </c>
      <c r="BC35" s="146">
        <f t="shared" si="17"/>
        <v>1</v>
      </c>
      <c r="BD35" s="146">
        <f t="shared" si="17"/>
        <v>1</v>
      </c>
      <c r="BE35" s="146">
        <f t="shared" si="17"/>
        <v>1</v>
      </c>
      <c r="BF35" s="146">
        <f t="shared" si="17"/>
        <v>1</v>
      </c>
      <c r="BG35" s="146">
        <f t="shared" si="17"/>
        <v>1</v>
      </c>
      <c r="BH35" s="146">
        <f t="shared" si="17"/>
        <v>1</v>
      </c>
      <c r="BI35" s="146">
        <f t="shared" si="17"/>
        <v>1</v>
      </c>
      <c r="BJ35" s="146">
        <f t="shared" si="17"/>
        <v>1</v>
      </c>
      <c r="BK35" s="146">
        <f t="shared" si="17"/>
        <v>1</v>
      </c>
      <c r="BL35" s="146">
        <f t="shared" si="17"/>
        <v>1</v>
      </c>
      <c r="BM35" s="146">
        <f t="shared" si="17"/>
        <v>1</v>
      </c>
      <c r="BN35" s="146">
        <f t="shared" si="17"/>
        <v>1</v>
      </c>
      <c r="BO35" s="146">
        <f t="shared" si="17"/>
        <v>1</v>
      </c>
    </row>
    <row r="36" spans="1:67" s="129" customFormat="1" ht="18.75" customHeight="1" x14ac:dyDescent="0.25">
      <c r="A36" s="122"/>
      <c r="B36" s="145" t="s">
        <v>736</v>
      </c>
      <c r="C36" s="145" t="s">
        <v>737</v>
      </c>
      <c r="D36" s="145" t="s">
        <v>21</v>
      </c>
      <c r="E36" s="224">
        <f>VLOOKUP(B36,'Cuadro Control'!C32:J1966,8,FALSE)</f>
        <v>0</v>
      </c>
      <c r="F36" s="146">
        <f>IFERROR(E36/$E$34,0)</f>
        <v>0</v>
      </c>
      <c r="G36" s="147">
        <v>46261</v>
      </c>
      <c r="H36" s="147">
        <v>46272</v>
      </c>
      <c r="I36" s="146">
        <f t="shared" si="16"/>
        <v>0</v>
      </c>
      <c r="J36" s="146">
        <f t="shared" si="16"/>
        <v>0</v>
      </c>
      <c r="K36" s="146">
        <f t="shared" si="16"/>
        <v>0</v>
      </c>
      <c r="L36" s="146">
        <f t="shared" si="16"/>
        <v>0</v>
      </c>
      <c r="M36" s="146">
        <f t="shared" si="16"/>
        <v>0</v>
      </c>
      <c r="N36" s="146">
        <f t="shared" si="16"/>
        <v>0</v>
      </c>
      <c r="O36" s="146">
        <f t="shared" si="16"/>
        <v>0</v>
      </c>
      <c r="P36" s="146">
        <f t="shared" si="16"/>
        <v>0.16666666666666666</v>
      </c>
      <c r="Q36" s="146">
        <f t="shared" si="16"/>
        <v>0.75</v>
      </c>
      <c r="R36" s="146">
        <f t="shared" si="16"/>
        <v>1</v>
      </c>
      <c r="S36" s="146">
        <f t="shared" si="16"/>
        <v>1</v>
      </c>
      <c r="T36" s="146">
        <f t="shared" si="16"/>
        <v>1</v>
      </c>
      <c r="U36" s="146">
        <f t="shared" si="16"/>
        <v>1</v>
      </c>
      <c r="V36" s="146">
        <f t="shared" si="16"/>
        <v>1</v>
      </c>
      <c r="W36" s="146">
        <f t="shared" si="16"/>
        <v>1</v>
      </c>
      <c r="X36" s="146">
        <f t="shared" si="16"/>
        <v>1</v>
      </c>
      <c r="Y36" s="146">
        <f t="shared" si="17"/>
        <v>1</v>
      </c>
      <c r="Z36" s="146">
        <f t="shared" si="17"/>
        <v>1</v>
      </c>
      <c r="AA36" s="146">
        <f t="shared" si="17"/>
        <v>1</v>
      </c>
      <c r="AB36" s="146">
        <f t="shared" si="17"/>
        <v>1</v>
      </c>
      <c r="AC36" s="146">
        <f t="shared" si="17"/>
        <v>1</v>
      </c>
      <c r="AD36" s="146">
        <f t="shared" si="17"/>
        <v>1</v>
      </c>
      <c r="AE36" s="146">
        <f t="shared" si="17"/>
        <v>1</v>
      </c>
      <c r="AF36" s="146">
        <f t="shared" si="17"/>
        <v>1</v>
      </c>
      <c r="AG36" s="146">
        <f t="shared" si="17"/>
        <v>1</v>
      </c>
      <c r="AH36" s="146">
        <f t="shared" si="17"/>
        <v>1</v>
      </c>
      <c r="AI36" s="146">
        <f t="shared" si="17"/>
        <v>1</v>
      </c>
      <c r="AJ36" s="146">
        <f t="shared" si="17"/>
        <v>1</v>
      </c>
      <c r="AK36" s="146">
        <f t="shared" si="17"/>
        <v>1</v>
      </c>
      <c r="AL36" s="146">
        <f t="shared" si="17"/>
        <v>1</v>
      </c>
      <c r="AM36" s="146">
        <f t="shared" si="17"/>
        <v>1</v>
      </c>
      <c r="AN36" s="146">
        <f t="shared" si="17"/>
        <v>1</v>
      </c>
      <c r="AO36" s="146">
        <f t="shared" si="17"/>
        <v>1</v>
      </c>
      <c r="AP36" s="146">
        <f t="shared" si="17"/>
        <v>1</v>
      </c>
      <c r="AQ36" s="146">
        <f t="shared" si="17"/>
        <v>1</v>
      </c>
      <c r="AR36" s="146">
        <f t="shared" si="17"/>
        <v>1</v>
      </c>
      <c r="AS36" s="146">
        <f t="shared" si="17"/>
        <v>1</v>
      </c>
      <c r="AT36" s="146">
        <f t="shared" si="17"/>
        <v>1</v>
      </c>
      <c r="AU36" s="146">
        <f t="shared" si="17"/>
        <v>1</v>
      </c>
      <c r="AV36" s="146">
        <f t="shared" si="17"/>
        <v>1</v>
      </c>
      <c r="AW36" s="146">
        <f t="shared" si="17"/>
        <v>1</v>
      </c>
      <c r="AX36" s="146">
        <f t="shared" si="17"/>
        <v>1</v>
      </c>
      <c r="AY36" s="146">
        <f t="shared" si="17"/>
        <v>1</v>
      </c>
      <c r="AZ36" s="146">
        <f t="shared" si="17"/>
        <v>1</v>
      </c>
      <c r="BA36" s="146">
        <f t="shared" si="17"/>
        <v>1</v>
      </c>
      <c r="BB36" s="146">
        <f t="shared" si="17"/>
        <v>1</v>
      </c>
      <c r="BC36" s="146">
        <f t="shared" si="17"/>
        <v>1</v>
      </c>
      <c r="BD36" s="146">
        <f t="shared" si="17"/>
        <v>1</v>
      </c>
      <c r="BE36" s="146">
        <f t="shared" si="17"/>
        <v>1</v>
      </c>
      <c r="BF36" s="146">
        <f t="shared" si="17"/>
        <v>1</v>
      </c>
      <c r="BG36" s="146">
        <f t="shared" si="17"/>
        <v>1</v>
      </c>
      <c r="BH36" s="146">
        <f t="shared" si="17"/>
        <v>1</v>
      </c>
      <c r="BI36" s="146">
        <f t="shared" si="17"/>
        <v>1</v>
      </c>
      <c r="BJ36" s="146">
        <f t="shared" si="17"/>
        <v>1</v>
      </c>
      <c r="BK36" s="146">
        <f t="shared" si="17"/>
        <v>1</v>
      </c>
      <c r="BL36" s="146">
        <f t="shared" si="17"/>
        <v>1</v>
      </c>
      <c r="BM36" s="146">
        <f t="shared" si="17"/>
        <v>1</v>
      </c>
      <c r="BN36" s="146">
        <f t="shared" si="17"/>
        <v>1</v>
      </c>
      <c r="BO36" s="146">
        <f t="shared" si="17"/>
        <v>1</v>
      </c>
    </row>
    <row r="37" spans="1:67" s="129" customFormat="1" ht="18.75" customHeight="1" x14ac:dyDescent="0.25">
      <c r="A37" s="122"/>
      <c r="B37" s="145" t="s">
        <v>738</v>
      </c>
      <c r="C37" s="145" t="s">
        <v>739</v>
      </c>
      <c r="D37" s="145" t="s">
        <v>730</v>
      </c>
      <c r="E37" s="224">
        <f>VLOOKUP(B37,'Cuadro Control'!C33:J1967,8,FALSE)</f>
        <v>0</v>
      </c>
      <c r="F37" s="146">
        <f>IFERROR(E37/$E$34,0)</f>
        <v>0</v>
      </c>
      <c r="G37" s="147">
        <v>46591</v>
      </c>
      <c r="H37" s="147">
        <v>46606</v>
      </c>
      <c r="I37" s="146">
        <f t="shared" si="16"/>
        <v>0</v>
      </c>
      <c r="J37" s="146">
        <f t="shared" si="16"/>
        <v>0</v>
      </c>
      <c r="K37" s="146">
        <f t="shared" si="16"/>
        <v>0</v>
      </c>
      <c r="L37" s="146">
        <f t="shared" si="16"/>
        <v>0</v>
      </c>
      <c r="M37" s="146">
        <f t="shared" si="16"/>
        <v>0</v>
      </c>
      <c r="N37" s="146">
        <f t="shared" si="16"/>
        <v>0</v>
      </c>
      <c r="O37" s="146">
        <f t="shared" si="16"/>
        <v>0</v>
      </c>
      <c r="P37" s="146">
        <f t="shared" si="16"/>
        <v>0</v>
      </c>
      <c r="Q37" s="146">
        <f t="shared" si="16"/>
        <v>0</v>
      </c>
      <c r="R37" s="146">
        <f t="shared" si="16"/>
        <v>0</v>
      </c>
      <c r="S37" s="146">
        <f t="shared" si="16"/>
        <v>0</v>
      </c>
      <c r="T37" s="146">
        <f t="shared" si="16"/>
        <v>0</v>
      </c>
      <c r="U37" s="146">
        <f t="shared" si="16"/>
        <v>0</v>
      </c>
      <c r="V37" s="146">
        <f t="shared" si="16"/>
        <v>0</v>
      </c>
      <c r="W37" s="146">
        <f t="shared" si="16"/>
        <v>0</v>
      </c>
      <c r="X37" s="146">
        <f t="shared" si="16"/>
        <v>0</v>
      </c>
      <c r="Y37" s="146">
        <f t="shared" si="17"/>
        <v>0</v>
      </c>
      <c r="Z37" s="146">
        <f t="shared" si="17"/>
        <v>0</v>
      </c>
      <c r="AA37" s="146">
        <f t="shared" si="17"/>
        <v>0</v>
      </c>
      <c r="AB37" s="146">
        <f t="shared" si="17"/>
        <v>0</v>
      </c>
      <c r="AC37" s="146">
        <f t="shared" si="17"/>
        <v>0</v>
      </c>
      <c r="AD37" s="146">
        <f t="shared" si="17"/>
        <v>0</v>
      </c>
      <c r="AE37" s="146">
        <f t="shared" si="17"/>
        <v>0</v>
      </c>
      <c r="AF37" s="146">
        <f t="shared" si="17"/>
        <v>0</v>
      </c>
      <c r="AG37" s="146">
        <f t="shared" si="17"/>
        <v>0</v>
      </c>
      <c r="AH37" s="146">
        <f t="shared" si="17"/>
        <v>0</v>
      </c>
      <c r="AI37" s="146">
        <f t="shared" si="17"/>
        <v>0</v>
      </c>
      <c r="AJ37" s="146">
        <f t="shared" si="17"/>
        <v>0</v>
      </c>
      <c r="AK37" s="146">
        <f t="shared" si="17"/>
        <v>0</v>
      </c>
      <c r="AL37" s="146">
        <f t="shared" si="17"/>
        <v>0</v>
      </c>
      <c r="AM37" s="146">
        <f t="shared" si="17"/>
        <v>0</v>
      </c>
      <c r="AN37" s="146">
        <f t="shared" si="17"/>
        <v>0</v>
      </c>
      <c r="AO37" s="146">
        <f t="shared" si="17"/>
        <v>0</v>
      </c>
      <c r="AP37" s="146">
        <f t="shared" si="17"/>
        <v>0</v>
      </c>
      <c r="AQ37" s="146">
        <f t="shared" si="17"/>
        <v>0</v>
      </c>
      <c r="AR37" s="146">
        <f t="shared" si="17"/>
        <v>0</v>
      </c>
      <c r="AS37" s="146">
        <f t="shared" si="17"/>
        <v>0</v>
      </c>
      <c r="AT37" s="146">
        <f t="shared" si="17"/>
        <v>0</v>
      </c>
      <c r="AU37" s="146">
        <f t="shared" si="17"/>
        <v>0</v>
      </c>
      <c r="AV37" s="146">
        <f t="shared" si="17"/>
        <v>0</v>
      </c>
      <c r="AW37" s="146">
        <f t="shared" si="17"/>
        <v>0</v>
      </c>
      <c r="AX37" s="146">
        <f t="shared" si="17"/>
        <v>0</v>
      </c>
      <c r="AY37" s="146">
        <f t="shared" si="17"/>
        <v>0</v>
      </c>
      <c r="AZ37" s="146">
        <f t="shared" si="17"/>
        <v>0</v>
      </c>
      <c r="BA37" s="146">
        <f t="shared" si="17"/>
        <v>0</v>
      </c>
      <c r="BB37" s="146">
        <f t="shared" si="17"/>
        <v>0</v>
      </c>
      <c r="BC37" s="146">
        <f t="shared" si="17"/>
        <v>0</v>
      </c>
      <c r="BD37" s="146">
        <f t="shared" si="17"/>
        <v>0</v>
      </c>
      <c r="BE37" s="146">
        <f t="shared" si="17"/>
        <v>0</v>
      </c>
      <c r="BF37" s="146">
        <f t="shared" si="17"/>
        <v>0</v>
      </c>
      <c r="BG37" s="146">
        <f t="shared" si="17"/>
        <v>0</v>
      </c>
      <c r="BH37" s="146">
        <f t="shared" si="17"/>
        <v>0</v>
      </c>
      <c r="BI37" s="146">
        <f t="shared" si="17"/>
        <v>0</v>
      </c>
      <c r="BJ37" s="146">
        <f t="shared" si="17"/>
        <v>0</v>
      </c>
      <c r="BK37" s="146">
        <f t="shared" si="17"/>
        <v>6.25E-2</v>
      </c>
      <c r="BL37" s="146">
        <f t="shared" si="17"/>
        <v>0.5</v>
      </c>
      <c r="BM37" s="146">
        <f t="shared" si="17"/>
        <v>0.9375</v>
      </c>
      <c r="BN37" s="146">
        <f t="shared" si="17"/>
        <v>1</v>
      </c>
      <c r="BO37" s="146">
        <f t="shared" si="17"/>
        <v>1</v>
      </c>
    </row>
    <row r="38" spans="1:67" s="129" customFormat="1" ht="18.75" customHeight="1" x14ac:dyDescent="0.25">
      <c r="A38" s="122"/>
      <c r="B38" s="145" t="s">
        <v>740</v>
      </c>
      <c r="C38" s="145" t="s">
        <v>741</v>
      </c>
      <c r="D38" s="145" t="s">
        <v>22</v>
      </c>
      <c r="E38" s="224">
        <f>VLOOKUP(B38,'Cuadro Control'!C34:J1968,8,FALSE)</f>
        <v>461790779.99999994</v>
      </c>
      <c r="F38" s="146">
        <f>IFERROR(E38/$E$34,0)</f>
        <v>1</v>
      </c>
      <c r="G38" s="147">
        <v>46422</v>
      </c>
      <c r="H38" s="147">
        <v>46430</v>
      </c>
      <c r="I38" s="146">
        <f t="shared" si="16"/>
        <v>0</v>
      </c>
      <c r="J38" s="146">
        <f t="shared" si="16"/>
        <v>0</v>
      </c>
      <c r="K38" s="146">
        <f t="shared" si="16"/>
        <v>0</v>
      </c>
      <c r="L38" s="146">
        <f t="shared" si="16"/>
        <v>0</v>
      </c>
      <c r="M38" s="146">
        <f t="shared" si="16"/>
        <v>0</v>
      </c>
      <c r="N38" s="146">
        <f t="shared" si="16"/>
        <v>0</v>
      </c>
      <c r="O38" s="146">
        <f t="shared" si="16"/>
        <v>0</v>
      </c>
      <c r="P38" s="146">
        <f t="shared" si="16"/>
        <v>0</v>
      </c>
      <c r="Q38" s="146">
        <f t="shared" si="16"/>
        <v>0</v>
      </c>
      <c r="R38" s="146">
        <f t="shared" si="16"/>
        <v>0</v>
      </c>
      <c r="S38" s="146">
        <f t="shared" si="16"/>
        <v>0</v>
      </c>
      <c r="T38" s="146">
        <f t="shared" si="16"/>
        <v>0</v>
      </c>
      <c r="U38" s="146">
        <f t="shared" si="16"/>
        <v>0</v>
      </c>
      <c r="V38" s="146">
        <f t="shared" si="16"/>
        <v>0</v>
      </c>
      <c r="W38" s="146">
        <f t="shared" si="16"/>
        <v>0</v>
      </c>
      <c r="X38" s="146">
        <f t="shared" si="16"/>
        <v>0</v>
      </c>
      <c r="Y38" s="146">
        <f t="shared" si="17"/>
        <v>0</v>
      </c>
      <c r="Z38" s="146">
        <f t="shared" si="17"/>
        <v>0</v>
      </c>
      <c r="AA38" s="146">
        <f t="shared" si="17"/>
        <v>0</v>
      </c>
      <c r="AB38" s="146">
        <f t="shared" si="17"/>
        <v>0</v>
      </c>
      <c r="AC38" s="146">
        <f t="shared" si="17"/>
        <v>0</v>
      </c>
      <c r="AD38" s="146">
        <f t="shared" si="17"/>
        <v>0</v>
      </c>
      <c r="AE38" s="146">
        <f t="shared" si="17"/>
        <v>0</v>
      </c>
      <c r="AF38" s="146">
        <f t="shared" si="17"/>
        <v>0</v>
      </c>
      <c r="AG38" s="146">
        <f t="shared" si="17"/>
        <v>0</v>
      </c>
      <c r="AH38" s="146">
        <f t="shared" si="17"/>
        <v>0</v>
      </c>
      <c r="AI38" s="146">
        <f t="shared" si="17"/>
        <v>0</v>
      </c>
      <c r="AJ38" s="146">
        <f t="shared" si="17"/>
        <v>0</v>
      </c>
      <c r="AK38" s="146">
        <f t="shared" si="17"/>
        <v>0</v>
      </c>
      <c r="AL38" s="146">
        <f t="shared" si="17"/>
        <v>0</v>
      </c>
      <c r="AM38" s="146">
        <f t="shared" si="17"/>
        <v>0.22222222222222221</v>
      </c>
      <c r="AN38" s="146">
        <f t="shared" si="17"/>
        <v>1</v>
      </c>
      <c r="AO38" s="146">
        <f t="shared" si="17"/>
        <v>1</v>
      </c>
      <c r="AP38" s="146">
        <f t="shared" si="17"/>
        <v>1</v>
      </c>
      <c r="AQ38" s="146">
        <f t="shared" si="17"/>
        <v>1</v>
      </c>
      <c r="AR38" s="146">
        <f t="shared" si="17"/>
        <v>1</v>
      </c>
      <c r="AS38" s="146">
        <f t="shared" si="17"/>
        <v>1</v>
      </c>
      <c r="AT38" s="146">
        <f t="shared" si="17"/>
        <v>1</v>
      </c>
      <c r="AU38" s="146">
        <f t="shared" si="17"/>
        <v>1</v>
      </c>
      <c r="AV38" s="146">
        <f t="shared" si="17"/>
        <v>1</v>
      </c>
      <c r="AW38" s="146">
        <f t="shared" si="17"/>
        <v>1</v>
      </c>
      <c r="AX38" s="146">
        <f t="shared" si="17"/>
        <v>1</v>
      </c>
      <c r="AY38" s="146">
        <f t="shared" si="17"/>
        <v>1</v>
      </c>
      <c r="AZ38" s="146">
        <f t="shared" si="17"/>
        <v>1</v>
      </c>
      <c r="BA38" s="146">
        <f t="shared" si="17"/>
        <v>1</v>
      </c>
      <c r="BB38" s="146">
        <f t="shared" si="17"/>
        <v>1</v>
      </c>
      <c r="BC38" s="146">
        <f t="shared" si="17"/>
        <v>1</v>
      </c>
      <c r="BD38" s="146">
        <f t="shared" si="17"/>
        <v>1</v>
      </c>
      <c r="BE38" s="146">
        <f t="shared" si="17"/>
        <v>1</v>
      </c>
      <c r="BF38" s="146">
        <f t="shared" si="17"/>
        <v>1</v>
      </c>
      <c r="BG38" s="146">
        <f t="shared" si="17"/>
        <v>1</v>
      </c>
      <c r="BH38" s="146">
        <f t="shared" si="17"/>
        <v>1</v>
      </c>
      <c r="BI38" s="146">
        <f t="shared" si="17"/>
        <v>1</v>
      </c>
      <c r="BJ38" s="146">
        <f t="shared" si="17"/>
        <v>1</v>
      </c>
      <c r="BK38" s="146">
        <f t="shared" si="17"/>
        <v>1</v>
      </c>
      <c r="BL38" s="146">
        <f t="shared" si="17"/>
        <v>1</v>
      </c>
      <c r="BM38" s="146">
        <f t="shared" si="17"/>
        <v>1</v>
      </c>
      <c r="BN38" s="146">
        <f t="shared" si="17"/>
        <v>1</v>
      </c>
      <c r="BO38" s="146">
        <f t="shared" si="17"/>
        <v>1</v>
      </c>
    </row>
    <row r="39" spans="1:67" s="129" customFormat="1" ht="18.75" customHeight="1" x14ac:dyDescent="0.25">
      <c r="A39" s="122"/>
      <c r="B39" s="123">
        <v>8</v>
      </c>
      <c r="C39" s="123" t="s">
        <v>742</v>
      </c>
      <c r="D39" s="123" t="s">
        <v>1970</v>
      </c>
      <c r="E39" s="219">
        <f>SUM(E40:E43)</f>
        <v>8363637791.0999985</v>
      </c>
      <c r="F39" s="126">
        <f t="shared" si="8"/>
        <v>4.0123743769417845E-2</v>
      </c>
      <c r="G39" s="127">
        <v>46266</v>
      </c>
      <c r="H39" s="127">
        <v>46606</v>
      </c>
      <c r="I39" s="126">
        <f>SUMPRODUCT($F40:$F43,I40:I43)</f>
        <v>0</v>
      </c>
      <c r="J39" s="126">
        <f t="shared" ref="J39:BO39" si="18">SUMPRODUCT($F40:$F43,J40:J43)</f>
        <v>0</v>
      </c>
      <c r="K39" s="126">
        <f t="shared" si="18"/>
        <v>0</v>
      </c>
      <c r="L39" s="126">
        <f t="shared" si="18"/>
        <v>0</v>
      </c>
      <c r="M39" s="126">
        <f t="shared" si="18"/>
        <v>0</v>
      </c>
      <c r="N39" s="126">
        <f t="shared" si="18"/>
        <v>0</v>
      </c>
      <c r="O39" s="126">
        <f t="shared" si="18"/>
        <v>0</v>
      </c>
      <c r="P39" s="126">
        <f t="shared" si="18"/>
        <v>0</v>
      </c>
      <c r="Q39" s="126">
        <f t="shared" si="18"/>
        <v>2.5987495564584197E-4</v>
      </c>
      <c r="R39" s="126">
        <f t="shared" si="18"/>
        <v>7.1465612802606537E-4</v>
      </c>
      <c r="S39" s="126">
        <f t="shared" si="18"/>
        <v>1.2110273733079032E-3</v>
      </c>
      <c r="T39" s="126">
        <f t="shared" si="18"/>
        <v>1.6112583249984855E-3</v>
      </c>
      <c r="U39" s="126">
        <f t="shared" si="18"/>
        <v>2.3363905474973714E-2</v>
      </c>
      <c r="V39" s="126">
        <f t="shared" si="18"/>
        <v>4.7973646727957717E-2</v>
      </c>
      <c r="W39" s="126">
        <f t="shared" si="18"/>
        <v>7.0040482730952078E-2</v>
      </c>
      <c r="X39" s="126">
        <f t="shared" si="18"/>
        <v>9.2107318733946439E-2</v>
      </c>
      <c r="Y39" s="126">
        <f t="shared" si="18"/>
        <v>0.1141741547369408</v>
      </c>
      <c r="Z39" s="126">
        <f t="shared" si="18"/>
        <v>0.13624099073993515</v>
      </c>
      <c r="AA39" s="126">
        <f t="shared" si="18"/>
        <v>0.15830782674292951</v>
      </c>
      <c r="AB39" s="126">
        <f t="shared" si="18"/>
        <v>0.18037466274592387</v>
      </c>
      <c r="AC39" s="126">
        <f t="shared" si="18"/>
        <v>0.20244149874891826</v>
      </c>
      <c r="AD39" s="126">
        <f t="shared" si="18"/>
        <v>0.22450833475191259</v>
      </c>
      <c r="AE39" s="126">
        <f t="shared" si="18"/>
        <v>0.24657517075490695</v>
      </c>
      <c r="AF39" s="126">
        <f t="shared" si="18"/>
        <v>0.26864200675790129</v>
      </c>
      <c r="AG39" s="126">
        <f t="shared" si="18"/>
        <v>0.29070884276089565</v>
      </c>
      <c r="AH39" s="126">
        <f t="shared" si="18"/>
        <v>0.31277567876389001</v>
      </c>
      <c r="AI39" s="126">
        <f t="shared" si="18"/>
        <v>0.33484251476688437</v>
      </c>
      <c r="AJ39" s="126">
        <f t="shared" si="18"/>
        <v>0.35690935076987873</v>
      </c>
      <c r="AK39" s="126">
        <f t="shared" si="18"/>
        <v>0.37897618677287309</v>
      </c>
      <c r="AL39" s="126">
        <f t="shared" si="18"/>
        <v>0.40104302277586751</v>
      </c>
      <c r="AM39" s="126">
        <f t="shared" si="18"/>
        <v>0.42310985877886181</v>
      </c>
      <c r="AN39" s="126">
        <f t="shared" si="18"/>
        <v>0.44517669478185617</v>
      </c>
      <c r="AO39" s="126">
        <f t="shared" si="18"/>
        <v>0.46724353078485054</v>
      </c>
      <c r="AP39" s="126">
        <f t="shared" si="18"/>
        <v>0.4893103667878449</v>
      </c>
      <c r="AQ39" s="126">
        <f t="shared" si="18"/>
        <v>0.5113772027908392</v>
      </c>
      <c r="AR39" s="126">
        <f t="shared" si="18"/>
        <v>0.53344403879383351</v>
      </c>
      <c r="AS39" s="126">
        <f t="shared" si="18"/>
        <v>0.55551087479682792</v>
      </c>
      <c r="AT39" s="126">
        <f t="shared" si="18"/>
        <v>0.57757771079982223</v>
      </c>
      <c r="AU39" s="126">
        <f t="shared" si="18"/>
        <v>0.59964454680281665</v>
      </c>
      <c r="AV39" s="126">
        <f t="shared" si="18"/>
        <v>0.62171138280581095</v>
      </c>
      <c r="AW39" s="126">
        <f t="shared" si="18"/>
        <v>0.64377821880880537</v>
      </c>
      <c r="AX39" s="126">
        <f t="shared" si="18"/>
        <v>0.66584505481179967</v>
      </c>
      <c r="AY39" s="126">
        <f t="shared" si="18"/>
        <v>0.68791189081479398</v>
      </c>
      <c r="AZ39" s="126">
        <f t="shared" si="18"/>
        <v>0.7099787268177884</v>
      </c>
      <c r="BA39" s="126">
        <f t="shared" si="18"/>
        <v>0.7320455628207827</v>
      </c>
      <c r="BB39" s="126">
        <f t="shared" si="18"/>
        <v>0.75411239882377723</v>
      </c>
      <c r="BC39" s="126">
        <f t="shared" si="18"/>
        <v>0.77617923482677154</v>
      </c>
      <c r="BD39" s="126">
        <f t="shared" si="18"/>
        <v>0.79824607082976595</v>
      </c>
      <c r="BE39" s="126">
        <f t="shared" si="18"/>
        <v>0.82031290683276026</v>
      </c>
      <c r="BF39" s="126">
        <f t="shared" si="18"/>
        <v>0.84237974283575456</v>
      </c>
      <c r="BG39" s="126">
        <f t="shared" si="18"/>
        <v>0.86444657883874898</v>
      </c>
      <c r="BH39" s="126">
        <f t="shared" si="18"/>
        <v>0.88651341484174329</v>
      </c>
      <c r="BI39" s="126">
        <f t="shared" si="18"/>
        <v>0.9085802508447377</v>
      </c>
      <c r="BJ39" s="126">
        <f t="shared" si="18"/>
        <v>0.93064708684773201</v>
      </c>
      <c r="BK39" s="126">
        <f t="shared" si="18"/>
        <v>0.95271392285072642</v>
      </c>
      <c r="BL39" s="126">
        <f t="shared" si="18"/>
        <v>0.97478075885372073</v>
      </c>
      <c r="BM39" s="126">
        <f t="shared" si="18"/>
        <v>0.99684759485671515</v>
      </c>
      <c r="BN39" s="126">
        <f t="shared" si="18"/>
        <v>1</v>
      </c>
      <c r="BO39" s="126">
        <f t="shared" si="18"/>
        <v>1</v>
      </c>
    </row>
    <row r="40" spans="1:67" s="129" customFormat="1" ht="18.75" customHeight="1" x14ac:dyDescent="0.25">
      <c r="A40" s="122"/>
      <c r="B40" s="145" t="s">
        <v>743</v>
      </c>
      <c r="C40" s="145" t="s">
        <v>744</v>
      </c>
      <c r="D40" s="145" t="s">
        <v>730</v>
      </c>
      <c r="E40" s="224">
        <f>VLOOKUP(B40,'Cuadro Control'!C36:J1970,8,FALSE)</f>
        <v>8694000</v>
      </c>
      <c r="F40" s="146">
        <f>IFERROR(E40/$E$39,0)</f>
        <v>1.0394998225833679E-3</v>
      </c>
      <c r="G40" s="147">
        <v>46266</v>
      </c>
      <c r="H40" s="147">
        <v>46281</v>
      </c>
      <c r="I40" s="146">
        <f t="shared" ref="I40:BO43" si="19">IF($G40=0,0,IF(I$6&lt;$G40,0,IF(I$6&gt;$H40,1,(I$6-$G40+1)/($H40-$G40+1))))</f>
        <v>0</v>
      </c>
      <c r="J40" s="146">
        <f t="shared" si="19"/>
        <v>0</v>
      </c>
      <c r="K40" s="146">
        <f t="shared" si="19"/>
        <v>0</v>
      </c>
      <c r="L40" s="146">
        <f t="shared" si="19"/>
        <v>0</v>
      </c>
      <c r="M40" s="146">
        <f t="shared" si="19"/>
        <v>0</v>
      </c>
      <c r="N40" s="146">
        <f t="shared" si="19"/>
        <v>0</v>
      </c>
      <c r="O40" s="146">
        <f t="shared" si="19"/>
        <v>0</v>
      </c>
      <c r="P40" s="146">
        <f t="shared" si="19"/>
        <v>0</v>
      </c>
      <c r="Q40" s="146">
        <f t="shared" si="19"/>
        <v>0.25</v>
      </c>
      <c r="R40" s="146">
        <f t="shared" si="19"/>
        <v>0.6875</v>
      </c>
      <c r="S40" s="146">
        <f t="shared" si="19"/>
        <v>1</v>
      </c>
      <c r="T40" s="146">
        <f t="shared" si="19"/>
        <v>1</v>
      </c>
      <c r="U40" s="146">
        <f t="shared" si="19"/>
        <v>1</v>
      </c>
      <c r="V40" s="146">
        <f t="shared" si="19"/>
        <v>1</v>
      </c>
      <c r="W40" s="146">
        <f t="shared" si="19"/>
        <v>1</v>
      </c>
      <c r="X40" s="146">
        <f t="shared" si="19"/>
        <v>1</v>
      </c>
      <c r="Y40" s="146">
        <f t="shared" si="19"/>
        <v>1</v>
      </c>
      <c r="Z40" s="146">
        <f t="shared" si="19"/>
        <v>1</v>
      </c>
      <c r="AA40" s="146">
        <f t="shared" si="19"/>
        <v>1</v>
      </c>
      <c r="AB40" s="146">
        <f t="shared" si="19"/>
        <v>1</v>
      </c>
      <c r="AC40" s="146">
        <f t="shared" si="19"/>
        <v>1</v>
      </c>
      <c r="AD40" s="146">
        <f t="shared" si="19"/>
        <v>1</v>
      </c>
      <c r="AE40" s="146">
        <f t="shared" si="19"/>
        <v>1</v>
      </c>
      <c r="AF40" s="146">
        <f t="shared" si="19"/>
        <v>1</v>
      </c>
      <c r="AG40" s="146">
        <f t="shared" si="19"/>
        <v>1</v>
      </c>
      <c r="AH40" s="146">
        <f t="shared" si="19"/>
        <v>1</v>
      </c>
      <c r="AI40" s="146">
        <f t="shared" si="19"/>
        <v>1</v>
      </c>
      <c r="AJ40" s="146">
        <f t="shared" si="19"/>
        <v>1</v>
      </c>
      <c r="AK40" s="146">
        <f t="shared" si="19"/>
        <v>1</v>
      </c>
      <c r="AL40" s="146">
        <f t="shared" si="19"/>
        <v>1</v>
      </c>
      <c r="AM40" s="146">
        <f t="shared" si="19"/>
        <v>1</v>
      </c>
      <c r="AN40" s="146">
        <f t="shared" si="19"/>
        <v>1</v>
      </c>
      <c r="AO40" s="146">
        <f t="shared" si="19"/>
        <v>1</v>
      </c>
      <c r="AP40" s="146">
        <f t="shared" si="19"/>
        <v>1</v>
      </c>
      <c r="AQ40" s="146">
        <f t="shared" si="19"/>
        <v>1</v>
      </c>
      <c r="AR40" s="146">
        <f t="shared" si="19"/>
        <v>1</v>
      </c>
      <c r="AS40" s="146">
        <f t="shared" si="19"/>
        <v>1</v>
      </c>
      <c r="AT40" s="146">
        <f t="shared" si="19"/>
        <v>1</v>
      </c>
      <c r="AU40" s="146">
        <f t="shared" si="19"/>
        <v>1</v>
      </c>
      <c r="AV40" s="146">
        <f t="shared" si="19"/>
        <v>1</v>
      </c>
      <c r="AW40" s="146">
        <f t="shared" si="19"/>
        <v>1</v>
      </c>
      <c r="AX40" s="146">
        <f t="shared" si="19"/>
        <v>1</v>
      </c>
      <c r="AY40" s="146">
        <f t="shared" si="19"/>
        <v>1</v>
      </c>
      <c r="AZ40" s="146">
        <f t="shared" si="19"/>
        <v>1</v>
      </c>
      <c r="BA40" s="146">
        <f t="shared" si="19"/>
        <v>1</v>
      </c>
      <c r="BB40" s="146">
        <f t="shared" si="19"/>
        <v>1</v>
      </c>
      <c r="BC40" s="146">
        <f t="shared" si="19"/>
        <v>1</v>
      </c>
      <c r="BD40" s="146">
        <f t="shared" si="19"/>
        <v>1</v>
      </c>
      <c r="BE40" s="146">
        <f t="shared" si="19"/>
        <v>1</v>
      </c>
      <c r="BF40" s="146">
        <f t="shared" si="19"/>
        <v>1</v>
      </c>
      <c r="BG40" s="146">
        <f t="shared" si="19"/>
        <v>1</v>
      </c>
      <c r="BH40" s="146">
        <f t="shared" si="19"/>
        <v>1</v>
      </c>
      <c r="BI40" s="146">
        <f t="shared" si="19"/>
        <v>1</v>
      </c>
      <c r="BJ40" s="146">
        <f t="shared" si="19"/>
        <v>1</v>
      </c>
      <c r="BK40" s="146">
        <f t="shared" si="19"/>
        <v>1</v>
      </c>
      <c r="BL40" s="146">
        <f t="shared" si="19"/>
        <v>1</v>
      </c>
      <c r="BM40" s="146">
        <f t="shared" si="19"/>
        <v>1</v>
      </c>
      <c r="BN40" s="146">
        <f t="shared" si="19"/>
        <v>1</v>
      </c>
      <c r="BO40" s="146">
        <f t="shared" si="19"/>
        <v>1</v>
      </c>
    </row>
    <row r="41" spans="1:67" s="129" customFormat="1" ht="18.75" customHeight="1" x14ac:dyDescent="0.25">
      <c r="A41" s="122"/>
      <c r="B41" s="145" t="s">
        <v>745</v>
      </c>
      <c r="C41" s="145" t="s">
        <v>746</v>
      </c>
      <c r="D41" s="145" t="s">
        <v>21</v>
      </c>
      <c r="E41" s="224">
        <f>VLOOKUP(B41,'Cuadro Control'!C37:J1971,8,FALSE)</f>
        <v>5260179.1199999992</v>
      </c>
      <c r="F41" s="146">
        <f>IFERROR(E41/$E$39,0)</f>
        <v>6.2893435265662942E-4</v>
      </c>
      <c r="G41" s="147">
        <v>46281</v>
      </c>
      <c r="H41" s="147">
        <v>46291</v>
      </c>
      <c r="I41" s="146">
        <f t="shared" si="19"/>
        <v>0</v>
      </c>
      <c r="J41" s="146">
        <f t="shared" si="19"/>
        <v>0</v>
      </c>
      <c r="K41" s="146">
        <f t="shared" si="19"/>
        <v>0</v>
      </c>
      <c r="L41" s="146">
        <f t="shared" si="19"/>
        <v>0</v>
      </c>
      <c r="M41" s="146">
        <f t="shared" si="19"/>
        <v>0</v>
      </c>
      <c r="N41" s="146">
        <f t="shared" si="19"/>
        <v>0</v>
      </c>
      <c r="O41" s="146">
        <f t="shared" si="19"/>
        <v>0</v>
      </c>
      <c r="P41" s="146">
        <f t="shared" si="19"/>
        <v>0</v>
      </c>
      <c r="Q41" s="146">
        <f t="shared" si="19"/>
        <v>0</v>
      </c>
      <c r="R41" s="146">
        <f t="shared" si="19"/>
        <v>0</v>
      </c>
      <c r="S41" s="146">
        <f t="shared" si="19"/>
        <v>0.27272727272727271</v>
      </c>
      <c r="T41" s="146">
        <f t="shared" si="19"/>
        <v>0.90909090909090906</v>
      </c>
      <c r="U41" s="146">
        <f t="shared" si="19"/>
        <v>1</v>
      </c>
      <c r="V41" s="146">
        <f t="shared" si="19"/>
        <v>1</v>
      </c>
      <c r="W41" s="146">
        <f t="shared" si="19"/>
        <v>1</v>
      </c>
      <c r="X41" s="146">
        <f t="shared" si="19"/>
        <v>1</v>
      </c>
      <c r="Y41" s="146">
        <f t="shared" si="19"/>
        <v>1</v>
      </c>
      <c r="Z41" s="146">
        <f t="shared" si="19"/>
        <v>1</v>
      </c>
      <c r="AA41" s="146">
        <f t="shared" si="19"/>
        <v>1</v>
      </c>
      <c r="AB41" s="146">
        <f t="shared" si="19"/>
        <v>1</v>
      </c>
      <c r="AC41" s="146">
        <f t="shared" si="19"/>
        <v>1</v>
      </c>
      <c r="AD41" s="146">
        <f t="shared" si="19"/>
        <v>1</v>
      </c>
      <c r="AE41" s="146">
        <f t="shared" si="19"/>
        <v>1</v>
      </c>
      <c r="AF41" s="146">
        <f t="shared" si="19"/>
        <v>1</v>
      </c>
      <c r="AG41" s="146">
        <f t="shared" si="19"/>
        <v>1</v>
      </c>
      <c r="AH41" s="146">
        <f t="shared" si="19"/>
        <v>1</v>
      </c>
      <c r="AI41" s="146">
        <f t="shared" si="19"/>
        <v>1</v>
      </c>
      <c r="AJ41" s="146">
        <f t="shared" si="19"/>
        <v>1</v>
      </c>
      <c r="AK41" s="146">
        <f t="shared" si="19"/>
        <v>1</v>
      </c>
      <c r="AL41" s="146">
        <f t="shared" si="19"/>
        <v>1</v>
      </c>
      <c r="AM41" s="146">
        <f t="shared" si="19"/>
        <v>1</v>
      </c>
      <c r="AN41" s="146">
        <f t="shared" si="19"/>
        <v>1</v>
      </c>
      <c r="AO41" s="146">
        <f t="shared" si="19"/>
        <v>1</v>
      </c>
      <c r="AP41" s="146">
        <f t="shared" si="19"/>
        <v>1</v>
      </c>
      <c r="AQ41" s="146">
        <f t="shared" si="19"/>
        <v>1</v>
      </c>
      <c r="AR41" s="146">
        <f t="shared" si="19"/>
        <v>1</v>
      </c>
      <c r="AS41" s="146">
        <f t="shared" si="19"/>
        <v>1</v>
      </c>
      <c r="AT41" s="146">
        <f t="shared" si="19"/>
        <v>1</v>
      </c>
      <c r="AU41" s="146">
        <f t="shared" si="19"/>
        <v>1</v>
      </c>
      <c r="AV41" s="146">
        <f t="shared" si="19"/>
        <v>1</v>
      </c>
      <c r="AW41" s="146">
        <f t="shared" si="19"/>
        <v>1</v>
      </c>
      <c r="AX41" s="146">
        <f t="shared" si="19"/>
        <v>1</v>
      </c>
      <c r="AY41" s="146">
        <f t="shared" si="19"/>
        <v>1</v>
      </c>
      <c r="AZ41" s="146">
        <f t="shared" si="19"/>
        <v>1</v>
      </c>
      <c r="BA41" s="146">
        <f t="shared" si="19"/>
        <v>1</v>
      </c>
      <c r="BB41" s="146">
        <f t="shared" si="19"/>
        <v>1</v>
      </c>
      <c r="BC41" s="146">
        <f t="shared" si="19"/>
        <v>1</v>
      </c>
      <c r="BD41" s="146">
        <f t="shared" si="19"/>
        <v>1</v>
      </c>
      <c r="BE41" s="146">
        <f t="shared" si="19"/>
        <v>1</v>
      </c>
      <c r="BF41" s="146">
        <f t="shared" si="19"/>
        <v>1</v>
      </c>
      <c r="BG41" s="146">
        <f t="shared" si="19"/>
        <v>1</v>
      </c>
      <c r="BH41" s="146">
        <f t="shared" si="19"/>
        <v>1</v>
      </c>
      <c r="BI41" s="146">
        <f t="shared" si="19"/>
        <v>1</v>
      </c>
      <c r="BJ41" s="146">
        <f t="shared" si="19"/>
        <v>1</v>
      </c>
      <c r="BK41" s="146">
        <f t="shared" si="19"/>
        <v>1</v>
      </c>
      <c r="BL41" s="146">
        <f t="shared" si="19"/>
        <v>1</v>
      </c>
      <c r="BM41" s="146">
        <f t="shared" si="19"/>
        <v>1</v>
      </c>
      <c r="BN41" s="146">
        <f t="shared" si="19"/>
        <v>1</v>
      </c>
      <c r="BO41" s="146">
        <f t="shared" si="19"/>
        <v>1</v>
      </c>
    </row>
    <row r="42" spans="1:67" s="129" customFormat="1" ht="18.75" customHeight="1" x14ac:dyDescent="0.25">
      <c r="A42" s="122"/>
      <c r="B42" s="145" t="s">
        <v>747</v>
      </c>
      <c r="C42" s="145" t="s">
        <v>748</v>
      </c>
      <c r="D42" s="145" t="s">
        <v>22</v>
      </c>
      <c r="E42" s="224">
        <f>VLOOKUP(B42,'Cuadro Control'!C38:J1972,8,FALSE)</f>
        <v>70893128.159999996</v>
      </c>
      <c r="F42" s="146">
        <f>IFERROR(E42/$E$39,0)</f>
        <v>8.4763508332988229E-3</v>
      </c>
      <c r="G42" s="147">
        <v>46291</v>
      </c>
      <c r="H42" s="147">
        <v>46300</v>
      </c>
      <c r="I42" s="146">
        <f t="shared" si="19"/>
        <v>0</v>
      </c>
      <c r="J42" s="146">
        <f t="shared" si="19"/>
        <v>0</v>
      </c>
      <c r="K42" s="146">
        <f t="shared" si="19"/>
        <v>0</v>
      </c>
      <c r="L42" s="146">
        <f t="shared" si="19"/>
        <v>0</v>
      </c>
      <c r="M42" s="146">
        <f t="shared" si="19"/>
        <v>0</v>
      </c>
      <c r="N42" s="146">
        <f t="shared" si="19"/>
        <v>0</v>
      </c>
      <c r="O42" s="146">
        <f t="shared" si="19"/>
        <v>0</v>
      </c>
      <c r="P42" s="146">
        <f t="shared" si="19"/>
        <v>0</v>
      </c>
      <c r="Q42" s="146">
        <f t="shared" si="19"/>
        <v>0</v>
      </c>
      <c r="R42" s="146">
        <f t="shared" si="19"/>
        <v>0</v>
      </c>
      <c r="S42" s="146">
        <f t="shared" si="19"/>
        <v>0</v>
      </c>
      <c r="T42" s="146">
        <f t="shared" si="19"/>
        <v>0</v>
      </c>
      <c r="U42" s="146">
        <f t="shared" si="19"/>
        <v>0.7</v>
      </c>
      <c r="V42" s="146">
        <f t="shared" si="19"/>
        <v>1</v>
      </c>
      <c r="W42" s="146">
        <f t="shared" si="19"/>
        <v>1</v>
      </c>
      <c r="X42" s="146">
        <f t="shared" si="19"/>
        <v>1</v>
      </c>
      <c r="Y42" s="146">
        <f t="shared" si="19"/>
        <v>1</v>
      </c>
      <c r="Z42" s="146">
        <f t="shared" si="19"/>
        <v>1</v>
      </c>
      <c r="AA42" s="146">
        <f t="shared" si="19"/>
        <v>1</v>
      </c>
      <c r="AB42" s="146">
        <f t="shared" si="19"/>
        <v>1</v>
      </c>
      <c r="AC42" s="146">
        <f t="shared" si="19"/>
        <v>1</v>
      </c>
      <c r="AD42" s="146">
        <f t="shared" si="19"/>
        <v>1</v>
      </c>
      <c r="AE42" s="146">
        <f t="shared" si="19"/>
        <v>1</v>
      </c>
      <c r="AF42" s="146">
        <f t="shared" si="19"/>
        <v>1</v>
      </c>
      <c r="AG42" s="146">
        <f t="shared" si="19"/>
        <v>1</v>
      </c>
      <c r="AH42" s="146">
        <f t="shared" si="19"/>
        <v>1</v>
      </c>
      <c r="AI42" s="146">
        <f t="shared" si="19"/>
        <v>1</v>
      </c>
      <c r="AJ42" s="146">
        <f t="shared" si="19"/>
        <v>1</v>
      </c>
      <c r="AK42" s="146">
        <f t="shared" si="19"/>
        <v>1</v>
      </c>
      <c r="AL42" s="146">
        <f t="shared" si="19"/>
        <v>1</v>
      </c>
      <c r="AM42" s="146">
        <f t="shared" si="19"/>
        <v>1</v>
      </c>
      <c r="AN42" s="146">
        <f t="shared" si="19"/>
        <v>1</v>
      </c>
      <c r="AO42" s="146">
        <f t="shared" si="19"/>
        <v>1</v>
      </c>
      <c r="AP42" s="146">
        <f t="shared" si="19"/>
        <v>1</v>
      </c>
      <c r="AQ42" s="146">
        <f t="shared" si="19"/>
        <v>1</v>
      </c>
      <c r="AR42" s="146">
        <f t="shared" si="19"/>
        <v>1</v>
      </c>
      <c r="AS42" s="146">
        <f t="shared" si="19"/>
        <v>1</v>
      </c>
      <c r="AT42" s="146">
        <f t="shared" si="19"/>
        <v>1</v>
      </c>
      <c r="AU42" s="146">
        <f t="shared" si="19"/>
        <v>1</v>
      </c>
      <c r="AV42" s="146">
        <f t="shared" si="19"/>
        <v>1</v>
      </c>
      <c r="AW42" s="146">
        <f t="shared" si="19"/>
        <v>1</v>
      </c>
      <c r="AX42" s="146">
        <f t="shared" si="19"/>
        <v>1</v>
      </c>
      <c r="AY42" s="146">
        <f t="shared" si="19"/>
        <v>1</v>
      </c>
      <c r="AZ42" s="146">
        <f t="shared" si="19"/>
        <v>1</v>
      </c>
      <c r="BA42" s="146">
        <f t="shared" si="19"/>
        <v>1</v>
      </c>
      <c r="BB42" s="146">
        <f t="shared" si="19"/>
        <v>1</v>
      </c>
      <c r="BC42" s="146">
        <f t="shared" si="19"/>
        <v>1</v>
      </c>
      <c r="BD42" s="146">
        <f t="shared" si="19"/>
        <v>1</v>
      </c>
      <c r="BE42" s="146">
        <f t="shared" si="19"/>
        <v>1</v>
      </c>
      <c r="BF42" s="146">
        <f t="shared" si="19"/>
        <v>1</v>
      </c>
      <c r="BG42" s="146">
        <f t="shared" si="19"/>
        <v>1</v>
      </c>
      <c r="BH42" s="146">
        <f t="shared" si="19"/>
        <v>1</v>
      </c>
      <c r="BI42" s="146">
        <f t="shared" si="19"/>
        <v>1</v>
      </c>
      <c r="BJ42" s="146">
        <f t="shared" si="19"/>
        <v>1</v>
      </c>
      <c r="BK42" s="146">
        <f t="shared" si="19"/>
        <v>1</v>
      </c>
      <c r="BL42" s="146">
        <f t="shared" si="19"/>
        <v>1</v>
      </c>
      <c r="BM42" s="146">
        <f t="shared" si="19"/>
        <v>1</v>
      </c>
      <c r="BN42" s="146">
        <f t="shared" si="19"/>
        <v>1</v>
      </c>
      <c r="BO42" s="146">
        <f t="shared" si="19"/>
        <v>1</v>
      </c>
    </row>
    <row r="43" spans="1:67" s="129" customFormat="1" ht="18.75" customHeight="1" x14ac:dyDescent="0.25">
      <c r="A43" s="122"/>
      <c r="B43" s="145" t="s">
        <v>1968</v>
      </c>
      <c r="C43" s="145" t="s">
        <v>1969</v>
      </c>
      <c r="D43" s="145" t="s">
        <v>1971</v>
      </c>
      <c r="E43" s="224">
        <f>VLOOKUP(B43,'Cuadro Control'!C40:J1973,8,FALSE)</f>
        <v>8278790483.8199987</v>
      </c>
      <c r="F43" s="146">
        <f>IFERROR(E43/$E$39,0)</f>
        <v>0.98985521499146123</v>
      </c>
      <c r="G43" s="147">
        <v>46293</v>
      </c>
      <c r="H43" s="147">
        <v>46606</v>
      </c>
      <c r="I43" s="146">
        <f t="shared" si="19"/>
        <v>0</v>
      </c>
      <c r="J43" s="146">
        <f t="shared" si="19"/>
        <v>0</v>
      </c>
      <c r="K43" s="146">
        <f t="shared" si="19"/>
        <v>0</v>
      </c>
      <c r="L43" s="146">
        <f t="shared" si="19"/>
        <v>0</v>
      </c>
      <c r="M43" s="146">
        <f t="shared" si="19"/>
        <v>0</v>
      </c>
      <c r="N43" s="146">
        <f t="shared" si="19"/>
        <v>0</v>
      </c>
      <c r="O43" s="146">
        <f t="shared" si="19"/>
        <v>0</v>
      </c>
      <c r="P43" s="146">
        <f t="shared" si="19"/>
        <v>0</v>
      </c>
      <c r="Q43" s="146">
        <f t="shared" si="19"/>
        <v>0</v>
      </c>
      <c r="R43" s="146">
        <f t="shared" si="19"/>
        <v>0</v>
      </c>
      <c r="S43" s="146">
        <f t="shared" si="19"/>
        <v>0</v>
      </c>
      <c r="T43" s="146">
        <f t="shared" si="19"/>
        <v>0</v>
      </c>
      <c r="U43" s="146">
        <f t="shared" si="19"/>
        <v>1.5923566878980892E-2</v>
      </c>
      <c r="V43" s="146">
        <f t="shared" si="19"/>
        <v>3.8216560509554139E-2</v>
      </c>
      <c r="W43" s="146">
        <f t="shared" si="19"/>
        <v>6.0509554140127389E-2</v>
      </c>
      <c r="X43" s="146">
        <f t="shared" si="19"/>
        <v>8.2802547770700632E-2</v>
      </c>
      <c r="Y43" s="146">
        <f t="shared" si="19"/>
        <v>0.10509554140127389</v>
      </c>
      <c r="Z43" s="146">
        <f t="shared" si="19"/>
        <v>0.12738853503184713</v>
      </c>
      <c r="AA43" s="146">
        <f t="shared" si="19"/>
        <v>0.14968152866242038</v>
      </c>
      <c r="AB43" s="146">
        <f t="shared" si="19"/>
        <v>0.17197452229299362</v>
      </c>
      <c r="AC43" s="146">
        <f t="shared" si="19"/>
        <v>0.19426751592356689</v>
      </c>
      <c r="AD43" s="146">
        <f t="shared" si="19"/>
        <v>0.21656050955414013</v>
      </c>
      <c r="AE43" s="146">
        <f t="shared" si="19"/>
        <v>0.23885350318471338</v>
      </c>
      <c r="AF43" s="146">
        <f t="shared" si="19"/>
        <v>0.26114649681528662</v>
      </c>
      <c r="AG43" s="146">
        <f t="shared" si="19"/>
        <v>0.28343949044585987</v>
      </c>
      <c r="AH43" s="146">
        <f t="shared" si="19"/>
        <v>0.30573248407643311</v>
      </c>
      <c r="AI43" s="146">
        <f t="shared" si="19"/>
        <v>0.32802547770700635</v>
      </c>
      <c r="AJ43" s="146">
        <f t="shared" si="19"/>
        <v>0.3503184713375796</v>
      </c>
      <c r="AK43" s="146">
        <f t="shared" si="19"/>
        <v>0.37261146496815284</v>
      </c>
      <c r="AL43" s="146">
        <f t="shared" si="19"/>
        <v>0.39490445859872614</v>
      </c>
      <c r="AM43" s="146">
        <f t="shared" si="19"/>
        <v>0.41719745222929938</v>
      </c>
      <c r="AN43" s="146">
        <f t="shared" si="19"/>
        <v>0.43949044585987262</v>
      </c>
      <c r="AO43" s="146">
        <f t="shared" si="19"/>
        <v>0.46178343949044587</v>
      </c>
      <c r="AP43" s="146">
        <f t="shared" si="19"/>
        <v>0.48407643312101911</v>
      </c>
      <c r="AQ43" s="146">
        <f t="shared" si="19"/>
        <v>0.50636942675159236</v>
      </c>
      <c r="AR43" s="146">
        <f t="shared" si="19"/>
        <v>0.5286624203821656</v>
      </c>
      <c r="AS43" s="146">
        <f t="shared" si="19"/>
        <v>0.55095541401273884</v>
      </c>
      <c r="AT43" s="146">
        <f t="shared" si="19"/>
        <v>0.57324840764331209</v>
      </c>
      <c r="AU43" s="146">
        <f t="shared" si="19"/>
        <v>0.59554140127388533</v>
      </c>
      <c r="AV43" s="146">
        <f t="shared" si="19"/>
        <v>0.61783439490445857</v>
      </c>
      <c r="AW43" s="146">
        <f t="shared" si="19"/>
        <v>0.64012738853503182</v>
      </c>
      <c r="AX43" s="146">
        <f t="shared" si="19"/>
        <v>0.66242038216560506</v>
      </c>
      <c r="AY43" s="146">
        <f t="shared" si="19"/>
        <v>0.6847133757961783</v>
      </c>
      <c r="AZ43" s="146">
        <f t="shared" si="19"/>
        <v>0.70700636942675155</v>
      </c>
      <c r="BA43" s="146">
        <f t="shared" si="19"/>
        <v>0.72929936305732479</v>
      </c>
      <c r="BB43" s="146">
        <f t="shared" si="19"/>
        <v>0.75159235668789814</v>
      </c>
      <c r="BC43" s="146">
        <f t="shared" si="19"/>
        <v>0.77388535031847139</v>
      </c>
      <c r="BD43" s="146">
        <f t="shared" si="19"/>
        <v>0.79617834394904463</v>
      </c>
      <c r="BE43" s="146">
        <f t="shared" si="19"/>
        <v>0.81847133757961787</v>
      </c>
      <c r="BF43" s="146">
        <f t="shared" si="19"/>
        <v>0.84076433121019112</v>
      </c>
      <c r="BG43" s="146">
        <f t="shared" si="19"/>
        <v>0.86305732484076436</v>
      </c>
      <c r="BH43" s="146">
        <f t="shared" si="19"/>
        <v>0.88535031847133761</v>
      </c>
      <c r="BI43" s="146">
        <f t="shared" si="19"/>
        <v>0.90764331210191085</v>
      </c>
      <c r="BJ43" s="146">
        <f t="shared" si="19"/>
        <v>0.92993630573248409</v>
      </c>
      <c r="BK43" s="146">
        <f t="shared" si="19"/>
        <v>0.95222929936305734</v>
      </c>
      <c r="BL43" s="146">
        <f t="shared" si="19"/>
        <v>0.97452229299363058</v>
      </c>
      <c r="BM43" s="146">
        <f t="shared" si="19"/>
        <v>0.99681528662420382</v>
      </c>
      <c r="BN43" s="146">
        <f t="shared" si="19"/>
        <v>1</v>
      </c>
      <c r="BO43" s="146">
        <f t="shared" si="19"/>
        <v>1</v>
      </c>
    </row>
    <row r="44" spans="1:67" s="129" customFormat="1" ht="18.75" customHeight="1" x14ac:dyDescent="0.25">
      <c r="A44" s="122"/>
      <c r="B44" s="123">
        <v>9</v>
      </c>
      <c r="C44" s="123" t="s">
        <v>749</v>
      </c>
      <c r="D44" s="123" t="s">
        <v>750</v>
      </c>
      <c r="E44" s="219">
        <f>+E45+E54+E63+E72+E81+E90+E99</f>
        <v>6460662751.0833588</v>
      </c>
      <c r="F44" s="126">
        <f t="shared" si="8"/>
        <v>3.0994404980203848E-2</v>
      </c>
      <c r="G44" s="127">
        <v>46269</v>
      </c>
      <c r="H44" s="127">
        <v>46469</v>
      </c>
      <c r="I44" s="126">
        <f>$F45*I45+$F54*I54+$F63*I63+$F72*I72+$F81*I81+$F90*I90+$F99*I99</f>
        <v>0</v>
      </c>
      <c r="J44" s="126">
        <f t="shared" ref="J44:BO44" si="20">$F45*J45+$F54*J54+$F63*J63+$F72*J72+$F81*J81+$F90*J90+$F99*J99</f>
        <v>0</v>
      </c>
      <c r="K44" s="126">
        <f t="shared" si="20"/>
        <v>0</v>
      </c>
      <c r="L44" s="126">
        <f t="shared" si="20"/>
        <v>0</v>
      </c>
      <c r="M44" s="126">
        <f t="shared" si="20"/>
        <v>0</v>
      </c>
      <c r="N44" s="126">
        <f t="shared" si="20"/>
        <v>0</v>
      </c>
      <c r="O44" s="126">
        <f t="shared" si="20"/>
        <v>0</v>
      </c>
      <c r="P44" s="126">
        <f t="shared" si="20"/>
        <v>0</v>
      </c>
      <c r="Q44" s="126">
        <f t="shared" si="20"/>
        <v>3.5082548084094472E-3</v>
      </c>
      <c r="R44" s="126">
        <f t="shared" si="20"/>
        <v>1.4033019233637789E-2</v>
      </c>
      <c r="S44" s="126">
        <f t="shared" si="20"/>
        <v>1.4033019233637789E-2</v>
      </c>
      <c r="T44" s="126">
        <f t="shared" si="20"/>
        <v>1.4033019233637789E-2</v>
      </c>
      <c r="U44" s="126">
        <f t="shared" si="20"/>
        <v>4.0223495424113978E-2</v>
      </c>
      <c r="V44" s="126">
        <f t="shared" si="20"/>
        <v>7.4318733519352073E-2</v>
      </c>
      <c r="W44" s="126">
        <f t="shared" si="20"/>
        <v>8.0461590662209204E-2</v>
      </c>
      <c r="X44" s="126">
        <f t="shared" si="20"/>
        <v>0.154271114471733</v>
      </c>
      <c r="Y44" s="126">
        <f t="shared" si="20"/>
        <v>0.24740036617241326</v>
      </c>
      <c r="Z44" s="126">
        <f t="shared" si="20"/>
        <v>0.26546159066220915</v>
      </c>
      <c r="AA44" s="126">
        <f t="shared" si="20"/>
        <v>0.28995138658057651</v>
      </c>
      <c r="AB44" s="126">
        <f t="shared" si="20"/>
        <v>0.32189016209078058</v>
      </c>
      <c r="AC44" s="126">
        <f t="shared" si="20"/>
        <v>0.32831873351935198</v>
      </c>
      <c r="AD44" s="126">
        <f t="shared" si="20"/>
        <v>0.32831873351935198</v>
      </c>
      <c r="AE44" s="126">
        <f t="shared" si="20"/>
        <v>0.32831873351935198</v>
      </c>
      <c r="AF44" s="126">
        <f t="shared" si="20"/>
        <v>0.32831873351935198</v>
      </c>
      <c r="AG44" s="126">
        <f t="shared" si="20"/>
        <v>0.32831873351935198</v>
      </c>
      <c r="AH44" s="126">
        <f t="shared" si="20"/>
        <v>0.32831873351935198</v>
      </c>
      <c r="AI44" s="126">
        <f t="shared" si="20"/>
        <v>0.34617893981670916</v>
      </c>
      <c r="AJ44" s="126">
        <f t="shared" si="20"/>
        <v>0.37679643632646431</v>
      </c>
      <c r="AK44" s="126">
        <f t="shared" si="20"/>
        <v>0.41149031387748475</v>
      </c>
      <c r="AL44" s="126">
        <f t="shared" si="20"/>
        <v>0.43965357918360715</v>
      </c>
      <c r="AM44" s="126">
        <f t="shared" si="20"/>
        <v>0.43965357918360715</v>
      </c>
      <c r="AN44" s="126">
        <f t="shared" si="20"/>
        <v>0.47920117884204094</v>
      </c>
      <c r="AO44" s="126">
        <f t="shared" si="20"/>
        <v>0.5198607903380974</v>
      </c>
      <c r="AP44" s="126">
        <f t="shared" si="20"/>
        <v>0.69714285714285706</v>
      </c>
      <c r="AQ44" s="126">
        <f t="shared" si="20"/>
        <v>0.78761904761904744</v>
      </c>
      <c r="AR44" s="126">
        <f t="shared" si="20"/>
        <v>0.96357142857142841</v>
      </c>
      <c r="AS44" s="126">
        <f t="shared" si="20"/>
        <v>0.99190476190476173</v>
      </c>
      <c r="AT44" s="126">
        <f t="shared" si="20"/>
        <v>0.99999999999999978</v>
      </c>
      <c r="AU44" s="126">
        <f t="shared" si="20"/>
        <v>0.99999999999999978</v>
      </c>
      <c r="AV44" s="126">
        <f t="shared" si="20"/>
        <v>0.99999999999999978</v>
      </c>
      <c r="AW44" s="126">
        <f t="shared" si="20"/>
        <v>0.99999999999999978</v>
      </c>
      <c r="AX44" s="126">
        <f t="shared" si="20"/>
        <v>0.99999999999999978</v>
      </c>
      <c r="AY44" s="126">
        <f t="shared" si="20"/>
        <v>0.99999999999999978</v>
      </c>
      <c r="AZ44" s="126">
        <f t="shared" si="20"/>
        <v>0.99999999999999978</v>
      </c>
      <c r="BA44" s="126">
        <f t="shared" si="20"/>
        <v>0.99999999999999978</v>
      </c>
      <c r="BB44" s="126">
        <f t="shared" si="20"/>
        <v>0.99999999999999978</v>
      </c>
      <c r="BC44" s="126">
        <f t="shared" si="20"/>
        <v>0.99999999999999978</v>
      </c>
      <c r="BD44" s="126">
        <f t="shared" si="20"/>
        <v>0.99999999999999978</v>
      </c>
      <c r="BE44" s="126">
        <f t="shared" si="20"/>
        <v>0.99999999999999978</v>
      </c>
      <c r="BF44" s="126">
        <f t="shared" si="20"/>
        <v>0.99999999999999978</v>
      </c>
      <c r="BG44" s="126">
        <f t="shared" si="20"/>
        <v>0.99999999999999978</v>
      </c>
      <c r="BH44" s="126">
        <f t="shared" si="20"/>
        <v>0.99999999999999978</v>
      </c>
      <c r="BI44" s="126">
        <f t="shared" si="20"/>
        <v>0.99999999999999978</v>
      </c>
      <c r="BJ44" s="126">
        <f t="shared" si="20"/>
        <v>0.99999999999999978</v>
      </c>
      <c r="BK44" s="126">
        <f t="shared" si="20"/>
        <v>0.99999999999999978</v>
      </c>
      <c r="BL44" s="126">
        <f t="shared" si="20"/>
        <v>0.99999999999999978</v>
      </c>
      <c r="BM44" s="126">
        <f t="shared" si="20"/>
        <v>0.99999999999999978</v>
      </c>
      <c r="BN44" s="126">
        <f t="shared" si="20"/>
        <v>0.99999999999999978</v>
      </c>
      <c r="BO44" s="126">
        <f t="shared" si="20"/>
        <v>0.99999999999999978</v>
      </c>
    </row>
    <row r="45" spans="1:67" s="129" customFormat="1" ht="18.75" customHeight="1" x14ac:dyDescent="0.25">
      <c r="A45" s="122"/>
      <c r="B45" s="139" t="s">
        <v>751</v>
      </c>
      <c r="C45" s="139" t="s">
        <v>752</v>
      </c>
      <c r="D45" s="139" t="s">
        <v>2089</v>
      </c>
      <c r="E45" s="222">
        <f>SUM(E46:E53)</f>
        <v>922951821.58333695</v>
      </c>
      <c r="F45" s="140">
        <f>IFERROR(E45/$E$44,0)</f>
        <v>0.14285714285714285</v>
      </c>
      <c r="G45" s="141">
        <v>46269</v>
      </c>
      <c r="H45" s="141">
        <v>46442</v>
      </c>
      <c r="I45" s="140">
        <f>SUMPRODUCT($F46:$F53,I46:I53)</f>
        <v>0</v>
      </c>
      <c r="J45" s="140">
        <f t="shared" ref="J45:BO45" si="21">SUMPRODUCT($F46:$F53,J46:J53)</f>
        <v>0</v>
      </c>
      <c r="K45" s="140">
        <f t="shared" si="21"/>
        <v>0</v>
      </c>
      <c r="L45" s="140">
        <f t="shared" si="21"/>
        <v>0</v>
      </c>
      <c r="M45" s="140">
        <f t="shared" si="21"/>
        <v>0</v>
      </c>
      <c r="N45" s="140">
        <f t="shared" si="21"/>
        <v>0</v>
      </c>
      <c r="O45" s="140">
        <f t="shared" si="21"/>
        <v>0</v>
      </c>
      <c r="P45" s="140">
        <f t="shared" si="21"/>
        <v>0</v>
      </c>
      <c r="Q45" s="140">
        <f t="shared" si="21"/>
        <v>2.4557783658866131E-2</v>
      </c>
      <c r="R45" s="140">
        <f t="shared" si="21"/>
        <v>9.8231134635464526E-2</v>
      </c>
      <c r="S45" s="140">
        <f t="shared" si="21"/>
        <v>9.8231134635464526E-2</v>
      </c>
      <c r="T45" s="140">
        <f t="shared" si="21"/>
        <v>9.8231134635464526E-2</v>
      </c>
      <c r="U45" s="140">
        <f t="shared" si="21"/>
        <v>9.8231134635464526E-2</v>
      </c>
      <c r="V45" s="140">
        <f t="shared" si="21"/>
        <v>9.8231134635464526E-2</v>
      </c>
      <c r="W45" s="140">
        <f t="shared" si="21"/>
        <v>9.8231134635464526E-2</v>
      </c>
      <c r="X45" s="140">
        <f t="shared" si="21"/>
        <v>9.8231134635464526E-2</v>
      </c>
      <c r="Y45" s="140">
        <f t="shared" si="21"/>
        <v>9.8231134635464526E-2</v>
      </c>
      <c r="Z45" s="140">
        <f t="shared" si="21"/>
        <v>9.8231134635464526E-2</v>
      </c>
      <c r="AA45" s="140">
        <f t="shared" si="21"/>
        <v>9.8231134635464526E-2</v>
      </c>
      <c r="AB45" s="140">
        <f t="shared" si="21"/>
        <v>9.8231134635464526E-2</v>
      </c>
      <c r="AC45" s="140">
        <f t="shared" si="21"/>
        <v>9.8231134635464526E-2</v>
      </c>
      <c r="AD45" s="140">
        <f t="shared" si="21"/>
        <v>9.8231134635464526E-2</v>
      </c>
      <c r="AE45" s="140">
        <f t="shared" si="21"/>
        <v>9.8231134635464526E-2</v>
      </c>
      <c r="AF45" s="140">
        <f t="shared" si="21"/>
        <v>9.8231134635464526E-2</v>
      </c>
      <c r="AG45" s="140">
        <f t="shared" si="21"/>
        <v>9.8231134635464526E-2</v>
      </c>
      <c r="AH45" s="140">
        <f t="shared" si="21"/>
        <v>9.8231134635464526E-2</v>
      </c>
      <c r="AI45" s="140">
        <f t="shared" si="21"/>
        <v>0.2232525787169648</v>
      </c>
      <c r="AJ45" s="140">
        <f t="shared" si="21"/>
        <v>0.43757505428525101</v>
      </c>
      <c r="AK45" s="140">
        <f t="shared" si="21"/>
        <v>0.43757505428525101</v>
      </c>
      <c r="AL45" s="140">
        <f t="shared" si="21"/>
        <v>0.43757505428525101</v>
      </c>
      <c r="AM45" s="140">
        <f t="shared" si="21"/>
        <v>0.43757505428525101</v>
      </c>
      <c r="AN45" s="140">
        <f t="shared" si="21"/>
        <v>0.71440825189428736</v>
      </c>
      <c r="AO45" s="140">
        <f t="shared" si="21"/>
        <v>0.91569219903334909</v>
      </c>
      <c r="AP45" s="140">
        <f t="shared" si="21"/>
        <v>1</v>
      </c>
      <c r="AQ45" s="140">
        <f t="shared" si="21"/>
        <v>1</v>
      </c>
      <c r="AR45" s="140">
        <f t="shared" si="21"/>
        <v>1</v>
      </c>
      <c r="AS45" s="140">
        <f t="shared" si="21"/>
        <v>1</v>
      </c>
      <c r="AT45" s="140">
        <f t="shared" si="21"/>
        <v>1</v>
      </c>
      <c r="AU45" s="140">
        <f t="shared" si="21"/>
        <v>1</v>
      </c>
      <c r="AV45" s="140">
        <f t="shared" si="21"/>
        <v>1</v>
      </c>
      <c r="AW45" s="140">
        <f t="shared" si="21"/>
        <v>1</v>
      </c>
      <c r="AX45" s="140">
        <f t="shared" si="21"/>
        <v>1</v>
      </c>
      <c r="AY45" s="140">
        <f t="shared" si="21"/>
        <v>1</v>
      </c>
      <c r="AZ45" s="140">
        <f t="shared" si="21"/>
        <v>1</v>
      </c>
      <c r="BA45" s="140">
        <f t="shared" si="21"/>
        <v>1</v>
      </c>
      <c r="BB45" s="140">
        <f t="shared" si="21"/>
        <v>1</v>
      </c>
      <c r="BC45" s="140">
        <f t="shared" si="21"/>
        <v>1</v>
      </c>
      <c r="BD45" s="140">
        <f t="shared" si="21"/>
        <v>1</v>
      </c>
      <c r="BE45" s="140">
        <f t="shared" si="21"/>
        <v>1</v>
      </c>
      <c r="BF45" s="140">
        <f t="shared" si="21"/>
        <v>1</v>
      </c>
      <c r="BG45" s="140">
        <f t="shared" si="21"/>
        <v>1</v>
      </c>
      <c r="BH45" s="140">
        <f t="shared" si="21"/>
        <v>1</v>
      </c>
      <c r="BI45" s="140">
        <f t="shared" si="21"/>
        <v>1</v>
      </c>
      <c r="BJ45" s="140">
        <f t="shared" si="21"/>
        <v>1</v>
      </c>
      <c r="BK45" s="140">
        <f t="shared" si="21"/>
        <v>1</v>
      </c>
      <c r="BL45" s="140">
        <f t="shared" si="21"/>
        <v>1</v>
      </c>
      <c r="BM45" s="140">
        <f t="shared" si="21"/>
        <v>1</v>
      </c>
      <c r="BN45" s="140">
        <f t="shared" si="21"/>
        <v>1</v>
      </c>
      <c r="BO45" s="140">
        <f t="shared" si="21"/>
        <v>1</v>
      </c>
    </row>
    <row r="46" spans="1:67" s="129" customFormat="1" ht="18.75" customHeight="1" x14ac:dyDescent="0.25">
      <c r="A46" s="122"/>
      <c r="B46" s="145" t="s">
        <v>754</v>
      </c>
      <c r="C46" s="145" t="s">
        <v>755</v>
      </c>
      <c r="D46" s="145" t="s">
        <v>8</v>
      </c>
      <c r="E46" s="224">
        <f>VLOOKUP(B46,'Cuadro Control'!C46:J1976,8,FALSE)</f>
        <v>90662604.648000002</v>
      </c>
      <c r="F46" s="146">
        <f>IFERROR(E46/$E$45,0)</f>
        <v>9.8231134635464526E-2</v>
      </c>
      <c r="G46" s="147">
        <v>46269</v>
      </c>
      <c r="H46" s="147">
        <v>46272</v>
      </c>
      <c r="I46" s="146">
        <f t="shared" ref="I46:X61" si="22">IF($G46=0,0,IF(I$6&lt;$G46,0,IF(I$6&gt;$H46,1,(I$6-$G46+1)/($H46-$G46+1))))</f>
        <v>0</v>
      </c>
      <c r="J46" s="146">
        <f t="shared" si="22"/>
        <v>0</v>
      </c>
      <c r="K46" s="146">
        <f t="shared" si="22"/>
        <v>0</v>
      </c>
      <c r="L46" s="146">
        <f t="shared" si="22"/>
        <v>0</v>
      </c>
      <c r="M46" s="146">
        <f t="shared" si="22"/>
        <v>0</v>
      </c>
      <c r="N46" s="146">
        <f t="shared" si="22"/>
        <v>0</v>
      </c>
      <c r="O46" s="146">
        <f t="shared" si="22"/>
        <v>0</v>
      </c>
      <c r="P46" s="146">
        <f t="shared" si="22"/>
        <v>0</v>
      </c>
      <c r="Q46" s="146">
        <f t="shared" si="22"/>
        <v>0.25</v>
      </c>
      <c r="R46" s="146">
        <f t="shared" si="22"/>
        <v>1</v>
      </c>
      <c r="S46" s="146">
        <f t="shared" si="22"/>
        <v>1</v>
      </c>
      <c r="T46" s="146">
        <f t="shared" si="22"/>
        <v>1</v>
      </c>
      <c r="U46" s="146">
        <f t="shared" si="22"/>
        <v>1</v>
      </c>
      <c r="V46" s="146">
        <f t="shared" si="22"/>
        <v>1</v>
      </c>
      <c r="W46" s="146">
        <f t="shared" si="22"/>
        <v>1</v>
      </c>
      <c r="X46" s="146">
        <f t="shared" si="22"/>
        <v>1</v>
      </c>
      <c r="Y46" s="146">
        <f t="shared" ref="Y46:BD53" si="23">IF($G46=0,0,IF(Y$6&lt;$G46,0,IF(Y$6&gt;$H46,1,(Y$6-$G46+1)/($H46-$G46+1))))</f>
        <v>1</v>
      </c>
      <c r="Z46" s="146">
        <f t="shared" si="23"/>
        <v>1</v>
      </c>
      <c r="AA46" s="146">
        <f t="shared" si="23"/>
        <v>1</v>
      </c>
      <c r="AB46" s="146">
        <f t="shared" si="23"/>
        <v>1</v>
      </c>
      <c r="AC46" s="146">
        <f t="shared" si="23"/>
        <v>1</v>
      </c>
      <c r="AD46" s="146">
        <f t="shared" si="23"/>
        <v>1</v>
      </c>
      <c r="AE46" s="146">
        <f t="shared" si="23"/>
        <v>1</v>
      </c>
      <c r="AF46" s="146">
        <f t="shared" si="23"/>
        <v>1</v>
      </c>
      <c r="AG46" s="146">
        <f t="shared" si="23"/>
        <v>1</v>
      </c>
      <c r="AH46" s="146">
        <f t="shared" si="23"/>
        <v>1</v>
      </c>
      <c r="AI46" s="146">
        <f t="shared" si="23"/>
        <v>1</v>
      </c>
      <c r="AJ46" s="146">
        <f t="shared" si="23"/>
        <v>1</v>
      </c>
      <c r="AK46" s="146">
        <f t="shared" si="23"/>
        <v>1</v>
      </c>
      <c r="AL46" s="146">
        <f t="shared" si="23"/>
        <v>1</v>
      </c>
      <c r="AM46" s="146">
        <f t="shared" si="23"/>
        <v>1</v>
      </c>
      <c r="AN46" s="146">
        <f t="shared" si="23"/>
        <v>1</v>
      </c>
      <c r="AO46" s="146">
        <f t="shared" si="23"/>
        <v>1</v>
      </c>
      <c r="AP46" s="146">
        <f t="shared" si="23"/>
        <v>1</v>
      </c>
      <c r="AQ46" s="146">
        <f t="shared" si="23"/>
        <v>1</v>
      </c>
      <c r="AR46" s="146">
        <f t="shared" si="23"/>
        <v>1</v>
      </c>
      <c r="AS46" s="146">
        <f t="shared" si="23"/>
        <v>1</v>
      </c>
      <c r="AT46" s="146">
        <f t="shared" si="23"/>
        <v>1</v>
      </c>
      <c r="AU46" s="146">
        <f t="shared" si="23"/>
        <v>1</v>
      </c>
      <c r="AV46" s="146">
        <f t="shared" si="23"/>
        <v>1</v>
      </c>
      <c r="AW46" s="146">
        <f t="shared" si="23"/>
        <v>1</v>
      </c>
      <c r="AX46" s="146">
        <f t="shared" si="23"/>
        <v>1</v>
      </c>
      <c r="AY46" s="146">
        <f t="shared" si="23"/>
        <v>1</v>
      </c>
      <c r="AZ46" s="146">
        <f t="shared" si="23"/>
        <v>1</v>
      </c>
      <c r="BA46" s="146">
        <f t="shared" si="23"/>
        <v>1</v>
      </c>
      <c r="BB46" s="146">
        <f t="shared" si="23"/>
        <v>1</v>
      </c>
      <c r="BC46" s="146">
        <f t="shared" si="23"/>
        <v>1</v>
      </c>
      <c r="BD46" s="146">
        <f t="shared" si="23"/>
        <v>1</v>
      </c>
      <c r="BE46" s="146">
        <f t="shared" ref="BE46:BO52" si="24">IF($G46=0,0,IF(BE$6&lt;$G46,0,IF(BE$6&gt;$H46,1,(BE$6-$G46+1)/($H46-$G46+1))))</f>
        <v>1</v>
      </c>
      <c r="BF46" s="146">
        <f t="shared" si="24"/>
        <v>1</v>
      </c>
      <c r="BG46" s="146">
        <f t="shared" si="24"/>
        <v>1</v>
      </c>
      <c r="BH46" s="146">
        <f t="shared" si="24"/>
        <v>1</v>
      </c>
      <c r="BI46" s="146">
        <f t="shared" si="24"/>
        <v>1</v>
      </c>
      <c r="BJ46" s="146">
        <f t="shared" si="24"/>
        <v>1</v>
      </c>
      <c r="BK46" s="146">
        <f t="shared" si="24"/>
        <v>1</v>
      </c>
      <c r="BL46" s="146">
        <f t="shared" si="24"/>
        <v>1</v>
      </c>
      <c r="BM46" s="146">
        <f t="shared" si="24"/>
        <v>1</v>
      </c>
      <c r="BN46" s="146">
        <f t="shared" si="24"/>
        <v>1</v>
      </c>
      <c r="BO46" s="146">
        <f t="shared" si="24"/>
        <v>1</v>
      </c>
    </row>
    <row r="47" spans="1:67" s="129" customFormat="1" ht="18.75" customHeight="1" x14ac:dyDescent="0.25">
      <c r="A47" s="122"/>
      <c r="B47" s="145" t="s">
        <v>756</v>
      </c>
      <c r="C47" s="145" t="s">
        <v>757</v>
      </c>
      <c r="D47" s="145" t="s">
        <v>7</v>
      </c>
      <c r="E47" s="224">
        <f>VLOOKUP(B47,'Cuadro Control'!C47:J1977,8,FALSE)</f>
        <v>230777539.104</v>
      </c>
      <c r="F47" s="146">
        <f t="shared" ref="F47:F53" si="25">IFERROR(E47/$E$45,0)</f>
        <v>0.25004288816300058</v>
      </c>
      <c r="G47" s="147">
        <v>46392</v>
      </c>
      <c r="H47" s="147">
        <v>46399</v>
      </c>
      <c r="I47" s="146">
        <f t="shared" si="22"/>
        <v>0</v>
      </c>
      <c r="J47" s="146">
        <f t="shared" si="22"/>
        <v>0</v>
      </c>
      <c r="K47" s="146">
        <f t="shared" si="22"/>
        <v>0</v>
      </c>
      <c r="L47" s="146">
        <f t="shared" si="22"/>
        <v>0</v>
      </c>
      <c r="M47" s="146">
        <f t="shared" si="22"/>
        <v>0</v>
      </c>
      <c r="N47" s="146">
        <f t="shared" si="22"/>
        <v>0</v>
      </c>
      <c r="O47" s="146">
        <f t="shared" si="22"/>
        <v>0</v>
      </c>
      <c r="P47" s="146">
        <f t="shared" si="22"/>
        <v>0</v>
      </c>
      <c r="Q47" s="146">
        <f t="shared" si="22"/>
        <v>0</v>
      </c>
      <c r="R47" s="146">
        <f t="shared" si="22"/>
        <v>0</v>
      </c>
      <c r="S47" s="146">
        <f t="shared" si="22"/>
        <v>0</v>
      </c>
      <c r="T47" s="146">
        <f t="shared" si="22"/>
        <v>0</v>
      </c>
      <c r="U47" s="146">
        <f t="shared" si="22"/>
        <v>0</v>
      </c>
      <c r="V47" s="146">
        <f t="shared" si="22"/>
        <v>0</v>
      </c>
      <c r="W47" s="146">
        <f t="shared" si="22"/>
        <v>0</v>
      </c>
      <c r="X47" s="146">
        <f t="shared" si="22"/>
        <v>0</v>
      </c>
      <c r="Y47" s="146">
        <f t="shared" si="23"/>
        <v>0</v>
      </c>
      <c r="Z47" s="146">
        <f t="shared" si="23"/>
        <v>0</v>
      </c>
      <c r="AA47" s="146">
        <f t="shared" si="23"/>
        <v>0</v>
      </c>
      <c r="AB47" s="146">
        <f t="shared" si="23"/>
        <v>0</v>
      </c>
      <c r="AC47" s="146">
        <f t="shared" si="23"/>
        <v>0</v>
      </c>
      <c r="AD47" s="146">
        <f t="shared" si="23"/>
        <v>0</v>
      </c>
      <c r="AE47" s="146">
        <f t="shared" si="23"/>
        <v>0</v>
      </c>
      <c r="AF47" s="146">
        <f t="shared" si="23"/>
        <v>0</v>
      </c>
      <c r="AG47" s="146">
        <f t="shared" si="23"/>
        <v>0</v>
      </c>
      <c r="AH47" s="146">
        <f t="shared" si="23"/>
        <v>0</v>
      </c>
      <c r="AI47" s="146">
        <f t="shared" si="23"/>
        <v>0.5</v>
      </c>
      <c r="AJ47" s="146">
        <f t="shared" si="23"/>
        <v>1</v>
      </c>
      <c r="AK47" s="146">
        <f t="shared" si="23"/>
        <v>1</v>
      </c>
      <c r="AL47" s="146">
        <f t="shared" si="23"/>
        <v>1</v>
      </c>
      <c r="AM47" s="146">
        <f t="shared" si="23"/>
        <v>1</v>
      </c>
      <c r="AN47" s="146">
        <f t="shared" si="23"/>
        <v>1</v>
      </c>
      <c r="AO47" s="146">
        <f t="shared" si="23"/>
        <v>1</v>
      </c>
      <c r="AP47" s="146">
        <f t="shared" si="23"/>
        <v>1</v>
      </c>
      <c r="AQ47" s="146">
        <f t="shared" si="23"/>
        <v>1</v>
      </c>
      <c r="AR47" s="146">
        <f t="shared" si="23"/>
        <v>1</v>
      </c>
      <c r="AS47" s="146">
        <f t="shared" si="23"/>
        <v>1</v>
      </c>
      <c r="AT47" s="146">
        <f t="shared" si="23"/>
        <v>1</v>
      </c>
      <c r="AU47" s="146">
        <f t="shared" si="23"/>
        <v>1</v>
      </c>
      <c r="AV47" s="146">
        <f t="shared" si="23"/>
        <v>1</v>
      </c>
      <c r="AW47" s="146">
        <f t="shared" si="23"/>
        <v>1</v>
      </c>
      <c r="AX47" s="146">
        <f t="shared" si="23"/>
        <v>1</v>
      </c>
      <c r="AY47" s="146">
        <f t="shared" si="23"/>
        <v>1</v>
      </c>
      <c r="AZ47" s="146">
        <f t="shared" si="23"/>
        <v>1</v>
      </c>
      <c r="BA47" s="146">
        <f t="shared" si="23"/>
        <v>1</v>
      </c>
      <c r="BB47" s="146">
        <f t="shared" si="23"/>
        <v>1</v>
      </c>
      <c r="BC47" s="146">
        <f t="shared" si="23"/>
        <v>1</v>
      </c>
      <c r="BD47" s="146">
        <f t="shared" si="23"/>
        <v>1</v>
      </c>
      <c r="BE47" s="146">
        <f t="shared" si="24"/>
        <v>1</v>
      </c>
      <c r="BF47" s="146">
        <f t="shared" si="24"/>
        <v>1</v>
      </c>
      <c r="BG47" s="146">
        <f t="shared" si="24"/>
        <v>1</v>
      </c>
      <c r="BH47" s="146">
        <f t="shared" si="24"/>
        <v>1</v>
      </c>
      <c r="BI47" s="146">
        <f t="shared" si="24"/>
        <v>1</v>
      </c>
      <c r="BJ47" s="146">
        <f t="shared" si="24"/>
        <v>1</v>
      </c>
      <c r="BK47" s="146">
        <f t="shared" si="24"/>
        <v>1</v>
      </c>
      <c r="BL47" s="146">
        <f t="shared" si="24"/>
        <v>1</v>
      </c>
      <c r="BM47" s="146">
        <f t="shared" si="24"/>
        <v>1</v>
      </c>
      <c r="BN47" s="146">
        <f t="shared" si="24"/>
        <v>1</v>
      </c>
      <c r="BO47" s="146">
        <f t="shared" si="24"/>
        <v>1</v>
      </c>
    </row>
    <row r="48" spans="1:67" s="129" customFormat="1" ht="18.75" customHeight="1" x14ac:dyDescent="0.25">
      <c r="A48" s="122"/>
      <c r="B48" s="145" t="s">
        <v>758</v>
      </c>
      <c r="C48" s="145" t="s">
        <v>759</v>
      </c>
      <c r="D48" s="145" t="s">
        <v>19</v>
      </c>
      <c r="E48" s="224">
        <f>VLOOKUP(B48,'Cuadro Control'!C48:J1978,8,FALSE)</f>
        <v>82420549.679999992</v>
      </c>
      <c r="F48" s="146">
        <f t="shared" si="25"/>
        <v>8.930103148678592E-2</v>
      </c>
      <c r="G48" s="147">
        <v>46399</v>
      </c>
      <c r="H48" s="147">
        <v>46402</v>
      </c>
      <c r="I48" s="146">
        <f t="shared" si="22"/>
        <v>0</v>
      </c>
      <c r="J48" s="146">
        <f t="shared" si="22"/>
        <v>0</v>
      </c>
      <c r="K48" s="146">
        <f t="shared" si="22"/>
        <v>0</v>
      </c>
      <c r="L48" s="146">
        <f t="shared" si="22"/>
        <v>0</v>
      </c>
      <c r="M48" s="146">
        <f t="shared" si="22"/>
        <v>0</v>
      </c>
      <c r="N48" s="146">
        <f t="shared" si="22"/>
        <v>0</v>
      </c>
      <c r="O48" s="146">
        <f t="shared" si="22"/>
        <v>0</v>
      </c>
      <c r="P48" s="146">
        <f t="shared" si="22"/>
        <v>0</v>
      </c>
      <c r="Q48" s="146">
        <f t="shared" si="22"/>
        <v>0</v>
      </c>
      <c r="R48" s="146">
        <f t="shared" si="22"/>
        <v>0</v>
      </c>
      <c r="S48" s="146">
        <f t="shared" si="22"/>
        <v>0</v>
      </c>
      <c r="T48" s="146">
        <f t="shared" si="22"/>
        <v>0</v>
      </c>
      <c r="U48" s="146">
        <f t="shared" si="22"/>
        <v>0</v>
      </c>
      <c r="V48" s="146">
        <f t="shared" si="22"/>
        <v>0</v>
      </c>
      <c r="W48" s="146">
        <f t="shared" si="22"/>
        <v>0</v>
      </c>
      <c r="X48" s="146">
        <f t="shared" si="22"/>
        <v>0</v>
      </c>
      <c r="Y48" s="146">
        <f t="shared" si="23"/>
        <v>0</v>
      </c>
      <c r="Z48" s="146">
        <f t="shared" si="23"/>
        <v>0</v>
      </c>
      <c r="AA48" s="146">
        <f t="shared" si="23"/>
        <v>0</v>
      </c>
      <c r="AB48" s="146">
        <f t="shared" si="23"/>
        <v>0</v>
      </c>
      <c r="AC48" s="146">
        <f t="shared" si="23"/>
        <v>0</v>
      </c>
      <c r="AD48" s="146">
        <f t="shared" si="23"/>
        <v>0</v>
      </c>
      <c r="AE48" s="146">
        <f t="shared" si="23"/>
        <v>0</v>
      </c>
      <c r="AF48" s="146">
        <f t="shared" si="23"/>
        <v>0</v>
      </c>
      <c r="AG48" s="146">
        <f t="shared" si="23"/>
        <v>0</v>
      </c>
      <c r="AH48" s="146">
        <f t="shared" si="23"/>
        <v>0</v>
      </c>
      <c r="AI48" s="146">
        <f t="shared" si="23"/>
        <v>0</v>
      </c>
      <c r="AJ48" s="146">
        <f t="shared" si="23"/>
        <v>1</v>
      </c>
      <c r="AK48" s="146">
        <f t="shared" si="23"/>
        <v>1</v>
      </c>
      <c r="AL48" s="146">
        <f t="shared" si="23"/>
        <v>1</v>
      </c>
      <c r="AM48" s="146">
        <f t="shared" si="23"/>
        <v>1</v>
      </c>
      <c r="AN48" s="146">
        <f t="shared" si="23"/>
        <v>1</v>
      </c>
      <c r="AO48" s="146">
        <f t="shared" si="23"/>
        <v>1</v>
      </c>
      <c r="AP48" s="146">
        <f t="shared" si="23"/>
        <v>1</v>
      </c>
      <c r="AQ48" s="146">
        <f t="shared" si="23"/>
        <v>1</v>
      </c>
      <c r="AR48" s="146">
        <f t="shared" si="23"/>
        <v>1</v>
      </c>
      <c r="AS48" s="146">
        <f t="shared" si="23"/>
        <v>1</v>
      </c>
      <c r="AT48" s="146">
        <f t="shared" si="23"/>
        <v>1</v>
      </c>
      <c r="AU48" s="146">
        <f t="shared" si="23"/>
        <v>1</v>
      </c>
      <c r="AV48" s="146">
        <f t="shared" si="23"/>
        <v>1</v>
      </c>
      <c r="AW48" s="146">
        <f t="shared" si="23"/>
        <v>1</v>
      </c>
      <c r="AX48" s="146">
        <f t="shared" si="23"/>
        <v>1</v>
      </c>
      <c r="AY48" s="146">
        <f t="shared" si="23"/>
        <v>1</v>
      </c>
      <c r="AZ48" s="146">
        <f t="shared" si="23"/>
        <v>1</v>
      </c>
      <c r="BA48" s="146">
        <f t="shared" si="23"/>
        <v>1</v>
      </c>
      <c r="BB48" s="146">
        <f t="shared" si="23"/>
        <v>1</v>
      </c>
      <c r="BC48" s="146">
        <f t="shared" si="23"/>
        <v>1</v>
      </c>
      <c r="BD48" s="146">
        <f t="shared" si="23"/>
        <v>1</v>
      </c>
      <c r="BE48" s="146">
        <f t="shared" si="24"/>
        <v>1</v>
      </c>
      <c r="BF48" s="146">
        <f t="shared" si="24"/>
        <v>1</v>
      </c>
      <c r="BG48" s="146">
        <f t="shared" si="24"/>
        <v>1</v>
      </c>
      <c r="BH48" s="146">
        <f t="shared" si="24"/>
        <v>1</v>
      </c>
      <c r="BI48" s="146">
        <f t="shared" si="24"/>
        <v>1</v>
      </c>
      <c r="BJ48" s="146">
        <f t="shared" si="24"/>
        <v>1</v>
      </c>
      <c r="BK48" s="146">
        <f t="shared" si="24"/>
        <v>1</v>
      </c>
      <c r="BL48" s="146">
        <f t="shared" si="24"/>
        <v>1</v>
      </c>
      <c r="BM48" s="146">
        <f t="shared" si="24"/>
        <v>1</v>
      </c>
      <c r="BN48" s="146">
        <f t="shared" si="24"/>
        <v>1</v>
      </c>
      <c r="BO48" s="146">
        <f t="shared" si="24"/>
        <v>1</v>
      </c>
    </row>
    <row r="49" spans="1:67" s="129" customFormat="1" ht="18.75" customHeight="1" x14ac:dyDescent="0.25">
      <c r="A49" s="122"/>
      <c r="B49" s="145" t="s">
        <v>760</v>
      </c>
      <c r="C49" s="145" t="s">
        <v>761</v>
      </c>
      <c r="D49" s="145" t="s">
        <v>7</v>
      </c>
      <c r="E49" s="224">
        <f>VLOOKUP(B49,'Cuadro Control'!C49:J1979,8,FALSE)</f>
        <v>230777539.104</v>
      </c>
      <c r="F49" s="146">
        <f t="shared" si="25"/>
        <v>0.25004288816300058</v>
      </c>
      <c r="G49" s="147">
        <v>46426</v>
      </c>
      <c r="H49" s="147">
        <v>46430</v>
      </c>
      <c r="I49" s="146">
        <f t="shared" si="22"/>
        <v>0</v>
      </c>
      <c r="J49" s="146">
        <f t="shared" si="22"/>
        <v>0</v>
      </c>
      <c r="K49" s="146">
        <f t="shared" si="22"/>
        <v>0</v>
      </c>
      <c r="L49" s="146">
        <f t="shared" si="22"/>
        <v>0</v>
      </c>
      <c r="M49" s="146">
        <f t="shared" si="22"/>
        <v>0</v>
      </c>
      <c r="N49" s="146">
        <f t="shared" si="22"/>
        <v>0</v>
      </c>
      <c r="O49" s="146">
        <f t="shared" si="22"/>
        <v>0</v>
      </c>
      <c r="P49" s="146">
        <f t="shared" si="22"/>
        <v>0</v>
      </c>
      <c r="Q49" s="146">
        <f t="shared" si="22"/>
        <v>0</v>
      </c>
      <c r="R49" s="146">
        <f t="shared" si="22"/>
        <v>0</v>
      </c>
      <c r="S49" s="146">
        <f t="shared" si="22"/>
        <v>0</v>
      </c>
      <c r="T49" s="146">
        <f t="shared" si="22"/>
        <v>0</v>
      </c>
      <c r="U49" s="146">
        <f t="shared" si="22"/>
        <v>0</v>
      </c>
      <c r="V49" s="146">
        <f t="shared" si="22"/>
        <v>0</v>
      </c>
      <c r="W49" s="146">
        <f t="shared" si="22"/>
        <v>0</v>
      </c>
      <c r="X49" s="146">
        <f t="shared" si="22"/>
        <v>0</v>
      </c>
      <c r="Y49" s="146">
        <f t="shared" si="23"/>
        <v>0</v>
      </c>
      <c r="Z49" s="146">
        <f t="shared" si="23"/>
        <v>0</v>
      </c>
      <c r="AA49" s="146">
        <f t="shared" si="23"/>
        <v>0</v>
      </c>
      <c r="AB49" s="146">
        <f t="shared" si="23"/>
        <v>0</v>
      </c>
      <c r="AC49" s="146">
        <f t="shared" si="23"/>
        <v>0</v>
      </c>
      <c r="AD49" s="146">
        <f t="shared" si="23"/>
        <v>0</v>
      </c>
      <c r="AE49" s="146">
        <f t="shared" si="23"/>
        <v>0</v>
      </c>
      <c r="AF49" s="146">
        <f t="shared" si="23"/>
        <v>0</v>
      </c>
      <c r="AG49" s="146">
        <f t="shared" si="23"/>
        <v>0</v>
      </c>
      <c r="AH49" s="146">
        <f t="shared" si="23"/>
        <v>0</v>
      </c>
      <c r="AI49" s="146">
        <f t="shared" si="23"/>
        <v>0</v>
      </c>
      <c r="AJ49" s="146">
        <f t="shared" si="23"/>
        <v>0</v>
      </c>
      <c r="AK49" s="146">
        <f t="shared" si="23"/>
        <v>0</v>
      </c>
      <c r="AL49" s="146">
        <f t="shared" si="23"/>
        <v>0</v>
      </c>
      <c r="AM49" s="146">
        <f t="shared" si="23"/>
        <v>0</v>
      </c>
      <c r="AN49" s="146">
        <f t="shared" si="23"/>
        <v>1</v>
      </c>
      <c r="AO49" s="146">
        <f t="shared" si="23"/>
        <v>1</v>
      </c>
      <c r="AP49" s="146">
        <f t="shared" si="23"/>
        <v>1</v>
      </c>
      <c r="AQ49" s="146">
        <f t="shared" si="23"/>
        <v>1</v>
      </c>
      <c r="AR49" s="146">
        <f t="shared" si="23"/>
        <v>1</v>
      </c>
      <c r="AS49" s="146">
        <f t="shared" si="23"/>
        <v>1</v>
      </c>
      <c r="AT49" s="146">
        <f t="shared" si="23"/>
        <v>1</v>
      </c>
      <c r="AU49" s="146">
        <f t="shared" si="23"/>
        <v>1</v>
      </c>
      <c r="AV49" s="146">
        <f t="shared" si="23"/>
        <v>1</v>
      </c>
      <c r="AW49" s="146">
        <f t="shared" si="23"/>
        <v>1</v>
      </c>
      <c r="AX49" s="146">
        <f t="shared" si="23"/>
        <v>1</v>
      </c>
      <c r="AY49" s="146">
        <f t="shared" si="23"/>
        <v>1</v>
      </c>
      <c r="AZ49" s="146">
        <f t="shared" si="23"/>
        <v>1</v>
      </c>
      <c r="BA49" s="146">
        <f t="shared" si="23"/>
        <v>1</v>
      </c>
      <c r="BB49" s="146">
        <f t="shared" si="23"/>
        <v>1</v>
      </c>
      <c r="BC49" s="146">
        <f t="shared" si="23"/>
        <v>1</v>
      </c>
      <c r="BD49" s="146">
        <f t="shared" si="23"/>
        <v>1</v>
      </c>
      <c r="BE49" s="146">
        <f t="shared" si="24"/>
        <v>1</v>
      </c>
      <c r="BF49" s="146">
        <f t="shared" si="24"/>
        <v>1</v>
      </c>
      <c r="BG49" s="146">
        <f t="shared" si="24"/>
        <v>1</v>
      </c>
      <c r="BH49" s="146">
        <f t="shared" si="24"/>
        <v>1</v>
      </c>
      <c r="BI49" s="146">
        <f t="shared" si="24"/>
        <v>1</v>
      </c>
      <c r="BJ49" s="146">
        <f t="shared" si="24"/>
        <v>1</v>
      </c>
      <c r="BK49" s="146">
        <f t="shared" si="24"/>
        <v>1</v>
      </c>
      <c r="BL49" s="146">
        <f t="shared" si="24"/>
        <v>1</v>
      </c>
      <c r="BM49" s="146">
        <f t="shared" si="24"/>
        <v>1</v>
      </c>
      <c r="BN49" s="146">
        <f t="shared" si="24"/>
        <v>1</v>
      </c>
      <c r="BO49" s="146">
        <f t="shared" si="24"/>
        <v>1</v>
      </c>
    </row>
    <row r="50" spans="1:67" s="129" customFormat="1" ht="18.75" customHeight="1" x14ac:dyDescent="0.25">
      <c r="A50" s="122"/>
      <c r="B50" s="145" t="s">
        <v>762</v>
      </c>
      <c r="C50" s="145" t="s">
        <v>763</v>
      </c>
      <c r="D50" s="145" t="s">
        <v>8</v>
      </c>
      <c r="E50" s="224">
        <f>VLOOKUP(B50,'Cuadro Control'!C50:J1980,8,FALSE)</f>
        <v>49452329.807999998</v>
      </c>
      <c r="F50" s="146">
        <f t="shared" si="25"/>
        <v>5.3580618892071552E-2</v>
      </c>
      <c r="G50" s="147">
        <v>46430</v>
      </c>
      <c r="H50" s="147">
        <v>46431</v>
      </c>
      <c r="I50" s="146">
        <f t="shared" si="22"/>
        <v>0</v>
      </c>
      <c r="J50" s="146">
        <f t="shared" si="22"/>
        <v>0</v>
      </c>
      <c r="K50" s="146">
        <f t="shared" si="22"/>
        <v>0</v>
      </c>
      <c r="L50" s="146">
        <f t="shared" si="22"/>
        <v>0</v>
      </c>
      <c r="M50" s="146">
        <f t="shared" si="22"/>
        <v>0</v>
      </c>
      <c r="N50" s="146">
        <f t="shared" si="22"/>
        <v>0</v>
      </c>
      <c r="O50" s="146">
        <f t="shared" si="22"/>
        <v>0</v>
      </c>
      <c r="P50" s="146">
        <f t="shared" si="22"/>
        <v>0</v>
      </c>
      <c r="Q50" s="146">
        <f t="shared" si="22"/>
        <v>0</v>
      </c>
      <c r="R50" s="146">
        <f t="shared" si="22"/>
        <v>0</v>
      </c>
      <c r="S50" s="146">
        <f t="shared" si="22"/>
        <v>0</v>
      </c>
      <c r="T50" s="146">
        <f t="shared" si="22"/>
        <v>0</v>
      </c>
      <c r="U50" s="146">
        <f t="shared" si="22"/>
        <v>0</v>
      </c>
      <c r="V50" s="146">
        <f t="shared" si="22"/>
        <v>0</v>
      </c>
      <c r="W50" s="146">
        <f t="shared" si="22"/>
        <v>0</v>
      </c>
      <c r="X50" s="146">
        <f t="shared" si="22"/>
        <v>0</v>
      </c>
      <c r="Y50" s="146">
        <f t="shared" si="23"/>
        <v>0</v>
      </c>
      <c r="Z50" s="146">
        <f t="shared" si="23"/>
        <v>0</v>
      </c>
      <c r="AA50" s="146">
        <f t="shared" si="23"/>
        <v>0</v>
      </c>
      <c r="AB50" s="146">
        <f t="shared" si="23"/>
        <v>0</v>
      </c>
      <c r="AC50" s="146">
        <f t="shared" si="23"/>
        <v>0</v>
      </c>
      <c r="AD50" s="146">
        <f t="shared" si="23"/>
        <v>0</v>
      </c>
      <c r="AE50" s="146">
        <f t="shared" si="23"/>
        <v>0</v>
      </c>
      <c r="AF50" s="146">
        <f t="shared" si="23"/>
        <v>0</v>
      </c>
      <c r="AG50" s="146">
        <f t="shared" si="23"/>
        <v>0</v>
      </c>
      <c r="AH50" s="146">
        <f t="shared" si="23"/>
        <v>0</v>
      </c>
      <c r="AI50" s="146">
        <f t="shared" si="23"/>
        <v>0</v>
      </c>
      <c r="AJ50" s="146">
        <f t="shared" si="23"/>
        <v>0</v>
      </c>
      <c r="AK50" s="146">
        <f t="shared" si="23"/>
        <v>0</v>
      </c>
      <c r="AL50" s="146">
        <f t="shared" si="23"/>
        <v>0</v>
      </c>
      <c r="AM50" s="146">
        <f t="shared" si="23"/>
        <v>0</v>
      </c>
      <c r="AN50" s="146">
        <f t="shared" si="23"/>
        <v>0.5</v>
      </c>
      <c r="AO50" s="146">
        <f t="shared" si="23"/>
        <v>1</v>
      </c>
      <c r="AP50" s="146">
        <f t="shared" si="23"/>
        <v>1</v>
      </c>
      <c r="AQ50" s="146">
        <f t="shared" si="23"/>
        <v>1</v>
      </c>
      <c r="AR50" s="146">
        <f t="shared" si="23"/>
        <v>1</v>
      </c>
      <c r="AS50" s="146">
        <f t="shared" si="23"/>
        <v>1</v>
      </c>
      <c r="AT50" s="146">
        <f t="shared" si="23"/>
        <v>1</v>
      </c>
      <c r="AU50" s="146">
        <f t="shared" si="23"/>
        <v>1</v>
      </c>
      <c r="AV50" s="146">
        <f t="shared" si="23"/>
        <v>1</v>
      </c>
      <c r="AW50" s="146">
        <f t="shared" si="23"/>
        <v>1</v>
      </c>
      <c r="AX50" s="146">
        <f t="shared" si="23"/>
        <v>1</v>
      </c>
      <c r="AY50" s="146">
        <f t="shared" si="23"/>
        <v>1</v>
      </c>
      <c r="AZ50" s="146">
        <f t="shared" si="23"/>
        <v>1</v>
      </c>
      <c r="BA50" s="146">
        <f t="shared" si="23"/>
        <v>1</v>
      </c>
      <c r="BB50" s="146">
        <f t="shared" si="23"/>
        <v>1</v>
      </c>
      <c r="BC50" s="146">
        <f t="shared" si="23"/>
        <v>1</v>
      </c>
      <c r="BD50" s="146">
        <f t="shared" si="23"/>
        <v>1</v>
      </c>
      <c r="BE50" s="146">
        <f t="shared" si="24"/>
        <v>1</v>
      </c>
      <c r="BF50" s="146">
        <f t="shared" si="24"/>
        <v>1</v>
      </c>
      <c r="BG50" s="146">
        <f t="shared" si="24"/>
        <v>1</v>
      </c>
      <c r="BH50" s="146">
        <f t="shared" si="24"/>
        <v>1</v>
      </c>
      <c r="BI50" s="146">
        <f t="shared" si="24"/>
        <v>1</v>
      </c>
      <c r="BJ50" s="146">
        <f t="shared" si="24"/>
        <v>1</v>
      </c>
      <c r="BK50" s="146">
        <f t="shared" si="24"/>
        <v>1</v>
      </c>
      <c r="BL50" s="146">
        <f t="shared" si="24"/>
        <v>1</v>
      </c>
      <c r="BM50" s="146">
        <f t="shared" si="24"/>
        <v>1</v>
      </c>
      <c r="BN50" s="146">
        <f t="shared" si="24"/>
        <v>1</v>
      </c>
      <c r="BO50" s="146">
        <f t="shared" si="24"/>
        <v>1</v>
      </c>
    </row>
    <row r="51" spans="1:67" s="129" customFormat="1" ht="18.75" customHeight="1" x14ac:dyDescent="0.25">
      <c r="A51" s="122"/>
      <c r="B51" s="145" t="s">
        <v>764</v>
      </c>
      <c r="C51" s="145" t="s">
        <v>765</v>
      </c>
      <c r="D51" s="145" t="s">
        <v>8</v>
      </c>
      <c r="E51" s="224">
        <f>VLOOKUP(B51,'Cuadro Control'!C51:J1981,8,FALSE)</f>
        <v>140114934.456</v>
      </c>
      <c r="F51" s="146">
        <f t="shared" si="25"/>
        <v>0.15181175352753606</v>
      </c>
      <c r="G51" s="147">
        <v>46431</v>
      </c>
      <c r="H51" s="147">
        <v>46433</v>
      </c>
      <c r="I51" s="146">
        <f t="shared" si="22"/>
        <v>0</v>
      </c>
      <c r="J51" s="146">
        <f t="shared" si="22"/>
        <v>0</v>
      </c>
      <c r="K51" s="146">
        <f t="shared" si="22"/>
        <v>0</v>
      </c>
      <c r="L51" s="146">
        <f t="shared" si="22"/>
        <v>0</v>
      </c>
      <c r="M51" s="146">
        <f t="shared" si="22"/>
        <v>0</v>
      </c>
      <c r="N51" s="146">
        <f t="shared" si="22"/>
        <v>0</v>
      </c>
      <c r="O51" s="146">
        <f t="shared" si="22"/>
        <v>0</v>
      </c>
      <c r="P51" s="146">
        <f t="shared" si="22"/>
        <v>0</v>
      </c>
      <c r="Q51" s="146">
        <f t="shared" si="22"/>
        <v>0</v>
      </c>
      <c r="R51" s="146">
        <f t="shared" si="22"/>
        <v>0</v>
      </c>
      <c r="S51" s="146">
        <f t="shared" si="22"/>
        <v>0</v>
      </c>
      <c r="T51" s="146">
        <f t="shared" si="22"/>
        <v>0</v>
      </c>
      <c r="U51" s="146">
        <f t="shared" si="22"/>
        <v>0</v>
      </c>
      <c r="V51" s="146">
        <f t="shared" si="22"/>
        <v>0</v>
      </c>
      <c r="W51" s="146">
        <f t="shared" si="22"/>
        <v>0</v>
      </c>
      <c r="X51" s="146">
        <f t="shared" si="22"/>
        <v>0</v>
      </c>
      <c r="Y51" s="146">
        <f t="shared" si="23"/>
        <v>0</v>
      </c>
      <c r="Z51" s="146">
        <f t="shared" si="23"/>
        <v>0</v>
      </c>
      <c r="AA51" s="146">
        <f t="shared" si="23"/>
        <v>0</v>
      </c>
      <c r="AB51" s="146">
        <f t="shared" si="23"/>
        <v>0</v>
      </c>
      <c r="AC51" s="146">
        <f t="shared" si="23"/>
        <v>0</v>
      </c>
      <c r="AD51" s="146">
        <f t="shared" si="23"/>
        <v>0</v>
      </c>
      <c r="AE51" s="146">
        <f t="shared" si="23"/>
        <v>0</v>
      </c>
      <c r="AF51" s="146">
        <f t="shared" si="23"/>
        <v>0</v>
      </c>
      <c r="AG51" s="146">
        <f t="shared" si="23"/>
        <v>0</v>
      </c>
      <c r="AH51" s="146">
        <f t="shared" si="23"/>
        <v>0</v>
      </c>
      <c r="AI51" s="146">
        <f t="shared" si="23"/>
        <v>0</v>
      </c>
      <c r="AJ51" s="146">
        <f t="shared" si="23"/>
        <v>0</v>
      </c>
      <c r="AK51" s="146">
        <f t="shared" si="23"/>
        <v>0</v>
      </c>
      <c r="AL51" s="146">
        <f t="shared" si="23"/>
        <v>0</v>
      </c>
      <c r="AM51" s="146">
        <f t="shared" si="23"/>
        <v>0</v>
      </c>
      <c r="AN51" s="146">
        <f t="shared" si="23"/>
        <v>0</v>
      </c>
      <c r="AO51" s="146">
        <f t="shared" si="23"/>
        <v>1</v>
      </c>
      <c r="AP51" s="146">
        <f t="shared" si="23"/>
        <v>1</v>
      </c>
      <c r="AQ51" s="146">
        <f t="shared" si="23"/>
        <v>1</v>
      </c>
      <c r="AR51" s="146">
        <f t="shared" si="23"/>
        <v>1</v>
      </c>
      <c r="AS51" s="146">
        <f t="shared" si="23"/>
        <v>1</v>
      </c>
      <c r="AT51" s="146">
        <f t="shared" si="23"/>
        <v>1</v>
      </c>
      <c r="AU51" s="146">
        <f t="shared" si="23"/>
        <v>1</v>
      </c>
      <c r="AV51" s="146">
        <f t="shared" si="23"/>
        <v>1</v>
      </c>
      <c r="AW51" s="146">
        <f t="shared" si="23"/>
        <v>1</v>
      </c>
      <c r="AX51" s="146">
        <f t="shared" si="23"/>
        <v>1</v>
      </c>
      <c r="AY51" s="146">
        <f t="shared" si="23"/>
        <v>1</v>
      </c>
      <c r="AZ51" s="146">
        <f t="shared" si="23"/>
        <v>1</v>
      </c>
      <c r="BA51" s="146">
        <f t="shared" si="23"/>
        <v>1</v>
      </c>
      <c r="BB51" s="146">
        <f t="shared" si="23"/>
        <v>1</v>
      </c>
      <c r="BC51" s="146">
        <f t="shared" si="23"/>
        <v>1</v>
      </c>
      <c r="BD51" s="146">
        <f t="shared" si="23"/>
        <v>1</v>
      </c>
      <c r="BE51" s="146">
        <f t="shared" si="24"/>
        <v>1</v>
      </c>
      <c r="BF51" s="146">
        <f t="shared" si="24"/>
        <v>1</v>
      </c>
      <c r="BG51" s="146">
        <f t="shared" si="24"/>
        <v>1</v>
      </c>
      <c r="BH51" s="146">
        <f t="shared" si="24"/>
        <v>1</v>
      </c>
      <c r="BI51" s="146">
        <f t="shared" si="24"/>
        <v>1</v>
      </c>
      <c r="BJ51" s="146">
        <f t="shared" si="24"/>
        <v>1</v>
      </c>
      <c r="BK51" s="146">
        <f t="shared" si="24"/>
        <v>1</v>
      </c>
      <c r="BL51" s="146">
        <f t="shared" si="24"/>
        <v>1</v>
      </c>
      <c r="BM51" s="146">
        <f t="shared" si="24"/>
        <v>1</v>
      </c>
      <c r="BN51" s="146">
        <f t="shared" si="24"/>
        <v>1</v>
      </c>
      <c r="BO51" s="146">
        <f t="shared" si="24"/>
        <v>1</v>
      </c>
    </row>
    <row r="52" spans="1:67" s="129" customFormat="1" ht="18.75" customHeight="1" x14ac:dyDescent="0.25">
      <c r="A52" s="122"/>
      <c r="B52" s="145" t="s">
        <v>766</v>
      </c>
      <c r="C52" s="145" t="s">
        <v>2038</v>
      </c>
      <c r="D52" s="145" t="s">
        <v>6</v>
      </c>
      <c r="E52" s="224">
        <f>VLOOKUP(B52,'Cuadro Control'!C52:J1982,8,FALSE)</f>
        <v>52335715.768702812</v>
      </c>
      <c r="F52" s="146">
        <f t="shared" si="25"/>
        <v>5.6704710413724685E-2</v>
      </c>
      <c r="G52" s="147">
        <v>46436</v>
      </c>
      <c r="H52" s="147">
        <v>46440</v>
      </c>
      <c r="I52" s="146">
        <f t="shared" si="22"/>
        <v>0</v>
      </c>
      <c r="J52" s="146">
        <f t="shared" si="22"/>
        <v>0</v>
      </c>
      <c r="K52" s="146">
        <f t="shared" si="22"/>
        <v>0</v>
      </c>
      <c r="L52" s="146">
        <f t="shared" si="22"/>
        <v>0</v>
      </c>
      <c r="M52" s="146">
        <f t="shared" si="22"/>
        <v>0</v>
      </c>
      <c r="N52" s="146">
        <f t="shared" si="22"/>
        <v>0</v>
      </c>
      <c r="O52" s="146">
        <f t="shared" si="22"/>
        <v>0</v>
      </c>
      <c r="P52" s="146">
        <f t="shared" si="22"/>
        <v>0</v>
      </c>
      <c r="Q52" s="146">
        <f t="shared" si="22"/>
        <v>0</v>
      </c>
      <c r="R52" s="146">
        <f t="shared" si="22"/>
        <v>0</v>
      </c>
      <c r="S52" s="146">
        <f t="shared" si="22"/>
        <v>0</v>
      </c>
      <c r="T52" s="146">
        <f t="shared" si="22"/>
        <v>0</v>
      </c>
      <c r="U52" s="146">
        <f t="shared" si="22"/>
        <v>0</v>
      </c>
      <c r="V52" s="146">
        <f t="shared" si="22"/>
        <v>0</v>
      </c>
      <c r="W52" s="146">
        <f t="shared" si="22"/>
        <v>0</v>
      </c>
      <c r="X52" s="146">
        <f t="shared" si="22"/>
        <v>0</v>
      </c>
      <c r="Y52" s="146">
        <f t="shared" si="23"/>
        <v>0</v>
      </c>
      <c r="Z52" s="146">
        <f t="shared" si="23"/>
        <v>0</v>
      </c>
      <c r="AA52" s="146">
        <f t="shared" si="23"/>
        <v>0</v>
      </c>
      <c r="AB52" s="146">
        <f t="shared" si="23"/>
        <v>0</v>
      </c>
      <c r="AC52" s="146">
        <f t="shared" si="23"/>
        <v>0</v>
      </c>
      <c r="AD52" s="146">
        <f t="shared" si="23"/>
        <v>0</v>
      </c>
      <c r="AE52" s="146">
        <f t="shared" si="23"/>
        <v>0</v>
      </c>
      <c r="AF52" s="146">
        <f t="shared" si="23"/>
        <v>0</v>
      </c>
      <c r="AG52" s="146">
        <f t="shared" si="23"/>
        <v>0</v>
      </c>
      <c r="AH52" s="146">
        <f t="shared" si="23"/>
        <v>0</v>
      </c>
      <c r="AI52" s="146">
        <f t="shared" si="23"/>
        <v>0</v>
      </c>
      <c r="AJ52" s="146">
        <f t="shared" si="23"/>
        <v>0</v>
      </c>
      <c r="AK52" s="146">
        <f t="shared" si="23"/>
        <v>0</v>
      </c>
      <c r="AL52" s="146">
        <f t="shared" si="23"/>
        <v>0</v>
      </c>
      <c r="AM52" s="146">
        <f t="shared" si="23"/>
        <v>0</v>
      </c>
      <c r="AN52" s="146">
        <f t="shared" si="23"/>
        <v>0</v>
      </c>
      <c r="AO52" s="146">
        <f t="shared" si="23"/>
        <v>0.4</v>
      </c>
      <c r="AP52" s="146">
        <f t="shared" si="23"/>
        <v>1</v>
      </c>
      <c r="AQ52" s="146">
        <f t="shared" si="23"/>
        <v>1</v>
      </c>
      <c r="AR52" s="146">
        <f t="shared" si="23"/>
        <v>1</v>
      </c>
      <c r="AS52" s="146">
        <f t="shared" si="23"/>
        <v>1</v>
      </c>
      <c r="AT52" s="146">
        <f t="shared" si="23"/>
        <v>1</v>
      </c>
      <c r="AU52" s="146">
        <f t="shared" si="23"/>
        <v>1</v>
      </c>
      <c r="AV52" s="146">
        <f t="shared" si="23"/>
        <v>1</v>
      </c>
      <c r="AW52" s="146">
        <f t="shared" si="23"/>
        <v>1</v>
      </c>
      <c r="AX52" s="146">
        <f t="shared" si="23"/>
        <v>1</v>
      </c>
      <c r="AY52" s="146">
        <f t="shared" si="23"/>
        <v>1</v>
      </c>
      <c r="AZ52" s="146">
        <f t="shared" si="23"/>
        <v>1</v>
      </c>
      <c r="BA52" s="146">
        <f t="shared" si="23"/>
        <v>1</v>
      </c>
      <c r="BB52" s="146">
        <f t="shared" si="23"/>
        <v>1</v>
      </c>
      <c r="BC52" s="146">
        <f t="shared" si="23"/>
        <v>1</v>
      </c>
      <c r="BD52" s="146">
        <f t="shared" si="23"/>
        <v>1</v>
      </c>
      <c r="BE52" s="146">
        <f t="shared" si="24"/>
        <v>1</v>
      </c>
      <c r="BF52" s="146">
        <f t="shared" si="24"/>
        <v>1</v>
      </c>
      <c r="BG52" s="146">
        <f t="shared" si="24"/>
        <v>1</v>
      </c>
      <c r="BH52" s="146">
        <f t="shared" si="24"/>
        <v>1</v>
      </c>
      <c r="BI52" s="146">
        <f t="shared" si="24"/>
        <v>1</v>
      </c>
      <c r="BJ52" s="146">
        <f t="shared" si="24"/>
        <v>1</v>
      </c>
      <c r="BK52" s="146">
        <f t="shared" si="24"/>
        <v>1</v>
      </c>
      <c r="BL52" s="146">
        <f t="shared" si="24"/>
        <v>1</v>
      </c>
      <c r="BM52" s="146">
        <f t="shared" si="24"/>
        <v>1</v>
      </c>
      <c r="BN52" s="146">
        <f t="shared" si="24"/>
        <v>1</v>
      </c>
      <c r="BO52" s="146">
        <f t="shared" si="24"/>
        <v>1</v>
      </c>
    </row>
    <row r="53" spans="1:67" s="129" customFormat="1" ht="18.75" customHeight="1" x14ac:dyDescent="0.25">
      <c r="A53" s="122"/>
      <c r="B53" s="145" t="s">
        <v>2039</v>
      </c>
      <c r="C53" s="145" t="s">
        <v>767</v>
      </c>
      <c r="D53" s="145" t="s">
        <v>19</v>
      </c>
      <c r="E53" s="224">
        <f>VLOOKUP(B53,'Cuadro Control'!C53:J1983,8,FALSE)</f>
        <v>46410609.014634147</v>
      </c>
      <c r="F53" s="146">
        <f t="shared" si="25"/>
        <v>5.0284974718416059E-2</v>
      </c>
      <c r="G53" s="147">
        <v>46440</v>
      </c>
      <c r="H53" s="147">
        <v>46442</v>
      </c>
      <c r="I53" s="146">
        <f t="shared" si="22"/>
        <v>0</v>
      </c>
      <c r="J53" s="146">
        <f t="shared" si="22"/>
        <v>0</v>
      </c>
      <c r="K53" s="146">
        <f t="shared" si="22"/>
        <v>0</v>
      </c>
      <c r="L53" s="146">
        <f t="shared" si="22"/>
        <v>0</v>
      </c>
      <c r="M53" s="146">
        <f t="shared" si="22"/>
        <v>0</v>
      </c>
      <c r="N53" s="146">
        <f t="shared" si="22"/>
        <v>0</v>
      </c>
      <c r="O53" s="146">
        <f t="shared" si="22"/>
        <v>0</v>
      </c>
      <c r="P53" s="146">
        <f t="shared" si="22"/>
        <v>0</v>
      </c>
      <c r="Q53" s="146">
        <f t="shared" si="22"/>
        <v>0</v>
      </c>
      <c r="R53" s="146">
        <f t="shared" si="22"/>
        <v>0</v>
      </c>
      <c r="S53" s="146">
        <f t="shared" si="22"/>
        <v>0</v>
      </c>
      <c r="T53" s="146">
        <f t="shared" si="22"/>
        <v>0</v>
      </c>
      <c r="U53" s="146">
        <f t="shared" si="22"/>
        <v>0</v>
      </c>
      <c r="V53" s="146">
        <f t="shared" si="22"/>
        <v>0</v>
      </c>
      <c r="W53" s="146">
        <f t="shared" si="22"/>
        <v>0</v>
      </c>
      <c r="X53" s="146">
        <f t="shared" si="22"/>
        <v>0</v>
      </c>
      <c r="Y53" s="146">
        <f t="shared" si="23"/>
        <v>0</v>
      </c>
      <c r="Z53" s="146">
        <f t="shared" si="23"/>
        <v>0</v>
      </c>
      <c r="AA53" s="146">
        <f t="shared" si="23"/>
        <v>0</v>
      </c>
      <c r="AB53" s="146">
        <f t="shared" si="23"/>
        <v>0</v>
      </c>
      <c r="AC53" s="146">
        <f t="shared" si="23"/>
        <v>0</v>
      </c>
      <c r="AD53" s="146">
        <f t="shared" si="23"/>
        <v>0</v>
      </c>
      <c r="AE53" s="146">
        <f t="shared" si="23"/>
        <v>0</v>
      </c>
      <c r="AF53" s="146">
        <f t="shared" si="23"/>
        <v>0</v>
      </c>
      <c r="AG53" s="146">
        <f t="shared" si="23"/>
        <v>0</v>
      </c>
      <c r="AH53" s="146">
        <f t="shared" si="23"/>
        <v>0</v>
      </c>
      <c r="AI53" s="146">
        <f t="shared" si="23"/>
        <v>0</v>
      </c>
      <c r="AJ53" s="146">
        <f t="shared" si="23"/>
        <v>0</v>
      </c>
      <c r="AK53" s="146">
        <f t="shared" si="23"/>
        <v>0</v>
      </c>
      <c r="AL53" s="146">
        <f t="shared" si="23"/>
        <v>0</v>
      </c>
      <c r="AM53" s="146">
        <f t="shared" si="23"/>
        <v>0</v>
      </c>
      <c r="AN53" s="146">
        <f t="shared" si="23"/>
        <v>0</v>
      </c>
      <c r="AO53" s="146">
        <f t="shared" si="23"/>
        <v>0</v>
      </c>
      <c r="AP53" s="146">
        <f t="shared" si="23"/>
        <v>1</v>
      </c>
      <c r="AQ53" s="146">
        <f t="shared" si="23"/>
        <v>1</v>
      </c>
      <c r="AR53" s="146">
        <f t="shared" si="23"/>
        <v>1</v>
      </c>
      <c r="AS53" s="146">
        <f t="shared" si="23"/>
        <v>1</v>
      </c>
      <c r="AT53" s="146">
        <f t="shared" si="23"/>
        <v>1</v>
      </c>
      <c r="AU53" s="146">
        <f t="shared" si="23"/>
        <v>1</v>
      </c>
      <c r="AV53" s="146">
        <f t="shared" si="23"/>
        <v>1</v>
      </c>
      <c r="AW53" s="146">
        <f t="shared" si="23"/>
        <v>1</v>
      </c>
      <c r="AX53" s="146">
        <f t="shared" si="23"/>
        <v>1</v>
      </c>
      <c r="AY53" s="146">
        <f t="shared" si="23"/>
        <v>1</v>
      </c>
      <c r="AZ53" s="146">
        <f t="shared" si="23"/>
        <v>1</v>
      </c>
      <c r="BA53" s="146">
        <f t="shared" si="23"/>
        <v>1</v>
      </c>
      <c r="BB53" s="146">
        <f t="shared" si="23"/>
        <v>1</v>
      </c>
      <c r="BC53" s="146">
        <f t="shared" si="23"/>
        <v>1</v>
      </c>
      <c r="BD53" s="146">
        <f t="shared" ref="BD53:BO53" si="26">IF($G53=0,0,IF(BD$6&lt;$G53,0,IF(BD$6&gt;$H53,1,(BD$6-$G53+1)/($H53-$G53+1))))</f>
        <v>1</v>
      </c>
      <c r="BE53" s="146">
        <f t="shared" si="26"/>
        <v>1</v>
      </c>
      <c r="BF53" s="146">
        <f t="shared" si="26"/>
        <v>1</v>
      </c>
      <c r="BG53" s="146">
        <f t="shared" si="26"/>
        <v>1</v>
      </c>
      <c r="BH53" s="146">
        <f t="shared" si="26"/>
        <v>1</v>
      </c>
      <c r="BI53" s="146">
        <f t="shared" si="26"/>
        <v>1</v>
      </c>
      <c r="BJ53" s="146">
        <f t="shared" si="26"/>
        <v>1</v>
      </c>
      <c r="BK53" s="146">
        <f t="shared" si="26"/>
        <v>1</v>
      </c>
      <c r="BL53" s="146">
        <f t="shared" si="26"/>
        <v>1</v>
      </c>
      <c r="BM53" s="146">
        <f t="shared" si="26"/>
        <v>1</v>
      </c>
      <c r="BN53" s="146">
        <f t="shared" si="26"/>
        <v>1</v>
      </c>
      <c r="BO53" s="146">
        <f t="shared" si="26"/>
        <v>1</v>
      </c>
    </row>
    <row r="54" spans="1:67" s="129" customFormat="1" ht="18.75" customHeight="1" x14ac:dyDescent="0.25">
      <c r="A54" s="122"/>
      <c r="B54" s="139" t="s">
        <v>768</v>
      </c>
      <c r="C54" s="139" t="s">
        <v>769</v>
      </c>
      <c r="D54" s="139" t="s">
        <v>770</v>
      </c>
      <c r="E54" s="222">
        <f>SUM(E55:E62)</f>
        <v>922951821.58333695</v>
      </c>
      <c r="F54" s="140">
        <f>IFERROR(E54/$E$44,0)</f>
        <v>0.14285714285714285</v>
      </c>
      <c r="G54" s="141">
        <v>46294</v>
      </c>
      <c r="H54" s="141">
        <v>46452</v>
      </c>
      <c r="I54" s="140">
        <f>SUMPRODUCT($F55:$F62,I55:I62)</f>
        <v>0</v>
      </c>
      <c r="J54" s="140">
        <f t="shared" ref="J54:BO54" si="27">SUMPRODUCT($F55:$F62,J55:J62)</f>
        <v>0</v>
      </c>
      <c r="K54" s="140">
        <f t="shared" si="27"/>
        <v>0</v>
      </c>
      <c r="L54" s="140">
        <f t="shared" si="27"/>
        <v>0</v>
      </c>
      <c r="M54" s="140">
        <f t="shared" si="27"/>
        <v>0</v>
      </c>
      <c r="N54" s="140">
        <f t="shared" si="27"/>
        <v>0</v>
      </c>
      <c r="O54" s="140">
        <f t="shared" si="27"/>
        <v>0</v>
      </c>
      <c r="P54" s="140">
        <f t="shared" si="27"/>
        <v>0</v>
      </c>
      <c r="Q54" s="140">
        <f t="shared" si="27"/>
        <v>0</v>
      </c>
      <c r="R54" s="140">
        <f t="shared" si="27"/>
        <v>0</v>
      </c>
      <c r="S54" s="140">
        <f t="shared" si="27"/>
        <v>0</v>
      </c>
      <c r="T54" s="140">
        <f t="shared" si="27"/>
        <v>0</v>
      </c>
      <c r="U54" s="140">
        <f t="shared" si="27"/>
        <v>0.18333333333333335</v>
      </c>
      <c r="V54" s="140">
        <f t="shared" si="27"/>
        <v>0.42199999999999999</v>
      </c>
      <c r="W54" s="140">
        <f t="shared" si="27"/>
        <v>0.43999999999999995</v>
      </c>
      <c r="X54" s="140">
        <f t="shared" si="27"/>
        <v>0.43999999999999995</v>
      </c>
      <c r="Y54" s="140">
        <f t="shared" si="27"/>
        <v>0.43999999999999995</v>
      </c>
      <c r="Z54" s="140">
        <f t="shared" si="27"/>
        <v>0.43999999999999995</v>
      </c>
      <c r="AA54" s="140">
        <f t="shared" si="27"/>
        <v>0.43999999999999995</v>
      </c>
      <c r="AB54" s="140">
        <f t="shared" si="27"/>
        <v>0.43999999999999995</v>
      </c>
      <c r="AC54" s="140">
        <f t="shared" si="27"/>
        <v>0.43999999999999995</v>
      </c>
      <c r="AD54" s="140">
        <f t="shared" si="27"/>
        <v>0.43999999999999995</v>
      </c>
      <c r="AE54" s="140">
        <f t="shared" si="27"/>
        <v>0.43999999999999995</v>
      </c>
      <c r="AF54" s="140">
        <f t="shared" si="27"/>
        <v>0.43999999999999995</v>
      </c>
      <c r="AG54" s="140">
        <f t="shared" si="27"/>
        <v>0.43999999999999995</v>
      </c>
      <c r="AH54" s="140">
        <f t="shared" si="27"/>
        <v>0.43999999999999995</v>
      </c>
      <c r="AI54" s="140">
        <f t="shared" si="27"/>
        <v>0.43999999999999995</v>
      </c>
      <c r="AJ54" s="140">
        <f t="shared" si="27"/>
        <v>0.43999999999999995</v>
      </c>
      <c r="AK54" s="140">
        <f t="shared" si="27"/>
        <v>0.43999999999999995</v>
      </c>
      <c r="AL54" s="140">
        <f t="shared" si="27"/>
        <v>0.43999999999999995</v>
      </c>
      <c r="AM54" s="140">
        <f t="shared" si="27"/>
        <v>0.43999999999999995</v>
      </c>
      <c r="AN54" s="140">
        <f t="shared" si="27"/>
        <v>0.43999999999999995</v>
      </c>
      <c r="AO54" s="140">
        <f t="shared" si="27"/>
        <v>0.52333333333333332</v>
      </c>
      <c r="AP54" s="140">
        <f t="shared" si="27"/>
        <v>0.93</v>
      </c>
      <c r="AQ54" s="140">
        <f t="shared" si="27"/>
        <v>0.98333333333333328</v>
      </c>
      <c r="AR54" s="140">
        <f t="shared" si="27"/>
        <v>1</v>
      </c>
      <c r="AS54" s="140">
        <f t="shared" si="27"/>
        <v>1</v>
      </c>
      <c r="AT54" s="140">
        <f t="shared" si="27"/>
        <v>1</v>
      </c>
      <c r="AU54" s="140">
        <f t="shared" si="27"/>
        <v>1</v>
      </c>
      <c r="AV54" s="140">
        <f t="shared" si="27"/>
        <v>1</v>
      </c>
      <c r="AW54" s="140">
        <f t="shared" si="27"/>
        <v>1</v>
      </c>
      <c r="AX54" s="140">
        <f t="shared" si="27"/>
        <v>1</v>
      </c>
      <c r="AY54" s="140">
        <f t="shared" si="27"/>
        <v>1</v>
      </c>
      <c r="AZ54" s="140">
        <f t="shared" si="27"/>
        <v>1</v>
      </c>
      <c r="BA54" s="140">
        <f t="shared" si="27"/>
        <v>1</v>
      </c>
      <c r="BB54" s="140">
        <f t="shared" si="27"/>
        <v>1</v>
      </c>
      <c r="BC54" s="140">
        <f t="shared" si="27"/>
        <v>1</v>
      </c>
      <c r="BD54" s="140">
        <f t="shared" si="27"/>
        <v>1</v>
      </c>
      <c r="BE54" s="140">
        <f t="shared" si="27"/>
        <v>1</v>
      </c>
      <c r="BF54" s="140">
        <f t="shared" si="27"/>
        <v>1</v>
      </c>
      <c r="BG54" s="140">
        <f t="shared" si="27"/>
        <v>1</v>
      </c>
      <c r="BH54" s="140">
        <f t="shared" si="27"/>
        <v>1</v>
      </c>
      <c r="BI54" s="140">
        <f t="shared" si="27"/>
        <v>1</v>
      </c>
      <c r="BJ54" s="140">
        <f t="shared" si="27"/>
        <v>1</v>
      </c>
      <c r="BK54" s="140">
        <f t="shared" si="27"/>
        <v>1</v>
      </c>
      <c r="BL54" s="140">
        <f t="shared" si="27"/>
        <v>1</v>
      </c>
      <c r="BM54" s="140">
        <f t="shared" si="27"/>
        <v>1</v>
      </c>
      <c r="BN54" s="140">
        <f t="shared" si="27"/>
        <v>1</v>
      </c>
      <c r="BO54" s="140">
        <f t="shared" si="27"/>
        <v>1</v>
      </c>
    </row>
    <row r="55" spans="1:67" s="129" customFormat="1" ht="18.75" customHeight="1" x14ac:dyDescent="0.25">
      <c r="A55" s="122"/>
      <c r="B55" s="145" t="s">
        <v>771</v>
      </c>
      <c r="C55" s="145" t="s">
        <v>772</v>
      </c>
      <c r="D55" s="145" t="s">
        <v>8</v>
      </c>
      <c r="E55" s="224">
        <f>VLOOKUP(B55,'Cuadro Control'!C55:J1985,8,FALSE)</f>
        <v>90662604.648000002</v>
      </c>
      <c r="F55" s="106">
        <v>0.1</v>
      </c>
      <c r="G55" s="147">
        <v>46294</v>
      </c>
      <c r="H55" s="147">
        <v>46296</v>
      </c>
      <c r="I55" s="146">
        <f t="shared" ref="I55:X62" si="28">IF($G55=0,0,IF(I$6&lt;$G55,0,IF(I$6&gt;$H55,1,(I$6-$G55+1)/($H55-$G55+1))))</f>
        <v>0</v>
      </c>
      <c r="J55" s="146">
        <f t="shared" si="28"/>
        <v>0</v>
      </c>
      <c r="K55" s="146">
        <f t="shared" si="28"/>
        <v>0</v>
      </c>
      <c r="L55" s="146">
        <f t="shared" si="28"/>
        <v>0</v>
      </c>
      <c r="M55" s="146">
        <f t="shared" si="28"/>
        <v>0</v>
      </c>
      <c r="N55" s="146">
        <f t="shared" si="28"/>
        <v>0</v>
      </c>
      <c r="O55" s="146">
        <f t="shared" si="28"/>
        <v>0</v>
      </c>
      <c r="P55" s="146">
        <f t="shared" si="28"/>
        <v>0</v>
      </c>
      <c r="Q55" s="146">
        <f t="shared" si="28"/>
        <v>0</v>
      </c>
      <c r="R55" s="146">
        <f t="shared" si="28"/>
        <v>0</v>
      </c>
      <c r="S55" s="146">
        <f t="shared" si="28"/>
        <v>0</v>
      </c>
      <c r="T55" s="146">
        <f t="shared" si="28"/>
        <v>0</v>
      </c>
      <c r="U55" s="146">
        <f t="shared" si="28"/>
        <v>1</v>
      </c>
      <c r="V55" s="146">
        <f t="shared" si="28"/>
        <v>1</v>
      </c>
      <c r="W55" s="146">
        <f t="shared" si="28"/>
        <v>1</v>
      </c>
      <c r="X55" s="146">
        <f t="shared" si="28"/>
        <v>1</v>
      </c>
      <c r="Y55" s="146">
        <f t="shared" ref="Y55:BD62" si="29">IF($G55=0,0,IF(Y$6&lt;$G55,0,IF(Y$6&gt;$H55,1,(Y$6-$G55+1)/($H55-$G55+1))))</f>
        <v>1</v>
      </c>
      <c r="Z55" s="146">
        <f t="shared" si="29"/>
        <v>1</v>
      </c>
      <c r="AA55" s="146">
        <f t="shared" si="29"/>
        <v>1</v>
      </c>
      <c r="AB55" s="146">
        <f t="shared" si="29"/>
        <v>1</v>
      </c>
      <c r="AC55" s="146">
        <f t="shared" si="29"/>
        <v>1</v>
      </c>
      <c r="AD55" s="146">
        <f t="shared" si="29"/>
        <v>1</v>
      </c>
      <c r="AE55" s="146">
        <f t="shared" si="29"/>
        <v>1</v>
      </c>
      <c r="AF55" s="146">
        <f t="shared" si="29"/>
        <v>1</v>
      </c>
      <c r="AG55" s="146">
        <f t="shared" si="29"/>
        <v>1</v>
      </c>
      <c r="AH55" s="146">
        <f t="shared" si="29"/>
        <v>1</v>
      </c>
      <c r="AI55" s="146">
        <f t="shared" si="29"/>
        <v>1</v>
      </c>
      <c r="AJ55" s="146">
        <f t="shared" si="29"/>
        <v>1</v>
      </c>
      <c r="AK55" s="146">
        <f t="shared" si="29"/>
        <v>1</v>
      </c>
      <c r="AL55" s="146">
        <f t="shared" si="29"/>
        <v>1</v>
      </c>
      <c r="AM55" s="146">
        <f t="shared" si="29"/>
        <v>1</v>
      </c>
      <c r="AN55" s="146">
        <f t="shared" si="29"/>
        <v>1</v>
      </c>
      <c r="AO55" s="146">
        <f t="shared" si="29"/>
        <v>1</v>
      </c>
      <c r="AP55" s="146">
        <f t="shared" si="29"/>
        <v>1</v>
      </c>
      <c r="AQ55" s="146">
        <f t="shared" si="29"/>
        <v>1</v>
      </c>
      <c r="AR55" s="146">
        <f t="shared" si="29"/>
        <v>1</v>
      </c>
      <c r="AS55" s="146">
        <f t="shared" si="29"/>
        <v>1</v>
      </c>
      <c r="AT55" s="146">
        <f t="shared" si="29"/>
        <v>1</v>
      </c>
      <c r="AU55" s="146">
        <f t="shared" si="29"/>
        <v>1</v>
      </c>
      <c r="AV55" s="146">
        <f t="shared" si="29"/>
        <v>1</v>
      </c>
      <c r="AW55" s="146">
        <f t="shared" si="29"/>
        <v>1</v>
      </c>
      <c r="AX55" s="146">
        <f t="shared" si="29"/>
        <v>1</v>
      </c>
      <c r="AY55" s="146">
        <f t="shared" si="29"/>
        <v>1</v>
      </c>
      <c r="AZ55" s="146">
        <f t="shared" si="29"/>
        <v>1</v>
      </c>
      <c r="BA55" s="146">
        <f t="shared" si="29"/>
        <v>1</v>
      </c>
      <c r="BB55" s="146">
        <f t="shared" si="29"/>
        <v>1</v>
      </c>
      <c r="BC55" s="146">
        <f t="shared" si="29"/>
        <v>1</v>
      </c>
      <c r="BD55" s="146">
        <f t="shared" si="29"/>
        <v>1</v>
      </c>
      <c r="BE55" s="146">
        <f t="shared" ref="BE55:BO61" si="30">IF($G55=0,0,IF(BE$6&lt;$G55,0,IF(BE$6&gt;$H55,1,(BE$6-$G55+1)/($H55-$G55+1))))</f>
        <v>1</v>
      </c>
      <c r="BF55" s="146">
        <f t="shared" si="30"/>
        <v>1</v>
      </c>
      <c r="BG55" s="146">
        <f t="shared" si="30"/>
        <v>1</v>
      </c>
      <c r="BH55" s="146">
        <f t="shared" si="30"/>
        <v>1</v>
      </c>
      <c r="BI55" s="146">
        <f t="shared" si="30"/>
        <v>1</v>
      </c>
      <c r="BJ55" s="146">
        <f t="shared" si="30"/>
        <v>1</v>
      </c>
      <c r="BK55" s="146">
        <f t="shared" si="30"/>
        <v>1</v>
      </c>
      <c r="BL55" s="146">
        <f t="shared" si="30"/>
        <v>1</v>
      </c>
      <c r="BM55" s="146">
        <f t="shared" si="30"/>
        <v>1</v>
      </c>
      <c r="BN55" s="146">
        <f t="shared" si="30"/>
        <v>1</v>
      </c>
      <c r="BO55" s="146">
        <f t="shared" si="30"/>
        <v>1</v>
      </c>
    </row>
    <row r="56" spans="1:67" s="129" customFormat="1" ht="18.75" customHeight="1" x14ac:dyDescent="0.25">
      <c r="A56" s="122"/>
      <c r="B56" s="145" t="s">
        <v>773</v>
      </c>
      <c r="C56" s="145" t="s">
        <v>774</v>
      </c>
      <c r="D56" s="145" t="s">
        <v>7</v>
      </c>
      <c r="E56" s="224">
        <f>VLOOKUP(B56,'Cuadro Control'!C56:J1986,8,FALSE)</f>
        <v>230777539.104</v>
      </c>
      <c r="F56" s="106">
        <v>0.25</v>
      </c>
      <c r="G56" s="147">
        <v>46296</v>
      </c>
      <c r="H56" s="147">
        <v>46301</v>
      </c>
      <c r="I56" s="146">
        <f t="shared" si="28"/>
        <v>0</v>
      </c>
      <c r="J56" s="146">
        <f t="shared" si="28"/>
        <v>0</v>
      </c>
      <c r="K56" s="146">
        <f t="shared" si="28"/>
        <v>0</v>
      </c>
      <c r="L56" s="146">
        <f t="shared" si="28"/>
        <v>0</v>
      </c>
      <c r="M56" s="146">
        <f t="shared" si="28"/>
        <v>0</v>
      </c>
      <c r="N56" s="146">
        <f t="shared" si="28"/>
        <v>0</v>
      </c>
      <c r="O56" s="146">
        <f t="shared" si="28"/>
        <v>0</v>
      </c>
      <c r="P56" s="146">
        <f t="shared" si="28"/>
        <v>0</v>
      </c>
      <c r="Q56" s="146">
        <f t="shared" si="28"/>
        <v>0</v>
      </c>
      <c r="R56" s="146">
        <f t="shared" si="28"/>
        <v>0</v>
      </c>
      <c r="S56" s="146">
        <f t="shared" si="28"/>
        <v>0</v>
      </c>
      <c r="T56" s="146">
        <f t="shared" si="28"/>
        <v>0</v>
      </c>
      <c r="U56" s="146">
        <f t="shared" si="28"/>
        <v>0.33333333333333331</v>
      </c>
      <c r="V56" s="146">
        <f t="shared" si="28"/>
        <v>1</v>
      </c>
      <c r="W56" s="146">
        <f t="shared" si="28"/>
        <v>1</v>
      </c>
      <c r="X56" s="146">
        <f t="shared" si="28"/>
        <v>1</v>
      </c>
      <c r="Y56" s="146">
        <f t="shared" si="29"/>
        <v>1</v>
      </c>
      <c r="Z56" s="146">
        <f t="shared" si="29"/>
        <v>1</v>
      </c>
      <c r="AA56" s="146">
        <f t="shared" si="29"/>
        <v>1</v>
      </c>
      <c r="AB56" s="146">
        <f t="shared" si="29"/>
        <v>1</v>
      </c>
      <c r="AC56" s="146">
        <f t="shared" si="29"/>
        <v>1</v>
      </c>
      <c r="AD56" s="146">
        <f t="shared" si="29"/>
        <v>1</v>
      </c>
      <c r="AE56" s="146">
        <f t="shared" si="29"/>
        <v>1</v>
      </c>
      <c r="AF56" s="146">
        <f t="shared" si="29"/>
        <v>1</v>
      </c>
      <c r="AG56" s="146">
        <f t="shared" si="29"/>
        <v>1</v>
      </c>
      <c r="AH56" s="146">
        <f t="shared" si="29"/>
        <v>1</v>
      </c>
      <c r="AI56" s="146">
        <f t="shared" si="29"/>
        <v>1</v>
      </c>
      <c r="AJ56" s="146">
        <f t="shared" si="29"/>
        <v>1</v>
      </c>
      <c r="AK56" s="146">
        <f t="shared" si="29"/>
        <v>1</v>
      </c>
      <c r="AL56" s="146">
        <f t="shared" si="29"/>
        <v>1</v>
      </c>
      <c r="AM56" s="146">
        <f t="shared" si="29"/>
        <v>1</v>
      </c>
      <c r="AN56" s="146">
        <f t="shared" si="29"/>
        <v>1</v>
      </c>
      <c r="AO56" s="146">
        <f t="shared" si="29"/>
        <v>1</v>
      </c>
      <c r="AP56" s="146">
        <f t="shared" si="29"/>
        <v>1</v>
      </c>
      <c r="AQ56" s="146">
        <f t="shared" si="29"/>
        <v>1</v>
      </c>
      <c r="AR56" s="146">
        <f t="shared" si="29"/>
        <v>1</v>
      </c>
      <c r="AS56" s="146">
        <f t="shared" si="29"/>
        <v>1</v>
      </c>
      <c r="AT56" s="146">
        <f t="shared" si="29"/>
        <v>1</v>
      </c>
      <c r="AU56" s="146">
        <f t="shared" si="29"/>
        <v>1</v>
      </c>
      <c r="AV56" s="146">
        <f t="shared" si="29"/>
        <v>1</v>
      </c>
      <c r="AW56" s="146">
        <f t="shared" si="29"/>
        <v>1</v>
      </c>
      <c r="AX56" s="146">
        <f t="shared" si="29"/>
        <v>1</v>
      </c>
      <c r="AY56" s="146">
        <f t="shared" si="29"/>
        <v>1</v>
      </c>
      <c r="AZ56" s="146">
        <f t="shared" si="29"/>
        <v>1</v>
      </c>
      <c r="BA56" s="146">
        <f t="shared" si="29"/>
        <v>1</v>
      </c>
      <c r="BB56" s="146">
        <f t="shared" si="29"/>
        <v>1</v>
      </c>
      <c r="BC56" s="146">
        <f t="shared" si="29"/>
        <v>1</v>
      </c>
      <c r="BD56" s="146">
        <f t="shared" si="29"/>
        <v>1</v>
      </c>
      <c r="BE56" s="146">
        <f t="shared" si="30"/>
        <v>1</v>
      </c>
      <c r="BF56" s="146">
        <f t="shared" si="30"/>
        <v>1</v>
      </c>
      <c r="BG56" s="146">
        <f t="shared" si="30"/>
        <v>1</v>
      </c>
      <c r="BH56" s="146">
        <f t="shared" si="30"/>
        <v>1</v>
      </c>
      <c r="BI56" s="146">
        <f t="shared" si="30"/>
        <v>1</v>
      </c>
      <c r="BJ56" s="146">
        <f t="shared" si="30"/>
        <v>1</v>
      </c>
      <c r="BK56" s="146">
        <f t="shared" si="30"/>
        <v>1</v>
      </c>
      <c r="BL56" s="146">
        <f t="shared" si="30"/>
        <v>1</v>
      </c>
      <c r="BM56" s="146">
        <f t="shared" si="30"/>
        <v>1</v>
      </c>
      <c r="BN56" s="146">
        <f t="shared" si="30"/>
        <v>1</v>
      </c>
      <c r="BO56" s="146">
        <f t="shared" si="30"/>
        <v>1</v>
      </c>
    </row>
    <row r="57" spans="1:67" s="129" customFormat="1" ht="18.75" customHeight="1" x14ac:dyDescent="0.25">
      <c r="A57" s="122"/>
      <c r="B57" s="145" t="s">
        <v>775</v>
      </c>
      <c r="C57" s="145" t="s">
        <v>776</v>
      </c>
      <c r="D57" s="145" t="s">
        <v>19</v>
      </c>
      <c r="E57" s="224">
        <f>VLOOKUP(B57,'Cuadro Control'!C57:J1987,8,FALSE)</f>
        <v>82420549.679999992</v>
      </c>
      <c r="F57" s="106">
        <v>0.09</v>
      </c>
      <c r="G57" s="147">
        <v>46301</v>
      </c>
      <c r="H57" s="147">
        <v>46305</v>
      </c>
      <c r="I57" s="146">
        <f t="shared" si="28"/>
        <v>0</v>
      </c>
      <c r="J57" s="146">
        <f t="shared" si="28"/>
        <v>0</v>
      </c>
      <c r="K57" s="146">
        <f t="shared" si="28"/>
        <v>0</v>
      </c>
      <c r="L57" s="146">
        <f t="shared" si="28"/>
        <v>0</v>
      </c>
      <c r="M57" s="146">
        <f t="shared" si="28"/>
        <v>0</v>
      </c>
      <c r="N57" s="146">
        <f t="shared" si="28"/>
        <v>0</v>
      </c>
      <c r="O57" s="146">
        <f t="shared" si="28"/>
        <v>0</v>
      </c>
      <c r="P57" s="146">
        <f t="shared" si="28"/>
        <v>0</v>
      </c>
      <c r="Q57" s="146">
        <f t="shared" si="28"/>
        <v>0</v>
      </c>
      <c r="R57" s="146">
        <f t="shared" si="28"/>
        <v>0</v>
      </c>
      <c r="S57" s="146">
        <f t="shared" si="28"/>
        <v>0</v>
      </c>
      <c r="T57" s="146">
        <f t="shared" si="28"/>
        <v>0</v>
      </c>
      <c r="U57" s="146">
        <f t="shared" si="28"/>
        <v>0</v>
      </c>
      <c r="V57" s="146">
        <f t="shared" si="28"/>
        <v>0.8</v>
      </c>
      <c r="W57" s="146">
        <f t="shared" si="28"/>
        <v>1</v>
      </c>
      <c r="X57" s="146">
        <f t="shared" si="28"/>
        <v>1</v>
      </c>
      <c r="Y57" s="146">
        <f t="shared" si="29"/>
        <v>1</v>
      </c>
      <c r="Z57" s="146">
        <f t="shared" si="29"/>
        <v>1</v>
      </c>
      <c r="AA57" s="146">
        <f t="shared" si="29"/>
        <v>1</v>
      </c>
      <c r="AB57" s="146">
        <f t="shared" si="29"/>
        <v>1</v>
      </c>
      <c r="AC57" s="146">
        <f t="shared" si="29"/>
        <v>1</v>
      </c>
      <c r="AD57" s="146">
        <f t="shared" si="29"/>
        <v>1</v>
      </c>
      <c r="AE57" s="146">
        <f t="shared" si="29"/>
        <v>1</v>
      </c>
      <c r="AF57" s="146">
        <f t="shared" si="29"/>
        <v>1</v>
      </c>
      <c r="AG57" s="146">
        <f t="shared" si="29"/>
        <v>1</v>
      </c>
      <c r="AH57" s="146">
        <f t="shared" si="29"/>
        <v>1</v>
      </c>
      <c r="AI57" s="146">
        <f t="shared" si="29"/>
        <v>1</v>
      </c>
      <c r="AJ57" s="146">
        <f t="shared" si="29"/>
        <v>1</v>
      </c>
      <c r="AK57" s="146">
        <f t="shared" si="29"/>
        <v>1</v>
      </c>
      <c r="AL57" s="146">
        <f t="shared" si="29"/>
        <v>1</v>
      </c>
      <c r="AM57" s="146">
        <f t="shared" si="29"/>
        <v>1</v>
      </c>
      <c r="AN57" s="146">
        <f t="shared" si="29"/>
        <v>1</v>
      </c>
      <c r="AO57" s="146">
        <f t="shared" si="29"/>
        <v>1</v>
      </c>
      <c r="AP57" s="146">
        <f t="shared" si="29"/>
        <v>1</v>
      </c>
      <c r="AQ57" s="146">
        <f t="shared" si="29"/>
        <v>1</v>
      </c>
      <c r="AR57" s="146">
        <f t="shared" si="29"/>
        <v>1</v>
      </c>
      <c r="AS57" s="146">
        <f t="shared" si="29"/>
        <v>1</v>
      </c>
      <c r="AT57" s="146">
        <f t="shared" si="29"/>
        <v>1</v>
      </c>
      <c r="AU57" s="146">
        <f t="shared" si="29"/>
        <v>1</v>
      </c>
      <c r="AV57" s="146">
        <f t="shared" si="29"/>
        <v>1</v>
      </c>
      <c r="AW57" s="146">
        <f t="shared" si="29"/>
        <v>1</v>
      </c>
      <c r="AX57" s="146">
        <f t="shared" si="29"/>
        <v>1</v>
      </c>
      <c r="AY57" s="146">
        <f t="shared" si="29"/>
        <v>1</v>
      </c>
      <c r="AZ57" s="146">
        <f t="shared" si="29"/>
        <v>1</v>
      </c>
      <c r="BA57" s="146">
        <f t="shared" si="29"/>
        <v>1</v>
      </c>
      <c r="BB57" s="146">
        <f t="shared" si="29"/>
        <v>1</v>
      </c>
      <c r="BC57" s="146">
        <f t="shared" si="29"/>
        <v>1</v>
      </c>
      <c r="BD57" s="146">
        <f t="shared" si="29"/>
        <v>1</v>
      </c>
      <c r="BE57" s="146">
        <f t="shared" si="30"/>
        <v>1</v>
      </c>
      <c r="BF57" s="146">
        <f t="shared" si="30"/>
        <v>1</v>
      </c>
      <c r="BG57" s="146">
        <f t="shared" si="30"/>
        <v>1</v>
      </c>
      <c r="BH57" s="146">
        <f t="shared" si="30"/>
        <v>1</v>
      </c>
      <c r="BI57" s="146">
        <f t="shared" si="30"/>
        <v>1</v>
      </c>
      <c r="BJ57" s="146">
        <f t="shared" si="30"/>
        <v>1</v>
      </c>
      <c r="BK57" s="146">
        <f t="shared" si="30"/>
        <v>1</v>
      </c>
      <c r="BL57" s="146">
        <f t="shared" si="30"/>
        <v>1</v>
      </c>
      <c r="BM57" s="146">
        <f t="shared" si="30"/>
        <v>1</v>
      </c>
      <c r="BN57" s="146">
        <f t="shared" si="30"/>
        <v>1</v>
      </c>
      <c r="BO57" s="146">
        <f t="shared" si="30"/>
        <v>1</v>
      </c>
    </row>
    <row r="58" spans="1:67" s="129" customFormat="1" ht="18.75" customHeight="1" x14ac:dyDescent="0.25">
      <c r="A58" s="122"/>
      <c r="B58" s="145" t="s">
        <v>777</v>
      </c>
      <c r="C58" s="145" t="s">
        <v>778</v>
      </c>
      <c r="D58" s="145" t="s">
        <v>7</v>
      </c>
      <c r="E58" s="224">
        <f>VLOOKUP(B58,'Cuadro Control'!C58:J1988,8,FALSE)</f>
        <v>230777539.104</v>
      </c>
      <c r="F58" s="106">
        <v>0.25</v>
      </c>
      <c r="G58" s="147">
        <v>46436</v>
      </c>
      <c r="H58" s="147">
        <v>46441</v>
      </c>
      <c r="I58" s="146">
        <f t="shared" si="28"/>
        <v>0</v>
      </c>
      <c r="J58" s="146">
        <f t="shared" si="28"/>
        <v>0</v>
      </c>
      <c r="K58" s="146">
        <f t="shared" si="28"/>
        <v>0</v>
      </c>
      <c r="L58" s="146">
        <f t="shared" si="28"/>
        <v>0</v>
      </c>
      <c r="M58" s="146">
        <f t="shared" si="28"/>
        <v>0</v>
      </c>
      <c r="N58" s="146">
        <f t="shared" si="28"/>
        <v>0</v>
      </c>
      <c r="O58" s="146">
        <f t="shared" si="28"/>
        <v>0</v>
      </c>
      <c r="P58" s="146">
        <f t="shared" si="28"/>
        <v>0</v>
      </c>
      <c r="Q58" s="146">
        <f t="shared" si="28"/>
        <v>0</v>
      </c>
      <c r="R58" s="146">
        <f t="shared" si="28"/>
        <v>0</v>
      </c>
      <c r="S58" s="146">
        <f t="shared" si="28"/>
        <v>0</v>
      </c>
      <c r="T58" s="146">
        <f t="shared" si="28"/>
        <v>0</v>
      </c>
      <c r="U58" s="146">
        <f t="shared" si="28"/>
        <v>0</v>
      </c>
      <c r="V58" s="146">
        <f t="shared" si="28"/>
        <v>0</v>
      </c>
      <c r="W58" s="146">
        <f t="shared" si="28"/>
        <v>0</v>
      </c>
      <c r="X58" s="146">
        <f t="shared" si="28"/>
        <v>0</v>
      </c>
      <c r="Y58" s="146">
        <f t="shared" si="29"/>
        <v>0</v>
      </c>
      <c r="Z58" s="146">
        <f t="shared" si="29"/>
        <v>0</v>
      </c>
      <c r="AA58" s="146">
        <f t="shared" si="29"/>
        <v>0</v>
      </c>
      <c r="AB58" s="146">
        <f t="shared" si="29"/>
        <v>0</v>
      </c>
      <c r="AC58" s="146">
        <f t="shared" si="29"/>
        <v>0</v>
      </c>
      <c r="AD58" s="146">
        <f t="shared" si="29"/>
        <v>0</v>
      </c>
      <c r="AE58" s="146">
        <f t="shared" si="29"/>
        <v>0</v>
      </c>
      <c r="AF58" s="146">
        <f t="shared" si="29"/>
        <v>0</v>
      </c>
      <c r="AG58" s="146">
        <f t="shared" si="29"/>
        <v>0</v>
      </c>
      <c r="AH58" s="146">
        <f t="shared" si="29"/>
        <v>0</v>
      </c>
      <c r="AI58" s="146">
        <f t="shared" si="29"/>
        <v>0</v>
      </c>
      <c r="AJ58" s="146">
        <f t="shared" si="29"/>
        <v>0</v>
      </c>
      <c r="AK58" s="146">
        <f t="shared" si="29"/>
        <v>0</v>
      </c>
      <c r="AL58" s="146">
        <f t="shared" si="29"/>
        <v>0</v>
      </c>
      <c r="AM58" s="146">
        <f t="shared" si="29"/>
        <v>0</v>
      </c>
      <c r="AN58" s="146">
        <f t="shared" si="29"/>
        <v>0</v>
      </c>
      <c r="AO58" s="146">
        <f t="shared" si="29"/>
        <v>0.33333333333333331</v>
      </c>
      <c r="AP58" s="146">
        <f t="shared" si="29"/>
        <v>1</v>
      </c>
      <c r="AQ58" s="146">
        <f t="shared" si="29"/>
        <v>1</v>
      </c>
      <c r="AR58" s="146">
        <f t="shared" si="29"/>
        <v>1</v>
      </c>
      <c r="AS58" s="146">
        <f t="shared" si="29"/>
        <v>1</v>
      </c>
      <c r="AT58" s="146">
        <f t="shared" si="29"/>
        <v>1</v>
      </c>
      <c r="AU58" s="146">
        <f t="shared" si="29"/>
        <v>1</v>
      </c>
      <c r="AV58" s="146">
        <f t="shared" si="29"/>
        <v>1</v>
      </c>
      <c r="AW58" s="146">
        <f t="shared" si="29"/>
        <v>1</v>
      </c>
      <c r="AX58" s="146">
        <f t="shared" si="29"/>
        <v>1</v>
      </c>
      <c r="AY58" s="146">
        <f t="shared" si="29"/>
        <v>1</v>
      </c>
      <c r="AZ58" s="146">
        <f t="shared" si="29"/>
        <v>1</v>
      </c>
      <c r="BA58" s="146">
        <f t="shared" si="29"/>
        <v>1</v>
      </c>
      <c r="BB58" s="146">
        <f t="shared" si="29"/>
        <v>1</v>
      </c>
      <c r="BC58" s="146">
        <f t="shared" si="29"/>
        <v>1</v>
      </c>
      <c r="BD58" s="146">
        <f t="shared" si="29"/>
        <v>1</v>
      </c>
      <c r="BE58" s="146">
        <f t="shared" si="30"/>
        <v>1</v>
      </c>
      <c r="BF58" s="146">
        <f t="shared" si="30"/>
        <v>1</v>
      </c>
      <c r="BG58" s="146">
        <f t="shared" si="30"/>
        <v>1</v>
      </c>
      <c r="BH58" s="146">
        <f t="shared" si="30"/>
        <v>1</v>
      </c>
      <c r="BI58" s="146">
        <f t="shared" si="30"/>
        <v>1</v>
      </c>
      <c r="BJ58" s="146">
        <f t="shared" si="30"/>
        <v>1</v>
      </c>
      <c r="BK58" s="146">
        <f t="shared" si="30"/>
        <v>1</v>
      </c>
      <c r="BL58" s="146">
        <f t="shared" si="30"/>
        <v>1</v>
      </c>
      <c r="BM58" s="146">
        <f t="shared" si="30"/>
        <v>1</v>
      </c>
      <c r="BN58" s="146">
        <f t="shared" si="30"/>
        <v>1</v>
      </c>
      <c r="BO58" s="146">
        <f t="shared" si="30"/>
        <v>1</v>
      </c>
    </row>
    <row r="59" spans="1:67" s="129" customFormat="1" ht="18.75" customHeight="1" x14ac:dyDescent="0.25">
      <c r="A59" s="122"/>
      <c r="B59" s="145" t="s">
        <v>779</v>
      </c>
      <c r="C59" s="145" t="s">
        <v>780</v>
      </c>
      <c r="D59" s="145" t="s">
        <v>8</v>
      </c>
      <c r="E59" s="224">
        <f>VLOOKUP(B59,'Cuadro Control'!C59:J1989,8,FALSE)</f>
        <v>49452329.807999998</v>
      </c>
      <c r="F59" s="106">
        <v>0.05</v>
      </c>
      <c r="G59" s="147">
        <v>46441</v>
      </c>
      <c r="H59" s="147">
        <v>46442</v>
      </c>
      <c r="I59" s="146">
        <f t="shared" si="28"/>
        <v>0</v>
      </c>
      <c r="J59" s="146">
        <f t="shared" si="28"/>
        <v>0</v>
      </c>
      <c r="K59" s="146">
        <f t="shared" si="28"/>
        <v>0</v>
      </c>
      <c r="L59" s="146">
        <f t="shared" si="28"/>
        <v>0</v>
      </c>
      <c r="M59" s="146">
        <f t="shared" si="28"/>
        <v>0</v>
      </c>
      <c r="N59" s="146">
        <f t="shared" si="28"/>
        <v>0</v>
      </c>
      <c r="O59" s="146">
        <f t="shared" si="28"/>
        <v>0</v>
      </c>
      <c r="P59" s="146">
        <f t="shared" si="28"/>
        <v>0</v>
      </c>
      <c r="Q59" s="146">
        <f t="shared" si="28"/>
        <v>0</v>
      </c>
      <c r="R59" s="146">
        <f t="shared" si="28"/>
        <v>0</v>
      </c>
      <c r="S59" s="146">
        <f t="shared" si="28"/>
        <v>0</v>
      </c>
      <c r="T59" s="146">
        <f t="shared" si="28"/>
        <v>0</v>
      </c>
      <c r="U59" s="146">
        <f t="shared" si="28"/>
        <v>0</v>
      </c>
      <c r="V59" s="146">
        <f t="shared" si="28"/>
        <v>0</v>
      </c>
      <c r="W59" s="146">
        <f t="shared" si="28"/>
        <v>0</v>
      </c>
      <c r="X59" s="146">
        <f t="shared" si="28"/>
        <v>0</v>
      </c>
      <c r="Y59" s="146">
        <f t="shared" si="29"/>
        <v>0</v>
      </c>
      <c r="Z59" s="146">
        <f t="shared" si="29"/>
        <v>0</v>
      </c>
      <c r="AA59" s="146">
        <f t="shared" si="29"/>
        <v>0</v>
      </c>
      <c r="AB59" s="146">
        <f t="shared" si="29"/>
        <v>0</v>
      </c>
      <c r="AC59" s="146">
        <f t="shared" si="29"/>
        <v>0</v>
      </c>
      <c r="AD59" s="146">
        <f t="shared" si="29"/>
        <v>0</v>
      </c>
      <c r="AE59" s="146">
        <f t="shared" si="29"/>
        <v>0</v>
      </c>
      <c r="AF59" s="146">
        <f t="shared" si="29"/>
        <v>0</v>
      </c>
      <c r="AG59" s="146">
        <f t="shared" si="29"/>
        <v>0</v>
      </c>
      <c r="AH59" s="146">
        <f t="shared" si="29"/>
        <v>0</v>
      </c>
      <c r="AI59" s="146">
        <f t="shared" si="29"/>
        <v>0</v>
      </c>
      <c r="AJ59" s="146">
        <f t="shared" si="29"/>
        <v>0</v>
      </c>
      <c r="AK59" s="146">
        <f t="shared" si="29"/>
        <v>0</v>
      </c>
      <c r="AL59" s="146">
        <f t="shared" si="29"/>
        <v>0</v>
      </c>
      <c r="AM59" s="146">
        <f t="shared" si="29"/>
        <v>0</v>
      </c>
      <c r="AN59" s="146">
        <f t="shared" si="29"/>
        <v>0</v>
      </c>
      <c r="AO59" s="146">
        <f t="shared" si="29"/>
        <v>0</v>
      </c>
      <c r="AP59" s="146">
        <f t="shared" si="29"/>
        <v>1</v>
      </c>
      <c r="AQ59" s="146">
        <f t="shared" si="29"/>
        <v>1</v>
      </c>
      <c r="AR59" s="146">
        <f t="shared" si="29"/>
        <v>1</v>
      </c>
      <c r="AS59" s="146">
        <f t="shared" si="29"/>
        <v>1</v>
      </c>
      <c r="AT59" s="146">
        <f t="shared" si="29"/>
        <v>1</v>
      </c>
      <c r="AU59" s="146">
        <f t="shared" si="29"/>
        <v>1</v>
      </c>
      <c r="AV59" s="146">
        <f t="shared" si="29"/>
        <v>1</v>
      </c>
      <c r="AW59" s="146">
        <f t="shared" si="29"/>
        <v>1</v>
      </c>
      <c r="AX59" s="146">
        <f t="shared" si="29"/>
        <v>1</v>
      </c>
      <c r="AY59" s="146">
        <f t="shared" si="29"/>
        <v>1</v>
      </c>
      <c r="AZ59" s="146">
        <f t="shared" si="29"/>
        <v>1</v>
      </c>
      <c r="BA59" s="146">
        <f t="shared" si="29"/>
        <v>1</v>
      </c>
      <c r="BB59" s="146">
        <f t="shared" si="29"/>
        <v>1</v>
      </c>
      <c r="BC59" s="146">
        <f t="shared" si="29"/>
        <v>1</v>
      </c>
      <c r="BD59" s="146">
        <f t="shared" si="29"/>
        <v>1</v>
      </c>
      <c r="BE59" s="146">
        <f t="shared" si="30"/>
        <v>1</v>
      </c>
      <c r="BF59" s="146">
        <f t="shared" si="30"/>
        <v>1</v>
      </c>
      <c r="BG59" s="146">
        <f t="shared" si="30"/>
        <v>1</v>
      </c>
      <c r="BH59" s="146">
        <f t="shared" si="30"/>
        <v>1</v>
      </c>
      <c r="BI59" s="146">
        <f t="shared" si="30"/>
        <v>1</v>
      </c>
      <c r="BJ59" s="146">
        <f t="shared" si="30"/>
        <v>1</v>
      </c>
      <c r="BK59" s="146">
        <f t="shared" si="30"/>
        <v>1</v>
      </c>
      <c r="BL59" s="146">
        <f t="shared" si="30"/>
        <v>1</v>
      </c>
      <c r="BM59" s="146">
        <f t="shared" si="30"/>
        <v>1</v>
      </c>
      <c r="BN59" s="146">
        <f t="shared" si="30"/>
        <v>1</v>
      </c>
      <c r="BO59" s="146">
        <f t="shared" si="30"/>
        <v>1</v>
      </c>
    </row>
    <row r="60" spans="1:67" s="129" customFormat="1" ht="18.75" customHeight="1" x14ac:dyDescent="0.25">
      <c r="A60" s="122"/>
      <c r="B60" s="145" t="s">
        <v>781</v>
      </c>
      <c r="C60" s="145" t="s">
        <v>782</v>
      </c>
      <c r="D60" s="145" t="s">
        <v>8</v>
      </c>
      <c r="E60" s="224">
        <f>VLOOKUP(B60,'Cuadro Control'!C60:J1990,8,FALSE)</f>
        <v>140114934.456</v>
      </c>
      <c r="F60" s="106">
        <v>0.15</v>
      </c>
      <c r="G60" s="147">
        <v>46442</v>
      </c>
      <c r="H60" s="147">
        <v>46443</v>
      </c>
      <c r="I60" s="146">
        <f t="shared" si="22"/>
        <v>0</v>
      </c>
      <c r="J60" s="146">
        <f t="shared" si="28"/>
        <v>0</v>
      </c>
      <c r="K60" s="146">
        <f t="shared" si="28"/>
        <v>0</v>
      </c>
      <c r="L60" s="146">
        <f t="shared" si="28"/>
        <v>0</v>
      </c>
      <c r="M60" s="146">
        <f t="shared" si="28"/>
        <v>0</v>
      </c>
      <c r="N60" s="146">
        <f t="shared" si="28"/>
        <v>0</v>
      </c>
      <c r="O60" s="146">
        <f t="shared" si="28"/>
        <v>0</v>
      </c>
      <c r="P60" s="146">
        <f t="shared" si="28"/>
        <v>0</v>
      </c>
      <c r="Q60" s="146">
        <f t="shared" si="28"/>
        <v>0</v>
      </c>
      <c r="R60" s="146">
        <f t="shared" si="28"/>
        <v>0</v>
      </c>
      <c r="S60" s="146">
        <f t="shared" si="28"/>
        <v>0</v>
      </c>
      <c r="T60" s="146">
        <f t="shared" si="28"/>
        <v>0</v>
      </c>
      <c r="U60" s="146">
        <f t="shared" si="28"/>
        <v>0</v>
      </c>
      <c r="V60" s="146">
        <f t="shared" si="28"/>
        <v>0</v>
      </c>
      <c r="W60" s="146">
        <f t="shared" si="28"/>
        <v>0</v>
      </c>
      <c r="X60" s="146">
        <f t="shared" si="28"/>
        <v>0</v>
      </c>
      <c r="Y60" s="146">
        <f t="shared" si="29"/>
        <v>0</v>
      </c>
      <c r="Z60" s="146">
        <f t="shared" si="29"/>
        <v>0</v>
      </c>
      <c r="AA60" s="146">
        <f t="shared" si="29"/>
        <v>0</v>
      </c>
      <c r="AB60" s="146">
        <f t="shared" si="29"/>
        <v>0</v>
      </c>
      <c r="AC60" s="146">
        <f t="shared" si="29"/>
        <v>0</v>
      </c>
      <c r="AD60" s="146">
        <f t="shared" si="29"/>
        <v>0</v>
      </c>
      <c r="AE60" s="146">
        <f t="shared" si="29"/>
        <v>0</v>
      </c>
      <c r="AF60" s="146">
        <f t="shared" si="29"/>
        <v>0</v>
      </c>
      <c r="AG60" s="146">
        <f t="shared" si="29"/>
        <v>0</v>
      </c>
      <c r="AH60" s="146">
        <f t="shared" si="29"/>
        <v>0</v>
      </c>
      <c r="AI60" s="146">
        <f t="shared" si="29"/>
        <v>0</v>
      </c>
      <c r="AJ60" s="146">
        <f t="shared" si="29"/>
        <v>0</v>
      </c>
      <c r="AK60" s="146">
        <f t="shared" si="29"/>
        <v>0</v>
      </c>
      <c r="AL60" s="146">
        <f t="shared" si="29"/>
        <v>0</v>
      </c>
      <c r="AM60" s="146">
        <f t="shared" si="29"/>
        <v>0</v>
      </c>
      <c r="AN60" s="146">
        <f t="shared" si="29"/>
        <v>0</v>
      </c>
      <c r="AO60" s="146">
        <f t="shared" si="29"/>
        <v>0</v>
      </c>
      <c r="AP60" s="146">
        <f t="shared" si="29"/>
        <v>1</v>
      </c>
      <c r="AQ60" s="146">
        <f t="shared" si="29"/>
        <v>1</v>
      </c>
      <c r="AR60" s="146">
        <f t="shared" si="29"/>
        <v>1</v>
      </c>
      <c r="AS60" s="146">
        <f t="shared" si="29"/>
        <v>1</v>
      </c>
      <c r="AT60" s="146">
        <f t="shared" si="29"/>
        <v>1</v>
      </c>
      <c r="AU60" s="146">
        <f t="shared" si="29"/>
        <v>1</v>
      </c>
      <c r="AV60" s="146">
        <f t="shared" si="29"/>
        <v>1</v>
      </c>
      <c r="AW60" s="146">
        <f t="shared" si="29"/>
        <v>1</v>
      </c>
      <c r="AX60" s="146">
        <f t="shared" si="29"/>
        <v>1</v>
      </c>
      <c r="AY60" s="146">
        <f t="shared" si="29"/>
        <v>1</v>
      </c>
      <c r="AZ60" s="146">
        <f t="shared" si="29"/>
        <v>1</v>
      </c>
      <c r="BA60" s="146">
        <f t="shared" si="29"/>
        <v>1</v>
      </c>
      <c r="BB60" s="146">
        <f t="shared" si="29"/>
        <v>1</v>
      </c>
      <c r="BC60" s="146">
        <f t="shared" si="29"/>
        <v>1</v>
      </c>
      <c r="BD60" s="146">
        <f t="shared" si="29"/>
        <v>1</v>
      </c>
      <c r="BE60" s="146">
        <f t="shared" si="30"/>
        <v>1</v>
      </c>
      <c r="BF60" s="146">
        <f t="shared" si="30"/>
        <v>1</v>
      </c>
      <c r="BG60" s="146">
        <f t="shared" si="30"/>
        <v>1</v>
      </c>
      <c r="BH60" s="146">
        <f t="shared" si="30"/>
        <v>1</v>
      </c>
      <c r="BI60" s="146">
        <f t="shared" si="30"/>
        <v>1</v>
      </c>
      <c r="BJ60" s="146">
        <f t="shared" si="30"/>
        <v>1</v>
      </c>
      <c r="BK60" s="146">
        <f t="shared" si="30"/>
        <v>1</v>
      </c>
      <c r="BL60" s="146">
        <f t="shared" si="30"/>
        <v>1</v>
      </c>
      <c r="BM60" s="146">
        <f t="shared" si="30"/>
        <v>1</v>
      </c>
      <c r="BN60" s="146">
        <f t="shared" si="30"/>
        <v>1</v>
      </c>
      <c r="BO60" s="146">
        <f t="shared" si="30"/>
        <v>1</v>
      </c>
    </row>
    <row r="61" spans="1:67" s="129" customFormat="1" ht="18.75" customHeight="1" x14ac:dyDescent="0.25">
      <c r="A61" s="122"/>
      <c r="B61" s="145" t="s">
        <v>783</v>
      </c>
      <c r="C61" s="145" t="s">
        <v>2040</v>
      </c>
      <c r="D61" s="145" t="s">
        <v>6</v>
      </c>
      <c r="E61" s="224">
        <f>VLOOKUP(B61,'Cuadro Control'!C62:J1991,8,FALSE)</f>
        <v>52335715.768702812</v>
      </c>
      <c r="F61" s="106">
        <v>0.06</v>
      </c>
      <c r="G61" s="147">
        <v>46443</v>
      </c>
      <c r="H61" s="147">
        <v>46445</v>
      </c>
      <c r="I61" s="146">
        <f t="shared" si="22"/>
        <v>0</v>
      </c>
      <c r="J61" s="146">
        <f t="shared" si="28"/>
        <v>0</v>
      </c>
      <c r="K61" s="146">
        <f t="shared" si="28"/>
        <v>0</v>
      </c>
      <c r="L61" s="146">
        <f t="shared" si="28"/>
        <v>0</v>
      </c>
      <c r="M61" s="146">
        <f t="shared" si="28"/>
        <v>0</v>
      </c>
      <c r="N61" s="146">
        <f t="shared" si="28"/>
        <v>0</v>
      </c>
      <c r="O61" s="146">
        <f t="shared" si="28"/>
        <v>0</v>
      </c>
      <c r="P61" s="146">
        <f t="shared" si="28"/>
        <v>0</v>
      </c>
      <c r="Q61" s="146">
        <f t="shared" si="28"/>
        <v>0</v>
      </c>
      <c r="R61" s="146">
        <f t="shared" si="28"/>
        <v>0</v>
      </c>
      <c r="S61" s="146">
        <f t="shared" si="28"/>
        <v>0</v>
      </c>
      <c r="T61" s="146">
        <f t="shared" si="28"/>
        <v>0</v>
      </c>
      <c r="U61" s="146">
        <f t="shared" si="28"/>
        <v>0</v>
      </c>
      <c r="V61" s="146">
        <f t="shared" si="28"/>
        <v>0</v>
      </c>
      <c r="W61" s="146">
        <f t="shared" si="28"/>
        <v>0</v>
      </c>
      <c r="X61" s="146">
        <f t="shared" si="28"/>
        <v>0</v>
      </c>
      <c r="Y61" s="146">
        <f t="shared" si="29"/>
        <v>0</v>
      </c>
      <c r="Z61" s="146">
        <f t="shared" si="29"/>
        <v>0</v>
      </c>
      <c r="AA61" s="146">
        <f t="shared" si="29"/>
        <v>0</v>
      </c>
      <c r="AB61" s="146">
        <f t="shared" si="29"/>
        <v>0</v>
      </c>
      <c r="AC61" s="146">
        <f t="shared" si="29"/>
        <v>0</v>
      </c>
      <c r="AD61" s="146">
        <f t="shared" si="29"/>
        <v>0</v>
      </c>
      <c r="AE61" s="146">
        <f t="shared" si="29"/>
        <v>0</v>
      </c>
      <c r="AF61" s="146">
        <f t="shared" si="29"/>
        <v>0</v>
      </c>
      <c r="AG61" s="146">
        <f t="shared" si="29"/>
        <v>0</v>
      </c>
      <c r="AH61" s="146">
        <f t="shared" si="29"/>
        <v>0</v>
      </c>
      <c r="AI61" s="146">
        <f t="shared" si="29"/>
        <v>0</v>
      </c>
      <c r="AJ61" s="146">
        <f t="shared" si="29"/>
        <v>0</v>
      </c>
      <c r="AK61" s="146">
        <f t="shared" si="29"/>
        <v>0</v>
      </c>
      <c r="AL61" s="146">
        <f t="shared" si="29"/>
        <v>0</v>
      </c>
      <c r="AM61" s="146">
        <f t="shared" si="29"/>
        <v>0</v>
      </c>
      <c r="AN61" s="146">
        <f t="shared" si="29"/>
        <v>0</v>
      </c>
      <c r="AO61" s="146">
        <f t="shared" si="29"/>
        <v>0</v>
      </c>
      <c r="AP61" s="146">
        <f t="shared" si="29"/>
        <v>0.66666666666666663</v>
      </c>
      <c r="AQ61" s="146">
        <f t="shared" si="29"/>
        <v>1</v>
      </c>
      <c r="AR61" s="146">
        <f t="shared" si="29"/>
        <v>1</v>
      </c>
      <c r="AS61" s="146">
        <f t="shared" si="29"/>
        <v>1</v>
      </c>
      <c r="AT61" s="146">
        <f t="shared" si="29"/>
        <v>1</v>
      </c>
      <c r="AU61" s="146">
        <f t="shared" si="29"/>
        <v>1</v>
      </c>
      <c r="AV61" s="146">
        <f t="shared" si="29"/>
        <v>1</v>
      </c>
      <c r="AW61" s="146">
        <f t="shared" si="29"/>
        <v>1</v>
      </c>
      <c r="AX61" s="146">
        <f t="shared" si="29"/>
        <v>1</v>
      </c>
      <c r="AY61" s="146">
        <f t="shared" si="29"/>
        <v>1</v>
      </c>
      <c r="AZ61" s="146">
        <f t="shared" si="29"/>
        <v>1</v>
      </c>
      <c r="BA61" s="146">
        <f t="shared" si="29"/>
        <v>1</v>
      </c>
      <c r="BB61" s="146">
        <f t="shared" si="29"/>
        <v>1</v>
      </c>
      <c r="BC61" s="146">
        <f t="shared" si="29"/>
        <v>1</v>
      </c>
      <c r="BD61" s="146">
        <f t="shared" si="29"/>
        <v>1</v>
      </c>
      <c r="BE61" s="146">
        <f t="shared" si="30"/>
        <v>1</v>
      </c>
      <c r="BF61" s="146">
        <f t="shared" si="30"/>
        <v>1</v>
      </c>
      <c r="BG61" s="146">
        <f t="shared" si="30"/>
        <v>1</v>
      </c>
      <c r="BH61" s="146">
        <f t="shared" si="30"/>
        <v>1</v>
      </c>
      <c r="BI61" s="146">
        <f t="shared" si="30"/>
        <v>1</v>
      </c>
      <c r="BJ61" s="146">
        <f t="shared" si="30"/>
        <v>1</v>
      </c>
      <c r="BK61" s="146">
        <f t="shared" si="30"/>
        <v>1</v>
      </c>
      <c r="BL61" s="146">
        <f t="shared" si="30"/>
        <v>1</v>
      </c>
      <c r="BM61" s="146">
        <f t="shared" si="30"/>
        <v>1</v>
      </c>
      <c r="BN61" s="146">
        <f t="shared" si="30"/>
        <v>1</v>
      </c>
      <c r="BO61" s="146">
        <f t="shared" si="30"/>
        <v>1</v>
      </c>
    </row>
    <row r="62" spans="1:67" s="129" customFormat="1" ht="18.75" customHeight="1" x14ac:dyDescent="0.25">
      <c r="A62" s="122"/>
      <c r="B62" s="145" t="s">
        <v>2041</v>
      </c>
      <c r="C62" s="145" t="s">
        <v>784</v>
      </c>
      <c r="D62" s="145" t="s">
        <v>19</v>
      </c>
      <c r="E62" s="224">
        <f>VLOOKUP(B62,'Cuadro Control'!C64:J1992,8,FALSE)</f>
        <v>46410609.014634147</v>
      </c>
      <c r="F62" s="106">
        <v>0.05</v>
      </c>
      <c r="G62" s="147">
        <v>46450</v>
      </c>
      <c r="H62" s="147">
        <v>46452</v>
      </c>
      <c r="I62" s="146">
        <f>IF($G62=0,0,IF(I$6&lt;$G62,0,IF(I$6&gt;$H62,1,(I$6-$G62+1)/($H62-$G62+1))))</f>
        <v>0</v>
      </c>
      <c r="J62" s="146">
        <f t="shared" si="28"/>
        <v>0</v>
      </c>
      <c r="K62" s="146">
        <f t="shared" si="28"/>
        <v>0</v>
      </c>
      <c r="L62" s="146">
        <f t="shared" si="28"/>
        <v>0</v>
      </c>
      <c r="M62" s="146">
        <f t="shared" si="28"/>
        <v>0</v>
      </c>
      <c r="N62" s="146">
        <f t="shared" si="28"/>
        <v>0</v>
      </c>
      <c r="O62" s="146">
        <f t="shared" si="28"/>
        <v>0</v>
      </c>
      <c r="P62" s="146">
        <f t="shared" si="28"/>
        <v>0</v>
      </c>
      <c r="Q62" s="146">
        <f t="shared" si="28"/>
        <v>0</v>
      </c>
      <c r="R62" s="146">
        <f t="shared" si="28"/>
        <v>0</v>
      </c>
      <c r="S62" s="146">
        <f t="shared" si="28"/>
        <v>0</v>
      </c>
      <c r="T62" s="146">
        <f t="shared" si="28"/>
        <v>0</v>
      </c>
      <c r="U62" s="146">
        <f t="shared" si="28"/>
        <v>0</v>
      </c>
      <c r="V62" s="146">
        <f t="shared" si="28"/>
        <v>0</v>
      </c>
      <c r="W62" s="146">
        <f t="shared" si="28"/>
        <v>0</v>
      </c>
      <c r="X62" s="146">
        <f t="shared" si="28"/>
        <v>0</v>
      </c>
      <c r="Y62" s="146">
        <f t="shared" si="29"/>
        <v>0</v>
      </c>
      <c r="Z62" s="146">
        <f t="shared" si="29"/>
        <v>0</v>
      </c>
      <c r="AA62" s="146">
        <f t="shared" si="29"/>
        <v>0</v>
      </c>
      <c r="AB62" s="146">
        <f t="shared" si="29"/>
        <v>0</v>
      </c>
      <c r="AC62" s="146">
        <f t="shared" si="29"/>
        <v>0</v>
      </c>
      <c r="AD62" s="146">
        <f t="shared" si="29"/>
        <v>0</v>
      </c>
      <c r="AE62" s="146">
        <f t="shared" si="29"/>
        <v>0</v>
      </c>
      <c r="AF62" s="146">
        <f t="shared" si="29"/>
        <v>0</v>
      </c>
      <c r="AG62" s="146">
        <f t="shared" si="29"/>
        <v>0</v>
      </c>
      <c r="AH62" s="146">
        <f t="shared" si="29"/>
        <v>0</v>
      </c>
      <c r="AI62" s="146">
        <f t="shared" si="29"/>
        <v>0</v>
      </c>
      <c r="AJ62" s="146">
        <f t="shared" si="29"/>
        <v>0</v>
      </c>
      <c r="AK62" s="146">
        <f t="shared" si="29"/>
        <v>0</v>
      </c>
      <c r="AL62" s="146">
        <f t="shared" si="29"/>
        <v>0</v>
      </c>
      <c r="AM62" s="146">
        <f t="shared" si="29"/>
        <v>0</v>
      </c>
      <c r="AN62" s="146">
        <f t="shared" si="29"/>
        <v>0</v>
      </c>
      <c r="AO62" s="146">
        <f t="shared" si="29"/>
        <v>0</v>
      </c>
      <c r="AP62" s="146">
        <f t="shared" si="29"/>
        <v>0</v>
      </c>
      <c r="AQ62" s="146">
        <f t="shared" si="29"/>
        <v>0.66666666666666663</v>
      </c>
      <c r="AR62" s="146">
        <f t="shared" si="29"/>
        <v>1</v>
      </c>
      <c r="AS62" s="146">
        <f t="shared" si="29"/>
        <v>1</v>
      </c>
      <c r="AT62" s="146">
        <f t="shared" si="29"/>
        <v>1</v>
      </c>
      <c r="AU62" s="146">
        <f t="shared" si="29"/>
        <v>1</v>
      </c>
      <c r="AV62" s="146">
        <f t="shared" si="29"/>
        <v>1</v>
      </c>
      <c r="AW62" s="146">
        <f t="shared" si="29"/>
        <v>1</v>
      </c>
      <c r="AX62" s="146">
        <f t="shared" si="29"/>
        <v>1</v>
      </c>
      <c r="AY62" s="146">
        <f t="shared" si="29"/>
        <v>1</v>
      </c>
      <c r="AZ62" s="146">
        <f t="shared" si="29"/>
        <v>1</v>
      </c>
      <c r="BA62" s="146">
        <f t="shared" si="29"/>
        <v>1</v>
      </c>
      <c r="BB62" s="146">
        <f t="shared" si="29"/>
        <v>1</v>
      </c>
      <c r="BC62" s="146">
        <f t="shared" si="29"/>
        <v>1</v>
      </c>
      <c r="BD62" s="146">
        <f t="shared" ref="BD62:BO62" si="31">IF($G62=0,0,IF(BD$6&lt;$G62,0,IF(BD$6&gt;$H62,1,(BD$6-$G62+1)/($H62-$G62+1))))</f>
        <v>1</v>
      </c>
      <c r="BE62" s="146">
        <f t="shared" si="31"/>
        <v>1</v>
      </c>
      <c r="BF62" s="146">
        <f t="shared" si="31"/>
        <v>1</v>
      </c>
      <c r="BG62" s="146">
        <f t="shared" si="31"/>
        <v>1</v>
      </c>
      <c r="BH62" s="146">
        <f t="shared" si="31"/>
        <v>1</v>
      </c>
      <c r="BI62" s="146">
        <f t="shared" si="31"/>
        <v>1</v>
      </c>
      <c r="BJ62" s="146">
        <f t="shared" si="31"/>
        <v>1</v>
      </c>
      <c r="BK62" s="146">
        <f t="shared" si="31"/>
        <v>1</v>
      </c>
      <c r="BL62" s="146">
        <f t="shared" si="31"/>
        <v>1</v>
      </c>
      <c r="BM62" s="146">
        <f t="shared" si="31"/>
        <v>1</v>
      </c>
      <c r="BN62" s="146">
        <f t="shared" si="31"/>
        <v>1</v>
      </c>
      <c r="BO62" s="146">
        <f t="shared" si="31"/>
        <v>1</v>
      </c>
    </row>
    <row r="63" spans="1:67" s="129" customFormat="1" ht="18.75" customHeight="1" x14ac:dyDescent="0.25">
      <c r="A63" s="122"/>
      <c r="B63" s="139" t="s">
        <v>785</v>
      </c>
      <c r="C63" s="139" t="s">
        <v>786</v>
      </c>
      <c r="D63" s="139" t="s">
        <v>770</v>
      </c>
      <c r="E63" s="222">
        <f>SUM(E64:E71)</f>
        <v>922951821.58333695</v>
      </c>
      <c r="F63" s="140">
        <f>IFERROR(E63/$E$44,0)</f>
        <v>0.14285714285714285</v>
      </c>
      <c r="G63" s="141">
        <v>46311</v>
      </c>
      <c r="H63" s="141">
        <v>46455</v>
      </c>
      <c r="I63" s="140">
        <f>SUMPRODUCT($F64:$F71,I64:I71)</f>
        <v>0</v>
      </c>
      <c r="J63" s="140">
        <f t="shared" ref="J63:BO63" si="32">SUMPRODUCT($F64:$F71,J64:J71)</f>
        <v>0</v>
      </c>
      <c r="K63" s="140">
        <f t="shared" si="32"/>
        <v>0</v>
      </c>
      <c r="L63" s="140">
        <f t="shared" si="32"/>
        <v>0</v>
      </c>
      <c r="M63" s="140">
        <f t="shared" si="32"/>
        <v>0</v>
      </c>
      <c r="N63" s="140">
        <f t="shared" si="32"/>
        <v>0</v>
      </c>
      <c r="O63" s="140">
        <f t="shared" si="32"/>
        <v>0</v>
      </c>
      <c r="P63" s="140">
        <f t="shared" si="32"/>
        <v>0</v>
      </c>
      <c r="Q63" s="140">
        <f t="shared" si="32"/>
        <v>0</v>
      </c>
      <c r="R63" s="140">
        <f t="shared" si="32"/>
        <v>0</v>
      </c>
      <c r="S63" s="140">
        <f t="shared" si="32"/>
        <v>0</v>
      </c>
      <c r="T63" s="140">
        <f t="shared" si="32"/>
        <v>0</v>
      </c>
      <c r="U63" s="140">
        <f t="shared" si="32"/>
        <v>0</v>
      </c>
      <c r="V63" s="140">
        <f t="shared" si="32"/>
        <v>0</v>
      </c>
      <c r="W63" s="140">
        <f t="shared" si="32"/>
        <v>2.5000000000000001E-2</v>
      </c>
      <c r="X63" s="140">
        <f t="shared" si="32"/>
        <v>0.35</v>
      </c>
      <c r="Y63" s="140">
        <f t="shared" si="32"/>
        <v>0.43999999999999995</v>
      </c>
      <c r="Z63" s="140">
        <f t="shared" si="32"/>
        <v>0.43999999999999995</v>
      </c>
      <c r="AA63" s="140">
        <f t="shared" si="32"/>
        <v>0.43999999999999995</v>
      </c>
      <c r="AB63" s="140">
        <f t="shared" si="32"/>
        <v>0.43999999999999995</v>
      </c>
      <c r="AC63" s="140">
        <f t="shared" si="32"/>
        <v>0.43999999999999995</v>
      </c>
      <c r="AD63" s="140">
        <f t="shared" si="32"/>
        <v>0.43999999999999995</v>
      </c>
      <c r="AE63" s="140">
        <f t="shared" si="32"/>
        <v>0.43999999999999995</v>
      </c>
      <c r="AF63" s="140">
        <f t="shared" si="32"/>
        <v>0.43999999999999995</v>
      </c>
      <c r="AG63" s="140">
        <f t="shared" si="32"/>
        <v>0.43999999999999995</v>
      </c>
      <c r="AH63" s="140">
        <f t="shared" si="32"/>
        <v>0.43999999999999995</v>
      </c>
      <c r="AI63" s="140">
        <f t="shared" si="32"/>
        <v>0.43999999999999995</v>
      </c>
      <c r="AJ63" s="140">
        <f t="shared" si="32"/>
        <v>0.43999999999999995</v>
      </c>
      <c r="AK63" s="140">
        <f t="shared" si="32"/>
        <v>0.43999999999999995</v>
      </c>
      <c r="AL63" s="140">
        <f t="shared" si="32"/>
        <v>0.43999999999999995</v>
      </c>
      <c r="AM63" s="140">
        <f t="shared" si="32"/>
        <v>0.43999999999999995</v>
      </c>
      <c r="AN63" s="140">
        <f t="shared" si="32"/>
        <v>0.43999999999999995</v>
      </c>
      <c r="AO63" s="140">
        <f t="shared" si="32"/>
        <v>0.43999999999999995</v>
      </c>
      <c r="AP63" s="140">
        <f t="shared" si="32"/>
        <v>0.81499999999999995</v>
      </c>
      <c r="AQ63" s="140">
        <f t="shared" si="32"/>
        <v>0.95</v>
      </c>
      <c r="AR63" s="140">
        <f t="shared" si="32"/>
        <v>1</v>
      </c>
      <c r="AS63" s="140">
        <f t="shared" si="32"/>
        <v>1</v>
      </c>
      <c r="AT63" s="140">
        <f t="shared" si="32"/>
        <v>1</v>
      </c>
      <c r="AU63" s="140">
        <f t="shared" si="32"/>
        <v>1</v>
      </c>
      <c r="AV63" s="140">
        <f t="shared" si="32"/>
        <v>1</v>
      </c>
      <c r="AW63" s="140">
        <f t="shared" si="32"/>
        <v>1</v>
      </c>
      <c r="AX63" s="140">
        <f t="shared" si="32"/>
        <v>1</v>
      </c>
      <c r="AY63" s="140">
        <f t="shared" si="32"/>
        <v>1</v>
      </c>
      <c r="AZ63" s="140">
        <f t="shared" si="32"/>
        <v>1</v>
      </c>
      <c r="BA63" s="140">
        <f t="shared" si="32"/>
        <v>1</v>
      </c>
      <c r="BB63" s="140">
        <f t="shared" si="32"/>
        <v>1</v>
      </c>
      <c r="BC63" s="140">
        <f t="shared" si="32"/>
        <v>1</v>
      </c>
      <c r="BD63" s="140">
        <f t="shared" si="32"/>
        <v>1</v>
      </c>
      <c r="BE63" s="140">
        <f t="shared" si="32"/>
        <v>1</v>
      </c>
      <c r="BF63" s="140">
        <f t="shared" si="32"/>
        <v>1</v>
      </c>
      <c r="BG63" s="140">
        <f t="shared" si="32"/>
        <v>1</v>
      </c>
      <c r="BH63" s="140">
        <f t="shared" si="32"/>
        <v>1</v>
      </c>
      <c r="BI63" s="140">
        <f t="shared" si="32"/>
        <v>1</v>
      </c>
      <c r="BJ63" s="140">
        <f t="shared" si="32"/>
        <v>1</v>
      </c>
      <c r="BK63" s="140">
        <f t="shared" si="32"/>
        <v>1</v>
      </c>
      <c r="BL63" s="140">
        <f t="shared" si="32"/>
        <v>1</v>
      </c>
      <c r="BM63" s="140">
        <f t="shared" si="32"/>
        <v>1</v>
      </c>
      <c r="BN63" s="140">
        <f t="shared" si="32"/>
        <v>1</v>
      </c>
      <c r="BO63" s="140">
        <f t="shared" si="32"/>
        <v>1</v>
      </c>
    </row>
    <row r="64" spans="1:67" s="129" customFormat="1" ht="18.75" customHeight="1" x14ac:dyDescent="0.25">
      <c r="A64" s="122"/>
      <c r="B64" s="145" t="s">
        <v>787</v>
      </c>
      <c r="C64" s="145" t="s">
        <v>788</v>
      </c>
      <c r="D64" s="145" t="s">
        <v>8</v>
      </c>
      <c r="E64" s="224">
        <f>VLOOKUP(B64,'Cuadro Control'!C68:J1994,8,FALSE)</f>
        <v>90662604.648000002</v>
      </c>
      <c r="F64" s="106">
        <v>0.1</v>
      </c>
      <c r="G64" s="147">
        <v>46311</v>
      </c>
      <c r="H64" s="147">
        <v>46314</v>
      </c>
      <c r="I64" s="146">
        <f t="shared" ref="I64:X71" si="33">IF($G64=0,0,IF(I$6&lt;$G64,0,IF(I$6&gt;$H64,1,(I$6-$G64+1)/($H64-$G64+1))))</f>
        <v>0</v>
      </c>
      <c r="J64" s="146">
        <f t="shared" si="33"/>
        <v>0</v>
      </c>
      <c r="K64" s="146">
        <f t="shared" si="33"/>
        <v>0</v>
      </c>
      <c r="L64" s="146">
        <f t="shared" si="33"/>
        <v>0</v>
      </c>
      <c r="M64" s="146">
        <f t="shared" si="33"/>
        <v>0</v>
      </c>
      <c r="N64" s="146">
        <f t="shared" si="33"/>
        <v>0</v>
      </c>
      <c r="O64" s="146">
        <f t="shared" si="33"/>
        <v>0</v>
      </c>
      <c r="P64" s="146">
        <f t="shared" si="33"/>
        <v>0</v>
      </c>
      <c r="Q64" s="146">
        <f t="shared" si="33"/>
        <v>0</v>
      </c>
      <c r="R64" s="146">
        <f t="shared" si="33"/>
        <v>0</v>
      </c>
      <c r="S64" s="146">
        <f t="shared" si="33"/>
        <v>0</v>
      </c>
      <c r="T64" s="146">
        <f t="shared" si="33"/>
        <v>0</v>
      </c>
      <c r="U64" s="146">
        <f t="shared" si="33"/>
        <v>0</v>
      </c>
      <c r="V64" s="146">
        <f t="shared" si="33"/>
        <v>0</v>
      </c>
      <c r="W64" s="146">
        <f t="shared" si="33"/>
        <v>0.25</v>
      </c>
      <c r="X64" s="146">
        <f t="shared" si="33"/>
        <v>1</v>
      </c>
      <c r="Y64" s="146">
        <f t="shared" ref="Y64:BD71" si="34">IF($G64=0,0,IF(Y$6&lt;$G64,0,IF(Y$6&gt;$H64,1,(Y$6-$G64+1)/($H64-$G64+1))))</f>
        <v>1</v>
      </c>
      <c r="Z64" s="146">
        <f t="shared" si="34"/>
        <v>1</v>
      </c>
      <c r="AA64" s="146">
        <f t="shared" si="34"/>
        <v>1</v>
      </c>
      <c r="AB64" s="146">
        <f t="shared" si="34"/>
        <v>1</v>
      </c>
      <c r="AC64" s="146">
        <f t="shared" si="34"/>
        <v>1</v>
      </c>
      <c r="AD64" s="146">
        <f t="shared" si="34"/>
        <v>1</v>
      </c>
      <c r="AE64" s="146">
        <f t="shared" si="34"/>
        <v>1</v>
      </c>
      <c r="AF64" s="146">
        <f t="shared" si="34"/>
        <v>1</v>
      </c>
      <c r="AG64" s="146">
        <f t="shared" si="34"/>
        <v>1</v>
      </c>
      <c r="AH64" s="146">
        <f t="shared" si="34"/>
        <v>1</v>
      </c>
      <c r="AI64" s="146">
        <f t="shared" si="34"/>
        <v>1</v>
      </c>
      <c r="AJ64" s="146">
        <f t="shared" si="34"/>
        <v>1</v>
      </c>
      <c r="AK64" s="146">
        <f t="shared" si="34"/>
        <v>1</v>
      </c>
      <c r="AL64" s="146">
        <f t="shared" si="34"/>
        <v>1</v>
      </c>
      <c r="AM64" s="146">
        <f t="shared" si="34"/>
        <v>1</v>
      </c>
      <c r="AN64" s="146">
        <f t="shared" si="34"/>
        <v>1</v>
      </c>
      <c r="AO64" s="146">
        <f t="shared" si="34"/>
        <v>1</v>
      </c>
      <c r="AP64" s="146">
        <f t="shared" si="34"/>
        <v>1</v>
      </c>
      <c r="AQ64" s="146">
        <f t="shared" si="34"/>
        <v>1</v>
      </c>
      <c r="AR64" s="146">
        <f t="shared" si="34"/>
        <v>1</v>
      </c>
      <c r="AS64" s="146">
        <f t="shared" si="34"/>
        <v>1</v>
      </c>
      <c r="AT64" s="146">
        <f t="shared" si="34"/>
        <v>1</v>
      </c>
      <c r="AU64" s="146">
        <f t="shared" si="34"/>
        <v>1</v>
      </c>
      <c r="AV64" s="146">
        <f t="shared" si="34"/>
        <v>1</v>
      </c>
      <c r="AW64" s="146">
        <f t="shared" si="34"/>
        <v>1</v>
      </c>
      <c r="AX64" s="146">
        <f t="shared" si="34"/>
        <v>1</v>
      </c>
      <c r="AY64" s="146">
        <f t="shared" si="34"/>
        <v>1</v>
      </c>
      <c r="AZ64" s="146">
        <f t="shared" si="34"/>
        <v>1</v>
      </c>
      <c r="BA64" s="146">
        <f t="shared" si="34"/>
        <v>1</v>
      </c>
      <c r="BB64" s="146">
        <f t="shared" si="34"/>
        <v>1</v>
      </c>
      <c r="BC64" s="146">
        <f t="shared" si="34"/>
        <v>1</v>
      </c>
      <c r="BD64" s="146">
        <f t="shared" si="34"/>
        <v>1</v>
      </c>
      <c r="BE64" s="146">
        <f t="shared" ref="BE64:BO70" si="35">IF($G64=0,0,IF(BE$6&lt;$G64,0,IF(BE$6&gt;$H64,1,(BE$6-$G64+1)/($H64-$G64+1))))</f>
        <v>1</v>
      </c>
      <c r="BF64" s="146">
        <f t="shared" si="35"/>
        <v>1</v>
      </c>
      <c r="BG64" s="146">
        <f t="shared" si="35"/>
        <v>1</v>
      </c>
      <c r="BH64" s="146">
        <f t="shared" si="35"/>
        <v>1</v>
      </c>
      <c r="BI64" s="146">
        <f t="shared" si="35"/>
        <v>1</v>
      </c>
      <c r="BJ64" s="146">
        <f t="shared" si="35"/>
        <v>1</v>
      </c>
      <c r="BK64" s="146">
        <f t="shared" si="35"/>
        <v>1</v>
      </c>
      <c r="BL64" s="146">
        <f t="shared" si="35"/>
        <v>1</v>
      </c>
      <c r="BM64" s="146">
        <f t="shared" si="35"/>
        <v>1</v>
      </c>
      <c r="BN64" s="146">
        <f t="shared" si="35"/>
        <v>1</v>
      </c>
      <c r="BO64" s="146">
        <f t="shared" si="35"/>
        <v>1</v>
      </c>
    </row>
    <row r="65" spans="1:67" s="129" customFormat="1" ht="18.75" customHeight="1" x14ac:dyDescent="0.25">
      <c r="A65" s="122"/>
      <c r="B65" s="145" t="s">
        <v>789</v>
      </c>
      <c r="C65" s="145" t="s">
        <v>790</v>
      </c>
      <c r="D65" s="145" t="s">
        <v>7</v>
      </c>
      <c r="E65" s="224">
        <f>VLOOKUP(B65,'Cuadro Control'!C70:J1995,8,FALSE)</f>
        <v>230777539.104</v>
      </c>
      <c r="F65" s="106">
        <v>0.25</v>
      </c>
      <c r="G65" s="147">
        <v>46314</v>
      </c>
      <c r="H65" s="147">
        <v>46318</v>
      </c>
      <c r="I65" s="146">
        <f t="shared" si="33"/>
        <v>0</v>
      </c>
      <c r="J65" s="146">
        <f t="shared" si="33"/>
        <v>0</v>
      </c>
      <c r="K65" s="146">
        <f t="shared" si="33"/>
        <v>0</v>
      </c>
      <c r="L65" s="146">
        <f t="shared" si="33"/>
        <v>0</v>
      </c>
      <c r="M65" s="146">
        <f t="shared" si="33"/>
        <v>0</v>
      </c>
      <c r="N65" s="146">
        <f t="shared" si="33"/>
        <v>0</v>
      </c>
      <c r="O65" s="146">
        <f t="shared" si="33"/>
        <v>0</v>
      </c>
      <c r="P65" s="146">
        <f t="shared" si="33"/>
        <v>0</v>
      </c>
      <c r="Q65" s="146">
        <f t="shared" si="33"/>
        <v>0</v>
      </c>
      <c r="R65" s="146">
        <f t="shared" si="33"/>
        <v>0</v>
      </c>
      <c r="S65" s="146">
        <f t="shared" si="33"/>
        <v>0</v>
      </c>
      <c r="T65" s="146">
        <f t="shared" si="33"/>
        <v>0</v>
      </c>
      <c r="U65" s="146">
        <f t="shared" si="33"/>
        <v>0</v>
      </c>
      <c r="V65" s="146">
        <f t="shared" si="33"/>
        <v>0</v>
      </c>
      <c r="W65" s="146">
        <f t="shared" si="33"/>
        <v>0</v>
      </c>
      <c r="X65" s="146">
        <f t="shared" si="33"/>
        <v>1</v>
      </c>
      <c r="Y65" s="146">
        <f t="shared" si="34"/>
        <v>1</v>
      </c>
      <c r="Z65" s="146">
        <f t="shared" si="34"/>
        <v>1</v>
      </c>
      <c r="AA65" s="146">
        <f t="shared" si="34"/>
        <v>1</v>
      </c>
      <c r="AB65" s="146">
        <f t="shared" si="34"/>
        <v>1</v>
      </c>
      <c r="AC65" s="146">
        <f t="shared" si="34"/>
        <v>1</v>
      </c>
      <c r="AD65" s="146">
        <f t="shared" si="34"/>
        <v>1</v>
      </c>
      <c r="AE65" s="146">
        <f t="shared" si="34"/>
        <v>1</v>
      </c>
      <c r="AF65" s="146">
        <f t="shared" si="34"/>
        <v>1</v>
      </c>
      <c r="AG65" s="146">
        <f t="shared" si="34"/>
        <v>1</v>
      </c>
      <c r="AH65" s="146">
        <f t="shared" si="34"/>
        <v>1</v>
      </c>
      <c r="AI65" s="146">
        <f t="shared" si="34"/>
        <v>1</v>
      </c>
      <c r="AJ65" s="146">
        <f t="shared" si="34"/>
        <v>1</v>
      </c>
      <c r="AK65" s="146">
        <f t="shared" si="34"/>
        <v>1</v>
      </c>
      <c r="AL65" s="146">
        <f t="shared" si="34"/>
        <v>1</v>
      </c>
      <c r="AM65" s="146">
        <f t="shared" si="34"/>
        <v>1</v>
      </c>
      <c r="AN65" s="146">
        <f t="shared" si="34"/>
        <v>1</v>
      </c>
      <c r="AO65" s="146">
        <f t="shared" si="34"/>
        <v>1</v>
      </c>
      <c r="AP65" s="146">
        <f t="shared" si="34"/>
        <v>1</v>
      </c>
      <c r="AQ65" s="146">
        <f t="shared" si="34"/>
        <v>1</v>
      </c>
      <c r="AR65" s="146">
        <f t="shared" si="34"/>
        <v>1</v>
      </c>
      <c r="AS65" s="146">
        <f t="shared" si="34"/>
        <v>1</v>
      </c>
      <c r="AT65" s="146">
        <f t="shared" si="34"/>
        <v>1</v>
      </c>
      <c r="AU65" s="146">
        <f t="shared" si="34"/>
        <v>1</v>
      </c>
      <c r="AV65" s="146">
        <f t="shared" si="34"/>
        <v>1</v>
      </c>
      <c r="AW65" s="146">
        <f t="shared" si="34"/>
        <v>1</v>
      </c>
      <c r="AX65" s="146">
        <f t="shared" si="34"/>
        <v>1</v>
      </c>
      <c r="AY65" s="146">
        <f t="shared" si="34"/>
        <v>1</v>
      </c>
      <c r="AZ65" s="146">
        <f t="shared" si="34"/>
        <v>1</v>
      </c>
      <c r="BA65" s="146">
        <f t="shared" si="34"/>
        <v>1</v>
      </c>
      <c r="BB65" s="146">
        <f t="shared" si="34"/>
        <v>1</v>
      </c>
      <c r="BC65" s="146">
        <f t="shared" si="34"/>
        <v>1</v>
      </c>
      <c r="BD65" s="146">
        <f t="shared" si="34"/>
        <v>1</v>
      </c>
      <c r="BE65" s="146">
        <f t="shared" si="35"/>
        <v>1</v>
      </c>
      <c r="BF65" s="146">
        <f t="shared" si="35"/>
        <v>1</v>
      </c>
      <c r="BG65" s="146">
        <f t="shared" si="35"/>
        <v>1</v>
      </c>
      <c r="BH65" s="146">
        <f t="shared" si="35"/>
        <v>1</v>
      </c>
      <c r="BI65" s="146">
        <f t="shared" si="35"/>
        <v>1</v>
      </c>
      <c r="BJ65" s="146">
        <f t="shared" si="35"/>
        <v>1</v>
      </c>
      <c r="BK65" s="146">
        <f t="shared" si="35"/>
        <v>1</v>
      </c>
      <c r="BL65" s="146">
        <f t="shared" si="35"/>
        <v>1</v>
      </c>
      <c r="BM65" s="146">
        <f t="shared" si="35"/>
        <v>1</v>
      </c>
      <c r="BN65" s="146">
        <f t="shared" si="35"/>
        <v>1</v>
      </c>
      <c r="BO65" s="146">
        <f t="shared" si="35"/>
        <v>1</v>
      </c>
    </row>
    <row r="66" spans="1:67" s="129" customFormat="1" ht="18.75" customHeight="1" x14ac:dyDescent="0.25">
      <c r="A66" s="122"/>
      <c r="B66" s="145" t="s">
        <v>791</v>
      </c>
      <c r="C66" s="145" t="s">
        <v>792</v>
      </c>
      <c r="D66" s="145" t="s">
        <v>7</v>
      </c>
      <c r="E66" s="224">
        <f>VLOOKUP(B66,'Cuadro Control'!C71:J1996,8,FALSE)</f>
        <v>82420549.679999992</v>
      </c>
      <c r="F66" s="106">
        <v>0.09</v>
      </c>
      <c r="G66" s="147">
        <v>46319</v>
      </c>
      <c r="H66" s="147">
        <v>46323</v>
      </c>
      <c r="I66" s="146">
        <f t="shared" si="33"/>
        <v>0</v>
      </c>
      <c r="J66" s="146">
        <f t="shared" si="33"/>
        <v>0</v>
      </c>
      <c r="K66" s="146">
        <f t="shared" si="33"/>
        <v>0</v>
      </c>
      <c r="L66" s="146">
        <f t="shared" si="33"/>
        <v>0</v>
      </c>
      <c r="M66" s="146">
        <f t="shared" si="33"/>
        <v>0</v>
      </c>
      <c r="N66" s="146">
        <f t="shared" si="33"/>
        <v>0</v>
      </c>
      <c r="O66" s="146">
        <f t="shared" si="33"/>
        <v>0</v>
      </c>
      <c r="P66" s="146">
        <f t="shared" si="33"/>
        <v>0</v>
      </c>
      <c r="Q66" s="146">
        <f t="shared" si="33"/>
        <v>0</v>
      </c>
      <c r="R66" s="146">
        <f t="shared" si="33"/>
        <v>0</v>
      </c>
      <c r="S66" s="146">
        <f t="shared" si="33"/>
        <v>0</v>
      </c>
      <c r="T66" s="146">
        <f t="shared" si="33"/>
        <v>0</v>
      </c>
      <c r="U66" s="146">
        <f t="shared" si="33"/>
        <v>0</v>
      </c>
      <c r="V66" s="146">
        <f t="shared" si="33"/>
        <v>0</v>
      </c>
      <c r="W66" s="146">
        <f t="shared" si="33"/>
        <v>0</v>
      </c>
      <c r="X66" s="146">
        <f t="shared" si="33"/>
        <v>0</v>
      </c>
      <c r="Y66" s="146">
        <f t="shared" si="34"/>
        <v>1</v>
      </c>
      <c r="Z66" s="146">
        <f t="shared" si="34"/>
        <v>1</v>
      </c>
      <c r="AA66" s="146">
        <f t="shared" si="34"/>
        <v>1</v>
      </c>
      <c r="AB66" s="146">
        <f t="shared" si="34"/>
        <v>1</v>
      </c>
      <c r="AC66" s="146">
        <f t="shared" si="34"/>
        <v>1</v>
      </c>
      <c r="AD66" s="146">
        <f t="shared" si="34"/>
        <v>1</v>
      </c>
      <c r="AE66" s="146">
        <f t="shared" si="34"/>
        <v>1</v>
      </c>
      <c r="AF66" s="146">
        <f t="shared" si="34"/>
        <v>1</v>
      </c>
      <c r="AG66" s="146">
        <f t="shared" si="34"/>
        <v>1</v>
      </c>
      <c r="AH66" s="146">
        <f t="shared" si="34"/>
        <v>1</v>
      </c>
      <c r="AI66" s="146">
        <f t="shared" si="34"/>
        <v>1</v>
      </c>
      <c r="AJ66" s="146">
        <f t="shared" si="34"/>
        <v>1</v>
      </c>
      <c r="AK66" s="146">
        <f t="shared" si="34"/>
        <v>1</v>
      </c>
      <c r="AL66" s="146">
        <f t="shared" si="34"/>
        <v>1</v>
      </c>
      <c r="AM66" s="146">
        <f t="shared" si="34"/>
        <v>1</v>
      </c>
      <c r="AN66" s="146">
        <f t="shared" si="34"/>
        <v>1</v>
      </c>
      <c r="AO66" s="146">
        <f t="shared" si="34"/>
        <v>1</v>
      </c>
      <c r="AP66" s="146">
        <f t="shared" si="34"/>
        <v>1</v>
      </c>
      <c r="AQ66" s="146">
        <f t="shared" si="34"/>
        <v>1</v>
      </c>
      <c r="AR66" s="146">
        <f t="shared" si="34"/>
        <v>1</v>
      </c>
      <c r="AS66" s="146">
        <f t="shared" si="34"/>
        <v>1</v>
      </c>
      <c r="AT66" s="146">
        <f t="shared" si="34"/>
        <v>1</v>
      </c>
      <c r="AU66" s="146">
        <f t="shared" si="34"/>
        <v>1</v>
      </c>
      <c r="AV66" s="146">
        <f t="shared" si="34"/>
        <v>1</v>
      </c>
      <c r="AW66" s="146">
        <f t="shared" si="34"/>
        <v>1</v>
      </c>
      <c r="AX66" s="146">
        <f t="shared" si="34"/>
        <v>1</v>
      </c>
      <c r="AY66" s="146">
        <f t="shared" si="34"/>
        <v>1</v>
      </c>
      <c r="AZ66" s="146">
        <f t="shared" si="34"/>
        <v>1</v>
      </c>
      <c r="BA66" s="146">
        <f t="shared" si="34"/>
        <v>1</v>
      </c>
      <c r="BB66" s="146">
        <f t="shared" si="34"/>
        <v>1</v>
      </c>
      <c r="BC66" s="146">
        <f t="shared" si="34"/>
        <v>1</v>
      </c>
      <c r="BD66" s="146">
        <f t="shared" si="34"/>
        <v>1</v>
      </c>
      <c r="BE66" s="146">
        <f t="shared" si="35"/>
        <v>1</v>
      </c>
      <c r="BF66" s="146">
        <f t="shared" si="35"/>
        <v>1</v>
      </c>
      <c r="BG66" s="146">
        <f t="shared" si="35"/>
        <v>1</v>
      </c>
      <c r="BH66" s="146">
        <f t="shared" si="35"/>
        <v>1</v>
      </c>
      <c r="BI66" s="146">
        <f t="shared" si="35"/>
        <v>1</v>
      </c>
      <c r="BJ66" s="146">
        <f t="shared" si="35"/>
        <v>1</v>
      </c>
      <c r="BK66" s="146">
        <f t="shared" si="35"/>
        <v>1</v>
      </c>
      <c r="BL66" s="146">
        <f t="shared" si="35"/>
        <v>1</v>
      </c>
      <c r="BM66" s="146">
        <f t="shared" si="35"/>
        <v>1</v>
      </c>
      <c r="BN66" s="146">
        <f t="shared" si="35"/>
        <v>1</v>
      </c>
      <c r="BO66" s="146">
        <f t="shared" si="35"/>
        <v>1</v>
      </c>
    </row>
    <row r="67" spans="1:67" s="129" customFormat="1" ht="18.75" customHeight="1" x14ac:dyDescent="0.25">
      <c r="A67" s="122"/>
      <c r="B67" s="145" t="s">
        <v>793</v>
      </c>
      <c r="C67" s="145" t="s">
        <v>794</v>
      </c>
      <c r="D67" s="145" t="s">
        <v>7</v>
      </c>
      <c r="E67" s="224">
        <f>VLOOKUP(B67,'Cuadro Control'!C72:J1997,8,FALSE)</f>
        <v>230777539.104</v>
      </c>
      <c r="F67" s="106">
        <v>0.25</v>
      </c>
      <c r="G67" s="147">
        <v>46438</v>
      </c>
      <c r="H67" s="147">
        <v>46443</v>
      </c>
      <c r="I67" s="146">
        <f t="shared" si="33"/>
        <v>0</v>
      </c>
      <c r="J67" s="146">
        <f t="shared" si="33"/>
        <v>0</v>
      </c>
      <c r="K67" s="146">
        <f t="shared" si="33"/>
        <v>0</v>
      </c>
      <c r="L67" s="146">
        <f t="shared" si="33"/>
        <v>0</v>
      </c>
      <c r="M67" s="146">
        <f t="shared" si="33"/>
        <v>0</v>
      </c>
      <c r="N67" s="146">
        <f t="shared" si="33"/>
        <v>0</v>
      </c>
      <c r="O67" s="146">
        <f t="shared" si="33"/>
        <v>0</v>
      </c>
      <c r="P67" s="146">
        <f t="shared" si="33"/>
        <v>0</v>
      </c>
      <c r="Q67" s="146">
        <f t="shared" si="33"/>
        <v>0</v>
      </c>
      <c r="R67" s="146">
        <f t="shared" si="33"/>
        <v>0</v>
      </c>
      <c r="S67" s="146">
        <f t="shared" si="33"/>
        <v>0</v>
      </c>
      <c r="T67" s="146">
        <f t="shared" si="33"/>
        <v>0</v>
      </c>
      <c r="U67" s="146">
        <f t="shared" si="33"/>
        <v>0</v>
      </c>
      <c r="V67" s="146">
        <f t="shared" si="33"/>
        <v>0</v>
      </c>
      <c r="W67" s="146">
        <f t="shared" si="33"/>
        <v>0</v>
      </c>
      <c r="X67" s="146">
        <f t="shared" si="33"/>
        <v>0</v>
      </c>
      <c r="Y67" s="146">
        <f t="shared" si="34"/>
        <v>0</v>
      </c>
      <c r="Z67" s="146">
        <f t="shared" si="34"/>
        <v>0</v>
      </c>
      <c r="AA67" s="146">
        <f t="shared" si="34"/>
        <v>0</v>
      </c>
      <c r="AB67" s="146">
        <f t="shared" si="34"/>
        <v>0</v>
      </c>
      <c r="AC67" s="146">
        <f t="shared" si="34"/>
        <v>0</v>
      </c>
      <c r="AD67" s="146">
        <f t="shared" si="34"/>
        <v>0</v>
      </c>
      <c r="AE67" s="146">
        <f t="shared" si="34"/>
        <v>0</v>
      </c>
      <c r="AF67" s="146">
        <f t="shared" si="34"/>
        <v>0</v>
      </c>
      <c r="AG67" s="146">
        <f t="shared" si="34"/>
        <v>0</v>
      </c>
      <c r="AH67" s="146">
        <f t="shared" si="34"/>
        <v>0</v>
      </c>
      <c r="AI67" s="146">
        <f t="shared" si="34"/>
        <v>0</v>
      </c>
      <c r="AJ67" s="146">
        <f t="shared" si="34"/>
        <v>0</v>
      </c>
      <c r="AK67" s="146">
        <f t="shared" si="34"/>
        <v>0</v>
      </c>
      <c r="AL67" s="146">
        <f t="shared" si="34"/>
        <v>0</v>
      </c>
      <c r="AM67" s="146">
        <f t="shared" si="34"/>
        <v>0</v>
      </c>
      <c r="AN67" s="146">
        <f t="shared" si="34"/>
        <v>0</v>
      </c>
      <c r="AO67" s="146">
        <f t="shared" si="34"/>
        <v>0</v>
      </c>
      <c r="AP67" s="146">
        <f t="shared" si="34"/>
        <v>1</v>
      </c>
      <c r="AQ67" s="146">
        <f t="shared" si="34"/>
        <v>1</v>
      </c>
      <c r="AR67" s="146">
        <f t="shared" si="34"/>
        <v>1</v>
      </c>
      <c r="AS67" s="146">
        <f t="shared" si="34"/>
        <v>1</v>
      </c>
      <c r="AT67" s="146">
        <f t="shared" si="34"/>
        <v>1</v>
      </c>
      <c r="AU67" s="146">
        <f t="shared" si="34"/>
        <v>1</v>
      </c>
      <c r="AV67" s="146">
        <f t="shared" si="34"/>
        <v>1</v>
      </c>
      <c r="AW67" s="146">
        <f t="shared" si="34"/>
        <v>1</v>
      </c>
      <c r="AX67" s="146">
        <f t="shared" si="34"/>
        <v>1</v>
      </c>
      <c r="AY67" s="146">
        <f t="shared" si="34"/>
        <v>1</v>
      </c>
      <c r="AZ67" s="146">
        <f t="shared" si="34"/>
        <v>1</v>
      </c>
      <c r="BA67" s="146">
        <f t="shared" si="34"/>
        <v>1</v>
      </c>
      <c r="BB67" s="146">
        <f t="shared" si="34"/>
        <v>1</v>
      </c>
      <c r="BC67" s="146">
        <f t="shared" si="34"/>
        <v>1</v>
      </c>
      <c r="BD67" s="146">
        <f t="shared" si="34"/>
        <v>1</v>
      </c>
      <c r="BE67" s="146">
        <f t="shared" si="35"/>
        <v>1</v>
      </c>
      <c r="BF67" s="146">
        <f t="shared" si="35"/>
        <v>1</v>
      </c>
      <c r="BG67" s="146">
        <f t="shared" si="35"/>
        <v>1</v>
      </c>
      <c r="BH67" s="146">
        <f t="shared" si="35"/>
        <v>1</v>
      </c>
      <c r="BI67" s="146">
        <f t="shared" si="35"/>
        <v>1</v>
      </c>
      <c r="BJ67" s="146">
        <f t="shared" si="35"/>
        <v>1</v>
      </c>
      <c r="BK67" s="146">
        <f t="shared" si="35"/>
        <v>1</v>
      </c>
      <c r="BL67" s="146">
        <f t="shared" si="35"/>
        <v>1</v>
      </c>
      <c r="BM67" s="146">
        <f t="shared" si="35"/>
        <v>1</v>
      </c>
      <c r="BN67" s="146">
        <f t="shared" si="35"/>
        <v>1</v>
      </c>
      <c r="BO67" s="146">
        <f t="shared" si="35"/>
        <v>1</v>
      </c>
    </row>
    <row r="68" spans="1:67" s="129" customFormat="1" ht="18.75" customHeight="1" x14ac:dyDescent="0.25">
      <c r="A68" s="122"/>
      <c r="B68" s="145" t="s">
        <v>795</v>
      </c>
      <c r="C68" s="145" t="s">
        <v>796</v>
      </c>
      <c r="D68" s="145" t="s">
        <v>8</v>
      </c>
      <c r="E68" s="224">
        <f>VLOOKUP(B68,'Cuadro Control'!C73:J1998,8,FALSE)</f>
        <v>49452329.807999998</v>
      </c>
      <c r="F68" s="106">
        <v>0.05</v>
      </c>
      <c r="G68" s="147">
        <v>46443</v>
      </c>
      <c r="H68" s="147">
        <v>46444</v>
      </c>
      <c r="I68" s="146">
        <f t="shared" si="33"/>
        <v>0</v>
      </c>
      <c r="J68" s="146">
        <f t="shared" si="33"/>
        <v>0</v>
      </c>
      <c r="K68" s="146">
        <f t="shared" si="33"/>
        <v>0</v>
      </c>
      <c r="L68" s="146">
        <f t="shared" si="33"/>
        <v>0</v>
      </c>
      <c r="M68" s="146">
        <f t="shared" si="33"/>
        <v>0</v>
      </c>
      <c r="N68" s="146">
        <f t="shared" si="33"/>
        <v>0</v>
      </c>
      <c r="O68" s="146">
        <f t="shared" si="33"/>
        <v>0</v>
      </c>
      <c r="P68" s="146">
        <f t="shared" si="33"/>
        <v>0</v>
      </c>
      <c r="Q68" s="146">
        <f t="shared" si="33"/>
        <v>0</v>
      </c>
      <c r="R68" s="146">
        <f t="shared" si="33"/>
        <v>0</v>
      </c>
      <c r="S68" s="146">
        <f t="shared" si="33"/>
        <v>0</v>
      </c>
      <c r="T68" s="146">
        <f t="shared" si="33"/>
        <v>0</v>
      </c>
      <c r="U68" s="146">
        <f t="shared" si="33"/>
        <v>0</v>
      </c>
      <c r="V68" s="146">
        <f t="shared" si="33"/>
        <v>0</v>
      </c>
      <c r="W68" s="146">
        <f t="shared" si="33"/>
        <v>0</v>
      </c>
      <c r="X68" s="146">
        <f t="shared" si="33"/>
        <v>0</v>
      </c>
      <c r="Y68" s="146">
        <f t="shared" si="34"/>
        <v>0</v>
      </c>
      <c r="Z68" s="146">
        <f t="shared" si="34"/>
        <v>0</v>
      </c>
      <c r="AA68" s="146">
        <f t="shared" si="34"/>
        <v>0</v>
      </c>
      <c r="AB68" s="146">
        <f t="shared" si="34"/>
        <v>0</v>
      </c>
      <c r="AC68" s="146">
        <f t="shared" si="34"/>
        <v>0</v>
      </c>
      <c r="AD68" s="146">
        <f t="shared" si="34"/>
        <v>0</v>
      </c>
      <c r="AE68" s="146">
        <f t="shared" si="34"/>
        <v>0</v>
      </c>
      <c r="AF68" s="146">
        <f t="shared" si="34"/>
        <v>0</v>
      </c>
      <c r="AG68" s="146">
        <f t="shared" si="34"/>
        <v>0</v>
      </c>
      <c r="AH68" s="146">
        <f t="shared" si="34"/>
        <v>0</v>
      </c>
      <c r="AI68" s="146">
        <f t="shared" si="34"/>
        <v>0</v>
      </c>
      <c r="AJ68" s="146">
        <f t="shared" si="34"/>
        <v>0</v>
      </c>
      <c r="AK68" s="146">
        <f t="shared" si="34"/>
        <v>0</v>
      </c>
      <c r="AL68" s="146">
        <f t="shared" si="34"/>
        <v>0</v>
      </c>
      <c r="AM68" s="146">
        <f t="shared" si="34"/>
        <v>0</v>
      </c>
      <c r="AN68" s="146">
        <f t="shared" si="34"/>
        <v>0</v>
      </c>
      <c r="AO68" s="146">
        <f t="shared" si="34"/>
        <v>0</v>
      </c>
      <c r="AP68" s="146">
        <f t="shared" si="34"/>
        <v>1</v>
      </c>
      <c r="AQ68" s="146">
        <f t="shared" si="34"/>
        <v>1</v>
      </c>
      <c r="AR68" s="146">
        <f t="shared" si="34"/>
        <v>1</v>
      </c>
      <c r="AS68" s="146">
        <f t="shared" si="34"/>
        <v>1</v>
      </c>
      <c r="AT68" s="146">
        <f t="shared" si="34"/>
        <v>1</v>
      </c>
      <c r="AU68" s="146">
        <f t="shared" si="34"/>
        <v>1</v>
      </c>
      <c r="AV68" s="146">
        <f t="shared" si="34"/>
        <v>1</v>
      </c>
      <c r="AW68" s="146">
        <f t="shared" si="34"/>
        <v>1</v>
      </c>
      <c r="AX68" s="146">
        <f t="shared" si="34"/>
        <v>1</v>
      </c>
      <c r="AY68" s="146">
        <f t="shared" si="34"/>
        <v>1</v>
      </c>
      <c r="AZ68" s="146">
        <f t="shared" si="34"/>
        <v>1</v>
      </c>
      <c r="BA68" s="146">
        <f t="shared" si="34"/>
        <v>1</v>
      </c>
      <c r="BB68" s="146">
        <f t="shared" si="34"/>
        <v>1</v>
      </c>
      <c r="BC68" s="146">
        <f t="shared" si="34"/>
        <v>1</v>
      </c>
      <c r="BD68" s="146">
        <f t="shared" si="34"/>
        <v>1</v>
      </c>
      <c r="BE68" s="146">
        <f t="shared" si="35"/>
        <v>1</v>
      </c>
      <c r="BF68" s="146">
        <f t="shared" si="35"/>
        <v>1</v>
      </c>
      <c r="BG68" s="146">
        <f t="shared" si="35"/>
        <v>1</v>
      </c>
      <c r="BH68" s="146">
        <f t="shared" si="35"/>
        <v>1</v>
      </c>
      <c r="BI68" s="146">
        <f t="shared" si="35"/>
        <v>1</v>
      </c>
      <c r="BJ68" s="146">
        <f t="shared" si="35"/>
        <v>1</v>
      </c>
      <c r="BK68" s="146">
        <f t="shared" si="35"/>
        <v>1</v>
      </c>
      <c r="BL68" s="146">
        <f t="shared" si="35"/>
        <v>1</v>
      </c>
      <c r="BM68" s="146">
        <f t="shared" si="35"/>
        <v>1</v>
      </c>
      <c r="BN68" s="146">
        <f t="shared" si="35"/>
        <v>1</v>
      </c>
      <c r="BO68" s="146">
        <f t="shared" si="35"/>
        <v>1</v>
      </c>
    </row>
    <row r="69" spans="1:67" s="129" customFormat="1" ht="18.75" customHeight="1" x14ac:dyDescent="0.25">
      <c r="A69" s="122"/>
      <c r="B69" s="145" t="s">
        <v>797</v>
      </c>
      <c r="C69" s="145" t="s">
        <v>798</v>
      </c>
      <c r="D69" s="145" t="s">
        <v>8</v>
      </c>
      <c r="E69" s="224">
        <f>VLOOKUP(B69,'Cuadro Control'!C74:J1999,8,FALSE)</f>
        <v>140114934.456</v>
      </c>
      <c r="F69" s="106">
        <v>0.15</v>
      </c>
      <c r="G69" s="147">
        <v>46444</v>
      </c>
      <c r="H69" s="147">
        <v>46445</v>
      </c>
      <c r="I69" s="146">
        <f t="shared" si="33"/>
        <v>0</v>
      </c>
      <c r="J69" s="146">
        <f t="shared" si="33"/>
        <v>0</v>
      </c>
      <c r="K69" s="146">
        <f t="shared" si="33"/>
        <v>0</v>
      </c>
      <c r="L69" s="146">
        <f t="shared" si="33"/>
        <v>0</v>
      </c>
      <c r="M69" s="146">
        <f t="shared" si="33"/>
        <v>0</v>
      </c>
      <c r="N69" s="146">
        <f t="shared" si="33"/>
        <v>0</v>
      </c>
      <c r="O69" s="146">
        <f t="shared" si="33"/>
        <v>0</v>
      </c>
      <c r="P69" s="146">
        <f t="shared" si="33"/>
        <v>0</v>
      </c>
      <c r="Q69" s="146">
        <f t="shared" si="33"/>
        <v>0</v>
      </c>
      <c r="R69" s="146">
        <f t="shared" si="33"/>
        <v>0</v>
      </c>
      <c r="S69" s="146">
        <f t="shared" si="33"/>
        <v>0</v>
      </c>
      <c r="T69" s="146">
        <f t="shared" si="33"/>
        <v>0</v>
      </c>
      <c r="U69" s="146">
        <f t="shared" si="33"/>
        <v>0</v>
      </c>
      <c r="V69" s="146">
        <f t="shared" si="33"/>
        <v>0</v>
      </c>
      <c r="W69" s="146">
        <f t="shared" si="33"/>
        <v>0</v>
      </c>
      <c r="X69" s="146">
        <f t="shared" si="33"/>
        <v>0</v>
      </c>
      <c r="Y69" s="146">
        <f t="shared" si="34"/>
        <v>0</v>
      </c>
      <c r="Z69" s="146">
        <f t="shared" si="34"/>
        <v>0</v>
      </c>
      <c r="AA69" s="146">
        <f t="shared" si="34"/>
        <v>0</v>
      </c>
      <c r="AB69" s="146">
        <f t="shared" si="34"/>
        <v>0</v>
      </c>
      <c r="AC69" s="146">
        <f t="shared" si="34"/>
        <v>0</v>
      </c>
      <c r="AD69" s="146">
        <f t="shared" si="34"/>
        <v>0</v>
      </c>
      <c r="AE69" s="146">
        <f t="shared" si="34"/>
        <v>0</v>
      </c>
      <c r="AF69" s="146">
        <f t="shared" si="34"/>
        <v>0</v>
      </c>
      <c r="AG69" s="146">
        <f t="shared" si="34"/>
        <v>0</v>
      </c>
      <c r="AH69" s="146">
        <f t="shared" si="34"/>
        <v>0</v>
      </c>
      <c r="AI69" s="146">
        <f t="shared" si="34"/>
        <v>0</v>
      </c>
      <c r="AJ69" s="146">
        <f t="shared" si="34"/>
        <v>0</v>
      </c>
      <c r="AK69" s="146">
        <f t="shared" si="34"/>
        <v>0</v>
      </c>
      <c r="AL69" s="146">
        <f t="shared" si="34"/>
        <v>0</v>
      </c>
      <c r="AM69" s="146">
        <f t="shared" si="34"/>
        <v>0</v>
      </c>
      <c r="AN69" s="146">
        <f t="shared" si="34"/>
        <v>0</v>
      </c>
      <c r="AO69" s="146">
        <f t="shared" si="34"/>
        <v>0</v>
      </c>
      <c r="AP69" s="146">
        <f t="shared" si="34"/>
        <v>0.5</v>
      </c>
      <c r="AQ69" s="146">
        <f t="shared" si="34"/>
        <v>1</v>
      </c>
      <c r="AR69" s="146">
        <f t="shared" si="34"/>
        <v>1</v>
      </c>
      <c r="AS69" s="146">
        <f t="shared" si="34"/>
        <v>1</v>
      </c>
      <c r="AT69" s="146">
        <f t="shared" si="34"/>
        <v>1</v>
      </c>
      <c r="AU69" s="146">
        <f t="shared" si="34"/>
        <v>1</v>
      </c>
      <c r="AV69" s="146">
        <f t="shared" si="34"/>
        <v>1</v>
      </c>
      <c r="AW69" s="146">
        <f t="shared" si="34"/>
        <v>1</v>
      </c>
      <c r="AX69" s="146">
        <f t="shared" si="34"/>
        <v>1</v>
      </c>
      <c r="AY69" s="146">
        <f t="shared" si="34"/>
        <v>1</v>
      </c>
      <c r="AZ69" s="146">
        <f t="shared" si="34"/>
        <v>1</v>
      </c>
      <c r="BA69" s="146">
        <f t="shared" si="34"/>
        <v>1</v>
      </c>
      <c r="BB69" s="146">
        <f t="shared" si="34"/>
        <v>1</v>
      </c>
      <c r="BC69" s="146">
        <f t="shared" si="34"/>
        <v>1</v>
      </c>
      <c r="BD69" s="146">
        <f t="shared" si="34"/>
        <v>1</v>
      </c>
      <c r="BE69" s="146">
        <f t="shared" si="35"/>
        <v>1</v>
      </c>
      <c r="BF69" s="146">
        <f t="shared" si="35"/>
        <v>1</v>
      </c>
      <c r="BG69" s="146">
        <f t="shared" si="35"/>
        <v>1</v>
      </c>
      <c r="BH69" s="146">
        <f t="shared" si="35"/>
        <v>1</v>
      </c>
      <c r="BI69" s="146">
        <f t="shared" si="35"/>
        <v>1</v>
      </c>
      <c r="BJ69" s="146">
        <f t="shared" si="35"/>
        <v>1</v>
      </c>
      <c r="BK69" s="146">
        <f t="shared" si="35"/>
        <v>1</v>
      </c>
      <c r="BL69" s="146">
        <f t="shared" si="35"/>
        <v>1</v>
      </c>
      <c r="BM69" s="146">
        <f t="shared" si="35"/>
        <v>1</v>
      </c>
      <c r="BN69" s="146">
        <f t="shared" si="35"/>
        <v>1</v>
      </c>
      <c r="BO69" s="146">
        <f t="shared" si="35"/>
        <v>1</v>
      </c>
    </row>
    <row r="70" spans="1:67" s="129" customFormat="1" ht="18.75" customHeight="1" x14ac:dyDescent="0.25">
      <c r="A70" s="122"/>
      <c r="B70" s="145" t="s">
        <v>799</v>
      </c>
      <c r="C70" s="145" t="s">
        <v>2042</v>
      </c>
      <c r="D70" s="145" t="s">
        <v>6</v>
      </c>
      <c r="E70" s="224">
        <f>VLOOKUP(B70,'Cuadro Control'!C75:J2000,8,FALSE)</f>
        <v>52335715.768702812</v>
      </c>
      <c r="F70" s="106">
        <v>0.06</v>
      </c>
      <c r="G70" s="147">
        <v>46447</v>
      </c>
      <c r="H70" s="147">
        <v>46449</v>
      </c>
      <c r="I70" s="146">
        <f t="shared" si="33"/>
        <v>0</v>
      </c>
      <c r="J70" s="146">
        <f t="shared" si="33"/>
        <v>0</v>
      </c>
      <c r="K70" s="146">
        <f t="shared" si="33"/>
        <v>0</v>
      </c>
      <c r="L70" s="146">
        <f t="shared" si="33"/>
        <v>0</v>
      </c>
      <c r="M70" s="146">
        <f t="shared" si="33"/>
        <v>0</v>
      </c>
      <c r="N70" s="146">
        <f t="shared" si="33"/>
        <v>0</v>
      </c>
      <c r="O70" s="146">
        <f t="shared" si="33"/>
        <v>0</v>
      </c>
      <c r="P70" s="146">
        <f t="shared" si="33"/>
        <v>0</v>
      </c>
      <c r="Q70" s="146">
        <f t="shared" si="33"/>
        <v>0</v>
      </c>
      <c r="R70" s="146">
        <f t="shared" si="33"/>
        <v>0</v>
      </c>
      <c r="S70" s="146">
        <f t="shared" si="33"/>
        <v>0</v>
      </c>
      <c r="T70" s="146">
        <f t="shared" si="33"/>
        <v>0</v>
      </c>
      <c r="U70" s="146">
        <f t="shared" si="33"/>
        <v>0</v>
      </c>
      <c r="V70" s="146">
        <f t="shared" si="33"/>
        <v>0</v>
      </c>
      <c r="W70" s="146">
        <f t="shared" si="33"/>
        <v>0</v>
      </c>
      <c r="X70" s="146">
        <f t="shared" si="33"/>
        <v>0</v>
      </c>
      <c r="Y70" s="146">
        <f t="shared" si="34"/>
        <v>0</v>
      </c>
      <c r="Z70" s="146">
        <f t="shared" si="34"/>
        <v>0</v>
      </c>
      <c r="AA70" s="146">
        <f t="shared" si="34"/>
        <v>0</v>
      </c>
      <c r="AB70" s="146">
        <f t="shared" si="34"/>
        <v>0</v>
      </c>
      <c r="AC70" s="146">
        <f t="shared" si="34"/>
        <v>0</v>
      </c>
      <c r="AD70" s="146">
        <f t="shared" si="34"/>
        <v>0</v>
      </c>
      <c r="AE70" s="146">
        <f t="shared" si="34"/>
        <v>0</v>
      </c>
      <c r="AF70" s="146">
        <f t="shared" si="34"/>
        <v>0</v>
      </c>
      <c r="AG70" s="146">
        <f t="shared" si="34"/>
        <v>0</v>
      </c>
      <c r="AH70" s="146">
        <f t="shared" si="34"/>
        <v>0</v>
      </c>
      <c r="AI70" s="146">
        <f t="shared" si="34"/>
        <v>0</v>
      </c>
      <c r="AJ70" s="146">
        <f t="shared" si="34"/>
        <v>0</v>
      </c>
      <c r="AK70" s="146">
        <f t="shared" si="34"/>
        <v>0</v>
      </c>
      <c r="AL70" s="146">
        <f t="shared" si="34"/>
        <v>0</v>
      </c>
      <c r="AM70" s="146">
        <f t="shared" si="34"/>
        <v>0</v>
      </c>
      <c r="AN70" s="146">
        <f t="shared" si="34"/>
        <v>0</v>
      </c>
      <c r="AO70" s="146">
        <f t="shared" si="34"/>
        <v>0</v>
      </c>
      <c r="AP70" s="146">
        <f t="shared" si="34"/>
        <v>0</v>
      </c>
      <c r="AQ70" s="146">
        <f t="shared" si="34"/>
        <v>1</v>
      </c>
      <c r="AR70" s="146">
        <f t="shared" si="34"/>
        <v>1</v>
      </c>
      <c r="AS70" s="146">
        <f t="shared" si="34"/>
        <v>1</v>
      </c>
      <c r="AT70" s="146">
        <f t="shared" si="34"/>
        <v>1</v>
      </c>
      <c r="AU70" s="146">
        <f t="shared" si="34"/>
        <v>1</v>
      </c>
      <c r="AV70" s="146">
        <f t="shared" si="34"/>
        <v>1</v>
      </c>
      <c r="AW70" s="146">
        <f t="shared" si="34"/>
        <v>1</v>
      </c>
      <c r="AX70" s="146">
        <f t="shared" si="34"/>
        <v>1</v>
      </c>
      <c r="AY70" s="146">
        <f t="shared" si="34"/>
        <v>1</v>
      </c>
      <c r="AZ70" s="146">
        <f t="shared" si="34"/>
        <v>1</v>
      </c>
      <c r="BA70" s="146">
        <f t="shared" si="34"/>
        <v>1</v>
      </c>
      <c r="BB70" s="146">
        <f t="shared" si="34"/>
        <v>1</v>
      </c>
      <c r="BC70" s="146">
        <f t="shared" si="34"/>
        <v>1</v>
      </c>
      <c r="BD70" s="146">
        <f t="shared" si="34"/>
        <v>1</v>
      </c>
      <c r="BE70" s="146">
        <f t="shared" si="35"/>
        <v>1</v>
      </c>
      <c r="BF70" s="146">
        <f t="shared" si="35"/>
        <v>1</v>
      </c>
      <c r="BG70" s="146">
        <f t="shared" si="35"/>
        <v>1</v>
      </c>
      <c r="BH70" s="146">
        <f t="shared" si="35"/>
        <v>1</v>
      </c>
      <c r="BI70" s="146">
        <f t="shared" si="35"/>
        <v>1</v>
      </c>
      <c r="BJ70" s="146">
        <f t="shared" si="35"/>
        <v>1</v>
      </c>
      <c r="BK70" s="146">
        <f t="shared" si="35"/>
        <v>1</v>
      </c>
      <c r="BL70" s="146">
        <f t="shared" si="35"/>
        <v>1</v>
      </c>
      <c r="BM70" s="146">
        <f t="shared" si="35"/>
        <v>1</v>
      </c>
      <c r="BN70" s="146">
        <f t="shared" si="35"/>
        <v>1</v>
      </c>
      <c r="BO70" s="146">
        <f t="shared" si="35"/>
        <v>1</v>
      </c>
    </row>
    <row r="71" spans="1:67" s="129" customFormat="1" ht="18.75" customHeight="1" x14ac:dyDescent="0.25">
      <c r="A71" s="122"/>
      <c r="B71" s="145" t="s">
        <v>2043</v>
      </c>
      <c r="C71" s="145" t="s">
        <v>800</v>
      </c>
      <c r="D71" s="145" t="s">
        <v>19</v>
      </c>
      <c r="E71" s="224">
        <f>VLOOKUP(B71,'Cuadro Control'!C76:J2001,8,FALSE)</f>
        <v>46410609.014634147</v>
      </c>
      <c r="F71" s="106">
        <v>0.05</v>
      </c>
      <c r="G71" s="147">
        <v>46452</v>
      </c>
      <c r="H71" s="147">
        <v>46455</v>
      </c>
      <c r="I71" s="146">
        <f t="shared" si="33"/>
        <v>0</v>
      </c>
      <c r="J71" s="146">
        <f t="shared" si="33"/>
        <v>0</v>
      </c>
      <c r="K71" s="146">
        <f t="shared" si="33"/>
        <v>0</v>
      </c>
      <c r="L71" s="146">
        <f t="shared" si="33"/>
        <v>0</v>
      </c>
      <c r="M71" s="146">
        <f t="shared" si="33"/>
        <v>0</v>
      </c>
      <c r="N71" s="146">
        <f t="shared" si="33"/>
        <v>0</v>
      </c>
      <c r="O71" s="146">
        <f t="shared" si="33"/>
        <v>0</v>
      </c>
      <c r="P71" s="146">
        <f t="shared" si="33"/>
        <v>0</v>
      </c>
      <c r="Q71" s="146">
        <f t="shared" si="33"/>
        <v>0</v>
      </c>
      <c r="R71" s="146">
        <f t="shared" si="33"/>
        <v>0</v>
      </c>
      <c r="S71" s="146">
        <f t="shared" si="33"/>
        <v>0</v>
      </c>
      <c r="T71" s="146">
        <f t="shared" si="33"/>
        <v>0</v>
      </c>
      <c r="U71" s="146">
        <f t="shared" si="33"/>
        <v>0</v>
      </c>
      <c r="V71" s="146">
        <f t="shared" si="33"/>
        <v>0</v>
      </c>
      <c r="W71" s="146">
        <f t="shared" si="33"/>
        <v>0</v>
      </c>
      <c r="X71" s="146">
        <f t="shared" si="33"/>
        <v>0</v>
      </c>
      <c r="Y71" s="146">
        <f t="shared" si="34"/>
        <v>0</v>
      </c>
      <c r="Z71" s="146">
        <f t="shared" si="34"/>
        <v>0</v>
      </c>
      <c r="AA71" s="146">
        <f t="shared" si="34"/>
        <v>0</v>
      </c>
      <c r="AB71" s="146">
        <f t="shared" si="34"/>
        <v>0</v>
      </c>
      <c r="AC71" s="146">
        <f t="shared" si="34"/>
        <v>0</v>
      </c>
      <c r="AD71" s="146">
        <f t="shared" si="34"/>
        <v>0</v>
      </c>
      <c r="AE71" s="146">
        <f t="shared" si="34"/>
        <v>0</v>
      </c>
      <c r="AF71" s="146">
        <f t="shared" si="34"/>
        <v>0</v>
      </c>
      <c r="AG71" s="146">
        <f t="shared" si="34"/>
        <v>0</v>
      </c>
      <c r="AH71" s="146">
        <f t="shared" si="34"/>
        <v>0</v>
      </c>
      <c r="AI71" s="146">
        <f t="shared" si="34"/>
        <v>0</v>
      </c>
      <c r="AJ71" s="146">
        <f t="shared" si="34"/>
        <v>0</v>
      </c>
      <c r="AK71" s="146">
        <f t="shared" si="34"/>
        <v>0</v>
      </c>
      <c r="AL71" s="146">
        <f t="shared" si="34"/>
        <v>0</v>
      </c>
      <c r="AM71" s="146">
        <f t="shared" si="34"/>
        <v>0</v>
      </c>
      <c r="AN71" s="146">
        <f t="shared" si="34"/>
        <v>0</v>
      </c>
      <c r="AO71" s="146">
        <f t="shared" si="34"/>
        <v>0</v>
      </c>
      <c r="AP71" s="146">
        <f t="shared" si="34"/>
        <v>0</v>
      </c>
      <c r="AQ71" s="146">
        <f t="shared" si="34"/>
        <v>0</v>
      </c>
      <c r="AR71" s="146">
        <f t="shared" si="34"/>
        <v>1</v>
      </c>
      <c r="AS71" s="146">
        <f t="shared" si="34"/>
        <v>1</v>
      </c>
      <c r="AT71" s="146">
        <f t="shared" si="34"/>
        <v>1</v>
      </c>
      <c r="AU71" s="146">
        <f t="shared" si="34"/>
        <v>1</v>
      </c>
      <c r="AV71" s="146">
        <f t="shared" si="34"/>
        <v>1</v>
      </c>
      <c r="AW71" s="146">
        <f t="shared" si="34"/>
        <v>1</v>
      </c>
      <c r="AX71" s="146">
        <f t="shared" si="34"/>
        <v>1</v>
      </c>
      <c r="AY71" s="146">
        <f t="shared" si="34"/>
        <v>1</v>
      </c>
      <c r="AZ71" s="146">
        <f t="shared" si="34"/>
        <v>1</v>
      </c>
      <c r="BA71" s="146">
        <f t="shared" si="34"/>
        <v>1</v>
      </c>
      <c r="BB71" s="146">
        <f t="shared" si="34"/>
        <v>1</v>
      </c>
      <c r="BC71" s="146">
        <f t="shared" si="34"/>
        <v>1</v>
      </c>
      <c r="BD71" s="146">
        <f t="shared" ref="BD71:BO71" si="36">IF($G71=0,0,IF(BD$6&lt;$G71,0,IF(BD$6&gt;$H71,1,(BD$6-$G71+1)/($H71-$G71+1))))</f>
        <v>1</v>
      </c>
      <c r="BE71" s="146">
        <f t="shared" si="36"/>
        <v>1</v>
      </c>
      <c r="BF71" s="146">
        <f t="shared" si="36"/>
        <v>1</v>
      </c>
      <c r="BG71" s="146">
        <f t="shared" si="36"/>
        <v>1</v>
      </c>
      <c r="BH71" s="146">
        <f t="shared" si="36"/>
        <v>1</v>
      </c>
      <c r="BI71" s="146">
        <f t="shared" si="36"/>
        <v>1</v>
      </c>
      <c r="BJ71" s="146">
        <f t="shared" si="36"/>
        <v>1</v>
      </c>
      <c r="BK71" s="146">
        <f t="shared" si="36"/>
        <v>1</v>
      </c>
      <c r="BL71" s="146">
        <f t="shared" si="36"/>
        <v>1</v>
      </c>
      <c r="BM71" s="146">
        <f t="shared" si="36"/>
        <v>1</v>
      </c>
      <c r="BN71" s="146">
        <f t="shared" si="36"/>
        <v>1</v>
      </c>
      <c r="BO71" s="146">
        <f t="shared" si="36"/>
        <v>1</v>
      </c>
    </row>
    <row r="72" spans="1:67" s="129" customFormat="1" ht="18.75" customHeight="1" x14ac:dyDescent="0.25">
      <c r="A72" s="122"/>
      <c r="B72" s="139" t="s">
        <v>801</v>
      </c>
      <c r="C72" s="139" t="s">
        <v>802</v>
      </c>
      <c r="D72" s="139" t="s">
        <v>770</v>
      </c>
      <c r="E72" s="222">
        <f>SUM(E73:E80)</f>
        <v>922951821.58333695</v>
      </c>
      <c r="F72" s="140">
        <f>IFERROR(E72/$E$44,0)</f>
        <v>0.14285714285714285</v>
      </c>
      <c r="G72" s="141">
        <v>46403</v>
      </c>
      <c r="H72" s="141">
        <v>46455</v>
      </c>
      <c r="I72" s="140">
        <f>SUMPRODUCT($F73:$F80,I73:I80)</f>
        <v>0</v>
      </c>
      <c r="J72" s="140">
        <f t="shared" ref="J72:BO72" si="37">SUMPRODUCT($F73:$F80,J73:J80)</f>
        <v>0</v>
      </c>
      <c r="K72" s="140">
        <f t="shared" si="37"/>
        <v>0</v>
      </c>
      <c r="L72" s="140">
        <f t="shared" si="37"/>
        <v>0</v>
      </c>
      <c r="M72" s="140">
        <f t="shared" si="37"/>
        <v>0</v>
      </c>
      <c r="N72" s="140">
        <f t="shared" si="37"/>
        <v>0</v>
      </c>
      <c r="O72" s="140">
        <f t="shared" si="37"/>
        <v>0</v>
      </c>
      <c r="P72" s="140">
        <f t="shared" si="37"/>
        <v>0</v>
      </c>
      <c r="Q72" s="140">
        <f t="shared" si="37"/>
        <v>0</v>
      </c>
      <c r="R72" s="140">
        <f t="shared" si="37"/>
        <v>0</v>
      </c>
      <c r="S72" s="140">
        <f t="shared" si="37"/>
        <v>0</v>
      </c>
      <c r="T72" s="140">
        <f t="shared" si="37"/>
        <v>0</v>
      </c>
      <c r="U72" s="140">
        <f t="shared" si="37"/>
        <v>0</v>
      </c>
      <c r="V72" s="140">
        <f t="shared" si="37"/>
        <v>0</v>
      </c>
      <c r="W72" s="140">
        <f t="shared" si="37"/>
        <v>0</v>
      </c>
      <c r="X72" s="140">
        <f t="shared" si="37"/>
        <v>0</v>
      </c>
      <c r="Y72" s="140">
        <f t="shared" si="37"/>
        <v>0</v>
      </c>
      <c r="Z72" s="140">
        <f t="shared" si="37"/>
        <v>0</v>
      </c>
      <c r="AA72" s="140">
        <f t="shared" si="37"/>
        <v>0</v>
      </c>
      <c r="AB72" s="140">
        <f t="shared" si="37"/>
        <v>0</v>
      </c>
      <c r="AC72" s="140">
        <f t="shared" si="37"/>
        <v>0</v>
      </c>
      <c r="AD72" s="140">
        <f t="shared" si="37"/>
        <v>0</v>
      </c>
      <c r="AE72" s="140">
        <f t="shared" si="37"/>
        <v>0</v>
      </c>
      <c r="AF72" s="140">
        <f t="shared" si="37"/>
        <v>0</v>
      </c>
      <c r="AG72" s="140">
        <f t="shared" si="37"/>
        <v>0</v>
      </c>
      <c r="AH72" s="140">
        <f t="shared" si="37"/>
        <v>0</v>
      </c>
      <c r="AI72" s="140">
        <f t="shared" si="37"/>
        <v>0</v>
      </c>
      <c r="AJ72" s="140">
        <f t="shared" si="37"/>
        <v>0</v>
      </c>
      <c r="AK72" s="140">
        <f t="shared" si="37"/>
        <v>0.24285714285714285</v>
      </c>
      <c r="AL72" s="140">
        <f t="shared" si="37"/>
        <v>0.43999999999999995</v>
      </c>
      <c r="AM72" s="140">
        <f t="shared" si="37"/>
        <v>0.43999999999999995</v>
      </c>
      <c r="AN72" s="140">
        <f t="shared" si="37"/>
        <v>0.43999999999999995</v>
      </c>
      <c r="AO72" s="140">
        <f t="shared" si="37"/>
        <v>0.43999999999999995</v>
      </c>
      <c r="AP72" s="140">
        <f t="shared" si="37"/>
        <v>0.81499999999999995</v>
      </c>
      <c r="AQ72" s="140">
        <f t="shared" si="37"/>
        <v>0.93500000000000005</v>
      </c>
      <c r="AR72" s="140">
        <f t="shared" si="37"/>
        <v>1</v>
      </c>
      <c r="AS72" s="140">
        <f t="shared" si="37"/>
        <v>1</v>
      </c>
      <c r="AT72" s="140">
        <f t="shared" si="37"/>
        <v>1</v>
      </c>
      <c r="AU72" s="140">
        <f t="shared" si="37"/>
        <v>1</v>
      </c>
      <c r="AV72" s="140">
        <f t="shared" si="37"/>
        <v>1</v>
      </c>
      <c r="AW72" s="140">
        <f t="shared" si="37"/>
        <v>1</v>
      </c>
      <c r="AX72" s="140">
        <f t="shared" si="37"/>
        <v>1</v>
      </c>
      <c r="AY72" s="140">
        <f t="shared" si="37"/>
        <v>1</v>
      </c>
      <c r="AZ72" s="140">
        <f t="shared" si="37"/>
        <v>1</v>
      </c>
      <c r="BA72" s="140">
        <f t="shared" si="37"/>
        <v>1</v>
      </c>
      <c r="BB72" s="140">
        <f t="shared" si="37"/>
        <v>1</v>
      </c>
      <c r="BC72" s="140">
        <f t="shared" si="37"/>
        <v>1</v>
      </c>
      <c r="BD72" s="140">
        <f t="shared" si="37"/>
        <v>1</v>
      </c>
      <c r="BE72" s="140">
        <f t="shared" si="37"/>
        <v>1</v>
      </c>
      <c r="BF72" s="140">
        <f t="shared" si="37"/>
        <v>1</v>
      </c>
      <c r="BG72" s="140">
        <f t="shared" si="37"/>
        <v>1</v>
      </c>
      <c r="BH72" s="140">
        <f t="shared" si="37"/>
        <v>1</v>
      </c>
      <c r="BI72" s="140">
        <f t="shared" si="37"/>
        <v>1</v>
      </c>
      <c r="BJ72" s="140">
        <f t="shared" si="37"/>
        <v>1</v>
      </c>
      <c r="BK72" s="140">
        <f t="shared" si="37"/>
        <v>1</v>
      </c>
      <c r="BL72" s="140">
        <f t="shared" si="37"/>
        <v>1</v>
      </c>
      <c r="BM72" s="140">
        <f t="shared" si="37"/>
        <v>1</v>
      </c>
      <c r="BN72" s="140">
        <f t="shared" si="37"/>
        <v>1</v>
      </c>
      <c r="BO72" s="140">
        <f t="shared" si="37"/>
        <v>1</v>
      </c>
    </row>
    <row r="73" spans="1:67" s="129" customFormat="1" ht="18.75" customHeight="1" x14ac:dyDescent="0.25">
      <c r="A73" s="122"/>
      <c r="B73" s="145" t="s">
        <v>803</v>
      </c>
      <c r="C73" s="145" t="s">
        <v>804</v>
      </c>
      <c r="D73" s="145" t="s">
        <v>8</v>
      </c>
      <c r="E73" s="224">
        <f>VLOOKUP(B73,'Cuadro Control'!C78:J2003,8,FALSE)</f>
        <v>90662604.648000002</v>
      </c>
      <c r="F73" s="106">
        <v>0.1</v>
      </c>
      <c r="G73" s="147">
        <v>46403</v>
      </c>
      <c r="H73" s="147">
        <v>46406</v>
      </c>
      <c r="I73" s="146">
        <f t="shared" ref="I73:X80" si="38">IF($G73=0,0,IF(I$6&lt;$G73,0,IF(I$6&gt;$H73,1,(I$6-$G73+1)/($H73-$G73+1))))</f>
        <v>0</v>
      </c>
      <c r="J73" s="146">
        <f t="shared" si="38"/>
        <v>0</v>
      </c>
      <c r="K73" s="146">
        <f t="shared" si="38"/>
        <v>0</v>
      </c>
      <c r="L73" s="146">
        <f t="shared" si="38"/>
        <v>0</v>
      </c>
      <c r="M73" s="146">
        <f t="shared" si="38"/>
        <v>0</v>
      </c>
      <c r="N73" s="146">
        <f t="shared" si="38"/>
        <v>0</v>
      </c>
      <c r="O73" s="146">
        <f t="shared" si="38"/>
        <v>0</v>
      </c>
      <c r="P73" s="146">
        <f t="shared" si="38"/>
        <v>0</v>
      </c>
      <c r="Q73" s="146">
        <f t="shared" si="38"/>
        <v>0</v>
      </c>
      <c r="R73" s="146">
        <f t="shared" si="38"/>
        <v>0</v>
      </c>
      <c r="S73" s="146">
        <f t="shared" si="38"/>
        <v>0</v>
      </c>
      <c r="T73" s="146">
        <f t="shared" si="38"/>
        <v>0</v>
      </c>
      <c r="U73" s="146">
        <f t="shared" si="38"/>
        <v>0</v>
      </c>
      <c r="V73" s="146">
        <f t="shared" si="38"/>
        <v>0</v>
      </c>
      <c r="W73" s="146">
        <f t="shared" si="38"/>
        <v>0</v>
      </c>
      <c r="X73" s="146">
        <f t="shared" si="38"/>
        <v>0</v>
      </c>
      <c r="Y73" s="146">
        <f t="shared" ref="Y73:BD80" si="39">IF($G73=0,0,IF(Y$6&lt;$G73,0,IF(Y$6&gt;$H73,1,(Y$6-$G73+1)/($H73-$G73+1))))</f>
        <v>0</v>
      </c>
      <c r="Z73" s="146">
        <f t="shared" si="39"/>
        <v>0</v>
      </c>
      <c r="AA73" s="146">
        <f t="shared" si="39"/>
        <v>0</v>
      </c>
      <c r="AB73" s="146">
        <f t="shared" si="39"/>
        <v>0</v>
      </c>
      <c r="AC73" s="146">
        <f t="shared" si="39"/>
        <v>0</v>
      </c>
      <c r="AD73" s="146">
        <f t="shared" si="39"/>
        <v>0</v>
      </c>
      <c r="AE73" s="146">
        <f t="shared" si="39"/>
        <v>0</v>
      </c>
      <c r="AF73" s="146">
        <f t="shared" si="39"/>
        <v>0</v>
      </c>
      <c r="AG73" s="146">
        <f t="shared" si="39"/>
        <v>0</v>
      </c>
      <c r="AH73" s="146">
        <f t="shared" si="39"/>
        <v>0</v>
      </c>
      <c r="AI73" s="146">
        <f t="shared" si="39"/>
        <v>0</v>
      </c>
      <c r="AJ73" s="146">
        <f t="shared" si="39"/>
        <v>0</v>
      </c>
      <c r="AK73" s="146">
        <f t="shared" si="39"/>
        <v>1</v>
      </c>
      <c r="AL73" s="146">
        <f t="shared" si="39"/>
        <v>1</v>
      </c>
      <c r="AM73" s="146">
        <f t="shared" si="39"/>
        <v>1</v>
      </c>
      <c r="AN73" s="146">
        <f t="shared" si="39"/>
        <v>1</v>
      </c>
      <c r="AO73" s="146">
        <f t="shared" si="39"/>
        <v>1</v>
      </c>
      <c r="AP73" s="146">
        <f t="shared" si="39"/>
        <v>1</v>
      </c>
      <c r="AQ73" s="146">
        <f t="shared" si="39"/>
        <v>1</v>
      </c>
      <c r="AR73" s="146">
        <f t="shared" si="39"/>
        <v>1</v>
      </c>
      <c r="AS73" s="146">
        <f t="shared" si="39"/>
        <v>1</v>
      </c>
      <c r="AT73" s="146">
        <f t="shared" si="39"/>
        <v>1</v>
      </c>
      <c r="AU73" s="146">
        <f t="shared" si="39"/>
        <v>1</v>
      </c>
      <c r="AV73" s="146">
        <f t="shared" si="39"/>
        <v>1</v>
      </c>
      <c r="AW73" s="146">
        <f t="shared" si="39"/>
        <v>1</v>
      </c>
      <c r="AX73" s="146">
        <f t="shared" si="39"/>
        <v>1</v>
      </c>
      <c r="AY73" s="146">
        <f t="shared" si="39"/>
        <v>1</v>
      </c>
      <c r="AZ73" s="146">
        <f t="shared" si="39"/>
        <v>1</v>
      </c>
      <c r="BA73" s="146">
        <f t="shared" si="39"/>
        <v>1</v>
      </c>
      <c r="BB73" s="146">
        <f t="shared" si="39"/>
        <v>1</v>
      </c>
      <c r="BC73" s="146">
        <f t="shared" si="39"/>
        <v>1</v>
      </c>
      <c r="BD73" s="146">
        <f t="shared" si="39"/>
        <v>1</v>
      </c>
      <c r="BE73" s="146">
        <f t="shared" ref="BE73:BO79" si="40">IF($G73=0,0,IF(BE$6&lt;$G73,0,IF(BE$6&gt;$H73,1,(BE$6-$G73+1)/($H73-$G73+1))))</f>
        <v>1</v>
      </c>
      <c r="BF73" s="146">
        <f t="shared" si="40"/>
        <v>1</v>
      </c>
      <c r="BG73" s="146">
        <f t="shared" si="40"/>
        <v>1</v>
      </c>
      <c r="BH73" s="146">
        <f t="shared" si="40"/>
        <v>1</v>
      </c>
      <c r="BI73" s="146">
        <f t="shared" si="40"/>
        <v>1</v>
      </c>
      <c r="BJ73" s="146">
        <f t="shared" si="40"/>
        <v>1</v>
      </c>
      <c r="BK73" s="146">
        <f t="shared" si="40"/>
        <v>1</v>
      </c>
      <c r="BL73" s="146">
        <f t="shared" si="40"/>
        <v>1</v>
      </c>
      <c r="BM73" s="146">
        <f t="shared" si="40"/>
        <v>1</v>
      </c>
      <c r="BN73" s="146">
        <f t="shared" si="40"/>
        <v>1</v>
      </c>
      <c r="BO73" s="146">
        <f t="shared" si="40"/>
        <v>1</v>
      </c>
    </row>
    <row r="74" spans="1:67" s="129" customFormat="1" ht="18.75" customHeight="1" x14ac:dyDescent="0.25">
      <c r="A74" s="122"/>
      <c r="B74" s="145" t="s">
        <v>805</v>
      </c>
      <c r="C74" s="145" t="s">
        <v>806</v>
      </c>
      <c r="D74" s="145" t="s">
        <v>7</v>
      </c>
      <c r="E74" s="224">
        <f>VLOOKUP(B74,'Cuadro Control'!C79:J2004,8,FALSE)</f>
        <v>230777539.104</v>
      </c>
      <c r="F74" s="106">
        <v>0.25</v>
      </c>
      <c r="G74" s="147">
        <v>46406</v>
      </c>
      <c r="H74" s="147">
        <v>46412</v>
      </c>
      <c r="I74" s="146">
        <f t="shared" si="38"/>
        <v>0</v>
      </c>
      <c r="J74" s="146">
        <f t="shared" si="38"/>
        <v>0</v>
      </c>
      <c r="K74" s="146">
        <f t="shared" si="38"/>
        <v>0</v>
      </c>
      <c r="L74" s="146">
        <f t="shared" si="38"/>
        <v>0</v>
      </c>
      <c r="M74" s="146">
        <f t="shared" si="38"/>
        <v>0</v>
      </c>
      <c r="N74" s="146">
        <f t="shared" si="38"/>
        <v>0</v>
      </c>
      <c r="O74" s="146">
        <f t="shared" si="38"/>
        <v>0</v>
      </c>
      <c r="P74" s="146">
        <f t="shared" si="38"/>
        <v>0</v>
      </c>
      <c r="Q74" s="146">
        <f t="shared" si="38"/>
        <v>0</v>
      </c>
      <c r="R74" s="146">
        <f t="shared" si="38"/>
        <v>0</v>
      </c>
      <c r="S74" s="146">
        <f t="shared" si="38"/>
        <v>0</v>
      </c>
      <c r="T74" s="146">
        <f t="shared" si="38"/>
        <v>0</v>
      </c>
      <c r="U74" s="146">
        <f t="shared" si="38"/>
        <v>0</v>
      </c>
      <c r="V74" s="146">
        <f t="shared" si="38"/>
        <v>0</v>
      </c>
      <c r="W74" s="146">
        <f t="shared" si="38"/>
        <v>0</v>
      </c>
      <c r="X74" s="146">
        <f t="shared" si="38"/>
        <v>0</v>
      </c>
      <c r="Y74" s="146">
        <f t="shared" si="39"/>
        <v>0</v>
      </c>
      <c r="Z74" s="146">
        <f t="shared" si="39"/>
        <v>0</v>
      </c>
      <c r="AA74" s="146">
        <f t="shared" si="39"/>
        <v>0</v>
      </c>
      <c r="AB74" s="146">
        <f t="shared" si="39"/>
        <v>0</v>
      </c>
      <c r="AC74" s="146">
        <f t="shared" si="39"/>
        <v>0</v>
      </c>
      <c r="AD74" s="146">
        <f t="shared" si="39"/>
        <v>0</v>
      </c>
      <c r="AE74" s="146">
        <f t="shared" si="39"/>
        <v>0</v>
      </c>
      <c r="AF74" s="146">
        <f t="shared" si="39"/>
        <v>0</v>
      </c>
      <c r="AG74" s="146">
        <f t="shared" si="39"/>
        <v>0</v>
      </c>
      <c r="AH74" s="146">
        <f t="shared" si="39"/>
        <v>0</v>
      </c>
      <c r="AI74" s="146">
        <f t="shared" si="39"/>
        <v>0</v>
      </c>
      <c r="AJ74" s="146">
        <f t="shared" si="39"/>
        <v>0</v>
      </c>
      <c r="AK74" s="146">
        <f t="shared" si="39"/>
        <v>0.5714285714285714</v>
      </c>
      <c r="AL74" s="146">
        <f t="shared" si="39"/>
        <v>1</v>
      </c>
      <c r="AM74" s="146">
        <f t="shared" si="39"/>
        <v>1</v>
      </c>
      <c r="AN74" s="146">
        <f t="shared" si="39"/>
        <v>1</v>
      </c>
      <c r="AO74" s="146">
        <f t="shared" si="39"/>
        <v>1</v>
      </c>
      <c r="AP74" s="146">
        <f t="shared" si="39"/>
        <v>1</v>
      </c>
      <c r="AQ74" s="146">
        <f t="shared" si="39"/>
        <v>1</v>
      </c>
      <c r="AR74" s="146">
        <f t="shared" si="39"/>
        <v>1</v>
      </c>
      <c r="AS74" s="146">
        <f t="shared" si="39"/>
        <v>1</v>
      </c>
      <c r="AT74" s="146">
        <f t="shared" si="39"/>
        <v>1</v>
      </c>
      <c r="AU74" s="146">
        <f t="shared" si="39"/>
        <v>1</v>
      </c>
      <c r="AV74" s="146">
        <f t="shared" si="39"/>
        <v>1</v>
      </c>
      <c r="AW74" s="146">
        <f t="shared" si="39"/>
        <v>1</v>
      </c>
      <c r="AX74" s="146">
        <f t="shared" si="39"/>
        <v>1</v>
      </c>
      <c r="AY74" s="146">
        <f t="shared" si="39"/>
        <v>1</v>
      </c>
      <c r="AZ74" s="146">
        <f t="shared" si="39"/>
        <v>1</v>
      </c>
      <c r="BA74" s="146">
        <f t="shared" si="39"/>
        <v>1</v>
      </c>
      <c r="BB74" s="146">
        <f t="shared" si="39"/>
        <v>1</v>
      </c>
      <c r="BC74" s="146">
        <f t="shared" si="39"/>
        <v>1</v>
      </c>
      <c r="BD74" s="146">
        <f t="shared" si="39"/>
        <v>1</v>
      </c>
      <c r="BE74" s="146">
        <f t="shared" si="40"/>
        <v>1</v>
      </c>
      <c r="BF74" s="146">
        <f t="shared" si="40"/>
        <v>1</v>
      </c>
      <c r="BG74" s="146">
        <f t="shared" si="40"/>
        <v>1</v>
      </c>
      <c r="BH74" s="146">
        <f t="shared" si="40"/>
        <v>1</v>
      </c>
      <c r="BI74" s="146">
        <f t="shared" si="40"/>
        <v>1</v>
      </c>
      <c r="BJ74" s="146">
        <f t="shared" si="40"/>
        <v>1</v>
      </c>
      <c r="BK74" s="146">
        <f t="shared" si="40"/>
        <v>1</v>
      </c>
      <c r="BL74" s="146">
        <f t="shared" si="40"/>
        <v>1</v>
      </c>
      <c r="BM74" s="146">
        <f t="shared" si="40"/>
        <v>1</v>
      </c>
      <c r="BN74" s="146">
        <f t="shared" si="40"/>
        <v>1</v>
      </c>
      <c r="BO74" s="146">
        <f t="shared" si="40"/>
        <v>1</v>
      </c>
    </row>
    <row r="75" spans="1:67" s="129" customFormat="1" ht="18.75" customHeight="1" x14ac:dyDescent="0.25">
      <c r="A75" s="122"/>
      <c r="B75" s="145" t="s">
        <v>807</v>
      </c>
      <c r="C75" s="145" t="s">
        <v>808</v>
      </c>
      <c r="D75" s="145" t="s">
        <v>7</v>
      </c>
      <c r="E75" s="224">
        <f>VLOOKUP(B75,'Cuadro Control'!C80:J2005,8,FALSE)</f>
        <v>82420549.679999992</v>
      </c>
      <c r="F75" s="106">
        <v>0.09</v>
      </c>
      <c r="G75" s="147">
        <v>46412</v>
      </c>
      <c r="H75" s="147">
        <v>46415</v>
      </c>
      <c r="I75" s="146">
        <f t="shared" si="38"/>
        <v>0</v>
      </c>
      <c r="J75" s="146">
        <f t="shared" si="38"/>
        <v>0</v>
      </c>
      <c r="K75" s="146">
        <f t="shared" si="38"/>
        <v>0</v>
      </c>
      <c r="L75" s="146">
        <f t="shared" si="38"/>
        <v>0</v>
      </c>
      <c r="M75" s="146">
        <f t="shared" si="38"/>
        <v>0</v>
      </c>
      <c r="N75" s="146">
        <f t="shared" si="38"/>
        <v>0</v>
      </c>
      <c r="O75" s="146">
        <f t="shared" si="38"/>
        <v>0</v>
      </c>
      <c r="P75" s="146">
        <f t="shared" si="38"/>
        <v>0</v>
      </c>
      <c r="Q75" s="146">
        <f t="shared" si="38"/>
        <v>0</v>
      </c>
      <c r="R75" s="146">
        <f t="shared" si="38"/>
        <v>0</v>
      </c>
      <c r="S75" s="146">
        <f t="shared" si="38"/>
        <v>0</v>
      </c>
      <c r="T75" s="146">
        <f t="shared" si="38"/>
        <v>0</v>
      </c>
      <c r="U75" s="146">
        <f t="shared" si="38"/>
        <v>0</v>
      </c>
      <c r="V75" s="146">
        <f t="shared" si="38"/>
        <v>0</v>
      </c>
      <c r="W75" s="146">
        <f t="shared" si="38"/>
        <v>0</v>
      </c>
      <c r="X75" s="146">
        <f t="shared" si="38"/>
        <v>0</v>
      </c>
      <c r="Y75" s="146">
        <f t="shared" si="39"/>
        <v>0</v>
      </c>
      <c r="Z75" s="146">
        <f t="shared" si="39"/>
        <v>0</v>
      </c>
      <c r="AA75" s="146">
        <f t="shared" si="39"/>
        <v>0</v>
      </c>
      <c r="AB75" s="146">
        <f t="shared" si="39"/>
        <v>0</v>
      </c>
      <c r="AC75" s="146">
        <f t="shared" si="39"/>
        <v>0</v>
      </c>
      <c r="AD75" s="146">
        <f t="shared" si="39"/>
        <v>0</v>
      </c>
      <c r="AE75" s="146">
        <f t="shared" si="39"/>
        <v>0</v>
      </c>
      <c r="AF75" s="146">
        <f t="shared" si="39"/>
        <v>0</v>
      </c>
      <c r="AG75" s="146">
        <f t="shared" si="39"/>
        <v>0</v>
      </c>
      <c r="AH75" s="146">
        <f t="shared" si="39"/>
        <v>0</v>
      </c>
      <c r="AI75" s="146">
        <f t="shared" si="39"/>
        <v>0</v>
      </c>
      <c r="AJ75" s="146">
        <f t="shared" si="39"/>
        <v>0</v>
      </c>
      <c r="AK75" s="146">
        <f t="shared" si="39"/>
        <v>0</v>
      </c>
      <c r="AL75" s="146">
        <f t="shared" si="39"/>
        <v>1</v>
      </c>
      <c r="AM75" s="146">
        <f t="shared" si="39"/>
        <v>1</v>
      </c>
      <c r="AN75" s="146">
        <f t="shared" si="39"/>
        <v>1</v>
      </c>
      <c r="AO75" s="146">
        <f t="shared" si="39"/>
        <v>1</v>
      </c>
      <c r="AP75" s="146">
        <f t="shared" si="39"/>
        <v>1</v>
      </c>
      <c r="AQ75" s="146">
        <f t="shared" si="39"/>
        <v>1</v>
      </c>
      <c r="AR75" s="146">
        <f t="shared" si="39"/>
        <v>1</v>
      </c>
      <c r="AS75" s="146">
        <f t="shared" si="39"/>
        <v>1</v>
      </c>
      <c r="AT75" s="146">
        <f t="shared" si="39"/>
        <v>1</v>
      </c>
      <c r="AU75" s="146">
        <f t="shared" si="39"/>
        <v>1</v>
      </c>
      <c r="AV75" s="146">
        <f t="shared" si="39"/>
        <v>1</v>
      </c>
      <c r="AW75" s="146">
        <f t="shared" si="39"/>
        <v>1</v>
      </c>
      <c r="AX75" s="146">
        <f t="shared" si="39"/>
        <v>1</v>
      </c>
      <c r="AY75" s="146">
        <f t="shared" si="39"/>
        <v>1</v>
      </c>
      <c r="AZ75" s="146">
        <f t="shared" si="39"/>
        <v>1</v>
      </c>
      <c r="BA75" s="146">
        <f t="shared" si="39"/>
        <v>1</v>
      </c>
      <c r="BB75" s="146">
        <f t="shared" si="39"/>
        <v>1</v>
      </c>
      <c r="BC75" s="146">
        <f t="shared" si="39"/>
        <v>1</v>
      </c>
      <c r="BD75" s="146">
        <f t="shared" si="39"/>
        <v>1</v>
      </c>
      <c r="BE75" s="146">
        <f t="shared" si="40"/>
        <v>1</v>
      </c>
      <c r="BF75" s="146">
        <f t="shared" si="40"/>
        <v>1</v>
      </c>
      <c r="BG75" s="146">
        <f t="shared" si="40"/>
        <v>1</v>
      </c>
      <c r="BH75" s="146">
        <f t="shared" si="40"/>
        <v>1</v>
      </c>
      <c r="BI75" s="146">
        <f t="shared" si="40"/>
        <v>1</v>
      </c>
      <c r="BJ75" s="146">
        <f t="shared" si="40"/>
        <v>1</v>
      </c>
      <c r="BK75" s="146">
        <f t="shared" si="40"/>
        <v>1</v>
      </c>
      <c r="BL75" s="146">
        <f t="shared" si="40"/>
        <v>1</v>
      </c>
      <c r="BM75" s="146">
        <f t="shared" si="40"/>
        <v>1</v>
      </c>
      <c r="BN75" s="146">
        <f t="shared" si="40"/>
        <v>1</v>
      </c>
      <c r="BO75" s="146">
        <f t="shared" si="40"/>
        <v>1</v>
      </c>
    </row>
    <row r="76" spans="1:67" s="129" customFormat="1" ht="18.75" customHeight="1" x14ac:dyDescent="0.25">
      <c r="A76" s="122"/>
      <c r="B76" s="145" t="s">
        <v>809</v>
      </c>
      <c r="C76" s="145" t="s">
        <v>810</v>
      </c>
      <c r="D76" s="145" t="s">
        <v>7</v>
      </c>
      <c r="E76" s="224">
        <f>VLOOKUP(B76,'Cuadro Control'!C81:J2006,8,FALSE)</f>
        <v>230777539.104</v>
      </c>
      <c r="F76" s="106">
        <v>0.25</v>
      </c>
      <c r="G76" s="147">
        <v>46438</v>
      </c>
      <c r="H76" s="147">
        <v>46443</v>
      </c>
      <c r="I76" s="146">
        <f t="shared" si="38"/>
        <v>0</v>
      </c>
      <c r="J76" s="146">
        <f t="shared" si="38"/>
        <v>0</v>
      </c>
      <c r="K76" s="146">
        <f t="shared" si="38"/>
        <v>0</v>
      </c>
      <c r="L76" s="146">
        <f t="shared" si="38"/>
        <v>0</v>
      </c>
      <c r="M76" s="146">
        <f t="shared" si="38"/>
        <v>0</v>
      </c>
      <c r="N76" s="146">
        <f t="shared" si="38"/>
        <v>0</v>
      </c>
      <c r="O76" s="146">
        <f t="shared" si="38"/>
        <v>0</v>
      </c>
      <c r="P76" s="146">
        <f t="shared" si="38"/>
        <v>0</v>
      </c>
      <c r="Q76" s="146">
        <f t="shared" si="38"/>
        <v>0</v>
      </c>
      <c r="R76" s="146">
        <f t="shared" si="38"/>
        <v>0</v>
      </c>
      <c r="S76" s="146">
        <f t="shared" si="38"/>
        <v>0</v>
      </c>
      <c r="T76" s="146">
        <f t="shared" si="38"/>
        <v>0</v>
      </c>
      <c r="U76" s="146">
        <f t="shared" si="38"/>
        <v>0</v>
      </c>
      <c r="V76" s="146">
        <f t="shared" si="38"/>
        <v>0</v>
      </c>
      <c r="W76" s="146">
        <f t="shared" si="38"/>
        <v>0</v>
      </c>
      <c r="X76" s="146">
        <f t="shared" si="38"/>
        <v>0</v>
      </c>
      <c r="Y76" s="146">
        <f t="shared" si="39"/>
        <v>0</v>
      </c>
      <c r="Z76" s="146">
        <f t="shared" si="39"/>
        <v>0</v>
      </c>
      <c r="AA76" s="146">
        <f t="shared" si="39"/>
        <v>0</v>
      </c>
      <c r="AB76" s="146">
        <f t="shared" si="39"/>
        <v>0</v>
      </c>
      <c r="AC76" s="146">
        <f t="shared" si="39"/>
        <v>0</v>
      </c>
      <c r="AD76" s="146">
        <f t="shared" si="39"/>
        <v>0</v>
      </c>
      <c r="AE76" s="146">
        <f t="shared" si="39"/>
        <v>0</v>
      </c>
      <c r="AF76" s="146">
        <f t="shared" si="39"/>
        <v>0</v>
      </c>
      <c r="AG76" s="146">
        <f t="shared" si="39"/>
        <v>0</v>
      </c>
      <c r="AH76" s="146">
        <f t="shared" si="39"/>
        <v>0</v>
      </c>
      <c r="AI76" s="146">
        <f t="shared" si="39"/>
        <v>0</v>
      </c>
      <c r="AJ76" s="146">
        <f t="shared" si="39"/>
        <v>0</v>
      </c>
      <c r="AK76" s="146">
        <f t="shared" si="39"/>
        <v>0</v>
      </c>
      <c r="AL76" s="146">
        <f t="shared" si="39"/>
        <v>0</v>
      </c>
      <c r="AM76" s="146">
        <f t="shared" si="39"/>
        <v>0</v>
      </c>
      <c r="AN76" s="146">
        <f t="shared" si="39"/>
        <v>0</v>
      </c>
      <c r="AO76" s="146">
        <f t="shared" si="39"/>
        <v>0</v>
      </c>
      <c r="AP76" s="146">
        <f t="shared" si="39"/>
        <v>1</v>
      </c>
      <c r="AQ76" s="146">
        <f t="shared" si="39"/>
        <v>1</v>
      </c>
      <c r="AR76" s="146">
        <f t="shared" si="39"/>
        <v>1</v>
      </c>
      <c r="AS76" s="146">
        <f t="shared" si="39"/>
        <v>1</v>
      </c>
      <c r="AT76" s="146">
        <f t="shared" si="39"/>
        <v>1</v>
      </c>
      <c r="AU76" s="146">
        <f t="shared" si="39"/>
        <v>1</v>
      </c>
      <c r="AV76" s="146">
        <f t="shared" si="39"/>
        <v>1</v>
      </c>
      <c r="AW76" s="146">
        <f t="shared" si="39"/>
        <v>1</v>
      </c>
      <c r="AX76" s="146">
        <f t="shared" si="39"/>
        <v>1</v>
      </c>
      <c r="AY76" s="146">
        <f t="shared" si="39"/>
        <v>1</v>
      </c>
      <c r="AZ76" s="146">
        <f t="shared" si="39"/>
        <v>1</v>
      </c>
      <c r="BA76" s="146">
        <f t="shared" si="39"/>
        <v>1</v>
      </c>
      <c r="BB76" s="146">
        <f t="shared" si="39"/>
        <v>1</v>
      </c>
      <c r="BC76" s="146">
        <f t="shared" si="39"/>
        <v>1</v>
      </c>
      <c r="BD76" s="146">
        <f t="shared" si="39"/>
        <v>1</v>
      </c>
      <c r="BE76" s="146">
        <f t="shared" si="40"/>
        <v>1</v>
      </c>
      <c r="BF76" s="146">
        <f t="shared" si="40"/>
        <v>1</v>
      </c>
      <c r="BG76" s="146">
        <f t="shared" si="40"/>
        <v>1</v>
      </c>
      <c r="BH76" s="146">
        <f t="shared" si="40"/>
        <v>1</v>
      </c>
      <c r="BI76" s="146">
        <f t="shared" si="40"/>
        <v>1</v>
      </c>
      <c r="BJ76" s="146">
        <f t="shared" si="40"/>
        <v>1</v>
      </c>
      <c r="BK76" s="146">
        <f t="shared" si="40"/>
        <v>1</v>
      </c>
      <c r="BL76" s="146">
        <f t="shared" si="40"/>
        <v>1</v>
      </c>
      <c r="BM76" s="146">
        <f t="shared" si="40"/>
        <v>1</v>
      </c>
      <c r="BN76" s="146">
        <f t="shared" si="40"/>
        <v>1</v>
      </c>
      <c r="BO76" s="146">
        <f t="shared" si="40"/>
        <v>1</v>
      </c>
    </row>
    <row r="77" spans="1:67" s="129" customFormat="1" ht="18.75" customHeight="1" x14ac:dyDescent="0.25">
      <c r="A77" s="122"/>
      <c r="B77" s="145" t="s">
        <v>811</v>
      </c>
      <c r="C77" s="145" t="s">
        <v>812</v>
      </c>
      <c r="D77" s="145" t="s">
        <v>8</v>
      </c>
      <c r="E77" s="224">
        <f>VLOOKUP(B77,'Cuadro Control'!C82:J2007,8,FALSE)</f>
        <v>49452329.807999998</v>
      </c>
      <c r="F77" s="106">
        <v>0.05</v>
      </c>
      <c r="G77" s="147">
        <v>46443</v>
      </c>
      <c r="H77" s="147">
        <v>46444</v>
      </c>
      <c r="I77" s="146">
        <f t="shared" si="38"/>
        <v>0</v>
      </c>
      <c r="J77" s="146">
        <f t="shared" si="38"/>
        <v>0</v>
      </c>
      <c r="K77" s="146">
        <f t="shared" si="38"/>
        <v>0</v>
      </c>
      <c r="L77" s="146">
        <f t="shared" si="38"/>
        <v>0</v>
      </c>
      <c r="M77" s="146">
        <f t="shared" si="38"/>
        <v>0</v>
      </c>
      <c r="N77" s="146">
        <f t="shared" si="38"/>
        <v>0</v>
      </c>
      <c r="O77" s="146">
        <f t="shared" si="38"/>
        <v>0</v>
      </c>
      <c r="P77" s="146">
        <f t="shared" si="38"/>
        <v>0</v>
      </c>
      <c r="Q77" s="146">
        <f t="shared" si="38"/>
        <v>0</v>
      </c>
      <c r="R77" s="146">
        <f t="shared" si="38"/>
        <v>0</v>
      </c>
      <c r="S77" s="146">
        <f t="shared" si="38"/>
        <v>0</v>
      </c>
      <c r="T77" s="146">
        <f t="shared" si="38"/>
        <v>0</v>
      </c>
      <c r="U77" s="146">
        <f t="shared" si="38"/>
        <v>0</v>
      </c>
      <c r="V77" s="146">
        <f t="shared" si="38"/>
        <v>0</v>
      </c>
      <c r="W77" s="146">
        <f t="shared" si="38"/>
        <v>0</v>
      </c>
      <c r="X77" s="146">
        <f t="shared" si="38"/>
        <v>0</v>
      </c>
      <c r="Y77" s="146">
        <f t="shared" si="39"/>
        <v>0</v>
      </c>
      <c r="Z77" s="146">
        <f t="shared" si="39"/>
        <v>0</v>
      </c>
      <c r="AA77" s="146">
        <f t="shared" si="39"/>
        <v>0</v>
      </c>
      <c r="AB77" s="146">
        <f t="shared" si="39"/>
        <v>0</v>
      </c>
      <c r="AC77" s="146">
        <f t="shared" si="39"/>
        <v>0</v>
      </c>
      <c r="AD77" s="146">
        <f t="shared" si="39"/>
        <v>0</v>
      </c>
      <c r="AE77" s="146">
        <f t="shared" si="39"/>
        <v>0</v>
      </c>
      <c r="AF77" s="146">
        <f t="shared" si="39"/>
        <v>0</v>
      </c>
      <c r="AG77" s="146">
        <f t="shared" si="39"/>
        <v>0</v>
      </c>
      <c r="AH77" s="146">
        <f t="shared" si="39"/>
        <v>0</v>
      </c>
      <c r="AI77" s="146">
        <f t="shared" si="39"/>
        <v>0</v>
      </c>
      <c r="AJ77" s="146">
        <f t="shared" si="39"/>
        <v>0</v>
      </c>
      <c r="AK77" s="146">
        <f t="shared" si="39"/>
        <v>0</v>
      </c>
      <c r="AL77" s="146">
        <f t="shared" si="39"/>
        <v>0</v>
      </c>
      <c r="AM77" s="146">
        <f t="shared" si="39"/>
        <v>0</v>
      </c>
      <c r="AN77" s="146">
        <f t="shared" si="39"/>
        <v>0</v>
      </c>
      <c r="AO77" s="146">
        <f t="shared" si="39"/>
        <v>0</v>
      </c>
      <c r="AP77" s="146">
        <f t="shared" si="39"/>
        <v>1</v>
      </c>
      <c r="AQ77" s="146">
        <f t="shared" si="39"/>
        <v>1</v>
      </c>
      <c r="AR77" s="146">
        <f t="shared" si="39"/>
        <v>1</v>
      </c>
      <c r="AS77" s="146">
        <f t="shared" si="39"/>
        <v>1</v>
      </c>
      <c r="AT77" s="146">
        <f t="shared" si="39"/>
        <v>1</v>
      </c>
      <c r="AU77" s="146">
        <f t="shared" si="39"/>
        <v>1</v>
      </c>
      <c r="AV77" s="146">
        <f t="shared" si="39"/>
        <v>1</v>
      </c>
      <c r="AW77" s="146">
        <f t="shared" si="39"/>
        <v>1</v>
      </c>
      <c r="AX77" s="146">
        <f t="shared" si="39"/>
        <v>1</v>
      </c>
      <c r="AY77" s="146">
        <f t="shared" si="39"/>
        <v>1</v>
      </c>
      <c r="AZ77" s="146">
        <f t="shared" si="39"/>
        <v>1</v>
      </c>
      <c r="BA77" s="146">
        <f t="shared" si="39"/>
        <v>1</v>
      </c>
      <c r="BB77" s="146">
        <f t="shared" si="39"/>
        <v>1</v>
      </c>
      <c r="BC77" s="146">
        <f t="shared" si="39"/>
        <v>1</v>
      </c>
      <c r="BD77" s="146">
        <f t="shared" si="39"/>
        <v>1</v>
      </c>
      <c r="BE77" s="146">
        <f t="shared" si="40"/>
        <v>1</v>
      </c>
      <c r="BF77" s="146">
        <f t="shared" si="40"/>
        <v>1</v>
      </c>
      <c r="BG77" s="146">
        <f t="shared" si="40"/>
        <v>1</v>
      </c>
      <c r="BH77" s="146">
        <f t="shared" si="40"/>
        <v>1</v>
      </c>
      <c r="BI77" s="146">
        <f t="shared" si="40"/>
        <v>1</v>
      </c>
      <c r="BJ77" s="146">
        <f t="shared" si="40"/>
        <v>1</v>
      </c>
      <c r="BK77" s="146">
        <f t="shared" si="40"/>
        <v>1</v>
      </c>
      <c r="BL77" s="146">
        <f t="shared" si="40"/>
        <v>1</v>
      </c>
      <c r="BM77" s="146">
        <f t="shared" si="40"/>
        <v>1</v>
      </c>
      <c r="BN77" s="146">
        <f t="shared" si="40"/>
        <v>1</v>
      </c>
      <c r="BO77" s="146">
        <f t="shared" si="40"/>
        <v>1</v>
      </c>
    </row>
    <row r="78" spans="1:67" s="129" customFormat="1" ht="18.75" customHeight="1" x14ac:dyDescent="0.25">
      <c r="A78" s="122"/>
      <c r="B78" s="145" t="s">
        <v>813</v>
      </c>
      <c r="C78" s="145" t="s">
        <v>814</v>
      </c>
      <c r="D78" s="145" t="s">
        <v>8</v>
      </c>
      <c r="E78" s="224">
        <f>VLOOKUP(B78,'Cuadro Control'!C83:J2008,8,FALSE)</f>
        <v>140114934.456</v>
      </c>
      <c r="F78" s="106">
        <v>0.15</v>
      </c>
      <c r="G78" s="147">
        <v>46444</v>
      </c>
      <c r="H78" s="147">
        <v>46445</v>
      </c>
      <c r="I78" s="146">
        <f t="shared" si="38"/>
        <v>0</v>
      </c>
      <c r="J78" s="146">
        <f t="shared" si="38"/>
        <v>0</v>
      </c>
      <c r="K78" s="146">
        <f t="shared" si="38"/>
        <v>0</v>
      </c>
      <c r="L78" s="146">
        <f t="shared" si="38"/>
        <v>0</v>
      </c>
      <c r="M78" s="146">
        <f t="shared" si="38"/>
        <v>0</v>
      </c>
      <c r="N78" s="146">
        <f t="shared" si="38"/>
        <v>0</v>
      </c>
      <c r="O78" s="146">
        <f t="shared" si="38"/>
        <v>0</v>
      </c>
      <c r="P78" s="146">
        <f t="shared" si="38"/>
        <v>0</v>
      </c>
      <c r="Q78" s="146">
        <f t="shared" si="38"/>
        <v>0</v>
      </c>
      <c r="R78" s="146">
        <f t="shared" si="38"/>
        <v>0</v>
      </c>
      <c r="S78" s="146">
        <f t="shared" si="38"/>
        <v>0</v>
      </c>
      <c r="T78" s="146">
        <f t="shared" si="38"/>
        <v>0</v>
      </c>
      <c r="U78" s="146">
        <f t="shared" si="38"/>
        <v>0</v>
      </c>
      <c r="V78" s="146">
        <f t="shared" si="38"/>
        <v>0</v>
      </c>
      <c r="W78" s="146">
        <f t="shared" si="38"/>
        <v>0</v>
      </c>
      <c r="X78" s="146">
        <f t="shared" si="38"/>
        <v>0</v>
      </c>
      <c r="Y78" s="146">
        <f t="shared" si="39"/>
        <v>0</v>
      </c>
      <c r="Z78" s="146">
        <f t="shared" si="39"/>
        <v>0</v>
      </c>
      <c r="AA78" s="146">
        <f t="shared" si="39"/>
        <v>0</v>
      </c>
      <c r="AB78" s="146">
        <f t="shared" si="39"/>
        <v>0</v>
      </c>
      <c r="AC78" s="146">
        <f t="shared" si="39"/>
        <v>0</v>
      </c>
      <c r="AD78" s="146">
        <f t="shared" si="39"/>
        <v>0</v>
      </c>
      <c r="AE78" s="146">
        <f t="shared" si="39"/>
        <v>0</v>
      </c>
      <c r="AF78" s="146">
        <f t="shared" si="39"/>
        <v>0</v>
      </c>
      <c r="AG78" s="146">
        <f t="shared" si="39"/>
        <v>0</v>
      </c>
      <c r="AH78" s="146">
        <f t="shared" si="39"/>
        <v>0</v>
      </c>
      <c r="AI78" s="146">
        <f t="shared" si="39"/>
        <v>0</v>
      </c>
      <c r="AJ78" s="146">
        <f t="shared" si="39"/>
        <v>0</v>
      </c>
      <c r="AK78" s="146">
        <f t="shared" si="39"/>
        <v>0</v>
      </c>
      <c r="AL78" s="146">
        <f t="shared" si="39"/>
        <v>0</v>
      </c>
      <c r="AM78" s="146">
        <f t="shared" si="39"/>
        <v>0</v>
      </c>
      <c r="AN78" s="146">
        <f t="shared" si="39"/>
        <v>0</v>
      </c>
      <c r="AO78" s="146">
        <f t="shared" si="39"/>
        <v>0</v>
      </c>
      <c r="AP78" s="146">
        <f t="shared" si="39"/>
        <v>0.5</v>
      </c>
      <c r="AQ78" s="146">
        <f t="shared" si="39"/>
        <v>1</v>
      </c>
      <c r="AR78" s="146">
        <f t="shared" si="39"/>
        <v>1</v>
      </c>
      <c r="AS78" s="146">
        <f t="shared" si="39"/>
        <v>1</v>
      </c>
      <c r="AT78" s="146">
        <f t="shared" si="39"/>
        <v>1</v>
      </c>
      <c r="AU78" s="146">
        <f t="shared" si="39"/>
        <v>1</v>
      </c>
      <c r="AV78" s="146">
        <f t="shared" si="39"/>
        <v>1</v>
      </c>
      <c r="AW78" s="146">
        <f t="shared" si="39"/>
        <v>1</v>
      </c>
      <c r="AX78" s="146">
        <f t="shared" si="39"/>
        <v>1</v>
      </c>
      <c r="AY78" s="146">
        <f t="shared" si="39"/>
        <v>1</v>
      </c>
      <c r="AZ78" s="146">
        <f t="shared" si="39"/>
        <v>1</v>
      </c>
      <c r="BA78" s="146">
        <f t="shared" si="39"/>
        <v>1</v>
      </c>
      <c r="BB78" s="146">
        <f t="shared" si="39"/>
        <v>1</v>
      </c>
      <c r="BC78" s="146">
        <f t="shared" si="39"/>
        <v>1</v>
      </c>
      <c r="BD78" s="146">
        <f t="shared" si="39"/>
        <v>1</v>
      </c>
      <c r="BE78" s="146">
        <f t="shared" si="40"/>
        <v>1</v>
      </c>
      <c r="BF78" s="146">
        <f t="shared" si="40"/>
        <v>1</v>
      </c>
      <c r="BG78" s="146">
        <f t="shared" si="40"/>
        <v>1</v>
      </c>
      <c r="BH78" s="146">
        <f t="shared" si="40"/>
        <v>1</v>
      </c>
      <c r="BI78" s="146">
        <f t="shared" si="40"/>
        <v>1</v>
      </c>
      <c r="BJ78" s="146">
        <f t="shared" si="40"/>
        <v>1</v>
      </c>
      <c r="BK78" s="146">
        <f t="shared" si="40"/>
        <v>1</v>
      </c>
      <c r="BL78" s="146">
        <f t="shared" si="40"/>
        <v>1</v>
      </c>
      <c r="BM78" s="146">
        <f t="shared" si="40"/>
        <v>1</v>
      </c>
      <c r="BN78" s="146">
        <f t="shared" si="40"/>
        <v>1</v>
      </c>
      <c r="BO78" s="146">
        <f t="shared" si="40"/>
        <v>1</v>
      </c>
    </row>
    <row r="79" spans="1:67" s="129" customFormat="1" ht="18.75" customHeight="1" x14ac:dyDescent="0.25">
      <c r="A79" s="122"/>
      <c r="B79" s="145" t="s">
        <v>815</v>
      </c>
      <c r="C79" s="145" t="s">
        <v>2044</v>
      </c>
      <c r="D79" s="145" t="s">
        <v>6</v>
      </c>
      <c r="E79" s="224">
        <f>VLOOKUP(B79,'Cuadro Control'!C84:J2009,8,FALSE)</f>
        <v>52335715.768702812</v>
      </c>
      <c r="F79" s="106">
        <v>0.06</v>
      </c>
      <c r="G79" s="147">
        <v>46449</v>
      </c>
      <c r="H79" s="147">
        <v>46452</v>
      </c>
      <c r="I79" s="146">
        <f t="shared" si="38"/>
        <v>0</v>
      </c>
      <c r="J79" s="146">
        <f t="shared" si="38"/>
        <v>0</v>
      </c>
      <c r="K79" s="146">
        <f t="shared" si="38"/>
        <v>0</v>
      </c>
      <c r="L79" s="146">
        <f t="shared" si="38"/>
        <v>0</v>
      </c>
      <c r="M79" s="146">
        <f t="shared" si="38"/>
        <v>0</v>
      </c>
      <c r="N79" s="146">
        <f t="shared" si="38"/>
        <v>0</v>
      </c>
      <c r="O79" s="146">
        <f t="shared" si="38"/>
        <v>0</v>
      </c>
      <c r="P79" s="146">
        <f t="shared" si="38"/>
        <v>0</v>
      </c>
      <c r="Q79" s="146">
        <f t="shared" si="38"/>
        <v>0</v>
      </c>
      <c r="R79" s="146">
        <f t="shared" si="38"/>
        <v>0</v>
      </c>
      <c r="S79" s="146">
        <f t="shared" si="38"/>
        <v>0</v>
      </c>
      <c r="T79" s="146">
        <f t="shared" si="38"/>
        <v>0</v>
      </c>
      <c r="U79" s="146">
        <f t="shared" si="38"/>
        <v>0</v>
      </c>
      <c r="V79" s="146">
        <f t="shared" si="38"/>
        <v>0</v>
      </c>
      <c r="W79" s="146">
        <f t="shared" si="38"/>
        <v>0</v>
      </c>
      <c r="X79" s="146">
        <f t="shared" si="38"/>
        <v>0</v>
      </c>
      <c r="Y79" s="146">
        <f t="shared" si="39"/>
        <v>0</v>
      </c>
      <c r="Z79" s="146">
        <f t="shared" si="39"/>
        <v>0</v>
      </c>
      <c r="AA79" s="146">
        <f t="shared" si="39"/>
        <v>0</v>
      </c>
      <c r="AB79" s="146">
        <f t="shared" si="39"/>
        <v>0</v>
      </c>
      <c r="AC79" s="146">
        <f t="shared" si="39"/>
        <v>0</v>
      </c>
      <c r="AD79" s="146">
        <f t="shared" si="39"/>
        <v>0</v>
      </c>
      <c r="AE79" s="146">
        <f t="shared" si="39"/>
        <v>0</v>
      </c>
      <c r="AF79" s="146">
        <f t="shared" si="39"/>
        <v>0</v>
      </c>
      <c r="AG79" s="146">
        <f t="shared" si="39"/>
        <v>0</v>
      </c>
      <c r="AH79" s="146">
        <f t="shared" si="39"/>
        <v>0</v>
      </c>
      <c r="AI79" s="146">
        <f t="shared" si="39"/>
        <v>0</v>
      </c>
      <c r="AJ79" s="146">
        <f t="shared" si="39"/>
        <v>0</v>
      </c>
      <c r="AK79" s="146">
        <f t="shared" si="39"/>
        <v>0</v>
      </c>
      <c r="AL79" s="146">
        <f t="shared" si="39"/>
        <v>0</v>
      </c>
      <c r="AM79" s="146">
        <f t="shared" si="39"/>
        <v>0</v>
      </c>
      <c r="AN79" s="146">
        <f t="shared" si="39"/>
        <v>0</v>
      </c>
      <c r="AO79" s="146">
        <f t="shared" si="39"/>
        <v>0</v>
      </c>
      <c r="AP79" s="146">
        <f t="shared" si="39"/>
        <v>0</v>
      </c>
      <c r="AQ79" s="146">
        <f t="shared" si="39"/>
        <v>0.75</v>
      </c>
      <c r="AR79" s="146">
        <f t="shared" si="39"/>
        <v>1</v>
      </c>
      <c r="AS79" s="146">
        <f t="shared" si="39"/>
        <v>1</v>
      </c>
      <c r="AT79" s="146">
        <f t="shared" si="39"/>
        <v>1</v>
      </c>
      <c r="AU79" s="146">
        <f t="shared" si="39"/>
        <v>1</v>
      </c>
      <c r="AV79" s="146">
        <f t="shared" si="39"/>
        <v>1</v>
      </c>
      <c r="AW79" s="146">
        <f t="shared" si="39"/>
        <v>1</v>
      </c>
      <c r="AX79" s="146">
        <f t="shared" si="39"/>
        <v>1</v>
      </c>
      <c r="AY79" s="146">
        <f t="shared" si="39"/>
        <v>1</v>
      </c>
      <c r="AZ79" s="146">
        <f t="shared" si="39"/>
        <v>1</v>
      </c>
      <c r="BA79" s="146">
        <f t="shared" si="39"/>
        <v>1</v>
      </c>
      <c r="BB79" s="146">
        <f t="shared" si="39"/>
        <v>1</v>
      </c>
      <c r="BC79" s="146">
        <f t="shared" si="39"/>
        <v>1</v>
      </c>
      <c r="BD79" s="146">
        <f t="shared" si="39"/>
        <v>1</v>
      </c>
      <c r="BE79" s="146">
        <f t="shared" si="40"/>
        <v>1</v>
      </c>
      <c r="BF79" s="146">
        <f t="shared" si="40"/>
        <v>1</v>
      </c>
      <c r="BG79" s="146">
        <f t="shared" si="40"/>
        <v>1</v>
      </c>
      <c r="BH79" s="146">
        <f t="shared" si="40"/>
        <v>1</v>
      </c>
      <c r="BI79" s="146">
        <f t="shared" si="40"/>
        <v>1</v>
      </c>
      <c r="BJ79" s="146">
        <f t="shared" si="40"/>
        <v>1</v>
      </c>
      <c r="BK79" s="146">
        <f t="shared" si="40"/>
        <v>1</v>
      </c>
      <c r="BL79" s="146">
        <f t="shared" si="40"/>
        <v>1</v>
      </c>
      <c r="BM79" s="146">
        <f t="shared" si="40"/>
        <v>1</v>
      </c>
      <c r="BN79" s="146">
        <f t="shared" si="40"/>
        <v>1</v>
      </c>
      <c r="BO79" s="146">
        <f t="shared" si="40"/>
        <v>1</v>
      </c>
    </row>
    <row r="80" spans="1:67" s="129" customFormat="1" ht="18.75" customHeight="1" x14ac:dyDescent="0.25">
      <c r="A80" s="122"/>
      <c r="B80" s="145" t="s">
        <v>2045</v>
      </c>
      <c r="C80" s="145" t="s">
        <v>816</v>
      </c>
      <c r="D80" s="145" t="s">
        <v>19</v>
      </c>
      <c r="E80" s="224">
        <f>VLOOKUP(B80,'Cuadro Control'!C86:J2010,8,FALSE)</f>
        <v>46410609.014634147</v>
      </c>
      <c r="F80" s="106">
        <v>0.05</v>
      </c>
      <c r="G80" s="147">
        <v>46452</v>
      </c>
      <c r="H80" s="147">
        <v>46455</v>
      </c>
      <c r="I80" s="146">
        <f t="shared" si="38"/>
        <v>0</v>
      </c>
      <c r="J80" s="146">
        <f t="shared" si="38"/>
        <v>0</v>
      </c>
      <c r="K80" s="146">
        <f t="shared" si="38"/>
        <v>0</v>
      </c>
      <c r="L80" s="146">
        <f t="shared" si="38"/>
        <v>0</v>
      </c>
      <c r="M80" s="146">
        <f t="shared" si="38"/>
        <v>0</v>
      </c>
      <c r="N80" s="146">
        <f t="shared" si="38"/>
        <v>0</v>
      </c>
      <c r="O80" s="146">
        <f t="shared" si="38"/>
        <v>0</v>
      </c>
      <c r="P80" s="146">
        <f t="shared" si="38"/>
        <v>0</v>
      </c>
      <c r="Q80" s="146">
        <f t="shared" si="38"/>
        <v>0</v>
      </c>
      <c r="R80" s="146">
        <f t="shared" si="38"/>
        <v>0</v>
      </c>
      <c r="S80" s="146">
        <f t="shared" si="38"/>
        <v>0</v>
      </c>
      <c r="T80" s="146">
        <f t="shared" si="38"/>
        <v>0</v>
      </c>
      <c r="U80" s="146">
        <f t="shared" si="38"/>
        <v>0</v>
      </c>
      <c r="V80" s="146">
        <f t="shared" si="38"/>
        <v>0</v>
      </c>
      <c r="W80" s="146">
        <f t="shared" si="38"/>
        <v>0</v>
      </c>
      <c r="X80" s="146">
        <f t="shared" si="38"/>
        <v>0</v>
      </c>
      <c r="Y80" s="146">
        <f t="shared" si="39"/>
        <v>0</v>
      </c>
      <c r="Z80" s="146">
        <f t="shared" si="39"/>
        <v>0</v>
      </c>
      <c r="AA80" s="146">
        <f t="shared" si="39"/>
        <v>0</v>
      </c>
      <c r="AB80" s="146">
        <f t="shared" si="39"/>
        <v>0</v>
      </c>
      <c r="AC80" s="146">
        <f t="shared" si="39"/>
        <v>0</v>
      </c>
      <c r="AD80" s="146">
        <f t="shared" si="39"/>
        <v>0</v>
      </c>
      <c r="AE80" s="146">
        <f t="shared" si="39"/>
        <v>0</v>
      </c>
      <c r="AF80" s="146">
        <f t="shared" si="39"/>
        <v>0</v>
      </c>
      <c r="AG80" s="146">
        <f t="shared" si="39"/>
        <v>0</v>
      </c>
      <c r="AH80" s="146">
        <f t="shared" si="39"/>
        <v>0</v>
      </c>
      <c r="AI80" s="146">
        <f t="shared" si="39"/>
        <v>0</v>
      </c>
      <c r="AJ80" s="146">
        <f t="shared" si="39"/>
        <v>0</v>
      </c>
      <c r="AK80" s="146">
        <f t="shared" si="39"/>
        <v>0</v>
      </c>
      <c r="AL80" s="146">
        <f t="shared" si="39"/>
        <v>0</v>
      </c>
      <c r="AM80" s="146">
        <f t="shared" si="39"/>
        <v>0</v>
      </c>
      <c r="AN80" s="146">
        <f t="shared" si="39"/>
        <v>0</v>
      </c>
      <c r="AO80" s="146">
        <f t="shared" si="39"/>
        <v>0</v>
      </c>
      <c r="AP80" s="146">
        <f t="shared" si="39"/>
        <v>0</v>
      </c>
      <c r="AQ80" s="146">
        <f t="shared" si="39"/>
        <v>0</v>
      </c>
      <c r="AR80" s="146">
        <f t="shared" si="39"/>
        <v>1</v>
      </c>
      <c r="AS80" s="146">
        <f t="shared" si="39"/>
        <v>1</v>
      </c>
      <c r="AT80" s="146">
        <f t="shared" si="39"/>
        <v>1</v>
      </c>
      <c r="AU80" s="146">
        <f t="shared" si="39"/>
        <v>1</v>
      </c>
      <c r="AV80" s="146">
        <f t="shared" si="39"/>
        <v>1</v>
      </c>
      <c r="AW80" s="146">
        <f t="shared" si="39"/>
        <v>1</v>
      </c>
      <c r="AX80" s="146">
        <f t="shared" si="39"/>
        <v>1</v>
      </c>
      <c r="AY80" s="146">
        <f t="shared" si="39"/>
        <v>1</v>
      </c>
      <c r="AZ80" s="146">
        <f t="shared" si="39"/>
        <v>1</v>
      </c>
      <c r="BA80" s="146">
        <f t="shared" si="39"/>
        <v>1</v>
      </c>
      <c r="BB80" s="146">
        <f t="shared" si="39"/>
        <v>1</v>
      </c>
      <c r="BC80" s="146">
        <f t="shared" si="39"/>
        <v>1</v>
      </c>
      <c r="BD80" s="146">
        <f t="shared" ref="BD80:BO80" si="41">IF($G80=0,0,IF(BD$6&lt;$G80,0,IF(BD$6&gt;$H80,1,(BD$6-$G80+1)/($H80-$G80+1))))</f>
        <v>1</v>
      </c>
      <c r="BE80" s="146">
        <f t="shared" si="41"/>
        <v>1</v>
      </c>
      <c r="BF80" s="146">
        <f t="shared" si="41"/>
        <v>1</v>
      </c>
      <c r="BG80" s="146">
        <f t="shared" si="41"/>
        <v>1</v>
      </c>
      <c r="BH80" s="146">
        <f t="shared" si="41"/>
        <v>1</v>
      </c>
      <c r="BI80" s="146">
        <f t="shared" si="41"/>
        <v>1</v>
      </c>
      <c r="BJ80" s="146">
        <f t="shared" si="41"/>
        <v>1</v>
      </c>
      <c r="BK80" s="146">
        <f t="shared" si="41"/>
        <v>1</v>
      </c>
      <c r="BL80" s="146">
        <f t="shared" si="41"/>
        <v>1</v>
      </c>
      <c r="BM80" s="146">
        <f t="shared" si="41"/>
        <v>1</v>
      </c>
      <c r="BN80" s="146">
        <f t="shared" si="41"/>
        <v>1</v>
      </c>
      <c r="BO80" s="146">
        <f t="shared" si="41"/>
        <v>1</v>
      </c>
    </row>
    <row r="81" spans="1:67" s="129" customFormat="1" ht="18.75" customHeight="1" x14ac:dyDescent="0.25">
      <c r="A81" s="122"/>
      <c r="B81" s="139" t="s">
        <v>817</v>
      </c>
      <c r="C81" s="139" t="s">
        <v>818</v>
      </c>
      <c r="D81" s="139" t="s">
        <v>770</v>
      </c>
      <c r="E81" s="222">
        <f>SUM(E82:E89)</f>
        <v>922951821.58333695</v>
      </c>
      <c r="F81" s="140">
        <f>IFERROR(E81/$E$44,0)</f>
        <v>0.14285714285714285</v>
      </c>
      <c r="G81" s="141">
        <v>46316</v>
      </c>
      <c r="H81" s="141">
        <v>46465</v>
      </c>
      <c r="I81" s="140">
        <f>SUMPRODUCT($F82:$F89,I82:I89)</f>
        <v>0</v>
      </c>
      <c r="J81" s="140">
        <f t="shared" ref="J81:BO81" si="42">SUMPRODUCT($F82:$F89,J82:J89)</f>
        <v>0</v>
      </c>
      <c r="K81" s="140">
        <f t="shared" si="42"/>
        <v>0</v>
      </c>
      <c r="L81" s="140">
        <f t="shared" si="42"/>
        <v>0</v>
      </c>
      <c r="M81" s="140">
        <f t="shared" si="42"/>
        <v>0</v>
      </c>
      <c r="N81" s="140">
        <f t="shared" si="42"/>
        <v>0</v>
      </c>
      <c r="O81" s="140">
        <f t="shared" si="42"/>
        <v>0</v>
      </c>
      <c r="P81" s="140">
        <f t="shared" si="42"/>
        <v>0</v>
      </c>
      <c r="Q81" s="140">
        <f t="shared" si="42"/>
        <v>0</v>
      </c>
      <c r="R81" s="140">
        <f t="shared" si="42"/>
        <v>0</v>
      </c>
      <c r="S81" s="140">
        <f t="shared" si="42"/>
        <v>0</v>
      </c>
      <c r="T81" s="140">
        <f t="shared" si="42"/>
        <v>0</v>
      </c>
      <c r="U81" s="140">
        <f t="shared" si="42"/>
        <v>0</v>
      </c>
      <c r="V81" s="140">
        <f t="shared" si="42"/>
        <v>0</v>
      </c>
      <c r="W81" s="140">
        <f t="shared" si="42"/>
        <v>0</v>
      </c>
      <c r="X81" s="140">
        <f t="shared" si="42"/>
        <v>0.14166666666666666</v>
      </c>
      <c r="Y81" s="140">
        <f t="shared" si="42"/>
        <v>0.38857142857142857</v>
      </c>
      <c r="Z81" s="140">
        <f t="shared" si="42"/>
        <v>0.43999999999999995</v>
      </c>
      <c r="AA81" s="140">
        <f t="shared" si="42"/>
        <v>0.43999999999999995</v>
      </c>
      <c r="AB81" s="140">
        <f t="shared" si="42"/>
        <v>0.43999999999999995</v>
      </c>
      <c r="AC81" s="140">
        <f t="shared" si="42"/>
        <v>0.43999999999999995</v>
      </c>
      <c r="AD81" s="140">
        <f t="shared" si="42"/>
        <v>0.43999999999999995</v>
      </c>
      <c r="AE81" s="140">
        <f t="shared" si="42"/>
        <v>0.43999999999999995</v>
      </c>
      <c r="AF81" s="140">
        <f t="shared" si="42"/>
        <v>0.43999999999999995</v>
      </c>
      <c r="AG81" s="140">
        <f t="shared" si="42"/>
        <v>0.43999999999999995</v>
      </c>
      <c r="AH81" s="140">
        <f t="shared" si="42"/>
        <v>0.43999999999999995</v>
      </c>
      <c r="AI81" s="140">
        <f t="shared" si="42"/>
        <v>0.43999999999999995</v>
      </c>
      <c r="AJ81" s="140">
        <f t="shared" si="42"/>
        <v>0.43999999999999995</v>
      </c>
      <c r="AK81" s="140">
        <f t="shared" si="42"/>
        <v>0.43999999999999995</v>
      </c>
      <c r="AL81" s="140">
        <f t="shared" si="42"/>
        <v>0.43999999999999995</v>
      </c>
      <c r="AM81" s="140">
        <f t="shared" si="42"/>
        <v>0.43999999999999995</v>
      </c>
      <c r="AN81" s="140">
        <f t="shared" si="42"/>
        <v>0.43999999999999995</v>
      </c>
      <c r="AO81" s="140">
        <f t="shared" si="42"/>
        <v>0.43999999999999995</v>
      </c>
      <c r="AP81" s="140">
        <f t="shared" si="42"/>
        <v>0.43999999999999995</v>
      </c>
      <c r="AQ81" s="140">
        <f t="shared" si="42"/>
        <v>0.6399999999999999</v>
      </c>
      <c r="AR81" s="140">
        <f t="shared" si="42"/>
        <v>0.95</v>
      </c>
      <c r="AS81" s="140">
        <f t="shared" si="42"/>
        <v>1</v>
      </c>
      <c r="AT81" s="140">
        <f t="shared" si="42"/>
        <v>1</v>
      </c>
      <c r="AU81" s="140">
        <f t="shared" si="42"/>
        <v>1</v>
      </c>
      <c r="AV81" s="140">
        <f t="shared" si="42"/>
        <v>1</v>
      </c>
      <c r="AW81" s="140">
        <f t="shared" si="42"/>
        <v>1</v>
      </c>
      <c r="AX81" s="140">
        <f t="shared" si="42"/>
        <v>1</v>
      </c>
      <c r="AY81" s="140">
        <f t="shared" si="42"/>
        <v>1</v>
      </c>
      <c r="AZ81" s="140">
        <f t="shared" si="42"/>
        <v>1</v>
      </c>
      <c r="BA81" s="140">
        <f t="shared" si="42"/>
        <v>1</v>
      </c>
      <c r="BB81" s="140">
        <f t="shared" si="42"/>
        <v>1</v>
      </c>
      <c r="BC81" s="140">
        <f t="shared" si="42"/>
        <v>1</v>
      </c>
      <c r="BD81" s="140">
        <f t="shared" si="42"/>
        <v>1</v>
      </c>
      <c r="BE81" s="140">
        <f t="shared" si="42"/>
        <v>1</v>
      </c>
      <c r="BF81" s="140">
        <f t="shared" si="42"/>
        <v>1</v>
      </c>
      <c r="BG81" s="140">
        <f t="shared" si="42"/>
        <v>1</v>
      </c>
      <c r="BH81" s="140">
        <f t="shared" si="42"/>
        <v>1</v>
      </c>
      <c r="BI81" s="140">
        <f t="shared" si="42"/>
        <v>1</v>
      </c>
      <c r="BJ81" s="140">
        <f t="shared" si="42"/>
        <v>1</v>
      </c>
      <c r="BK81" s="140">
        <f t="shared" si="42"/>
        <v>1</v>
      </c>
      <c r="BL81" s="140">
        <f t="shared" si="42"/>
        <v>1</v>
      </c>
      <c r="BM81" s="140">
        <f t="shared" si="42"/>
        <v>1</v>
      </c>
      <c r="BN81" s="140">
        <f t="shared" si="42"/>
        <v>1</v>
      </c>
      <c r="BO81" s="140">
        <f t="shared" si="42"/>
        <v>1</v>
      </c>
    </row>
    <row r="82" spans="1:67" s="129" customFormat="1" ht="18.75" customHeight="1" x14ac:dyDescent="0.25">
      <c r="A82" s="122"/>
      <c r="B82" s="145" t="s">
        <v>819</v>
      </c>
      <c r="C82" s="145" t="s">
        <v>820</v>
      </c>
      <c r="D82" s="145" t="s">
        <v>8</v>
      </c>
      <c r="E82" s="224">
        <f>VLOOKUP(B82,'Cuadro Control'!C90:J2012,8,FALSE)</f>
        <v>90662604.648000002</v>
      </c>
      <c r="F82" s="106">
        <v>0.1</v>
      </c>
      <c r="G82" s="147">
        <v>46316</v>
      </c>
      <c r="H82" s="147">
        <v>46318</v>
      </c>
      <c r="I82" s="146">
        <f t="shared" ref="I82:X89" si="43">IF($G82=0,0,IF(I$6&lt;$G82,0,IF(I$6&gt;$H82,1,(I$6-$G82+1)/($H82-$G82+1))))</f>
        <v>0</v>
      </c>
      <c r="J82" s="146">
        <f t="shared" si="43"/>
        <v>0</v>
      </c>
      <c r="K82" s="146">
        <f t="shared" si="43"/>
        <v>0</v>
      </c>
      <c r="L82" s="146">
        <f t="shared" si="43"/>
        <v>0</v>
      </c>
      <c r="M82" s="146">
        <f t="shared" si="43"/>
        <v>0</v>
      </c>
      <c r="N82" s="146">
        <f t="shared" si="43"/>
        <v>0</v>
      </c>
      <c r="O82" s="146">
        <f t="shared" si="43"/>
        <v>0</v>
      </c>
      <c r="P82" s="146">
        <f t="shared" si="43"/>
        <v>0</v>
      </c>
      <c r="Q82" s="146">
        <f t="shared" si="43"/>
        <v>0</v>
      </c>
      <c r="R82" s="146">
        <f t="shared" si="43"/>
        <v>0</v>
      </c>
      <c r="S82" s="146">
        <f t="shared" si="43"/>
        <v>0</v>
      </c>
      <c r="T82" s="146">
        <f t="shared" si="43"/>
        <v>0</v>
      </c>
      <c r="U82" s="146">
        <f t="shared" si="43"/>
        <v>0</v>
      </c>
      <c r="V82" s="146">
        <f t="shared" si="43"/>
        <v>0</v>
      </c>
      <c r="W82" s="146">
        <f t="shared" si="43"/>
        <v>0</v>
      </c>
      <c r="X82" s="146">
        <f t="shared" si="43"/>
        <v>1</v>
      </c>
      <c r="Y82" s="146">
        <f t="shared" ref="Y82:BD89" si="44">IF($G82=0,0,IF(Y$6&lt;$G82,0,IF(Y$6&gt;$H82,1,(Y$6-$G82+1)/($H82-$G82+1))))</f>
        <v>1</v>
      </c>
      <c r="Z82" s="146">
        <f t="shared" si="44"/>
        <v>1</v>
      </c>
      <c r="AA82" s="146">
        <f t="shared" si="44"/>
        <v>1</v>
      </c>
      <c r="AB82" s="146">
        <f t="shared" si="44"/>
        <v>1</v>
      </c>
      <c r="AC82" s="146">
        <f t="shared" si="44"/>
        <v>1</v>
      </c>
      <c r="AD82" s="146">
        <f t="shared" si="44"/>
        <v>1</v>
      </c>
      <c r="AE82" s="146">
        <f t="shared" si="44"/>
        <v>1</v>
      </c>
      <c r="AF82" s="146">
        <f t="shared" si="44"/>
        <v>1</v>
      </c>
      <c r="AG82" s="146">
        <f t="shared" si="44"/>
        <v>1</v>
      </c>
      <c r="AH82" s="146">
        <f t="shared" si="44"/>
        <v>1</v>
      </c>
      <c r="AI82" s="146">
        <f t="shared" si="44"/>
        <v>1</v>
      </c>
      <c r="AJ82" s="146">
        <f t="shared" si="44"/>
        <v>1</v>
      </c>
      <c r="AK82" s="146">
        <f t="shared" si="44"/>
        <v>1</v>
      </c>
      <c r="AL82" s="146">
        <f t="shared" si="44"/>
        <v>1</v>
      </c>
      <c r="AM82" s="146">
        <f t="shared" si="44"/>
        <v>1</v>
      </c>
      <c r="AN82" s="146">
        <f t="shared" si="44"/>
        <v>1</v>
      </c>
      <c r="AO82" s="146">
        <f t="shared" si="44"/>
        <v>1</v>
      </c>
      <c r="AP82" s="146">
        <f t="shared" si="44"/>
        <v>1</v>
      </c>
      <c r="AQ82" s="146">
        <f t="shared" si="44"/>
        <v>1</v>
      </c>
      <c r="AR82" s="146">
        <f t="shared" si="44"/>
        <v>1</v>
      </c>
      <c r="AS82" s="146">
        <f t="shared" si="44"/>
        <v>1</v>
      </c>
      <c r="AT82" s="146">
        <f t="shared" si="44"/>
        <v>1</v>
      </c>
      <c r="AU82" s="146">
        <f t="shared" si="44"/>
        <v>1</v>
      </c>
      <c r="AV82" s="146">
        <f t="shared" si="44"/>
        <v>1</v>
      </c>
      <c r="AW82" s="146">
        <f t="shared" si="44"/>
        <v>1</v>
      </c>
      <c r="AX82" s="146">
        <f t="shared" si="44"/>
        <v>1</v>
      </c>
      <c r="AY82" s="146">
        <f t="shared" si="44"/>
        <v>1</v>
      </c>
      <c r="AZ82" s="146">
        <f t="shared" si="44"/>
        <v>1</v>
      </c>
      <c r="BA82" s="146">
        <f t="shared" si="44"/>
        <v>1</v>
      </c>
      <c r="BB82" s="146">
        <f t="shared" si="44"/>
        <v>1</v>
      </c>
      <c r="BC82" s="146">
        <f t="shared" si="44"/>
        <v>1</v>
      </c>
      <c r="BD82" s="146">
        <f t="shared" si="44"/>
        <v>1</v>
      </c>
      <c r="BE82" s="146">
        <f t="shared" ref="BE82:BO88" si="45">IF($G82=0,0,IF(BE$6&lt;$G82,0,IF(BE$6&gt;$H82,1,(BE$6-$G82+1)/($H82-$G82+1))))</f>
        <v>1</v>
      </c>
      <c r="BF82" s="146">
        <f t="shared" si="45"/>
        <v>1</v>
      </c>
      <c r="BG82" s="146">
        <f t="shared" si="45"/>
        <v>1</v>
      </c>
      <c r="BH82" s="146">
        <f t="shared" si="45"/>
        <v>1</v>
      </c>
      <c r="BI82" s="146">
        <f t="shared" si="45"/>
        <v>1</v>
      </c>
      <c r="BJ82" s="146">
        <f t="shared" si="45"/>
        <v>1</v>
      </c>
      <c r="BK82" s="146">
        <f t="shared" si="45"/>
        <v>1</v>
      </c>
      <c r="BL82" s="146">
        <f t="shared" si="45"/>
        <v>1</v>
      </c>
      <c r="BM82" s="146">
        <f t="shared" si="45"/>
        <v>1</v>
      </c>
      <c r="BN82" s="146">
        <f t="shared" si="45"/>
        <v>1</v>
      </c>
      <c r="BO82" s="146">
        <f t="shared" si="45"/>
        <v>1</v>
      </c>
    </row>
    <row r="83" spans="1:67" s="129" customFormat="1" ht="18.75" customHeight="1" x14ac:dyDescent="0.25">
      <c r="A83" s="122"/>
      <c r="B83" s="145" t="s">
        <v>821</v>
      </c>
      <c r="C83" s="145" t="s">
        <v>822</v>
      </c>
      <c r="D83" s="145" t="s">
        <v>7</v>
      </c>
      <c r="E83" s="224">
        <f>VLOOKUP(B83,'Cuadro Control'!C92:J2013,8,FALSE)</f>
        <v>230777539.104</v>
      </c>
      <c r="F83" s="106">
        <v>0.25</v>
      </c>
      <c r="G83" s="147">
        <v>46318</v>
      </c>
      <c r="H83" s="147">
        <v>46323</v>
      </c>
      <c r="I83" s="146">
        <f t="shared" si="43"/>
        <v>0</v>
      </c>
      <c r="J83" s="146">
        <f t="shared" si="43"/>
        <v>0</v>
      </c>
      <c r="K83" s="146">
        <f t="shared" si="43"/>
        <v>0</v>
      </c>
      <c r="L83" s="146">
        <f t="shared" si="43"/>
        <v>0</v>
      </c>
      <c r="M83" s="146">
        <f t="shared" si="43"/>
        <v>0</v>
      </c>
      <c r="N83" s="146">
        <f t="shared" si="43"/>
        <v>0</v>
      </c>
      <c r="O83" s="146">
        <f t="shared" si="43"/>
        <v>0</v>
      </c>
      <c r="P83" s="146">
        <f t="shared" si="43"/>
        <v>0</v>
      </c>
      <c r="Q83" s="146">
        <f t="shared" si="43"/>
        <v>0</v>
      </c>
      <c r="R83" s="146">
        <f t="shared" si="43"/>
        <v>0</v>
      </c>
      <c r="S83" s="146">
        <f t="shared" si="43"/>
        <v>0</v>
      </c>
      <c r="T83" s="146">
        <f t="shared" si="43"/>
        <v>0</v>
      </c>
      <c r="U83" s="146">
        <f t="shared" si="43"/>
        <v>0</v>
      </c>
      <c r="V83" s="146">
        <f t="shared" si="43"/>
        <v>0</v>
      </c>
      <c r="W83" s="146">
        <f t="shared" si="43"/>
        <v>0</v>
      </c>
      <c r="X83" s="146">
        <f t="shared" si="43"/>
        <v>0.16666666666666666</v>
      </c>
      <c r="Y83" s="146">
        <f t="shared" si="44"/>
        <v>1</v>
      </c>
      <c r="Z83" s="146">
        <f t="shared" si="44"/>
        <v>1</v>
      </c>
      <c r="AA83" s="146">
        <f t="shared" si="44"/>
        <v>1</v>
      </c>
      <c r="AB83" s="146">
        <f t="shared" si="44"/>
        <v>1</v>
      </c>
      <c r="AC83" s="146">
        <f t="shared" si="44"/>
        <v>1</v>
      </c>
      <c r="AD83" s="146">
        <f t="shared" si="44"/>
        <v>1</v>
      </c>
      <c r="AE83" s="146">
        <f t="shared" si="44"/>
        <v>1</v>
      </c>
      <c r="AF83" s="146">
        <f t="shared" si="44"/>
        <v>1</v>
      </c>
      <c r="AG83" s="146">
        <f t="shared" si="44"/>
        <v>1</v>
      </c>
      <c r="AH83" s="146">
        <f t="shared" si="44"/>
        <v>1</v>
      </c>
      <c r="AI83" s="146">
        <f t="shared" si="44"/>
        <v>1</v>
      </c>
      <c r="AJ83" s="146">
        <f t="shared" si="44"/>
        <v>1</v>
      </c>
      <c r="AK83" s="146">
        <f t="shared" si="44"/>
        <v>1</v>
      </c>
      <c r="AL83" s="146">
        <f t="shared" si="44"/>
        <v>1</v>
      </c>
      <c r="AM83" s="146">
        <f t="shared" si="44"/>
        <v>1</v>
      </c>
      <c r="AN83" s="146">
        <f t="shared" si="44"/>
        <v>1</v>
      </c>
      <c r="AO83" s="146">
        <f t="shared" si="44"/>
        <v>1</v>
      </c>
      <c r="AP83" s="146">
        <f t="shared" si="44"/>
        <v>1</v>
      </c>
      <c r="AQ83" s="146">
        <f t="shared" si="44"/>
        <v>1</v>
      </c>
      <c r="AR83" s="146">
        <f t="shared" si="44"/>
        <v>1</v>
      </c>
      <c r="AS83" s="146">
        <f t="shared" si="44"/>
        <v>1</v>
      </c>
      <c r="AT83" s="146">
        <f t="shared" si="44"/>
        <v>1</v>
      </c>
      <c r="AU83" s="146">
        <f t="shared" si="44"/>
        <v>1</v>
      </c>
      <c r="AV83" s="146">
        <f t="shared" si="44"/>
        <v>1</v>
      </c>
      <c r="AW83" s="146">
        <f t="shared" si="44"/>
        <v>1</v>
      </c>
      <c r="AX83" s="146">
        <f t="shared" si="44"/>
        <v>1</v>
      </c>
      <c r="AY83" s="146">
        <f t="shared" si="44"/>
        <v>1</v>
      </c>
      <c r="AZ83" s="146">
        <f t="shared" si="44"/>
        <v>1</v>
      </c>
      <c r="BA83" s="146">
        <f t="shared" si="44"/>
        <v>1</v>
      </c>
      <c r="BB83" s="146">
        <f t="shared" si="44"/>
        <v>1</v>
      </c>
      <c r="BC83" s="146">
        <f t="shared" si="44"/>
        <v>1</v>
      </c>
      <c r="BD83" s="146">
        <f t="shared" si="44"/>
        <v>1</v>
      </c>
      <c r="BE83" s="146">
        <f t="shared" si="45"/>
        <v>1</v>
      </c>
      <c r="BF83" s="146">
        <f t="shared" si="45"/>
        <v>1</v>
      </c>
      <c r="BG83" s="146">
        <f t="shared" si="45"/>
        <v>1</v>
      </c>
      <c r="BH83" s="146">
        <f t="shared" si="45"/>
        <v>1</v>
      </c>
      <c r="BI83" s="146">
        <f t="shared" si="45"/>
        <v>1</v>
      </c>
      <c r="BJ83" s="146">
        <f t="shared" si="45"/>
        <v>1</v>
      </c>
      <c r="BK83" s="146">
        <f t="shared" si="45"/>
        <v>1</v>
      </c>
      <c r="BL83" s="146">
        <f t="shared" si="45"/>
        <v>1</v>
      </c>
      <c r="BM83" s="146">
        <f t="shared" si="45"/>
        <v>1</v>
      </c>
      <c r="BN83" s="146">
        <f t="shared" si="45"/>
        <v>1</v>
      </c>
      <c r="BO83" s="146">
        <f t="shared" si="45"/>
        <v>1</v>
      </c>
    </row>
    <row r="84" spans="1:67" s="129" customFormat="1" ht="18.75" customHeight="1" x14ac:dyDescent="0.25">
      <c r="A84" s="122"/>
      <c r="B84" s="145" t="s">
        <v>823</v>
      </c>
      <c r="C84" s="145" t="s">
        <v>824</v>
      </c>
      <c r="D84" s="145" t="s">
        <v>7</v>
      </c>
      <c r="E84" s="224">
        <f>VLOOKUP(B84,'Cuadro Control'!C94:J2014,8,FALSE)</f>
        <v>82420549.679999992</v>
      </c>
      <c r="F84" s="106">
        <v>0.09</v>
      </c>
      <c r="G84" s="147">
        <v>46323</v>
      </c>
      <c r="H84" s="147">
        <v>46329</v>
      </c>
      <c r="I84" s="146">
        <f t="shared" si="43"/>
        <v>0</v>
      </c>
      <c r="J84" s="146">
        <f t="shared" si="43"/>
        <v>0</v>
      </c>
      <c r="K84" s="146">
        <f t="shared" si="43"/>
        <v>0</v>
      </c>
      <c r="L84" s="146">
        <f t="shared" si="43"/>
        <v>0</v>
      </c>
      <c r="M84" s="146">
        <f t="shared" si="43"/>
        <v>0</v>
      </c>
      <c r="N84" s="146">
        <f t="shared" si="43"/>
        <v>0</v>
      </c>
      <c r="O84" s="146">
        <f t="shared" si="43"/>
        <v>0</v>
      </c>
      <c r="P84" s="146">
        <f t="shared" si="43"/>
        <v>0</v>
      </c>
      <c r="Q84" s="146">
        <f t="shared" si="43"/>
        <v>0</v>
      </c>
      <c r="R84" s="146">
        <f t="shared" si="43"/>
        <v>0</v>
      </c>
      <c r="S84" s="146">
        <f t="shared" si="43"/>
        <v>0</v>
      </c>
      <c r="T84" s="146">
        <f t="shared" si="43"/>
        <v>0</v>
      </c>
      <c r="U84" s="146">
        <f t="shared" si="43"/>
        <v>0</v>
      </c>
      <c r="V84" s="146">
        <f t="shared" si="43"/>
        <v>0</v>
      </c>
      <c r="W84" s="146">
        <f t="shared" si="43"/>
        <v>0</v>
      </c>
      <c r="X84" s="146">
        <f t="shared" si="43"/>
        <v>0</v>
      </c>
      <c r="Y84" s="146">
        <f t="shared" si="44"/>
        <v>0.42857142857142855</v>
      </c>
      <c r="Z84" s="146">
        <f t="shared" si="44"/>
        <v>1</v>
      </c>
      <c r="AA84" s="146">
        <f t="shared" si="44"/>
        <v>1</v>
      </c>
      <c r="AB84" s="146">
        <f t="shared" si="44"/>
        <v>1</v>
      </c>
      <c r="AC84" s="146">
        <f t="shared" si="44"/>
        <v>1</v>
      </c>
      <c r="AD84" s="146">
        <f t="shared" si="44"/>
        <v>1</v>
      </c>
      <c r="AE84" s="146">
        <f t="shared" si="44"/>
        <v>1</v>
      </c>
      <c r="AF84" s="146">
        <f t="shared" si="44"/>
        <v>1</v>
      </c>
      <c r="AG84" s="146">
        <f t="shared" si="44"/>
        <v>1</v>
      </c>
      <c r="AH84" s="146">
        <f t="shared" si="44"/>
        <v>1</v>
      </c>
      <c r="AI84" s="146">
        <f t="shared" si="44"/>
        <v>1</v>
      </c>
      <c r="AJ84" s="146">
        <f t="shared" si="44"/>
        <v>1</v>
      </c>
      <c r="AK84" s="146">
        <f t="shared" si="44"/>
        <v>1</v>
      </c>
      <c r="AL84" s="146">
        <f t="shared" si="44"/>
        <v>1</v>
      </c>
      <c r="AM84" s="146">
        <f t="shared" si="44"/>
        <v>1</v>
      </c>
      <c r="AN84" s="146">
        <f t="shared" si="44"/>
        <v>1</v>
      </c>
      <c r="AO84" s="146">
        <f t="shared" si="44"/>
        <v>1</v>
      </c>
      <c r="AP84" s="146">
        <f t="shared" si="44"/>
        <v>1</v>
      </c>
      <c r="AQ84" s="146">
        <f t="shared" si="44"/>
        <v>1</v>
      </c>
      <c r="AR84" s="146">
        <f t="shared" si="44"/>
        <v>1</v>
      </c>
      <c r="AS84" s="146">
        <f t="shared" si="44"/>
        <v>1</v>
      </c>
      <c r="AT84" s="146">
        <f t="shared" si="44"/>
        <v>1</v>
      </c>
      <c r="AU84" s="146">
        <f t="shared" si="44"/>
        <v>1</v>
      </c>
      <c r="AV84" s="146">
        <f t="shared" si="44"/>
        <v>1</v>
      </c>
      <c r="AW84" s="146">
        <f t="shared" si="44"/>
        <v>1</v>
      </c>
      <c r="AX84" s="146">
        <f t="shared" si="44"/>
        <v>1</v>
      </c>
      <c r="AY84" s="146">
        <f t="shared" si="44"/>
        <v>1</v>
      </c>
      <c r="AZ84" s="146">
        <f t="shared" si="44"/>
        <v>1</v>
      </c>
      <c r="BA84" s="146">
        <f t="shared" si="44"/>
        <v>1</v>
      </c>
      <c r="BB84" s="146">
        <f t="shared" si="44"/>
        <v>1</v>
      </c>
      <c r="BC84" s="146">
        <f t="shared" si="44"/>
        <v>1</v>
      </c>
      <c r="BD84" s="146">
        <f t="shared" si="44"/>
        <v>1</v>
      </c>
      <c r="BE84" s="146">
        <f t="shared" si="45"/>
        <v>1</v>
      </c>
      <c r="BF84" s="146">
        <f t="shared" si="45"/>
        <v>1</v>
      </c>
      <c r="BG84" s="146">
        <f t="shared" si="45"/>
        <v>1</v>
      </c>
      <c r="BH84" s="146">
        <f t="shared" si="45"/>
        <v>1</v>
      </c>
      <c r="BI84" s="146">
        <f t="shared" si="45"/>
        <v>1</v>
      </c>
      <c r="BJ84" s="146">
        <f t="shared" si="45"/>
        <v>1</v>
      </c>
      <c r="BK84" s="146">
        <f t="shared" si="45"/>
        <v>1</v>
      </c>
      <c r="BL84" s="146">
        <f t="shared" si="45"/>
        <v>1</v>
      </c>
      <c r="BM84" s="146">
        <f t="shared" si="45"/>
        <v>1</v>
      </c>
      <c r="BN84" s="146">
        <f t="shared" si="45"/>
        <v>1</v>
      </c>
      <c r="BO84" s="146">
        <f t="shared" si="45"/>
        <v>1</v>
      </c>
    </row>
    <row r="85" spans="1:67" s="129" customFormat="1" ht="18.75" customHeight="1" x14ac:dyDescent="0.25">
      <c r="A85" s="122"/>
      <c r="B85" s="145" t="s">
        <v>825</v>
      </c>
      <c r="C85" s="145" t="s">
        <v>826</v>
      </c>
      <c r="D85" s="145" t="s">
        <v>7</v>
      </c>
      <c r="E85" s="224">
        <f>VLOOKUP(B85,'Cuadro Control'!C95:J2015,8,FALSE)</f>
        <v>230777539.104</v>
      </c>
      <c r="F85" s="106">
        <v>0.25</v>
      </c>
      <c r="G85" s="147">
        <v>46448</v>
      </c>
      <c r="H85" s="147">
        <v>46452</v>
      </c>
      <c r="I85" s="146">
        <f t="shared" si="43"/>
        <v>0</v>
      </c>
      <c r="J85" s="146">
        <f t="shared" si="43"/>
        <v>0</v>
      </c>
      <c r="K85" s="146">
        <f t="shared" si="43"/>
        <v>0</v>
      </c>
      <c r="L85" s="146">
        <f t="shared" si="43"/>
        <v>0</v>
      </c>
      <c r="M85" s="146">
        <f t="shared" si="43"/>
        <v>0</v>
      </c>
      <c r="N85" s="146">
        <f t="shared" si="43"/>
        <v>0</v>
      </c>
      <c r="O85" s="146">
        <f t="shared" si="43"/>
        <v>0</v>
      </c>
      <c r="P85" s="146">
        <f t="shared" si="43"/>
        <v>0</v>
      </c>
      <c r="Q85" s="146">
        <f t="shared" si="43"/>
        <v>0</v>
      </c>
      <c r="R85" s="146">
        <f t="shared" si="43"/>
        <v>0</v>
      </c>
      <c r="S85" s="146">
        <f t="shared" si="43"/>
        <v>0</v>
      </c>
      <c r="T85" s="146">
        <f t="shared" si="43"/>
        <v>0</v>
      </c>
      <c r="U85" s="146">
        <f t="shared" si="43"/>
        <v>0</v>
      </c>
      <c r="V85" s="146">
        <f t="shared" si="43"/>
        <v>0</v>
      </c>
      <c r="W85" s="146">
        <f t="shared" si="43"/>
        <v>0</v>
      </c>
      <c r="X85" s="146">
        <f t="shared" si="43"/>
        <v>0</v>
      </c>
      <c r="Y85" s="146">
        <f t="shared" si="44"/>
        <v>0</v>
      </c>
      <c r="Z85" s="146">
        <f t="shared" si="44"/>
        <v>0</v>
      </c>
      <c r="AA85" s="146">
        <f t="shared" si="44"/>
        <v>0</v>
      </c>
      <c r="AB85" s="146">
        <f t="shared" si="44"/>
        <v>0</v>
      </c>
      <c r="AC85" s="146">
        <f t="shared" si="44"/>
        <v>0</v>
      </c>
      <c r="AD85" s="146">
        <f t="shared" si="44"/>
        <v>0</v>
      </c>
      <c r="AE85" s="146">
        <f t="shared" si="44"/>
        <v>0</v>
      </c>
      <c r="AF85" s="146">
        <f t="shared" si="44"/>
        <v>0</v>
      </c>
      <c r="AG85" s="146">
        <f t="shared" si="44"/>
        <v>0</v>
      </c>
      <c r="AH85" s="146">
        <f t="shared" si="44"/>
        <v>0</v>
      </c>
      <c r="AI85" s="146">
        <f t="shared" si="44"/>
        <v>0</v>
      </c>
      <c r="AJ85" s="146">
        <f t="shared" si="44"/>
        <v>0</v>
      </c>
      <c r="AK85" s="146">
        <f t="shared" si="44"/>
        <v>0</v>
      </c>
      <c r="AL85" s="146">
        <f t="shared" si="44"/>
        <v>0</v>
      </c>
      <c r="AM85" s="146">
        <f t="shared" si="44"/>
        <v>0</v>
      </c>
      <c r="AN85" s="146">
        <f t="shared" si="44"/>
        <v>0</v>
      </c>
      <c r="AO85" s="146">
        <f t="shared" si="44"/>
        <v>0</v>
      </c>
      <c r="AP85" s="146">
        <f t="shared" si="44"/>
        <v>0</v>
      </c>
      <c r="AQ85" s="146">
        <f t="shared" si="44"/>
        <v>0.8</v>
      </c>
      <c r="AR85" s="146">
        <f t="shared" si="44"/>
        <v>1</v>
      </c>
      <c r="AS85" s="146">
        <f t="shared" si="44"/>
        <v>1</v>
      </c>
      <c r="AT85" s="146">
        <f t="shared" si="44"/>
        <v>1</v>
      </c>
      <c r="AU85" s="146">
        <f t="shared" si="44"/>
        <v>1</v>
      </c>
      <c r="AV85" s="146">
        <f t="shared" si="44"/>
        <v>1</v>
      </c>
      <c r="AW85" s="146">
        <f t="shared" si="44"/>
        <v>1</v>
      </c>
      <c r="AX85" s="146">
        <f t="shared" si="44"/>
        <v>1</v>
      </c>
      <c r="AY85" s="146">
        <f t="shared" si="44"/>
        <v>1</v>
      </c>
      <c r="AZ85" s="146">
        <f t="shared" si="44"/>
        <v>1</v>
      </c>
      <c r="BA85" s="146">
        <f t="shared" si="44"/>
        <v>1</v>
      </c>
      <c r="BB85" s="146">
        <f t="shared" si="44"/>
        <v>1</v>
      </c>
      <c r="BC85" s="146">
        <f t="shared" si="44"/>
        <v>1</v>
      </c>
      <c r="BD85" s="146">
        <f t="shared" si="44"/>
        <v>1</v>
      </c>
      <c r="BE85" s="146">
        <f t="shared" si="45"/>
        <v>1</v>
      </c>
      <c r="BF85" s="146">
        <f t="shared" si="45"/>
        <v>1</v>
      </c>
      <c r="BG85" s="146">
        <f t="shared" si="45"/>
        <v>1</v>
      </c>
      <c r="BH85" s="146">
        <f t="shared" si="45"/>
        <v>1</v>
      </c>
      <c r="BI85" s="146">
        <f t="shared" si="45"/>
        <v>1</v>
      </c>
      <c r="BJ85" s="146">
        <f t="shared" si="45"/>
        <v>1</v>
      </c>
      <c r="BK85" s="146">
        <f t="shared" si="45"/>
        <v>1</v>
      </c>
      <c r="BL85" s="146">
        <f t="shared" si="45"/>
        <v>1</v>
      </c>
      <c r="BM85" s="146">
        <f t="shared" si="45"/>
        <v>1</v>
      </c>
      <c r="BN85" s="146">
        <f t="shared" si="45"/>
        <v>1</v>
      </c>
      <c r="BO85" s="146">
        <f t="shared" si="45"/>
        <v>1</v>
      </c>
    </row>
    <row r="86" spans="1:67" s="129" customFormat="1" ht="18.75" customHeight="1" x14ac:dyDescent="0.25">
      <c r="A86" s="122"/>
      <c r="B86" s="145" t="s">
        <v>827</v>
      </c>
      <c r="C86" s="145" t="s">
        <v>828</v>
      </c>
      <c r="D86" s="145" t="s">
        <v>8</v>
      </c>
      <c r="E86" s="224">
        <f>VLOOKUP(B86,'Cuadro Control'!C96:J2016,8,FALSE)</f>
        <v>49452329.807999998</v>
      </c>
      <c r="F86" s="106">
        <v>0.05</v>
      </c>
      <c r="G86" s="147">
        <v>46452</v>
      </c>
      <c r="H86" s="147">
        <v>46454</v>
      </c>
      <c r="I86" s="146">
        <f t="shared" si="43"/>
        <v>0</v>
      </c>
      <c r="J86" s="146">
        <f t="shared" si="43"/>
        <v>0</v>
      </c>
      <c r="K86" s="146">
        <f t="shared" si="43"/>
        <v>0</v>
      </c>
      <c r="L86" s="146">
        <f t="shared" si="43"/>
        <v>0</v>
      </c>
      <c r="M86" s="146">
        <f t="shared" si="43"/>
        <v>0</v>
      </c>
      <c r="N86" s="146">
        <f t="shared" si="43"/>
        <v>0</v>
      </c>
      <c r="O86" s="146">
        <f t="shared" si="43"/>
        <v>0</v>
      </c>
      <c r="P86" s="146">
        <f t="shared" si="43"/>
        <v>0</v>
      </c>
      <c r="Q86" s="146">
        <f t="shared" si="43"/>
        <v>0</v>
      </c>
      <c r="R86" s="146">
        <f t="shared" si="43"/>
        <v>0</v>
      </c>
      <c r="S86" s="146">
        <f t="shared" si="43"/>
        <v>0</v>
      </c>
      <c r="T86" s="146">
        <f t="shared" si="43"/>
        <v>0</v>
      </c>
      <c r="U86" s="146">
        <f t="shared" si="43"/>
        <v>0</v>
      </c>
      <c r="V86" s="146">
        <f t="shared" si="43"/>
        <v>0</v>
      </c>
      <c r="W86" s="146">
        <f t="shared" si="43"/>
        <v>0</v>
      </c>
      <c r="X86" s="146">
        <f t="shared" si="43"/>
        <v>0</v>
      </c>
      <c r="Y86" s="146">
        <f t="shared" si="44"/>
        <v>0</v>
      </c>
      <c r="Z86" s="146">
        <f t="shared" si="44"/>
        <v>0</v>
      </c>
      <c r="AA86" s="146">
        <f t="shared" si="44"/>
        <v>0</v>
      </c>
      <c r="AB86" s="146">
        <f t="shared" si="44"/>
        <v>0</v>
      </c>
      <c r="AC86" s="146">
        <f t="shared" si="44"/>
        <v>0</v>
      </c>
      <c r="AD86" s="146">
        <f t="shared" si="44"/>
        <v>0</v>
      </c>
      <c r="AE86" s="146">
        <f t="shared" si="44"/>
        <v>0</v>
      </c>
      <c r="AF86" s="146">
        <f t="shared" si="44"/>
        <v>0</v>
      </c>
      <c r="AG86" s="146">
        <f t="shared" si="44"/>
        <v>0</v>
      </c>
      <c r="AH86" s="146">
        <f t="shared" si="44"/>
        <v>0</v>
      </c>
      <c r="AI86" s="146">
        <f t="shared" si="44"/>
        <v>0</v>
      </c>
      <c r="AJ86" s="146">
        <f t="shared" si="44"/>
        <v>0</v>
      </c>
      <c r="AK86" s="146">
        <f t="shared" si="44"/>
        <v>0</v>
      </c>
      <c r="AL86" s="146">
        <f t="shared" si="44"/>
        <v>0</v>
      </c>
      <c r="AM86" s="146">
        <f t="shared" si="44"/>
        <v>0</v>
      </c>
      <c r="AN86" s="146">
        <f t="shared" si="44"/>
        <v>0</v>
      </c>
      <c r="AO86" s="146">
        <f t="shared" si="44"/>
        <v>0</v>
      </c>
      <c r="AP86" s="146">
        <f t="shared" si="44"/>
        <v>0</v>
      </c>
      <c r="AQ86" s="146">
        <f t="shared" si="44"/>
        <v>0</v>
      </c>
      <c r="AR86" s="146">
        <f t="shared" si="44"/>
        <v>1</v>
      </c>
      <c r="AS86" s="146">
        <f t="shared" si="44"/>
        <v>1</v>
      </c>
      <c r="AT86" s="146">
        <f t="shared" si="44"/>
        <v>1</v>
      </c>
      <c r="AU86" s="146">
        <f t="shared" si="44"/>
        <v>1</v>
      </c>
      <c r="AV86" s="146">
        <f t="shared" si="44"/>
        <v>1</v>
      </c>
      <c r="AW86" s="146">
        <f t="shared" si="44"/>
        <v>1</v>
      </c>
      <c r="AX86" s="146">
        <f t="shared" si="44"/>
        <v>1</v>
      </c>
      <c r="AY86" s="146">
        <f t="shared" si="44"/>
        <v>1</v>
      </c>
      <c r="AZ86" s="146">
        <f t="shared" si="44"/>
        <v>1</v>
      </c>
      <c r="BA86" s="146">
        <f t="shared" si="44"/>
        <v>1</v>
      </c>
      <c r="BB86" s="146">
        <f t="shared" si="44"/>
        <v>1</v>
      </c>
      <c r="BC86" s="146">
        <f t="shared" si="44"/>
        <v>1</v>
      </c>
      <c r="BD86" s="146">
        <f t="shared" si="44"/>
        <v>1</v>
      </c>
      <c r="BE86" s="146">
        <f t="shared" si="45"/>
        <v>1</v>
      </c>
      <c r="BF86" s="146">
        <f t="shared" si="45"/>
        <v>1</v>
      </c>
      <c r="BG86" s="146">
        <f t="shared" si="45"/>
        <v>1</v>
      </c>
      <c r="BH86" s="146">
        <f t="shared" si="45"/>
        <v>1</v>
      </c>
      <c r="BI86" s="146">
        <f t="shared" si="45"/>
        <v>1</v>
      </c>
      <c r="BJ86" s="146">
        <f t="shared" si="45"/>
        <v>1</v>
      </c>
      <c r="BK86" s="146">
        <f t="shared" si="45"/>
        <v>1</v>
      </c>
      <c r="BL86" s="146">
        <f t="shared" si="45"/>
        <v>1</v>
      </c>
      <c r="BM86" s="146">
        <f t="shared" si="45"/>
        <v>1</v>
      </c>
      <c r="BN86" s="146">
        <f t="shared" si="45"/>
        <v>1</v>
      </c>
      <c r="BO86" s="146">
        <f t="shared" si="45"/>
        <v>1</v>
      </c>
    </row>
    <row r="87" spans="1:67" s="129" customFormat="1" ht="18.75" customHeight="1" x14ac:dyDescent="0.25">
      <c r="A87" s="122"/>
      <c r="B87" s="145" t="s">
        <v>829</v>
      </c>
      <c r="C87" s="145" t="s">
        <v>830</v>
      </c>
      <c r="D87" s="145" t="s">
        <v>8</v>
      </c>
      <c r="E87" s="224">
        <f>VLOOKUP(B87,'Cuadro Control'!C97:J2017,8,FALSE)</f>
        <v>140114934.456</v>
      </c>
      <c r="F87" s="106">
        <v>0.15</v>
      </c>
      <c r="G87" s="147">
        <v>46454</v>
      </c>
      <c r="H87" s="147">
        <v>46455</v>
      </c>
      <c r="I87" s="146">
        <f t="shared" si="43"/>
        <v>0</v>
      </c>
      <c r="J87" s="146">
        <f t="shared" si="43"/>
        <v>0</v>
      </c>
      <c r="K87" s="146">
        <f t="shared" si="43"/>
        <v>0</v>
      </c>
      <c r="L87" s="146">
        <f t="shared" si="43"/>
        <v>0</v>
      </c>
      <c r="M87" s="146">
        <f t="shared" si="43"/>
        <v>0</v>
      </c>
      <c r="N87" s="146">
        <f t="shared" si="43"/>
        <v>0</v>
      </c>
      <c r="O87" s="146">
        <f t="shared" si="43"/>
        <v>0</v>
      </c>
      <c r="P87" s="146">
        <f t="shared" si="43"/>
        <v>0</v>
      </c>
      <c r="Q87" s="146">
        <f t="shared" si="43"/>
        <v>0</v>
      </c>
      <c r="R87" s="146">
        <f t="shared" si="43"/>
        <v>0</v>
      </c>
      <c r="S87" s="146">
        <f t="shared" si="43"/>
        <v>0</v>
      </c>
      <c r="T87" s="146">
        <f t="shared" si="43"/>
        <v>0</v>
      </c>
      <c r="U87" s="146">
        <f t="shared" si="43"/>
        <v>0</v>
      </c>
      <c r="V87" s="146">
        <f t="shared" si="43"/>
        <v>0</v>
      </c>
      <c r="W87" s="146">
        <f t="shared" si="43"/>
        <v>0</v>
      </c>
      <c r="X87" s="146">
        <f t="shared" si="43"/>
        <v>0</v>
      </c>
      <c r="Y87" s="146">
        <f t="shared" si="44"/>
        <v>0</v>
      </c>
      <c r="Z87" s="146">
        <f t="shared" si="44"/>
        <v>0</v>
      </c>
      <c r="AA87" s="146">
        <f t="shared" si="44"/>
        <v>0</v>
      </c>
      <c r="AB87" s="146">
        <f t="shared" si="44"/>
        <v>0</v>
      </c>
      <c r="AC87" s="146">
        <f t="shared" si="44"/>
        <v>0</v>
      </c>
      <c r="AD87" s="146">
        <f t="shared" si="44"/>
        <v>0</v>
      </c>
      <c r="AE87" s="146">
        <f t="shared" si="44"/>
        <v>0</v>
      </c>
      <c r="AF87" s="146">
        <f t="shared" si="44"/>
        <v>0</v>
      </c>
      <c r="AG87" s="146">
        <f t="shared" si="44"/>
        <v>0</v>
      </c>
      <c r="AH87" s="146">
        <f t="shared" si="44"/>
        <v>0</v>
      </c>
      <c r="AI87" s="146">
        <f t="shared" si="44"/>
        <v>0</v>
      </c>
      <c r="AJ87" s="146">
        <f t="shared" si="44"/>
        <v>0</v>
      </c>
      <c r="AK87" s="146">
        <f t="shared" si="44"/>
        <v>0</v>
      </c>
      <c r="AL87" s="146">
        <f t="shared" si="44"/>
        <v>0</v>
      </c>
      <c r="AM87" s="146">
        <f t="shared" si="44"/>
        <v>0</v>
      </c>
      <c r="AN87" s="146">
        <f t="shared" si="44"/>
        <v>0</v>
      </c>
      <c r="AO87" s="146">
        <f t="shared" si="44"/>
        <v>0</v>
      </c>
      <c r="AP87" s="146">
        <f t="shared" si="44"/>
        <v>0</v>
      </c>
      <c r="AQ87" s="146">
        <f t="shared" si="44"/>
        <v>0</v>
      </c>
      <c r="AR87" s="146">
        <f t="shared" si="44"/>
        <v>1</v>
      </c>
      <c r="AS87" s="146">
        <f t="shared" si="44"/>
        <v>1</v>
      </c>
      <c r="AT87" s="146">
        <f t="shared" si="44"/>
        <v>1</v>
      </c>
      <c r="AU87" s="146">
        <f t="shared" si="44"/>
        <v>1</v>
      </c>
      <c r="AV87" s="146">
        <f t="shared" si="44"/>
        <v>1</v>
      </c>
      <c r="AW87" s="146">
        <f t="shared" si="44"/>
        <v>1</v>
      </c>
      <c r="AX87" s="146">
        <f t="shared" si="44"/>
        <v>1</v>
      </c>
      <c r="AY87" s="146">
        <f t="shared" si="44"/>
        <v>1</v>
      </c>
      <c r="AZ87" s="146">
        <f t="shared" si="44"/>
        <v>1</v>
      </c>
      <c r="BA87" s="146">
        <f t="shared" si="44"/>
        <v>1</v>
      </c>
      <c r="BB87" s="146">
        <f t="shared" si="44"/>
        <v>1</v>
      </c>
      <c r="BC87" s="146">
        <f t="shared" si="44"/>
        <v>1</v>
      </c>
      <c r="BD87" s="146">
        <f t="shared" si="44"/>
        <v>1</v>
      </c>
      <c r="BE87" s="146">
        <f t="shared" si="45"/>
        <v>1</v>
      </c>
      <c r="BF87" s="146">
        <f t="shared" si="45"/>
        <v>1</v>
      </c>
      <c r="BG87" s="146">
        <f t="shared" si="45"/>
        <v>1</v>
      </c>
      <c r="BH87" s="146">
        <f t="shared" si="45"/>
        <v>1</v>
      </c>
      <c r="BI87" s="146">
        <f t="shared" si="45"/>
        <v>1</v>
      </c>
      <c r="BJ87" s="146">
        <f t="shared" si="45"/>
        <v>1</v>
      </c>
      <c r="BK87" s="146">
        <f t="shared" si="45"/>
        <v>1</v>
      </c>
      <c r="BL87" s="146">
        <f t="shared" si="45"/>
        <v>1</v>
      </c>
      <c r="BM87" s="146">
        <f t="shared" si="45"/>
        <v>1</v>
      </c>
      <c r="BN87" s="146">
        <f t="shared" si="45"/>
        <v>1</v>
      </c>
      <c r="BO87" s="146">
        <f t="shared" si="45"/>
        <v>1</v>
      </c>
    </row>
    <row r="88" spans="1:67" s="129" customFormat="1" ht="18.75" customHeight="1" x14ac:dyDescent="0.25">
      <c r="A88" s="122"/>
      <c r="B88" s="145" t="s">
        <v>831</v>
      </c>
      <c r="C88" s="145" t="s">
        <v>2046</v>
      </c>
      <c r="D88" s="145" t="s">
        <v>6</v>
      </c>
      <c r="E88" s="224">
        <f>VLOOKUP(B88,'Cuadro Control'!C98:J2018,8,FALSE)</f>
        <v>52335715.768702812</v>
      </c>
      <c r="F88" s="106">
        <v>0.06</v>
      </c>
      <c r="G88" s="147">
        <v>46455</v>
      </c>
      <c r="H88" s="147">
        <v>46457</v>
      </c>
      <c r="I88" s="146">
        <f t="shared" si="43"/>
        <v>0</v>
      </c>
      <c r="J88" s="146">
        <f t="shared" si="43"/>
        <v>0</v>
      </c>
      <c r="K88" s="146">
        <f t="shared" si="43"/>
        <v>0</v>
      </c>
      <c r="L88" s="146">
        <f t="shared" si="43"/>
        <v>0</v>
      </c>
      <c r="M88" s="146">
        <f t="shared" si="43"/>
        <v>0</v>
      </c>
      <c r="N88" s="146">
        <f t="shared" si="43"/>
        <v>0</v>
      </c>
      <c r="O88" s="146">
        <f t="shared" si="43"/>
        <v>0</v>
      </c>
      <c r="P88" s="146">
        <f t="shared" si="43"/>
        <v>0</v>
      </c>
      <c r="Q88" s="146">
        <f t="shared" si="43"/>
        <v>0</v>
      </c>
      <c r="R88" s="146">
        <f t="shared" si="43"/>
        <v>0</v>
      </c>
      <c r="S88" s="146">
        <f t="shared" si="43"/>
        <v>0</v>
      </c>
      <c r="T88" s="146">
        <f t="shared" si="43"/>
        <v>0</v>
      </c>
      <c r="U88" s="146">
        <f t="shared" si="43"/>
        <v>0</v>
      </c>
      <c r="V88" s="146">
        <f t="shared" si="43"/>
        <v>0</v>
      </c>
      <c r="W88" s="146">
        <f t="shared" si="43"/>
        <v>0</v>
      </c>
      <c r="X88" s="146">
        <f t="shared" si="43"/>
        <v>0</v>
      </c>
      <c r="Y88" s="146">
        <f t="shared" si="44"/>
        <v>0</v>
      </c>
      <c r="Z88" s="146">
        <f t="shared" si="44"/>
        <v>0</v>
      </c>
      <c r="AA88" s="146">
        <f t="shared" si="44"/>
        <v>0</v>
      </c>
      <c r="AB88" s="146">
        <f t="shared" si="44"/>
        <v>0</v>
      </c>
      <c r="AC88" s="146">
        <f t="shared" si="44"/>
        <v>0</v>
      </c>
      <c r="AD88" s="146">
        <f t="shared" si="44"/>
        <v>0</v>
      </c>
      <c r="AE88" s="146">
        <f t="shared" si="44"/>
        <v>0</v>
      </c>
      <c r="AF88" s="146">
        <f t="shared" si="44"/>
        <v>0</v>
      </c>
      <c r="AG88" s="146">
        <f t="shared" si="44"/>
        <v>0</v>
      </c>
      <c r="AH88" s="146">
        <f t="shared" si="44"/>
        <v>0</v>
      </c>
      <c r="AI88" s="146">
        <f t="shared" si="44"/>
        <v>0</v>
      </c>
      <c r="AJ88" s="146">
        <f t="shared" si="44"/>
        <v>0</v>
      </c>
      <c r="AK88" s="146">
        <f t="shared" si="44"/>
        <v>0</v>
      </c>
      <c r="AL88" s="146">
        <f t="shared" si="44"/>
        <v>0</v>
      </c>
      <c r="AM88" s="146">
        <f t="shared" si="44"/>
        <v>0</v>
      </c>
      <c r="AN88" s="146">
        <f t="shared" si="44"/>
        <v>0</v>
      </c>
      <c r="AO88" s="146">
        <f t="shared" si="44"/>
        <v>0</v>
      </c>
      <c r="AP88" s="146">
        <f t="shared" si="44"/>
        <v>0</v>
      </c>
      <c r="AQ88" s="146">
        <f t="shared" si="44"/>
        <v>0</v>
      </c>
      <c r="AR88" s="146">
        <f t="shared" si="44"/>
        <v>1</v>
      </c>
      <c r="AS88" s="146">
        <f t="shared" si="44"/>
        <v>1</v>
      </c>
      <c r="AT88" s="146">
        <f t="shared" si="44"/>
        <v>1</v>
      </c>
      <c r="AU88" s="146">
        <f t="shared" si="44"/>
        <v>1</v>
      </c>
      <c r="AV88" s="146">
        <f t="shared" si="44"/>
        <v>1</v>
      </c>
      <c r="AW88" s="146">
        <f t="shared" si="44"/>
        <v>1</v>
      </c>
      <c r="AX88" s="146">
        <f t="shared" si="44"/>
        <v>1</v>
      </c>
      <c r="AY88" s="146">
        <f t="shared" si="44"/>
        <v>1</v>
      </c>
      <c r="AZ88" s="146">
        <f t="shared" si="44"/>
        <v>1</v>
      </c>
      <c r="BA88" s="146">
        <f t="shared" si="44"/>
        <v>1</v>
      </c>
      <c r="BB88" s="146">
        <f t="shared" si="44"/>
        <v>1</v>
      </c>
      <c r="BC88" s="146">
        <f t="shared" si="44"/>
        <v>1</v>
      </c>
      <c r="BD88" s="146">
        <f t="shared" si="44"/>
        <v>1</v>
      </c>
      <c r="BE88" s="146">
        <f t="shared" si="45"/>
        <v>1</v>
      </c>
      <c r="BF88" s="146">
        <f t="shared" si="45"/>
        <v>1</v>
      </c>
      <c r="BG88" s="146">
        <f t="shared" si="45"/>
        <v>1</v>
      </c>
      <c r="BH88" s="146">
        <f t="shared" si="45"/>
        <v>1</v>
      </c>
      <c r="BI88" s="146">
        <f t="shared" si="45"/>
        <v>1</v>
      </c>
      <c r="BJ88" s="146">
        <f t="shared" si="45"/>
        <v>1</v>
      </c>
      <c r="BK88" s="146">
        <f t="shared" si="45"/>
        <v>1</v>
      </c>
      <c r="BL88" s="146">
        <f t="shared" si="45"/>
        <v>1</v>
      </c>
      <c r="BM88" s="146">
        <f t="shared" si="45"/>
        <v>1</v>
      </c>
      <c r="BN88" s="146">
        <f t="shared" si="45"/>
        <v>1</v>
      </c>
      <c r="BO88" s="146">
        <f t="shared" si="45"/>
        <v>1</v>
      </c>
    </row>
    <row r="89" spans="1:67" s="129" customFormat="1" ht="18.75" customHeight="1" x14ac:dyDescent="0.25">
      <c r="A89" s="122"/>
      <c r="B89" s="145" t="s">
        <v>2047</v>
      </c>
      <c r="C89" s="145" t="s">
        <v>832</v>
      </c>
      <c r="D89" s="145" t="s">
        <v>19</v>
      </c>
      <c r="E89" s="224">
        <f>VLOOKUP(B89,'Cuadro Control'!C99:J2019,8,FALSE)</f>
        <v>46410609.014634147</v>
      </c>
      <c r="F89" s="106">
        <v>0.05</v>
      </c>
      <c r="G89" s="147">
        <v>46463</v>
      </c>
      <c r="H89" s="147">
        <v>46465</v>
      </c>
      <c r="I89" s="146">
        <f t="shared" si="43"/>
        <v>0</v>
      </c>
      <c r="J89" s="146">
        <f t="shared" si="43"/>
        <v>0</v>
      </c>
      <c r="K89" s="146">
        <f t="shared" si="43"/>
        <v>0</v>
      </c>
      <c r="L89" s="146">
        <f t="shared" si="43"/>
        <v>0</v>
      </c>
      <c r="M89" s="146">
        <f t="shared" si="43"/>
        <v>0</v>
      </c>
      <c r="N89" s="146">
        <f t="shared" si="43"/>
        <v>0</v>
      </c>
      <c r="O89" s="146">
        <f t="shared" si="43"/>
        <v>0</v>
      </c>
      <c r="P89" s="146">
        <f t="shared" si="43"/>
        <v>0</v>
      </c>
      <c r="Q89" s="146">
        <f t="shared" si="43"/>
        <v>0</v>
      </c>
      <c r="R89" s="146">
        <f t="shared" si="43"/>
        <v>0</v>
      </c>
      <c r="S89" s="146">
        <f t="shared" si="43"/>
        <v>0</v>
      </c>
      <c r="T89" s="146">
        <f t="shared" si="43"/>
        <v>0</v>
      </c>
      <c r="U89" s="146">
        <f t="shared" si="43"/>
        <v>0</v>
      </c>
      <c r="V89" s="146">
        <f t="shared" si="43"/>
        <v>0</v>
      </c>
      <c r="W89" s="146">
        <f t="shared" si="43"/>
        <v>0</v>
      </c>
      <c r="X89" s="146">
        <f t="shared" si="43"/>
        <v>0</v>
      </c>
      <c r="Y89" s="146">
        <f t="shared" si="44"/>
        <v>0</v>
      </c>
      <c r="Z89" s="146">
        <f t="shared" si="44"/>
        <v>0</v>
      </c>
      <c r="AA89" s="146">
        <f t="shared" si="44"/>
        <v>0</v>
      </c>
      <c r="AB89" s="146">
        <f t="shared" si="44"/>
        <v>0</v>
      </c>
      <c r="AC89" s="146">
        <f t="shared" si="44"/>
        <v>0</v>
      </c>
      <c r="AD89" s="146">
        <f t="shared" si="44"/>
        <v>0</v>
      </c>
      <c r="AE89" s="146">
        <f t="shared" si="44"/>
        <v>0</v>
      </c>
      <c r="AF89" s="146">
        <f t="shared" si="44"/>
        <v>0</v>
      </c>
      <c r="AG89" s="146">
        <f t="shared" si="44"/>
        <v>0</v>
      </c>
      <c r="AH89" s="146">
        <f t="shared" si="44"/>
        <v>0</v>
      </c>
      <c r="AI89" s="146">
        <f t="shared" si="44"/>
        <v>0</v>
      </c>
      <c r="AJ89" s="146">
        <f t="shared" si="44"/>
        <v>0</v>
      </c>
      <c r="AK89" s="146">
        <f t="shared" si="44"/>
        <v>0</v>
      </c>
      <c r="AL89" s="146">
        <f t="shared" si="44"/>
        <v>0</v>
      </c>
      <c r="AM89" s="146">
        <f t="shared" si="44"/>
        <v>0</v>
      </c>
      <c r="AN89" s="146">
        <f t="shared" si="44"/>
        <v>0</v>
      </c>
      <c r="AO89" s="146">
        <f t="shared" si="44"/>
        <v>0</v>
      </c>
      <c r="AP89" s="146">
        <f t="shared" si="44"/>
        <v>0</v>
      </c>
      <c r="AQ89" s="146">
        <f t="shared" si="44"/>
        <v>0</v>
      </c>
      <c r="AR89" s="146">
        <f t="shared" si="44"/>
        <v>0</v>
      </c>
      <c r="AS89" s="146">
        <f t="shared" si="44"/>
        <v>1</v>
      </c>
      <c r="AT89" s="146">
        <f t="shared" si="44"/>
        <v>1</v>
      </c>
      <c r="AU89" s="146">
        <f t="shared" si="44"/>
        <v>1</v>
      </c>
      <c r="AV89" s="146">
        <f t="shared" si="44"/>
        <v>1</v>
      </c>
      <c r="AW89" s="146">
        <f t="shared" si="44"/>
        <v>1</v>
      </c>
      <c r="AX89" s="146">
        <f t="shared" si="44"/>
        <v>1</v>
      </c>
      <c r="AY89" s="146">
        <f t="shared" si="44"/>
        <v>1</v>
      </c>
      <c r="AZ89" s="146">
        <f t="shared" si="44"/>
        <v>1</v>
      </c>
      <c r="BA89" s="146">
        <f t="shared" si="44"/>
        <v>1</v>
      </c>
      <c r="BB89" s="146">
        <f t="shared" si="44"/>
        <v>1</v>
      </c>
      <c r="BC89" s="146">
        <f t="shared" si="44"/>
        <v>1</v>
      </c>
      <c r="BD89" s="146">
        <f t="shared" ref="BD89:BO89" si="46">IF($G89=0,0,IF(BD$6&lt;$G89,0,IF(BD$6&gt;$H89,1,(BD$6-$G89+1)/($H89-$G89+1))))</f>
        <v>1</v>
      </c>
      <c r="BE89" s="146">
        <f t="shared" si="46"/>
        <v>1</v>
      </c>
      <c r="BF89" s="146">
        <f t="shared" si="46"/>
        <v>1</v>
      </c>
      <c r="BG89" s="146">
        <f t="shared" si="46"/>
        <v>1</v>
      </c>
      <c r="BH89" s="146">
        <f t="shared" si="46"/>
        <v>1</v>
      </c>
      <c r="BI89" s="146">
        <f t="shared" si="46"/>
        <v>1</v>
      </c>
      <c r="BJ89" s="146">
        <f t="shared" si="46"/>
        <v>1</v>
      </c>
      <c r="BK89" s="146">
        <f t="shared" si="46"/>
        <v>1</v>
      </c>
      <c r="BL89" s="146">
        <f t="shared" si="46"/>
        <v>1</v>
      </c>
      <c r="BM89" s="146">
        <f t="shared" si="46"/>
        <v>1</v>
      </c>
      <c r="BN89" s="146">
        <f t="shared" si="46"/>
        <v>1</v>
      </c>
      <c r="BO89" s="146">
        <f t="shared" si="46"/>
        <v>1</v>
      </c>
    </row>
    <row r="90" spans="1:67" s="129" customFormat="1" ht="18.75" customHeight="1" x14ac:dyDescent="0.25">
      <c r="A90" s="122"/>
      <c r="B90" s="139" t="s">
        <v>833</v>
      </c>
      <c r="C90" s="139" t="s">
        <v>834</v>
      </c>
      <c r="D90" s="139" t="s">
        <v>770</v>
      </c>
      <c r="E90" s="222">
        <f>SUM(E91:E98)</f>
        <v>922951821.58333695</v>
      </c>
      <c r="F90" s="140">
        <f>IFERROR(E90/$E$44,0)</f>
        <v>0.14285714285714285</v>
      </c>
      <c r="G90" s="141">
        <v>46336</v>
      </c>
      <c r="H90" s="141">
        <v>46469</v>
      </c>
      <c r="I90" s="140">
        <f>SUMPRODUCT($F91:$F98,I91:I98)</f>
        <v>0</v>
      </c>
      <c r="J90" s="140">
        <f t="shared" ref="J90:BO90" si="47">SUMPRODUCT($F91:$F98,J91:J98)</f>
        <v>0</v>
      </c>
      <c r="K90" s="140">
        <f t="shared" si="47"/>
        <v>0</v>
      </c>
      <c r="L90" s="140">
        <f t="shared" si="47"/>
        <v>0</v>
      </c>
      <c r="M90" s="140">
        <f t="shared" si="47"/>
        <v>0</v>
      </c>
      <c r="N90" s="140">
        <f t="shared" si="47"/>
        <v>0</v>
      </c>
      <c r="O90" s="140">
        <f t="shared" si="47"/>
        <v>0</v>
      </c>
      <c r="P90" s="140">
        <f t="shared" si="47"/>
        <v>0</v>
      </c>
      <c r="Q90" s="140">
        <f t="shared" si="47"/>
        <v>0</v>
      </c>
      <c r="R90" s="140">
        <f t="shared" si="47"/>
        <v>0</v>
      </c>
      <c r="S90" s="140">
        <f t="shared" si="47"/>
        <v>0</v>
      </c>
      <c r="T90" s="140">
        <f t="shared" si="47"/>
        <v>0</v>
      </c>
      <c r="U90" s="140">
        <f t="shared" si="47"/>
        <v>0</v>
      </c>
      <c r="V90" s="140">
        <f t="shared" si="47"/>
        <v>0</v>
      </c>
      <c r="W90" s="140">
        <f t="shared" si="47"/>
        <v>0</v>
      </c>
      <c r="X90" s="140">
        <f t="shared" si="47"/>
        <v>0</v>
      </c>
      <c r="Y90" s="140">
        <f t="shared" si="47"/>
        <v>0</v>
      </c>
      <c r="Z90" s="140">
        <f t="shared" si="47"/>
        <v>0</v>
      </c>
      <c r="AA90" s="140">
        <f t="shared" si="47"/>
        <v>0.17142857142857143</v>
      </c>
      <c r="AB90" s="140">
        <f t="shared" si="47"/>
        <v>0.39499999999999996</v>
      </c>
      <c r="AC90" s="140">
        <f t="shared" si="47"/>
        <v>0.43999999999999995</v>
      </c>
      <c r="AD90" s="140">
        <f t="shared" si="47"/>
        <v>0.43999999999999995</v>
      </c>
      <c r="AE90" s="140">
        <f t="shared" si="47"/>
        <v>0.43999999999999995</v>
      </c>
      <c r="AF90" s="140">
        <f t="shared" si="47"/>
        <v>0.43999999999999995</v>
      </c>
      <c r="AG90" s="140">
        <f t="shared" si="47"/>
        <v>0.43999999999999995</v>
      </c>
      <c r="AH90" s="140">
        <f t="shared" si="47"/>
        <v>0.43999999999999995</v>
      </c>
      <c r="AI90" s="140">
        <f t="shared" si="47"/>
        <v>0.43999999999999995</v>
      </c>
      <c r="AJ90" s="140">
        <f t="shared" si="47"/>
        <v>0.43999999999999995</v>
      </c>
      <c r="AK90" s="140">
        <f t="shared" si="47"/>
        <v>0.43999999999999995</v>
      </c>
      <c r="AL90" s="140">
        <f t="shared" si="47"/>
        <v>0.43999999999999995</v>
      </c>
      <c r="AM90" s="140">
        <f t="shared" si="47"/>
        <v>0.43999999999999995</v>
      </c>
      <c r="AN90" s="140">
        <f t="shared" si="47"/>
        <v>0.43999999999999995</v>
      </c>
      <c r="AO90" s="140">
        <f t="shared" si="47"/>
        <v>0.43999999999999995</v>
      </c>
      <c r="AP90" s="140">
        <f t="shared" si="47"/>
        <v>0.43999999999999995</v>
      </c>
      <c r="AQ90" s="140">
        <f t="shared" si="47"/>
        <v>0.48166666666666663</v>
      </c>
      <c r="AR90" s="140">
        <f t="shared" si="47"/>
        <v>0.90500000000000003</v>
      </c>
      <c r="AS90" s="140">
        <f t="shared" si="47"/>
        <v>0.96</v>
      </c>
      <c r="AT90" s="140">
        <f t="shared" si="47"/>
        <v>1</v>
      </c>
      <c r="AU90" s="140">
        <f t="shared" si="47"/>
        <v>1</v>
      </c>
      <c r="AV90" s="140">
        <f t="shared" si="47"/>
        <v>1</v>
      </c>
      <c r="AW90" s="140">
        <f t="shared" si="47"/>
        <v>1</v>
      </c>
      <c r="AX90" s="140">
        <f t="shared" si="47"/>
        <v>1</v>
      </c>
      <c r="AY90" s="140">
        <f t="shared" si="47"/>
        <v>1</v>
      </c>
      <c r="AZ90" s="140">
        <f t="shared" si="47"/>
        <v>1</v>
      </c>
      <c r="BA90" s="140">
        <f t="shared" si="47"/>
        <v>1</v>
      </c>
      <c r="BB90" s="140">
        <f t="shared" si="47"/>
        <v>1</v>
      </c>
      <c r="BC90" s="140">
        <f t="shared" si="47"/>
        <v>1</v>
      </c>
      <c r="BD90" s="140">
        <f t="shared" si="47"/>
        <v>1</v>
      </c>
      <c r="BE90" s="140">
        <f t="shared" si="47"/>
        <v>1</v>
      </c>
      <c r="BF90" s="140">
        <f t="shared" si="47"/>
        <v>1</v>
      </c>
      <c r="BG90" s="140">
        <f t="shared" si="47"/>
        <v>1</v>
      </c>
      <c r="BH90" s="140">
        <f t="shared" si="47"/>
        <v>1</v>
      </c>
      <c r="BI90" s="140">
        <f t="shared" si="47"/>
        <v>1</v>
      </c>
      <c r="BJ90" s="140">
        <f t="shared" si="47"/>
        <v>1</v>
      </c>
      <c r="BK90" s="140">
        <f t="shared" si="47"/>
        <v>1</v>
      </c>
      <c r="BL90" s="140">
        <f t="shared" si="47"/>
        <v>1</v>
      </c>
      <c r="BM90" s="140">
        <f t="shared" si="47"/>
        <v>1</v>
      </c>
      <c r="BN90" s="140">
        <f t="shared" si="47"/>
        <v>1</v>
      </c>
      <c r="BO90" s="140">
        <f t="shared" si="47"/>
        <v>1</v>
      </c>
    </row>
    <row r="91" spans="1:67" s="129" customFormat="1" ht="18.75" customHeight="1" x14ac:dyDescent="0.25">
      <c r="A91" s="122"/>
      <c r="B91" s="145" t="s">
        <v>835</v>
      </c>
      <c r="C91" s="145" t="s">
        <v>836</v>
      </c>
      <c r="D91" s="145" t="s">
        <v>8</v>
      </c>
      <c r="E91" s="224">
        <f>VLOOKUP(B91,'Cuadro Control'!C101:J2021,8,FALSE)</f>
        <v>90662604.648000002</v>
      </c>
      <c r="F91" s="106">
        <v>0.1</v>
      </c>
      <c r="G91" s="147">
        <v>46336</v>
      </c>
      <c r="H91" s="147">
        <v>46338</v>
      </c>
      <c r="I91" s="146">
        <f t="shared" ref="I91:X98" si="48">IF($G91=0,0,IF(I$6&lt;$G91,0,IF(I$6&gt;$H91,1,(I$6-$G91+1)/($H91-$G91+1))))</f>
        <v>0</v>
      </c>
      <c r="J91" s="146">
        <f t="shared" si="48"/>
        <v>0</v>
      </c>
      <c r="K91" s="146">
        <f t="shared" si="48"/>
        <v>0</v>
      </c>
      <c r="L91" s="146">
        <f t="shared" si="48"/>
        <v>0</v>
      </c>
      <c r="M91" s="146">
        <f t="shared" si="48"/>
        <v>0</v>
      </c>
      <c r="N91" s="146">
        <f t="shared" si="48"/>
        <v>0</v>
      </c>
      <c r="O91" s="146">
        <f t="shared" si="48"/>
        <v>0</v>
      </c>
      <c r="P91" s="146">
        <f t="shared" si="48"/>
        <v>0</v>
      </c>
      <c r="Q91" s="146">
        <f t="shared" si="48"/>
        <v>0</v>
      </c>
      <c r="R91" s="146">
        <f t="shared" si="48"/>
        <v>0</v>
      </c>
      <c r="S91" s="146">
        <f t="shared" si="48"/>
        <v>0</v>
      </c>
      <c r="T91" s="146">
        <f t="shared" si="48"/>
        <v>0</v>
      </c>
      <c r="U91" s="146">
        <f t="shared" si="48"/>
        <v>0</v>
      </c>
      <c r="V91" s="146">
        <f t="shared" si="48"/>
        <v>0</v>
      </c>
      <c r="W91" s="146">
        <f t="shared" si="48"/>
        <v>0</v>
      </c>
      <c r="X91" s="146">
        <f t="shared" si="48"/>
        <v>0</v>
      </c>
      <c r="Y91" s="146">
        <f t="shared" ref="Y91:BD98" si="49">IF($G91=0,0,IF(Y$6&lt;$G91,0,IF(Y$6&gt;$H91,1,(Y$6-$G91+1)/($H91-$G91+1))))</f>
        <v>0</v>
      </c>
      <c r="Z91" s="146">
        <f t="shared" si="49"/>
        <v>0</v>
      </c>
      <c r="AA91" s="146">
        <f t="shared" si="49"/>
        <v>1</v>
      </c>
      <c r="AB91" s="146">
        <f t="shared" si="49"/>
        <v>1</v>
      </c>
      <c r="AC91" s="146">
        <f t="shared" si="49"/>
        <v>1</v>
      </c>
      <c r="AD91" s="146">
        <f t="shared" si="49"/>
        <v>1</v>
      </c>
      <c r="AE91" s="146">
        <f t="shared" si="49"/>
        <v>1</v>
      </c>
      <c r="AF91" s="146">
        <f t="shared" si="49"/>
        <v>1</v>
      </c>
      <c r="AG91" s="146">
        <f t="shared" si="49"/>
        <v>1</v>
      </c>
      <c r="AH91" s="146">
        <f t="shared" si="49"/>
        <v>1</v>
      </c>
      <c r="AI91" s="146">
        <f t="shared" si="49"/>
        <v>1</v>
      </c>
      <c r="AJ91" s="146">
        <f t="shared" si="49"/>
        <v>1</v>
      </c>
      <c r="AK91" s="146">
        <f t="shared" si="49"/>
        <v>1</v>
      </c>
      <c r="AL91" s="146">
        <f t="shared" si="49"/>
        <v>1</v>
      </c>
      <c r="AM91" s="146">
        <f t="shared" si="49"/>
        <v>1</v>
      </c>
      <c r="AN91" s="146">
        <f t="shared" si="49"/>
        <v>1</v>
      </c>
      <c r="AO91" s="146">
        <f t="shared" si="49"/>
        <v>1</v>
      </c>
      <c r="AP91" s="146">
        <f t="shared" si="49"/>
        <v>1</v>
      </c>
      <c r="AQ91" s="146">
        <f t="shared" si="49"/>
        <v>1</v>
      </c>
      <c r="AR91" s="146">
        <f t="shared" si="49"/>
        <v>1</v>
      </c>
      <c r="AS91" s="146">
        <f t="shared" si="49"/>
        <v>1</v>
      </c>
      <c r="AT91" s="146">
        <f t="shared" si="49"/>
        <v>1</v>
      </c>
      <c r="AU91" s="146">
        <f t="shared" si="49"/>
        <v>1</v>
      </c>
      <c r="AV91" s="146">
        <f t="shared" si="49"/>
        <v>1</v>
      </c>
      <c r="AW91" s="146">
        <f t="shared" si="49"/>
        <v>1</v>
      </c>
      <c r="AX91" s="146">
        <f t="shared" si="49"/>
        <v>1</v>
      </c>
      <c r="AY91" s="146">
        <f t="shared" si="49"/>
        <v>1</v>
      </c>
      <c r="AZ91" s="146">
        <f t="shared" si="49"/>
        <v>1</v>
      </c>
      <c r="BA91" s="146">
        <f t="shared" si="49"/>
        <v>1</v>
      </c>
      <c r="BB91" s="146">
        <f t="shared" si="49"/>
        <v>1</v>
      </c>
      <c r="BC91" s="146">
        <f t="shared" si="49"/>
        <v>1</v>
      </c>
      <c r="BD91" s="146">
        <f t="shared" si="49"/>
        <v>1</v>
      </c>
      <c r="BE91" s="146">
        <f t="shared" ref="BE91:BO97" si="50">IF($G91=0,0,IF(BE$6&lt;$G91,0,IF(BE$6&gt;$H91,1,(BE$6-$G91+1)/($H91-$G91+1))))</f>
        <v>1</v>
      </c>
      <c r="BF91" s="146">
        <f t="shared" si="50"/>
        <v>1</v>
      </c>
      <c r="BG91" s="146">
        <f t="shared" si="50"/>
        <v>1</v>
      </c>
      <c r="BH91" s="146">
        <f t="shared" si="50"/>
        <v>1</v>
      </c>
      <c r="BI91" s="146">
        <f t="shared" si="50"/>
        <v>1</v>
      </c>
      <c r="BJ91" s="146">
        <f t="shared" si="50"/>
        <v>1</v>
      </c>
      <c r="BK91" s="146">
        <f t="shared" si="50"/>
        <v>1</v>
      </c>
      <c r="BL91" s="146">
        <f t="shared" si="50"/>
        <v>1</v>
      </c>
      <c r="BM91" s="146">
        <f t="shared" si="50"/>
        <v>1</v>
      </c>
      <c r="BN91" s="146">
        <f t="shared" si="50"/>
        <v>1</v>
      </c>
      <c r="BO91" s="146">
        <f t="shared" si="50"/>
        <v>1</v>
      </c>
    </row>
    <row r="92" spans="1:67" s="129" customFormat="1" ht="18.75" customHeight="1" x14ac:dyDescent="0.25">
      <c r="A92" s="122"/>
      <c r="B92" s="145" t="s">
        <v>837</v>
      </c>
      <c r="C92" s="145" t="s">
        <v>838</v>
      </c>
      <c r="D92" s="145" t="s">
        <v>7</v>
      </c>
      <c r="E92" s="224">
        <f>VLOOKUP(B92,'Cuadro Control'!C102:J2022,8,FALSE)</f>
        <v>230777539.104</v>
      </c>
      <c r="F92" s="106">
        <v>0.25</v>
      </c>
      <c r="G92" s="147">
        <v>46338</v>
      </c>
      <c r="H92" s="147">
        <v>46344</v>
      </c>
      <c r="I92" s="146">
        <f t="shared" si="48"/>
        <v>0</v>
      </c>
      <c r="J92" s="146">
        <f t="shared" si="48"/>
        <v>0</v>
      </c>
      <c r="K92" s="146">
        <f t="shared" si="48"/>
        <v>0</v>
      </c>
      <c r="L92" s="146">
        <f t="shared" si="48"/>
        <v>0</v>
      </c>
      <c r="M92" s="146">
        <f t="shared" si="48"/>
        <v>0</v>
      </c>
      <c r="N92" s="146">
        <f t="shared" si="48"/>
        <v>0</v>
      </c>
      <c r="O92" s="146">
        <f t="shared" si="48"/>
        <v>0</v>
      </c>
      <c r="P92" s="146">
        <f t="shared" si="48"/>
        <v>0</v>
      </c>
      <c r="Q92" s="146">
        <f t="shared" si="48"/>
        <v>0</v>
      </c>
      <c r="R92" s="146">
        <f t="shared" si="48"/>
        <v>0</v>
      </c>
      <c r="S92" s="146">
        <f t="shared" si="48"/>
        <v>0</v>
      </c>
      <c r="T92" s="146">
        <f t="shared" si="48"/>
        <v>0</v>
      </c>
      <c r="U92" s="146">
        <f t="shared" si="48"/>
        <v>0</v>
      </c>
      <c r="V92" s="146">
        <f t="shared" si="48"/>
        <v>0</v>
      </c>
      <c r="W92" s="146">
        <f t="shared" si="48"/>
        <v>0</v>
      </c>
      <c r="X92" s="146">
        <f t="shared" si="48"/>
        <v>0</v>
      </c>
      <c r="Y92" s="146">
        <f t="shared" si="49"/>
        <v>0</v>
      </c>
      <c r="Z92" s="146">
        <f t="shared" si="49"/>
        <v>0</v>
      </c>
      <c r="AA92" s="146">
        <f t="shared" si="49"/>
        <v>0.2857142857142857</v>
      </c>
      <c r="AB92" s="146">
        <f t="shared" si="49"/>
        <v>1</v>
      </c>
      <c r="AC92" s="146">
        <f t="shared" si="49"/>
        <v>1</v>
      </c>
      <c r="AD92" s="146">
        <f t="shared" si="49"/>
        <v>1</v>
      </c>
      <c r="AE92" s="146">
        <f t="shared" si="49"/>
        <v>1</v>
      </c>
      <c r="AF92" s="146">
        <f t="shared" si="49"/>
        <v>1</v>
      </c>
      <c r="AG92" s="146">
        <f t="shared" si="49"/>
        <v>1</v>
      </c>
      <c r="AH92" s="146">
        <f t="shared" si="49"/>
        <v>1</v>
      </c>
      <c r="AI92" s="146">
        <f t="shared" si="49"/>
        <v>1</v>
      </c>
      <c r="AJ92" s="146">
        <f t="shared" si="49"/>
        <v>1</v>
      </c>
      <c r="AK92" s="146">
        <f t="shared" si="49"/>
        <v>1</v>
      </c>
      <c r="AL92" s="146">
        <f t="shared" si="49"/>
        <v>1</v>
      </c>
      <c r="AM92" s="146">
        <f t="shared" si="49"/>
        <v>1</v>
      </c>
      <c r="AN92" s="146">
        <f t="shared" si="49"/>
        <v>1</v>
      </c>
      <c r="AO92" s="146">
        <f t="shared" si="49"/>
        <v>1</v>
      </c>
      <c r="AP92" s="146">
        <f t="shared" si="49"/>
        <v>1</v>
      </c>
      <c r="AQ92" s="146">
        <f t="shared" si="49"/>
        <v>1</v>
      </c>
      <c r="AR92" s="146">
        <f t="shared" si="49"/>
        <v>1</v>
      </c>
      <c r="AS92" s="146">
        <f t="shared" si="49"/>
        <v>1</v>
      </c>
      <c r="AT92" s="146">
        <f t="shared" si="49"/>
        <v>1</v>
      </c>
      <c r="AU92" s="146">
        <f t="shared" si="49"/>
        <v>1</v>
      </c>
      <c r="AV92" s="146">
        <f t="shared" si="49"/>
        <v>1</v>
      </c>
      <c r="AW92" s="146">
        <f t="shared" si="49"/>
        <v>1</v>
      </c>
      <c r="AX92" s="146">
        <f t="shared" si="49"/>
        <v>1</v>
      </c>
      <c r="AY92" s="146">
        <f t="shared" si="49"/>
        <v>1</v>
      </c>
      <c r="AZ92" s="146">
        <f t="shared" si="49"/>
        <v>1</v>
      </c>
      <c r="BA92" s="146">
        <f t="shared" si="49"/>
        <v>1</v>
      </c>
      <c r="BB92" s="146">
        <f t="shared" si="49"/>
        <v>1</v>
      </c>
      <c r="BC92" s="146">
        <f t="shared" si="49"/>
        <v>1</v>
      </c>
      <c r="BD92" s="146">
        <f t="shared" si="49"/>
        <v>1</v>
      </c>
      <c r="BE92" s="146">
        <f t="shared" si="50"/>
        <v>1</v>
      </c>
      <c r="BF92" s="146">
        <f t="shared" si="50"/>
        <v>1</v>
      </c>
      <c r="BG92" s="146">
        <f t="shared" si="50"/>
        <v>1</v>
      </c>
      <c r="BH92" s="146">
        <f t="shared" si="50"/>
        <v>1</v>
      </c>
      <c r="BI92" s="146">
        <f t="shared" si="50"/>
        <v>1</v>
      </c>
      <c r="BJ92" s="146">
        <f t="shared" si="50"/>
        <v>1</v>
      </c>
      <c r="BK92" s="146">
        <f t="shared" si="50"/>
        <v>1</v>
      </c>
      <c r="BL92" s="146">
        <f t="shared" si="50"/>
        <v>1</v>
      </c>
      <c r="BM92" s="146">
        <f t="shared" si="50"/>
        <v>1</v>
      </c>
      <c r="BN92" s="146">
        <f t="shared" si="50"/>
        <v>1</v>
      </c>
      <c r="BO92" s="146">
        <f t="shared" si="50"/>
        <v>1</v>
      </c>
    </row>
    <row r="93" spans="1:67" s="129" customFormat="1" ht="18.75" customHeight="1" x14ac:dyDescent="0.25">
      <c r="A93" s="122"/>
      <c r="B93" s="145" t="s">
        <v>839</v>
      </c>
      <c r="C93" s="145" t="s">
        <v>840</v>
      </c>
      <c r="D93" s="145" t="s">
        <v>7</v>
      </c>
      <c r="E93" s="224">
        <f>VLOOKUP(B93,'Cuadro Control'!C103:J2023,8,FALSE)</f>
        <v>82420549.679999992</v>
      </c>
      <c r="F93" s="106">
        <v>0.09</v>
      </c>
      <c r="G93" s="147">
        <v>46344</v>
      </c>
      <c r="H93" s="147">
        <v>46349</v>
      </c>
      <c r="I93" s="146">
        <f t="shared" si="48"/>
        <v>0</v>
      </c>
      <c r="J93" s="146">
        <f t="shared" si="48"/>
        <v>0</v>
      </c>
      <c r="K93" s="146">
        <f t="shared" si="48"/>
        <v>0</v>
      </c>
      <c r="L93" s="146">
        <f t="shared" si="48"/>
        <v>0</v>
      </c>
      <c r="M93" s="146">
        <f t="shared" si="48"/>
        <v>0</v>
      </c>
      <c r="N93" s="146">
        <f t="shared" si="48"/>
        <v>0</v>
      </c>
      <c r="O93" s="146">
        <f t="shared" si="48"/>
        <v>0</v>
      </c>
      <c r="P93" s="146">
        <f t="shared" si="48"/>
        <v>0</v>
      </c>
      <c r="Q93" s="146">
        <f t="shared" si="48"/>
        <v>0</v>
      </c>
      <c r="R93" s="146">
        <f t="shared" si="48"/>
        <v>0</v>
      </c>
      <c r="S93" s="146">
        <f t="shared" si="48"/>
        <v>0</v>
      </c>
      <c r="T93" s="146">
        <f t="shared" si="48"/>
        <v>0</v>
      </c>
      <c r="U93" s="146">
        <f t="shared" si="48"/>
        <v>0</v>
      </c>
      <c r="V93" s="146">
        <f t="shared" si="48"/>
        <v>0</v>
      </c>
      <c r="W93" s="146">
        <f t="shared" si="48"/>
        <v>0</v>
      </c>
      <c r="X93" s="146">
        <f t="shared" si="48"/>
        <v>0</v>
      </c>
      <c r="Y93" s="146">
        <f t="shared" si="49"/>
        <v>0</v>
      </c>
      <c r="Z93" s="146">
        <f t="shared" si="49"/>
        <v>0</v>
      </c>
      <c r="AA93" s="146">
        <f t="shared" si="49"/>
        <v>0</v>
      </c>
      <c r="AB93" s="146">
        <f t="shared" si="49"/>
        <v>0.5</v>
      </c>
      <c r="AC93" s="146">
        <f t="shared" si="49"/>
        <v>1</v>
      </c>
      <c r="AD93" s="146">
        <f t="shared" si="49"/>
        <v>1</v>
      </c>
      <c r="AE93" s="146">
        <f t="shared" si="49"/>
        <v>1</v>
      </c>
      <c r="AF93" s="146">
        <f t="shared" si="49"/>
        <v>1</v>
      </c>
      <c r="AG93" s="146">
        <f t="shared" si="49"/>
        <v>1</v>
      </c>
      <c r="AH93" s="146">
        <f t="shared" si="49"/>
        <v>1</v>
      </c>
      <c r="AI93" s="146">
        <f t="shared" si="49"/>
        <v>1</v>
      </c>
      <c r="AJ93" s="146">
        <f t="shared" si="49"/>
        <v>1</v>
      </c>
      <c r="AK93" s="146">
        <f t="shared" si="49"/>
        <v>1</v>
      </c>
      <c r="AL93" s="146">
        <f t="shared" si="49"/>
        <v>1</v>
      </c>
      <c r="AM93" s="146">
        <f t="shared" si="49"/>
        <v>1</v>
      </c>
      <c r="AN93" s="146">
        <f t="shared" si="49"/>
        <v>1</v>
      </c>
      <c r="AO93" s="146">
        <f t="shared" si="49"/>
        <v>1</v>
      </c>
      <c r="AP93" s="146">
        <f t="shared" si="49"/>
        <v>1</v>
      </c>
      <c r="AQ93" s="146">
        <f t="shared" si="49"/>
        <v>1</v>
      </c>
      <c r="AR93" s="146">
        <f t="shared" si="49"/>
        <v>1</v>
      </c>
      <c r="AS93" s="146">
        <f t="shared" si="49"/>
        <v>1</v>
      </c>
      <c r="AT93" s="146">
        <f t="shared" si="49"/>
        <v>1</v>
      </c>
      <c r="AU93" s="146">
        <f t="shared" si="49"/>
        <v>1</v>
      </c>
      <c r="AV93" s="146">
        <f t="shared" si="49"/>
        <v>1</v>
      </c>
      <c r="AW93" s="146">
        <f t="shared" si="49"/>
        <v>1</v>
      </c>
      <c r="AX93" s="146">
        <f t="shared" si="49"/>
        <v>1</v>
      </c>
      <c r="AY93" s="146">
        <f t="shared" si="49"/>
        <v>1</v>
      </c>
      <c r="AZ93" s="146">
        <f t="shared" si="49"/>
        <v>1</v>
      </c>
      <c r="BA93" s="146">
        <f t="shared" si="49"/>
        <v>1</v>
      </c>
      <c r="BB93" s="146">
        <f t="shared" si="49"/>
        <v>1</v>
      </c>
      <c r="BC93" s="146">
        <f t="shared" si="49"/>
        <v>1</v>
      </c>
      <c r="BD93" s="146">
        <f t="shared" si="49"/>
        <v>1</v>
      </c>
      <c r="BE93" s="146">
        <f t="shared" si="50"/>
        <v>1</v>
      </c>
      <c r="BF93" s="146">
        <f t="shared" si="50"/>
        <v>1</v>
      </c>
      <c r="BG93" s="146">
        <f t="shared" si="50"/>
        <v>1</v>
      </c>
      <c r="BH93" s="146">
        <f t="shared" si="50"/>
        <v>1</v>
      </c>
      <c r="BI93" s="146">
        <f t="shared" si="50"/>
        <v>1</v>
      </c>
      <c r="BJ93" s="146">
        <f t="shared" si="50"/>
        <v>1</v>
      </c>
      <c r="BK93" s="146">
        <f t="shared" si="50"/>
        <v>1</v>
      </c>
      <c r="BL93" s="146">
        <f t="shared" si="50"/>
        <v>1</v>
      </c>
      <c r="BM93" s="146">
        <f t="shared" si="50"/>
        <v>1</v>
      </c>
      <c r="BN93" s="146">
        <f t="shared" si="50"/>
        <v>1</v>
      </c>
      <c r="BO93" s="146">
        <f t="shared" si="50"/>
        <v>1</v>
      </c>
    </row>
    <row r="94" spans="1:67" s="129" customFormat="1" ht="18.75" customHeight="1" x14ac:dyDescent="0.25">
      <c r="A94" s="122"/>
      <c r="B94" s="145" t="s">
        <v>841</v>
      </c>
      <c r="C94" s="145" t="s">
        <v>842</v>
      </c>
      <c r="D94" s="145" t="s">
        <v>7</v>
      </c>
      <c r="E94" s="224">
        <f>VLOOKUP(B94,'Cuadro Control'!C104:J2024,8,FALSE)</f>
        <v>230777539.104</v>
      </c>
      <c r="F94" s="106">
        <v>0.25</v>
      </c>
      <c r="G94" s="147">
        <v>46451</v>
      </c>
      <c r="H94" s="147">
        <v>46456</v>
      </c>
      <c r="I94" s="146">
        <f t="shared" si="48"/>
        <v>0</v>
      </c>
      <c r="J94" s="146">
        <f t="shared" si="48"/>
        <v>0</v>
      </c>
      <c r="K94" s="146">
        <f t="shared" si="48"/>
        <v>0</v>
      </c>
      <c r="L94" s="146">
        <f t="shared" si="48"/>
        <v>0</v>
      </c>
      <c r="M94" s="146">
        <f t="shared" si="48"/>
        <v>0</v>
      </c>
      <c r="N94" s="146">
        <f t="shared" si="48"/>
        <v>0</v>
      </c>
      <c r="O94" s="146">
        <f t="shared" si="48"/>
        <v>0</v>
      </c>
      <c r="P94" s="146">
        <f t="shared" si="48"/>
        <v>0</v>
      </c>
      <c r="Q94" s="146">
        <f t="shared" si="48"/>
        <v>0</v>
      </c>
      <c r="R94" s="146">
        <f t="shared" si="48"/>
        <v>0</v>
      </c>
      <c r="S94" s="146">
        <f t="shared" si="48"/>
        <v>0</v>
      </c>
      <c r="T94" s="146">
        <f t="shared" si="48"/>
        <v>0</v>
      </c>
      <c r="U94" s="146">
        <f t="shared" si="48"/>
        <v>0</v>
      </c>
      <c r="V94" s="146">
        <f t="shared" si="48"/>
        <v>0</v>
      </c>
      <c r="W94" s="146">
        <f t="shared" si="48"/>
        <v>0</v>
      </c>
      <c r="X94" s="146">
        <f t="shared" si="48"/>
        <v>0</v>
      </c>
      <c r="Y94" s="146">
        <f t="shared" si="49"/>
        <v>0</v>
      </c>
      <c r="Z94" s="146">
        <f t="shared" si="49"/>
        <v>0</v>
      </c>
      <c r="AA94" s="146">
        <f t="shared" si="49"/>
        <v>0</v>
      </c>
      <c r="AB94" s="146">
        <f t="shared" si="49"/>
        <v>0</v>
      </c>
      <c r="AC94" s="146">
        <f t="shared" si="49"/>
        <v>0</v>
      </c>
      <c r="AD94" s="146">
        <f t="shared" si="49"/>
        <v>0</v>
      </c>
      <c r="AE94" s="146">
        <f t="shared" si="49"/>
        <v>0</v>
      </c>
      <c r="AF94" s="146">
        <f t="shared" si="49"/>
        <v>0</v>
      </c>
      <c r="AG94" s="146">
        <f t="shared" si="49"/>
        <v>0</v>
      </c>
      <c r="AH94" s="146">
        <f t="shared" si="49"/>
        <v>0</v>
      </c>
      <c r="AI94" s="146">
        <f t="shared" si="49"/>
        <v>0</v>
      </c>
      <c r="AJ94" s="146">
        <f t="shared" si="49"/>
        <v>0</v>
      </c>
      <c r="AK94" s="146">
        <f t="shared" si="49"/>
        <v>0</v>
      </c>
      <c r="AL94" s="146">
        <f t="shared" si="49"/>
        <v>0</v>
      </c>
      <c r="AM94" s="146">
        <f t="shared" si="49"/>
        <v>0</v>
      </c>
      <c r="AN94" s="146">
        <f t="shared" si="49"/>
        <v>0</v>
      </c>
      <c r="AO94" s="146">
        <f t="shared" si="49"/>
        <v>0</v>
      </c>
      <c r="AP94" s="146">
        <f t="shared" si="49"/>
        <v>0</v>
      </c>
      <c r="AQ94" s="146">
        <f t="shared" si="49"/>
        <v>0.16666666666666666</v>
      </c>
      <c r="AR94" s="146">
        <f t="shared" si="49"/>
        <v>1</v>
      </c>
      <c r="AS94" s="146">
        <f t="shared" si="49"/>
        <v>1</v>
      </c>
      <c r="AT94" s="146">
        <f t="shared" si="49"/>
        <v>1</v>
      </c>
      <c r="AU94" s="146">
        <f t="shared" si="49"/>
        <v>1</v>
      </c>
      <c r="AV94" s="146">
        <f t="shared" si="49"/>
        <v>1</v>
      </c>
      <c r="AW94" s="146">
        <f t="shared" si="49"/>
        <v>1</v>
      </c>
      <c r="AX94" s="146">
        <f t="shared" si="49"/>
        <v>1</v>
      </c>
      <c r="AY94" s="146">
        <f t="shared" si="49"/>
        <v>1</v>
      </c>
      <c r="AZ94" s="146">
        <f t="shared" si="49"/>
        <v>1</v>
      </c>
      <c r="BA94" s="146">
        <f t="shared" si="49"/>
        <v>1</v>
      </c>
      <c r="BB94" s="146">
        <f t="shared" si="49"/>
        <v>1</v>
      </c>
      <c r="BC94" s="146">
        <f t="shared" si="49"/>
        <v>1</v>
      </c>
      <c r="BD94" s="146">
        <f t="shared" si="49"/>
        <v>1</v>
      </c>
      <c r="BE94" s="146">
        <f t="shared" si="50"/>
        <v>1</v>
      </c>
      <c r="BF94" s="146">
        <f t="shared" si="50"/>
        <v>1</v>
      </c>
      <c r="BG94" s="146">
        <f t="shared" si="50"/>
        <v>1</v>
      </c>
      <c r="BH94" s="146">
        <f t="shared" si="50"/>
        <v>1</v>
      </c>
      <c r="BI94" s="146">
        <f t="shared" si="50"/>
        <v>1</v>
      </c>
      <c r="BJ94" s="146">
        <f t="shared" si="50"/>
        <v>1</v>
      </c>
      <c r="BK94" s="146">
        <f t="shared" si="50"/>
        <v>1</v>
      </c>
      <c r="BL94" s="146">
        <f t="shared" si="50"/>
        <v>1</v>
      </c>
      <c r="BM94" s="146">
        <f t="shared" si="50"/>
        <v>1</v>
      </c>
      <c r="BN94" s="146">
        <f t="shared" si="50"/>
        <v>1</v>
      </c>
      <c r="BO94" s="146">
        <f t="shared" si="50"/>
        <v>1</v>
      </c>
    </row>
    <row r="95" spans="1:67" s="129" customFormat="1" ht="18.75" customHeight="1" x14ac:dyDescent="0.25">
      <c r="A95" s="122"/>
      <c r="B95" s="145" t="s">
        <v>843</v>
      </c>
      <c r="C95" s="145" t="s">
        <v>844</v>
      </c>
      <c r="D95" s="145" t="s">
        <v>8</v>
      </c>
      <c r="E95" s="224">
        <f>VLOOKUP(B95,'Cuadro Control'!C105:J2025,8,FALSE)</f>
        <v>49452329.807999998</v>
      </c>
      <c r="F95" s="106">
        <v>0.05</v>
      </c>
      <c r="G95" s="147">
        <v>46456</v>
      </c>
      <c r="H95" s="147">
        <v>46457</v>
      </c>
      <c r="I95" s="146">
        <f t="shared" si="48"/>
        <v>0</v>
      </c>
      <c r="J95" s="146">
        <f t="shared" si="48"/>
        <v>0</v>
      </c>
      <c r="K95" s="146">
        <f t="shared" si="48"/>
        <v>0</v>
      </c>
      <c r="L95" s="146">
        <f t="shared" si="48"/>
        <v>0</v>
      </c>
      <c r="M95" s="146">
        <f t="shared" si="48"/>
        <v>0</v>
      </c>
      <c r="N95" s="146">
        <f t="shared" si="48"/>
        <v>0</v>
      </c>
      <c r="O95" s="146">
        <f t="shared" si="48"/>
        <v>0</v>
      </c>
      <c r="P95" s="146">
        <f t="shared" si="48"/>
        <v>0</v>
      </c>
      <c r="Q95" s="146">
        <f t="shared" si="48"/>
        <v>0</v>
      </c>
      <c r="R95" s="146">
        <f t="shared" si="48"/>
        <v>0</v>
      </c>
      <c r="S95" s="146">
        <f t="shared" si="48"/>
        <v>0</v>
      </c>
      <c r="T95" s="146">
        <f t="shared" si="48"/>
        <v>0</v>
      </c>
      <c r="U95" s="146">
        <f t="shared" si="48"/>
        <v>0</v>
      </c>
      <c r="V95" s="146">
        <f t="shared" si="48"/>
        <v>0</v>
      </c>
      <c r="W95" s="146">
        <f t="shared" si="48"/>
        <v>0</v>
      </c>
      <c r="X95" s="146">
        <f t="shared" si="48"/>
        <v>0</v>
      </c>
      <c r="Y95" s="146">
        <f t="shared" si="49"/>
        <v>0</v>
      </c>
      <c r="Z95" s="146">
        <f t="shared" si="49"/>
        <v>0</v>
      </c>
      <c r="AA95" s="146">
        <f t="shared" si="49"/>
        <v>0</v>
      </c>
      <c r="AB95" s="146">
        <f t="shared" si="49"/>
        <v>0</v>
      </c>
      <c r="AC95" s="146">
        <f t="shared" si="49"/>
        <v>0</v>
      </c>
      <c r="AD95" s="146">
        <f t="shared" si="49"/>
        <v>0</v>
      </c>
      <c r="AE95" s="146">
        <f t="shared" si="49"/>
        <v>0</v>
      </c>
      <c r="AF95" s="146">
        <f t="shared" si="49"/>
        <v>0</v>
      </c>
      <c r="AG95" s="146">
        <f t="shared" si="49"/>
        <v>0</v>
      </c>
      <c r="AH95" s="146">
        <f t="shared" si="49"/>
        <v>0</v>
      </c>
      <c r="AI95" s="146">
        <f t="shared" si="49"/>
        <v>0</v>
      </c>
      <c r="AJ95" s="146">
        <f t="shared" si="49"/>
        <v>0</v>
      </c>
      <c r="AK95" s="146">
        <f t="shared" si="49"/>
        <v>0</v>
      </c>
      <c r="AL95" s="146">
        <f t="shared" si="49"/>
        <v>0</v>
      </c>
      <c r="AM95" s="146">
        <f t="shared" si="49"/>
        <v>0</v>
      </c>
      <c r="AN95" s="146">
        <f t="shared" si="49"/>
        <v>0</v>
      </c>
      <c r="AO95" s="146">
        <f t="shared" si="49"/>
        <v>0</v>
      </c>
      <c r="AP95" s="146">
        <f t="shared" si="49"/>
        <v>0</v>
      </c>
      <c r="AQ95" s="146">
        <f t="shared" si="49"/>
        <v>0</v>
      </c>
      <c r="AR95" s="146">
        <f t="shared" si="49"/>
        <v>1</v>
      </c>
      <c r="AS95" s="146">
        <f t="shared" si="49"/>
        <v>1</v>
      </c>
      <c r="AT95" s="146">
        <f t="shared" si="49"/>
        <v>1</v>
      </c>
      <c r="AU95" s="146">
        <f t="shared" si="49"/>
        <v>1</v>
      </c>
      <c r="AV95" s="146">
        <f t="shared" si="49"/>
        <v>1</v>
      </c>
      <c r="AW95" s="146">
        <f t="shared" si="49"/>
        <v>1</v>
      </c>
      <c r="AX95" s="146">
        <f t="shared" si="49"/>
        <v>1</v>
      </c>
      <c r="AY95" s="146">
        <f t="shared" si="49"/>
        <v>1</v>
      </c>
      <c r="AZ95" s="146">
        <f t="shared" si="49"/>
        <v>1</v>
      </c>
      <c r="BA95" s="146">
        <f t="shared" si="49"/>
        <v>1</v>
      </c>
      <c r="BB95" s="146">
        <f t="shared" si="49"/>
        <v>1</v>
      </c>
      <c r="BC95" s="146">
        <f t="shared" si="49"/>
        <v>1</v>
      </c>
      <c r="BD95" s="146">
        <f t="shared" si="49"/>
        <v>1</v>
      </c>
      <c r="BE95" s="146">
        <f t="shared" si="50"/>
        <v>1</v>
      </c>
      <c r="BF95" s="146">
        <f t="shared" si="50"/>
        <v>1</v>
      </c>
      <c r="BG95" s="146">
        <f t="shared" si="50"/>
        <v>1</v>
      </c>
      <c r="BH95" s="146">
        <f t="shared" si="50"/>
        <v>1</v>
      </c>
      <c r="BI95" s="146">
        <f t="shared" si="50"/>
        <v>1</v>
      </c>
      <c r="BJ95" s="146">
        <f t="shared" si="50"/>
        <v>1</v>
      </c>
      <c r="BK95" s="146">
        <f t="shared" si="50"/>
        <v>1</v>
      </c>
      <c r="BL95" s="146">
        <f t="shared" si="50"/>
        <v>1</v>
      </c>
      <c r="BM95" s="146">
        <f t="shared" si="50"/>
        <v>1</v>
      </c>
      <c r="BN95" s="146">
        <f t="shared" si="50"/>
        <v>1</v>
      </c>
      <c r="BO95" s="146">
        <f t="shared" si="50"/>
        <v>1</v>
      </c>
    </row>
    <row r="96" spans="1:67" s="129" customFormat="1" ht="18.75" customHeight="1" x14ac:dyDescent="0.25">
      <c r="A96" s="122"/>
      <c r="B96" s="145" t="s">
        <v>845</v>
      </c>
      <c r="C96" s="145" t="s">
        <v>846</v>
      </c>
      <c r="D96" s="145" t="s">
        <v>8</v>
      </c>
      <c r="E96" s="224">
        <f>VLOOKUP(B96,'Cuadro Control'!C106:J2026,8,FALSE)</f>
        <v>140114934.456</v>
      </c>
      <c r="F96" s="106">
        <v>0.15</v>
      </c>
      <c r="G96" s="147">
        <v>46457</v>
      </c>
      <c r="H96" s="147">
        <v>46457</v>
      </c>
      <c r="I96" s="146">
        <f t="shared" si="48"/>
        <v>0</v>
      </c>
      <c r="J96" s="146">
        <f t="shared" si="48"/>
        <v>0</v>
      </c>
      <c r="K96" s="146">
        <f t="shared" si="48"/>
        <v>0</v>
      </c>
      <c r="L96" s="146">
        <f t="shared" si="48"/>
        <v>0</v>
      </c>
      <c r="M96" s="146">
        <f t="shared" si="48"/>
        <v>0</v>
      </c>
      <c r="N96" s="146">
        <f t="shared" si="48"/>
        <v>0</v>
      </c>
      <c r="O96" s="146">
        <f t="shared" si="48"/>
        <v>0</v>
      </c>
      <c r="P96" s="146">
        <f t="shared" si="48"/>
        <v>0</v>
      </c>
      <c r="Q96" s="146">
        <f t="shared" si="48"/>
        <v>0</v>
      </c>
      <c r="R96" s="146">
        <f t="shared" si="48"/>
        <v>0</v>
      </c>
      <c r="S96" s="146">
        <f t="shared" si="48"/>
        <v>0</v>
      </c>
      <c r="T96" s="146">
        <f t="shared" si="48"/>
        <v>0</v>
      </c>
      <c r="U96" s="146">
        <f t="shared" si="48"/>
        <v>0</v>
      </c>
      <c r="V96" s="146">
        <f t="shared" si="48"/>
        <v>0</v>
      </c>
      <c r="W96" s="146">
        <f t="shared" si="48"/>
        <v>0</v>
      </c>
      <c r="X96" s="146">
        <f t="shared" si="48"/>
        <v>0</v>
      </c>
      <c r="Y96" s="146">
        <f t="shared" si="49"/>
        <v>0</v>
      </c>
      <c r="Z96" s="146">
        <f t="shared" si="49"/>
        <v>0</v>
      </c>
      <c r="AA96" s="146">
        <f t="shared" si="49"/>
        <v>0</v>
      </c>
      <c r="AB96" s="146">
        <f t="shared" si="49"/>
        <v>0</v>
      </c>
      <c r="AC96" s="146">
        <f t="shared" si="49"/>
        <v>0</v>
      </c>
      <c r="AD96" s="146">
        <f t="shared" si="49"/>
        <v>0</v>
      </c>
      <c r="AE96" s="146">
        <f t="shared" si="49"/>
        <v>0</v>
      </c>
      <c r="AF96" s="146">
        <f t="shared" si="49"/>
        <v>0</v>
      </c>
      <c r="AG96" s="146">
        <f t="shared" si="49"/>
        <v>0</v>
      </c>
      <c r="AH96" s="146">
        <f t="shared" si="49"/>
        <v>0</v>
      </c>
      <c r="AI96" s="146">
        <f t="shared" si="49"/>
        <v>0</v>
      </c>
      <c r="AJ96" s="146">
        <f t="shared" si="49"/>
        <v>0</v>
      </c>
      <c r="AK96" s="146">
        <f t="shared" si="49"/>
        <v>0</v>
      </c>
      <c r="AL96" s="146">
        <f t="shared" si="49"/>
        <v>0</v>
      </c>
      <c r="AM96" s="146">
        <f t="shared" si="49"/>
        <v>0</v>
      </c>
      <c r="AN96" s="146">
        <f t="shared" si="49"/>
        <v>0</v>
      </c>
      <c r="AO96" s="146">
        <f t="shared" si="49"/>
        <v>0</v>
      </c>
      <c r="AP96" s="146">
        <f t="shared" si="49"/>
        <v>0</v>
      </c>
      <c r="AQ96" s="146">
        <f t="shared" si="49"/>
        <v>0</v>
      </c>
      <c r="AR96" s="146">
        <f t="shared" si="49"/>
        <v>1</v>
      </c>
      <c r="AS96" s="146">
        <f t="shared" si="49"/>
        <v>1</v>
      </c>
      <c r="AT96" s="146">
        <f t="shared" si="49"/>
        <v>1</v>
      </c>
      <c r="AU96" s="146">
        <f t="shared" si="49"/>
        <v>1</v>
      </c>
      <c r="AV96" s="146">
        <f t="shared" si="49"/>
        <v>1</v>
      </c>
      <c r="AW96" s="146">
        <f t="shared" si="49"/>
        <v>1</v>
      </c>
      <c r="AX96" s="146">
        <f t="shared" si="49"/>
        <v>1</v>
      </c>
      <c r="AY96" s="146">
        <f t="shared" si="49"/>
        <v>1</v>
      </c>
      <c r="AZ96" s="146">
        <f t="shared" si="49"/>
        <v>1</v>
      </c>
      <c r="BA96" s="146">
        <f t="shared" si="49"/>
        <v>1</v>
      </c>
      <c r="BB96" s="146">
        <f t="shared" si="49"/>
        <v>1</v>
      </c>
      <c r="BC96" s="146">
        <f t="shared" si="49"/>
        <v>1</v>
      </c>
      <c r="BD96" s="146">
        <f t="shared" si="49"/>
        <v>1</v>
      </c>
      <c r="BE96" s="146">
        <f t="shared" si="50"/>
        <v>1</v>
      </c>
      <c r="BF96" s="146">
        <f t="shared" si="50"/>
        <v>1</v>
      </c>
      <c r="BG96" s="146">
        <f t="shared" si="50"/>
        <v>1</v>
      </c>
      <c r="BH96" s="146">
        <f t="shared" si="50"/>
        <v>1</v>
      </c>
      <c r="BI96" s="146">
        <f t="shared" si="50"/>
        <v>1</v>
      </c>
      <c r="BJ96" s="146">
        <f t="shared" si="50"/>
        <v>1</v>
      </c>
      <c r="BK96" s="146">
        <f t="shared" si="50"/>
        <v>1</v>
      </c>
      <c r="BL96" s="146">
        <f t="shared" si="50"/>
        <v>1</v>
      </c>
      <c r="BM96" s="146">
        <f t="shared" si="50"/>
        <v>1</v>
      </c>
      <c r="BN96" s="146">
        <f t="shared" si="50"/>
        <v>1</v>
      </c>
      <c r="BO96" s="146">
        <f t="shared" si="50"/>
        <v>1</v>
      </c>
    </row>
    <row r="97" spans="1:67" s="129" customFormat="1" ht="18.75" customHeight="1" x14ac:dyDescent="0.25">
      <c r="A97" s="122"/>
      <c r="B97" s="145" t="s">
        <v>847</v>
      </c>
      <c r="C97" s="145" t="s">
        <v>2048</v>
      </c>
      <c r="D97" s="145" t="s">
        <v>6</v>
      </c>
      <c r="E97" s="224">
        <f>VLOOKUP(B97,'Cuadro Control'!C107:J2027,8,FALSE)</f>
        <v>52335715.768702812</v>
      </c>
      <c r="F97" s="106">
        <v>0.06</v>
      </c>
      <c r="G97" s="147">
        <v>46458</v>
      </c>
      <c r="H97" s="147">
        <v>46461</v>
      </c>
      <c r="I97" s="146">
        <f t="shared" si="48"/>
        <v>0</v>
      </c>
      <c r="J97" s="146">
        <f t="shared" si="48"/>
        <v>0</v>
      </c>
      <c r="K97" s="146">
        <f t="shared" si="48"/>
        <v>0</v>
      </c>
      <c r="L97" s="146">
        <f t="shared" si="48"/>
        <v>0</v>
      </c>
      <c r="M97" s="146">
        <f t="shared" si="48"/>
        <v>0</v>
      </c>
      <c r="N97" s="146">
        <f t="shared" si="48"/>
        <v>0</v>
      </c>
      <c r="O97" s="146">
        <f t="shared" si="48"/>
        <v>0</v>
      </c>
      <c r="P97" s="146">
        <f t="shared" si="48"/>
        <v>0</v>
      </c>
      <c r="Q97" s="146">
        <f t="shared" si="48"/>
        <v>0</v>
      </c>
      <c r="R97" s="146">
        <f t="shared" si="48"/>
        <v>0</v>
      </c>
      <c r="S97" s="146">
        <f t="shared" si="48"/>
        <v>0</v>
      </c>
      <c r="T97" s="146">
        <f t="shared" si="48"/>
        <v>0</v>
      </c>
      <c r="U97" s="146">
        <f t="shared" si="48"/>
        <v>0</v>
      </c>
      <c r="V97" s="146">
        <f t="shared" si="48"/>
        <v>0</v>
      </c>
      <c r="W97" s="146">
        <f t="shared" si="48"/>
        <v>0</v>
      </c>
      <c r="X97" s="146">
        <f t="shared" si="48"/>
        <v>0</v>
      </c>
      <c r="Y97" s="146">
        <f t="shared" si="49"/>
        <v>0</v>
      </c>
      <c r="Z97" s="146">
        <f t="shared" si="49"/>
        <v>0</v>
      </c>
      <c r="AA97" s="146">
        <f t="shared" si="49"/>
        <v>0</v>
      </c>
      <c r="AB97" s="146">
        <f t="shared" si="49"/>
        <v>0</v>
      </c>
      <c r="AC97" s="146">
        <f t="shared" si="49"/>
        <v>0</v>
      </c>
      <c r="AD97" s="146">
        <f t="shared" si="49"/>
        <v>0</v>
      </c>
      <c r="AE97" s="146">
        <f t="shared" si="49"/>
        <v>0</v>
      </c>
      <c r="AF97" s="146">
        <f t="shared" si="49"/>
        <v>0</v>
      </c>
      <c r="AG97" s="146">
        <f t="shared" si="49"/>
        <v>0</v>
      </c>
      <c r="AH97" s="146">
        <f t="shared" si="49"/>
        <v>0</v>
      </c>
      <c r="AI97" s="146">
        <f t="shared" si="49"/>
        <v>0</v>
      </c>
      <c r="AJ97" s="146">
        <f t="shared" si="49"/>
        <v>0</v>
      </c>
      <c r="AK97" s="146">
        <f t="shared" si="49"/>
        <v>0</v>
      </c>
      <c r="AL97" s="146">
        <f t="shared" si="49"/>
        <v>0</v>
      </c>
      <c r="AM97" s="146">
        <f t="shared" si="49"/>
        <v>0</v>
      </c>
      <c r="AN97" s="146">
        <f t="shared" si="49"/>
        <v>0</v>
      </c>
      <c r="AO97" s="146">
        <f t="shared" si="49"/>
        <v>0</v>
      </c>
      <c r="AP97" s="146">
        <f t="shared" si="49"/>
        <v>0</v>
      </c>
      <c r="AQ97" s="146">
        <f t="shared" si="49"/>
        <v>0</v>
      </c>
      <c r="AR97" s="146">
        <f t="shared" si="49"/>
        <v>0.25</v>
      </c>
      <c r="AS97" s="146">
        <f t="shared" si="49"/>
        <v>1</v>
      </c>
      <c r="AT97" s="146">
        <f t="shared" si="49"/>
        <v>1</v>
      </c>
      <c r="AU97" s="146">
        <f t="shared" si="49"/>
        <v>1</v>
      </c>
      <c r="AV97" s="146">
        <f t="shared" si="49"/>
        <v>1</v>
      </c>
      <c r="AW97" s="146">
        <f t="shared" si="49"/>
        <v>1</v>
      </c>
      <c r="AX97" s="146">
        <f t="shared" si="49"/>
        <v>1</v>
      </c>
      <c r="AY97" s="146">
        <f t="shared" si="49"/>
        <v>1</v>
      </c>
      <c r="AZ97" s="146">
        <f t="shared" si="49"/>
        <v>1</v>
      </c>
      <c r="BA97" s="146">
        <f t="shared" si="49"/>
        <v>1</v>
      </c>
      <c r="BB97" s="146">
        <f t="shared" si="49"/>
        <v>1</v>
      </c>
      <c r="BC97" s="146">
        <f t="shared" si="49"/>
        <v>1</v>
      </c>
      <c r="BD97" s="146">
        <f t="shared" si="49"/>
        <v>1</v>
      </c>
      <c r="BE97" s="146">
        <f t="shared" si="50"/>
        <v>1</v>
      </c>
      <c r="BF97" s="146">
        <f t="shared" si="50"/>
        <v>1</v>
      </c>
      <c r="BG97" s="146">
        <f t="shared" si="50"/>
        <v>1</v>
      </c>
      <c r="BH97" s="146">
        <f t="shared" si="50"/>
        <v>1</v>
      </c>
      <c r="BI97" s="146">
        <f t="shared" si="50"/>
        <v>1</v>
      </c>
      <c r="BJ97" s="146">
        <f t="shared" si="50"/>
        <v>1</v>
      </c>
      <c r="BK97" s="146">
        <f t="shared" si="50"/>
        <v>1</v>
      </c>
      <c r="BL97" s="146">
        <f t="shared" si="50"/>
        <v>1</v>
      </c>
      <c r="BM97" s="146">
        <f t="shared" si="50"/>
        <v>1</v>
      </c>
      <c r="BN97" s="146">
        <f t="shared" si="50"/>
        <v>1</v>
      </c>
      <c r="BO97" s="146">
        <f t="shared" si="50"/>
        <v>1</v>
      </c>
    </row>
    <row r="98" spans="1:67" s="129" customFormat="1" ht="18.75" customHeight="1" x14ac:dyDescent="0.25">
      <c r="A98" s="122"/>
      <c r="B98" s="145" t="s">
        <v>2049</v>
      </c>
      <c r="C98" s="145" t="s">
        <v>848</v>
      </c>
      <c r="D98" s="145" t="s">
        <v>19</v>
      </c>
      <c r="E98" s="224">
        <f>VLOOKUP(B98,'Cuadro Control'!C108:J2028,8,FALSE)</f>
        <v>46410609.014634147</v>
      </c>
      <c r="F98" s="106">
        <v>0.05</v>
      </c>
      <c r="G98" s="147">
        <v>46465</v>
      </c>
      <c r="H98" s="147">
        <v>46469</v>
      </c>
      <c r="I98" s="146">
        <f t="shared" si="48"/>
        <v>0</v>
      </c>
      <c r="J98" s="146">
        <f t="shared" si="48"/>
        <v>0</v>
      </c>
      <c r="K98" s="146">
        <f t="shared" si="48"/>
        <v>0</v>
      </c>
      <c r="L98" s="146">
        <f t="shared" si="48"/>
        <v>0</v>
      </c>
      <c r="M98" s="146">
        <f t="shared" si="48"/>
        <v>0</v>
      </c>
      <c r="N98" s="146">
        <f t="shared" si="48"/>
        <v>0</v>
      </c>
      <c r="O98" s="146">
        <f t="shared" si="48"/>
        <v>0</v>
      </c>
      <c r="P98" s="146">
        <f t="shared" si="48"/>
        <v>0</v>
      </c>
      <c r="Q98" s="146">
        <f t="shared" si="48"/>
        <v>0</v>
      </c>
      <c r="R98" s="146">
        <f t="shared" si="48"/>
        <v>0</v>
      </c>
      <c r="S98" s="146">
        <f t="shared" si="48"/>
        <v>0</v>
      </c>
      <c r="T98" s="146">
        <f t="shared" si="48"/>
        <v>0</v>
      </c>
      <c r="U98" s="146">
        <f t="shared" si="48"/>
        <v>0</v>
      </c>
      <c r="V98" s="146">
        <f t="shared" si="48"/>
        <v>0</v>
      </c>
      <c r="W98" s="146">
        <f t="shared" si="48"/>
        <v>0</v>
      </c>
      <c r="X98" s="146">
        <f t="shared" si="48"/>
        <v>0</v>
      </c>
      <c r="Y98" s="146">
        <f t="shared" si="49"/>
        <v>0</v>
      </c>
      <c r="Z98" s="146">
        <f t="shared" si="49"/>
        <v>0</v>
      </c>
      <c r="AA98" s="146">
        <f t="shared" si="49"/>
        <v>0</v>
      </c>
      <c r="AB98" s="146">
        <f t="shared" si="49"/>
        <v>0</v>
      </c>
      <c r="AC98" s="146">
        <f t="shared" si="49"/>
        <v>0</v>
      </c>
      <c r="AD98" s="146">
        <f t="shared" si="49"/>
        <v>0</v>
      </c>
      <c r="AE98" s="146">
        <f t="shared" si="49"/>
        <v>0</v>
      </c>
      <c r="AF98" s="146">
        <f t="shared" si="49"/>
        <v>0</v>
      </c>
      <c r="AG98" s="146">
        <f t="shared" si="49"/>
        <v>0</v>
      </c>
      <c r="AH98" s="146">
        <f t="shared" si="49"/>
        <v>0</v>
      </c>
      <c r="AI98" s="146">
        <f t="shared" si="49"/>
        <v>0</v>
      </c>
      <c r="AJ98" s="146">
        <f t="shared" si="49"/>
        <v>0</v>
      </c>
      <c r="AK98" s="146">
        <f t="shared" si="49"/>
        <v>0</v>
      </c>
      <c r="AL98" s="146">
        <f t="shared" si="49"/>
        <v>0</v>
      </c>
      <c r="AM98" s="146">
        <f t="shared" si="49"/>
        <v>0</v>
      </c>
      <c r="AN98" s="146">
        <f t="shared" si="49"/>
        <v>0</v>
      </c>
      <c r="AO98" s="146">
        <f t="shared" si="49"/>
        <v>0</v>
      </c>
      <c r="AP98" s="146">
        <f t="shared" si="49"/>
        <v>0</v>
      </c>
      <c r="AQ98" s="146">
        <f t="shared" si="49"/>
        <v>0</v>
      </c>
      <c r="AR98" s="146">
        <f t="shared" si="49"/>
        <v>0</v>
      </c>
      <c r="AS98" s="146">
        <f t="shared" si="49"/>
        <v>0.2</v>
      </c>
      <c r="AT98" s="146">
        <f t="shared" si="49"/>
        <v>1</v>
      </c>
      <c r="AU98" s="146">
        <f t="shared" si="49"/>
        <v>1</v>
      </c>
      <c r="AV98" s="146">
        <f t="shared" si="49"/>
        <v>1</v>
      </c>
      <c r="AW98" s="146">
        <f t="shared" si="49"/>
        <v>1</v>
      </c>
      <c r="AX98" s="146">
        <f t="shared" si="49"/>
        <v>1</v>
      </c>
      <c r="AY98" s="146">
        <f t="shared" si="49"/>
        <v>1</v>
      </c>
      <c r="AZ98" s="146">
        <f t="shared" si="49"/>
        <v>1</v>
      </c>
      <c r="BA98" s="146">
        <f t="shared" si="49"/>
        <v>1</v>
      </c>
      <c r="BB98" s="146">
        <f t="shared" si="49"/>
        <v>1</v>
      </c>
      <c r="BC98" s="146">
        <f t="shared" si="49"/>
        <v>1</v>
      </c>
      <c r="BD98" s="146">
        <f t="shared" ref="BD98:BO98" si="51">IF($G98=0,0,IF(BD$6&lt;$G98,0,IF(BD$6&gt;$H98,1,(BD$6-$G98+1)/($H98-$G98+1))))</f>
        <v>1</v>
      </c>
      <c r="BE98" s="146">
        <f t="shared" si="51"/>
        <v>1</v>
      </c>
      <c r="BF98" s="146">
        <f t="shared" si="51"/>
        <v>1</v>
      </c>
      <c r="BG98" s="146">
        <f t="shared" si="51"/>
        <v>1</v>
      </c>
      <c r="BH98" s="146">
        <f t="shared" si="51"/>
        <v>1</v>
      </c>
      <c r="BI98" s="146">
        <f t="shared" si="51"/>
        <v>1</v>
      </c>
      <c r="BJ98" s="146">
        <f t="shared" si="51"/>
        <v>1</v>
      </c>
      <c r="BK98" s="146">
        <f t="shared" si="51"/>
        <v>1</v>
      </c>
      <c r="BL98" s="146">
        <f t="shared" si="51"/>
        <v>1</v>
      </c>
      <c r="BM98" s="146">
        <f t="shared" si="51"/>
        <v>1</v>
      </c>
      <c r="BN98" s="146">
        <f t="shared" si="51"/>
        <v>1</v>
      </c>
      <c r="BO98" s="146">
        <f t="shared" si="51"/>
        <v>1</v>
      </c>
    </row>
    <row r="99" spans="1:67" s="129" customFormat="1" ht="18.75" customHeight="1" x14ac:dyDescent="0.25">
      <c r="A99" s="122"/>
      <c r="B99" s="139" t="s">
        <v>849</v>
      </c>
      <c r="C99" s="139" t="s">
        <v>850</v>
      </c>
      <c r="D99" s="139" t="s">
        <v>770</v>
      </c>
      <c r="E99" s="222">
        <f>SUM(E100:E107)</f>
        <v>922951821.58333695</v>
      </c>
      <c r="F99" s="140">
        <f>IFERROR(E99/$E$44,0)</f>
        <v>0.14285714285714285</v>
      </c>
      <c r="G99" s="141">
        <v>46318</v>
      </c>
      <c r="H99" s="141">
        <v>46466</v>
      </c>
      <c r="I99" s="140">
        <f>SUMPRODUCT($F100:$F107,I100:I107)</f>
        <v>0</v>
      </c>
      <c r="J99" s="140">
        <f t="shared" ref="J99:BO99" si="52">SUMPRODUCT($F100:$F107,J100:J107)</f>
        <v>0</v>
      </c>
      <c r="K99" s="140">
        <f t="shared" si="52"/>
        <v>0</v>
      </c>
      <c r="L99" s="140">
        <f t="shared" si="52"/>
        <v>0</v>
      </c>
      <c r="M99" s="140">
        <f t="shared" si="52"/>
        <v>0</v>
      </c>
      <c r="N99" s="140">
        <f t="shared" si="52"/>
        <v>0</v>
      </c>
      <c r="O99" s="140">
        <f t="shared" si="52"/>
        <v>0</v>
      </c>
      <c r="P99" s="140">
        <f t="shared" si="52"/>
        <v>0</v>
      </c>
      <c r="Q99" s="140">
        <f t="shared" si="52"/>
        <v>0</v>
      </c>
      <c r="R99" s="140">
        <f t="shared" si="52"/>
        <v>0</v>
      </c>
      <c r="S99" s="140">
        <f t="shared" si="52"/>
        <v>0</v>
      </c>
      <c r="T99" s="140">
        <f t="shared" si="52"/>
        <v>0</v>
      </c>
      <c r="U99" s="140">
        <f t="shared" si="52"/>
        <v>0</v>
      </c>
      <c r="V99" s="140">
        <f t="shared" si="52"/>
        <v>0</v>
      </c>
      <c r="W99" s="140">
        <f t="shared" si="52"/>
        <v>0</v>
      </c>
      <c r="X99" s="140">
        <f t="shared" si="52"/>
        <v>0.05</v>
      </c>
      <c r="Y99" s="140">
        <f t="shared" si="52"/>
        <v>0.36499999999999999</v>
      </c>
      <c r="Z99" s="140">
        <f t="shared" si="52"/>
        <v>0.43999999999999995</v>
      </c>
      <c r="AA99" s="140">
        <f t="shared" si="52"/>
        <v>0.43999999999999995</v>
      </c>
      <c r="AB99" s="140">
        <f t="shared" si="52"/>
        <v>0.43999999999999995</v>
      </c>
      <c r="AC99" s="140">
        <f t="shared" si="52"/>
        <v>0.43999999999999995</v>
      </c>
      <c r="AD99" s="140">
        <f t="shared" si="52"/>
        <v>0.43999999999999995</v>
      </c>
      <c r="AE99" s="140">
        <f t="shared" si="52"/>
        <v>0.43999999999999995</v>
      </c>
      <c r="AF99" s="140">
        <f t="shared" si="52"/>
        <v>0.43999999999999995</v>
      </c>
      <c r="AG99" s="140">
        <f t="shared" si="52"/>
        <v>0.43999999999999995</v>
      </c>
      <c r="AH99" s="140">
        <f t="shared" si="52"/>
        <v>0.43999999999999995</v>
      </c>
      <c r="AI99" s="140">
        <f t="shared" si="52"/>
        <v>0.43999999999999995</v>
      </c>
      <c r="AJ99" s="140">
        <f t="shared" si="52"/>
        <v>0.43999999999999995</v>
      </c>
      <c r="AK99" s="140">
        <f t="shared" si="52"/>
        <v>0.43999999999999995</v>
      </c>
      <c r="AL99" s="140">
        <f t="shared" si="52"/>
        <v>0.43999999999999995</v>
      </c>
      <c r="AM99" s="140">
        <f t="shared" si="52"/>
        <v>0.43999999999999995</v>
      </c>
      <c r="AN99" s="140">
        <f t="shared" si="52"/>
        <v>0.43999999999999995</v>
      </c>
      <c r="AO99" s="140">
        <f t="shared" si="52"/>
        <v>0.43999999999999995</v>
      </c>
      <c r="AP99" s="140">
        <f t="shared" si="52"/>
        <v>0.43999999999999995</v>
      </c>
      <c r="AQ99" s="140">
        <f t="shared" si="52"/>
        <v>0.52333333333333332</v>
      </c>
      <c r="AR99" s="140">
        <f t="shared" si="52"/>
        <v>0.89</v>
      </c>
      <c r="AS99" s="140">
        <f t="shared" si="52"/>
        <v>0.98333333333333328</v>
      </c>
      <c r="AT99" s="140">
        <f t="shared" si="52"/>
        <v>1</v>
      </c>
      <c r="AU99" s="140">
        <f t="shared" si="52"/>
        <v>1</v>
      </c>
      <c r="AV99" s="140">
        <f t="shared" si="52"/>
        <v>1</v>
      </c>
      <c r="AW99" s="140">
        <f t="shared" si="52"/>
        <v>1</v>
      </c>
      <c r="AX99" s="140">
        <f t="shared" si="52"/>
        <v>1</v>
      </c>
      <c r="AY99" s="140">
        <f t="shared" si="52"/>
        <v>1</v>
      </c>
      <c r="AZ99" s="140">
        <f t="shared" si="52"/>
        <v>1</v>
      </c>
      <c r="BA99" s="140">
        <f t="shared" si="52"/>
        <v>1</v>
      </c>
      <c r="BB99" s="140">
        <f t="shared" si="52"/>
        <v>1</v>
      </c>
      <c r="BC99" s="140">
        <f t="shared" si="52"/>
        <v>1</v>
      </c>
      <c r="BD99" s="140">
        <f t="shared" si="52"/>
        <v>1</v>
      </c>
      <c r="BE99" s="140">
        <f t="shared" si="52"/>
        <v>1</v>
      </c>
      <c r="BF99" s="140">
        <f t="shared" si="52"/>
        <v>1</v>
      </c>
      <c r="BG99" s="140">
        <f t="shared" si="52"/>
        <v>1</v>
      </c>
      <c r="BH99" s="140">
        <f t="shared" si="52"/>
        <v>1</v>
      </c>
      <c r="BI99" s="140">
        <f t="shared" si="52"/>
        <v>1</v>
      </c>
      <c r="BJ99" s="140">
        <f t="shared" si="52"/>
        <v>1</v>
      </c>
      <c r="BK99" s="140">
        <f t="shared" si="52"/>
        <v>1</v>
      </c>
      <c r="BL99" s="140">
        <f t="shared" si="52"/>
        <v>1</v>
      </c>
      <c r="BM99" s="140">
        <f t="shared" si="52"/>
        <v>1</v>
      </c>
      <c r="BN99" s="140">
        <f t="shared" si="52"/>
        <v>1</v>
      </c>
      <c r="BO99" s="140">
        <f t="shared" si="52"/>
        <v>1</v>
      </c>
    </row>
    <row r="100" spans="1:67" s="129" customFormat="1" ht="18.75" customHeight="1" x14ac:dyDescent="0.25">
      <c r="A100" s="122"/>
      <c r="B100" s="145" t="s">
        <v>851</v>
      </c>
      <c r="C100" s="145" t="s">
        <v>852</v>
      </c>
      <c r="D100" s="145" t="s">
        <v>8</v>
      </c>
      <c r="E100" s="224">
        <f>VLOOKUP(B100,'Cuadro Control'!C112:J2030,8,FALSE)</f>
        <v>90662604.648000002</v>
      </c>
      <c r="F100" s="106">
        <v>0.1</v>
      </c>
      <c r="G100" s="147">
        <v>46318</v>
      </c>
      <c r="H100" s="147">
        <v>46319</v>
      </c>
      <c r="I100" s="146">
        <f t="shared" ref="I100:X107" si="53">IF($G100=0,0,IF(I$6&lt;$G100,0,IF(I$6&gt;$H100,1,(I$6-$G100+1)/($H100-$G100+1))))</f>
        <v>0</v>
      </c>
      <c r="J100" s="146">
        <f t="shared" si="53"/>
        <v>0</v>
      </c>
      <c r="K100" s="146">
        <f t="shared" si="53"/>
        <v>0</v>
      </c>
      <c r="L100" s="146">
        <f t="shared" si="53"/>
        <v>0</v>
      </c>
      <c r="M100" s="146">
        <f t="shared" si="53"/>
        <v>0</v>
      </c>
      <c r="N100" s="146">
        <f t="shared" si="53"/>
        <v>0</v>
      </c>
      <c r="O100" s="146">
        <f t="shared" si="53"/>
        <v>0</v>
      </c>
      <c r="P100" s="146">
        <f t="shared" si="53"/>
        <v>0</v>
      </c>
      <c r="Q100" s="146">
        <f t="shared" si="53"/>
        <v>0</v>
      </c>
      <c r="R100" s="146">
        <f t="shared" si="53"/>
        <v>0</v>
      </c>
      <c r="S100" s="146">
        <f t="shared" si="53"/>
        <v>0</v>
      </c>
      <c r="T100" s="146">
        <f t="shared" si="53"/>
        <v>0</v>
      </c>
      <c r="U100" s="146">
        <f t="shared" si="53"/>
        <v>0</v>
      </c>
      <c r="V100" s="146">
        <f t="shared" si="53"/>
        <v>0</v>
      </c>
      <c r="W100" s="146">
        <f t="shared" si="53"/>
        <v>0</v>
      </c>
      <c r="X100" s="146">
        <f t="shared" si="53"/>
        <v>0.5</v>
      </c>
      <c r="Y100" s="146">
        <f t="shared" ref="Y100:BD107" si="54">IF($G100=0,0,IF(Y$6&lt;$G100,0,IF(Y$6&gt;$H100,1,(Y$6-$G100+1)/($H100-$G100+1))))</f>
        <v>1</v>
      </c>
      <c r="Z100" s="146">
        <f t="shared" si="54"/>
        <v>1</v>
      </c>
      <c r="AA100" s="146">
        <f t="shared" si="54"/>
        <v>1</v>
      </c>
      <c r="AB100" s="146">
        <f t="shared" si="54"/>
        <v>1</v>
      </c>
      <c r="AC100" s="146">
        <f t="shared" si="54"/>
        <v>1</v>
      </c>
      <c r="AD100" s="146">
        <f t="shared" si="54"/>
        <v>1</v>
      </c>
      <c r="AE100" s="146">
        <f t="shared" si="54"/>
        <v>1</v>
      </c>
      <c r="AF100" s="146">
        <f t="shared" si="54"/>
        <v>1</v>
      </c>
      <c r="AG100" s="146">
        <f t="shared" si="54"/>
        <v>1</v>
      </c>
      <c r="AH100" s="146">
        <f t="shared" si="54"/>
        <v>1</v>
      </c>
      <c r="AI100" s="146">
        <f t="shared" si="54"/>
        <v>1</v>
      </c>
      <c r="AJ100" s="146">
        <f t="shared" si="54"/>
        <v>1</v>
      </c>
      <c r="AK100" s="146">
        <f t="shared" si="54"/>
        <v>1</v>
      </c>
      <c r="AL100" s="146">
        <f t="shared" si="54"/>
        <v>1</v>
      </c>
      <c r="AM100" s="146">
        <f t="shared" si="54"/>
        <v>1</v>
      </c>
      <c r="AN100" s="146">
        <f t="shared" si="54"/>
        <v>1</v>
      </c>
      <c r="AO100" s="146">
        <f t="shared" si="54"/>
        <v>1</v>
      </c>
      <c r="AP100" s="146">
        <f t="shared" si="54"/>
        <v>1</v>
      </c>
      <c r="AQ100" s="146">
        <f t="shared" si="54"/>
        <v>1</v>
      </c>
      <c r="AR100" s="146">
        <f t="shared" si="54"/>
        <v>1</v>
      </c>
      <c r="AS100" s="146">
        <f t="shared" si="54"/>
        <v>1</v>
      </c>
      <c r="AT100" s="146">
        <f t="shared" si="54"/>
        <v>1</v>
      </c>
      <c r="AU100" s="146">
        <f t="shared" si="54"/>
        <v>1</v>
      </c>
      <c r="AV100" s="146">
        <f t="shared" si="54"/>
        <v>1</v>
      </c>
      <c r="AW100" s="146">
        <f t="shared" si="54"/>
        <v>1</v>
      </c>
      <c r="AX100" s="146">
        <f t="shared" si="54"/>
        <v>1</v>
      </c>
      <c r="AY100" s="146">
        <f t="shared" si="54"/>
        <v>1</v>
      </c>
      <c r="AZ100" s="146">
        <f t="shared" si="54"/>
        <v>1</v>
      </c>
      <c r="BA100" s="146">
        <f t="shared" si="54"/>
        <v>1</v>
      </c>
      <c r="BB100" s="146">
        <f t="shared" si="54"/>
        <v>1</v>
      </c>
      <c r="BC100" s="146">
        <f t="shared" si="54"/>
        <v>1</v>
      </c>
      <c r="BD100" s="146">
        <f t="shared" si="54"/>
        <v>1</v>
      </c>
      <c r="BE100" s="146">
        <f t="shared" ref="BE100:BO106" si="55">IF($G100=0,0,IF(BE$6&lt;$G100,0,IF(BE$6&gt;$H100,1,(BE$6-$G100+1)/($H100-$G100+1))))</f>
        <v>1</v>
      </c>
      <c r="BF100" s="146">
        <f t="shared" si="55"/>
        <v>1</v>
      </c>
      <c r="BG100" s="146">
        <f t="shared" si="55"/>
        <v>1</v>
      </c>
      <c r="BH100" s="146">
        <f t="shared" si="55"/>
        <v>1</v>
      </c>
      <c r="BI100" s="146">
        <f t="shared" si="55"/>
        <v>1</v>
      </c>
      <c r="BJ100" s="146">
        <f t="shared" si="55"/>
        <v>1</v>
      </c>
      <c r="BK100" s="146">
        <f t="shared" si="55"/>
        <v>1</v>
      </c>
      <c r="BL100" s="146">
        <f t="shared" si="55"/>
        <v>1</v>
      </c>
      <c r="BM100" s="146">
        <f t="shared" si="55"/>
        <v>1</v>
      </c>
      <c r="BN100" s="146">
        <f t="shared" si="55"/>
        <v>1</v>
      </c>
      <c r="BO100" s="146">
        <f t="shared" si="55"/>
        <v>1</v>
      </c>
    </row>
    <row r="101" spans="1:67" s="129" customFormat="1" ht="18.75" customHeight="1" x14ac:dyDescent="0.25">
      <c r="A101" s="122"/>
      <c r="B101" s="145" t="s">
        <v>853</v>
      </c>
      <c r="C101" s="145" t="s">
        <v>854</v>
      </c>
      <c r="D101" s="145" t="s">
        <v>7</v>
      </c>
      <c r="E101" s="224">
        <f>VLOOKUP(B101,'Cuadro Control'!C114:J2031,8,FALSE)</f>
        <v>230777539.104</v>
      </c>
      <c r="F101" s="106">
        <v>0.25</v>
      </c>
      <c r="G101" s="147">
        <v>46319</v>
      </c>
      <c r="H101" s="147">
        <v>46325</v>
      </c>
      <c r="I101" s="146">
        <f t="shared" si="53"/>
        <v>0</v>
      </c>
      <c r="J101" s="146">
        <f t="shared" si="53"/>
        <v>0</v>
      </c>
      <c r="K101" s="146">
        <f t="shared" si="53"/>
        <v>0</v>
      </c>
      <c r="L101" s="146">
        <f t="shared" si="53"/>
        <v>0</v>
      </c>
      <c r="M101" s="146">
        <f t="shared" si="53"/>
        <v>0</v>
      </c>
      <c r="N101" s="146">
        <f t="shared" si="53"/>
        <v>0</v>
      </c>
      <c r="O101" s="146">
        <f t="shared" si="53"/>
        <v>0</v>
      </c>
      <c r="P101" s="146">
        <f t="shared" si="53"/>
        <v>0</v>
      </c>
      <c r="Q101" s="146">
        <f t="shared" si="53"/>
        <v>0</v>
      </c>
      <c r="R101" s="146">
        <f t="shared" si="53"/>
        <v>0</v>
      </c>
      <c r="S101" s="146">
        <f t="shared" si="53"/>
        <v>0</v>
      </c>
      <c r="T101" s="146">
        <f t="shared" si="53"/>
        <v>0</v>
      </c>
      <c r="U101" s="146">
        <f t="shared" si="53"/>
        <v>0</v>
      </c>
      <c r="V101" s="146">
        <f t="shared" si="53"/>
        <v>0</v>
      </c>
      <c r="W101" s="146">
        <f t="shared" si="53"/>
        <v>0</v>
      </c>
      <c r="X101" s="146">
        <f t="shared" si="53"/>
        <v>0</v>
      </c>
      <c r="Y101" s="146">
        <f t="shared" si="54"/>
        <v>1</v>
      </c>
      <c r="Z101" s="146">
        <f t="shared" si="54"/>
        <v>1</v>
      </c>
      <c r="AA101" s="146">
        <f t="shared" si="54"/>
        <v>1</v>
      </c>
      <c r="AB101" s="146">
        <f t="shared" si="54"/>
        <v>1</v>
      </c>
      <c r="AC101" s="146">
        <f t="shared" si="54"/>
        <v>1</v>
      </c>
      <c r="AD101" s="146">
        <f t="shared" si="54"/>
        <v>1</v>
      </c>
      <c r="AE101" s="146">
        <f t="shared" si="54"/>
        <v>1</v>
      </c>
      <c r="AF101" s="146">
        <f t="shared" si="54"/>
        <v>1</v>
      </c>
      <c r="AG101" s="146">
        <f t="shared" si="54"/>
        <v>1</v>
      </c>
      <c r="AH101" s="146">
        <f t="shared" si="54"/>
        <v>1</v>
      </c>
      <c r="AI101" s="146">
        <f t="shared" si="54"/>
        <v>1</v>
      </c>
      <c r="AJ101" s="146">
        <f t="shared" si="54"/>
        <v>1</v>
      </c>
      <c r="AK101" s="146">
        <f t="shared" si="54"/>
        <v>1</v>
      </c>
      <c r="AL101" s="146">
        <f t="shared" si="54"/>
        <v>1</v>
      </c>
      <c r="AM101" s="146">
        <f t="shared" si="54"/>
        <v>1</v>
      </c>
      <c r="AN101" s="146">
        <f t="shared" si="54"/>
        <v>1</v>
      </c>
      <c r="AO101" s="146">
        <f t="shared" si="54"/>
        <v>1</v>
      </c>
      <c r="AP101" s="146">
        <f t="shared" si="54"/>
        <v>1</v>
      </c>
      <c r="AQ101" s="146">
        <f t="shared" si="54"/>
        <v>1</v>
      </c>
      <c r="AR101" s="146">
        <f t="shared" si="54"/>
        <v>1</v>
      </c>
      <c r="AS101" s="146">
        <f t="shared" si="54"/>
        <v>1</v>
      </c>
      <c r="AT101" s="146">
        <f t="shared" si="54"/>
        <v>1</v>
      </c>
      <c r="AU101" s="146">
        <f t="shared" si="54"/>
        <v>1</v>
      </c>
      <c r="AV101" s="146">
        <f t="shared" si="54"/>
        <v>1</v>
      </c>
      <c r="AW101" s="146">
        <f t="shared" si="54"/>
        <v>1</v>
      </c>
      <c r="AX101" s="146">
        <f t="shared" si="54"/>
        <v>1</v>
      </c>
      <c r="AY101" s="146">
        <f t="shared" si="54"/>
        <v>1</v>
      </c>
      <c r="AZ101" s="146">
        <f t="shared" si="54"/>
        <v>1</v>
      </c>
      <c r="BA101" s="146">
        <f t="shared" si="54"/>
        <v>1</v>
      </c>
      <c r="BB101" s="146">
        <f t="shared" si="54"/>
        <v>1</v>
      </c>
      <c r="BC101" s="146">
        <f t="shared" si="54"/>
        <v>1</v>
      </c>
      <c r="BD101" s="146">
        <f t="shared" si="54"/>
        <v>1</v>
      </c>
      <c r="BE101" s="146">
        <f t="shared" si="55"/>
        <v>1</v>
      </c>
      <c r="BF101" s="146">
        <f t="shared" si="55"/>
        <v>1</v>
      </c>
      <c r="BG101" s="146">
        <f t="shared" si="55"/>
        <v>1</v>
      </c>
      <c r="BH101" s="146">
        <f t="shared" si="55"/>
        <v>1</v>
      </c>
      <c r="BI101" s="146">
        <f t="shared" si="55"/>
        <v>1</v>
      </c>
      <c r="BJ101" s="146">
        <f t="shared" si="55"/>
        <v>1</v>
      </c>
      <c r="BK101" s="146">
        <f t="shared" si="55"/>
        <v>1</v>
      </c>
      <c r="BL101" s="146">
        <f t="shared" si="55"/>
        <v>1</v>
      </c>
      <c r="BM101" s="146">
        <f t="shared" si="55"/>
        <v>1</v>
      </c>
      <c r="BN101" s="146">
        <f t="shared" si="55"/>
        <v>1</v>
      </c>
      <c r="BO101" s="146">
        <f t="shared" si="55"/>
        <v>1</v>
      </c>
    </row>
    <row r="102" spans="1:67" s="129" customFormat="1" ht="18.75" customHeight="1" x14ac:dyDescent="0.25">
      <c r="A102" s="122"/>
      <c r="B102" s="145" t="s">
        <v>855</v>
      </c>
      <c r="C102" s="145" t="s">
        <v>856</v>
      </c>
      <c r="D102" s="145" t="s">
        <v>19</v>
      </c>
      <c r="E102" s="224">
        <f>VLOOKUP(B102,'Cuadro Control'!C116:J2032,8,FALSE)</f>
        <v>82420549.679999992</v>
      </c>
      <c r="F102" s="106">
        <v>0.09</v>
      </c>
      <c r="G102" s="147">
        <v>46325</v>
      </c>
      <c r="H102" s="147">
        <v>46330</v>
      </c>
      <c r="I102" s="146">
        <f t="shared" si="53"/>
        <v>0</v>
      </c>
      <c r="J102" s="146">
        <f t="shared" si="53"/>
        <v>0</v>
      </c>
      <c r="K102" s="146">
        <f t="shared" si="53"/>
        <v>0</v>
      </c>
      <c r="L102" s="146">
        <f t="shared" si="53"/>
        <v>0</v>
      </c>
      <c r="M102" s="146">
        <f t="shared" si="53"/>
        <v>0</v>
      </c>
      <c r="N102" s="146">
        <f t="shared" si="53"/>
        <v>0</v>
      </c>
      <c r="O102" s="146">
        <f t="shared" si="53"/>
        <v>0</v>
      </c>
      <c r="P102" s="146">
        <f t="shared" si="53"/>
        <v>0</v>
      </c>
      <c r="Q102" s="146">
        <f t="shared" si="53"/>
        <v>0</v>
      </c>
      <c r="R102" s="146">
        <f t="shared" si="53"/>
        <v>0</v>
      </c>
      <c r="S102" s="146">
        <f t="shared" si="53"/>
        <v>0</v>
      </c>
      <c r="T102" s="146">
        <f t="shared" si="53"/>
        <v>0</v>
      </c>
      <c r="U102" s="146">
        <f t="shared" si="53"/>
        <v>0</v>
      </c>
      <c r="V102" s="146">
        <f t="shared" si="53"/>
        <v>0</v>
      </c>
      <c r="W102" s="146">
        <f t="shared" si="53"/>
        <v>0</v>
      </c>
      <c r="X102" s="146">
        <f t="shared" si="53"/>
        <v>0</v>
      </c>
      <c r="Y102" s="146">
        <f t="shared" si="54"/>
        <v>0.16666666666666666</v>
      </c>
      <c r="Z102" s="146">
        <f t="shared" si="54"/>
        <v>1</v>
      </c>
      <c r="AA102" s="146">
        <f t="shared" si="54"/>
        <v>1</v>
      </c>
      <c r="AB102" s="146">
        <f t="shared" si="54"/>
        <v>1</v>
      </c>
      <c r="AC102" s="146">
        <f t="shared" si="54"/>
        <v>1</v>
      </c>
      <c r="AD102" s="146">
        <f t="shared" si="54"/>
        <v>1</v>
      </c>
      <c r="AE102" s="146">
        <f t="shared" si="54"/>
        <v>1</v>
      </c>
      <c r="AF102" s="146">
        <f t="shared" si="54"/>
        <v>1</v>
      </c>
      <c r="AG102" s="146">
        <f t="shared" si="54"/>
        <v>1</v>
      </c>
      <c r="AH102" s="146">
        <f t="shared" si="54"/>
        <v>1</v>
      </c>
      <c r="AI102" s="146">
        <f t="shared" si="54"/>
        <v>1</v>
      </c>
      <c r="AJ102" s="146">
        <f t="shared" si="54"/>
        <v>1</v>
      </c>
      <c r="AK102" s="146">
        <f t="shared" si="54"/>
        <v>1</v>
      </c>
      <c r="AL102" s="146">
        <f t="shared" si="54"/>
        <v>1</v>
      </c>
      <c r="AM102" s="146">
        <f t="shared" si="54"/>
        <v>1</v>
      </c>
      <c r="AN102" s="146">
        <f t="shared" si="54"/>
        <v>1</v>
      </c>
      <c r="AO102" s="146">
        <f t="shared" si="54"/>
        <v>1</v>
      </c>
      <c r="AP102" s="146">
        <f t="shared" si="54"/>
        <v>1</v>
      </c>
      <c r="AQ102" s="146">
        <f t="shared" si="54"/>
        <v>1</v>
      </c>
      <c r="AR102" s="146">
        <f t="shared" si="54"/>
        <v>1</v>
      </c>
      <c r="AS102" s="146">
        <f t="shared" si="54"/>
        <v>1</v>
      </c>
      <c r="AT102" s="146">
        <f t="shared" si="54"/>
        <v>1</v>
      </c>
      <c r="AU102" s="146">
        <f t="shared" si="54"/>
        <v>1</v>
      </c>
      <c r="AV102" s="146">
        <f t="shared" si="54"/>
        <v>1</v>
      </c>
      <c r="AW102" s="146">
        <f t="shared" si="54"/>
        <v>1</v>
      </c>
      <c r="AX102" s="146">
        <f t="shared" si="54"/>
        <v>1</v>
      </c>
      <c r="AY102" s="146">
        <f t="shared" si="54"/>
        <v>1</v>
      </c>
      <c r="AZ102" s="146">
        <f t="shared" si="54"/>
        <v>1</v>
      </c>
      <c r="BA102" s="146">
        <f t="shared" si="54"/>
        <v>1</v>
      </c>
      <c r="BB102" s="146">
        <f t="shared" si="54"/>
        <v>1</v>
      </c>
      <c r="BC102" s="146">
        <f t="shared" si="54"/>
        <v>1</v>
      </c>
      <c r="BD102" s="146">
        <f t="shared" si="54"/>
        <v>1</v>
      </c>
      <c r="BE102" s="146">
        <f t="shared" si="55"/>
        <v>1</v>
      </c>
      <c r="BF102" s="146">
        <f t="shared" si="55"/>
        <v>1</v>
      </c>
      <c r="BG102" s="146">
        <f t="shared" si="55"/>
        <v>1</v>
      </c>
      <c r="BH102" s="146">
        <f t="shared" si="55"/>
        <v>1</v>
      </c>
      <c r="BI102" s="146">
        <f t="shared" si="55"/>
        <v>1</v>
      </c>
      <c r="BJ102" s="146">
        <f t="shared" si="55"/>
        <v>1</v>
      </c>
      <c r="BK102" s="146">
        <f t="shared" si="55"/>
        <v>1</v>
      </c>
      <c r="BL102" s="146">
        <f t="shared" si="55"/>
        <v>1</v>
      </c>
      <c r="BM102" s="146">
        <f t="shared" si="55"/>
        <v>1</v>
      </c>
      <c r="BN102" s="146">
        <f t="shared" si="55"/>
        <v>1</v>
      </c>
      <c r="BO102" s="146">
        <f t="shared" si="55"/>
        <v>1</v>
      </c>
    </row>
    <row r="103" spans="1:67" s="129" customFormat="1" ht="18.75" customHeight="1" x14ac:dyDescent="0.25">
      <c r="A103" s="122"/>
      <c r="B103" s="145" t="s">
        <v>857</v>
      </c>
      <c r="C103" s="145" t="s">
        <v>858</v>
      </c>
      <c r="D103" s="145" t="s">
        <v>7</v>
      </c>
      <c r="E103" s="224">
        <f>VLOOKUP(B103,'Cuadro Control'!C118:J2033,8,FALSE)</f>
        <v>230777539.104</v>
      </c>
      <c r="F103" s="106">
        <v>0.25</v>
      </c>
      <c r="G103" s="147">
        <v>46450</v>
      </c>
      <c r="H103" s="147">
        <v>46455</v>
      </c>
      <c r="I103" s="146">
        <f t="shared" si="53"/>
        <v>0</v>
      </c>
      <c r="J103" s="146">
        <f t="shared" si="53"/>
        <v>0</v>
      </c>
      <c r="K103" s="146">
        <f t="shared" si="53"/>
        <v>0</v>
      </c>
      <c r="L103" s="146">
        <f t="shared" si="53"/>
        <v>0</v>
      </c>
      <c r="M103" s="146">
        <f t="shared" si="53"/>
        <v>0</v>
      </c>
      <c r="N103" s="146">
        <f t="shared" si="53"/>
        <v>0</v>
      </c>
      <c r="O103" s="146">
        <f t="shared" si="53"/>
        <v>0</v>
      </c>
      <c r="P103" s="146">
        <f t="shared" si="53"/>
        <v>0</v>
      </c>
      <c r="Q103" s="146">
        <f t="shared" si="53"/>
        <v>0</v>
      </c>
      <c r="R103" s="146">
        <f t="shared" si="53"/>
        <v>0</v>
      </c>
      <c r="S103" s="146">
        <f t="shared" si="53"/>
        <v>0</v>
      </c>
      <c r="T103" s="146">
        <f t="shared" si="53"/>
        <v>0</v>
      </c>
      <c r="U103" s="146">
        <f t="shared" si="53"/>
        <v>0</v>
      </c>
      <c r="V103" s="146">
        <f t="shared" si="53"/>
        <v>0</v>
      </c>
      <c r="W103" s="146">
        <f t="shared" si="53"/>
        <v>0</v>
      </c>
      <c r="X103" s="146">
        <f t="shared" si="53"/>
        <v>0</v>
      </c>
      <c r="Y103" s="146">
        <f t="shared" si="54"/>
        <v>0</v>
      </c>
      <c r="Z103" s="146">
        <f t="shared" si="54"/>
        <v>0</v>
      </c>
      <c r="AA103" s="146">
        <f t="shared" si="54"/>
        <v>0</v>
      </c>
      <c r="AB103" s="146">
        <f t="shared" si="54"/>
        <v>0</v>
      </c>
      <c r="AC103" s="146">
        <f t="shared" si="54"/>
        <v>0</v>
      </c>
      <c r="AD103" s="146">
        <f t="shared" si="54"/>
        <v>0</v>
      </c>
      <c r="AE103" s="146">
        <f t="shared" si="54"/>
        <v>0</v>
      </c>
      <c r="AF103" s="146">
        <f t="shared" si="54"/>
        <v>0</v>
      </c>
      <c r="AG103" s="146">
        <f t="shared" si="54"/>
        <v>0</v>
      </c>
      <c r="AH103" s="146">
        <f t="shared" si="54"/>
        <v>0</v>
      </c>
      <c r="AI103" s="146">
        <f t="shared" si="54"/>
        <v>0</v>
      </c>
      <c r="AJ103" s="146">
        <f t="shared" si="54"/>
        <v>0</v>
      </c>
      <c r="AK103" s="146">
        <f t="shared" si="54"/>
        <v>0</v>
      </c>
      <c r="AL103" s="146">
        <f t="shared" si="54"/>
        <v>0</v>
      </c>
      <c r="AM103" s="146">
        <f t="shared" si="54"/>
        <v>0</v>
      </c>
      <c r="AN103" s="146">
        <f t="shared" si="54"/>
        <v>0</v>
      </c>
      <c r="AO103" s="146">
        <f t="shared" si="54"/>
        <v>0</v>
      </c>
      <c r="AP103" s="146">
        <f t="shared" si="54"/>
        <v>0</v>
      </c>
      <c r="AQ103" s="146">
        <f t="shared" si="54"/>
        <v>0.33333333333333331</v>
      </c>
      <c r="AR103" s="146">
        <f t="shared" si="54"/>
        <v>1</v>
      </c>
      <c r="AS103" s="146">
        <f t="shared" si="54"/>
        <v>1</v>
      </c>
      <c r="AT103" s="146">
        <f t="shared" si="54"/>
        <v>1</v>
      </c>
      <c r="AU103" s="146">
        <f t="shared" si="54"/>
        <v>1</v>
      </c>
      <c r="AV103" s="146">
        <f t="shared" si="54"/>
        <v>1</v>
      </c>
      <c r="AW103" s="146">
        <f t="shared" si="54"/>
        <v>1</v>
      </c>
      <c r="AX103" s="146">
        <f t="shared" si="54"/>
        <v>1</v>
      </c>
      <c r="AY103" s="146">
        <f t="shared" si="54"/>
        <v>1</v>
      </c>
      <c r="AZ103" s="146">
        <f t="shared" si="54"/>
        <v>1</v>
      </c>
      <c r="BA103" s="146">
        <f t="shared" si="54"/>
        <v>1</v>
      </c>
      <c r="BB103" s="146">
        <f t="shared" si="54"/>
        <v>1</v>
      </c>
      <c r="BC103" s="146">
        <f t="shared" si="54"/>
        <v>1</v>
      </c>
      <c r="BD103" s="146">
        <f t="shared" si="54"/>
        <v>1</v>
      </c>
      <c r="BE103" s="146">
        <f t="shared" si="55"/>
        <v>1</v>
      </c>
      <c r="BF103" s="146">
        <f t="shared" si="55"/>
        <v>1</v>
      </c>
      <c r="BG103" s="146">
        <f t="shared" si="55"/>
        <v>1</v>
      </c>
      <c r="BH103" s="146">
        <f t="shared" si="55"/>
        <v>1</v>
      </c>
      <c r="BI103" s="146">
        <f t="shared" si="55"/>
        <v>1</v>
      </c>
      <c r="BJ103" s="146">
        <f t="shared" si="55"/>
        <v>1</v>
      </c>
      <c r="BK103" s="146">
        <f t="shared" si="55"/>
        <v>1</v>
      </c>
      <c r="BL103" s="146">
        <f t="shared" si="55"/>
        <v>1</v>
      </c>
      <c r="BM103" s="146">
        <f t="shared" si="55"/>
        <v>1</v>
      </c>
      <c r="BN103" s="146">
        <f t="shared" si="55"/>
        <v>1</v>
      </c>
      <c r="BO103" s="146">
        <f t="shared" si="55"/>
        <v>1</v>
      </c>
    </row>
    <row r="104" spans="1:67" s="129" customFormat="1" ht="18.75" customHeight="1" x14ac:dyDescent="0.25">
      <c r="A104" s="122"/>
      <c r="B104" s="145" t="s">
        <v>859</v>
      </c>
      <c r="C104" s="145" t="s">
        <v>860</v>
      </c>
      <c r="D104" s="145" t="s">
        <v>8</v>
      </c>
      <c r="E104" s="224">
        <f>VLOOKUP(B104,'Cuadro Control'!C119:J2034,8,FALSE)</f>
        <v>49452329.807999998</v>
      </c>
      <c r="F104" s="106">
        <v>0.05</v>
      </c>
      <c r="G104" s="147">
        <v>46455</v>
      </c>
      <c r="H104" s="147">
        <v>46456</v>
      </c>
      <c r="I104" s="146">
        <f t="shared" si="53"/>
        <v>0</v>
      </c>
      <c r="J104" s="146">
        <f t="shared" si="53"/>
        <v>0</v>
      </c>
      <c r="K104" s="146">
        <f t="shared" si="53"/>
        <v>0</v>
      </c>
      <c r="L104" s="146">
        <f t="shared" si="53"/>
        <v>0</v>
      </c>
      <c r="M104" s="146">
        <f t="shared" si="53"/>
        <v>0</v>
      </c>
      <c r="N104" s="146">
        <f t="shared" si="53"/>
        <v>0</v>
      </c>
      <c r="O104" s="146">
        <f t="shared" si="53"/>
        <v>0</v>
      </c>
      <c r="P104" s="146">
        <f t="shared" si="53"/>
        <v>0</v>
      </c>
      <c r="Q104" s="146">
        <f t="shared" si="53"/>
        <v>0</v>
      </c>
      <c r="R104" s="146">
        <f t="shared" si="53"/>
        <v>0</v>
      </c>
      <c r="S104" s="146">
        <f t="shared" si="53"/>
        <v>0</v>
      </c>
      <c r="T104" s="146">
        <f t="shared" si="53"/>
        <v>0</v>
      </c>
      <c r="U104" s="146">
        <f t="shared" si="53"/>
        <v>0</v>
      </c>
      <c r="V104" s="146">
        <f t="shared" si="53"/>
        <v>0</v>
      </c>
      <c r="W104" s="146">
        <f t="shared" si="53"/>
        <v>0</v>
      </c>
      <c r="X104" s="146">
        <f t="shared" si="53"/>
        <v>0</v>
      </c>
      <c r="Y104" s="146">
        <f t="shared" si="54"/>
        <v>0</v>
      </c>
      <c r="Z104" s="146">
        <f t="shared" si="54"/>
        <v>0</v>
      </c>
      <c r="AA104" s="146">
        <f t="shared" si="54"/>
        <v>0</v>
      </c>
      <c r="AB104" s="146">
        <f t="shared" si="54"/>
        <v>0</v>
      </c>
      <c r="AC104" s="146">
        <f t="shared" si="54"/>
        <v>0</v>
      </c>
      <c r="AD104" s="146">
        <f t="shared" si="54"/>
        <v>0</v>
      </c>
      <c r="AE104" s="146">
        <f t="shared" si="54"/>
        <v>0</v>
      </c>
      <c r="AF104" s="146">
        <f t="shared" si="54"/>
        <v>0</v>
      </c>
      <c r="AG104" s="146">
        <f t="shared" si="54"/>
        <v>0</v>
      </c>
      <c r="AH104" s="146">
        <f t="shared" si="54"/>
        <v>0</v>
      </c>
      <c r="AI104" s="146">
        <f t="shared" si="54"/>
        <v>0</v>
      </c>
      <c r="AJ104" s="146">
        <f t="shared" si="54"/>
        <v>0</v>
      </c>
      <c r="AK104" s="146">
        <f t="shared" si="54"/>
        <v>0</v>
      </c>
      <c r="AL104" s="146">
        <f t="shared" si="54"/>
        <v>0</v>
      </c>
      <c r="AM104" s="146">
        <f t="shared" si="54"/>
        <v>0</v>
      </c>
      <c r="AN104" s="146">
        <f t="shared" si="54"/>
        <v>0</v>
      </c>
      <c r="AO104" s="146">
        <f t="shared" si="54"/>
        <v>0</v>
      </c>
      <c r="AP104" s="146">
        <f t="shared" si="54"/>
        <v>0</v>
      </c>
      <c r="AQ104" s="146">
        <f t="shared" si="54"/>
        <v>0</v>
      </c>
      <c r="AR104" s="146">
        <f t="shared" si="54"/>
        <v>1</v>
      </c>
      <c r="AS104" s="146">
        <f t="shared" si="54"/>
        <v>1</v>
      </c>
      <c r="AT104" s="146">
        <f t="shared" si="54"/>
        <v>1</v>
      </c>
      <c r="AU104" s="146">
        <f t="shared" si="54"/>
        <v>1</v>
      </c>
      <c r="AV104" s="146">
        <f t="shared" si="54"/>
        <v>1</v>
      </c>
      <c r="AW104" s="146">
        <f t="shared" si="54"/>
        <v>1</v>
      </c>
      <c r="AX104" s="146">
        <f t="shared" si="54"/>
        <v>1</v>
      </c>
      <c r="AY104" s="146">
        <f t="shared" si="54"/>
        <v>1</v>
      </c>
      <c r="AZ104" s="146">
        <f t="shared" si="54"/>
        <v>1</v>
      </c>
      <c r="BA104" s="146">
        <f t="shared" si="54"/>
        <v>1</v>
      </c>
      <c r="BB104" s="146">
        <f t="shared" si="54"/>
        <v>1</v>
      </c>
      <c r="BC104" s="146">
        <f t="shared" si="54"/>
        <v>1</v>
      </c>
      <c r="BD104" s="146">
        <f t="shared" si="54"/>
        <v>1</v>
      </c>
      <c r="BE104" s="146">
        <f t="shared" si="55"/>
        <v>1</v>
      </c>
      <c r="BF104" s="146">
        <f t="shared" si="55"/>
        <v>1</v>
      </c>
      <c r="BG104" s="146">
        <f t="shared" si="55"/>
        <v>1</v>
      </c>
      <c r="BH104" s="146">
        <f t="shared" si="55"/>
        <v>1</v>
      </c>
      <c r="BI104" s="146">
        <f t="shared" si="55"/>
        <v>1</v>
      </c>
      <c r="BJ104" s="146">
        <f t="shared" si="55"/>
        <v>1</v>
      </c>
      <c r="BK104" s="146">
        <f t="shared" si="55"/>
        <v>1</v>
      </c>
      <c r="BL104" s="146">
        <f t="shared" si="55"/>
        <v>1</v>
      </c>
      <c r="BM104" s="146">
        <f t="shared" si="55"/>
        <v>1</v>
      </c>
      <c r="BN104" s="146">
        <f t="shared" si="55"/>
        <v>1</v>
      </c>
      <c r="BO104" s="146">
        <f t="shared" si="55"/>
        <v>1</v>
      </c>
    </row>
    <row r="105" spans="1:67" s="129" customFormat="1" ht="18.75" customHeight="1" x14ac:dyDescent="0.25">
      <c r="A105" s="122"/>
      <c r="B105" s="145" t="s">
        <v>861</v>
      </c>
      <c r="C105" s="145" t="s">
        <v>862</v>
      </c>
      <c r="D105" s="145" t="s">
        <v>8</v>
      </c>
      <c r="E105" s="224">
        <f>VLOOKUP(B105,'Cuadro Control'!C120:J2035,8,FALSE)</f>
        <v>140114934.456</v>
      </c>
      <c r="F105" s="106">
        <v>0.15</v>
      </c>
      <c r="G105" s="147">
        <v>46456</v>
      </c>
      <c r="H105" s="147">
        <v>46457</v>
      </c>
      <c r="I105" s="146">
        <f t="shared" si="53"/>
        <v>0</v>
      </c>
      <c r="J105" s="146">
        <f t="shared" si="53"/>
        <v>0</v>
      </c>
      <c r="K105" s="146">
        <f t="shared" si="53"/>
        <v>0</v>
      </c>
      <c r="L105" s="146">
        <f t="shared" si="53"/>
        <v>0</v>
      </c>
      <c r="M105" s="146">
        <f t="shared" si="53"/>
        <v>0</v>
      </c>
      <c r="N105" s="146">
        <f t="shared" si="53"/>
        <v>0</v>
      </c>
      <c r="O105" s="146">
        <f t="shared" si="53"/>
        <v>0</v>
      </c>
      <c r="P105" s="146">
        <f t="shared" si="53"/>
        <v>0</v>
      </c>
      <c r="Q105" s="146">
        <f t="shared" si="53"/>
        <v>0</v>
      </c>
      <c r="R105" s="146">
        <f t="shared" si="53"/>
        <v>0</v>
      </c>
      <c r="S105" s="146">
        <f t="shared" si="53"/>
        <v>0</v>
      </c>
      <c r="T105" s="146">
        <f t="shared" si="53"/>
        <v>0</v>
      </c>
      <c r="U105" s="146">
        <f t="shared" si="53"/>
        <v>0</v>
      </c>
      <c r="V105" s="146">
        <f t="shared" si="53"/>
        <v>0</v>
      </c>
      <c r="W105" s="146">
        <f t="shared" si="53"/>
        <v>0</v>
      </c>
      <c r="X105" s="146">
        <f t="shared" si="53"/>
        <v>0</v>
      </c>
      <c r="Y105" s="146">
        <f t="shared" si="54"/>
        <v>0</v>
      </c>
      <c r="Z105" s="146">
        <f t="shared" si="54"/>
        <v>0</v>
      </c>
      <c r="AA105" s="146">
        <f t="shared" si="54"/>
        <v>0</v>
      </c>
      <c r="AB105" s="146">
        <f t="shared" si="54"/>
        <v>0</v>
      </c>
      <c r="AC105" s="146">
        <f t="shared" si="54"/>
        <v>0</v>
      </c>
      <c r="AD105" s="146">
        <f t="shared" si="54"/>
        <v>0</v>
      </c>
      <c r="AE105" s="146">
        <f t="shared" si="54"/>
        <v>0</v>
      </c>
      <c r="AF105" s="146">
        <f t="shared" si="54"/>
        <v>0</v>
      </c>
      <c r="AG105" s="146">
        <f t="shared" si="54"/>
        <v>0</v>
      </c>
      <c r="AH105" s="146">
        <f t="shared" si="54"/>
        <v>0</v>
      </c>
      <c r="AI105" s="146">
        <f t="shared" si="54"/>
        <v>0</v>
      </c>
      <c r="AJ105" s="146">
        <f t="shared" si="54"/>
        <v>0</v>
      </c>
      <c r="AK105" s="146">
        <f t="shared" si="54"/>
        <v>0</v>
      </c>
      <c r="AL105" s="146">
        <f t="shared" si="54"/>
        <v>0</v>
      </c>
      <c r="AM105" s="146">
        <f t="shared" si="54"/>
        <v>0</v>
      </c>
      <c r="AN105" s="146">
        <f t="shared" si="54"/>
        <v>0</v>
      </c>
      <c r="AO105" s="146">
        <f t="shared" si="54"/>
        <v>0</v>
      </c>
      <c r="AP105" s="146">
        <f t="shared" si="54"/>
        <v>0</v>
      </c>
      <c r="AQ105" s="146">
        <f t="shared" si="54"/>
        <v>0</v>
      </c>
      <c r="AR105" s="146">
        <f t="shared" si="54"/>
        <v>1</v>
      </c>
      <c r="AS105" s="146">
        <f t="shared" si="54"/>
        <v>1</v>
      </c>
      <c r="AT105" s="146">
        <f t="shared" si="54"/>
        <v>1</v>
      </c>
      <c r="AU105" s="146">
        <f t="shared" si="54"/>
        <v>1</v>
      </c>
      <c r="AV105" s="146">
        <f t="shared" si="54"/>
        <v>1</v>
      </c>
      <c r="AW105" s="146">
        <f t="shared" si="54"/>
        <v>1</v>
      </c>
      <c r="AX105" s="146">
        <f t="shared" si="54"/>
        <v>1</v>
      </c>
      <c r="AY105" s="146">
        <f t="shared" si="54"/>
        <v>1</v>
      </c>
      <c r="AZ105" s="146">
        <f t="shared" si="54"/>
        <v>1</v>
      </c>
      <c r="BA105" s="146">
        <f t="shared" si="54"/>
        <v>1</v>
      </c>
      <c r="BB105" s="146">
        <f t="shared" si="54"/>
        <v>1</v>
      </c>
      <c r="BC105" s="146">
        <f t="shared" si="54"/>
        <v>1</v>
      </c>
      <c r="BD105" s="146">
        <f t="shared" si="54"/>
        <v>1</v>
      </c>
      <c r="BE105" s="146">
        <f t="shared" si="55"/>
        <v>1</v>
      </c>
      <c r="BF105" s="146">
        <f t="shared" si="55"/>
        <v>1</v>
      </c>
      <c r="BG105" s="146">
        <f t="shared" si="55"/>
        <v>1</v>
      </c>
      <c r="BH105" s="146">
        <f t="shared" si="55"/>
        <v>1</v>
      </c>
      <c r="BI105" s="146">
        <f t="shared" si="55"/>
        <v>1</v>
      </c>
      <c r="BJ105" s="146">
        <f t="shared" si="55"/>
        <v>1</v>
      </c>
      <c r="BK105" s="146">
        <f t="shared" si="55"/>
        <v>1</v>
      </c>
      <c r="BL105" s="146">
        <f t="shared" si="55"/>
        <v>1</v>
      </c>
      <c r="BM105" s="146">
        <f t="shared" si="55"/>
        <v>1</v>
      </c>
      <c r="BN105" s="146">
        <f t="shared" si="55"/>
        <v>1</v>
      </c>
      <c r="BO105" s="146">
        <f t="shared" si="55"/>
        <v>1</v>
      </c>
    </row>
    <row r="106" spans="1:67" s="129" customFormat="1" ht="18.75" customHeight="1" x14ac:dyDescent="0.25">
      <c r="A106" s="122"/>
      <c r="B106" s="145" t="s">
        <v>863</v>
      </c>
      <c r="C106" s="145" t="s">
        <v>2050</v>
      </c>
      <c r="D106" s="145" t="s">
        <v>6</v>
      </c>
      <c r="E106" s="224">
        <f>VLOOKUP(B106,'Cuadro Control'!C121:J2036,8,FALSE)</f>
        <v>52335715.768702812</v>
      </c>
      <c r="F106" s="106">
        <v>0.06</v>
      </c>
      <c r="G106" s="147">
        <v>46461</v>
      </c>
      <c r="H106" s="147">
        <v>46464</v>
      </c>
      <c r="I106" s="146">
        <f t="shared" si="53"/>
        <v>0</v>
      </c>
      <c r="J106" s="146">
        <f t="shared" si="53"/>
        <v>0</v>
      </c>
      <c r="K106" s="146">
        <f t="shared" si="53"/>
        <v>0</v>
      </c>
      <c r="L106" s="146">
        <f t="shared" si="53"/>
        <v>0</v>
      </c>
      <c r="M106" s="146">
        <f t="shared" si="53"/>
        <v>0</v>
      </c>
      <c r="N106" s="146">
        <f t="shared" si="53"/>
        <v>0</v>
      </c>
      <c r="O106" s="146">
        <f t="shared" si="53"/>
        <v>0</v>
      </c>
      <c r="P106" s="146">
        <f t="shared" si="53"/>
        <v>0</v>
      </c>
      <c r="Q106" s="146">
        <f t="shared" si="53"/>
        <v>0</v>
      </c>
      <c r="R106" s="146">
        <f t="shared" si="53"/>
        <v>0</v>
      </c>
      <c r="S106" s="146">
        <f t="shared" si="53"/>
        <v>0</v>
      </c>
      <c r="T106" s="146">
        <f t="shared" si="53"/>
        <v>0</v>
      </c>
      <c r="U106" s="146">
        <f t="shared" si="53"/>
        <v>0</v>
      </c>
      <c r="V106" s="146">
        <f t="shared" si="53"/>
        <v>0</v>
      </c>
      <c r="W106" s="146">
        <f t="shared" si="53"/>
        <v>0</v>
      </c>
      <c r="X106" s="146">
        <f t="shared" si="53"/>
        <v>0</v>
      </c>
      <c r="Y106" s="146">
        <f t="shared" si="54"/>
        <v>0</v>
      </c>
      <c r="Z106" s="146">
        <f t="shared" si="54"/>
        <v>0</v>
      </c>
      <c r="AA106" s="146">
        <f t="shared" si="54"/>
        <v>0</v>
      </c>
      <c r="AB106" s="146">
        <f t="shared" si="54"/>
        <v>0</v>
      </c>
      <c r="AC106" s="146">
        <f t="shared" si="54"/>
        <v>0</v>
      </c>
      <c r="AD106" s="146">
        <f t="shared" si="54"/>
        <v>0</v>
      </c>
      <c r="AE106" s="146">
        <f t="shared" si="54"/>
        <v>0</v>
      </c>
      <c r="AF106" s="146">
        <f t="shared" si="54"/>
        <v>0</v>
      </c>
      <c r="AG106" s="146">
        <f t="shared" si="54"/>
        <v>0</v>
      </c>
      <c r="AH106" s="146">
        <f t="shared" si="54"/>
        <v>0</v>
      </c>
      <c r="AI106" s="146">
        <f t="shared" si="54"/>
        <v>0</v>
      </c>
      <c r="AJ106" s="146">
        <f t="shared" si="54"/>
        <v>0</v>
      </c>
      <c r="AK106" s="146">
        <f t="shared" si="54"/>
        <v>0</v>
      </c>
      <c r="AL106" s="146">
        <f t="shared" si="54"/>
        <v>0</v>
      </c>
      <c r="AM106" s="146">
        <f t="shared" si="54"/>
        <v>0</v>
      </c>
      <c r="AN106" s="146">
        <f t="shared" si="54"/>
        <v>0</v>
      </c>
      <c r="AO106" s="146">
        <f t="shared" si="54"/>
        <v>0</v>
      </c>
      <c r="AP106" s="146">
        <f t="shared" si="54"/>
        <v>0</v>
      </c>
      <c r="AQ106" s="146">
        <f t="shared" si="54"/>
        <v>0</v>
      </c>
      <c r="AR106" s="146">
        <f t="shared" si="54"/>
        <v>0</v>
      </c>
      <c r="AS106" s="146">
        <f t="shared" si="54"/>
        <v>1</v>
      </c>
      <c r="AT106" s="146">
        <f t="shared" si="54"/>
        <v>1</v>
      </c>
      <c r="AU106" s="146">
        <f t="shared" si="54"/>
        <v>1</v>
      </c>
      <c r="AV106" s="146">
        <f t="shared" si="54"/>
        <v>1</v>
      </c>
      <c r="AW106" s="146">
        <f t="shared" si="54"/>
        <v>1</v>
      </c>
      <c r="AX106" s="146">
        <f t="shared" si="54"/>
        <v>1</v>
      </c>
      <c r="AY106" s="146">
        <f t="shared" si="54"/>
        <v>1</v>
      </c>
      <c r="AZ106" s="146">
        <f t="shared" si="54"/>
        <v>1</v>
      </c>
      <c r="BA106" s="146">
        <f t="shared" si="54"/>
        <v>1</v>
      </c>
      <c r="BB106" s="146">
        <f t="shared" si="54"/>
        <v>1</v>
      </c>
      <c r="BC106" s="146">
        <f t="shared" si="54"/>
        <v>1</v>
      </c>
      <c r="BD106" s="146">
        <f t="shared" si="54"/>
        <v>1</v>
      </c>
      <c r="BE106" s="146">
        <f t="shared" si="55"/>
        <v>1</v>
      </c>
      <c r="BF106" s="146">
        <f t="shared" si="55"/>
        <v>1</v>
      </c>
      <c r="BG106" s="146">
        <f t="shared" si="55"/>
        <v>1</v>
      </c>
      <c r="BH106" s="146">
        <f t="shared" si="55"/>
        <v>1</v>
      </c>
      <c r="BI106" s="146">
        <f t="shared" si="55"/>
        <v>1</v>
      </c>
      <c r="BJ106" s="146">
        <f t="shared" si="55"/>
        <v>1</v>
      </c>
      <c r="BK106" s="146">
        <f t="shared" si="55"/>
        <v>1</v>
      </c>
      <c r="BL106" s="146">
        <f t="shared" si="55"/>
        <v>1</v>
      </c>
      <c r="BM106" s="146">
        <f t="shared" si="55"/>
        <v>1</v>
      </c>
      <c r="BN106" s="146">
        <f t="shared" si="55"/>
        <v>1</v>
      </c>
      <c r="BO106" s="146">
        <f t="shared" si="55"/>
        <v>1</v>
      </c>
    </row>
    <row r="107" spans="1:67" s="129" customFormat="1" ht="18.75" customHeight="1" x14ac:dyDescent="0.25">
      <c r="A107" s="122"/>
      <c r="B107" s="145" t="s">
        <v>2051</v>
      </c>
      <c r="C107" s="145" t="s">
        <v>864</v>
      </c>
      <c r="D107" s="145" t="s">
        <v>19</v>
      </c>
      <c r="E107" s="224">
        <f>VLOOKUP(B107,'Cuadro Control'!C122:J2037,8,FALSE)</f>
        <v>46410609.014634147</v>
      </c>
      <c r="F107" s="106">
        <v>0.05</v>
      </c>
      <c r="G107" s="147">
        <v>46464</v>
      </c>
      <c r="H107" s="147">
        <v>46466</v>
      </c>
      <c r="I107" s="146">
        <f>IF($G107=0,0,IF(I$6&lt;$G107,0,IF(I$6&gt;$H107,1,(I$6-$G107+1)/($H107-$G107+1))))</f>
        <v>0</v>
      </c>
      <c r="J107" s="146">
        <f t="shared" si="53"/>
        <v>0</v>
      </c>
      <c r="K107" s="146">
        <f t="shared" si="53"/>
        <v>0</v>
      </c>
      <c r="L107" s="146">
        <f t="shared" si="53"/>
        <v>0</v>
      </c>
      <c r="M107" s="146">
        <f t="shared" si="53"/>
        <v>0</v>
      </c>
      <c r="N107" s="146">
        <f t="shared" si="53"/>
        <v>0</v>
      </c>
      <c r="O107" s="146">
        <f t="shared" si="53"/>
        <v>0</v>
      </c>
      <c r="P107" s="146">
        <f t="shared" si="53"/>
        <v>0</v>
      </c>
      <c r="Q107" s="146">
        <f t="shared" si="53"/>
        <v>0</v>
      </c>
      <c r="R107" s="146">
        <f t="shared" si="53"/>
        <v>0</v>
      </c>
      <c r="S107" s="146">
        <f t="shared" si="53"/>
        <v>0</v>
      </c>
      <c r="T107" s="146">
        <f t="shared" si="53"/>
        <v>0</v>
      </c>
      <c r="U107" s="146">
        <f t="shared" si="53"/>
        <v>0</v>
      </c>
      <c r="V107" s="146">
        <f t="shared" si="53"/>
        <v>0</v>
      </c>
      <c r="W107" s="146">
        <f t="shared" si="53"/>
        <v>0</v>
      </c>
      <c r="X107" s="146">
        <f t="shared" si="53"/>
        <v>0</v>
      </c>
      <c r="Y107" s="146">
        <f t="shared" si="54"/>
        <v>0</v>
      </c>
      <c r="Z107" s="146">
        <f t="shared" si="54"/>
        <v>0</v>
      </c>
      <c r="AA107" s="146">
        <f t="shared" si="54"/>
        <v>0</v>
      </c>
      <c r="AB107" s="146">
        <f t="shared" si="54"/>
        <v>0</v>
      </c>
      <c r="AC107" s="146">
        <f t="shared" si="54"/>
        <v>0</v>
      </c>
      <c r="AD107" s="146">
        <f t="shared" si="54"/>
        <v>0</v>
      </c>
      <c r="AE107" s="146">
        <f t="shared" si="54"/>
        <v>0</v>
      </c>
      <c r="AF107" s="146">
        <f t="shared" si="54"/>
        <v>0</v>
      </c>
      <c r="AG107" s="146">
        <f t="shared" si="54"/>
        <v>0</v>
      </c>
      <c r="AH107" s="146">
        <f t="shared" si="54"/>
        <v>0</v>
      </c>
      <c r="AI107" s="146">
        <f t="shared" si="54"/>
        <v>0</v>
      </c>
      <c r="AJ107" s="146">
        <f t="shared" si="54"/>
        <v>0</v>
      </c>
      <c r="AK107" s="146">
        <f t="shared" si="54"/>
        <v>0</v>
      </c>
      <c r="AL107" s="146">
        <f t="shared" si="54"/>
        <v>0</v>
      </c>
      <c r="AM107" s="146">
        <f t="shared" si="54"/>
        <v>0</v>
      </c>
      <c r="AN107" s="146">
        <f t="shared" si="54"/>
        <v>0</v>
      </c>
      <c r="AO107" s="146">
        <f t="shared" si="54"/>
        <v>0</v>
      </c>
      <c r="AP107" s="146">
        <f t="shared" si="54"/>
        <v>0</v>
      </c>
      <c r="AQ107" s="146">
        <f t="shared" si="54"/>
        <v>0</v>
      </c>
      <c r="AR107" s="146">
        <f t="shared" si="54"/>
        <v>0</v>
      </c>
      <c r="AS107" s="146">
        <f t="shared" si="54"/>
        <v>0.66666666666666663</v>
      </c>
      <c r="AT107" s="146">
        <f t="shared" si="54"/>
        <v>1</v>
      </c>
      <c r="AU107" s="146">
        <f t="shared" si="54"/>
        <v>1</v>
      </c>
      <c r="AV107" s="146">
        <f t="shared" si="54"/>
        <v>1</v>
      </c>
      <c r="AW107" s="146">
        <f t="shared" si="54"/>
        <v>1</v>
      </c>
      <c r="AX107" s="146">
        <f t="shared" si="54"/>
        <v>1</v>
      </c>
      <c r="AY107" s="146">
        <f t="shared" si="54"/>
        <v>1</v>
      </c>
      <c r="AZ107" s="146">
        <f t="shared" si="54"/>
        <v>1</v>
      </c>
      <c r="BA107" s="146">
        <f t="shared" si="54"/>
        <v>1</v>
      </c>
      <c r="BB107" s="146">
        <f t="shared" si="54"/>
        <v>1</v>
      </c>
      <c r="BC107" s="146">
        <f t="shared" si="54"/>
        <v>1</v>
      </c>
      <c r="BD107" s="146">
        <f t="shared" ref="BD107:BO108" si="56">IF($G107=0,0,IF(BD$6&lt;$G107,0,IF(BD$6&gt;$H107,1,(BD$6-$G107+1)/($H107-$G107+1))))</f>
        <v>1</v>
      </c>
      <c r="BE107" s="146">
        <f t="shared" si="56"/>
        <v>1</v>
      </c>
      <c r="BF107" s="146">
        <f t="shared" si="56"/>
        <v>1</v>
      </c>
      <c r="BG107" s="146">
        <f t="shared" si="56"/>
        <v>1</v>
      </c>
      <c r="BH107" s="146">
        <f t="shared" si="56"/>
        <v>1</v>
      </c>
      <c r="BI107" s="146">
        <f t="shared" si="56"/>
        <v>1</v>
      </c>
      <c r="BJ107" s="146">
        <f t="shared" si="56"/>
        <v>1</v>
      </c>
      <c r="BK107" s="146">
        <f t="shared" si="56"/>
        <v>1</v>
      </c>
      <c r="BL107" s="146">
        <f t="shared" si="56"/>
        <v>1</v>
      </c>
      <c r="BM107" s="146">
        <f t="shared" si="56"/>
        <v>1</v>
      </c>
      <c r="BN107" s="146">
        <f t="shared" si="56"/>
        <v>1</v>
      </c>
      <c r="BO107" s="146">
        <f t="shared" si="56"/>
        <v>1</v>
      </c>
    </row>
    <row r="108" spans="1:67" s="129" customFormat="1" ht="18.75" customHeight="1" x14ac:dyDescent="0.25">
      <c r="A108" s="122"/>
      <c r="B108" s="148" t="s">
        <v>865</v>
      </c>
      <c r="C108" s="148" t="s">
        <v>866</v>
      </c>
      <c r="D108" s="148" t="s">
        <v>3</v>
      </c>
      <c r="E108" s="225">
        <f>VLOOKUP(B108,'Cuadro Control'!C123:J2038,8,FALSE)</f>
        <v>0</v>
      </c>
      <c r="F108" s="149">
        <f>IFERROR(E108/$E$8,0)</f>
        <v>0</v>
      </c>
      <c r="G108" s="150">
        <v>46466</v>
      </c>
      <c r="H108" s="150">
        <v>46466</v>
      </c>
      <c r="I108" s="149">
        <f t="shared" ref="I108:X125" si="57">IF($G108=0,0,IF(I$6&lt;$G108,0,IF(I$6&gt;$H108,1,(I$6-$G108+1)/($H108-$G108+1))))</f>
        <v>0</v>
      </c>
      <c r="J108" s="149">
        <f t="shared" si="57"/>
        <v>0</v>
      </c>
      <c r="K108" s="149">
        <f t="shared" si="57"/>
        <v>0</v>
      </c>
      <c r="L108" s="149">
        <f t="shared" si="57"/>
        <v>0</v>
      </c>
      <c r="M108" s="149">
        <f t="shared" si="57"/>
        <v>0</v>
      </c>
      <c r="N108" s="149">
        <f t="shared" si="57"/>
        <v>0</v>
      </c>
      <c r="O108" s="149">
        <f t="shared" si="57"/>
        <v>0</v>
      </c>
      <c r="P108" s="149">
        <f t="shared" si="57"/>
        <v>0</v>
      </c>
      <c r="Q108" s="149">
        <f t="shared" si="57"/>
        <v>0</v>
      </c>
      <c r="R108" s="149">
        <f t="shared" si="57"/>
        <v>0</v>
      </c>
      <c r="S108" s="149">
        <f t="shared" si="57"/>
        <v>0</v>
      </c>
      <c r="T108" s="149">
        <f t="shared" si="57"/>
        <v>0</v>
      </c>
      <c r="U108" s="149">
        <f t="shared" si="57"/>
        <v>0</v>
      </c>
      <c r="V108" s="149">
        <f t="shared" si="57"/>
        <v>0</v>
      </c>
      <c r="W108" s="149">
        <f t="shared" si="57"/>
        <v>0</v>
      </c>
      <c r="X108" s="149">
        <f t="shared" si="57"/>
        <v>0</v>
      </c>
      <c r="Y108" s="149">
        <f t="shared" ref="Y108:BD108" si="58">IF($G108=0,0,IF(Y$6&lt;$G108,0,IF(Y$6&gt;$H108,1,(Y$6-$G108+1)/($H108-$G108+1))))</f>
        <v>0</v>
      </c>
      <c r="Z108" s="149">
        <f t="shared" si="58"/>
        <v>0</v>
      </c>
      <c r="AA108" s="149">
        <f t="shared" si="58"/>
        <v>0</v>
      </c>
      <c r="AB108" s="149">
        <f t="shared" si="58"/>
        <v>0</v>
      </c>
      <c r="AC108" s="149">
        <f t="shared" si="58"/>
        <v>0</v>
      </c>
      <c r="AD108" s="149">
        <f t="shared" si="58"/>
        <v>0</v>
      </c>
      <c r="AE108" s="149">
        <f t="shared" si="58"/>
        <v>0</v>
      </c>
      <c r="AF108" s="149">
        <f t="shared" si="58"/>
        <v>0</v>
      </c>
      <c r="AG108" s="149">
        <f t="shared" si="58"/>
        <v>0</v>
      </c>
      <c r="AH108" s="149">
        <f t="shared" si="58"/>
        <v>0</v>
      </c>
      <c r="AI108" s="149">
        <f t="shared" si="58"/>
        <v>0</v>
      </c>
      <c r="AJ108" s="149">
        <f t="shared" si="58"/>
        <v>0</v>
      </c>
      <c r="AK108" s="149">
        <f t="shared" si="58"/>
        <v>0</v>
      </c>
      <c r="AL108" s="149">
        <f t="shared" si="58"/>
        <v>0</v>
      </c>
      <c r="AM108" s="149">
        <f t="shared" si="58"/>
        <v>0</v>
      </c>
      <c r="AN108" s="149">
        <f t="shared" si="58"/>
        <v>0</v>
      </c>
      <c r="AO108" s="149">
        <f t="shared" si="58"/>
        <v>0</v>
      </c>
      <c r="AP108" s="149">
        <f t="shared" si="58"/>
        <v>0</v>
      </c>
      <c r="AQ108" s="149">
        <f t="shared" si="58"/>
        <v>0</v>
      </c>
      <c r="AR108" s="149">
        <f t="shared" si="58"/>
        <v>0</v>
      </c>
      <c r="AS108" s="149">
        <f t="shared" si="58"/>
        <v>0</v>
      </c>
      <c r="AT108" s="149">
        <f t="shared" si="58"/>
        <v>1</v>
      </c>
      <c r="AU108" s="149">
        <f t="shared" si="58"/>
        <v>1</v>
      </c>
      <c r="AV108" s="149">
        <f t="shared" si="58"/>
        <v>1</v>
      </c>
      <c r="AW108" s="149">
        <f t="shared" si="58"/>
        <v>1</v>
      </c>
      <c r="AX108" s="149">
        <f t="shared" si="58"/>
        <v>1</v>
      </c>
      <c r="AY108" s="149">
        <f t="shared" si="58"/>
        <v>1</v>
      </c>
      <c r="AZ108" s="149">
        <f t="shared" si="58"/>
        <v>1</v>
      </c>
      <c r="BA108" s="149">
        <f t="shared" si="58"/>
        <v>1</v>
      </c>
      <c r="BB108" s="149">
        <f t="shared" si="58"/>
        <v>1</v>
      </c>
      <c r="BC108" s="149">
        <f t="shared" si="58"/>
        <v>1</v>
      </c>
      <c r="BD108" s="149">
        <f t="shared" si="58"/>
        <v>1</v>
      </c>
      <c r="BE108" s="149">
        <f t="shared" si="56"/>
        <v>1</v>
      </c>
      <c r="BF108" s="149">
        <f t="shared" si="56"/>
        <v>1</v>
      </c>
      <c r="BG108" s="149">
        <f t="shared" si="56"/>
        <v>1</v>
      </c>
      <c r="BH108" s="149">
        <f t="shared" si="56"/>
        <v>1</v>
      </c>
      <c r="BI108" s="149">
        <f t="shared" si="56"/>
        <v>1</v>
      </c>
      <c r="BJ108" s="149">
        <f t="shared" si="56"/>
        <v>1</v>
      </c>
      <c r="BK108" s="149">
        <f t="shared" si="56"/>
        <v>1</v>
      </c>
      <c r="BL108" s="149">
        <f t="shared" si="56"/>
        <v>1</v>
      </c>
      <c r="BM108" s="149">
        <f t="shared" si="56"/>
        <v>1</v>
      </c>
      <c r="BN108" s="149">
        <f t="shared" si="56"/>
        <v>1</v>
      </c>
      <c r="BO108" s="149">
        <f t="shared" si="56"/>
        <v>1</v>
      </c>
    </row>
    <row r="109" spans="1:67" s="129" customFormat="1" ht="18.75" customHeight="1" x14ac:dyDescent="0.25">
      <c r="A109" s="122"/>
      <c r="B109" s="123">
        <v>10</v>
      </c>
      <c r="C109" s="123" t="s">
        <v>867</v>
      </c>
      <c r="D109" s="123" t="s">
        <v>2090</v>
      </c>
      <c r="E109" s="219">
        <f>+E110+E127+E144+E161+E178+E195+E212+E229+E246+E263+E280+E297+E314+E331+E348+E365+E382+E399+E416+E433+E450+E467+E484+E501+E518+E535+E552+E569+E586+E603+E620+E637+E654+E671</f>
        <v>180521375798.72467</v>
      </c>
      <c r="F109" s="126">
        <f>IFERROR(E109/$E$8,0)</f>
        <v>0.86603384895009672</v>
      </c>
      <c r="G109" s="127">
        <v>46240</v>
      </c>
      <c r="H109" s="127">
        <v>46606</v>
      </c>
      <c r="I109" s="126">
        <f>$F110*I110+$F127*I127+$F144*I144+$F161*I161+$F178*I178+$F195*I195+$F212*I212+$F229*I229+$F246*I246+$F263*I263+$F280*I280+$F297*I297+$F314*I314+$F331*I331+$F348*I348+$F365*I365+$F382*I382+$F399*I399+$F416*I416+$F433*I433+$F450*I450+$F467*I467+$F484*I484+$F501*I501+$F518*I518+$F535*I535+$F552*I552+$F569*I569+$F586*I586+$F603*I603+$F620*I620+$F637*I637+$F654*I654+$F671*I671</f>
        <v>0</v>
      </c>
      <c r="J109" s="126">
        <f t="shared" ref="J109:BO109" si="59">$F110*J110+$F127*J127+$F144*J144+$F161*J161+$F178*J178+$F195*J195+$F212*J212+$F229*J229+$F246*J246+$F263*J263+$F280*J280+$F297*J297+$F314*J314+$F331*J331+$F348*J348+$F365*J365+$F382*J382+$F399*J399+$F416*J416+$F433*J433+$F450*J450+$F467*J467+$F484*J484+$F501*J501+$F518*J518+$F535*J535+$F552*J552+$F569*J569+$F586*J586+$F603*J603+$F620*J620+$F637*J637+$F654*J654+$F671*J671</f>
        <v>0</v>
      </c>
      <c r="K109" s="126">
        <f t="shared" si="59"/>
        <v>0</v>
      </c>
      <c r="L109" s="126">
        <f t="shared" si="59"/>
        <v>0</v>
      </c>
      <c r="M109" s="126">
        <f t="shared" si="59"/>
        <v>9.2256975680224079E-5</v>
      </c>
      <c r="N109" s="126">
        <f t="shared" si="59"/>
        <v>4.1515639056100831E-4</v>
      </c>
      <c r="O109" s="126">
        <f t="shared" si="59"/>
        <v>7.8418429328190457E-4</v>
      </c>
      <c r="P109" s="126">
        <f t="shared" si="59"/>
        <v>1.2108728058029409E-3</v>
      </c>
      <c r="Q109" s="126">
        <f t="shared" si="59"/>
        <v>1.6401240120928725E-3</v>
      </c>
      <c r="R109" s="126">
        <f t="shared" si="59"/>
        <v>2.0757819528050415E-3</v>
      </c>
      <c r="S109" s="126">
        <f t="shared" si="59"/>
        <v>2.5370668312061618E-3</v>
      </c>
      <c r="T109" s="126">
        <f t="shared" si="59"/>
        <v>3.1890249914122196E-3</v>
      </c>
      <c r="U109" s="126">
        <f t="shared" si="59"/>
        <v>5.1429336316478336E-3</v>
      </c>
      <c r="V109" s="126">
        <f t="shared" si="59"/>
        <v>8.1486932055761709E-3</v>
      </c>
      <c r="W109" s="126">
        <f t="shared" si="59"/>
        <v>1.2076529110952812E-2</v>
      </c>
      <c r="X109" s="126">
        <f t="shared" si="59"/>
        <v>1.9286772062143326E-2</v>
      </c>
      <c r="Y109" s="126">
        <f t="shared" si="59"/>
        <v>2.7029893372950978E-2</v>
      </c>
      <c r="Z109" s="126">
        <f t="shared" si="59"/>
        <v>3.5141791506375628E-2</v>
      </c>
      <c r="AA109" s="126">
        <f t="shared" si="59"/>
        <v>4.4011664776616777E-2</v>
      </c>
      <c r="AB109" s="126">
        <f t="shared" si="59"/>
        <v>5.6045872901095001E-2</v>
      </c>
      <c r="AC109" s="126">
        <f t="shared" si="59"/>
        <v>6.8153985455321545E-2</v>
      </c>
      <c r="AD109" s="126">
        <f t="shared" si="59"/>
        <v>7.5164054576298864E-2</v>
      </c>
      <c r="AE109" s="126">
        <f t="shared" si="59"/>
        <v>8.5993000937165068E-2</v>
      </c>
      <c r="AF109" s="126">
        <f t="shared" si="59"/>
        <v>9.8554535570339122E-2</v>
      </c>
      <c r="AG109" s="126">
        <f t="shared" si="59"/>
        <v>0.10792129207611997</v>
      </c>
      <c r="AH109" s="126">
        <f t="shared" si="59"/>
        <v>0.11483703074203926</v>
      </c>
      <c r="AI109" s="126">
        <f t="shared" si="59"/>
        <v>0.12618998806910517</v>
      </c>
      <c r="AJ109" s="126">
        <f t="shared" si="59"/>
        <v>0.13979178045734994</v>
      </c>
      <c r="AK109" s="126">
        <f t="shared" si="59"/>
        <v>0.14951231972073359</v>
      </c>
      <c r="AL109" s="126">
        <f t="shared" si="59"/>
        <v>0.16494761658266086</v>
      </c>
      <c r="AM109" s="126">
        <f t="shared" si="59"/>
        <v>0.18286991678730807</v>
      </c>
      <c r="AN109" s="126">
        <f t="shared" si="59"/>
        <v>0.20105454910459747</v>
      </c>
      <c r="AO109" s="126">
        <f t="shared" si="59"/>
        <v>0.21676691115083846</v>
      </c>
      <c r="AP109" s="126">
        <f t="shared" si="59"/>
        <v>0.25399261123861844</v>
      </c>
      <c r="AQ109" s="126">
        <f t="shared" si="59"/>
        <v>0.27182585261383246</v>
      </c>
      <c r="AR109" s="126">
        <f t="shared" si="59"/>
        <v>0.31494517894020319</v>
      </c>
      <c r="AS109" s="126">
        <f t="shared" si="59"/>
        <v>0.34354712593150832</v>
      </c>
      <c r="AT109" s="126">
        <f t="shared" si="59"/>
        <v>0.37866629323911016</v>
      </c>
      <c r="AU109" s="126">
        <f t="shared" si="59"/>
        <v>0.40940675773441226</v>
      </c>
      <c r="AV109" s="126">
        <f t="shared" si="59"/>
        <v>0.4495932398946354</v>
      </c>
      <c r="AW109" s="126">
        <f t="shared" si="59"/>
        <v>0.48587623617058551</v>
      </c>
      <c r="AX109" s="126">
        <f t="shared" si="59"/>
        <v>0.53409898395331457</v>
      </c>
      <c r="AY109" s="126">
        <f t="shared" si="59"/>
        <v>0.56069519106271792</v>
      </c>
      <c r="AZ109" s="126">
        <f t="shared" si="59"/>
        <v>0.60936993880520318</v>
      </c>
      <c r="BA109" s="126">
        <f t="shared" si="59"/>
        <v>0.6367217076291003</v>
      </c>
      <c r="BB109" s="126">
        <f t="shared" si="59"/>
        <v>0.68769281610583977</v>
      </c>
      <c r="BC109" s="126">
        <f t="shared" si="59"/>
        <v>0.72248840372362144</v>
      </c>
      <c r="BD109" s="126">
        <f t="shared" si="59"/>
        <v>0.76510319829425422</v>
      </c>
      <c r="BE109" s="126">
        <f t="shared" si="59"/>
        <v>0.79777779830633699</v>
      </c>
      <c r="BF109" s="126">
        <f t="shared" si="59"/>
        <v>0.83587643741884499</v>
      </c>
      <c r="BG109" s="126">
        <f t="shared" si="59"/>
        <v>0.87255018362051284</v>
      </c>
      <c r="BH109" s="126">
        <f t="shared" si="59"/>
        <v>0.91334748784710595</v>
      </c>
      <c r="BI109" s="126">
        <f t="shared" si="59"/>
        <v>0.93530280836768331</v>
      </c>
      <c r="BJ109" s="126">
        <f t="shared" si="59"/>
        <v>0.9616989602577084</v>
      </c>
      <c r="BK109" s="126">
        <f t="shared" si="59"/>
        <v>0.97656775801827356</v>
      </c>
      <c r="BL109" s="126">
        <f t="shared" si="59"/>
        <v>0.99032539592950797</v>
      </c>
      <c r="BM109" s="126">
        <f t="shared" si="59"/>
        <v>0.9997565855278131</v>
      </c>
      <c r="BN109" s="126">
        <f t="shared" si="59"/>
        <v>0.99999999999999933</v>
      </c>
      <c r="BO109" s="126">
        <f t="shared" si="59"/>
        <v>0.99999999999999933</v>
      </c>
    </row>
    <row r="110" spans="1:67" s="129" customFormat="1" ht="18.75" customHeight="1" x14ac:dyDescent="0.25">
      <c r="A110" s="122"/>
      <c r="B110" s="139" t="s">
        <v>869</v>
      </c>
      <c r="C110" s="139" t="s">
        <v>870</v>
      </c>
      <c r="D110" s="139" t="s">
        <v>41</v>
      </c>
      <c r="E110" s="222">
        <f>SUM(E111:E126)</f>
        <v>5308872732.0543728</v>
      </c>
      <c r="F110" s="140">
        <f>IFERROR(E110/$E$109,0)</f>
        <v>2.9408554574576196E-2</v>
      </c>
      <c r="G110" s="141">
        <v>46240</v>
      </c>
      <c r="H110" s="141">
        <v>46606</v>
      </c>
      <c r="I110" s="140">
        <f>SUMPRODUCT($F111:$F125,I111:I125)</f>
        <v>0</v>
      </c>
      <c r="J110" s="140">
        <f t="shared" ref="J110:BO110" si="60">SUMPRODUCT($F111:$F125,J111:J125)</f>
        <v>0</v>
      </c>
      <c r="K110" s="140">
        <f t="shared" si="60"/>
        <v>0</v>
      </c>
      <c r="L110" s="140">
        <f t="shared" si="60"/>
        <v>0</v>
      </c>
      <c r="M110" s="140">
        <f t="shared" si="60"/>
        <v>3.137079567996877E-3</v>
      </c>
      <c r="N110" s="140">
        <f t="shared" si="60"/>
        <v>1.4116858055985946E-2</v>
      </c>
      <c r="O110" s="140">
        <f t="shared" si="60"/>
        <v>1.5685397839984384E-2</v>
      </c>
      <c r="P110" s="140">
        <f t="shared" si="60"/>
        <v>1.5685397839984384E-2</v>
      </c>
      <c r="Q110" s="140">
        <f t="shared" si="60"/>
        <v>1.5685397839984384E-2</v>
      </c>
      <c r="R110" s="140">
        <f t="shared" si="60"/>
        <v>1.5685397839984384E-2</v>
      </c>
      <c r="S110" s="140">
        <f t="shared" si="60"/>
        <v>1.5685397839984384E-2</v>
      </c>
      <c r="T110" s="140">
        <f t="shared" si="60"/>
        <v>1.5685397839984384E-2</v>
      </c>
      <c r="U110" s="140">
        <f t="shared" si="60"/>
        <v>1.5685397839984384E-2</v>
      </c>
      <c r="V110" s="140">
        <f t="shared" si="60"/>
        <v>5.3129086240060713E-2</v>
      </c>
      <c r="W110" s="140">
        <f t="shared" si="60"/>
        <v>7.4525479611532899E-2</v>
      </c>
      <c r="X110" s="140">
        <f t="shared" si="60"/>
        <v>7.4525479611532899E-2</v>
      </c>
      <c r="Y110" s="140">
        <f t="shared" si="60"/>
        <v>7.4525479611532899E-2</v>
      </c>
      <c r="Z110" s="140">
        <f t="shared" si="60"/>
        <v>7.4525479611532899E-2</v>
      </c>
      <c r="AA110" s="140">
        <f t="shared" si="60"/>
        <v>7.4525479611532899E-2</v>
      </c>
      <c r="AB110" s="140">
        <f t="shared" si="60"/>
        <v>7.4525479611532899E-2</v>
      </c>
      <c r="AC110" s="140">
        <f t="shared" si="60"/>
        <v>7.4525479611532899E-2</v>
      </c>
      <c r="AD110" s="140">
        <f t="shared" si="60"/>
        <v>7.4525479611532899E-2</v>
      </c>
      <c r="AE110" s="140">
        <f t="shared" si="60"/>
        <v>7.4525479611532899E-2</v>
      </c>
      <c r="AF110" s="140">
        <f t="shared" si="60"/>
        <v>7.4525479611532899E-2</v>
      </c>
      <c r="AG110" s="140">
        <f t="shared" si="60"/>
        <v>7.4525479611532899E-2</v>
      </c>
      <c r="AH110" s="140">
        <f t="shared" si="60"/>
        <v>7.4525479611532899E-2</v>
      </c>
      <c r="AI110" s="140">
        <f t="shared" si="60"/>
        <v>7.5123712429679551E-2</v>
      </c>
      <c r="AJ110" s="140">
        <f t="shared" si="60"/>
        <v>0.14113064513133328</v>
      </c>
      <c r="AK110" s="140">
        <f t="shared" si="60"/>
        <v>0.18261925363459089</v>
      </c>
      <c r="AL110" s="140">
        <f t="shared" si="60"/>
        <v>0.28230548347626816</v>
      </c>
      <c r="AM110" s="140">
        <f t="shared" si="60"/>
        <v>0.37635850129691062</v>
      </c>
      <c r="AN110" s="140">
        <f t="shared" si="60"/>
        <v>0.53258751877282851</v>
      </c>
      <c r="AO110" s="140">
        <f t="shared" si="60"/>
        <v>0.64850810003989967</v>
      </c>
      <c r="AP110" s="140">
        <f t="shared" si="60"/>
        <v>0.75114445386755424</v>
      </c>
      <c r="AQ110" s="140">
        <f t="shared" si="60"/>
        <v>0.95832510719516462</v>
      </c>
      <c r="AR110" s="140">
        <f t="shared" si="60"/>
        <v>1</v>
      </c>
      <c r="AS110" s="140">
        <f t="shared" si="60"/>
        <v>1</v>
      </c>
      <c r="AT110" s="140">
        <f t="shared" si="60"/>
        <v>1</v>
      </c>
      <c r="AU110" s="140">
        <f t="shared" si="60"/>
        <v>1</v>
      </c>
      <c r="AV110" s="140">
        <f t="shared" si="60"/>
        <v>1</v>
      </c>
      <c r="AW110" s="140">
        <f t="shared" si="60"/>
        <v>1</v>
      </c>
      <c r="AX110" s="140">
        <f t="shared" si="60"/>
        <v>1</v>
      </c>
      <c r="AY110" s="140">
        <f t="shared" si="60"/>
        <v>1</v>
      </c>
      <c r="AZ110" s="140">
        <f t="shared" si="60"/>
        <v>1</v>
      </c>
      <c r="BA110" s="140">
        <f t="shared" si="60"/>
        <v>1</v>
      </c>
      <c r="BB110" s="140">
        <f t="shared" si="60"/>
        <v>1</v>
      </c>
      <c r="BC110" s="140">
        <f t="shared" si="60"/>
        <v>1</v>
      </c>
      <c r="BD110" s="140">
        <f t="shared" si="60"/>
        <v>1</v>
      </c>
      <c r="BE110" s="140">
        <f t="shared" si="60"/>
        <v>1</v>
      </c>
      <c r="BF110" s="140">
        <f t="shared" si="60"/>
        <v>1</v>
      </c>
      <c r="BG110" s="140">
        <f t="shared" si="60"/>
        <v>1</v>
      </c>
      <c r="BH110" s="140">
        <f t="shared" si="60"/>
        <v>1</v>
      </c>
      <c r="BI110" s="140">
        <f t="shared" si="60"/>
        <v>1</v>
      </c>
      <c r="BJ110" s="140">
        <f t="shared" si="60"/>
        <v>1</v>
      </c>
      <c r="BK110" s="140">
        <f t="shared" si="60"/>
        <v>1</v>
      </c>
      <c r="BL110" s="140">
        <f t="shared" si="60"/>
        <v>1</v>
      </c>
      <c r="BM110" s="140">
        <f t="shared" si="60"/>
        <v>1</v>
      </c>
      <c r="BN110" s="140">
        <f t="shared" si="60"/>
        <v>1</v>
      </c>
      <c r="BO110" s="140">
        <f t="shared" si="60"/>
        <v>1</v>
      </c>
    </row>
    <row r="111" spans="1:67" s="129" customFormat="1" ht="18.75" customHeight="1" x14ac:dyDescent="0.25">
      <c r="A111" s="122"/>
      <c r="B111" s="145" t="s">
        <v>872</v>
      </c>
      <c r="C111" s="145" t="s">
        <v>873</v>
      </c>
      <c r="D111" s="145" t="s">
        <v>22</v>
      </c>
      <c r="E111" s="224">
        <f>VLOOKUP(B111,'Cuadro Control'!C126:J2041,8,FALSE)</f>
        <v>83271780.884117648</v>
      </c>
      <c r="F111" s="146">
        <f>IFERROR(E111/$E$110,0)</f>
        <v>1.5685397839984384E-2</v>
      </c>
      <c r="G111" s="147">
        <v>46240</v>
      </c>
      <c r="H111" s="147">
        <v>46249</v>
      </c>
      <c r="I111" s="146">
        <f t="shared" si="57"/>
        <v>0</v>
      </c>
      <c r="J111" s="146">
        <f t="shared" si="57"/>
        <v>0</v>
      </c>
      <c r="K111" s="146">
        <f t="shared" si="57"/>
        <v>0</v>
      </c>
      <c r="L111" s="146">
        <f t="shared" si="57"/>
        <v>0</v>
      </c>
      <c r="M111" s="146">
        <f t="shared" si="57"/>
        <v>0.2</v>
      </c>
      <c r="N111" s="146">
        <f t="shared" si="57"/>
        <v>0.9</v>
      </c>
      <c r="O111" s="146">
        <f t="shared" si="57"/>
        <v>1</v>
      </c>
      <c r="P111" s="146">
        <f t="shared" si="57"/>
        <v>1</v>
      </c>
      <c r="Q111" s="146">
        <f t="shared" si="57"/>
        <v>1</v>
      </c>
      <c r="R111" s="146">
        <f t="shared" si="57"/>
        <v>1</v>
      </c>
      <c r="S111" s="146">
        <f t="shared" si="57"/>
        <v>1</v>
      </c>
      <c r="T111" s="146">
        <f t="shared" si="57"/>
        <v>1</v>
      </c>
      <c r="U111" s="146">
        <f t="shared" si="57"/>
        <v>1</v>
      </c>
      <c r="V111" s="146">
        <f t="shared" si="57"/>
        <v>1</v>
      </c>
      <c r="W111" s="146">
        <f t="shared" si="57"/>
        <v>1</v>
      </c>
      <c r="X111" s="146">
        <f t="shared" si="57"/>
        <v>1</v>
      </c>
      <c r="Y111" s="146">
        <f t="shared" ref="Y111:BD118" si="61">IF($G111=0,0,IF(Y$6&lt;$G111,0,IF(Y$6&gt;$H111,1,(Y$6-$G111+1)/($H111-$G111+1))))</f>
        <v>1</v>
      </c>
      <c r="Z111" s="146">
        <f t="shared" si="61"/>
        <v>1</v>
      </c>
      <c r="AA111" s="146">
        <f t="shared" si="61"/>
        <v>1</v>
      </c>
      <c r="AB111" s="146">
        <f t="shared" si="61"/>
        <v>1</v>
      </c>
      <c r="AC111" s="146">
        <f t="shared" si="61"/>
        <v>1</v>
      </c>
      <c r="AD111" s="146">
        <f t="shared" si="61"/>
        <v>1</v>
      </c>
      <c r="AE111" s="146">
        <f t="shared" si="61"/>
        <v>1</v>
      </c>
      <c r="AF111" s="146">
        <f t="shared" si="61"/>
        <v>1</v>
      </c>
      <c r="AG111" s="146">
        <f t="shared" si="61"/>
        <v>1</v>
      </c>
      <c r="AH111" s="146">
        <f t="shared" si="61"/>
        <v>1</v>
      </c>
      <c r="AI111" s="146">
        <f t="shared" si="61"/>
        <v>1</v>
      </c>
      <c r="AJ111" s="146">
        <f t="shared" si="61"/>
        <v>1</v>
      </c>
      <c r="AK111" s="146">
        <f t="shared" si="61"/>
        <v>1</v>
      </c>
      <c r="AL111" s="146">
        <f t="shared" si="61"/>
        <v>1</v>
      </c>
      <c r="AM111" s="146">
        <f t="shared" si="61"/>
        <v>1</v>
      </c>
      <c r="AN111" s="146">
        <f t="shared" si="61"/>
        <v>1</v>
      </c>
      <c r="AO111" s="146">
        <f t="shared" si="61"/>
        <v>1</v>
      </c>
      <c r="AP111" s="146">
        <f t="shared" si="61"/>
        <v>1</v>
      </c>
      <c r="AQ111" s="146">
        <f t="shared" si="61"/>
        <v>1</v>
      </c>
      <c r="AR111" s="146">
        <f t="shared" si="61"/>
        <v>1</v>
      </c>
      <c r="AS111" s="146">
        <f t="shared" si="61"/>
        <v>1</v>
      </c>
      <c r="AT111" s="146">
        <f t="shared" si="61"/>
        <v>1</v>
      </c>
      <c r="AU111" s="146">
        <f t="shared" si="61"/>
        <v>1</v>
      </c>
      <c r="AV111" s="146">
        <f t="shared" si="61"/>
        <v>1</v>
      </c>
      <c r="AW111" s="146">
        <f t="shared" si="61"/>
        <v>1</v>
      </c>
      <c r="AX111" s="146">
        <f t="shared" si="61"/>
        <v>1</v>
      </c>
      <c r="AY111" s="146">
        <f t="shared" si="61"/>
        <v>1</v>
      </c>
      <c r="AZ111" s="146">
        <f t="shared" si="61"/>
        <v>1</v>
      </c>
      <c r="BA111" s="146">
        <f t="shared" si="61"/>
        <v>1</v>
      </c>
      <c r="BB111" s="146">
        <f t="shared" si="61"/>
        <v>1</v>
      </c>
      <c r="BC111" s="146">
        <f t="shared" si="61"/>
        <v>1</v>
      </c>
      <c r="BD111" s="146">
        <f t="shared" si="61"/>
        <v>1</v>
      </c>
      <c r="BE111" s="146">
        <f t="shared" ref="BE111:BO117" si="62">IF($G111=0,0,IF(BE$6&lt;$G111,0,IF(BE$6&gt;$H111,1,(BE$6-$G111+1)/($H111-$G111+1))))</f>
        <v>1</v>
      </c>
      <c r="BF111" s="146">
        <f t="shared" si="62"/>
        <v>1</v>
      </c>
      <c r="BG111" s="146">
        <f t="shared" si="62"/>
        <v>1</v>
      </c>
      <c r="BH111" s="146">
        <f t="shared" si="62"/>
        <v>1</v>
      </c>
      <c r="BI111" s="146">
        <f t="shared" si="62"/>
        <v>1</v>
      </c>
      <c r="BJ111" s="146">
        <f t="shared" si="62"/>
        <v>1</v>
      </c>
      <c r="BK111" s="146">
        <f t="shared" si="62"/>
        <v>1</v>
      </c>
      <c r="BL111" s="146">
        <f t="shared" si="62"/>
        <v>1</v>
      </c>
      <c r="BM111" s="146">
        <f t="shared" si="62"/>
        <v>1</v>
      </c>
      <c r="BN111" s="146">
        <f t="shared" si="62"/>
        <v>1</v>
      </c>
      <c r="BO111" s="146">
        <f t="shared" si="62"/>
        <v>1</v>
      </c>
    </row>
    <row r="112" spans="1:67" s="129" customFormat="1" ht="18.75" customHeight="1" x14ac:dyDescent="0.25">
      <c r="A112" s="122"/>
      <c r="B112" s="145" t="s">
        <v>874</v>
      </c>
      <c r="C112" s="145" t="s">
        <v>875</v>
      </c>
      <c r="D112" s="145" t="s">
        <v>9</v>
      </c>
      <c r="E112" s="224">
        <f>VLOOKUP(B112,'Cuadro Control'!C127:J2042,8,FALSE)</f>
        <v>312374505.66882348</v>
      </c>
      <c r="F112" s="146">
        <f t="shared" ref="F112:F126" si="63">IFERROR(E112/$E$110,0)</f>
        <v>5.8840081771548515E-2</v>
      </c>
      <c r="G112" s="147">
        <v>46298</v>
      </c>
      <c r="H112" s="147">
        <v>46308</v>
      </c>
      <c r="I112" s="146">
        <f t="shared" si="57"/>
        <v>0</v>
      </c>
      <c r="J112" s="146">
        <f t="shared" si="57"/>
        <v>0</v>
      </c>
      <c r="K112" s="146">
        <f t="shared" si="57"/>
        <v>0</v>
      </c>
      <c r="L112" s="146">
        <f t="shared" si="57"/>
        <v>0</v>
      </c>
      <c r="M112" s="146">
        <f t="shared" si="57"/>
        <v>0</v>
      </c>
      <c r="N112" s="146">
        <f t="shared" si="57"/>
        <v>0</v>
      </c>
      <c r="O112" s="146">
        <f t="shared" si="57"/>
        <v>0</v>
      </c>
      <c r="P112" s="146">
        <f t="shared" si="57"/>
        <v>0</v>
      </c>
      <c r="Q112" s="146">
        <f t="shared" si="57"/>
        <v>0</v>
      </c>
      <c r="R112" s="146">
        <f t="shared" si="57"/>
        <v>0</v>
      </c>
      <c r="S112" s="146">
        <f t="shared" si="57"/>
        <v>0</v>
      </c>
      <c r="T112" s="146">
        <f t="shared" si="57"/>
        <v>0</v>
      </c>
      <c r="U112" s="146">
        <f t="shared" si="57"/>
        <v>0</v>
      </c>
      <c r="V112" s="146">
        <f t="shared" si="57"/>
        <v>0.63636363636363635</v>
      </c>
      <c r="W112" s="146">
        <f t="shared" si="57"/>
        <v>1</v>
      </c>
      <c r="X112" s="146">
        <f t="shared" si="57"/>
        <v>1</v>
      </c>
      <c r="Y112" s="146">
        <f t="shared" si="61"/>
        <v>1</v>
      </c>
      <c r="Z112" s="146">
        <f t="shared" si="61"/>
        <v>1</v>
      </c>
      <c r="AA112" s="146">
        <f t="shared" si="61"/>
        <v>1</v>
      </c>
      <c r="AB112" s="146">
        <f t="shared" si="61"/>
        <v>1</v>
      </c>
      <c r="AC112" s="146">
        <f t="shared" si="61"/>
        <v>1</v>
      </c>
      <c r="AD112" s="146">
        <f t="shared" si="61"/>
        <v>1</v>
      </c>
      <c r="AE112" s="146">
        <f t="shared" si="61"/>
        <v>1</v>
      </c>
      <c r="AF112" s="146">
        <f t="shared" si="61"/>
        <v>1</v>
      </c>
      <c r="AG112" s="146">
        <f t="shared" si="61"/>
        <v>1</v>
      </c>
      <c r="AH112" s="146">
        <f t="shared" si="61"/>
        <v>1</v>
      </c>
      <c r="AI112" s="146">
        <f t="shared" si="61"/>
        <v>1</v>
      </c>
      <c r="AJ112" s="146">
        <f t="shared" si="61"/>
        <v>1</v>
      </c>
      <c r="AK112" s="146">
        <f t="shared" si="61"/>
        <v>1</v>
      </c>
      <c r="AL112" s="146">
        <f t="shared" si="61"/>
        <v>1</v>
      </c>
      <c r="AM112" s="146">
        <f t="shared" si="61"/>
        <v>1</v>
      </c>
      <c r="AN112" s="146">
        <f t="shared" si="61"/>
        <v>1</v>
      </c>
      <c r="AO112" s="146">
        <f t="shared" si="61"/>
        <v>1</v>
      </c>
      <c r="AP112" s="146">
        <f t="shared" si="61"/>
        <v>1</v>
      </c>
      <c r="AQ112" s="146">
        <f t="shared" si="61"/>
        <v>1</v>
      </c>
      <c r="AR112" s="146">
        <f t="shared" si="61"/>
        <v>1</v>
      </c>
      <c r="AS112" s="146">
        <f t="shared" si="61"/>
        <v>1</v>
      </c>
      <c r="AT112" s="146">
        <f t="shared" si="61"/>
        <v>1</v>
      </c>
      <c r="AU112" s="146">
        <f t="shared" si="61"/>
        <v>1</v>
      </c>
      <c r="AV112" s="146">
        <f t="shared" si="61"/>
        <v>1</v>
      </c>
      <c r="AW112" s="146">
        <f t="shared" si="61"/>
        <v>1</v>
      </c>
      <c r="AX112" s="146">
        <f t="shared" si="61"/>
        <v>1</v>
      </c>
      <c r="AY112" s="146">
        <f t="shared" si="61"/>
        <v>1</v>
      </c>
      <c r="AZ112" s="146">
        <f t="shared" si="61"/>
        <v>1</v>
      </c>
      <c r="BA112" s="146">
        <f t="shared" si="61"/>
        <v>1</v>
      </c>
      <c r="BB112" s="146">
        <f t="shared" si="61"/>
        <v>1</v>
      </c>
      <c r="BC112" s="146">
        <f t="shared" si="61"/>
        <v>1</v>
      </c>
      <c r="BD112" s="146">
        <f t="shared" si="61"/>
        <v>1</v>
      </c>
      <c r="BE112" s="146">
        <f t="shared" si="62"/>
        <v>1</v>
      </c>
      <c r="BF112" s="146">
        <f t="shared" si="62"/>
        <v>1</v>
      </c>
      <c r="BG112" s="146">
        <f t="shared" si="62"/>
        <v>1</v>
      </c>
      <c r="BH112" s="146">
        <f t="shared" si="62"/>
        <v>1</v>
      </c>
      <c r="BI112" s="146">
        <f t="shared" si="62"/>
        <v>1</v>
      </c>
      <c r="BJ112" s="146">
        <f t="shared" si="62"/>
        <v>1</v>
      </c>
      <c r="BK112" s="146">
        <f t="shared" si="62"/>
        <v>1</v>
      </c>
      <c r="BL112" s="146">
        <f t="shared" si="62"/>
        <v>1</v>
      </c>
      <c r="BM112" s="146">
        <f t="shared" si="62"/>
        <v>1</v>
      </c>
      <c r="BN112" s="146">
        <f t="shared" si="62"/>
        <v>1</v>
      </c>
      <c r="BO112" s="146">
        <f t="shared" si="62"/>
        <v>1</v>
      </c>
    </row>
    <row r="113" spans="1:67" s="129" customFormat="1" ht="18.75" customHeight="1" x14ac:dyDescent="0.25">
      <c r="A113" s="122"/>
      <c r="B113" s="142" t="s">
        <v>876</v>
      </c>
      <c r="C113" s="142" t="s">
        <v>877</v>
      </c>
      <c r="D113" s="142" t="s">
        <v>6</v>
      </c>
      <c r="E113" s="223">
        <f>VLOOKUP(B113,'Cuadro Control'!C128:J2043,8,FALSE)</f>
        <v>9527825.6870364472</v>
      </c>
      <c r="F113" s="143">
        <f t="shared" si="63"/>
        <v>1.794698454439963E-3</v>
      </c>
      <c r="G113" s="144">
        <v>46394</v>
      </c>
      <c r="H113" s="144">
        <v>46399</v>
      </c>
      <c r="I113" s="143">
        <f t="shared" si="57"/>
        <v>0</v>
      </c>
      <c r="J113" s="143">
        <f t="shared" si="57"/>
        <v>0</v>
      </c>
      <c r="K113" s="143">
        <f t="shared" si="57"/>
        <v>0</v>
      </c>
      <c r="L113" s="143">
        <f t="shared" si="57"/>
        <v>0</v>
      </c>
      <c r="M113" s="143">
        <f t="shared" si="57"/>
        <v>0</v>
      </c>
      <c r="N113" s="143">
        <f t="shared" si="57"/>
        <v>0</v>
      </c>
      <c r="O113" s="143">
        <f t="shared" si="57"/>
        <v>0</v>
      </c>
      <c r="P113" s="143">
        <f t="shared" si="57"/>
        <v>0</v>
      </c>
      <c r="Q113" s="143">
        <f t="shared" si="57"/>
        <v>0</v>
      </c>
      <c r="R113" s="143">
        <f t="shared" si="57"/>
        <v>0</v>
      </c>
      <c r="S113" s="143">
        <f t="shared" si="57"/>
        <v>0</v>
      </c>
      <c r="T113" s="143">
        <f t="shared" si="57"/>
        <v>0</v>
      </c>
      <c r="U113" s="143">
        <f t="shared" si="57"/>
        <v>0</v>
      </c>
      <c r="V113" s="143">
        <f t="shared" si="57"/>
        <v>0</v>
      </c>
      <c r="W113" s="143">
        <f t="shared" si="57"/>
        <v>0</v>
      </c>
      <c r="X113" s="143">
        <f t="shared" si="57"/>
        <v>0</v>
      </c>
      <c r="Y113" s="143">
        <f t="shared" si="61"/>
        <v>0</v>
      </c>
      <c r="Z113" s="143">
        <f t="shared" si="61"/>
        <v>0</v>
      </c>
      <c r="AA113" s="143">
        <f t="shared" si="61"/>
        <v>0</v>
      </c>
      <c r="AB113" s="143">
        <f t="shared" si="61"/>
        <v>0</v>
      </c>
      <c r="AC113" s="143">
        <f t="shared" si="61"/>
        <v>0</v>
      </c>
      <c r="AD113" s="143">
        <f t="shared" si="61"/>
        <v>0</v>
      </c>
      <c r="AE113" s="143">
        <f t="shared" si="61"/>
        <v>0</v>
      </c>
      <c r="AF113" s="143">
        <f t="shared" si="61"/>
        <v>0</v>
      </c>
      <c r="AG113" s="143">
        <f t="shared" si="61"/>
        <v>0</v>
      </c>
      <c r="AH113" s="143">
        <f t="shared" si="61"/>
        <v>0</v>
      </c>
      <c r="AI113" s="143">
        <f t="shared" si="61"/>
        <v>0.33333333333333331</v>
      </c>
      <c r="AJ113" s="143">
        <f t="shared" si="61"/>
        <v>1</v>
      </c>
      <c r="AK113" s="143">
        <f t="shared" si="61"/>
        <v>1</v>
      </c>
      <c r="AL113" s="143">
        <f t="shared" si="61"/>
        <v>1</v>
      </c>
      <c r="AM113" s="143">
        <f t="shared" si="61"/>
        <v>1</v>
      </c>
      <c r="AN113" s="143">
        <f t="shared" si="61"/>
        <v>1</v>
      </c>
      <c r="AO113" s="143">
        <f t="shared" si="61"/>
        <v>1</v>
      </c>
      <c r="AP113" s="143">
        <f t="shared" si="61"/>
        <v>1</v>
      </c>
      <c r="AQ113" s="143">
        <f t="shared" si="61"/>
        <v>1</v>
      </c>
      <c r="AR113" s="143">
        <f t="shared" si="61"/>
        <v>1</v>
      </c>
      <c r="AS113" s="143">
        <f t="shared" si="61"/>
        <v>1</v>
      </c>
      <c r="AT113" s="143">
        <f t="shared" si="61"/>
        <v>1</v>
      </c>
      <c r="AU113" s="143">
        <f t="shared" si="61"/>
        <v>1</v>
      </c>
      <c r="AV113" s="143">
        <f t="shared" si="61"/>
        <v>1</v>
      </c>
      <c r="AW113" s="143">
        <f t="shared" si="61"/>
        <v>1</v>
      </c>
      <c r="AX113" s="143">
        <f t="shared" si="61"/>
        <v>1</v>
      </c>
      <c r="AY113" s="143">
        <f t="shared" si="61"/>
        <v>1</v>
      </c>
      <c r="AZ113" s="143">
        <f t="shared" si="61"/>
        <v>1</v>
      </c>
      <c r="BA113" s="143">
        <f t="shared" si="61"/>
        <v>1</v>
      </c>
      <c r="BB113" s="143">
        <f t="shared" si="61"/>
        <v>1</v>
      </c>
      <c r="BC113" s="143">
        <f t="shared" si="61"/>
        <v>1</v>
      </c>
      <c r="BD113" s="143">
        <f t="shared" si="61"/>
        <v>1</v>
      </c>
      <c r="BE113" s="143">
        <f t="shared" si="62"/>
        <v>1</v>
      </c>
      <c r="BF113" s="143">
        <f t="shared" si="62"/>
        <v>1</v>
      </c>
      <c r="BG113" s="143">
        <f t="shared" si="62"/>
        <v>1</v>
      </c>
      <c r="BH113" s="143">
        <f t="shared" si="62"/>
        <v>1</v>
      </c>
      <c r="BI113" s="143">
        <f t="shared" si="62"/>
        <v>1</v>
      </c>
      <c r="BJ113" s="143">
        <f t="shared" si="62"/>
        <v>1</v>
      </c>
      <c r="BK113" s="143">
        <f t="shared" si="62"/>
        <v>1</v>
      </c>
      <c r="BL113" s="143">
        <f t="shared" si="62"/>
        <v>1</v>
      </c>
      <c r="BM113" s="143">
        <f t="shared" si="62"/>
        <v>1</v>
      </c>
      <c r="BN113" s="143">
        <f t="shared" si="62"/>
        <v>1</v>
      </c>
      <c r="BO113" s="143">
        <f t="shared" si="62"/>
        <v>1</v>
      </c>
    </row>
    <row r="114" spans="1:67" s="129" customFormat="1" ht="18.75" customHeight="1" x14ac:dyDescent="0.25">
      <c r="A114" s="122"/>
      <c r="B114" s="145" t="s">
        <v>878</v>
      </c>
      <c r="C114" s="145" t="s">
        <v>879</v>
      </c>
      <c r="D114" s="145" t="s">
        <v>19</v>
      </c>
      <c r="E114" s="224">
        <f>VLOOKUP(B114,'Cuadro Control'!C129:J2044,8,FALSE)</f>
        <v>320494616.71764702</v>
      </c>
      <c r="F114" s="146">
        <f t="shared" si="63"/>
        <v>6.0369617599332674E-2</v>
      </c>
      <c r="G114" s="147">
        <v>46399</v>
      </c>
      <c r="H114" s="147">
        <v>46402</v>
      </c>
      <c r="I114" s="146">
        <f t="shared" si="57"/>
        <v>0</v>
      </c>
      <c r="J114" s="146">
        <f t="shared" si="57"/>
        <v>0</v>
      </c>
      <c r="K114" s="146">
        <f t="shared" si="57"/>
        <v>0</v>
      </c>
      <c r="L114" s="146">
        <f t="shared" si="57"/>
        <v>0</v>
      </c>
      <c r="M114" s="146">
        <f t="shared" si="57"/>
        <v>0</v>
      </c>
      <c r="N114" s="146">
        <f t="shared" si="57"/>
        <v>0</v>
      </c>
      <c r="O114" s="146">
        <f t="shared" si="57"/>
        <v>0</v>
      </c>
      <c r="P114" s="146">
        <f t="shared" si="57"/>
        <v>0</v>
      </c>
      <c r="Q114" s="146">
        <f t="shared" si="57"/>
        <v>0</v>
      </c>
      <c r="R114" s="146">
        <f t="shared" si="57"/>
        <v>0</v>
      </c>
      <c r="S114" s="146">
        <f t="shared" si="57"/>
        <v>0</v>
      </c>
      <c r="T114" s="146">
        <f t="shared" si="57"/>
        <v>0</v>
      </c>
      <c r="U114" s="146">
        <f t="shared" si="57"/>
        <v>0</v>
      </c>
      <c r="V114" s="146">
        <f t="shared" si="57"/>
        <v>0</v>
      </c>
      <c r="W114" s="146">
        <f t="shared" si="57"/>
        <v>0</v>
      </c>
      <c r="X114" s="146">
        <f t="shared" si="57"/>
        <v>0</v>
      </c>
      <c r="Y114" s="146">
        <f t="shared" si="61"/>
        <v>0</v>
      </c>
      <c r="Z114" s="146">
        <f t="shared" si="61"/>
        <v>0</v>
      </c>
      <c r="AA114" s="146">
        <f t="shared" si="61"/>
        <v>0</v>
      </c>
      <c r="AB114" s="146">
        <f t="shared" si="61"/>
        <v>0</v>
      </c>
      <c r="AC114" s="146">
        <f t="shared" si="61"/>
        <v>0</v>
      </c>
      <c r="AD114" s="146">
        <f t="shared" si="61"/>
        <v>0</v>
      </c>
      <c r="AE114" s="146">
        <f t="shared" si="61"/>
        <v>0</v>
      </c>
      <c r="AF114" s="146">
        <f t="shared" si="61"/>
        <v>0</v>
      </c>
      <c r="AG114" s="146">
        <f t="shared" si="61"/>
        <v>0</v>
      </c>
      <c r="AH114" s="146">
        <f t="shared" si="61"/>
        <v>0</v>
      </c>
      <c r="AI114" s="146">
        <f t="shared" si="61"/>
        <v>0</v>
      </c>
      <c r="AJ114" s="146">
        <f t="shared" si="61"/>
        <v>1</v>
      </c>
      <c r="AK114" s="146">
        <f t="shared" si="61"/>
        <v>1</v>
      </c>
      <c r="AL114" s="146">
        <f t="shared" si="61"/>
        <v>1</v>
      </c>
      <c r="AM114" s="146">
        <f t="shared" si="61"/>
        <v>1</v>
      </c>
      <c r="AN114" s="146">
        <f t="shared" si="61"/>
        <v>1</v>
      </c>
      <c r="AO114" s="146">
        <f t="shared" si="61"/>
        <v>1</v>
      </c>
      <c r="AP114" s="146">
        <f t="shared" si="61"/>
        <v>1</v>
      </c>
      <c r="AQ114" s="146">
        <f t="shared" si="61"/>
        <v>1</v>
      </c>
      <c r="AR114" s="146">
        <f t="shared" si="61"/>
        <v>1</v>
      </c>
      <c r="AS114" s="146">
        <f t="shared" si="61"/>
        <v>1</v>
      </c>
      <c r="AT114" s="146">
        <f t="shared" si="61"/>
        <v>1</v>
      </c>
      <c r="AU114" s="146">
        <f t="shared" si="61"/>
        <v>1</v>
      </c>
      <c r="AV114" s="146">
        <f t="shared" si="61"/>
        <v>1</v>
      </c>
      <c r="AW114" s="146">
        <f t="shared" si="61"/>
        <v>1</v>
      </c>
      <c r="AX114" s="146">
        <f t="shared" si="61"/>
        <v>1</v>
      </c>
      <c r="AY114" s="146">
        <f t="shared" si="61"/>
        <v>1</v>
      </c>
      <c r="AZ114" s="146">
        <f t="shared" si="61"/>
        <v>1</v>
      </c>
      <c r="BA114" s="146">
        <f t="shared" si="61"/>
        <v>1</v>
      </c>
      <c r="BB114" s="146">
        <f t="shared" si="61"/>
        <v>1</v>
      </c>
      <c r="BC114" s="146">
        <f t="shared" si="61"/>
        <v>1</v>
      </c>
      <c r="BD114" s="146">
        <f t="shared" si="61"/>
        <v>1</v>
      </c>
      <c r="BE114" s="146">
        <f t="shared" si="62"/>
        <v>1</v>
      </c>
      <c r="BF114" s="146">
        <f t="shared" si="62"/>
        <v>1</v>
      </c>
      <c r="BG114" s="146">
        <f t="shared" si="62"/>
        <v>1</v>
      </c>
      <c r="BH114" s="146">
        <f t="shared" si="62"/>
        <v>1</v>
      </c>
      <c r="BI114" s="146">
        <f t="shared" si="62"/>
        <v>1</v>
      </c>
      <c r="BJ114" s="146">
        <f t="shared" si="62"/>
        <v>1</v>
      </c>
      <c r="BK114" s="146">
        <f t="shared" si="62"/>
        <v>1</v>
      </c>
      <c r="BL114" s="146">
        <f t="shared" si="62"/>
        <v>1</v>
      </c>
      <c r="BM114" s="146">
        <f t="shared" si="62"/>
        <v>1</v>
      </c>
      <c r="BN114" s="146">
        <f t="shared" si="62"/>
        <v>1</v>
      </c>
      <c r="BO114" s="146">
        <f t="shared" si="62"/>
        <v>1</v>
      </c>
    </row>
    <row r="115" spans="1:67" s="129" customFormat="1" ht="18.75" customHeight="1" x14ac:dyDescent="0.25">
      <c r="A115" s="122"/>
      <c r="B115" s="145" t="s">
        <v>880</v>
      </c>
      <c r="C115" s="145" t="s">
        <v>881</v>
      </c>
      <c r="D115" s="145" t="s">
        <v>8</v>
      </c>
      <c r="E115" s="224">
        <f>VLOOKUP(B115,'Cuadro Control'!C130:J2045,8,FALSE)</f>
        <v>94303618.549411759</v>
      </c>
      <c r="F115" s="146">
        <f t="shared" si="63"/>
        <v>1.7763397864110998E-2</v>
      </c>
      <c r="G115" s="147">
        <v>46402</v>
      </c>
      <c r="H115" s="147">
        <v>46405</v>
      </c>
      <c r="I115" s="146">
        <f t="shared" si="57"/>
        <v>0</v>
      </c>
      <c r="J115" s="146">
        <f t="shared" si="57"/>
        <v>0</v>
      </c>
      <c r="K115" s="146">
        <f t="shared" si="57"/>
        <v>0</v>
      </c>
      <c r="L115" s="146">
        <f t="shared" si="57"/>
        <v>0</v>
      </c>
      <c r="M115" s="146">
        <f t="shared" si="57"/>
        <v>0</v>
      </c>
      <c r="N115" s="146">
        <f t="shared" si="57"/>
        <v>0</v>
      </c>
      <c r="O115" s="146">
        <f t="shared" si="57"/>
        <v>0</v>
      </c>
      <c r="P115" s="146">
        <f t="shared" si="57"/>
        <v>0</v>
      </c>
      <c r="Q115" s="146">
        <f t="shared" si="57"/>
        <v>0</v>
      </c>
      <c r="R115" s="146">
        <f t="shared" si="57"/>
        <v>0</v>
      </c>
      <c r="S115" s="146">
        <f t="shared" si="57"/>
        <v>0</v>
      </c>
      <c r="T115" s="146">
        <f t="shared" si="57"/>
        <v>0</v>
      </c>
      <c r="U115" s="146">
        <f t="shared" si="57"/>
        <v>0</v>
      </c>
      <c r="V115" s="146">
        <f t="shared" si="57"/>
        <v>0</v>
      </c>
      <c r="W115" s="146">
        <f t="shared" si="57"/>
        <v>0</v>
      </c>
      <c r="X115" s="146">
        <f t="shared" si="57"/>
        <v>0</v>
      </c>
      <c r="Y115" s="146">
        <f t="shared" si="61"/>
        <v>0</v>
      </c>
      <c r="Z115" s="146">
        <f t="shared" si="61"/>
        <v>0</v>
      </c>
      <c r="AA115" s="146">
        <f t="shared" si="61"/>
        <v>0</v>
      </c>
      <c r="AB115" s="146">
        <f t="shared" si="61"/>
        <v>0</v>
      </c>
      <c r="AC115" s="146">
        <f t="shared" si="61"/>
        <v>0</v>
      </c>
      <c r="AD115" s="146">
        <f t="shared" si="61"/>
        <v>0</v>
      </c>
      <c r="AE115" s="146">
        <f t="shared" si="61"/>
        <v>0</v>
      </c>
      <c r="AF115" s="146">
        <f t="shared" si="61"/>
        <v>0</v>
      </c>
      <c r="AG115" s="146">
        <f t="shared" si="61"/>
        <v>0</v>
      </c>
      <c r="AH115" s="146">
        <f t="shared" si="61"/>
        <v>0</v>
      </c>
      <c r="AI115" s="146">
        <f t="shared" si="61"/>
        <v>0</v>
      </c>
      <c r="AJ115" s="146">
        <f t="shared" si="61"/>
        <v>0.25</v>
      </c>
      <c r="AK115" s="146">
        <f t="shared" si="61"/>
        <v>1</v>
      </c>
      <c r="AL115" s="146">
        <f t="shared" si="61"/>
        <v>1</v>
      </c>
      <c r="AM115" s="146">
        <f t="shared" si="61"/>
        <v>1</v>
      </c>
      <c r="AN115" s="146">
        <f t="shared" si="61"/>
        <v>1</v>
      </c>
      <c r="AO115" s="146">
        <f t="shared" si="61"/>
        <v>1</v>
      </c>
      <c r="AP115" s="146">
        <f t="shared" si="61"/>
        <v>1</v>
      </c>
      <c r="AQ115" s="146">
        <f t="shared" si="61"/>
        <v>1</v>
      </c>
      <c r="AR115" s="146">
        <f t="shared" si="61"/>
        <v>1</v>
      </c>
      <c r="AS115" s="146">
        <f t="shared" si="61"/>
        <v>1</v>
      </c>
      <c r="AT115" s="146">
        <f t="shared" si="61"/>
        <v>1</v>
      </c>
      <c r="AU115" s="146">
        <f t="shared" si="61"/>
        <v>1</v>
      </c>
      <c r="AV115" s="146">
        <f t="shared" si="61"/>
        <v>1</v>
      </c>
      <c r="AW115" s="146">
        <f t="shared" si="61"/>
        <v>1</v>
      </c>
      <c r="AX115" s="146">
        <f t="shared" si="61"/>
        <v>1</v>
      </c>
      <c r="AY115" s="146">
        <f t="shared" si="61"/>
        <v>1</v>
      </c>
      <c r="AZ115" s="146">
        <f t="shared" si="61"/>
        <v>1</v>
      </c>
      <c r="BA115" s="146">
        <f t="shared" si="61"/>
        <v>1</v>
      </c>
      <c r="BB115" s="146">
        <f t="shared" si="61"/>
        <v>1</v>
      </c>
      <c r="BC115" s="146">
        <f t="shared" si="61"/>
        <v>1</v>
      </c>
      <c r="BD115" s="146">
        <f t="shared" si="61"/>
        <v>1</v>
      </c>
      <c r="BE115" s="146">
        <f t="shared" si="62"/>
        <v>1</v>
      </c>
      <c r="BF115" s="146">
        <f t="shared" si="62"/>
        <v>1</v>
      </c>
      <c r="BG115" s="146">
        <f t="shared" si="62"/>
        <v>1</v>
      </c>
      <c r="BH115" s="146">
        <f t="shared" si="62"/>
        <v>1</v>
      </c>
      <c r="BI115" s="146">
        <f t="shared" si="62"/>
        <v>1</v>
      </c>
      <c r="BJ115" s="146">
        <f t="shared" si="62"/>
        <v>1</v>
      </c>
      <c r="BK115" s="146">
        <f t="shared" si="62"/>
        <v>1</v>
      </c>
      <c r="BL115" s="146">
        <f t="shared" si="62"/>
        <v>1</v>
      </c>
      <c r="BM115" s="146">
        <f t="shared" si="62"/>
        <v>1</v>
      </c>
      <c r="BN115" s="146">
        <f t="shared" si="62"/>
        <v>1</v>
      </c>
      <c r="BO115" s="146">
        <f t="shared" si="62"/>
        <v>1</v>
      </c>
    </row>
    <row r="116" spans="1:67" s="129" customFormat="1" ht="18.75" customHeight="1" x14ac:dyDescent="0.25">
      <c r="A116" s="122"/>
      <c r="B116" s="145" t="s">
        <v>882</v>
      </c>
      <c r="C116" s="145" t="s">
        <v>883</v>
      </c>
      <c r="D116" s="145" t="s">
        <v>26</v>
      </c>
      <c r="E116" s="224">
        <f>VLOOKUP(B116,'Cuadro Control'!C131:J2046,8,FALSE)</f>
        <v>179436034.15411764</v>
      </c>
      <c r="F116" s="146">
        <f t="shared" si="63"/>
        <v>3.3799272126209236E-2</v>
      </c>
      <c r="G116" s="147">
        <v>46405</v>
      </c>
      <c r="H116" s="147">
        <v>46410</v>
      </c>
      <c r="I116" s="146">
        <f t="shared" si="57"/>
        <v>0</v>
      </c>
      <c r="J116" s="146">
        <f t="shared" si="57"/>
        <v>0</v>
      </c>
      <c r="K116" s="146">
        <f t="shared" si="57"/>
        <v>0</v>
      </c>
      <c r="L116" s="146">
        <f t="shared" si="57"/>
        <v>0</v>
      </c>
      <c r="M116" s="146">
        <f t="shared" si="57"/>
        <v>0</v>
      </c>
      <c r="N116" s="146">
        <f t="shared" si="57"/>
        <v>0</v>
      </c>
      <c r="O116" s="146">
        <f t="shared" si="57"/>
        <v>0</v>
      </c>
      <c r="P116" s="146">
        <f t="shared" si="57"/>
        <v>0</v>
      </c>
      <c r="Q116" s="146">
        <f t="shared" si="57"/>
        <v>0</v>
      </c>
      <c r="R116" s="146">
        <f t="shared" si="57"/>
        <v>0</v>
      </c>
      <c r="S116" s="146">
        <f t="shared" si="57"/>
        <v>0</v>
      </c>
      <c r="T116" s="146">
        <f t="shared" si="57"/>
        <v>0</v>
      </c>
      <c r="U116" s="146">
        <f t="shared" si="57"/>
        <v>0</v>
      </c>
      <c r="V116" s="146">
        <f t="shared" si="57"/>
        <v>0</v>
      </c>
      <c r="W116" s="146">
        <f t="shared" si="57"/>
        <v>0</v>
      </c>
      <c r="X116" s="146">
        <f t="shared" si="57"/>
        <v>0</v>
      </c>
      <c r="Y116" s="146">
        <f t="shared" si="61"/>
        <v>0</v>
      </c>
      <c r="Z116" s="146">
        <f t="shared" si="61"/>
        <v>0</v>
      </c>
      <c r="AA116" s="146">
        <f t="shared" si="61"/>
        <v>0</v>
      </c>
      <c r="AB116" s="146">
        <f t="shared" si="61"/>
        <v>0</v>
      </c>
      <c r="AC116" s="146">
        <f t="shared" si="61"/>
        <v>0</v>
      </c>
      <c r="AD116" s="146">
        <f t="shared" si="61"/>
        <v>0</v>
      </c>
      <c r="AE116" s="146">
        <f t="shared" si="61"/>
        <v>0</v>
      </c>
      <c r="AF116" s="146">
        <f t="shared" si="61"/>
        <v>0</v>
      </c>
      <c r="AG116" s="146">
        <f t="shared" si="61"/>
        <v>0</v>
      </c>
      <c r="AH116" s="146">
        <f t="shared" si="61"/>
        <v>0</v>
      </c>
      <c r="AI116" s="146">
        <f t="shared" si="61"/>
        <v>0</v>
      </c>
      <c r="AJ116" s="146">
        <f t="shared" si="61"/>
        <v>0</v>
      </c>
      <c r="AK116" s="146">
        <f t="shared" si="61"/>
        <v>0.83333333333333337</v>
      </c>
      <c r="AL116" s="146">
        <f t="shared" si="61"/>
        <v>1</v>
      </c>
      <c r="AM116" s="146">
        <f t="shared" si="61"/>
        <v>1</v>
      </c>
      <c r="AN116" s="146">
        <f t="shared" si="61"/>
        <v>1</v>
      </c>
      <c r="AO116" s="146">
        <f t="shared" si="61"/>
        <v>1</v>
      </c>
      <c r="AP116" s="146">
        <f t="shared" si="61"/>
        <v>1</v>
      </c>
      <c r="AQ116" s="146">
        <f t="shared" si="61"/>
        <v>1</v>
      </c>
      <c r="AR116" s="146">
        <f t="shared" si="61"/>
        <v>1</v>
      </c>
      <c r="AS116" s="146">
        <f t="shared" si="61"/>
        <v>1</v>
      </c>
      <c r="AT116" s="146">
        <f t="shared" si="61"/>
        <v>1</v>
      </c>
      <c r="AU116" s="146">
        <f t="shared" si="61"/>
        <v>1</v>
      </c>
      <c r="AV116" s="146">
        <f t="shared" si="61"/>
        <v>1</v>
      </c>
      <c r="AW116" s="146">
        <f t="shared" si="61"/>
        <v>1</v>
      </c>
      <c r="AX116" s="146">
        <f t="shared" si="61"/>
        <v>1</v>
      </c>
      <c r="AY116" s="146">
        <f t="shared" si="61"/>
        <v>1</v>
      </c>
      <c r="AZ116" s="146">
        <f t="shared" si="61"/>
        <v>1</v>
      </c>
      <c r="BA116" s="146">
        <f t="shared" si="61"/>
        <v>1</v>
      </c>
      <c r="BB116" s="146">
        <f t="shared" si="61"/>
        <v>1</v>
      </c>
      <c r="BC116" s="146">
        <f t="shared" si="61"/>
        <v>1</v>
      </c>
      <c r="BD116" s="146">
        <f t="shared" si="61"/>
        <v>1</v>
      </c>
      <c r="BE116" s="146">
        <f t="shared" si="62"/>
        <v>1</v>
      </c>
      <c r="BF116" s="146">
        <f t="shared" si="62"/>
        <v>1</v>
      </c>
      <c r="BG116" s="146">
        <f t="shared" si="62"/>
        <v>1</v>
      </c>
      <c r="BH116" s="146">
        <f t="shared" si="62"/>
        <v>1</v>
      </c>
      <c r="BI116" s="146">
        <f t="shared" si="62"/>
        <v>1</v>
      </c>
      <c r="BJ116" s="146">
        <f t="shared" si="62"/>
        <v>1</v>
      </c>
      <c r="BK116" s="146">
        <f t="shared" si="62"/>
        <v>1</v>
      </c>
      <c r="BL116" s="146">
        <f t="shared" si="62"/>
        <v>1</v>
      </c>
      <c r="BM116" s="146">
        <f t="shared" si="62"/>
        <v>1</v>
      </c>
      <c r="BN116" s="146">
        <f t="shared" si="62"/>
        <v>1</v>
      </c>
      <c r="BO116" s="146">
        <f t="shared" si="62"/>
        <v>1</v>
      </c>
    </row>
    <row r="117" spans="1:67" s="129" customFormat="1" ht="18.75" customHeight="1" x14ac:dyDescent="0.25">
      <c r="A117" s="122"/>
      <c r="B117" s="145" t="s">
        <v>884</v>
      </c>
      <c r="C117" s="145" t="s">
        <v>885</v>
      </c>
      <c r="D117" s="145" t="s">
        <v>730</v>
      </c>
      <c r="E117" s="224">
        <f>VLOOKUP(B117,'Cuadro Control'!C132:J2047,8,FALSE)</f>
        <v>1212623361.2117648</v>
      </c>
      <c r="F117" s="146">
        <f t="shared" si="63"/>
        <v>0.22841447185013161</v>
      </c>
      <c r="G117" s="147">
        <v>46410</v>
      </c>
      <c r="H117" s="147">
        <v>46426</v>
      </c>
      <c r="I117" s="146">
        <f t="shared" si="57"/>
        <v>0</v>
      </c>
      <c r="J117" s="146">
        <f t="shared" si="57"/>
        <v>0</v>
      </c>
      <c r="K117" s="146">
        <f t="shared" si="57"/>
        <v>0</v>
      </c>
      <c r="L117" s="146">
        <f t="shared" si="57"/>
        <v>0</v>
      </c>
      <c r="M117" s="146">
        <f t="shared" si="57"/>
        <v>0</v>
      </c>
      <c r="N117" s="146">
        <f t="shared" si="57"/>
        <v>0</v>
      </c>
      <c r="O117" s="146">
        <f t="shared" si="57"/>
        <v>0</v>
      </c>
      <c r="P117" s="146">
        <f t="shared" si="57"/>
        <v>0</v>
      </c>
      <c r="Q117" s="146">
        <f t="shared" si="57"/>
        <v>0</v>
      </c>
      <c r="R117" s="146">
        <f t="shared" si="57"/>
        <v>0</v>
      </c>
      <c r="S117" s="146">
        <f t="shared" si="57"/>
        <v>0</v>
      </c>
      <c r="T117" s="146">
        <f t="shared" si="57"/>
        <v>0</v>
      </c>
      <c r="U117" s="146">
        <f t="shared" si="57"/>
        <v>0</v>
      </c>
      <c r="V117" s="146">
        <f t="shared" si="57"/>
        <v>0</v>
      </c>
      <c r="W117" s="146">
        <f t="shared" si="57"/>
        <v>0</v>
      </c>
      <c r="X117" s="146">
        <f t="shared" si="57"/>
        <v>0</v>
      </c>
      <c r="Y117" s="146">
        <f t="shared" si="61"/>
        <v>0</v>
      </c>
      <c r="Z117" s="146">
        <f t="shared" si="61"/>
        <v>0</v>
      </c>
      <c r="AA117" s="146">
        <f t="shared" si="61"/>
        <v>0</v>
      </c>
      <c r="AB117" s="146">
        <f t="shared" si="61"/>
        <v>0</v>
      </c>
      <c r="AC117" s="146">
        <f t="shared" si="61"/>
        <v>0</v>
      </c>
      <c r="AD117" s="146">
        <f t="shared" si="61"/>
        <v>0</v>
      </c>
      <c r="AE117" s="146">
        <f t="shared" si="61"/>
        <v>0</v>
      </c>
      <c r="AF117" s="146">
        <f t="shared" si="61"/>
        <v>0</v>
      </c>
      <c r="AG117" s="146">
        <f t="shared" si="61"/>
        <v>0</v>
      </c>
      <c r="AH117" s="146">
        <f t="shared" si="61"/>
        <v>0</v>
      </c>
      <c r="AI117" s="146">
        <f t="shared" si="61"/>
        <v>0</v>
      </c>
      <c r="AJ117" s="146">
        <f t="shared" si="61"/>
        <v>0</v>
      </c>
      <c r="AK117" s="146">
        <f t="shared" si="61"/>
        <v>0</v>
      </c>
      <c r="AL117" s="146">
        <f t="shared" si="61"/>
        <v>0.41176470588235292</v>
      </c>
      <c r="AM117" s="146">
        <f t="shared" si="61"/>
        <v>0.82352941176470584</v>
      </c>
      <c r="AN117" s="146">
        <f t="shared" si="61"/>
        <v>1</v>
      </c>
      <c r="AO117" s="146">
        <f t="shared" si="61"/>
        <v>1</v>
      </c>
      <c r="AP117" s="146">
        <f t="shared" si="61"/>
        <v>1</v>
      </c>
      <c r="AQ117" s="146">
        <f t="shared" si="61"/>
        <v>1</v>
      </c>
      <c r="AR117" s="146">
        <f t="shared" si="61"/>
        <v>1</v>
      </c>
      <c r="AS117" s="146">
        <f t="shared" si="61"/>
        <v>1</v>
      </c>
      <c r="AT117" s="146">
        <f t="shared" si="61"/>
        <v>1</v>
      </c>
      <c r="AU117" s="146">
        <f t="shared" si="61"/>
        <v>1</v>
      </c>
      <c r="AV117" s="146">
        <f t="shared" si="61"/>
        <v>1</v>
      </c>
      <c r="AW117" s="146">
        <f t="shared" si="61"/>
        <v>1</v>
      </c>
      <c r="AX117" s="146">
        <f t="shared" si="61"/>
        <v>1</v>
      </c>
      <c r="AY117" s="146">
        <f t="shared" si="61"/>
        <v>1</v>
      </c>
      <c r="AZ117" s="146">
        <f t="shared" si="61"/>
        <v>1</v>
      </c>
      <c r="BA117" s="146">
        <f t="shared" si="61"/>
        <v>1</v>
      </c>
      <c r="BB117" s="146">
        <f t="shared" si="61"/>
        <v>1</v>
      </c>
      <c r="BC117" s="146">
        <f t="shared" si="61"/>
        <v>1</v>
      </c>
      <c r="BD117" s="146">
        <f t="shared" si="61"/>
        <v>1</v>
      </c>
      <c r="BE117" s="146">
        <f t="shared" si="62"/>
        <v>1</v>
      </c>
      <c r="BF117" s="146">
        <f t="shared" si="62"/>
        <v>1</v>
      </c>
      <c r="BG117" s="146">
        <f t="shared" si="62"/>
        <v>1</v>
      </c>
      <c r="BH117" s="146">
        <f t="shared" si="62"/>
        <v>1</v>
      </c>
      <c r="BI117" s="146">
        <f t="shared" si="62"/>
        <v>1</v>
      </c>
      <c r="BJ117" s="146">
        <f t="shared" si="62"/>
        <v>1</v>
      </c>
      <c r="BK117" s="146">
        <f t="shared" si="62"/>
        <v>1</v>
      </c>
      <c r="BL117" s="146">
        <f t="shared" si="62"/>
        <v>1</v>
      </c>
      <c r="BM117" s="146">
        <f t="shared" si="62"/>
        <v>1</v>
      </c>
      <c r="BN117" s="146">
        <f t="shared" si="62"/>
        <v>1</v>
      </c>
      <c r="BO117" s="146">
        <f t="shared" si="62"/>
        <v>1</v>
      </c>
    </row>
    <row r="118" spans="1:67" s="129" customFormat="1" ht="18.75" customHeight="1" x14ac:dyDescent="0.25">
      <c r="A118" s="122"/>
      <c r="B118" s="145" t="s">
        <v>886</v>
      </c>
      <c r="C118" s="145" t="s">
        <v>887</v>
      </c>
      <c r="D118" s="145" t="s">
        <v>6</v>
      </c>
      <c r="E118" s="224">
        <f>VLOOKUP(B118,'Cuadro Control'!C134:J2048,8,FALSE)</f>
        <v>0</v>
      </c>
      <c r="F118" s="146">
        <f t="shared" si="63"/>
        <v>0</v>
      </c>
      <c r="G118" s="147">
        <v>46427</v>
      </c>
      <c r="H118" s="147">
        <v>46430</v>
      </c>
      <c r="I118" s="146">
        <f t="shared" si="57"/>
        <v>0</v>
      </c>
      <c r="J118" s="146">
        <f t="shared" si="57"/>
        <v>0</v>
      </c>
      <c r="K118" s="146">
        <f t="shared" si="57"/>
        <v>0</v>
      </c>
      <c r="L118" s="146">
        <f t="shared" si="57"/>
        <v>0</v>
      </c>
      <c r="M118" s="146">
        <f t="shared" si="57"/>
        <v>0</v>
      </c>
      <c r="N118" s="146">
        <f t="shared" si="57"/>
        <v>0</v>
      </c>
      <c r="O118" s="146">
        <f t="shared" si="57"/>
        <v>0</v>
      </c>
      <c r="P118" s="146">
        <f t="shared" si="57"/>
        <v>0</v>
      </c>
      <c r="Q118" s="146">
        <f t="shared" si="57"/>
        <v>0</v>
      </c>
      <c r="R118" s="146">
        <f t="shared" si="57"/>
        <v>0</v>
      </c>
      <c r="S118" s="146">
        <f t="shared" si="57"/>
        <v>0</v>
      </c>
      <c r="T118" s="146">
        <f t="shared" si="57"/>
        <v>0</v>
      </c>
      <c r="U118" s="146">
        <f t="shared" si="57"/>
        <v>0</v>
      </c>
      <c r="V118" s="146">
        <f t="shared" si="57"/>
        <v>0</v>
      </c>
      <c r="W118" s="146">
        <f t="shared" si="57"/>
        <v>0</v>
      </c>
      <c r="X118" s="146">
        <f t="shared" si="57"/>
        <v>0</v>
      </c>
      <c r="Y118" s="146">
        <f t="shared" si="61"/>
        <v>0</v>
      </c>
      <c r="Z118" s="146">
        <f t="shared" si="61"/>
        <v>0</v>
      </c>
      <c r="AA118" s="146">
        <f t="shared" si="61"/>
        <v>0</v>
      </c>
      <c r="AB118" s="146">
        <f t="shared" si="61"/>
        <v>0</v>
      </c>
      <c r="AC118" s="146">
        <f t="shared" si="61"/>
        <v>0</v>
      </c>
      <c r="AD118" s="146">
        <f t="shared" si="61"/>
        <v>0</v>
      </c>
      <c r="AE118" s="146">
        <f t="shared" si="61"/>
        <v>0</v>
      </c>
      <c r="AF118" s="146">
        <f t="shared" si="61"/>
        <v>0</v>
      </c>
      <c r="AG118" s="146">
        <f t="shared" si="61"/>
        <v>0</v>
      </c>
      <c r="AH118" s="146">
        <f t="shared" si="61"/>
        <v>0</v>
      </c>
      <c r="AI118" s="146">
        <f t="shared" si="61"/>
        <v>0</v>
      </c>
      <c r="AJ118" s="146">
        <f t="shared" si="61"/>
        <v>0</v>
      </c>
      <c r="AK118" s="146">
        <f t="shared" si="61"/>
        <v>0</v>
      </c>
      <c r="AL118" s="146">
        <f t="shared" si="61"/>
        <v>0</v>
      </c>
      <c r="AM118" s="146">
        <f t="shared" si="61"/>
        <v>0</v>
      </c>
      <c r="AN118" s="146">
        <f t="shared" si="61"/>
        <v>1</v>
      </c>
      <c r="AO118" s="146">
        <f t="shared" si="61"/>
        <v>1</v>
      </c>
      <c r="AP118" s="146">
        <f t="shared" si="61"/>
        <v>1</v>
      </c>
      <c r="AQ118" s="146">
        <f t="shared" si="61"/>
        <v>1</v>
      </c>
      <c r="AR118" s="146">
        <f t="shared" si="61"/>
        <v>1</v>
      </c>
      <c r="AS118" s="146">
        <f t="shared" si="61"/>
        <v>1</v>
      </c>
      <c r="AT118" s="146">
        <f t="shared" si="61"/>
        <v>1</v>
      </c>
      <c r="AU118" s="146">
        <f t="shared" si="61"/>
        <v>1</v>
      </c>
      <c r="AV118" s="146">
        <f t="shared" si="61"/>
        <v>1</v>
      </c>
      <c r="AW118" s="146">
        <f t="shared" si="61"/>
        <v>1</v>
      </c>
      <c r="AX118" s="146">
        <f t="shared" si="61"/>
        <v>1</v>
      </c>
      <c r="AY118" s="146">
        <f t="shared" si="61"/>
        <v>1</v>
      </c>
      <c r="AZ118" s="146">
        <f t="shared" si="61"/>
        <v>1</v>
      </c>
      <c r="BA118" s="146">
        <f t="shared" si="61"/>
        <v>1</v>
      </c>
      <c r="BB118" s="146">
        <f t="shared" si="61"/>
        <v>1</v>
      </c>
      <c r="BC118" s="146">
        <f t="shared" si="61"/>
        <v>1</v>
      </c>
      <c r="BD118" s="146">
        <f t="shared" ref="BD118:BO126" si="64">IF($G118=0,0,IF(BD$6&lt;$G118,0,IF(BD$6&gt;$H118,1,(BD$6-$G118+1)/($H118-$G118+1))))</f>
        <v>1</v>
      </c>
      <c r="BE118" s="146">
        <f t="shared" si="64"/>
        <v>1</v>
      </c>
      <c r="BF118" s="146">
        <f t="shared" si="64"/>
        <v>1</v>
      </c>
      <c r="BG118" s="146">
        <f t="shared" si="64"/>
        <v>1</v>
      </c>
      <c r="BH118" s="146">
        <f t="shared" si="64"/>
        <v>1</v>
      </c>
      <c r="BI118" s="146">
        <f t="shared" si="64"/>
        <v>1</v>
      </c>
      <c r="BJ118" s="146">
        <f t="shared" si="64"/>
        <v>1</v>
      </c>
      <c r="BK118" s="146">
        <f t="shared" si="64"/>
        <v>1</v>
      </c>
      <c r="BL118" s="146">
        <f t="shared" si="64"/>
        <v>1</v>
      </c>
      <c r="BM118" s="146">
        <f t="shared" si="64"/>
        <v>1</v>
      </c>
      <c r="BN118" s="146">
        <f t="shared" si="64"/>
        <v>1</v>
      </c>
      <c r="BO118" s="146">
        <f t="shared" si="64"/>
        <v>1</v>
      </c>
    </row>
    <row r="119" spans="1:67" s="129" customFormat="1" ht="18.75" customHeight="1" x14ac:dyDescent="0.25">
      <c r="A119" s="122"/>
      <c r="B119" s="148" t="s">
        <v>888</v>
      </c>
      <c r="C119" s="148" t="s">
        <v>889</v>
      </c>
      <c r="D119" s="148" t="s">
        <v>3</v>
      </c>
      <c r="E119" s="225">
        <f>VLOOKUP(B119,'Cuadro Control'!C136:J2049,8,FALSE)</f>
        <v>0</v>
      </c>
      <c r="F119" s="149">
        <f t="shared" si="63"/>
        <v>0</v>
      </c>
      <c r="G119" s="150">
        <v>46430</v>
      </c>
      <c r="H119" s="150">
        <v>46430</v>
      </c>
      <c r="I119" s="149">
        <f t="shared" si="57"/>
        <v>0</v>
      </c>
      <c r="J119" s="149">
        <f t="shared" si="57"/>
        <v>0</v>
      </c>
      <c r="K119" s="149">
        <f t="shared" si="57"/>
        <v>0</v>
      </c>
      <c r="L119" s="149">
        <f t="shared" si="57"/>
        <v>0</v>
      </c>
      <c r="M119" s="149">
        <f t="shared" si="57"/>
        <v>0</v>
      </c>
      <c r="N119" s="149">
        <f t="shared" si="57"/>
        <v>0</v>
      </c>
      <c r="O119" s="149">
        <f t="shared" si="57"/>
        <v>0</v>
      </c>
      <c r="P119" s="149">
        <f t="shared" si="57"/>
        <v>0</v>
      </c>
      <c r="Q119" s="149">
        <f t="shared" si="57"/>
        <v>0</v>
      </c>
      <c r="R119" s="149">
        <f t="shared" si="57"/>
        <v>0</v>
      </c>
      <c r="S119" s="149">
        <f t="shared" si="57"/>
        <v>0</v>
      </c>
      <c r="T119" s="149">
        <f t="shared" si="57"/>
        <v>0</v>
      </c>
      <c r="U119" s="149">
        <f t="shared" si="57"/>
        <v>0</v>
      </c>
      <c r="V119" s="149">
        <f t="shared" si="57"/>
        <v>0</v>
      </c>
      <c r="W119" s="149">
        <f t="shared" si="57"/>
        <v>0</v>
      </c>
      <c r="X119" s="149">
        <f t="shared" si="57"/>
        <v>0</v>
      </c>
      <c r="Y119" s="149">
        <f t="shared" ref="Y119:BD126" si="65">IF($G119=0,0,IF(Y$6&lt;$G119,0,IF(Y$6&gt;$H119,1,(Y$6-$G119+1)/($H119-$G119+1))))</f>
        <v>0</v>
      </c>
      <c r="Z119" s="149">
        <f t="shared" si="65"/>
        <v>0</v>
      </c>
      <c r="AA119" s="149">
        <f t="shared" si="65"/>
        <v>0</v>
      </c>
      <c r="AB119" s="149">
        <f t="shared" si="65"/>
        <v>0</v>
      </c>
      <c r="AC119" s="149">
        <f t="shared" si="65"/>
        <v>0</v>
      </c>
      <c r="AD119" s="149">
        <f t="shared" si="65"/>
        <v>0</v>
      </c>
      <c r="AE119" s="149">
        <f t="shared" si="65"/>
        <v>0</v>
      </c>
      <c r="AF119" s="149">
        <f t="shared" si="65"/>
        <v>0</v>
      </c>
      <c r="AG119" s="149">
        <f t="shared" si="65"/>
        <v>0</v>
      </c>
      <c r="AH119" s="149">
        <f t="shared" si="65"/>
        <v>0</v>
      </c>
      <c r="AI119" s="149">
        <f t="shared" si="65"/>
        <v>0</v>
      </c>
      <c r="AJ119" s="149">
        <f t="shared" si="65"/>
        <v>0</v>
      </c>
      <c r="AK119" s="149">
        <f t="shared" si="65"/>
        <v>0</v>
      </c>
      <c r="AL119" s="149">
        <f t="shared" si="65"/>
        <v>0</v>
      </c>
      <c r="AM119" s="149">
        <f t="shared" si="65"/>
        <v>0</v>
      </c>
      <c r="AN119" s="149">
        <f t="shared" si="65"/>
        <v>1</v>
      </c>
      <c r="AO119" s="149">
        <f t="shared" si="65"/>
        <v>1</v>
      </c>
      <c r="AP119" s="149">
        <f t="shared" si="65"/>
        <v>1</v>
      </c>
      <c r="AQ119" s="149">
        <f t="shared" si="65"/>
        <v>1</v>
      </c>
      <c r="AR119" s="149">
        <f t="shared" si="65"/>
        <v>1</v>
      </c>
      <c r="AS119" s="149">
        <f t="shared" si="65"/>
        <v>1</v>
      </c>
      <c r="AT119" s="149">
        <f t="shared" si="65"/>
        <v>1</v>
      </c>
      <c r="AU119" s="149">
        <f t="shared" si="65"/>
        <v>1</v>
      </c>
      <c r="AV119" s="149">
        <f t="shared" si="65"/>
        <v>1</v>
      </c>
      <c r="AW119" s="149">
        <f t="shared" si="65"/>
        <v>1</v>
      </c>
      <c r="AX119" s="149">
        <f t="shared" si="65"/>
        <v>1</v>
      </c>
      <c r="AY119" s="149">
        <f t="shared" si="65"/>
        <v>1</v>
      </c>
      <c r="AZ119" s="149">
        <f t="shared" si="65"/>
        <v>1</v>
      </c>
      <c r="BA119" s="149">
        <f t="shared" si="65"/>
        <v>1</v>
      </c>
      <c r="BB119" s="149">
        <f t="shared" si="65"/>
        <v>1</v>
      </c>
      <c r="BC119" s="149">
        <f t="shared" si="65"/>
        <v>1</v>
      </c>
      <c r="BD119" s="149">
        <f t="shared" si="65"/>
        <v>1</v>
      </c>
      <c r="BE119" s="149">
        <f t="shared" si="64"/>
        <v>1</v>
      </c>
      <c r="BF119" s="149">
        <f t="shared" si="64"/>
        <v>1</v>
      </c>
      <c r="BG119" s="149">
        <f t="shared" si="64"/>
        <v>1</v>
      </c>
      <c r="BH119" s="149">
        <f t="shared" si="64"/>
        <v>1</v>
      </c>
      <c r="BI119" s="149">
        <f t="shared" si="64"/>
        <v>1</v>
      </c>
      <c r="BJ119" s="149">
        <f t="shared" si="64"/>
        <v>1</v>
      </c>
      <c r="BK119" s="149">
        <f t="shared" si="64"/>
        <v>1</v>
      </c>
      <c r="BL119" s="149">
        <f t="shared" si="64"/>
        <v>1</v>
      </c>
      <c r="BM119" s="149">
        <f t="shared" si="64"/>
        <v>1</v>
      </c>
      <c r="BN119" s="149">
        <f t="shared" si="64"/>
        <v>1</v>
      </c>
      <c r="BO119" s="149">
        <f t="shared" si="64"/>
        <v>1</v>
      </c>
    </row>
    <row r="120" spans="1:67" s="129" customFormat="1" ht="18.75" customHeight="1" x14ac:dyDescent="0.25">
      <c r="A120" s="122"/>
      <c r="B120" s="145" t="s">
        <v>890</v>
      </c>
      <c r="C120" s="145" t="s">
        <v>891</v>
      </c>
      <c r="D120" s="145" t="s">
        <v>8</v>
      </c>
      <c r="E120" s="224">
        <f>VLOOKUP(B120,'Cuadro Control'!C138:J2050,8,FALSE)</f>
        <v>1230815225.9452939</v>
      </c>
      <c r="F120" s="146">
        <f t="shared" si="63"/>
        <v>0.2318411625341423</v>
      </c>
      <c r="G120" s="147">
        <v>46430</v>
      </c>
      <c r="H120" s="147">
        <v>46431</v>
      </c>
      <c r="I120" s="146">
        <f t="shared" si="57"/>
        <v>0</v>
      </c>
      <c r="J120" s="146">
        <f t="shared" si="57"/>
        <v>0</v>
      </c>
      <c r="K120" s="146">
        <f t="shared" si="57"/>
        <v>0</v>
      </c>
      <c r="L120" s="146">
        <f t="shared" si="57"/>
        <v>0</v>
      </c>
      <c r="M120" s="146">
        <f t="shared" si="57"/>
        <v>0</v>
      </c>
      <c r="N120" s="146">
        <f t="shared" si="57"/>
        <v>0</v>
      </c>
      <c r="O120" s="146">
        <f t="shared" si="57"/>
        <v>0</v>
      </c>
      <c r="P120" s="146">
        <f t="shared" si="57"/>
        <v>0</v>
      </c>
      <c r="Q120" s="146">
        <f t="shared" si="57"/>
        <v>0</v>
      </c>
      <c r="R120" s="146">
        <f t="shared" si="57"/>
        <v>0</v>
      </c>
      <c r="S120" s="146">
        <f t="shared" si="57"/>
        <v>0</v>
      </c>
      <c r="T120" s="146">
        <f t="shared" si="57"/>
        <v>0</v>
      </c>
      <c r="U120" s="146">
        <f t="shared" si="57"/>
        <v>0</v>
      </c>
      <c r="V120" s="146">
        <f t="shared" si="57"/>
        <v>0</v>
      </c>
      <c r="W120" s="146">
        <f t="shared" si="57"/>
        <v>0</v>
      </c>
      <c r="X120" s="146">
        <f t="shared" si="57"/>
        <v>0</v>
      </c>
      <c r="Y120" s="146">
        <f t="shared" si="65"/>
        <v>0</v>
      </c>
      <c r="Z120" s="146">
        <f t="shared" si="65"/>
        <v>0</v>
      </c>
      <c r="AA120" s="146">
        <f t="shared" si="65"/>
        <v>0</v>
      </c>
      <c r="AB120" s="146">
        <f t="shared" si="65"/>
        <v>0</v>
      </c>
      <c r="AC120" s="146">
        <f t="shared" si="65"/>
        <v>0</v>
      </c>
      <c r="AD120" s="146">
        <f t="shared" si="65"/>
        <v>0</v>
      </c>
      <c r="AE120" s="146">
        <f t="shared" si="65"/>
        <v>0</v>
      </c>
      <c r="AF120" s="146">
        <f t="shared" si="65"/>
        <v>0</v>
      </c>
      <c r="AG120" s="146">
        <f t="shared" si="65"/>
        <v>0</v>
      </c>
      <c r="AH120" s="146">
        <f t="shared" si="65"/>
        <v>0</v>
      </c>
      <c r="AI120" s="146">
        <f t="shared" si="65"/>
        <v>0</v>
      </c>
      <c r="AJ120" s="146">
        <f t="shared" si="65"/>
        <v>0</v>
      </c>
      <c r="AK120" s="146">
        <f t="shared" si="65"/>
        <v>0</v>
      </c>
      <c r="AL120" s="146">
        <f t="shared" si="65"/>
        <v>0</v>
      </c>
      <c r="AM120" s="146">
        <f t="shared" si="65"/>
        <v>0</v>
      </c>
      <c r="AN120" s="146">
        <f t="shared" si="65"/>
        <v>0.5</v>
      </c>
      <c r="AO120" s="146">
        <f t="shared" si="65"/>
        <v>1</v>
      </c>
      <c r="AP120" s="146">
        <f t="shared" si="65"/>
        <v>1</v>
      </c>
      <c r="AQ120" s="146">
        <f t="shared" si="65"/>
        <v>1</v>
      </c>
      <c r="AR120" s="146">
        <f t="shared" si="65"/>
        <v>1</v>
      </c>
      <c r="AS120" s="146">
        <f t="shared" si="65"/>
        <v>1</v>
      </c>
      <c r="AT120" s="146">
        <f t="shared" si="65"/>
        <v>1</v>
      </c>
      <c r="AU120" s="146">
        <f t="shared" si="65"/>
        <v>1</v>
      </c>
      <c r="AV120" s="146">
        <f t="shared" si="65"/>
        <v>1</v>
      </c>
      <c r="AW120" s="146">
        <f t="shared" si="65"/>
        <v>1</v>
      </c>
      <c r="AX120" s="146">
        <f t="shared" si="65"/>
        <v>1</v>
      </c>
      <c r="AY120" s="146">
        <f t="shared" si="65"/>
        <v>1</v>
      </c>
      <c r="AZ120" s="146">
        <f t="shared" si="65"/>
        <v>1</v>
      </c>
      <c r="BA120" s="146">
        <f t="shared" si="65"/>
        <v>1</v>
      </c>
      <c r="BB120" s="146">
        <f t="shared" si="65"/>
        <v>1</v>
      </c>
      <c r="BC120" s="146">
        <f t="shared" si="65"/>
        <v>1</v>
      </c>
      <c r="BD120" s="146">
        <f t="shared" si="65"/>
        <v>1</v>
      </c>
      <c r="BE120" s="146">
        <f t="shared" si="64"/>
        <v>1</v>
      </c>
      <c r="BF120" s="146">
        <f t="shared" si="64"/>
        <v>1</v>
      </c>
      <c r="BG120" s="146">
        <f t="shared" si="64"/>
        <v>1</v>
      </c>
      <c r="BH120" s="146">
        <f t="shared" si="64"/>
        <v>1</v>
      </c>
      <c r="BI120" s="146">
        <f t="shared" si="64"/>
        <v>1</v>
      </c>
      <c r="BJ120" s="146">
        <f t="shared" si="64"/>
        <v>1</v>
      </c>
      <c r="BK120" s="146">
        <f t="shared" si="64"/>
        <v>1</v>
      </c>
      <c r="BL120" s="146">
        <f t="shared" si="64"/>
        <v>1</v>
      </c>
      <c r="BM120" s="146">
        <f t="shared" si="64"/>
        <v>1</v>
      </c>
      <c r="BN120" s="146">
        <f t="shared" si="64"/>
        <v>1</v>
      </c>
      <c r="BO120" s="146">
        <f t="shared" si="64"/>
        <v>1</v>
      </c>
    </row>
    <row r="121" spans="1:67" s="129" customFormat="1" ht="18.75" customHeight="1" x14ac:dyDescent="0.25">
      <c r="A121" s="122"/>
      <c r="B121" s="145" t="s">
        <v>892</v>
      </c>
      <c r="C121" s="145" t="s">
        <v>893</v>
      </c>
      <c r="D121" s="145" t="s">
        <v>26</v>
      </c>
      <c r="E121" s="224">
        <f>VLOOKUP(B121,'Cuadro Control'!C140:J2051,8,FALSE)</f>
        <v>0</v>
      </c>
      <c r="F121" s="146">
        <f t="shared" si="63"/>
        <v>0</v>
      </c>
      <c r="G121" s="147">
        <v>46431</v>
      </c>
      <c r="H121" s="147">
        <v>46438</v>
      </c>
      <c r="I121" s="146">
        <f t="shared" si="57"/>
        <v>0</v>
      </c>
      <c r="J121" s="146">
        <f t="shared" si="57"/>
        <v>0</v>
      </c>
      <c r="K121" s="146">
        <f t="shared" si="57"/>
        <v>0</v>
      </c>
      <c r="L121" s="146">
        <f t="shared" si="57"/>
        <v>0</v>
      </c>
      <c r="M121" s="146">
        <f t="shared" si="57"/>
        <v>0</v>
      </c>
      <c r="N121" s="146">
        <f t="shared" si="57"/>
        <v>0</v>
      </c>
      <c r="O121" s="146">
        <f t="shared" si="57"/>
        <v>0</v>
      </c>
      <c r="P121" s="146">
        <f t="shared" si="57"/>
        <v>0</v>
      </c>
      <c r="Q121" s="146">
        <f t="shared" si="57"/>
        <v>0</v>
      </c>
      <c r="R121" s="146">
        <f t="shared" si="57"/>
        <v>0</v>
      </c>
      <c r="S121" s="146">
        <f t="shared" si="57"/>
        <v>0</v>
      </c>
      <c r="T121" s="146">
        <f t="shared" si="57"/>
        <v>0</v>
      </c>
      <c r="U121" s="146">
        <f t="shared" si="57"/>
        <v>0</v>
      </c>
      <c r="V121" s="146">
        <f t="shared" si="57"/>
        <v>0</v>
      </c>
      <c r="W121" s="146">
        <f t="shared" si="57"/>
        <v>0</v>
      </c>
      <c r="X121" s="146">
        <f t="shared" si="57"/>
        <v>0</v>
      </c>
      <c r="Y121" s="146">
        <f t="shared" si="65"/>
        <v>0</v>
      </c>
      <c r="Z121" s="146">
        <f t="shared" si="65"/>
        <v>0</v>
      </c>
      <c r="AA121" s="146">
        <f t="shared" si="65"/>
        <v>0</v>
      </c>
      <c r="AB121" s="146">
        <f t="shared" si="65"/>
        <v>0</v>
      </c>
      <c r="AC121" s="146">
        <f t="shared" si="65"/>
        <v>0</v>
      </c>
      <c r="AD121" s="146">
        <f t="shared" si="65"/>
        <v>0</v>
      </c>
      <c r="AE121" s="146">
        <f t="shared" si="65"/>
        <v>0</v>
      </c>
      <c r="AF121" s="146">
        <f t="shared" si="65"/>
        <v>0</v>
      </c>
      <c r="AG121" s="146">
        <f t="shared" si="65"/>
        <v>0</v>
      </c>
      <c r="AH121" s="146">
        <f t="shared" si="65"/>
        <v>0</v>
      </c>
      <c r="AI121" s="146">
        <f t="shared" si="65"/>
        <v>0</v>
      </c>
      <c r="AJ121" s="146">
        <f t="shared" si="65"/>
        <v>0</v>
      </c>
      <c r="AK121" s="146">
        <f t="shared" si="65"/>
        <v>0</v>
      </c>
      <c r="AL121" s="146">
        <f t="shared" si="65"/>
        <v>0</v>
      </c>
      <c r="AM121" s="146">
        <f t="shared" si="65"/>
        <v>0</v>
      </c>
      <c r="AN121" s="146">
        <f t="shared" si="65"/>
        <v>0</v>
      </c>
      <c r="AO121" s="146">
        <f t="shared" si="65"/>
        <v>0.875</v>
      </c>
      <c r="AP121" s="146">
        <f t="shared" si="65"/>
        <v>1</v>
      </c>
      <c r="AQ121" s="146">
        <f t="shared" si="65"/>
        <v>1</v>
      </c>
      <c r="AR121" s="146">
        <f t="shared" si="65"/>
        <v>1</v>
      </c>
      <c r="AS121" s="146">
        <f t="shared" si="65"/>
        <v>1</v>
      </c>
      <c r="AT121" s="146">
        <f t="shared" si="65"/>
        <v>1</v>
      </c>
      <c r="AU121" s="146">
        <f t="shared" si="65"/>
        <v>1</v>
      </c>
      <c r="AV121" s="146">
        <f t="shared" si="65"/>
        <v>1</v>
      </c>
      <c r="AW121" s="146">
        <f t="shared" si="65"/>
        <v>1</v>
      </c>
      <c r="AX121" s="146">
        <f t="shared" si="65"/>
        <v>1</v>
      </c>
      <c r="AY121" s="146">
        <f t="shared" si="65"/>
        <v>1</v>
      </c>
      <c r="AZ121" s="146">
        <f t="shared" si="65"/>
        <v>1</v>
      </c>
      <c r="BA121" s="146">
        <f t="shared" si="65"/>
        <v>1</v>
      </c>
      <c r="BB121" s="146">
        <f t="shared" si="65"/>
        <v>1</v>
      </c>
      <c r="BC121" s="146">
        <f t="shared" si="65"/>
        <v>1</v>
      </c>
      <c r="BD121" s="146">
        <f t="shared" si="65"/>
        <v>1</v>
      </c>
      <c r="BE121" s="146">
        <f t="shared" si="64"/>
        <v>1</v>
      </c>
      <c r="BF121" s="146">
        <f t="shared" si="64"/>
        <v>1</v>
      </c>
      <c r="BG121" s="146">
        <f t="shared" si="64"/>
        <v>1</v>
      </c>
      <c r="BH121" s="146">
        <f t="shared" si="64"/>
        <v>1</v>
      </c>
      <c r="BI121" s="146">
        <f t="shared" si="64"/>
        <v>1</v>
      </c>
      <c r="BJ121" s="146">
        <f t="shared" si="64"/>
        <v>1</v>
      </c>
      <c r="BK121" s="146">
        <f t="shared" si="64"/>
        <v>1</v>
      </c>
      <c r="BL121" s="146">
        <f t="shared" si="64"/>
        <v>1</v>
      </c>
      <c r="BM121" s="146">
        <f t="shared" si="64"/>
        <v>1</v>
      </c>
      <c r="BN121" s="146">
        <f t="shared" si="64"/>
        <v>1</v>
      </c>
      <c r="BO121" s="146">
        <f t="shared" si="64"/>
        <v>1</v>
      </c>
    </row>
    <row r="122" spans="1:67" s="129" customFormat="1" ht="18.75" customHeight="1" x14ac:dyDescent="0.25">
      <c r="A122" s="122"/>
      <c r="B122" s="145" t="s">
        <v>894</v>
      </c>
      <c r="C122" s="145" t="s">
        <v>2052</v>
      </c>
      <c r="D122" s="145" t="s">
        <v>6</v>
      </c>
      <c r="E122" s="224">
        <f>VLOOKUP(B122,'Cuadro Control'!C142:J2052,8,FALSE)</f>
        <v>52736347.43270281</v>
      </c>
      <c r="F122" s="146">
        <f t="shared" si="63"/>
        <v>9.933624348213644E-3</v>
      </c>
      <c r="G122" s="147">
        <v>46438</v>
      </c>
      <c r="H122" s="147">
        <v>46442</v>
      </c>
      <c r="I122" s="146">
        <f t="shared" si="57"/>
        <v>0</v>
      </c>
      <c r="J122" s="146">
        <f t="shared" si="57"/>
        <v>0</v>
      </c>
      <c r="K122" s="146">
        <f t="shared" si="57"/>
        <v>0</v>
      </c>
      <c r="L122" s="146">
        <f t="shared" si="57"/>
        <v>0</v>
      </c>
      <c r="M122" s="146">
        <f t="shared" si="57"/>
        <v>0</v>
      </c>
      <c r="N122" s="146">
        <f t="shared" si="57"/>
        <v>0</v>
      </c>
      <c r="O122" s="146">
        <f t="shared" si="57"/>
        <v>0</v>
      </c>
      <c r="P122" s="146">
        <f t="shared" si="57"/>
        <v>0</v>
      </c>
      <c r="Q122" s="146">
        <f t="shared" si="57"/>
        <v>0</v>
      </c>
      <c r="R122" s="146">
        <f t="shared" si="57"/>
        <v>0</v>
      </c>
      <c r="S122" s="146">
        <f t="shared" si="57"/>
        <v>0</v>
      </c>
      <c r="T122" s="146">
        <f t="shared" si="57"/>
        <v>0</v>
      </c>
      <c r="U122" s="146">
        <f t="shared" si="57"/>
        <v>0</v>
      </c>
      <c r="V122" s="146">
        <f t="shared" si="57"/>
        <v>0</v>
      </c>
      <c r="W122" s="146">
        <f t="shared" si="57"/>
        <v>0</v>
      </c>
      <c r="X122" s="146">
        <f t="shared" si="57"/>
        <v>0</v>
      </c>
      <c r="Y122" s="146">
        <f t="shared" si="65"/>
        <v>0</v>
      </c>
      <c r="Z122" s="146">
        <f t="shared" si="65"/>
        <v>0</v>
      </c>
      <c r="AA122" s="146">
        <f t="shared" si="65"/>
        <v>0</v>
      </c>
      <c r="AB122" s="146">
        <f t="shared" si="65"/>
        <v>0</v>
      </c>
      <c r="AC122" s="146">
        <f t="shared" si="65"/>
        <v>0</v>
      </c>
      <c r="AD122" s="146">
        <f t="shared" si="65"/>
        <v>0</v>
      </c>
      <c r="AE122" s="146">
        <f t="shared" si="65"/>
        <v>0</v>
      </c>
      <c r="AF122" s="146">
        <f t="shared" si="65"/>
        <v>0</v>
      </c>
      <c r="AG122" s="146">
        <f t="shared" si="65"/>
        <v>0</v>
      </c>
      <c r="AH122" s="146">
        <f t="shared" si="65"/>
        <v>0</v>
      </c>
      <c r="AI122" s="146">
        <f t="shared" si="65"/>
        <v>0</v>
      </c>
      <c r="AJ122" s="146">
        <f t="shared" si="65"/>
        <v>0</v>
      </c>
      <c r="AK122" s="146">
        <f t="shared" si="65"/>
        <v>0</v>
      </c>
      <c r="AL122" s="146">
        <f t="shared" si="65"/>
        <v>0</v>
      </c>
      <c r="AM122" s="146">
        <f t="shared" si="65"/>
        <v>0</v>
      </c>
      <c r="AN122" s="146">
        <f t="shared" si="65"/>
        <v>0</v>
      </c>
      <c r="AO122" s="146">
        <f t="shared" si="65"/>
        <v>0</v>
      </c>
      <c r="AP122" s="146">
        <f t="shared" si="65"/>
        <v>1</v>
      </c>
      <c r="AQ122" s="146">
        <f t="shared" si="65"/>
        <v>1</v>
      </c>
      <c r="AR122" s="146">
        <f t="shared" si="65"/>
        <v>1</v>
      </c>
      <c r="AS122" s="146">
        <f t="shared" si="65"/>
        <v>1</v>
      </c>
      <c r="AT122" s="146">
        <f t="shared" si="65"/>
        <v>1</v>
      </c>
      <c r="AU122" s="146">
        <f t="shared" si="65"/>
        <v>1</v>
      </c>
      <c r="AV122" s="146">
        <f t="shared" si="65"/>
        <v>1</v>
      </c>
      <c r="AW122" s="146">
        <f t="shared" si="65"/>
        <v>1</v>
      </c>
      <c r="AX122" s="146">
        <f t="shared" si="65"/>
        <v>1</v>
      </c>
      <c r="AY122" s="146">
        <f t="shared" si="65"/>
        <v>1</v>
      </c>
      <c r="AZ122" s="146">
        <f t="shared" si="65"/>
        <v>1</v>
      </c>
      <c r="BA122" s="146">
        <f t="shared" si="65"/>
        <v>1</v>
      </c>
      <c r="BB122" s="146">
        <f t="shared" si="65"/>
        <v>1</v>
      </c>
      <c r="BC122" s="146">
        <f t="shared" si="65"/>
        <v>1</v>
      </c>
      <c r="BD122" s="146">
        <f t="shared" si="65"/>
        <v>1</v>
      </c>
      <c r="BE122" s="146">
        <f t="shared" si="64"/>
        <v>1</v>
      </c>
      <c r="BF122" s="146">
        <f t="shared" si="64"/>
        <v>1</v>
      </c>
      <c r="BG122" s="146">
        <f t="shared" si="64"/>
        <v>1</v>
      </c>
      <c r="BH122" s="146">
        <f t="shared" si="64"/>
        <v>1</v>
      </c>
      <c r="BI122" s="146">
        <f t="shared" si="64"/>
        <v>1</v>
      </c>
      <c r="BJ122" s="146">
        <f t="shared" si="64"/>
        <v>1</v>
      </c>
      <c r="BK122" s="146">
        <f t="shared" si="64"/>
        <v>1</v>
      </c>
      <c r="BL122" s="146">
        <f t="shared" si="64"/>
        <v>1</v>
      </c>
      <c r="BM122" s="146">
        <f t="shared" si="64"/>
        <v>1</v>
      </c>
      <c r="BN122" s="146">
        <f t="shared" si="64"/>
        <v>1</v>
      </c>
      <c r="BO122" s="146">
        <f t="shared" si="64"/>
        <v>1</v>
      </c>
    </row>
    <row r="123" spans="1:67" s="129" customFormat="1" ht="18.75" customHeight="1" x14ac:dyDescent="0.25">
      <c r="A123" s="122"/>
      <c r="B123" s="145" t="s">
        <v>895</v>
      </c>
      <c r="C123" s="145" t="s">
        <v>896</v>
      </c>
      <c r="D123" s="145" t="s">
        <v>19</v>
      </c>
      <c r="E123" s="224">
        <f>VLOOKUP(B123,'Cuadro Control'!C143:J2053,8,FALSE)</f>
        <v>46410609.014634147</v>
      </c>
      <c r="F123" s="146">
        <f t="shared" si="63"/>
        <v>8.742083556535862E-3</v>
      </c>
      <c r="G123" s="147">
        <v>46442</v>
      </c>
      <c r="H123" s="147">
        <v>46444</v>
      </c>
      <c r="I123" s="146">
        <f t="shared" si="57"/>
        <v>0</v>
      </c>
      <c r="J123" s="146">
        <f t="shared" si="57"/>
        <v>0</v>
      </c>
      <c r="K123" s="146">
        <f t="shared" si="57"/>
        <v>0</v>
      </c>
      <c r="L123" s="146">
        <f t="shared" si="57"/>
        <v>0</v>
      </c>
      <c r="M123" s="146">
        <f t="shared" si="57"/>
        <v>0</v>
      </c>
      <c r="N123" s="146">
        <f t="shared" si="57"/>
        <v>0</v>
      </c>
      <c r="O123" s="146">
        <f t="shared" si="57"/>
        <v>0</v>
      </c>
      <c r="P123" s="146">
        <f t="shared" si="57"/>
        <v>0</v>
      </c>
      <c r="Q123" s="146">
        <f t="shared" si="57"/>
        <v>0</v>
      </c>
      <c r="R123" s="146">
        <f t="shared" si="57"/>
        <v>0</v>
      </c>
      <c r="S123" s="146">
        <f t="shared" si="57"/>
        <v>0</v>
      </c>
      <c r="T123" s="146">
        <f t="shared" si="57"/>
        <v>0</v>
      </c>
      <c r="U123" s="146">
        <f t="shared" si="57"/>
        <v>0</v>
      </c>
      <c r="V123" s="146">
        <f t="shared" si="57"/>
        <v>0</v>
      </c>
      <c r="W123" s="146">
        <f t="shared" si="57"/>
        <v>0</v>
      </c>
      <c r="X123" s="146">
        <f t="shared" si="57"/>
        <v>0</v>
      </c>
      <c r="Y123" s="146">
        <f t="shared" si="65"/>
        <v>0</v>
      </c>
      <c r="Z123" s="146">
        <f t="shared" si="65"/>
        <v>0</v>
      </c>
      <c r="AA123" s="146">
        <f t="shared" si="65"/>
        <v>0</v>
      </c>
      <c r="AB123" s="146">
        <f t="shared" si="65"/>
        <v>0</v>
      </c>
      <c r="AC123" s="146">
        <f t="shared" si="65"/>
        <v>0</v>
      </c>
      <c r="AD123" s="146">
        <f t="shared" si="65"/>
        <v>0</v>
      </c>
      <c r="AE123" s="146">
        <f t="shared" si="65"/>
        <v>0</v>
      </c>
      <c r="AF123" s="146">
        <f t="shared" si="65"/>
        <v>0</v>
      </c>
      <c r="AG123" s="146">
        <f t="shared" si="65"/>
        <v>0</v>
      </c>
      <c r="AH123" s="146">
        <f t="shared" si="65"/>
        <v>0</v>
      </c>
      <c r="AI123" s="146">
        <f t="shared" si="65"/>
        <v>0</v>
      </c>
      <c r="AJ123" s="146">
        <f t="shared" si="65"/>
        <v>0</v>
      </c>
      <c r="AK123" s="146">
        <f t="shared" si="65"/>
        <v>0</v>
      </c>
      <c r="AL123" s="146">
        <f t="shared" si="65"/>
        <v>0</v>
      </c>
      <c r="AM123" s="146">
        <f t="shared" si="65"/>
        <v>0</v>
      </c>
      <c r="AN123" s="146">
        <f t="shared" si="65"/>
        <v>0</v>
      </c>
      <c r="AO123" s="146">
        <f t="shared" si="65"/>
        <v>0</v>
      </c>
      <c r="AP123" s="146">
        <f t="shared" si="65"/>
        <v>1</v>
      </c>
      <c r="AQ123" s="146">
        <f t="shared" si="65"/>
        <v>1</v>
      </c>
      <c r="AR123" s="146">
        <f t="shared" si="65"/>
        <v>1</v>
      </c>
      <c r="AS123" s="146">
        <f t="shared" si="65"/>
        <v>1</v>
      </c>
      <c r="AT123" s="146">
        <f t="shared" si="65"/>
        <v>1</v>
      </c>
      <c r="AU123" s="146">
        <f t="shared" si="65"/>
        <v>1</v>
      </c>
      <c r="AV123" s="146">
        <f t="shared" si="65"/>
        <v>1</v>
      </c>
      <c r="AW123" s="146">
        <f t="shared" si="65"/>
        <v>1</v>
      </c>
      <c r="AX123" s="146">
        <f t="shared" si="65"/>
        <v>1</v>
      </c>
      <c r="AY123" s="146">
        <f t="shared" si="65"/>
        <v>1</v>
      </c>
      <c r="AZ123" s="146">
        <f t="shared" si="65"/>
        <v>1</v>
      </c>
      <c r="BA123" s="146">
        <f t="shared" si="65"/>
        <v>1</v>
      </c>
      <c r="BB123" s="146">
        <f t="shared" si="65"/>
        <v>1</v>
      </c>
      <c r="BC123" s="146">
        <f t="shared" si="65"/>
        <v>1</v>
      </c>
      <c r="BD123" s="146">
        <f t="shared" si="65"/>
        <v>1</v>
      </c>
      <c r="BE123" s="146">
        <f t="shared" si="64"/>
        <v>1</v>
      </c>
      <c r="BF123" s="146">
        <f t="shared" si="64"/>
        <v>1</v>
      </c>
      <c r="BG123" s="146">
        <f t="shared" si="64"/>
        <v>1</v>
      </c>
      <c r="BH123" s="146">
        <f t="shared" si="64"/>
        <v>1</v>
      </c>
      <c r="BI123" s="146">
        <f t="shared" si="64"/>
        <v>1</v>
      </c>
      <c r="BJ123" s="146">
        <f t="shared" si="64"/>
        <v>1</v>
      </c>
      <c r="BK123" s="146">
        <f t="shared" si="64"/>
        <v>1</v>
      </c>
      <c r="BL123" s="146">
        <f t="shared" si="64"/>
        <v>1</v>
      </c>
      <c r="BM123" s="146">
        <f t="shared" si="64"/>
        <v>1</v>
      </c>
      <c r="BN123" s="146">
        <f t="shared" si="64"/>
        <v>1</v>
      </c>
      <c r="BO123" s="146">
        <f t="shared" si="64"/>
        <v>1</v>
      </c>
    </row>
    <row r="124" spans="1:67" s="129" customFormat="1" ht="18.75" customHeight="1" x14ac:dyDescent="0.25">
      <c r="A124" s="122"/>
      <c r="B124" s="145" t="s">
        <v>897</v>
      </c>
      <c r="C124" s="145" t="s">
        <v>898</v>
      </c>
      <c r="D124" s="145" t="s">
        <v>9</v>
      </c>
      <c r="E124" s="224">
        <f>VLOOKUP(B124,'Cuadro Control'!C144:J2054,8,FALSE)</f>
        <v>1587346329.5488234</v>
      </c>
      <c r="F124" s="146">
        <f t="shared" si="63"/>
        <v>0.29899875353285565</v>
      </c>
      <c r="G124" s="147">
        <v>46442</v>
      </c>
      <c r="H124" s="147">
        <v>46452</v>
      </c>
      <c r="I124" s="146">
        <f t="shared" si="57"/>
        <v>0</v>
      </c>
      <c r="J124" s="146">
        <f t="shared" si="57"/>
        <v>0</v>
      </c>
      <c r="K124" s="146">
        <f t="shared" si="57"/>
        <v>0</v>
      </c>
      <c r="L124" s="146">
        <f t="shared" si="57"/>
        <v>0</v>
      </c>
      <c r="M124" s="146">
        <f t="shared" si="57"/>
        <v>0</v>
      </c>
      <c r="N124" s="146">
        <f t="shared" si="57"/>
        <v>0</v>
      </c>
      <c r="O124" s="146">
        <f t="shared" si="57"/>
        <v>0</v>
      </c>
      <c r="P124" s="146">
        <f t="shared" si="57"/>
        <v>0</v>
      </c>
      <c r="Q124" s="146">
        <f t="shared" si="57"/>
        <v>0</v>
      </c>
      <c r="R124" s="146">
        <f t="shared" si="57"/>
        <v>0</v>
      </c>
      <c r="S124" s="146">
        <f t="shared" si="57"/>
        <v>0</v>
      </c>
      <c r="T124" s="146">
        <f t="shared" si="57"/>
        <v>0</v>
      </c>
      <c r="U124" s="146">
        <f t="shared" si="57"/>
        <v>0</v>
      </c>
      <c r="V124" s="146">
        <f t="shared" si="57"/>
        <v>0</v>
      </c>
      <c r="W124" s="146">
        <f t="shared" si="57"/>
        <v>0</v>
      </c>
      <c r="X124" s="146">
        <f t="shared" si="57"/>
        <v>0</v>
      </c>
      <c r="Y124" s="146">
        <f t="shared" si="65"/>
        <v>0</v>
      </c>
      <c r="Z124" s="146">
        <f t="shared" si="65"/>
        <v>0</v>
      </c>
      <c r="AA124" s="146">
        <f t="shared" si="65"/>
        <v>0</v>
      </c>
      <c r="AB124" s="146">
        <f t="shared" si="65"/>
        <v>0</v>
      </c>
      <c r="AC124" s="146">
        <f t="shared" si="65"/>
        <v>0</v>
      </c>
      <c r="AD124" s="146">
        <f t="shared" si="65"/>
        <v>0</v>
      </c>
      <c r="AE124" s="146">
        <f t="shared" si="65"/>
        <v>0</v>
      </c>
      <c r="AF124" s="146">
        <f t="shared" si="65"/>
        <v>0</v>
      </c>
      <c r="AG124" s="146">
        <f t="shared" si="65"/>
        <v>0</v>
      </c>
      <c r="AH124" s="146">
        <f t="shared" si="65"/>
        <v>0</v>
      </c>
      <c r="AI124" s="146">
        <f t="shared" si="65"/>
        <v>0</v>
      </c>
      <c r="AJ124" s="146">
        <f t="shared" si="65"/>
        <v>0</v>
      </c>
      <c r="AK124" s="146">
        <f t="shared" si="65"/>
        <v>0</v>
      </c>
      <c r="AL124" s="146">
        <f t="shared" si="65"/>
        <v>0</v>
      </c>
      <c r="AM124" s="146">
        <f t="shared" si="65"/>
        <v>0</v>
      </c>
      <c r="AN124" s="146">
        <f t="shared" si="65"/>
        <v>0</v>
      </c>
      <c r="AO124" s="146">
        <f t="shared" si="65"/>
        <v>0</v>
      </c>
      <c r="AP124" s="146">
        <f t="shared" si="65"/>
        <v>0.27272727272727271</v>
      </c>
      <c r="AQ124" s="146">
        <f t="shared" si="65"/>
        <v>0.90909090909090906</v>
      </c>
      <c r="AR124" s="146">
        <f t="shared" si="65"/>
        <v>1</v>
      </c>
      <c r="AS124" s="146">
        <f t="shared" si="65"/>
        <v>1</v>
      </c>
      <c r="AT124" s="146">
        <f t="shared" si="65"/>
        <v>1</v>
      </c>
      <c r="AU124" s="146">
        <f t="shared" si="65"/>
        <v>1</v>
      </c>
      <c r="AV124" s="146">
        <f t="shared" si="65"/>
        <v>1</v>
      </c>
      <c r="AW124" s="146">
        <f t="shared" si="65"/>
        <v>1</v>
      </c>
      <c r="AX124" s="146">
        <f t="shared" si="65"/>
        <v>1</v>
      </c>
      <c r="AY124" s="146">
        <f t="shared" si="65"/>
        <v>1</v>
      </c>
      <c r="AZ124" s="146">
        <f t="shared" si="65"/>
        <v>1</v>
      </c>
      <c r="BA124" s="146">
        <f t="shared" si="65"/>
        <v>1</v>
      </c>
      <c r="BB124" s="146">
        <f t="shared" si="65"/>
        <v>1</v>
      </c>
      <c r="BC124" s="146">
        <f t="shared" si="65"/>
        <v>1</v>
      </c>
      <c r="BD124" s="146">
        <f t="shared" si="65"/>
        <v>1</v>
      </c>
      <c r="BE124" s="146">
        <f t="shared" si="64"/>
        <v>1</v>
      </c>
      <c r="BF124" s="146">
        <f t="shared" si="64"/>
        <v>1</v>
      </c>
      <c r="BG124" s="146">
        <f t="shared" si="64"/>
        <v>1</v>
      </c>
      <c r="BH124" s="146">
        <f t="shared" si="64"/>
        <v>1</v>
      </c>
      <c r="BI124" s="146">
        <f t="shared" si="64"/>
        <v>1</v>
      </c>
      <c r="BJ124" s="146">
        <f t="shared" si="64"/>
        <v>1</v>
      </c>
      <c r="BK124" s="146">
        <f t="shared" si="64"/>
        <v>1</v>
      </c>
      <c r="BL124" s="146">
        <f t="shared" si="64"/>
        <v>1</v>
      </c>
      <c r="BM124" s="146">
        <f t="shared" si="64"/>
        <v>1</v>
      </c>
      <c r="BN124" s="146">
        <f t="shared" si="64"/>
        <v>1</v>
      </c>
      <c r="BO124" s="146">
        <f t="shared" si="64"/>
        <v>1</v>
      </c>
    </row>
    <row r="125" spans="1:67" s="129" customFormat="1" ht="18.75" customHeight="1" x14ac:dyDescent="0.25">
      <c r="A125" s="122"/>
      <c r="B125" s="142" t="s">
        <v>899</v>
      </c>
      <c r="C125" s="142" t="s">
        <v>900</v>
      </c>
      <c r="D125" s="142" t="s">
        <v>9</v>
      </c>
      <c r="E125" s="223">
        <f>VLOOKUP(B125,'Cuadro Control'!C145:J2055,8,FALSE)</f>
        <v>179532477.23999998</v>
      </c>
      <c r="F125" s="143">
        <f t="shared" si="63"/>
        <v>3.3817438522495219E-2</v>
      </c>
      <c r="G125" s="144">
        <v>46444</v>
      </c>
      <c r="H125" s="144">
        <v>46457</v>
      </c>
      <c r="I125" s="143">
        <f t="shared" si="57"/>
        <v>0</v>
      </c>
      <c r="J125" s="143">
        <f t="shared" si="57"/>
        <v>0</v>
      </c>
      <c r="K125" s="143">
        <f t="shared" si="57"/>
        <v>0</v>
      </c>
      <c r="L125" s="143">
        <f t="shared" si="57"/>
        <v>0</v>
      </c>
      <c r="M125" s="143">
        <f t="shared" si="57"/>
        <v>0</v>
      </c>
      <c r="N125" s="143">
        <f t="shared" si="57"/>
        <v>0</v>
      </c>
      <c r="O125" s="143">
        <f t="shared" si="57"/>
        <v>0</v>
      </c>
      <c r="P125" s="143">
        <f t="shared" si="57"/>
        <v>0</v>
      </c>
      <c r="Q125" s="143">
        <f t="shared" si="57"/>
        <v>0</v>
      </c>
      <c r="R125" s="143">
        <f t="shared" si="57"/>
        <v>0</v>
      </c>
      <c r="S125" s="143">
        <f t="shared" si="57"/>
        <v>0</v>
      </c>
      <c r="T125" s="143">
        <f t="shared" si="57"/>
        <v>0</v>
      </c>
      <c r="U125" s="143">
        <f t="shared" si="57"/>
        <v>0</v>
      </c>
      <c r="V125" s="143">
        <f t="shared" si="57"/>
        <v>0</v>
      </c>
      <c r="W125" s="143">
        <f t="shared" si="57"/>
        <v>0</v>
      </c>
      <c r="X125" s="143">
        <f t="shared" ref="X125:AO126" si="66">IF($G125=0,0,IF(X$6&lt;$G125,0,IF(X$6&gt;$H125,1,(X$6-$G125+1)/($H125-$G125+1))))</f>
        <v>0</v>
      </c>
      <c r="Y125" s="143">
        <f t="shared" si="66"/>
        <v>0</v>
      </c>
      <c r="Z125" s="143">
        <f t="shared" si="66"/>
        <v>0</v>
      </c>
      <c r="AA125" s="143">
        <f t="shared" si="66"/>
        <v>0</v>
      </c>
      <c r="AB125" s="143">
        <f t="shared" si="66"/>
        <v>0</v>
      </c>
      <c r="AC125" s="143">
        <f t="shared" si="66"/>
        <v>0</v>
      </c>
      <c r="AD125" s="143">
        <f t="shared" si="66"/>
        <v>0</v>
      </c>
      <c r="AE125" s="143">
        <f t="shared" si="66"/>
        <v>0</v>
      </c>
      <c r="AF125" s="143">
        <f t="shared" si="66"/>
        <v>0</v>
      </c>
      <c r="AG125" s="143">
        <f t="shared" si="66"/>
        <v>0</v>
      </c>
      <c r="AH125" s="143">
        <f t="shared" si="66"/>
        <v>0</v>
      </c>
      <c r="AI125" s="143">
        <f t="shared" si="66"/>
        <v>0</v>
      </c>
      <c r="AJ125" s="143">
        <f t="shared" si="66"/>
        <v>0</v>
      </c>
      <c r="AK125" s="143">
        <f t="shared" si="66"/>
        <v>0</v>
      </c>
      <c r="AL125" s="143">
        <f t="shared" si="66"/>
        <v>0</v>
      </c>
      <c r="AM125" s="143">
        <f t="shared" si="66"/>
        <v>0</v>
      </c>
      <c r="AN125" s="143">
        <f t="shared" si="66"/>
        <v>0</v>
      </c>
      <c r="AO125" s="143">
        <f t="shared" si="66"/>
        <v>0</v>
      </c>
      <c r="AP125" s="143">
        <f t="shared" si="65"/>
        <v>7.1428571428571425E-2</v>
      </c>
      <c r="AQ125" s="143">
        <f t="shared" si="65"/>
        <v>0.5714285714285714</v>
      </c>
      <c r="AR125" s="143">
        <f t="shared" si="65"/>
        <v>1</v>
      </c>
      <c r="AS125" s="143">
        <f t="shared" si="65"/>
        <v>1</v>
      </c>
      <c r="AT125" s="143">
        <f t="shared" si="65"/>
        <v>1</v>
      </c>
      <c r="AU125" s="143">
        <f t="shared" si="65"/>
        <v>1</v>
      </c>
      <c r="AV125" s="143">
        <f t="shared" si="65"/>
        <v>1</v>
      </c>
      <c r="AW125" s="143">
        <f t="shared" si="65"/>
        <v>1</v>
      </c>
      <c r="AX125" s="143">
        <f t="shared" si="65"/>
        <v>1</v>
      </c>
      <c r="AY125" s="143">
        <f t="shared" si="65"/>
        <v>1</v>
      </c>
      <c r="AZ125" s="143">
        <f t="shared" si="65"/>
        <v>1</v>
      </c>
      <c r="BA125" s="143">
        <f t="shared" si="65"/>
        <v>1</v>
      </c>
      <c r="BB125" s="143">
        <f t="shared" si="65"/>
        <v>1</v>
      </c>
      <c r="BC125" s="143">
        <f t="shared" si="65"/>
        <v>1</v>
      </c>
      <c r="BD125" s="143">
        <f t="shared" si="65"/>
        <v>1</v>
      </c>
      <c r="BE125" s="143">
        <f t="shared" si="64"/>
        <v>1</v>
      </c>
      <c r="BF125" s="143">
        <f t="shared" si="64"/>
        <v>1</v>
      </c>
      <c r="BG125" s="143">
        <f t="shared" si="64"/>
        <v>1</v>
      </c>
      <c r="BH125" s="143">
        <f t="shared" si="64"/>
        <v>1</v>
      </c>
      <c r="BI125" s="143">
        <f t="shared" si="64"/>
        <v>1</v>
      </c>
      <c r="BJ125" s="143">
        <f t="shared" si="64"/>
        <v>1</v>
      </c>
      <c r="BK125" s="143">
        <f t="shared" si="64"/>
        <v>1</v>
      </c>
      <c r="BL125" s="143">
        <f t="shared" si="64"/>
        <v>1</v>
      </c>
      <c r="BM125" s="143">
        <f t="shared" si="64"/>
        <v>1</v>
      </c>
      <c r="BN125" s="143">
        <f t="shared" si="64"/>
        <v>1</v>
      </c>
      <c r="BO125" s="143">
        <f t="shared" si="64"/>
        <v>1</v>
      </c>
    </row>
    <row r="126" spans="1:67" s="129" customFormat="1" ht="18.75" customHeight="1" x14ac:dyDescent="0.25">
      <c r="A126" s="122"/>
      <c r="B126" s="148" t="s">
        <v>901</v>
      </c>
      <c r="C126" s="148" t="s">
        <v>902</v>
      </c>
      <c r="D126" s="148" t="s">
        <v>3</v>
      </c>
      <c r="E126" s="225">
        <f>VLOOKUP(B126,'Cuadro Control'!C146:J2056,8,FALSE)</f>
        <v>0</v>
      </c>
      <c r="F126" s="149">
        <f t="shared" si="63"/>
        <v>0</v>
      </c>
      <c r="G126" s="150">
        <v>46606</v>
      </c>
      <c r="H126" s="150">
        <v>46606</v>
      </c>
      <c r="I126" s="149">
        <f t="shared" ref="I126:X142" si="67">IF($G126=0,0,IF(I$6&lt;$G126,0,IF(I$6&gt;$H126,1,(I$6-$G126+1)/($H126-$G126+1))))</f>
        <v>0</v>
      </c>
      <c r="J126" s="149">
        <f t="shared" si="67"/>
        <v>0</v>
      </c>
      <c r="K126" s="149">
        <f t="shared" si="67"/>
        <v>0</v>
      </c>
      <c r="L126" s="149">
        <f t="shared" si="67"/>
        <v>0</v>
      </c>
      <c r="M126" s="149">
        <f t="shared" si="67"/>
        <v>0</v>
      </c>
      <c r="N126" s="149">
        <f t="shared" si="67"/>
        <v>0</v>
      </c>
      <c r="O126" s="149">
        <f t="shared" si="67"/>
        <v>0</v>
      </c>
      <c r="P126" s="149">
        <f t="shared" si="67"/>
        <v>0</v>
      </c>
      <c r="Q126" s="149">
        <f t="shared" si="67"/>
        <v>0</v>
      </c>
      <c r="R126" s="149">
        <f t="shared" si="67"/>
        <v>0</v>
      </c>
      <c r="S126" s="149">
        <f t="shared" si="67"/>
        <v>0</v>
      </c>
      <c r="T126" s="149">
        <f t="shared" si="67"/>
        <v>0</v>
      </c>
      <c r="U126" s="149">
        <f t="shared" si="67"/>
        <v>0</v>
      </c>
      <c r="V126" s="149">
        <f t="shared" si="67"/>
        <v>0</v>
      </c>
      <c r="W126" s="149">
        <f t="shared" si="67"/>
        <v>0</v>
      </c>
      <c r="X126" s="149">
        <f t="shared" si="67"/>
        <v>0</v>
      </c>
      <c r="Y126" s="149">
        <f t="shared" si="66"/>
        <v>0</v>
      </c>
      <c r="Z126" s="149">
        <f t="shared" si="66"/>
        <v>0</v>
      </c>
      <c r="AA126" s="149">
        <f t="shared" si="66"/>
        <v>0</v>
      </c>
      <c r="AB126" s="149">
        <f t="shared" si="66"/>
        <v>0</v>
      </c>
      <c r="AC126" s="149">
        <f t="shared" si="66"/>
        <v>0</v>
      </c>
      <c r="AD126" s="149">
        <f t="shared" si="66"/>
        <v>0</v>
      </c>
      <c r="AE126" s="149">
        <f t="shared" si="66"/>
        <v>0</v>
      </c>
      <c r="AF126" s="149">
        <f t="shared" si="66"/>
        <v>0</v>
      </c>
      <c r="AG126" s="149">
        <f t="shared" si="66"/>
        <v>0</v>
      </c>
      <c r="AH126" s="149">
        <f t="shared" si="66"/>
        <v>0</v>
      </c>
      <c r="AI126" s="149">
        <f t="shared" si="66"/>
        <v>0</v>
      </c>
      <c r="AJ126" s="149">
        <f t="shared" si="66"/>
        <v>0</v>
      </c>
      <c r="AK126" s="149">
        <f t="shared" si="66"/>
        <v>0</v>
      </c>
      <c r="AL126" s="149">
        <f t="shared" si="66"/>
        <v>0</v>
      </c>
      <c r="AM126" s="149">
        <f t="shared" si="66"/>
        <v>0</v>
      </c>
      <c r="AN126" s="149">
        <f t="shared" si="66"/>
        <v>0</v>
      </c>
      <c r="AO126" s="149">
        <f t="shared" si="66"/>
        <v>0</v>
      </c>
      <c r="AP126" s="149">
        <f t="shared" si="65"/>
        <v>0</v>
      </c>
      <c r="AQ126" s="149">
        <f t="shared" si="65"/>
        <v>0</v>
      </c>
      <c r="AR126" s="149">
        <f t="shared" si="65"/>
        <v>0</v>
      </c>
      <c r="AS126" s="149">
        <f t="shared" si="65"/>
        <v>0</v>
      </c>
      <c r="AT126" s="149">
        <f t="shared" si="65"/>
        <v>0</v>
      </c>
      <c r="AU126" s="149">
        <f t="shared" si="65"/>
        <v>0</v>
      </c>
      <c r="AV126" s="149">
        <f t="shared" si="65"/>
        <v>0</v>
      </c>
      <c r="AW126" s="149">
        <f t="shared" si="65"/>
        <v>0</v>
      </c>
      <c r="AX126" s="149">
        <f t="shared" si="65"/>
        <v>0</v>
      </c>
      <c r="AY126" s="149">
        <f t="shared" si="65"/>
        <v>0</v>
      </c>
      <c r="AZ126" s="149">
        <f t="shared" si="65"/>
        <v>0</v>
      </c>
      <c r="BA126" s="149">
        <f t="shared" si="65"/>
        <v>0</v>
      </c>
      <c r="BB126" s="149">
        <f t="shared" si="65"/>
        <v>0</v>
      </c>
      <c r="BC126" s="149">
        <f t="shared" si="65"/>
        <v>0</v>
      </c>
      <c r="BD126" s="149">
        <f t="shared" si="65"/>
        <v>0</v>
      </c>
      <c r="BE126" s="149">
        <f t="shared" si="64"/>
        <v>0</v>
      </c>
      <c r="BF126" s="149">
        <f t="shared" si="64"/>
        <v>0</v>
      </c>
      <c r="BG126" s="149">
        <f t="shared" si="64"/>
        <v>0</v>
      </c>
      <c r="BH126" s="149">
        <f t="shared" si="64"/>
        <v>0</v>
      </c>
      <c r="BI126" s="149">
        <f t="shared" si="64"/>
        <v>0</v>
      </c>
      <c r="BJ126" s="149">
        <f t="shared" si="64"/>
        <v>0</v>
      </c>
      <c r="BK126" s="149">
        <f t="shared" si="64"/>
        <v>0</v>
      </c>
      <c r="BL126" s="149">
        <f t="shared" si="64"/>
        <v>0</v>
      </c>
      <c r="BM126" s="149">
        <f t="shared" si="64"/>
        <v>0</v>
      </c>
      <c r="BN126" s="149">
        <f t="shared" si="64"/>
        <v>1</v>
      </c>
      <c r="BO126" s="149">
        <f t="shared" si="64"/>
        <v>1</v>
      </c>
    </row>
    <row r="127" spans="1:67" s="129" customFormat="1" ht="18.75" customHeight="1" x14ac:dyDescent="0.25">
      <c r="A127" s="122"/>
      <c r="B127" s="139" t="s">
        <v>903</v>
      </c>
      <c r="C127" s="139" t="s">
        <v>904</v>
      </c>
      <c r="D127" s="139" t="s">
        <v>905</v>
      </c>
      <c r="E127" s="222">
        <f>SUM(E128:E143)</f>
        <v>5308872732.0543728</v>
      </c>
      <c r="F127" s="140">
        <f>IFERROR(E127/$E$109,0)</f>
        <v>2.9408554574576196E-2</v>
      </c>
      <c r="G127" s="141">
        <v>46249</v>
      </c>
      <c r="H127" s="141">
        <v>46606</v>
      </c>
      <c r="I127" s="140">
        <f>SUMPRODUCT($F128:$F142,I128:I142)</f>
        <v>0</v>
      </c>
      <c r="J127" s="140">
        <f t="shared" ref="J127:BO127" si="68">SUMPRODUCT($F128:$F142,J128:J142)</f>
        <v>0</v>
      </c>
      <c r="K127" s="140">
        <f t="shared" si="68"/>
        <v>0</v>
      </c>
      <c r="L127" s="140">
        <f t="shared" si="68"/>
        <v>0</v>
      </c>
      <c r="M127" s="140">
        <f t="shared" si="68"/>
        <v>0</v>
      </c>
      <c r="N127" s="140">
        <f t="shared" si="68"/>
        <v>0</v>
      </c>
      <c r="O127" s="140">
        <f t="shared" si="68"/>
        <v>1.0979778487989068E-2</v>
      </c>
      <c r="P127" s="140">
        <f t="shared" si="68"/>
        <v>1.5685397839984384E-2</v>
      </c>
      <c r="Q127" s="140">
        <f t="shared" si="68"/>
        <v>1.5685397839984384E-2</v>
      </c>
      <c r="R127" s="140">
        <f t="shared" si="68"/>
        <v>1.5685397839984384E-2</v>
      </c>
      <c r="S127" s="140">
        <f t="shared" si="68"/>
        <v>1.5685397839984384E-2</v>
      </c>
      <c r="T127" s="140">
        <f t="shared" si="68"/>
        <v>2.3040408061427948E-2</v>
      </c>
      <c r="U127" s="140">
        <f t="shared" si="68"/>
        <v>7.4884419302420888E-2</v>
      </c>
      <c r="V127" s="140">
        <f t="shared" si="68"/>
        <v>0.12461587214543901</v>
      </c>
      <c r="W127" s="140">
        <f t="shared" si="68"/>
        <v>0.17135282959252116</v>
      </c>
      <c r="X127" s="140">
        <f t="shared" si="68"/>
        <v>0.25543319267037035</v>
      </c>
      <c r="Y127" s="140">
        <f t="shared" si="68"/>
        <v>0.34948621049101281</v>
      </c>
      <c r="Z127" s="140">
        <f t="shared" si="68"/>
        <v>0.41666693750575734</v>
      </c>
      <c r="AA127" s="140">
        <f t="shared" si="68"/>
        <v>0.41666693750575734</v>
      </c>
      <c r="AB127" s="140">
        <f t="shared" si="68"/>
        <v>0.41666693750575734</v>
      </c>
      <c r="AC127" s="140">
        <f t="shared" si="68"/>
        <v>0.41666693750575734</v>
      </c>
      <c r="AD127" s="140">
        <f t="shared" si="68"/>
        <v>0.41666693750575734</v>
      </c>
      <c r="AE127" s="140">
        <f t="shared" si="68"/>
        <v>0.41666693750575734</v>
      </c>
      <c r="AF127" s="140">
        <f t="shared" si="68"/>
        <v>0.41666693750575734</v>
      </c>
      <c r="AG127" s="140">
        <f t="shared" si="68"/>
        <v>0.41666693750575734</v>
      </c>
      <c r="AH127" s="140">
        <f t="shared" si="68"/>
        <v>0.41666693750575734</v>
      </c>
      <c r="AI127" s="140">
        <f t="shared" si="68"/>
        <v>0.41666693750575734</v>
      </c>
      <c r="AJ127" s="140">
        <f t="shared" si="68"/>
        <v>0.41666693750575734</v>
      </c>
      <c r="AK127" s="140">
        <f t="shared" si="68"/>
        <v>0.41666693750575734</v>
      </c>
      <c r="AL127" s="140">
        <f t="shared" si="68"/>
        <v>0.41666693750575734</v>
      </c>
      <c r="AM127" s="140">
        <f t="shared" si="68"/>
        <v>0.41666693750575734</v>
      </c>
      <c r="AN127" s="140">
        <f t="shared" si="68"/>
        <v>0.41666693750575734</v>
      </c>
      <c r="AO127" s="140">
        <f t="shared" si="68"/>
        <v>0.41666693750575734</v>
      </c>
      <c r="AP127" s="140">
        <f t="shared" si="68"/>
        <v>0.64850810003989967</v>
      </c>
      <c r="AQ127" s="140">
        <f t="shared" si="68"/>
        <v>0.65595831830105988</v>
      </c>
      <c r="AR127" s="140">
        <f t="shared" si="68"/>
        <v>0.85061773111148031</v>
      </c>
      <c r="AS127" s="140">
        <f t="shared" si="68"/>
        <v>0.9909820163940013</v>
      </c>
      <c r="AT127" s="140">
        <f t="shared" si="68"/>
        <v>1</v>
      </c>
      <c r="AU127" s="140">
        <f t="shared" si="68"/>
        <v>1</v>
      </c>
      <c r="AV127" s="140">
        <f t="shared" si="68"/>
        <v>1</v>
      </c>
      <c r="AW127" s="140">
        <f t="shared" si="68"/>
        <v>1</v>
      </c>
      <c r="AX127" s="140">
        <f t="shared" si="68"/>
        <v>1</v>
      </c>
      <c r="AY127" s="140">
        <f t="shared" si="68"/>
        <v>1</v>
      </c>
      <c r="AZ127" s="140">
        <f t="shared" si="68"/>
        <v>1</v>
      </c>
      <c r="BA127" s="140">
        <f t="shared" si="68"/>
        <v>1</v>
      </c>
      <c r="BB127" s="140">
        <f t="shared" si="68"/>
        <v>1</v>
      </c>
      <c r="BC127" s="140">
        <f t="shared" si="68"/>
        <v>1</v>
      </c>
      <c r="BD127" s="140">
        <f t="shared" si="68"/>
        <v>1</v>
      </c>
      <c r="BE127" s="140">
        <f t="shared" si="68"/>
        <v>1</v>
      </c>
      <c r="BF127" s="140">
        <f t="shared" si="68"/>
        <v>1</v>
      </c>
      <c r="BG127" s="140">
        <f t="shared" si="68"/>
        <v>1</v>
      </c>
      <c r="BH127" s="140">
        <f t="shared" si="68"/>
        <v>1</v>
      </c>
      <c r="BI127" s="140">
        <f t="shared" si="68"/>
        <v>1</v>
      </c>
      <c r="BJ127" s="140">
        <f t="shared" si="68"/>
        <v>1</v>
      </c>
      <c r="BK127" s="140">
        <f t="shared" si="68"/>
        <v>1</v>
      </c>
      <c r="BL127" s="140">
        <f t="shared" si="68"/>
        <v>1</v>
      </c>
      <c r="BM127" s="140">
        <f t="shared" si="68"/>
        <v>1</v>
      </c>
      <c r="BN127" s="140">
        <f t="shared" si="68"/>
        <v>1</v>
      </c>
      <c r="BO127" s="140">
        <f t="shared" si="68"/>
        <v>1</v>
      </c>
    </row>
    <row r="128" spans="1:67" s="129" customFormat="1" ht="18.75" customHeight="1" x14ac:dyDescent="0.25">
      <c r="A128" s="122"/>
      <c r="B128" s="145" t="s">
        <v>906</v>
      </c>
      <c r="C128" s="145" t="s">
        <v>907</v>
      </c>
      <c r="D128" s="145" t="s">
        <v>22</v>
      </c>
      <c r="E128" s="224">
        <f>VLOOKUP(B128,'Cuadro Control'!C148:J2058,8,FALSE)</f>
        <v>83271780.884117648</v>
      </c>
      <c r="F128" s="146">
        <f t="shared" ref="F128:F142" si="69">IFERROR(E128/$E$127,0)</f>
        <v>1.5685397839984384E-2</v>
      </c>
      <c r="G128" s="147">
        <v>46249</v>
      </c>
      <c r="H128" s="147">
        <v>46258</v>
      </c>
      <c r="I128" s="146">
        <f t="shared" si="67"/>
        <v>0</v>
      </c>
      <c r="J128" s="146">
        <f t="shared" si="67"/>
        <v>0</v>
      </c>
      <c r="K128" s="146">
        <f t="shared" si="67"/>
        <v>0</v>
      </c>
      <c r="L128" s="146">
        <f t="shared" si="67"/>
        <v>0</v>
      </c>
      <c r="M128" s="146">
        <f t="shared" si="67"/>
        <v>0</v>
      </c>
      <c r="N128" s="146">
        <f t="shared" si="67"/>
        <v>0</v>
      </c>
      <c r="O128" s="146">
        <f t="shared" si="67"/>
        <v>0.7</v>
      </c>
      <c r="P128" s="146">
        <f t="shared" si="67"/>
        <v>1</v>
      </c>
      <c r="Q128" s="146">
        <f t="shared" si="67"/>
        <v>1</v>
      </c>
      <c r="R128" s="146">
        <f t="shared" si="67"/>
        <v>1</v>
      </c>
      <c r="S128" s="146">
        <f t="shared" si="67"/>
        <v>1</v>
      </c>
      <c r="T128" s="146">
        <f t="shared" si="67"/>
        <v>1</v>
      </c>
      <c r="U128" s="146">
        <f t="shared" si="67"/>
        <v>1</v>
      </c>
      <c r="V128" s="146">
        <f t="shared" si="67"/>
        <v>1</v>
      </c>
      <c r="W128" s="146">
        <f t="shared" si="67"/>
        <v>1</v>
      </c>
      <c r="X128" s="146">
        <f t="shared" si="67"/>
        <v>1</v>
      </c>
      <c r="Y128" s="146">
        <f t="shared" ref="Y128:BD135" si="70">IF($G128=0,0,IF(Y$6&lt;$G128,0,IF(Y$6&gt;$H128,1,(Y$6-$G128+1)/($H128-$G128+1))))</f>
        <v>1</v>
      </c>
      <c r="Z128" s="146">
        <f t="shared" si="70"/>
        <v>1</v>
      </c>
      <c r="AA128" s="146">
        <f t="shared" si="70"/>
        <v>1</v>
      </c>
      <c r="AB128" s="146">
        <f t="shared" si="70"/>
        <v>1</v>
      </c>
      <c r="AC128" s="146">
        <f t="shared" si="70"/>
        <v>1</v>
      </c>
      <c r="AD128" s="146">
        <f t="shared" si="70"/>
        <v>1</v>
      </c>
      <c r="AE128" s="146">
        <f t="shared" si="70"/>
        <v>1</v>
      </c>
      <c r="AF128" s="146">
        <f t="shared" si="70"/>
        <v>1</v>
      </c>
      <c r="AG128" s="146">
        <f t="shared" si="70"/>
        <v>1</v>
      </c>
      <c r="AH128" s="146">
        <f t="shared" si="70"/>
        <v>1</v>
      </c>
      <c r="AI128" s="146">
        <f t="shared" si="70"/>
        <v>1</v>
      </c>
      <c r="AJ128" s="146">
        <f t="shared" si="70"/>
        <v>1</v>
      </c>
      <c r="AK128" s="146">
        <f t="shared" si="70"/>
        <v>1</v>
      </c>
      <c r="AL128" s="146">
        <f t="shared" si="70"/>
        <v>1</v>
      </c>
      <c r="AM128" s="146">
        <f t="shared" si="70"/>
        <v>1</v>
      </c>
      <c r="AN128" s="146">
        <f t="shared" si="70"/>
        <v>1</v>
      </c>
      <c r="AO128" s="146">
        <f t="shared" si="70"/>
        <v>1</v>
      </c>
      <c r="AP128" s="146">
        <f t="shared" si="70"/>
        <v>1</v>
      </c>
      <c r="AQ128" s="146">
        <f t="shared" si="70"/>
        <v>1</v>
      </c>
      <c r="AR128" s="146">
        <f t="shared" si="70"/>
        <v>1</v>
      </c>
      <c r="AS128" s="146">
        <f t="shared" si="70"/>
        <v>1</v>
      </c>
      <c r="AT128" s="146">
        <f t="shared" si="70"/>
        <v>1</v>
      </c>
      <c r="AU128" s="146">
        <f t="shared" si="70"/>
        <v>1</v>
      </c>
      <c r="AV128" s="146">
        <f t="shared" si="70"/>
        <v>1</v>
      </c>
      <c r="AW128" s="146">
        <f t="shared" si="70"/>
        <v>1</v>
      </c>
      <c r="AX128" s="146">
        <f t="shared" si="70"/>
        <v>1</v>
      </c>
      <c r="AY128" s="146">
        <f t="shared" si="70"/>
        <v>1</v>
      </c>
      <c r="AZ128" s="146">
        <f t="shared" si="70"/>
        <v>1</v>
      </c>
      <c r="BA128" s="146">
        <f t="shared" si="70"/>
        <v>1</v>
      </c>
      <c r="BB128" s="146">
        <f t="shared" si="70"/>
        <v>1</v>
      </c>
      <c r="BC128" s="146">
        <f t="shared" si="70"/>
        <v>1</v>
      </c>
      <c r="BD128" s="146">
        <f t="shared" si="70"/>
        <v>1</v>
      </c>
      <c r="BE128" s="146">
        <f t="shared" ref="BE128:BO134" si="71">IF($G128=0,0,IF(BE$6&lt;$G128,0,IF(BE$6&gt;$H128,1,(BE$6-$G128+1)/($H128-$G128+1))))</f>
        <v>1</v>
      </c>
      <c r="BF128" s="146">
        <f t="shared" si="71"/>
        <v>1</v>
      </c>
      <c r="BG128" s="146">
        <f t="shared" si="71"/>
        <v>1</v>
      </c>
      <c r="BH128" s="146">
        <f t="shared" si="71"/>
        <v>1</v>
      </c>
      <c r="BI128" s="146">
        <f t="shared" si="71"/>
        <v>1</v>
      </c>
      <c r="BJ128" s="146">
        <f t="shared" si="71"/>
        <v>1</v>
      </c>
      <c r="BK128" s="146">
        <f t="shared" si="71"/>
        <v>1</v>
      </c>
      <c r="BL128" s="146">
        <f t="shared" si="71"/>
        <v>1</v>
      </c>
      <c r="BM128" s="146">
        <f t="shared" si="71"/>
        <v>1</v>
      </c>
      <c r="BN128" s="146">
        <f t="shared" si="71"/>
        <v>1</v>
      </c>
      <c r="BO128" s="146">
        <f t="shared" si="71"/>
        <v>1</v>
      </c>
    </row>
    <row r="129" spans="1:67" s="129" customFormat="1" ht="18.75" customHeight="1" x14ac:dyDescent="0.25">
      <c r="A129" s="122"/>
      <c r="B129" s="145" t="s">
        <v>908</v>
      </c>
      <c r="C129" s="145" t="s">
        <v>909</v>
      </c>
      <c r="D129" s="145" t="s">
        <v>9</v>
      </c>
      <c r="E129" s="224">
        <f>VLOOKUP(B129,'Cuadro Control'!C149:J2059,8,FALSE)</f>
        <v>312374505.66882348</v>
      </c>
      <c r="F129" s="146">
        <f t="shared" si="69"/>
        <v>5.8840081771548515E-2</v>
      </c>
      <c r="G129" s="147">
        <v>46290</v>
      </c>
      <c r="H129" s="147">
        <v>46297</v>
      </c>
      <c r="I129" s="146">
        <f t="shared" si="67"/>
        <v>0</v>
      </c>
      <c r="J129" s="146">
        <f t="shared" si="67"/>
        <v>0</v>
      </c>
      <c r="K129" s="146">
        <f t="shared" si="67"/>
        <v>0</v>
      </c>
      <c r="L129" s="146">
        <f t="shared" si="67"/>
        <v>0</v>
      </c>
      <c r="M129" s="146">
        <f t="shared" si="67"/>
        <v>0</v>
      </c>
      <c r="N129" s="146">
        <f t="shared" si="67"/>
        <v>0</v>
      </c>
      <c r="O129" s="146">
        <f t="shared" si="67"/>
        <v>0</v>
      </c>
      <c r="P129" s="146">
        <f t="shared" si="67"/>
        <v>0</v>
      </c>
      <c r="Q129" s="146">
        <f t="shared" si="67"/>
        <v>0</v>
      </c>
      <c r="R129" s="146">
        <f t="shared" si="67"/>
        <v>0</v>
      </c>
      <c r="S129" s="146">
        <f t="shared" si="67"/>
        <v>0</v>
      </c>
      <c r="T129" s="146">
        <f t="shared" si="67"/>
        <v>0.125</v>
      </c>
      <c r="U129" s="146">
        <f t="shared" si="67"/>
        <v>1</v>
      </c>
      <c r="V129" s="146">
        <f t="shared" si="67"/>
        <v>1</v>
      </c>
      <c r="W129" s="146">
        <f t="shared" si="67"/>
        <v>1</v>
      </c>
      <c r="X129" s="146">
        <f t="shared" si="67"/>
        <v>1</v>
      </c>
      <c r="Y129" s="146">
        <f t="shared" si="70"/>
        <v>1</v>
      </c>
      <c r="Z129" s="146">
        <f t="shared" si="70"/>
        <v>1</v>
      </c>
      <c r="AA129" s="146">
        <f t="shared" si="70"/>
        <v>1</v>
      </c>
      <c r="AB129" s="146">
        <f t="shared" si="70"/>
        <v>1</v>
      </c>
      <c r="AC129" s="146">
        <f t="shared" si="70"/>
        <v>1</v>
      </c>
      <c r="AD129" s="146">
        <f t="shared" si="70"/>
        <v>1</v>
      </c>
      <c r="AE129" s="146">
        <f t="shared" si="70"/>
        <v>1</v>
      </c>
      <c r="AF129" s="146">
        <f t="shared" si="70"/>
        <v>1</v>
      </c>
      <c r="AG129" s="146">
        <f t="shared" si="70"/>
        <v>1</v>
      </c>
      <c r="AH129" s="146">
        <f t="shared" si="70"/>
        <v>1</v>
      </c>
      <c r="AI129" s="146">
        <f t="shared" si="70"/>
        <v>1</v>
      </c>
      <c r="AJ129" s="146">
        <f t="shared" si="70"/>
        <v>1</v>
      </c>
      <c r="AK129" s="146">
        <f t="shared" si="70"/>
        <v>1</v>
      </c>
      <c r="AL129" s="146">
        <f t="shared" si="70"/>
        <v>1</v>
      </c>
      <c r="AM129" s="146">
        <f t="shared" si="70"/>
        <v>1</v>
      </c>
      <c r="AN129" s="146">
        <f t="shared" si="70"/>
        <v>1</v>
      </c>
      <c r="AO129" s="146">
        <f t="shared" si="70"/>
        <v>1</v>
      </c>
      <c r="AP129" s="146">
        <f t="shared" si="70"/>
        <v>1</v>
      </c>
      <c r="AQ129" s="146">
        <f t="shared" si="70"/>
        <v>1</v>
      </c>
      <c r="AR129" s="146">
        <f t="shared" si="70"/>
        <v>1</v>
      </c>
      <c r="AS129" s="146">
        <f t="shared" si="70"/>
        <v>1</v>
      </c>
      <c r="AT129" s="146">
        <f t="shared" si="70"/>
        <v>1</v>
      </c>
      <c r="AU129" s="146">
        <f t="shared" si="70"/>
        <v>1</v>
      </c>
      <c r="AV129" s="146">
        <f t="shared" si="70"/>
        <v>1</v>
      </c>
      <c r="AW129" s="146">
        <f t="shared" si="70"/>
        <v>1</v>
      </c>
      <c r="AX129" s="146">
        <f t="shared" si="70"/>
        <v>1</v>
      </c>
      <c r="AY129" s="146">
        <f t="shared" si="70"/>
        <v>1</v>
      </c>
      <c r="AZ129" s="146">
        <f t="shared" si="70"/>
        <v>1</v>
      </c>
      <c r="BA129" s="146">
        <f t="shared" si="70"/>
        <v>1</v>
      </c>
      <c r="BB129" s="146">
        <f t="shared" si="70"/>
        <v>1</v>
      </c>
      <c r="BC129" s="146">
        <f t="shared" si="70"/>
        <v>1</v>
      </c>
      <c r="BD129" s="146">
        <f t="shared" si="70"/>
        <v>1</v>
      </c>
      <c r="BE129" s="146">
        <f t="shared" si="71"/>
        <v>1</v>
      </c>
      <c r="BF129" s="146">
        <f t="shared" si="71"/>
        <v>1</v>
      </c>
      <c r="BG129" s="146">
        <f t="shared" si="71"/>
        <v>1</v>
      </c>
      <c r="BH129" s="146">
        <f t="shared" si="71"/>
        <v>1</v>
      </c>
      <c r="BI129" s="146">
        <f t="shared" si="71"/>
        <v>1</v>
      </c>
      <c r="BJ129" s="146">
        <f t="shared" si="71"/>
        <v>1</v>
      </c>
      <c r="BK129" s="146">
        <f t="shared" si="71"/>
        <v>1</v>
      </c>
      <c r="BL129" s="146">
        <f t="shared" si="71"/>
        <v>1</v>
      </c>
      <c r="BM129" s="146">
        <f t="shared" si="71"/>
        <v>1</v>
      </c>
      <c r="BN129" s="146">
        <f t="shared" si="71"/>
        <v>1</v>
      </c>
      <c r="BO129" s="146">
        <f t="shared" si="71"/>
        <v>1</v>
      </c>
    </row>
    <row r="130" spans="1:67" s="129" customFormat="1" ht="18.75" customHeight="1" x14ac:dyDescent="0.25">
      <c r="A130" s="122"/>
      <c r="B130" s="142" t="s">
        <v>910</v>
      </c>
      <c r="C130" s="142" t="s">
        <v>911</v>
      </c>
      <c r="D130" s="142" t="s">
        <v>6</v>
      </c>
      <c r="E130" s="223">
        <f>VLOOKUP(B130,'Cuadro Control'!C150:J2060,8,FALSE)</f>
        <v>9527825.6870364472</v>
      </c>
      <c r="F130" s="143">
        <f t="shared" si="69"/>
        <v>1.794698454439963E-3</v>
      </c>
      <c r="G130" s="144">
        <v>46297</v>
      </c>
      <c r="H130" s="144">
        <v>46301</v>
      </c>
      <c r="I130" s="143">
        <f t="shared" si="67"/>
        <v>0</v>
      </c>
      <c r="J130" s="143">
        <f t="shared" si="67"/>
        <v>0</v>
      </c>
      <c r="K130" s="143">
        <f t="shared" si="67"/>
        <v>0</v>
      </c>
      <c r="L130" s="143">
        <f t="shared" si="67"/>
        <v>0</v>
      </c>
      <c r="M130" s="143">
        <f t="shared" si="67"/>
        <v>0</v>
      </c>
      <c r="N130" s="143">
        <f t="shared" si="67"/>
        <v>0</v>
      </c>
      <c r="O130" s="143">
        <f t="shared" si="67"/>
        <v>0</v>
      </c>
      <c r="P130" s="143">
        <f t="shared" si="67"/>
        <v>0</v>
      </c>
      <c r="Q130" s="143">
        <f t="shared" si="67"/>
        <v>0</v>
      </c>
      <c r="R130" s="143">
        <f t="shared" si="67"/>
        <v>0</v>
      </c>
      <c r="S130" s="143">
        <f t="shared" si="67"/>
        <v>0</v>
      </c>
      <c r="T130" s="143">
        <f t="shared" si="67"/>
        <v>0</v>
      </c>
      <c r="U130" s="143">
        <f t="shared" si="67"/>
        <v>0.2</v>
      </c>
      <c r="V130" s="143">
        <f t="shared" si="67"/>
        <v>1</v>
      </c>
      <c r="W130" s="143">
        <f t="shared" si="67"/>
        <v>1</v>
      </c>
      <c r="X130" s="143">
        <f t="shared" si="67"/>
        <v>1</v>
      </c>
      <c r="Y130" s="143">
        <f t="shared" si="70"/>
        <v>1</v>
      </c>
      <c r="Z130" s="143">
        <f t="shared" si="70"/>
        <v>1</v>
      </c>
      <c r="AA130" s="143">
        <f t="shared" si="70"/>
        <v>1</v>
      </c>
      <c r="AB130" s="143">
        <f t="shared" si="70"/>
        <v>1</v>
      </c>
      <c r="AC130" s="143">
        <f t="shared" si="70"/>
        <v>1</v>
      </c>
      <c r="AD130" s="143">
        <f t="shared" si="70"/>
        <v>1</v>
      </c>
      <c r="AE130" s="143">
        <f t="shared" si="70"/>
        <v>1</v>
      </c>
      <c r="AF130" s="143">
        <f t="shared" si="70"/>
        <v>1</v>
      </c>
      <c r="AG130" s="143">
        <f t="shared" si="70"/>
        <v>1</v>
      </c>
      <c r="AH130" s="143">
        <f t="shared" si="70"/>
        <v>1</v>
      </c>
      <c r="AI130" s="143">
        <f t="shared" si="70"/>
        <v>1</v>
      </c>
      <c r="AJ130" s="143">
        <f t="shared" si="70"/>
        <v>1</v>
      </c>
      <c r="AK130" s="143">
        <f t="shared" si="70"/>
        <v>1</v>
      </c>
      <c r="AL130" s="143">
        <f t="shared" si="70"/>
        <v>1</v>
      </c>
      <c r="AM130" s="143">
        <f t="shared" si="70"/>
        <v>1</v>
      </c>
      <c r="AN130" s="143">
        <f t="shared" si="70"/>
        <v>1</v>
      </c>
      <c r="AO130" s="143">
        <f t="shared" si="70"/>
        <v>1</v>
      </c>
      <c r="AP130" s="143">
        <f t="shared" si="70"/>
        <v>1</v>
      </c>
      <c r="AQ130" s="143">
        <f t="shared" si="70"/>
        <v>1</v>
      </c>
      <c r="AR130" s="143">
        <f t="shared" si="70"/>
        <v>1</v>
      </c>
      <c r="AS130" s="143">
        <f t="shared" si="70"/>
        <v>1</v>
      </c>
      <c r="AT130" s="143">
        <f t="shared" si="70"/>
        <v>1</v>
      </c>
      <c r="AU130" s="143">
        <f t="shared" si="70"/>
        <v>1</v>
      </c>
      <c r="AV130" s="143">
        <f t="shared" si="70"/>
        <v>1</v>
      </c>
      <c r="AW130" s="143">
        <f t="shared" si="70"/>
        <v>1</v>
      </c>
      <c r="AX130" s="143">
        <f t="shared" si="70"/>
        <v>1</v>
      </c>
      <c r="AY130" s="143">
        <f t="shared" si="70"/>
        <v>1</v>
      </c>
      <c r="AZ130" s="143">
        <f t="shared" si="70"/>
        <v>1</v>
      </c>
      <c r="BA130" s="143">
        <f t="shared" si="70"/>
        <v>1</v>
      </c>
      <c r="BB130" s="143">
        <f t="shared" si="70"/>
        <v>1</v>
      </c>
      <c r="BC130" s="143">
        <f t="shared" si="70"/>
        <v>1</v>
      </c>
      <c r="BD130" s="143">
        <f t="shared" si="70"/>
        <v>1</v>
      </c>
      <c r="BE130" s="143">
        <f t="shared" si="71"/>
        <v>1</v>
      </c>
      <c r="BF130" s="143">
        <f t="shared" si="71"/>
        <v>1</v>
      </c>
      <c r="BG130" s="143">
        <f t="shared" si="71"/>
        <v>1</v>
      </c>
      <c r="BH130" s="143">
        <f t="shared" si="71"/>
        <v>1</v>
      </c>
      <c r="BI130" s="143">
        <f t="shared" si="71"/>
        <v>1</v>
      </c>
      <c r="BJ130" s="143">
        <f t="shared" si="71"/>
        <v>1</v>
      </c>
      <c r="BK130" s="143">
        <f t="shared" si="71"/>
        <v>1</v>
      </c>
      <c r="BL130" s="143">
        <f t="shared" si="71"/>
        <v>1</v>
      </c>
      <c r="BM130" s="143">
        <f t="shared" si="71"/>
        <v>1</v>
      </c>
      <c r="BN130" s="143">
        <f t="shared" si="71"/>
        <v>1</v>
      </c>
      <c r="BO130" s="143">
        <f t="shared" si="71"/>
        <v>1</v>
      </c>
    </row>
    <row r="131" spans="1:67" s="129" customFormat="1" ht="18.75" customHeight="1" x14ac:dyDescent="0.25">
      <c r="A131" s="122"/>
      <c r="B131" s="145" t="s">
        <v>912</v>
      </c>
      <c r="C131" s="145" t="s">
        <v>913</v>
      </c>
      <c r="D131" s="145" t="s">
        <v>19</v>
      </c>
      <c r="E131" s="224">
        <f>VLOOKUP(B131,'Cuadro Control'!C151:J2061,8,FALSE)</f>
        <v>320494616.71764702</v>
      </c>
      <c r="F131" s="146">
        <f t="shared" si="69"/>
        <v>6.0369617599332674E-2</v>
      </c>
      <c r="G131" s="147">
        <v>46301</v>
      </c>
      <c r="H131" s="147">
        <v>46305</v>
      </c>
      <c r="I131" s="146">
        <f t="shared" si="67"/>
        <v>0</v>
      </c>
      <c r="J131" s="146">
        <f t="shared" si="67"/>
        <v>0</v>
      </c>
      <c r="K131" s="146">
        <f t="shared" si="67"/>
        <v>0</v>
      </c>
      <c r="L131" s="146">
        <f t="shared" si="67"/>
        <v>0</v>
      </c>
      <c r="M131" s="146">
        <f t="shared" si="67"/>
        <v>0</v>
      </c>
      <c r="N131" s="146">
        <f t="shared" si="67"/>
        <v>0</v>
      </c>
      <c r="O131" s="146">
        <f t="shared" si="67"/>
        <v>0</v>
      </c>
      <c r="P131" s="146">
        <f t="shared" si="67"/>
        <v>0</v>
      </c>
      <c r="Q131" s="146">
        <f t="shared" si="67"/>
        <v>0</v>
      </c>
      <c r="R131" s="146">
        <f t="shared" si="67"/>
        <v>0</v>
      </c>
      <c r="S131" s="146">
        <f t="shared" si="67"/>
        <v>0</v>
      </c>
      <c r="T131" s="146">
        <f t="shared" si="67"/>
        <v>0</v>
      </c>
      <c r="U131" s="146">
        <f t="shared" si="67"/>
        <v>0</v>
      </c>
      <c r="V131" s="146">
        <f t="shared" si="67"/>
        <v>0.8</v>
      </c>
      <c r="W131" s="146">
        <f t="shared" si="67"/>
        <v>1</v>
      </c>
      <c r="X131" s="146">
        <f t="shared" si="67"/>
        <v>1</v>
      </c>
      <c r="Y131" s="146">
        <f t="shared" si="70"/>
        <v>1</v>
      </c>
      <c r="Z131" s="146">
        <f t="shared" si="70"/>
        <v>1</v>
      </c>
      <c r="AA131" s="146">
        <f t="shared" si="70"/>
        <v>1</v>
      </c>
      <c r="AB131" s="146">
        <f t="shared" si="70"/>
        <v>1</v>
      </c>
      <c r="AC131" s="146">
        <f t="shared" si="70"/>
        <v>1</v>
      </c>
      <c r="AD131" s="146">
        <f t="shared" si="70"/>
        <v>1</v>
      </c>
      <c r="AE131" s="146">
        <f t="shared" si="70"/>
        <v>1</v>
      </c>
      <c r="AF131" s="146">
        <f t="shared" si="70"/>
        <v>1</v>
      </c>
      <c r="AG131" s="146">
        <f t="shared" si="70"/>
        <v>1</v>
      </c>
      <c r="AH131" s="146">
        <f t="shared" si="70"/>
        <v>1</v>
      </c>
      <c r="AI131" s="146">
        <f t="shared" si="70"/>
        <v>1</v>
      </c>
      <c r="AJ131" s="146">
        <f t="shared" si="70"/>
        <v>1</v>
      </c>
      <c r="AK131" s="146">
        <f t="shared" si="70"/>
        <v>1</v>
      </c>
      <c r="AL131" s="146">
        <f t="shared" si="70"/>
        <v>1</v>
      </c>
      <c r="AM131" s="146">
        <f t="shared" si="70"/>
        <v>1</v>
      </c>
      <c r="AN131" s="146">
        <f t="shared" si="70"/>
        <v>1</v>
      </c>
      <c r="AO131" s="146">
        <f t="shared" si="70"/>
        <v>1</v>
      </c>
      <c r="AP131" s="146">
        <f t="shared" si="70"/>
        <v>1</v>
      </c>
      <c r="AQ131" s="146">
        <f t="shared" si="70"/>
        <v>1</v>
      </c>
      <c r="AR131" s="146">
        <f t="shared" si="70"/>
        <v>1</v>
      </c>
      <c r="AS131" s="146">
        <f t="shared" si="70"/>
        <v>1</v>
      </c>
      <c r="AT131" s="146">
        <f t="shared" si="70"/>
        <v>1</v>
      </c>
      <c r="AU131" s="146">
        <f t="shared" si="70"/>
        <v>1</v>
      </c>
      <c r="AV131" s="146">
        <f t="shared" si="70"/>
        <v>1</v>
      </c>
      <c r="AW131" s="146">
        <f t="shared" si="70"/>
        <v>1</v>
      </c>
      <c r="AX131" s="146">
        <f t="shared" si="70"/>
        <v>1</v>
      </c>
      <c r="AY131" s="146">
        <f t="shared" si="70"/>
        <v>1</v>
      </c>
      <c r="AZ131" s="146">
        <f t="shared" si="70"/>
        <v>1</v>
      </c>
      <c r="BA131" s="146">
        <f t="shared" si="70"/>
        <v>1</v>
      </c>
      <c r="BB131" s="146">
        <f t="shared" si="70"/>
        <v>1</v>
      </c>
      <c r="BC131" s="146">
        <f t="shared" si="70"/>
        <v>1</v>
      </c>
      <c r="BD131" s="146">
        <f t="shared" si="70"/>
        <v>1</v>
      </c>
      <c r="BE131" s="146">
        <f t="shared" si="71"/>
        <v>1</v>
      </c>
      <c r="BF131" s="146">
        <f t="shared" si="71"/>
        <v>1</v>
      </c>
      <c r="BG131" s="146">
        <f t="shared" si="71"/>
        <v>1</v>
      </c>
      <c r="BH131" s="146">
        <f t="shared" si="71"/>
        <v>1</v>
      </c>
      <c r="BI131" s="146">
        <f t="shared" si="71"/>
        <v>1</v>
      </c>
      <c r="BJ131" s="146">
        <f t="shared" si="71"/>
        <v>1</v>
      </c>
      <c r="BK131" s="146">
        <f t="shared" si="71"/>
        <v>1</v>
      </c>
      <c r="BL131" s="146">
        <f t="shared" si="71"/>
        <v>1</v>
      </c>
      <c r="BM131" s="146">
        <f t="shared" si="71"/>
        <v>1</v>
      </c>
      <c r="BN131" s="146">
        <f t="shared" si="71"/>
        <v>1</v>
      </c>
      <c r="BO131" s="146">
        <f t="shared" si="71"/>
        <v>1</v>
      </c>
    </row>
    <row r="132" spans="1:67" s="129" customFormat="1" ht="18.75" customHeight="1" x14ac:dyDescent="0.25">
      <c r="A132" s="122"/>
      <c r="B132" s="145" t="s">
        <v>914</v>
      </c>
      <c r="C132" s="145" t="s">
        <v>915</v>
      </c>
      <c r="D132" s="145" t="s">
        <v>8</v>
      </c>
      <c r="E132" s="224">
        <f>VLOOKUP(B132,'Cuadro Control'!C152:J2062,8,FALSE)</f>
        <v>94303618.549411759</v>
      </c>
      <c r="F132" s="146">
        <f t="shared" si="69"/>
        <v>1.7763397864110998E-2</v>
      </c>
      <c r="G132" s="147">
        <v>46305</v>
      </c>
      <c r="H132" s="147">
        <v>46308</v>
      </c>
      <c r="I132" s="146">
        <f t="shared" si="67"/>
        <v>0</v>
      </c>
      <c r="J132" s="146">
        <f t="shared" si="67"/>
        <v>0</v>
      </c>
      <c r="K132" s="146">
        <f t="shared" si="67"/>
        <v>0</v>
      </c>
      <c r="L132" s="146">
        <f t="shared" si="67"/>
        <v>0</v>
      </c>
      <c r="M132" s="146">
        <f t="shared" si="67"/>
        <v>0</v>
      </c>
      <c r="N132" s="146">
        <f t="shared" si="67"/>
        <v>0</v>
      </c>
      <c r="O132" s="146">
        <f t="shared" si="67"/>
        <v>0</v>
      </c>
      <c r="P132" s="146">
        <f t="shared" si="67"/>
        <v>0</v>
      </c>
      <c r="Q132" s="146">
        <f t="shared" si="67"/>
        <v>0</v>
      </c>
      <c r="R132" s="146">
        <f t="shared" si="67"/>
        <v>0</v>
      </c>
      <c r="S132" s="146">
        <f t="shared" si="67"/>
        <v>0</v>
      </c>
      <c r="T132" s="146">
        <f t="shared" si="67"/>
        <v>0</v>
      </c>
      <c r="U132" s="146">
        <f t="shared" si="67"/>
        <v>0</v>
      </c>
      <c r="V132" s="146">
        <f t="shared" si="67"/>
        <v>0</v>
      </c>
      <c r="W132" s="146">
        <f t="shared" si="67"/>
        <v>1</v>
      </c>
      <c r="X132" s="146">
        <f t="shared" si="67"/>
        <v>1</v>
      </c>
      <c r="Y132" s="146">
        <f t="shared" si="70"/>
        <v>1</v>
      </c>
      <c r="Z132" s="146">
        <f t="shared" si="70"/>
        <v>1</v>
      </c>
      <c r="AA132" s="146">
        <f t="shared" si="70"/>
        <v>1</v>
      </c>
      <c r="AB132" s="146">
        <f t="shared" si="70"/>
        <v>1</v>
      </c>
      <c r="AC132" s="146">
        <f t="shared" si="70"/>
        <v>1</v>
      </c>
      <c r="AD132" s="146">
        <f t="shared" si="70"/>
        <v>1</v>
      </c>
      <c r="AE132" s="146">
        <f t="shared" si="70"/>
        <v>1</v>
      </c>
      <c r="AF132" s="146">
        <f t="shared" si="70"/>
        <v>1</v>
      </c>
      <c r="AG132" s="146">
        <f t="shared" si="70"/>
        <v>1</v>
      </c>
      <c r="AH132" s="146">
        <f t="shared" si="70"/>
        <v>1</v>
      </c>
      <c r="AI132" s="146">
        <f t="shared" si="70"/>
        <v>1</v>
      </c>
      <c r="AJ132" s="146">
        <f t="shared" si="70"/>
        <v>1</v>
      </c>
      <c r="AK132" s="146">
        <f t="shared" si="70"/>
        <v>1</v>
      </c>
      <c r="AL132" s="146">
        <f t="shared" si="70"/>
        <v>1</v>
      </c>
      <c r="AM132" s="146">
        <f t="shared" si="70"/>
        <v>1</v>
      </c>
      <c r="AN132" s="146">
        <f t="shared" si="70"/>
        <v>1</v>
      </c>
      <c r="AO132" s="146">
        <f t="shared" si="70"/>
        <v>1</v>
      </c>
      <c r="AP132" s="146">
        <f t="shared" si="70"/>
        <v>1</v>
      </c>
      <c r="AQ132" s="146">
        <f t="shared" si="70"/>
        <v>1</v>
      </c>
      <c r="AR132" s="146">
        <f t="shared" si="70"/>
        <v>1</v>
      </c>
      <c r="AS132" s="146">
        <f t="shared" si="70"/>
        <v>1</v>
      </c>
      <c r="AT132" s="146">
        <f t="shared" si="70"/>
        <v>1</v>
      </c>
      <c r="AU132" s="146">
        <f t="shared" si="70"/>
        <v>1</v>
      </c>
      <c r="AV132" s="146">
        <f t="shared" si="70"/>
        <v>1</v>
      </c>
      <c r="AW132" s="146">
        <f t="shared" si="70"/>
        <v>1</v>
      </c>
      <c r="AX132" s="146">
        <f t="shared" si="70"/>
        <v>1</v>
      </c>
      <c r="AY132" s="146">
        <f t="shared" si="70"/>
        <v>1</v>
      </c>
      <c r="AZ132" s="146">
        <f t="shared" si="70"/>
        <v>1</v>
      </c>
      <c r="BA132" s="146">
        <f t="shared" si="70"/>
        <v>1</v>
      </c>
      <c r="BB132" s="146">
        <f t="shared" si="70"/>
        <v>1</v>
      </c>
      <c r="BC132" s="146">
        <f t="shared" si="70"/>
        <v>1</v>
      </c>
      <c r="BD132" s="146">
        <f t="shared" si="70"/>
        <v>1</v>
      </c>
      <c r="BE132" s="146">
        <f t="shared" si="71"/>
        <v>1</v>
      </c>
      <c r="BF132" s="146">
        <f t="shared" si="71"/>
        <v>1</v>
      </c>
      <c r="BG132" s="146">
        <f t="shared" si="71"/>
        <v>1</v>
      </c>
      <c r="BH132" s="146">
        <f t="shared" si="71"/>
        <v>1</v>
      </c>
      <c r="BI132" s="146">
        <f t="shared" si="71"/>
        <v>1</v>
      </c>
      <c r="BJ132" s="146">
        <f t="shared" si="71"/>
        <v>1</v>
      </c>
      <c r="BK132" s="146">
        <f t="shared" si="71"/>
        <v>1</v>
      </c>
      <c r="BL132" s="146">
        <f t="shared" si="71"/>
        <v>1</v>
      </c>
      <c r="BM132" s="146">
        <f t="shared" si="71"/>
        <v>1</v>
      </c>
      <c r="BN132" s="146">
        <f t="shared" si="71"/>
        <v>1</v>
      </c>
      <c r="BO132" s="146">
        <f t="shared" si="71"/>
        <v>1</v>
      </c>
    </row>
    <row r="133" spans="1:67" s="129" customFormat="1" ht="18.75" customHeight="1" x14ac:dyDescent="0.25">
      <c r="A133" s="122"/>
      <c r="B133" s="145" t="s">
        <v>916</v>
      </c>
      <c r="C133" s="145" t="s">
        <v>917</v>
      </c>
      <c r="D133" s="145" t="s">
        <v>26</v>
      </c>
      <c r="E133" s="224">
        <f>VLOOKUP(B133,'Cuadro Control'!C153:J2063,8,FALSE)</f>
        <v>179436034.15411764</v>
      </c>
      <c r="F133" s="146">
        <f t="shared" si="69"/>
        <v>3.3799272126209236E-2</v>
      </c>
      <c r="G133" s="147">
        <v>46309</v>
      </c>
      <c r="H133" s="147">
        <v>46314</v>
      </c>
      <c r="I133" s="146">
        <f t="shared" si="67"/>
        <v>0</v>
      </c>
      <c r="J133" s="146">
        <f t="shared" si="67"/>
        <v>0</v>
      </c>
      <c r="K133" s="146">
        <f t="shared" si="67"/>
        <v>0</v>
      </c>
      <c r="L133" s="146">
        <f t="shared" si="67"/>
        <v>0</v>
      </c>
      <c r="M133" s="146">
        <f t="shared" si="67"/>
        <v>0</v>
      </c>
      <c r="N133" s="146">
        <f t="shared" si="67"/>
        <v>0</v>
      </c>
      <c r="O133" s="146">
        <f t="shared" si="67"/>
        <v>0</v>
      </c>
      <c r="P133" s="146">
        <f t="shared" si="67"/>
        <v>0</v>
      </c>
      <c r="Q133" s="146">
        <f t="shared" si="67"/>
        <v>0</v>
      </c>
      <c r="R133" s="146">
        <f t="shared" si="67"/>
        <v>0</v>
      </c>
      <c r="S133" s="146">
        <f t="shared" si="67"/>
        <v>0</v>
      </c>
      <c r="T133" s="146">
        <f t="shared" si="67"/>
        <v>0</v>
      </c>
      <c r="U133" s="146">
        <f t="shared" si="67"/>
        <v>0</v>
      </c>
      <c r="V133" s="146">
        <f t="shared" si="67"/>
        <v>0</v>
      </c>
      <c r="W133" s="146">
        <f t="shared" si="67"/>
        <v>0.5</v>
      </c>
      <c r="X133" s="146">
        <f t="shared" si="67"/>
        <v>1</v>
      </c>
      <c r="Y133" s="146">
        <f t="shared" si="70"/>
        <v>1</v>
      </c>
      <c r="Z133" s="146">
        <f t="shared" si="70"/>
        <v>1</v>
      </c>
      <c r="AA133" s="146">
        <f t="shared" si="70"/>
        <v>1</v>
      </c>
      <c r="AB133" s="146">
        <f t="shared" si="70"/>
        <v>1</v>
      </c>
      <c r="AC133" s="146">
        <f t="shared" si="70"/>
        <v>1</v>
      </c>
      <c r="AD133" s="146">
        <f t="shared" si="70"/>
        <v>1</v>
      </c>
      <c r="AE133" s="146">
        <f t="shared" si="70"/>
        <v>1</v>
      </c>
      <c r="AF133" s="146">
        <f t="shared" si="70"/>
        <v>1</v>
      </c>
      <c r="AG133" s="146">
        <f t="shared" si="70"/>
        <v>1</v>
      </c>
      <c r="AH133" s="146">
        <f t="shared" si="70"/>
        <v>1</v>
      </c>
      <c r="AI133" s="146">
        <f t="shared" si="70"/>
        <v>1</v>
      </c>
      <c r="AJ133" s="146">
        <f t="shared" si="70"/>
        <v>1</v>
      </c>
      <c r="AK133" s="146">
        <f t="shared" si="70"/>
        <v>1</v>
      </c>
      <c r="AL133" s="146">
        <f t="shared" si="70"/>
        <v>1</v>
      </c>
      <c r="AM133" s="146">
        <f t="shared" si="70"/>
        <v>1</v>
      </c>
      <c r="AN133" s="146">
        <f t="shared" si="70"/>
        <v>1</v>
      </c>
      <c r="AO133" s="146">
        <f t="shared" si="70"/>
        <v>1</v>
      </c>
      <c r="AP133" s="146">
        <f t="shared" si="70"/>
        <v>1</v>
      </c>
      <c r="AQ133" s="146">
        <f t="shared" si="70"/>
        <v>1</v>
      </c>
      <c r="AR133" s="146">
        <f t="shared" si="70"/>
        <v>1</v>
      </c>
      <c r="AS133" s="146">
        <f t="shared" si="70"/>
        <v>1</v>
      </c>
      <c r="AT133" s="146">
        <f t="shared" si="70"/>
        <v>1</v>
      </c>
      <c r="AU133" s="146">
        <f t="shared" si="70"/>
        <v>1</v>
      </c>
      <c r="AV133" s="146">
        <f t="shared" si="70"/>
        <v>1</v>
      </c>
      <c r="AW133" s="146">
        <f t="shared" si="70"/>
        <v>1</v>
      </c>
      <c r="AX133" s="146">
        <f t="shared" si="70"/>
        <v>1</v>
      </c>
      <c r="AY133" s="146">
        <f t="shared" si="70"/>
        <v>1</v>
      </c>
      <c r="AZ133" s="146">
        <f t="shared" si="70"/>
        <v>1</v>
      </c>
      <c r="BA133" s="146">
        <f t="shared" si="70"/>
        <v>1</v>
      </c>
      <c r="BB133" s="146">
        <f t="shared" si="70"/>
        <v>1</v>
      </c>
      <c r="BC133" s="146">
        <f t="shared" si="70"/>
        <v>1</v>
      </c>
      <c r="BD133" s="146">
        <f t="shared" si="70"/>
        <v>1</v>
      </c>
      <c r="BE133" s="146">
        <f t="shared" si="71"/>
        <v>1</v>
      </c>
      <c r="BF133" s="146">
        <f t="shared" si="71"/>
        <v>1</v>
      </c>
      <c r="BG133" s="146">
        <f t="shared" si="71"/>
        <v>1</v>
      </c>
      <c r="BH133" s="146">
        <f t="shared" si="71"/>
        <v>1</v>
      </c>
      <c r="BI133" s="146">
        <f t="shared" si="71"/>
        <v>1</v>
      </c>
      <c r="BJ133" s="146">
        <f t="shared" si="71"/>
        <v>1</v>
      </c>
      <c r="BK133" s="146">
        <f t="shared" si="71"/>
        <v>1</v>
      </c>
      <c r="BL133" s="146">
        <f t="shared" si="71"/>
        <v>1</v>
      </c>
      <c r="BM133" s="146">
        <f t="shared" si="71"/>
        <v>1</v>
      </c>
      <c r="BN133" s="146">
        <f t="shared" si="71"/>
        <v>1</v>
      </c>
      <c r="BO133" s="146">
        <f t="shared" si="71"/>
        <v>1</v>
      </c>
    </row>
    <row r="134" spans="1:67" s="129" customFormat="1" ht="18.75" customHeight="1" x14ac:dyDescent="0.25">
      <c r="A134" s="122"/>
      <c r="B134" s="145" t="s">
        <v>918</v>
      </c>
      <c r="C134" s="145" t="s">
        <v>919</v>
      </c>
      <c r="D134" s="145" t="s">
        <v>730</v>
      </c>
      <c r="E134" s="224">
        <f>VLOOKUP(B134,'Cuadro Control'!C154:J2064,8,FALSE)</f>
        <v>1212623361.2117648</v>
      </c>
      <c r="F134" s="146">
        <f t="shared" si="69"/>
        <v>0.22841447185013161</v>
      </c>
      <c r="G134" s="147">
        <v>46314</v>
      </c>
      <c r="H134" s="147">
        <v>46330</v>
      </c>
      <c r="I134" s="146">
        <f t="shared" si="67"/>
        <v>0</v>
      </c>
      <c r="J134" s="146">
        <f t="shared" si="67"/>
        <v>0</v>
      </c>
      <c r="K134" s="146">
        <f t="shared" si="67"/>
        <v>0</v>
      </c>
      <c r="L134" s="146">
        <f t="shared" si="67"/>
        <v>0</v>
      </c>
      <c r="M134" s="146">
        <f t="shared" si="67"/>
        <v>0</v>
      </c>
      <c r="N134" s="146">
        <f t="shared" si="67"/>
        <v>0</v>
      </c>
      <c r="O134" s="146">
        <f t="shared" si="67"/>
        <v>0</v>
      </c>
      <c r="P134" s="146">
        <f t="shared" si="67"/>
        <v>0</v>
      </c>
      <c r="Q134" s="146">
        <f t="shared" si="67"/>
        <v>0</v>
      </c>
      <c r="R134" s="146">
        <f t="shared" si="67"/>
        <v>0</v>
      </c>
      <c r="S134" s="146">
        <f t="shared" si="67"/>
        <v>0</v>
      </c>
      <c r="T134" s="146">
        <f t="shared" si="67"/>
        <v>0</v>
      </c>
      <c r="U134" s="146">
        <f t="shared" si="67"/>
        <v>0</v>
      </c>
      <c r="V134" s="146">
        <f t="shared" si="67"/>
        <v>0</v>
      </c>
      <c r="W134" s="146">
        <f t="shared" si="67"/>
        <v>0</v>
      </c>
      <c r="X134" s="146">
        <f t="shared" si="67"/>
        <v>0.29411764705882354</v>
      </c>
      <c r="Y134" s="146">
        <f t="shared" si="70"/>
        <v>0.70588235294117652</v>
      </c>
      <c r="Z134" s="146">
        <f t="shared" si="70"/>
        <v>1</v>
      </c>
      <c r="AA134" s="146">
        <f t="shared" si="70"/>
        <v>1</v>
      </c>
      <c r="AB134" s="146">
        <f t="shared" si="70"/>
        <v>1</v>
      </c>
      <c r="AC134" s="146">
        <f t="shared" si="70"/>
        <v>1</v>
      </c>
      <c r="AD134" s="146">
        <f t="shared" si="70"/>
        <v>1</v>
      </c>
      <c r="AE134" s="146">
        <f t="shared" si="70"/>
        <v>1</v>
      </c>
      <c r="AF134" s="146">
        <f t="shared" si="70"/>
        <v>1</v>
      </c>
      <c r="AG134" s="146">
        <f t="shared" si="70"/>
        <v>1</v>
      </c>
      <c r="AH134" s="146">
        <f t="shared" si="70"/>
        <v>1</v>
      </c>
      <c r="AI134" s="146">
        <f t="shared" si="70"/>
        <v>1</v>
      </c>
      <c r="AJ134" s="146">
        <f t="shared" si="70"/>
        <v>1</v>
      </c>
      <c r="AK134" s="146">
        <f t="shared" si="70"/>
        <v>1</v>
      </c>
      <c r="AL134" s="146">
        <f t="shared" si="70"/>
        <v>1</v>
      </c>
      <c r="AM134" s="146">
        <f t="shared" si="70"/>
        <v>1</v>
      </c>
      <c r="AN134" s="146">
        <f t="shared" si="70"/>
        <v>1</v>
      </c>
      <c r="AO134" s="146">
        <f t="shared" si="70"/>
        <v>1</v>
      </c>
      <c r="AP134" s="146">
        <f t="shared" si="70"/>
        <v>1</v>
      </c>
      <c r="AQ134" s="146">
        <f t="shared" si="70"/>
        <v>1</v>
      </c>
      <c r="AR134" s="146">
        <f t="shared" si="70"/>
        <v>1</v>
      </c>
      <c r="AS134" s="146">
        <f t="shared" si="70"/>
        <v>1</v>
      </c>
      <c r="AT134" s="146">
        <f t="shared" si="70"/>
        <v>1</v>
      </c>
      <c r="AU134" s="146">
        <f t="shared" si="70"/>
        <v>1</v>
      </c>
      <c r="AV134" s="146">
        <f t="shared" si="70"/>
        <v>1</v>
      </c>
      <c r="AW134" s="146">
        <f t="shared" si="70"/>
        <v>1</v>
      </c>
      <c r="AX134" s="146">
        <f t="shared" si="70"/>
        <v>1</v>
      </c>
      <c r="AY134" s="146">
        <f t="shared" si="70"/>
        <v>1</v>
      </c>
      <c r="AZ134" s="146">
        <f t="shared" si="70"/>
        <v>1</v>
      </c>
      <c r="BA134" s="146">
        <f t="shared" si="70"/>
        <v>1</v>
      </c>
      <c r="BB134" s="146">
        <f t="shared" si="70"/>
        <v>1</v>
      </c>
      <c r="BC134" s="146">
        <f t="shared" si="70"/>
        <v>1</v>
      </c>
      <c r="BD134" s="146">
        <f t="shared" si="70"/>
        <v>1</v>
      </c>
      <c r="BE134" s="146">
        <f t="shared" si="71"/>
        <v>1</v>
      </c>
      <c r="BF134" s="146">
        <f t="shared" si="71"/>
        <v>1</v>
      </c>
      <c r="BG134" s="146">
        <f t="shared" si="71"/>
        <v>1</v>
      </c>
      <c r="BH134" s="146">
        <f t="shared" si="71"/>
        <v>1</v>
      </c>
      <c r="BI134" s="146">
        <f t="shared" si="71"/>
        <v>1</v>
      </c>
      <c r="BJ134" s="146">
        <f t="shared" si="71"/>
        <v>1</v>
      </c>
      <c r="BK134" s="146">
        <f t="shared" si="71"/>
        <v>1</v>
      </c>
      <c r="BL134" s="146">
        <f t="shared" si="71"/>
        <v>1</v>
      </c>
      <c r="BM134" s="146">
        <f t="shared" si="71"/>
        <v>1</v>
      </c>
      <c r="BN134" s="146">
        <f t="shared" si="71"/>
        <v>1</v>
      </c>
      <c r="BO134" s="146">
        <f t="shared" si="71"/>
        <v>1</v>
      </c>
    </row>
    <row r="135" spans="1:67" s="129" customFormat="1" ht="18.75" customHeight="1" x14ac:dyDescent="0.25">
      <c r="A135" s="122"/>
      <c r="B135" s="145" t="s">
        <v>920</v>
      </c>
      <c r="C135" s="145" t="s">
        <v>921</v>
      </c>
      <c r="D135" s="145" t="s">
        <v>6</v>
      </c>
      <c r="E135" s="224">
        <f>VLOOKUP(B135,'Cuadro Control'!C155:J2065,8,FALSE)</f>
        <v>0</v>
      </c>
      <c r="F135" s="146">
        <f t="shared" si="69"/>
        <v>0</v>
      </c>
      <c r="G135" s="147">
        <v>46437</v>
      </c>
      <c r="H135" s="147">
        <v>46441</v>
      </c>
      <c r="I135" s="146">
        <f t="shared" si="67"/>
        <v>0</v>
      </c>
      <c r="J135" s="146">
        <f t="shared" si="67"/>
        <v>0</v>
      </c>
      <c r="K135" s="146">
        <f t="shared" si="67"/>
        <v>0</v>
      </c>
      <c r="L135" s="146">
        <f t="shared" si="67"/>
        <v>0</v>
      </c>
      <c r="M135" s="146">
        <f t="shared" si="67"/>
        <v>0</v>
      </c>
      <c r="N135" s="146">
        <f t="shared" si="67"/>
        <v>0</v>
      </c>
      <c r="O135" s="146">
        <f t="shared" si="67"/>
        <v>0</v>
      </c>
      <c r="P135" s="146">
        <f t="shared" si="67"/>
        <v>0</v>
      </c>
      <c r="Q135" s="146">
        <f t="shared" si="67"/>
        <v>0</v>
      </c>
      <c r="R135" s="146">
        <f t="shared" si="67"/>
        <v>0</v>
      </c>
      <c r="S135" s="146">
        <f t="shared" si="67"/>
        <v>0</v>
      </c>
      <c r="T135" s="146">
        <f t="shared" si="67"/>
        <v>0</v>
      </c>
      <c r="U135" s="146">
        <f t="shared" si="67"/>
        <v>0</v>
      </c>
      <c r="V135" s="146">
        <f t="shared" si="67"/>
        <v>0</v>
      </c>
      <c r="W135" s="146">
        <f t="shared" si="67"/>
        <v>0</v>
      </c>
      <c r="X135" s="146">
        <f t="shared" si="67"/>
        <v>0</v>
      </c>
      <c r="Y135" s="146">
        <f t="shared" si="70"/>
        <v>0</v>
      </c>
      <c r="Z135" s="146">
        <f t="shared" si="70"/>
        <v>0</v>
      </c>
      <c r="AA135" s="146">
        <f t="shared" si="70"/>
        <v>0</v>
      </c>
      <c r="AB135" s="146">
        <f t="shared" si="70"/>
        <v>0</v>
      </c>
      <c r="AC135" s="146">
        <f t="shared" si="70"/>
        <v>0</v>
      </c>
      <c r="AD135" s="146">
        <f t="shared" si="70"/>
        <v>0</v>
      </c>
      <c r="AE135" s="146">
        <f t="shared" si="70"/>
        <v>0</v>
      </c>
      <c r="AF135" s="146">
        <f t="shared" si="70"/>
        <v>0</v>
      </c>
      <c r="AG135" s="146">
        <f t="shared" si="70"/>
        <v>0</v>
      </c>
      <c r="AH135" s="146">
        <f t="shared" si="70"/>
        <v>0</v>
      </c>
      <c r="AI135" s="146">
        <f t="shared" si="70"/>
        <v>0</v>
      </c>
      <c r="AJ135" s="146">
        <f t="shared" si="70"/>
        <v>0</v>
      </c>
      <c r="AK135" s="146">
        <f t="shared" si="70"/>
        <v>0</v>
      </c>
      <c r="AL135" s="146">
        <f t="shared" si="70"/>
        <v>0</v>
      </c>
      <c r="AM135" s="146">
        <f t="shared" si="70"/>
        <v>0</v>
      </c>
      <c r="AN135" s="146">
        <f t="shared" si="70"/>
        <v>0</v>
      </c>
      <c r="AO135" s="146">
        <f t="shared" si="70"/>
        <v>0.2</v>
      </c>
      <c r="AP135" s="146">
        <f t="shared" si="70"/>
        <v>1</v>
      </c>
      <c r="AQ135" s="146">
        <f t="shared" si="70"/>
        <v>1</v>
      </c>
      <c r="AR135" s="146">
        <f t="shared" si="70"/>
        <v>1</v>
      </c>
      <c r="AS135" s="146">
        <f t="shared" si="70"/>
        <v>1</v>
      </c>
      <c r="AT135" s="146">
        <f t="shared" si="70"/>
        <v>1</v>
      </c>
      <c r="AU135" s="146">
        <f t="shared" si="70"/>
        <v>1</v>
      </c>
      <c r="AV135" s="146">
        <f t="shared" si="70"/>
        <v>1</v>
      </c>
      <c r="AW135" s="146">
        <f t="shared" si="70"/>
        <v>1</v>
      </c>
      <c r="AX135" s="146">
        <f t="shared" si="70"/>
        <v>1</v>
      </c>
      <c r="AY135" s="146">
        <f t="shared" si="70"/>
        <v>1</v>
      </c>
      <c r="AZ135" s="146">
        <f t="shared" si="70"/>
        <v>1</v>
      </c>
      <c r="BA135" s="146">
        <f t="shared" si="70"/>
        <v>1</v>
      </c>
      <c r="BB135" s="146">
        <f t="shared" si="70"/>
        <v>1</v>
      </c>
      <c r="BC135" s="146">
        <f t="shared" si="70"/>
        <v>1</v>
      </c>
      <c r="BD135" s="146">
        <f t="shared" ref="BD135:BO141" si="72">IF($G135=0,0,IF(BD$6&lt;$G135,0,IF(BD$6&gt;$H135,1,(BD$6-$G135+1)/($H135-$G135+1))))</f>
        <v>1</v>
      </c>
      <c r="BE135" s="146">
        <f t="shared" si="72"/>
        <v>1</v>
      </c>
      <c r="BF135" s="146">
        <f t="shared" si="72"/>
        <v>1</v>
      </c>
      <c r="BG135" s="146">
        <f t="shared" si="72"/>
        <v>1</v>
      </c>
      <c r="BH135" s="146">
        <f t="shared" si="72"/>
        <v>1</v>
      </c>
      <c r="BI135" s="146">
        <f t="shared" si="72"/>
        <v>1</v>
      </c>
      <c r="BJ135" s="146">
        <f t="shared" si="72"/>
        <v>1</v>
      </c>
      <c r="BK135" s="146">
        <f t="shared" si="72"/>
        <v>1</v>
      </c>
      <c r="BL135" s="146">
        <f t="shared" si="72"/>
        <v>1</v>
      </c>
      <c r="BM135" s="146">
        <f t="shared" si="72"/>
        <v>1</v>
      </c>
      <c r="BN135" s="146">
        <f t="shared" si="72"/>
        <v>1</v>
      </c>
      <c r="BO135" s="146">
        <f t="shared" si="72"/>
        <v>1</v>
      </c>
    </row>
    <row r="136" spans="1:67" s="129" customFormat="1" ht="18.75" customHeight="1" x14ac:dyDescent="0.25">
      <c r="A136" s="122"/>
      <c r="B136" s="148" t="s">
        <v>922</v>
      </c>
      <c r="C136" s="148" t="s">
        <v>923</v>
      </c>
      <c r="D136" s="148" t="s">
        <v>3</v>
      </c>
      <c r="E136" s="225">
        <f>VLOOKUP(B136,'Cuadro Control'!C156:J2066,8,FALSE)</f>
        <v>0</v>
      </c>
      <c r="F136" s="149">
        <f t="shared" si="69"/>
        <v>0</v>
      </c>
      <c r="G136" s="150">
        <v>46441</v>
      </c>
      <c r="H136" s="150">
        <v>46441</v>
      </c>
      <c r="I136" s="149">
        <f t="shared" si="67"/>
        <v>0</v>
      </c>
      <c r="J136" s="149">
        <f t="shared" si="67"/>
        <v>0</v>
      </c>
      <c r="K136" s="149">
        <f t="shared" si="67"/>
        <v>0</v>
      </c>
      <c r="L136" s="149">
        <f t="shared" si="67"/>
        <v>0</v>
      </c>
      <c r="M136" s="149">
        <f t="shared" si="67"/>
        <v>0</v>
      </c>
      <c r="N136" s="149">
        <f t="shared" si="67"/>
        <v>0</v>
      </c>
      <c r="O136" s="149">
        <f t="shared" si="67"/>
        <v>0</v>
      </c>
      <c r="P136" s="149">
        <f t="shared" si="67"/>
        <v>0</v>
      </c>
      <c r="Q136" s="149">
        <f t="shared" si="67"/>
        <v>0</v>
      </c>
      <c r="R136" s="149">
        <f t="shared" si="67"/>
        <v>0</v>
      </c>
      <c r="S136" s="149">
        <f t="shared" si="67"/>
        <v>0</v>
      </c>
      <c r="T136" s="149">
        <f t="shared" si="67"/>
        <v>0</v>
      </c>
      <c r="U136" s="149">
        <f t="shared" si="67"/>
        <v>0</v>
      </c>
      <c r="V136" s="149">
        <f t="shared" si="67"/>
        <v>0</v>
      </c>
      <c r="W136" s="149">
        <f t="shared" si="67"/>
        <v>0</v>
      </c>
      <c r="X136" s="149">
        <f t="shared" si="67"/>
        <v>0</v>
      </c>
      <c r="Y136" s="149">
        <f t="shared" ref="Y136:BD141" si="73">IF($G136=0,0,IF(Y$6&lt;$G136,0,IF(Y$6&gt;$H136,1,(Y$6-$G136+1)/($H136-$G136+1))))</f>
        <v>0</v>
      </c>
      <c r="Z136" s="149">
        <f t="shared" si="73"/>
        <v>0</v>
      </c>
      <c r="AA136" s="149">
        <f t="shared" si="73"/>
        <v>0</v>
      </c>
      <c r="AB136" s="149">
        <f t="shared" si="73"/>
        <v>0</v>
      </c>
      <c r="AC136" s="149">
        <f t="shared" si="73"/>
        <v>0</v>
      </c>
      <c r="AD136" s="149">
        <f t="shared" si="73"/>
        <v>0</v>
      </c>
      <c r="AE136" s="149">
        <f t="shared" si="73"/>
        <v>0</v>
      </c>
      <c r="AF136" s="149">
        <f t="shared" si="73"/>
        <v>0</v>
      </c>
      <c r="AG136" s="149">
        <f t="shared" si="73"/>
        <v>0</v>
      </c>
      <c r="AH136" s="149">
        <f t="shared" si="73"/>
        <v>0</v>
      </c>
      <c r="AI136" s="149">
        <f t="shared" si="73"/>
        <v>0</v>
      </c>
      <c r="AJ136" s="149">
        <f t="shared" si="73"/>
        <v>0</v>
      </c>
      <c r="AK136" s="149">
        <f t="shared" si="73"/>
        <v>0</v>
      </c>
      <c r="AL136" s="149">
        <f t="shared" si="73"/>
        <v>0</v>
      </c>
      <c r="AM136" s="149">
        <f t="shared" si="73"/>
        <v>0</v>
      </c>
      <c r="AN136" s="149">
        <f t="shared" si="73"/>
        <v>0</v>
      </c>
      <c r="AO136" s="149">
        <f t="shared" si="73"/>
        <v>0</v>
      </c>
      <c r="AP136" s="149">
        <f t="shared" si="73"/>
        <v>1</v>
      </c>
      <c r="AQ136" s="149">
        <f t="shared" si="73"/>
        <v>1</v>
      </c>
      <c r="AR136" s="149">
        <f t="shared" si="73"/>
        <v>1</v>
      </c>
      <c r="AS136" s="149">
        <f t="shared" si="73"/>
        <v>1</v>
      </c>
      <c r="AT136" s="149">
        <f t="shared" si="73"/>
        <v>1</v>
      </c>
      <c r="AU136" s="149">
        <f t="shared" si="73"/>
        <v>1</v>
      </c>
      <c r="AV136" s="149">
        <f t="shared" si="73"/>
        <v>1</v>
      </c>
      <c r="AW136" s="149">
        <f t="shared" si="73"/>
        <v>1</v>
      </c>
      <c r="AX136" s="149">
        <f t="shared" si="73"/>
        <v>1</v>
      </c>
      <c r="AY136" s="149">
        <f t="shared" si="73"/>
        <v>1</v>
      </c>
      <c r="AZ136" s="149">
        <f t="shared" si="73"/>
        <v>1</v>
      </c>
      <c r="BA136" s="149">
        <f t="shared" si="73"/>
        <v>1</v>
      </c>
      <c r="BB136" s="149">
        <f t="shared" si="73"/>
        <v>1</v>
      </c>
      <c r="BC136" s="149">
        <f t="shared" si="73"/>
        <v>1</v>
      </c>
      <c r="BD136" s="149">
        <f t="shared" si="73"/>
        <v>1</v>
      </c>
      <c r="BE136" s="149">
        <f t="shared" si="72"/>
        <v>1</v>
      </c>
      <c r="BF136" s="149">
        <f t="shared" si="72"/>
        <v>1</v>
      </c>
      <c r="BG136" s="149">
        <f t="shared" si="72"/>
        <v>1</v>
      </c>
      <c r="BH136" s="149">
        <f t="shared" si="72"/>
        <v>1</v>
      </c>
      <c r="BI136" s="149">
        <f t="shared" si="72"/>
        <v>1</v>
      </c>
      <c r="BJ136" s="149">
        <f t="shared" si="72"/>
        <v>1</v>
      </c>
      <c r="BK136" s="149">
        <f t="shared" si="72"/>
        <v>1</v>
      </c>
      <c r="BL136" s="149">
        <f t="shared" si="72"/>
        <v>1</v>
      </c>
      <c r="BM136" s="149">
        <f t="shared" si="72"/>
        <v>1</v>
      </c>
      <c r="BN136" s="149">
        <f t="shared" si="72"/>
        <v>1</v>
      </c>
      <c r="BO136" s="149">
        <f t="shared" si="72"/>
        <v>1</v>
      </c>
    </row>
    <row r="137" spans="1:67" s="129" customFormat="1" ht="18.75" customHeight="1" x14ac:dyDescent="0.25">
      <c r="A137" s="122"/>
      <c r="B137" s="145" t="s">
        <v>924</v>
      </c>
      <c r="C137" s="145" t="s">
        <v>925</v>
      </c>
      <c r="D137" s="145" t="s">
        <v>8</v>
      </c>
      <c r="E137" s="224">
        <f>VLOOKUP(B137,'Cuadro Control'!C158:J2067,8,FALSE)</f>
        <v>1230815225.9452939</v>
      </c>
      <c r="F137" s="146">
        <f t="shared" si="69"/>
        <v>0.2318411625341423</v>
      </c>
      <c r="G137" s="147">
        <v>46441</v>
      </c>
      <c r="H137" s="147">
        <v>46442</v>
      </c>
      <c r="I137" s="146">
        <f t="shared" si="67"/>
        <v>0</v>
      </c>
      <c r="J137" s="146">
        <f t="shared" si="67"/>
        <v>0</v>
      </c>
      <c r="K137" s="146">
        <f t="shared" si="67"/>
        <v>0</v>
      </c>
      <c r="L137" s="146">
        <f t="shared" si="67"/>
        <v>0</v>
      </c>
      <c r="M137" s="146">
        <f t="shared" si="67"/>
        <v>0</v>
      </c>
      <c r="N137" s="146">
        <f t="shared" si="67"/>
        <v>0</v>
      </c>
      <c r="O137" s="146">
        <f t="shared" si="67"/>
        <v>0</v>
      </c>
      <c r="P137" s="146">
        <f t="shared" si="67"/>
        <v>0</v>
      </c>
      <c r="Q137" s="146">
        <f t="shared" si="67"/>
        <v>0</v>
      </c>
      <c r="R137" s="146">
        <f t="shared" si="67"/>
        <v>0</v>
      </c>
      <c r="S137" s="146">
        <f t="shared" si="67"/>
        <v>0</v>
      </c>
      <c r="T137" s="146">
        <f t="shared" si="67"/>
        <v>0</v>
      </c>
      <c r="U137" s="146">
        <f t="shared" si="67"/>
        <v>0</v>
      </c>
      <c r="V137" s="146">
        <f t="shared" si="67"/>
        <v>0</v>
      </c>
      <c r="W137" s="146">
        <f t="shared" si="67"/>
        <v>0</v>
      </c>
      <c r="X137" s="146">
        <f t="shared" si="67"/>
        <v>0</v>
      </c>
      <c r="Y137" s="146">
        <f t="shared" si="73"/>
        <v>0</v>
      </c>
      <c r="Z137" s="146">
        <f t="shared" si="73"/>
        <v>0</v>
      </c>
      <c r="AA137" s="146">
        <f t="shared" si="73"/>
        <v>0</v>
      </c>
      <c r="AB137" s="146">
        <f t="shared" si="73"/>
        <v>0</v>
      </c>
      <c r="AC137" s="146">
        <f t="shared" si="73"/>
        <v>0</v>
      </c>
      <c r="AD137" s="146">
        <f t="shared" si="73"/>
        <v>0</v>
      </c>
      <c r="AE137" s="146">
        <f t="shared" si="73"/>
        <v>0</v>
      </c>
      <c r="AF137" s="146">
        <f t="shared" si="73"/>
        <v>0</v>
      </c>
      <c r="AG137" s="146">
        <f t="shared" si="73"/>
        <v>0</v>
      </c>
      <c r="AH137" s="146">
        <f t="shared" si="73"/>
        <v>0</v>
      </c>
      <c r="AI137" s="146">
        <f t="shared" si="73"/>
        <v>0</v>
      </c>
      <c r="AJ137" s="146">
        <f t="shared" si="73"/>
        <v>0</v>
      </c>
      <c r="AK137" s="146">
        <f t="shared" si="73"/>
        <v>0</v>
      </c>
      <c r="AL137" s="146">
        <f t="shared" si="73"/>
        <v>0</v>
      </c>
      <c r="AM137" s="146">
        <f t="shared" si="73"/>
        <v>0</v>
      </c>
      <c r="AN137" s="146">
        <f t="shared" si="73"/>
        <v>0</v>
      </c>
      <c r="AO137" s="146">
        <f t="shared" si="73"/>
        <v>0</v>
      </c>
      <c r="AP137" s="146">
        <f t="shared" si="73"/>
        <v>1</v>
      </c>
      <c r="AQ137" s="146">
        <f t="shared" si="73"/>
        <v>1</v>
      </c>
      <c r="AR137" s="146">
        <f t="shared" si="73"/>
        <v>1</v>
      </c>
      <c r="AS137" s="146">
        <f t="shared" si="73"/>
        <v>1</v>
      </c>
      <c r="AT137" s="146">
        <f t="shared" si="73"/>
        <v>1</v>
      </c>
      <c r="AU137" s="146">
        <f t="shared" si="73"/>
        <v>1</v>
      </c>
      <c r="AV137" s="146">
        <f t="shared" si="73"/>
        <v>1</v>
      </c>
      <c r="AW137" s="146">
        <f t="shared" si="73"/>
        <v>1</v>
      </c>
      <c r="AX137" s="146">
        <f t="shared" si="73"/>
        <v>1</v>
      </c>
      <c r="AY137" s="146">
        <f t="shared" si="73"/>
        <v>1</v>
      </c>
      <c r="AZ137" s="146">
        <f t="shared" si="73"/>
        <v>1</v>
      </c>
      <c r="BA137" s="146">
        <f t="shared" si="73"/>
        <v>1</v>
      </c>
      <c r="BB137" s="146">
        <f t="shared" si="73"/>
        <v>1</v>
      </c>
      <c r="BC137" s="146">
        <f t="shared" si="73"/>
        <v>1</v>
      </c>
      <c r="BD137" s="146">
        <f t="shared" si="73"/>
        <v>1</v>
      </c>
      <c r="BE137" s="146">
        <f t="shared" si="72"/>
        <v>1</v>
      </c>
      <c r="BF137" s="146">
        <f t="shared" si="72"/>
        <v>1</v>
      </c>
      <c r="BG137" s="146">
        <f t="shared" si="72"/>
        <v>1</v>
      </c>
      <c r="BH137" s="146">
        <f t="shared" si="72"/>
        <v>1</v>
      </c>
      <c r="BI137" s="146">
        <f t="shared" si="72"/>
        <v>1</v>
      </c>
      <c r="BJ137" s="146">
        <f t="shared" si="72"/>
        <v>1</v>
      </c>
      <c r="BK137" s="146">
        <f t="shared" si="72"/>
        <v>1</v>
      </c>
      <c r="BL137" s="146">
        <f t="shared" si="72"/>
        <v>1</v>
      </c>
      <c r="BM137" s="146">
        <f t="shared" si="72"/>
        <v>1</v>
      </c>
      <c r="BN137" s="146">
        <f t="shared" si="72"/>
        <v>1</v>
      </c>
      <c r="BO137" s="146">
        <f t="shared" si="72"/>
        <v>1</v>
      </c>
    </row>
    <row r="138" spans="1:67" s="129" customFormat="1" ht="18.75" customHeight="1" x14ac:dyDescent="0.25">
      <c r="A138" s="122"/>
      <c r="B138" s="145" t="s">
        <v>926</v>
      </c>
      <c r="C138" s="145" t="s">
        <v>927</v>
      </c>
      <c r="D138" s="145" t="s">
        <v>26</v>
      </c>
      <c r="E138" s="224">
        <f>VLOOKUP(B138,'Cuadro Control'!C160:J2068,8,FALSE)</f>
        <v>0</v>
      </c>
      <c r="F138" s="146">
        <f t="shared" si="69"/>
        <v>0</v>
      </c>
      <c r="G138" s="147">
        <v>46442</v>
      </c>
      <c r="H138" s="147">
        <v>46449</v>
      </c>
      <c r="I138" s="146">
        <f t="shared" si="67"/>
        <v>0</v>
      </c>
      <c r="J138" s="146">
        <f t="shared" si="67"/>
        <v>0</v>
      </c>
      <c r="K138" s="146">
        <f t="shared" si="67"/>
        <v>0</v>
      </c>
      <c r="L138" s="146">
        <f t="shared" si="67"/>
        <v>0</v>
      </c>
      <c r="M138" s="146">
        <f t="shared" si="67"/>
        <v>0</v>
      </c>
      <c r="N138" s="146">
        <f t="shared" si="67"/>
        <v>0</v>
      </c>
      <c r="O138" s="146">
        <f t="shared" si="67"/>
        <v>0</v>
      </c>
      <c r="P138" s="146">
        <f t="shared" si="67"/>
        <v>0</v>
      </c>
      <c r="Q138" s="146">
        <f t="shared" si="67"/>
        <v>0</v>
      </c>
      <c r="R138" s="146">
        <f t="shared" si="67"/>
        <v>0</v>
      </c>
      <c r="S138" s="146">
        <f t="shared" si="67"/>
        <v>0</v>
      </c>
      <c r="T138" s="146">
        <f t="shared" si="67"/>
        <v>0</v>
      </c>
      <c r="U138" s="146">
        <f t="shared" si="67"/>
        <v>0</v>
      </c>
      <c r="V138" s="146">
        <f t="shared" si="67"/>
        <v>0</v>
      </c>
      <c r="W138" s="146">
        <f t="shared" si="67"/>
        <v>0</v>
      </c>
      <c r="X138" s="146">
        <f t="shared" si="67"/>
        <v>0</v>
      </c>
      <c r="Y138" s="146">
        <f t="shared" si="73"/>
        <v>0</v>
      </c>
      <c r="Z138" s="146">
        <f t="shared" si="73"/>
        <v>0</v>
      </c>
      <c r="AA138" s="146">
        <f t="shared" si="73"/>
        <v>0</v>
      </c>
      <c r="AB138" s="146">
        <f t="shared" si="73"/>
        <v>0</v>
      </c>
      <c r="AC138" s="146">
        <f t="shared" si="73"/>
        <v>0</v>
      </c>
      <c r="AD138" s="146">
        <f t="shared" si="73"/>
        <v>0</v>
      </c>
      <c r="AE138" s="146">
        <f t="shared" si="73"/>
        <v>0</v>
      </c>
      <c r="AF138" s="146">
        <f t="shared" si="73"/>
        <v>0</v>
      </c>
      <c r="AG138" s="146">
        <f t="shared" si="73"/>
        <v>0</v>
      </c>
      <c r="AH138" s="146">
        <f t="shared" si="73"/>
        <v>0</v>
      </c>
      <c r="AI138" s="146">
        <f t="shared" si="73"/>
        <v>0</v>
      </c>
      <c r="AJ138" s="146">
        <f t="shared" si="73"/>
        <v>0</v>
      </c>
      <c r="AK138" s="146">
        <f t="shared" si="73"/>
        <v>0</v>
      </c>
      <c r="AL138" s="146">
        <f t="shared" si="73"/>
        <v>0</v>
      </c>
      <c r="AM138" s="146">
        <f t="shared" si="73"/>
        <v>0</v>
      </c>
      <c r="AN138" s="146">
        <f t="shared" si="73"/>
        <v>0</v>
      </c>
      <c r="AO138" s="146">
        <f t="shared" si="73"/>
        <v>0</v>
      </c>
      <c r="AP138" s="146">
        <f t="shared" si="73"/>
        <v>0.375</v>
      </c>
      <c r="AQ138" s="146">
        <f t="shared" si="73"/>
        <v>1</v>
      </c>
      <c r="AR138" s="146">
        <f t="shared" si="73"/>
        <v>1</v>
      </c>
      <c r="AS138" s="146">
        <f t="shared" si="73"/>
        <v>1</v>
      </c>
      <c r="AT138" s="146">
        <f t="shared" si="73"/>
        <v>1</v>
      </c>
      <c r="AU138" s="146">
        <f t="shared" si="73"/>
        <v>1</v>
      </c>
      <c r="AV138" s="146">
        <f t="shared" si="73"/>
        <v>1</v>
      </c>
      <c r="AW138" s="146">
        <f t="shared" si="73"/>
        <v>1</v>
      </c>
      <c r="AX138" s="146">
        <f t="shared" si="73"/>
        <v>1</v>
      </c>
      <c r="AY138" s="146">
        <f t="shared" si="73"/>
        <v>1</v>
      </c>
      <c r="AZ138" s="146">
        <f t="shared" si="73"/>
        <v>1</v>
      </c>
      <c r="BA138" s="146">
        <f t="shared" si="73"/>
        <v>1</v>
      </c>
      <c r="BB138" s="146">
        <f t="shared" si="73"/>
        <v>1</v>
      </c>
      <c r="BC138" s="146">
        <f t="shared" si="73"/>
        <v>1</v>
      </c>
      <c r="BD138" s="146">
        <f t="shared" si="73"/>
        <v>1</v>
      </c>
      <c r="BE138" s="146">
        <f t="shared" si="72"/>
        <v>1</v>
      </c>
      <c r="BF138" s="146">
        <f t="shared" si="72"/>
        <v>1</v>
      </c>
      <c r="BG138" s="146">
        <f t="shared" si="72"/>
        <v>1</v>
      </c>
      <c r="BH138" s="146">
        <f t="shared" si="72"/>
        <v>1</v>
      </c>
      <c r="BI138" s="146">
        <f t="shared" si="72"/>
        <v>1</v>
      </c>
      <c r="BJ138" s="146">
        <f t="shared" si="72"/>
        <v>1</v>
      </c>
      <c r="BK138" s="146">
        <f t="shared" si="72"/>
        <v>1</v>
      </c>
      <c r="BL138" s="146">
        <f t="shared" si="72"/>
        <v>1</v>
      </c>
      <c r="BM138" s="146">
        <f t="shared" si="72"/>
        <v>1</v>
      </c>
      <c r="BN138" s="146">
        <f t="shared" si="72"/>
        <v>1</v>
      </c>
      <c r="BO138" s="146">
        <f t="shared" si="72"/>
        <v>1</v>
      </c>
    </row>
    <row r="139" spans="1:67" s="129" customFormat="1" ht="18.75" customHeight="1" x14ac:dyDescent="0.25">
      <c r="A139" s="122"/>
      <c r="B139" s="145" t="s">
        <v>928</v>
      </c>
      <c r="C139" s="145" t="s">
        <v>2053</v>
      </c>
      <c r="D139" s="145" t="s">
        <v>6</v>
      </c>
      <c r="E139" s="224">
        <f>VLOOKUP(B139,'Cuadro Control'!C162:J2069,8,FALSE)</f>
        <v>52736347.43270281</v>
      </c>
      <c r="F139" s="146">
        <f t="shared" si="69"/>
        <v>9.933624348213644E-3</v>
      </c>
      <c r="G139" s="147">
        <v>46449</v>
      </c>
      <c r="H139" s="147">
        <v>46452</v>
      </c>
      <c r="I139" s="146">
        <f t="shared" si="67"/>
        <v>0</v>
      </c>
      <c r="J139" s="146">
        <f t="shared" si="67"/>
        <v>0</v>
      </c>
      <c r="K139" s="146">
        <f t="shared" si="67"/>
        <v>0</v>
      </c>
      <c r="L139" s="146">
        <f t="shared" si="67"/>
        <v>0</v>
      </c>
      <c r="M139" s="146">
        <f t="shared" si="67"/>
        <v>0</v>
      </c>
      <c r="N139" s="146">
        <f t="shared" si="67"/>
        <v>0</v>
      </c>
      <c r="O139" s="146">
        <f t="shared" si="67"/>
        <v>0</v>
      </c>
      <c r="P139" s="146">
        <f t="shared" si="67"/>
        <v>0</v>
      </c>
      <c r="Q139" s="146">
        <f t="shared" si="67"/>
        <v>0</v>
      </c>
      <c r="R139" s="146">
        <f t="shared" si="67"/>
        <v>0</v>
      </c>
      <c r="S139" s="146">
        <f t="shared" si="67"/>
        <v>0</v>
      </c>
      <c r="T139" s="146">
        <f t="shared" si="67"/>
        <v>0</v>
      </c>
      <c r="U139" s="146">
        <f t="shared" si="67"/>
        <v>0</v>
      </c>
      <c r="V139" s="146">
        <f t="shared" si="67"/>
        <v>0</v>
      </c>
      <c r="W139" s="146">
        <f t="shared" si="67"/>
        <v>0</v>
      </c>
      <c r="X139" s="146">
        <f t="shared" si="67"/>
        <v>0</v>
      </c>
      <c r="Y139" s="146">
        <f t="shared" si="73"/>
        <v>0</v>
      </c>
      <c r="Z139" s="146">
        <f t="shared" si="73"/>
        <v>0</v>
      </c>
      <c r="AA139" s="146">
        <f t="shared" si="73"/>
        <v>0</v>
      </c>
      <c r="AB139" s="146">
        <f t="shared" si="73"/>
        <v>0</v>
      </c>
      <c r="AC139" s="146">
        <f t="shared" si="73"/>
        <v>0</v>
      </c>
      <c r="AD139" s="146">
        <f t="shared" si="73"/>
        <v>0</v>
      </c>
      <c r="AE139" s="146">
        <f t="shared" si="73"/>
        <v>0</v>
      </c>
      <c r="AF139" s="146">
        <f t="shared" si="73"/>
        <v>0</v>
      </c>
      <c r="AG139" s="146">
        <f t="shared" si="73"/>
        <v>0</v>
      </c>
      <c r="AH139" s="146">
        <f t="shared" si="73"/>
        <v>0</v>
      </c>
      <c r="AI139" s="146">
        <f t="shared" si="73"/>
        <v>0</v>
      </c>
      <c r="AJ139" s="146">
        <f t="shared" si="73"/>
        <v>0</v>
      </c>
      <c r="AK139" s="146">
        <f t="shared" si="73"/>
        <v>0</v>
      </c>
      <c r="AL139" s="146">
        <f t="shared" si="73"/>
        <v>0</v>
      </c>
      <c r="AM139" s="146">
        <f t="shared" si="73"/>
        <v>0</v>
      </c>
      <c r="AN139" s="146">
        <f t="shared" si="73"/>
        <v>0</v>
      </c>
      <c r="AO139" s="146">
        <f t="shared" si="73"/>
        <v>0</v>
      </c>
      <c r="AP139" s="146">
        <f t="shared" si="73"/>
        <v>0</v>
      </c>
      <c r="AQ139" s="146">
        <f t="shared" si="73"/>
        <v>0.75</v>
      </c>
      <c r="AR139" s="146">
        <f t="shared" si="73"/>
        <v>1</v>
      </c>
      <c r="AS139" s="146">
        <f t="shared" si="73"/>
        <v>1</v>
      </c>
      <c r="AT139" s="146">
        <f t="shared" si="73"/>
        <v>1</v>
      </c>
      <c r="AU139" s="146">
        <f t="shared" si="73"/>
        <v>1</v>
      </c>
      <c r="AV139" s="146">
        <f t="shared" si="73"/>
        <v>1</v>
      </c>
      <c r="AW139" s="146">
        <f t="shared" si="73"/>
        <v>1</v>
      </c>
      <c r="AX139" s="146">
        <f t="shared" si="73"/>
        <v>1</v>
      </c>
      <c r="AY139" s="146">
        <f t="shared" si="73"/>
        <v>1</v>
      </c>
      <c r="AZ139" s="146">
        <f t="shared" si="73"/>
        <v>1</v>
      </c>
      <c r="BA139" s="146">
        <f t="shared" si="73"/>
        <v>1</v>
      </c>
      <c r="BB139" s="146">
        <f t="shared" si="73"/>
        <v>1</v>
      </c>
      <c r="BC139" s="146">
        <f t="shared" si="73"/>
        <v>1</v>
      </c>
      <c r="BD139" s="146">
        <f t="shared" si="73"/>
        <v>1</v>
      </c>
      <c r="BE139" s="146">
        <f t="shared" si="72"/>
        <v>1</v>
      </c>
      <c r="BF139" s="146">
        <f t="shared" si="72"/>
        <v>1</v>
      </c>
      <c r="BG139" s="146">
        <f t="shared" si="72"/>
        <v>1</v>
      </c>
      <c r="BH139" s="146">
        <f t="shared" si="72"/>
        <v>1</v>
      </c>
      <c r="BI139" s="146">
        <f t="shared" si="72"/>
        <v>1</v>
      </c>
      <c r="BJ139" s="146">
        <f t="shared" si="72"/>
        <v>1</v>
      </c>
      <c r="BK139" s="146">
        <f t="shared" si="72"/>
        <v>1</v>
      </c>
      <c r="BL139" s="146">
        <f t="shared" si="72"/>
        <v>1</v>
      </c>
      <c r="BM139" s="146">
        <f t="shared" si="72"/>
        <v>1</v>
      </c>
      <c r="BN139" s="146">
        <f t="shared" si="72"/>
        <v>1</v>
      </c>
      <c r="BO139" s="146">
        <f t="shared" si="72"/>
        <v>1</v>
      </c>
    </row>
    <row r="140" spans="1:67" s="129" customFormat="1" ht="18.75" customHeight="1" x14ac:dyDescent="0.25">
      <c r="A140" s="122"/>
      <c r="B140" s="145" t="s">
        <v>929</v>
      </c>
      <c r="C140" s="145" t="s">
        <v>930</v>
      </c>
      <c r="D140" s="145" t="s">
        <v>19</v>
      </c>
      <c r="E140" s="224">
        <f>VLOOKUP(B140,'Cuadro Control'!C164:J2070,8,FALSE)</f>
        <v>46410609.014634147</v>
      </c>
      <c r="F140" s="146">
        <f t="shared" si="69"/>
        <v>8.742083556535862E-3</v>
      </c>
      <c r="G140" s="147">
        <v>46452</v>
      </c>
      <c r="H140" s="147">
        <v>46455</v>
      </c>
      <c r="I140" s="146">
        <f t="shared" si="67"/>
        <v>0</v>
      </c>
      <c r="J140" s="146">
        <f t="shared" si="67"/>
        <v>0</v>
      </c>
      <c r="K140" s="146">
        <f t="shared" si="67"/>
        <v>0</v>
      </c>
      <c r="L140" s="146">
        <f t="shared" si="67"/>
        <v>0</v>
      </c>
      <c r="M140" s="146">
        <f t="shared" si="67"/>
        <v>0</v>
      </c>
      <c r="N140" s="146">
        <f t="shared" si="67"/>
        <v>0</v>
      </c>
      <c r="O140" s="146">
        <f t="shared" si="67"/>
        <v>0</v>
      </c>
      <c r="P140" s="146">
        <f t="shared" si="67"/>
        <v>0</v>
      </c>
      <c r="Q140" s="146">
        <f t="shared" si="67"/>
        <v>0</v>
      </c>
      <c r="R140" s="146">
        <f t="shared" si="67"/>
        <v>0</v>
      </c>
      <c r="S140" s="146">
        <f t="shared" si="67"/>
        <v>0</v>
      </c>
      <c r="T140" s="146">
        <f t="shared" si="67"/>
        <v>0</v>
      </c>
      <c r="U140" s="146">
        <f t="shared" si="67"/>
        <v>0</v>
      </c>
      <c r="V140" s="146">
        <f t="shared" si="67"/>
        <v>0</v>
      </c>
      <c r="W140" s="146">
        <f t="shared" si="67"/>
        <v>0</v>
      </c>
      <c r="X140" s="146">
        <f t="shared" si="67"/>
        <v>0</v>
      </c>
      <c r="Y140" s="146">
        <f t="shared" si="73"/>
        <v>0</v>
      </c>
      <c r="Z140" s="146">
        <f t="shared" si="73"/>
        <v>0</v>
      </c>
      <c r="AA140" s="146">
        <f t="shared" si="73"/>
        <v>0</v>
      </c>
      <c r="AB140" s="146">
        <f t="shared" si="73"/>
        <v>0</v>
      </c>
      <c r="AC140" s="146">
        <f t="shared" si="73"/>
        <v>0</v>
      </c>
      <c r="AD140" s="146">
        <f t="shared" si="73"/>
        <v>0</v>
      </c>
      <c r="AE140" s="146">
        <f t="shared" si="73"/>
        <v>0</v>
      </c>
      <c r="AF140" s="146">
        <f t="shared" si="73"/>
        <v>0</v>
      </c>
      <c r="AG140" s="146">
        <f t="shared" si="73"/>
        <v>0</v>
      </c>
      <c r="AH140" s="146">
        <f t="shared" si="73"/>
        <v>0</v>
      </c>
      <c r="AI140" s="146">
        <f t="shared" si="73"/>
        <v>0</v>
      </c>
      <c r="AJ140" s="146">
        <f t="shared" si="73"/>
        <v>0</v>
      </c>
      <c r="AK140" s="146">
        <f t="shared" si="73"/>
        <v>0</v>
      </c>
      <c r="AL140" s="146">
        <f t="shared" si="73"/>
        <v>0</v>
      </c>
      <c r="AM140" s="146">
        <f t="shared" si="73"/>
        <v>0</v>
      </c>
      <c r="AN140" s="146">
        <f t="shared" si="73"/>
        <v>0</v>
      </c>
      <c r="AO140" s="146">
        <f t="shared" si="73"/>
        <v>0</v>
      </c>
      <c r="AP140" s="146">
        <f t="shared" si="73"/>
        <v>0</v>
      </c>
      <c r="AQ140" s="146">
        <f t="shared" si="73"/>
        <v>0</v>
      </c>
      <c r="AR140" s="146">
        <f t="shared" si="73"/>
        <v>1</v>
      </c>
      <c r="AS140" s="146">
        <f t="shared" si="73"/>
        <v>1</v>
      </c>
      <c r="AT140" s="146">
        <f t="shared" si="73"/>
        <v>1</v>
      </c>
      <c r="AU140" s="146">
        <f t="shared" si="73"/>
        <v>1</v>
      </c>
      <c r="AV140" s="146">
        <f t="shared" si="73"/>
        <v>1</v>
      </c>
      <c r="AW140" s="146">
        <f t="shared" si="73"/>
        <v>1</v>
      </c>
      <c r="AX140" s="146">
        <f t="shared" si="73"/>
        <v>1</v>
      </c>
      <c r="AY140" s="146">
        <f t="shared" si="73"/>
        <v>1</v>
      </c>
      <c r="AZ140" s="146">
        <f t="shared" si="73"/>
        <v>1</v>
      </c>
      <c r="BA140" s="146">
        <f t="shared" si="73"/>
        <v>1</v>
      </c>
      <c r="BB140" s="146">
        <f t="shared" si="73"/>
        <v>1</v>
      </c>
      <c r="BC140" s="146">
        <f t="shared" si="73"/>
        <v>1</v>
      </c>
      <c r="BD140" s="146">
        <f t="shared" si="73"/>
        <v>1</v>
      </c>
      <c r="BE140" s="146">
        <f t="shared" si="72"/>
        <v>1</v>
      </c>
      <c r="BF140" s="146">
        <f t="shared" si="72"/>
        <v>1</v>
      </c>
      <c r="BG140" s="146">
        <f t="shared" si="72"/>
        <v>1</v>
      </c>
      <c r="BH140" s="146">
        <f t="shared" si="72"/>
        <v>1</v>
      </c>
      <c r="BI140" s="146">
        <f t="shared" si="72"/>
        <v>1</v>
      </c>
      <c r="BJ140" s="146">
        <f t="shared" si="72"/>
        <v>1</v>
      </c>
      <c r="BK140" s="146">
        <f t="shared" si="72"/>
        <v>1</v>
      </c>
      <c r="BL140" s="146">
        <f t="shared" si="72"/>
        <v>1</v>
      </c>
      <c r="BM140" s="146">
        <f t="shared" si="72"/>
        <v>1</v>
      </c>
      <c r="BN140" s="146">
        <f t="shared" si="72"/>
        <v>1</v>
      </c>
      <c r="BO140" s="146">
        <f t="shared" si="72"/>
        <v>1</v>
      </c>
    </row>
    <row r="141" spans="1:67" s="129" customFormat="1" ht="18.75" customHeight="1" x14ac:dyDescent="0.25">
      <c r="A141" s="122"/>
      <c r="B141" s="145" t="s">
        <v>931</v>
      </c>
      <c r="C141" s="145" t="s">
        <v>932</v>
      </c>
      <c r="D141" s="145" t="s">
        <v>9</v>
      </c>
      <c r="E141" s="224">
        <f>VLOOKUP(B141,'Cuadro Control'!C166:J2071,8,FALSE)</f>
        <v>1587346329.5488234</v>
      </c>
      <c r="F141" s="146">
        <f t="shared" si="69"/>
        <v>0.29899875353285565</v>
      </c>
      <c r="G141" s="147">
        <v>46452</v>
      </c>
      <c r="H141" s="147">
        <v>46463</v>
      </c>
      <c r="I141" s="146">
        <f t="shared" si="67"/>
        <v>0</v>
      </c>
      <c r="J141" s="146">
        <f t="shared" si="67"/>
        <v>0</v>
      </c>
      <c r="K141" s="146">
        <f t="shared" si="67"/>
        <v>0</v>
      </c>
      <c r="L141" s="146">
        <f t="shared" si="67"/>
        <v>0</v>
      </c>
      <c r="M141" s="146">
        <f t="shared" si="67"/>
        <v>0</v>
      </c>
      <c r="N141" s="146">
        <f t="shared" si="67"/>
        <v>0</v>
      </c>
      <c r="O141" s="146">
        <f t="shared" si="67"/>
        <v>0</v>
      </c>
      <c r="P141" s="146">
        <f t="shared" si="67"/>
        <v>0</v>
      </c>
      <c r="Q141" s="146">
        <f t="shared" si="67"/>
        <v>0</v>
      </c>
      <c r="R141" s="146">
        <f t="shared" si="67"/>
        <v>0</v>
      </c>
      <c r="S141" s="146">
        <f t="shared" si="67"/>
        <v>0</v>
      </c>
      <c r="T141" s="146">
        <f t="shared" si="67"/>
        <v>0</v>
      </c>
      <c r="U141" s="146">
        <f t="shared" si="67"/>
        <v>0</v>
      </c>
      <c r="V141" s="146">
        <f t="shared" si="67"/>
        <v>0</v>
      </c>
      <c r="W141" s="146">
        <f t="shared" si="67"/>
        <v>0</v>
      </c>
      <c r="X141" s="146">
        <f t="shared" si="67"/>
        <v>0</v>
      </c>
      <c r="Y141" s="146">
        <f t="shared" si="73"/>
        <v>0</v>
      </c>
      <c r="Z141" s="146">
        <f t="shared" si="73"/>
        <v>0</v>
      </c>
      <c r="AA141" s="146">
        <f t="shared" si="73"/>
        <v>0</v>
      </c>
      <c r="AB141" s="146">
        <f t="shared" si="73"/>
        <v>0</v>
      </c>
      <c r="AC141" s="146">
        <f t="shared" si="73"/>
        <v>0</v>
      </c>
      <c r="AD141" s="146">
        <f t="shared" si="73"/>
        <v>0</v>
      </c>
      <c r="AE141" s="146">
        <f t="shared" si="73"/>
        <v>0</v>
      </c>
      <c r="AF141" s="146">
        <f t="shared" si="73"/>
        <v>0</v>
      </c>
      <c r="AG141" s="146">
        <f t="shared" si="73"/>
        <v>0</v>
      </c>
      <c r="AH141" s="146">
        <f t="shared" si="73"/>
        <v>0</v>
      </c>
      <c r="AI141" s="146">
        <f t="shared" si="73"/>
        <v>0</v>
      </c>
      <c r="AJ141" s="146">
        <f t="shared" si="73"/>
        <v>0</v>
      </c>
      <c r="AK141" s="146">
        <f t="shared" si="73"/>
        <v>0</v>
      </c>
      <c r="AL141" s="146">
        <f t="shared" si="73"/>
        <v>0</v>
      </c>
      <c r="AM141" s="146">
        <f t="shared" si="73"/>
        <v>0</v>
      </c>
      <c r="AN141" s="146">
        <f t="shared" si="73"/>
        <v>0</v>
      </c>
      <c r="AO141" s="146">
        <f t="shared" si="73"/>
        <v>0</v>
      </c>
      <c r="AP141" s="146">
        <f t="shared" si="73"/>
        <v>0</v>
      </c>
      <c r="AQ141" s="146">
        <f t="shared" si="73"/>
        <v>0</v>
      </c>
      <c r="AR141" s="146">
        <f t="shared" si="73"/>
        <v>0.58333333333333337</v>
      </c>
      <c r="AS141" s="146">
        <f t="shared" si="73"/>
        <v>1</v>
      </c>
      <c r="AT141" s="146">
        <f t="shared" si="73"/>
        <v>1</v>
      </c>
      <c r="AU141" s="146">
        <f t="shared" si="73"/>
        <v>1</v>
      </c>
      <c r="AV141" s="146">
        <f t="shared" si="73"/>
        <v>1</v>
      </c>
      <c r="AW141" s="146">
        <f t="shared" si="73"/>
        <v>1</v>
      </c>
      <c r="AX141" s="146">
        <f t="shared" si="73"/>
        <v>1</v>
      </c>
      <c r="AY141" s="146">
        <f t="shared" si="73"/>
        <v>1</v>
      </c>
      <c r="AZ141" s="146">
        <f t="shared" si="73"/>
        <v>1</v>
      </c>
      <c r="BA141" s="146">
        <f t="shared" si="73"/>
        <v>1</v>
      </c>
      <c r="BB141" s="146">
        <f t="shared" si="73"/>
        <v>1</v>
      </c>
      <c r="BC141" s="146">
        <f t="shared" si="73"/>
        <v>1</v>
      </c>
      <c r="BD141" s="146">
        <f t="shared" si="73"/>
        <v>1</v>
      </c>
      <c r="BE141" s="146">
        <f t="shared" si="72"/>
        <v>1</v>
      </c>
      <c r="BF141" s="146">
        <f t="shared" si="72"/>
        <v>1</v>
      </c>
      <c r="BG141" s="146">
        <f t="shared" si="72"/>
        <v>1</v>
      </c>
      <c r="BH141" s="146">
        <f t="shared" si="72"/>
        <v>1</v>
      </c>
      <c r="BI141" s="146">
        <f t="shared" si="72"/>
        <v>1</v>
      </c>
      <c r="BJ141" s="146">
        <f t="shared" si="72"/>
        <v>1</v>
      </c>
      <c r="BK141" s="146">
        <f t="shared" si="72"/>
        <v>1</v>
      </c>
      <c r="BL141" s="146">
        <f t="shared" si="72"/>
        <v>1</v>
      </c>
      <c r="BM141" s="146">
        <f t="shared" si="72"/>
        <v>1</v>
      </c>
      <c r="BN141" s="146">
        <f t="shared" si="72"/>
        <v>1</v>
      </c>
      <c r="BO141" s="146">
        <f t="shared" si="72"/>
        <v>1</v>
      </c>
    </row>
    <row r="142" spans="1:67" s="129" customFormat="1" ht="18.75" customHeight="1" x14ac:dyDescent="0.25">
      <c r="A142" s="122"/>
      <c r="B142" s="142" t="s">
        <v>933</v>
      </c>
      <c r="C142" s="142" t="s">
        <v>934</v>
      </c>
      <c r="D142" s="142" t="s">
        <v>9</v>
      </c>
      <c r="E142" s="223">
        <f>VLOOKUP(B142,'Cuadro Control'!C167:J2072,8,FALSE)</f>
        <v>179532477.23999998</v>
      </c>
      <c r="F142" s="143">
        <f t="shared" si="69"/>
        <v>3.3817438522495219E-2</v>
      </c>
      <c r="G142" s="144">
        <v>46455</v>
      </c>
      <c r="H142" s="144">
        <v>46469</v>
      </c>
      <c r="I142" s="143">
        <f t="shared" si="67"/>
        <v>0</v>
      </c>
      <c r="J142" s="143">
        <f t="shared" si="67"/>
        <v>0</v>
      </c>
      <c r="K142" s="143">
        <f t="shared" si="67"/>
        <v>0</v>
      </c>
      <c r="L142" s="143">
        <f t="shared" si="67"/>
        <v>0</v>
      </c>
      <c r="M142" s="143">
        <f t="shared" si="67"/>
        <v>0</v>
      </c>
      <c r="N142" s="143">
        <f t="shared" si="67"/>
        <v>0</v>
      </c>
      <c r="O142" s="143">
        <f t="shared" si="67"/>
        <v>0</v>
      </c>
      <c r="P142" s="143">
        <f t="shared" si="67"/>
        <v>0</v>
      </c>
      <c r="Q142" s="143">
        <f t="shared" si="67"/>
        <v>0</v>
      </c>
      <c r="R142" s="143">
        <f t="shared" si="67"/>
        <v>0</v>
      </c>
      <c r="S142" s="143">
        <f t="shared" si="67"/>
        <v>0</v>
      </c>
      <c r="T142" s="143">
        <f t="shared" si="67"/>
        <v>0</v>
      </c>
      <c r="U142" s="143">
        <f t="shared" si="67"/>
        <v>0</v>
      </c>
      <c r="V142" s="143">
        <f t="shared" si="67"/>
        <v>0</v>
      </c>
      <c r="W142" s="143">
        <f t="shared" si="67"/>
        <v>0</v>
      </c>
      <c r="X142" s="143">
        <f t="shared" ref="X142:BO143" si="74">IF($G142=0,0,IF(X$6&lt;$G142,0,IF(X$6&gt;$H142,1,(X$6-$G142+1)/($H142-$G142+1))))</f>
        <v>0</v>
      </c>
      <c r="Y142" s="143">
        <f t="shared" si="74"/>
        <v>0</v>
      </c>
      <c r="Z142" s="143">
        <f t="shared" si="74"/>
        <v>0</v>
      </c>
      <c r="AA142" s="143">
        <f t="shared" si="74"/>
        <v>0</v>
      </c>
      <c r="AB142" s="143">
        <f t="shared" si="74"/>
        <v>0</v>
      </c>
      <c r="AC142" s="143">
        <f t="shared" si="74"/>
        <v>0</v>
      </c>
      <c r="AD142" s="143">
        <f t="shared" si="74"/>
        <v>0</v>
      </c>
      <c r="AE142" s="143">
        <f t="shared" si="74"/>
        <v>0</v>
      </c>
      <c r="AF142" s="143">
        <f t="shared" si="74"/>
        <v>0</v>
      </c>
      <c r="AG142" s="143">
        <f t="shared" si="74"/>
        <v>0</v>
      </c>
      <c r="AH142" s="143">
        <f t="shared" si="74"/>
        <v>0</v>
      </c>
      <c r="AI142" s="143">
        <f t="shared" si="74"/>
        <v>0</v>
      </c>
      <c r="AJ142" s="143">
        <f t="shared" si="74"/>
        <v>0</v>
      </c>
      <c r="AK142" s="143">
        <f t="shared" si="74"/>
        <v>0</v>
      </c>
      <c r="AL142" s="143">
        <f t="shared" si="74"/>
        <v>0</v>
      </c>
      <c r="AM142" s="143">
        <f t="shared" si="74"/>
        <v>0</v>
      </c>
      <c r="AN142" s="143">
        <f t="shared" si="74"/>
        <v>0</v>
      </c>
      <c r="AO142" s="143">
        <f t="shared" si="74"/>
        <v>0</v>
      </c>
      <c r="AP142" s="143">
        <f t="shared" si="74"/>
        <v>0</v>
      </c>
      <c r="AQ142" s="143">
        <f t="shared" si="74"/>
        <v>0</v>
      </c>
      <c r="AR142" s="143">
        <f t="shared" si="74"/>
        <v>0.26666666666666666</v>
      </c>
      <c r="AS142" s="143">
        <f t="shared" si="74"/>
        <v>0.73333333333333328</v>
      </c>
      <c r="AT142" s="143">
        <f t="shared" si="74"/>
        <v>1</v>
      </c>
      <c r="AU142" s="143">
        <f t="shared" si="74"/>
        <v>1</v>
      </c>
      <c r="AV142" s="143">
        <f t="shared" si="74"/>
        <v>1</v>
      </c>
      <c r="AW142" s="143">
        <f t="shared" si="74"/>
        <v>1</v>
      </c>
      <c r="AX142" s="143">
        <f t="shared" si="74"/>
        <v>1</v>
      </c>
      <c r="AY142" s="143">
        <f t="shared" si="74"/>
        <v>1</v>
      </c>
      <c r="AZ142" s="143">
        <f t="shared" si="74"/>
        <v>1</v>
      </c>
      <c r="BA142" s="143">
        <f t="shared" si="74"/>
        <v>1</v>
      </c>
      <c r="BB142" s="143">
        <f t="shared" si="74"/>
        <v>1</v>
      </c>
      <c r="BC142" s="143">
        <f t="shared" si="74"/>
        <v>1</v>
      </c>
      <c r="BD142" s="143">
        <f t="shared" si="74"/>
        <v>1</v>
      </c>
      <c r="BE142" s="143">
        <f t="shared" si="74"/>
        <v>1</v>
      </c>
      <c r="BF142" s="143">
        <f t="shared" si="74"/>
        <v>1</v>
      </c>
      <c r="BG142" s="143">
        <f t="shared" si="74"/>
        <v>1</v>
      </c>
      <c r="BH142" s="143">
        <f t="shared" si="74"/>
        <v>1</v>
      </c>
      <c r="BI142" s="143">
        <f t="shared" si="74"/>
        <v>1</v>
      </c>
      <c r="BJ142" s="143">
        <f t="shared" si="74"/>
        <v>1</v>
      </c>
      <c r="BK142" s="143">
        <f t="shared" si="74"/>
        <v>1</v>
      </c>
      <c r="BL142" s="143">
        <f t="shared" si="74"/>
        <v>1</v>
      </c>
      <c r="BM142" s="143">
        <f t="shared" si="74"/>
        <v>1</v>
      </c>
      <c r="BN142" s="143">
        <f t="shared" si="74"/>
        <v>1</v>
      </c>
      <c r="BO142" s="143">
        <f t="shared" si="74"/>
        <v>1</v>
      </c>
    </row>
    <row r="143" spans="1:67" s="129" customFormat="1" ht="18.75" customHeight="1" x14ac:dyDescent="0.25">
      <c r="A143" s="122"/>
      <c r="B143" s="148" t="s">
        <v>935</v>
      </c>
      <c r="C143" s="148" t="s">
        <v>1975</v>
      </c>
      <c r="D143" s="148" t="s">
        <v>3</v>
      </c>
      <c r="E143" s="225">
        <f>VLOOKUP(B143,'Cuadro Control'!C168:J2073,8,FALSE)</f>
        <v>0</v>
      </c>
      <c r="F143" s="149">
        <f>IFERROR(E143/$E$127,0)</f>
        <v>0</v>
      </c>
      <c r="G143" s="150">
        <v>46606</v>
      </c>
      <c r="H143" s="150">
        <v>46606</v>
      </c>
      <c r="I143" s="149">
        <f t="shared" ref="I143:X143" si="75">IF($G143=0,0,IF(I$6&lt;$G143,0,IF(I$6&gt;$H143,1,(I$6-$G143+1)/($H143-$G143+1))))</f>
        <v>0</v>
      </c>
      <c r="J143" s="149">
        <f t="shared" si="75"/>
        <v>0</v>
      </c>
      <c r="K143" s="149">
        <f t="shared" si="75"/>
        <v>0</v>
      </c>
      <c r="L143" s="149">
        <f t="shared" si="75"/>
        <v>0</v>
      </c>
      <c r="M143" s="149">
        <f t="shared" si="75"/>
        <v>0</v>
      </c>
      <c r="N143" s="149">
        <f t="shared" si="75"/>
        <v>0</v>
      </c>
      <c r="O143" s="149">
        <f t="shared" si="75"/>
        <v>0</v>
      </c>
      <c r="P143" s="149">
        <f t="shared" si="75"/>
        <v>0</v>
      </c>
      <c r="Q143" s="149">
        <f t="shared" si="75"/>
        <v>0</v>
      </c>
      <c r="R143" s="149">
        <f t="shared" si="75"/>
        <v>0</v>
      </c>
      <c r="S143" s="149">
        <f t="shared" si="75"/>
        <v>0</v>
      </c>
      <c r="T143" s="149">
        <f t="shared" si="75"/>
        <v>0</v>
      </c>
      <c r="U143" s="149">
        <f t="shared" si="75"/>
        <v>0</v>
      </c>
      <c r="V143" s="149">
        <f t="shared" si="75"/>
        <v>0</v>
      </c>
      <c r="W143" s="149">
        <f t="shared" si="75"/>
        <v>0</v>
      </c>
      <c r="X143" s="149">
        <f t="shared" si="75"/>
        <v>0</v>
      </c>
      <c r="Y143" s="149">
        <f t="shared" si="74"/>
        <v>0</v>
      </c>
      <c r="Z143" s="149">
        <f t="shared" si="74"/>
        <v>0</v>
      </c>
      <c r="AA143" s="149">
        <f t="shared" si="74"/>
        <v>0</v>
      </c>
      <c r="AB143" s="149">
        <f t="shared" si="74"/>
        <v>0</v>
      </c>
      <c r="AC143" s="149">
        <f t="shared" si="74"/>
        <v>0</v>
      </c>
      <c r="AD143" s="149">
        <f t="shared" si="74"/>
        <v>0</v>
      </c>
      <c r="AE143" s="149">
        <f t="shared" si="74"/>
        <v>0</v>
      </c>
      <c r="AF143" s="149">
        <f t="shared" si="74"/>
        <v>0</v>
      </c>
      <c r="AG143" s="149">
        <f t="shared" si="74"/>
        <v>0</v>
      </c>
      <c r="AH143" s="149">
        <f t="shared" si="74"/>
        <v>0</v>
      </c>
      <c r="AI143" s="149">
        <f t="shared" si="74"/>
        <v>0</v>
      </c>
      <c r="AJ143" s="149">
        <f t="shared" si="74"/>
        <v>0</v>
      </c>
      <c r="AK143" s="149">
        <f t="shared" si="74"/>
        <v>0</v>
      </c>
      <c r="AL143" s="149">
        <f t="shared" si="74"/>
        <v>0</v>
      </c>
      <c r="AM143" s="149">
        <f t="shared" si="74"/>
        <v>0</v>
      </c>
      <c r="AN143" s="149">
        <f t="shared" si="74"/>
        <v>0</v>
      </c>
      <c r="AO143" s="149">
        <f t="shared" si="74"/>
        <v>0</v>
      </c>
      <c r="AP143" s="149">
        <f t="shared" si="74"/>
        <v>0</v>
      </c>
      <c r="AQ143" s="149">
        <f t="shared" si="74"/>
        <v>0</v>
      </c>
      <c r="AR143" s="149">
        <f t="shared" si="74"/>
        <v>0</v>
      </c>
      <c r="AS143" s="149">
        <f t="shared" si="74"/>
        <v>0</v>
      </c>
      <c r="AT143" s="149">
        <f t="shared" si="74"/>
        <v>0</v>
      </c>
      <c r="AU143" s="149">
        <f t="shared" si="74"/>
        <v>0</v>
      </c>
      <c r="AV143" s="149">
        <f t="shared" si="74"/>
        <v>0</v>
      </c>
      <c r="AW143" s="149">
        <f t="shared" si="74"/>
        <v>0</v>
      </c>
      <c r="AX143" s="149">
        <f t="shared" si="74"/>
        <v>0</v>
      </c>
      <c r="AY143" s="149">
        <f t="shared" si="74"/>
        <v>0</v>
      </c>
      <c r="AZ143" s="149">
        <f t="shared" si="74"/>
        <v>0</v>
      </c>
      <c r="BA143" s="149">
        <f t="shared" si="74"/>
        <v>0</v>
      </c>
      <c r="BB143" s="149">
        <f t="shared" si="74"/>
        <v>0</v>
      </c>
      <c r="BC143" s="149">
        <f t="shared" si="74"/>
        <v>0</v>
      </c>
      <c r="BD143" s="149">
        <f t="shared" si="74"/>
        <v>0</v>
      </c>
      <c r="BE143" s="149">
        <f t="shared" si="74"/>
        <v>0</v>
      </c>
      <c r="BF143" s="149">
        <f t="shared" si="74"/>
        <v>0</v>
      </c>
      <c r="BG143" s="149">
        <f t="shared" si="74"/>
        <v>0</v>
      </c>
      <c r="BH143" s="149">
        <f t="shared" si="74"/>
        <v>0</v>
      </c>
      <c r="BI143" s="149">
        <f t="shared" si="74"/>
        <v>0</v>
      </c>
      <c r="BJ143" s="149">
        <f t="shared" si="74"/>
        <v>0</v>
      </c>
      <c r="BK143" s="149">
        <f t="shared" si="74"/>
        <v>0</v>
      </c>
      <c r="BL143" s="149">
        <f t="shared" si="74"/>
        <v>0</v>
      </c>
      <c r="BM143" s="149">
        <f t="shared" si="74"/>
        <v>0</v>
      </c>
      <c r="BN143" s="149">
        <f t="shared" si="74"/>
        <v>1</v>
      </c>
      <c r="BO143" s="149">
        <f t="shared" si="74"/>
        <v>1</v>
      </c>
    </row>
    <row r="144" spans="1:67" s="129" customFormat="1" ht="18.75" customHeight="1" x14ac:dyDescent="0.25">
      <c r="A144" s="122"/>
      <c r="B144" s="139" t="s">
        <v>936</v>
      </c>
      <c r="C144" s="139" t="s">
        <v>937</v>
      </c>
      <c r="D144" s="139" t="s">
        <v>905</v>
      </c>
      <c r="E144" s="222">
        <f>SUM(E145:E160)</f>
        <v>5308872732.0543728</v>
      </c>
      <c r="F144" s="140">
        <f>IFERROR(E144/$E$109,0)</f>
        <v>2.9408554574576196E-2</v>
      </c>
      <c r="G144" s="141">
        <v>46258</v>
      </c>
      <c r="H144" s="141">
        <v>46606</v>
      </c>
      <c r="I144" s="140">
        <f>SUMPRODUCT($F145:$F159,I145:I159)</f>
        <v>0</v>
      </c>
      <c r="J144" s="140">
        <f t="shared" ref="J144:BO144" si="76">SUMPRODUCT($F145:$F159,J145:J159)</f>
        <v>0</v>
      </c>
      <c r="K144" s="140">
        <f t="shared" si="76"/>
        <v>0</v>
      </c>
      <c r="L144" s="140">
        <f t="shared" si="76"/>
        <v>0</v>
      </c>
      <c r="M144" s="140">
        <f t="shared" si="76"/>
        <v>0</v>
      </c>
      <c r="N144" s="140">
        <f t="shared" si="76"/>
        <v>0</v>
      </c>
      <c r="O144" s="140">
        <f t="shared" si="76"/>
        <v>0</v>
      </c>
      <c r="P144" s="140">
        <f t="shared" si="76"/>
        <v>9.8033736499902394E-3</v>
      </c>
      <c r="Q144" s="140">
        <f t="shared" si="76"/>
        <v>1.5685397839984384E-2</v>
      </c>
      <c r="R144" s="140">
        <f t="shared" si="76"/>
        <v>1.5685397839984384E-2</v>
      </c>
      <c r="S144" s="140">
        <f t="shared" si="76"/>
        <v>1.5685397839984384E-2</v>
      </c>
      <c r="T144" s="140">
        <f t="shared" si="76"/>
        <v>1.5685397839984384E-2</v>
      </c>
      <c r="U144" s="140">
        <f t="shared" si="76"/>
        <v>1.5685397839984384E-2</v>
      </c>
      <c r="V144" s="140">
        <f t="shared" si="76"/>
        <v>1.5685397839984384E-2</v>
      </c>
      <c r="W144" s="140">
        <f t="shared" si="76"/>
        <v>3.7750428504315078E-2</v>
      </c>
      <c r="X144" s="140">
        <f t="shared" si="76"/>
        <v>7.6320178065972868E-2</v>
      </c>
      <c r="Y144" s="140">
        <f t="shared" si="76"/>
        <v>0.15928166097601784</v>
      </c>
      <c r="Z144" s="140">
        <f t="shared" si="76"/>
        <v>0.21229609427142909</v>
      </c>
      <c r="AA144" s="140">
        <f t="shared" si="76"/>
        <v>0.29644879442674071</v>
      </c>
      <c r="AB144" s="140">
        <f t="shared" si="76"/>
        <v>0.38060149458205239</v>
      </c>
      <c r="AC144" s="140">
        <f t="shared" si="76"/>
        <v>0.41666693750575734</v>
      </c>
      <c r="AD144" s="140">
        <f t="shared" si="76"/>
        <v>0.41666693750575734</v>
      </c>
      <c r="AE144" s="140">
        <f t="shared" si="76"/>
        <v>0.41666693750575734</v>
      </c>
      <c r="AF144" s="140">
        <f t="shared" si="76"/>
        <v>0.41666693750575734</v>
      </c>
      <c r="AG144" s="140">
        <f t="shared" si="76"/>
        <v>0.41666693750575734</v>
      </c>
      <c r="AH144" s="140">
        <f t="shared" si="76"/>
        <v>0.41666693750575734</v>
      </c>
      <c r="AI144" s="140">
        <f t="shared" si="76"/>
        <v>0.41666693750575734</v>
      </c>
      <c r="AJ144" s="140">
        <f t="shared" si="76"/>
        <v>0.41666693750575734</v>
      </c>
      <c r="AK144" s="140">
        <f t="shared" si="76"/>
        <v>0.41666693750575734</v>
      </c>
      <c r="AL144" s="140">
        <f t="shared" si="76"/>
        <v>0.41666693750575734</v>
      </c>
      <c r="AM144" s="140">
        <f t="shared" si="76"/>
        <v>0.41666693750575734</v>
      </c>
      <c r="AN144" s="140">
        <f t="shared" si="76"/>
        <v>0.41666693750575734</v>
      </c>
      <c r="AO144" s="140">
        <f t="shared" si="76"/>
        <v>0.41666693750575734</v>
      </c>
      <c r="AP144" s="140">
        <f t="shared" si="76"/>
        <v>0.64850810003989967</v>
      </c>
      <c r="AQ144" s="140">
        <f t="shared" si="76"/>
        <v>0.65049482490954236</v>
      </c>
      <c r="AR144" s="140">
        <f t="shared" si="76"/>
        <v>0.78074169005721283</v>
      </c>
      <c r="AS144" s="140">
        <f t="shared" si="76"/>
        <v>0.98792234338482321</v>
      </c>
      <c r="AT144" s="140">
        <f t="shared" si="76"/>
        <v>1</v>
      </c>
      <c r="AU144" s="140">
        <f t="shared" si="76"/>
        <v>1</v>
      </c>
      <c r="AV144" s="140">
        <f t="shared" si="76"/>
        <v>1</v>
      </c>
      <c r="AW144" s="140">
        <f t="shared" si="76"/>
        <v>1</v>
      </c>
      <c r="AX144" s="140">
        <f t="shared" si="76"/>
        <v>1</v>
      </c>
      <c r="AY144" s="140">
        <f t="shared" si="76"/>
        <v>1</v>
      </c>
      <c r="AZ144" s="140">
        <f t="shared" si="76"/>
        <v>1</v>
      </c>
      <c r="BA144" s="140">
        <f t="shared" si="76"/>
        <v>1</v>
      </c>
      <c r="BB144" s="140">
        <f t="shared" si="76"/>
        <v>1</v>
      </c>
      <c r="BC144" s="140">
        <f t="shared" si="76"/>
        <v>1</v>
      </c>
      <c r="BD144" s="140">
        <f t="shared" si="76"/>
        <v>1</v>
      </c>
      <c r="BE144" s="140">
        <f t="shared" si="76"/>
        <v>1</v>
      </c>
      <c r="BF144" s="140">
        <f t="shared" si="76"/>
        <v>1</v>
      </c>
      <c r="BG144" s="140">
        <f t="shared" si="76"/>
        <v>1</v>
      </c>
      <c r="BH144" s="140">
        <f t="shared" si="76"/>
        <v>1</v>
      </c>
      <c r="BI144" s="140">
        <f t="shared" si="76"/>
        <v>1</v>
      </c>
      <c r="BJ144" s="140">
        <f t="shared" si="76"/>
        <v>1</v>
      </c>
      <c r="BK144" s="140">
        <f t="shared" si="76"/>
        <v>1</v>
      </c>
      <c r="BL144" s="140">
        <f t="shared" si="76"/>
        <v>1</v>
      </c>
      <c r="BM144" s="140">
        <f t="shared" si="76"/>
        <v>1</v>
      </c>
      <c r="BN144" s="140">
        <f t="shared" si="76"/>
        <v>1</v>
      </c>
      <c r="BO144" s="140">
        <f t="shared" si="76"/>
        <v>1</v>
      </c>
    </row>
    <row r="145" spans="1:67" s="129" customFormat="1" ht="18.75" customHeight="1" x14ac:dyDescent="0.25">
      <c r="A145" s="122"/>
      <c r="B145" s="145" t="s">
        <v>938</v>
      </c>
      <c r="C145" s="145" t="s">
        <v>939</v>
      </c>
      <c r="D145" s="145" t="s">
        <v>22</v>
      </c>
      <c r="E145" s="224">
        <f>VLOOKUP(B145,'Cuadro Control'!C170:J2075,8,FALSE)</f>
        <v>83271780.884117648</v>
      </c>
      <c r="F145" s="146">
        <f t="shared" ref="F145:F159" si="77">IFERROR(E145/$E$144,0)</f>
        <v>1.5685397839984384E-2</v>
      </c>
      <c r="G145" s="147">
        <v>46258</v>
      </c>
      <c r="H145" s="147">
        <v>46265</v>
      </c>
      <c r="I145" s="146">
        <f t="shared" ref="I145:X160" si="78">IF($G145=0,0,IF(I$6&lt;$G145,0,IF(I$6&gt;$H145,1,(I$6-$G145+1)/($H145-$G145+1))))</f>
        <v>0</v>
      </c>
      <c r="J145" s="146">
        <f t="shared" si="78"/>
        <v>0</v>
      </c>
      <c r="K145" s="146">
        <f t="shared" si="78"/>
        <v>0</v>
      </c>
      <c r="L145" s="146">
        <f t="shared" si="78"/>
        <v>0</v>
      </c>
      <c r="M145" s="146">
        <f t="shared" si="78"/>
        <v>0</v>
      </c>
      <c r="N145" s="146">
        <f t="shared" si="78"/>
        <v>0</v>
      </c>
      <c r="O145" s="146">
        <f t="shared" si="78"/>
        <v>0</v>
      </c>
      <c r="P145" s="146">
        <f t="shared" si="78"/>
        <v>0.625</v>
      </c>
      <c r="Q145" s="146">
        <f t="shared" si="78"/>
        <v>1</v>
      </c>
      <c r="R145" s="146">
        <f t="shared" si="78"/>
        <v>1</v>
      </c>
      <c r="S145" s="146">
        <f t="shared" si="78"/>
        <v>1</v>
      </c>
      <c r="T145" s="146">
        <f t="shared" si="78"/>
        <v>1</v>
      </c>
      <c r="U145" s="146">
        <f t="shared" si="78"/>
        <v>1</v>
      </c>
      <c r="V145" s="146">
        <f t="shared" si="78"/>
        <v>1</v>
      </c>
      <c r="W145" s="146">
        <f t="shared" si="78"/>
        <v>1</v>
      </c>
      <c r="X145" s="146">
        <f t="shared" si="78"/>
        <v>1</v>
      </c>
      <c r="Y145" s="146">
        <f t="shared" ref="Y145:BD152" si="79">IF($G145=0,0,IF(Y$6&lt;$G145,0,IF(Y$6&gt;$H145,1,(Y$6-$G145+1)/($H145-$G145+1))))</f>
        <v>1</v>
      </c>
      <c r="Z145" s="146">
        <f t="shared" si="79"/>
        <v>1</v>
      </c>
      <c r="AA145" s="146">
        <f t="shared" si="79"/>
        <v>1</v>
      </c>
      <c r="AB145" s="146">
        <f t="shared" si="79"/>
        <v>1</v>
      </c>
      <c r="AC145" s="146">
        <f t="shared" si="79"/>
        <v>1</v>
      </c>
      <c r="AD145" s="146">
        <f t="shared" si="79"/>
        <v>1</v>
      </c>
      <c r="AE145" s="146">
        <f t="shared" si="79"/>
        <v>1</v>
      </c>
      <c r="AF145" s="146">
        <f t="shared" si="79"/>
        <v>1</v>
      </c>
      <c r="AG145" s="146">
        <f t="shared" si="79"/>
        <v>1</v>
      </c>
      <c r="AH145" s="146">
        <f t="shared" si="79"/>
        <v>1</v>
      </c>
      <c r="AI145" s="146">
        <f t="shared" si="79"/>
        <v>1</v>
      </c>
      <c r="AJ145" s="146">
        <f t="shared" si="79"/>
        <v>1</v>
      </c>
      <c r="AK145" s="146">
        <f t="shared" si="79"/>
        <v>1</v>
      </c>
      <c r="AL145" s="146">
        <f t="shared" si="79"/>
        <v>1</v>
      </c>
      <c r="AM145" s="146">
        <f t="shared" si="79"/>
        <v>1</v>
      </c>
      <c r="AN145" s="146">
        <f t="shared" si="79"/>
        <v>1</v>
      </c>
      <c r="AO145" s="146">
        <f t="shared" si="79"/>
        <v>1</v>
      </c>
      <c r="AP145" s="146">
        <f t="shared" si="79"/>
        <v>1</v>
      </c>
      <c r="AQ145" s="146">
        <f t="shared" si="79"/>
        <v>1</v>
      </c>
      <c r="AR145" s="146">
        <f t="shared" si="79"/>
        <v>1</v>
      </c>
      <c r="AS145" s="146">
        <f t="shared" si="79"/>
        <v>1</v>
      </c>
      <c r="AT145" s="146">
        <f t="shared" si="79"/>
        <v>1</v>
      </c>
      <c r="AU145" s="146">
        <f t="shared" si="79"/>
        <v>1</v>
      </c>
      <c r="AV145" s="146">
        <f t="shared" si="79"/>
        <v>1</v>
      </c>
      <c r="AW145" s="146">
        <f t="shared" si="79"/>
        <v>1</v>
      </c>
      <c r="AX145" s="146">
        <f t="shared" si="79"/>
        <v>1</v>
      </c>
      <c r="AY145" s="146">
        <f t="shared" si="79"/>
        <v>1</v>
      </c>
      <c r="AZ145" s="146">
        <f t="shared" si="79"/>
        <v>1</v>
      </c>
      <c r="BA145" s="146">
        <f t="shared" si="79"/>
        <v>1</v>
      </c>
      <c r="BB145" s="146">
        <f t="shared" si="79"/>
        <v>1</v>
      </c>
      <c r="BC145" s="146">
        <f t="shared" si="79"/>
        <v>1</v>
      </c>
      <c r="BD145" s="146">
        <f t="shared" si="79"/>
        <v>1</v>
      </c>
      <c r="BE145" s="146">
        <f t="shared" ref="BE145:BO151" si="80">IF($G145=0,0,IF(BE$6&lt;$G145,0,IF(BE$6&gt;$H145,1,(BE$6-$G145+1)/($H145-$G145+1))))</f>
        <v>1</v>
      </c>
      <c r="BF145" s="146">
        <f t="shared" si="80"/>
        <v>1</v>
      </c>
      <c r="BG145" s="146">
        <f t="shared" si="80"/>
        <v>1</v>
      </c>
      <c r="BH145" s="146">
        <f t="shared" si="80"/>
        <v>1</v>
      </c>
      <c r="BI145" s="146">
        <f t="shared" si="80"/>
        <v>1</v>
      </c>
      <c r="BJ145" s="146">
        <f t="shared" si="80"/>
        <v>1</v>
      </c>
      <c r="BK145" s="146">
        <f t="shared" si="80"/>
        <v>1</v>
      </c>
      <c r="BL145" s="146">
        <f t="shared" si="80"/>
        <v>1</v>
      </c>
      <c r="BM145" s="146">
        <f t="shared" si="80"/>
        <v>1</v>
      </c>
      <c r="BN145" s="146">
        <f t="shared" si="80"/>
        <v>1</v>
      </c>
      <c r="BO145" s="146">
        <f t="shared" si="80"/>
        <v>1</v>
      </c>
    </row>
    <row r="146" spans="1:67" s="129" customFormat="1" ht="18.75" customHeight="1" x14ac:dyDescent="0.25">
      <c r="A146" s="122"/>
      <c r="B146" s="145" t="s">
        <v>940</v>
      </c>
      <c r="C146" s="145" t="s">
        <v>941</v>
      </c>
      <c r="D146" s="145" t="s">
        <v>9</v>
      </c>
      <c r="E146" s="224">
        <f>VLOOKUP(B146,'Cuadro Control'!C171:J2076,8,FALSE)</f>
        <v>312374505.66882348</v>
      </c>
      <c r="F146" s="146">
        <f t="shared" si="77"/>
        <v>5.8840081771548515E-2</v>
      </c>
      <c r="G146" s="147">
        <v>46309</v>
      </c>
      <c r="H146" s="147">
        <v>46316</v>
      </c>
      <c r="I146" s="146">
        <f t="shared" si="78"/>
        <v>0</v>
      </c>
      <c r="J146" s="146">
        <f t="shared" si="78"/>
        <v>0</v>
      </c>
      <c r="K146" s="146">
        <f t="shared" si="78"/>
        <v>0</v>
      </c>
      <c r="L146" s="146">
        <f t="shared" si="78"/>
        <v>0</v>
      </c>
      <c r="M146" s="146">
        <f t="shared" si="78"/>
        <v>0</v>
      </c>
      <c r="N146" s="146">
        <f t="shared" si="78"/>
        <v>0</v>
      </c>
      <c r="O146" s="146">
        <f t="shared" si="78"/>
        <v>0</v>
      </c>
      <c r="P146" s="146">
        <f t="shared" si="78"/>
        <v>0</v>
      </c>
      <c r="Q146" s="146">
        <f t="shared" si="78"/>
        <v>0</v>
      </c>
      <c r="R146" s="146">
        <f t="shared" si="78"/>
        <v>0</v>
      </c>
      <c r="S146" s="146">
        <f t="shared" si="78"/>
        <v>0</v>
      </c>
      <c r="T146" s="146">
        <f t="shared" si="78"/>
        <v>0</v>
      </c>
      <c r="U146" s="146">
        <f t="shared" si="78"/>
        <v>0</v>
      </c>
      <c r="V146" s="146">
        <f t="shared" si="78"/>
        <v>0</v>
      </c>
      <c r="W146" s="146">
        <f t="shared" si="78"/>
        <v>0.375</v>
      </c>
      <c r="X146" s="146">
        <f t="shared" si="78"/>
        <v>1</v>
      </c>
      <c r="Y146" s="146">
        <f t="shared" si="79"/>
        <v>1</v>
      </c>
      <c r="Z146" s="146">
        <f t="shared" si="79"/>
        <v>1</v>
      </c>
      <c r="AA146" s="146">
        <f t="shared" si="79"/>
        <v>1</v>
      </c>
      <c r="AB146" s="146">
        <f t="shared" si="79"/>
        <v>1</v>
      </c>
      <c r="AC146" s="146">
        <f t="shared" si="79"/>
        <v>1</v>
      </c>
      <c r="AD146" s="146">
        <f t="shared" si="79"/>
        <v>1</v>
      </c>
      <c r="AE146" s="146">
        <f t="shared" si="79"/>
        <v>1</v>
      </c>
      <c r="AF146" s="146">
        <f t="shared" si="79"/>
        <v>1</v>
      </c>
      <c r="AG146" s="146">
        <f t="shared" si="79"/>
        <v>1</v>
      </c>
      <c r="AH146" s="146">
        <f t="shared" si="79"/>
        <v>1</v>
      </c>
      <c r="AI146" s="146">
        <f t="shared" si="79"/>
        <v>1</v>
      </c>
      <c r="AJ146" s="146">
        <f t="shared" si="79"/>
        <v>1</v>
      </c>
      <c r="AK146" s="146">
        <f t="shared" si="79"/>
        <v>1</v>
      </c>
      <c r="AL146" s="146">
        <f t="shared" si="79"/>
        <v>1</v>
      </c>
      <c r="AM146" s="146">
        <f t="shared" si="79"/>
        <v>1</v>
      </c>
      <c r="AN146" s="146">
        <f t="shared" si="79"/>
        <v>1</v>
      </c>
      <c r="AO146" s="146">
        <f t="shared" si="79"/>
        <v>1</v>
      </c>
      <c r="AP146" s="146">
        <f t="shared" si="79"/>
        <v>1</v>
      </c>
      <c r="AQ146" s="146">
        <f t="shared" si="79"/>
        <v>1</v>
      </c>
      <c r="AR146" s="146">
        <f t="shared" si="79"/>
        <v>1</v>
      </c>
      <c r="AS146" s="146">
        <f t="shared" si="79"/>
        <v>1</v>
      </c>
      <c r="AT146" s="146">
        <f t="shared" si="79"/>
        <v>1</v>
      </c>
      <c r="AU146" s="146">
        <f t="shared" si="79"/>
        <v>1</v>
      </c>
      <c r="AV146" s="146">
        <f t="shared" si="79"/>
        <v>1</v>
      </c>
      <c r="AW146" s="146">
        <f t="shared" si="79"/>
        <v>1</v>
      </c>
      <c r="AX146" s="146">
        <f t="shared" si="79"/>
        <v>1</v>
      </c>
      <c r="AY146" s="146">
        <f t="shared" si="79"/>
        <v>1</v>
      </c>
      <c r="AZ146" s="146">
        <f t="shared" si="79"/>
        <v>1</v>
      </c>
      <c r="BA146" s="146">
        <f t="shared" si="79"/>
        <v>1</v>
      </c>
      <c r="BB146" s="146">
        <f t="shared" si="79"/>
        <v>1</v>
      </c>
      <c r="BC146" s="146">
        <f t="shared" si="79"/>
        <v>1</v>
      </c>
      <c r="BD146" s="146">
        <f t="shared" si="79"/>
        <v>1</v>
      </c>
      <c r="BE146" s="146">
        <f t="shared" si="80"/>
        <v>1</v>
      </c>
      <c r="BF146" s="146">
        <f t="shared" si="80"/>
        <v>1</v>
      </c>
      <c r="BG146" s="146">
        <f t="shared" si="80"/>
        <v>1</v>
      </c>
      <c r="BH146" s="146">
        <f t="shared" si="80"/>
        <v>1</v>
      </c>
      <c r="BI146" s="146">
        <f t="shared" si="80"/>
        <v>1</v>
      </c>
      <c r="BJ146" s="146">
        <f t="shared" si="80"/>
        <v>1</v>
      </c>
      <c r="BK146" s="146">
        <f t="shared" si="80"/>
        <v>1</v>
      </c>
      <c r="BL146" s="146">
        <f t="shared" si="80"/>
        <v>1</v>
      </c>
      <c r="BM146" s="146">
        <f t="shared" si="80"/>
        <v>1</v>
      </c>
      <c r="BN146" s="146">
        <f t="shared" si="80"/>
        <v>1</v>
      </c>
      <c r="BO146" s="146">
        <f t="shared" si="80"/>
        <v>1</v>
      </c>
    </row>
    <row r="147" spans="1:67" s="129" customFormat="1" ht="18.75" customHeight="1" x14ac:dyDescent="0.25">
      <c r="A147" s="122"/>
      <c r="B147" s="142" t="s">
        <v>942</v>
      </c>
      <c r="C147" s="142" t="s">
        <v>943</v>
      </c>
      <c r="D147" s="142" t="s">
        <v>6</v>
      </c>
      <c r="E147" s="223">
        <f>VLOOKUP(B147,'Cuadro Control'!C172:J2077,8,FALSE)</f>
        <v>9527825.6870364472</v>
      </c>
      <c r="F147" s="143">
        <f t="shared" si="77"/>
        <v>1.794698454439963E-3</v>
      </c>
      <c r="G147" s="144">
        <v>46316</v>
      </c>
      <c r="H147" s="144">
        <v>46318</v>
      </c>
      <c r="I147" s="143">
        <f t="shared" si="78"/>
        <v>0</v>
      </c>
      <c r="J147" s="143">
        <f t="shared" si="78"/>
        <v>0</v>
      </c>
      <c r="K147" s="143">
        <f t="shared" si="78"/>
        <v>0</v>
      </c>
      <c r="L147" s="143">
        <f t="shared" si="78"/>
        <v>0</v>
      </c>
      <c r="M147" s="143">
        <f t="shared" si="78"/>
        <v>0</v>
      </c>
      <c r="N147" s="143">
        <f t="shared" si="78"/>
        <v>0</v>
      </c>
      <c r="O147" s="143">
        <f t="shared" si="78"/>
        <v>0</v>
      </c>
      <c r="P147" s="143">
        <f t="shared" si="78"/>
        <v>0</v>
      </c>
      <c r="Q147" s="143">
        <f t="shared" si="78"/>
        <v>0</v>
      </c>
      <c r="R147" s="143">
        <f t="shared" si="78"/>
        <v>0</v>
      </c>
      <c r="S147" s="143">
        <f t="shared" si="78"/>
        <v>0</v>
      </c>
      <c r="T147" s="143">
        <f t="shared" si="78"/>
        <v>0</v>
      </c>
      <c r="U147" s="143">
        <f t="shared" si="78"/>
        <v>0</v>
      </c>
      <c r="V147" s="143">
        <f t="shared" si="78"/>
        <v>0</v>
      </c>
      <c r="W147" s="143">
        <f t="shared" si="78"/>
        <v>0</v>
      </c>
      <c r="X147" s="143">
        <f t="shared" si="78"/>
        <v>1</v>
      </c>
      <c r="Y147" s="143">
        <f t="shared" si="79"/>
        <v>1</v>
      </c>
      <c r="Z147" s="143">
        <f t="shared" si="79"/>
        <v>1</v>
      </c>
      <c r="AA147" s="143">
        <f t="shared" si="79"/>
        <v>1</v>
      </c>
      <c r="AB147" s="143">
        <f t="shared" si="79"/>
        <v>1</v>
      </c>
      <c r="AC147" s="143">
        <f t="shared" si="79"/>
        <v>1</v>
      </c>
      <c r="AD147" s="143">
        <f t="shared" si="79"/>
        <v>1</v>
      </c>
      <c r="AE147" s="143">
        <f t="shared" si="79"/>
        <v>1</v>
      </c>
      <c r="AF147" s="143">
        <f t="shared" si="79"/>
        <v>1</v>
      </c>
      <c r="AG147" s="143">
        <f t="shared" si="79"/>
        <v>1</v>
      </c>
      <c r="AH147" s="143">
        <f t="shared" si="79"/>
        <v>1</v>
      </c>
      <c r="AI147" s="143">
        <f t="shared" si="79"/>
        <v>1</v>
      </c>
      <c r="AJ147" s="143">
        <f t="shared" si="79"/>
        <v>1</v>
      </c>
      <c r="AK147" s="143">
        <f t="shared" si="79"/>
        <v>1</v>
      </c>
      <c r="AL147" s="143">
        <f t="shared" si="79"/>
        <v>1</v>
      </c>
      <c r="AM147" s="143">
        <f t="shared" si="79"/>
        <v>1</v>
      </c>
      <c r="AN147" s="143">
        <f t="shared" si="79"/>
        <v>1</v>
      </c>
      <c r="AO147" s="143">
        <f t="shared" si="79"/>
        <v>1</v>
      </c>
      <c r="AP147" s="143">
        <f t="shared" si="79"/>
        <v>1</v>
      </c>
      <c r="AQ147" s="143">
        <f t="shared" si="79"/>
        <v>1</v>
      </c>
      <c r="AR147" s="143">
        <f t="shared" si="79"/>
        <v>1</v>
      </c>
      <c r="AS147" s="143">
        <f t="shared" si="79"/>
        <v>1</v>
      </c>
      <c r="AT147" s="143">
        <f t="shared" si="79"/>
        <v>1</v>
      </c>
      <c r="AU147" s="143">
        <f t="shared" si="79"/>
        <v>1</v>
      </c>
      <c r="AV147" s="143">
        <f t="shared" si="79"/>
        <v>1</v>
      </c>
      <c r="AW147" s="143">
        <f t="shared" si="79"/>
        <v>1</v>
      </c>
      <c r="AX147" s="143">
        <f t="shared" si="79"/>
        <v>1</v>
      </c>
      <c r="AY147" s="143">
        <f t="shared" si="79"/>
        <v>1</v>
      </c>
      <c r="AZ147" s="143">
        <f t="shared" si="79"/>
        <v>1</v>
      </c>
      <c r="BA147" s="143">
        <f t="shared" si="79"/>
        <v>1</v>
      </c>
      <c r="BB147" s="143">
        <f t="shared" si="79"/>
        <v>1</v>
      </c>
      <c r="BC147" s="143">
        <f t="shared" si="79"/>
        <v>1</v>
      </c>
      <c r="BD147" s="143">
        <f t="shared" si="79"/>
        <v>1</v>
      </c>
      <c r="BE147" s="143">
        <f t="shared" si="80"/>
        <v>1</v>
      </c>
      <c r="BF147" s="143">
        <f t="shared" si="80"/>
        <v>1</v>
      </c>
      <c r="BG147" s="143">
        <f t="shared" si="80"/>
        <v>1</v>
      </c>
      <c r="BH147" s="143">
        <f t="shared" si="80"/>
        <v>1</v>
      </c>
      <c r="BI147" s="143">
        <f t="shared" si="80"/>
        <v>1</v>
      </c>
      <c r="BJ147" s="143">
        <f t="shared" si="80"/>
        <v>1</v>
      </c>
      <c r="BK147" s="143">
        <f t="shared" si="80"/>
        <v>1</v>
      </c>
      <c r="BL147" s="143">
        <f t="shared" si="80"/>
        <v>1</v>
      </c>
      <c r="BM147" s="143">
        <f t="shared" si="80"/>
        <v>1</v>
      </c>
      <c r="BN147" s="143">
        <f t="shared" si="80"/>
        <v>1</v>
      </c>
      <c r="BO147" s="143">
        <f t="shared" si="80"/>
        <v>1</v>
      </c>
    </row>
    <row r="148" spans="1:67" s="129" customFormat="1" ht="18.75" customHeight="1" x14ac:dyDescent="0.25">
      <c r="A148" s="122"/>
      <c r="B148" s="145" t="s">
        <v>944</v>
      </c>
      <c r="C148" s="145" t="s">
        <v>945</v>
      </c>
      <c r="D148" s="145" t="s">
        <v>19</v>
      </c>
      <c r="E148" s="224">
        <f>VLOOKUP(B148,'Cuadro Control'!C173:J2078,8,FALSE)</f>
        <v>320494616.71764702</v>
      </c>
      <c r="F148" s="146">
        <f t="shared" si="77"/>
        <v>6.0369617599332674E-2</v>
      </c>
      <c r="G148" s="147">
        <v>46319</v>
      </c>
      <c r="H148" s="147">
        <v>46323</v>
      </c>
      <c r="I148" s="146">
        <f t="shared" si="78"/>
        <v>0</v>
      </c>
      <c r="J148" s="146">
        <f t="shared" si="78"/>
        <v>0</v>
      </c>
      <c r="K148" s="146">
        <f t="shared" si="78"/>
        <v>0</v>
      </c>
      <c r="L148" s="146">
        <f t="shared" si="78"/>
        <v>0</v>
      </c>
      <c r="M148" s="146">
        <f t="shared" si="78"/>
        <v>0</v>
      </c>
      <c r="N148" s="146">
        <f t="shared" si="78"/>
        <v>0</v>
      </c>
      <c r="O148" s="146">
        <f t="shared" si="78"/>
        <v>0</v>
      </c>
      <c r="P148" s="146">
        <f t="shared" si="78"/>
        <v>0</v>
      </c>
      <c r="Q148" s="146">
        <f t="shared" si="78"/>
        <v>0</v>
      </c>
      <c r="R148" s="146">
        <f t="shared" si="78"/>
        <v>0</v>
      </c>
      <c r="S148" s="146">
        <f t="shared" si="78"/>
        <v>0</v>
      </c>
      <c r="T148" s="146">
        <f t="shared" si="78"/>
        <v>0</v>
      </c>
      <c r="U148" s="146">
        <f t="shared" si="78"/>
        <v>0</v>
      </c>
      <c r="V148" s="146">
        <f t="shared" si="78"/>
        <v>0</v>
      </c>
      <c r="W148" s="146">
        <f t="shared" si="78"/>
        <v>0</v>
      </c>
      <c r="X148" s="146">
        <f t="shared" si="78"/>
        <v>0</v>
      </c>
      <c r="Y148" s="146">
        <f t="shared" si="79"/>
        <v>1</v>
      </c>
      <c r="Z148" s="146">
        <f t="shared" si="79"/>
        <v>1</v>
      </c>
      <c r="AA148" s="146">
        <f t="shared" si="79"/>
        <v>1</v>
      </c>
      <c r="AB148" s="146">
        <f t="shared" si="79"/>
        <v>1</v>
      </c>
      <c r="AC148" s="146">
        <f t="shared" si="79"/>
        <v>1</v>
      </c>
      <c r="AD148" s="146">
        <f t="shared" si="79"/>
        <v>1</v>
      </c>
      <c r="AE148" s="146">
        <f t="shared" si="79"/>
        <v>1</v>
      </c>
      <c r="AF148" s="146">
        <f t="shared" si="79"/>
        <v>1</v>
      </c>
      <c r="AG148" s="146">
        <f t="shared" si="79"/>
        <v>1</v>
      </c>
      <c r="AH148" s="146">
        <f t="shared" si="79"/>
        <v>1</v>
      </c>
      <c r="AI148" s="146">
        <f t="shared" si="79"/>
        <v>1</v>
      </c>
      <c r="AJ148" s="146">
        <f t="shared" si="79"/>
        <v>1</v>
      </c>
      <c r="AK148" s="146">
        <f t="shared" si="79"/>
        <v>1</v>
      </c>
      <c r="AL148" s="146">
        <f t="shared" si="79"/>
        <v>1</v>
      </c>
      <c r="AM148" s="146">
        <f t="shared" si="79"/>
        <v>1</v>
      </c>
      <c r="AN148" s="146">
        <f t="shared" si="79"/>
        <v>1</v>
      </c>
      <c r="AO148" s="146">
        <f t="shared" si="79"/>
        <v>1</v>
      </c>
      <c r="AP148" s="146">
        <f t="shared" si="79"/>
        <v>1</v>
      </c>
      <c r="AQ148" s="146">
        <f t="shared" si="79"/>
        <v>1</v>
      </c>
      <c r="AR148" s="146">
        <f t="shared" si="79"/>
        <v>1</v>
      </c>
      <c r="AS148" s="146">
        <f t="shared" si="79"/>
        <v>1</v>
      </c>
      <c r="AT148" s="146">
        <f t="shared" si="79"/>
        <v>1</v>
      </c>
      <c r="AU148" s="146">
        <f t="shared" si="79"/>
        <v>1</v>
      </c>
      <c r="AV148" s="146">
        <f t="shared" si="79"/>
        <v>1</v>
      </c>
      <c r="AW148" s="146">
        <f t="shared" si="79"/>
        <v>1</v>
      </c>
      <c r="AX148" s="146">
        <f t="shared" si="79"/>
        <v>1</v>
      </c>
      <c r="AY148" s="146">
        <f t="shared" si="79"/>
        <v>1</v>
      </c>
      <c r="AZ148" s="146">
        <f t="shared" si="79"/>
        <v>1</v>
      </c>
      <c r="BA148" s="146">
        <f t="shared" si="79"/>
        <v>1</v>
      </c>
      <c r="BB148" s="146">
        <f t="shared" si="79"/>
        <v>1</v>
      </c>
      <c r="BC148" s="146">
        <f t="shared" si="79"/>
        <v>1</v>
      </c>
      <c r="BD148" s="146">
        <f t="shared" si="79"/>
        <v>1</v>
      </c>
      <c r="BE148" s="146">
        <f t="shared" si="80"/>
        <v>1</v>
      </c>
      <c r="BF148" s="146">
        <f t="shared" si="80"/>
        <v>1</v>
      </c>
      <c r="BG148" s="146">
        <f t="shared" si="80"/>
        <v>1</v>
      </c>
      <c r="BH148" s="146">
        <f t="shared" si="80"/>
        <v>1</v>
      </c>
      <c r="BI148" s="146">
        <f t="shared" si="80"/>
        <v>1</v>
      </c>
      <c r="BJ148" s="146">
        <f t="shared" si="80"/>
        <v>1</v>
      </c>
      <c r="BK148" s="146">
        <f t="shared" si="80"/>
        <v>1</v>
      </c>
      <c r="BL148" s="146">
        <f t="shared" si="80"/>
        <v>1</v>
      </c>
      <c r="BM148" s="146">
        <f t="shared" si="80"/>
        <v>1</v>
      </c>
      <c r="BN148" s="146">
        <f t="shared" si="80"/>
        <v>1</v>
      </c>
      <c r="BO148" s="146">
        <f t="shared" si="80"/>
        <v>1</v>
      </c>
    </row>
    <row r="149" spans="1:67" s="129" customFormat="1" ht="18.75" customHeight="1" x14ac:dyDescent="0.25">
      <c r="A149" s="122"/>
      <c r="B149" s="145" t="s">
        <v>946</v>
      </c>
      <c r="C149" s="145" t="s">
        <v>947</v>
      </c>
      <c r="D149" s="145" t="s">
        <v>8</v>
      </c>
      <c r="E149" s="224">
        <f>VLOOKUP(B149,'Cuadro Control'!C174:J2079,8,FALSE)</f>
        <v>94303618.549411759</v>
      </c>
      <c r="F149" s="146">
        <f t="shared" si="77"/>
        <v>1.7763397864110998E-2</v>
      </c>
      <c r="G149" s="147">
        <v>46323</v>
      </c>
      <c r="H149" s="147">
        <v>46325</v>
      </c>
      <c r="I149" s="146">
        <f t="shared" si="78"/>
        <v>0</v>
      </c>
      <c r="J149" s="146">
        <f t="shared" si="78"/>
        <v>0</v>
      </c>
      <c r="K149" s="146">
        <f t="shared" si="78"/>
        <v>0</v>
      </c>
      <c r="L149" s="146">
        <f t="shared" si="78"/>
        <v>0</v>
      </c>
      <c r="M149" s="146">
        <f t="shared" si="78"/>
        <v>0</v>
      </c>
      <c r="N149" s="146">
        <f t="shared" si="78"/>
        <v>0</v>
      </c>
      <c r="O149" s="146">
        <f t="shared" si="78"/>
        <v>0</v>
      </c>
      <c r="P149" s="146">
        <f t="shared" si="78"/>
        <v>0</v>
      </c>
      <c r="Q149" s="146">
        <f t="shared" si="78"/>
        <v>0</v>
      </c>
      <c r="R149" s="146">
        <f t="shared" si="78"/>
        <v>0</v>
      </c>
      <c r="S149" s="146">
        <f t="shared" si="78"/>
        <v>0</v>
      </c>
      <c r="T149" s="146">
        <f t="shared" si="78"/>
        <v>0</v>
      </c>
      <c r="U149" s="146">
        <f t="shared" si="78"/>
        <v>0</v>
      </c>
      <c r="V149" s="146">
        <f t="shared" si="78"/>
        <v>0</v>
      </c>
      <c r="W149" s="146">
        <f t="shared" si="78"/>
        <v>0</v>
      </c>
      <c r="X149" s="146">
        <f t="shared" si="78"/>
        <v>0</v>
      </c>
      <c r="Y149" s="146">
        <f t="shared" si="79"/>
        <v>1</v>
      </c>
      <c r="Z149" s="146">
        <f t="shared" si="79"/>
        <v>1</v>
      </c>
      <c r="AA149" s="146">
        <f t="shared" si="79"/>
        <v>1</v>
      </c>
      <c r="AB149" s="146">
        <f t="shared" si="79"/>
        <v>1</v>
      </c>
      <c r="AC149" s="146">
        <f t="shared" si="79"/>
        <v>1</v>
      </c>
      <c r="AD149" s="146">
        <f t="shared" si="79"/>
        <v>1</v>
      </c>
      <c r="AE149" s="146">
        <f t="shared" si="79"/>
        <v>1</v>
      </c>
      <c r="AF149" s="146">
        <f t="shared" si="79"/>
        <v>1</v>
      </c>
      <c r="AG149" s="146">
        <f t="shared" si="79"/>
        <v>1</v>
      </c>
      <c r="AH149" s="146">
        <f t="shared" si="79"/>
        <v>1</v>
      </c>
      <c r="AI149" s="146">
        <f t="shared" si="79"/>
        <v>1</v>
      </c>
      <c r="AJ149" s="146">
        <f t="shared" si="79"/>
        <v>1</v>
      </c>
      <c r="AK149" s="146">
        <f t="shared" si="79"/>
        <v>1</v>
      </c>
      <c r="AL149" s="146">
        <f t="shared" si="79"/>
        <v>1</v>
      </c>
      <c r="AM149" s="146">
        <f t="shared" si="79"/>
        <v>1</v>
      </c>
      <c r="AN149" s="146">
        <f t="shared" si="79"/>
        <v>1</v>
      </c>
      <c r="AO149" s="146">
        <f t="shared" si="79"/>
        <v>1</v>
      </c>
      <c r="AP149" s="146">
        <f t="shared" si="79"/>
        <v>1</v>
      </c>
      <c r="AQ149" s="146">
        <f t="shared" si="79"/>
        <v>1</v>
      </c>
      <c r="AR149" s="146">
        <f t="shared" si="79"/>
        <v>1</v>
      </c>
      <c r="AS149" s="146">
        <f t="shared" si="79"/>
        <v>1</v>
      </c>
      <c r="AT149" s="146">
        <f t="shared" si="79"/>
        <v>1</v>
      </c>
      <c r="AU149" s="146">
        <f t="shared" si="79"/>
        <v>1</v>
      </c>
      <c r="AV149" s="146">
        <f t="shared" si="79"/>
        <v>1</v>
      </c>
      <c r="AW149" s="146">
        <f t="shared" si="79"/>
        <v>1</v>
      </c>
      <c r="AX149" s="146">
        <f t="shared" si="79"/>
        <v>1</v>
      </c>
      <c r="AY149" s="146">
        <f t="shared" si="79"/>
        <v>1</v>
      </c>
      <c r="AZ149" s="146">
        <f t="shared" si="79"/>
        <v>1</v>
      </c>
      <c r="BA149" s="146">
        <f t="shared" si="79"/>
        <v>1</v>
      </c>
      <c r="BB149" s="146">
        <f t="shared" si="79"/>
        <v>1</v>
      </c>
      <c r="BC149" s="146">
        <f t="shared" si="79"/>
        <v>1</v>
      </c>
      <c r="BD149" s="146">
        <f t="shared" si="79"/>
        <v>1</v>
      </c>
      <c r="BE149" s="146">
        <f t="shared" si="80"/>
        <v>1</v>
      </c>
      <c r="BF149" s="146">
        <f t="shared" si="80"/>
        <v>1</v>
      </c>
      <c r="BG149" s="146">
        <f t="shared" si="80"/>
        <v>1</v>
      </c>
      <c r="BH149" s="146">
        <f t="shared" si="80"/>
        <v>1</v>
      </c>
      <c r="BI149" s="146">
        <f t="shared" si="80"/>
        <v>1</v>
      </c>
      <c r="BJ149" s="146">
        <f t="shared" si="80"/>
        <v>1</v>
      </c>
      <c r="BK149" s="146">
        <f t="shared" si="80"/>
        <v>1</v>
      </c>
      <c r="BL149" s="146">
        <f t="shared" si="80"/>
        <v>1</v>
      </c>
      <c r="BM149" s="146">
        <f t="shared" si="80"/>
        <v>1</v>
      </c>
      <c r="BN149" s="146">
        <f t="shared" si="80"/>
        <v>1</v>
      </c>
      <c r="BO149" s="146">
        <f t="shared" si="80"/>
        <v>1</v>
      </c>
    </row>
    <row r="150" spans="1:67" s="129" customFormat="1" ht="18.75" customHeight="1" x14ac:dyDescent="0.25">
      <c r="A150" s="122"/>
      <c r="B150" s="145" t="s">
        <v>948</v>
      </c>
      <c r="C150" s="145" t="s">
        <v>949</v>
      </c>
      <c r="D150" s="145" t="s">
        <v>26</v>
      </c>
      <c r="E150" s="224">
        <f>VLOOKUP(B150,'Cuadro Control'!C175:J2080,8,FALSE)</f>
        <v>179436034.15411764</v>
      </c>
      <c r="F150" s="146">
        <f t="shared" si="77"/>
        <v>3.3799272126209236E-2</v>
      </c>
      <c r="G150" s="147">
        <v>46325</v>
      </c>
      <c r="H150" s="147">
        <v>46331</v>
      </c>
      <c r="I150" s="146">
        <f t="shared" si="78"/>
        <v>0</v>
      </c>
      <c r="J150" s="146">
        <f t="shared" si="78"/>
        <v>0</v>
      </c>
      <c r="K150" s="146">
        <f t="shared" si="78"/>
        <v>0</v>
      </c>
      <c r="L150" s="146">
        <f t="shared" si="78"/>
        <v>0</v>
      </c>
      <c r="M150" s="146">
        <f t="shared" si="78"/>
        <v>0</v>
      </c>
      <c r="N150" s="146">
        <f t="shared" si="78"/>
        <v>0</v>
      </c>
      <c r="O150" s="146">
        <f t="shared" si="78"/>
        <v>0</v>
      </c>
      <c r="P150" s="146">
        <f t="shared" si="78"/>
        <v>0</v>
      </c>
      <c r="Q150" s="146">
        <f t="shared" si="78"/>
        <v>0</v>
      </c>
      <c r="R150" s="146">
        <f t="shared" si="78"/>
        <v>0</v>
      </c>
      <c r="S150" s="146">
        <f t="shared" si="78"/>
        <v>0</v>
      </c>
      <c r="T150" s="146">
        <f t="shared" si="78"/>
        <v>0</v>
      </c>
      <c r="U150" s="146">
        <f t="shared" si="78"/>
        <v>0</v>
      </c>
      <c r="V150" s="146">
        <f t="shared" si="78"/>
        <v>0</v>
      </c>
      <c r="W150" s="146">
        <f t="shared" si="78"/>
        <v>0</v>
      </c>
      <c r="X150" s="146">
        <f t="shared" si="78"/>
        <v>0</v>
      </c>
      <c r="Y150" s="146">
        <f t="shared" si="79"/>
        <v>0.14285714285714285</v>
      </c>
      <c r="Z150" s="146">
        <f t="shared" si="79"/>
        <v>1</v>
      </c>
      <c r="AA150" s="146">
        <f t="shared" si="79"/>
        <v>1</v>
      </c>
      <c r="AB150" s="146">
        <f t="shared" si="79"/>
        <v>1</v>
      </c>
      <c r="AC150" s="146">
        <f t="shared" si="79"/>
        <v>1</v>
      </c>
      <c r="AD150" s="146">
        <f t="shared" si="79"/>
        <v>1</v>
      </c>
      <c r="AE150" s="146">
        <f t="shared" si="79"/>
        <v>1</v>
      </c>
      <c r="AF150" s="146">
        <f t="shared" si="79"/>
        <v>1</v>
      </c>
      <c r="AG150" s="146">
        <f t="shared" si="79"/>
        <v>1</v>
      </c>
      <c r="AH150" s="146">
        <f t="shared" si="79"/>
        <v>1</v>
      </c>
      <c r="AI150" s="146">
        <f t="shared" si="79"/>
        <v>1</v>
      </c>
      <c r="AJ150" s="146">
        <f t="shared" si="79"/>
        <v>1</v>
      </c>
      <c r="AK150" s="146">
        <f t="shared" si="79"/>
        <v>1</v>
      </c>
      <c r="AL150" s="146">
        <f t="shared" si="79"/>
        <v>1</v>
      </c>
      <c r="AM150" s="146">
        <f t="shared" si="79"/>
        <v>1</v>
      </c>
      <c r="AN150" s="146">
        <f t="shared" si="79"/>
        <v>1</v>
      </c>
      <c r="AO150" s="146">
        <f t="shared" si="79"/>
        <v>1</v>
      </c>
      <c r="AP150" s="146">
        <f t="shared" si="79"/>
        <v>1</v>
      </c>
      <c r="AQ150" s="146">
        <f t="shared" si="79"/>
        <v>1</v>
      </c>
      <c r="AR150" s="146">
        <f t="shared" si="79"/>
        <v>1</v>
      </c>
      <c r="AS150" s="146">
        <f t="shared" si="79"/>
        <v>1</v>
      </c>
      <c r="AT150" s="146">
        <f t="shared" si="79"/>
        <v>1</v>
      </c>
      <c r="AU150" s="146">
        <f t="shared" si="79"/>
        <v>1</v>
      </c>
      <c r="AV150" s="146">
        <f t="shared" si="79"/>
        <v>1</v>
      </c>
      <c r="AW150" s="146">
        <f t="shared" si="79"/>
        <v>1</v>
      </c>
      <c r="AX150" s="146">
        <f t="shared" si="79"/>
        <v>1</v>
      </c>
      <c r="AY150" s="146">
        <f t="shared" si="79"/>
        <v>1</v>
      </c>
      <c r="AZ150" s="146">
        <f t="shared" si="79"/>
        <v>1</v>
      </c>
      <c r="BA150" s="146">
        <f t="shared" si="79"/>
        <v>1</v>
      </c>
      <c r="BB150" s="146">
        <f t="shared" si="79"/>
        <v>1</v>
      </c>
      <c r="BC150" s="146">
        <f t="shared" si="79"/>
        <v>1</v>
      </c>
      <c r="BD150" s="146">
        <f t="shared" si="79"/>
        <v>1</v>
      </c>
      <c r="BE150" s="146">
        <f t="shared" si="80"/>
        <v>1</v>
      </c>
      <c r="BF150" s="146">
        <f t="shared" si="80"/>
        <v>1</v>
      </c>
      <c r="BG150" s="146">
        <f t="shared" si="80"/>
        <v>1</v>
      </c>
      <c r="BH150" s="146">
        <f t="shared" si="80"/>
        <v>1</v>
      </c>
      <c r="BI150" s="146">
        <f t="shared" si="80"/>
        <v>1</v>
      </c>
      <c r="BJ150" s="146">
        <f t="shared" si="80"/>
        <v>1</v>
      </c>
      <c r="BK150" s="146">
        <f t="shared" si="80"/>
        <v>1</v>
      </c>
      <c r="BL150" s="146">
        <f t="shared" si="80"/>
        <v>1</v>
      </c>
      <c r="BM150" s="146">
        <f t="shared" si="80"/>
        <v>1</v>
      </c>
      <c r="BN150" s="146">
        <f t="shared" si="80"/>
        <v>1</v>
      </c>
      <c r="BO150" s="146">
        <f t="shared" si="80"/>
        <v>1</v>
      </c>
    </row>
    <row r="151" spans="1:67" s="129" customFormat="1" ht="18.75" customHeight="1" x14ac:dyDescent="0.25">
      <c r="A151" s="122"/>
      <c r="B151" s="145" t="s">
        <v>950</v>
      </c>
      <c r="C151" s="145" t="s">
        <v>951</v>
      </c>
      <c r="D151" s="145" t="s">
        <v>730</v>
      </c>
      <c r="E151" s="224">
        <f>VLOOKUP(B151,'Cuadro Control'!C176:J2081,8,FALSE)</f>
        <v>1212623361.2117648</v>
      </c>
      <c r="F151" s="146">
        <f t="shared" si="77"/>
        <v>0.22841447185013161</v>
      </c>
      <c r="G151" s="147">
        <v>46331</v>
      </c>
      <c r="H151" s="147">
        <v>46349</v>
      </c>
      <c r="I151" s="146">
        <f t="shared" si="78"/>
        <v>0</v>
      </c>
      <c r="J151" s="146">
        <f t="shared" si="78"/>
        <v>0</v>
      </c>
      <c r="K151" s="146">
        <f t="shared" si="78"/>
        <v>0</v>
      </c>
      <c r="L151" s="146">
        <f t="shared" si="78"/>
        <v>0</v>
      </c>
      <c r="M151" s="146">
        <f t="shared" si="78"/>
        <v>0</v>
      </c>
      <c r="N151" s="146">
        <f t="shared" si="78"/>
        <v>0</v>
      </c>
      <c r="O151" s="146">
        <f t="shared" si="78"/>
        <v>0</v>
      </c>
      <c r="P151" s="146">
        <f t="shared" si="78"/>
        <v>0</v>
      </c>
      <c r="Q151" s="146">
        <f t="shared" si="78"/>
        <v>0</v>
      </c>
      <c r="R151" s="146">
        <f t="shared" si="78"/>
        <v>0</v>
      </c>
      <c r="S151" s="146">
        <f t="shared" si="78"/>
        <v>0</v>
      </c>
      <c r="T151" s="146">
        <f t="shared" si="78"/>
        <v>0</v>
      </c>
      <c r="U151" s="146">
        <f t="shared" si="78"/>
        <v>0</v>
      </c>
      <c r="V151" s="146">
        <f t="shared" si="78"/>
        <v>0</v>
      </c>
      <c r="W151" s="146">
        <f t="shared" si="78"/>
        <v>0</v>
      </c>
      <c r="X151" s="146">
        <f t="shared" si="78"/>
        <v>0</v>
      </c>
      <c r="Y151" s="146">
        <f t="shared" si="79"/>
        <v>0</v>
      </c>
      <c r="Z151" s="146">
        <f t="shared" si="79"/>
        <v>0.10526315789473684</v>
      </c>
      <c r="AA151" s="146">
        <f t="shared" si="79"/>
        <v>0.47368421052631576</v>
      </c>
      <c r="AB151" s="146">
        <f t="shared" si="79"/>
        <v>0.84210526315789469</v>
      </c>
      <c r="AC151" s="146">
        <f t="shared" si="79"/>
        <v>1</v>
      </c>
      <c r="AD151" s="146">
        <f t="shared" si="79"/>
        <v>1</v>
      </c>
      <c r="AE151" s="146">
        <f t="shared" si="79"/>
        <v>1</v>
      </c>
      <c r="AF151" s="146">
        <f t="shared" si="79"/>
        <v>1</v>
      </c>
      <c r="AG151" s="146">
        <f t="shared" si="79"/>
        <v>1</v>
      </c>
      <c r="AH151" s="146">
        <f t="shared" si="79"/>
        <v>1</v>
      </c>
      <c r="AI151" s="146">
        <f t="shared" si="79"/>
        <v>1</v>
      </c>
      <c r="AJ151" s="146">
        <f t="shared" si="79"/>
        <v>1</v>
      </c>
      <c r="AK151" s="146">
        <f t="shared" si="79"/>
        <v>1</v>
      </c>
      <c r="AL151" s="146">
        <f t="shared" si="79"/>
        <v>1</v>
      </c>
      <c r="AM151" s="146">
        <f t="shared" si="79"/>
        <v>1</v>
      </c>
      <c r="AN151" s="146">
        <f t="shared" si="79"/>
        <v>1</v>
      </c>
      <c r="AO151" s="146">
        <f t="shared" si="79"/>
        <v>1</v>
      </c>
      <c r="AP151" s="146">
        <f t="shared" si="79"/>
        <v>1</v>
      </c>
      <c r="AQ151" s="146">
        <f t="shared" si="79"/>
        <v>1</v>
      </c>
      <c r="AR151" s="146">
        <f t="shared" si="79"/>
        <v>1</v>
      </c>
      <c r="AS151" s="146">
        <f t="shared" si="79"/>
        <v>1</v>
      </c>
      <c r="AT151" s="146">
        <f t="shared" si="79"/>
        <v>1</v>
      </c>
      <c r="AU151" s="146">
        <f t="shared" si="79"/>
        <v>1</v>
      </c>
      <c r="AV151" s="146">
        <f t="shared" si="79"/>
        <v>1</v>
      </c>
      <c r="AW151" s="146">
        <f t="shared" si="79"/>
        <v>1</v>
      </c>
      <c r="AX151" s="146">
        <f t="shared" si="79"/>
        <v>1</v>
      </c>
      <c r="AY151" s="146">
        <f t="shared" si="79"/>
        <v>1</v>
      </c>
      <c r="AZ151" s="146">
        <f t="shared" si="79"/>
        <v>1</v>
      </c>
      <c r="BA151" s="146">
        <f t="shared" si="79"/>
        <v>1</v>
      </c>
      <c r="BB151" s="146">
        <f t="shared" si="79"/>
        <v>1</v>
      </c>
      <c r="BC151" s="146">
        <f t="shared" si="79"/>
        <v>1</v>
      </c>
      <c r="BD151" s="146">
        <f t="shared" si="79"/>
        <v>1</v>
      </c>
      <c r="BE151" s="146">
        <f t="shared" si="80"/>
        <v>1</v>
      </c>
      <c r="BF151" s="146">
        <f t="shared" si="80"/>
        <v>1</v>
      </c>
      <c r="BG151" s="146">
        <f t="shared" si="80"/>
        <v>1</v>
      </c>
      <c r="BH151" s="146">
        <f t="shared" si="80"/>
        <v>1</v>
      </c>
      <c r="BI151" s="146">
        <f t="shared" si="80"/>
        <v>1</v>
      </c>
      <c r="BJ151" s="146">
        <f t="shared" si="80"/>
        <v>1</v>
      </c>
      <c r="BK151" s="146">
        <f t="shared" si="80"/>
        <v>1</v>
      </c>
      <c r="BL151" s="146">
        <f t="shared" si="80"/>
        <v>1</v>
      </c>
      <c r="BM151" s="146">
        <f t="shared" si="80"/>
        <v>1</v>
      </c>
      <c r="BN151" s="146">
        <f t="shared" si="80"/>
        <v>1</v>
      </c>
      <c r="BO151" s="146">
        <f t="shared" si="80"/>
        <v>1</v>
      </c>
    </row>
    <row r="152" spans="1:67" s="129" customFormat="1" ht="18.75" customHeight="1" x14ac:dyDescent="0.25">
      <c r="A152" s="122"/>
      <c r="B152" s="145" t="s">
        <v>952</v>
      </c>
      <c r="C152" s="145" t="s">
        <v>953</v>
      </c>
      <c r="D152" s="145" t="s">
        <v>6</v>
      </c>
      <c r="E152" s="224">
        <f>VLOOKUP(B152,'Cuadro Control'!C177:J2082,8,FALSE)</f>
        <v>0</v>
      </c>
      <c r="F152" s="146">
        <f t="shared" si="77"/>
        <v>0</v>
      </c>
      <c r="G152" s="147">
        <v>46440</v>
      </c>
      <c r="H152" s="147">
        <v>46443</v>
      </c>
      <c r="I152" s="146">
        <f t="shared" si="78"/>
        <v>0</v>
      </c>
      <c r="J152" s="146">
        <f t="shared" si="78"/>
        <v>0</v>
      </c>
      <c r="K152" s="146">
        <f t="shared" si="78"/>
        <v>0</v>
      </c>
      <c r="L152" s="146">
        <f t="shared" si="78"/>
        <v>0</v>
      </c>
      <c r="M152" s="146">
        <f t="shared" si="78"/>
        <v>0</v>
      </c>
      <c r="N152" s="146">
        <f t="shared" si="78"/>
        <v>0</v>
      </c>
      <c r="O152" s="146">
        <f t="shared" si="78"/>
        <v>0</v>
      </c>
      <c r="P152" s="146">
        <f t="shared" si="78"/>
        <v>0</v>
      </c>
      <c r="Q152" s="146">
        <f t="shared" si="78"/>
        <v>0</v>
      </c>
      <c r="R152" s="146">
        <f t="shared" si="78"/>
        <v>0</v>
      </c>
      <c r="S152" s="146">
        <f t="shared" si="78"/>
        <v>0</v>
      </c>
      <c r="T152" s="146">
        <f t="shared" si="78"/>
        <v>0</v>
      </c>
      <c r="U152" s="146">
        <f t="shared" si="78"/>
        <v>0</v>
      </c>
      <c r="V152" s="146">
        <f t="shared" si="78"/>
        <v>0</v>
      </c>
      <c r="W152" s="146">
        <f t="shared" si="78"/>
        <v>0</v>
      </c>
      <c r="X152" s="146">
        <f t="shared" si="78"/>
        <v>0</v>
      </c>
      <c r="Y152" s="146">
        <f t="shared" si="79"/>
        <v>0</v>
      </c>
      <c r="Z152" s="146">
        <f t="shared" si="79"/>
        <v>0</v>
      </c>
      <c r="AA152" s="146">
        <f t="shared" si="79"/>
        <v>0</v>
      </c>
      <c r="AB152" s="146">
        <f t="shared" si="79"/>
        <v>0</v>
      </c>
      <c r="AC152" s="146">
        <f t="shared" si="79"/>
        <v>0</v>
      </c>
      <c r="AD152" s="146">
        <f t="shared" si="79"/>
        <v>0</v>
      </c>
      <c r="AE152" s="146">
        <f t="shared" si="79"/>
        <v>0</v>
      </c>
      <c r="AF152" s="146">
        <f t="shared" si="79"/>
        <v>0</v>
      </c>
      <c r="AG152" s="146">
        <f t="shared" si="79"/>
        <v>0</v>
      </c>
      <c r="AH152" s="146">
        <f t="shared" si="79"/>
        <v>0</v>
      </c>
      <c r="AI152" s="146">
        <f t="shared" si="79"/>
        <v>0</v>
      </c>
      <c r="AJ152" s="146">
        <f t="shared" si="79"/>
        <v>0</v>
      </c>
      <c r="AK152" s="146">
        <f t="shared" si="79"/>
        <v>0</v>
      </c>
      <c r="AL152" s="146">
        <f t="shared" si="79"/>
        <v>0</v>
      </c>
      <c r="AM152" s="146">
        <f t="shared" si="79"/>
        <v>0</v>
      </c>
      <c r="AN152" s="146">
        <f t="shared" si="79"/>
        <v>0</v>
      </c>
      <c r="AO152" s="146">
        <f t="shared" si="79"/>
        <v>0</v>
      </c>
      <c r="AP152" s="146">
        <f t="shared" si="79"/>
        <v>1</v>
      </c>
      <c r="AQ152" s="146">
        <f t="shared" si="79"/>
        <v>1</v>
      </c>
      <c r="AR152" s="146">
        <f t="shared" si="79"/>
        <v>1</v>
      </c>
      <c r="AS152" s="146">
        <f t="shared" si="79"/>
        <v>1</v>
      </c>
      <c r="AT152" s="146">
        <f t="shared" si="79"/>
        <v>1</v>
      </c>
      <c r="AU152" s="146">
        <f t="shared" si="79"/>
        <v>1</v>
      </c>
      <c r="AV152" s="146">
        <f t="shared" si="79"/>
        <v>1</v>
      </c>
      <c r="AW152" s="146">
        <f t="shared" si="79"/>
        <v>1</v>
      </c>
      <c r="AX152" s="146">
        <f t="shared" si="79"/>
        <v>1</v>
      </c>
      <c r="AY152" s="146">
        <f t="shared" si="79"/>
        <v>1</v>
      </c>
      <c r="AZ152" s="146">
        <f t="shared" si="79"/>
        <v>1</v>
      </c>
      <c r="BA152" s="146">
        <f t="shared" si="79"/>
        <v>1</v>
      </c>
      <c r="BB152" s="146">
        <f t="shared" si="79"/>
        <v>1</v>
      </c>
      <c r="BC152" s="146">
        <f t="shared" si="79"/>
        <v>1</v>
      </c>
      <c r="BD152" s="146">
        <f t="shared" ref="BD152:BO159" si="81">IF($G152=0,0,IF(BD$6&lt;$G152,0,IF(BD$6&gt;$H152,1,(BD$6-$G152+1)/($H152-$G152+1))))</f>
        <v>1</v>
      </c>
      <c r="BE152" s="146">
        <f t="shared" si="81"/>
        <v>1</v>
      </c>
      <c r="BF152" s="146">
        <f t="shared" si="81"/>
        <v>1</v>
      </c>
      <c r="BG152" s="146">
        <f t="shared" si="81"/>
        <v>1</v>
      </c>
      <c r="BH152" s="146">
        <f t="shared" si="81"/>
        <v>1</v>
      </c>
      <c r="BI152" s="146">
        <f t="shared" si="81"/>
        <v>1</v>
      </c>
      <c r="BJ152" s="146">
        <f t="shared" si="81"/>
        <v>1</v>
      </c>
      <c r="BK152" s="146">
        <f t="shared" si="81"/>
        <v>1</v>
      </c>
      <c r="BL152" s="146">
        <f t="shared" si="81"/>
        <v>1</v>
      </c>
      <c r="BM152" s="146">
        <f t="shared" si="81"/>
        <v>1</v>
      </c>
      <c r="BN152" s="146">
        <f t="shared" si="81"/>
        <v>1</v>
      </c>
      <c r="BO152" s="146">
        <f t="shared" si="81"/>
        <v>1</v>
      </c>
    </row>
    <row r="153" spans="1:67" s="129" customFormat="1" ht="18.75" customHeight="1" x14ac:dyDescent="0.25">
      <c r="A153" s="122"/>
      <c r="B153" s="148" t="s">
        <v>954</v>
      </c>
      <c r="C153" s="148" t="s">
        <v>955</v>
      </c>
      <c r="D153" s="148" t="s">
        <v>3</v>
      </c>
      <c r="E153" s="225">
        <f>VLOOKUP(B153,'Cuadro Control'!C178:J2083,8,FALSE)</f>
        <v>0</v>
      </c>
      <c r="F153" s="149">
        <f t="shared" si="77"/>
        <v>0</v>
      </c>
      <c r="G153" s="150">
        <v>46443</v>
      </c>
      <c r="H153" s="150">
        <v>46443</v>
      </c>
      <c r="I153" s="149">
        <f t="shared" si="78"/>
        <v>0</v>
      </c>
      <c r="J153" s="149">
        <f t="shared" si="78"/>
        <v>0</v>
      </c>
      <c r="K153" s="149">
        <f t="shared" si="78"/>
        <v>0</v>
      </c>
      <c r="L153" s="149">
        <f t="shared" si="78"/>
        <v>0</v>
      </c>
      <c r="M153" s="149">
        <f t="shared" si="78"/>
        <v>0</v>
      </c>
      <c r="N153" s="149">
        <f t="shared" si="78"/>
        <v>0</v>
      </c>
      <c r="O153" s="149">
        <f t="shared" si="78"/>
        <v>0</v>
      </c>
      <c r="P153" s="149">
        <f t="shared" si="78"/>
        <v>0</v>
      </c>
      <c r="Q153" s="149">
        <f t="shared" si="78"/>
        <v>0</v>
      </c>
      <c r="R153" s="149">
        <f t="shared" si="78"/>
        <v>0</v>
      </c>
      <c r="S153" s="149">
        <f t="shared" si="78"/>
        <v>0</v>
      </c>
      <c r="T153" s="149">
        <f t="shared" si="78"/>
        <v>0</v>
      </c>
      <c r="U153" s="149">
        <f t="shared" si="78"/>
        <v>0</v>
      </c>
      <c r="V153" s="149">
        <f t="shared" si="78"/>
        <v>0</v>
      </c>
      <c r="W153" s="149">
        <f t="shared" si="78"/>
        <v>0</v>
      </c>
      <c r="X153" s="149">
        <f t="shared" si="78"/>
        <v>0</v>
      </c>
      <c r="Y153" s="149">
        <f t="shared" ref="Y153:BD159" si="82">IF($G153=0,0,IF(Y$6&lt;$G153,0,IF(Y$6&gt;$H153,1,(Y$6-$G153+1)/($H153-$G153+1))))</f>
        <v>0</v>
      </c>
      <c r="Z153" s="149">
        <f t="shared" si="82"/>
        <v>0</v>
      </c>
      <c r="AA153" s="149">
        <f t="shared" si="82"/>
        <v>0</v>
      </c>
      <c r="AB153" s="149">
        <f t="shared" si="82"/>
        <v>0</v>
      </c>
      <c r="AC153" s="149">
        <f t="shared" si="82"/>
        <v>0</v>
      </c>
      <c r="AD153" s="149">
        <f t="shared" si="82"/>
        <v>0</v>
      </c>
      <c r="AE153" s="149">
        <f t="shared" si="82"/>
        <v>0</v>
      </c>
      <c r="AF153" s="149">
        <f t="shared" si="82"/>
        <v>0</v>
      </c>
      <c r="AG153" s="149">
        <f t="shared" si="82"/>
        <v>0</v>
      </c>
      <c r="AH153" s="149">
        <f t="shared" si="82"/>
        <v>0</v>
      </c>
      <c r="AI153" s="149">
        <f t="shared" si="82"/>
        <v>0</v>
      </c>
      <c r="AJ153" s="149">
        <f t="shared" si="82"/>
        <v>0</v>
      </c>
      <c r="AK153" s="149">
        <f t="shared" si="82"/>
        <v>0</v>
      </c>
      <c r="AL153" s="149">
        <f t="shared" si="82"/>
        <v>0</v>
      </c>
      <c r="AM153" s="149">
        <f t="shared" si="82"/>
        <v>0</v>
      </c>
      <c r="AN153" s="149">
        <f t="shared" si="82"/>
        <v>0</v>
      </c>
      <c r="AO153" s="149">
        <f t="shared" si="82"/>
        <v>0</v>
      </c>
      <c r="AP153" s="149">
        <f t="shared" si="82"/>
        <v>1</v>
      </c>
      <c r="AQ153" s="149">
        <f t="shared" si="82"/>
        <v>1</v>
      </c>
      <c r="AR153" s="149">
        <f t="shared" si="82"/>
        <v>1</v>
      </c>
      <c r="AS153" s="149">
        <f t="shared" si="82"/>
        <v>1</v>
      </c>
      <c r="AT153" s="149">
        <f t="shared" si="82"/>
        <v>1</v>
      </c>
      <c r="AU153" s="149">
        <f t="shared" si="82"/>
        <v>1</v>
      </c>
      <c r="AV153" s="149">
        <f t="shared" si="82"/>
        <v>1</v>
      </c>
      <c r="AW153" s="149">
        <f t="shared" si="82"/>
        <v>1</v>
      </c>
      <c r="AX153" s="149">
        <f t="shared" si="82"/>
        <v>1</v>
      </c>
      <c r="AY153" s="149">
        <f t="shared" si="82"/>
        <v>1</v>
      </c>
      <c r="AZ153" s="149">
        <f t="shared" si="82"/>
        <v>1</v>
      </c>
      <c r="BA153" s="149">
        <f t="shared" si="82"/>
        <v>1</v>
      </c>
      <c r="BB153" s="149">
        <f t="shared" si="82"/>
        <v>1</v>
      </c>
      <c r="BC153" s="149">
        <f t="shared" si="82"/>
        <v>1</v>
      </c>
      <c r="BD153" s="149">
        <f t="shared" si="82"/>
        <v>1</v>
      </c>
      <c r="BE153" s="149">
        <f t="shared" si="81"/>
        <v>1</v>
      </c>
      <c r="BF153" s="149">
        <f t="shared" si="81"/>
        <v>1</v>
      </c>
      <c r="BG153" s="149">
        <f t="shared" si="81"/>
        <v>1</v>
      </c>
      <c r="BH153" s="149">
        <f t="shared" si="81"/>
        <v>1</v>
      </c>
      <c r="BI153" s="149">
        <f t="shared" si="81"/>
        <v>1</v>
      </c>
      <c r="BJ153" s="149">
        <f t="shared" si="81"/>
        <v>1</v>
      </c>
      <c r="BK153" s="149">
        <f t="shared" si="81"/>
        <v>1</v>
      </c>
      <c r="BL153" s="149">
        <f t="shared" si="81"/>
        <v>1</v>
      </c>
      <c r="BM153" s="149">
        <f t="shared" si="81"/>
        <v>1</v>
      </c>
      <c r="BN153" s="149">
        <f t="shared" si="81"/>
        <v>1</v>
      </c>
      <c r="BO153" s="149">
        <f t="shared" si="81"/>
        <v>1</v>
      </c>
    </row>
    <row r="154" spans="1:67" s="129" customFormat="1" ht="18.75" customHeight="1" x14ac:dyDescent="0.25">
      <c r="A154" s="122"/>
      <c r="B154" s="145" t="s">
        <v>956</v>
      </c>
      <c r="C154" s="145" t="s">
        <v>957</v>
      </c>
      <c r="D154" s="145" t="s">
        <v>8</v>
      </c>
      <c r="E154" s="224">
        <f>VLOOKUP(B154,'Cuadro Control'!C179:J2084,8,FALSE)</f>
        <v>1230815225.9452939</v>
      </c>
      <c r="F154" s="146">
        <f t="shared" si="77"/>
        <v>0.2318411625341423</v>
      </c>
      <c r="G154" s="147">
        <v>46443</v>
      </c>
      <c r="H154" s="147">
        <v>46444</v>
      </c>
      <c r="I154" s="146">
        <f t="shared" si="78"/>
        <v>0</v>
      </c>
      <c r="J154" s="146">
        <f t="shared" si="78"/>
        <v>0</v>
      </c>
      <c r="K154" s="146">
        <f t="shared" si="78"/>
        <v>0</v>
      </c>
      <c r="L154" s="146">
        <f t="shared" si="78"/>
        <v>0</v>
      </c>
      <c r="M154" s="146">
        <f t="shared" si="78"/>
        <v>0</v>
      </c>
      <c r="N154" s="146">
        <f t="shared" si="78"/>
        <v>0</v>
      </c>
      <c r="O154" s="146">
        <f t="shared" si="78"/>
        <v>0</v>
      </c>
      <c r="P154" s="146">
        <f t="shared" si="78"/>
        <v>0</v>
      </c>
      <c r="Q154" s="146">
        <f t="shared" si="78"/>
        <v>0</v>
      </c>
      <c r="R154" s="146">
        <f t="shared" si="78"/>
        <v>0</v>
      </c>
      <c r="S154" s="146">
        <f t="shared" si="78"/>
        <v>0</v>
      </c>
      <c r="T154" s="146">
        <f t="shared" si="78"/>
        <v>0</v>
      </c>
      <c r="U154" s="146">
        <f t="shared" si="78"/>
        <v>0</v>
      </c>
      <c r="V154" s="146">
        <f t="shared" si="78"/>
        <v>0</v>
      </c>
      <c r="W154" s="146">
        <f t="shared" si="78"/>
        <v>0</v>
      </c>
      <c r="X154" s="146">
        <f t="shared" si="78"/>
        <v>0</v>
      </c>
      <c r="Y154" s="146">
        <f t="shared" si="82"/>
        <v>0</v>
      </c>
      <c r="Z154" s="146">
        <f t="shared" si="82"/>
        <v>0</v>
      </c>
      <c r="AA154" s="146">
        <f t="shared" si="82"/>
        <v>0</v>
      </c>
      <c r="AB154" s="146">
        <f t="shared" si="82"/>
        <v>0</v>
      </c>
      <c r="AC154" s="146">
        <f t="shared" si="82"/>
        <v>0</v>
      </c>
      <c r="AD154" s="146">
        <f t="shared" si="82"/>
        <v>0</v>
      </c>
      <c r="AE154" s="146">
        <f t="shared" si="82"/>
        <v>0</v>
      </c>
      <c r="AF154" s="146">
        <f t="shared" si="82"/>
        <v>0</v>
      </c>
      <c r="AG154" s="146">
        <f t="shared" si="82"/>
        <v>0</v>
      </c>
      <c r="AH154" s="146">
        <f t="shared" si="82"/>
        <v>0</v>
      </c>
      <c r="AI154" s="146">
        <f t="shared" si="82"/>
        <v>0</v>
      </c>
      <c r="AJ154" s="146">
        <f t="shared" si="82"/>
        <v>0</v>
      </c>
      <c r="AK154" s="146">
        <f t="shared" si="82"/>
        <v>0</v>
      </c>
      <c r="AL154" s="146">
        <f t="shared" si="82"/>
        <v>0</v>
      </c>
      <c r="AM154" s="146">
        <f t="shared" si="82"/>
        <v>0</v>
      </c>
      <c r="AN154" s="146">
        <f t="shared" si="82"/>
        <v>0</v>
      </c>
      <c r="AO154" s="146">
        <f t="shared" si="82"/>
        <v>0</v>
      </c>
      <c r="AP154" s="146">
        <f t="shared" si="82"/>
        <v>1</v>
      </c>
      <c r="AQ154" s="146">
        <f t="shared" si="82"/>
        <v>1</v>
      </c>
      <c r="AR154" s="146">
        <f t="shared" si="82"/>
        <v>1</v>
      </c>
      <c r="AS154" s="146">
        <f t="shared" si="82"/>
        <v>1</v>
      </c>
      <c r="AT154" s="146">
        <f t="shared" si="82"/>
        <v>1</v>
      </c>
      <c r="AU154" s="146">
        <f t="shared" si="82"/>
        <v>1</v>
      </c>
      <c r="AV154" s="146">
        <f t="shared" si="82"/>
        <v>1</v>
      </c>
      <c r="AW154" s="146">
        <f t="shared" si="82"/>
        <v>1</v>
      </c>
      <c r="AX154" s="146">
        <f t="shared" si="82"/>
        <v>1</v>
      </c>
      <c r="AY154" s="146">
        <f t="shared" si="82"/>
        <v>1</v>
      </c>
      <c r="AZ154" s="146">
        <f t="shared" si="82"/>
        <v>1</v>
      </c>
      <c r="BA154" s="146">
        <f t="shared" si="82"/>
        <v>1</v>
      </c>
      <c r="BB154" s="146">
        <f t="shared" si="82"/>
        <v>1</v>
      </c>
      <c r="BC154" s="146">
        <f t="shared" si="82"/>
        <v>1</v>
      </c>
      <c r="BD154" s="146">
        <f t="shared" si="82"/>
        <v>1</v>
      </c>
      <c r="BE154" s="146">
        <f t="shared" si="81"/>
        <v>1</v>
      </c>
      <c r="BF154" s="146">
        <f t="shared" si="81"/>
        <v>1</v>
      </c>
      <c r="BG154" s="146">
        <f t="shared" si="81"/>
        <v>1</v>
      </c>
      <c r="BH154" s="146">
        <f t="shared" si="81"/>
        <v>1</v>
      </c>
      <c r="BI154" s="146">
        <f t="shared" si="81"/>
        <v>1</v>
      </c>
      <c r="BJ154" s="146">
        <f t="shared" si="81"/>
        <v>1</v>
      </c>
      <c r="BK154" s="146">
        <f t="shared" si="81"/>
        <v>1</v>
      </c>
      <c r="BL154" s="146">
        <f t="shared" si="81"/>
        <v>1</v>
      </c>
      <c r="BM154" s="146">
        <f t="shared" si="81"/>
        <v>1</v>
      </c>
      <c r="BN154" s="146">
        <f t="shared" si="81"/>
        <v>1</v>
      </c>
      <c r="BO154" s="146">
        <f t="shared" si="81"/>
        <v>1</v>
      </c>
    </row>
    <row r="155" spans="1:67" s="129" customFormat="1" ht="18.75" customHeight="1" x14ac:dyDescent="0.25">
      <c r="A155" s="122"/>
      <c r="B155" s="145" t="s">
        <v>958</v>
      </c>
      <c r="C155" s="145" t="s">
        <v>959</v>
      </c>
      <c r="D155" s="145" t="s">
        <v>26</v>
      </c>
      <c r="E155" s="224">
        <f>VLOOKUP(B155,'Cuadro Control'!C180:J2085,8,FALSE)</f>
        <v>0</v>
      </c>
      <c r="F155" s="146">
        <f t="shared" si="77"/>
        <v>0</v>
      </c>
      <c r="G155" s="147">
        <v>46444</v>
      </c>
      <c r="H155" s="147">
        <v>46451</v>
      </c>
      <c r="I155" s="146">
        <f t="shared" si="78"/>
        <v>0</v>
      </c>
      <c r="J155" s="146">
        <f t="shared" si="78"/>
        <v>0</v>
      </c>
      <c r="K155" s="146">
        <f t="shared" si="78"/>
        <v>0</v>
      </c>
      <c r="L155" s="146">
        <f t="shared" si="78"/>
        <v>0</v>
      </c>
      <c r="M155" s="146">
        <f t="shared" si="78"/>
        <v>0</v>
      </c>
      <c r="N155" s="146">
        <f t="shared" si="78"/>
        <v>0</v>
      </c>
      <c r="O155" s="146">
        <f t="shared" si="78"/>
        <v>0</v>
      </c>
      <c r="P155" s="146">
        <f t="shared" si="78"/>
        <v>0</v>
      </c>
      <c r="Q155" s="146">
        <f t="shared" si="78"/>
        <v>0</v>
      </c>
      <c r="R155" s="146">
        <f t="shared" si="78"/>
        <v>0</v>
      </c>
      <c r="S155" s="146">
        <f t="shared" si="78"/>
        <v>0</v>
      </c>
      <c r="T155" s="146">
        <f t="shared" si="78"/>
        <v>0</v>
      </c>
      <c r="U155" s="146">
        <f t="shared" si="78"/>
        <v>0</v>
      </c>
      <c r="V155" s="146">
        <f t="shared" si="78"/>
        <v>0</v>
      </c>
      <c r="W155" s="146">
        <f t="shared" si="78"/>
        <v>0</v>
      </c>
      <c r="X155" s="146">
        <f t="shared" si="78"/>
        <v>0</v>
      </c>
      <c r="Y155" s="146">
        <f t="shared" si="82"/>
        <v>0</v>
      </c>
      <c r="Z155" s="146">
        <f t="shared" si="82"/>
        <v>0</v>
      </c>
      <c r="AA155" s="146">
        <f t="shared" si="82"/>
        <v>0</v>
      </c>
      <c r="AB155" s="146">
        <f t="shared" si="82"/>
        <v>0</v>
      </c>
      <c r="AC155" s="146">
        <f t="shared" si="82"/>
        <v>0</v>
      </c>
      <c r="AD155" s="146">
        <f t="shared" si="82"/>
        <v>0</v>
      </c>
      <c r="AE155" s="146">
        <f t="shared" si="82"/>
        <v>0</v>
      </c>
      <c r="AF155" s="146">
        <f t="shared" si="82"/>
        <v>0</v>
      </c>
      <c r="AG155" s="146">
        <f t="shared" si="82"/>
        <v>0</v>
      </c>
      <c r="AH155" s="146">
        <f t="shared" si="82"/>
        <v>0</v>
      </c>
      <c r="AI155" s="146">
        <f t="shared" si="82"/>
        <v>0</v>
      </c>
      <c r="AJ155" s="146">
        <f t="shared" si="82"/>
        <v>0</v>
      </c>
      <c r="AK155" s="146">
        <f t="shared" si="82"/>
        <v>0</v>
      </c>
      <c r="AL155" s="146">
        <f t="shared" si="82"/>
        <v>0</v>
      </c>
      <c r="AM155" s="146">
        <f t="shared" si="82"/>
        <v>0</v>
      </c>
      <c r="AN155" s="146">
        <f t="shared" si="82"/>
        <v>0</v>
      </c>
      <c r="AO155" s="146">
        <f t="shared" si="82"/>
        <v>0</v>
      </c>
      <c r="AP155" s="146">
        <f t="shared" si="82"/>
        <v>0.125</v>
      </c>
      <c r="AQ155" s="146">
        <f t="shared" si="82"/>
        <v>1</v>
      </c>
      <c r="AR155" s="146">
        <f t="shared" si="82"/>
        <v>1</v>
      </c>
      <c r="AS155" s="146">
        <f t="shared" si="82"/>
        <v>1</v>
      </c>
      <c r="AT155" s="146">
        <f t="shared" si="82"/>
        <v>1</v>
      </c>
      <c r="AU155" s="146">
        <f t="shared" si="82"/>
        <v>1</v>
      </c>
      <c r="AV155" s="146">
        <f t="shared" si="82"/>
        <v>1</v>
      </c>
      <c r="AW155" s="146">
        <f t="shared" si="82"/>
        <v>1</v>
      </c>
      <c r="AX155" s="146">
        <f t="shared" si="82"/>
        <v>1</v>
      </c>
      <c r="AY155" s="146">
        <f t="shared" si="82"/>
        <v>1</v>
      </c>
      <c r="AZ155" s="146">
        <f t="shared" si="82"/>
        <v>1</v>
      </c>
      <c r="BA155" s="146">
        <f t="shared" si="82"/>
        <v>1</v>
      </c>
      <c r="BB155" s="146">
        <f t="shared" si="82"/>
        <v>1</v>
      </c>
      <c r="BC155" s="146">
        <f t="shared" si="82"/>
        <v>1</v>
      </c>
      <c r="BD155" s="146">
        <f t="shared" si="82"/>
        <v>1</v>
      </c>
      <c r="BE155" s="146">
        <f t="shared" si="81"/>
        <v>1</v>
      </c>
      <c r="BF155" s="146">
        <f t="shared" si="81"/>
        <v>1</v>
      </c>
      <c r="BG155" s="146">
        <f t="shared" si="81"/>
        <v>1</v>
      </c>
      <c r="BH155" s="146">
        <f t="shared" si="81"/>
        <v>1</v>
      </c>
      <c r="BI155" s="146">
        <f t="shared" si="81"/>
        <v>1</v>
      </c>
      <c r="BJ155" s="146">
        <f t="shared" si="81"/>
        <v>1</v>
      </c>
      <c r="BK155" s="146">
        <f t="shared" si="81"/>
        <v>1</v>
      </c>
      <c r="BL155" s="146">
        <f t="shared" si="81"/>
        <v>1</v>
      </c>
      <c r="BM155" s="146">
        <f t="shared" si="81"/>
        <v>1</v>
      </c>
      <c r="BN155" s="146">
        <f t="shared" si="81"/>
        <v>1</v>
      </c>
      <c r="BO155" s="146">
        <f t="shared" si="81"/>
        <v>1</v>
      </c>
    </row>
    <row r="156" spans="1:67" s="129" customFormat="1" ht="18.75" customHeight="1" x14ac:dyDescent="0.25">
      <c r="A156" s="122"/>
      <c r="B156" s="145" t="s">
        <v>960</v>
      </c>
      <c r="C156" s="145" t="s">
        <v>2054</v>
      </c>
      <c r="D156" s="145" t="s">
        <v>6</v>
      </c>
      <c r="E156" s="224">
        <f>VLOOKUP(B156,'Cuadro Control'!C182:J2086,8,FALSE)</f>
        <v>52736347.43270281</v>
      </c>
      <c r="F156" s="146">
        <f t="shared" si="77"/>
        <v>9.933624348213644E-3</v>
      </c>
      <c r="G156" s="147">
        <v>46451</v>
      </c>
      <c r="H156" s="147">
        <v>46455</v>
      </c>
      <c r="I156" s="146">
        <f t="shared" si="78"/>
        <v>0</v>
      </c>
      <c r="J156" s="146">
        <f t="shared" si="78"/>
        <v>0</v>
      </c>
      <c r="K156" s="146">
        <f t="shared" si="78"/>
        <v>0</v>
      </c>
      <c r="L156" s="146">
        <f t="shared" si="78"/>
        <v>0</v>
      </c>
      <c r="M156" s="146">
        <f t="shared" si="78"/>
        <v>0</v>
      </c>
      <c r="N156" s="146">
        <f t="shared" si="78"/>
        <v>0</v>
      </c>
      <c r="O156" s="146">
        <f t="shared" si="78"/>
        <v>0</v>
      </c>
      <c r="P156" s="146">
        <f t="shared" si="78"/>
        <v>0</v>
      </c>
      <c r="Q156" s="146">
        <f t="shared" si="78"/>
        <v>0</v>
      </c>
      <c r="R156" s="146">
        <f t="shared" si="78"/>
        <v>0</v>
      </c>
      <c r="S156" s="146">
        <f t="shared" si="78"/>
        <v>0</v>
      </c>
      <c r="T156" s="146">
        <f t="shared" si="78"/>
        <v>0</v>
      </c>
      <c r="U156" s="146">
        <f t="shared" si="78"/>
        <v>0</v>
      </c>
      <c r="V156" s="146">
        <f t="shared" si="78"/>
        <v>0</v>
      </c>
      <c r="W156" s="146">
        <f t="shared" si="78"/>
        <v>0</v>
      </c>
      <c r="X156" s="146">
        <f t="shared" si="78"/>
        <v>0</v>
      </c>
      <c r="Y156" s="146">
        <f t="shared" si="82"/>
        <v>0</v>
      </c>
      <c r="Z156" s="146">
        <f t="shared" si="82"/>
        <v>0</v>
      </c>
      <c r="AA156" s="146">
        <f t="shared" si="82"/>
        <v>0</v>
      </c>
      <c r="AB156" s="146">
        <f t="shared" si="82"/>
        <v>0</v>
      </c>
      <c r="AC156" s="146">
        <f t="shared" si="82"/>
        <v>0</v>
      </c>
      <c r="AD156" s="146">
        <f t="shared" si="82"/>
        <v>0</v>
      </c>
      <c r="AE156" s="146">
        <f t="shared" si="82"/>
        <v>0</v>
      </c>
      <c r="AF156" s="146">
        <f t="shared" si="82"/>
        <v>0</v>
      </c>
      <c r="AG156" s="146">
        <f t="shared" si="82"/>
        <v>0</v>
      </c>
      <c r="AH156" s="146">
        <f t="shared" si="82"/>
        <v>0</v>
      </c>
      <c r="AI156" s="146">
        <f t="shared" si="82"/>
        <v>0</v>
      </c>
      <c r="AJ156" s="146">
        <f t="shared" si="82"/>
        <v>0</v>
      </c>
      <c r="AK156" s="146">
        <f t="shared" si="82"/>
        <v>0</v>
      </c>
      <c r="AL156" s="146">
        <f t="shared" si="82"/>
        <v>0</v>
      </c>
      <c r="AM156" s="146">
        <f t="shared" si="82"/>
        <v>0</v>
      </c>
      <c r="AN156" s="146">
        <f t="shared" si="82"/>
        <v>0</v>
      </c>
      <c r="AO156" s="146">
        <f t="shared" si="82"/>
        <v>0</v>
      </c>
      <c r="AP156" s="146">
        <f t="shared" si="82"/>
        <v>0</v>
      </c>
      <c r="AQ156" s="146">
        <f t="shared" si="82"/>
        <v>0.2</v>
      </c>
      <c r="AR156" s="146">
        <f t="shared" si="82"/>
        <v>1</v>
      </c>
      <c r="AS156" s="146">
        <f t="shared" si="82"/>
        <v>1</v>
      </c>
      <c r="AT156" s="146">
        <f t="shared" si="82"/>
        <v>1</v>
      </c>
      <c r="AU156" s="146">
        <f t="shared" si="82"/>
        <v>1</v>
      </c>
      <c r="AV156" s="146">
        <f t="shared" si="82"/>
        <v>1</v>
      </c>
      <c r="AW156" s="146">
        <f t="shared" si="82"/>
        <v>1</v>
      </c>
      <c r="AX156" s="146">
        <f t="shared" si="82"/>
        <v>1</v>
      </c>
      <c r="AY156" s="146">
        <f t="shared" si="82"/>
        <v>1</v>
      </c>
      <c r="AZ156" s="146">
        <f t="shared" si="82"/>
        <v>1</v>
      </c>
      <c r="BA156" s="146">
        <f t="shared" si="82"/>
        <v>1</v>
      </c>
      <c r="BB156" s="146">
        <f t="shared" si="82"/>
        <v>1</v>
      </c>
      <c r="BC156" s="146">
        <f t="shared" si="82"/>
        <v>1</v>
      </c>
      <c r="BD156" s="146">
        <f t="shared" si="82"/>
        <v>1</v>
      </c>
      <c r="BE156" s="146">
        <f t="shared" si="81"/>
        <v>1</v>
      </c>
      <c r="BF156" s="146">
        <f t="shared" si="81"/>
        <v>1</v>
      </c>
      <c r="BG156" s="146">
        <f t="shared" si="81"/>
        <v>1</v>
      </c>
      <c r="BH156" s="146">
        <f t="shared" si="81"/>
        <v>1</v>
      </c>
      <c r="BI156" s="146">
        <f t="shared" si="81"/>
        <v>1</v>
      </c>
      <c r="BJ156" s="146">
        <f t="shared" si="81"/>
        <v>1</v>
      </c>
      <c r="BK156" s="146">
        <f t="shared" si="81"/>
        <v>1</v>
      </c>
      <c r="BL156" s="146">
        <f t="shared" si="81"/>
        <v>1</v>
      </c>
      <c r="BM156" s="146">
        <f t="shared" si="81"/>
        <v>1</v>
      </c>
      <c r="BN156" s="146">
        <f t="shared" si="81"/>
        <v>1</v>
      </c>
      <c r="BO156" s="146">
        <f t="shared" si="81"/>
        <v>1</v>
      </c>
    </row>
    <row r="157" spans="1:67" s="129" customFormat="1" ht="18.75" customHeight="1" x14ac:dyDescent="0.25">
      <c r="A157" s="122"/>
      <c r="B157" s="145" t="s">
        <v>961</v>
      </c>
      <c r="C157" s="145" t="s">
        <v>962</v>
      </c>
      <c r="D157" s="145" t="s">
        <v>19</v>
      </c>
      <c r="E157" s="224">
        <f>VLOOKUP(B157,'Cuadro Control'!C184:J2087,8,FALSE)</f>
        <v>46410609.014634147</v>
      </c>
      <c r="F157" s="146">
        <f t="shared" si="77"/>
        <v>8.742083556535862E-3</v>
      </c>
      <c r="G157" s="147">
        <v>46455</v>
      </c>
      <c r="H157" s="147">
        <v>46457</v>
      </c>
      <c r="I157" s="146">
        <f t="shared" si="78"/>
        <v>0</v>
      </c>
      <c r="J157" s="146">
        <f t="shared" si="78"/>
        <v>0</v>
      </c>
      <c r="K157" s="146">
        <f t="shared" si="78"/>
        <v>0</v>
      </c>
      <c r="L157" s="146">
        <f t="shared" si="78"/>
        <v>0</v>
      </c>
      <c r="M157" s="146">
        <f t="shared" si="78"/>
        <v>0</v>
      </c>
      <c r="N157" s="146">
        <f t="shared" si="78"/>
        <v>0</v>
      </c>
      <c r="O157" s="146">
        <f t="shared" si="78"/>
        <v>0</v>
      </c>
      <c r="P157" s="146">
        <f t="shared" si="78"/>
        <v>0</v>
      </c>
      <c r="Q157" s="146">
        <f t="shared" si="78"/>
        <v>0</v>
      </c>
      <c r="R157" s="146">
        <f t="shared" si="78"/>
        <v>0</v>
      </c>
      <c r="S157" s="146">
        <f t="shared" si="78"/>
        <v>0</v>
      </c>
      <c r="T157" s="146">
        <f t="shared" si="78"/>
        <v>0</v>
      </c>
      <c r="U157" s="146">
        <f t="shared" si="78"/>
        <v>0</v>
      </c>
      <c r="V157" s="146">
        <f t="shared" si="78"/>
        <v>0</v>
      </c>
      <c r="W157" s="146">
        <f t="shared" si="78"/>
        <v>0</v>
      </c>
      <c r="X157" s="146">
        <f t="shared" si="78"/>
        <v>0</v>
      </c>
      <c r="Y157" s="146">
        <f t="shared" si="82"/>
        <v>0</v>
      </c>
      <c r="Z157" s="146">
        <f t="shared" si="82"/>
        <v>0</v>
      </c>
      <c r="AA157" s="146">
        <f t="shared" si="82"/>
        <v>0</v>
      </c>
      <c r="AB157" s="146">
        <f t="shared" si="82"/>
        <v>0</v>
      </c>
      <c r="AC157" s="146">
        <f t="shared" si="82"/>
        <v>0</v>
      </c>
      <c r="AD157" s="146">
        <f t="shared" si="82"/>
        <v>0</v>
      </c>
      <c r="AE157" s="146">
        <f t="shared" si="82"/>
        <v>0</v>
      </c>
      <c r="AF157" s="146">
        <f t="shared" si="82"/>
        <v>0</v>
      </c>
      <c r="AG157" s="146">
        <f t="shared" si="82"/>
        <v>0</v>
      </c>
      <c r="AH157" s="146">
        <f t="shared" si="82"/>
        <v>0</v>
      </c>
      <c r="AI157" s="146">
        <f t="shared" si="82"/>
        <v>0</v>
      </c>
      <c r="AJ157" s="146">
        <f t="shared" si="82"/>
        <v>0</v>
      </c>
      <c r="AK157" s="146">
        <f t="shared" si="82"/>
        <v>0</v>
      </c>
      <c r="AL157" s="146">
        <f t="shared" si="82"/>
        <v>0</v>
      </c>
      <c r="AM157" s="146">
        <f t="shared" si="82"/>
        <v>0</v>
      </c>
      <c r="AN157" s="146">
        <f t="shared" si="82"/>
        <v>0</v>
      </c>
      <c r="AO157" s="146">
        <f t="shared" si="82"/>
        <v>0</v>
      </c>
      <c r="AP157" s="146">
        <f t="shared" si="82"/>
        <v>0</v>
      </c>
      <c r="AQ157" s="146">
        <f t="shared" si="82"/>
        <v>0</v>
      </c>
      <c r="AR157" s="146">
        <f t="shared" si="82"/>
        <v>1</v>
      </c>
      <c r="AS157" s="146">
        <f t="shared" si="82"/>
        <v>1</v>
      </c>
      <c r="AT157" s="146">
        <f t="shared" si="82"/>
        <v>1</v>
      </c>
      <c r="AU157" s="146">
        <f t="shared" si="82"/>
        <v>1</v>
      </c>
      <c r="AV157" s="146">
        <f t="shared" si="82"/>
        <v>1</v>
      </c>
      <c r="AW157" s="146">
        <f t="shared" si="82"/>
        <v>1</v>
      </c>
      <c r="AX157" s="146">
        <f t="shared" si="82"/>
        <v>1</v>
      </c>
      <c r="AY157" s="146">
        <f t="shared" si="82"/>
        <v>1</v>
      </c>
      <c r="AZ157" s="146">
        <f t="shared" si="82"/>
        <v>1</v>
      </c>
      <c r="BA157" s="146">
        <f t="shared" si="82"/>
        <v>1</v>
      </c>
      <c r="BB157" s="146">
        <f t="shared" si="82"/>
        <v>1</v>
      </c>
      <c r="BC157" s="146">
        <f t="shared" si="82"/>
        <v>1</v>
      </c>
      <c r="BD157" s="146">
        <f t="shared" si="82"/>
        <v>1</v>
      </c>
      <c r="BE157" s="146">
        <f t="shared" si="81"/>
        <v>1</v>
      </c>
      <c r="BF157" s="146">
        <f t="shared" si="81"/>
        <v>1</v>
      </c>
      <c r="BG157" s="146">
        <f t="shared" si="81"/>
        <v>1</v>
      </c>
      <c r="BH157" s="146">
        <f t="shared" si="81"/>
        <v>1</v>
      </c>
      <c r="BI157" s="146">
        <f t="shared" si="81"/>
        <v>1</v>
      </c>
      <c r="BJ157" s="146">
        <f t="shared" si="81"/>
        <v>1</v>
      </c>
      <c r="BK157" s="146">
        <f t="shared" si="81"/>
        <v>1</v>
      </c>
      <c r="BL157" s="146">
        <f t="shared" si="81"/>
        <v>1</v>
      </c>
      <c r="BM157" s="146">
        <f t="shared" si="81"/>
        <v>1</v>
      </c>
      <c r="BN157" s="146">
        <f t="shared" si="81"/>
        <v>1</v>
      </c>
      <c r="BO157" s="146">
        <f t="shared" si="81"/>
        <v>1</v>
      </c>
    </row>
    <row r="158" spans="1:67" s="129" customFormat="1" ht="18.75" customHeight="1" x14ac:dyDescent="0.25">
      <c r="A158" s="122"/>
      <c r="B158" s="145" t="s">
        <v>963</v>
      </c>
      <c r="C158" s="145" t="s">
        <v>964</v>
      </c>
      <c r="D158" s="145" t="s">
        <v>9</v>
      </c>
      <c r="E158" s="224">
        <f>VLOOKUP(B158,'Cuadro Control'!C186:J2088,8,FALSE)</f>
        <v>1587346329.5488234</v>
      </c>
      <c r="F158" s="146">
        <f t="shared" si="77"/>
        <v>0.29899875353285565</v>
      </c>
      <c r="G158" s="147">
        <v>46455</v>
      </c>
      <c r="H158" s="147">
        <v>46465</v>
      </c>
      <c r="I158" s="146">
        <f t="shared" si="78"/>
        <v>0</v>
      </c>
      <c r="J158" s="146">
        <f t="shared" si="78"/>
        <v>0</v>
      </c>
      <c r="K158" s="146">
        <f t="shared" si="78"/>
        <v>0</v>
      </c>
      <c r="L158" s="146">
        <f t="shared" si="78"/>
        <v>0</v>
      </c>
      <c r="M158" s="146">
        <f t="shared" si="78"/>
        <v>0</v>
      </c>
      <c r="N158" s="146">
        <f t="shared" si="78"/>
        <v>0</v>
      </c>
      <c r="O158" s="146">
        <f t="shared" si="78"/>
        <v>0</v>
      </c>
      <c r="P158" s="146">
        <f t="shared" si="78"/>
        <v>0</v>
      </c>
      <c r="Q158" s="146">
        <f t="shared" si="78"/>
        <v>0</v>
      </c>
      <c r="R158" s="146">
        <f t="shared" si="78"/>
        <v>0</v>
      </c>
      <c r="S158" s="146">
        <f t="shared" si="78"/>
        <v>0</v>
      </c>
      <c r="T158" s="146">
        <f t="shared" si="78"/>
        <v>0</v>
      </c>
      <c r="U158" s="146">
        <f t="shared" si="78"/>
        <v>0</v>
      </c>
      <c r="V158" s="146">
        <f t="shared" si="78"/>
        <v>0</v>
      </c>
      <c r="W158" s="146">
        <f t="shared" si="78"/>
        <v>0</v>
      </c>
      <c r="X158" s="146">
        <f t="shared" si="78"/>
        <v>0</v>
      </c>
      <c r="Y158" s="146">
        <f t="shared" si="82"/>
        <v>0</v>
      </c>
      <c r="Z158" s="146">
        <f t="shared" si="82"/>
        <v>0</v>
      </c>
      <c r="AA158" s="146">
        <f t="shared" si="82"/>
        <v>0</v>
      </c>
      <c r="AB158" s="146">
        <f t="shared" si="82"/>
        <v>0</v>
      </c>
      <c r="AC158" s="146">
        <f t="shared" si="82"/>
        <v>0</v>
      </c>
      <c r="AD158" s="146">
        <f t="shared" si="82"/>
        <v>0</v>
      </c>
      <c r="AE158" s="146">
        <f t="shared" si="82"/>
        <v>0</v>
      </c>
      <c r="AF158" s="146">
        <f t="shared" si="82"/>
        <v>0</v>
      </c>
      <c r="AG158" s="146">
        <f t="shared" si="82"/>
        <v>0</v>
      </c>
      <c r="AH158" s="146">
        <f t="shared" si="82"/>
        <v>0</v>
      </c>
      <c r="AI158" s="146">
        <f t="shared" si="82"/>
        <v>0</v>
      </c>
      <c r="AJ158" s="146">
        <f t="shared" si="82"/>
        <v>0</v>
      </c>
      <c r="AK158" s="146">
        <f t="shared" si="82"/>
        <v>0</v>
      </c>
      <c r="AL158" s="146">
        <f t="shared" si="82"/>
        <v>0</v>
      </c>
      <c r="AM158" s="146">
        <f t="shared" si="82"/>
        <v>0</v>
      </c>
      <c r="AN158" s="146">
        <f t="shared" si="82"/>
        <v>0</v>
      </c>
      <c r="AO158" s="146">
        <f t="shared" si="82"/>
        <v>0</v>
      </c>
      <c r="AP158" s="146">
        <f t="shared" si="82"/>
        <v>0</v>
      </c>
      <c r="AQ158" s="146">
        <f t="shared" si="82"/>
        <v>0</v>
      </c>
      <c r="AR158" s="146">
        <f t="shared" si="82"/>
        <v>0.36363636363636365</v>
      </c>
      <c r="AS158" s="146">
        <f t="shared" si="82"/>
        <v>1</v>
      </c>
      <c r="AT158" s="146">
        <f t="shared" si="82"/>
        <v>1</v>
      </c>
      <c r="AU158" s="146">
        <f t="shared" si="82"/>
        <v>1</v>
      </c>
      <c r="AV158" s="146">
        <f t="shared" si="82"/>
        <v>1</v>
      </c>
      <c r="AW158" s="146">
        <f t="shared" si="82"/>
        <v>1</v>
      </c>
      <c r="AX158" s="146">
        <f t="shared" si="82"/>
        <v>1</v>
      </c>
      <c r="AY158" s="146">
        <f t="shared" si="82"/>
        <v>1</v>
      </c>
      <c r="AZ158" s="146">
        <f t="shared" si="82"/>
        <v>1</v>
      </c>
      <c r="BA158" s="146">
        <f t="shared" si="82"/>
        <v>1</v>
      </c>
      <c r="BB158" s="146">
        <f t="shared" si="82"/>
        <v>1</v>
      </c>
      <c r="BC158" s="146">
        <f t="shared" si="82"/>
        <v>1</v>
      </c>
      <c r="BD158" s="146">
        <f t="shared" si="82"/>
        <v>1</v>
      </c>
      <c r="BE158" s="146">
        <f t="shared" si="81"/>
        <v>1</v>
      </c>
      <c r="BF158" s="146">
        <f t="shared" si="81"/>
        <v>1</v>
      </c>
      <c r="BG158" s="146">
        <f t="shared" si="81"/>
        <v>1</v>
      </c>
      <c r="BH158" s="146">
        <f t="shared" si="81"/>
        <v>1</v>
      </c>
      <c r="BI158" s="146">
        <f t="shared" si="81"/>
        <v>1</v>
      </c>
      <c r="BJ158" s="146">
        <f t="shared" si="81"/>
        <v>1</v>
      </c>
      <c r="BK158" s="146">
        <f t="shared" si="81"/>
        <v>1</v>
      </c>
      <c r="BL158" s="146">
        <f t="shared" si="81"/>
        <v>1</v>
      </c>
      <c r="BM158" s="146">
        <f t="shared" si="81"/>
        <v>1</v>
      </c>
      <c r="BN158" s="146">
        <f t="shared" si="81"/>
        <v>1</v>
      </c>
      <c r="BO158" s="146">
        <f t="shared" si="81"/>
        <v>1</v>
      </c>
    </row>
    <row r="159" spans="1:67" s="129" customFormat="1" ht="18.75" customHeight="1" x14ac:dyDescent="0.25">
      <c r="A159" s="122"/>
      <c r="B159" s="142" t="s">
        <v>965</v>
      </c>
      <c r="C159" s="142" t="s">
        <v>966</v>
      </c>
      <c r="D159" s="142" t="s">
        <v>9</v>
      </c>
      <c r="E159" s="223">
        <f>VLOOKUP(B159,'Cuadro Control'!C188:J2089,8,FALSE)</f>
        <v>179532477.23999998</v>
      </c>
      <c r="F159" s="143">
        <f t="shared" si="77"/>
        <v>3.3817438522495219E-2</v>
      </c>
      <c r="G159" s="144">
        <v>46457</v>
      </c>
      <c r="H159" s="144">
        <v>46470</v>
      </c>
      <c r="I159" s="143">
        <f t="shared" si="78"/>
        <v>0</v>
      </c>
      <c r="J159" s="143">
        <f t="shared" si="78"/>
        <v>0</v>
      </c>
      <c r="K159" s="143">
        <f t="shared" si="78"/>
        <v>0</v>
      </c>
      <c r="L159" s="143">
        <f t="shared" si="78"/>
        <v>0</v>
      </c>
      <c r="M159" s="143">
        <f t="shared" si="78"/>
        <v>0</v>
      </c>
      <c r="N159" s="143">
        <f t="shared" si="78"/>
        <v>0</v>
      </c>
      <c r="O159" s="143">
        <f t="shared" si="78"/>
        <v>0</v>
      </c>
      <c r="P159" s="143">
        <f t="shared" si="78"/>
        <v>0</v>
      </c>
      <c r="Q159" s="143">
        <f t="shared" si="78"/>
        <v>0</v>
      </c>
      <c r="R159" s="143">
        <f t="shared" si="78"/>
        <v>0</v>
      </c>
      <c r="S159" s="143">
        <f t="shared" si="78"/>
        <v>0</v>
      </c>
      <c r="T159" s="143">
        <f t="shared" si="78"/>
        <v>0</v>
      </c>
      <c r="U159" s="143">
        <f t="shared" si="78"/>
        <v>0</v>
      </c>
      <c r="V159" s="143">
        <f t="shared" si="78"/>
        <v>0</v>
      </c>
      <c r="W159" s="143">
        <f t="shared" si="78"/>
        <v>0</v>
      </c>
      <c r="X159" s="143">
        <f t="shared" si="78"/>
        <v>0</v>
      </c>
      <c r="Y159" s="143">
        <f t="shared" si="82"/>
        <v>0</v>
      </c>
      <c r="Z159" s="143">
        <f t="shared" si="82"/>
        <v>0</v>
      </c>
      <c r="AA159" s="143">
        <f t="shared" si="82"/>
        <v>0</v>
      </c>
      <c r="AB159" s="143">
        <f t="shared" si="82"/>
        <v>0</v>
      </c>
      <c r="AC159" s="143">
        <f t="shared" si="82"/>
        <v>0</v>
      </c>
      <c r="AD159" s="143">
        <f t="shared" si="82"/>
        <v>0</v>
      </c>
      <c r="AE159" s="143">
        <f t="shared" si="82"/>
        <v>0</v>
      </c>
      <c r="AF159" s="143">
        <f t="shared" si="82"/>
        <v>0</v>
      </c>
      <c r="AG159" s="143">
        <f t="shared" si="82"/>
        <v>0</v>
      </c>
      <c r="AH159" s="143">
        <f t="shared" si="82"/>
        <v>0</v>
      </c>
      <c r="AI159" s="143">
        <f t="shared" si="82"/>
        <v>0</v>
      </c>
      <c r="AJ159" s="143">
        <f t="shared" si="82"/>
        <v>0</v>
      </c>
      <c r="AK159" s="143">
        <f t="shared" si="82"/>
        <v>0</v>
      </c>
      <c r="AL159" s="143">
        <f t="shared" si="82"/>
        <v>0</v>
      </c>
      <c r="AM159" s="143">
        <f t="shared" si="82"/>
        <v>0</v>
      </c>
      <c r="AN159" s="143">
        <f t="shared" si="82"/>
        <v>0</v>
      </c>
      <c r="AO159" s="143">
        <f t="shared" si="82"/>
        <v>0</v>
      </c>
      <c r="AP159" s="143">
        <f t="shared" si="82"/>
        <v>0</v>
      </c>
      <c r="AQ159" s="143">
        <f t="shared" si="82"/>
        <v>0</v>
      </c>
      <c r="AR159" s="143">
        <f t="shared" si="82"/>
        <v>0.14285714285714285</v>
      </c>
      <c r="AS159" s="143">
        <f t="shared" si="82"/>
        <v>0.6428571428571429</v>
      </c>
      <c r="AT159" s="143">
        <f t="shared" si="82"/>
        <v>1</v>
      </c>
      <c r="AU159" s="143">
        <f t="shared" si="82"/>
        <v>1</v>
      </c>
      <c r="AV159" s="143">
        <f t="shared" si="82"/>
        <v>1</v>
      </c>
      <c r="AW159" s="143">
        <f t="shared" si="82"/>
        <v>1</v>
      </c>
      <c r="AX159" s="143">
        <f t="shared" si="82"/>
        <v>1</v>
      </c>
      <c r="AY159" s="143">
        <f t="shared" si="82"/>
        <v>1</v>
      </c>
      <c r="AZ159" s="143">
        <f t="shared" si="82"/>
        <v>1</v>
      </c>
      <c r="BA159" s="143">
        <f t="shared" si="82"/>
        <v>1</v>
      </c>
      <c r="BB159" s="143">
        <f t="shared" si="82"/>
        <v>1</v>
      </c>
      <c r="BC159" s="143">
        <f t="shared" si="82"/>
        <v>1</v>
      </c>
      <c r="BD159" s="143">
        <f t="shared" si="82"/>
        <v>1</v>
      </c>
      <c r="BE159" s="143">
        <f t="shared" si="81"/>
        <v>1</v>
      </c>
      <c r="BF159" s="143">
        <f t="shared" si="81"/>
        <v>1</v>
      </c>
      <c r="BG159" s="143">
        <f t="shared" si="81"/>
        <v>1</v>
      </c>
      <c r="BH159" s="143">
        <f t="shared" si="81"/>
        <v>1</v>
      </c>
      <c r="BI159" s="143">
        <f t="shared" si="81"/>
        <v>1</v>
      </c>
      <c r="BJ159" s="143">
        <f t="shared" si="81"/>
        <v>1</v>
      </c>
      <c r="BK159" s="143">
        <f t="shared" si="81"/>
        <v>1</v>
      </c>
      <c r="BL159" s="143">
        <f t="shared" si="81"/>
        <v>1</v>
      </c>
      <c r="BM159" s="143">
        <f t="shared" si="81"/>
        <v>1</v>
      </c>
      <c r="BN159" s="143">
        <f t="shared" si="81"/>
        <v>1</v>
      </c>
      <c r="BO159" s="143">
        <f t="shared" si="81"/>
        <v>1</v>
      </c>
    </row>
    <row r="160" spans="1:67" s="129" customFormat="1" ht="18.75" customHeight="1" x14ac:dyDescent="0.25">
      <c r="A160" s="122"/>
      <c r="B160" s="148" t="s">
        <v>967</v>
      </c>
      <c r="C160" s="148" t="s">
        <v>1976</v>
      </c>
      <c r="D160" s="148" t="s">
        <v>3</v>
      </c>
      <c r="E160" s="225">
        <f>VLOOKUP(B160,'Cuadro Control'!C190:J2090,8,FALSE)</f>
        <v>0</v>
      </c>
      <c r="F160" s="149">
        <f>IFERROR(E160/$E$144,0)</f>
        <v>0</v>
      </c>
      <c r="G160" s="150">
        <v>46606</v>
      </c>
      <c r="H160" s="150">
        <v>46606</v>
      </c>
      <c r="I160" s="149">
        <f t="shared" si="78"/>
        <v>0</v>
      </c>
      <c r="J160" s="149">
        <f t="shared" si="78"/>
        <v>0</v>
      </c>
      <c r="K160" s="149">
        <f t="shared" si="78"/>
        <v>0</v>
      </c>
      <c r="L160" s="149">
        <f t="shared" si="78"/>
        <v>0</v>
      </c>
      <c r="M160" s="149">
        <f t="shared" si="78"/>
        <v>0</v>
      </c>
      <c r="N160" s="149">
        <f t="shared" si="78"/>
        <v>0</v>
      </c>
      <c r="O160" s="149">
        <f t="shared" si="78"/>
        <v>0</v>
      </c>
      <c r="P160" s="149">
        <f t="shared" si="78"/>
        <v>0</v>
      </c>
      <c r="Q160" s="149">
        <f t="shared" si="78"/>
        <v>0</v>
      </c>
      <c r="R160" s="149">
        <f t="shared" si="78"/>
        <v>0</v>
      </c>
      <c r="S160" s="149">
        <f t="shared" si="78"/>
        <v>0</v>
      </c>
      <c r="T160" s="149">
        <f t="shared" si="78"/>
        <v>0</v>
      </c>
      <c r="U160" s="149">
        <f t="shared" si="78"/>
        <v>0</v>
      </c>
      <c r="V160" s="149">
        <f t="shared" si="78"/>
        <v>0</v>
      </c>
      <c r="W160" s="149">
        <f t="shared" si="78"/>
        <v>0</v>
      </c>
      <c r="X160" s="149">
        <f t="shared" ref="X160:BO160" si="83">IF($G160=0,0,IF(X$6&lt;$G160,0,IF(X$6&gt;$H160,1,(X$6-$G160+1)/($H160-$G160+1))))</f>
        <v>0</v>
      </c>
      <c r="Y160" s="149">
        <f t="shared" si="83"/>
        <v>0</v>
      </c>
      <c r="Z160" s="149">
        <f t="shared" si="83"/>
        <v>0</v>
      </c>
      <c r="AA160" s="149">
        <f t="shared" si="83"/>
        <v>0</v>
      </c>
      <c r="AB160" s="149">
        <f t="shared" si="83"/>
        <v>0</v>
      </c>
      <c r="AC160" s="149">
        <f t="shared" si="83"/>
        <v>0</v>
      </c>
      <c r="AD160" s="149">
        <f t="shared" si="83"/>
        <v>0</v>
      </c>
      <c r="AE160" s="149">
        <f t="shared" si="83"/>
        <v>0</v>
      </c>
      <c r="AF160" s="149">
        <f t="shared" si="83"/>
        <v>0</v>
      </c>
      <c r="AG160" s="149">
        <f t="shared" si="83"/>
        <v>0</v>
      </c>
      <c r="AH160" s="149">
        <f t="shared" si="83"/>
        <v>0</v>
      </c>
      <c r="AI160" s="149">
        <f t="shared" si="83"/>
        <v>0</v>
      </c>
      <c r="AJ160" s="149">
        <f t="shared" si="83"/>
        <v>0</v>
      </c>
      <c r="AK160" s="149">
        <f t="shared" si="83"/>
        <v>0</v>
      </c>
      <c r="AL160" s="149">
        <f t="shared" si="83"/>
        <v>0</v>
      </c>
      <c r="AM160" s="149">
        <f t="shared" si="83"/>
        <v>0</v>
      </c>
      <c r="AN160" s="149">
        <f t="shared" si="83"/>
        <v>0</v>
      </c>
      <c r="AO160" s="149">
        <f t="shared" si="83"/>
        <v>0</v>
      </c>
      <c r="AP160" s="149">
        <f t="shared" si="83"/>
        <v>0</v>
      </c>
      <c r="AQ160" s="149">
        <f t="shared" si="83"/>
        <v>0</v>
      </c>
      <c r="AR160" s="149">
        <f t="shared" si="83"/>
        <v>0</v>
      </c>
      <c r="AS160" s="149">
        <f t="shared" si="83"/>
        <v>0</v>
      </c>
      <c r="AT160" s="149">
        <f t="shared" si="83"/>
        <v>0</v>
      </c>
      <c r="AU160" s="149">
        <f t="shared" si="83"/>
        <v>0</v>
      </c>
      <c r="AV160" s="149">
        <f t="shared" si="83"/>
        <v>0</v>
      </c>
      <c r="AW160" s="149">
        <f t="shared" si="83"/>
        <v>0</v>
      </c>
      <c r="AX160" s="149">
        <f t="shared" si="83"/>
        <v>0</v>
      </c>
      <c r="AY160" s="149">
        <f t="shared" si="83"/>
        <v>0</v>
      </c>
      <c r="AZ160" s="149">
        <f t="shared" si="83"/>
        <v>0</v>
      </c>
      <c r="BA160" s="149">
        <f t="shared" si="83"/>
        <v>0</v>
      </c>
      <c r="BB160" s="149">
        <f t="shared" si="83"/>
        <v>0</v>
      </c>
      <c r="BC160" s="149">
        <f t="shared" si="83"/>
        <v>0</v>
      </c>
      <c r="BD160" s="149">
        <f t="shared" si="83"/>
        <v>0</v>
      </c>
      <c r="BE160" s="149">
        <f t="shared" si="83"/>
        <v>0</v>
      </c>
      <c r="BF160" s="149">
        <f t="shared" si="83"/>
        <v>0</v>
      </c>
      <c r="BG160" s="149">
        <f t="shared" si="83"/>
        <v>0</v>
      </c>
      <c r="BH160" s="149">
        <f t="shared" si="83"/>
        <v>0</v>
      </c>
      <c r="BI160" s="149">
        <f t="shared" si="83"/>
        <v>0</v>
      </c>
      <c r="BJ160" s="149">
        <f t="shared" si="83"/>
        <v>0</v>
      </c>
      <c r="BK160" s="149">
        <f t="shared" si="83"/>
        <v>0</v>
      </c>
      <c r="BL160" s="149">
        <f t="shared" si="83"/>
        <v>0</v>
      </c>
      <c r="BM160" s="149">
        <f t="shared" si="83"/>
        <v>0</v>
      </c>
      <c r="BN160" s="149">
        <f t="shared" si="83"/>
        <v>1</v>
      </c>
      <c r="BO160" s="149">
        <f t="shared" si="83"/>
        <v>1</v>
      </c>
    </row>
    <row r="161" spans="1:67" s="129" customFormat="1" ht="18.75" customHeight="1" x14ac:dyDescent="0.25">
      <c r="A161" s="122"/>
      <c r="B161" s="151" t="s">
        <v>968</v>
      </c>
      <c r="C161" s="151" t="s">
        <v>969</v>
      </c>
      <c r="D161" s="151" t="s">
        <v>905</v>
      </c>
      <c r="E161" s="226">
        <f>SUM(E162:E177)</f>
        <v>5308872732.0543728</v>
      </c>
      <c r="F161" s="152">
        <f>IFERROR(E161/$E$109,0)</f>
        <v>2.9408554574576196E-2</v>
      </c>
      <c r="G161" s="153">
        <v>46265</v>
      </c>
      <c r="H161" s="153">
        <v>46606</v>
      </c>
      <c r="I161" s="152">
        <f>SUMPRODUCT($F162:$F176,I162:I176)</f>
        <v>0</v>
      </c>
      <c r="J161" s="152">
        <f t="shared" ref="J161:BO161" si="84">SUMPRODUCT($F162:$F176,J162:J176)</f>
        <v>0</v>
      </c>
      <c r="K161" s="152">
        <f t="shared" si="84"/>
        <v>0</v>
      </c>
      <c r="L161" s="152">
        <f t="shared" si="84"/>
        <v>0</v>
      </c>
      <c r="M161" s="152">
        <f t="shared" si="84"/>
        <v>0</v>
      </c>
      <c r="N161" s="152">
        <f t="shared" si="84"/>
        <v>0</v>
      </c>
      <c r="O161" s="152">
        <f t="shared" si="84"/>
        <v>0</v>
      </c>
      <c r="P161" s="152">
        <f t="shared" si="84"/>
        <v>0</v>
      </c>
      <c r="Q161" s="152">
        <f t="shared" si="84"/>
        <v>8.7141099111024359E-3</v>
      </c>
      <c r="R161" s="152">
        <f t="shared" si="84"/>
        <v>1.5685397839984384E-2</v>
      </c>
      <c r="S161" s="152">
        <f t="shared" si="84"/>
        <v>1.5685397839984384E-2</v>
      </c>
      <c r="T161" s="152">
        <f t="shared" si="84"/>
        <v>1.5685397839984384E-2</v>
      </c>
      <c r="U161" s="152">
        <f t="shared" si="84"/>
        <v>1.5685397839984384E-2</v>
      </c>
      <c r="V161" s="152">
        <f t="shared" si="84"/>
        <v>1.5685397839984384E-2</v>
      </c>
      <c r="W161" s="152">
        <f t="shared" si="84"/>
        <v>4.5105438725758645E-2</v>
      </c>
      <c r="X161" s="152">
        <f t="shared" si="84"/>
        <v>7.4525479611532899E-2</v>
      </c>
      <c r="Y161" s="152">
        <f t="shared" si="84"/>
        <v>7.4525479611532899E-2</v>
      </c>
      <c r="Z161" s="152">
        <f t="shared" si="84"/>
        <v>7.4525479611532899E-2</v>
      </c>
      <c r="AA161" s="152">
        <f t="shared" si="84"/>
        <v>7.4525479611532899E-2</v>
      </c>
      <c r="AB161" s="152">
        <f t="shared" si="84"/>
        <v>7.4525479611532899E-2</v>
      </c>
      <c r="AC161" s="152">
        <f t="shared" si="84"/>
        <v>7.4525479611532899E-2</v>
      </c>
      <c r="AD161" s="152">
        <f t="shared" si="84"/>
        <v>7.4525479611532899E-2</v>
      </c>
      <c r="AE161" s="152">
        <f t="shared" si="84"/>
        <v>7.4525479611532899E-2</v>
      </c>
      <c r="AF161" s="152">
        <f t="shared" si="84"/>
        <v>7.4525479611532899E-2</v>
      </c>
      <c r="AG161" s="152">
        <f t="shared" si="84"/>
        <v>7.4525479611532899E-2</v>
      </c>
      <c r="AH161" s="152">
        <f t="shared" si="84"/>
        <v>7.4525479611532899E-2</v>
      </c>
      <c r="AI161" s="152">
        <f t="shared" si="84"/>
        <v>7.4525479611532899E-2</v>
      </c>
      <c r="AJ161" s="152">
        <f t="shared" si="84"/>
        <v>7.4525479611532899E-2</v>
      </c>
      <c r="AK161" s="152">
        <f t="shared" si="84"/>
        <v>7.524335899330889E-2</v>
      </c>
      <c r="AL161" s="152">
        <f t="shared" si="84"/>
        <v>0.14853206090804622</v>
      </c>
      <c r="AM161" s="152">
        <f t="shared" si="84"/>
        <v>0.20252837014625899</v>
      </c>
      <c r="AN161" s="152">
        <f t="shared" si="84"/>
        <v>0.30245970158069158</v>
      </c>
      <c r="AO161" s="152">
        <f t="shared" si="84"/>
        <v>0.40239103301512413</v>
      </c>
      <c r="AP161" s="152">
        <f t="shared" si="84"/>
        <v>0.64850810003989967</v>
      </c>
      <c r="AQ161" s="152">
        <f t="shared" si="84"/>
        <v>0.65049482490954236</v>
      </c>
      <c r="AR161" s="152">
        <f t="shared" si="84"/>
        <v>0.78074169005721283</v>
      </c>
      <c r="AS161" s="152">
        <f t="shared" si="84"/>
        <v>0.98792234338482321</v>
      </c>
      <c r="AT161" s="152">
        <f t="shared" si="84"/>
        <v>1</v>
      </c>
      <c r="AU161" s="152">
        <f t="shared" si="84"/>
        <v>1</v>
      </c>
      <c r="AV161" s="152">
        <f t="shared" si="84"/>
        <v>1</v>
      </c>
      <c r="AW161" s="152">
        <f t="shared" si="84"/>
        <v>1</v>
      </c>
      <c r="AX161" s="152">
        <f t="shared" si="84"/>
        <v>1</v>
      </c>
      <c r="AY161" s="152">
        <f t="shared" si="84"/>
        <v>1</v>
      </c>
      <c r="AZ161" s="152">
        <f t="shared" si="84"/>
        <v>1</v>
      </c>
      <c r="BA161" s="152">
        <f t="shared" si="84"/>
        <v>1</v>
      </c>
      <c r="BB161" s="152">
        <f t="shared" si="84"/>
        <v>1</v>
      </c>
      <c r="BC161" s="152">
        <f t="shared" si="84"/>
        <v>1</v>
      </c>
      <c r="BD161" s="152">
        <f t="shared" si="84"/>
        <v>1</v>
      </c>
      <c r="BE161" s="152">
        <f t="shared" si="84"/>
        <v>1</v>
      </c>
      <c r="BF161" s="152">
        <f t="shared" si="84"/>
        <v>1</v>
      </c>
      <c r="BG161" s="152">
        <f t="shared" si="84"/>
        <v>1</v>
      </c>
      <c r="BH161" s="152">
        <f t="shared" si="84"/>
        <v>1</v>
      </c>
      <c r="BI161" s="152">
        <f t="shared" si="84"/>
        <v>1</v>
      </c>
      <c r="BJ161" s="152">
        <f t="shared" si="84"/>
        <v>1</v>
      </c>
      <c r="BK161" s="152">
        <f t="shared" si="84"/>
        <v>1</v>
      </c>
      <c r="BL161" s="152">
        <f t="shared" si="84"/>
        <v>1</v>
      </c>
      <c r="BM161" s="152">
        <f t="shared" si="84"/>
        <v>1</v>
      </c>
      <c r="BN161" s="152">
        <f t="shared" si="84"/>
        <v>1</v>
      </c>
      <c r="BO161" s="152">
        <f t="shared" si="84"/>
        <v>1</v>
      </c>
    </row>
    <row r="162" spans="1:67" s="129" customFormat="1" ht="18.75" customHeight="1" x14ac:dyDescent="0.25">
      <c r="A162" s="122"/>
      <c r="B162" s="145" t="s">
        <v>970</v>
      </c>
      <c r="C162" s="145" t="s">
        <v>971</v>
      </c>
      <c r="D162" s="145" t="s">
        <v>22</v>
      </c>
      <c r="E162" s="224">
        <f>VLOOKUP(B162,'Cuadro Control'!C192:J2092,8,FALSE)</f>
        <v>83271780.884117648</v>
      </c>
      <c r="F162" s="146">
        <f t="shared" ref="F162:F176" si="85">IFERROR(E162/$E$161,0)</f>
        <v>1.5685397839984384E-2</v>
      </c>
      <c r="G162" s="147">
        <v>46265</v>
      </c>
      <c r="H162" s="147">
        <v>46273</v>
      </c>
      <c r="I162" s="146">
        <f t="shared" ref="I162:X177" si="86">IF($G162=0,0,IF(I$6&lt;$G162,0,IF(I$6&gt;$H162,1,(I$6-$G162+1)/($H162-$G162+1))))</f>
        <v>0</v>
      </c>
      <c r="J162" s="146">
        <f t="shared" si="86"/>
        <v>0</v>
      </c>
      <c r="K162" s="146">
        <f t="shared" si="86"/>
        <v>0</v>
      </c>
      <c r="L162" s="146">
        <f t="shared" si="86"/>
        <v>0</v>
      </c>
      <c r="M162" s="146">
        <f t="shared" si="86"/>
        <v>0</v>
      </c>
      <c r="N162" s="146">
        <f t="shared" si="86"/>
        <v>0</v>
      </c>
      <c r="O162" s="146">
        <f t="shared" si="86"/>
        <v>0</v>
      </c>
      <c r="P162" s="146">
        <f t="shared" si="86"/>
        <v>0</v>
      </c>
      <c r="Q162" s="146">
        <f t="shared" si="86"/>
        <v>0.55555555555555558</v>
      </c>
      <c r="R162" s="146">
        <f t="shared" si="86"/>
        <v>1</v>
      </c>
      <c r="S162" s="146">
        <f t="shared" si="86"/>
        <v>1</v>
      </c>
      <c r="T162" s="146">
        <f t="shared" si="86"/>
        <v>1</v>
      </c>
      <c r="U162" s="146">
        <f t="shared" si="86"/>
        <v>1</v>
      </c>
      <c r="V162" s="146">
        <f t="shared" si="86"/>
        <v>1</v>
      </c>
      <c r="W162" s="146">
        <f t="shared" si="86"/>
        <v>1</v>
      </c>
      <c r="X162" s="146">
        <f t="shared" si="86"/>
        <v>1</v>
      </c>
      <c r="Y162" s="146">
        <f t="shared" ref="Y162:BD169" si="87">IF($G162=0,0,IF(Y$6&lt;$G162,0,IF(Y$6&gt;$H162,1,(Y$6-$G162+1)/($H162-$G162+1))))</f>
        <v>1</v>
      </c>
      <c r="Z162" s="146">
        <f t="shared" si="87"/>
        <v>1</v>
      </c>
      <c r="AA162" s="146">
        <f t="shared" si="87"/>
        <v>1</v>
      </c>
      <c r="AB162" s="146">
        <f t="shared" si="87"/>
        <v>1</v>
      </c>
      <c r="AC162" s="146">
        <f t="shared" si="87"/>
        <v>1</v>
      </c>
      <c r="AD162" s="146">
        <f t="shared" si="87"/>
        <v>1</v>
      </c>
      <c r="AE162" s="146">
        <f t="shared" si="87"/>
        <v>1</v>
      </c>
      <c r="AF162" s="146">
        <f t="shared" si="87"/>
        <v>1</v>
      </c>
      <c r="AG162" s="146">
        <f t="shared" si="87"/>
        <v>1</v>
      </c>
      <c r="AH162" s="146">
        <f t="shared" si="87"/>
        <v>1</v>
      </c>
      <c r="AI162" s="146">
        <f t="shared" si="87"/>
        <v>1</v>
      </c>
      <c r="AJ162" s="146">
        <f t="shared" si="87"/>
        <v>1</v>
      </c>
      <c r="AK162" s="146">
        <f t="shared" si="87"/>
        <v>1</v>
      </c>
      <c r="AL162" s="146">
        <f t="shared" si="87"/>
        <v>1</v>
      </c>
      <c r="AM162" s="146">
        <f t="shared" si="87"/>
        <v>1</v>
      </c>
      <c r="AN162" s="146">
        <f t="shared" si="87"/>
        <v>1</v>
      </c>
      <c r="AO162" s="146">
        <f t="shared" si="87"/>
        <v>1</v>
      </c>
      <c r="AP162" s="146">
        <f t="shared" si="87"/>
        <v>1</v>
      </c>
      <c r="AQ162" s="146">
        <f t="shared" si="87"/>
        <v>1</v>
      </c>
      <c r="AR162" s="146">
        <f t="shared" si="87"/>
        <v>1</v>
      </c>
      <c r="AS162" s="146">
        <f t="shared" si="87"/>
        <v>1</v>
      </c>
      <c r="AT162" s="146">
        <f t="shared" si="87"/>
        <v>1</v>
      </c>
      <c r="AU162" s="146">
        <f t="shared" si="87"/>
        <v>1</v>
      </c>
      <c r="AV162" s="146">
        <f t="shared" si="87"/>
        <v>1</v>
      </c>
      <c r="AW162" s="146">
        <f t="shared" si="87"/>
        <v>1</v>
      </c>
      <c r="AX162" s="146">
        <f t="shared" si="87"/>
        <v>1</v>
      </c>
      <c r="AY162" s="146">
        <f t="shared" si="87"/>
        <v>1</v>
      </c>
      <c r="AZ162" s="146">
        <f t="shared" si="87"/>
        <v>1</v>
      </c>
      <c r="BA162" s="146">
        <f t="shared" si="87"/>
        <v>1</v>
      </c>
      <c r="BB162" s="146">
        <f t="shared" si="87"/>
        <v>1</v>
      </c>
      <c r="BC162" s="146">
        <f t="shared" si="87"/>
        <v>1</v>
      </c>
      <c r="BD162" s="146">
        <f t="shared" si="87"/>
        <v>1</v>
      </c>
      <c r="BE162" s="146">
        <f t="shared" ref="BE162:BO168" si="88">IF($G162=0,0,IF(BE$6&lt;$G162,0,IF(BE$6&gt;$H162,1,(BE$6-$G162+1)/($H162-$G162+1))))</f>
        <v>1</v>
      </c>
      <c r="BF162" s="146">
        <f t="shared" si="88"/>
        <v>1</v>
      </c>
      <c r="BG162" s="146">
        <f t="shared" si="88"/>
        <v>1</v>
      </c>
      <c r="BH162" s="146">
        <f t="shared" si="88"/>
        <v>1</v>
      </c>
      <c r="BI162" s="146">
        <f t="shared" si="88"/>
        <v>1</v>
      </c>
      <c r="BJ162" s="146">
        <f t="shared" si="88"/>
        <v>1</v>
      </c>
      <c r="BK162" s="146">
        <f t="shared" si="88"/>
        <v>1</v>
      </c>
      <c r="BL162" s="146">
        <f t="shared" si="88"/>
        <v>1</v>
      </c>
      <c r="BM162" s="146">
        <f t="shared" si="88"/>
        <v>1</v>
      </c>
      <c r="BN162" s="146">
        <f t="shared" si="88"/>
        <v>1</v>
      </c>
      <c r="BO162" s="146">
        <f t="shared" si="88"/>
        <v>1</v>
      </c>
    </row>
    <row r="163" spans="1:67" s="129" customFormat="1" ht="18.75" customHeight="1" x14ac:dyDescent="0.25">
      <c r="A163" s="122"/>
      <c r="B163" s="145" t="s">
        <v>972</v>
      </c>
      <c r="C163" s="145" t="s">
        <v>973</v>
      </c>
      <c r="D163" s="145" t="s">
        <v>9</v>
      </c>
      <c r="E163" s="224">
        <f>VLOOKUP(B163,'Cuadro Control'!C193:J2093,8,FALSE)</f>
        <v>312374505.66882348</v>
      </c>
      <c r="F163" s="146">
        <f t="shared" si="85"/>
        <v>5.8840081771548515E-2</v>
      </c>
      <c r="G163" s="147">
        <v>46308</v>
      </c>
      <c r="H163" s="147">
        <v>46315</v>
      </c>
      <c r="I163" s="146">
        <f t="shared" si="86"/>
        <v>0</v>
      </c>
      <c r="J163" s="146">
        <f t="shared" si="86"/>
        <v>0</v>
      </c>
      <c r="K163" s="146">
        <f t="shared" si="86"/>
        <v>0</v>
      </c>
      <c r="L163" s="146">
        <f t="shared" si="86"/>
        <v>0</v>
      </c>
      <c r="M163" s="146">
        <f t="shared" si="86"/>
        <v>0</v>
      </c>
      <c r="N163" s="146">
        <f t="shared" si="86"/>
        <v>0</v>
      </c>
      <c r="O163" s="146">
        <f t="shared" si="86"/>
        <v>0</v>
      </c>
      <c r="P163" s="146">
        <f t="shared" si="86"/>
        <v>0</v>
      </c>
      <c r="Q163" s="146">
        <f t="shared" si="86"/>
        <v>0</v>
      </c>
      <c r="R163" s="146">
        <f t="shared" si="86"/>
        <v>0</v>
      </c>
      <c r="S163" s="146">
        <f t="shared" si="86"/>
        <v>0</v>
      </c>
      <c r="T163" s="146">
        <f t="shared" si="86"/>
        <v>0</v>
      </c>
      <c r="U163" s="146">
        <f t="shared" si="86"/>
        <v>0</v>
      </c>
      <c r="V163" s="146">
        <f t="shared" si="86"/>
        <v>0</v>
      </c>
      <c r="W163" s="146">
        <f t="shared" si="86"/>
        <v>0.5</v>
      </c>
      <c r="X163" s="146">
        <f t="shared" si="86"/>
        <v>1</v>
      </c>
      <c r="Y163" s="146">
        <f t="shared" si="87"/>
        <v>1</v>
      </c>
      <c r="Z163" s="146">
        <f t="shared" si="87"/>
        <v>1</v>
      </c>
      <c r="AA163" s="146">
        <f t="shared" si="87"/>
        <v>1</v>
      </c>
      <c r="AB163" s="146">
        <f t="shared" si="87"/>
        <v>1</v>
      </c>
      <c r="AC163" s="146">
        <f t="shared" si="87"/>
        <v>1</v>
      </c>
      <c r="AD163" s="146">
        <f t="shared" si="87"/>
        <v>1</v>
      </c>
      <c r="AE163" s="146">
        <f t="shared" si="87"/>
        <v>1</v>
      </c>
      <c r="AF163" s="146">
        <f t="shared" si="87"/>
        <v>1</v>
      </c>
      <c r="AG163" s="146">
        <f t="shared" si="87"/>
        <v>1</v>
      </c>
      <c r="AH163" s="146">
        <f t="shared" si="87"/>
        <v>1</v>
      </c>
      <c r="AI163" s="146">
        <f t="shared" si="87"/>
        <v>1</v>
      </c>
      <c r="AJ163" s="146">
        <f t="shared" si="87"/>
        <v>1</v>
      </c>
      <c r="AK163" s="146">
        <f t="shared" si="87"/>
        <v>1</v>
      </c>
      <c r="AL163" s="146">
        <f t="shared" si="87"/>
        <v>1</v>
      </c>
      <c r="AM163" s="146">
        <f t="shared" si="87"/>
        <v>1</v>
      </c>
      <c r="AN163" s="146">
        <f t="shared" si="87"/>
        <v>1</v>
      </c>
      <c r="AO163" s="146">
        <f t="shared" si="87"/>
        <v>1</v>
      </c>
      <c r="AP163" s="146">
        <f t="shared" si="87"/>
        <v>1</v>
      </c>
      <c r="AQ163" s="146">
        <f t="shared" si="87"/>
        <v>1</v>
      </c>
      <c r="AR163" s="146">
        <f t="shared" si="87"/>
        <v>1</v>
      </c>
      <c r="AS163" s="146">
        <f t="shared" si="87"/>
        <v>1</v>
      </c>
      <c r="AT163" s="146">
        <f t="shared" si="87"/>
        <v>1</v>
      </c>
      <c r="AU163" s="146">
        <f t="shared" si="87"/>
        <v>1</v>
      </c>
      <c r="AV163" s="146">
        <f t="shared" si="87"/>
        <v>1</v>
      </c>
      <c r="AW163" s="146">
        <f t="shared" si="87"/>
        <v>1</v>
      </c>
      <c r="AX163" s="146">
        <f t="shared" si="87"/>
        <v>1</v>
      </c>
      <c r="AY163" s="146">
        <f t="shared" si="87"/>
        <v>1</v>
      </c>
      <c r="AZ163" s="146">
        <f t="shared" si="87"/>
        <v>1</v>
      </c>
      <c r="BA163" s="146">
        <f t="shared" si="87"/>
        <v>1</v>
      </c>
      <c r="BB163" s="146">
        <f t="shared" si="87"/>
        <v>1</v>
      </c>
      <c r="BC163" s="146">
        <f t="shared" si="87"/>
        <v>1</v>
      </c>
      <c r="BD163" s="146">
        <f t="shared" si="87"/>
        <v>1</v>
      </c>
      <c r="BE163" s="146">
        <f t="shared" si="88"/>
        <v>1</v>
      </c>
      <c r="BF163" s="146">
        <f t="shared" si="88"/>
        <v>1</v>
      </c>
      <c r="BG163" s="146">
        <f t="shared" si="88"/>
        <v>1</v>
      </c>
      <c r="BH163" s="146">
        <f t="shared" si="88"/>
        <v>1</v>
      </c>
      <c r="BI163" s="146">
        <f t="shared" si="88"/>
        <v>1</v>
      </c>
      <c r="BJ163" s="146">
        <f t="shared" si="88"/>
        <v>1</v>
      </c>
      <c r="BK163" s="146">
        <f t="shared" si="88"/>
        <v>1</v>
      </c>
      <c r="BL163" s="146">
        <f t="shared" si="88"/>
        <v>1</v>
      </c>
      <c r="BM163" s="146">
        <f t="shared" si="88"/>
        <v>1</v>
      </c>
      <c r="BN163" s="146">
        <f t="shared" si="88"/>
        <v>1</v>
      </c>
      <c r="BO163" s="146">
        <f t="shared" si="88"/>
        <v>1</v>
      </c>
    </row>
    <row r="164" spans="1:67" s="129" customFormat="1" ht="18.75" customHeight="1" x14ac:dyDescent="0.25">
      <c r="A164" s="122"/>
      <c r="B164" s="142" t="s">
        <v>974</v>
      </c>
      <c r="C164" s="142" t="s">
        <v>975</v>
      </c>
      <c r="D164" s="142" t="s">
        <v>6</v>
      </c>
      <c r="E164" s="223">
        <f>VLOOKUP(B164,'Cuadro Control'!C194:J2094,8,FALSE)</f>
        <v>9527825.6870364472</v>
      </c>
      <c r="F164" s="143">
        <f t="shared" si="85"/>
        <v>1.794698454439963E-3</v>
      </c>
      <c r="G164" s="144">
        <v>46408</v>
      </c>
      <c r="H164" s="144">
        <v>46412</v>
      </c>
      <c r="I164" s="143">
        <f t="shared" si="86"/>
        <v>0</v>
      </c>
      <c r="J164" s="143">
        <f t="shared" si="86"/>
        <v>0</v>
      </c>
      <c r="K164" s="143">
        <f t="shared" si="86"/>
        <v>0</v>
      </c>
      <c r="L164" s="143">
        <f t="shared" si="86"/>
        <v>0</v>
      </c>
      <c r="M164" s="143">
        <f t="shared" si="86"/>
        <v>0</v>
      </c>
      <c r="N164" s="143">
        <f t="shared" si="86"/>
        <v>0</v>
      </c>
      <c r="O164" s="143">
        <f t="shared" si="86"/>
        <v>0</v>
      </c>
      <c r="P164" s="143">
        <f t="shared" si="86"/>
        <v>0</v>
      </c>
      <c r="Q164" s="143">
        <f t="shared" si="86"/>
        <v>0</v>
      </c>
      <c r="R164" s="143">
        <f t="shared" si="86"/>
        <v>0</v>
      </c>
      <c r="S164" s="143">
        <f t="shared" si="86"/>
        <v>0</v>
      </c>
      <c r="T164" s="143">
        <f t="shared" si="86"/>
        <v>0</v>
      </c>
      <c r="U164" s="143">
        <f t="shared" si="86"/>
        <v>0</v>
      </c>
      <c r="V164" s="143">
        <f t="shared" si="86"/>
        <v>0</v>
      </c>
      <c r="W164" s="143">
        <f t="shared" si="86"/>
        <v>0</v>
      </c>
      <c r="X164" s="143">
        <f t="shared" si="86"/>
        <v>0</v>
      </c>
      <c r="Y164" s="143">
        <f t="shared" si="87"/>
        <v>0</v>
      </c>
      <c r="Z164" s="143">
        <f t="shared" si="87"/>
        <v>0</v>
      </c>
      <c r="AA164" s="143">
        <f t="shared" si="87"/>
        <v>0</v>
      </c>
      <c r="AB164" s="143">
        <f t="shared" si="87"/>
        <v>0</v>
      </c>
      <c r="AC164" s="143">
        <f t="shared" si="87"/>
        <v>0</v>
      </c>
      <c r="AD164" s="143">
        <f t="shared" si="87"/>
        <v>0</v>
      </c>
      <c r="AE164" s="143">
        <f t="shared" si="87"/>
        <v>0</v>
      </c>
      <c r="AF164" s="143">
        <f t="shared" si="87"/>
        <v>0</v>
      </c>
      <c r="AG164" s="143">
        <f t="shared" si="87"/>
        <v>0</v>
      </c>
      <c r="AH164" s="143">
        <f t="shared" si="87"/>
        <v>0</v>
      </c>
      <c r="AI164" s="143">
        <f t="shared" si="87"/>
        <v>0</v>
      </c>
      <c r="AJ164" s="143">
        <f t="shared" si="87"/>
        <v>0</v>
      </c>
      <c r="AK164" s="143">
        <f t="shared" si="87"/>
        <v>0.4</v>
      </c>
      <c r="AL164" s="143">
        <f t="shared" si="87"/>
        <v>1</v>
      </c>
      <c r="AM164" s="143">
        <f t="shared" si="87"/>
        <v>1</v>
      </c>
      <c r="AN164" s="143">
        <f t="shared" si="87"/>
        <v>1</v>
      </c>
      <c r="AO164" s="143">
        <f t="shared" si="87"/>
        <v>1</v>
      </c>
      <c r="AP164" s="143">
        <f t="shared" si="87"/>
        <v>1</v>
      </c>
      <c r="AQ164" s="143">
        <f t="shared" si="87"/>
        <v>1</v>
      </c>
      <c r="AR164" s="143">
        <f t="shared" si="87"/>
        <v>1</v>
      </c>
      <c r="AS164" s="143">
        <f t="shared" si="87"/>
        <v>1</v>
      </c>
      <c r="AT164" s="143">
        <f t="shared" si="87"/>
        <v>1</v>
      </c>
      <c r="AU164" s="143">
        <f t="shared" si="87"/>
        <v>1</v>
      </c>
      <c r="AV164" s="143">
        <f t="shared" si="87"/>
        <v>1</v>
      </c>
      <c r="AW164" s="143">
        <f t="shared" si="87"/>
        <v>1</v>
      </c>
      <c r="AX164" s="143">
        <f t="shared" si="87"/>
        <v>1</v>
      </c>
      <c r="AY164" s="143">
        <f t="shared" si="87"/>
        <v>1</v>
      </c>
      <c r="AZ164" s="143">
        <f t="shared" si="87"/>
        <v>1</v>
      </c>
      <c r="BA164" s="143">
        <f t="shared" si="87"/>
        <v>1</v>
      </c>
      <c r="BB164" s="143">
        <f t="shared" si="87"/>
        <v>1</v>
      </c>
      <c r="BC164" s="143">
        <f t="shared" si="87"/>
        <v>1</v>
      </c>
      <c r="BD164" s="143">
        <f t="shared" si="87"/>
        <v>1</v>
      </c>
      <c r="BE164" s="143">
        <f t="shared" si="88"/>
        <v>1</v>
      </c>
      <c r="BF164" s="143">
        <f t="shared" si="88"/>
        <v>1</v>
      </c>
      <c r="BG164" s="143">
        <f t="shared" si="88"/>
        <v>1</v>
      </c>
      <c r="BH164" s="143">
        <f t="shared" si="88"/>
        <v>1</v>
      </c>
      <c r="BI164" s="143">
        <f t="shared" si="88"/>
        <v>1</v>
      </c>
      <c r="BJ164" s="143">
        <f t="shared" si="88"/>
        <v>1</v>
      </c>
      <c r="BK164" s="143">
        <f t="shared" si="88"/>
        <v>1</v>
      </c>
      <c r="BL164" s="143">
        <f t="shared" si="88"/>
        <v>1</v>
      </c>
      <c r="BM164" s="143">
        <f t="shared" si="88"/>
        <v>1</v>
      </c>
      <c r="BN164" s="143">
        <f t="shared" si="88"/>
        <v>1</v>
      </c>
      <c r="BO164" s="143">
        <f t="shared" si="88"/>
        <v>1</v>
      </c>
    </row>
    <row r="165" spans="1:67" s="129" customFormat="1" ht="18.75" customHeight="1" x14ac:dyDescent="0.25">
      <c r="A165" s="122"/>
      <c r="B165" s="145" t="s">
        <v>976</v>
      </c>
      <c r="C165" s="145" t="s">
        <v>977</v>
      </c>
      <c r="D165" s="145" t="s">
        <v>19</v>
      </c>
      <c r="E165" s="224">
        <f>VLOOKUP(B165,'Cuadro Control'!C195:J2095,8,FALSE)</f>
        <v>320494616.71764702</v>
      </c>
      <c r="F165" s="146">
        <f t="shared" si="85"/>
        <v>6.0369617599332674E-2</v>
      </c>
      <c r="G165" s="147">
        <v>46412</v>
      </c>
      <c r="H165" s="147">
        <v>46415</v>
      </c>
      <c r="I165" s="146">
        <f t="shared" si="86"/>
        <v>0</v>
      </c>
      <c r="J165" s="146">
        <f t="shared" si="86"/>
        <v>0</v>
      </c>
      <c r="K165" s="146">
        <f t="shared" si="86"/>
        <v>0</v>
      </c>
      <c r="L165" s="146">
        <f t="shared" si="86"/>
        <v>0</v>
      </c>
      <c r="M165" s="146">
        <f t="shared" si="86"/>
        <v>0</v>
      </c>
      <c r="N165" s="146">
        <f t="shared" si="86"/>
        <v>0</v>
      </c>
      <c r="O165" s="146">
        <f t="shared" si="86"/>
        <v>0</v>
      </c>
      <c r="P165" s="146">
        <f t="shared" si="86"/>
        <v>0</v>
      </c>
      <c r="Q165" s="146">
        <f t="shared" si="86"/>
        <v>0</v>
      </c>
      <c r="R165" s="146">
        <f t="shared" si="86"/>
        <v>0</v>
      </c>
      <c r="S165" s="146">
        <f t="shared" si="86"/>
        <v>0</v>
      </c>
      <c r="T165" s="146">
        <f t="shared" si="86"/>
        <v>0</v>
      </c>
      <c r="U165" s="146">
        <f t="shared" si="86"/>
        <v>0</v>
      </c>
      <c r="V165" s="146">
        <f t="shared" si="86"/>
        <v>0</v>
      </c>
      <c r="W165" s="146">
        <f t="shared" si="86"/>
        <v>0</v>
      </c>
      <c r="X165" s="146">
        <f t="shared" si="86"/>
        <v>0</v>
      </c>
      <c r="Y165" s="146">
        <f t="shared" si="87"/>
        <v>0</v>
      </c>
      <c r="Z165" s="146">
        <f t="shared" si="87"/>
        <v>0</v>
      </c>
      <c r="AA165" s="146">
        <f t="shared" si="87"/>
        <v>0</v>
      </c>
      <c r="AB165" s="146">
        <f t="shared" si="87"/>
        <v>0</v>
      </c>
      <c r="AC165" s="146">
        <f t="shared" si="87"/>
        <v>0</v>
      </c>
      <c r="AD165" s="146">
        <f t="shared" si="87"/>
        <v>0</v>
      </c>
      <c r="AE165" s="146">
        <f t="shared" si="87"/>
        <v>0</v>
      </c>
      <c r="AF165" s="146">
        <f t="shared" si="87"/>
        <v>0</v>
      </c>
      <c r="AG165" s="146">
        <f t="shared" si="87"/>
        <v>0</v>
      </c>
      <c r="AH165" s="146">
        <f t="shared" si="87"/>
        <v>0</v>
      </c>
      <c r="AI165" s="146">
        <f t="shared" si="87"/>
        <v>0</v>
      </c>
      <c r="AJ165" s="146">
        <f t="shared" si="87"/>
        <v>0</v>
      </c>
      <c r="AK165" s="146">
        <f t="shared" si="87"/>
        <v>0</v>
      </c>
      <c r="AL165" s="146">
        <f t="shared" si="87"/>
        <v>1</v>
      </c>
      <c r="AM165" s="146">
        <f t="shared" si="87"/>
        <v>1</v>
      </c>
      <c r="AN165" s="146">
        <f t="shared" si="87"/>
        <v>1</v>
      </c>
      <c r="AO165" s="146">
        <f t="shared" si="87"/>
        <v>1</v>
      </c>
      <c r="AP165" s="146">
        <f t="shared" si="87"/>
        <v>1</v>
      </c>
      <c r="AQ165" s="146">
        <f t="shared" si="87"/>
        <v>1</v>
      </c>
      <c r="AR165" s="146">
        <f t="shared" si="87"/>
        <v>1</v>
      </c>
      <c r="AS165" s="146">
        <f t="shared" si="87"/>
        <v>1</v>
      </c>
      <c r="AT165" s="146">
        <f t="shared" si="87"/>
        <v>1</v>
      </c>
      <c r="AU165" s="146">
        <f t="shared" si="87"/>
        <v>1</v>
      </c>
      <c r="AV165" s="146">
        <f t="shared" si="87"/>
        <v>1</v>
      </c>
      <c r="AW165" s="146">
        <f t="shared" si="87"/>
        <v>1</v>
      </c>
      <c r="AX165" s="146">
        <f t="shared" si="87"/>
        <v>1</v>
      </c>
      <c r="AY165" s="146">
        <f t="shared" si="87"/>
        <v>1</v>
      </c>
      <c r="AZ165" s="146">
        <f t="shared" si="87"/>
        <v>1</v>
      </c>
      <c r="BA165" s="146">
        <f t="shared" si="87"/>
        <v>1</v>
      </c>
      <c r="BB165" s="146">
        <f t="shared" si="87"/>
        <v>1</v>
      </c>
      <c r="BC165" s="146">
        <f t="shared" si="87"/>
        <v>1</v>
      </c>
      <c r="BD165" s="146">
        <f t="shared" si="87"/>
        <v>1</v>
      </c>
      <c r="BE165" s="146">
        <f t="shared" si="88"/>
        <v>1</v>
      </c>
      <c r="BF165" s="146">
        <f t="shared" si="88"/>
        <v>1</v>
      </c>
      <c r="BG165" s="146">
        <f t="shared" si="88"/>
        <v>1</v>
      </c>
      <c r="BH165" s="146">
        <f t="shared" si="88"/>
        <v>1</v>
      </c>
      <c r="BI165" s="146">
        <f t="shared" si="88"/>
        <v>1</v>
      </c>
      <c r="BJ165" s="146">
        <f t="shared" si="88"/>
        <v>1</v>
      </c>
      <c r="BK165" s="146">
        <f t="shared" si="88"/>
        <v>1</v>
      </c>
      <c r="BL165" s="146">
        <f t="shared" si="88"/>
        <v>1</v>
      </c>
      <c r="BM165" s="146">
        <f t="shared" si="88"/>
        <v>1</v>
      </c>
      <c r="BN165" s="146">
        <f t="shared" si="88"/>
        <v>1</v>
      </c>
      <c r="BO165" s="146">
        <f t="shared" si="88"/>
        <v>1</v>
      </c>
    </row>
    <row r="166" spans="1:67" s="129" customFormat="1" ht="18.75" customHeight="1" x14ac:dyDescent="0.25">
      <c r="A166" s="122"/>
      <c r="B166" s="145" t="s">
        <v>978</v>
      </c>
      <c r="C166" s="145" t="s">
        <v>979</v>
      </c>
      <c r="D166" s="145" t="s">
        <v>8</v>
      </c>
      <c r="E166" s="224">
        <f>VLOOKUP(B166,'Cuadro Control'!C196:J2096,8,FALSE)</f>
        <v>94303618.549411759</v>
      </c>
      <c r="F166" s="146">
        <f t="shared" si="85"/>
        <v>1.7763397864110998E-2</v>
      </c>
      <c r="G166" s="147">
        <v>46415</v>
      </c>
      <c r="H166" s="147">
        <v>46417</v>
      </c>
      <c r="I166" s="146">
        <f t="shared" si="86"/>
        <v>0</v>
      </c>
      <c r="J166" s="146">
        <f t="shared" si="86"/>
        <v>0</v>
      </c>
      <c r="K166" s="146">
        <f t="shared" si="86"/>
        <v>0</v>
      </c>
      <c r="L166" s="146">
        <f t="shared" si="86"/>
        <v>0</v>
      </c>
      <c r="M166" s="146">
        <f t="shared" si="86"/>
        <v>0</v>
      </c>
      <c r="N166" s="146">
        <f t="shared" si="86"/>
        <v>0</v>
      </c>
      <c r="O166" s="146">
        <f t="shared" si="86"/>
        <v>0</v>
      </c>
      <c r="P166" s="146">
        <f t="shared" si="86"/>
        <v>0</v>
      </c>
      <c r="Q166" s="146">
        <f t="shared" si="86"/>
        <v>0</v>
      </c>
      <c r="R166" s="146">
        <f t="shared" si="86"/>
        <v>0</v>
      </c>
      <c r="S166" s="146">
        <f t="shared" si="86"/>
        <v>0</v>
      </c>
      <c r="T166" s="146">
        <f t="shared" si="86"/>
        <v>0</v>
      </c>
      <c r="U166" s="146">
        <f t="shared" si="86"/>
        <v>0</v>
      </c>
      <c r="V166" s="146">
        <f t="shared" si="86"/>
        <v>0</v>
      </c>
      <c r="W166" s="146">
        <f t="shared" si="86"/>
        <v>0</v>
      </c>
      <c r="X166" s="146">
        <f t="shared" si="86"/>
        <v>0</v>
      </c>
      <c r="Y166" s="146">
        <f t="shared" si="87"/>
        <v>0</v>
      </c>
      <c r="Z166" s="146">
        <f t="shared" si="87"/>
        <v>0</v>
      </c>
      <c r="AA166" s="146">
        <f t="shared" si="87"/>
        <v>0</v>
      </c>
      <c r="AB166" s="146">
        <f t="shared" si="87"/>
        <v>0</v>
      </c>
      <c r="AC166" s="146">
        <f t="shared" si="87"/>
        <v>0</v>
      </c>
      <c r="AD166" s="146">
        <f t="shared" si="87"/>
        <v>0</v>
      </c>
      <c r="AE166" s="146">
        <f t="shared" si="87"/>
        <v>0</v>
      </c>
      <c r="AF166" s="146">
        <f t="shared" si="87"/>
        <v>0</v>
      </c>
      <c r="AG166" s="146">
        <f t="shared" si="87"/>
        <v>0</v>
      </c>
      <c r="AH166" s="146">
        <f t="shared" si="87"/>
        <v>0</v>
      </c>
      <c r="AI166" s="146">
        <f t="shared" si="87"/>
        <v>0</v>
      </c>
      <c r="AJ166" s="146">
        <f t="shared" si="87"/>
        <v>0</v>
      </c>
      <c r="AK166" s="146">
        <f t="shared" si="87"/>
        <v>0</v>
      </c>
      <c r="AL166" s="146">
        <f t="shared" si="87"/>
        <v>0.66666666666666663</v>
      </c>
      <c r="AM166" s="146">
        <f t="shared" si="87"/>
        <v>1</v>
      </c>
      <c r="AN166" s="146">
        <f t="shared" si="87"/>
        <v>1</v>
      </c>
      <c r="AO166" s="146">
        <f t="shared" si="87"/>
        <v>1</v>
      </c>
      <c r="AP166" s="146">
        <f t="shared" si="87"/>
        <v>1</v>
      </c>
      <c r="AQ166" s="146">
        <f t="shared" si="87"/>
        <v>1</v>
      </c>
      <c r="AR166" s="146">
        <f t="shared" si="87"/>
        <v>1</v>
      </c>
      <c r="AS166" s="146">
        <f t="shared" si="87"/>
        <v>1</v>
      </c>
      <c r="AT166" s="146">
        <f t="shared" si="87"/>
        <v>1</v>
      </c>
      <c r="AU166" s="146">
        <f t="shared" si="87"/>
        <v>1</v>
      </c>
      <c r="AV166" s="146">
        <f t="shared" si="87"/>
        <v>1</v>
      </c>
      <c r="AW166" s="146">
        <f t="shared" si="87"/>
        <v>1</v>
      </c>
      <c r="AX166" s="146">
        <f t="shared" si="87"/>
        <v>1</v>
      </c>
      <c r="AY166" s="146">
        <f t="shared" si="87"/>
        <v>1</v>
      </c>
      <c r="AZ166" s="146">
        <f t="shared" si="87"/>
        <v>1</v>
      </c>
      <c r="BA166" s="146">
        <f t="shared" si="87"/>
        <v>1</v>
      </c>
      <c r="BB166" s="146">
        <f t="shared" si="87"/>
        <v>1</v>
      </c>
      <c r="BC166" s="146">
        <f t="shared" si="87"/>
        <v>1</v>
      </c>
      <c r="BD166" s="146">
        <f t="shared" si="87"/>
        <v>1</v>
      </c>
      <c r="BE166" s="146">
        <f t="shared" si="88"/>
        <v>1</v>
      </c>
      <c r="BF166" s="146">
        <f t="shared" si="88"/>
        <v>1</v>
      </c>
      <c r="BG166" s="146">
        <f t="shared" si="88"/>
        <v>1</v>
      </c>
      <c r="BH166" s="146">
        <f t="shared" si="88"/>
        <v>1</v>
      </c>
      <c r="BI166" s="146">
        <f t="shared" si="88"/>
        <v>1</v>
      </c>
      <c r="BJ166" s="146">
        <f t="shared" si="88"/>
        <v>1</v>
      </c>
      <c r="BK166" s="146">
        <f t="shared" si="88"/>
        <v>1</v>
      </c>
      <c r="BL166" s="146">
        <f t="shared" si="88"/>
        <v>1</v>
      </c>
      <c r="BM166" s="146">
        <f t="shared" si="88"/>
        <v>1</v>
      </c>
      <c r="BN166" s="146">
        <f t="shared" si="88"/>
        <v>1</v>
      </c>
      <c r="BO166" s="146">
        <f t="shared" si="88"/>
        <v>1</v>
      </c>
    </row>
    <row r="167" spans="1:67" s="129" customFormat="1" ht="18.75" customHeight="1" x14ac:dyDescent="0.25">
      <c r="A167" s="122"/>
      <c r="B167" s="145" t="s">
        <v>980</v>
      </c>
      <c r="C167" s="145" t="s">
        <v>981</v>
      </c>
      <c r="D167" s="145" t="s">
        <v>26</v>
      </c>
      <c r="E167" s="224">
        <f>VLOOKUP(B167,'Cuadro Control'!C197:J2097,8,FALSE)</f>
        <v>179436034.15411764</v>
      </c>
      <c r="F167" s="146">
        <f t="shared" si="85"/>
        <v>3.3799272126209236E-2</v>
      </c>
      <c r="G167" s="147">
        <v>46417</v>
      </c>
      <c r="H167" s="147">
        <v>46423</v>
      </c>
      <c r="I167" s="146">
        <f t="shared" si="86"/>
        <v>0</v>
      </c>
      <c r="J167" s="146">
        <f t="shared" si="86"/>
        <v>0</v>
      </c>
      <c r="K167" s="146">
        <f t="shared" si="86"/>
        <v>0</v>
      </c>
      <c r="L167" s="146">
        <f t="shared" si="86"/>
        <v>0</v>
      </c>
      <c r="M167" s="146">
        <f t="shared" si="86"/>
        <v>0</v>
      </c>
      <c r="N167" s="146">
        <f t="shared" si="86"/>
        <v>0</v>
      </c>
      <c r="O167" s="146">
        <f t="shared" si="86"/>
        <v>0</v>
      </c>
      <c r="P167" s="146">
        <f t="shared" si="86"/>
        <v>0</v>
      </c>
      <c r="Q167" s="146">
        <f t="shared" si="86"/>
        <v>0</v>
      </c>
      <c r="R167" s="146">
        <f t="shared" si="86"/>
        <v>0</v>
      </c>
      <c r="S167" s="146">
        <f t="shared" si="86"/>
        <v>0</v>
      </c>
      <c r="T167" s="146">
        <f t="shared" si="86"/>
        <v>0</v>
      </c>
      <c r="U167" s="146">
        <f t="shared" si="86"/>
        <v>0</v>
      </c>
      <c r="V167" s="146">
        <f t="shared" si="86"/>
        <v>0</v>
      </c>
      <c r="W167" s="146">
        <f t="shared" si="86"/>
        <v>0</v>
      </c>
      <c r="X167" s="146">
        <f t="shared" si="86"/>
        <v>0</v>
      </c>
      <c r="Y167" s="146">
        <f t="shared" si="87"/>
        <v>0</v>
      </c>
      <c r="Z167" s="146">
        <f t="shared" si="87"/>
        <v>0</v>
      </c>
      <c r="AA167" s="146">
        <f t="shared" si="87"/>
        <v>0</v>
      </c>
      <c r="AB167" s="146">
        <f t="shared" si="87"/>
        <v>0</v>
      </c>
      <c r="AC167" s="146">
        <f t="shared" si="87"/>
        <v>0</v>
      </c>
      <c r="AD167" s="146">
        <f t="shared" si="87"/>
        <v>0</v>
      </c>
      <c r="AE167" s="146">
        <f t="shared" si="87"/>
        <v>0</v>
      </c>
      <c r="AF167" s="146">
        <f t="shared" si="87"/>
        <v>0</v>
      </c>
      <c r="AG167" s="146">
        <f t="shared" si="87"/>
        <v>0</v>
      </c>
      <c r="AH167" s="146">
        <f t="shared" si="87"/>
        <v>0</v>
      </c>
      <c r="AI167" s="146">
        <f t="shared" si="87"/>
        <v>0</v>
      </c>
      <c r="AJ167" s="146">
        <f t="shared" si="87"/>
        <v>0</v>
      </c>
      <c r="AK167" s="146">
        <f t="shared" si="87"/>
        <v>0</v>
      </c>
      <c r="AL167" s="146">
        <f t="shared" si="87"/>
        <v>0</v>
      </c>
      <c r="AM167" s="146">
        <f t="shared" si="87"/>
        <v>1</v>
      </c>
      <c r="AN167" s="146">
        <f t="shared" si="87"/>
        <v>1</v>
      </c>
      <c r="AO167" s="146">
        <f t="shared" si="87"/>
        <v>1</v>
      </c>
      <c r="AP167" s="146">
        <f t="shared" si="87"/>
        <v>1</v>
      </c>
      <c r="AQ167" s="146">
        <f t="shared" si="87"/>
        <v>1</v>
      </c>
      <c r="AR167" s="146">
        <f t="shared" si="87"/>
        <v>1</v>
      </c>
      <c r="AS167" s="146">
        <f t="shared" si="87"/>
        <v>1</v>
      </c>
      <c r="AT167" s="146">
        <f t="shared" si="87"/>
        <v>1</v>
      </c>
      <c r="AU167" s="146">
        <f t="shared" si="87"/>
        <v>1</v>
      </c>
      <c r="AV167" s="146">
        <f t="shared" si="87"/>
        <v>1</v>
      </c>
      <c r="AW167" s="146">
        <f t="shared" si="87"/>
        <v>1</v>
      </c>
      <c r="AX167" s="146">
        <f t="shared" si="87"/>
        <v>1</v>
      </c>
      <c r="AY167" s="146">
        <f t="shared" si="87"/>
        <v>1</v>
      </c>
      <c r="AZ167" s="146">
        <f t="shared" si="87"/>
        <v>1</v>
      </c>
      <c r="BA167" s="146">
        <f t="shared" si="87"/>
        <v>1</v>
      </c>
      <c r="BB167" s="146">
        <f t="shared" si="87"/>
        <v>1</v>
      </c>
      <c r="BC167" s="146">
        <f t="shared" si="87"/>
        <v>1</v>
      </c>
      <c r="BD167" s="146">
        <f t="shared" si="87"/>
        <v>1</v>
      </c>
      <c r="BE167" s="146">
        <f t="shared" si="88"/>
        <v>1</v>
      </c>
      <c r="BF167" s="146">
        <f t="shared" si="88"/>
        <v>1</v>
      </c>
      <c r="BG167" s="146">
        <f t="shared" si="88"/>
        <v>1</v>
      </c>
      <c r="BH167" s="146">
        <f t="shared" si="88"/>
        <v>1</v>
      </c>
      <c r="BI167" s="146">
        <f t="shared" si="88"/>
        <v>1</v>
      </c>
      <c r="BJ167" s="146">
        <f t="shared" si="88"/>
        <v>1</v>
      </c>
      <c r="BK167" s="146">
        <f t="shared" si="88"/>
        <v>1</v>
      </c>
      <c r="BL167" s="146">
        <f t="shared" si="88"/>
        <v>1</v>
      </c>
      <c r="BM167" s="146">
        <f t="shared" si="88"/>
        <v>1</v>
      </c>
      <c r="BN167" s="146">
        <f t="shared" si="88"/>
        <v>1</v>
      </c>
      <c r="BO167" s="146">
        <f t="shared" si="88"/>
        <v>1</v>
      </c>
    </row>
    <row r="168" spans="1:67" s="129" customFormat="1" ht="18.75" customHeight="1" x14ac:dyDescent="0.25">
      <c r="A168" s="122"/>
      <c r="B168" s="145" t="s">
        <v>982</v>
      </c>
      <c r="C168" s="145" t="s">
        <v>983</v>
      </c>
      <c r="D168" s="145" t="s">
        <v>730</v>
      </c>
      <c r="E168" s="224">
        <f>VLOOKUP(B168,'Cuadro Control'!C198:J2098,8,FALSE)</f>
        <v>1212623361.2117648</v>
      </c>
      <c r="F168" s="146">
        <f t="shared" si="85"/>
        <v>0.22841447185013161</v>
      </c>
      <c r="G168" s="147">
        <v>46423</v>
      </c>
      <c r="H168" s="147">
        <v>46438</v>
      </c>
      <c r="I168" s="146">
        <f t="shared" si="86"/>
        <v>0</v>
      </c>
      <c r="J168" s="146">
        <f t="shared" si="86"/>
        <v>0</v>
      </c>
      <c r="K168" s="146">
        <f t="shared" si="86"/>
        <v>0</v>
      </c>
      <c r="L168" s="146">
        <f t="shared" si="86"/>
        <v>0</v>
      </c>
      <c r="M168" s="146">
        <f t="shared" si="86"/>
        <v>0</v>
      </c>
      <c r="N168" s="146">
        <f t="shared" si="86"/>
        <v>0</v>
      </c>
      <c r="O168" s="146">
        <f t="shared" si="86"/>
        <v>0</v>
      </c>
      <c r="P168" s="146">
        <f t="shared" si="86"/>
        <v>0</v>
      </c>
      <c r="Q168" s="146">
        <f t="shared" si="86"/>
        <v>0</v>
      </c>
      <c r="R168" s="146">
        <f t="shared" si="86"/>
        <v>0</v>
      </c>
      <c r="S168" s="146">
        <f t="shared" si="86"/>
        <v>0</v>
      </c>
      <c r="T168" s="146">
        <f t="shared" si="86"/>
        <v>0</v>
      </c>
      <c r="U168" s="146">
        <f t="shared" si="86"/>
        <v>0</v>
      </c>
      <c r="V168" s="146">
        <f t="shared" si="86"/>
        <v>0</v>
      </c>
      <c r="W168" s="146">
        <f t="shared" si="86"/>
        <v>0</v>
      </c>
      <c r="X168" s="146">
        <f t="shared" si="86"/>
        <v>0</v>
      </c>
      <c r="Y168" s="146">
        <f t="shared" si="87"/>
        <v>0</v>
      </c>
      <c r="Z168" s="146">
        <f t="shared" si="87"/>
        <v>0</v>
      </c>
      <c r="AA168" s="146">
        <f t="shared" si="87"/>
        <v>0</v>
      </c>
      <c r="AB168" s="146">
        <f t="shared" si="87"/>
        <v>0</v>
      </c>
      <c r="AC168" s="146">
        <f t="shared" si="87"/>
        <v>0</v>
      </c>
      <c r="AD168" s="146">
        <f t="shared" si="87"/>
        <v>0</v>
      </c>
      <c r="AE168" s="146">
        <f t="shared" si="87"/>
        <v>0</v>
      </c>
      <c r="AF168" s="146">
        <f t="shared" si="87"/>
        <v>0</v>
      </c>
      <c r="AG168" s="146">
        <f t="shared" si="87"/>
        <v>0</v>
      </c>
      <c r="AH168" s="146">
        <f t="shared" si="87"/>
        <v>0</v>
      </c>
      <c r="AI168" s="146">
        <f t="shared" si="87"/>
        <v>0</v>
      </c>
      <c r="AJ168" s="146">
        <f t="shared" si="87"/>
        <v>0</v>
      </c>
      <c r="AK168" s="146">
        <f t="shared" si="87"/>
        <v>0</v>
      </c>
      <c r="AL168" s="146">
        <f t="shared" si="87"/>
        <v>0</v>
      </c>
      <c r="AM168" s="146">
        <f t="shared" si="87"/>
        <v>6.25E-2</v>
      </c>
      <c r="AN168" s="146">
        <f t="shared" si="87"/>
        <v>0.5</v>
      </c>
      <c r="AO168" s="146">
        <f t="shared" si="87"/>
        <v>0.9375</v>
      </c>
      <c r="AP168" s="146">
        <f t="shared" si="87"/>
        <v>1</v>
      </c>
      <c r="AQ168" s="146">
        <f t="shared" si="87"/>
        <v>1</v>
      </c>
      <c r="AR168" s="146">
        <f t="shared" si="87"/>
        <v>1</v>
      </c>
      <c r="AS168" s="146">
        <f t="shared" si="87"/>
        <v>1</v>
      </c>
      <c r="AT168" s="146">
        <f t="shared" si="87"/>
        <v>1</v>
      </c>
      <c r="AU168" s="146">
        <f t="shared" si="87"/>
        <v>1</v>
      </c>
      <c r="AV168" s="146">
        <f t="shared" si="87"/>
        <v>1</v>
      </c>
      <c r="AW168" s="146">
        <f t="shared" si="87"/>
        <v>1</v>
      </c>
      <c r="AX168" s="146">
        <f t="shared" si="87"/>
        <v>1</v>
      </c>
      <c r="AY168" s="146">
        <f t="shared" si="87"/>
        <v>1</v>
      </c>
      <c r="AZ168" s="146">
        <f t="shared" si="87"/>
        <v>1</v>
      </c>
      <c r="BA168" s="146">
        <f t="shared" si="87"/>
        <v>1</v>
      </c>
      <c r="BB168" s="146">
        <f t="shared" si="87"/>
        <v>1</v>
      </c>
      <c r="BC168" s="146">
        <f t="shared" si="87"/>
        <v>1</v>
      </c>
      <c r="BD168" s="146">
        <f t="shared" si="87"/>
        <v>1</v>
      </c>
      <c r="BE168" s="146">
        <f t="shared" si="88"/>
        <v>1</v>
      </c>
      <c r="BF168" s="146">
        <f t="shared" si="88"/>
        <v>1</v>
      </c>
      <c r="BG168" s="146">
        <f t="shared" si="88"/>
        <v>1</v>
      </c>
      <c r="BH168" s="146">
        <f t="shared" si="88"/>
        <v>1</v>
      </c>
      <c r="BI168" s="146">
        <f t="shared" si="88"/>
        <v>1</v>
      </c>
      <c r="BJ168" s="146">
        <f t="shared" si="88"/>
        <v>1</v>
      </c>
      <c r="BK168" s="146">
        <f t="shared" si="88"/>
        <v>1</v>
      </c>
      <c r="BL168" s="146">
        <f t="shared" si="88"/>
        <v>1</v>
      </c>
      <c r="BM168" s="146">
        <f t="shared" si="88"/>
        <v>1</v>
      </c>
      <c r="BN168" s="146">
        <f t="shared" si="88"/>
        <v>1</v>
      </c>
      <c r="BO168" s="146">
        <f t="shared" si="88"/>
        <v>1</v>
      </c>
    </row>
    <row r="169" spans="1:67" s="129" customFormat="1" ht="18.75" customHeight="1" x14ac:dyDescent="0.25">
      <c r="A169" s="122"/>
      <c r="B169" s="145" t="s">
        <v>984</v>
      </c>
      <c r="C169" s="145" t="s">
        <v>985</v>
      </c>
      <c r="D169" s="145" t="s">
        <v>6</v>
      </c>
      <c r="E169" s="224">
        <f>VLOOKUP(B169,'Cuadro Control'!C199:J2099,8,FALSE)</f>
        <v>0</v>
      </c>
      <c r="F169" s="146">
        <f t="shared" si="85"/>
        <v>0</v>
      </c>
      <c r="G169" s="147">
        <v>46440</v>
      </c>
      <c r="H169" s="147">
        <v>46443</v>
      </c>
      <c r="I169" s="146">
        <f t="shared" si="86"/>
        <v>0</v>
      </c>
      <c r="J169" s="146">
        <f t="shared" si="86"/>
        <v>0</v>
      </c>
      <c r="K169" s="146">
        <f t="shared" si="86"/>
        <v>0</v>
      </c>
      <c r="L169" s="146">
        <f t="shared" si="86"/>
        <v>0</v>
      </c>
      <c r="M169" s="146">
        <f t="shared" si="86"/>
        <v>0</v>
      </c>
      <c r="N169" s="146">
        <f t="shared" si="86"/>
        <v>0</v>
      </c>
      <c r="O169" s="146">
        <f t="shared" si="86"/>
        <v>0</v>
      </c>
      <c r="P169" s="146">
        <f t="shared" si="86"/>
        <v>0</v>
      </c>
      <c r="Q169" s="146">
        <f t="shared" si="86"/>
        <v>0</v>
      </c>
      <c r="R169" s="146">
        <f t="shared" si="86"/>
        <v>0</v>
      </c>
      <c r="S169" s="146">
        <f t="shared" si="86"/>
        <v>0</v>
      </c>
      <c r="T169" s="146">
        <f t="shared" si="86"/>
        <v>0</v>
      </c>
      <c r="U169" s="146">
        <f t="shared" si="86"/>
        <v>0</v>
      </c>
      <c r="V169" s="146">
        <f t="shared" si="86"/>
        <v>0</v>
      </c>
      <c r="W169" s="146">
        <f t="shared" si="86"/>
        <v>0</v>
      </c>
      <c r="X169" s="146">
        <f t="shared" si="86"/>
        <v>0</v>
      </c>
      <c r="Y169" s="146">
        <f t="shared" si="87"/>
        <v>0</v>
      </c>
      <c r="Z169" s="146">
        <f t="shared" si="87"/>
        <v>0</v>
      </c>
      <c r="AA169" s="146">
        <f t="shared" si="87"/>
        <v>0</v>
      </c>
      <c r="AB169" s="146">
        <f t="shared" si="87"/>
        <v>0</v>
      </c>
      <c r="AC169" s="146">
        <f t="shared" si="87"/>
        <v>0</v>
      </c>
      <c r="AD169" s="146">
        <f t="shared" si="87"/>
        <v>0</v>
      </c>
      <c r="AE169" s="146">
        <f t="shared" si="87"/>
        <v>0</v>
      </c>
      <c r="AF169" s="146">
        <f t="shared" si="87"/>
        <v>0</v>
      </c>
      <c r="AG169" s="146">
        <f t="shared" si="87"/>
        <v>0</v>
      </c>
      <c r="AH169" s="146">
        <f t="shared" si="87"/>
        <v>0</v>
      </c>
      <c r="AI169" s="146">
        <f t="shared" si="87"/>
        <v>0</v>
      </c>
      <c r="AJ169" s="146">
        <f t="shared" si="87"/>
        <v>0</v>
      </c>
      <c r="AK169" s="146">
        <f t="shared" si="87"/>
        <v>0</v>
      </c>
      <c r="AL169" s="146">
        <f t="shared" si="87"/>
        <v>0</v>
      </c>
      <c r="AM169" s="146">
        <f t="shared" si="87"/>
        <v>0</v>
      </c>
      <c r="AN169" s="146">
        <f t="shared" si="87"/>
        <v>0</v>
      </c>
      <c r="AO169" s="146">
        <f t="shared" si="87"/>
        <v>0</v>
      </c>
      <c r="AP169" s="146">
        <f t="shared" si="87"/>
        <v>1</v>
      </c>
      <c r="AQ169" s="146">
        <f t="shared" si="87"/>
        <v>1</v>
      </c>
      <c r="AR169" s="146">
        <f t="shared" si="87"/>
        <v>1</v>
      </c>
      <c r="AS169" s="146">
        <f t="shared" si="87"/>
        <v>1</v>
      </c>
      <c r="AT169" s="146">
        <f t="shared" si="87"/>
        <v>1</v>
      </c>
      <c r="AU169" s="146">
        <f t="shared" si="87"/>
        <v>1</v>
      </c>
      <c r="AV169" s="146">
        <f t="shared" si="87"/>
        <v>1</v>
      </c>
      <c r="AW169" s="146">
        <f t="shared" si="87"/>
        <v>1</v>
      </c>
      <c r="AX169" s="146">
        <f t="shared" si="87"/>
        <v>1</v>
      </c>
      <c r="AY169" s="146">
        <f t="shared" si="87"/>
        <v>1</v>
      </c>
      <c r="AZ169" s="146">
        <f t="shared" si="87"/>
        <v>1</v>
      </c>
      <c r="BA169" s="146">
        <f t="shared" si="87"/>
        <v>1</v>
      </c>
      <c r="BB169" s="146">
        <f t="shared" si="87"/>
        <v>1</v>
      </c>
      <c r="BC169" s="146">
        <f t="shared" si="87"/>
        <v>1</v>
      </c>
      <c r="BD169" s="146">
        <f t="shared" ref="BD169:BO176" si="89">IF($G169=0,0,IF(BD$6&lt;$G169,0,IF(BD$6&gt;$H169,1,(BD$6-$G169+1)/($H169-$G169+1))))</f>
        <v>1</v>
      </c>
      <c r="BE169" s="146">
        <f t="shared" si="89"/>
        <v>1</v>
      </c>
      <c r="BF169" s="146">
        <f t="shared" si="89"/>
        <v>1</v>
      </c>
      <c r="BG169" s="146">
        <f t="shared" si="89"/>
        <v>1</v>
      </c>
      <c r="BH169" s="146">
        <f t="shared" si="89"/>
        <v>1</v>
      </c>
      <c r="BI169" s="146">
        <f t="shared" si="89"/>
        <v>1</v>
      </c>
      <c r="BJ169" s="146">
        <f t="shared" si="89"/>
        <v>1</v>
      </c>
      <c r="BK169" s="146">
        <f t="shared" si="89"/>
        <v>1</v>
      </c>
      <c r="BL169" s="146">
        <f t="shared" si="89"/>
        <v>1</v>
      </c>
      <c r="BM169" s="146">
        <f t="shared" si="89"/>
        <v>1</v>
      </c>
      <c r="BN169" s="146">
        <f t="shared" si="89"/>
        <v>1</v>
      </c>
      <c r="BO169" s="146">
        <f t="shared" si="89"/>
        <v>1</v>
      </c>
    </row>
    <row r="170" spans="1:67" s="129" customFormat="1" ht="18.75" customHeight="1" x14ac:dyDescent="0.25">
      <c r="A170" s="122"/>
      <c r="B170" s="148" t="s">
        <v>986</v>
      </c>
      <c r="C170" s="148" t="s">
        <v>987</v>
      </c>
      <c r="D170" s="148" t="s">
        <v>3</v>
      </c>
      <c r="E170" s="225">
        <f>VLOOKUP(B170,'Cuadro Control'!C200:J2100,8,FALSE)</f>
        <v>0</v>
      </c>
      <c r="F170" s="149">
        <f t="shared" si="85"/>
        <v>0</v>
      </c>
      <c r="G170" s="150">
        <v>46443</v>
      </c>
      <c r="H170" s="150">
        <v>46443</v>
      </c>
      <c r="I170" s="149">
        <f t="shared" si="86"/>
        <v>0</v>
      </c>
      <c r="J170" s="149">
        <f t="shared" si="86"/>
        <v>0</v>
      </c>
      <c r="K170" s="149">
        <f t="shared" si="86"/>
        <v>0</v>
      </c>
      <c r="L170" s="149">
        <f t="shared" si="86"/>
        <v>0</v>
      </c>
      <c r="M170" s="149">
        <f t="shared" si="86"/>
        <v>0</v>
      </c>
      <c r="N170" s="149">
        <f t="shared" si="86"/>
        <v>0</v>
      </c>
      <c r="O170" s="149">
        <f t="shared" si="86"/>
        <v>0</v>
      </c>
      <c r="P170" s="149">
        <f t="shared" si="86"/>
        <v>0</v>
      </c>
      <c r="Q170" s="149">
        <f t="shared" si="86"/>
        <v>0</v>
      </c>
      <c r="R170" s="149">
        <f t="shared" si="86"/>
        <v>0</v>
      </c>
      <c r="S170" s="149">
        <f t="shared" si="86"/>
        <v>0</v>
      </c>
      <c r="T170" s="149">
        <f t="shared" si="86"/>
        <v>0</v>
      </c>
      <c r="U170" s="149">
        <f t="shared" si="86"/>
        <v>0</v>
      </c>
      <c r="V170" s="149">
        <f t="shared" si="86"/>
        <v>0</v>
      </c>
      <c r="W170" s="149">
        <f t="shared" si="86"/>
        <v>0</v>
      </c>
      <c r="X170" s="149">
        <f t="shared" si="86"/>
        <v>0</v>
      </c>
      <c r="Y170" s="149">
        <f t="shared" ref="Y170:BD176" si="90">IF($G170=0,0,IF(Y$6&lt;$G170,0,IF(Y$6&gt;$H170,1,(Y$6-$G170+1)/($H170-$G170+1))))</f>
        <v>0</v>
      </c>
      <c r="Z170" s="149">
        <f t="shared" si="90"/>
        <v>0</v>
      </c>
      <c r="AA170" s="149">
        <f t="shared" si="90"/>
        <v>0</v>
      </c>
      <c r="AB170" s="149">
        <f t="shared" si="90"/>
        <v>0</v>
      </c>
      <c r="AC170" s="149">
        <f t="shared" si="90"/>
        <v>0</v>
      </c>
      <c r="AD170" s="149">
        <f t="shared" si="90"/>
        <v>0</v>
      </c>
      <c r="AE170" s="149">
        <f t="shared" si="90"/>
        <v>0</v>
      </c>
      <c r="AF170" s="149">
        <f t="shared" si="90"/>
        <v>0</v>
      </c>
      <c r="AG170" s="149">
        <f t="shared" si="90"/>
        <v>0</v>
      </c>
      <c r="AH170" s="149">
        <f t="shared" si="90"/>
        <v>0</v>
      </c>
      <c r="AI170" s="149">
        <f t="shared" si="90"/>
        <v>0</v>
      </c>
      <c r="AJ170" s="149">
        <f t="shared" si="90"/>
        <v>0</v>
      </c>
      <c r="AK170" s="149">
        <f t="shared" si="90"/>
        <v>0</v>
      </c>
      <c r="AL170" s="149">
        <f t="shared" si="90"/>
        <v>0</v>
      </c>
      <c r="AM170" s="149">
        <f t="shared" si="90"/>
        <v>0</v>
      </c>
      <c r="AN170" s="149">
        <f t="shared" si="90"/>
        <v>0</v>
      </c>
      <c r="AO170" s="149">
        <f t="shared" si="90"/>
        <v>0</v>
      </c>
      <c r="AP170" s="149">
        <f t="shared" si="90"/>
        <v>1</v>
      </c>
      <c r="AQ170" s="149">
        <f t="shared" si="90"/>
        <v>1</v>
      </c>
      <c r="AR170" s="149">
        <f t="shared" si="90"/>
        <v>1</v>
      </c>
      <c r="AS170" s="149">
        <f t="shared" si="90"/>
        <v>1</v>
      </c>
      <c r="AT170" s="149">
        <f t="shared" si="90"/>
        <v>1</v>
      </c>
      <c r="AU170" s="149">
        <f t="shared" si="90"/>
        <v>1</v>
      </c>
      <c r="AV170" s="149">
        <f t="shared" si="90"/>
        <v>1</v>
      </c>
      <c r="AW170" s="149">
        <f t="shared" si="90"/>
        <v>1</v>
      </c>
      <c r="AX170" s="149">
        <f t="shared" si="90"/>
        <v>1</v>
      </c>
      <c r="AY170" s="149">
        <f t="shared" si="90"/>
        <v>1</v>
      </c>
      <c r="AZ170" s="149">
        <f t="shared" si="90"/>
        <v>1</v>
      </c>
      <c r="BA170" s="149">
        <f t="shared" si="90"/>
        <v>1</v>
      </c>
      <c r="BB170" s="149">
        <f t="shared" si="90"/>
        <v>1</v>
      </c>
      <c r="BC170" s="149">
        <f t="shared" si="90"/>
        <v>1</v>
      </c>
      <c r="BD170" s="149">
        <f t="shared" si="90"/>
        <v>1</v>
      </c>
      <c r="BE170" s="149">
        <f t="shared" si="89"/>
        <v>1</v>
      </c>
      <c r="BF170" s="149">
        <f t="shared" si="89"/>
        <v>1</v>
      </c>
      <c r="BG170" s="149">
        <f t="shared" si="89"/>
        <v>1</v>
      </c>
      <c r="BH170" s="149">
        <f t="shared" si="89"/>
        <v>1</v>
      </c>
      <c r="BI170" s="149">
        <f t="shared" si="89"/>
        <v>1</v>
      </c>
      <c r="BJ170" s="149">
        <f t="shared" si="89"/>
        <v>1</v>
      </c>
      <c r="BK170" s="149">
        <f t="shared" si="89"/>
        <v>1</v>
      </c>
      <c r="BL170" s="149">
        <f t="shared" si="89"/>
        <v>1</v>
      </c>
      <c r="BM170" s="149">
        <f t="shared" si="89"/>
        <v>1</v>
      </c>
      <c r="BN170" s="149">
        <f t="shared" si="89"/>
        <v>1</v>
      </c>
      <c r="BO170" s="149">
        <f t="shared" si="89"/>
        <v>1</v>
      </c>
    </row>
    <row r="171" spans="1:67" s="129" customFormat="1" ht="18.75" customHeight="1" x14ac:dyDescent="0.25">
      <c r="A171" s="122"/>
      <c r="B171" s="145" t="s">
        <v>988</v>
      </c>
      <c r="C171" s="145" t="s">
        <v>989</v>
      </c>
      <c r="D171" s="145" t="s">
        <v>8</v>
      </c>
      <c r="E171" s="224">
        <f>VLOOKUP(B171,'Cuadro Control'!C201:J2101,8,FALSE)</f>
        <v>1230815225.9452939</v>
      </c>
      <c r="F171" s="146">
        <f t="shared" si="85"/>
        <v>0.2318411625341423</v>
      </c>
      <c r="G171" s="147">
        <v>46443</v>
      </c>
      <c r="H171" s="147">
        <v>46444</v>
      </c>
      <c r="I171" s="146">
        <f t="shared" si="86"/>
        <v>0</v>
      </c>
      <c r="J171" s="146">
        <f t="shared" si="86"/>
        <v>0</v>
      </c>
      <c r="K171" s="146">
        <f t="shared" si="86"/>
        <v>0</v>
      </c>
      <c r="L171" s="146">
        <f t="shared" si="86"/>
        <v>0</v>
      </c>
      <c r="M171" s="146">
        <f t="shared" si="86"/>
        <v>0</v>
      </c>
      <c r="N171" s="146">
        <f t="shared" si="86"/>
        <v>0</v>
      </c>
      <c r="O171" s="146">
        <f t="shared" si="86"/>
        <v>0</v>
      </c>
      <c r="P171" s="146">
        <f t="shared" si="86"/>
        <v>0</v>
      </c>
      <c r="Q171" s="146">
        <f t="shared" si="86"/>
        <v>0</v>
      </c>
      <c r="R171" s="146">
        <f t="shared" si="86"/>
        <v>0</v>
      </c>
      <c r="S171" s="146">
        <f t="shared" si="86"/>
        <v>0</v>
      </c>
      <c r="T171" s="146">
        <f t="shared" si="86"/>
        <v>0</v>
      </c>
      <c r="U171" s="146">
        <f t="shared" si="86"/>
        <v>0</v>
      </c>
      <c r="V171" s="146">
        <f t="shared" si="86"/>
        <v>0</v>
      </c>
      <c r="W171" s="146">
        <f t="shared" si="86"/>
        <v>0</v>
      </c>
      <c r="X171" s="146">
        <f t="shared" si="86"/>
        <v>0</v>
      </c>
      <c r="Y171" s="146">
        <f t="shared" si="90"/>
        <v>0</v>
      </c>
      <c r="Z171" s="146">
        <f t="shared" si="90"/>
        <v>0</v>
      </c>
      <c r="AA171" s="146">
        <f t="shared" si="90"/>
        <v>0</v>
      </c>
      <c r="AB171" s="146">
        <f t="shared" si="90"/>
        <v>0</v>
      </c>
      <c r="AC171" s="146">
        <f t="shared" si="90"/>
        <v>0</v>
      </c>
      <c r="AD171" s="146">
        <f t="shared" si="90"/>
        <v>0</v>
      </c>
      <c r="AE171" s="146">
        <f t="shared" si="90"/>
        <v>0</v>
      </c>
      <c r="AF171" s="146">
        <f t="shared" si="90"/>
        <v>0</v>
      </c>
      <c r="AG171" s="146">
        <f t="shared" si="90"/>
        <v>0</v>
      </c>
      <c r="AH171" s="146">
        <f t="shared" si="90"/>
        <v>0</v>
      </c>
      <c r="AI171" s="146">
        <f t="shared" si="90"/>
        <v>0</v>
      </c>
      <c r="AJ171" s="146">
        <f t="shared" si="90"/>
        <v>0</v>
      </c>
      <c r="AK171" s="146">
        <f t="shared" si="90"/>
        <v>0</v>
      </c>
      <c r="AL171" s="146">
        <f t="shared" si="90"/>
        <v>0</v>
      </c>
      <c r="AM171" s="146">
        <f t="shared" si="90"/>
        <v>0</v>
      </c>
      <c r="AN171" s="146">
        <f t="shared" si="90"/>
        <v>0</v>
      </c>
      <c r="AO171" s="146">
        <f t="shared" si="90"/>
        <v>0</v>
      </c>
      <c r="AP171" s="146">
        <f t="shared" si="90"/>
        <v>1</v>
      </c>
      <c r="AQ171" s="146">
        <f t="shared" si="90"/>
        <v>1</v>
      </c>
      <c r="AR171" s="146">
        <f t="shared" si="90"/>
        <v>1</v>
      </c>
      <c r="AS171" s="146">
        <f t="shared" si="90"/>
        <v>1</v>
      </c>
      <c r="AT171" s="146">
        <f t="shared" si="90"/>
        <v>1</v>
      </c>
      <c r="AU171" s="146">
        <f t="shared" si="90"/>
        <v>1</v>
      </c>
      <c r="AV171" s="146">
        <f t="shared" si="90"/>
        <v>1</v>
      </c>
      <c r="AW171" s="146">
        <f t="shared" si="90"/>
        <v>1</v>
      </c>
      <c r="AX171" s="146">
        <f t="shared" si="90"/>
        <v>1</v>
      </c>
      <c r="AY171" s="146">
        <f t="shared" si="90"/>
        <v>1</v>
      </c>
      <c r="AZ171" s="146">
        <f t="shared" si="90"/>
        <v>1</v>
      </c>
      <c r="BA171" s="146">
        <f t="shared" si="90"/>
        <v>1</v>
      </c>
      <c r="BB171" s="146">
        <f t="shared" si="90"/>
        <v>1</v>
      </c>
      <c r="BC171" s="146">
        <f t="shared" si="90"/>
        <v>1</v>
      </c>
      <c r="BD171" s="146">
        <f t="shared" si="90"/>
        <v>1</v>
      </c>
      <c r="BE171" s="146">
        <f t="shared" si="89"/>
        <v>1</v>
      </c>
      <c r="BF171" s="146">
        <f t="shared" si="89"/>
        <v>1</v>
      </c>
      <c r="BG171" s="146">
        <f t="shared" si="89"/>
        <v>1</v>
      </c>
      <c r="BH171" s="146">
        <f t="shared" si="89"/>
        <v>1</v>
      </c>
      <c r="BI171" s="146">
        <f t="shared" si="89"/>
        <v>1</v>
      </c>
      <c r="BJ171" s="146">
        <f t="shared" si="89"/>
        <v>1</v>
      </c>
      <c r="BK171" s="146">
        <f t="shared" si="89"/>
        <v>1</v>
      </c>
      <c r="BL171" s="146">
        <f t="shared" si="89"/>
        <v>1</v>
      </c>
      <c r="BM171" s="146">
        <f t="shared" si="89"/>
        <v>1</v>
      </c>
      <c r="BN171" s="146">
        <f t="shared" si="89"/>
        <v>1</v>
      </c>
      <c r="BO171" s="146">
        <f t="shared" si="89"/>
        <v>1</v>
      </c>
    </row>
    <row r="172" spans="1:67" s="129" customFormat="1" ht="18.75" customHeight="1" x14ac:dyDescent="0.25">
      <c r="A172" s="122"/>
      <c r="B172" s="145" t="s">
        <v>990</v>
      </c>
      <c r="C172" s="145" t="s">
        <v>991</v>
      </c>
      <c r="D172" s="145" t="s">
        <v>26</v>
      </c>
      <c r="E172" s="224">
        <f>VLOOKUP(B172,'Cuadro Control'!C202:J2102,8,FALSE)</f>
        <v>0</v>
      </c>
      <c r="F172" s="146">
        <f t="shared" si="85"/>
        <v>0</v>
      </c>
      <c r="G172" s="147">
        <v>46444</v>
      </c>
      <c r="H172" s="147">
        <v>46451</v>
      </c>
      <c r="I172" s="146">
        <f t="shared" si="86"/>
        <v>0</v>
      </c>
      <c r="J172" s="146">
        <f t="shared" si="86"/>
        <v>0</v>
      </c>
      <c r="K172" s="146">
        <f t="shared" si="86"/>
        <v>0</v>
      </c>
      <c r="L172" s="146">
        <f t="shared" si="86"/>
        <v>0</v>
      </c>
      <c r="M172" s="146">
        <f t="shared" si="86"/>
        <v>0</v>
      </c>
      <c r="N172" s="146">
        <f t="shared" si="86"/>
        <v>0</v>
      </c>
      <c r="O172" s="146">
        <f t="shared" si="86"/>
        <v>0</v>
      </c>
      <c r="P172" s="146">
        <f t="shared" si="86"/>
        <v>0</v>
      </c>
      <c r="Q172" s="146">
        <f t="shared" si="86"/>
        <v>0</v>
      </c>
      <c r="R172" s="146">
        <f t="shared" si="86"/>
        <v>0</v>
      </c>
      <c r="S172" s="146">
        <f t="shared" si="86"/>
        <v>0</v>
      </c>
      <c r="T172" s="146">
        <f t="shared" si="86"/>
        <v>0</v>
      </c>
      <c r="U172" s="146">
        <f t="shared" si="86"/>
        <v>0</v>
      </c>
      <c r="V172" s="146">
        <f t="shared" si="86"/>
        <v>0</v>
      </c>
      <c r="W172" s="146">
        <f t="shared" si="86"/>
        <v>0</v>
      </c>
      <c r="X172" s="146">
        <f t="shared" si="86"/>
        <v>0</v>
      </c>
      <c r="Y172" s="146">
        <f t="shared" si="90"/>
        <v>0</v>
      </c>
      <c r="Z172" s="146">
        <f t="shared" si="90"/>
        <v>0</v>
      </c>
      <c r="AA172" s="146">
        <f t="shared" si="90"/>
        <v>0</v>
      </c>
      <c r="AB172" s="146">
        <f t="shared" si="90"/>
        <v>0</v>
      </c>
      <c r="AC172" s="146">
        <f t="shared" si="90"/>
        <v>0</v>
      </c>
      <c r="AD172" s="146">
        <f t="shared" si="90"/>
        <v>0</v>
      </c>
      <c r="AE172" s="146">
        <f t="shared" si="90"/>
        <v>0</v>
      </c>
      <c r="AF172" s="146">
        <f t="shared" si="90"/>
        <v>0</v>
      </c>
      <c r="AG172" s="146">
        <f t="shared" si="90"/>
        <v>0</v>
      </c>
      <c r="AH172" s="146">
        <f t="shared" si="90"/>
        <v>0</v>
      </c>
      <c r="AI172" s="146">
        <f t="shared" si="90"/>
        <v>0</v>
      </c>
      <c r="AJ172" s="146">
        <f t="shared" si="90"/>
        <v>0</v>
      </c>
      <c r="AK172" s="146">
        <f t="shared" si="90"/>
        <v>0</v>
      </c>
      <c r="AL172" s="146">
        <f t="shared" si="90"/>
        <v>0</v>
      </c>
      <c r="AM172" s="146">
        <f t="shared" si="90"/>
        <v>0</v>
      </c>
      <c r="AN172" s="146">
        <f t="shared" si="90"/>
        <v>0</v>
      </c>
      <c r="AO172" s="146">
        <f t="shared" si="90"/>
        <v>0</v>
      </c>
      <c r="AP172" s="146">
        <f t="shared" si="90"/>
        <v>0.125</v>
      </c>
      <c r="AQ172" s="146">
        <f t="shared" si="90"/>
        <v>1</v>
      </c>
      <c r="AR172" s="146">
        <f t="shared" si="90"/>
        <v>1</v>
      </c>
      <c r="AS172" s="146">
        <f t="shared" si="90"/>
        <v>1</v>
      </c>
      <c r="AT172" s="146">
        <f t="shared" si="90"/>
        <v>1</v>
      </c>
      <c r="AU172" s="146">
        <f t="shared" si="90"/>
        <v>1</v>
      </c>
      <c r="AV172" s="146">
        <f t="shared" si="90"/>
        <v>1</v>
      </c>
      <c r="AW172" s="146">
        <f t="shared" si="90"/>
        <v>1</v>
      </c>
      <c r="AX172" s="146">
        <f t="shared" si="90"/>
        <v>1</v>
      </c>
      <c r="AY172" s="146">
        <f t="shared" si="90"/>
        <v>1</v>
      </c>
      <c r="AZ172" s="146">
        <f t="shared" si="90"/>
        <v>1</v>
      </c>
      <c r="BA172" s="146">
        <f t="shared" si="90"/>
        <v>1</v>
      </c>
      <c r="BB172" s="146">
        <f t="shared" si="90"/>
        <v>1</v>
      </c>
      <c r="BC172" s="146">
        <f t="shared" si="90"/>
        <v>1</v>
      </c>
      <c r="BD172" s="146">
        <f t="shared" si="90"/>
        <v>1</v>
      </c>
      <c r="BE172" s="146">
        <f t="shared" si="89"/>
        <v>1</v>
      </c>
      <c r="BF172" s="146">
        <f t="shared" si="89"/>
        <v>1</v>
      </c>
      <c r="BG172" s="146">
        <f t="shared" si="89"/>
        <v>1</v>
      </c>
      <c r="BH172" s="146">
        <f t="shared" si="89"/>
        <v>1</v>
      </c>
      <c r="BI172" s="146">
        <f t="shared" si="89"/>
        <v>1</v>
      </c>
      <c r="BJ172" s="146">
        <f t="shared" si="89"/>
        <v>1</v>
      </c>
      <c r="BK172" s="146">
        <f t="shared" si="89"/>
        <v>1</v>
      </c>
      <c r="BL172" s="146">
        <f t="shared" si="89"/>
        <v>1</v>
      </c>
      <c r="BM172" s="146">
        <f t="shared" si="89"/>
        <v>1</v>
      </c>
      <c r="BN172" s="146">
        <f t="shared" si="89"/>
        <v>1</v>
      </c>
      <c r="BO172" s="146">
        <f t="shared" si="89"/>
        <v>1</v>
      </c>
    </row>
    <row r="173" spans="1:67" s="129" customFormat="1" ht="18.75" customHeight="1" x14ac:dyDescent="0.25">
      <c r="A173" s="122"/>
      <c r="B173" s="145" t="s">
        <v>992</v>
      </c>
      <c r="C173" s="145" t="s">
        <v>2055</v>
      </c>
      <c r="D173" s="145" t="s">
        <v>6</v>
      </c>
      <c r="E173" s="224">
        <f>VLOOKUP(B173,'Cuadro Control'!C203:J2103,8,FALSE)</f>
        <v>52736347.43270281</v>
      </c>
      <c r="F173" s="146">
        <f t="shared" si="85"/>
        <v>9.933624348213644E-3</v>
      </c>
      <c r="G173" s="147">
        <v>46451</v>
      </c>
      <c r="H173" s="147">
        <v>46455</v>
      </c>
      <c r="I173" s="146">
        <f t="shared" si="86"/>
        <v>0</v>
      </c>
      <c r="J173" s="146">
        <f t="shared" si="86"/>
        <v>0</v>
      </c>
      <c r="K173" s="146">
        <f t="shared" si="86"/>
        <v>0</v>
      </c>
      <c r="L173" s="146">
        <f t="shared" si="86"/>
        <v>0</v>
      </c>
      <c r="M173" s="146">
        <f t="shared" si="86"/>
        <v>0</v>
      </c>
      <c r="N173" s="146">
        <f t="shared" si="86"/>
        <v>0</v>
      </c>
      <c r="O173" s="146">
        <f t="shared" si="86"/>
        <v>0</v>
      </c>
      <c r="P173" s="146">
        <f t="shared" si="86"/>
        <v>0</v>
      </c>
      <c r="Q173" s="146">
        <f t="shared" si="86"/>
        <v>0</v>
      </c>
      <c r="R173" s="146">
        <f t="shared" si="86"/>
        <v>0</v>
      </c>
      <c r="S173" s="146">
        <f t="shared" si="86"/>
        <v>0</v>
      </c>
      <c r="T173" s="146">
        <f t="shared" si="86"/>
        <v>0</v>
      </c>
      <c r="U173" s="146">
        <f t="shared" si="86"/>
        <v>0</v>
      </c>
      <c r="V173" s="146">
        <f t="shared" si="86"/>
        <v>0</v>
      </c>
      <c r="W173" s="146">
        <f t="shared" si="86"/>
        <v>0</v>
      </c>
      <c r="X173" s="146">
        <f t="shared" si="86"/>
        <v>0</v>
      </c>
      <c r="Y173" s="146">
        <f t="shared" si="90"/>
        <v>0</v>
      </c>
      <c r="Z173" s="146">
        <f t="shared" si="90"/>
        <v>0</v>
      </c>
      <c r="AA173" s="146">
        <f t="shared" si="90"/>
        <v>0</v>
      </c>
      <c r="AB173" s="146">
        <f t="shared" si="90"/>
        <v>0</v>
      </c>
      <c r="AC173" s="146">
        <f t="shared" si="90"/>
        <v>0</v>
      </c>
      <c r="AD173" s="146">
        <f t="shared" si="90"/>
        <v>0</v>
      </c>
      <c r="AE173" s="146">
        <f t="shared" si="90"/>
        <v>0</v>
      </c>
      <c r="AF173" s="146">
        <f t="shared" si="90"/>
        <v>0</v>
      </c>
      <c r="AG173" s="146">
        <f t="shared" si="90"/>
        <v>0</v>
      </c>
      <c r="AH173" s="146">
        <f t="shared" si="90"/>
        <v>0</v>
      </c>
      <c r="AI173" s="146">
        <f t="shared" si="90"/>
        <v>0</v>
      </c>
      <c r="AJ173" s="146">
        <f t="shared" si="90"/>
        <v>0</v>
      </c>
      <c r="AK173" s="146">
        <f t="shared" si="90"/>
        <v>0</v>
      </c>
      <c r="AL173" s="146">
        <f t="shared" si="90"/>
        <v>0</v>
      </c>
      <c r="AM173" s="146">
        <f t="shared" si="90"/>
        <v>0</v>
      </c>
      <c r="AN173" s="146">
        <f t="shared" si="90"/>
        <v>0</v>
      </c>
      <c r="AO173" s="146">
        <f t="shared" si="90"/>
        <v>0</v>
      </c>
      <c r="AP173" s="146">
        <f t="shared" si="90"/>
        <v>0</v>
      </c>
      <c r="AQ173" s="146">
        <f t="shared" si="90"/>
        <v>0.2</v>
      </c>
      <c r="AR173" s="146">
        <f t="shared" si="90"/>
        <v>1</v>
      </c>
      <c r="AS173" s="146">
        <f t="shared" si="90"/>
        <v>1</v>
      </c>
      <c r="AT173" s="146">
        <f t="shared" si="90"/>
        <v>1</v>
      </c>
      <c r="AU173" s="146">
        <f t="shared" si="90"/>
        <v>1</v>
      </c>
      <c r="AV173" s="146">
        <f t="shared" si="90"/>
        <v>1</v>
      </c>
      <c r="AW173" s="146">
        <f t="shared" si="90"/>
        <v>1</v>
      </c>
      <c r="AX173" s="146">
        <f t="shared" si="90"/>
        <v>1</v>
      </c>
      <c r="AY173" s="146">
        <f t="shared" si="90"/>
        <v>1</v>
      </c>
      <c r="AZ173" s="146">
        <f t="shared" si="90"/>
        <v>1</v>
      </c>
      <c r="BA173" s="146">
        <f t="shared" si="90"/>
        <v>1</v>
      </c>
      <c r="BB173" s="146">
        <f t="shared" si="90"/>
        <v>1</v>
      </c>
      <c r="BC173" s="146">
        <f t="shared" si="90"/>
        <v>1</v>
      </c>
      <c r="BD173" s="146">
        <f t="shared" si="90"/>
        <v>1</v>
      </c>
      <c r="BE173" s="146">
        <f t="shared" si="89"/>
        <v>1</v>
      </c>
      <c r="BF173" s="146">
        <f t="shared" si="89"/>
        <v>1</v>
      </c>
      <c r="BG173" s="146">
        <f t="shared" si="89"/>
        <v>1</v>
      </c>
      <c r="BH173" s="146">
        <f t="shared" si="89"/>
        <v>1</v>
      </c>
      <c r="BI173" s="146">
        <f t="shared" si="89"/>
        <v>1</v>
      </c>
      <c r="BJ173" s="146">
        <f t="shared" si="89"/>
        <v>1</v>
      </c>
      <c r="BK173" s="146">
        <f t="shared" si="89"/>
        <v>1</v>
      </c>
      <c r="BL173" s="146">
        <f t="shared" si="89"/>
        <v>1</v>
      </c>
      <c r="BM173" s="146">
        <f t="shared" si="89"/>
        <v>1</v>
      </c>
      <c r="BN173" s="146">
        <f t="shared" si="89"/>
        <v>1</v>
      </c>
      <c r="BO173" s="146">
        <f t="shared" si="89"/>
        <v>1</v>
      </c>
    </row>
    <row r="174" spans="1:67" s="129" customFormat="1" ht="18.75" customHeight="1" x14ac:dyDescent="0.25">
      <c r="A174" s="122"/>
      <c r="B174" s="145" t="s">
        <v>993</v>
      </c>
      <c r="C174" s="145" t="s">
        <v>994</v>
      </c>
      <c r="D174" s="145" t="s">
        <v>19</v>
      </c>
      <c r="E174" s="224">
        <f>VLOOKUP(B174,'Cuadro Control'!C204:J2104,8,FALSE)</f>
        <v>46410609.014634147</v>
      </c>
      <c r="F174" s="146">
        <f t="shared" si="85"/>
        <v>8.742083556535862E-3</v>
      </c>
      <c r="G174" s="147">
        <v>46455</v>
      </c>
      <c r="H174" s="147">
        <v>46457</v>
      </c>
      <c r="I174" s="146">
        <f t="shared" si="86"/>
        <v>0</v>
      </c>
      <c r="J174" s="146">
        <f t="shared" si="86"/>
        <v>0</v>
      </c>
      <c r="K174" s="146">
        <f t="shared" si="86"/>
        <v>0</v>
      </c>
      <c r="L174" s="146">
        <f t="shared" si="86"/>
        <v>0</v>
      </c>
      <c r="M174" s="146">
        <f t="shared" si="86"/>
        <v>0</v>
      </c>
      <c r="N174" s="146">
        <f t="shared" si="86"/>
        <v>0</v>
      </c>
      <c r="O174" s="146">
        <f t="shared" si="86"/>
        <v>0</v>
      </c>
      <c r="P174" s="146">
        <f t="shared" si="86"/>
        <v>0</v>
      </c>
      <c r="Q174" s="146">
        <f t="shared" si="86"/>
        <v>0</v>
      </c>
      <c r="R174" s="146">
        <f t="shared" si="86"/>
        <v>0</v>
      </c>
      <c r="S174" s="146">
        <f t="shared" si="86"/>
        <v>0</v>
      </c>
      <c r="T174" s="146">
        <f t="shared" si="86"/>
        <v>0</v>
      </c>
      <c r="U174" s="146">
        <f t="shared" si="86"/>
        <v>0</v>
      </c>
      <c r="V174" s="146">
        <f t="shared" si="86"/>
        <v>0</v>
      </c>
      <c r="W174" s="146">
        <f t="shared" si="86"/>
        <v>0</v>
      </c>
      <c r="X174" s="146">
        <f t="shared" si="86"/>
        <v>0</v>
      </c>
      <c r="Y174" s="146">
        <f t="shared" si="90"/>
        <v>0</v>
      </c>
      <c r="Z174" s="146">
        <f t="shared" si="90"/>
        <v>0</v>
      </c>
      <c r="AA174" s="146">
        <f t="shared" si="90"/>
        <v>0</v>
      </c>
      <c r="AB174" s="146">
        <f t="shared" si="90"/>
        <v>0</v>
      </c>
      <c r="AC174" s="146">
        <f t="shared" si="90"/>
        <v>0</v>
      </c>
      <c r="AD174" s="146">
        <f t="shared" si="90"/>
        <v>0</v>
      </c>
      <c r="AE174" s="146">
        <f t="shared" si="90"/>
        <v>0</v>
      </c>
      <c r="AF174" s="146">
        <f t="shared" si="90"/>
        <v>0</v>
      </c>
      <c r="AG174" s="146">
        <f t="shared" si="90"/>
        <v>0</v>
      </c>
      <c r="AH174" s="146">
        <f t="shared" si="90"/>
        <v>0</v>
      </c>
      <c r="AI174" s="146">
        <f t="shared" si="90"/>
        <v>0</v>
      </c>
      <c r="AJ174" s="146">
        <f t="shared" si="90"/>
        <v>0</v>
      </c>
      <c r="AK174" s="146">
        <f t="shared" si="90"/>
        <v>0</v>
      </c>
      <c r="AL174" s="146">
        <f t="shared" si="90"/>
        <v>0</v>
      </c>
      <c r="AM174" s="146">
        <f t="shared" si="90"/>
        <v>0</v>
      </c>
      <c r="AN174" s="146">
        <f t="shared" si="90"/>
        <v>0</v>
      </c>
      <c r="AO174" s="146">
        <f t="shared" si="90"/>
        <v>0</v>
      </c>
      <c r="AP174" s="146">
        <f t="shared" si="90"/>
        <v>0</v>
      </c>
      <c r="AQ174" s="146">
        <f t="shared" si="90"/>
        <v>0</v>
      </c>
      <c r="AR174" s="146">
        <f t="shared" si="90"/>
        <v>1</v>
      </c>
      <c r="AS174" s="146">
        <f t="shared" si="90"/>
        <v>1</v>
      </c>
      <c r="AT174" s="146">
        <f t="shared" si="90"/>
        <v>1</v>
      </c>
      <c r="AU174" s="146">
        <f t="shared" si="90"/>
        <v>1</v>
      </c>
      <c r="AV174" s="146">
        <f t="shared" si="90"/>
        <v>1</v>
      </c>
      <c r="AW174" s="146">
        <f t="shared" si="90"/>
        <v>1</v>
      </c>
      <c r="AX174" s="146">
        <f t="shared" si="90"/>
        <v>1</v>
      </c>
      <c r="AY174" s="146">
        <f t="shared" si="90"/>
        <v>1</v>
      </c>
      <c r="AZ174" s="146">
        <f t="shared" si="90"/>
        <v>1</v>
      </c>
      <c r="BA174" s="146">
        <f t="shared" si="90"/>
        <v>1</v>
      </c>
      <c r="BB174" s="146">
        <f t="shared" si="90"/>
        <v>1</v>
      </c>
      <c r="BC174" s="146">
        <f t="shared" si="90"/>
        <v>1</v>
      </c>
      <c r="BD174" s="146">
        <f t="shared" si="90"/>
        <v>1</v>
      </c>
      <c r="BE174" s="146">
        <f t="shared" si="89"/>
        <v>1</v>
      </c>
      <c r="BF174" s="146">
        <f t="shared" si="89"/>
        <v>1</v>
      </c>
      <c r="BG174" s="146">
        <f t="shared" si="89"/>
        <v>1</v>
      </c>
      <c r="BH174" s="146">
        <f t="shared" si="89"/>
        <v>1</v>
      </c>
      <c r="BI174" s="146">
        <f t="shared" si="89"/>
        <v>1</v>
      </c>
      <c r="BJ174" s="146">
        <f t="shared" si="89"/>
        <v>1</v>
      </c>
      <c r="BK174" s="146">
        <f t="shared" si="89"/>
        <v>1</v>
      </c>
      <c r="BL174" s="146">
        <f t="shared" si="89"/>
        <v>1</v>
      </c>
      <c r="BM174" s="146">
        <f t="shared" si="89"/>
        <v>1</v>
      </c>
      <c r="BN174" s="146">
        <f t="shared" si="89"/>
        <v>1</v>
      </c>
      <c r="BO174" s="146">
        <f t="shared" si="89"/>
        <v>1</v>
      </c>
    </row>
    <row r="175" spans="1:67" s="129" customFormat="1" ht="18.75" customHeight="1" x14ac:dyDescent="0.25">
      <c r="A175" s="122"/>
      <c r="B175" s="145" t="s">
        <v>995</v>
      </c>
      <c r="C175" s="145" t="s">
        <v>996</v>
      </c>
      <c r="D175" s="145" t="s">
        <v>9</v>
      </c>
      <c r="E175" s="224">
        <f>VLOOKUP(B175,'Cuadro Control'!C206:J2105,8,FALSE)</f>
        <v>1587346329.5488234</v>
      </c>
      <c r="F175" s="146">
        <f t="shared" si="85"/>
        <v>0.29899875353285565</v>
      </c>
      <c r="G175" s="147">
        <v>46455</v>
      </c>
      <c r="H175" s="147">
        <v>46465</v>
      </c>
      <c r="I175" s="146">
        <f t="shared" si="86"/>
        <v>0</v>
      </c>
      <c r="J175" s="146">
        <f t="shared" si="86"/>
        <v>0</v>
      </c>
      <c r="K175" s="146">
        <f t="shared" si="86"/>
        <v>0</v>
      </c>
      <c r="L175" s="146">
        <f t="shared" si="86"/>
        <v>0</v>
      </c>
      <c r="M175" s="146">
        <f t="shared" si="86"/>
        <v>0</v>
      </c>
      <c r="N175" s="146">
        <f t="shared" si="86"/>
        <v>0</v>
      </c>
      <c r="O175" s="146">
        <f t="shared" si="86"/>
        <v>0</v>
      </c>
      <c r="P175" s="146">
        <f t="shared" si="86"/>
        <v>0</v>
      </c>
      <c r="Q175" s="146">
        <f t="shared" si="86"/>
        <v>0</v>
      </c>
      <c r="R175" s="146">
        <f t="shared" si="86"/>
        <v>0</v>
      </c>
      <c r="S175" s="146">
        <f t="shared" si="86"/>
        <v>0</v>
      </c>
      <c r="T175" s="146">
        <f t="shared" si="86"/>
        <v>0</v>
      </c>
      <c r="U175" s="146">
        <f t="shared" si="86"/>
        <v>0</v>
      </c>
      <c r="V175" s="146">
        <f t="shared" si="86"/>
        <v>0</v>
      </c>
      <c r="W175" s="146">
        <f t="shared" si="86"/>
        <v>0</v>
      </c>
      <c r="X175" s="146">
        <f t="shared" si="86"/>
        <v>0</v>
      </c>
      <c r="Y175" s="146">
        <f t="shared" si="90"/>
        <v>0</v>
      </c>
      <c r="Z175" s="146">
        <f t="shared" si="90"/>
        <v>0</v>
      </c>
      <c r="AA175" s="146">
        <f t="shared" si="90"/>
        <v>0</v>
      </c>
      <c r="AB175" s="146">
        <f t="shared" si="90"/>
        <v>0</v>
      </c>
      <c r="AC175" s="146">
        <f t="shared" si="90"/>
        <v>0</v>
      </c>
      <c r="AD175" s="146">
        <f t="shared" si="90"/>
        <v>0</v>
      </c>
      <c r="AE175" s="146">
        <f t="shared" si="90"/>
        <v>0</v>
      </c>
      <c r="AF175" s="146">
        <f t="shared" si="90"/>
        <v>0</v>
      </c>
      <c r="AG175" s="146">
        <f t="shared" si="90"/>
        <v>0</v>
      </c>
      <c r="AH175" s="146">
        <f t="shared" si="90"/>
        <v>0</v>
      </c>
      <c r="AI175" s="146">
        <f t="shared" si="90"/>
        <v>0</v>
      </c>
      <c r="AJ175" s="146">
        <f t="shared" si="90"/>
        <v>0</v>
      </c>
      <c r="AK175" s="146">
        <f t="shared" si="90"/>
        <v>0</v>
      </c>
      <c r="AL175" s="146">
        <f t="shared" si="90"/>
        <v>0</v>
      </c>
      <c r="AM175" s="146">
        <f t="shared" si="90"/>
        <v>0</v>
      </c>
      <c r="AN175" s="146">
        <f t="shared" si="90"/>
        <v>0</v>
      </c>
      <c r="AO175" s="146">
        <f t="shared" si="90"/>
        <v>0</v>
      </c>
      <c r="AP175" s="146">
        <f t="shared" si="90"/>
        <v>0</v>
      </c>
      <c r="AQ175" s="146">
        <f t="shared" si="90"/>
        <v>0</v>
      </c>
      <c r="AR175" s="146">
        <f t="shared" si="90"/>
        <v>0.36363636363636365</v>
      </c>
      <c r="AS175" s="146">
        <f t="shared" si="90"/>
        <v>1</v>
      </c>
      <c r="AT175" s="146">
        <f t="shared" si="90"/>
        <v>1</v>
      </c>
      <c r="AU175" s="146">
        <f t="shared" si="90"/>
        <v>1</v>
      </c>
      <c r="AV175" s="146">
        <f t="shared" si="90"/>
        <v>1</v>
      </c>
      <c r="AW175" s="146">
        <f t="shared" si="90"/>
        <v>1</v>
      </c>
      <c r="AX175" s="146">
        <f t="shared" si="90"/>
        <v>1</v>
      </c>
      <c r="AY175" s="146">
        <f t="shared" si="90"/>
        <v>1</v>
      </c>
      <c r="AZ175" s="146">
        <f t="shared" si="90"/>
        <v>1</v>
      </c>
      <c r="BA175" s="146">
        <f t="shared" si="90"/>
        <v>1</v>
      </c>
      <c r="BB175" s="146">
        <f t="shared" si="90"/>
        <v>1</v>
      </c>
      <c r="BC175" s="146">
        <f t="shared" si="90"/>
        <v>1</v>
      </c>
      <c r="BD175" s="146">
        <f t="shared" si="90"/>
        <v>1</v>
      </c>
      <c r="BE175" s="146">
        <f t="shared" si="89"/>
        <v>1</v>
      </c>
      <c r="BF175" s="146">
        <f t="shared" si="89"/>
        <v>1</v>
      </c>
      <c r="BG175" s="146">
        <f t="shared" si="89"/>
        <v>1</v>
      </c>
      <c r="BH175" s="146">
        <f t="shared" si="89"/>
        <v>1</v>
      </c>
      <c r="BI175" s="146">
        <f t="shared" si="89"/>
        <v>1</v>
      </c>
      <c r="BJ175" s="146">
        <f t="shared" si="89"/>
        <v>1</v>
      </c>
      <c r="BK175" s="146">
        <f t="shared" si="89"/>
        <v>1</v>
      </c>
      <c r="BL175" s="146">
        <f t="shared" si="89"/>
        <v>1</v>
      </c>
      <c r="BM175" s="146">
        <f t="shared" si="89"/>
        <v>1</v>
      </c>
      <c r="BN175" s="146">
        <f t="shared" si="89"/>
        <v>1</v>
      </c>
      <c r="BO175" s="146">
        <f t="shared" si="89"/>
        <v>1</v>
      </c>
    </row>
    <row r="176" spans="1:67" s="129" customFormat="1" ht="18.75" customHeight="1" x14ac:dyDescent="0.25">
      <c r="A176" s="122"/>
      <c r="B176" s="142" t="s">
        <v>997</v>
      </c>
      <c r="C176" s="142" t="s">
        <v>998</v>
      </c>
      <c r="D176" s="142" t="s">
        <v>9</v>
      </c>
      <c r="E176" s="223">
        <f>VLOOKUP(B176,'Cuadro Control'!C208:J2106,8,FALSE)</f>
        <v>179532477.23999998</v>
      </c>
      <c r="F176" s="143">
        <f t="shared" si="85"/>
        <v>3.3817438522495219E-2</v>
      </c>
      <c r="G176" s="144">
        <v>46457</v>
      </c>
      <c r="H176" s="144">
        <v>46470</v>
      </c>
      <c r="I176" s="143">
        <f t="shared" si="86"/>
        <v>0</v>
      </c>
      <c r="J176" s="143">
        <f t="shared" si="86"/>
        <v>0</v>
      </c>
      <c r="K176" s="143">
        <f t="shared" si="86"/>
        <v>0</v>
      </c>
      <c r="L176" s="143">
        <f t="shared" si="86"/>
        <v>0</v>
      </c>
      <c r="M176" s="143">
        <f t="shared" si="86"/>
        <v>0</v>
      </c>
      <c r="N176" s="143">
        <f t="shared" si="86"/>
        <v>0</v>
      </c>
      <c r="O176" s="143">
        <f t="shared" si="86"/>
        <v>0</v>
      </c>
      <c r="P176" s="143">
        <f t="shared" si="86"/>
        <v>0</v>
      </c>
      <c r="Q176" s="143">
        <f t="shared" si="86"/>
        <v>0</v>
      </c>
      <c r="R176" s="143">
        <f t="shared" si="86"/>
        <v>0</v>
      </c>
      <c r="S176" s="143">
        <f t="shared" si="86"/>
        <v>0</v>
      </c>
      <c r="T176" s="143">
        <f t="shared" si="86"/>
        <v>0</v>
      </c>
      <c r="U176" s="143">
        <f t="shared" si="86"/>
        <v>0</v>
      </c>
      <c r="V176" s="143">
        <f t="shared" si="86"/>
        <v>0</v>
      </c>
      <c r="W176" s="143">
        <f t="shared" si="86"/>
        <v>0</v>
      </c>
      <c r="X176" s="143">
        <f t="shared" si="86"/>
        <v>0</v>
      </c>
      <c r="Y176" s="143">
        <f t="shared" si="90"/>
        <v>0</v>
      </c>
      <c r="Z176" s="143">
        <f t="shared" si="90"/>
        <v>0</v>
      </c>
      <c r="AA176" s="143">
        <f t="shared" si="90"/>
        <v>0</v>
      </c>
      <c r="AB176" s="143">
        <f t="shared" si="90"/>
        <v>0</v>
      </c>
      <c r="AC176" s="143">
        <f t="shared" si="90"/>
        <v>0</v>
      </c>
      <c r="AD176" s="143">
        <f t="shared" si="90"/>
        <v>0</v>
      </c>
      <c r="AE176" s="143">
        <f t="shared" si="90"/>
        <v>0</v>
      </c>
      <c r="AF176" s="143">
        <f t="shared" si="90"/>
        <v>0</v>
      </c>
      <c r="AG176" s="143">
        <f t="shared" si="90"/>
        <v>0</v>
      </c>
      <c r="AH176" s="143">
        <f t="shared" si="90"/>
        <v>0</v>
      </c>
      <c r="AI176" s="143">
        <f t="shared" si="90"/>
        <v>0</v>
      </c>
      <c r="AJ176" s="143">
        <f t="shared" si="90"/>
        <v>0</v>
      </c>
      <c r="AK176" s="143">
        <f t="shared" si="90"/>
        <v>0</v>
      </c>
      <c r="AL176" s="143">
        <f t="shared" si="90"/>
        <v>0</v>
      </c>
      <c r="AM176" s="143">
        <f t="shared" si="90"/>
        <v>0</v>
      </c>
      <c r="AN176" s="143">
        <f t="shared" si="90"/>
        <v>0</v>
      </c>
      <c r="AO176" s="143">
        <f t="shared" si="90"/>
        <v>0</v>
      </c>
      <c r="AP176" s="143">
        <f t="shared" si="90"/>
        <v>0</v>
      </c>
      <c r="AQ176" s="143">
        <f t="shared" si="90"/>
        <v>0</v>
      </c>
      <c r="AR176" s="143">
        <f t="shared" si="90"/>
        <v>0.14285714285714285</v>
      </c>
      <c r="AS176" s="143">
        <f t="shared" si="90"/>
        <v>0.6428571428571429</v>
      </c>
      <c r="AT176" s="143">
        <f t="shared" si="90"/>
        <v>1</v>
      </c>
      <c r="AU176" s="143">
        <f t="shared" si="90"/>
        <v>1</v>
      </c>
      <c r="AV176" s="143">
        <f t="shared" si="90"/>
        <v>1</v>
      </c>
      <c r="AW176" s="143">
        <f t="shared" si="90"/>
        <v>1</v>
      </c>
      <c r="AX176" s="143">
        <f t="shared" si="90"/>
        <v>1</v>
      </c>
      <c r="AY176" s="143">
        <f t="shared" si="90"/>
        <v>1</v>
      </c>
      <c r="AZ176" s="143">
        <f t="shared" si="90"/>
        <v>1</v>
      </c>
      <c r="BA176" s="143">
        <f t="shared" si="90"/>
        <v>1</v>
      </c>
      <c r="BB176" s="143">
        <f t="shared" si="90"/>
        <v>1</v>
      </c>
      <c r="BC176" s="143">
        <f t="shared" si="90"/>
        <v>1</v>
      </c>
      <c r="BD176" s="143">
        <f t="shared" si="90"/>
        <v>1</v>
      </c>
      <c r="BE176" s="143">
        <f t="shared" si="89"/>
        <v>1</v>
      </c>
      <c r="BF176" s="143">
        <f t="shared" si="89"/>
        <v>1</v>
      </c>
      <c r="BG176" s="143">
        <f t="shared" si="89"/>
        <v>1</v>
      </c>
      <c r="BH176" s="143">
        <f t="shared" si="89"/>
        <v>1</v>
      </c>
      <c r="BI176" s="143">
        <f t="shared" si="89"/>
        <v>1</v>
      </c>
      <c r="BJ176" s="143">
        <f t="shared" si="89"/>
        <v>1</v>
      </c>
      <c r="BK176" s="143">
        <f t="shared" si="89"/>
        <v>1</v>
      </c>
      <c r="BL176" s="143">
        <f t="shared" si="89"/>
        <v>1</v>
      </c>
      <c r="BM176" s="143">
        <f t="shared" si="89"/>
        <v>1</v>
      </c>
      <c r="BN176" s="143">
        <f t="shared" si="89"/>
        <v>1</v>
      </c>
      <c r="BO176" s="143">
        <f t="shared" si="89"/>
        <v>1</v>
      </c>
    </row>
    <row r="177" spans="1:67" s="129" customFormat="1" ht="18.75" customHeight="1" x14ac:dyDescent="0.25">
      <c r="A177" s="122"/>
      <c r="B177" s="148" t="s">
        <v>999</v>
      </c>
      <c r="C177" s="148" t="s">
        <v>1977</v>
      </c>
      <c r="D177" s="148" t="s">
        <v>3</v>
      </c>
      <c r="E177" s="225">
        <f>VLOOKUP(B177,'Cuadro Control'!C210:J2107,8,FALSE)</f>
        <v>0</v>
      </c>
      <c r="F177" s="149">
        <f>IFERROR(E177/$E$161,0)</f>
        <v>0</v>
      </c>
      <c r="G177" s="150">
        <v>46606</v>
      </c>
      <c r="H177" s="150">
        <v>46606</v>
      </c>
      <c r="I177" s="149">
        <f t="shared" si="86"/>
        <v>0</v>
      </c>
      <c r="J177" s="149">
        <f t="shared" si="86"/>
        <v>0</v>
      </c>
      <c r="K177" s="149">
        <f t="shared" si="86"/>
        <v>0</v>
      </c>
      <c r="L177" s="149">
        <f t="shared" si="86"/>
        <v>0</v>
      </c>
      <c r="M177" s="149">
        <f t="shared" si="86"/>
        <v>0</v>
      </c>
      <c r="N177" s="149">
        <f t="shared" si="86"/>
        <v>0</v>
      </c>
      <c r="O177" s="149">
        <f t="shared" si="86"/>
        <v>0</v>
      </c>
      <c r="P177" s="149">
        <f t="shared" si="86"/>
        <v>0</v>
      </c>
      <c r="Q177" s="149">
        <f t="shared" si="86"/>
        <v>0</v>
      </c>
      <c r="R177" s="149">
        <f t="shared" si="86"/>
        <v>0</v>
      </c>
      <c r="S177" s="149">
        <f t="shared" si="86"/>
        <v>0</v>
      </c>
      <c r="T177" s="149">
        <f t="shared" si="86"/>
        <v>0</v>
      </c>
      <c r="U177" s="149">
        <f t="shared" si="86"/>
        <v>0</v>
      </c>
      <c r="V177" s="149">
        <f t="shared" si="86"/>
        <v>0</v>
      </c>
      <c r="W177" s="149">
        <f t="shared" si="86"/>
        <v>0</v>
      </c>
      <c r="X177" s="149">
        <f t="shared" ref="X177:BO177" si="91">IF($G177=0,0,IF(X$6&lt;$G177,0,IF(X$6&gt;$H177,1,(X$6-$G177+1)/($H177-$G177+1))))</f>
        <v>0</v>
      </c>
      <c r="Y177" s="149">
        <f t="shared" si="91"/>
        <v>0</v>
      </c>
      <c r="Z177" s="149">
        <f t="shared" si="91"/>
        <v>0</v>
      </c>
      <c r="AA177" s="149">
        <f t="shared" si="91"/>
        <v>0</v>
      </c>
      <c r="AB177" s="149">
        <f t="shared" si="91"/>
        <v>0</v>
      </c>
      <c r="AC177" s="149">
        <f t="shared" si="91"/>
        <v>0</v>
      </c>
      <c r="AD177" s="149">
        <f t="shared" si="91"/>
        <v>0</v>
      </c>
      <c r="AE177" s="149">
        <f t="shared" si="91"/>
        <v>0</v>
      </c>
      <c r="AF177" s="149">
        <f t="shared" si="91"/>
        <v>0</v>
      </c>
      <c r="AG177" s="149">
        <f t="shared" si="91"/>
        <v>0</v>
      </c>
      <c r="AH177" s="149">
        <f t="shared" si="91"/>
        <v>0</v>
      </c>
      <c r="AI177" s="149">
        <f t="shared" si="91"/>
        <v>0</v>
      </c>
      <c r="AJ177" s="149">
        <f t="shared" si="91"/>
        <v>0</v>
      </c>
      <c r="AK177" s="149">
        <f t="shared" si="91"/>
        <v>0</v>
      </c>
      <c r="AL177" s="149">
        <f t="shared" si="91"/>
        <v>0</v>
      </c>
      <c r="AM177" s="149">
        <f t="shared" si="91"/>
        <v>0</v>
      </c>
      <c r="AN177" s="149">
        <f t="shared" si="91"/>
        <v>0</v>
      </c>
      <c r="AO177" s="149">
        <f t="shared" si="91"/>
        <v>0</v>
      </c>
      <c r="AP177" s="149">
        <f t="shared" si="91"/>
        <v>0</v>
      </c>
      <c r="AQ177" s="149">
        <f t="shared" si="91"/>
        <v>0</v>
      </c>
      <c r="AR177" s="149">
        <f t="shared" si="91"/>
        <v>0</v>
      </c>
      <c r="AS177" s="149">
        <f t="shared" si="91"/>
        <v>0</v>
      </c>
      <c r="AT177" s="149">
        <f t="shared" si="91"/>
        <v>0</v>
      </c>
      <c r="AU177" s="149">
        <f t="shared" si="91"/>
        <v>0</v>
      </c>
      <c r="AV177" s="149">
        <f t="shared" si="91"/>
        <v>0</v>
      </c>
      <c r="AW177" s="149">
        <f t="shared" si="91"/>
        <v>0</v>
      </c>
      <c r="AX177" s="149">
        <f t="shared" si="91"/>
        <v>0</v>
      </c>
      <c r="AY177" s="149">
        <f t="shared" si="91"/>
        <v>0</v>
      </c>
      <c r="AZ177" s="149">
        <f t="shared" si="91"/>
        <v>0</v>
      </c>
      <c r="BA177" s="149">
        <f t="shared" si="91"/>
        <v>0</v>
      </c>
      <c r="BB177" s="149">
        <f t="shared" si="91"/>
        <v>0</v>
      </c>
      <c r="BC177" s="149">
        <f t="shared" si="91"/>
        <v>0</v>
      </c>
      <c r="BD177" s="149">
        <f t="shared" si="91"/>
        <v>0</v>
      </c>
      <c r="BE177" s="149">
        <f t="shared" si="91"/>
        <v>0</v>
      </c>
      <c r="BF177" s="149">
        <f t="shared" si="91"/>
        <v>0</v>
      </c>
      <c r="BG177" s="149">
        <f t="shared" si="91"/>
        <v>0</v>
      </c>
      <c r="BH177" s="149">
        <f t="shared" si="91"/>
        <v>0</v>
      </c>
      <c r="BI177" s="149">
        <f t="shared" si="91"/>
        <v>0</v>
      </c>
      <c r="BJ177" s="149">
        <f t="shared" si="91"/>
        <v>0</v>
      </c>
      <c r="BK177" s="149">
        <f t="shared" si="91"/>
        <v>0</v>
      </c>
      <c r="BL177" s="149">
        <f t="shared" si="91"/>
        <v>0</v>
      </c>
      <c r="BM177" s="149">
        <f t="shared" si="91"/>
        <v>0</v>
      </c>
      <c r="BN177" s="149">
        <f t="shared" si="91"/>
        <v>1</v>
      </c>
      <c r="BO177" s="149">
        <f t="shared" si="91"/>
        <v>1</v>
      </c>
    </row>
    <row r="178" spans="1:67" s="129" customFormat="1" ht="18.75" customHeight="1" x14ac:dyDescent="0.25">
      <c r="A178" s="122"/>
      <c r="B178" s="151" t="s">
        <v>1000</v>
      </c>
      <c r="C178" s="151" t="s">
        <v>1001</v>
      </c>
      <c r="D178" s="151" t="s">
        <v>905</v>
      </c>
      <c r="E178" s="226">
        <f>SUM(E179:E194)</f>
        <v>5308872732.0543728</v>
      </c>
      <c r="F178" s="152">
        <f>IFERROR(E178/$E$109,0)</f>
        <v>2.9408554574576196E-2</v>
      </c>
      <c r="G178" s="153">
        <v>46273</v>
      </c>
      <c r="H178" s="153">
        <v>46606</v>
      </c>
      <c r="I178" s="152">
        <f>SUMPRODUCT($F179:$F193,I179:I193)</f>
        <v>0</v>
      </c>
      <c r="J178" s="152">
        <f t="shared" ref="J178:BO178" si="92">SUMPRODUCT($F179:$F193,J179:J193)</f>
        <v>0</v>
      </c>
      <c r="K178" s="152">
        <f t="shared" si="92"/>
        <v>0</v>
      </c>
      <c r="L178" s="152">
        <f t="shared" si="92"/>
        <v>0</v>
      </c>
      <c r="M178" s="152">
        <f t="shared" si="92"/>
        <v>0</v>
      </c>
      <c r="N178" s="152">
        <f t="shared" si="92"/>
        <v>0</v>
      </c>
      <c r="O178" s="152">
        <f t="shared" si="92"/>
        <v>0</v>
      </c>
      <c r="P178" s="152">
        <f t="shared" si="92"/>
        <v>0</v>
      </c>
      <c r="Q178" s="152">
        <f t="shared" si="92"/>
        <v>0</v>
      </c>
      <c r="R178" s="152">
        <f t="shared" si="92"/>
        <v>7.8426989199921922E-3</v>
      </c>
      <c r="S178" s="152">
        <f t="shared" si="92"/>
        <v>1.5685397839984384E-2</v>
      </c>
      <c r="T178" s="152">
        <f t="shared" si="92"/>
        <v>1.5685397839984384E-2</v>
      </c>
      <c r="U178" s="152">
        <f t="shared" si="92"/>
        <v>1.5685397839984384E-2</v>
      </c>
      <c r="V178" s="152">
        <f t="shared" si="92"/>
        <v>1.5685397839984384E-2</v>
      </c>
      <c r="W178" s="152">
        <f t="shared" si="92"/>
        <v>1.5685397839984384E-2</v>
      </c>
      <c r="X178" s="152">
        <f t="shared" si="92"/>
        <v>6.7170469390089332E-2</v>
      </c>
      <c r="Y178" s="152">
        <f t="shared" si="92"/>
        <v>0.10219287132282973</v>
      </c>
      <c r="Z178" s="152">
        <f t="shared" si="92"/>
        <v>0.16571961757148626</v>
      </c>
      <c r="AA178" s="152">
        <f t="shared" si="92"/>
        <v>0.24199704726742144</v>
      </c>
      <c r="AB178" s="152">
        <f t="shared" si="92"/>
        <v>0.3360500650880639</v>
      </c>
      <c r="AC178" s="152">
        <f t="shared" si="92"/>
        <v>0.41666693750575734</v>
      </c>
      <c r="AD178" s="152">
        <f t="shared" si="92"/>
        <v>0.41666693750575734</v>
      </c>
      <c r="AE178" s="152">
        <f t="shared" si="92"/>
        <v>0.41666693750575734</v>
      </c>
      <c r="AF178" s="152">
        <f t="shared" si="92"/>
        <v>0.41666693750575734</v>
      </c>
      <c r="AG178" s="152">
        <f t="shared" si="92"/>
        <v>0.41666693750575734</v>
      </c>
      <c r="AH178" s="152">
        <f t="shared" si="92"/>
        <v>0.41666693750575734</v>
      </c>
      <c r="AI178" s="152">
        <f t="shared" si="92"/>
        <v>0.41666693750575734</v>
      </c>
      <c r="AJ178" s="152">
        <f t="shared" si="92"/>
        <v>0.41666693750575734</v>
      </c>
      <c r="AK178" s="152">
        <f t="shared" si="92"/>
        <v>0.41666693750575734</v>
      </c>
      <c r="AL178" s="152">
        <f t="shared" si="92"/>
        <v>0.41666693750575734</v>
      </c>
      <c r="AM178" s="152">
        <f t="shared" si="92"/>
        <v>0.41666693750575734</v>
      </c>
      <c r="AN178" s="152">
        <f t="shared" si="92"/>
        <v>0.41666693750575734</v>
      </c>
      <c r="AO178" s="152">
        <f t="shared" si="92"/>
        <v>0.41666693750575734</v>
      </c>
      <c r="AP178" s="152">
        <f t="shared" si="92"/>
        <v>0.41666693750575734</v>
      </c>
      <c r="AQ178" s="152">
        <f t="shared" si="92"/>
        <v>0.41666693750575734</v>
      </c>
      <c r="AR178" s="152">
        <f t="shared" si="92"/>
        <v>0.64850810003989967</v>
      </c>
      <c r="AS178" s="152">
        <f t="shared" si="92"/>
        <v>0.68012339133494426</v>
      </c>
      <c r="AT178" s="152">
        <f t="shared" si="92"/>
        <v>0.83566779343483755</v>
      </c>
      <c r="AU178" s="152">
        <f t="shared" si="92"/>
        <v>0.9909820163940013</v>
      </c>
      <c r="AV178" s="152">
        <f t="shared" si="92"/>
        <v>1</v>
      </c>
      <c r="AW178" s="152">
        <f t="shared" si="92"/>
        <v>1</v>
      </c>
      <c r="AX178" s="152">
        <f t="shared" si="92"/>
        <v>1</v>
      </c>
      <c r="AY178" s="152">
        <f t="shared" si="92"/>
        <v>1</v>
      </c>
      <c r="AZ178" s="152">
        <f t="shared" si="92"/>
        <v>1</v>
      </c>
      <c r="BA178" s="152">
        <f t="shared" si="92"/>
        <v>1</v>
      </c>
      <c r="BB178" s="152">
        <f t="shared" si="92"/>
        <v>1</v>
      </c>
      <c r="BC178" s="152">
        <f t="shared" si="92"/>
        <v>1</v>
      </c>
      <c r="BD178" s="152">
        <f t="shared" si="92"/>
        <v>1</v>
      </c>
      <c r="BE178" s="152">
        <f t="shared" si="92"/>
        <v>1</v>
      </c>
      <c r="BF178" s="152">
        <f t="shared" si="92"/>
        <v>1</v>
      </c>
      <c r="BG178" s="152">
        <f t="shared" si="92"/>
        <v>1</v>
      </c>
      <c r="BH178" s="152">
        <f t="shared" si="92"/>
        <v>1</v>
      </c>
      <c r="BI178" s="152">
        <f t="shared" si="92"/>
        <v>1</v>
      </c>
      <c r="BJ178" s="152">
        <f t="shared" si="92"/>
        <v>1</v>
      </c>
      <c r="BK178" s="152">
        <f t="shared" si="92"/>
        <v>1</v>
      </c>
      <c r="BL178" s="152">
        <f t="shared" si="92"/>
        <v>1</v>
      </c>
      <c r="BM178" s="152">
        <f t="shared" si="92"/>
        <v>1</v>
      </c>
      <c r="BN178" s="152">
        <f t="shared" si="92"/>
        <v>1</v>
      </c>
      <c r="BO178" s="152">
        <f t="shared" si="92"/>
        <v>1</v>
      </c>
    </row>
    <row r="179" spans="1:67" s="129" customFormat="1" ht="18.75" customHeight="1" x14ac:dyDescent="0.25">
      <c r="A179" s="122"/>
      <c r="B179" s="145" t="s">
        <v>1002</v>
      </c>
      <c r="C179" s="145" t="s">
        <v>1003</v>
      </c>
      <c r="D179" s="145" t="s">
        <v>22</v>
      </c>
      <c r="E179" s="224">
        <f>VLOOKUP(B179,'Cuadro Control'!C214:J2109,8,FALSE)</f>
        <v>83271780.884117648</v>
      </c>
      <c r="F179" s="146">
        <f t="shared" ref="F179:F193" si="93">IFERROR(E179/$E$178,0)</f>
        <v>1.5685397839984384E-2</v>
      </c>
      <c r="G179" s="147">
        <v>46273</v>
      </c>
      <c r="H179" s="147">
        <v>46280</v>
      </c>
      <c r="I179" s="146">
        <f t="shared" ref="I179:X194" si="94">IF($G179=0,0,IF(I$6&lt;$G179,0,IF(I$6&gt;$H179,1,(I$6-$G179+1)/($H179-$G179+1))))</f>
        <v>0</v>
      </c>
      <c r="J179" s="146">
        <f t="shared" si="94"/>
        <v>0</v>
      </c>
      <c r="K179" s="146">
        <f t="shared" si="94"/>
        <v>0</v>
      </c>
      <c r="L179" s="146">
        <f t="shared" si="94"/>
        <v>0</v>
      </c>
      <c r="M179" s="146">
        <f t="shared" si="94"/>
        <v>0</v>
      </c>
      <c r="N179" s="146">
        <f t="shared" si="94"/>
        <v>0</v>
      </c>
      <c r="O179" s="146">
        <f t="shared" si="94"/>
        <v>0</v>
      </c>
      <c r="P179" s="146">
        <f t="shared" si="94"/>
        <v>0</v>
      </c>
      <c r="Q179" s="146">
        <f t="shared" si="94"/>
        <v>0</v>
      </c>
      <c r="R179" s="146">
        <f t="shared" si="94"/>
        <v>0.5</v>
      </c>
      <c r="S179" s="146">
        <f t="shared" si="94"/>
        <v>1</v>
      </c>
      <c r="T179" s="146">
        <f t="shared" si="94"/>
        <v>1</v>
      </c>
      <c r="U179" s="146">
        <f t="shared" si="94"/>
        <v>1</v>
      </c>
      <c r="V179" s="146">
        <f t="shared" si="94"/>
        <v>1</v>
      </c>
      <c r="W179" s="146">
        <f t="shared" si="94"/>
        <v>1</v>
      </c>
      <c r="X179" s="146">
        <f t="shared" si="94"/>
        <v>1</v>
      </c>
      <c r="Y179" s="146">
        <f t="shared" ref="Y179:BD186" si="95">IF($G179=0,0,IF(Y$6&lt;$G179,0,IF(Y$6&gt;$H179,1,(Y$6-$G179+1)/($H179-$G179+1))))</f>
        <v>1</v>
      </c>
      <c r="Z179" s="146">
        <f t="shared" si="95"/>
        <v>1</v>
      </c>
      <c r="AA179" s="146">
        <f t="shared" si="95"/>
        <v>1</v>
      </c>
      <c r="AB179" s="146">
        <f t="shared" si="95"/>
        <v>1</v>
      </c>
      <c r="AC179" s="146">
        <f t="shared" si="95"/>
        <v>1</v>
      </c>
      <c r="AD179" s="146">
        <f t="shared" si="95"/>
        <v>1</v>
      </c>
      <c r="AE179" s="146">
        <f t="shared" si="95"/>
        <v>1</v>
      </c>
      <c r="AF179" s="146">
        <f t="shared" si="95"/>
        <v>1</v>
      </c>
      <c r="AG179" s="146">
        <f t="shared" si="95"/>
        <v>1</v>
      </c>
      <c r="AH179" s="146">
        <f t="shared" si="95"/>
        <v>1</v>
      </c>
      <c r="AI179" s="146">
        <f t="shared" si="95"/>
        <v>1</v>
      </c>
      <c r="AJ179" s="146">
        <f t="shared" si="95"/>
        <v>1</v>
      </c>
      <c r="AK179" s="146">
        <f t="shared" si="95"/>
        <v>1</v>
      </c>
      <c r="AL179" s="146">
        <f t="shared" si="95"/>
        <v>1</v>
      </c>
      <c r="AM179" s="146">
        <f t="shared" si="95"/>
        <v>1</v>
      </c>
      <c r="AN179" s="146">
        <f t="shared" si="95"/>
        <v>1</v>
      </c>
      <c r="AO179" s="146">
        <f t="shared" si="95"/>
        <v>1</v>
      </c>
      <c r="AP179" s="146">
        <f t="shared" si="95"/>
        <v>1</v>
      </c>
      <c r="AQ179" s="146">
        <f t="shared" si="95"/>
        <v>1</v>
      </c>
      <c r="AR179" s="146">
        <f t="shared" si="95"/>
        <v>1</v>
      </c>
      <c r="AS179" s="146">
        <f t="shared" si="95"/>
        <v>1</v>
      </c>
      <c r="AT179" s="146">
        <f t="shared" si="95"/>
        <v>1</v>
      </c>
      <c r="AU179" s="146">
        <f t="shared" si="95"/>
        <v>1</v>
      </c>
      <c r="AV179" s="146">
        <f t="shared" si="95"/>
        <v>1</v>
      </c>
      <c r="AW179" s="146">
        <f t="shared" si="95"/>
        <v>1</v>
      </c>
      <c r="AX179" s="146">
        <f t="shared" si="95"/>
        <v>1</v>
      </c>
      <c r="AY179" s="146">
        <f t="shared" si="95"/>
        <v>1</v>
      </c>
      <c r="AZ179" s="146">
        <f t="shared" si="95"/>
        <v>1</v>
      </c>
      <c r="BA179" s="146">
        <f t="shared" si="95"/>
        <v>1</v>
      </c>
      <c r="BB179" s="146">
        <f t="shared" si="95"/>
        <v>1</v>
      </c>
      <c r="BC179" s="146">
        <f t="shared" si="95"/>
        <v>1</v>
      </c>
      <c r="BD179" s="146">
        <f t="shared" si="95"/>
        <v>1</v>
      </c>
      <c r="BE179" s="146">
        <f t="shared" ref="BE179:BO185" si="96">IF($G179=0,0,IF(BE$6&lt;$G179,0,IF(BE$6&gt;$H179,1,(BE$6-$G179+1)/($H179-$G179+1))))</f>
        <v>1</v>
      </c>
      <c r="BF179" s="146">
        <f t="shared" si="96"/>
        <v>1</v>
      </c>
      <c r="BG179" s="146">
        <f t="shared" si="96"/>
        <v>1</v>
      </c>
      <c r="BH179" s="146">
        <f t="shared" si="96"/>
        <v>1</v>
      </c>
      <c r="BI179" s="146">
        <f t="shared" si="96"/>
        <v>1</v>
      </c>
      <c r="BJ179" s="146">
        <f t="shared" si="96"/>
        <v>1</v>
      </c>
      <c r="BK179" s="146">
        <f t="shared" si="96"/>
        <v>1</v>
      </c>
      <c r="BL179" s="146">
        <f t="shared" si="96"/>
        <v>1</v>
      </c>
      <c r="BM179" s="146">
        <f t="shared" si="96"/>
        <v>1</v>
      </c>
      <c r="BN179" s="146">
        <f t="shared" si="96"/>
        <v>1</v>
      </c>
      <c r="BO179" s="146">
        <f t="shared" si="96"/>
        <v>1</v>
      </c>
    </row>
    <row r="180" spans="1:67" s="129" customFormat="1" ht="18.75" customHeight="1" x14ac:dyDescent="0.25">
      <c r="A180" s="122"/>
      <c r="B180" s="145" t="s">
        <v>1004</v>
      </c>
      <c r="C180" s="145" t="s">
        <v>1005</v>
      </c>
      <c r="D180" s="145" t="s">
        <v>9</v>
      </c>
      <c r="E180" s="224">
        <f>VLOOKUP(B180,'Cuadro Control'!C215:J2110,8,FALSE)</f>
        <v>312374505.66882348</v>
      </c>
      <c r="F180" s="146">
        <f t="shared" si="93"/>
        <v>5.8840081771548515E-2</v>
      </c>
      <c r="G180" s="147">
        <v>46312</v>
      </c>
      <c r="H180" s="147">
        <v>46319</v>
      </c>
      <c r="I180" s="146">
        <f t="shared" si="94"/>
        <v>0</v>
      </c>
      <c r="J180" s="146">
        <f t="shared" si="94"/>
        <v>0</v>
      </c>
      <c r="K180" s="146">
        <f t="shared" si="94"/>
        <v>0</v>
      </c>
      <c r="L180" s="146">
        <f t="shared" si="94"/>
        <v>0</v>
      </c>
      <c r="M180" s="146">
        <f t="shared" si="94"/>
        <v>0</v>
      </c>
      <c r="N180" s="146">
        <f t="shared" si="94"/>
        <v>0</v>
      </c>
      <c r="O180" s="146">
        <f t="shared" si="94"/>
        <v>0</v>
      </c>
      <c r="P180" s="146">
        <f t="shared" si="94"/>
        <v>0</v>
      </c>
      <c r="Q180" s="146">
        <f t="shared" si="94"/>
        <v>0</v>
      </c>
      <c r="R180" s="146">
        <f t="shared" si="94"/>
        <v>0</v>
      </c>
      <c r="S180" s="146">
        <f t="shared" si="94"/>
        <v>0</v>
      </c>
      <c r="T180" s="146">
        <f t="shared" si="94"/>
        <v>0</v>
      </c>
      <c r="U180" s="146">
        <f t="shared" si="94"/>
        <v>0</v>
      </c>
      <c r="V180" s="146">
        <f t="shared" si="94"/>
        <v>0</v>
      </c>
      <c r="W180" s="146">
        <f t="shared" si="94"/>
        <v>0</v>
      </c>
      <c r="X180" s="146">
        <f t="shared" si="94"/>
        <v>0.875</v>
      </c>
      <c r="Y180" s="146">
        <f t="shared" si="95"/>
        <v>1</v>
      </c>
      <c r="Z180" s="146">
        <f t="shared" si="95"/>
        <v>1</v>
      </c>
      <c r="AA180" s="146">
        <f t="shared" si="95"/>
        <v>1</v>
      </c>
      <c r="AB180" s="146">
        <f t="shared" si="95"/>
        <v>1</v>
      </c>
      <c r="AC180" s="146">
        <f t="shared" si="95"/>
        <v>1</v>
      </c>
      <c r="AD180" s="146">
        <f t="shared" si="95"/>
        <v>1</v>
      </c>
      <c r="AE180" s="146">
        <f t="shared" si="95"/>
        <v>1</v>
      </c>
      <c r="AF180" s="146">
        <f t="shared" si="95"/>
        <v>1</v>
      </c>
      <c r="AG180" s="146">
        <f t="shared" si="95"/>
        <v>1</v>
      </c>
      <c r="AH180" s="146">
        <f t="shared" si="95"/>
        <v>1</v>
      </c>
      <c r="AI180" s="146">
        <f t="shared" si="95"/>
        <v>1</v>
      </c>
      <c r="AJ180" s="146">
        <f t="shared" si="95"/>
        <v>1</v>
      </c>
      <c r="AK180" s="146">
        <f t="shared" si="95"/>
        <v>1</v>
      </c>
      <c r="AL180" s="146">
        <f t="shared" si="95"/>
        <v>1</v>
      </c>
      <c r="AM180" s="146">
        <f t="shared" si="95"/>
        <v>1</v>
      </c>
      <c r="AN180" s="146">
        <f t="shared" si="95"/>
        <v>1</v>
      </c>
      <c r="AO180" s="146">
        <f t="shared" si="95"/>
        <v>1</v>
      </c>
      <c r="AP180" s="146">
        <f t="shared" si="95"/>
        <v>1</v>
      </c>
      <c r="AQ180" s="146">
        <f t="shared" si="95"/>
        <v>1</v>
      </c>
      <c r="AR180" s="146">
        <f t="shared" si="95"/>
        <v>1</v>
      </c>
      <c r="AS180" s="146">
        <f t="shared" si="95"/>
        <v>1</v>
      </c>
      <c r="AT180" s="146">
        <f t="shared" si="95"/>
        <v>1</v>
      </c>
      <c r="AU180" s="146">
        <f t="shared" si="95"/>
        <v>1</v>
      </c>
      <c r="AV180" s="146">
        <f t="shared" si="95"/>
        <v>1</v>
      </c>
      <c r="AW180" s="146">
        <f t="shared" si="95"/>
        <v>1</v>
      </c>
      <c r="AX180" s="146">
        <f t="shared" si="95"/>
        <v>1</v>
      </c>
      <c r="AY180" s="146">
        <f t="shared" si="95"/>
        <v>1</v>
      </c>
      <c r="AZ180" s="146">
        <f t="shared" si="95"/>
        <v>1</v>
      </c>
      <c r="BA180" s="146">
        <f t="shared" si="95"/>
        <v>1</v>
      </c>
      <c r="BB180" s="146">
        <f t="shared" si="95"/>
        <v>1</v>
      </c>
      <c r="BC180" s="146">
        <f t="shared" si="95"/>
        <v>1</v>
      </c>
      <c r="BD180" s="146">
        <f t="shared" si="95"/>
        <v>1</v>
      </c>
      <c r="BE180" s="146">
        <f t="shared" si="96"/>
        <v>1</v>
      </c>
      <c r="BF180" s="146">
        <f t="shared" si="96"/>
        <v>1</v>
      </c>
      <c r="BG180" s="146">
        <f t="shared" si="96"/>
        <v>1</v>
      </c>
      <c r="BH180" s="146">
        <f t="shared" si="96"/>
        <v>1</v>
      </c>
      <c r="BI180" s="146">
        <f t="shared" si="96"/>
        <v>1</v>
      </c>
      <c r="BJ180" s="146">
        <f t="shared" si="96"/>
        <v>1</v>
      </c>
      <c r="BK180" s="146">
        <f t="shared" si="96"/>
        <v>1</v>
      </c>
      <c r="BL180" s="146">
        <f t="shared" si="96"/>
        <v>1</v>
      </c>
      <c r="BM180" s="146">
        <f t="shared" si="96"/>
        <v>1</v>
      </c>
      <c r="BN180" s="146">
        <f t="shared" si="96"/>
        <v>1</v>
      </c>
      <c r="BO180" s="146">
        <f t="shared" si="96"/>
        <v>1</v>
      </c>
    </row>
    <row r="181" spans="1:67" s="129" customFormat="1" ht="18.75" customHeight="1" x14ac:dyDescent="0.25">
      <c r="A181" s="122"/>
      <c r="B181" s="142" t="s">
        <v>1006</v>
      </c>
      <c r="C181" s="142" t="s">
        <v>1007</v>
      </c>
      <c r="D181" s="142" t="s">
        <v>6</v>
      </c>
      <c r="E181" s="223">
        <f>VLOOKUP(B181,'Cuadro Control'!C216:J2111,8,FALSE)</f>
        <v>9527825.6870364472</v>
      </c>
      <c r="F181" s="143">
        <f t="shared" si="93"/>
        <v>1.794698454439963E-3</v>
      </c>
      <c r="G181" s="144">
        <v>46319</v>
      </c>
      <c r="H181" s="144">
        <v>46323</v>
      </c>
      <c r="I181" s="143">
        <f t="shared" si="94"/>
        <v>0</v>
      </c>
      <c r="J181" s="143">
        <f t="shared" si="94"/>
        <v>0</v>
      </c>
      <c r="K181" s="143">
        <f t="shared" si="94"/>
        <v>0</v>
      </c>
      <c r="L181" s="143">
        <f t="shared" si="94"/>
        <v>0</v>
      </c>
      <c r="M181" s="143">
        <f t="shared" si="94"/>
        <v>0</v>
      </c>
      <c r="N181" s="143">
        <f t="shared" si="94"/>
        <v>0</v>
      </c>
      <c r="O181" s="143">
        <f t="shared" si="94"/>
        <v>0</v>
      </c>
      <c r="P181" s="143">
        <f t="shared" si="94"/>
        <v>0</v>
      </c>
      <c r="Q181" s="143">
        <f t="shared" si="94"/>
        <v>0</v>
      </c>
      <c r="R181" s="143">
        <f t="shared" si="94"/>
        <v>0</v>
      </c>
      <c r="S181" s="143">
        <f t="shared" si="94"/>
        <v>0</v>
      </c>
      <c r="T181" s="143">
        <f t="shared" si="94"/>
        <v>0</v>
      </c>
      <c r="U181" s="143">
        <f t="shared" si="94"/>
        <v>0</v>
      </c>
      <c r="V181" s="143">
        <f t="shared" si="94"/>
        <v>0</v>
      </c>
      <c r="W181" s="143">
        <f t="shared" si="94"/>
        <v>0</v>
      </c>
      <c r="X181" s="143">
        <f t="shared" si="94"/>
        <v>0</v>
      </c>
      <c r="Y181" s="143">
        <f t="shared" si="95"/>
        <v>1</v>
      </c>
      <c r="Z181" s="143">
        <f t="shared" si="95"/>
        <v>1</v>
      </c>
      <c r="AA181" s="143">
        <f t="shared" si="95"/>
        <v>1</v>
      </c>
      <c r="AB181" s="143">
        <f t="shared" si="95"/>
        <v>1</v>
      </c>
      <c r="AC181" s="143">
        <f t="shared" si="95"/>
        <v>1</v>
      </c>
      <c r="AD181" s="143">
        <f t="shared" si="95"/>
        <v>1</v>
      </c>
      <c r="AE181" s="143">
        <f t="shared" si="95"/>
        <v>1</v>
      </c>
      <c r="AF181" s="143">
        <f t="shared" si="95"/>
        <v>1</v>
      </c>
      <c r="AG181" s="143">
        <f t="shared" si="95"/>
        <v>1</v>
      </c>
      <c r="AH181" s="143">
        <f t="shared" si="95"/>
        <v>1</v>
      </c>
      <c r="AI181" s="143">
        <f t="shared" si="95"/>
        <v>1</v>
      </c>
      <c r="AJ181" s="143">
        <f t="shared" si="95"/>
        <v>1</v>
      </c>
      <c r="AK181" s="143">
        <f t="shared" si="95"/>
        <v>1</v>
      </c>
      <c r="AL181" s="143">
        <f t="shared" si="95"/>
        <v>1</v>
      </c>
      <c r="AM181" s="143">
        <f t="shared" si="95"/>
        <v>1</v>
      </c>
      <c r="AN181" s="143">
        <f t="shared" si="95"/>
        <v>1</v>
      </c>
      <c r="AO181" s="143">
        <f t="shared" si="95"/>
        <v>1</v>
      </c>
      <c r="AP181" s="143">
        <f t="shared" si="95"/>
        <v>1</v>
      </c>
      <c r="AQ181" s="143">
        <f t="shared" si="95"/>
        <v>1</v>
      </c>
      <c r="AR181" s="143">
        <f t="shared" si="95"/>
        <v>1</v>
      </c>
      <c r="AS181" s="143">
        <f t="shared" si="95"/>
        <v>1</v>
      </c>
      <c r="AT181" s="143">
        <f t="shared" si="95"/>
        <v>1</v>
      </c>
      <c r="AU181" s="143">
        <f t="shared" si="95"/>
        <v>1</v>
      </c>
      <c r="AV181" s="143">
        <f t="shared" si="95"/>
        <v>1</v>
      </c>
      <c r="AW181" s="143">
        <f t="shared" si="95"/>
        <v>1</v>
      </c>
      <c r="AX181" s="143">
        <f t="shared" si="95"/>
        <v>1</v>
      </c>
      <c r="AY181" s="143">
        <f t="shared" si="95"/>
        <v>1</v>
      </c>
      <c r="AZ181" s="143">
        <f t="shared" si="95"/>
        <v>1</v>
      </c>
      <c r="BA181" s="143">
        <f t="shared" si="95"/>
        <v>1</v>
      </c>
      <c r="BB181" s="143">
        <f t="shared" si="95"/>
        <v>1</v>
      </c>
      <c r="BC181" s="143">
        <f t="shared" si="95"/>
        <v>1</v>
      </c>
      <c r="BD181" s="143">
        <f t="shared" si="95"/>
        <v>1</v>
      </c>
      <c r="BE181" s="143">
        <f t="shared" si="96"/>
        <v>1</v>
      </c>
      <c r="BF181" s="143">
        <f t="shared" si="96"/>
        <v>1</v>
      </c>
      <c r="BG181" s="143">
        <f t="shared" si="96"/>
        <v>1</v>
      </c>
      <c r="BH181" s="143">
        <f t="shared" si="96"/>
        <v>1</v>
      </c>
      <c r="BI181" s="143">
        <f t="shared" si="96"/>
        <v>1</v>
      </c>
      <c r="BJ181" s="143">
        <f t="shared" si="96"/>
        <v>1</v>
      </c>
      <c r="BK181" s="143">
        <f t="shared" si="96"/>
        <v>1</v>
      </c>
      <c r="BL181" s="143">
        <f t="shared" si="96"/>
        <v>1</v>
      </c>
      <c r="BM181" s="143">
        <f t="shared" si="96"/>
        <v>1</v>
      </c>
      <c r="BN181" s="143">
        <f t="shared" si="96"/>
        <v>1</v>
      </c>
      <c r="BO181" s="143">
        <f t="shared" si="96"/>
        <v>1</v>
      </c>
    </row>
    <row r="182" spans="1:67" s="129" customFormat="1" ht="18.75" customHeight="1" x14ac:dyDescent="0.25">
      <c r="A182" s="122"/>
      <c r="B182" s="145" t="s">
        <v>1008</v>
      </c>
      <c r="C182" s="145" t="s">
        <v>1009</v>
      </c>
      <c r="D182" s="145" t="s">
        <v>19</v>
      </c>
      <c r="E182" s="224">
        <f>VLOOKUP(B182,'Cuadro Control'!C217:J2112,8,FALSE)</f>
        <v>320494616.71764702</v>
      </c>
      <c r="F182" s="146">
        <f t="shared" si="93"/>
        <v>6.0369617599332674E-2</v>
      </c>
      <c r="G182" s="147">
        <v>46323</v>
      </c>
      <c r="H182" s="147">
        <v>46329</v>
      </c>
      <c r="I182" s="146">
        <f t="shared" si="94"/>
        <v>0</v>
      </c>
      <c r="J182" s="146">
        <f t="shared" si="94"/>
        <v>0</v>
      </c>
      <c r="K182" s="146">
        <f t="shared" si="94"/>
        <v>0</v>
      </c>
      <c r="L182" s="146">
        <f t="shared" si="94"/>
        <v>0</v>
      </c>
      <c r="M182" s="146">
        <f t="shared" si="94"/>
        <v>0</v>
      </c>
      <c r="N182" s="146">
        <f t="shared" si="94"/>
        <v>0</v>
      </c>
      <c r="O182" s="146">
        <f t="shared" si="94"/>
        <v>0</v>
      </c>
      <c r="P182" s="146">
        <f t="shared" si="94"/>
        <v>0</v>
      </c>
      <c r="Q182" s="146">
        <f t="shared" si="94"/>
        <v>0</v>
      </c>
      <c r="R182" s="146">
        <f t="shared" si="94"/>
        <v>0</v>
      </c>
      <c r="S182" s="146">
        <f t="shared" si="94"/>
        <v>0</v>
      </c>
      <c r="T182" s="146">
        <f t="shared" si="94"/>
        <v>0</v>
      </c>
      <c r="U182" s="146">
        <f t="shared" si="94"/>
        <v>0</v>
      </c>
      <c r="V182" s="146">
        <f t="shared" si="94"/>
        <v>0</v>
      </c>
      <c r="W182" s="146">
        <f t="shared" si="94"/>
        <v>0</v>
      </c>
      <c r="X182" s="146">
        <f t="shared" si="94"/>
        <v>0</v>
      </c>
      <c r="Y182" s="146">
        <f t="shared" si="95"/>
        <v>0.42857142857142855</v>
      </c>
      <c r="Z182" s="146">
        <f t="shared" si="95"/>
        <v>1</v>
      </c>
      <c r="AA182" s="146">
        <f t="shared" si="95"/>
        <v>1</v>
      </c>
      <c r="AB182" s="146">
        <f t="shared" si="95"/>
        <v>1</v>
      </c>
      <c r="AC182" s="146">
        <f t="shared" si="95"/>
        <v>1</v>
      </c>
      <c r="AD182" s="146">
        <f t="shared" si="95"/>
        <v>1</v>
      </c>
      <c r="AE182" s="146">
        <f t="shared" si="95"/>
        <v>1</v>
      </c>
      <c r="AF182" s="146">
        <f t="shared" si="95"/>
        <v>1</v>
      </c>
      <c r="AG182" s="146">
        <f t="shared" si="95"/>
        <v>1</v>
      </c>
      <c r="AH182" s="146">
        <f t="shared" si="95"/>
        <v>1</v>
      </c>
      <c r="AI182" s="146">
        <f t="shared" si="95"/>
        <v>1</v>
      </c>
      <c r="AJ182" s="146">
        <f t="shared" si="95"/>
        <v>1</v>
      </c>
      <c r="AK182" s="146">
        <f t="shared" si="95"/>
        <v>1</v>
      </c>
      <c r="AL182" s="146">
        <f t="shared" si="95"/>
        <v>1</v>
      </c>
      <c r="AM182" s="146">
        <f t="shared" si="95"/>
        <v>1</v>
      </c>
      <c r="AN182" s="146">
        <f t="shared" si="95"/>
        <v>1</v>
      </c>
      <c r="AO182" s="146">
        <f t="shared" si="95"/>
        <v>1</v>
      </c>
      <c r="AP182" s="146">
        <f t="shared" si="95"/>
        <v>1</v>
      </c>
      <c r="AQ182" s="146">
        <f t="shared" si="95"/>
        <v>1</v>
      </c>
      <c r="AR182" s="146">
        <f t="shared" si="95"/>
        <v>1</v>
      </c>
      <c r="AS182" s="146">
        <f t="shared" si="95"/>
        <v>1</v>
      </c>
      <c r="AT182" s="146">
        <f t="shared" si="95"/>
        <v>1</v>
      </c>
      <c r="AU182" s="146">
        <f t="shared" si="95"/>
        <v>1</v>
      </c>
      <c r="AV182" s="146">
        <f t="shared" si="95"/>
        <v>1</v>
      </c>
      <c r="AW182" s="146">
        <f t="shared" si="95"/>
        <v>1</v>
      </c>
      <c r="AX182" s="146">
        <f t="shared" si="95"/>
        <v>1</v>
      </c>
      <c r="AY182" s="146">
        <f t="shared" si="95"/>
        <v>1</v>
      </c>
      <c r="AZ182" s="146">
        <f t="shared" si="95"/>
        <v>1</v>
      </c>
      <c r="BA182" s="146">
        <f t="shared" si="95"/>
        <v>1</v>
      </c>
      <c r="BB182" s="146">
        <f t="shared" si="95"/>
        <v>1</v>
      </c>
      <c r="BC182" s="146">
        <f t="shared" si="95"/>
        <v>1</v>
      </c>
      <c r="BD182" s="146">
        <f t="shared" si="95"/>
        <v>1</v>
      </c>
      <c r="BE182" s="146">
        <f t="shared" si="96"/>
        <v>1</v>
      </c>
      <c r="BF182" s="146">
        <f t="shared" si="96"/>
        <v>1</v>
      </c>
      <c r="BG182" s="146">
        <f t="shared" si="96"/>
        <v>1</v>
      </c>
      <c r="BH182" s="146">
        <f t="shared" si="96"/>
        <v>1</v>
      </c>
      <c r="BI182" s="146">
        <f t="shared" si="96"/>
        <v>1</v>
      </c>
      <c r="BJ182" s="146">
        <f t="shared" si="96"/>
        <v>1</v>
      </c>
      <c r="BK182" s="146">
        <f t="shared" si="96"/>
        <v>1</v>
      </c>
      <c r="BL182" s="146">
        <f t="shared" si="96"/>
        <v>1</v>
      </c>
      <c r="BM182" s="146">
        <f t="shared" si="96"/>
        <v>1</v>
      </c>
      <c r="BN182" s="146">
        <f t="shared" si="96"/>
        <v>1</v>
      </c>
      <c r="BO182" s="146">
        <f t="shared" si="96"/>
        <v>1</v>
      </c>
    </row>
    <row r="183" spans="1:67" s="129" customFormat="1" ht="18.75" customHeight="1" x14ac:dyDescent="0.25">
      <c r="A183" s="122"/>
      <c r="B183" s="145" t="s">
        <v>1010</v>
      </c>
      <c r="C183" s="145" t="s">
        <v>1011</v>
      </c>
      <c r="D183" s="145" t="s">
        <v>8</v>
      </c>
      <c r="E183" s="224">
        <f>VLOOKUP(B183,'Cuadro Control'!C218:J2113,8,FALSE)</f>
        <v>94303618.549411759</v>
      </c>
      <c r="F183" s="146">
        <f t="shared" si="93"/>
        <v>1.7763397864110998E-2</v>
      </c>
      <c r="G183" s="147">
        <v>46329</v>
      </c>
      <c r="H183" s="147">
        <v>46330</v>
      </c>
      <c r="I183" s="146">
        <f t="shared" si="94"/>
        <v>0</v>
      </c>
      <c r="J183" s="146">
        <f t="shared" si="94"/>
        <v>0</v>
      </c>
      <c r="K183" s="146">
        <f t="shared" si="94"/>
        <v>0</v>
      </c>
      <c r="L183" s="146">
        <f t="shared" si="94"/>
        <v>0</v>
      </c>
      <c r="M183" s="146">
        <f t="shared" si="94"/>
        <v>0</v>
      </c>
      <c r="N183" s="146">
        <f t="shared" si="94"/>
        <v>0</v>
      </c>
      <c r="O183" s="146">
        <f t="shared" si="94"/>
        <v>0</v>
      </c>
      <c r="P183" s="146">
        <f t="shared" si="94"/>
        <v>0</v>
      </c>
      <c r="Q183" s="146">
        <f t="shared" si="94"/>
        <v>0</v>
      </c>
      <c r="R183" s="146">
        <f t="shared" si="94"/>
        <v>0</v>
      </c>
      <c r="S183" s="146">
        <f t="shared" si="94"/>
        <v>0</v>
      </c>
      <c r="T183" s="146">
        <f t="shared" si="94"/>
        <v>0</v>
      </c>
      <c r="U183" s="146">
        <f t="shared" si="94"/>
        <v>0</v>
      </c>
      <c r="V183" s="146">
        <f t="shared" si="94"/>
        <v>0</v>
      </c>
      <c r="W183" s="146">
        <f t="shared" si="94"/>
        <v>0</v>
      </c>
      <c r="X183" s="146">
        <f t="shared" si="94"/>
        <v>0</v>
      </c>
      <c r="Y183" s="146">
        <f t="shared" si="95"/>
        <v>0</v>
      </c>
      <c r="Z183" s="146">
        <f t="shared" si="95"/>
        <v>1</v>
      </c>
      <c r="AA183" s="146">
        <f t="shared" si="95"/>
        <v>1</v>
      </c>
      <c r="AB183" s="146">
        <f t="shared" si="95"/>
        <v>1</v>
      </c>
      <c r="AC183" s="146">
        <f t="shared" si="95"/>
        <v>1</v>
      </c>
      <c r="AD183" s="146">
        <f t="shared" si="95"/>
        <v>1</v>
      </c>
      <c r="AE183" s="146">
        <f t="shared" si="95"/>
        <v>1</v>
      </c>
      <c r="AF183" s="146">
        <f t="shared" si="95"/>
        <v>1</v>
      </c>
      <c r="AG183" s="146">
        <f t="shared" si="95"/>
        <v>1</v>
      </c>
      <c r="AH183" s="146">
        <f t="shared" si="95"/>
        <v>1</v>
      </c>
      <c r="AI183" s="146">
        <f t="shared" si="95"/>
        <v>1</v>
      </c>
      <c r="AJ183" s="146">
        <f t="shared" si="95"/>
        <v>1</v>
      </c>
      <c r="AK183" s="146">
        <f t="shared" si="95"/>
        <v>1</v>
      </c>
      <c r="AL183" s="146">
        <f t="shared" si="95"/>
        <v>1</v>
      </c>
      <c r="AM183" s="146">
        <f t="shared" si="95"/>
        <v>1</v>
      </c>
      <c r="AN183" s="146">
        <f t="shared" si="95"/>
        <v>1</v>
      </c>
      <c r="AO183" s="146">
        <f t="shared" si="95"/>
        <v>1</v>
      </c>
      <c r="AP183" s="146">
        <f t="shared" si="95"/>
        <v>1</v>
      </c>
      <c r="AQ183" s="146">
        <f t="shared" si="95"/>
        <v>1</v>
      </c>
      <c r="AR183" s="146">
        <f t="shared" si="95"/>
        <v>1</v>
      </c>
      <c r="AS183" s="146">
        <f t="shared" si="95"/>
        <v>1</v>
      </c>
      <c r="AT183" s="146">
        <f t="shared" si="95"/>
        <v>1</v>
      </c>
      <c r="AU183" s="146">
        <f t="shared" si="95"/>
        <v>1</v>
      </c>
      <c r="AV183" s="146">
        <f t="shared" si="95"/>
        <v>1</v>
      </c>
      <c r="AW183" s="146">
        <f t="shared" si="95"/>
        <v>1</v>
      </c>
      <c r="AX183" s="146">
        <f t="shared" si="95"/>
        <v>1</v>
      </c>
      <c r="AY183" s="146">
        <f t="shared" si="95"/>
        <v>1</v>
      </c>
      <c r="AZ183" s="146">
        <f t="shared" si="95"/>
        <v>1</v>
      </c>
      <c r="BA183" s="146">
        <f t="shared" si="95"/>
        <v>1</v>
      </c>
      <c r="BB183" s="146">
        <f t="shared" si="95"/>
        <v>1</v>
      </c>
      <c r="BC183" s="146">
        <f t="shared" si="95"/>
        <v>1</v>
      </c>
      <c r="BD183" s="146">
        <f t="shared" si="95"/>
        <v>1</v>
      </c>
      <c r="BE183" s="146">
        <f t="shared" si="96"/>
        <v>1</v>
      </c>
      <c r="BF183" s="146">
        <f t="shared" si="96"/>
        <v>1</v>
      </c>
      <c r="BG183" s="146">
        <f t="shared" si="96"/>
        <v>1</v>
      </c>
      <c r="BH183" s="146">
        <f t="shared" si="96"/>
        <v>1</v>
      </c>
      <c r="BI183" s="146">
        <f t="shared" si="96"/>
        <v>1</v>
      </c>
      <c r="BJ183" s="146">
        <f t="shared" si="96"/>
        <v>1</v>
      </c>
      <c r="BK183" s="146">
        <f t="shared" si="96"/>
        <v>1</v>
      </c>
      <c r="BL183" s="146">
        <f t="shared" si="96"/>
        <v>1</v>
      </c>
      <c r="BM183" s="146">
        <f t="shared" si="96"/>
        <v>1</v>
      </c>
      <c r="BN183" s="146">
        <f t="shared" si="96"/>
        <v>1</v>
      </c>
      <c r="BO183" s="146">
        <f t="shared" si="96"/>
        <v>1</v>
      </c>
    </row>
    <row r="184" spans="1:67" s="129" customFormat="1" ht="18.75" customHeight="1" x14ac:dyDescent="0.25">
      <c r="A184" s="122"/>
      <c r="B184" s="145" t="s">
        <v>1012</v>
      </c>
      <c r="C184" s="145" t="s">
        <v>1013</v>
      </c>
      <c r="D184" s="145" t="s">
        <v>26</v>
      </c>
      <c r="E184" s="224">
        <f>VLOOKUP(B184,'Cuadro Control'!C219:J2114,8,FALSE)</f>
        <v>179436034.15411764</v>
      </c>
      <c r="F184" s="146">
        <f t="shared" si="93"/>
        <v>3.3799272126209236E-2</v>
      </c>
      <c r="G184" s="147">
        <v>46331</v>
      </c>
      <c r="H184" s="147">
        <v>46336</v>
      </c>
      <c r="I184" s="146">
        <f t="shared" si="94"/>
        <v>0</v>
      </c>
      <c r="J184" s="146">
        <f t="shared" si="94"/>
        <v>0</v>
      </c>
      <c r="K184" s="146">
        <f t="shared" si="94"/>
        <v>0</v>
      </c>
      <c r="L184" s="146">
        <f t="shared" si="94"/>
        <v>0</v>
      </c>
      <c r="M184" s="146">
        <f t="shared" si="94"/>
        <v>0</v>
      </c>
      <c r="N184" s="146">
        <f t="shared" si="94"/>
        <v>0</v>
      </c>
      <c r="O184" s="146">
        <f t="shared" si="94"/>
        <v>0</v>
      </c>
      <c r="P184" s="146">
        <f t="shared" si="94"/>
        <v>0</v>
      </c>
      <c r="Q184" s="146">
        <f t="shared" si="94"/>
        <v>0</v>
      </c>
      <c r="R184" s="146">
        <f t="shared" si="94"/>
        <v>0</v>
      </c>
      <c r="S184" s="146">
        <f t="shared" si="94"/>
        <v>0</v>
      </c>
      <c r="T184" s="146">
        <f t="shared" si="94"/>
        <v>0</v>
      </c>
      <c r="U184" s="146">
        <f t="shared" si="94"/>
        <v>0</v>
      </c>
      <c r="V184" s="146">
        <f t="shared" si="94"/>
        <v>0</v>
      </c>
      <c r="W184" s="146">
        <f t="shared" si="94"/>
        <v>0</v>
      </c>
      <c r="X184" s="146">
        <f t="shared" si="94"/>
        <v>0</v>
      </c>
      <c r="Y184" s="146">
        <f t="shared" si="95"/>
        <v>0</v>
      </c>
      <c r="Z184" s="146">
        <f t="shared" si="95"/>
        <v>0.33333333333333331</v>
      </c>
      <c r="AA184" s="146">
        <f t="shared" si="95"/>
        <v>1</v>
      </c>
      <c r="AB184" s="146">
        <f t="shared" si="95"/>
        <v>1</v>
      </c>
      <c r="AC184" s="146">
        <f t="shared" si="95"/>
        <v>1</v>
      </c>
      <c r="AD184" s="146">
        <f t="shared" si="95"/>
        <v>1</v>
      </c>
      <c r="AE184" s="146">
        <f t="shared" si="95"/>
        <v>1</v>
      </c>
      <c r="AF184" s="146">
        <f t="shared" si="95"/>
        <v>1</v>
      </c>
      <c r="AG184" s="146">
        <f t="shared" si="95"/>
        <v>1</v>
      </c>
      <c r="AH184" s="146">
        <f t="shared" si="95"/>
        <v>1</v>
      </c>
      <c r="AI184" s="146">
        <f t="shared" si="95"/>
        <v>1</v>
      </c>
      <c r="AJ184" s="146">
        <f t="shared" si="95"/>
        <v>1</v>
      </c>
      <c r="AK184" s="146">
        <f t="shared" si="95"/>
        <v>1</v>
      </c>
      <c r="AL184" s="146">
        <f t="shared" si="95"/>
        <v>1</v>
      </c>
      <c r="AM184" s="146">
        <f t="shared" si="95"/>
        <v>1</v>
      </c>
      <c r="AN184" s="146">
        <f t="shared" si="95"/>
        <v>1</v>
      </c>
      <c r="AO184" s="146">
        <f t="shared" si="95"/>
        <v>1</v>
      </c>
      <c r="AP184" s="146">
        <f t="shared" si="95"/>
        <v>1</v>
      </c>
      <c r="AQ184" s="146">
        <f t="shared" si="95"/>
        <v>1</v>
      </c>
      <c r="AR184" s="146">
        <f t="shared" si="95"/>
        <v>1</v>
      </c>
      <c r="AS184" s="146">
        <f t="shared" si="95"/>
        <v>1</v>
      </c>
      <c r="AT184" s="146">
        <f t="shared" si="95"/>
        <v>1</v>
      </c>
      <c r="AU184" s="146">
        <f t="shared" si="95"/>
        <v>1</v>
      </c>
      <c r="AV184" s="146">
        <f t="shared" si="95"/>
        <v>1</v>
      </c>
      <c r="AW184" s="146">
        <f t="shared" si="95"/>
        <v>1</v>
      </c>
      <c r="AX184" s="146">
        <f t="shared" si="95"/>
        <v>1</v>
      </c>
      <c r="AY184" s="146">
        <f t="shared" si="95"/>
        <v>1</v>
      </c>
      <c r="AZ184" s="146">
        <f t="shared" si="95"/>
        <v>1</v>
      </c>
      <c r="BA184" s="146">
        <f t="shared" si="95"/>
        <v>1</v>
      </c>
      <c r="BB184" s="146">
        <f t="shared" si="95"/>
        <v>1</v>
      </c>
      <c r="BC184" s="146">
        <f t="shared" si="95"/>
        <v>1</v>
      </c>
      <c r="BD184" s="146">
        <f t="shared" si="95"/>
        <v>1</v>
      </c>
      <c r="BE184" s="146">
        <f t="shared" si="96"/>
        <v>1</v>
      </c>
      <c r="BF184" s="146">
        <f t="shared" si="96"/>
        <v>1</v>
      </c>
      <c r="BG184" s="146">
        <f t="shared" si="96"/>
        <v>1</v>
      </c>
      <c r="BH184" s="146">
        <f t="shared" si="96"/>
        <v>1</v>
      </c>
      <c r="BI184" s="146">
        <f t="shared" si="96"/>
        <v>1</v>
      </c>
      <c r="BJ184" s="146">
        <f t="shared" si="96"/>
        <v>1</v>
      </c>
      <c r="BK184" s="146">
        <f t="shared" si="96"/>
        <v>1</v>
      </c>
      <c r="BL184" s="146">
        <f t="shared" si="96"/>
        <v>1</v>
      </c>
      <c r="BM184" s="146">
        <f t="shared" si="96"/>
        <v>1</v>
      </c>
      <c r="BN184" s="146">
        <f t="shared" si="96"/>
        <v>1</v>
      </c>
      <c r="BO184" s="146">
        <f t="shared" si="96"/>
        <v>1</v>
      </c>
    </row>
    <row r="185" spans="1:67" s="129" customFormat="1" ht="18.75" customHeight="1" x14ac:dyDescent="0.25">
      <c r="A185" s="122"/>
      <c r="B185" s="145" t="s">
        <v>1014</v>
      </c>
      <c r="C185" s="145" t="s">
        <v>1015</v>
      </c>
      <c r="D185" s="145" t="s">
        <v>730</v>
      </c>
      <c r="E185" s="224">
        <f>VLOOKUP(B185,'Cuadro Control'!C220:J2115,8,FALSE)</f>
        <v>1212623361.2117648</v>
      </c>
      <c r="F185" s="146">
        <f t="shared" si="93"/>
        <v>0.22841447185013161</v>
      </c>
      <c r="G185" s="147">
        <v>46336</v>
      </c>
      <c r="H185" s="147">
        <v>46352</v>
      </c>
      <c r="I185" s="146">
        <f t="shared" si="94"/>
        <v>0</v>
      </c>
      <c r="J185" s="146">
        <f t="shared" si="94"/>
        <v>0</v>
      </c>
      <c r="K185" s="146">
        <f t="shared" si="94"/>
        <v>0</v>
      </c>
      <c r="L185" s="146">
        <f t="shared" si="94"/>
        <v>0</v>
      </c>
      <c r="M185" s="146">
        <f t="shared" si="94"/>
        <v>0</v>
      </c>
      <c r="N185" s="146">
        <f t="shared" si="94"/>
        <v>0</v>
      </c>
      <c r="O185" s="146">
        <f t="shared" si="94"/>
        <v>0</v>
      </c>
      <c r="P185" s="146">
        <f t="shared" si="94"/>
        <v>0</v>
      </c>
      <c r="Q185" s="146">
        <f t="shared" si="94"/>
        <v>0</v>
      </c>
      <c r="R185" s="146">
        <f t="shared" si="94"/>
        <v>0</v>
      </c>
      <c r="S185" s="146">
        <f t="shared" si="94"/>
        <v>0</v>
      </c>
      <c r="T185" s="146">
        <f t="shared" si="94"/>
        <v>0</v>
      </c>
      <c r="U185" s="146">
        <f t="shared" si="94"/>
        <v>0</v>
      </c>
      <c r="V185" s="146">
        <f t="shared" si="94"/>
        <v>0</v>
      </c>
      <c r="W185" s="146">
        <f t="shared" si="94"/>
        <v>0</v>
      </c>
      <c r="X185" s="146">
        <f t="shared" si="94"/>
        <v>0</v>
      </c>
      <c r="Y185" s="146">
        <f t="shared" si="95"/>
        <v>0</v>
      </c>
      <c r="Z185" s="146">
        <f t="shared" si="95"/>
        <v>0</v>
      </c>
      <c r="AA185" s="146">
        <f t="shared" si="95"/>
        <v>0.23529411764705882</v>
      </c>
      <c r="AB185" s="146">
        <f t="shared" si="95"/>
        <v>0.6470588235294118</v>
      </c>
      <c r="AC185" s="146">
        <f t="shared" si="95"/>
        <v>1</v>
      </c>
      <c r="AD185" s="146">
        <f t="shared" si="95"/>
        <v>1</v>
      </c>
      <c r="AE185" s="146">
        <f t="shared" si="95"/>
        <v>1</v>
      </c>
      <c r="AF185" s="146">
        <f t="shared" si="95"/>
        <v>1</v>
      </c>
      <c r="AG185" s="146">
        <f t="shared" si="95"/>
        <v>1</v>
      </c>
      <c r="AH185" s="146">
        <f t="shared" si="95"/>
        <v>1</v>
      </c>
      <c r="AI185" s="146">
        <f t="shared" si="95"/>
        <v>1</v>
      </c>
      <c r="AJ185" s="146">
        <f t="shared" si="95"/>
        <v>1</v>
      </c>
      <c r="AK185" s="146">
        <f t="shared" si="95"/>
        <v>1</v>
      </c>
      <c r="AL185" s="146">
        <f t="shared" si="95"/>
        <v>1</v>
      </c>
      <c r="AM185" s="146">
        <f t="shared" si="95"/>
        <v>1</v>
      </c>
      <c r="AN185" s="146">
        <f t="shared" si="95"/>
        <v>1</v>
      </c>
      <c r="AO185" s="146">
        <f t="shared" si="95"/>
        <v>1</v>
      </c>
      <c r="AP185" s="146">
        <f t="shared" si="95"/>
        <v>1</v>
      </c>
      <c r="AQ185" s="146">
        <f t="shared" si="95"/>
        <v>1</v>
      </c>
      <c r="AR185" s="146">
        <f t="shared" si="95"/>
        <v>1</v>
      </c>
      <c r="AS185" s="146">
        <f t="shared" si="95"/>
        <v>1</v>
      </c>
      <c r="AT185" s="146">
        <f t="shared" si="95"/>
        <v>1</v>
      </c>
      <c r="AU185" s="146">
        <f t="shared" si="95"/>
        <v>1</v>
      </c>
      <c r="AV185" s="146">
        <f t="shared" si="95"/>
        <v>1</v>
      </c>
      <c r="AW185" s="146">
        <f t="shared" si="95"/>
        <v>1</v>
      </c>
      <c r="AX185" s="146">
        <f t="shared" si="95"/>
        <v>1</v>
      </c>
      <c r="AY185" s="146">
        <f t="shared" si="95"/>
        <v>1</v>
      </c>
      <c r="AZ185" s="146">
        <f t="shared" si="95"/>
        <v>1</v>
      </c>
      <c r="BA185" s="146">
        <f t="shared" si="95"/>
        <v>1</v>
      </c>
      <c r="BB185" s="146">
        <f t="shared" si="95"/>
        <v>1</v>
      </c>
      <c r="BC185" s="146">
        <f t="shared" si="95"/>
        <v>1</v>
      </c>
      <c r="BD185" s="146">
        <f t="shared" si="95"/>
        <v>1</v>
      </c>
      <c r="BE185" s="146">
        <f t="shared" si="96"/>
        <v>1</v>
      </c>
      <c r="BF185" s="146">
        <f t="shared" si="96"/>
        <v>1</v>
      </c>
      <c r="BG185" s="146">
        <f t="shared" si="96"/>
        <v>1</v>
      </c>
      <c r="BH185" s="146">
        <f t="shared" si="96"/>
        <v>1</v>
      </c>
      <c r="BI185" s="146">
        <f t="shared" si="96"/>
        <v>1</v>
      </c>
      <c r="BJ185" s="146">
        <f t="shared" si="96"/>
        <v>1</v>
      </c>
      <c r="BK185" s="146">
        <f t="shared" si="96"/>
        <v>1</v>
      </c>
      <c r="BL185" s="146">
        <f t="shared" si="96"/>
        <v>1</v>
      </c>
      <c r="BM185" s="146">
        <f t="shared" si="96"/>
        <v>1</v>
      </c>
      <c r="BN185" s="146">
        <f t="shared" si="96"/>
        <v>1</v>
      </c>
      <c r="BO185" s="146">
        <f t="shared" si="96"/>
        <v>1</v>
      </c>
    </row>
    <row r="186" spans="1:67" s="129" customFormat="1" ht="18.75" customHeight="1" x14ac:dyDescent="0.25">
      <c r="A186" s="122"/>
      <c r="B186" s="145" t="s">
        <v>1016</v>
      </c>
      <c r="C186" s="145" t="s">
        <v>1017</v>
      </c>
      <c r="D186" s="145" t="s">
        <v>6</v>
      </c>
      <c r="E186" s="224">
        <f>VLOOKUP(B186,'Cuadro Control'!C221:J2116,8,FALSE)</f>
        <v>0</v>
      </c>
      <c r="F186" s="146">
        <f t="shared" si="93"/>
        <v>0</v>
      </c>
      <c r="G186" s="147">
        <v>46449</v>
      </c>
      <c r="H186" s="147">
        <v>46452</v>
      </c>
      <c r="I186" s="146">
        <f t="shared" si="94"/>
        <v>0</v>
      </c>
      <c r="J186" s="146">
        <f t="shared" si="94"/>
        <v>0</v>
      </c>
      <c r="K186" s="146">
        <f t="shared" si="94"/>
        <v>0</v>
      </c>
      <c r="L186" s="146">
        <f t="shared" si="94"/>
        <v>0</v>
      </c>
      <c r="M186" s="146">
        <f t="shared" si="94"/>
        <v>0</v>
      </c>
      <c r="N186" s="146">
        <f t="shared" si="94"/>
        <v>0</v>
      </c>
      <c r="O186" s="146">
        <f t="shared" si="94"/>
        <v>0</v>
      </c>
      <c r="P186" s="146">
        <f t="shared" si="94"/>
        <v>0</v>
      </c>
      <c r="Q186" s="146">
        <f t="shared" si="94"/>
        <v>0</v>
      </c>
      <c r="R186" s="146">
        <f t="shared" si="94"/>
        <v>0</v>
      </c>
      <c r="S186" s="146">
        <f t="shared" si="94"/>
        <v>0</v>
      </c>
      <c r="T186" s="146">
        <f t="shared" si="94"/>
        <v>0</v>
      </c>
      <c r="U186" s="146">
        <f t="shared" si="94"/>
        <v>0</v>
      </c>
      <c r="V186" s="146">
        <f t="shared" si="94"/>
        <v>0</v>
      </c>
      <c r="W186" s="146">
        <f t="shared" si="94"/>
        <v>0</v>
      </c>
      <c r="X186" s="146">
        <f t="shared" si="94"/>
        <v>0</v>
      </c>
      <c r="Y186" s="146">
        <f t="shared" si="95"/>
        <v>0</v>
      </c>
      <c r="Z186" s="146">
        <f t="shared" si="95"/>
        <v>0</v>
      </c>
      <c r="AA186" s="146">
        <f t="shared" si="95"/>
        <v>0</v>
      </c>
      <c r="AB186" s="146">
        <f t="shared" si="95"/>
        <v>0</v>
      </c>
      <c r="AC186" s="146">
        <f t="shared" si="95"/>
        <v>0</v>
      </c>
      <c r="AD186" s="146">
        <f t="shared" si="95"/>
        <v>0</v>
      </c>
      <c r="AE186" s="146">
        <f t="shared" si="95"/>
        <v>0</v>
      </c>
      <c r="AF186" s="146">
        <f t="shared" si="95"/>
        <v>0</v>
      </c>
      <c r="AG186" s="146">
        <f t="shared" si="95"/>
        <v>0</v>
      </c>
      <c r="AH186" s="146">
        <f t="shared" si="95"/>
        <v>0</v>
      </c>
      <c r="AI186" s="146">
        <f t="shared" si="95"/>
        <v>0</v>
      </c>
      <c r="AJ186" s="146">
        <f t="shared" si="95"/>
        <v>0</v>
      </c>
      <c r="AK186" s="146">
        <f t="shared" si="95"/>
        <v>0</v>
      </c>
      <c r="AL186" s="146">
        <f t="shared" si="95"/>
        <v>0</v>
      </c>
      <c r="AM186" s="146">
        <f t="shared" si="95"/>
        <v>0</v>
      </c>
      <c r="AN186" s="146">
        <f t="shared" si="95"/>
        <v>0</v>
      </c>
      <c r="AO186" s="146">
        <f t="shared" si="95"/>
        <v>0</v>
      </c>
      <c r="AP186" s="146">
        <f t="shared" si="95"/>
        <v>0</v>
      </c>
      <c r="AQ186" s="146">
        <f t="shared" si="95"/>
        <v>0.75</v>
      </c>
      <c r="AR186" s="146">
        <f t="shared" si="95"/>
        <v>1</v>
      </c>
      <c r="AS186" s="146">
        <f t="shared" si="95"/>
        <v>1</v>
      </c>
      <c r="AT186" s="146">
        <f t="shared" si="95"/>
        <v>1</v>
      </c>
      <c r="AU186" s="146">
        <f t="shared" si="95"/>
        <v>1</v>
      </c>
      <c r="AV186" s="146">
        <f t="shared" si="95"/>
        <v>1</v>
      </c>
      <c r="AW186" s="146">
        <f t="shared" si="95"/>
        <v>1</v>
      </c>
      <c r="AX186" s="146">
        <f t="shared" si="95"/>
        <v>1</v>
      </c>
      <c r="AY186" s="146">
        <f t="shared" si="95"/>
        <v>1</v>
      </c>
      <c r="AZ186" s="146">
        <f t="shared" si="95"/>
        <v>1</v>
      </c>
      <c r="BA186" s="146">
        <f t="shared" si="95"/>
        <v>1</v>
      </c>
      <c r="BB186" s="146">
        <f t="shared" si="95"/>
        <v>1</v>
      </c>
      <c r="BC186" s="146">
        <f t="shared" si="95"/>
        <v>1</v>
      </c>
      <c r="BD186" s="146">
        <f t="shared" ref="BD186:BO193" si="97">IF($G186=0,0,IF(BD$6&lt;$G186,0,IF(BD$6&gt;$H186,1,(BD$6-$G186+1)/($H186-$G186+1))))</f>
        <v>1</v>
      </c>
      <c r="BE186" s="146">
        <f t="shared" si="97"/>
        <v>1</v>
      </c>
      <c r="BF186" s="146">
        <f t="shared" si="97"/>
        <v>1</v>
      </c>
      <c r="BG186" s="146">
        <f t="shared" si="97"/>
        <v>1</v>
      </c>
      <c r="BH186" s="146">
        <f t="shared" si="97"/>
        <v>1</v>
      </c>
      <c r="BI186" s="146">
        <f t="shared" si="97"/>
        <v>1</v>
      </c>
      <c r="BJ186" s="146">
        <f t="shared" si="97"/>
        <v>1</v>
      </c>
      <c r="BK186" s="146">
        <f t="shared" si="97"/>
        <v>1</v>
      </c>
      <c r="BL186" s="146">
        <f t="shared" si="97"/>
        <v>1</v>
      </c>
      <c r="BM186" s="146">
        <f t="shared" si="97"/>
        <v>1</v>
      </c>
      <c r="BN186" s="146">
        <f t="shared" si="97"/>
        <v>1</v>
      </c>
      <c r="BO186" s="146">
        <f t="shared" si="97"/>
        <v>1</v>
      </c>
    </row>
    <row r="187" spans="1:67" s="129" customFormat="1" ht="18.75" customHeight="1" x14ac:dyDescent="0.25">
      <c r="A187" s="122"/>
      <c r="B187" s="148" t="s">
        <v>1018</v>
      </c>
      <c r="C187" s="148" t="s">
        <v>1019</v>
      </c>
      <c r="D187" s="148" t="s">
        <v>3</v>
      </c>
      <c r="E187" s="225">
        <f>VLOOKUP(B187,'Cuadro Control'!C222:J2117,8,FALSE)</f>
        <v>0</v>
      </c>
      <c r="F187" s="149">
        <f t="shared" si="93"/>
        <v>0</v>
      </c>
      <c r="G187" s="150">
        <v>46452</v>
      </c>
      <c r="H187" s="150">
        <v>46452</v>
      </c>
      <c r="I187" s="149">
        <f t="shared" si="94"/>
        <v>0</v>
      </c>
      <c r="J187" s="149">
        <f t="shared" si="94"/>
        <v>0</v>
      </c>
      <c r="K187" s="149">
        <f t="shared" si="94"/>
        <v>0</v>
      </c>
      <c r="L187" s="149">
        <f t="shared" si="94"/>
        <v>0</v>
      </c>
      <c r="M187" s="149">
        <f t="shared" si="94"/>
        <v>0</v>
      </c>
      <c r="N187" s="149">
        <f t="shared" si="94"/>
        <v>0</v>
      </c>
      <c r="O187" s="149">
        <f t="shared" si="94"/>
        <v>0</v>
      </c>
      <c r="P187" s="149">
        <f t="shared" si="94"/>
        <v>0</v>
      </c>
      <c r="Q187" s="149">
        <f t="shared" si="94"/>
        <v>0</v>
      </c>
      <c r="R187" s="149">
        <f t="shared" si="94"/>
        <v>0</v>
      </c>
      <c r="S187" s="149">
        <f t="shared" si="94"/>
        <v>0</v>
      </c>
      <c r="T187" s="149">
        <f t="shared" si="94"/>
        <v>0</v>
      </c>
      <c r="U187" s="149">
        <f t="shared" si="94"/>
        <v>0</v>
      </c>
      <c r="V187" s="149">
        <f t="shared" si="94"/>
        <v>0</v>
      </c>
      <c r="W187" s="149">
        <f t="shared" si="94"/>
        <v>0</v>
      </c>
      <c r="X187" s="149">
        <f t="shared" si="94"/>
        <v>0</v>
      </c>
      <c r="Y187" s="149">
        <f t="shared" ref="Y187:BD193" si="98">IF($G187=0,0,IF(Y$6&lt;$G187,0,IF(Y$6&gt;$H187,1,(Y$6-$G187+1)/($H187-$G187+1))))</f>
        <v>0</v>
      </c>
      <c r="Z187" s="149">
        <f t="shared" si="98"/>
        <v>0</v>
      </c>
      <c r="AA187" s="149">
        <f t="shared" si="98"/>
        <v>0</v>
      </c>
      <c r="AB187" s="149">
        <f t="shared" si="98"/>
        <v>0</v>
      </c>
      <c r="AC187" s="149">
        <f t="shared" si="98"/>
        <v>0</v>
      </c>
      <c r="AD187" s="149">
        <f t="shared" si="98"/>
        <v>0</v>
      </c>
      <c r="AE187" s="149">
        <f t="shared" si="98"/>
        <v>0</v>
      </c>
      <c r="AF187" s="149">
        <f t="shared" si="98"/>
        <v>0</v>
      </c>
      <c r="AG187" s="149">
        <f t="shared" si="98"/>
        <v>0</v>
      </c>
      <c r="AH187" s="149">
        <f t="shared" si="98"/>
        <v>0</v>
      </c>
      <c r="AI187" s="149">
        <f t="shared" si="98"/>
        <v>0</v>
      </c>
      <c r="AJ187" s="149">
        <f t="shared" si="98"/>
        <v>0</v>
      </c>
      <c r="AK187" s="149">
        <f t="shared" si="98"/>
        <v>0</v>
      </c>
      <c r="AL187" s="149">
        <f t="shared" si="98"/>
        <v>0</v>
      </c>
      <c r="AM187" s="149">
        <f t="shared" si="98"/>
        <v>0</v>
      </c>
      <c r="AN187" s="149">
        <f t="shared" si="98"/>
        <v>0</v>
      </c>
      <c r="AO187" s="149">
        <f t="shared" si="98"/>
        <v>0</v>
      </c>
      <c r="AP187" s="149">
        <f t="shared" si="98"/>
        <v>0</v>
      </c>
      <c r="AQ187" s="149">
        <f t="shared" si="98"/>
        <v>0</v>
      </c>
      <c r="AR187" s="149">
        <f t="shared" si="98"/>
        <v>1</v>
      </c>
      <c r="AS187" s="149">
        <f t="shared" si="98"/>
        <v>1</v>
      </c>
      <c r="AT187" s="149">
        <f t="shared" si="98"/>
        <v>1</v>
      </c>
      <c r="AU187" s="149">
        <f t="shared" si="98"/>
        <v>1</v>
      </c>
      <c r="AV187" s="149">
        <f t="shared" si="98"/>
        <v>1</v>
      </c>
      <c r="AW187" s="149">
        <f t="shared" si="98"/>
        <v>1</v>
      </c>
      <c r="AX187" s="149">
        <f t="shared" si="98"/>
        <v>1</v>
      </c>
      <c r="AY187" s="149">
        <f t="shared" si="98"/>
        <v>1</v>
      </c>
      <c r="AZ187" s="149">
        <f t="shared" si="98"/>
        <v>1</v>
      </c>
      <c r="BA187" s="149">
        <f t="shared" si="98"/>
        <v>1</v>
      </c>
      <c r="BB187" s="149">
        <f t="shared" si="98"/>
        <v>1</v>
      </c>
      <c r="BC187" s="149">
        <f t="shared" si="98"/>
        <v>1</v>
      </c>
      <c r="BD187" s="149">
        <f t="shared" si="98"/>
        <v>1</v>
      </c>
      <c r="BE187" s="149">
        <f t="shared" si="97"/>
        <v>1</v>
      </c>
      <c r="BF187" s="149">
        <f t="shared" si="97"/>
        <v>1</v>
      </c>
      <c r="BG187" s="149">
        <f t="shared" si="97"/>
        <v>1</v>
      </c>
      <c r="BH187" s="149">
        <f t="shared" si="97"/>
        <v>1</v>
      </c>
      <c r="BI187" s="149">
        <f t="shared" si="97"/>
        <v>1</v>
      </c>
      <c r="BJ187" s="149">
        <f t="shared" si="97"/>
        <v>1</v>
      </c>
      <c r="BK187" s="149">
        <f t="shared" si="97"/>
        <v>1</v>
      </c>
      <c r="BL187" s="149">
        <f t="shared" si="97"/>
        <v>1</v>
      </c>
      <c r="BM187" s="149">
        <f t="shared" si="97"/>
        <v>1</v>
      </c>
      <c r="BN187" s="149">
        <f t="shared" si="97"/>
        <v>1</v>
      </c>
      <c r="BO187" s="149">
        <f t="shared" si="97"/>
        <v>1</v>
      </c>
    </row>
    <row r="188" spans="1:67" s="129" customFormat="1" ht="18.75" customHeight="1" x14ac:dyDescent="0.25">
      <c r="A188" s="122"/>
      <c r="B188" s="145" t="s">
        <v>1020</v>
      </c>
      <c r="C188" s="145" t="s">
        <v>1021</v>
      </c>
      <c r="D188" s="145" t="s">
        <v>8</v>
      </c>
      <c r="E188" s="224">
        <f>VLOOKUP(B188,'Cuadro Control'!C223:J2118,8,FALSE)</f>
        <v>1230815225.9452939</v>
      </c>
      <c r="F188" s="146">
        <f t="shared" si="93"/>
        <v>0.2318411625341423</v>
      </c>
      <c r="G188" s="147">
        <v>46452</v>
      </c>
      <c r="H188" s="147">
        <v>46454</v>
      </c>
      <c r="I188" s="146">
        <f t="shared" si="94"/>
        <v>0</v>
      </c>
      <c r="J188" s="146">
        <f t="shared" si="94"/>
        <v>0</v>
      </c>
      <c r="K188" s="146">
        <f t="shared" si="94"/>
        <v>0</v>
      </c>
      <c r="L188" s="146">
        <f t="shared" si="94"/>
        <v>0</v>
      </c>
      <c r="M188" s="146">
        <f t="shared" si="94"/>
        <v>0</v>
      </c>
      <c r="N188" s="146">
        <f t="shared" si="94"/>
        <v>0</v>
      </c>
      <c r="O188" s="146">
        <f t="shared" si="94"/>
        <v>0</v>
      </c>
      <c r="P188" s="146">
        <f t="shared" si="94"/>
        <v>0</v>
      </c>
      <c r="Q188" s="146">
        <f t="shared" si="94"/>
        <v>0</v>
      </c>
      <c r="R188" s="146">
        <f t="shared" si="94"/>
        <v>0</v>
      </c>
      <c r="S188" s="146">
        <f t="shared" si="94"/>
        <v>0</v>
      </c>
      <c r="T188" s="146">
        <f t="shared" si="94"/>
        <v>0</v>
      </c>
      <c r="U188" s="146">
        <f t="shared" si="94"/>
        <v>0</v>
      </c>
      <c r="V188" s="146">
        <f t="shared" si="94"/>
        <v>0</v>
      </c>
      <c r="W188" s="146">
        <f t="shared" si="94"/>
        <v>0</v>
      </c>
      <c r="X188" s="146">
        <f t="shared" si="94"/>
        <v>0</v>
      </c>
      <c r="Y188" s="146">
        <f t="shared" si="98"/>
        <v>0</v>
      </c>
      <c r="Z188" s="146">
        <f t="shared" si="98"/>
        <v>0</v>
      </c>
      <c r="AA188" s="146">
        <f t="shared" si="98"/>
        <v>0</v>
      </c>
      <c r="AB188" s="146">
        <f t="shared" si="98"/>
        <v>0</v>
      </c>
      <c r="AC188" s="146">
        <f t="shared" si="98"/>
        <v>0</v>
      </c>
      <c r="AD188" s="146">
        <f t="shared" si="98"/>
        <v>0</v>
      </c>
      <c r="AE188" s="146">
        <f t="shared" si="98"/>
        <v>0</v>
      </c>
      <c r="AF188" s="146">
        <f t="shared" si="98"/>
        <v>0</v>
      </c>
      <c r="AG188" s="146">
        <f t="shared" si="98"/>
        <v>0</v>
      </c>
      <c r="AH188" s="146">
        <f t="shared" si="98"/>
        <v>0</v>
      </c>
      <c r="AI188" s="146">
        <f t="shared" si="98"/>
        <v>0</v>
      </c>
      <c r="AJ188" s="146">
        <f t="shared" si="98"/>
        <v>0</v>
      </c>
      <c r="AK188" s="146">
        <f t="shared" si="98"/>
        <v>0</v>
      </c>
      <c r="AL188" s="146">
        <f t="shared" si="98"/>
        <v>0</v>
      </c>
      <c r="AM188" s="146">
        <f t="shared" si="98"/>
        <v>0</v>
      </c>
      <c r="AN188" s="146">
        <f t="shared" si="98"/>
        <v>0</v>
      </c>
      <c r="AO188" s="146">
        <f t="shared" si="98"/>
        <v>0</v>
      </c>
      <c r="AP188" s="146">
        <f t="shared" si="98"/>
        <v>0</v>
      </c>
      <c r="AQ188" s="146">
        <f t="shared" si="98"/>
        <v>0</v>
      </c>
      <c r="AR188" s="146">
        <f t="shared" si="98"/>
        <v>1</v>
      </c>
      <c r="AS188" s="146">
        <f t="shared" si="98"/>
        <v>1</v>
      </c>
      <c r="AT188" s="146">
        <f t="shared" si="98"/>
        <v>1</v>
      </c>
      <c r="AU188" s="146">
        <f t="shared" si="98"/>
        <v>1</v>
      </c>
      <c r="AV188" s="146">
        <f t="shared" si="98"/>
        <v>1</v>
      </c>
      <c r="AW188" s="146">
        <f t="shared" si="98"/>
        <v>1</v>
      </c>
      <c r="AX188" s="146">
        <f t="shared" si="98"/>
        <v>1</v>
      </c>
      <c r="AY188" s="146">
        <f t="shared" si="98"/>
        <v>1</v>
      </c>
      <c r="AZ188" s="146">
        <f t="shared" si="98"/>
        <v>1</v>
      </c>
      <c r="BA188" s="146">
        <f t="shared" si="98"/>
        <v>1</v>
      </c>
      <c r="BB188" s="146">
        <f t="shared" si="98"/>
        <v>1</v>
      </c>
      <c r="BC188" s="146">
        <f t="shared" si="98"/>
        <v>1</v>
      </c>
      <c r="BD188" s="146">
        <f t="shared" si="98"/>
        <v>1</v>
      </c>
      <c r="BE188" s="146">
        <f t="shared" si="97"/>
        <v>1</v>
      </c>
      <c r="BF188" s="146">
        <f t="shared" si="97"/>
        <v>1</v>
      </c>
      <c r="BG188" s="146">
        <f t="shared" si="97"/>
        <v>1</v>
      </c>
      <c r="BH188" s="146">
        <f t="shared" si="97"/>
        <v>1</v>
      </c>
      <c r="BI188" s="146">
        <f t="shared" si="97"/>
        <v>1</v>
      </c>
      <c r="BJ188" s="146">
        <f t="shared" si="97"/>
        <v>1</v>
      </c>
      <c r="BK188" s="146">
        <f t="shared" si="97"/>
        <v>1</v>
      </c>
      <c r="BL188" s="146">
        <f t="shared" si="97"/>
        <v>1</v>
      </c>
      <c r="BM188" s="146">
        <f t="shared" si="97"/>
        <v>1</v>
      </c>
      <c r="BN188" s="146">
        <f t="shared" si="97"/>
        <v>1</v>
      </c>
      <c r="BO188" s="146">
        <f t="shared" si="97"/>
        <v>1</v>
      </c>
    </row>
    <row r="189" spans="1:67" s="129" customFormat="1" ht="18.75" customHeight="1" x14ac:dyDescent="0.25">
      <c r="A189" s="122"/>
      <c r="B189" s="145" t="s">
        <v>1022</v>
      </c>
      <c r="C189" s="145" t="s">
        <v>1023</v>
      </c>
      <c r="D189" s="145" t="s">
        <v>26</v>
      </c>
      <c r="E189" s="224">
        <f>VLOOKUP(B189,'Cuadro Control'!C224:J2119,8,FALSE)</f>
        <v>0</v>
      </c>
      <c r="F189" s="146">
        <f t="shared" si="93"/>
        <v>0</v>
      </c>
      <c r="G189" s="147">
        <v>46455</v>
      </c>
      <c r="H189" s="147">
        <v>46462</v>
      </c>
      <c r="I189" s="146">
        <f t="shared" si="94"/>
        <v>0</v>
      </c>
      <c r="J189" s="146">
        <f t="shared" si="94"/>
        <v>0</v>
      </c>
      <c r="K189" s="146">
        <f t="shared" si="94"/>
        <v>0</v>
      </c>
      <c r="L189" s="146">
        <f t="shared" si="94"/>
        <v>0</v>
      </c>
      <c r="M189" s="146">
        <f t="shared" si="94"/>
        <v>0</v>
      </c>
      <c r="N189" s="146">
        <f t="shared" si="94"/>
        <v>0</v>
      </c>
      <c r="O189" s="146">
        <f t="shared" si="94"/>
        <v>0</v>
      </c>
      <c r="P189" s="146">
        <f t="shared" si="94"/>
        <v>0</v>
      </c>
      <c r="Q189" s="146">
        <f t="shared" si="94"/>
        <v>0</v>
      </c>
      <c r="R189" s="146">
        <f t="shared" si="94"/>
        <v>0</v>
      </c>
      <c r="S189" s="146">
        <f t="shared" si="94"/>
        <v>0</v>
      </c>
      <c r="T189" s="146">
        <f t="shared" si="94"/>
        <v>0</v>
      </c>
      <c r="U189" s="146">
        <f t="shared" si="94"/>
        <v>0</v>
      </c>
      <c r="V189" s="146">
        <f t="shared" si="94"/>
        <v>0</v>
      </c>
      <c r="W189" s="146">
        <f t="shared" si="94"/>
        <v>0</v>
      </c>
      <c r="X189" s="146">
        <f t="shared" si="94"/>
        <v>0</v>
      </c>
      <c r="Y189" s="146">
        <f t="shared" si="98"/>
        <v>0</v>
      </c>
      <c r="Z189" s="146">
        <f t="shared" si="98"/>
        <v>0</v>
      </c>
      <c r="AA189" s="146">
        <f t="shared" si="98"/>
        <v>0</v>
      </c>
      <c r="AB189" s="146">
        <f t="shared" si="98"/>
        <v>0</v>
      </c>
      <c r="AC189" s="146">
        <f t="shared" si="98"/>
        <v>0</v>
      </c>
      <c r="AD189" s="146">
        <f t="shared" si="98"/>
        <v>0</v>
      </c>
      <c r="AE189" s="146">
        <f t="shared" si="98"/>
        <v>0</v>
      </c>
      <c r="AF189" s="146">
        <f t="shared" si="98"/>
        <v>0</v>
      </c>
      <c r="AG189" s="146">
        <f t="shared" si="98"/>
        <v>0</v>
      </c>
      <c r="AH189" s="146">
        <f t="shared" si="98"/>
        <v>0</v>
      </c>
      <c r="AI189" s="146">
        <f t="shared" si="98"/>
        <v>0</v>
      </c>
      <c r="AJ189" s="146">
        <f t="shared" si="98"/>
        <v>0</v>
      </c>
      <c r="AK189" s="146">
        <f t="shared" si="98"/>
        <v>0</v>
      </c>
      <c r="AL189" s="146">
        <f t="shared" si="98"/>
        <v>0</v>
      </c>
      <c r="AM189" s="146">
        <f t="shared" si="98"/>
        <v>0</v>
      </c>
      <c r="AN189" s="146">
        <f t="shared" si="98"/>
        <v>0</v>
      </c>
      <c r="AO189" s="146">
        <f t="shared" si="98"/>
        <v>0</v>
      </c>
      <c r="AP189" s="146">
        <f t="shared" si="98"/>
        <v>0</v>
      </c>
      <c r="AQ189" s="146">
        <f t="shared" si="98"/>
        <v>0</v>
      </c>
      <c r="AR189" s="146">
        <f t="shared" si="98"/>
        <v>0.5</v>
      </c>
      <c r="AS189" s="146">
        <f t="shared" si="98"/>
        <v>1</v>
      </c>
      <c r="AT189" s="146">
        <f t="shared" si="98"/>
        <v>1</v>
      </c>
      <c r="AU189" s="146">
        <f t="shared" si="98"/>
        <v>1</v>
      </c>
      <c r="AV189" s="146">
        <f t="shared" si="98"/>
        <v>1</v>
      </c>
      <c r="AW189" s="146">
        <f t="shared" si="98"/>
        <v>1</v>
      </c>
      <c r="AX189" s="146">
        <f t="shared" si="98"/>
        <v>1</v>
      </c>
      <c r="AY189" s="146">
        <f t="shared" si="98"/>
        <v>1</v>
      </c>
      <c r="AZ189" s="146">
        <f t="shared" si="98"/>
        <v>1</v>
      </c>
      <c r="BA189" s="146">
        <f t="shared" si="98"/>
        <v>1</v>
      </c>
      <c r="BB189" s="146">
        <f t="shared" si="98"/>
        <v>1</v>
      </c>
      <c r="BC189" s="146">
        <f t="shared" si="98"/>
        <v>1</v>
      </c>
      <c r="BD189" s="146">
        <f t="shared" si="98"/>
        <v>1</v>
      </c>
      <c r="BE189" s="146">
        <f t="shared" si="97"/>
        <v>1</v>
      </c>
      <c r="BF189" s="146">
        <f t="shared" si="97"/>
        <v>1</v>
      </c>
      <c r="BG189" s="146">
        <f t="shared" si="97"/>
        <v>1</v>
      </c>
      <c r="BH189" s="146">
        <f t="shared" si="97"/>
        <v>1</v>
      </c>
      <c r="BI189" s="146">
        <f t="shared" si="97"/>
        <v>1</v>
      </c>
      <c r="BJ189" s="146">
        <f t="shared" si="97"/>
        <v>1</v>
      </c>
      <c r="BK189" s="146">
        <f t="shared" si="97"/>
        <v>1</v>
      </c>
      <c r="BL189" s="146">
        <f t="shared" si="97"/>
        <v>1</v>
      </c>
      <c r="BM189" s="146">
        <f t="shared" si="97"/>
        <v>1</v>
      </c>
      <c r="BN189" s="146">
        <f t="shared" si="97"/>
        <v>1</v>
      </c>
      <c r="BO189" s="146">
        <f t="shared" si="97"/>
        <v>1</v>
      </c>
    </row>
    <row r="190" spans="1:67" s="129" customFormat="1" ht="18.75" customHeight="1" x14ac:dyDescent="0.25">
      <c r="A190" s="122"/>
      <c r="B190" s="145" t="s">
        <v>1024</v>
      </c>
      <c r="C190" s="145" t="s">
        <v>2056</v>
      </c>
      <c r="D190" s="145" t="s">
        <v>6</v>
      </c>
      <c r="E190" s="224">
        <f>VLOOKUP(B190,'Cuadro Control'!C225:J2120,8,FALSE)</f>
        <v>52736347.43270281</v>
      </c>
      <c r="F190" s="146">
        <f t="shared" si="93"/>
        <v>9.933624348213644E-3</v>
      </c>
      <c r="G190" s="147">
        <v>46462</v>
      </c>
      <c r="H190" s="147">
        <v>46465</v>
      </c>
      <c r="I190" s="146">
        <f t="shared" si="94"/>
        <v>0</v>
      </c>
      <c r="J190" s="146">
        <f t="shared" si="94"/>
        <v>0</v>
      </c>
      <c r="K190" s="146">
        <f t="shared" si="94"/>
        <v>0</v>
      </c>
      <c r="L190" s="146">
        <f t="shared" si="94"/>
        <v>0</v>
      </c>
      <c r="M190" s="146">
        <f t="shared" si="94"/>
        <v>0</v>
      </c>
      <c r="N190" s="146">
        <f t="shared" si="94"/>
        <v>0</v>
      </c>
      <c r="O190" s="146">
        <f t="shared" si="94"/>
        <v>0</v>
      </c>
      <c r="P190" s="146">
        <f t="shared" si="94"/>
        <v>0</v>
      </c>
      <c r="Q190" s="146">
        <f t="shared" si="94"/>
        <v>0</v>
      </c>
      <c r="R190" s="146">
        <f t="shared" si="94"/>
        <v>0</v>
      </c>
      <c r="S190" s="146">
        <f t="shared" si="94"/>
        <v>0</v>
      </c>
      <c r="T190" s="146">
        <f t="shared" si="94"/>
        <v>0</v>
      </c>
      <c r="U190" s="146">
        <f t="shared" si="94"/>
        <v>0</v>
      </c>
      <c r="V190" s="146">
        <f t="shared" si="94"/>
        <v>0</v>
      </c>
      <c r="W190" s="146">
        <f t="shared" si="94"/>
        <v>0</v>
      </c>
      <c r="X190" s="146">
        <f t="shared" si="94"/>
        <v>0</v>
      </c>
      <c r="Y190" s="146">
        <f t="shared" si="98"/>
        <v>0</v>
      </c>
      <c r="Z190" s="146">
        <f t="shared" si="98"/>
        <v>0</v>
      </c>
      <c r="AA190" s="146">
        <f t="shared" si="98"/>
        <v>0</v>
      </c>
      <c r="AB190" s="146">
        <f t="shared" si="98"/>
        <v>0</v>
      </c>
      <c r="AC190" s="146">
        <f t="shared" si="98"/>
        <v>0</v>
      </c>
      <c r="AD190" s="146">
        <f t="shared" si="98"/>
        <v>0</v>
      </c>
      <c r="AE190" s="146">
        <f t="shared" si="98"/>
        <v>0</v>
      </c>
      <c r="AF190" s="146">
        <f t="shared" si="98"/>
        <v>0</v>
      </c>
      <c r="AG190" s="146">
        <f t="shared" si="98"/>
        <v>0</v>
      </c>
      <c r="AH190" s="146">
        <f t="shared" si="98"/>
        <v>0</v>
      </c>
      <c r="AI190" s="146">
        <f t="shared" si="98"/>
        <v>0</v>
      </c>
      <c r="AJ190" s="146">
        <f t="shared" si="98"/>
        <v>0</v>
      </c>
      <c r="AK190" s="146">
        <f t="shared" si="98"/>
        <v>0</v>
      </c>
      <c r="AL190" s="146">
        <f t="shared" si="98"/>
        <v>0</v>
      </c>
      <c r="AM190" s="146">
        <f t="shared" si="98"/>
        <v>0</v>
      </c>
      <c r="AN190" s="146">
        <f t="shared" si="98"/>
        <v>0</v>
      </c>
      <c r="AO190" s="146">
        <f t="shared" si="98"/>
        <v>0</v>
      </c>
      <c r="AP190" s="146">
        <f t="shared" si="98"/>
        <v>0</v>
      </c>
      <c r="AQ190" s="146">
        <f t="shared" si="98"/>
        <v>0</v>
      </c>
      <c r="AR190" s="146">
        <f t="shared" si="98"/>
        <v>0</v>
      </c>
      <c r="AS190" s="146">
        <f t="shared" si="98"/>
        <v>1</v>
      </c>
      <c r="AT190" s="146">
        <f t="shared" si="98"/>
        <v>1</v>
      </c>
      <c r="AU190" s="146">
        <f t="shared" si="98"/>
        <v>1</v>
      </c>
      <c r="AV190" s="146">
        <f t="shared" si="98"/>
        <v>1</v>
      </c>
      <c r="AW190" s="146">
        <f t="shared" si="98"/>
        <v>1</v>
      </c>
      <c r="AX190" s="146">
        <f t="shared" si="98"/>
        <v>1</v>
      </c>
      <c r="AY190" s="146">
        <f t="shared" si="98"/>
        <v>1</v>
      </c>
      <c r="AZ190" s="146">
        <f t="shared" si="98"/>
        <v>1</v>
      </c>
      <c r="BA190" s="146">
        <f t="shared" si="98"/>
        <v>1</v>
      </c>
      <c r="BB190" s="146">
        <f t="shared" si="98"/>
        <v>1</v>
      </c>
      <c r="BC190" s="146">
        <f t="shared" si="98"/>
        <v>1</v>
      </c>
      <c r="BD190" s="146">
        <f t="shared" si="98"/>
        <v>1</v>
      </c>
      <c r="BE190" s="146">
        <f t="shared" si="97"/>
        <v>1</v>
      </c>
      <c r="BF190" s="146">
        <f t="shared" si="97"/>
        <v>1</v>
      </c>
      <c r="BG190" s="146">
        <f t="shared" si="97"/>
        <v>1</v>
      </c>
      <c r="BH190" s="146">
        <f t="shared" si="97"/>
        <v>1</v>
      </c>
      <c r="BI190" s="146">
        <f t="shared" si="97"/>
        <v>1</v>
      </c>
      <c r="BJ190" s="146">
        <f t="shared" si="97"/>
        <v>1</v>
      </c>
      <c r="BK190" s="146">
        <f t="shared" si="97"/>
        <v>1</v>
      </c>
      <c r="BL190" s="146">
        <f t="shared" si="97"/>
        <v>1</v>
      </c>
      <c r="BM190" s="146">
        <f t="shared" si="97"/>
        <v>1</v>
      </c>
      <c r="BN190" s="146">
        <f t="shared" si="97"/>
        <v>1</v>
      </c>
      <c r="BO190" s="146">
        <f t="shared" si="97"/>
        <v>1</v>
      </c>
    </row>
    <row r="191" spans="1:67" s="129" customFormat="1" ht="18.75" customHeight="1" x14ac:dyDescent="0.25">
      <c r="A191" s="122"/>
      <c r="B191" s="145" t="s">
        <v>1025</v>
      </c>
      <c r="C191" s="145" t="s">
        <v>1026</v>
      </c>
      <c r="D191" s="145" t="s">
        <v>19</v>
      </c>
      <c r="E191" s="224">
        <f>VLOOKUP(B191,'Cuadro Control'!C226:J2121,8,FALSE)</f>
        <v>46410609.014634147</v>
      </c>
      <c r="F191" s="146">
        <f t="shared" si="93"/>
        <v>8.742083556535862E-3</v>
      </c>
      <c r="G191" s="147">
        <v>46465</v>
      </c>
      <c r="H191" s="147">
        <v>46469</v>
      </c>
      <c r="I191" s="146">
        <f t="shared" si="94"/>
        <v>0</v>
      </c>
      <c r="J191" s="146">
        <f t="shared" si="94"/>
        <v>0</v>
      </c>
      <c r="K191" s="146">
        <f t="shared" si="94"/>
        <v>0</v>
      </c>
      <c r="L191" s="146">
        <f t="shared" si="94"/>
        <v>0</v>
      </c>
      <c r="M191" s="146">
        <f t="shared" si="94"/>
        <v>0</v>
      </c>
      <c r="N191" s="146">
        <f t="shared" si="94"/>
        <v>0</v>
      </c>
      <c r="O191" s="146">
        <f t="shared" si="94"/>
        <v>0</v>
      </c>
      <c r="P191" s="146">
        <f t="shared" si="94"/>
        <v>0</v>
      </c>
      <c r="Q191" s="146">
        <f t="shared" si="94"/>
        <v>0</v>
      </c>
      <c r="R191" s="146">
        <f t="shared" si="94"/>
        <v>0</v>
      </c>
      <c r="S191" s="146">
        <f t="shared" si="94"/>
        <v>0</v>
      </c>
      <c r="T191" s="146">
        <f t="shared" si="94"/>
        <v>0</v>
      </c>
      <c r="U191" s="146">
        <f t="shared" si="94"/>
        <v>0</v>
      </c>
      <c r="V191" s="146">
        <f t="shared" si="94"/>
        <v>0</v>
      </c>
      <c r="W191" s="146">
        <f t="shared" si="94"/>
        <v>0</v>
      </c>
      <c r="X191" s="146">
        <f t="shared" si="94"/>
        <v>0</v>
      </c>
      <c r="Y191" s="146">
        <f t="shared" si="98"/>
        <v>0</v>
      </c>
      <c r="Z191" s="146">
        <f t="shared" si="98"/>
        <v>0</v>
      </c>
      <c r="AA191" s="146">
        <f t="shared" si="98"/>
        <v>0</v>
      </c>
      <c r="AB191" s="146">
        <f t="shared" si="98"/>
        <v>0</v>
      </c>
      <c r="AC191" s="146">
        <f t="shared" si="98"/>
        <v>0</v>
      </c>
      <c r="AD191" s="146">
        <f t="shared" si="98"/>
        <v>0</v>
      </c>
      <c r="AE191" s="146">
        <f t="shared" si="98"/>
        <v>0</v>
      </c>
      <c r="AF191" s="146">
        <f t="shared" si="98"/>
        <v>0</v>
      </c>
      <c r="AG191" s="146">
        <f t="shared" si="98"/>
        <v>0</v>
      </c>
      <c r="AH191" s="146">
        <f t="shared" si="98"/>
        <v>0</v>
      </c>
      <c r="AI191" s="146">
        <f t="shared" si="98"/>
        <v>0</v>
      </c>
      <c r="AJ191" s="146">
        <f t="shared" si="98"/>
        <v>0</v>
      </c>
      <c r="AK191" s="146">
        <f t="shared" si="98"/>
        <v>0</v>
      </c>
      <c r="AL191" s="146">
        <f t="shared" si="98"/>
        <v>0</v>
      </c>
      <c r="AM191" s="146">
        <f t="shared" si="98"/>
        <v>0</v>
      </c>
      <c r="AN191" s="146">
        <f t="shared" si="98"/>
        <v>0</v>
      </c>
      <c r="AO191" s="146">
        <f t="shared" si="98"/>
        <v>0</v>
      </c>
      <c r="AP191" s="146">
        <f t="shared" si="98"/>
        <v>0</v>
      </c>
      <c r="AQ191" s="146">
        <f t="shared" si="98"/>
        <v>0</v>
      </c>
      <c r="AR191" s="146">
        <f t="shared" si="98"/>
        <v>0</v>
      </c>
      <c r="AS191" s="146">
        <f t="shared" si="98"/>
        <v>0.2</v>
      </c>
      <c r="AT191" s="146">
        <f t="shared" si="98"/>
        <v>1</v>
      </c>
      <c r="AU191" s="146">
        <f t="shared" si="98"/>
        <v>1</v>
      </c>
      <c r="AV191" s="146">
        <f t="shared" si="98"/>
        <v>1</v>
      </c>
      <c r="AW191" s="146">
        <f t="shared" si="98"/>
        <v>1</v>
      </c>
      <c r="AX191" s="146">
        <f t="shared" si="98"/>
        <v>1</v>
      </c>
      <c r="AY191" s="146">
        <f t="shared" si="98"/>
        <v>1</v>
      </c>
      <c r="AZ191" s="146">
        <f t="shared" si="98"/>
        <v>1</v>
      </c>
      <c r="BA191" s="146">
        <f t="shared" si="98"/>
        <v>1</v>
      </c>
      <c r="BB191" s="146">
        <f t="shared" si="98"/>
        <v>1</v>
      </c>
      <c r="BC191" s="146">
        <f t="shared" si="98"/>
        <v>1</v>
      </c>
      <c r="BD191" s="146">
        <f t="shared" si="98"/>
        <v>1</v>
      </c>
      <c r="BE191" s="146">
        <f t="shared" si="97"/>
        <v>1</v>
      </c>
      <c r="BF191" s="146">
        <f t="shared" si="97"/>
        <v>1</v>
      </c>
      <c r="BG191" s="146">
        <f t="shared" si="97"/>
        <v>1</v>
      </c>
      <c r="BH191" s="146">
        <f t="shared" si="97"/>
        <v>1</v>
      </c>
      <c r="BI191" s="146">
        <f t="shared" si="97"/>
        <v>1</v>
      </c>
      <c r="BJ191" s="146">
        <f t="shared" si="97"/>
        <v>1</v>
      </c>
      <c r="BK191" s="146">
        <f t="shared" si="97"/>
        <v>1</v>
      </c>
      <c r="BL191" s="146">
        <f t="shared" si="97"/>
        <v>1</v>
      </c>
      <c r="BM191" s="146">
        <f t="shared" si="97"/>
        <v>1</v>
      </c>
      <c r="BN191" s="146">
        <f t="shared" si="97"/>
        <v>1</v>
      </c>
      <c r="BO191" s="146">
        <f t="shared" si="97"/>
        <v>1</v>
      </c>
    </row>
    <row r="192" spans="1:67" s="129" customFormat="1" ht="18.75" customHeight="1" x14ac:dyDescent="0.25">
      <c r="A192" s="122"/>
      <c r="B192" s="145" t="s">
        <v>1027</v>
      </c>
      <c r="C192" s="145" t="s">
        <v>1028</v>
      </c>
      <c r="D192" s="145" t="s">
        <v>9</v>
      </c>
      <c r="E192" s="224">
        <f>VLOOKUP(B192,'Cuadro Control'!C227:J2122,8,FALSE)</f>
        <v>1587346329.5488234</v>
      </c>
      <c r="F192" s="146">
        <f t="shared" si="93"/>
        <v>0.29899875353285565</v>
      </c>
      <c r="G192" s="147">
        <v>46465</v>
      </c>
      <c r="H192" s="147">
        <v>46479</v>
      </c>
      <c r="I192" s="146">
        <f t="shared" si="94"/>
        <v>0</v>
      </c>
      <c r="J192" s="146">
        <f t="shared" si="94"/>
        <v>0</v>
      </c>
      <c r="K192" s="146">
        <f t="shared" si="94"/>
        <v>0</v>
      </c>
      <c r="L192" s="146">
        <f t="shared" si="94"/>
        <v>0</v>
      </c>
      <c r="M192" s="146">
        <f t="shared" si="94"/>
        <v>0</v>
      </c>
      <c r="N192" s="146">
        <f t="shared" si="94"/>
        <v>0</v>
      </c>
      <c r="O192" s="146">
        <f t="shared" si="94"/>
        <v>0</v>
      </c>
      <c r="P192" s="146">
        <f t="shared" si="94"/>
        <v>0</v>
      </c>
      <c r="Q192" s="146">
        <f t="shared" si="94"/>
        <v>0</v>
      </c>
      <c r="R192" s="146">
        <f t="shared" si="94"/>
        <v>0</v>
      </c>
      <c r="S192" s="146">
        <f t="shared" si="94"/>
        <v>0</v>
      </c>
      <c r="T192" s="146">
        <f t="shared" si="94"/>
        <v>0</v>
      </c>
      <c r="U192" s="146">
        <f t="shared" si="94"/>
        <v>0</v>
      </c>
      <c r="V192" s="146">
        <f t="shared" si="94"/>
        <v>0</v>
      </c>
      <c r="W192" s="146">
        <f t="shared" si="94"/>
        <v>0</v>
      </c>
      <c r="X192" s="146">
        <f t="shared" si="94"/>
        <v>0</v>
      </c>
      <c r="Y192" s="146">
        <f t="shared" si="98"/>
        <v>0</v>
      </c>
      <c r="Z192" s="146">
        <f t="shared" si="98"/>
        <v>0</v>
      </c>
      <c r="AA192" s="146">
        <f t="shared" si="98"/>
        <v>0</v>
      </c>
      <c r="AB192" s="146">
        <f t="shared" si="98"/>
        <v>0</v>
      </c>
      <c r="AC192" s="146">
        <f t="shared" si="98"/>
        <v>0</v>
      </c>
      <c r="AD192" s="146">
        <f t="shared" si="98"/>
        <v>0</v>
      </c>
      <c r="AE192" s="146">
        <f t="shared" si="98"/>
        <v>0</v>
      </c>
      <c r="AF192" s="146">
        <f t="shared" si="98"/>
        <v>0</v>
      </c>
      <c r="AG192" s="146">
        <f t="shared" si="98"/>
        <v>0</v>
      </c>
      <c r="AH192" s="146">
        <f t="shared" si="98"/>
        <v>0</v>
      </c>
      <c r="AI192" s="146">
        <f t="shared" si="98"/>
        <v>0</v>
      </c>
      <c r="AJ192" s="146">
        <f t="shared" si="98"/>
        <v>0</v>
      </c>
      <c r="AK192" s="146">
        <f t="shared" si="98"/>
        <v>0</v>
      </c>
      <c r="AL192" s="146">
        <f t="shared" si="98"/>
        <v>0</v>
      </c>
      <c r="AM192" s="146">
        <f t="shared" si="98"/>
        <v>0</v>
      </c>
      <c r="AN192" s="146">
        <f t="shared" si="98"/>
        <v>0</v>
      </c>
      <c r="AO192" s="146">
        <f t="shared" si="98"/>
        <v>0</v>
      </c>
      <c r="AP192" s="146">
        <f t="shared" si="98"/>
        <v>0</v>
      </c>
      <c r="AQ192" s="146">
        <f t="shared" si="98"/>
        <v>0</v>
      </c>
      <c r="AR192" s="146">
        <f t="shared" si="98"/>
        <v>0</v>
      </c>
      <c r="AS192" s="146">
        <f t="shared" si="98"/>
        <v>6.6666666666666666E-2</v>
      </c>
      <c r="AT192" s="146">
        <f t="shared" si="98"/>
        <v>0.53333333333333333</v>
      </c>
      <c r="AU192" s="146">
        <f t="shared" si="98"/>
        <v>1</v>
      </c>
      <c r="AV192" s="146">
        <f t="shared" si="98"/>
        <v>1</v>
      </c>
      <c r="AW192" s="146">
        <f t="shared" si="98"/>
        <v>1</v>
      </c>
      <c r="AX192" s="146">
        <f t="shared" si="98"/>
        <v>1</v>
      </c>
      <c r="AY192" s="146">
        <f t="shared" si="98"/>
        <v>1</v>
      </c>
      <c r="AZ192" s="146">
        <f t="shared" si="98"/>
        <v>1</v>
      </c>
      <c r="BA192" s="146">
        <f t="shared" si="98"/>
        <v>1</v>
      </c>
      <c r="BB192" s="146">
        <f t="shared" si="98"/>
        <v>1</v>
      </c>
      <c r="BC192" s="146">
        <f t="shared" si="98"/>
        <v>1</v>
      </c>
      <c r="BD192" s="146">
        <f t="shared" si="98"/>
        <v>1</v>
      </c>
      <c r="BE192" s="146">
        <f t="shared" si="97"/>
        <v>1</v>
      </c>
      <c r="BF192" s="146">
        <f t="shared" si="97"/>
        <v>1</v>
      </c>
      <c r="BG192" s="146">
        <f t="shared" si="97"/>
        <v>1</v>
      </c>
      <c r="BH192" s="146">
        <f t="shared" si="97"/>
        <v>1</v>
      </c>
      <c r="BI192" s="146">
        <f t="shared" si="97"/>
        <v>1</v>
      </c>
      <c r="BJ192" s="146">
        <f t="shared" si="97"/>
        <v>1</v>
      </c>
      <c r="BK192" s="146">
        <f t="shared" si="97"/>
        <v>1</v>
      </c>
      <c r="BL192" s="146">
        <f t="shared" si="97"/>
        <v>1</v>
      </c>
      <c r="BM192" s="146">
        <f t="shared" si="97"/>
        <v>1</v>
      </c>
      <c r="BN192" s="146">
        <f t="shared" si="97"/>
        <v>1</v>
      </c>
      <c r="BO192" s="146">
        <f t="shared" si="97"/>
        <v>1</v>
      </c>
    </row>
    <row r="193" spans="1:67" s="129" customFormat="1" ht="18.75" customHeight="1" x14ac:dyDescent="0.25">
      <c r="A193" s="122"/>
      <c r="B193" s="142" t="s">
        <v>1029</v>
      </c>
      <c r="C193" s="142" t="s">
        <v>1030</v>
      </c>
      <c r="D193" s="142" t="s">
        <v>9</v>
      </c>
      <c r="E193" s="223">
        <f>VLOOKUP(B193,'Cuadro Control'!C228:J2123,8,FALSE)</f>
        <v>179532477.23999998</v>
      </c>
      <c r="F193" s="143">
        <f t="shared" si="93"/>
        <v>3.3817438522495219E-2</v>
      </c>
      <c r="G193" s="144">
        <v>46469</v>
      </c>
      <c r="H193" s="144">
        <v>46483</v>
      </c>
      <c r="I193" s="143">
        <f t="shared" si="94"/>
        <v>0</v>
      </c>
      <c r="J193" s="143">
        <f t="shared" si="94"/>
        <v>0</v>
      </c>
      <c r="K193" s="143">
        <f t="shared" si="94"/>
        <v>0</v>
      </c>
      <c r="L193" s="143">
        <f t="shared" si="94"/>
        <v>0</v>
      </c>
      <c r="M193" s="143">
        <f t="shared" si="94"/>
        <v>0</v>
      </c>
      <c r="N193" s="143">
        <f t="shared" si="94"/>
        <v>0</v>
      </c>
      <c r="O193" s="143">
        <f t="shared" si="94"/>
        <v>0</v>
      </c>
      <c r="P193" s="143">
        <f t="shared" si="94"/>
        <v>0</v>
      </c>
      <c r="Q193" s="143">
        <f t="shared" si="94"/>
        <v>0</v>
      </c>
      <c r="R193" s="143">
        <f t="shared" si="94"/>
        <v>0</v>
      </c>
      <c r="S193" s="143">
        <f t="shared" si="94"/>
        <v>0</v>
      </c>
      <c r="T193" s="143">
        <f t="shared" si="94"/>
        <v>0</v>
      </c>
      <c r="U193" s="143">
        <f t="shared" si="94"/>
        <v>0</v>
      </c>
      <c r="V193" s="143">
        <f t="shared" si="94"/>
        <v>0</v>
      </c>
      <c r="W193" s="143">
        <f t="shared" si="94"/>
        <v>0</v>
      </c>
      <c r="X193" s="143">
        <f t="shared" si="94"/>
        <v>0</v>
      </c>
      <c r="Y193" s="143">
        <f t="shared" si="98"/>
        <v>0</v>
      </c>
      <c r="Z193" s="143">
        <f t="shared" si="98"/>
        <v>0</v>
      </c>
      <c r="AA193" s="143">
        <f t="shared" si="98"/>
        <v>0</v>
      </c>
      <c r="AB193" s="143">
        <f t="shared" si="98"/>
        <v>0</v>
      </c>
      <c r="AC193" s="143">
        <f t="shared" si="98"/>
        <v>0</v>
      </c>
      <c r="AD193" s="143">
        <f t="shared" si="98"/>
        <v>0</v>
      </c>
      <c r="AE193" s="143">
        <f t="shared" si="98"/>
        <v>0</v>
      </c>
      <c r="AF193" s="143">
        <f t="shared" si="98"/>
        <v>0</v>
      </c>
      <c r="AG193" s="143">
        <f t="shared" si="98"/>
        <v>0</v>
      </c>
      <c r="AH193" s="143">
        <f t="shared" si="98"/>
        <v>0</v>
      </c>
      <c r="AI193" s="143">
        <f t="shared" si="98"/>
        <v>0</v>
      </c>
      <c r="AJ193" s="143">
        <f t="shared" si="98"/>
        <v>0</v>
      </c>
      <c r="AK193" s="143">
        <f t="shared" si="98"/>
        <v>0</v>
      </c>
      <c r="AL193" s="143">
        <f t="shared" si="98"/>
        <v>0</v>
      </c>
      <c r="AM193" s="143">
        <f t="shared" si="98"/>
        <v>0</v>
      </c>
      <c r="AN193" s="143">
        <f t="shared" si="98"/>
        <v>0</v>
      </c>
      <c r="AO193" s="143">
        <f t="shared" si="98"/>
        <v>0</v>
      </c>
      <c r="AP193" s="143">
        <f t="shared" si="98"/>
        <v>0</v>
      </c>
      <c r="AQ193" s="143">
        <f t="shared" si="98"/>
        <v>0</v>
      </c>
      <c r="AR193" s="143">
        <f t="shared" si="98"/>
        <v>0</v>
      </c>
      <c r="AS193" s="143">
        <f t="shared" si="98"/>
        <v>0</v>
      </c>
      <c r="AT193" s="143">
        <f t="shared" si="98"/>
        <v>0.26666666666666666</v>
      </c>
      <c r="AU193" s="143">
        <f t="shared" si="98"/>
        <v>0.73333333333333328</v>
      </c>
      <c r="AV193" s="143">
        <f t="shared" si="98"/>
        <v>1</v>
      </c>
      <c r="AW193" s="143">
        <f t="shared" si="98"/>
        <v>1</v>
      </c>
      <c r="AX193" s="143">
        <f t="shared" si="98"/>
        <v>1</v>
      </c>
      <c r="AY193" s="143">
        <f t="shared" si="98"/>
        <v>1</v>
      </c>
      <c r="AZ193" s="143">
        <f t="shared" si="98"/>
        <v>1</v>
      </c>
      <c r="BA193" s="143">
        <f t="shared" si="98"/>
        <v>1</v>
      </c>
      <c r="BB193" s="143">
        <f t="shared" si="98"/>
        <v>1</v>
      </c>
      <c r="BC193" s="143">
        <f t="shared" si="98"/>
        <v>1</v>
      </c>
      <c r="BD193" s="143">
        <f t="shared" si="98"/>
        <v>1</v>
      </c>
      <c r="BE193" s="143">
        <f t="shared" si="97"/>
        <v>1</v>
      </c>
      <c r="BF193" s="143">
        <f t="shared" si="97"/>
        <v>1</v>
      </c>
      <c r="BG193" s="143">
        <f t="shared" si="97"/>
        <v>1</v>
      </c>
      <c r="BH193" s="143">
        <f t="shared" si="97"/>
        <v>1</v>
      </c>
      <c r="BI193" s="143">
        <f t="shared" si="97"/>
        <v>1</v>
      </c>
      <c r="BJ193" s="143">
        <f t="shared" si="97"/>
        <v>1</v>
      </c>
      <c r="BK193" s="143">
        <f t="shared" si="97"/>
        <v>1</v>
      </c>
      <c r="BL193" s="143">
        <f t="shared" si="97"/>
        <v>1</v>
      </c>
      <c r="BM193" s="143">
        <f t="shared" si="97"/>
        <v>1</v>
      </c>
      <c r="BN193" s="143">
        <f t="shared" si="97"/>
        <v>1</v>
      </c>
      <c r="BO193" s="143">
        <f t="shared" si="97"/>
        <v>1</v>
      </c>
    </row>
    <row r="194" spans="1:67" s="129" customFormat="1" ht="18.75" customHeight="1" x14ac:dyDescent="0.25">
      <c r="A194" s="122"/>
      <c r="B194" s="148" t="s">
        <v>1031</v>
      </c>
      <c r="C194" s="148" t="s">
        <v>1978</v>
      </c>
      <c r="D194" s="148" t="s">
        <v>3</v>
      </c>
      <c r="E194" s="225">
        <f>VLOOKUP(B194,'Cuadro Control'!C229:J2124,8,FALSE)</f>
        <v>0</v>
      </c>
      <c r="F194" s="149">
        <f>IFERROR(E194/$E$178,0)</f>
        <v>0</v>
      </c>
      <c r="G194" s="150">
        <v>46606</v>
      </c>
      <c r="H194" s="150">
        <v>46606</v>
      </c>
      <c r="I194" s="149">
        <f t="shared" si="94"/>
        <v>0</v>
      </c>
      <c r="J194" s="149">
        <f t="shared" si="94"/>
        <v>0</v>
      </c>
      <c r="K194" s="149">
        <f t="shared" si="94"/>
        <v>0</v>
      </c>
      <c r="L194" s="149">
        <f t="shared" si="94"/>
        <v>0</v>
      </c>
      <c r="M194" s="149">
        <f t="shared" si="94"/>
        <v>0</v>
      </c>
      <c r="N194" s="149">
        <f t="shared" si="94"/>
        <v>0</v>
      </c>
      <c r="O194" s="149">
        <f t="shared" si="94"/>
        <v>0</v>
      </c>
      <c r="P194" s="149">
        <f t="shared" si="94"/>
        <v>0</v>
      </c>
      <c r="Q194" s="149">
        <f t="shared" si="94"/>
        <v>0</v>
      </c>
      <c r="R194" s="149">
        <f t="shared" si="94"/>
        <v>0</v>
      </c>
      <c r="S194" s="149">
        <f t="shared" si="94"/>
        <v>0</v>
      </c>
      <c r="T194" s="149">
        <f t="shared" si="94"/>
        <v>0</v>
      </c>
      <c r="U194" s="149">
        <f t="shared" si="94"/>
        <v>0</v>
      </c>
      <c r="V194" s="149">
        <f t="shared" si="94"/>
        <v>0</v>
      </c>
      <c r="W194" s="149">
        <f t="shared" si="94"/>
        <v>0</v>
      </c>
      <c r="X194" s="149">
        <f t="shared" ref="X194:BO194" si="99">IF($G194=0,0,IF(X$6&lt;$G194,0,IF(X$6&gt;$H194,1,(X$6-$G194+1)/($H194-$G194+1))))</f>
        <v>0</v>
      </c>
      <c r="Y194" s="149">
        <f t="shared" si="99"/>
        <v>0</v>
      </c>
      <c r="Z194" s="149">
        <f t="shared" si="99"/>
        <v>0</v>
      </c>
      <c r="AA194" s="149">
        <f t="shared" si="99"/>
        <v>0</v>
      </c>
      <c r="AB194" s="149">
        <f t="shared" si="99"/>
        <v>0</v>
      </c>
      <c r="AC194" s="149">
        <f t="shared" si="99"/>
        <v>0</v>
      </c>
      <c r="AD194" s="149">
        <f t="shared" si="99"/>
        <v>0</v>
      </c>
      <c r="AE194" s="149">
        <f t="shared" si="99"/>
        <v>0</v>
      </c>
      <c r="AF194" s="149">
        <f t="shared" si="99"/>
        <v>0</v>
      </c>
      <c r="AG194" s="149">
        <f t="shared" si="99"/>
        <v>0</v>
      </c>
      <c r="AH194" s="149">
        <f t="shared" si="99"/>
        <v>0</v>
      </c>
      <c r="AI194" s="149">
        <f t="shared" si="99"/>
        <v>0</v>
      </c>
      <c r="AJ194" s="149">
        <f t="shared" si="99"/>
        <v>0</v>
      </c>
      <c r="AK194" s="149">
        <f t="shared" si="99"/>
        <v>0</v>
      </c>
      <c r="AL194" s="149">
        <f t="shared" si="99"/>
        <v>0</v>
      </c>
      <c r="AM194" s="149">
        <f t="shared" si="99"/>
        <v>0</v>
      </c>
      <c r="AN194" s="149">
        <f t="shared" si="99"/>
        <v>0</v>
      </c>
      <c r="AO194" s="149">
        <f t="shared" si="99"/>
        <v>0</v>
      </c>
      <c r="AP194" s="149">
        <f t="shared" si="99"/>
        <v>0</v>
      </c>
      <c r="AQ194" s="149">
        <f t="shared" si="99"/>
        <v>0</v>
      </c>
      <c r="AR194" s="149">
        <f t="shared" si="99"/>
        <v>0</v>
      </c>
      <c r="AS194" s="149">
        <f t="shared" si="99"/>
        <v>0</v>
      </c>
      <c r="AT194" s="149">
        <f t="shared" si="99"/>
        <v>0</v>
      </c>
      <c r="AU194" s="149">
        <f t="shared" si="99"/>
        <v>0</v>
      </c>
      <c r="AV194" s="149">
        <f t="shared" si="99"/>
        <v>0</v>
      </c>
      <c r="AW194" s="149">
        <f t="shared" si="99"/>
        <v>0</v>
      </c>
      <c r="AX194" s="149">
        <f t="shared" si="99"/>
        <v>0</v>
      </c>
      <c r="AY194" s="149">
        <f t="shared" si="99"/>
        <v>0</v>
      </c>
      <c r="AZ194" s="149">
        <f t="shared" si="99"/>
        <v>0</v>
      </c>
      <c r="BA194" s="149">
        <f t="shared" si="99"/>
        <v>0</v>
      </c>
      <c r="BB194" s="149">
        <f t="shared" si="99"/>
        <v>0</v>
      </c>
      <c r="BC194" s="149">
        <f t="shared" si="99"/>
        <v>0</v>
      </c>
      <c r="BD194" s="149">
        <f t="shared" si="99"/>
        <v>0</v>
      </c>
      <c r="BE194" s="149">
        <f t="shared" si="99"/>
        <v>0</v>
      </c>
      <c r="BF194" s="149">
        <f t="shared" si="99"/>
        <v>0</v>
      </c>
      <c r="BG194" s="149">
        <f t="shared" si="99"/>
        <v>0</v>
      </c>
      <c r="BH194" s="149">
        <f t="shared" si="99"/>
        <v>0</v>
      </c>
      <c r="BI194" s="149">
        <f t="shared" si="99"/>
        <v>0</v>
      </c>
      <c r="BJ194" s="149">
        <f t="shared" si="99"/>
        <v>0</v>
      </c>
      <c r="BK194" s="149">
        <f t="shared" si="99"/>
        <v>0</v>
      </c>
      <c r="BL194" s="149">
        <f t="shared" si="99"/>
        <v>0</v>
      </c>
      <c r="BM194" s="149">
        <f t="shared" si="99"/>
        <v>0</v>
      </c>
      <c r="BN194" s="149">
        <f t="shared" si="99"/>
        <v>1</v>
      </c>
      <c r="BO194" s="149">
        <f t="shared" si="99"/>
        <v>1</v>
      </c>
    </row>
    <row r="195" spans="1:67" s="129" customFormat="1" ht="18.75" customHeight="1" x14ac:dyDescent="0.25">
      <c r="A195" s="122"/>
      <c r="B195" s="151" t="s">
        <v>1032</v>
      </c>
      <c r="C195" s="151" t="s">
        <v>1033</v>
      </c>
      <c r="D195" s="151" t="s">
        <v>905</v>
      </c>
      <c r="E195" s="226">
        <f>SUM(E196:E211)</f>
        <v>5308872732.0543728</v>
      </c>
      <c r="F195" s="152">
        <f>IFERROR(E195/$E$109,0)</f>
        <v>2.9408554574576196E-2</v>
      </c>
      <c r="G195" s="153">
        <v>46280</v>
      </c>
      <c r="H195" s="153">
        <v>46606</v>
      </c>
      <c r="I195" s="152">
        <f>SUMPRODUCT($F196:$F210,I196:I210)</f>
        <v>0</v>
      </c>
      <c r="J195" s="152">
        <f t="shared" ref="J195:BO195" si="100">SUMPRODUCT($F196:$F210,J196:J210)</f>
        <v>0</v>
      </c>
      <c r="K195" s="152">
        <f t="shared" si="100"/>
        <v>0</v>
      </c>
      <c r="L195" s="152">
        <f t="shared" si="100"/>
        <v>0</v>
      </c>
      <c r="M195" s="152">
        <f t="shared" si="100"/>
        <v>0</v>
      </c>
      <c r="N195" s="152">
        <f t="shared" si="100"/>
        <v>0</v>
      </c>
      <c r="O195" s="152">
        <f t="shared" si="100"/>
        <v>0</v>
      </c>
      <c r="P195" s="152">
        <f t="shared" si="100"/>
        <v>0</v>
      </c>
      <c r="Q195" s="152">
        <f t="shared" si="100"/>
        <v>0</v>
      </c>
      <c r="R195" s="152">
        <f t="shared" si="100"/>
        <v>0</v>
      </c>
      <c r="S195" s="152">
        <f t="shared" si="100"/>
        <v>7.8426989199921922E-3</v>
      </c>
      <c r="T195" s="152">
        <f t="shared" si="100"/>
        <v>1.5685397839984384E-2</v>
      </c>
      <c r="U195" s="152">
        <f t="shared" si="100"/>
        <v>1.5685397839984384E-2</v>
      </c>
      <c r="V195" s="152">
        <f t="shared" si="100"/>
        <v>1.5685397839984384E-2</v>
      </c>
      <c r="W195" s="152">
        <f t="shared" si="100"/>
        <v>1.5685397839984384E-2</v>
      </c>
      <c r="X195" s="152">
        <f t="shared" si="100"/>
        <v>1.5685397839984384E-2</v>
      </c>
      <c r="Y195" s="152">
        <f t="shared" si="100"/>
        <v>1.5685397839984384E-2</v>
      </c>
      <c r="Z195" s="152">
        <f t="shared" si="100"/>
        <v>2.2223184703489773E-2</v>
      </c>
      <c r="AA195" s="152">
        <f t="shared" si="100"/>
        <v>6.7987692748027503E-2</v>
      </c>
      <c r="AB195" s="152">
        <f t="shared" si="100"/>
        <v>0.10650498686563921</v>
      </c>
      <c r="AC195" s="152">
        <f t="shared" si="100"/>
        <v>0.17135282959252116</v>
      </c>
      <c r="AD195" s="152">
        <f t="shared" si="100"/>
        <v>0.25170093005844008</v>
      </c>
      <c r="AE195" s="152">
        <f t="shared" si="100"/>
        <v>0.34052878022238015</v>
      </c>
      <c r="AF195" s="152">
        <f t="shared" si="100"/>
        <v>0.41666693750575734</v>
      </c>
      <c r="AG195" s="152">
        <f t="shared" si="100"/>
        <v>0.41666693750575734</v>
      </c>
      <c r="AH195" s="152">
        <f t="shared" si="100"/>
        <v>0.41666693750575734</v>
      </c>
      <c r="AI195" s="152">
        <f t="shared" si="100"/>
        <v>0.41666693750575734</v>
      </c>
      <c r="AJ195" s="152">
        <f t="shared" si="100"/>
        <v>0.41666693750575734</v>
      </c>
      <c r="AK195" s="152">
        <f t="shared" si="100"/>
        <v>0.41666693750575734</v>
      </c>
      <c r="AL195" s="152">
        <f t="shared" si="100"/>
        <v>0.41666693750575734</v>
      </c>
      <c r="AM195" s="152">
        <f t="shared" si="100"/>
        <v>0.41666693750575734</v>
      </c>
      <c r="AN195" s="152">
        <f t="shared" si="100"/>
        <v>0.41666693750575734</v>
      </c>
      <c r="AO195" s="152">
        <f t="shared" si="100"/>
        <v>0.41666693750575734</v>
      </c>
      <c r="AP195" s="152">
        <f t="shared" si="100"/>
        <v>0.41666693750575734</v>
      </c>
      <c r="AQ195" s="152">
        <f t="shared" si="100"/>
        <v>0.41666693750575734</v>
      </c>
      <c r="AR195" s="152">
        <f t="shared" si="100"/>
        <v>0.64850810003989967</v>
      </c>
      <c r="AS195" s="152">
        <f t="shared" si="100"/>
        <v>0.65181930815597089</v>
      </c>
      <c r="AT195" s="152">
        <f t="shared" si="100"/>
        <v>0.75895279296271856</v>
      </c>
      <c r="AU195" s="152">
        <f t="shared" si="100"/>
        <v>0.92324729908273817</v>
      </c>
      <c r="AV195" s="152">
        <f t="shared" si="100"/>
        <v>1</v>
      </c>
      <c r="AW195" s="152">
        <f t="shared" si="100"/>
        <v>1</v>
      </c>
      <c r="AX195" s="152">
        <f t="shared" si="100"/>
        <v>1</v>
      </c>
      <c r="AY195" s="152">
        <f t="shared" si="100"/>
        <v>1</v>
      </c>
      <c r="AZ195" s="152">
        <f t="shared" si="100"/>
        <v>1</v>
      </c>
      <c r="BA195" s="152">
        <f t="shared" si="100"/>
        <v>1</v>
      </c>
      <c r="BB195" s="152">
        <f t="shared" si="100"/>
        <v>1</v>
      </c>
      <c r="BC195" s="152">
        <f t="shared" si="100"/>
        <v>1</v>
      </c>
      <c r="BD195" s="152">
        <f t="shared" si="100"/>
        <v>1</v>
      </c>
      <c r="BE195" s="152">
        <f t="shared" si="100"/>
        <v>1</v>
      </c>
      <c r="BF195" s="152">
        <f t="shared" si="100"/>
        <v>1</v>
      </c>
      <c r="BG195" s="152">
        <f t="shared" si="100"/>
        <v>1</v>
      </c>
      <c r="BH195" s="152">
        <f t="shared" si="100"/>
        <v>1</v>
      </c>
      <c r="BI195" s="152">
        <f t="shared" si="100"/>
        <v>1</v>
      </c>
      <c r="BJ195" s="152">
        <f t="shared" si="100"/>
        <v>1</v>
      </c>
      <c r="BK195" s="152">
        <f t="shared" si="100"/>
        <v>1</v>
      </c>
      <c r="BL195" s="152">
        <f t="shared" si="100"/>
        <v>1</v>
      </c>
      <c r="BM195" s="152">
        <f t="shared" si="100"/>
        <v>1</v>
      </c>
      <c r="BN195" s="152">
        <f t="shared" si="100"/>
        <v>1</v>
      </c>
      <c r="BO195" s="152">
        <f t="shared" si="100"/>
        <v>1</v>
      </c>
    </row>
    <row r="196" spans="1:67" s="129" customFormat="1" ht="18.75" customHeight="1" x14ac:dyDescent="0.25">
      <c r="A196" s="122"/>
      <c r="B196" s="145" t="s">
        <v>1034</v>
      </c>
      <c r="C196" s="145" t="s">
        <v>1035</v>
      </c>
      <c r="D196" s="145" t="s">
        <v>22</v>
      </c>
      <c r="E196" s="224">
        <f>VLOOKUP(B196,'Cuadro Control'!C231:J2126,8,FALSE)</f>
        <v>83271780.884117648</v>
      </c>
      <c r="F196" s="146">
        <f t="shared" ref="F196:F210" si="101">IFERROR(E196/$E$195,0)</f>
        <v>1.5685397839984384E-2</v>
      </c>
      <c r="G196" s="147">
        <v>46280</v>
      </c>
      <c r="H196" s="147">
        <v>46287</v>
      </c>
      <c r="I196" s="146">
        <f t="shared" ref="I196:X211" si="102">IF($G196=0,0,IF(I$6&lt;$G196,0,IF(I$6&gt;$H196,1,(I$6-$G196+1)/($H196-$G196+1))))</f>
        <v>0</v>
      </c>
      <c r="J196" s="146">
        <f t="shared" si="102"/>
        <v>0</v>
      </c>
      <c r="K196" s="146">
        <f t="shared" si="102"/>
        <v>0</v>
      </c>
      <c r="L196" s="146">
        <f t="shared" si="102"/>
        <v>0</v>
      </c>
      <c r="M196" s="146">
        <f t="shared" si="102"/>
        <v>0</v>
      </c>
      <c r="N196" s="146">
        <f t="shared" si="102"/>
        <v>0</v>
      </c>
      <c r="O196" s="146">
        <f t="shared" si="102"/>
        <v>0</v>
      </c>
      <c r="P196" s="146">
        <f t="shared" si="102"/>
        <v>0</v>
      </c>
      <c r="Q196" s="146">
        <f t="shared" si="102"/>
        <v>0</v>
      </c>
      <c r="R196" s="146">
        <f t="shared" si="102"/>
        <v>0</v>
      </c>
      <c r="S196" s="146">
        <f t="shared" si="102"/>
        <v>0.5</v>
      </c>
      <c r="T196" s="146">
        <f t="shared" si="102"/>
        <v>1</v>
      </c>
      <c r="U196" s="146">
        <f t="shared" si="102"/>
        <v>1</v>
      </c>
      <c r="V196" s="146">
        <f t="shared" si="102"/>
        <v>1</v>
      </c>
      <c r="W196" s="146">
        <f t="shared" si="102"/>
        <v>1</v>
      </c>
      <c r="X196" s="146">
        <f t="shared" si="102"/>
        <v>1</v>
      </c>
      <c r="Y196" s="146">
        <f t="shared" ref="Y196:BD203" si="103">IF($G196=0,0,IF(Y$6&lt;$G196,0,IF(Y$6&gt;$H196,1,(Y$6-$G196+1)/($H196-$G196+1))))</f>
        <v>1</v>
      </c>
      <c r="Z196" s="146">
        <f t="shared" si="103"/>
        <v>1</v>
      </c>
      <c r="AA196" s="146">
        <f t="shared" si="103"/>
        <v>1</v>
      </c>
      <c r="AB196" s="146">
        <f t="shared" si="103"/>
        <v>1</v>
      </c>
      <c r="AC196" s="146">
        <f t="shared" si="103"/>
        <v>1</v>
      </c>
      <c r="AD196" s="146">
        <f t="shared" si="103"/>
        <v>1</v>
      </c>
      <c r="AE196" s="146">
        <f t="shared" si="103"/>
        <v>1</v>
      </c>
      <c r="AF196" s="146">
        <f t="shared" si="103"/>
        <v>1</v>
      </c>
      <c r="AG196" s="146">
        <f t="shared" si="103"/>
        <v>1</v>
      </c>
      <c r="AH196" s="146">
        <f t="shared" si="103"/>
        <v>1</v>
      </c>
      <c r="AI196" s="146">
        <f t="shared" si="103"/>
        <v>1</v>
      </c>
      <c r="AJ196" s="146">
        <f t="shared" si="103"/>
        <v>1</v>
      </c>
      <c r="AK196" s="146">
        <f t="shared" si="103"/>
        <v>1</v>
      </c>
      <c r="AL196" s="146">
        <f t="shared" si="103"/>
        <v>1</v>
      </c>
      <c r="AM196" s="146">
        <f t="shared" si="103"/>
        <v>1</v>
      </c>
      <c r="AN196" s="146">
        <f t="shared" si="103"/>
        <v>1</v>
      </c>
      <c r="AO196" s="146">
        <f t="shared" si="103"/>
        <v>1</v>
      </c>
      <c r="AP196" s="146">
        <f t="shared" si="103"/>
        <v>1</v>
      </c>
      <c r="AQ196" s="146">
        <f t="shared" si="103"/>
        <v>1</v>
      </c>
      <c r="AR196" s="146">
        <f t="shared" si="103"/>
        <v>1</v>
      </c>
      <c r="AS196" s="146">
        <f t="shared" si="103"/>
        <v>1</v>
      </c>
      <c r="AT196" s="146">
        <f t="shared" si="103"/>
        <v>1</v>
      </c>
      <c r="AU196" s="146">
        <f t="shared" si="103"/>
        <v>1</v>
      </c>
      <c r="AV196" s="146">
        <f t="shared" si="103"/>
        <v>1</v>
      </c>
      <c r="AW196" s="146">
        <f t="shared" si="103"/>
        <v>1</v>
      </c>
      <c r="AX196" s="146">
        <f t="shared" si="103"/>
        <v>1</v>
      </c>
      <c r="AY196" s="146">
        <f t="shared" si="103"/>
        <v>1</v>
      </c>
      <c r="AZ196" s="146">
        <f t="shared" si="103"/>
        <v>1</v>
      </c>
      <c r="BA196" s="146">
        <f t="shared" si="103"/>
        <v>1</v>
      </c>
      <c r="BB196" s="146">
        <f t="shared" si="103"/>
        <v>1</v>
      </c>
      <c r="BC196" s="146">
        <f t="shared" si="103"/>
        <v>1</v>
      </c>
      <c r="BD196" s="146">
        <f t="shared" si="103"/>
        <v>1</v>
      </c>
      <c r="BE196" s="146">
        <f t="shared" ref="BE196:BO202" si="104">IF($G196=0,0,IF(BE$6&lt;$G196,0,IF(BE$6&gt;$H196,1,(BE$6-$G196+1)/($H196-$G196+1))))</f>
        <v>1</v>
      </c>
      <c r="BF196" s="146">
        <f t="shared" si="104"/>
        <v>1</v>
      </c>
      <c r="BG196" s="146">
        <f t="shared" si="104"/>
        <v>1</v>
      </c>
      <c r="BH196" s="146">
        <f t="shared" si="104"/>
        <v>1</v>
      </c>
      <c r="BI196" s="146">
        <f t="shared" si="104"/>
        <v>1</v>
      </c>
      <c r="BJ196" s="146">
        <f t="shared" si="104"/>
        <v>1</v>
      </c>
      <c r="BK196" s="146">
        <f t="shared" si="104"/>
        <v>1</v>
      </c>
      <c r="BL196" s="146">
        <f t="shared" si="104"/>
        <v>1</v>
      </c>
      <c r="BM196" s="146">
        <f t="shared" si="104"/>
        <v>1</v>
      </c>
      <c r="BN196" s="146">
        <f t="shared" si="104"/>
        <v>1</v>
      </c>
      <c r="BO196" s="146">
        <f t="shared" si="104"/>
        <v>1</v>
      </c>
    </row>
    <row r="197" spans="1:67" s="129" customFormat="1" ht="18.75" customHeight="1" x14ac:dyDescent="0.25">
      <c r="A197" s="122"/>
      <c r="B197" s="145" t="s">
        <v>1036</v>
      </c>
      <c r="C197" s="145" t="s">
        <v>1037</v>
      </c>
      <c r="D197" s="145" t="s">
        <v>9</v>
      </c>
      <c r="E197" s="224">
        <f>VLOOKUP(B197,'Cuadro Control'!C233:J2127,8,FALSE)</f>
        <v>312374505.66882348</v>
      </c>
      <c r="F197" s="146">
        <f t="shared" si="101"/>
        <v>5.8840081771548515E-2</v>
      </c>
      <c r="G197" s="147">
        <v>46332</v>
      </c>
      <c r="H197" s="147">
        <v>46340</v>
      </c>
      <c r="I197" s="146">
        <f t="shared" si="102"/>
        <v>0</v>
      </c>
      <c r="J197" s="146">
        <f t="shared" si="102"/>
        <v>0</v>
      </c>
      <c r="K197" s="146">
        <f t="shared" si="102"/>
        <v>0</v>
      </c>
      <c r="L197" s="146">
        <f t="shared" si="102"/>
        <v>0</v>
      </c>
      <c r="M197" s="146">
        <f t="shared" si="102"/>
        <v>0</v>
      </c>
      <c r="N197" s="146">
        <f t="shared" si="102"/>
        <v>0</v>
      </c>
      <c r="O197" s="146">
        <f t="shared" si="102"/>
        <v>0</v>
      </c>
      <c r="P197" s="146">
        <f t="shared" si="102"/>
        <v>0</v>
      </c>
      <c r="Q197" s="146">
        <f t="shared" si="102"/>
        <v>0</v>
      </c>
      <c r="R197" s="146">
        <f t="shared" si="102"/>
        <v>0</v>
      </c>
      <c r="S197" s="146">
        <f t="shared" si="102"/>
        <v>0</v>
      </c>
      <c r="T197" s="146">
        <f t="shared" si="102"/>
        <v>0</v>
      </c>
      <c r="U197" s="146">
        <f t="shared" si="102"/>
        <v>0</v>
      </c>
      <c r="V197" s="146">
        <f t="shared" si="102"/>
        <v>0</v>
      </c>
      <c r="W197" s="146">
        <f t="shared" si="102"/>
        <v>0</v>
      </c>
      <c r="X197" s="146">
        <f t="shared" si="102"/>
        <v>0</v>
      </c>
      <c r="Y197" s="146">
        <f t="shared" si="103"/>
        <v>0</v>
      </c>
      <c r="Z197" s="146">
        <f t="shared" si="103"/>
        <v>0.1111111111111111</v>
      </c>
      <c r="AA197" s="146">
        <f t="shared" si="103"/>
        <v>0.88888888888888884</v>
      </c>
      <c r="AB197" s="146">
        <f t="shared" si="103"/>
        <v>1</v>
      </c>
      <c r="AC197" s="146">
        <f t="shared" si="103"/>
        <v>1</v>
      </c>
      <c r="AD197" s="146">
        <f t="shared" si="103"/>
        <v>1</v>
      </c>
      <c r="AE197" s="146">
        <f t="shared" si="103"/>
        <v>1</v>
      </c>
      <c r="AF197" s="146">
        <f t="shared" si="103"/>
        <v>1</v>
      </c>
      <c r="AG197" s="146">
        <f t="shared" si="103"/>
        <v>1</v>
      </c>
      <c r="AH197" s="146">
        <f t="shared" si="103"/>
        <v>1</v>
      </c>
      <c r="AI197" s="146">
        <f t="shared" si="103"/>
        <v>1</v>
      </c>
      <c r="AJ197" s="146">
        <f t="shared" si="103"/>
        <v>1</v>
      </c>
      <c r="AK197" s="146">
        <f t="shared" si="103"/>
        <v>1</v>
      </c>
      <c r="AL197" s="146">
        <f t="shared" si="103"/>
        <v>1</v>
      </c>
      <c r="AM197" s="146">
        <f t="shared" si="103"/>
        <v>1</v>
      </c>
      <c r="AN197" s="146">
        <f t="shared" si="103"/>
        <v>1</v>
      </c>
      <c r="AO197" s="146">
        <f t="shared" si="103"/>
        <v>1</v>
      </c>
      <c r="AP197" s="146">
        <f t="shared" si="103"/>
        <v>1</v>
      </c>
      <c r="AQ197" s="146">
        <f t="shared" si="103"/>
        <v>1</v>
      </c>
      <c r="AR197" s="146">
        <f t="shared" si="103"/>
        <v>1</v>
      </c>
      <c r="AS197" s="146">
        <f t="shared" si="103"/>
        <v>1</v>
      </c>
      <c r="AT197" s="146">
        <f t="shared" si="103"/>
        <v>1</v>
      </c>
      <c r="AU197" s="146">
        <f t="shared" si="103"/>
        <v>1</v>
      </c>
      <c r="AV197" s="146">
        <f t="shared" si="103"/>
        <v>1</v>
      </c>
      <c r="AW197" s="146">
        <f t="shared" si="103"/>
        <v>1</v>
      </c>
      <c r="AX197" s="146">
        <f t="shared" si="103"/>
        <v>1</v>
      </c>
      <c r="AY197" s="146">
        <f t="shared" si="103"/>
        <v>1</v>
      </c>
      <c r="AZ197" s="146">
        <f t="shared" si="103"/>
        <v>1</v>
      </c>
      <c r="BA197" s="146">
        <f t="shared" si="103"/>
        <v>1</v>
      </c>
      <c r="BB197" s="146">
        <f t="shared" si="103"/>
        <v>1</v>
      </c>
      <c r="BC197" s="146">
        <f t="shared" si="103"/>
        <v>1</v>
      </c>
      <c r="BD197" s="146">
        <f t="shared" si="103"/>
        <v>1</v>
      </c>
      <c r="BE197" s="146">
        <f t="shared" si="104"/>
        <v>1</v>
      </c>
      <c r="BF197" s="146">
        <f t="shared" si="104"/>
        <v>1</v>
      </c>
      <c r="BG197" s="146">
        <f t="shared" si="104"/>
        <v>1</v>
      </c>
      <c r="BH197" s="146">
        <f t="shared" si="104"/>
        <v>1</v>
      </c>
      <c r="BI197" s="146">
        <f t="shared" si="104"/>
        <v>1</v>
      </c>
      <c r="BJ197" s="146">
        <f t="shared" si="104"/>
        <v>1</v>
      </c>
      <c r="BK197" s="146">
        <f t="shared" si="104"/>
        <v>1</v>
      </c>
      <c r="BL197" s="146">
        <f t="shared" si="104"/>
        <v>1</v>
      </c>
      <c r="BM197" s="146">
        <f t="shared" si="104"/>
        <v>1</v>
      </c>
      <c r="BN197" s="146">
        <f t="shared" si="104"/>
        <v>1</v>
      </c>
      <c r="BO197" s="146">
        <f t="shared" si="104"/>
        <v>1</v>
      </c>
    </row>
    <row r="198" spans="1:67" s="129" customFormat="1" ht="18.75" customHeight="1" x14ac:dyDescent="0.25">
      <c r="A198" s="122"/>
      <c r="B198" s="142" t="s">
        <v>1038</v>
      </c>
      <c r="C198" s="142" t="s">
        <v>1039</v>
      </c>
      <c r="D198" s="142" t="s">
        <v>6</v>
      </c>
      <c r="E198" s="223">
        <f>VLOOKUP(B198,'Cuadro Control'!C234:J2128,8,FALSE)</f>
        <v>9527825.6870364472</v>
      </c>
      <c r="F198" s="143">
        <f t="shared" si="101"/>
        <v>1.794698454439963E-3</v>
      </c>
      <c r="G198" s="144">
        <v>46340</v>
      </c>
      <c r="H198" s="144">
        <v>46344</v>
      </c>
      <c r="I198" s="143">
        <f t="shared" si="102"/>
        <v>0</v>
      </c>
      <c r="J198" s="143">
        <f t="shared" si="102"/>
        <v>0</v>
      </c>
      <c r="K198" s="143">
        <f t="shared" si="102"/>
        <v>0</v>
      </c>
      <c r="L198" s="143">
        <f t="shared" si="102"/>
        <v>0</v>
      </c>
      <c r="M198" s="143">
        <f t="shared" si="102"/>
        <v>0</v>
      </c>
      <c r="N198" s="143">
        <f t="shared" si="102"/>
        <v>0</v>
      </c>
      <c r="O198" s="143">
        <f t="shared" si="102"/>
        <v>0</v>
      </c>
      <c r="P198" s="143">
        <f t="shared" si="102"/>
        <v>0</v>
      </c>
      <c r="Q198" s="143">
        <f t="shared" si="102"/>
        <v>0</v>
      </c>
      <c r="R198" s="143">
        <f t="shared" si="102"/>
        <v>0</v>
      </c>
      <c r="S198" s="143">
        <f t="shared" si="102"/>
        <v>0</v>
      </c>
      <c r="T198" s="143">
        <f t="shared" si="102"/>
        <v>0</v>
      </c>
      <c r="U198" s="143">
        <f t="shared" si="102"/>
        <v>0</v>
      </c>
      <c r="V198" s="143">
        <f t="shared" si="102"/>
        <v>0</v>
      </c>
      <c r="W198" s="143">
        <f t="shared" si="102"/>
        <v>0</v>
      </c>
      <c r="X198" s="143">
        <f t="shared" si="102"/>
        <v>0</v>
      </c>
      <c r="Y198" s="143">
        <f t="shared" si="103"/>
        <v>0</v>
      </c>
      <c r="Z198" s="143">
        <f t="shared" si="103"/>
        <v>0</v>
      </c>
      <c r="AA198" s="143">
        <f t="shared" si="103"/>
        <v>0</v>
      </c>
      <c r="AB198" s="143">
        <f t="shared" si="103"/>
        <v>1</v>
      </c>
      <c r="AC198" s="143">
        <f t="shared" si="103"/>
        <v>1</v>
      </c>
      <c r="AD198" s="143">
        <f t="shared" si="103"/>
        <v>1</v>
      </c>
      <c r="AE198" s="143">
        <f t="shared" si="103"/>
        <v>1</v>
      </c>
      <c r="AF198" s="143">
        <f t="shared" si="103"/>
        <v>1</v>
      </c>
      <c r="AG198" s="143">
        <f t="shared" si="103"/>
        <v>1</v>
      </c>
      <c r="AH198" s="143">
        <f t="shared" si="103"/>
        <v>1</v>
      </c>
      <c r="AI198" s="143">
        <f t="shared" si="103"/>
        <v>1</v>
      </c>
      <c r="AJ198" s="143">
        <f t="shared" si="103"/>
        <v>1</v>
      </c>
      <c r="AK198" s="143">
        <f t="shared" si="103"/>
        <v>1</v>
      </c>
      <c r="AL198" s="143">
        <f t="shared" si="103"/>
        <v>1</v>
      </c>
      <c r="AM198" s="143">
        <f t="shared" si="103"/>
        <v>1</v>
      </c>
      <c r="AN198" s="143">
        <f t="shared" si="103"/>
        <v>1</v>
      </c>
      <c r="AO198" s="143">
        <f t="shared" si="103"/>
        <v>1</v>
      </c>
      <c r="AP198" s="143">
        <f t="shared" si="103"/>
        <v>1</v>
      </c>
      <c r="AQ198" s="143">
        <f t="shared" si="103"/>
        <v>1</v>
      </c>
      <c r="AR198" s="143">
        <f t="shared" si="103"/>
        <v>1</v>
      </c>
      <c r="AS198" s="143">
        <f t="shared" si="103"/>
        <v>1</v>
      </c>
      <c r="AT198" s="143">
        <f t="shared" si="103"/>
        <v>1</v>
      </c>
      <c r="AU198" s="143">
        <f t="shared" si="103"/>
        <v>1</v>
      </c>
      <c r="AV198" s="143">
        <f t="shared" si="103"/>
        <v>1</v>
      </c>
      <c r="AW198" s="143">
        <f t="shared" si="103"/>
        <v>1</v>
      </c>
      <c r="AX198" s="143">
        <f t="shared" si="103"/>
        <v>1</v>
      </c>
      <c r="AY198" s="143">
        <f t="shared" si="103"/>
        <v>1</v>
      </c>
      <c r="AZ198" s="143">
        <f t="shared" si="103"/>
        <v>1</v>
      </c>
      <c r="BA198" s="143">
        <f t="shared" si="103"/>
        <v>1</v>
      </c>
      <c r="BB198" s="143">
        <f t="shared" si="103"/>
        <v>1</v>
      </c>
      <c r="BC198" s="143">
        <f t="shared" si="103"/>
        <v>1</v>
      </c>
      <c r="BD198" s="143">
        <f t="shared" si="103"/>
        <v>1</v>
      </c>
      <c r="BE198" s="143">
        <f t="shared" si="104"/>
        <v>1</v>
      </c>
      <c r="BF198" s="143">
        <f t="shared" si="104"/>
        <v>1</v>
      </c>
      <c r="BG198" s="143">
        <f t="shared" si="104"/>
        <v>1</v>
      </c>
      <c r="BH198" s="143">
        <f t="shared" si="104"/>
        <v>1</v>
      </c>
      <c r="BI198" s="143">
        <f t="shared" si="104"/>
        <v>1</v>
      </c>
      <c r="BJ198" s="143">
        <f t="shared" si="104"/>
        <v>1</v>
      </c>
      <c r="BK198" s="143">
        <f t="shared" si="104"/>
        <v>1</v>
      </c>
      <c r="BL198" s="143">
        <f t="shared" si="104"/>
        <v>1</v>
      </c>
      <c r="BM198" s="143">
        <f t="shared" si="104"/>
        <v>1</v>
      </c>
      <c r="BN198" s="143">
        <f t="shared" si="104"/>
        <v>1</v>
      </c>
      <c r="BO198" s="143">
        <f t="shared" si="104"/>
        <v>1</v>
      </c>
    </row>
    <row r="199" spans="1:67" s="129" customFormat="1" ht="18.75" customHeight="1" x14ac:dyDescent="0.25">
      <c r="A199" s="122"/>
      <c r="B199" s="145" t="s">
        <v>1040</v>
      </c>
      <c r="C199" s="145" t="s">
        <v>1041</v>
      </c>
      <c r="D199" s="145" t="s">
        <v>19</v>
      </c>
      <c r="E199" s="224">
        <f>VLOOKUP(B199,'Cuadro Control'!C235:J2129,8,FALSE)</f>
        <v>320494616.71764702</v>
      </c>
      <c r="F199" s="146">
        <f t="shared" si="101"/>
        <v>6.0369617599332674E-2</v>
      </c>
      <c r="G199" s="147">
        <v>46344</v>
      </c>
      <c r="H199" s="147">
        <v>46349</v>
      </c>
      <c r="I199" s="146">
        <f t="shared" si="102"/>
        <v>0</v>
      </c>
      <c r="J199" s="146">
        <f t="shared" si="102"/>
        <v>0</v>
      </c>
      <c r="K199" s="146">
        <f t="shared" si="102"/>
        <v>0</v>
      </c>
      <c r="L199" s="146">
        <f t="shared" si="102"/>
        <v>0</v>
      </c>
      <c r="M199" s="146">
        <f t="shared" si="102"/>
        <v>0</v>
      </c>
      <c r="N199" s="146">
        <f t="shared" si="102"/>
        <v>0</v>
      </c>
      <c r="O199" s="146">
        <f t="shared" si="102"/>
        <v>0</v>
      </c>
      <c r="P199" s="146">
        <f t="shared" si="102"/>
        <v>0</v>
      </c>
      <c r="Q199" s="146">
        <f t="shared" si="102"/>
        <v>0</v>
      </c>
      <c r="R199" s="146">
        <f t="shared" si="102"/>
        <v>0</v>
      </c>
      <c r="S199" s="146">
        <f t="shared" si="102"/>
        <v>0</v>
      </c>
      <c r="T199" s="146">
        <f t="shared" si="102"/>
        <v>0</v>
      </c>
      <c r="U199" s="146">
        <f t="shared" si="102"/>
        <v>0</v>
      </c>
      <c r="V199" s="146">
        <f t="shared" si="102"/>
        <v>0</v>
      </c>
      <c r="W199" s="146">
        <f t="shared" si="102"/>
        <v>0</v>
      </c>
      <c r="X199" s="146">
        <f t="shared" si="102"/>
        <v>0</v>
      </c>
      <c r="Y199" s="146">
        <f t="shared" si="103"/>
        <v>0</v>
      </c>
      <c r="Z199" s="146">
        <f t="shared" si="103"/>
        <v>0</v>
      </c>
      <c r="AA199" s="146">
        <f t="shared" si="103"/>
        <v>0</v>
      </c>
      <c r="AB199" s="146">
        <f t="shared" si="103"/>
        <v>0.5</v>
      </c>
      <c r="AC199" s="146">
        <f t="shared" si="103"/>
        <v>1</v>
      </c>
      <c r="AD199" s="146">
        <f t="shared" si="103"/>
        <v>1</v>
      </c>
      <c r="AE199" s="146">
        <f t="shared" si="103"/>
        <v>1</v>
      </c>
      <c r="AF199" s="146">
        <f t="shared" si="103"/>
        <v>1</v>
      </c>
      <c r="AG199" s="146">
        <f t="shared" si="103"/>
        <v>1</v>
      </c>
      <c r="AH199" s="146">
        <f t="shared" si="103"/>
        <v>1</v>
      </c>
      <c r="AI199" s="146">
        <f t="shared" si="103"/>
        <v>1</v>
      </c>
      <c r="AJ199" s="146">
        <f t="shared" si="103"/>
        <v>1</v>
      </c>
      <c r="AK199" s="146">
        <f t="shared" si="103"/>
        <v>1</v>
      </c>
      <c r="AL199" s="146">
        <f t="shared" si="103"/>
        <v>1</v>
      </c>
      <c r="AM199" s="146">
        <f t="shared" si="103"/>
        <v>1</v>
      </c>
      <c r="AN199" s="146">
        <f t="shared" si="103"/>
        <v>1</v>
      </c>
      <c r="AO199" s="146">
        <f t="shared" si="103"/>
        <v>1</v>
      </c>
      <c r="AP199" s="146">
        <f t="shared" si="103"/>
        <v>1</v>
      </c>
      <c r="AQ199" s="146">
        <f t="shared" si="103"/>
        <v>1</v>
      </c>
      <c r="AR199" s="146">
        <f t="shared" si="103"/>
        <v>1</v>
      </c>
      <c r="AS199" s="146">
        <f t="shared" si="103"/>
        <v>1</v>
      </c>
      <c r="AT199" s="146">
        <f t="shared" si="103"/>
        <v>1</v>
      </c>
      <c r="AU199" s="146">
        <f t="shared" si="103"/>
        <v>1</v>
      </c>
      <c r="AV199" s="146">
        <f t="shared" si="103"/>
        <v>1</v>
      </c>
      <c r="AW199" s="146">
        <f t="shared" si="103"/>
        <v>1</v>
      </c>
      <c r="AX199" s="146">
        <f t="shared" si="103"/>
        <v>1</v>
      </c>
      <c r="AY199" s="146">
        <f t="shared" si="103"/>
        <v>1</v>
      </c>
      <c r="AZ199" s="146">
        <f t="shared" si="103"/>
        <v>1</v>
      </c>
      <c r="BA199" s="146">
        <f t="shared" si="103"/>
        <v>1</v>
      </c>
      <c r="BB199" s="146">
        <f t="shared" si="103"/>
        <v>1</v>
      </c>
      <c r="BC199" s="146">
        <f t="shared" si="103"/>
        <v>1</v>
      </c>
      <c r="BD199" s="146">
        <f t="shared" si="103"/>
        <v>1</v>
      </c>
      <c r="BE199" s="146">
        <f t="shared" si="104"/>
        <v>1</v>
      </c>
      <c r="BF199" s="146">
        <f t="shared" si="104"/>
        <v>1</v>
      </c>
      <c r="BG199" s="146">
        <f t="shared" si="104"/>
        <v>1</v>
      </c>
      <c r="BH199" s="146">
        <f t="shared" si="104"/>
        <v>1</v>
      </c>
      <c r="BI199" s="146">
        <f t="shared" si="104"/>
        <v>1</v>
      </c>
      <c r="BJ199" s="146">
        <f t="shared" si="104"/>
        <v>1</v>
      </c>
      <c r="BK199" s="146">
        <f t="shared" si="104"/>
        <v>1</v>
      </c>
      <c r="BL199" s="146">
        <f t="shared" si="104"/>
        <v>1</v>
      </c>
      <c r="BM199" s="146">
        <f t="shared" si="104"/>
        <v>1</v>
      </c>
      <c r="BN199" s="146">
        <f t="shared" si="104"/>
        <v>1</v>
      </c>
      <c r="BO199" s="146">
        <f t="shared" si="104"/>
        <v>1</v>
      </c>
    </row>
    <row r="200" spans="1:67" s="129" customFormat="1" ht="18.75" customHeight="1" x14ac:dyDescent="0.25">
      <c r="A200" s="122"/>
      <c r="B200" s="145" t="s">
        <v>1042</v>
      </c>
      <c r="C200" s="145" t="s">
        <v>1043</v>
      </c>
      <c r="D200" s="145" t="s">
        <v>8</v>
      </c>
      <c r="E200" s="224">
        <f>VLOOKUP(B200,'Cuadro Control'!C236:J2130,8,FALSE)</f>
        <v>94303618.549411759</v>
      </c>
      <c r="F200" s="146">
        <f t="shared" si="101"/>
        <v>1.7763397864110998E-2</v>
      </c>
      <c r="G200" s="147">
        <v>46349</v>
      </c>
      <c r="H200" s="147">
        <v>46351</v>
      </c>
      <c r="I200" s="146">
        <f t="shared" si="102"/>
        <v>0</v>
      </c>
      <c r="J200" s="146">
        <f t="shared" si="102"/>
        <v>0</v>
      </c>
      <c r="K200" s="146">
        <f t="shared" si="102"/>
        <v>0</v>
      </c>
      <c r="L200" s="146">
        <f t="shared" si="102"/>
        <v>0</v>
      </c>
      <c r="M200" s="146">
        <f t="shared" si="102"/>
        <v>0</v>
      </c>
      <c r="N200" s="146">
        <f t="shared" si="102"/>
        <v>0</v>
      </c>
      <c r="O200" s="146">
        <f t="shared" si="102"/>
        <v>0</v>
      </c>
      <c r="P200" s="146">
        <f t="shared" si="102"/>
        <v>0</v>
      </c>
      <c r="Q200" s="146">
        <f t="shared" si="102"/>
        <v>0</v>
      </c>
      <c r="R200" s="146">
        <f t="shared" si="102"/>
        <v>0</v>
      </c>
      <c r="S200" s="146">
        <f t="shared" si="102"/>
        <v>0</v>
      </c>
      <c r="T200" s="146">
        <f t="shared" si="102"/>
        <v>0</v>
      </c>
      <c r="U200" s="146">
        <f t="shared" si="102"/>
        <v>0</v>
      </c>
      <c r="V200" s="146">
        <f t="shared" si="102"/>
        <v>0</v>
      </c>
      <c r="W200" s="146">
        <f t="shared" si="102"/>
        <v>0</v>
      </c>
      <c r="X200" s="146">
        <f t="shared" si="102"/>
        <v>0</v>
      </c>
      <c r="Y200" s="146">
        <f t="shared" si="103"/>
        <v>0</v>
      </c>
      <c r="Z200" s="146">
        <f t="shared" si="103"/>
        <v>0</v>
      </c>
      <c r="AA200" s="146">
        <f t="shared" si="103"/>
        <v>0</v>
      </c>
      <c r="AB200" s="146">
        <f t="shared" si="103"/>
        <v>0</v>
      </c>
      <c r="AC200" s="146">
        <f t="shared" si="103"/>
        <v>1</v>
      </c>
      <c r="AD200" s="146">
        <f t="shared" si="103"/>
        <v>1</v>
      </c>
      <c r="AE200" s="146">
        <f t="shared" si="103"/>
        <v>1</v>
      </c>
      <c r="AF200" s="146">
        <f t="shared" si="103"/>
        <v>1</v>
      </c>
      <c r="AG200" s="146">
        <f t="shared" si="103"/>
        <v>1</v>
      </c>
      <c r="AH200" s="146">
        <f t="shared" si="103"/>
        <v>1</v>
      </c>
      <c r="AI200" s="146">
        <f t="shared" si="103"/>
        <v>1</v>
      </c>
      <c r="AJ200" s="146">
        <f t="shared" si="103"/>
        <v>1</v>
      </c>
      <c r="AK200" s="146">
        <f t="shared" si="103"/>
        <v>1</v>
      </c>
      <c r="AL200" s="146">
        <f t="shared" si="103"/>
        <v>1</v>
      </c>
      <c r="AM200" s="146">
        <f t="shared" si="103"/>
        <v>1</v>
      </c>
      <c r="AN200" s="146">
        <f t="shared" si="103"/>
        <v>1</v>
      </c>
      <c r="AO200" s="146">
        <f t="shared" si="103"/>
        <v>1</v>
      </c>
      <c r="AP200" s="146">
        <f t="shared" si="103"/>
        <v>1</v>
      </c>
      <c r="AQ200" s="146">
        <f t="shared" si="103"/>
        <v>1</v>
      </c>
      <c r="AR200" s="146">
        <f t="shared" si="103"/>
        <v>1</v>
      </c>
      <c r="AS200" s="146">
        <f t="shared" si="103"/>
        <v>1</v>
      </c>
      <c r="AT200" s="146">
        <f t="shared" si="103"/>
        <v>1</v>
      </c>
      <c r="AU200" s="146">
        <f t="shared" si="103"/>
        <v>1</v>
      </c>
      <c r="AV200" s="146">
        <f t="shared" si="103"/>
        <v>1</v>
      </c>
      <c r="AW200" s="146">
        <f t="shared" si="103"/>
        <v>1</v>
      </c>
      <c r="AX200" s="146">
        <f t="shared" si="103"/>
        <v>1</v>
      </c>
      <c r="AY200" s="146">
        <f t="shared" si="103"/>
        <v>1</v>
      </c>
      <c r="AZ200" s="146">
        <f t="shared" si="103"/>
        <v>1</v>
      </c>
      <c r="BA200" s="146">
        <f t="shared" si="103"/>
        <v>1</v>
      </c>
      <c r="BB200" s="146">
        <f t="shared" si="103"/>
        <v>1</v>
      </c>
      <c r="BC200" s="146">
        <f t="shared" si="103"/>
        <v>1</v>
      </c>
      <c r="BD200" s="146">
        <f t="shared" si="103"/>
        <v>1</v>
      </c>
      <c r="BE200" s="146">
        <f t="shared" si="104"/>
        <v>1</v>
      </c>
      <c r="BF200" s="146">
        <f t="shared" si="104"/>
        <v>1</v>
      </c>
      <c r="BG200" s="146">
        <f t="shared" si="104"/>
        <v>1</v>
      </c>
      <c r="BH200" s="146">
        <f t="shared" si="104"/>
        <v>1</v>
      </c>
      <c r="BI200" s="146">
        <f t="shared" si="104"/>
        <v>1</v>
      </c>
      <c r="BJ200" s="146">
        <f t="shared" si="104"/>
        <v>1</v>
      </c>
      <c r="BK200" s="146">
        <f t="shared" si="104"/>
        <v>1</v>
      </c>
      <c r="BL200" s="146">
        <f t="shared" si="104"/>
        <v>1</v>
      </c>
      <c r="BM200" s="146">
        <f t="shared" si="104"/>
        <v>1</v>
      </c>
      <c r="BN200" s="146">
        <f t="shared" si="104"/>
        <v>1</v>
      </c>
      <c r="BO200" s="146">
        <f t="shared" si="104"/>
        <v>1</v>
      </c>
    </row>
    <row r="201" spans="1:67" s="129" customFormat="1" ht="18.75" customHeight="1" x14ac:dyDescent="0.25">
      <c r="A201" s="122"/>
      <c r="B201" s="145" t="s">
        <v>1044</v>
      </c>
      <c r="C201" s="145" t="s">
        <v>1045</v>
      </c>
      <c r="D201" s="145" t="s">
        <v>26</v>
      </c>
      <c r="E201" s="224">
        <f>VLOOKUP(B201,'Cuadro Control'!C237:J2131,8,FALSE)</f>
        <v>179436034.15411764</v>
      </c>
      <c r="F201" s="146">
        <f t="shared" si="101"/>
        <v>3.3799272126209236E-2</v>
      </c>
      <c r="G201" s="147">
        <v>46351</v>
      </c>
      <c r="H201" s="147">
        <v>46356</v>
      </c>
      <c r="I201" s="146">
        <f t="shared" si="102"/>
        <v>0</v>
      </c>
      <c r="J201" s="146">
        <f t="shared" si="102"/>
        <v>0</v>
      </c>
      <c r="K201" s="146">
        <f t="shared" si="102"/>
        <v>0</v>
      </c>
      <c r="L201" s="146">
        <f t="shared" si="102"/>
        <v>0</v>
      </c>
      <c r="M201" s="146">
        <f t="shared" si="102"/>
        <v>0</v>
      </c>
      <c r="N201" s="146">
        <f t="shared" si="102"/>
        <v>0</v>
      </c>
      <c r="O201" s="146">
        <f t="shared" si="102"/>
        <v>0</v>
      </c>
      <c r="P201" s="146">
        <f t="shared" si="102"/>
        <v>0</v>
      </c>
      <c r="Q201" s="146">
        <f t="shared" si="102"/>
        <v>0</v>
      </c>
      <c r="R201" s="146">
        <f t="shared" si="102"/>
        <v>0</v>
      </c>
      <c r="S201" s="146">
        <f t="shared" si="102"/>
        <v>0</v>
      </c>
      <c r="T201" s="146">
        <f t="shared" si="102"/>
        <v>0</v>
      </c>
      <c r="U201" s="146">
        <f t="shared" si="102"/>
        <v>0</v>
      </c>
      <c r="V201" s="146">
        <f t="shared" si="102"/>
        <v>0</v>
      </c>
      <c r="W201" s="146">
        <f t="shared" si="102"/>
        <v>0</v>
      </c>
      <c r="X201" s="146">
        <f t="shared" si="102"/>
        <v>0</v>
      </c>
      <c r="Y201" s="146">
        <f t="shared" si="103"/>
        <v>0</v>
      </c>
      <c r="Z201" s="146">
        <f t="shared" si="103"/>
        <v>0</v>
      </c>
      <c r="AA201" s="146">
        <f t="shared" si="103"/>
        <v>0</v>
      </c>
      <c r="AB201" s="146">
        <f t="shared" si="103"/>
        <v>0</v>
      </c>
      <c r="AC201" s="146">
        <f t="shared" si="103"/>
        <v>0.5</v>
      </c>
      <c r="AD201" s="146">
        <f t="shared" si="103"/>
        <v>1</v>
      </c>
      <c r="AE201" s="146">
        <f t="shared" si="103"/>
        <v>1</v>
      </c>
      <c r="AF201" s="146">
        <f t="shared" si="103"/>
        <v>1</v>
      </c>
      <c r="AG201" s="146">
        <f t="shared" si="103"/>
        <v>1</v>
      </c>
      <c r="AH201" s="146">
        <f t="shared" si="103"/>
        <v>1</v>
      </c>
      <c r="AI201" s="146">
        <f t="shared" si="103"/>
        <v>1</v>
      </c>
      <c r="AJ201" s="146">
        <f t="shared" si="103"/>
        <v>1</v>
      </c>
      <c r="AK201" s="146">
        <f t="shared" si="103"/>
        <v>1</v>
      </c>
      <c r="AL201" s="146">
        <f t="shared" si="103"/>
        <v>1</v>
      </c>
      <c r="AM201" s="146">
        <f t="shared" si="103"/>
        <v>1</v>
      </c>
      <c r="AN201" s="146">
        <f t="shared" si="103"/>
        <v>1</v>
      </c>
      <c r="AO201" s="146">
        <f t="shared" si="103"/>
        <v>1</v>
      </c>
      <c r="AP201" s="146">
        <f t="shared" si="103"/>
        <v>1</v>
      </c>
      <c r="AQ201" s="146">
        <f t="shared" si="103"/>
        <v>1</v>
      </c>
      <c r="AR201" s="146">
        <f t="shared" si="103"/>
        <v>1</v>
      </c>
      <c r="AS201" s="146">
        <f t="shared" si="103"/>
        <v>1</v>
      </c>
      <c r="AT201" s="146">
        <f t="shared" si="103"/>
        <v>1</v>
      </c>
      <c r="AU201" s="146">
        <f t="shared" si="103"/>
        <v>1</v>
      </c>
      <c r="AV201" s="146">
        <f t="shared" si="103"/>
        <v>1</v>
      </c>
      <c r="AW201" s="146">
        <f t="shared" si="103"/>
        <v>1</v>
      </c>
      <c r="AX201" s="146">
        <f t="shared" si="103"/>
        <v>1</v>
      </c>
      <c r="AY201" s="146">
        <f t="shared" si="103"/>
        <v>1</v>
      </c>
      <c r="AZ201" s="146">
        <f t="shared" si="103"/>
        <v>1</v>
      </c>
      <c r="BA201" s="146">
        <f t="shared" si="103"/>
        <v>1</v>
      </c>
      <c r="BB201" s="146">
        <f t="shared" si="103"/>
        <v>1</v>
      </c>
      <c r="BC201" s="146">
        <f t="shared" si="103"/>
        <v>1</v>
      </c>
      <c r="BD201" s="146">
        <f t="shared" si="103"/>
        <v>1</v>
      </c>
      <c r="BE201" s="146">
        <f t="shared" si="104"/>
        <v>1</v>
      </c>
      <c r="BF201" s="146">
        <f t="shared" si="104"/>
        <v>1</v>
      </c>
      <c r="BG201" s="146">
        <f t="shared" si="104"/>
        <v>1</v>
      </c>
      <c r="BH201" s="146">
        <f t="shared" si="104"/>
        <v>1</v>
      </c>
      <c r="BI201" s="146">
        <f t="shared" si="104"/>
        <v>1</v>
      </c>
      <c r="BJ201" s="146">
        <f t="shared" si="104"/>
        <v>1</v>
      </c>
      <c r="BK201" s="146">
        <f t="shared" si="104"/>
        <v>1</v>
      </c>
      <c r="BL201" s="146">
        <f t="shared" si="104"/>
        <v>1</v>
      </c>
      <c r="BM201" s="146">
        <f t="shared" si="104"/>
        <v>1</v>
      </c>
      <c r="BN201" s="146">
        <f t="shared" si="104"/>
        <v>1</v>
      </c>
      <c r="BO201" s="146">
        <f t="shared" si="104"/>
        <v>1</v>
      </c>
    </row>
    <row r="202" spans="1:67" s="129" customFormat="1" ht="18.75" customHeight="1" x14ac:dyDescent="0.25">
      <c r="A202" s="122"/>
      <c r="B202" s="145" t="s">
        <v>1046</v>
      </c>
      <c r="C202" s="145" t="s">
        <v>1047</v>
      </c>
      <c r="D202" s="145" t="s">
        <v>730</v>
      </c>
      <c r="E202" s="224">
        <f>VLOOKUP(B202,'Cuadro Control'!C238:J2132,8,FALSE)</f>
        <v>1212623361.2117648</v>
      </c>
      <c r="F202" s="146">
        <f t="shared" si="101"/>
        <v>0.22841447185013161</v>
      </c>
      <c r="G202" s="147">
        <v>46356</v>
      </c>
      <c r="H202" s="147">
        <v>46373</v>
      </c>
      <c r="I202" s="146">
        <f t="shared" si="102"/>
        <v>0</v>
      </c>
      <c r="J202" s="146">
        <f t="shared" si="102"/>
        <v>0</v>
      </c>
      <c r="K202" s="146">
        <f t="shared" si="102"/>
        <v>0</v>
      </c>
      <c r="L202" s="146">
        <f t="shared" si="102"/>
        <v>0</v>
      </c>
      <c r="M202" s="146">
        <f t="shared" si="102"/>
        <v>0</v>
      </c>
      <c r="N202" s="146">
        <f t="shared" si="102"/>
        <v>0</v>
      </c>
      <c r="O202" s="146">
        <f t="shared" si="102"/>
        <v>0</v>
      </c>
      <c r="P202" s="146">
        <f t="shared" si="102"/>
        <v>0</v>
      </c>
      <c r="Q202" s="146">
        <f t="shared" si="102"/>
        <v>0</v>
      </c>
      <c r="R202" s="146">
        <f t="shared" si="102"/>
        <v>0</v>
      </c>
      <c r="S202" s="146">
        <f t="shared" si="102"/>
        <v>0</v>
      </c>
      <c r="T202" s="146">
        <f t="shared" si="102"/>
        <v>0</v>
      </c>
      <c r="U202" s="146">
        <f t="shared" si="102"/>
        <v>0</v>
      </c>
      <c r="V202" s="146">
        <f t="shared" si="102"/>
        <v>0</v>
      </c>
      <c r="W202" s="146">
        <f t="shared" si="102"/>
        <v>0</v>
      </c>
      <c r="X202" s="146">
        <f t="shared" si="102"/>
        <v>0</v>
      </c>
      <c r="Y202" s="146">
        <f t="shared" si="103"/>
        <v>0</v>
      </c>
      <c r="Z202" s="146">
        <f t="shared" si="103"/>
        <v>0</v>
      </c>
      <c r="AA202" s="146">
        <f t="shared" si="103"/>
        <v>0</v>
      </c>
      <c r="AB202" s="146">
        <f t="shared" si="103"/>
        <v>0</v>
      </c>
      <c r="AC202" s="146">
        <f t="shared" si="103"/>
        <v>0</v>
      </c>
      <c r="AD202" s="146">
        <f t="shared" si="103"/>
        <v>0.27777777777777779</v>
      </c>
      <c r="AE202" s="146">
        <f t="shared" si="103"/>
        <v>0.66666666666666663</v>
      </c>
      <c r="AF202" s="146">
        <f t="shared" si="103"/>
        <v>1</v>
      </c>
      <c r="AG202" s="146">
        <f t="shared" si="103"/>
        <v>1</v>
      </c>
      <c r="AH202" s="146">
        <f t="shared" si="103"/>
        <v>1</v>
      </c>
      <c r="AI202" s="146">
        <f t="shared" si="103"/>
        <v>1</v>
      </c>
      <c r="AJ202" s="146">
        <f t="shared" si="103"/>
        <v>1</v>
      </c>
      <c r="AK202" s="146">
        <f t="shared" si="103"/>
        <v>1</v>
      </c>
      <c r="AL202" s="146">
        <f t="shared" si="103"/>
        <v>1</v>
      </c>
      <c r="AM202" s="146">
        <f t="shared" si="103"/>
        <v>1</v>
      </c>
      <c r="AN202" s="146">
        <f t="shared" si="103"/>
        <v>1</v>
      </c>
      <c r="AO202" s="146">
        <f t="shared" si="103"/>
        <v>1</v>
      </c>
      <c r="AP202" s="146">
        <f t="shared" si="103"/>
        <v>1</v>
      </c>
      <c r="AQ202" s="146">
        <f t="shared" si="103"/>
        <v>1</v>
      </c>
      <c r="AR202" s="146">
        <f t="shared" si="103"/>
        <v>1</v>
      </c>
      <c r="AS202" s="146">
        <f t="shared" si="103"/>
        <v>1</v>
      </c>
      <c r="AT202" s="146">
        <f t="shared" si="103"/>
        <v>1</v>
      </c>
      <c r="AU202" s="146">
        <f t="shared" si="103"/>
        <v>1</v>
      </c>
      <c r="AV202" s="146">
        <f t="shared" si="103"/>
        <v>1</v>
      </c>
      <c r="AW202" s="146">
        <f t="shared" si="103"/>
        <v>1</v>
      </c>
      <c r="AX202" s="146">
        <f t="shared" si="103"/>
        <v>1</v>
      </c>
      <c r="AY202" s="146">
        <f t="shared" si="103"/>
        <v>1</v>
      </c>
      <c r="AZ202" s="146">
        <f t="shared" si="103"/>
        <v>1</v>
      </c>
      <c r="BA202" s="146">
        <f t="shared" si="103"/>
        <v>1</v>
      </c>
      <c r="BB202" s="146">
        <f t="shared" si="103"/>
        <v>1</v>
      </c>
      <c r="BC202" s="146">
        <f t="shared" si="103"/>
        <v>1</v>
      </c>
      <c r="BD202" s="146">
        <f t="shared" si="103"/>
        <v>1</v>
      </c>
      <c r="BE202" s="146">
        <f t="shared" si="104"/>
        <v>1</v>
      </c>
      <c r="BF202" s="146">
        <f t="shared" si="104"/>
        <v>1</v>
      </c>
      <c r="BG202" s="146">
        <f t="shared" si="104"/>
        <v>1</v>
      </c>
      <c r="BH202" s="146">
        <f t="shared" si="104"/>
        <v>1</v>
      </c>
      <c r="BI202" s="146">
        <f t="shared" si="104"/>
        <v>1</v>
      </c>
      <c r="BJ202" s="146">
        <f t="shared" si="104"/>
        <v>1</v>
      </c>
      <c r="BK202" s="146">
        <f t="shared" si="104"/>
        <v>1</v>
      </c>
      <c r="BL202" s="146">
        <f t="shared" si="104"/>
        <v>1</v>
      </c>
      <c r="BM202" s="146">
        <f t="shared" si="104"/>
        <v>1</v>
      </c>
      <c r="BN202" s="146">
        <f t="shared" si="104"/>
        <v>1</v>
      </c>
      <c r="BO202" s="146">
        <f t="shared" si="104"/>
        <v>1</v>
      </c>
    </row>
    <row r="203" spans="1:67" s="129" customFormat="1" ht="18.75" customHeight="1" x14ac:dyDescent="0.25">
      <c r="A203" s="122"/>
      <c r="B203" s="145" t="s">
        <v>1048</v>
      </c>
      <c r="C203" s="145" t="s">
        <v>1049</v>
      </c>
      <c r="D203" s="145" t="s">
        <v>6</v>
      </c>
      <c r="E203" s="224">
        <f>VLOOKUP(B203,'Cuadro Control'!C239:J2133,8,FALSE)</f>
        <v>0</v>
      </c>
      <c r="F203" s="146">
        <f t="shared" si="101"/>
        <v>0</v>
      </c>
      <c r="G203" s="147">
        <v>46452</v>
      </c>
      <c r="H203" s="147">
        <v>46456</v>
      </c>
      <c r="I203" s="146">
        <f t="shared" si="102"/>
        <v>0</v>
      </c>
      <c r="J203" s="146">
        <f t="shared" si="102"/>
        <v>0</v>
      </c>
      <c r="K203" s="146">
        <f t="shared" si="102"/>
        <v>0</v>
      </c>
      <c r="L203" s="146">
        <f t="shared" si="102"/>
        <v>0</v>
      </c>
      <c r="M203" s="146">
        <f t="shared" si="102"/>
        <v>0</v>
      </c>
      <c r="N203" s="146">
        <f t="shared" si="102"/>
        <v>0</v>
      </c>
      <c r="O203" s="146">
        <f t="shared" si="102"/>
        <v>0</v>
      </c>
      <c r="P203" s="146">
        <f t="shared" si="102"/>
        <v>0</v>
      </c>
      <c r="Q203" s="146">
        <f t="shared" si="102"/>
        <v>0</v>
      </c>
      <c r="R203" s="146">
        <f t="shared" si="102"/>
        <v>0</v>
      </c>
      <c r="S203" s="146">
        <f t="shared" si="102"/>
        <v>0</v>
      </c>
      <c r="T203" s="146">
        <f t="shared" si="102"/>
        <v>0</v>
      </c>
      <c r="U203" s="146">
        <f t="shared" si="102"/>
        <v>0</v>
      </c>
      <c r="V203" s="146">
        <f t="shared" si="102"/>
        <v>0</v>
      </c>
      <c r="W203" s="146">
        <f t="shared" si="102"/>
        <v>0</v>
      </c>
      <c r="X203" s="146">
        <f t="shared" si="102"/>
        <v>0</v>
      </c>
      <c r="Y203" s="146">
        <f t="shared" si="103"/>
        <v>0</v>
      </c>
      <c r="Z203" s="146">
        <f t="shared" si="103"/>
        <v>0</v>
      </c>
      <c r="AA203" s="146">
        <f t="shared" si="103"/>
        <v>0</v>
      </c>
      <c r="AB203" s="146">
        <f t="shared" si="103"/>
        <v>0</v>
      </c>
      <c r="AC203" s="146">
        <f t="shared" si="103"/>
        <v>0</v>
      </c>
      <c r="AD203" s="146">
        <f t="shared" si="103"/>
        <v>0</v>
      </c>
      <c r="AE203" s="146">
        <f t="shared" si="103"/>
        <v>0</v>
      </c>
      <c r="AF203" s="146">
        <f t="shared" si="103"/>
        <v>0</v>
      </c>
      <c r="AG203" s="146">
        <f t="shared" si="103"/>
        <v>0</v>
      </c>
      <c r="AH203" s="146">
        <f t="shared" si="103"/>
        <v>0</v>
      </c>
      <c r="AI203" s="146">
        <f t="shared" si="103"/>
        <v>0</v>
      </c>
      <c r="AJ203" s="146">
        <f t="shared" si="103"/>
        <v>0</v>
      </c>
      <c r="AK203" s="146">
        <f t="shared" si="103"/>
        <v>0</v>
      </c>
      <c r="AL203" s="146">
        <f t="shared" si="103"/>
        <v>0</v>
      </c>
      <c r="AM203" s="146">
        <f t="shared" si="103"/>
        <v>0</v>
      </c>
      <c r="AN203" s="146">
        <f t="shared" si="103"/>
        <v>0</v>
      </c>
      <c r="AO203" s="146">
        <f t="shared" si="103"/>
        <v>0</v>
      </c>
      <c r="AP203" s="146">
        <f t="shared" si="103"/>
        <v>0</v>
      </c>
      <c r="AQ203" s="146">
        <f t="shared" si="103"/>
        <v>0</v>
      </c>
      <c r="AR203" s="146">
        <f t="shared" si="103"/>
        <v>1</v>
      </c>
      <c r="AS203" s="146">
        <f t="shared" si="103"/>
        <v>1</v>
      </c>
      <c r="AT203" s="146">
        <f t="shared" si="103"/>
        <v>1</v>
      </c>
      <c r="AU203" s="146">
        <f t="shared" si="103"/>
        <v>1</v>
      </c>
      <c r="AV203" s="146">
        <f t="shared" si="103"/>
        <v>1</v>
      </c>
      <c r="AW203" s="146">
        <f t="shared" si="103"/>
        <v>1</v>
      </c>
      <c r="AX203" s="146">
        <f t="shared" si="103"/>
        <v>1</v>
      </c>
      <c r="AY203" s="146">
        <f t="shared" si="103"/>
        <v>1</v>
      </c>
      <c r="AZ203" s="146">
        <f t="shared" si="103"/>
        <v>1</v>
      </c>
      <c r="BA203" s="146">
        <f t="shared" si="103"/>
        <v>1</v>
      </c>
      <c r="BB203" s="146">
        <f t="shared" si="103"/>
        <v>1</v>
      </c>
      <c r="BC203" s="146">
        <f t="shared" si="103"/>
        <v>1</v>
      </c>
      <c r="BD203" s="146">
        <f t="shared" ref="BD203:BO210" si="105">IF($G203=0,0,IF(BD$6&lt;$G203,0,IF(BD$6&gt;$H203,1,(BD$6-$G203+1)/($H203-$G203+1))))</f>
        <v>1</v>
      </c>
      <c r="BE203" s="146">
        <f t="shared" si="105"/>
        <v>1</v>
      </c>
      <c r="BF203" s="146">
        <f t="shared" si="105"/>
        <v>1</v>
      </c>
      <c r="BG203" s="146">
        <f t="shared" si="105"/>
        <v>1</v>
      </c>
      <c r="BH203" s="146">
        <f t="shared" si="105"/>
        <v>1</v>
      </c>
      <c r="BI203" s="146">
        <f t="shared" si="105"/>
        <v>1</v>
      </c>
      <c r="BJ203" s="146">
        <f t="shared" si="105"/>
        <v>1</v>
      </c>
      <c r="BK203" s="146">
        <f t="shared" si="105"/>
        <v>1</v>
      </c>
      <c r="BL203" s="146">
        <f t="shared" si="105"/>
        <v>1</v>
      </c>
      <c r="BM203" s="146">
        <f t="shared" si="105"/>
        <v>1</v>
      </c>
      <c r="BN203" s="146">
        <f t="shared" si="105"/>
        <v>1</v>
      </c>
      <c r="BO203" s="146">
        <f t="shared" si="105"/>
        <v>1</v>
      </c>
    </row>
    <row r="204" spans="1:67" s="129" customFormat="1" ht="18.75" customHeight="1" x14ac:dyDescent="0.25">
      <c r="A204" s="122"/>
      <c r="B204" s="148" t="s">
        <v>1050</v>
      </c>
      <c r="C204" s="148" t="s">
        <v>1051</v>
      </c>
      <c r="D204" s="148" t="s">
        <v>3</v>
      </c>
      <c r="E204" s="225">
        <f>VLOOKUP(B204,'Cuadro Control'!C240:J2134,8,FALSE)</f>
        <v>0</v>
      </c>
      <c r="F204" s="149">
        <f t="shared" si="101"/>
        <v>0</v>
      </c>
      <c r="G204" s="150">
        <v>46456</v>
      </c>
      <c r="H204" s="150">
        <v>46456</v>
      </c>
      <c r="I204" s="149">
        <f t="shared" si="102"/>
        <v>0</v>
      </c>
      <c r="J204" s="149">
        <f t="shared" si="102"/>
        <v>0</v>
      </c>
      <c r="K204" s="149">
        <f t="shared" si="102"/>
        <v>0</v>
      </c>
      <c r="L204" s="149">
        <f t="shared" si="102"/>
        <v>0</v>
      </c>
      <c r="M204" s="149">
        <f t="shared" si="102"/>
        <v>0</v>
      </c>
      <c r="N204" s="149">
        <f t="shared" si="102"/>
        <v>0</v>
      </c>
      <c r="O204" s="149">
        <f t="shared" si="102"/>
        <v>0</v>
      </c>
      <c r="P204" s="149">
        <f t="shared" si="102"/>
        <v>0</v>
      </c>
      <c r="Q204" s="149">
        <f t="shared" si="102"/>
        <v>0</v>
      </c>
      <c r="R204" s="149">
        <f t="shared" si="102"/>
        <v>0</v>
      </c>
      <c r="S204" s="149">
        <f t="shared" si="102"/>
        <v>0</v>
      </c>
      <c r="T204" s="149">
        <f t="shared" si="102"/>
        <v>0</v>
      </c>
      <c r="U204" s="149">
        <f t="shared" si="102"/>
        <v>0</v>
      </c>
      <c r="V204" s="149">
        <f t="shared" si="102"/>
        <v>0</v>
      </c>
      <c r="W204" s="149">
        <f t="shared" si="102"/>
        <v>0</v>
      </c>
      <c r="X204" s="149">
        <f t="shared" si="102"/>
        <v>0</v>
      </c>
      <c r="Y204" s="149">
        <f t="shared" ref="Y204:BD210" si="106">IF($G204=0,0,IF(Y$6&lt;$G204,0,IF(Y$6&gt;$H204,1,(Y$6-$G204+1)/($H204-$G204+1))))</f>
        <v>0</v>
      </c>
      <c r="Z204" s="149">
        <f t="shared" si="106"/>
        <v>0</v>
      </c>
      <c r="AA204" s="149">
        <f t="shared" si="106"/>
        <v>0</v>
      </c>
      <c r="AB204" s="149">
        <f t="shared" si="106"/>
        <v>0</v>
      </c>
      <c r="AC204" s="149">
        <f t="shared" si="106"/>
        <v>0</v>
      </c>
      <c r="AD204" s="149">
        <f t="shared" si="106"/>
        <v>0</v>
      </c>
      <c r="AE204" s="149">
        <f t="shared" si="106"/>
        <v>0</v>
      </c>
      <c r="AF204" s="149">
        <f t="shared" si="106"/>
        <v>0</v>
      </c>
      <c r="AG204" s="149">
        <f t="shared" si="106"/>
        <v>0</v>
      </c>
      <c r="AH204" s="149">
        <f t="shared" si="106"/>
        <v>0</v>
      </c>
      <c r="AI204" s="149">
        <f t="shared" si="106"/>
        <v>0</v>
      </c>
      <c r="AJ204" s="149">
        <f t="shared" si="106"/>
        <v>0</v>
      </c>
      <c r="AK204" s="149">
        <f t="shared" si="106"/>
        <v>0</v>
      </c>
      <c r="AL204" s="149">
        <f t="shared" si="106"/>
        <v>0</v>
      </c>
      <c r="AM204" s="149">
        <f t="shared" si="106"/>
        <v>0</v>
      </c>
      <c r="AN204" s="149">
        <f t="shared" si="106"/>
        <v>0</v>
      </c>
      <c r="AO204" s="149">
        <f t="shared" si="106"/>
        <v>0</v>
      </c>
      <c r="AP204" s="149">
        <f t="shared" si="106"/>
        <v>0</v>
      </c>
      <c r="AQ204" s="149">
        <f t="shared" si="106"/>
        <v>0</v>
      </c>
      <c r="AR204" s="149">
        <f t="shared" si="106"/>
        <v>1</v>
      </c>
      <c r="AS204" s="149">
        <f t="shared" si="106"/>
        <v>1</v>
      </c>
      <c r="AT204" s="149">
        <f t="shared" si="106"/>
        <v>1</v>
      </c>
      <c r="AU204" s="149">
        <f t="shared" si="106"/>
        <v>1</v>
      </c>
      <c r="AV204" s="149">
        <f t="shared" si="106"/>
        <v>1</v>
      </c>
      <c r="AW204" s="149">
        <f t="shared" si="106"/>
        <v>1</v>
      </c>
      <c r="AX204" s="149">
        <f t="shared" si="106"/>
        <v>1</v>
      </c>
      <c r="AY204" s="149">
        <f t="shared" si="106"/>
        <v>1</v>
      </c>
      <c r="AZ204" s="149">
        <f t="shared" si="106"/>
        <v>1</v>
      </c>
      <c r="BA204" s="149">
        <f t="shared" si="106"/>
        <v>1</v>
      </c>
      <c r="BB204" s="149">
        <f t="shared" si="106"/>
        <v>1</v>
      </c>
      <c r="BC204" s="149">
        <f t="shared" si="106"/>
        <v>1</v>
      </c>
      <c r="BD204" s="149">
        <f t="shared" si="106"/>
        <v>1</v>
      </c>
      <c r="BE204" s="149">
        <f t="shared" si="105"/>
        <v>1</v>
      </c>
      <c r="BF204" s="149">
        <f t="shared" si="105"/>
        <v>1</v>
      </c>
      <c r="BG204" s="149">
        <f t="shared" si="105"/>
        <v>1</v>
      </c>
      <c r="BH204" s="149">
        <f t="shared" si="105"/>
        <v>1</v>
      </c>
      <c r="BI204" s="149">
        <f t="shared" si="105"/>
        <v>1</v>
      </c>
      <c r="BJ204" s="149">
        <f t="shared" si="105"/>
        <v>1</v>
      </c>
      <c r="BK204" s="149">
        <f t="shared" si="105"/>
        <v>1</v>
      </c>
      <c r="BL204" s="149">
        <f t="shared" si="105"/>
        <v>1</v>
      </c>
      <c r="BM204" s="149">
        <f t="shared" si="105"/>
        <v>1</v>
      </c>
      <c r="BN204" s="149">
        <f t="shared" si="105"/>
        <v>1</v>
      </c>
      <c r="BO204" s="149">
        <f t="shared" si="105"/>
        <v>1</v>
      </c>
    </row>
    <row r="205" spans="1:67" s="129" customFormat="1" ht="18.75" customHeight="1" x14ac:dyDescent="0.25">
      <c r="A205" s="122"/>
      <c r="B205" s="145" t="s">
        <v>1052</v>
      </c>
      <c r="C205" s="145" t="s">
        <v>1053</v>
      </c>
      <c r="D205" s="145" t="s">
        <v>8</v>
      </c>
      <c r="E205" s="224">
        <f>VLOOKUP(B205,'Cuadro Control'!C241:J2135,8,FALSE)</f>
        <v>1230815225.9452939</v>
      </c>
      <c r="F205" s="146">
        <f t="shared" si="101"/>
        <v>0.2318411625341423</v>
      </c>
      <c r="G205" s="147">
        <v>46456</v>
      </c>
      <c r="H205" s="147">
        <v>46457</v>
      </c>
      <c r="I205" s="146">
        <f t="shared" si="102"/>
        <v>0</v>
      </c>
      <c r="J205" s="146">
        <f t="shared" si="102"/>
        <v>0</v>
      </c>
      <c r="K205" s="146">
        <f t="shared" si="102"/>
        <v>0</v>
      </c>
      <c r="L205" s="146">
        <f t="shared" si="102"/>
        <v>0</v>
      </c>
      <c r="M205" s="146">
        <f t="shared" si="102"/>
        <v>0</v>
      </c>
      <c r="N205" s="146">
        <f t="shared" si="102"/>
        <v>0</v>
      </c>
      <c r="O205" s="146">
        <f t="shared" si="102"/>
        <v>0</v>
      </c>
      <c r="P205" s="146">
        <f t="shared" si="102"/>
        <v>0</v>
      </c>
      <c r="Q205" s="146">
        <f t="shared" si="102"/>
        <v>0</v>
      </c>
      <c r="R205" s="146">
        <f t="shared" si="102"/>
        <v>0</v>
      </c>
      <c r="S205" s="146">
        <f t="shared" si="102"/>
        <v>0</v>
      </c>
      <c r="T205" s="146">
        <f t="shared" si="102"/>
        <v>0</v>
      </c>
      <c r="U205" s="146">
        <f t="shared" si="102"/>
        <v>0</v>
      </c>
      <c r="V205" s="146">
        <f t="shared" si="102"/>
        <v>0</v>
      </c>
      <c r="W205" s="146">
        <f t="shared" si="102"/>
        <v>0</v>
      </c>
      <c r="X205" s="146">
        <f t="shared" si="102"/>
        <v>0</v>
      </c>
      <c r="Y205" s="146">
        <f t="shared" si="106"/>
        <v>0</v>
      </c>
      <c r="Z205" s="146">
        <f t="shared" si="106"/>
        <v>0</v>
      </c>
      <c r="AA205" s="146">
        <f t="shared" si="106"/>
        <v>0</v>
      </c>
      <c r="AB205" s="146">
        <f t="shared" si="106"/>
        <v>0</v>
      </c>
      <c r="AC205" s="146">
        <f t="shared" si="106"/>
        <v>0</v>
      </c>
      <c r="AD205" s="146">
        <f t="shared" si="106"/>
        <v>0</v>
      </c>
      <c r="AE205" s="146">
        <f t="shared" si="106"/>
        <v>0</v>
      </c>
      <c r="AF205" s="146">
        <f t="shared" si="106"/>
        <v>0</v>
      </c>
      <c r="AG205" s="146">
        <f t="shared" si="106"/>
        <v>0</v>
      </c>
      <c r="AH205" s="146">
        <f t="shared" si="106"/>
        <v>0</v>
      </c>
      <c r="AI205" s="146">
        <f t="shared" si="106"/>
        <v>0</v>
      </c>
      <c r="AJ205" s="146">
        <f t="shared" si="106"/>
        <v>0</v>
      </c>
      <c r="AK205" s="146">
        <f t="shared" si="106"/>
        <v>0</v>
      </c>
      <c r="AL205" s="146">
        <f t="shared" si="106"/>
        <v>0</v>
      </c>
      <c r="AM205" s="146">
        <f t="shared" si="106"/>
        <v>0</v>
      </c>
      <c r="AN205" s="146">
        <f t="shared" si="106"/>
        <v>0</v>
      </c>
      <c r="AO205" s="146">
        <f t="shared" si="106"/>
        <v>0</v>
      </c>
      <c r="AP205" s="146">
        <f t="shared" si="106"/>
        <v>0</v>
      </c>
      <c r="AQ205" s="146">
        <f t="shared" si="106"/>
        <v>0</v>
      </c>
      <c r="AR205" s="146">
        <f t="shared" si="106"/>
        <v>1</v>
      </c>
      <c r="AS205" s="146">
        <f t="shared" si="106"/>
        <v>1</v>
      </c>
      <c r="AT205" s="146">
        <f t="shared" si="106"/>
        <v>1</v>
      </c>
      <c r="AU205" s="146">
        <f t="shared" si="106"/>
        <v>1</v>
      </c>
      <c r="AV205" s="146">
        <f t="shared" si="106"/>
        <v>1</v>
      </c>
      <c r="AW205" s="146">
        <f t="shared" si="106"/>
        <v>1</v>
      </c>
      <c r="AX205" s="146">
        <f t="shared" si="106"/>
        <v>1</v>
      </c>
      <c r="AY205" s="146">
        <f t="shared" si="106"/>
        <v>1</v>
      </c>
      <c r="AZ205" s="146">
        <f t="shared" si="106"/>
        <v>1</v>
      </c>
      <c r="BA205" s="146">
        <f t="shared" si="106"/>
        <v>1</v>
      </c>
      <c r="BB205" s="146">
        <f t="shared" si="106"/>
        <v>1</v>
      </c>
      <c r="BC205" s="146">
        <f t="shared" si="106"/>
        <v>1</v>
      </c>
      <c r="BD205" s="146">
        <f t="shared" si="106"/>
        <v>1</v>
      </c>
      <c r="BE205" s="146">
        <f t="shared" si="105"/>
        <v>1</v>
      </c>
      <c r="BF205" s="146">
        <f t="shared" si="105"/>
        <v>1</v>
      </c>
      <c r="BG205" s="146">
        <f t="shared" si="105"/>
        <v>1</v>
      </c>
      <c r="BH205" s="146">
        <f t="shared" si="105"/>
        <v>1</v>
      </c>
      <c r="BI205" s="146">
        <f t="shared" si="105"/>
        <v>1</v>
      </c>
      <c r="BJ205" s="146">
        <f t="shared" si="105"/>
        <v>1</v>
      </c>
      <c r="BK205" s="146">
        <f t="shared" si="105"/>
        <v>1</v>
      </c>
      <c r="BL205" s="146">
        <f t="shared" si="105"/>
        <v>1</v>
      </c>
      <c r="BM205" s="146">
        <f t="shared" si="105"/>
        <v>1</v>
      </c>
      <c r="BN205" s="146">
        <f t="shared" si="105"/>
        <v>1</v>
      </c>
      <c r="BO205" s="146">
        <f t="shared" si="105"/>
        <v>1</v>
      </c>
    </row>
    <row r="206" spans="1:67" s="129" customFormat="1" ht="18.75" customHeight="1" x14ac:dyDescent="0.25">
      <c r="A206" s="122"/>
      <c r="B206" s="145" t="s">
        <v>1054</v>
      </c>
      <c r="C206" s="145" t="s">
        <v>1055</v>
      </c>
      <c r="D206" s="145" t="s">
        <v>26</v>
      </c>
      <c r="E206" s="224">
        <f>VLOOKUP(B206,'Cuadro Control'!C242:J2136,8,FALSE)</f>
        <v>0</v>
      </c>
      <c r="F206" s="146">
        <f t="shared" si="101"/>
        <v>0</v>
      </c>
      <c r="G206" s="147">
        <v>46457</v>
      </c>
      <c r="H206" s="147">
        <v>46464</v>
      </c>
      <c r="I206" s="146">
        <f t="shared" si="102"/>
        <v>0</v>
      </c>
      <c r="J206" s="146">
        <f t="shared" si="102"/>
        <v>0</v>
      </c>
      <c r="K206" s="146">
        <f t="shared" si="102"/>
        <v>0</v>
      </c>
      <c r="L206" s="146">
        <f t="shared" si="102"/>
        <v>0</v>
      </c>
      <c r="M206" s="146">
        <f t="shared" si="102"/>
        <v>0</v>
      </c>
      <c r="N206" s="146">
        <f t="shared" si="102"/>
        <v>0</v>
      </c>
      <c r="O206" s="146">
        <f t="shared" si="102"/>
        <v>0</v>
      </c>
      <c r="P206" s="146">
        <f t="shared" si="102"/>
        <v>0</v>
      </c>
      <c r="Q206" s="146">
        <f t="shared" si="102"/>
        <v>0</v>
      </c>
      <c r="R206" s="146">
        <f t="shared" si="102"/>
        <v>0</v>
      </c>
      <c r="S206" s="146">
        <f t="shared" si="102"/>
        <v>0</v>
      </c>
      <c r="T206" s="146">
        <f t="shared" si="102"/>
        <v>0</v>
      </c>
      <c r="U206" s="146">
        <f t="shared" si="102"/>
        <v>0</v>
      </c>
      <c r="V206" s="146">
        <f t="shared" si="102"/>
        <v>0</v>
      </c>
      <c r="W206" s="146">
        <f t="shared" si="102"/>
        <v>0</v>
      </c>
      <c r="X206" s="146">
        <f t="shared" si="102"/>
        <v>0</v>
      </c>
      <c r="Y206" s="146">
        <f t="shared" si="106"/>
        <v>0</v>
      </c>
      <c r="Z206" s="146">
        <f t="shared" si="106"/>
        <v>0</v>
      </c>
      <c r="AA206" s="146">
        <f t="shared" si="106"/>
        <v>0</v>
      </c>
      <c r="AB206" s="146">
        <f t="shared" si="106"/>
        <v>0</v>
      </c>
      <c r="AC206" s="146">
        <f t="shared" si="106"/>
        <v>0</v>
      </c>
      <c r="AD206" s="146">
        <f t="shared" si="106"/>
        <v>0</v>
      </c>
      <c r="AE206" s="146">
        <f t="shared" si="106"/>
        <v>0</v>
      </c>
      <c r="AF206" s="146">
        <f t="shared" si="106"/>
        <v>0</v>
      </c>
      <c r="AG206" s="146">
        <f t="shared" si="106"/>
        <v>0</v>
      </c>
      <c r="AH206" s="146">
        <f t="shared" si="106"/>
        <v>0</v>
      </c>
      <c r="AI206" s="146">
        <f t="shared" si="106"/>
        <v>0</v>
      </c>
      <c r="AJ206" s="146">
        <f t="shared" si="106"/>
        <v>0</v>
      </c>
      <c r="AK206" s="146">
        <f t="shared" si="106"/>
        <v>0</v>
      </c>
      <c r="AL206" s="146">
        <f t="shared" si="106"/>
        <v>0</v>
      </c>
      <c r="AM206" s="146">
        <f t="shared" si="106"/>
        <v>0</v>
      </c>
      <c r="AN206" s="146">
        <f t="shared" si="106"/>
        <v>0</v>
      </c>
      <c r="AO206" s="146">
        <f t="shared" si="106"/>
        <v>0</v>
      </c>
      <c r="AP206" s="146">
        <f t="shared" si="106"/>
        <v>0</v>
      </c>
      <c r="AQ206" s="146">
        <f t="shared" si="106"/>
        <v>0</v>
      </c>
      <c r="AR206" s="146">
        <f t="shared" si="106"/>
        <v>0.25</v>
      </c>
      <c r="AS206" s="146">
        <f t="shared" si="106"/>
        <v>1</v>
      </c>
      <c r="AT206" s="146">
        <f t="shared" si="106"/>
        <v>1</v>
      </c>
      <c r="AU206" s="146">
        <f t="shared" si="106"/>
        <v>1</v>
      </c>
      <c r="AV206" s="146">
        <f t="shared" si="106"/>
        <v>1</v>
      </c>
      <c r="AW206" s="146">
        <f t="shared" si="106"/>
        <v>1</v>
      </c>
      <c r="AX206" s="146">
        <f t="shared" si="106"/>
        <v>1</v>
      </c>
      <c r="AY206" s="146">
        <f t="shared" si="106"/>
        <v>1</v>
      </c>
      <c r="AZ206" s="146">
        <f t="shared" si="106"/>
        <v>1</v>
      </c>
      <c r="BA206" s="146">
        <f t="shared" si="106"/>
        <v>1</v>
      </c>
      <c r="BB206" s="146">
        <f t="shared" si="106"/>
        <v>1</v>
      </c>
      <c r="BC206" s="146">
        <f t="shared" si="106"/>
        <v>1</v>
      </c>
      <c r="BD206" s="146">
        <f t="shared" si="106"/>
        <v>1</v>
      </c>
      <c r="BE206" s="146">
        <f t="shared" si="105"/>
        <v>1</v>
      </c>
      <c r="BF206" s="146">
        <f t="shared" si="105"/>
        <v>1</v>
      </c>
      <c r="BG206" s="146">
        <f t="shared" si="105"/>
        <v>1</v>
      </c>
      <c r="BH206" s="146">
        <f t="shared" si="105"/>
        <v>1</v>
      </c>
      <c r="BI206" s="146">
        <f t="shared" si="105"/>
        <v>1</v>
      </c>
      <c r="BJ206" s="146">
        <f t="shared" si="105"/>
        <v>1</v>
      </c>
      <c r="BK206" s="146">
        <f t="shared" si="105"/>
        <v>1</v>
      </c>
      <c r="BL206" s="146">
        <f t="shared" si="105"/>
        <v>1</v>
      </c>
      <c r="BM206" s="146">
        <f t="shared" si="105"/>
        <v>1</v>
      </c>
      <c r="BN206" s="146">
        <f t="shared" si="105"/>
        <v>1</v>
      </c>
      <c r="BO206" s="146">
        <f t="shared" si="105"/>
        <v>1</v>
      </c>
    </row>
    <row r="207" spans="1:67" s="129" customFormat="1" ht="18.75" customHeight="1" x14ac:dyDescent="0.25">
      <c r="A207" s="122"/>
      <c r="B207" s="145" t="s">
        <v>1056</v>
      </c>
      <c r="C207" s="145" t="s">
        <v>2057</v>
      </c>
      <c r="D207" s="145" t="s">
        <v>6</v>
      </c>
      <c r="E207" s="224">
        <f>VLOOKUP(B207,'Cuadro Control'!C243:J2137,8,FALSE)</f>
        <v>52736347.43270281</v>
      </c>
      <c r="F207" s="146">
        <f t="shared" si="101"/>
        <v>9.933624348213644E-3</v>
      </c>
      <c r="G207" s="147">
        <v>46464</v>
      </c>
      <c r="H207" s="147">
        <v>46469</v>
      </c>
      <c r="I207" s="146">
        <f t="shared" si="102"/>
        <v>0</v>
      </c>
      <c r="J207" s="146">
        <f t="shared" si="102"/>
        <v>0</v>
      </c>
      <c r="K207" s="146">
        <f t="shared" si="102"/>
        <v>0</v>
      </c>
      <c r="L207" s="146">
        <f t="shared" si="102"/>
        <v>0</v>
      </c>
      <c r="M207" s="146">
        <f t="shared" si="102"/>
        <v>0</v>
      </c>
      <c r="N207" s="146">
        <f t="shared" si="102"/>
        <v>0</v>
      </c>
      <c r="O207" s="146">
        <f t="shared" si="102"/>
        <v>0</v>
      </c>
      <c r="P207" s="146">
        <f t="shared" si="102"/>
        <v>0</v>
      </c>
      <c r="Q207" s="146">
        <f t="shared" si="102"/>
        <v>0</v>
      </c>
      <c r="R207" s="146">
        <f t="shared" si="102"/>
        <v>0</v>
      </c>
      <c r="S207" s="146">
        <f t="shared" si="102"/>
        <v>0</v>
      </c>
      <c r="T207" s="146">
        <f t="shared" si="102"/>
        <v>0</v>
      </c>
      <c r="U207" s="146">
        <f t="shared" si="102"/>
        <v>0</v>
      </c>
      <c r="V207" s="146">
        <f t="shared" si="102"/>
        <v>0</v>
      </c>
      <c r="W207" s="146">
        <f t="shared" si="102"/>
        <v>0</v>
      </c>
      <c r="X207" s="146">
        <f t="shared" si="102"/>
        <v>0</v>
      </c>
      <c r="Y207" s="146">
        <f t="shared" si="106"/>
        <v>0</v>
      </c>
      <c r="Z207" s="146">
        <f t="shared" si="106"/>
        <v>0</v>
      </c>
      <c r="AA207" s="146">
        <f t="shared" si="106"/>
        <v>0</v>
      </c>
      <c r="AB207" s="146">
        <f t="shared" si="106"/>
        <v>0</v>
      </c>
      <c r="AC207" s="146">
        <f t="shared" si="106"/>
        <v>0</v>
      </c>
      <c r="AD207" s="146">
        <f t="shared" si="106"/>
        <v>0</v>
      </c>
      <c r="AE207" s="146">
        <f t="shared" si="106"/>
        <v>0</v>
      </c>
      <c r="AF207" s="146">
        <f t="shared" si="106"/>
        <v>0</v>
      </c>
      <c r="AG207" s="146">
        <f t="shared" si="106"/>
        <v>0</v>
      </c>
      <c r="AH207" s="146">
        <f t="shared" si="106"/>
        <v>0</v>
      </c>
      <c r="AI207" s="146">
        <f t="shared" si="106"/>
        <v>0</v>
      </c>
      <c r="AJ207" s="146">
        <f t="shared" si="106"/>
        <v>0</v>
      </c>
      <c r="AK207" s="146">
        <f t="shared" si="106"/>
        <v>0</v>
      </c>
      <c r="AL207" s="146">
        <f t="shared" si="106"/>
        <v>0</v>
      </c>
      <c r="AM207" s="146">
        <f t="shared" si="106"/>
        <v>0</v>
      </c>
      <c r="AN207" s="146">
        <f t="shared" si="106"/>
        <v>0</v>
      </c>
      <c r="AO207" s="146">
        <f t="shared" si="106"/>
        <v>0</v>
      </c>
      <c r="AP207" s="146">
        <f t="shared" si="106"/>
        <v>0</v>
      </c>
      <c r="AQ207" s="146">
        <f t="shared" si="106"/>
        <v>0</v>
      </c>
      <c r="AR207" s="146">
        <f t="shared" si="106"/>
        <v>0</v>
      </c>
      <c r="AS207" s="146">
        <f t="shared" si="106"/>
        <v>0.33333333333333331</v>
      </c>
      <c r="AT207" s="146">
        <f t="shared" si="106"/>
        <v>1</v>
      </c>
      <c r="AU207" s="146">
        <f t="shared" si="106"/>
        <v>1</v>
      </c>
      <c r="AV207" s="146">
        <f t="shared" si="106"/>
        <v>1</v>
      </c>
      <c r="AW207" s="146">
        <f t="shared" si="106"/>
        <v>1</v>
      </c>
      <c r="AX207" s="146">
        <f t="shared" si="106"/>
        <v>1</v>
      </c>
      <c r="AY207" s="146">
        <f t="shared" si="106"/>
        <v>1</v>
      </c>
      <c r="AZ207" s="146">
        <f t="shared" si="106"/>
        <v>1</v>
      </c>
      <c r="BA207" s="146">
        <f t="shared" si="106"/>
        <v>1</v>
      </c>
      <c r="BB207" s="146">
        <f t="shared" si="106"/>
        <v>1</v>
      </c>
      <c r="BC207" s="146">
        <f t="shared" si="106"/>
        <v>1</v>
      </c>
      <c r="BD207" s="146">
        <f t="shared" si="106"/>
        <v>1</v>
      </c>
      <c r="BE207" s="146">
        <f t="shared" si="105"/>
        <v>1</v>
      </c>
      <c r="BF207" s="146">
        <f t="shared" si="105"/>
        <v>1</v>
      </c>
      <c r="BG207" s="146">
        <f t="shared" si="105"/>
        <v>1</v>
      </c>
      <c r="BH207" s="146">
        <f t="shared" si="105"/>
        <v>1</v>
      </c>
      <c r="BI207" s="146">
        <f t="shared" si="105"/>
        <v>1</v>
      </c>
      <c r="BJ207" s="146">
        <f t="shared" si="105"/>
        <v>1</v>
      </c>
      <c r="BK207" s="146">
        <f t="shared" si="105"/>
        <v>1</v>
      </c>
      <c r="BL207" s="146">
        <f t="shared" si="105"/>
        <v>1</v>
      </c>
      <c r="BM207" s="146">
        <f t="shared" si="105"/>
        <v>1</v>
      </c>
      <c r="BN207" s="146">
        <f t="shared" si="105"/>
        <v>1</v>
      </c>
      <c r="BO207" s="146">
        <f t="shared" si="105"/>
        <v>1</v>
      </c>
    </row>
    <row r="208" spans="1:67" s="129" customFormat="1" ht="18.75" customHeight="1" x14ac:dyDescent="0.25">
      <c r="A208" s="122"/>
      <c r="B208" s="145" t="s">
        <v>1057</v>
      </c>
      <c r="C208" s="145" t="s">
        <v>1058</v>
      </c>
      <c r="D208" s="145" t="s">
        <v>19</v>
      </c>
      <c r="E208" s="224">
        <f>VLOOKUP(B208,'Cuadro Control'!C244:J2138,8,FALSE)</f>
        <v>46410609.014634147</v>
      </c>
      <c r="F208" s="146">
        <f t="shared" si="101"/>
        <v>8.742083556535862E-3</v>
      </c>
      <c r="G208" s="147">
        <v>46469</v>
      </c>
      <c r="H208" s="147">
        <v>46470</v>
      </c>
      <c r="I208" s="146">
        <f t="shared" si="102"/>
        <v>0</v>
      </c>
      <c r="J208" s="146">
        <f t="shared" si="102"/>
        <v>0</v>
      </c>
      <c r="K208" s="146">
        <f t="shared" si="102"/>
        <v>0</v>
      </c>
      <c r="L208" s="146">
        <f t="shared" si="102"/>
        <v>0</v>
      </c>
      <c r="M208" s="146">
        <f t="shared" si="102"/>
        <v>0</v>
      </c>
      <c r="N208" s="146">
        <f t="shared" si="102"/>
        <v>0</v>
      </c>
      <c r="O208" s="146">
        <f t="shared" si="102"/>
        <v>0</v>
      </c>
      <c r="P208" s="146">
        <f t="shared" si="102"/>
        <v>0</v>
      </c>
      <c r="Q208" s="146">
        <f t="shared" si="102"/>
        <v>0</v>
      </c>
      <c r="R208" s="146">
        <f t="shared" si="102"/>
        <v>0</v>
      </c>
      <c r="S208" s="146">
        <f t="shared" si="102"/>
        <v>0</v>
      </c>
      <c r="T208" s="146">
        <f t="shared" si="102"/>
        <v>0</v>
      </c>
      <c r="U208" s="146">
        <f t="shared" si="102"/>
        <v>0</v>
      </c>
      <c r="V208" s="146">
        <f t="shared" si="102"/>
        <v>0</v>
      </c>
      <c r="W208" s="146">
        <f t="shared" si="102"/>
        <v>0</v>
      </c>
      <c r="X208" s="146">
        <f t="shared" si="102"/>
        <v>0</v>
      </c>
      <c r="Y208" s="146">
        <f t="shared" si="106"/>
        <v>0</v>
      </c>
      <c r="Z208" s="146">
        <f t="shared" si="106"/>
        <v>0</v>
      </c>
      <c r="AA208" s="146">
        <f t="shared" si="106"/>
        <v>0</v>
      </c>
      <c r="AB208" s="146">
        <f t="shared" si="106"/>
        <v>0</v>
      </c>
      <c r="AC208" s="146">
        <f t="shared" si="106"/>
        <v>0</v>
      </c>
      <c r="AD208" s="146">
        <f t="shared" si="106"/>
        <v>0</v>
      </c>
      <c r="AE208" s="146">
        <f t="shared" si="106"/>
        <v>0</v>
      </c>
      <c r="AF208" s="146">
        <f t="shared" si="106"/>
        <v>0</v>
      </c>
      <c r="AG208" s="146">
        <f t="shared" si="106"/>
        <v>0</v>
      </c>
      <c r="AH208" s="146">
        <f t="shared" si="106"/>
        <v>0</v>
      </c>
      <c r="AI208" s="146">
        <f t="shared" si="106"/>
        <v>0</v>
      </c>
      <c r="AJ208" s="146">
        <f t="shared" si="106"/>
        <v>0</v>
      </c>
      <c r="AK208" s="146">
        <f t="shared" si="106"/>
        <v>0</v>
      </c>
      <c r="AL208" s="146">
        <f t="shared" si="106"/>
        <v>0</v>
      </c>
      <c r="AM208" s="146">
        <f t="shared" si="106"/>
        <v>0</v>
      </c>
      <c r="AN208" s="146">
        <f t="shared" si="106"/>
        <v>0</v>
      </c>
      <c r="AO208" s="146">
        <f t="shared" si="106"/>
        <v>0</v>
      </c>
      <c r="AP208" s="146">
        <f t="shared" si="106"/>
        <v>0</v>
      </c>
      <c r="AQ208" s="146">
        <f t="shared" si="106"/>
        <v>0</v>
      </c>
      <c r="AR208" s="146">
        <f t="shared" si="106"/>
        <v>0</v>
      </c>
      <c r="AS208" s="146">
        <f t="shared" si="106"/>
        <v>0</v>
      </c>
      <c r="AT208" s="146">
        <f t="shared" si="106"/>
        <v>1</v>
      </c>
      <c r="AU208" s="146">
        <f t="shared" si="106"/>
        <v>1</v>
      </c>
      <c r="AV208" s="146">
        <f t="shared" si="106"/>
        <v>1</v>
      </c>
      <c r="AW208" s="146">
        <f t="shared" si="106"/>
        <v>1</v>
      </c>
      <c r="AX208" s="146">
        <f t="shared" si="106"/>
        <v>1</v>
      </c>
      <c r="AY208" s="146">
        <f t="shared" si="106"/>
        <v>1</v>
      </c>
      <c r="AZ208" s="146">
        <f t="shared" si="106"/>
        <v>1</v>
      </c>
      <c r="BA208" s="146">
        <f t="shared" si="106"/>
        <v>1</v>
      </c>
      <c r="BB208" s="146">
        <f t="shared" si="106"/>
        <v>1</v>
      </c>
      <c r="BC208" s="146">
        <f t="shared" si="106"/>
        <v>1</v>
      </c>
      <c r="BD208" s="146">
        <f t="shared" si="106"/>
        <v>1</v>
      </c>
      <c r="BE208" s="146">
        <f t="shared" si="105"/>
        <v>1</v>
      </c>
      <c r="BF208" s="146">
        <f t="shared" si="105"/>
        <v>1</v>
      </c>
      <c r="BG208" s="146">
        <f t="shared" si="105"/>
        <v>1</v>
      </c>
      <c r="BH208" s="146">
        <f t="shared" si="105"/>
        <v>1</v>
      </c>
      <c r="BI208" s="146">
        <f t="shared" si="105"/>
        <v>1</v>
      </c>
      <c r="BJ208" s="146">
        <f t="shared" si="105"/>
        <v>1</v>
      </c>
      <c r="BK208" s="146">
        <f t="shared" si="105"/>
        <v>1</v>
      </c>
      <c r="BL208" s="146">
        <f t="shared" si="105"/>
        <v>1</v>
      </c>
      <c r="BM208" s="146">
        <f t="shared" si="105"/>
        <v>1</v>
      </c>
      <c r="BN208" s="146">
        <f t="shared" si="105"/>
        <v>1</v>
      </c>
      <c r="BO208" s="146">
        <f t="shared" si="105"/>
        <v>1</v>
      </c>
    </row>
    <row r="209" spans="1:67" s="129" customFormat="1" ht="18.75" customHeight="1" x14ac:dyDescent="0.25">
      <c r="A209" s="122"/>
      <c r="B209" s="145" t="s">
        <v>1059</v>
      </c>
      <c r="C209" s="145" t="s">
        <v>1060</v>
      </c>
      <c r="D209" s="145" t="s">
        <v>9</v>
      </c>
      <c r="E209" s="224">
        <f>VLOOKUP(B209,'Cuadro Control'!C245:J2139,8,FALSE)</f>
        <v>1587346329.5488234</v>
      </c>
      <c r="F209" s="146">
        <f t="shared" si="101"/>
        <v>0.29899875353285565</v>
      </c>
      <c r="G209" s="147">
        <v>46469</v>
      </c>
      <c r="H209" s="147">
        <v>46482</v>
      </c>
      <c r="I209" s="146">
        <f t="shared" si="102"/>
        <v>0</v>
      </c>
      <c r="J209" s="146">
        <f t="shared" si="102"/>
        <v>0</v>
      </c>
      <c r="K209" s="146">
        <f t="shared" si="102"/>
        <v>0</v>
      </c>
      <c r="L209" s="146">
        <f t="shared" si="102"/>
        <v>0</v>
      </c>
      <c r="M209" s="146">
        <f t="shared" si="102"/>
        <v>0</v>
      </c>
      <c r="N209" s="146">
        <f t="shared" si="102"/>
        <v>0</v>
      </c>
      <c r="O209" s="146">
        <f t="shared" si="102"/>
        <v>0</v>
      </c>
      <c r="P209" s="146">
        <f t="shared" si="102"/>
        <v>0</v>
      </c>
      <c r="Q209" s="146">
        <f t="shared" si="102"/>
        <v>0</v>
      </c>
      <c r="R209" s="146">
        <f t="shared" si="102"/>
        <v>0</v>
      </c>
      <c r="S209" s="146">
        <f t="shared" si="102"/>
        <v>0</v>
      </c>
      <c r="T209" s="146">
        <f t="shared" si="102"/>
        <v>0</v>
      </c>
      <c r="U209" s="146">
        <f t="shared" si="102"/>
        <v>0</v>
      </c>
      <c r="V209" s="146">
        <f t="shared" si="102"/>
        <v>0</v>
      </c>
      <c r="W209" s="146">
        <f t="shared" si="102"/>
        <v>0</v>
      </c>
      <c r="X209" s="146">
        <f t="shared" si="102"/>
        <v>0</v>
      </c>
      <c r="Y209" s="146">
        <f t="shared" si="106"/>
        <v>0</v>
      </c>
      <c r="Z209" s="146">
        <f t="shared" si="106"/>
        <v>0</v>
      </c>
      <c r="AA209" s="146">
        <f t="shared" si="106"/>
        <v>0</v>
      </c>
      <c r="AB209" s="146">
        <f t="shared" si="106"/>
        <v>0</v>
      </c>
      <c r="AC209" s="146">
        <f t="shared" si="106"/>
        <v>0</v>
      </c>
      <c r="AD209" s="146">
        <f t="shared" si="106"/>
        <v>0</v>
      </c>
      <c r="AE209" s="146">
        <f t="shared" si="106"/>
        <v>0</v>
      </c>
      <c r="AF209" s="146">
        <f t="shared" si="106"/>
        <v>0</v>
      </c>
      <c r="AG209" s="146">
        <f t="shared" si="106"/>
        <v>0</v>
      </c>
      <c r="AH209" s="146">
        <f t="shared" si="106"/>
        <v>0</v>
      </c>
      <c r="AI209" s="146">
        <f t="shared" si="106"/>
        <v>0</v>
      </c>
      <c r="AJ209" s="146">
        <f t="shared" si="106"/>
        <v>0</v>
      </c>
      <c r="AK209" s="146">
        <f t="shared" si="106"/>
        <v>0</v>
      </c>
      <c r="AL209" s="146">
        <f t="shared" si="106"/>
        <v>0</v>
      </c>
      <c r="AM209" s="146">
        <f t="shared" si="106"/>
        <v>0</v>
      </c>
      <c r="AN209" s="146">
        <f t="shared" si="106"/>
        <v>0</v>
      </c>
      <c r="AO209" s="146">
        <f t="shared" si="106"/>
        <v>0</v>
      </c>
      <c r="AP209" s="146">
        <f t="shared" si="106"/>
        <v>0</v>
      </c>
      <c r="AQ209" s="146">
        <f t="shared" si="106"/>
        <v>0</v>
      </c>
      <c r="AR209" s="146">
        <f t="shared" si="106"/>
        <v>0</v>
      </c>
      <c r="AS209" s="146">
        <f t="shared" si="106"/>
        <v>0</v>
      </c>
      <c r="AT209" s="146">
        <f t="shared" si="106"/>
        <v>0.2857142857142857</v>
      </c>
      <c r="AU209" s="146">
        <f t="shared" si="106"/>
        <v>0.7857142857142857</v>
      </c>
      <c r="AV209" s="146">
        <f t="shared" si="106"/>
        <v>1</v>
      </c>
      <c r="AW209" s="146">
        <f t="shared" si="106"/>
        <v>1</v>
      </c>
      <c r="AX209" s="146">
        <f t="shared" si="106"/>
        <v>1</v>
      </c>
      <c r="AY209" s="146">
        <f t="shared" si="106"/>
        <v>1</v>
      </c>
      <c r="AZ209" s="146">
        <f t="shared" si="106"/>
        <v>1</v>
      </c>
      <c r="BA209" s="146">
        <f t="shared" si="106"/>
        <v>1</v>
      </c>
      <c r="BB209" s="146">
        <f t="shared" si="106"/>
        <v>1</v>
      </c>
      <c r="BC209" s="146">
        <f t="shared" si="106"/>
        <v>1</v>
      </c>
      <c r="BD209" s="146">
        <f t="shared" si="106"/>
        <v>1</v>
      </c>
      <c r="BE209" s="146">
        <f t="shared" si="105"/>
        <v>1</v>
      </c>
      <c r="BF209" s="146">
        <f t="shared" si="105"/>
        <v>1</v>
      </c>
      <c r="BG209" s="146">
        <f t="shared" si="105"/>
        <v>1</v>
      </c>
      <c r="BH209" s="146">
        <f t="shared" si="105"/>
        <v>1</v>
      </c>
      <c r="BI209" s="146">
        <f t="shared" si="105"/>
        <v>1</v>
      </c>
      <c r="BJ209" s="146">
        <f t="shared" si="105"/>
        <v>1</v>
      </c>
      <c r="BK209" s="146">
        <f t="shared" si="105"/>
        <v>1</v>
      </c>
      <c r="BL209" s="146">
        <f t="shared" si="105"/>
        <v>1</v>
      </c>
      <c r="BM209" s="146">
        <f t="shared" si="105"/>
        <v>1</v>
      </c>
      <c r="BN209" s="146">
        <f t="shared" si="105"/>
        <v>1</v>
      </c>
      <c r="BO209" s="146">
        <f t="shared" si="105"/>
        <v>1</v>
      </c>
    </row>
    <row r="210" spans="1:67" s="129" customFormat="1" ht="18.75" customHeight="1" x14ac:dyDescent="0.25">
      <c r="A210" s="122"/>
      <c r="B210" s="142" t="s">
        <v>1061</v>
      </c>
      <c r="C210" s="142" t="s">
        <v>1062</v>
      </c>
      <c r="D210" s="142" t="s">
        <v>9</v>
      </c>
      <c r="E210" s="223">
        <f>VLOOKUP(B210,'Cuadro Control'!C246:J2140,8,FALSE)</f>
        <v>179532477.23999998</v>
      </c>
      <c r="F210" s="143">
        <f t="shared" si="101"/>
        <v>3.3817438522495219E-2</v>
      </c>
      <c r="G210" s="144">
        <v>46470</v>
      </c>
      <c r="H210" s="144">
        <v>46485</v>
      </c>
      <c r="I210" s="143">
        <f t="shared" si="102"/>
        <v>0</v>
      </c>
      <c r="J210" s="143">
        <f t="shared" si="102"/>
        <v>0</v>
      </c>
      <c r="K210" s="143">
        <f t="shared" si="102"/>
        <v>0</v>
      </c>
      <c r="L210" s="143">
        <f t="shared" si="102"/>
        <v>0</v>
      </c>
      <c r="M210" s="143">
        <f t="shared" si="102"/>
        <v>0</v>
      </c>
      <c r="N210" s="143">
        <f t="shared" si="102"/>
        <v>0</v>
      </c>
      <c r="O210" s="143">
        <f t="shared" si="102"/>
        <v>0</v>
      </c>
      <c r="P210" s="143">
        <f t="shared" si="102"/>
        <v>0</v>
      </c>
      <c r="Q210" s="143">
        <f t="shared" si="102"/>
        <v>0</v>
      </c>
      <c r="R210" s="143">
        <f t="shared" si="102"/>
        <v>0</v>
      </c>
      <c r="S210" s="143">
        <f t="shared" si="102"/>
        <v>0</v>
      </c>
      <c r="T210" s="143">
        <f t="shared" si="102"/>
        <v>0</v>
      </c>
      <c r="U210" s="143">
        <f t="shared" si="102"/>
        <v>0</v>
      </c>
      <c r="V210" s="143">
        <f t="shared" si="102"/>
        <v>0</v>
      </c>
      <c r="W210" s="143">
        <f t="shared" si="102"/>
        <v>0</v>
      </c>
      <c r="X210" s="143">
        <f t="shared" si="102"/>
        <v>0</v>
      </c>
      <c r="Y210" s="143">
        <f t="shared" si="106"/>
        <v>0</v>
      </c>
      <c r="Z210" s="143">
        <f t="shared" si="106"/>
        <v>0</v>
      </c>
      <c r="AA210" s="143">
        <f t="shared" si="106"/>
        <v>0</v>
      </c>
      <c r="AB210" s="143">
        <f t="shared" si="106"/>
        <v>0</v>
      </c>
      <c r="AC210" s="143">
        <f t="shared" si="106"/>
        <v>0</v>
      </c>
      <c r="AD210" s="143">
        <f t="shared" si="106"/>
        <v>0</v>
      </c>
      <c r="AE210" s="143">
        <f t="shared" si="106"/>
        <v>0</v>
      </c>
      <c r="AF210" s="143">
        <f t="shared" si="106"/>
        <v>0</v>
      </c>
      <c r="AG210" s="143">
        <f t="shared" si="106"/>
        <v>0</v>
      </c>
      <c r="AH210" s="143">
        <f t="shared" si="106"/>
        <v>0</v>
      </c>
      <c r="AI210" s="143">
        <f t="shared" si="106"/>
        <v>0</v>
      </c>
      <c r="AJ210" s="143">
        <f t="shared" si="106"/>
        <v>0</v>
      </c>
      <c r="AK210" s="143">
        <f t="shared" si="106"/>
        <v>0</v>
      </c>
      <c r="AL210" s="143">
        <f t="shared" si="106"/>
        <v>0</v>
      </c>
      <c r="AM210" s="143">
        <f t="shared" si="106"/>
        <v>0</v>
      </c>
      <c r="AN210" s="143">
        <f t="shared" si="106"/>
        <v>0</v>
      </c>
      <c r="AO210" s="143">
        <f t="shared" si="106"/>
        <v>0</v>
      </c>
      <c r="AP210" s="143">
        <f t="shared" si="106"/>
        <v>0</v>
      </c>
      <c r="AQ210" s="143">
        <f t="shared" si="106"/>
        <v>0</v>
      </c>
      <c r="AR210" s="143">
        <f t="shared" si="106"/>
        <v>0</v>
      </c>
      <c r="AS210" s="143">
        <f t="shared" si="106"/>
        <v>0</v>
      </c>
      <c r="AT210" s="143">
        <f t="shared" si="106"/>
        <v>0.1875</v>
      </c>
      <c r="AU210" s="143">
        <f t="shared" si="106"/>
        <v>0.625</v>
      </c>
      <c r="AV210" s="143">
        <f t="shared" si="106"/>
        <v>1</v>
      </c>
      <c r="AW210" s="143">
        <f t="shared" si="106"/>
        <v>1</v>
      </c>
      <c r="AX210" s="143">
        <f t="shared" si="106"/>
        <v>1</v>
      </c>
      <c r="AY210" s="143">
        <f t="shared" si="106"/>
        <v>1</v>
      </c>
      <c r="AZ210" s="143">
        <f t="shared" si="106"/>
        <v>1</v>
      </c>
      <c r="BA210" s="143">
        <f t="shared" si="106"/>
        <v>1</v>
      </c>
      <c r="BB210" s="143">
        <f t="shared" si="106"/>
        <v>1</v>
      </c>
      <c r="BC210" s="143">
        <f t="shared" si="106"/>
        <v>1</v>
      </c>
      <c r="BD210" s="143">
        <f t="shared" si="106"/>
        <v>1</v>
      </c>
      <c r="BE210" s="143">
        <f t="shared" si="105"/>
        <v>1</v>
      </c>
      <c r="BF210" s="143">
        <f t="shared" si="105"/>
        <v>1</v>
      </c>
      <c r="BG210" s="143">
        <f t="shared" si="105"/>
        <v>1</v>
      </c>
      <c r="BH210" s="143">
        <f t="shared" si="105"/>
        <v>1</v>
      </c>
      <c r="BI210" s="143">
        <f t="shared" si="105"/>
        <v>1</v>
      </c>
      <c r="BJ210" s="143">
        <f t="shared" si="105"/>
        <v>1</v>
      </c>
      <c r="BK210" s="143">
        <f t="shared" si="105"/>
        <v>1</v>
      </c>
      <c r="BL210" s="143">
        <f t="shared" si="105"/>
        <v>1</v>
      </c>
      <c r="BM210" s="143">
        <f t="shared" si="105"/>
        <v>1</v>
      </c>
      <c r="BN210" s="143">
        <f t="shared" si="105"/>
        <v>1</v>
      </c>
      <c r="BO210" s="143">
        <f t="shared" si="105"/>
        <v>1</v>
      </c>
    </row>
    <row r="211" spans="1:67" s="129" customFormat="1" ht="18.75" customHeight="1" x14ac:dyDescent="0.25">
      <c r="A211" s="122"/>
      <c r="B211" s="148" t="s">
        <v>1063</v>
      </c>
      <c r="C211" s="148" t="s">
        <v>1979</v>
      </c>
      <c r="D211" s="148" t="s">
        <v>3</v>
      </c>
      <c r="E211" s="225">
        <f>VLOOKUP(B211,'Cuadro Control'!C247:J2141,8,FALSE)</f>
        <v>0</v>
      </c>
      <c r="F211" s="149">
        <f>IFERROR(E211/$E$195,0)</f>
        <v>0</v>
      </c>
      <c r="G211" s="150">
        <v>46606</v>
      </c>
      <c r="H211" s="150">
        <v>46606</v>
      </c>
      <c r="I211" s="149">
        <f t="shared" si="102"/>
        <v>0</v>
      </c>
      <c r="J211" s="149">
        <f t="shared" si="102"/>
        <v>0</v>
      </c>
      <c r="K211" s="149">
        <f t="shared" si="102"/>
        <v>0</v>
      </c>
      <c r="L211" s="149">
        <f t="shared" si="102"/>
        <v>0</v>
      </c>
      <c r="M211" s="149">
        <f t="shared" si="102"/>
        <v>0</v>
      </c>
      <c r="N211" s="149">
        <f t="shared" si="102"/>
        <v>0</v>
      </c>
      <c r="O211" s="149">
        <f t="shared" si="102"/>
        <v>0</v>
      </c>
      <c r="P211" s="149">
        <f t="shared" si="102"/>
        <v>0</v>
      </c>
      <c r="Q211" s="149">
        <f t="shared" si="102"/>
        <v>0</v>
      </c>
      <c r="R211" s="149">
        <f t="shared" si="102"/>
        <v>0</v>
      </c>
      <c r="S211" s="149">
        <f t="shared" si="102"/>
        <v>0</v>
      </c>
      <c r="T211" s="149">
        <f t="shared" si="102"/>
        <v>0</v>
      </c>
      <c r="U211" s="149">
        <f t="shared" si="102"/>
        <v>0</v>
      </c>
      <c r="V211" s="149">
        <f t="shared" si="102"/>
        <v>0</v>
      </c>
      <c r="W211" s="149">
        <f t="shared" si="102"/>
        <v>0</v>
      </c>
      <c r="X211" s="149">
        <f t="shared" ref="X211:BO211" si="107">IF($G211=0,0,IF(X$6&lt;$G211,0,IF(X$6&gt;$H211,1,(X$6-$G211+1)/($H211-$G211+1))))</f>
        <v>0</v>
      </c>
      <c r="Y211" s="149">
        <f t="shared" si="107"/>
        <v>0</v>
      </c>
      <c r="Z211" s="149">
        <f t="shared" si="107"/>
        <v>0</v>
      </c>
      <c r="AA211" s="149">
        <f t="shared" si="107"/>
        <v>0</v>
      </c>
      <c r="AB211" s="149">
        <f t="shared" si="107"/>
        <v>0</v>
      </c>
      <c r="AC211" s="149">
        <f t="shared" si="107"/>
        <v>0</v>
      </c>
      <c r="AD211" s="149">
        <f t="shared" si="107"/>
        <v>0</v>
      </c>
      <c r="AE211" s="149">
        <f t="shared" si="107"/>
        <v>0</v>
      </c>
      <c r="AF211" s="149">
        <f t="shared" si="107"/>
        <v>0</v>
      </c>
      <c r="AG211" s="149">
        <f t="shared" si="107"/>
        <v>0</v>
      </c>
      <c r="AH211" s="149">
        <f t="shared" si="107"/>
        <v>0</v>
      </c>
      <c r="AI211" s="149">
        <f t="shared" si="107"/>
        <v>0</v>
      </c>
      <c r="AJ211" s="149">
        <f t="shared" si="107"/>
        <v>0</v>
      </c>
      <c r="AK211" s="149">
        <f t="shared" si="107"/>
        <v>0</v>
      </c>
      <c r="AL211" s="149">
        <f t="shared" si="107"/>
        <v>0</v>
      </c>
      <c r="AM211" s="149">
        <f t="shared" si="107"/>
        <v>0</v>
      </c>
      <c r="AN211" s="149">
        <f t="shared" si="107"/>
        <v>0</v>
      </c>
      <c r="AO211" s="149">
        <f t="shared" si="107"/>
        <v>0</v>
      </c>
      <c r="AP211" s="149">
        <f t="shared" si="107"/>
        <v>0</v>
      </c>
      <c r="AQ211" s="149">
        <f t="shared" si="107"/>
        <v>0</v>
      </c>
      <c r="AR211" s="149">
        <f t="shared" si="107"/>
        <v>0</v>
      </c>
      <c r="AS211" s="149">
        <f t="shared" si="107"/>
        <v>0</v>
      </c>
      <c r="AT211" s="149">
        <f t="shared" si="107"/>
        <v>0</v>
      </c>
      <c r="AU211" s="149">
        <f t="shared" si="107"/>
        <v>0</v>
      </c>
      <c r="AV211" s="149">
        <f t="shared" si="107"/>
        <v>0</v>
      </c>
      <c r="AW211" s="149">
        <f t="shared" si="107"/>
        <v>0</v>
      </c>
      <c r="AX211" s="149">
        <f t="shared" si="107"/>
        <v>0</v>
      </c>
      <c r="AY211" s="149">
        <f t="shared" si="107"/>
        <v>0</v>
      </c>
      <c r="AZ211" s="149">
        <f t="shared" si="107"/>
        <v>0</v>
      </c>
      <c r="BA211" s="149">
        <f t="shared" si="107"/>
        <v>0</v>
      </c>
      <c r="BB211" s="149">
        <f t="shared" si="107"/>
        <v>0</v>
      </c>
      <c r="BC211" s="149">
        <f t="shared" si="107"/>
        <v>0</v>
      </c>
      <c r="BD211" s="149">
        <f t="shared" si="107"/>
        <v>0</v>
      </c>
      <c r="BE211" s="149">
        <f t="shared" si="107"/>
        <v>0</v>
      </c>
      <c r="BF211" s="149">
        <f t="shared" si="107"/>
        <v>0</v>
      </c>
      <c r="BG211" s="149">
        <f t="shared" si="107"/>
        <v>0</v>
      </c>
      <c r="BH211" s="149">
        <f t="shared" si="107"/>
        <v>0</v>
      </c>
      <c r="BI211" s="149">
        <f t="shared" si="107"/>
        <v>0</v>
      </c>
      <c r="BJ211" s="149">
        <f t="shared" si="107"/>
        <v>0</v>
      </c>
      <c r="BK211" s="149">
        <f t="shared" si="107"/>
        <v>0</v>
      </c>
      <c r="BL211" s="149">
        <f t="shared" si="107"/>
        <v>0</v>
      </c>
      <c r="BM211" s="149">
        <f t="shared" si="107"/>
        <v>0</v>
      </c>
      <c r="BN211" s="149">
        <f t="shared" si="107"/>
        <v>1</v>
      </c>
      <c r="BO211" s="149">
        <f t="shared" si="107"/>
        <v>1</v>
      </c>
    </row>
    <row r="212" spans="1:67" s="129" customFormat="1" ht="18.75" customHeight="1" x14ac:dyDescent="0.25">
      <c r="A212" s="122"/>
      <c r="B212" s="139" t="s">
        <v>1064</v>
      </c>
      <c r="C212" s="139" t="s">
        <v>1065</v>
      </c>
      <c r="D212" s="139" t="s">
        <v>871</v>
      </c>
      <c r="E212" s="222">
        <f>SUM(E213:E228)</f>
        <v>5308872732.0543728</v>
      </c>
      <c r="F212" s="140">
        <f>IFERROR(E212/$E$109,0)</f>
        <v>2.9408554574576196E-2</v>
      </c>
      <c r="G212" s="141">
        <v>46287</v>
      </c>
      <c r="H212" s="141">
        <v>46606</v>
      </c>
      <c r="I212" s="140">
        <f>SUMPRODUCT($F213:$F227,I213:I227)</f>
        <v>0</v>
      </c>
      <c r="J212" s="140">
        <f t="shared" ref="J212:BO212" si="108">SUMPRODUCT($F213:$F227,J213:J227)</f>
        <v>0</v>
      </c>
      <c r="K212" s="140">
        <f t="shared" si="108"/>
        <v>0</v>
      </c>
      <c r="L212" s="140">
        <f t="shared" si="108"/>
        <v>0</v>
      </c>
      <c r="M212" s="140">
        <f t="shared" si="108"/>
        <v>0</v>
      </c>
      <c r="N212" s="140">
        <f t="shared" si="108"/>
        <v>0</v>
      </c>
      <c r="O212" s="140">
        <f t="shared" si="108"/>
        <v>0</v>
      </c>
      <c r="P212" s="140">
        <f t="shared" si="108"/>
        <v>0</v>
      </c>
      <c r="Q212" s="140">
        <f t="shared" si="108"/>
        <v>0</v>
      </c>
      <c r="R212" s="140">
        <f t="shared" si="108"/>
        <v>0</v>
      </c>
      <c r="S212" s="140">
        <f t="shared" si="108"/>
        <v>0</v>
      </c>
      <c r="T212" s="140">
        <f t="shared" si="108"/>
        <v>6.9712879288819484E-3</v>
      </c>
      <c r="U212" s="140">
        <f t="shared" si="108"/>
        <v>1.5685397839984384E-2</v>
      </c>
      <c r="V212" s="140">
        <f t="shared" si="108"/>
        <v>1.5685397839984384E-2</v>
      </c>
      <c r="W212" s="140">
        <f t="shared" si="108"/>
        <v>1.5685397839984384E-2</v>
      </c>
      <c r="X212" s="140">
        <f t="shared" si="108"/>
        <v>4.5105438725758645E-2</v>
      </c>
      <c r="Y212" s="140">
        <f t="shared" si="108"/>
        <v>8.6381780999194982E-2</v>
      </c>
      <c r="Z212" s="140">
        <f t="shared" si="108"/>
        <v>0.15928166097601784</v>
      </c>
      <c r="AA212" s="140">
        <f t="shared" si="108"/>
        <v>0.2151247564615236</v>
      </c>
      <c r="AB212" s="140">
        <f t="shared" si="108"/>
        <v>0.30917777428216603</v>
      </c>
      <c r="AC212" s="140">
        <f t="shared" si="108"/>
        <v>0.40323079210280843</v>
      </c>
      <c r="AD212" s="140">
        <f t="shared" si="108"/>
        <v>0.41666693750575734</v>
      </c>
      <c r="AE212" s="140">
        <f t="shared" si="108"/>
        <v>0.41666693750575734</v>
      </c>
      <c r="AF212" s="140">
        <f t="shared" si="108"/>
        <v>0.41666693750575734</v>
      </c>
      <c r="AG212" s="140">
        <f t="shared" si="108"/>
        <v>0.41666693750575734</v>
      </c>
      <c r="AH212" s="140">
        <f t="shared" si="108"/>
        <v>0.41666693750575734</v>
      </c>
      <c r="AI212" s="140">
        <f t="shared" si="108"/>
        <v>0.41666693750575734</v>
      </c>
      <c r="AJ212" s="140">
        <f t="shared" si="108"/>
        <v>0.41666693750575734</v>
      </c>
      <c r="AK212" s="140">
        <f t="shared" si="108"/>
        <v>0.41666693750575734</v>
      </c>
      <c r="AL212" s="140">
        <f t="shared" si="108"/>
        <v>0.41666693750575734</v>
      </c>
      <c r="AM212" s="140">
        <f t="shared" si="108"/>
        <v>0.41666693750575734</v>
      </c>
      <c r="AN212" s="140">
        <f t="shared" si="108"/>
        <v>0.41666693750575734</v>
      </c>
      <c r="AO212" s="140">
        <f t="shared" si="108"/>
        <v>0.41666693750575734</v>
      </c>
      <c r="AP212" s="140">
        <f t="shared" si="108"/>
        <v>0.41666693750575734</v>
      </c>
      <c r="AQ212" s="140">
        <f t="shared" si="108"/>
        <v>0.41666693750575734</v>
      </c>
      <c r="AR212" s="140">
        <f t="shared" si="108"/>
        <v>0.64850810003989967</v>
      </c>
      <c r="AS212" s="140">
        <f t="shared" si="108"/>
        <v>0.64850810003989967</v>
      </c>
      <c r="AT212" s="140">
        <f t="shared" si="108"/>
        <v>0.72688392763770748</v>
      </c>
      <c r="AU212" s="140">
        <f t="shared" si="108"/>
        <v>0.89376105330643985</v>
      </c>
      <c r="AV212" s="140">
        <f t="shared" si="108"/>
        <v>0.99739865857519272</v>
      </c>
      <c r="AW212" s="140">
        <f t="shared" si="108"/>
        <v>1</v>
      </c>
      <c r="AX212" s="140">
        <f t="shared" si="108"/>
        <v>1</v>
      </c>
      <c r="AY212" s="140">
        <f t="shared" si="108"/>
        <v>1</v>
      </c>
      <c r="AZ212" s="140">
        <f t="shared" si="108"/>
        <v>1</v>
      </c>
      <c r="BA212" s="140">
        <f t="shared" si="108"/>
        <v>1</v>
      </c>
      <c r="BB212" s="140">
        <f t="shared" si="108"/>
        <v>1</v>
      </c>
      <c r="BC212" s="140">
        <f t="shared" si="108"/>
        <v>1</v>
      </c>
      <c r="BD212" s="140">
        <f t="shared" si="108"/>
        <v>1</v>
      </c>
      <c r="BE212" s="140">
        <f t="shared" si="108"/>
        <v>1</v>
      </c>
      <c r="BF212" s="140">
        <f t="shared" si="108"/>
        <v>1</v>
      </c>
      <c r="BG212" s="140">
        <f t="shared" si="108"/>
        <v>1</v>
      </c>
      <c r="BH212" s="140">
        <f t="shared" si="108"/>
        <v>1</v>
      </c>
      <c r="BI212" s="140">
        <f t="shared" si="108"/>
        <v>1</v>
      </c>
      <c r="BJ212" s="140">
        <f t="shared" si="108"/>
        <v>1</v>
      </c>
      <c r="BK212" s="140">
        <f t="shared" si="108"/>
        <v>1</v>
      </c>
      <c r="BL212" s="140">
        <f t="shared" si="108"/>
        <v>1</v>
      </c>
      <c r="BM212" s="140">
        <f t="shared" si="108"/>
        <v>1</v>
      </c>
      <c r="BN212" s="140">
        <f t="shared" si="108"/>
        <v>1</v>
      </c>
      <c r="BO212" s="140">
        <f t="shared" si="108"/>
        <v>1</v>
      </c>
    </row>
    <row r="213" spans="1:67" s="129" customFormat="1" ht="18.75" customHeight="1" x14ac:dyDescent="0.25">
      <c r="A213" s="122"/>
      <c r="B213" s="145" t="s">
        <v>1066</v>
      </c>
      <c r="C213" s="145" t="s">
        <v>1067</v>
      </c>
      <c r="D213" s="145" t="s">
        <v>22</v>
      </c>
      <c r="E213" s="224">
        <f>VLOOKUP(B213,'Cuadro Control'!C249:J2143,8,FALSE)</f>
        <v>83271780.884117648</v>
      </c>
      <c r="F213" s="146">
        <f t="shared" ref="F213:F227" si="109">IFERROR(E213/$E$212,0)</f>
        <v>1.5685397839984384E-2</v>
      </c>
      <c r="G213" s="147">
        <v>46287</v>
      </c>
      <c r="H213" s="147">
        <v>46295</v>
      </c>
      <c r="I213" s="146">
        <f t="shared" ref="I213:X228" si="110">IF($G213=0,0,IF(I$6&lt;$G213,0,IF(I$6&gt;$H213,1,(I$6-$G213+1)/($H213-$G213+1))))</f>
        <v>0</v>
      </c>
      <c r="J213" s="146">
        <f t="shared" si="110"/>
        <v>0</v>
      </c>
      <c r="K213" s="146">
        <f t="shared" si="110"/>
        <v>0</v>
      </c>
      <c r="L213" s="146">
        <f t="shared" si="110"/>
        <v>0</v>
      </c>
      <c r="M213" s="146">
        <f t="shared" si="110"/>
        <v>0</v>
      </c>
      <c r="N213" s="146">
        <f t="shared" si="110"/>
        <v>0</v>
      </c>
      <c r="O213" s="146">
        <f t="shared" si="110"/>
        <v>0</v>
      </c>
      <c r="P213" s="146">
        <f t="shared" si="110"/>
        <v>0</v>
      </c>
      <c r="Q213" s="146">
        <f t="shared" si="110"/>
        <v>0</v>
      </c>
      <c r="R213" s="146">
        <f t="shared" si="110"/>
        <v>0</v>
      </c>
      <c r="S213" s="146">
        <f t="shared" si="110"/>
        <v>0</v>
      </c>
      <c r="T213" s="146">
        <f t="shared" si="110"/>
        <v>0.44444444444444442</v>
      </c>
      <c r="U213" s="146">
        <f t="shared" si="110"/>
        <v>1</v>
      </c>
      <c r="V213" s="146">
        <f t="shared" si="110"/>
        <v>1</v>
      </c>
      <c r="W213" s="146">
        <f t="shared" si="110"/>
        <v>1</v>
      </c>
      <c r="X213" s="146">
        <f t="shared" si="110"/>
        <v>1</v>
      </c>
      <c r="Y213" s="146">
        <f t="shared" ref="Y213:BD220" si="111">IF($G213=0,0,IF(Y$6&lt;$G213,0,IF(Y$6&gt;$H213,1,(Y$6-$G213+1)/($H213-$G213+1))))</f>
        <v>1</v>
      </c>
      <c r="Z213" s="146">
        <f t="shared" si="111"/>
        <v>1</v>
      </c>
      <c r="AA213" s="146">
        <f t="shared" si="111"/>
        <v>1</v>
      </c>
      <c r="AB213" s="146">
        <f t="shared" si="111"/>
        <v>1</v>
      </c>
      <c r="AC213" s="146">
        <f t="shared" si="111"/>
        <v>1</v>
      </c>
      <c r="AD213" s="146">
        <f t="shared" si="111"/>
        <v>1</v>
      </c>
      <c r="AE213" s="146">
        <f t="shared" si="111"/>
        <v>1</v>
      </c>
      <c r="AF213" s="146">
        <f t="shared" si="111"/>
        <v>1</v>
      </c>
      <c r="AG213" s="146">
        <f t="shared" si="111"/>
        <v>1</v>
      </c>
      <c r="AH213" s="146">
        <f t="shared" si="111"/>
        <v>1</v>
      </c>
      <c r="AI213" s="146">
        <f t="shared" si="111"/>
        <v>1</v>
      </c>
      <c r="AJ213" s="146">
        <f t="shared" si="111"/>
        <v>1</v>
      </c>
      <c r="AK213" s="146">
        <f t="shared" si="111"/>
        <v>1</v>
      </c>
      <c r="AL213" s="146">
        <f t="shared" si="111"/>
        <v>1</v>
      </c>
      <c r="AM213" s="146">
        <f t="shared" si="111"/>
        <v>1</v>
      </c>
      <c r="AN213" s="146">
        <f t="shared" si="111"/>
        <v>1</v>
      </c>
      <c r="AO213" s="146">
        <f t="shared" si="111"/>
        <v>1</v>
      </c>
      <c r="AP213" s="146">
        <f t="shared" si="111"/>
        <v>1</v>
      </c>
      <c r="AQ213" s="146">
        <f t="shared" si="111"/>
        <v>1</v>
      </c>
      <c r="AR213" s="146">
        <f t="shared" si="111"/>
        <v>1</v>
      </c>
      <c r="AS213" s="146">
        <f t="shared" si="111"/>
        <v>1</v>
      </c>
      <c r="AT213" s="146">
        <f t="shared" si="111"/>
        <v>1</v>
      </c>
      <c r="AU213" s="146">
        <f t="shared" si="111"/>
        <v>1</v>
      </c>
      <c r="AV213" s="146">
        <f t="shared" si="111"/>
        <v>1</v>
      </c>
      <c r="AW213" s="146">
        <f t="shared" si="111"/>
        <v>1</v>
      </c>
      <c r="AX213" s="146">
        <f t="shared" si="111"/>
        <v>1</v>
      </c>
      <c r="AY213" s="146">
        <f t="shared" si="111"/>
        <v>1</v>
      </c>
      <c r="AZ213" s="146">
        <f t="shared" si="111"/>
        <v>1</v>
      </c>
      <c r="BA213" s="146">
        <f t="shared" si="111"/>
        <v>1</v>
      </c>
      <c r="BB213" s="146">
        <f t="shared" si="111"/>
        <v>1</v>
      </c>
      <c r="BC213" s="146">
        <f t="shared" si="111"/>
        <v>1</v>
      </c>
      <c r="BD213" s="146">
        <f t="shared" si="111"/>
        <v>1</v>
      </c>
      <c r="BE213" s="146">
        <f t="shared" ref="BE213:BO219" si="112">IF($G213=0,0,IF(BE$6&lt;$G213,0,IF(BE$6&gt;$H213,1,(BE$6-$G213+1)/($H213-$G213+1))))</f>
        <v>1</v>
      </c>
      <c r="BF213" s="146">
        <f t="shared" si="112"/>
        <v>1</v>
      </c>
      <c r="BG213" s="146">
        <f t="shared" si="112"/>
        <v>1</v>
      </c>
      <c r="BH213" s="146">
        <f t="shared" si="112"/>
        <v>1</v>
      </c>
      <c r="BI213" s="146">
        <f t="shared" si="112"/>
        <v>1</v>
      </c>
      <c r="BJ213" s="146">
        <f t="shared" si="112"/>
        <v>1</v>
      </c>
      <c r="BK213" s="146">
        <f t="shared" si="112"/>
        <v>1</v>
      </c>
      <c r="BL213" s="146">
        <f t="shared" si="112"/>
        <v>1</v>
      </c>
      <c r="BM213" s="146">
        <f t="shared" si="112"/>
        <v>1</v>
      </c>
      <c r="BN213" s="146">
        <f t="shared" si="112"/>
        <v>1</v>
      </c>
      <c r="BO213" s="146">
        <f t="shared" si="112"/>
        <v>1</v>
      </c>
    </row>
    <row r="214" spans="1:67" s="129" customFormat="1" ht="18.75" customHeight="1" x14ac:dyDescent="0.25">
      <c r="A214" s="122"/>
      <c r="B214" s="145" t="s">
        <v>1068</v>
      </c>
      <c r="C214" s="145" t="s">
        <v>1069</v>
      </c>
      <c r="D214" s="145" t="s">
        <v>9</v>
      </c>
      <c r="E214" s="224">
        <f>VLOOKUP(B214,'Cuadro Control'!C250:J2144,8,FALSE)</f>
        <v>312374505.66882348</v>
      </c>
      <c r="F214" s="146">
        <f t="shared" si="109"/>
        <v>5.8840081771548515E-2</v>
      </c>
      <c r="G214" s="147">
        <v>46315</v>
      </c>
      <c r="H214" s="147">
        <v>46322</v>
      </c>
      <c r="I214" s="146">
        <f t="shared" si="110"/>
        <v>0</v>
      </c>
      <c r="J214" s="146">
        <f t="shared" si="110"/>
        <v>0</v>
      </c>
      <c r="K214" s="146">
        <f t="shared" si="110"/>
        <v>0</v>
      </c>
      <c r="L214" s="146">
        <f t="shared" si="110"/>
        <v>0</v>
      </c>
      <c r="M214" s="146">
        <f t="shared" si="110"/>
        <v>0</v>
      </c>
      <c r="N214" s="146">
        <f t="shared" si="110"/>
        <v>0</v>
      </c>
      <c r="O214" s="146">
        <f t="shared" si="110"/>
        <v>0</v>
      </c>
      <c r="P214" s="146">
        <f t="shared" si="110"/>
        <v>0</v>
      </c>
      <c r="Q214" s="146">
        <f t="shared" si="110"/>
        <v>0</v>
      </c>
      <c r="R214" s="146">
        <f t="shared" si="110"/>
        <v>0</v>
      </c>
      <c r="S214" s="146">
        <f t="shared" si="110"/>
        <v>0</v>
      </c>
      <c r="T214" s="146">
        <f t="shared" si="110"/>
        <v>0</v>
      </c>
      <c r="U214" s="146">
        <f t="shared" si="110"/>
        <v>0</v>
      </c>
      <c r="V214" s="146">
        <f t="shared" si="110"/>
        <v>0</v>
      </c>
      <c r="W214" s="146">
        <f t="shared" si="110"/>
        <v>0</v>
      </c>
      <c r="X214" s="146">
        <f t="shared" si="110"/>
        <v>0.5</v>
      </c>
      <c r="Y214" s="146">
        <f t="shared" si="111"/>
        <v>1</v>
      </c>
      <c r="Z214" s="146">
        <f t="shared" si="111"/>
        <v>1</v>
      </c>
      <c r="AA214" s="146">
        <f t="shared" si="111"/>
        <v>1</v>
      </c>
      <c r="AB214" s="146">
        <f t="shared" si="111"/>
        <v>1</v>
      </c>
      <c r="AC214" s="146">
        <f t="shared" si="111"/>
        <v>1</v>
      </c>
      <c r="AD214" s="146">
        <f t="shared" si="111"/>
        <v>1</v>
      </c>
      <c r="AE214" s="146">
        <f t="shared" si="111"/>
        <v>1</v>
      </c>
      <c r="AF214" s="146">
        <f t="shared" si="111"/>
        <v>1</v>
      </c>
      <c r="AG214" s="146">
        <f t="shared" si="111"/>
        <v>1</v>
      </c>
      <c r="AH214" s="146">
        <f t="shared" si="111"/>
        <v>1</v>
      </c>
      <c r="AI214" s="146">
        <f t="shared" si="111"/>
        <v>1</v>
      </c>
      <c r="AJ214" s="146">
        <f t="shared" si="111"/>
        <v>1</v>
      </c>
      <c r="AK214" s="146">
        <f t="shared" si="111"/>
        <v>1</v>
      </c>
      <c r="AL214" s="146">
        <f t="shared" si="111"/>
        <v>1</v>
      </c>
      <c r="AM214" s="146">
        <f t="shared" si="111"/>
        <v>1</v>
      </c>
      <c r="AN214" s="146">
        <f t="shared" si="111"/>
        <v>1</v>
      </c>
      <c r="AO214" s="146">
        <f t="shared" si="111"/>
        <v>1</v>
      </c>
      <c r="AP214" s="146">
        <f t="shared" si="111"/>
        <v>1</v>
      </c>
      <c r="AQ214" s="146">
        <f t="shared" si="111"/>
        <v>1</v>
      </c>
      <c r="AR214" s="146">
        <f t="shared" si="111"/>
        <v>1</v>
      </c>
      <c r="AS214" s="146">
        <f t="shared" si="111"/>
        <v>1</v>
      </c>
      <c r="AT214" s="146">
        <f t="shared" si="111"/>
        <v>1</v>
      </c>
      <c r="AU214" s="146">
        <f t="shared" si="111"/>
        <v>1</v>
      </c>
      <c r="AV214" s="146">
        <f t="shared" si="111"/>
        <v>1</v>
      </c>
      <c r="AW214" s="146">
        <f t="shared" si="111"/>
        <v>1</v>
      </c>
      <c r="AX214" s="146">
        <f t="shared" si="111"/>
        <v>1</v>
      </c>
      <c r="AY214" s="146">
        <f t="shared" si="111"/>
        <v>1</v>
      </c>
      <c r="AZ214" s="146">
        <f t="shared" si="111"/>
        <v>1</v>
      </c>
      <c r="BA214" s="146">
        <f t="shared" si="111"/>
        <v>1</v>
      </c>
      <c r="BB214" s="146">
        <f t="shared" si="111"/>
        <v>1</v>
      </c>
      <c r="BC214" s="146">
        <f t="shared" si="111"/>
        <v>1</v>
      </c>
      <c r="BD214" s="146">
        <f t="shared" si="111"/>
        <v>1</v>
      </c>
      <c r="BE214" s="146">
        <f t="shared" si="112"/>
        <v>1</v>
      </c>
      <c r="BF214" s="146">
        <f t="shared" si="112"/>
        <v>1</v>
      </c>
      <c r="BG214" s="146">
        <f t="shared" si="112"/>
        <v>1</v>
      </c>
      <c r="BH214" s="146">
        <f t="shared" si="112"/>
        <v>1</v>
      </c>
      <c r="BI214" s="146">
        <f t="shared" si="112"/>
        <v>1</v>
      </c>
      <c r="BJ214" s="146">
        <f t="shared" si="112"/>
        <v>1</v>
      </c>
      <c r="BK214" s="146">
        <f t="shared" si="112"/>
        <v>1</v>
      </c>
      <c r="BL214" s="146">
        <f t="shared" si="112"/>
        <v>1</v>
      </c>
      <c r="BM214" s="146">
        <f t="shared" si="112"/>
        <v>1</v>
      </c>
      <c r="BN214" s="146">
        <f t="shared" si="112"/>
        <v>1</v>
      </c>
      <c r="BO214" s="146">
        <f t="shared" si="112"/>
        <v>1</v>
      </c>
    </row>
    <row r="215" spans="1:67" s="129" customFormat="1" ht="18.75" customHeight="1" x14ac:dyDescent="0.25">
      <c r="A215" s="122"/>
      <c r="B215" s="142" t="s">
        <v>1070</v>
      </c>
      <c r="C215" s="142" t="s">
        <v>1071</v>
      </c>
      <c r="D215" s="142" t="s">
        <v>6</v>
      </c>
      <c r="E215" s="223">
        <f>VLOOKUP(B215,'Cuadro Control'!C251:J2145,8,FALSE)</f>
        <v>9527825.6870364472</v>
      </c>
      <c r="F215" s="143">
        <f t="shared" si="109"/>
        <v>1.794698454439963E-3</v>
      </c>
      <c r="G215" s="144">
        <v>46322</v>
      </c>
      <c r="H215" s="144">
        <v>46325</v>
      </c>
      <c r="I215" s="143">
        <f t="shared" si="110"/>
        <v>0</v>
      </c>
      <c r="J215" s="143">
        <f t="shared" si="110"/>
        <v>0</v>
      </c>
      <c r="K215" s="143">
        <f t="shared" si="110"/>
        <v>0</v>
      </c>
      <c r="L215" s="143">
        <f t="shared" si="110"/>
        <v>0</v>
      </c>
      <c r="M215" s="143">
        <f t="shared" si="110"/>
        <v>0</v>
      </c>
      <c r="N215" s="143">
        <f t="shared" si="110"/>
        <v>0</v>
      </c>
      <c r="O215" s="143">
        <f t="shared" si="110"/>
        <v>0</v>
      </c>
      <c r="P215" s="143">
        <f t="shared" si="110"/>
        <v>0</v>
      </c>
      <c r="Q215" s="143">
        <f t="shared" si="110"/>
        <v>0</v>
      </c>
      <c r="R215" s="143">
        <f t="shared" si="110"/>
        <v>0</v>
      </c>
      <c r="S215" s="143">
        <f t="shared" si="110"/>
        <v>0</v>
      </c>
      <c r="T215" s="143">
        <f t="shared" si="110"/>
        <v>0</v>
      </c>
      <c r="U215" s="143">
        <f t="shared" si="110"/>
        <v>0</v>
      </c>
      <c r="V215" s="143">
        <f t="shared" si="110"/>
        <v>0</v>
      </c>
      <c r="W215" s="143">
        <f t="shared" si="110"/>
        <v>0</v>
      </c>
      <c r="X215" s="143">
        <f t="shared" si="110"/>
        <v>0</v>
      </c>
      <c r="Y215" s="143">
        <f t="shared" si="111"/>
        <v>1</v>
      </c>
      <c r="Z215" s="143">
        <f t="shared" si="111"/>
        <v>1</v>
      </c>
      <c r="AA215" s="143">
        <f t="shared" si="111"/>
        <v>1</v>
      </c>
      <c r="AB215" s="143">
        <f t="shared" si="111"/>
        <v>1</v>
      </c>
      <c r="AC215" s="143">
        <f t="shared" si="111"/>
        <v>1</v>
      </c>
      <c r="AD215" s="143">
        <f t="shared" si="111"/>
        <v>1</v>
      </c>
      <c r="AE215" s="143">
        <f t="shared" si="111"/>
        <v>1</v>
      </c>
      <c r="AF215" s="143">
        <f t="shared" si="111"/>
        <v>1</v>
      </c>
      <c r="AG215" s="143">
        <f t="shared" si="111"/>
        <v>1</v>
      </c>
      <c r="AH215" s="143">
        <f t="shared" si="111"/>
        <v>1</v>
      </c>
      <c r="AI215" s="143">
        <f t="shared" si="111"/>
        <v>1</v>
      </c>
      <c r="AJ215" s="143">
        <f t="shared" si="111"/>
        <v>1</v>
      </c>
      <c r="AK215" s="143">
        <f t="shared" si="111"/>
        <v>1</v>
      </c>
      <c r="AL215" s="143">
        <f t="shared" si="111"/>
        <v>1</v>
      </c>
      <c r="AM215" s="143">
        <f t="shared" si="111"/>
        <v>1</v>
      </c>
      <c r="AN215" s="143">
        <f t="shared" si="111"/>
        <v>1</v>
      </c>
      <c r="AO215" s="143">
        <f t="shared" si="111"/>
        <v>1</v>
      </c>
      <c r="AP215" s="143">
        <f t="shared" si="111"/>
        <v>1</v>
      </c>
      <c r="AQ215" s="143">
        <f t="shared" si="111"/>
        <v>1</v>
      </c>
      <c r="AR215" s="143">
        <f t="shared" si="111"/>
        <v>1</v>
      </c>
      <c r="AS215" s="143">
        <f t="shared" si="111"/>
        <v>1</v>
      </c>
      <c r="AT215" s="143">
        <f t="shared" si="111"/>
        <v>1</v>
      </c>
      <c r="AU215" s="143">
        <f t="shared" si="111"/>
        <v>1</v>
      </c>
      <c r="AV215" s="143">
        <f t="shared" si="111"/>
        <v>1</v>
      </c>
      <c r="AW215" s="143">
        <f t="shared" si="111"/>
        <v>1</v>
      </c>
      <c r="AX215" s="143">
        <f t="shared" si="111"/>
        <v>1</v>
      </c>
      <c r="AY215" s="143">
        <f t="shared" si="111"/>
        <v>1</v>
      </c>
      <c r="AZ215" s="143">
        <f t="shared" si="111"/>
        <v>1</v>
      </c>
      <c r="BA215" s="143">
        <f t="shared" si="111"/>
        <v>1</v>
      </c>
      <c r="BB215" s="143">
        <f t="shared" si="111"/>
        <v>1</v>
      </c>
      <c r="BC215" s="143">
        <f t="shared" si="111"/>
        <v>1</v>
      </c>
      <c r="BD215" s="143">
        <f t="shared" si="111"/>
        <v>1</v>
      </c>
      <c r="BE215" s="143">
        <f t="shared" si="112"/>
        <v>1</v>
      </c>
      <c r="BF215" s="143">
        <f t="shared" si="112"/>
        <v>1</v>
      </c>
      <c r="BG215" s="143">
        <f t="shared" si="112"/>
        <v>1</v>
      </c>
      <c r="BH215" s="143">
        <f t="shared" si="112"/>
        <v>1</v>
      </c>
      <c r="BI215" s="143">
        <f t="shared" si="112"/>
        <v>1</v>
      </c>
      <c r="BJ215" s="143">
        <f t="shared" si="112"/>
        <v>1</v>
      </c>
      <c r="BK215" s="143">
        <f t="shared" si="112"/>
        <v>1</v>
      </c>
      <c r="BL215" s="143">
        <f t="shared" si="112"/>
        <v>1</v>
      </c>
      <c r="BM215" s="143">
        <f t="shared" si="112"/>
        <v>1</v>
      </c>
      <c r="BN215" s="143">
        <f t="shared" si="112"/>
        <v>1</v>
      </c>
      <c r="BO215" s="143">
        <f t="shared" si="112"/>
        <v>1</v>
      </c>
    </row>
    <row r="216" spans="1:67" s="129" customFormat="1" ht="18.75" customHeight="1" x14ac:dyDescent="0.25">
      <c r="A216" s="122"/>
      <c r="B216" s="145" t="s">
        <v>1072</v>
      </c>
      <c r="C216" s="145" t="s">
        <v>1073</v>
      </c>
      <c r="D216" s="145" t="s">
        <v>19</v>
      </c>
      <c r="E216" s="224">
        <f>VLOOKUP(B216,'Cuadro Control'!C252:J2146,8,FALSE)</f>
        <v>320494616.71764702</v>
      </c>
      <c r="F216" s="146">
        <f t="shared" si="109"/>
        <v>6.0369617599332674E-2</v>
      </c>
      <c r="G216" s="147">
        <v>46325</v>
      </c>
      <c r="H216" s="147">
        <v>46330</v>
      </c>
      <c r="I216" s="146">
        <f t="shared" si="110"/>
        <v>0</v>
      </c>
      <c r="J216" s="146">
        <f t="shared" si="110"/>
        <v>0</v>
      </c>
      <c r="K216" s="146">
        <f t="shared" si="110"/>
        <v>0</v>
      </c>
      <c r="L216" s="146">
        <f t="shared" si="110"/>
        <v>0</v>
      </c>
      <c r="M216" s="146">
        <f t="shared" si="110"/>
        <v>0</v>
      </c>
      <c r="N216" s="146">
        <f t="shared" si="110"/>
        <v>0</v>
      </c>
      <c r="O216" s="146">
        <f t="shared" si="110"/>
        <v>0</v>
      </c>
      <c r="P216" s="146">
        <f t="shared" si="110"/>
        <v>0</v>
      </c>
      <c r="Q216" s="146">
        <f t="shared" si="110"/>
        <v>0</v>
      </c>
      <c r="R216" s="146">
        <f t="shared" si="110"/>
        <v>0</v>
      </c>
      <c r="S216" s="146">
        <f t="shared" si="110"/>
        <v>0</v>
      </c>
      <c r="T216" s="146">
        <f t="shared" si="110"/>
        <v>0</v>
      </c>
      <c r="U216" s="146">
        <f t="shared" si="110"/>
        <v>0</v>
      </c>
      <c r="V216" s="146">
        <f t="shared" si="110"/>
        <v>0</v>
      </c>
      <c r="W216" s="146">
        <f t="shared" si="110"/>
        <v>0</v>
      </c>
      <c r="X216" s="146">
        <f t="shared" si="110"/>
        <v>0</v>
      </c>
      <c r="Y216" s="146">
        <f t="shared" si="111"/>
        <v>0.16666666666666666</v>
      </c>
      <c r="Z216" s="146">
        <f t="shared" si="111"/>
        <v>1</v>
      </c>
      <c r="AA216" s="146">
        <f t="shared" si="111"/>
        <v>1</v>
      </c>
      <c r="AB216" s="146">
        <f t="shared" si="111"/>
        <v>1</v>
      </c>
      <c r="AC216" s="146">
        <f t="shared" si="111"/>
        <v>1</v>
      </c>
      <c r="AD216" s="146">
        <f t="shared" si="111"/>
        <v>1</v>
      </c>
      <c r="AE216" s="146">
        <f t="shared" si="111"/>
        <v>1</v>
      </c>
      <c r="AF216" s="146">
        <f t="shared" si="111"/>
        <v>1</v>
      </c>
      <c r="AG216" s="146">
        <f t="shared" si="111"/>
        <v>1</v>
      </c>
      <c r="AH216" s="146">
        <f t="shared" si="111"/>
        <v>1</v>
      </c>
      <c r="AI216" s="146">
        <f t="shared" si="111"/>
        <v>1</v>
      </c>
      <c r="AJ216" s="146">
        <f t="shared" si="111"/>
        <v>1</v>
      </c>
      <c r="AK216" s="146">
        <f t="shared" si="111"/>
        <v>1</v>
      </c>
      <c r="AL216" s="146">
        <f t="shared" si="111"/>
        <v>1</v>
      </c>
      <c r="AM216" s="146">
        <f t="shared" si="111"/>
        <v>1</v>
      </c>
      <c r="AN216" s="146">
        <f t="shared" si="111"/>
        <v>1</v>
      </c>
      <c r="AO216" s="146">
        <f t="shared" si="111"/>
        <v>1</v>
      </c>
      <c r="AP216" s="146">
        <f t="shared" si="111"/>
        <v>1</v>
      </c>
      <c r="AQ216" s="146">
        <f t="shared" si="111"/>
        <v>1</v>
      </c>
      <c r="AR216" s="146">
        <f t="shared" si="111"/>
        <v>1</v>
      </c>
      <c r="AS216" s="146">
        <f t="shared" si="111"/>
        <v>1</v>
      </c>
      <c r="AT216" s="146">
        <f t="shared" si="111"/>
        <v>1</v>
      </c>
      <c r="AU216" s="146">
        <f t="shared" si="111"/>
        <v>1</v>
      </c>
      <c r="AV216" s="146">
        <f t="shared" si="111"/>
        <v>1</v>
      </c>
      <c r="AW216" s="146">
        <f t="shared" si="111"/>
        <v>1</v>
      </c>
      <c r="AX216" s="146">
        <f t="shared" si="111"/>
        <v>1</v>
      </c>
      <c r="AY216" s="146">
        <f t="shared" si="111"/>
        <v>1</v>
      </c>
      <c r="AZ216" s="146">
        <f t="shared" si="111"/>
        <v>1</v>
      </c>
      <c r="BA216" s="146">
        <f t="shared" si="111"/>
        <v>1</v>
      </c>
      <c r="BB216" s="146">
        <f t="shared" si="111"/>
        <v>1</v>
      </c>
      <c r="BC216" s="146">
        <f t="shared" si="111"/>
        <v>1</v>
      </c>
      <c r="BD216" s="146">
        <f t="shared" si="111"/>
        <v>1</v>
      </c>
      <c r="BE216" s="146">
        <f t="shared" si="112"/>
        <v>1</v>
      </c>
      <c r="BF216" s="146">
        <f t="shared" si="112"/>
        <v>1</v>
      </c>
      <c r="BG216" s="146">
        <f t="shared" si="112"/>
        <v>1</v>
      </c>
      <c r="BH216" s="146">
        <f t="shared" si="112"/>
        <v>1</v>
      </c>
      <c r="BI216" s="146">
        <f t="shared" si="112"/>
        <v>1</v>
      </c>
      <c r="BJ216" s="146">
        <f t="shared" si="112"/>
        <v>1</v>
      </c>
      <c r="BK216" s="146">
        <f t="shared" si="112"/>
        <v>1</v>
      </c>
      <c r="BL216" s="146">
        <f t="shared" si="112"/>
        <v>1</v>
      </c>
      <c r="BM216" s="146">
        <f t="shared" si="112"/>
        <v>1</v>
      </c>
      <c r="BN216" s="146">
        <f t="shared" si="112"/>
        <v>1</v>
      </c>
      <c r="BO216" s="146">
        <f t="shared" si="112"/>
        <v>1</v>
      </c>
    </row>
    <row r="217" spans="1:67" s="129" customFormat="1" ht="18.75" customHeight="1" x14ac:dyDescent="0.25">
      <c r="A217" s="122"/>
      <c r="B217" s="145" t="s">
        <v>1074</v>
      </c>
      <c r="C217" s="145" t="s">
        <v>1075</v>
      </c>
      <c r="D217" s="145" t="s">
        <v>8</v>
      </c>
      <c r="E217" s="224">
        <f>VLOOKUP(B217,'Cuadro Control'!C253:J2147,8,FALSE)</f>
        <v>94303618.549411759</v>
      </c>
      <c r="F217" s="146">
        <f t="shared" si="109"/>
        <v>1.7763397864110998E-2</v>
      </c>
      <c r="G217" s="147">
        <v>46331</v>
      </c>
      <c r="H217" s="147">
        <v>46332</v>
      </c>
      <c r="I217" s="146">
        <f t="shared" si="110"/>
        <v>0</v>
      </c>
      <c r="J217" s="146">
        <f t="shared" si="110"/>
        <v>0</v>
      </c>
      <c r="K217" s="146">
        <f t="shared" si="110"/>
        <v>0</v>
      </c>
      <c r="L217" s="146">
        <f t="shared" si="110"/>
        <v>0</v>
      </c>
      <c r="M217" s="146">
        <f t="shared" si="110"/>
        <v>0</v>
      </c>
      <c r="N217" s="146">
        <f t="shared" si="110"/>
        <v>0</v>
      </c>
      <c r="O217" s="146">
        <f t="shared" si="110"/>
        <v>0</v>
      </c>
      <c r="P217" s="146">
        <f t="shared" si="110"/>
        <v>0</v>
      </c>
      <c r="Q217" s="146">
        <f t="shared" si="110"/>
        <v>0</v>
      </c>
      <c r="R217" s="146">
        <f t="shared" si="110"/>
        <v>0</v>
      </c>
      <c r="S217" s="146">
        <f t="shared" si="110"/>
        <v>0</v>
      </c>
      <c r="T217" s="146">
        <f t="shared" si="110"/>
        <v>0</v>
      </c>
      <c r="U217" s="146">
        <f t="shared" si="110"/>
        <v>0</v>
      </c>
      <c r="V217" s="146">
        <f t="shared" si="110"/>
        <v>0</v>
      </c>
      <c r="W217" s="146">
        <f t="shared" si="110"/>
        <v>0</v>
      </c>
      <c r="X217" s="146">
        <f t="shared" si="110"/>
        <v>0</v>
      </c>
      <c r="Y217" s="146">
        <f t="shared" si="111"/>
        <v>0</v>
      </c>
      <c r="Z217" s="146">
        <f t="shared" si="111"/>
        <v>1</v>
      </c>
      <c r="AA217" s="146">
        <f t="shared" si="111"/>
        <v>1</v>
      </c>
      <c r="AB217" s="146">
        <f t="shared" si="111"/>
        <v>1</v>
      </c>
      <c r="AC217" s="146">
        <f t="shared" si="111"/>
        <v>1</v>
      </c>
      <c r="AD217" s="146">
        <f t="shared" si="111"/>
        <v>1</v>
      </c>
      <c r="AE217" s="146">
        <f t="shared" si="111"/>
        <v>1</v>
      </c>
      <c r="AF217" s="146">
        <f t="shared" si="111"/>
        <v>1</v>
      </c>
      <c r="AG217" s="146">
        <f t="shared" si="111"/>
        <v>1</v>
      </c>
      <c r="AH217" s="146">
        <f t="shared" si="111"/>
        <v>1</v>
      </c>
      <c r="AI217" s="146">
        <f t="shared" si="111"/>
        <v>1</v>
      </c>
      <c r="AJ217" s="146">
        <f t="shared" si="111"/>
        <v>1</v>
      </c>
      <c r="AK217" s="146">
        <f t="shared" si="111"/>
        <v>1</v>
      </c>
      <c r="AL217" s="146">
        <f t="shared" si="111"/>
        <v>1</v>
      </c>
      <c r="AM217" s="146">
        <f t="shared" si="111"/>
        <v>1</v>
      </c>
      <c r="AN217" s="146">
        <f t="shared" si="111"/>
        <v>1</v>
      </c>
      <c r="AO217" s="146">
        <f t="shared" si="111"/>
        <v>1</v>
      </c>
      <c r="AP217" s="146">
        <f t="shared" si="111"/>
        <v>1</v>
      </c>
      <c r="AQ217" s="146">
        <f t="shared" si="111"/>
        <v>1</v>
      </c>
      <c r="AR217" s="146">
        <f t="shared" si="111"/>
        <v>1</v>
      </c>
      <c r="AS217" s="146">
        <f t="shared" si="111"/>
        <v>1</v>
      </c>
      <c r="AT217" s="146">
        <f t="shared" si="111"/>
        <v>1</v>
      </c>
      <c r="AU217" s="146">
        <f t="shared" si="111"/>
        <v>1</v>
      </c>
      <c r="AV217" s="146">
        <f t="shared" si="111"/>
        <v>1</v>
      </c>
      <c r="AW217" s="146">
        <f t="shared" si="111"/>
        <v>1</v>
      </c>
      <c r="AX217" s="146">
        <f t="shared" si="111"/>
        <v>1</v>
      </c>
      <c r="AY217" s="146">
        <f t="shared" si="111"/>
        <v>1</v>
      </c>
      <c r="AZ217" s="146">
        <f t="shared" si="111"/>
        <v>1</v>
      </c>
      <c r="BA217" s="146">
        <f t="shared" si="111"/>
        <v>1</v>
      </c>
      <c r="BB217" s="146">
        <f t="shared" si="111"/>
        <v>1</v>
      </c>
      <c r="BC217" s="146">
        <f t="shared" si="111"/>
        <v>1</v>
      </c>
      <c r="BD217" s="146">
        <f t="shared" si="111"/>
        <v>1</v>
      </c>
      <c r="BE217" s="146">
        <f t="shared" si="112"/>
        <v>1</v>
      </c>
      <c r="BF217" s="146">
        <f t="shared" si="112"/>
        <v>1</v>
      </c>
      <c r="BG217" s="146">
        <f t="shared" si="112"/>
        <v>1</v>
      </c>
      <c r="BH217" s="146">
        <f t="shared" si="112"/>
        <v>1</v>
      </c>
      <c r="BI217" s="146">
        <f t="shared" si="112"/>
        <v>1</v>
      </c>
      <c r="BJ217" s="146">
        <f t="shared" si="112"/>
        <v>1</v>
      </c>
      <c r="BK217" s="146">
        <f t="shared" si="112"/>
        <v>1</v>
      </c>
      <c r="BL217" s="146">
        <f t="shared" si="112"/>
        <v>1</v>
      </c>
      <c r="BM217" s="146">
        <f t="shared" si="112"/>
        <v>1</v>
      </c>
      <c r="BN217" s="146">
        <f t="shared" si="112"/>
        <v>1</v>
      </c>
      <c r="BO217" s="146">
        <f t="shared" si="112"/>
        <v>1</v>
      </c>
    </row>
    <row r="218" spans="1:67" s="129" customFormat="1" ht="18.75" customHeight="1" x14ac:dyDescent="0.25">
      <c r="A218" s="122"/>
      <c r="B218" s="145" t="s">
        <v>1076</v>
      </c>
      <c r="C218" s="145" t="s">
        <v>1077</v>
      </c>
      <c r="D218" s="145" t="s">
        <v>26</v>
      </c>
      <c r="E218" s="224">
        <f>VLOOKUP(B218,'Cuadro Control'!C254:J2148,8,FALSE)</f>
        <v>179436034.15411764</v>
      </c>
      <c r="F218" s="146">
        <f t="shared" si="109"/>
        <v>3.3799272126209236E-2</v>
      </c>
      <c r="G218" s="147">
        <v>46332</v>
      </c>
      <c r="H218" s="147">
        <v>46338</v>
      </c>
      <c r="I218" s="146">
        <f t="shared" si="110"/>
        <v>0</v>
      </c>
      <c r="J218" s="146">
        <f t="shared" si="110"/>
        <v>0</v>
      </c>
      <c r="K218" s="146">
        <f t="shared" si="110"/>
        <v>0</v>
      </c>
      <c r="L218" s="146">
        <f t="shared" si="110"/>
        <v>0</v>
      </c>
      <c r="M218" s="146">
        <f t="shared" si="110"/>
        <v>0</v>
      </c>
      <c r="N218" s="146">
        <f t="shared" si="110"/>
        <v>0</v>
      </c>
      <c r="O218" s="146">
        <f t="shared" si="110"/>
        <v>0</v>
      </c>
      <c r="P218" s="146">
        <f t="shared" si="110"/>
        <v>0</v>
      </c>
      <c r="Q218" s="146">
        <f t="shared" si="110"/>
        <v>0</v>
      </c>
      <c r="R218" s="146">
        <f t="shared" si="110"/>
        <v>0</v>
      </c>
      <c r="S218" s="146">
        <f t="shared" si="110"/>
        <v>0</v>
      </c>
      <c r="T218" s="146">
        <f t="shared" si="110"/>
        <v>0</v>
      </c>
      <c r="U218" s="146">
        <f t="shared" si="110"/>
        <v>0</v>
      </c>
      <c r="V218" s="146">
        <f t="shared" si="110"/>
        <v>0</v>
      </c>
      <c r="W218" s="146">
        <f t="shared" si="110"/>
        <v>0</v>
      </c>
      <c r="X218" s="146">
        <f t="shared" si="110"/>
        <v>0</v>
      </c>
      <c r="Y218" s="146">
        <f t="shared" si="111"/>
        <v>0</v>
      </c>
      <c r="Z218" s="146">
        <f t="shared" si="111"/>
        <v>0.14285714285714285</v>
      </c>
      <c r="AA218" s="146">
        <f t="shared" si="111"/>
        <v>1</v>
      </c>
      <c r="AB218" s="146">
        <f t="shared" si="111"/>
        <v>1</v>
      </c>
      <c r="AC218" s="146">
        <f t="shared" si="111"/>
        <v>1</v>
      </c>
      <c r="AD218" s="146">
        <f t="shared" si="111"/>
        <v>1</v>
      </c>
      <c r="AE218" s="146">
        <f t="shared" si="111"/>
        <v>1</v>
      </c>
      <c r="AF218" s="146">
        <f t="shared" si="111"/>
        <v>1</v>
      </c>
      <c r="AG218" s="146">
        <f t="shared" si="111"/>
        <v>1</v>
      </c>
      <c r="AH218" s="146">
        <f t="shared" si="111"/>
        <v>1</v>
      </c>
      <c r="AI218" s="146">
        <f t="shared" si="111"/>
        <v>1</v>
      </c>
      <c r="AJ218" s="146">
        <f t="shared" si="111"/>
        <v>1</v>
      </c>
      <c r="AK218" s="146">
        <f t="shared" si="111"/>
        <v>1</v>
      </c>
      <c r="AL218" s="146">
        <f t="shared" si="111"/>
        <v>1</v>
      </c>
      <c r="AM218" s="146">
        <f t="shared" si="111"/>
        <v>1</v>
      </c>
      <c r="AN218" s="146">
        <f t="shared" si="111"/>
        <v>1</v>
      </c>
      <c r="AO218" s="146">
        <f t="shared" si="111"/>
        <v>1</v>
      </c>
      <c r="AP218" s="146">
        <f t="shared" si="111"/>
        <v>1</v>
      </c>
      <c r="AQ218" s="146">
        <f t="shared" si="111"/>
        <v>1</v>
      </c>
      <c r="AR218" s="146">
        <f t="shared" si="111"/>
        <v>1</v>
      </c>
      <c r="AS218" s="146">
        <f t="shared" si="111"/>
        <v>1</v>
      </c>
      <c r="AT218" s="146">
        <f t="shared" si="111"/>
        <v>1</v>
      </c>
      <c r="AU218" s="146">
        <f t="shared" si="111"/>
        <v>1</v>
      </c>
      <c r="AV218" s="146">
        <f t="shared" si="111"/>
        <v>1</v>
      </c>
      <c r="AW218" s="146">
        <f t="shared" si="111"/>
        <v>1</v>
      </c>
      <c r="AX218" s="146">
        <f t="shared" si="111"/>
        <v>1</v>
      </c>
      <c r="AY218" s="146">
        <f t="shared" si="111"/>
        <v>1</v>
      </c>
      <c r="AZ218" s="146">
        <f t="shared" si="111"/>
        <v>1</v>
      </c>
      <c r="BA218" s="146">
        <f t="shared" si="111"/>
        <v>1</v>
      </c>
      <c r="BB218" s="146">
        <f t="shared" si="111"/>
        <v>1</v>
      </c>
      <c r="BC218" s="146">
        <f t="shared" si="111"/>
        <v>1</v>
      </c>
      <c r="BD218" s="146">
        <f t="shared" si="111"/>
        <v>1</v>
      </c>
      <c r="BE218" s="146">
        <f t="shared" si="112"/>
        <v>1</v>
      </c>
      <c r="BF218" s="146">
        <f t="shared" si="112"/>
        <v>1</v>
      </c>
      <c r="BG218" s="146">
        <f t="shared" si="112"/>
        <v>1</v>
      </c>
      <c r="BH218" s="146">
        <f t="shared" si="112"/>
        <v>1</v>
      </c>
      <c r="BI218" s="146">
        <f t="shared" si="112"/>
        <v>1</v>
      </c>
      <c r="BJ218" s="146">
        <f t="shared" si="112"/>
        <v>1</v>
      </c>
      <c r="BK218" s="146">
        <f t="shared" si="112"/>
        <v>1</v>
      </c>
      <c r="BL218" s="146">
        <f t="shared" si="112"/>
        <v>1</v>
      </c>
      <c r="BM218" s="146">
        <f t="shared" si="112"/>
        <v>1</v>
      </c>
      <c r="BN218" s="146">
        <f t="shared" si="112"/>
        <v>1</v>
      </c>
      <c r="BO218" s="146">
        <f t="shared" si="112"/>
        <v>1</v>
      </c>
    </row>
    <row r="219" spans="1:67" s="129" customFormat="1" ht="18.75" customHeight="1" x14ac:dyDescent="0.25">
      <c r="A219" s="122"/>
      <c r="B219" s="145" t="s">
        <v>1078</v>
      </c>
      <c r="C219" s="145" t="s">
        <v>1079</v>
      </c>
      <c r="D219" s="145" t="s">
        <v>730</v>
      </c>
      <c r="E219" s="224">
        <f>VLOOKUP(B219,'Cuadro Control'!C255:J2149,8,FALSE)</f>
        <v>1212623361.2117648</v>
      </c>
      <c r="F219" s="146">
        <f t="shared" si="109"/>
        <v>0.22841447185013161</v>
      </c>
      <c r="G219" s="147">
        <v>46338</v>
      </c>
      <c r="H219" s="147">
        <v>46354</v>
      </c>
      <c r="I219" s="146">
        <f t="shared" si="110"/>
        <v>0</v>
      </c>
      <c r="J219" s="146">
        <f t="shared" si="110"/>
        <v>0</v>
      </c>
      <c r="K219" s="146">
        <f t="shared" si="110"/>
        <v>0</v>
      </c>
      <c r="L219" s="146">
        <f t="shared" si="110"/>
        <v>0</v>
      </c>
      <c r="M219" s="146">
        <f t="shared" si="110"/>
        <v>0</v>
      </c>
      <c r="N219" s="146">
        <f t="shared" si="110"/>
        <v>0</v>
      </c>
      <c r="O219" s="146">
        <f t="shared" si="110"/>
        <v>0</v>
      </c>
      <c r="P219" s="146">
        <f t="shared" si="110"/>
        <v>0</v>
      </c>
      <c r="Q219" s="146">
        <f t="shared" si="110"/>
        <v>0</v>
      </c>
      <c r="R219" s="146">
        <f t="shared" si="110"/>
        <v>0</v>
      </c>
      <c r="S219" s="146">
        <f t="shared" si="110"/>
        <v>0</v>
      </c>
      <c r="T219" s="146">
        <f t="shared" si="110"/>
        <v>0</v>
      </c>
      <c r="U219" s="146">
        <f t="shared" si="110"/>
        <v>0</v>
      </c>
      <c r="V219" s="146">
        <f t="shared" si="110"/>
        <v>0</v>
      </c>
      <c r="W219" s="146">
        <f t="shared" si="110"/>
        <v>0</v>
      </c>
      <c r="X219" s="146">
        <f t="shared" si="110"/>
        <v>0</v>
      </c>
      <c r="Y219" s="146">
        <f t="shared" si="111"/>
        <v>0</v>
      </c>
      <c r="Z219" s="146">
        <f t="shared" si="111"/>
        <v>0</v>
      </c>
      <c r="AA219" s="146">
        <f t="shared" si="111"/>
        <v>0.11764705882352941</v>
      </c>
      <c r="AB219" s="146">
        <f t="shared" si="111"/>
        <v>0.52941176470588236</v>
      </c>
      <c r="AC219" s="146">
        <f t="shared" si="111"/>
        <v>0.94117647058823528</v>
      </c>
      <c r="AD219" s="146">
        <f t="shared" si="111"/>
        <v>1</v>
      </c>
      <c r="AE219" s="146">
        <f t="shared" si="111"/>
        <v>1</v>
      </c>
      <c r="AF219" s="146">
        <f t="shared" si="111"/>
        <v>1</v>
      </c>
      <c r="AG219" s="146">
        <f t="shared" si="111"/>
        <v>1</v>
      </c>
      <c r="AH219" s="146">
        <f t="shared" si="111"/>
        <v>1</v>
      </c>
      <c r="AI219" s="146">
        <f t="shared" si="111"/>
        <v>1</v>
      </c>
      <c r="AJ219" s="146">
        <f t="shared" si="111"/>
        <v>1</v>
      </c>
      <c r="AK219" s="146">
        <f t="shared" si="111"/>
        <v>1</v>
      </c>
      <c r="AL219" s="146">
        <f t="shared" si="111"/>
        <v>1</v>
      </c>
      <c r="AM219" s="146">
        <f t="shared" si="111"/>
        <v>1</v>
      </c>
      <c r="AN219" s="146">
        <f t="shared" si="111"/>
        <v>1</v>
      </c>
      <c r="AO219" s="146">
        <f t="shared" si="111"/>
        <v>1</v>
      </c>
      <c r="AP219" s="146">
        <f t="shared" si="111"/>
        <v>1</v>
      </c>
      <c r="AQ219" s="146">
        <f t="shared" si="111"/>
        <v>1</v>
      </c>
      <c r="AR219" s="146">
        <f t="shared" si="111"/>
        <v>1</v>
      </c>
      <c r="AS219" s="146">
        <f t="shared" si="111"/>
        <v>1</v>
      </c>
      <c r="AT219" s="146">
        <f t="shared" si="111"/>
        <v>1</v>
      </c>
      <c r="AU219" s="146">
        <f t="shared" si="111"/>
        <v>1</v>
      </c>
      <c r="AV219" s="146">
        <f t="shared" si="111"/>
        <v>1</v>
      </c>
      <c r="AW219" s="146">
        <f t="shared" si="111"/>
        <v>1</v>
      </c>
      <c r="AX219" s="146">
        <f t="shared" si="111"/>
        <v>1</v>
      </c>
      <c r="AY219" s="146">
        <f t="shared" si="111"/>
        <v>1</v>
      </c>
      <c r="AZ219" s="146">
        <f t="shared" si="111"/>
        <v>1</v>
      </c>
      <c r="BA219" s="146">
        <f t="shared" si="111"/>
        <v>1</v>
      </c>
      <c r="BB219" s="146">
        <f t="shared" si="111"/>
        <v>1</v>
      </c>
      <c r="BC219" s="146">
        <f t="shared" si="111"/>
        <v>1</v>
      </c>
      <c r="BD219" s="146">
        <f t="shared" si="111"/>
        <v>1</v>
      </c>
      <c r="BE219" s="146">
        <f t="shared" si="112"/>
        <v>1</v>
      </c>
      <c r="BF219" s="146">
        <f t="shared" si="112"/>
        <v>1</v>
      </c>
      <c r="BG219" s="146">
        <f t="shared" si="112"/>
        <v>1</v>
      </c>
      <c r="BH219" s="146">
        <f t="shared" si="112"/>
        <v>1</v>
      </c>
      <c r="BI219" s="146">
        <f t="shared" si="112"/>
        <v>1</v>
      </c>
      <c r="BJ219" s="146">
        <f t="shared" si="112"/>
        <v>1</v>
      </c>
      <c r="BK219" s="146">
        <f t="shared" si="112"/>
        <v>1</v>
      </c>
      <c r="BL219" s="146">
        <f t="shared" si="112"/>
        <v>1</v>
      </c>
      <c r="BM219" s="146">
        <f t="shared" si="112"/>
        <v>1</v>
      </c>
      <c r="BN219" s="146">
        <f t="shared" si="112"/>
        <v>1</v>
      </c>
      <c r="BO219" s="146">
        <f t="shared" si="112"/>
        <v>1</v>
      </c>
    </row>
    <row r="220" spans="1:67" s="129" customFormat="1" ht="18.75" customHeight="1" x14ac:dyDescent="0.25">
      <c r="A220" s="122"/>
      <c r="B220" s="145" t="s">
        <v>1080</v>
      </c>
      <c r="C220" s="145" t="s">
        <v>1081</v>
      </c>
      <c r="D220" s="145" t="s">
        <v>6</v>
      </c>
      <c r="E220" s="224">
        <f>VLOOKUP(B220,'Cuadro Control'!C256:J2150,8,FALSE)</f>
        <v>0</v>
      </c>
      <c r="F220" s="146">
        <f t="shared" si="109"/>
        <v>0</v>
      </c>
      <c r="G220" s="147">
        <v>46455</v>
      </c>
      <c r="H220" s="147">
        <v>46457</v>
      </c>
      <c r="I220" s="146">
        <f t="shared" si="110"/>
        <v>0</v>
      </c>
      <c r="J220" s="146">
        <f t="shared" si="110"/>
        <v>0</v>
      </c>
      <c r="K220" s="146">
        <f t="shared" si="110"/>
        <v>0</v>
      </c>
      <c r="L220" s="146">
        <f t="shared" si="110"/>
        <v>0</v>
      </c>
      <c r="M220" s="146">
        <f t="shared" si="110"/>
        <v>0</v>
      </c>
      <c r="N220" s="146">
        <f t="shared" si="110"/>
        <v>0</v>
      </c>
      <c r="O220" s="146">
        <f t="shared" si="110"/>
        <v>0</v>
      </c>
      <c r="P220" s="146">
        <f t="shared" si="110"/>
        <v>0</v>
      </c>
      <c r="Q220" s="146">
        <f t="shared" si="110"/>
        <v>0</v>
      </c>
      <c r="R220" s="146">
        <f t="shared" si="110"/>
        <v>0</v>
      </c>
      <c r="S220" s="146">
        <f t="shared" si="110"/>
        <v>0</v>
      </c>
      <c r="T220" s="146">
        <f t="shared" si="110"/>
        <v>0</v>
      </c>
      <c r="U220" s="146">
        <f t="shared" si="110"/>
        <v>0</v>
      </c>
      <c r="V220" s="146">
        <f t="shared" si="110"/>
        <v>0</v>
      </c>
      <c r="W220" s="146">
        <f t="shared" si="110"/>
        <v>0</v>
      </c>
      <c r="X220" s="146">
        <f t="shared" si="110"/>
        <v>0</v>
      </c>
      <c r="Y220" s="146">
        <f t="shared" si="111"/>
        <v>0</v>
      </c>
      <c r="Z220" s="146">
        <f t="shared" si="111"/>
        <v>0</v>
      </c>
      <c r="AA220" s="146">
        <f t="shared" si="111"/>
        <v>0</v>
      </c>
      <c r="AB220" s="146">
        <f t="shared" si="111"/>
        <v>0</v>
      </c>
      <c r="AC220" s="146">
        <f t="shared" si="111"/>
        <v>0</v>
      </c>
      <c r="AD220" s="146">
        <f t="shared" si="111"/>
        <v>0</v>
      </c>
      <c r="AE220" s="146">
        <f t="shared" si="111"/>
        <v>0</v>
      </c>
      <c r="AF220" s="146">
        <f t="shared" si="111"/>
        <v>0</v>
      </c>
      <c r="AG220" s="146">
        <f t="shared" si="111"/>
        <v>0</v>
      </c>
      <c r="AH220" s="146">
        <f t="shared" si="111"/>
        <v>0</v>
      </c>
      <c r="AI220" s="146">
        <f t="shared" si="111"/>
        <v>0</v>
      </c>
      <c r="AJ220" s="146">
        <f t="shared" si="111"/>
        <v>0</v>
      </c>
      <c r="AK220" s="146">
        <f t="shared" si="111"/>
        <v>0</v>
      </c>
      <c r="AL220" s="146">
        <f t="shared" si="111"/>
        <v>0</v>
      </c>
      <c r="AM220" s="146">
        <f t="shared" si="111"/>
        <v>0</v>
      </c>
      <c r="AN220" s="146">
        <f t="shared" si="111"/>
        <v>0</v>
      </c>
      <c r="AO220" s="146">
        <f t="shared" si="111"/>
        <v>0</v>
      </c>
      <c r="AP220" s="146">
        <f t="shared" si="111"/>
        <v>0</v>
      </c>
      <c r="AQ220" s="146">
        <f t="shared" si="111"/>
        <v>0</v>
      </c>
      <c r="AR220" s="146">
        <f t="shared" si="111"/>
        <v>1</v>
      </c>
      <c r="AS220" s="146">
        <f t="shared" si="111"/>
        <v>1</v>
      </c>
      <c r="AT220" s="146">
        <f t="shared" si="111"/>
        <v>1</v>
      </c>
      <c r="AU220" s="146">
        <f t="shared" si="111"/>
        <v>1</v>
      </c>
      <c r="AV220" s="146">
        <f t="shared" si="111"/>
        <v>1</v>
      </c>
      <c r="AW220" s="146">
        <f t="shared" si="111"/>
        <v>1</v>
      </c>
      <c r="AX220" s="146">
        <f t="shared" si="111"/>
        <v>1</v>
      </c>
      <c r="AY220" s="146">
        <f t="shared" si="111"/>
        <v>1</v>
      </c>
      <c r="AZ220" s="146">
        <f t="shared" si="111"/>
        <v>1</v>
      </c>
      <c r="BA220" s="146">
        <f t="shared" si="111"/>
        <v>1</v>
      </c>
      <c r="BB220" s="146">
        <f t="shared" si="111"/>
        <v>1</v>
      </c>
      <c r="BC220" s="146">
        <f t="shared" si="111"/>
        <v>1</v>
      </c>
      <c r="BD220" s="146">
        <f t="shared" ref="BD220:BO227" si="113">IF($G220=0,0,IF(BD$6&lt;$G220,0,IF(BD$6&gt;$H220,1,(BD$6-$G220+1)/($H220-$G220+1))))</f>
        <v>1</v>
      </c>
      <c r="BE220" s="146">
        <f t="shared" si="113"/>
        <v>1</v>
      </c>
      <c r="BF220" s="146">
        <f t="shared" si="113"/>
        <v>1</v>
      </c>
      <c r="BG220" s="146">
        <f t="shared" si="113"/>
        <v>1</v>
      </c>
      <c r="BH220" s="146">
        <f t="shared" si="113"/>
        <v>1</v>
      </c>
      <c r="BI220" s="146">
        <f t="shared" si="113"/>
        <v>1</v>
      </c>
      <c r="BJ220" s="146">
        <f t="shared" si="113"/>
        <v>1</v>
      </c>
      <c r="BK220" s="146">
        <f t="shared" si="113"/>
        <v>1</v>
      </c>
      <c r="BL220" s="146">
        <f t="shared" si="113"/>
        <v>1</v>
      </c>
      <c r="BM220" s="146">
        <f t="shared" si="113"/>
        <v>1</v>
      </c>
      <c r="BN220" s="146">
        <f t="shared" si="113"/>
        <v>1</v>
      </c>
      <c r="BO220" s="146">
        <f t="shared" si="113"/>
        <v>1</v>
      </c>
    </row>
    <row r="221" spans="1:67" s="129" customFormat="1" ht="18.75" customHeight="1" x14ac:dyDescent="0.25">
      <c r="A221" s="122"/>
      <c r="B221" s="148" t="s">
        <v>1082</v>
      </c>
      <c r="C221" s="148" t="s">
        <v>1083</v>
      </c>
      <c r="D221" s="148" t="s">
        <v>3</v>
      </c>
      <c r="E221" s="225">
        <f>VLOOKUP(B221,'Cuadro Control'!C257:J2151,8,FALSE)</f>
        <v>0</v>
      </c>
      <c r="F221" s="149">
        <f t="shared" si="109"/>
        <v>0</v>
      </c>
      <c r="G221" s="150">
        <v>46458</v>
      </c>
      <c r="H221" s="150">
        <v>46458</v>
      </c>
      <c r="I221" s="149">
        <f t="shared" si="110"/>
        <v>0</v>
      </c>
      <c r="J221" s="149">
        <f t="shared" si="110"/>
        <v>0</v>
      </c>
      <c r="K221" s="149">
        <f t="shared" si="110"/>
        <v>0</v>
      </c>
      <c r="L221" s="149">
        <f t="shared" si="110"/>
        <v>0</v>
      </c>
      <c r="M221" s="149">
        <f t="shared" si="110"/>
        <v>0</v>
      </c>
      <c r="N221" s="149">
        <f t="shared" si="110"/>
        <v>0</v>
      </c>
      <c r="O221" s="149">
        <f t="shared" si="110"/>
        <v>0</v>
      </c>
      <c r="P221" s="149">
        <f t="shared" si="110"/>
        <v>0</v>
      </c>
      <c r="Q221" s="149">
        <f t="shared" si="110"/>
        <v>0</v>
      </c>
      <c r="R221" s="149">
        <f t="shared" si="110"/>
        <v>0</v>
      </c>
      <c r="S221" s="149">
        <f t="shared" si="110"/>
        <v>0</v>
      </c>
      <c r="T221" s="149">
        <f t="shared" si="110"/>
        <v>0</v>
      </c>
      <c r="U221" s="149">
        <f t="shared" si="110"/>
        <v>0</v>
      </c>
      <c r="V221" s="149">
        <f t="shared" si="110"/>
        <v>0</v>
      </c>
      <c r="W221" s="149">
        <f t="shared" si="110"/>
        <v>0</v>
      </c>
      <c r="X221" s="149">
        <f t="shared" si="110"/>
        <v>0</v>
      </c>
      <c r="Y221" s="149">
        <f t="shared" ref="Y221:BD227" si="114">IF($G221=0,0,IF(Y$6&lt;$G221,0,IF(Y$6&gt;$H221,1,(Y$6-$G221+1)/($H221-$G221+1))))</f>
        <v>0</v>
      </c>
      <c r="Z221" s="149">
        <f t="shared" si="114"/>
        <v>0</v>
      </c>
      <c r="AA221" s="149">
        <f t="shared" si="114"/>
        <v>0</v>
      </c>
      <c r="AB221" s="149">
        <f t="shared" si="114"/>
        <v>0</v>
      </c>
      <c r="AC221" s="149">
        <f t="shared" si="114"/>
        <v>0</v>
      </c>
      <c r="AD221" s="149">
        <f t="shared" si="114"/>
        <v>0</v>
      </c>
      <c r="AE221" s="149">
        <f t="shared" si="114"/>
        <v>0</v>
      </c>
      <c r="AF221" s="149">
        <f t="shared" si="114"/>
        <v>0</v>
      </c>
      <c r="AG221" s="149">
        <f t="shared" si="114"/>
        <v>0</v>
      </c>
      <c r="AH221" s="149">
        <f t="shared" si="114"/>
        <v>0</v>
      </c>
      <c r="AI221" s="149">
        <f t="shared" si="114"/>
        <v>0</v>
      </c>
      <c r="AJ221" s="149">
        <f t="shared" si="114"/>
        <v>0</v>
      </c>
      <c r="AK221" s="149">
        <f t="shared" si="114"/>
        <v>0</v>
      </c>
      <c r="AL221" s="149">
        <f t="shared" si="114"/>
        <v>0</v>
      </c>
      <c r="AM221" s="149">
        <f t="shared" si="114"/>
        <v>0</v>
      </c>
      <c r="AN221" s="149">
        <f t="shared" si="114"/>
        <v>0</v>
      </c>
      <c r="AO221" s="149">
        <f t="shared" si="114"/>
        <v>0</v>
      </c>
      <c r="AP221" s="149">
        <f t="shared" si="114"/>
        <v>0</v>
      </c>
      <c r="AQ221" s="149">
        <f t="shared" si="114"/>
        <v>0</v>
      </c>
      <c r="AR221" s="149">
        <f t="shared" si="114"/>
        <v>1</v>
      </c>
      <c r="AS221" s="149">
        <f t="shared" si="114"/>
        <v>1</v>
      </c>
      <c r="AT221" s="149">
        <f t="shared" si="114"/>
        <v>1</v>
      </c>
      <c r="AU221" s="149">
        <f t="shared" si="114"/>
        <v>1</v>
      </c>
      <c r="AV221" s="149">
        <f t="shared" si="114"/>
        <v>1</v>
      </c>
      <c r="AW221" s="149">
        <f t="shared" si="114"/>
        <v>1</v>
      </c>
      <c r="AX221" s="149">
        <f t="shared" si="114"/>
        <v>1</v>
      </c>
      <c r="AY221" s="149">
        <f t="shared" si="114"/>
        <v>1</v>
      </c>
      <c r="AZ221" s="149">
        <f t="shared" si="114"/>
        <v>1</v>
      </c>
      <c r="BA221" s="149">
        <f t="shared" si="114"/>
        <v>1</v>
      </c>
      <c r="BB221" s="149">
        <f t="shared" si="114"/>
        <v>1</v>
      </c>
      <c r="BC221" s="149">
        <f t="shared" si="114"/>
        <v>1</v>
      </c>
      <c r="BD221" s="149">
        <f t="shared" si="114"/>
        <v>1</v>
      </c>
      <c r="BE221" s="149">
        <f t="shared" si="113"/>
        <v>1</v>
      </c>
      <c r="BF221" s="149">
        <f t="shared" si="113"/>
        <v>1</v>
      </c>
      <c r="BG221" s="149">
        <f t="shared" si="113"/>
        <v>1</v>
      </c>
      <c r="BH221" s="149">
        <f t="shared" si="113"/>
        <v>1</v>
      </c>
      <c r="BI221" s="149">
        <f t="shared" si="113"/>
        <v>1</v>
      </c>
      <c r="BJ221" s="149">
        <f t="shared" si="113"/>
        <v>1</v>
      </c>
      <c r="BK221" s="149">
        <f t="shared" si="113"/>
        <v>1</v>
      </c>
      <c r="BL221" s="149">
        <f t="shared" si="113"/>
        <v>1</v>
      </c>
      <c r="BM221" s="149">
        <f t="shared" si="113"/>
        <v>1</v>
      </c>
      <c r="BN221" s="149">
        <f t="shared" si="113"/>
        <v>1</v>
      </c>
      <c r="BO221" s="149">
        <f t="shared" si="113"/>
        <v>1</v>
      </c>
    </row>
    <row r="222" spans="1:67" s="129" customFormat="1" ht="18.75" customHeight="1" x14ac:dyDescent="0.25">
      <c r="A222" s="122"/>
      <c r="B222" s="145" t="s">
        <v>1084</v>
      </c>
      <c r="C222" s="145" t="s">
        <v>1085</v>
      </c>
      <c r="D222" s="145" t="s">
        <v>8</v>
      </c>
      <c r="E222" s="224">
        <f>VLOOKUP(B222,'Cuadro Control'!C258:J2152,8,FALSE)</f>
        <v>1230815225.9452939</v>
      </c>
      <c r="F222" s="146">
        <f t="shared" si="109"/>
        <v>0.2318411625341423</v>
      </c>
      <c r="G222" s="147">
        <v>46458</v>
      </c>
      <c r="H222" s="147">
        <v>46458</v>
      </c>
      <c r="I222" s="146">
        <f t="shared" si="110"/>
        <v>0</v>
      </c>
      <c r="J222" s="146">
        <f t="shared" si="110"/>
        <v>0</v>
      </c>
      <c r="K222" s="146">
        <f t="shared" si="110"/>
        <v>0</v>
      </c>
      <c r="L222" s="146">
        <f t="shared" si="110"/>
        <v>0</v>
      </c>
      <c r="M222" s="146">
        <f t="shared" si="110"/>
        <v>0</v>
      </c>
      <c r="N222" s="146">
        <f t="shared" si="110"/>
        <v>0</v>
      </c>
      <c r="O222" s="146">
        <f t="shared" si="110"/>
        <v>0</v>
      </c>
      <c r="P222" s="146">
        <f t="shared" si="110"/>
        <v>0</v>
      </c>
      <c r="Q222" s="146">
        <f t="shared" si="110"/>
        <v>0</v>
      </c>
      <c r="R222" s="146">
        <f t="shared" si="110"/>
        <v>0</v>
      </c>
      <c r="S222" s="146">
        <f t="shared" si="110"/>
        <v>0</v>
      </c>
      <c r="T222" s="146">
        <f t="shared" si="110"/>
        <v>0</v>
      </c>
      <c r="U222" s="146">
        <f t="shared" si="110"/>
        <v>0</v>
      </c>
      <c r="V222" s="146">
        <f t="shared" si="110"/>
        <v>0</v>
      </c>
      <c r="W222" s="146">
        <f t="shared" si="110"/>
        <v>0</v>
      </c>
      <c r="X222" s="146">
        <f t="shared" si="110"/>
        <v>0</v>
      </c>
      <c r="Y222" s="146">
        <f t="shared" si="114"/>
        <v>0</v>
      </c>
      <c r="Z222" s="146">
        <f t="shared" si="114"/>
        <v>0</v>
      </c>
      <c r="AA222" s="146">
        <f t="shared" si="114"/>
        <v>0</v>
      </c>
      <c r="AB222" s="146">
        <f t="shared" si="114"/>
        <v>0</v>
      </c>
      <c r="AC222" s="146">
        <f t="shared" si="114"/>
        <v>0</v>
      </c>
      <c r="AD222" s="146">
        <f t="shared" si="114"/>
        <v>0</v>
      </c>
      <c r="AE222" s="146">
        <f t="shared" si="114"/>
        <v>0</v>
      </c>
      <c r="AF222" s="146">
        <f t="shared" si="114"/>
        <v>0</v>
      </c>
      <c r="AG222" s="146">
        <f t="shared" si="114"/>
        <v>0</v>
      </c>
      <c r="AH222" s="146">
        <f t="shared" si="114"/>
        <v>0</v>
      </c>
      <c r="AI222" s="146">
        <f t="shared" si="114"/>
        <v>0</v>
      </c>
      <c r="AJ222" s="146">
        <f t="shared" si="114"/>
        <v>0</v>
      </c>
      <c r="AK222" s="146">
        <f t="shared" si="114"/>
        <v>0</v>
      </c>
      <c r="AL222" s="146">
        <f t="shared" si="114"/>
        <v>0</v>
      </c>
      <c r="AM222" s="146">
        <f t="shared" si="114"/>
        <v>0</v>
      </c>
      <c r="AN222" s="146">
        <f t="shared" si="114"/>
        <v>0</v>
      </c>
      <c r="AO222" s="146">
        <f t="shared" si="114"/>
        <v>0</v>
      </c>
      <c r="AP222" s="146">
        <f t="shared" si="114"/>
        <v>0</v>
      </c>
      <c r="AQ222" s="146">
        <f t="shared" si="114"/>
        <v>0</v>
      </c>
      <c r="AR222" s="146">
        <f t="shared" si="114"/>
        <v>1</v>
      </c>
      <c r="AS222" s="146">
        <f t="shared" si="114"/>
        <v>1</v>
      </c>
      <c r="AT222" s="146">
        <f t="shared" si="114"/>
        <v>1</v>
      </c>
      <c r="AU222" s="146">
        <f t="shared" si="114"/>
        <v>1</v>
      </c>
      <c r="AV222" s="146">
        <f t="shared" si="114"/>
        <v>1</v>
      </c>
      <c r="AW222" s="146">
        <f t="shared" si="114"/>
        <v>1</v>
      </c>
      <c r="AX222" s="146">
        <f t="shared" si="114"/>
        <v>1</v>
      </c>
      <c r="AY222" s="146">
        <f t="shared" si="114"/>
        <v>1</v>
      </c>
      <c r="AZ222" s="146">
        <f t="shared" si="114"/>
        <v>1</v>
      </c>
      <c r="BA222" s="146">
        <f t="shared" si="114"/>
        <v>1</v>
      </c>
      <c r="BB222" s="146">
        <f t="shared" si="114"/>
        <v>1</v>
      </c>
      <c r="BC222" s="146">
        <f t="shared" si="114"/>
        <v>1</v>
      </c>
      <c r="BD222" s="146">
        <f t="shared" si="114"/>
        <v>1</v>
      </c>
      <c r="BE222" s="146">
        <f t="shared" si="113"/>
        <v>1</v>
      </c>
      <c r="BF222" s="146">
        <f t="shared" si="113"/>
        <v>1</v>
      </c>
      <c r="BG222" s="146">
        <f t="shared" si="113"/>
        <v>1</v>
      </c>
      <c r="BH222" s="146">
        <f t="shared" si="113"/>
        <v>1</v>
      </c>
      <c r="BI222" s="146">
        <f t="shared" si="113"/>
        <v>1</v>
      </c>
      <c r="BJ222" s="146">
        <f t="shared" si="113"/>
        <v>1</v>
      </c>
      <c r="BK222" s="146">
        <f t="shared" si="113"/>
        <v>1</v>
      </c>
      <c r="BL222" s="146">
        <f t="shared" si="113"/>
        <v>1</v>
      </c>
      <c r="BM222" s="146">
        <f t="shared" si="113"/>
        <v>1</v>
      </c>
      <c r="BN222" s="146">
        <f t="shared" si="113"/>
        <v>1</v>
      </c>
      <c r="BO222" s="146">
        <f t="shared" si="113"/>
        <v>1</v>
      </c>
    </row>
    <row r="223" spans="1:67" s="129" customFormat="1" ht="18.75" customHeight="1" x14ac:dyDescent="0.25">
      <c r="A223" s="122"/>
      <c r="B223" s="145" t="s">
        <v>1086</v>
      </c>
      <c r="C223" s="145" t="s">
        <v>1087</v>
      </c>
      <c r="D223" s="145" t="s">
        <v>26</v>
      </c>
      <c r="E223" s="224">
        <f>VLOOKUP(B223,'Cuadro Control'!C259:J2153,8,FALSE)</f>
        <v>0</v>
      </c>
      <c r="F223" s="146">
        <f t="shared" si="109"/>
        <v>0</v>
      </c>
      <c r="G223" s="147">
        <v>46458</v>
      </c>
      <c r="H223" s="147">
        <v>46466</v>
      </c>
      <c r="I223" s="146">
        <f t="shared" si="110"/>
        <v>0</v>
      </c>
      <c r="J223" s="146">
        <f t="shared" si="110"/>
        <v>0</v>
      </c>
      <c r="K223" s="146">
        <f t="shared" si="110"/>
        <v>0</v>
      </c>
      <c r="L223" s="146">
        <f t="shared" si="110"/>
        <v>0</v>
      </c>
      <c r="M223" s="146">
        <f t="shared" si="110"/>
        <v>0</v>
      </c>
      <c r="N223" s="146">
        <f t="shared" si="110"/>
        <v>0</v>
      </c>
      <c r="O223" s="146">
        <f t="shared" si="110"/>
        <v>0</v>
      </c>
      <c r="P223" s="146">
        <f t="shared" si="110"/>
        <v>0</v>
      </c>
      <c r="Q223" s="146">
        <f t="shared" si="110"/>
        <v>0</v>
      </c>
      <c r="R223" s="146">
        <f t="shared" si="110"/>
        <v>0</v>
      </c>
      <c r="S223" s="146">
        <f t="shared" si="110"/>
        <v>0</v>
      </c>
      <c r="T223" s="146">
        <f t="shared" si="110"/>
        <v>0</v>
      </c>
      <c r="U223" s="146">
        <f t="shared" si="110"/>
        <v>0</v>
      </c>
      <c r="V223" s="146">
        <f t="shared" si="110"/>
        <v>0</v>
      </c>
      <c r="W223" s="146">
        <f t="shared" si="110"/>
        <v>0</v>
      </c>
      <c r="X223" s="146">
        <f t="shared" si="110"/>
        <v>0</v>
      </c>
      <c r="Y223" s="146">
        <f t="shared" si="114"/>
        <v>0</v>
      </c>
      <c r="Z223" s="146">
        <f t="shared" si="114"/>
        <v>0</v>
      </c>
      <c r="AA223" s="146">
        <f t="shared" si="114"/>
        <v>0</v>
      </c>
      <c r="AB223" s="146">
        <f t="shared" si="114"/>
        <v>0</v>
      </c>
      <c r="AC223" s="146">
        <f t="shared" si="114"/>
        <v>0</v>
      </c>
      <c r="AD223" s="146">
        <f t="shared" si="114"/>
        <v>0</v>
      </c>
      <c r="AE223" s="146">
        <f t="shared" si="114"/>
        <v>0</v>
      </c>
      <c r="AF223" s="146">
        <f t="shared" si="114"/>
        <v>0</v>
      </c>
      <c r="AG223" s="146">
        <f t="shared" si="114"/>
        <v>0</v>
      </c>
      <c r="AH223" s="146">
        <f t="shared" si="114"/>
        <v>0</v>
      </c>
      <c r="AI223" s="146">
        <f t="shared" si="114"/>
        <v>0</v>
      </c>
      <c r="AJ223" s="146">
        <f t="shared" si="114"/>
        <v>0</v>
      </c>
      <c r="AK223" s="146">
        <f t="shared" si="114"/>
        <v>0</v>
      </c>
      <c r="AL223" s="146">
        <f t="shared" si="114"/>
        <v>0</v>
      </c>
      <c r="AM223" s="146">
        <f t="shared" si="114"/>
        <v>0</v>
      </c>
      <c r="AN223" s="146">
        <f t="shared" si="114"/>
        <v>0</v>
      </c>
      <c r="AO223" s="146">
        <f t="shared" si="114"/>
        <v>0</v>
      </c>
      <c r="AP223" s="146">
        <f t="shared" si="114"/>
        <v>0</v>
      </c>
      <c r="AQ223" s="146">
        <f t="shared" si="114"/>
        <v>0</v>
      </c>
      <c r="AR223" s="146">
        <f t="shared" si="114"/>
        <v>0.1111111111111111</v>
      </c>
      <c r="AS223" s="146">
        <f t="shared" si="114"/>
        <v>0.88888888888888884</v>
      </c>
      <c r="AT223" s="146">
        <f t="shared" si="114"/>
        <v>1</v>
      </c>
      <c r="AU223" s="146">
        <f t="shared" si="114"/>
        <v>1</v>
      </c>
      <c r="AV223" s="146">
        <f t="shared" si="114"/>
        <v>1</v>
      </c>
      <c r="AW223" s="146">
        <f t="shared" si="114"/>
        <v>1</v>
      </c>
      <c r="AX223" s="146">
        <f t="shared" si="114"/>
        <v>1</v>
      </c>
      <c r="AY223" s="146">
        <f t="shared" si="114"/>
        <v>1</v>
      </c>
      <c r="AZ223" s="146">
        <f t="shared" si="114"/>
        <v>1</v>
      </c>
      <c r="BA223" s="146">
        <f t="shared" si="114"/>
        <v>1</v>
      </c>
      <c r="BB223" s="146">
        <f t="shared" si="114"/>
        <v>1</v>
      </c>
      <c r="BC223" s="146">
        <f t="shared" si="114"/>
        <v>1</v>
      </c>
      <c r="BD223" s="146">
        <f t="shared" si="114"/>
        <v>1</v>
      </c>
      <c r="BE223" s="146">
        <f t="shared" si="113"/>
        <v>1</v>
      </c>
      <c r="BF223" s="146">
        <f t="shared" si="113"/>
        <v>1</v>
      </c>
      <c r="BG223" s="146">
        <f t="shared" si="113"/>
        <v>1</v>
      </c>
      <c r="BH223" s="146">
        <f t="shared" si="113"/>
        <v>1</v>
      </c>
      <c r="BI223" s="146">
        <f t="shared" si="113"/>
        <v>1</v>
      </c>
      <c r="BJ223" s="146">
        <f t="shared" si="113"/>
        <v>1</v>
      </c>
      <c r="BK223" s="146">
        <f t="shared" si="113"/>
        <v>1</v>
      </c>
      <c r="BL223" s="146">
        <f t="shared" si="113"/>
        <v>1</v>
      </c>
      <c r="BM223" s="146">
        <f t="shared" si="113"/>
        <v>1</v>
      </c>
      <c r="BN223" s="146">
        <f t="shared" si="113"/>
        <v>1</v>
      </c>
      <c r="BO223" s="146">
        <f t="shared" si="113"/>
        <v>1</v>
      </c>
    </row>
    <row r="224" spans="1:67" s="129" customFormat="1" ht="18.75" customHeight="1" x14ac:dyDescent="0.25">
      <c r="A224" s="122"/>
      <c r="B224" s="145" t="s">
        <v>1088</v>
      </c>
      <c r="C224" s="145" t="s">
        <v>2058</v>
      </c>
      <c r="D224" s="145" t="s">
        <v>6</v>
      </c>
      <c r="E224" s="224">
        <f>VLOOKUP(B224,'Cuadro Control'!C260:J2154,8,FALSE)</f>
        <v>52736347.43270281</v>
      </c>
      <c r="F224" s="146">
        <f t="shared" si="109"/>
        <v>9.933624348213644E-3</v>
      </c>
      <c r="G224" s="147">
        <v>46466</v>
      </c>
      <c r="H224" s="147">
        <v>46470</v>
      </c>
      <c r="I224" s="146">
        <f t="shared" si="110"/>
        <v>0</v>
      </c>
      <c r="J224" s="146">
        <f t="shared" si="110"/>
        <v>0</v>
      </c>
      <c r="K224" s="146">
        <f t="shared" si="110"/>
        <v>0</v>
      </c>
      <c r="L224" s="146">
        <f t="shared" si="110"/>
        <v>0</v>
      </c>
      <c r="M224" s="146">
        <f t="shared" si="110"/>
        <v>0</v>
      </c>
      <c r="N224" s="146">
        <f t="shared" si="110"/>
        <v>0</v>
      </c>
      <c r="O224" s="146">
        <f t="shared" si="110"/>
        <v>0</v>
      </c>
      <c r="P224" s="146">
        <f t="shared" si="110"/>
        <v>0</v>
      </c>
      <c r="Q224" s="146">
        <f t="shared" si="110"/>
        <v>0</v>
      </c>
      <c r="R224" s="146">
        <f t="shared" si="110"/>
        <v>0</v>
      </c>
      <c r="S224" s="146">
        <f t="shared" si="110"/>
        <v>0</v>
      </c>
      <c r="T224" s="146">
        <f t="shared" si="110"/>
        <v>0</v>
      </c>
      <c r="U224" s="146">
        <f t="shared" si="110"/>
        <v>0</v>
      </c>
      <c r="V224" s="146">
        <f t="shared" si="110"/>
        <v>0</v>
      </c>
      <c r="W224" s="146">
        <f t="shared" si="110"/>
        <v>0</v>
      </c>
      <c r="X224" s="146">
        <f t="shared" si="110"/>
        <v>0</v>
      </c>
      <c r="Y224" s="146">
        <f t="shared" si="114"/>
        <v>0</v>
      </c>
      <c r="Z224" s="146">
        <f t="shared" si="114"/>
        <v>0</v>
      </c>
      <c r="AA224" s="146">
        <f t="shared" si="114"/>
        <v>0</v>
      </c>
      <c r="AB224" s="146">
        <f t="shared" si="114"/>
        <v>0</v>
      </c>
      <c r="AC224" s="146">
        <f t="shared" si="114"/>
        <v>0</v>
      </c>
      <c r="AD224" s="146">
        <f t="shared" si="114"/>
        <v>0</v>
      </c>
      <c r="AE224" s="146">
        <f t="shared" si="114"/>
        <v>0</v>
      </c>
      <c r="AF224" s="146">
        <f t="shared" si="114"/>
        <v>0</v>
      </c>
      <c r="AG224" s="146">
        <f t="shared" si="114"/>
        <v>0</v>
      </c>
      <c r="AH224" s="146">
        <f t="shared" si="114"/>
        <v>0</v>
      </c>
      <c r="AI224" s="146">
        <f t="shared" si="114"/>
        <v>0</v>
      </c>
      <c r="AJ224" s="146">
        <f t="shared" si="114"/>
        <v>0</v>
      </c>
      <c r="AK224" s="146">
        <f t="shared" si="114"/>
        <v>0</v>
      </c>
      <c r="AL224" s="146">
        <f t="shared" si="114"/>
        <v>0</v>
      </c>
      <c r="AM224" s="146">
        <f t="shared" si="114"/>
        <v>0</v>
      </c>
      <c r="AN224" s="146">
        <f t="shared" si="114"/>
        <v>0</v>
      </c>
      <c r="AO224" s="146">
        <f t="shared" si="114"/>
        <v>0</v>
      </c>
      <c r="AP224" s="146">
        <f t="shared" si="114"/>
        <v>0</v>
      </c>
      <c r="AQ224" s="146">
        <f t="shared" si="114"/>
        <v>0</v>
      </c>
      <c r="AR224" s="146">
        <f t="shared" si="114"/>
        <v>0</v>
      </c>
      <c r="AS224" s="146">
        <f t="shared" si="114"/>
        <v>0</v>
      </c>
      <c r="AT224" s="146">
        <f t="shared" si="114"/>
        <v>1</v>
      </c>
      <c r="AU224" s="146">
        <f t="shared" si="114"/>
        <v>1</v>
      </c>
      <c r="AV224" s="146">
        <f t="shared" si="114"/>
        <v>1</v>
      </c>
      <c r="AW224" s="146">
        <f t="shared" si="114"/>
        <v>1</v>
      </c>
      <c r="AX224" s="146">
        <f t="shared" si="114"/>
        <v>1</v>
      </c>
      <c r="AY224" s="146">
        <f t="shared" si="114"/>
        <v>1</v>
      </c>
      <c r="AZ224" s="146">
        <f t="shared" si="114"/>
        <v>1</v>
      </c>
      <c r="BA224" s="146">
        <f t="shared" si="114"/>
        <v>1</v>
      </c>
      <c r="BB224" s="146">
        <f t="shared" si="114"/>
        <v>1</v>
      </c>
      <c r="BC224" s="146">
        <f t="shared" si="114"/>
        <v>1</v>
      </c>
      <c r="BD224" s="146">
        <f t="shared" si="114"/>
        <v>1</v>
      </c>
      <c r="BE224" s="146">
        <f t="shared" si="113"/>
        <v>1</v>
      </c>
      <c r="BF224" s="146">
        <f t="shared" si="113"/>
        <v>1</v>
      </c>
      <c r="BG224" s="146">
        <f t="shared" si="113"/>
        <v>1</v>
      </c>
      <c r="BH224" s="146">
        <f t="shared" si="113"/>
        <v>1</v>
      </c>
      <c r="BI224" s="146">
        <f t="shared" si="113"/>
        <v>1</v>
      </c>
      <c r="BJ224" s="146">
        <f t="shared" si="113"/>
        <v>1</v>
      </c>
      <c r="BK224" s="146">
        <f t="shared" si="113"/>
        <v>1</v>
      </c>
      <c r="BL224" s="146">
        <f t="shared" si="113"/>
        <v>1</v>
      </c>
      <c r="BM224" s="146">
        <f t="shared" si="113"/>
        <v>1</v>
      </c>
      <c r="BN224" s="146">
        <f t="shared" si="113"/>
        <v>1</v>
      </c>
      <c r="BO224" s="146">
        <f t="shared" si="113"/>
        <v>1</v>
      </c>
    </row>
    <row r="225" spans="1:67" s="129" customFormat="1" ht="18.75" customHeight="1" x14ac:dyDescent="0.25">
      <c r="A225" s="122"/>
      <c r="B225" s="145" t="s">
        <v>1089</v>
      </c>
      <c r="C225" s="145" t="s">
        <v>1090</v>
      </c>
      <c r="D225" s="145" t="s">
        <v>19</v>
      </c>
      <c r="E225" s="224">
        <f>VLOOKUP(B225,'Cuadro Control'!C261:J2155,8,FALSE)</f>
        <v>46410609.014634147</v>
      </c>
      <c r="F225" s="146">
        <f t="shared" si="109"/>
        <v>8.742083556535862E-3</v>
      </c>
      <c r="G225" s="147">
        <v>46470</v>
      </c>
      <c r="H225" s="147">
        <v>46475</v>
      </c>
      <c r="I225" s="146">
        <f t="shared" si="110"/>
        <v>0</v>
      </c>
      <c r="J225" s="146">
        <f t="shared" si="110"/>
        <v>0</v>
      </c>
      <c r="K225" s="146">
        <f t="shared" si="110"/>
        <v>0</v>
      </c>
      <c r="L225" s="146">
        <f t="shared" si="110"/>
        <v>0</v>
      </c>
      <c r="M225" s="146">
        <f t="shared" si="110"/>
        <v>0</v>
      </c>
      <c r="N225" s="146">
        <f t="shared" si="110"/>
        <v>0</v>
      </c>
      <c r="O225" s="146">
        <f t="shared" si="110"/>
        <v>0</v>
      </c>
      <c r="P225" s="146">
        <f t="shared" si="110"/>
        <v>0</v>
      </c>
      <c r="Q225" s="146">
        <f t="shared" si="110"/>
        <v>0</v>
      </c>
      <c r="R225" s="146">
        <f t="shared" si="110"/>
        <v>0</v>
      </c>
      <c r="S225" s="146">
        <f t="shared" si="110"/>
        <v>0</v>
      </c>
      <c r="T225" s="146">
        <f t="shared" si="110"/>
        <v>0</v>
      </c>
      <c r="U225" s="146">
        <f t="shared" si="110"/>
        <v>0</v>
      </c>
      <c r="V225" s="146">
        <f t="shared" si="110"/>
        <v>0</v>
      </c>
      <c r="W225" s="146">
        <f t="shared" si="110"/>
        <v>0</v>
      </c>
      <c r="X225" s="146">
        <f t="shared" si="110"/>
        <v>0</v>
      </c>
      <c r="Y225" s="146">
        <f t="shared" si="114"/>
        <v>0</v>
      </c>
      <c r="Z225" s="146">
        <f t="shared" si="114"/>
        <v>0</v>
      </c>
      <c r="AA225" s="146">
        <f t="shared" si="114"/>
        <v>0</v>
      </c>
      <c r="AB225" s="146">
        <f t="shared" si="114"/>
        <v>0</v>
      </c>
      <c r="AC225" s="146">
        <f t="shared" si="114"/>
        <v>0</v>
      </c>
      <c r="AD225" s="146">
        <f t="shared" si="114"/>
        <v>0</v>
      </c>
      <c r="AE225" s="146">
        <f t="shared" si="114"/>
        <v>0</v>
      </c>
      <c r="AF225" s="146">
        <f t="shared" si="114"/>
        <v>0</v>
      </c>
      <c r="AG225" s="146">
        <f t="shared" si="114"/>
        <v>0</v>
      </c>
      <c r="AH225" s="146">
        <f t="shared" si="114"/>
        <v>0</v>
      </c>
      <c r="AI225" s="146">
        <f t="shared" si="114"/>
        <v>0</v>
      </c>
      <c r="AJ225" s="146">
        <f t="shared" si="114"/>
        <v>0</v>
      </c>
      <c r="AK225" s="146">
        <f t="shared" si="114"/>
        <v>0</v>
      </c>
      <c r="AL225" s="146">
        <f t="shared" si="114"/>
        <v>0</v>
      </c>
      <c r="AM225" s="146">
        <f t="shared" si="114"/>
        <v>0</v>
      </c>
      <c r="AN225" s="146">
        <f t="shared" si="114"/>
        <v>0</v>
      </c>
      <c r="AO225" s="146">
        <f t="shared" si="114"/>
        <v>0</v>
      </c>
      <c r="AP225" s="146">
        <f t="shared" si="114"/>
        <v>0</v>
      </c>
      <c r="AQ225" s="146">
        <f t="shared" si="114"/>
        <v>0</v>
      </c>
      <c r="AR225" s="146">
        <f t="shared" si="114"/>
        <v>0</v>
      </c>
      <c r="AS225" s="146">
        <f t="shared" si="114"/>
        <v>0</v>
      </c>
      <c r="AT225" s="146">
        <f t="shared" si="114"/>
        <v>0.5</v>
      </c>
      <c r="AU225" s="146">
        <f t="shared" si="114"/>
        <v>1</v>
      </c>
      <c r="AV225" s="146">
        <f t="shared" si="114"/>
        <v>1</v>
      </c>
      <c r="AW225" s="146">
        <f t="shared" si="114"/>
        <v>1</v>
      </c>
      <c r="AX225" s="146">
        <f t="shared" si="114"/>
        <v>1</v>
      </c>
      <c r="AY225" s="146">
        <f t="shared" si="114"/>
        <v>1</v>
      </c>
      <c r="AZ225" s="146">
        <f t="shared" si="114"/>
        <v>1</v>
      </c>
      <c r="BA225" s="146">
        <f t="shared" si="114"/>
        <v>1</v>
      </c>
      <c r="BB225" s="146">
        <f t="shared" si="114"/>
        <v>1</v>
      </c>
      <c r="BC225" s="146">
        <f t="shared" si="114"/>
        <v>1</v>
      </c>
      <c r="BD225" s="146">
        <f t="shared" si="114"/>
        <v>1</v>
      </c>
      <c r="BE225" s="146">
        <f t="shared" si="113"/>
        <v>1</v>
      </c>
      <c r="BF225" s="146">
        <f t="shared" si="113"/>
        <v>1</v>
      </c>
      <c r="BG225" s="146">
        <f t="shared" si="113"/>
        <v>1</v>
      </c>
      <c r="BH225" s="146">
        <f t="shared" si="113"/>
        <v>1</v>
      </c>
      <c r="BI225" s="146">
        <f t="shared" si="113"/>
        <v>1</v>
      </c>
      <c r="BJ225" s="146">
        <f t="shared" si="113"/>
        <v>1</v>
      </c>
      <c r="BK225" s="146">
        <f t="shared" si="113"/>
        <v>1</v>
      </c>
      <c r="BL225" s="146">
        <f t="shared" si="113"/>
        <v>1</v>
      </c>
      <c r="BM225" s="146">
        <f t="shared" si="113"/>
        <v>1</v>
      </c>
      <c r="BN225" s="146">
        <f t="shared" si="113"/>
        <v>1</v>
      </c>
      <c r="BO225" s="146">
        <f t="shared" si="113"/>
        <v>1</v>
      </c>
    </row>
    <row r="226" spans="1:67" s="129" customFormat="1" ht="18.75" customHeight="1" x14ac:dyDescent="0.25">
      <c r="A226" s="122"/>
      <c r="B226" s="145" t="s">
        <v>1091</v>
      </c>
      <c r="C226" s="145" t="s">
        <v>1092</v>
      </c>
      <c r="D226" s="145" t="s">
        <v>9</v>
      </c>
      <c r="E226" s="224">
        <f>VLOOKUP(B226,'Cuadro Control'!C262:J2156,8,FALSE)</f>
        <v>1587346329.5488234</v>
      </c>
      <c r="F226" s="146">
        <f t="shared" si="109"/>
        <v>0.29899875353285565</v>
      </c>
      <c r="G226" s="147">
        <v>46470</v>
      </c>
      <c r="H226" s="147">
        <v>46483</v>
      </c>
      <c r="I226" s="146">
        <f t="shared" si="110"/>
        <v>0</v>
      </c>
      <c r="J226" s="146">
        <f t="shared" si="110"/>
        <v>0</v>
      </c>
      <c r="K226" s="146">
        <f t="shared" si="110"/>
        <v>0</v>
      </c>
      <c r="L226" s="146">
        <f t="shared" si="110"/>
        <v>0</v>
      </c>
      <c r="M226" s="146">
        <f t="shared" si="110"/>
        <v>0</v>
      </c>
      <c r="N226" s="146">
        <f t="shared" si="110"/>
        <v>0</v>
      </c>
      <c r="O226" s="146">
        <f t="shared" si="110"/>
        <v>0</v>
      </c>
      <c r="P226" s="146">
        <f t="shared" si="110"/>
        <v>0</v>
      </c>
      <c r="Q226" s="146">
        <f t="shared" si="110"/>
        <v>0</v>
      </c>
      <c r="R226" s="146">
        <f t="shared" si="110"/>
        <v>0</v>
      </c>
      <c r="S226" s="146">
        <f t="shared" si="110"/>
        <v>0</v>
      </c>
      <c r="T226" s="146">
        <f t="shared" si="110"/>
        <v>0</v>
      </c>
      <c r="U226" s="146">
        <f t="shared" si="110"/>
        <v>0</v>
      </c>
      <c r="V226" s="146">
        <f t="shared" si="110"/>
        <v>0</v>
      </c>
      <c r="W226" s="146">
        <f t="shared" si="110"/>
        <v>0</v>
      </c>
      <c r="X226" s="146">
        <f t="shared" si="110"/>
        <v>0</v>
      </c>
      <c r="Y226" s="146">
        <f t="shared" si="114"/>
        <v>0</v>
      </c>
      <c r="Z226" s="146">
        <f t="shared" si="114"/>
        <v>0</v>
      </c>
      <c r="AA226" s="146">
        <f t="shared" si="114"/>
        <v>0</v>
      </c>
      <c r="AB226" s="146">
        <f t="shared" si="114"/>
        <v>0</v>
      </c>
      <c r="AC226" s="146">
        <f t="shared" si="114"/>
        <v>0</v>
      </c>
      <c r="AD226" s="146">
        <f t="shared" si="114"/>
        <v>0</v>
      </c>
      <c r="AE226" s="146">
        <f t="shared" si="114"/>
        <v>0</v>
      </c>
      <c r="AF226" s="146">
        <f t="shared" si="114"/>
        <v>0</v>
      </c>
      <c r="AG226" s="146">
        <f t="shared" si="114"/>
        <v>0</v>
      </c>
      <c r="AH226" s="146">
        <f t="shared" si="114"/>
        <v>0</v>
      </c>
      <c r="AI226" s="146">
        <f t="shared" si="114"/>
        <v>0</v>
      </c>
      <c r="AJ226" s="146">
        <f t="shared" si="114"/>
        <v>0</v>
      </c>
      <c r="AK226" s="146">
        <f t="shared" si="114"/>
        <v>0</v>
      </c>
      <c r="AL226" s="146">
        <f t="shared" si="114"/>
        <v>0</v>
      </c>
      <c r="AM226" s="146">
        <f t="shared" si="114"/>
        <v>0</v>
      </c>
      <c r="AN226" s="146">
        <f t="shared" si="114"/>
        <v>0</v>
      </c>
      <c r="AO226" s="146">
        <f t="shared" si="114"/>
        <v>0</v>
      </c>
      <c r="AP226" s="146">
        <f t="shared" si="114"/>
        <v>0</v>
      </c>
      <c r="AQ226" s="146">
        <f t="shared" si="114"/>
        <v>0</v>
      </c>
      <c r="AR226" s="146">
        <f t="shared" si="114"/>
        <v>0</v>
      </c>
      <c r="AS226" s="146">
        <f t="shared" si="114"/>
        <v>0</v>
      </c>
      <c r="AT226" s="146">
        <f t="shared" si="114"/>
        <v>0.21428571428571427</v>
      </c>
      <c r="AU226" s="146">
        <f t="shared" si="114"/>
        <v>0.7142857142857143</v>
      </c>
      <c r="AV226" s="146">
        <f t="shared" si="114"/>
        <v>1</v>
      </c>
      <c r="AW226" s="146">
        <f t="shared" si="114"/>
        <v>1</v>
      </c>
      <c r="AX226" s="146">
        <f t="shared" si="114"/>
        <v>1</v>
      </c>
      <c r="AY226" s="146">
        <f t="shared" si="114"/>
        <v>1</v>
      </c>
      <c r="AZ226" s="146">
        <f t="shared" si="114"/>
        <v>1</v>
      </c>
      <c r="BA226" s="146">
        <f t="shared" si="114"/>
        <v>1</v>
      </c>
      <c r="BB226" s="146">
        <f t="shared" si="114"/>
        <v>1</v>
      </c>
      <c r="BC226" s="146">
        <f t="shared" si="114"/>
        <v>1</v>
      </c>
      <c r="BD226" s="146">
        <f t="shared" si="114"/>
        <v>1</v>
      </c>
      <c r="BE226" s="146">
        <f t="shared" si="113"/>
        <v>1</v>
      </c>
      <c r="BF226" s="146">
        <f t="shared" si="113"/>
        <v>1</v>
      </c>
      <c r="BG226" s="146">
        <f t="shared" si="113"/>
        <v>1</v>
      </c>
      <c r="BH226" s="146">
        <f t="shared" si="113"/>
        <v>1</v>
      </c>
      <c r="BI226" s="146">
        <f t="shared" si="113"/>
        <v>1</v>
      </c>
      <c r="BJ226" s="146">
        <f t="shared" si="113"/>
        <v>1</v>
      </c>
      <c r="BK226" s="146">
        <f t="shared" si="113"/>
        <v>1</v>
      </c>
      <c r="BL226" s="146">
        <f t="shared" si="113"/>
        <v>1</v>
      </c>
      <c r="BM226" s="146">
        <f t="shared" si="113"/>
        <v>1</v>
      </c>
      <c r="BN226" s="146">
        <f t="shared" si="113"/>
        <v>1</v>
      </c>
      <c r="BO226" s="146">
        <f t="shared" si="113"/>
        <v>1</v>
      </c>
    </row>
    <row r="227" spans="1:67" s="129" customFormat="1" ht="18.75" customHeight="1" x14ac:dyDescent="0.25">
      <c r="A227" s="122"/>
      <c r="B227" s="142" t="s">
        <v>1093</v>
      </c>
      <c r="C227" s="142" t="s">
        <v>1094</v>
      </c>
      <c r="D227" s="142" t="s">
        <v>9</v>
      </c>
      <c r="E227" s="223">
        <f>VLOOKUP(B227,'Cuadro Control'!C263:J2157,8,FALSE)</f>
        <v>179532477.23999998</v>
      </c>
      <c r="F227" s="143">
        <f t="shared" si="109"/>
        <v>3.3817438522495219E-2</v>
      </c>
      <c r="G227" s="144">
        <v>46475</v>
      </c>
      <c r="H227" s="144">
        <v>46487</v>
      </c>
      <c r="I227" s="143">
        <f t="shared" si="110"/>
        <v>0</v>
      </c>
      <c r="J227" s="143">
        <f t="shared" si="110"/>
        <v>0</v>
      </c>
      <c r="K227" s="143">
        <f t="shared" si="110"/>
        <v>0</v>
      </c>
      <c r="L227" s="143">
        <f t="shared" si="110"/>
        <v>0</v>
      </c>
      <c r="M227" s="143">
        <f t="shared" si="110"/>
        <v>0</v>
      </c>
      <c r="N227" s="143">
        <f t="shared" si="110"/>
        <v>0</v>
      </c>
      <c r="O227" s="143">
        <f t="shared" si="110"/>
        <v>0</v>
      </c>
      <c r="P227" s="143">
        <f t="shared" si="110"/>
        <v>0</v>
      </c>
      <c r="Q227" s="143">
        <f t="shared" si="110"/>
        <v>0</v>
      </c>
      <c r="R227" s="143">
        <f t="shared" si="110"/>
        <v>0</v>
      </c>
      <c r="S227" s="143">
        <f t="shared" si="110"/>
        <v>0</v>
      </c>
      <c r="T227" s="143">
        <f t="shared" si="110"/>
        <v>0</v>
      </c>
      <c r="U227" s="143">
        <f t="shared" si="110"/>
        <v>0</v>
      </c>
      <c r="V227" s="143">
        <f t="shared" si="110"/>
        <v>0</v>
      </c>
      <c r="W227" s="143">
        <f t="shared" si="110"/>
        <v>0</v>
      </c>
      <c r="X227" s="143">
        <f t="shared" si="110"/>
        <v>0</v>
      </c>
      <c r="Y227" s="143">
        <f t="shared" si="114"/>
        <v>0</v>
      </c>
      <c r="Z227" s="143">
        <f t="shared" si="114"/>
        <v>0</v>
      </c>
      <c r="AA227" s="143">
        <f t="shared" si="114"/>
        <v>0</v>
      </c>
      <c r="AB227" s="143">
        <f t="shared" si="114"/>
        <v>0</v>
      </c>
      <c r="AC227" s="143">
        <f t="shared" si="114"/>
        <v>0</v>
      </c>
      <c r="AD227" s="143">
        <f t="shared" si="114"/>
        <v>0</v>
      </c>
      <c r="AE227" s="143">
        <f t="shared" si="114"/>
        <v>0</v>
      </c>
      <c r="AF227" s="143">
        <f t="shared" si="114"/>
        <v>0</v>
      </c>
      <c r="AG227" s="143">
        <f t="shared" si="114"/>
        <v>0</v>
      </c>
      <c r="AH227" s="143">
        <f t="shared" si="114"/>
        <v>0</v>
      </c>
      <c r="AI227" s="143">
        <f t="shared" si="114"/>
        <v>0</v>
      </c>
      <c r="AJ227" s="143">
        <f t="shared" si="114"/>
        <v>0</v>
      </c>
      <c r="AK227" s="143">
        <f t="shared" si="114"/>
        <v>0</v>
      </c>
      <c r="AL227" s="143">
        <f t="shared" si="114"/>
        <v>0</v>
      </c>
      <c r="AM227" s="143">
        <f t="shared" si="114"/>
        <v>0</v>
      </c>
      <c r="AN227" s="143">
        <f t="shared" si="114"/>
        <v>0</v>
      </c>
      <c r="AO227" s="143">
        <f t="shared" si="114"/>
        <v>0</v>
      </c>
      <c r="AP227" s="143">
        <f t="shared" si="114"/>
        <v>0</v>
      </c>
      <c r="AQ227" s="143">
        <f t="shared" si="114"/>
        <v>0</v>
      </c>
      <c r="AR227" s="143">
        <f t="shared" si="114"/>
        <v>0</v>
      </c>
      <c r="AS227" s="143">
        <f t="shared" si="114"/>
        <v>0</v>
      </c>
      <c r="AT227" s="143">
        <f t="shared" si="114"/>
        <v>0</v>
      </c>
      <c r="AU227" s="143">
        <f t="shared" si="114"/>
        <v>0.38461538461538464</v>
      </c>
      <c r="AV227" s="143">
        <f t="shared" si="114"/>
        <v>0.92307692307692313</v>
      </c>
      <c r="AW227" s="143">
        <f t="shared" si="114"/>
        <v>1</v>
      </c>
      <c r="AX227" s="143">
        <f t="shared" si="114"/>
        <v>1</v>
      </c>
      <c r="AY227" s="143">
        <f t="shared" si="114"/>
        <v>1</v>
      </c>
      <c r="AZ227" s="143">
        <f t="shared" si="114"/>
        <v>1</v>
      </c>
      <c r="BA227" s="143">
        <f t="shared" si="114"/>
        <v>1</v>
      </c>
      <c r="BB227" s="143">
        <f t="shared" si="114"/>
        <v>1</v>
      </c>
      <c r="BC227" s="143">
        <f t="shared" si="114"/>
        <v>1</v>
      </c>
      <c r="BD227" s="143">
        <f t="shared" si="114"/>
        <v>1</v>
      </c>
      <c r="BE227" s="143">
        <f t="shared" si="113"/>
        <v>1</v>
      </c>
      <c r="BF227" s="143">
        <f t="shared" si="113"/>
        <v>1</v>
      </c>
      <c r="BG227" s="143">
        <f t="shared" si="113"/>
        <v>1</v>
      </c>
      <c r="BH227" s="143">
        <f t="shared" si="113"/>
        <v>1</v>
      </c>
      <c r="BI227" s="143">
        <f t="shared" si="113"/>
        <v>1</v>
      </c>
      <c r="BJ227" s="143">
        <f t="shared" si="113"/>
        <v>1</v>
      </c>
      <c r="BK227" s="143">
        <f t="shared" si="113"/>
        <v>1</v>
      </c>
      <c r="BL227" s="143">
        <f t="shared" si="113"/>
        <v>1</v>
      </c>
      <c r="BM227" s="143">
        <f t="shared" si="113"/>
        <v>1</v>
      </c>
      <c r="BN227" s="143">
        <f t="shared" si="113"/>
        <v>1</v>
      </c>
      <c r="BO227" s="143">
        <f t="shared" si="113"/>
        <v>1</v>
      </c>
    </row>
    <row r="228" spans="1:67" s="129" customFormat="1" ht="18.75" customHeight="1" x14ac:dyDescent="0.25">
      <c r="A228" s="122"/>
      <c r="B228" s="148" t="s">
        <v>1095</v>
      </c>
      <c r="C228" s="148" t="s">
        <v>1980</v>
      </c>
      <c r="D228" s="148" t="s">
        <v>3</v>
      </c>
      <c r="E228" s="225">
        <f>VLOOKUP(B228,'Cuadro Control'!C264:J2158,8,FALSE)</f>
        <v>0</v>
      </c>
      <c r="F228" s="149">
        <f>IFERROR(E228/$E$212,0)</f>
        <v>0</v>
      </c>
      <c r="G228" s="150">
        <v>46606</v>
      </c>
      <c r="H228" s="150">
        <v>46606</v>
      </c>
      <c r="I228" s="149">
        <f t="shared" si="110"/>
        <v>0</v>
      </c>
      <c r="J228" s="149">
        <f t="shared" si="110"/>
        <v>0</v>
      </c>
      <c r="K228" s="149">
        <f t="shared" si="110"/>
        <v>0</v>
      </c>
      <c r="L228" s="149">
        <f t="shared" si="110"/>
        <v>0</v>
      </c>
      <c r="M228" s="149">
        <f t="shared" si="110"/>
        <v>0</v>
      </c>
      <c r="N228" s="149">
        <f t="shared" si="110"/>
        <v>0</v>
      </c>
      <c r="O228" s="149">
        <f t="shared" si="110"/>
        <v>0</v>
      </c>
      <c r="P228" s="149">
        <f t="shared" si="110"/>
        <v>0</v>
      </c>
      <c r="Q228" s="149">
        <f t="shared" si="110"/>
        <v>0</v>
      </c>
      <c r="R228" s="149">
        <f t="shared" si="110"/>
        <v>0</v>
      </c>
      <c r="S228" s="149">
        <f t="shared" si="110"/>
        <v>0</v>
      </c>
      <c r="T228" s="149">
        <f t="shared" si="110"/>
        <v>0</v>
      </c>
      <c r="U228" s="149">
        <f t="shared" si="110"/>
        <v>0</v>
      </c>
      <c r="V228" s="149">
        <f t="shared" si="110"/>
        <v>0</v>
      </c>
      <c r="W228" s="149">
        <f t="shared" si="110"/>
        <v>0</v>
      </c>
      <c r="X228" s="149">
        <f t="shared" ref="X228:BO228" si="115">IF($G228=0,0,IF(X$6&lt;$G228,0,IF(X$6&gt;$H228,1,(X$6-$G228+1)/($H228-$G228+1))))</f>
        <v>0</v>
      </c>
      <c r="Y228" s="149">
        <f t="shared" si="115"/>
        <v>0</v>
      </c>
      <c r="Z228" s="149">
        <f t="shared" si="115"/>
        <v>0</v>
      </c>
      <c r="AA228" s="149">
        <f t="shared" si="115"/>
        <v>0</v>
      </c>
      <c r="AB228" s="149">
        <f t="shared" si="115"/>
        <v>0</v>
      </c>
      <c r="AC228" s="149">
        <f t="shared" si="115"/>
        <v>0</v>
      </c>
      <c r="AD228" s="149">
        <f t="shared" si="115"/>
        <v>0</v>
      </c>
      <c r="AE228" s="149">
        <f t="shared" si="115"/>
        <v>0</v>
      </c>
      <c r="AF228" s="149">
        <f t="shared" si="115"/>
        <v>0</v>
      </c>
      <c r="AG228" s="149">
        <f t="shared" si="115"/>
        <v>0</v>
      </c>
      <c r="AH228" s="149">
        <f t="shared" si="115"/>
        <v>0</v>
      </c>
      <c r="AI228" s="149">
        <f t="shared" si="115"/>
        <v>0</v>
      </c>
      <c r="AJ228" s="149">
        <f t="shared" si="115"/>
        <v>0</v>
      </c>
      <c r="AK228" s="149">
        <f t="shared" si="115"/>
        <v>0</v>
      </c>
      <c r="AL228" s="149">
        <f t="shared" si="115"/>
        <v>0</v>
      </c>
      <c r="AM228" s="149">
        <f t="shared" si="115"/>
        <v>0</v>
      </c>
      <c r="AN228" s="149">
        <f t="shared" si="115"/>
        <v>0</v>
      </c>
      <c r="AO228" s="149">
        <f t="shared" si="115"/>
        <v>0</v>
      </c>
      <c r="AP228" s="149">
        <f t="shared" si="115"/>
        <v>0</v>
      </c>
      <c r="AQ228" s="149">
        <f t="shared" si="115"/>
        <v>0</v>
      </c>
      <c r="AR228" s="149">
        <f t="shared" si="115"/>
        <v>0</v>
      </c>
      <c r="AS228" s="149">
        <f t="shared" si="115"/>
        <v>0</v>
      </c>
      <c r="AT228" s="149">
        <f t="shared" si="115"/>
        <v>0</v>
      </c>
      <c r="AU228" s="149">
        <f t="shared" si="115"/>
        <v>0</v>
      </c>
      <c r="AV228" s="149">
        <f t="shared" si="115"/>
        <v>0</v>
      </c>
      <c r="AW228" s="149">
        <f t="shared" si="115"/>
        <v>0</v>
      </c>
      <c r="AX228" s="149">
        <f t="shared" si="115"/>
        <v>0</v>
      </c>
      <c r="AY228" s="149">
        <f t="shared" si="115"/>
        <v>0</v>
      </c>
      <c r="AZ228" s="149">
        <f t="shared" si="115"/>
        <v>0</v>
      </c>
      <c r="BA228" s="149">
        <f t="shared" si="115"/>
        <v>0</v>
      </c>
      <c r="BB228" s="149">
        <f t="shared" si="115"/>
        <v>0</v>
      </c>
      <c r="BC228" s="149">
        <f t="shared" si="115"/>
        <v>0</v>
      </c>
      <c r="BD228" s="149">
        <f t="shared" si="115"/>
        <v>0</v>
      </c>
      <c r="BE228" s="149">
        <f t="shared" si="115"/>
        <v>0</v>
      </c>
      <c r="BF228" s="149">
        <f t="shared" si="115"/>
        <v>0</v>
      </c>
      <c r="BG228" s="149">
        <f t="shared" si="115"/>
        <v>0</v>
      </c>
      <c r="BH228" s="149">
        <f t="shared" si="115"/>
        <v>0</v>
      </c>
      <c r="BI228" s="149">
        <f t="shared" si="115"/>
        <v>0</v>
      </c>
      <c r="BJ228" s="149">
        <f t="shared" si="115"/>
        <v>0</v>
      </c>
      <c r="BK228" s="149">
        <f t="shared" si="115"/>
        <v>0</v>
      </c>
      <c r="BL228" s="149">
        <f t="shared" si="115"/>
        <v>0</v>
      </c>
      <c r="BM228" s="149">
        <f t="shared" si="115"/>
        <v>0</v>
      </c>
      <c r="BN228" s="149">
        <f t="shared" si="115"/>
        <v>1</v>
      </c>
      <c r="BO228" s="149">
        <f t="shared" si="115"/>
        <v>1</v>
      </c>
    </row>
    <row r="229" spans="1:67" s="129" customFormat="1" ht="18.75" customHeight="1" x14ac:dyDescent="0.25">
      <c r="A229" s="122"/>
      <c r="B229" s="139" t="s">
        <v>1096</v>
      </c>
      <c r="C229" s="139" t="s">
        <v>1097</v>
      </c>
      <c r="D229" s="139" t="s">
        <v>38</v>
      </c>
      <c r="E229" s="222">
        <f>SUM(E230:E245)</f>
        <v>5308872732.0543728</v>
      </c>
      <c r="F229" s="140">
        <f>IFERROR(E229/$E$109,0)</f>
        <v>2.9408554574576196E-2</v>
      </c>
      <c r="G229" s="141">
        <v>46295</v>
      </c>
      <c r="H229" s="141">
        <v>46606</v>
      </c>
      <c r="I229" s="140">
        <f>SUMPRODUCT($F230:$F244,I230:I244)</f>
        <v>0</v>
      </c>
      <c r="J229" s="140">
        <f t="shared" ref="J229:BO229" si="116">SUMPRODUCT($F230:$F244,J230:J244)</f>
        <v>0</v>
      </c>
      <c r="K229" s="140">
        <f t="shared" si="116"/>
        <v>0</v>
      </c>
      <c r="L229" s="140">
        <f t="shared" si="116"/>
        <v>0</v>
      </c>
      <c r="M229" s="140">
        <f t="shared" si="116"/>
        <v>0</v>
      </c>
      <c r="N229" s="140">
        <f t="shared" si="116"/>
        <v>0</v>
      </c>
      <c r="O229" s="140">
        <f t="shared" si="116"/>
        <v>0</v>
      </c>
      <c r="P229" s="140">
        <f t="shared" si="116"/>
        <v>0</v>
      </c>
      <c r="Q229" s="140">
        <f t="shared" si="116"/>
        <v>0</v>
      </c>
      <c r="R229" s="140">
        <f t="shared" si="116"/>
        <v>0</v>
      </c>
      <c r="S229" s="140">
        <f t="shared" si="116"/>
        <v>0</v>
      </c>
      <c r="T229" s="140">
        <f t="shared" si="116"/>
        <v>0</v>
      </c>
      <c r="U229" s="140">
        <f t="shared" si="116"/>
        <v>5.8820241899941441E-3</v>
      </c>
      <c r="V229" s="140">
        <f t="shared" si="116"/>
        <v>1.5685397839984384E-2</v>
      </c>
      <c r="W229" s="140">
        <f t="shared" si="116"/>
        <v>1.5685397839984384E-2</v>
      </c>
      <c r="X229" s="140">
        <f t="shared" si="116"/>
        <v>1.5685397839984384E-2</v>
      </c>
      <c r="Y229" s="140">
        <f t="shared" si="116"/>
        <v>1.5685397839984384E-2</v>
      </c>
      <c r="Z229" s="140">
        <f t="shared" si="116"/>
        <v>1.5685397839984384E-2</v>
      </c>
      <c r="AA229" s="140">
        <f t="shared" si="116"/>
        <v>3.5298758430500551E-2</v>
      </c>
      <c r="AB229" s="140">
        <f t="shared" si="116"/>
        <v>7.524335899330889E-2</v>
      </c>
      <c r="AC229" s="140">
        <f t="shared" si="116"/>
        <v>0.14557149459736105</v>
      </c>
      <c r="AD229" s="140">
        <f t="shared" si="116"/>
        <v>0.20094215853618863</v>
      </c>
      <c r="AE229" s="140">
        <f t="shared" si="116"/>
        <v>0.2897700087001287</v>
      </c>
      <c r="AF229" s="140">
        <f t="shared" si="116"/>
        <v>0.37859785886406877</v>
      </c>
      <c r="AG229" s="140">
        <f t="shared" si="116"/>
        <v>0.41666693750575734</v>
      </c>
      <c r="AH229" s="140">
        <f t="shared" si="116"/>
        <v>0.41666693750575734</v>
      </c>
      <c r="AI229" s="140">
        <f t="shared" si="116"/>
        <v>0.41666693750575734</v>
      </c>
      <c r="AJ229" s="140">
        <f t="shared" si="116"/>
        <v>0.41666693750575734</v>
      </c>
      <c r="AK229" s="140">
        <f t="shared" si="116"/>
        <v>0.41666693750575734</v>
      </c>
      <c r="AL229" s="140">
        <f t="shared" si="116"/>
        <v>0.41666693750575734</v>
      </c>
      <c r="AM229" s="140">
        <f t="shared" si="116"/>
        <v>0.41666693750575734</v>
      </c>
      <c r="AN229" s="140">
        <f t="shared" si="116"/>
        <v>0.41666693750575734</v>
      </c>
      <c r="AO229" s="140">
        <f t="shared" si="116"/>
        <v>0.41666693750575734</v>
      </c>
      <c r="AP229" s="140">
        <f t="shared" si="116"/>
        <v>0.41666693750575734</v>
      </c>
      <c r="AQ229" s="140">
        <f t="shared" si="116"/>
        <v>0.41666693750575734</v>
      </c>
      <c r="AR229" s="140">
        <f t="shared" si="116"/>
        <v>0.41666693750575734</v>
      </c>
      <c r="AS229" s="140">
        <f t="shared" si="116"/>
        <v>0.41666693750575734</v>
      </c>
      <c r="AT229" s="140">
        <f t="shared" si="116"/>
        <v>0.64850810003989967</v>
      </c>
      <c r="AU229" s="140">
        <f t="shared" si="116"/>
        <v>0.64850810003989967</v>
      </c>
      <c r="AV229" s="140">
        <f t="shared" si="116"/>
        <v>0.76171449665057656</v>
      </c>
      <c r="AW229" s="140">
        <f t="shared" si="116"/>
        <v>0.98792234338482321</v>
      </c>
      <c r="AX229" s="140">
        <f t="shared" si="116"/>
        <v>1</v>
      </c>
      <c r="AY229" s="140">
        <f t="shared" si="116"/>
        <v>1</v>
      </c>
      <c r="AZ229" s="140">
        <f t="shared" si="116"/>
        <v>1</v>
      </c>
      <c r="BA229" s="140">
        <f t="shared" si="116"/>
        <v>1</v>
      </c>
      <c r="BB229" s="140">
        <f t="shared" si="116"/>
        <v>1</v>
      </c>
      <c r="BC229" s="140">
        <f t="shared" si="116"/>
        <v>1</v>
      </c>
      <c r="BD229" s="140">
        <f t="shared" si="116"/>
        <v>1</v>
      </c>
      <c r="BE229" s="140">
        <f t="shared" si="116"/>
        <v>1</v>
      </c>
      <c r="BF229" s="140">
        <f t="shared" si="116"/>
        <v>1</v>
      </c>
      <c r="BG229" s="140">
        <f t="shared" si="116"/>
        <v>1</v>
      </c>
      <c r="BH229" s="140">
        <f t="shared" si="116"/>
        <v>1</v>
      </c>
      <c r="BI229" s="140">
        <f t="shared" si="116"/>
        <v>1</v>
      </c>
      <c r="BJ229" s="140">
        <f t="shared" si="116"/>
        <v>1</v>
      </c>
      <c r="BK229" s="140">
        <f t="shared" si="116"/>
        <v>1</v>
      </c>
      <c r="BL229" s="140">
        <f t="shared" si="116"/>
        <v>1</v>
      </c>
      <c r="BM229" s="140">
        <f t="shared" si="116"/>
        <v>1</v>
      </c>
      <c r="BN229" s="140">
        <f t="shared" si="116"/>
        <v>1</v>
      </c>
      <c r="BO229" s="140">
        <f t="shared" si="116"/>
        <v>1</v>
      </c>
    </row>
    <row r="230" spans="1:67" s="129" customFormat="1" ht="18.75" customHeight="1" x14ac:dyDescent="0.25">
      <c r="A230" s="122"/>
      <c r="B230" s="145" t="s">
        <v>1098</v>
      </c>
      <c r="C230" s="145" t="s">
        <v>1099</v>
      </c>
      <c r="D230" s="145" t="s">
        <v>22</v>
      </c>
      <c r="E230" s="224">
        <f>VLOOKUP(B230,'Cuadro Control'!C266:J2160,8,FALSE)</f>
        <v>83271780.884117648</v>
      </c>
      <c r="F230" s="146">
        <f t="shared" ref="F230:F244" si="117">IFERROR(E230/$E$229,0)</f>
        <v>1.5685397839984384E-2</v>
      </c>
      <c r="G230" s="147">
        <v>46295</v>
      </c>
      <c r="H230" s="147">
        <v>46302</v>
      </c>
      <c r="I230" s="146">
        <f t="shared" ref="I230:X245" si="118">IF($G230=0,0,IF(I$6&lt;$G230,0,IF(I$6&gt;$H230,1,(I$6-$G230+1)/($H230-$G230+1))))</f>
        <v>0</v>
      </c>
      <c r="J230" s="146">
        <f t="shared" si="118"/>
        <v>0</v>
      </c>
      <c r="K230" s="146">
        <f t="shared" si="118"/>
        <v>0</v>
      </c>
      <c r="L230" s="146">
        <f t="shared" si="118"/>
        <v>0</v>
      </c>
      <c r="M230" s="146">
        <f t="shared" si="118"/>
        <v>0</v>
      </c>
      <c r="N230" s="146">
        <f t="shared" si="118"/>
        <v>0</v>
      </c>
      <c r="O230" s="146">
        <f t="shared" si="118"/>
        <v>0</v>
      </c>
      <c r="P230" s="146">
        <f t="shared" si="118"/>
        <v>0</v>
      </c>
      <c r="Q230" s="146">
        <f t="shared" si="118"/>
        <v>0</v>
      </c>
      <c r="R230" s="146">
        <f t="shared" si="118"/>
        <v>0</v>
      </c>
      <c r="S230" s="146">
        <f t="shared" si="118"/>
        <v>0</v>
      </c>
      <c r="T230" s="146">
        <f t="shared" si="118"/>
        <v>0</v>
      </c>
      <c r="U230" s="146">
        <f t="shared" si="118"/>
        <v>0.375</v>
      </c>
      <c r="V230" s="146">
        <f t="shared" si="118"/>
        <v>1</v>
      </c>
      <c r="W230" s="146">
        <f t="shared" si="118"/>
        <v>1</v>
      </c>
      <c r="X230" s="146">
        <f t="shared" si="118"/>
        <v>1</v>
      </c>
      <c r="Y230" s="146">
        <f t="shared" ref="Y230:BD237" si="119">IF($G230=0,0,IF(Y$6&lt;$G230,0,IF(Y$6&gt;$H230,1,(Y$6-$G230+1)/($H230-$G230+1))))</f>
        <v>1</v>
      </c>
      <c r="Z230" s="146">
        <f t="shared" si="119"/>
        <v>1</v>
      </c>
      <c r="AA230" s="146">
        <f t="shared" si="119"/>
        <v>1</v>
      </c>
      <c r="AB230" s="146">
        <f t="shared" si="119"/>
        <v>1</v>
      </c>
      <c r="AC230" s="146">
        <f t="shared" si="119"/>
        <v>1</v>
      </c>
      <c r="AD230" s="146">
        <f t="shared" si="119"/>
        <v>1</v>
      </c>
      <c r="AE230" s="146">
        <f t="shared" si="119"/>
        <v>1</v>
      </c>
      <c r="AF230" s="146">
        <f t="shared" si="119"/>
        <v>1</v>
      </c>
      <c r="AG230" s="146">
        <f t="shared" si="119"/>
        <v>1</v>
      </c>
      <c r="AH230" s="146">
        <f t="shared" si="119"/>
        <v>1</v>
      </c>
      <c r="AI230" s="146">
        <f t="shared" si="119"/>
        <v>1</v>
      </c>
      <c r="AJ230" s="146">
        <f t="shared" si="119"/>
        <v>1</v>
      </c>
      <c r="AK230" s="146">
        <f t="shared" si="119"/>
        <v>1</v>
      </c>
      <c r="AL230" s="146">
        <f t="shared" si="119"/>
        <v>1</v>
      </c>
      <c r="AM230" s="146">
        <f t="shared" si="119"/>
        <v>1</v>
      </c>
      <c r="AN230" s="146">
        <f t="shared" si="119"/>
        <v>1</v>
      </c>
      <c r="AO230" s="146">
        <f t="shared" si="119"/>
        <v>1</v>
      </c>
      <c r="AP230" s="146">
        <f t="shared" si="119"/>
        <v>1</v>
      </c>
      <c r="AQ230" s="146">
        <f t="shared" si="119"/>
        <v>1</v>
      </c>
      <c r="AR230" s="146">
        <f t="shared" si="119"/>
        <v>1</v>
      </c>
      <c r="AS230" s="146">
        <f t="shared" si="119"/>
        <v>1</v>
      </c>
      <c r="AT230" s="146">
        <f t="shared" si="119"/>
        <v>1</v>
      </c>
      <c r="AU230" s="146">
        <f t="shared" si="119"/>
        <v>1</v>
      </c>
      <c r="AV230" s="146">
        <f t="shared" si="119"/>
        <v>1</v>
      </c>
      <c r="AW230" s="146">
        <f t="shared" si="119"/>
        <v>1</v>
      </c>
      <c r="AX230" s="146">
        <f t="shared" si="119"/>
        <v>1</v>
      </c>
      <c r="AY230" s="146">
        <f t="shared" si="119"/>
        <v>1</v>
      </c>
      <c r="AZ230" s="146">
        <f t="shared" si="119"/>
        <v>1</v>
      </c>
      <c r="BA230" s="146">
        <f t="shared" si="119"/>
        <v>1</v>
      </c>
      <c r="BB230" s="146">
        <f t="shared" si="119"/>
        <v>1</v>
      </c>
      <c r="BC230" s="146">
        <f t="shared" si="119"/>
        <v>1</v>
      </c>
      <c r="BD230" s="146">
        <f t="shared" si="119"/>
        <v>1</v>
      </c>
      <c r="BE230" s="146">
        <f t="shared" ref="BE230:BO236" si="120">IF($G230=0,0,IF(BE$6&lt;$G230,0,IF(BE$6&gt;$H230,1,(BE$6-$G230+1)/($H230-$G230+1))))</f>
        <v>1</v>
      </c>
      <c r="BF230" s="146">
        <f t="shared" si="120"/>
        <v>1</v>
      </c>
      <c r="BG230" s="146">
        <f t="shared" si="120"/>
        <v>1</v>
      </c>
      <c r="BH230" s="146">
        <f t="shared" si="120"/>
        <v>1</v>
      </c>
      <c r="BI230" s="146">
        <f t="shared" si="120"/>
        <v>1</v>
      </c>
      <c r="BJ230" s="146">
        <f t="shared" si="120"/>
        <v>1</v>
      </c>
      <c r="BK230" s="146">
        <f t="shared" si="120"/>
        <v>1</v>
      </c>
      <c r="BL230" s="146">
        <f t="shared" si="120"/>
        <v>1</v>
      </c>
      <c r="BM230" s="146">
        <f t="shared" si="120"/>
        <v>1</v>
      </c>
      <c r="BN230" s="146">
        <f t="shared" si="120"/>
        <v>1</v>
      </c>
      <c r="BO230" s="146">
        <f t="shared" si="120"/>
        <v>1</v>
      </c>
    </row>
    <row r="231" spans="1:67" s="129" customFormat="1" ht="18.75" customHeight="1" x14ac:dyDescent="0.25">
      <c r="A231" s="122"/>
      <c r="B231" s="145" t="s">
        <v>1100</v>
      </c>
      <c r="C231" s="145" t="s">
        <v>1101</v>
      </c>
      <c r="D231" s="145" t="s">
        <v>9</v>
      </c>
      <c r="E231" s="224">
        <f>VLOOKUP(B231,'Cuadro Control'!C267:J2161,8,FALSE)</f>
        <v>312374505.66882348</v>
      </c>
      <c r="F231" s="146">
        <f t="shared" si="117"/>
        <v>5.8840081771548515E-2</v>
      </c>
      <c r="G231" s="147">
        <v>46337</v>
      </c>
      <c r="H231" s="147">
        <v>46345</v>
      </c>
      <c r="I231" s="146">
        <f t="shared" si="118"/>
        <v>0</v>
      </c>
      <c r="J231" s="146">
        <f t="shared" si="118"/>
        <v>0</v>
      </c>
      <c r="K231" s="146">
        <f t="shared" si="118"/>
        <v>0</v>
      </c>
      <c r="L231" s="146">
        <f t="shared" si="118"/>
        <v>0</v>
      </c>
      <c r="M231" s="146">
        <f t="shared" si="118"/>
        <v>0</v>
      </c>
      <c r="N231" s="146">
        <f t="shared" si="118"/>
        <v>0</v>
      </c>
      <c r="O231" s="146">
        <f t="shared" si="118"/>
        <v>0</v>
      </c>
      <c r="P231" s="146">
        <f t="shared" si="118"/>
        <v>0</v>
      </c>
      <c r="Q231" s="146">
        <f t="shared" si="118"/>
        <v>0</v>
      </c>
      <c r="R231" s="146">
        <f t="shared" si="118"/>
        <v>0</v>
      </c>
      <c r="S231" s="146">
        <f t="shared" si="118"/>
        <v>0</v>
      </c>
      <c r="T231" s="146">
        <f t="shared" si="118"/>
        <v>0</v>
      </c>
      <c r="U231" s="146">
        <f t="shared" si="118"/>
        <v>0</v>
      </c>
      <c r="V231" s="146">
        <f t="shared" si="118"/>
        <v>0</v>
      </c>
      <c r="W231" s="146">
        <f t="shared" si="118"/>
        <v>0</v>
      </c>
      <c r="X231" s="146">
        <f t="shared" si="118"/>
        <v>0</v>
      </c>
      <c r="Y231" s="146">
        <f t="shared" si="119"/>
        <v>0</v>
      </c>
      <c r="Z231" s="146">
        <f t="shared" si="119"/>
        <v>0</v>
      </c>
      <c r="AA231" s="146">
        <f t="shared" si="119"/>
        <v>0.33333333333333331</v>
      </c>
      <c r="AB231" s="146">
        <f t="shared" si="119"/>
        <v>1</v>
      </c>
      <c r="AC231" s="146">
        <f t="shared" si="119"/>
        <v>1</v>
      </c>
      <c r="AD231" s="146">
        <f t="shared" si="119"/>
        <v>1</v>
      </c>
      <c r="AE231" s="146">
        <f t="shared" si="119"/>
        <v>1</v>
      </c>
      <c r="AF231" s="146">
        <f t="shared" si="119"/>
        <v>1</v>
      </c>
      <c r="AG231" s="146">
        <f t="shared" si="119"/>
        <v>1</v>
      </c>
      <c r="AH231" s="146">
        <f t="shared" si="119"/>
        <v>1</v>
      </c>
      <c r="AI231" s="146">
        <f t="shared" si="119"/>
        <v>1</v>
      </c>
      <c r="AJ231" s="146">
        <f t="shared" si="119"/>
        <v>1</v>
      </c>
      <c r="AK231" s="146">
        <f t="shared" si="119"/>
        <v>1</v>
      </c>
      <c r="AL231" s="146">
        <f t="shared" si="119"/>
        <v>1</v>
      </c>
      <c r="AM231" s="146">
        <f t="shared" si="119"/>
        <v>1</v>
      </c>
      <c r="AN231" s="146">
        <f t="shared" si="119"/>
        <v>1</v>
      </c>
      <c r="AO231" s="146">
        <f t="shared" si="119"/>
        <v>1</v>
      </c>
      <c r="AP231" s="146">
        <f t="shared" si="119"/>
        <v>1</v>
      </c>
      <c r="AQ231" s="146">
        <f t="shared" si="119"/>
        <v>1</v>
      </c>
      <c r="AR231" s="146">
        <f t="shared" si="119"/>
        <v>1</v>
      </c>
      <c r="AS231" s="146">
        <f t="shared" si="119"/>
        <v>1</v>
      </c>
      <c r="AT231" s="146">
        <f t="shared" si="119"/>
        <v>1</v>
      </c>
      <c r="AU231" s="146">
        <f t="shared" si="119"/>
        <v>1</v>
      </c>
      <c r="AV231" s="146">
        <f t="shared" si="119"/>
        <v>1</v>
      </c>
      <c r="AW231" s="146">
        <f t="shared" si="119"/>
        <v>1</v>
      </c>
      <c r="AX231" s="146">
        <f t="shared" si="119"/>
        <v>1</v>
      </c>
      <c r="AY231" s="146">
        <f t="shared" si="119"/>
        <v>1</v>
      </c>
      <c r="AZ231" s="146">
        <f t="shared" si="119"/>
        <v>1</v>
      </c>
      <c r="BA231" s="146">
        <f t="shared" si="119"/>
        <v>1</v>
      </c>
      <c r="BB231" s="146">
        <f t="shared" si="119"/>
        <v>1</v>
      </c>
      <c r="BC231" s="146">
        <f t="shared" si="119"/>
        <v>1</v>
      </c>
      <c r="BD231" s="146">
        <f t="shared" si="119"/>
        <v>1</v>
      </c>
      <c r="BE231" s="146">
        <f t="shared" si="120"/>
        <v>1</v>
      </c>
      <c r="BF231" s="146">
        <f t="shared" si="120"/>
        <v>1</v>
      </c>
      <c r="BG231" s="146">
        <f t="shared" si="120"/>
        <v>1</v>
      </c>
      <c r="BH231" s="146">
        <f t="shared" si="120"/>
        <v>1</v>
      </c>
      <c r="BI231" s="146">
        <f t="shared" si="120"/>
        <v>1</v>
      </c>
      <c r="BJ231" s="146">
        <f t="shared" si="120"/>
        <v>1</v>
      </c>
      <c r="BK231" s="146">
        <f t="shared" si="120"/>
        <v>1</v>
      </c>
      <c r="BL231" s="146">
        <f t="shared" si="120"/>
        <v>1</v>
      </c>
      <c r="BM231" s="146">
        <f t="shared" si="120"/>
        <v>1</v>
      </c>
      <c r="BN231" s="146">
        <f t="shared" si="120"/>
        <v>1</v>
      </c>
      <c r="BO231" s="146">
        <f t="shared" si="120"/>
        <v>1</v>
      </c>
    </row>
    <row r="232" spans="1:67" s="129" customFormat="1" ht="18.75" customHeight="1" x14ac:dyDescent="0.25">
      <c r="A232" s="122"/>
      <c r="B232" s="142" t="s">
        <v>1102</v>
      </c>
      <c r="C232" s="142" t="s">
        <v>1103</v>
      </c>
      <c r="D232" s="142" t="s">
        <v>6</v>
      </c>
      <c r="E232" s="223">
        <f>VLOOKUP(B232,'Cuadro Control'!C268:J2162,8,FALSE)</f>
        <v>9527825.6870364472</v>
      </c>
      <c r="F232" s="143">
        <f t="shared" si="117"/>
        <v>1.794698454439963E-3</v>
      </c>
      <c r="G232" s="144">
        <v>46345</v>
      </c>
      <c r="H232" s="144">
        <v>46349</v>
      </c>
      <c r="I232" s="143">
        <f t="shared" si="118"/>
        <v>0</v>
      </c>
      <c r="J232" s="143">
        <f t="shared" si="118"/>
        <v>0</v>
      </c>
      <c r="K232" s="143">
        <f t="shared" si="118"/>
        <v>0</v>
      </c>
      <c r="L232" s="143">
        <f t="shared" si="118"/>
        <v>0</v>
      </c>
      <c r="M232" s="143">
        <f t="shared" si="118"/>
        <v>0</v>
      </c>
      <c r="N232" s="143">
        <f t="shared" si="118"/>
        <v>0</v>
      </c>
      <c r="O232" s="143">
        <f t="shared" si="118"/>
        <v>0</v>
      </c>
      <c r="P232" s="143">
        <f t="shared" si="118"/>
        <v>0</v>
      </c>
      <c r="Q232" s="143">
        <f t="shared" si="118"/>
        <v>0</v>
      </c>
      <c r="R232" s="143">
        <f t="shared" si="118"/>
        <v>0</v>
      </c>
      <c r="S232" s="143">
        <f t="shared" si="118"/>
        <v>0</v>
      </c>
      <c r="T232" s="143">
        <f t="shared" si="118"/>
        <v>0</v>
      </c>
      <c r="U232" s="143">
        <f t="shared" si="118"/>
        <v>0</v>
      </c>
      <c r="V232" s="143">
        <f t="shared" si="118"/>
        <v>0</v>
      </c>
      <c r="W232" s="143">
        <f t="shared" si="118"/>
        <v>0</v>
      </c>
      <c r="X232" s="143">
        <f t="shared" si="118"/>
        <v>0</v>
      </c>
      <c r="Y232" s="143">
        <f t="shared" si="119"/>
        <v>0</v>
      </c>
      <c r="Z232" s="143">
        <f t="shared" si="119"/>
        <v>0</v>
      </c>
      <c r="AA232" s="143">
        <f t="shared" si="119"/>
        <v>0</v>
      </c>
      <c r="AB232" s="143">
        <f t="shared" si="119"/>
        <v>0.4</v>
      </c>
      <c r="AC232" s="143">
        <f t="shared" si="119"/>
        <v>1</v>
      </c>
      <c r="AD232" s="143">
        <f t="shared" si="119"/>
        <v>1</v>
      </c>
      <c r="AE232" s="143">
        <f t="shared" si="119"/>
        <v>1</v>
      </c>
      <c r="AF232" s="143">
        <f t="shared" si="119"/>
        <v>1</v>
      </c>
      <c r="AG232" s="143">
        <f t="shared" si="119"/>
        <v>1</v>
      </c>
      <c r="AH232" s="143">
        <f t="shared" si="119"/>
        <v>1</v>
      </c>
      <c r="AI232" s="143">
        <f t="shared" si="119"/>
        <v>1</v>
      </c>
      <c r="AJ232" s="143">
        <f t="shared" si="119"/>
        <v>1</v>
      </c>
      <c r="AK232" s="143">
        <f t="shared" si="119"/>
        <v>1</v>
      </c>
      <c r="AL232" s="143">
        <f t="shared" si="119"/>
        <v>1</v>
      </c>
      <c r="AM232" s="143">
        <f t="shared" si="119"/>
        <v>1</v>
      </c>
      <c r="AN232" s="143">
        <f t="shared" si="119"/>
        <v>1</v>
      </c>
      <c r="AO232" s="143">
        <f t="shared" si="119"/>
        <v>1</v>
      </c>
      <c r="AP232" s="143">
        <f t="shared" si="119"/>
        <v>1</v>
      </c>
      <c r="AQ232" s="143">
        <f t="shared" si="119"/>
        <v>1</v>
      </c>
      <c r="AR232" s="143">
        <f t="shared" si="119"/>
        <v>1</v>
      </c>
      <c r="AS232" s="143">
        <f t="shared" si="119"/>
        <v>1</v>
      </c>
      <c r="AT232" s="143">
        <f t="shared" si="119"/>
        <v>1</v>
      </c>
      <c r="AU232" s="143">
        <f t="shared" si="119"/>
        <v>1</v>
      </c>
      <c r="AV232" s="143">
        <f t="shared" si="119"/>
        <v>1</v>
      </c>
      <c r="AW232" s="143">
        <f t="shared" si="119"/>
        <v>1</v>
      </c>
      <c r="AX232" s="143">
        <f t="shared" si="119"/>
        <v>1</v>
      </c>
      <c r="AY232" s="143">
        <f t="shared" si="119"/>
        <v>1</v>
      </c>
      <c r="AZ232" s="143">
        <f t="shared" si="119"/>
        <v>1</v>
      </c>
      <c r="BA232" s="143">
        <f t="shared" si="119"/>
        <v>1</v>
      </c>
      <c r="BB232" s="143">
        <f t="shared" si="119"/>
        <v>1</v>
      </c>
      <c r="BC232" s="143">
        <f t="shared" si="119"/>
        <v>1</v>
      </c>
      <c r="BD232" s="143">
        <f t="shared" si="119"/>
        <v>1</v>
      </c>
      <c r="BE232" s="143">
        <f t="shared" si="120"/>
        <v>1</v>
      </c>
      <c r="BF232" s="143">
        <f t="shared" si="120"/>
        <v>1</v>
      </c>
      <c r="BG232" s="143">
        <f t="shared" si="120"/>
        <v>1</v>
      </c>
      <c r="BH232" s="143">
        <f t="shared" si="120"/>
        <v>1</v>
      </c>
      <c r="BI232" s="143">
        <f t="shared" si="120"/>
        <v>1</v>
      </c>
      <c r="BJ232" s="143">
        <f t="shared" si="120"/>
        <v>1</v>
      </c>
      <c r="BK232" s="143">
        <f t="shared" si="120"/>
        <v>1</v>
      </c>
      <c r="BL232" s="143">
        <f t="shared" si="120"/>
        <v>1</v>
      </c>
      <c r="BM232" s="143">
        <f t="shared" si="120"/>
        <v>1</v>
      </c>
      <c r="BN232" s="143">
        <f t="shared" si="120"/>
        <v>1</v>
      </c>
      <c r="BO232" s="143">
        <f t="shared" si="120"/>
        <v>1</v>
      </c>
    </row>
    <row r="233" spans="1:67" s="129" customFormat="1" ht="18.75" customHeight="1" x14ac:dyDescent="0.25">
      <c r="A233" s="122"/>
      <c r="B233" s="145" t="s">
        <v>1104</v>
      </c>
      <c r="C233" s="145" t="s">
        <v>1105</v>
      </c>
      <c r="D233" s="145" t="s">
        <v>19</v>
      </c>
      <c r="E233" s="224">
        <f>VLOOKUP(B233,'Cuadro Control'!C269:J2163,8,FALSE)</f>
        <v>320494616.71764702</v>
      </c>
      <c r="F233" s="146">
        <f t="shared" si="117"/>
        <v>6.0369617599332674E-2</v>
      </c>
      <c r="G233" s="147">
        <v>46349</v>
      </c>
      <c r="H233" s="147">
        <v>46352</v>
      </c>
      <c r="I233" s="146">
        <f t="shared" si="118"/>
        <v>0</v>
      </c>
      <c r="J233" s="146">
        <f t="shared" si="118"/>
        <v>0</v>
      </c>
      <c r="K233" s="146">
        <f t="shared" si="118"/>
        <v>0</v>
      </c>
      <c r="L233" s="146">
        <f t="shared" si="118"/>
        <v>0</v>
      </c>
      <c r="M233" s="146">
        <f t="shared" si="118"/>
        <v>0</v>
      </c>
      <c r="N233" s="146">
        <f t="shared" si="118"/>
        <v>0</v>
      </c>
      <c r="O233" s="146">
        <f t="shared" si="118"/>
        <v>0</v>
      </c>
      <c r="P233" s="146">
        <f t="shared" si="118"/>
        <v>0</v>
      </c>
      <c r="Q233" s="146">
        <f t="shared" si="118"/>
        <v>0</v>
      </c>
      <c r="R233" s="146">
        <f t="shared" si="118"/>
        <v>0</v>
      </c>
      <c r="S233" s="146">
        <f t="shared" si="118"/>
        <v>0</v>
      </c>
      <c r="T233" s="146">
        <f t="shared" si="118"/>
        <v>0</v>
      </c>
      <c r="U233" s="146">
        <f t="shared" si="118"/>
        <v>0</v>
      </c>
      <c r="V233" s="146">
        <f t="shared" si="118"/>
        <v>0</v>
      </c>
      <c r="W233" s="146">
        <f t="shared" si="118"/>
        <v>0</v>
      </c>
      <c r="X233" s="146">
        <f t="shared" si="118"/>
        <v>0</v>
      </c>
      <c r="Y233" s="146">
        <f t="shared" si="119"/>
        <v>0</v>
      </c>
      <c r="Z233" s="146">
        <f t="shared" si="119"/>
        <v>0</v>
      </c>
      <c r="AA233" s="146">
        <f t="shared" si="119"/>
        <v>0</v>
      </c>
      <c r="AB233" s="146">
        <f t="shared" si="119"/>
        <v>0</v>
      </c>
      <c r="AC233" s="146">
        <f t="shared" si="119"/>
        <v>1</v>
      </c>
      <c r="AD233" s="146">
        <f t="shared" si="119"/>
        <v>1</v>
      </c>
      <c r="AE233" s="146">
        <f t="shared" si="119"/>
        <v>1</v>
      </c>
      <c r="AF233" s="146">
        <f t="shared" si="119"/>
        <v>1</v>
      </c>
      <c r="AG233" s="146">
        <f t="shared" si="119"/>
        <v>1</v>
      </c>
      <c r="AH233" s="146">
        <f t="shared" si="119"/>
        <v>1</v>
      </c>
      <c r="AI233" s="146">
        <f t="shared" si="119"/>
        <v>1</v>
      </c>
      <c r="AJ233" s="146">
        <f t="shared" si="119"/>
        <v>1</v>
      </c>
      <c r="AK233" s="146">
        <f t="shared" si="119"/>
        <v>1</v>
      </c>
      <c r="AL233" s="146">
        <f t="shared" si="119"/>
        <v>1</v>
      </c>
      <c r="AM233" s="146">
        <f t="shared" si="119"/>
        <v>1</v>
      </c>
      <c r="AN233" s="146">
        <f t="shared" si="119"/>
        <v>1</v>
      </c>
      <c r="AO233" s="146">
        <f t="shared" si="119"/>
        <v>1</v>
      </c>
      <c r="AP233" s="146">
        <f t="shared" si="119"/>
        <v>1</v>
      </c>
      <c r="AQ233" s="146">
        <f t="shared" si="119"/>
        <v>1</v>
      </c>
      <c r="AR233" s="146">
        <f t="shared" si="119"/>
        <v>1</v>
      </c>
      <c r="AS233" s="146">
        <f t="shared" si="119"/>
        <v>1</v>
      </c>
      <c r="AT233" s="146">
        <f t="shared" si="119"/>
        <v>1</v>
      </c>
      <c r="AU233" s="146">
        <f t="shared" si="119"/>
        <v>1</v>
      </c>
      <c r="AV233" s="146">
        <f t="shared" si="119"/>
        <v>1</v>
      </c>
      <c r="AW233" s="146">
        <f t="shared" si="119"/>
        <v>1</v>
      </c>
      <c r="AX233" s="146">
        <f t="shared" si="119"/>
        <v>1</v>
      </c>
      <c r="AY233" s="146">
        <f t="shared" si="119"/>
        <v>1</v>
      </c>
      <c r="AZ233" s="146">
        <f t="shared" si="119"/>
        <v>1</v>
      </c>
      <c r="BA233" s="146">
        <f t="shared" si="119"/>
        <v>1</v>
      </c>
      <c r="BB233" s="146">
        <f t="shared" si="119"/>
        <v>1</v>
      </c>
      <c r="BC233" s="146">
        <f t="shared" si="119"/>
        <v>1</v>
      </c>
      <c r="BD233" s="146">
        <f t="shared" si="119"/>
        <v>1</v>
      </c>
      <c r="BE233" s="146">
        <f t="shared" si="120"/>
        <v>1</v>
      </c>
      <c r="BF233" s="146">
        <f t="shared" si="120"/>
        <v>1</v>
      </c>
      <c r="BG233" s="146">
        <f t="shared" si="120"/>
        <v>1</v>
      </c>
      <c r="BH233" s="146">
        <f t="shared" si="120"/>
        <v>1</v>
      </c>
      <c r="BI233" s="146">
        <f t="shared" si="120"/>
        <v>1</v>
      </c>
      <c r="BJ233" s="146">
        <f t="shared" si="120"/>
        <v>1</v>
      </c>
      <c r="BK233" s="146">
        <f t="shared" si="120"/>
        <v>1</v>
      </c>
      <c r="BL233" s="146">
        <f t="shared" si="120"/>
        <v>1</v>
      </c>
      <c r="BM233" s="146">
        <f t="shared" si="120"/>
        <v>1</v>
      </c>
      <c r="BN233" s="146">
        <f t="shared" si="120"/>
        <v>1</v>
      </c>
      <c r="BO233" s="146">
        <f t="shared" si="120"/>
        <v>1</v>
      </c>
    </row>
    <row r="234" spans="1:67" s="129" customFormat="1" ht="18.75" customHeight="1" x14ac:dyDescent="0.25">
      <c r="A234" s="122"/>
      <c r="B234" s="145" t="s">
        <v>1106</v>
      </c>
      <c r="C234" s="145" t="s">
        <v>1107</v>
      </c>
      <c r="D234" s="145" t="s">
        <v>8</v>
      </c>
      <c r="E234" s="224">
        <f>VLOOKUP(B234,'Cuadro Control'!C270:J2164,8,FALSE)</f>
        <v>94303618.549411759</v>
      </c>
      <c r="F234" s="146">
        <f t="shared" si="117"/>
        <v>1.7763397864110998E-2</v>
      </c>
      <c r="G234" s="147">
        <v>46353</v>
      </c>
      <c r="H234" s="147">
        <v>46354</v>
      </c>
      <c r="I234" s="146">
        <f t="shared" si="118"/>
        <v>0</v>
      </c>
      <c r="J234" s="146">
        <f t="shared" si="118"/>
        <v>0</v>
      </c>
      <c r="K234" s="146">
        <f t="shared" si="118"/>
        <v>0</v>
      </c>
      <c r="L234" s="146">
        <f t="shared" si="118"/>
        <v>0</v>
      </c>
      <c r="M234" s="146">
        <f t="shared" si="118"/>
        <v>0</v>
      </c>
      <c r="N234" s="146">
        <f t="shared" si="118"/>
        <v>0</v>
      </c>
      <c r="O234" s="146">
        <f t="shared" si="118"/>
        <v>0</v>
      </c>
      <c r="P234" s="146">
        <f t="shared" si="118"/>
        <v>0</v>
      </c>
      <c r="Q234" s="146">
        <f t="shared" si="118"/>
        <v>0</v>
      </c>
      <c r="R234" s="146">
        <f t="shared" si="118"/>
        <v>0</v>
      </c>
      <c r="S234" s="146">
        <f t="shared" si="118"/>
        <v>0</v>
      </c>
      <c r="T234" s="146">
        <f t="shared" si="118"/>
        <v>0</v>
      </c>
      <c r="U234" s="146">
        <f t="shared" si="118"/>
        <v>0</v>
      </c>
      <c r="V234" s="146">
        <f t="shared" si="118"/>
        <v>0</v>
      </c>
      <c r="W234" s="146">
        <f t="shared" si="118"/>
        <v>0</v>
      </c>
      <c r="X234" s="146">
        <f t="shared" si="118"/>
        <v>0</v>
      </c>
      <c r="Y234" s="146">
        <f t="shared" si="119"/>
        <v>0</v>
      </c>
      <c r="Z234" s="146">
        <f t="shared" si="119"/>
        <v>0</v>
      </c>
      <c r="AA234" s="146">
        <f t="shared" si="119"/>
        <v>0</v>
      </c>
      <c r="AB234" s="146">
        <f t="shared" si="119"/>
        <v>0</v>
      </c>
      <c r="AC234" s="146">
        <f t="shared" si="119"/>
        <v>0.5</v>
      </c>
      <c r="AD234" s="146">
        <f t="shared" si="119"/>
        <v>1</v>
      </c>
      <c r="AE234" s="146">
        <f t="shared" si="119"/>
        <v>1</v>
      </c>
      <c r="AF234" s="146">
        <f t="shared" si="119"/>
        <v>1</v>
      </c>
      <c r="AG234" s="146">
        <f t="shared" si="119"/>
        <v>1</v>
      </c>
      <c r="AH234" s="146">
        <f t="shared" si="119"/>
        <v>1</v>
      </c>
      <c r="AI234" s="146">
        <f t="shared" si="119"/>
        <v>1</v>
      </c>
      <c r="AJ234" s="146">
        <f t="shared" si="119"/>
        <v>1</v>
      </c>
      <c r="AK234" s="146">
        <f t="shared" si="119"/>
        <v>1</v>
      </c>
      <c r="AL234" s="146">
        <f t="shared" si="119"/>
        <v>1</v>
      </c>
      <c r="AM234" s="146">
        <f t="shared" si="119"/>
        <v>1</v>
      </c>
      <c r="AN234" s="146">
        <f t="shared" si="119"/>
        <v>1</v>
      </c>
      <c r="AO234" s="146">
        <f t="shared" si="119"/>
        <v>1</v>
      </c>
      <c r="AP234" s="146">
        <f t="shared" si="119"/>
        <v>1</v>
      </c>
      <c r="AQ234" s="146">
        <f t="shared" si="119"/>
        <v>1</v>
      </c>
      <c r="AR234" s="146">
        <f t="shared" si="119"/>
        <v>1</v>
      </c>
      <c r="AS234" s="146">
        <f t="shared" si="119"/>
        <v>1</v>
      </c>
      <c r="AT234" s="146">
        <f t="shared" si="119"/>
        <v>1</v>
      </c>
      <c r="AU234" s="146">
        <f t="shared" si="119"/>
        <v>1</v>
      </c>
      <c r="AV234" s="146">
        <f t="shared" si="119"/>
        <v>1</v>
      </c>
      <c r="AW234" s="146">
        <f t="shared" si="119"/>
        <v>1</v>
      </c>
      <c r="AX234" s="146">
        <f t="shared" si="119"/>
        <v>1</v>
      </c>
      <c r="AY234" s="146">
        <f t="shared" si="119"/>
        <v>1</v>
      </c>
      <c r="AZ234" s="146">
        <f t="shared" si="119"/>
        <v>1</v>
      </c>
      <c r="BA234" s="146">
        <f t="shared" si="119"/>
        <v>1</v>
      </c>
      <c r="BB234" s="146">
        <f t="shared" si="119"/>
        <v>1</v>
      </c>
      <c r="BC234" s="146">
        <f t="shared" si="119"/>
        <v>1</v>
      </c>
      <c r="BD234" s="146">
        <f t="shared" si="119"/>
        <v>1</v>
      </c>
      <c r="BE234" s="146">
        <f t="shared" si="120"/>
        <v>1</v>
      </c>
      <c r="BF234" s="146">
        <f t="shared" si="120"/>
        <v>1</v>
      </c>
      <c r="BG234" s="146">
        <f t="shared" si="120"/>
        <v>1</v>
      </c>
      <c r="BH234" s="146">
        <f t="shared" si="120"/>
        <v>1</v>
      </c>
      <c r="BI234" s="146">
        <f t="shared" si="120"/>
        <v>1</v>
      </c>
      <c r="BJ234" s="146">
        <f t="shared" si="120"/>
        <v>1</v>
      </c>
      <c r="BK234" s="146">
        <f t="shared" si="120"/>
        <v>1</v>
      </c>
      <c r="BL234" s="146">
        <f t="shared" si="120"/>
        <v>1</v>
      </c>
      <c r="BM234" s="146">
        <f t="shared" si="120"/>
        <v>1</v>
      </c>
      <c r="BN234" s="146">
        <f t="shared" si="120"/>
        <v>1</v>
      </c>
      <c r="BO234" s="146">
        <f t="shared" si="120"/>
        <v>1</v>
      </c>
    </row>
    <row r="235" spans="1:67" s="129" customFormat="1" ht="18.75" customHeight="1" x14ac:dyDescent="0.25">
      <c r="A235" s="122"/>
      <c r="B235" s="145" t="s">
        <v>1108</v>
      </c>
      <c r="C235" s="145" t="s">
        <v>1109</v>
      </c>
      <c r="D235" s="145" t="s">
        <v>26</v>
      </c>
      <c r="E235" s="224">
        <f>VLOOKUP(B235,'Cuadro Control'!C271:J2165,8,FALSE)</f>
        <v>179436034.15411764</v>
      </c>
      <c r="F235" s="146">
        <f t="shared" si="117"/>
        <v>3.3799272126209236E-2</v>
      </c>
      <c r="G235" s="147">
        <v>46354</v>
      </c>
      <c r="H235" s="147">
        <v>46360</v>
      </c>
      <c r="I235" s="146">
        <f t="shared" si="118"/>
        <v>0</v>
      </c>
      <c r="J235" s="146">
        <f t="shared" si="118"/>
        <v>0</v>
      </c>
      <c r="K235" s="146">
        <f t="shared" si="118"/>
        <v>0</v>
      </c>
      <c r="L235" s="146">
        <f t="shared" si="118"/>
        <v>0</v>
      </c>
      <c r="M235" s="146">
        <f t="shared" si="118"/>
        <v>0</v>
      </c>
      <c r="N235" s="146">
        <f t="shared" si="118"/>
        <v>0</v>
      </c>
      <c r="O235" s="146">
        <f t="shared" si="118"/>
        <v>0</v>
      </c>
      <c r="P235" s="146">
        <f t="shared" si="118"/>
        <v>0</v>
      </c>
      <c r="Q235" s="146">
        <f t="shared" si="118"/>
        <v>0</v>
      </c>
      <c r="R235" s="146">
        <f t="shared" si="118"/>
        <v>0</v>
      </c>
      <c r="S235" s="146">
        <f t="shared" si="118"/>
        <v>0</v>
      </c>
      <c r="T235" s="146">
        <f t="shared" si="118"/>
        <v>0</v>
      </c>
      <c r="U235" s="146">
        <f t="shared" si="118"/>
        <v>0</v>
      </c>
      <c r="V235" s="146">
        <f t="shared" si="118"/>
        <v>0</v>
      </c>
      <c r="W235" s="146">
        <f t="shared" si="118"/>
        <v>0</v>
      </c>
      <c r="X235" s="146">
        <f t="shared" si="118"/>
        <v>0</v>
      </c>
      <c r="Y235" s="146">
        <f t="shared" si="119"/>
        <v>0</v>
      </c>
      <c r="Z235" s="146">
        <f t="shared" si="119"/>
        <v>0</v>
      </c>
      <c r="AA235" s="146">
        <f t="shared" si="119"/>
        <v>0</v>
      </c>
      <c r="AB235" s="146">
        <f t="shared" si="119"/>
        <v>0</v>
      </c>
      <c r="AC235" s="146">
        <f t="shared" si="119"/>
        <v>0</v>
      </c>
      <c r="AD235" s="146">
        <f t="shared" si="119"/>
        <v>1</v>
      </c>
      <c r="AE235" s="146">
        <f t="shared" si="119"/>
        <v>1</v>
      </c>
      <c r="AF235" s="146">
        <f t="shared" si="119"/>
        <v>1</v>
      </c>
      <c r="AG235" s="146">
        <f t="shared" si="119"/>
        <v>1</v>
      </c>
      <c r="AH235" s="146">
        <f t="shared" si="119"/>
        <v>1</v>
      </c>
      <c r="AI235" s="146">
        <f t="shared" si="119"/>
        <v>1</v>
      </c>
      <c r="AJ235" s="146">
        <f t="shared" si="119"/>
        <v>1</v>
      </c>
      <c r="AK235" s="146">
        <f t="shared" si="119"/>
        <v>1</v>
      </c>
      <c r="AL235" s="146">
        <f t="shared" si="119"/>
        <v>1</v>
      </c>
      <c r="AM235" s="146">
        <f t="shared" si="119"/>
        <v>1</v>
      </c>
      <c r="AN235" s="146">
        <f t="shared" si="119"/>
        <v>1</v>
      </c>
      <c r="AO235" s="146">
        <f t="shared" si="119"/>
        <v>1</v>
      </c>
      <c r="AP235" s="146">
        <f t="shared" si="119"/>
        <v>1</v>
      </c>
      <c r="AQ235" s="146">
        <f t="shared" si="119"/>
        <v>1</v>
      </c>
      <c r="AR235" s="146">
        <f t="shared" si="119"/>
        <v>1</v>
      </c>
      <c r="AS235" s="146">
        <f t="shared" si="119"/>
        <v>1</v>
      </c>
      <c r="AT235" s="146">
        <f t="shared" si="119"/>
        <v>1</v>
      </c>
      <c r="AU235" s="146">
        <f t="shared" si="119"/>
        <v>1</v>
      </c>
      <c r="AV235" s="146">
        <f t="shared" si="119"/>
        <v>1</v>
      </c>
      <c r="AW235" s="146">
        <f t="shared" si="119"/>
        <v>1</v>
      </c>
      <c r="AX235" s="146">
        <f t="shared" si="119"/>
        <v>1</v>
      </c>
      <c r="AY235" s="146">
        <f t="shared" si="119"/>
        <v>1</v>
      </c>
      <c r="AZ235" s="146">
        <f t="shared" si="119"/>
        <v>1</v>
      </c>
      <c r="BA235" s="146">
        <f t="shared" si="119"/>
        <v>1</v>
      </c>
      <c r="BB235" s="146">
        <f t="shared" si="119"/>
        <v>1</v>
      </c>
      <c r="BC235" s="146">
        <f t="shared" si="119"/>
        <v>1</v>
      </c>
      <c r="BD235" s="146">
        <f t="shared" si="119"/>
        <v>1</v>
      </c>
      <c r="BE235" s="146">
        <f t="shared" si="120"/>
        <v>1</v>
      </c>
      <c r="BF235" s="146">
        <f t="shared" si="120"/>
        <v>1</v>
      </c>
      <c r="BG235" s="146">
        <f t="shared" si="120"/>
        <v>1</v>
      </c>
      <c r="BH235" s="146">
        <f t="shared" si="120"/>
        <v>1</v>
      </c>
      <c r="BI235" s="146">
        <f t="shared" si="120"/>
        <v>1</v>
      </c>
      <c r="BJ235" s="146">
        <f t="shared" si="120"/>
        <v>1</v>
      </c>
      <c r="BK235" s="146">
        <f t="shared" si="120"/>
        <v>1</v>
      </c>
      <c r="BL235" s="146">
        <f t="shared" si="120"/>
        <v>1</v>
      </c>
      <c r="BM235" s="146">
        <f t="shared" si="120"/>
        <v>1</v>
      </c>
      <c r="BN235" s="146">
        <f t="shared" si="120"/>
        <v>1</v>
      </c>
      <c r="BO235" s="146">
        <f t="shared" si="120"/>
        <v>1</v>
      </c>
    </row>
    <row r="236" spans="1:67" s="129" customFormat="1" ht="18.75" customHeight="1" x14ac:dyDescent="0.25">
      <c r="A236" s="122"/>
      <c r="B236" s="145" t="s">
        <v>1110</v>
      </c>
      <c r="C236" s="145" t="s">
        <v>1111</v>
      </c>
      <c r="D236" s="145" t="s">
        <v>730</v>
      </c>
      <c r="E236" s="224">
        <f>VLOOKUP(B236,'Cuadro Control'!C272:J2166,8,FALSE)</f>
        <v>1212623361.2117648</v>
      </c>
      <c r="F236" s="146">
        <f t="shared" si="117"/>
        <v>0.22841447185013161</v>
      </c>
      <c r="G236" s="147">
        <v>46360</v>
      </c>
      <c r="H236" s="147">
        <v>46377</v>
      </c>
      <c r="I236" s="146">
        <f t="shared" si="118"/>
        <v>0</v>
      </c>
      <c r="J236" s="146">
        <f t="shared" si="118"/>
        <v>0</v>
      </c>
      <c r="K236" s="146">
        <f t="shared" si="118"/>
        <v>0</v>
      </c>
      <c r="L236" s="146">
        <f t="shared" si="118"/>
        <v>0</v>
      </c>
      <c r="M236" s="146">
        <f t="shared" si="118"/>
        <v>0</v>
      </c>
      <c r="N236" s="146">
        <f t="shared" si="118"/>
        <v>0</v>
      </c>
      <c r="O236" s="146">
        <f t="shared" si="118"/>
        <v>0</v>
      </c>
      <c r="P236" s="146">
        <f t="shared" si="118"/>
        <v>0</v>
      </c>
      <c r="Q236" s="146">
        <f t="shared" si="118"/>
        <v>0</v>
      </c>
      <c r="R236" s="146">
        <f t="shared" si="118"/>
        <v>0</v>
      </c>
      <c r="S236" s="146">
        <f t="shared" si="118"/>
        <v>0</v>
      </c>
      <c r="T236" s="146">
        <f t="shared" si="118"/>
        <v>0</v>
      </c>
      <c r="U236" s="146">
        <f t="shared" si="118"/>
        <v>0</v>
      </c>
      <c r="V236" s="146">
        <f t="shared" si="118"/>
        <v>0</v>
      </c>
      <c r="W236" s="146">
        <f t="shared" si="118"/>
        <v>0</v>
      </c>
      <c r="X236" s="146">
        <f t="shared" si="118"/>
        <v>0</v>
      </c>
      <c r="Y236" s="146">
        <f t="shared" si="119"/>
        <v>0</v>
      </c>
      <c r="Z236" s="146">
        <f t="shared" si="119"/>
        <v>0</v>
      </c>
      <c r="AA236" s="146">
        <f t="shared" si="119"/>
        <v>0</v>
      </c>
      <c r="AB236" s="146">
        <f t="shared" si="119"/>
        <v>0</v>
      </c>
      <c r="AC236" s="146">
        <f t="shared" si="119"/>
        <v>0</v>
      </c>
      <c r="AD236" s="146">
        <f t="shared" si="119"/>
        <v>5.5555555555555552E-2</v>
      </c>
      <c r="AE236" s="146">
        <f t="shared" si="119"/>
        <v>0.44444444444444442</v>
      </c>
      <c r="AF236" s="146">
        <f t="shared" si="119"/>
        <v>0.83333333333333337</v>
      </c>
      <c r="AG236" s="146">
        <f t="shared" si="119"/>
        <v>1</v>
      </c>
      <c r="AH236" s="146">
        <f t="shared" si="119"/>
        <v>1</v>
      </c>
      <c r="AI236" s="146">
        <f t="shared" si="119"/>
        <v>1</v>
      </c>
      <c r="AJ236" s="146">
        <f t="shared" si="119"/>
        <v>1</v>
      </c>
      <c r="AK236" s="146">
        <f t="shared" si="119"/>
        <v>1</v>
      </c>
      <c r="AL236" s="146">
        <f t="shared" si="119"/>
        <v>1</v>
      </c>
      <c r="AM236" s="146">
        <f t="shared" si="119"/>
        <v>1</v>
      </c>
      <c r="AN236" s="146">
        <f t="shared" si="119"/>
        <v>1</v>
      </c>
      <c r="AO236" s="146">
        <f t="shared" si="119"/>
        <v>1</v>
      </c>
      <c r="AP236" s="146">
        <f t="shared" si="119"/>
        <v>1</v>
      </c>
      <c r="AQ236" s="146">
        <f t="shared" si="119"/>
        <v>1</v>
      </c>
      <c r="AR236" s="146">
        <f t="shared" si="119"/>
        <v>1</v>
      </c>
      <c r="AS236" s="146">
        <f t="shared" si="119"/>
        <v>1</v>
      </c>
      <c r="AT236" s="146">
        <f t="shared" si="119"/>
        <v>1</v>
      </c>
      <c r="AU236" s="146">
        <f t="shared" si="119"/>
        <v>1</v>
      </c>
      <c r="AV236" s="146">
        <f t="shared" si="119"/>
        <v>1</v>
      </c>
      <c r="AW236" s="146">
        <f t="shared" si="119"/>
        <v>1</v>
      </c>
      <c r="AX236" s="146">
        <f t="shared" si="119"/>
        <v>1</v>
      </c>
      <c r="AY236" s="146">
        <f t="shared" si="119"/>
        <v>1</v>
      </c>
      <c r="AZ236" s="146">
        <f t="shared" si="119"/>
        <v>1</v>
      </c>
      <c r="BA236" s="146">
        <f t="shared" si="119"/>
        <v>1</v>
      </c>
      <c r="BB236" s="146">
        <f t="shared" si="119"/>
        <v>1</v>
      </c>
      <c r="BC236" s="146">
        <f t="shared" si="119"/>
        <v>1</v>
      </c>
      <c r="BD236" s="146">
        <f t="shared" si="119"/>
        <v>1</v>
      </c>
      <c r="BE236" s="146">
        <f t="shared" si="120"/>
        <v>1</v>
      </c>
      <c r="BF236" s="146">
        <f t="shared" si="120"/>
        <v>1</v>
      </c>
      <c r="BG236" s="146">
        <f t="shared" si="120"/>
        <v>1</v>
      </c>
      <c r="BH236" s="146">
        <f t="shared" si="120"/>
        <v>1</v>
      </c>
      <c r="BI236" s="146">
        <f t="shared" si="120"/>
        <v>1</v>
      </c>
      <c r="BJ236" s="146">
        <f t="shared" si="120"/>
        <v>1</v>
      </c>
      <c r="BK236" s="146">
        <f t="shared" si="120"/>
        <v>1</v>
      </c>
      <c r="BL236" s="146">
        <f t="shared" si="120"/>
        <v>1</v>
      </c>
      <c r="BM236" s="146">
        <f t="shared" si="120"/>
        <v>1</v>
      </c>
      <c r="BN236" s="146">
        <f t="shared" si="120"/>
        <v>1</v>
      </c>
      <c r="BO236" s="146">
        <f t="shared" si="120"/>
        <v>1</v>
      </c>
    </row>
    <row r="237" spans="1:67" s="129" customFormat="1" ht="18.75" customHeight="1" x14ac:dyDescent="0.25">
      <c r="A237" s="122"/>
      <c r="B237" s="145" t="s">
        <v>1112</v>
      </c>
      <c r="C237" s="145" t="s">
        <v>1113</v>
      </c>
      <c r="D237" s="145" t="s">
        <v>6</v>
      </c>
      <c r="E237" s="224">
        <f>VLOOKUP(B237,'Cuadro Control'!C273:J2167,8,FALSE)</f>
        <v>0</v>
      </c>
      <c r="F237" s="146">
        <f t="shared" si="117"/>
        <v>0</v>
      </c>
      <c r="G237" s="147">
        <v>46465</v>
      </c>
      <c r="H237" s="147">
        <v>46469</v>
      </c>
      <c r="I237" s="146">
        <f t="shared" si="118"/>
        <v>0</v>
      </c>
      <c r="J237" s="146">
        <f t="shared" si="118"/>
        <v>0</v>
      </c>
      <c r="K237" s="146">
        <f t="shared" si="118"/>
        <v>0</v>
      </c>
      <c r="L237" s="146">
        <f t="shared" si="118"/>
        <v>0</v>
      </c>
      <c r="M237" s="146">
        <f t="shared" si="118"/>
        <v>0</v>
      </c>
      <c r="N237" s="146">
        <f t="shared" si="118"/>
        <v>0</v>
      </c>
      <c r="O237" s="146">
        <f t="shared" si="118"/>
        <v>0</v>
      </c>
      <c r="P237" s="146">
        <f t="shared" si="118"/>
        <v>0</v>
      </c>
      <c r="Q237" s="146">
        <f t="shared" si="118"/>
        <v>0</v>
      </c>
      <c r="R237" s="146">
        <f t="shared" si="118"/>
        <v>0</v>
      </c>
      <c r="S237" s="146">
        <f t="shared" si="118"/>
        <v>0</v>
      </c>
      <c r="T237" s="146">
        <f t="shared" si="118"/>
        <v>0</v>
      </c>
      <c r="U237" s="146">
        <f t="shared" si="118"/>
        <v>0</v>
      </c>
      <c r="V237" s="146">
        <f t="shared" si="118"/>
        <v>0</v>
      </c>
      <c r="W237" s="146">
        <f t="shared" si="118"/>
        <v>0</v>
      </c>
      <c r="X237" s="146">
        <f t="shared" si="118"/>
        <v>0</v>
      </c>
      <c r="Y237" s="146">
        <f t="shared" si="119"/>
        <v>0</v>
      </c>
      <c r="Z237" s="146">
        <f t="shared" si="119"/>
        <v>0</v>
      </c>
      <c r="AA237" s="146">
        <f t="shared" si="119"/>
        <v>0</v>
      </c>
      <c r="AB237" s="146">
        <f t="shared" si="119"/>
        <v>0</v>
      </c>
      <c r="AC237" s="146">
        <f t="shared" si="119"/>
        <v>0</v>
      </c>
      <c r="AD237" s="146">
        <f t="shared" si="119"/>
        <v>0</v>
      </c>
      <c r="AE237" s="146">
        <f t="shared" si="119"/>
        <v>0</v>
      </c>
      <c r="AF237" s="146">
        <f t="shared" si="119"/>
        <v>0</v>
      </c>
      <c r="AG237" s="146">
        <f t="shared" si="119"/>
        <v>0</v>
      </c>
      <c r="AH237" s="146">
        <f t="shared" si="119"/>
        <v>0</v>
      </c>
      <c r="AI237" s="146">
        <f t="shared" si="119"/>
        <v>0</v>
      </c>
      <c r="AJ237" s="146">
        <f t="shared" si="119"/>
        <v>0</v>
      </c>
      <c r="AK237" s="146">
        <f t="shared" si="119"/>
        <v>0</v>
      </c>
      <c r="AL237" s="146">
        <f t="shared" si="119"/>
        <v>0</v>
      </c>
      <c r="AM237" s="146">
        <f t="shared" si="119"/>
        <v>0</v>
      </c>
      <c r="AN237" s="146">
        <f t="shared" si="119"/>
        <v>0</v>
      </c>
      <c r="AO237" s="146">
        <f t="shared" si="119"/>
        <v>0</v>
      </c>
      <c r="AP237" s="146">
        <f t="shared" si="119"/>
        <v>0</v>
      </c>
      <c r="AQ237" s="146">
        <f t="shared" si="119"/>
        <v>0</v>
      </c>
      <c r="AR237" s="146">
        <f t="shared" si="119"/>
        <v>0</v>
      </c>
      <c r="AS237" s="146">
        <f t="shared" si="119"/>
        <v>0.2</v>
      </c>
      <c r="AT237" s="146">
        <f t="shared" si="119"/>
        <v>1</v>
      </c>
      <c r="AU237" s="146">
        <f t="shared" si="119"/>
        <v>1</v>
      </c>
      <c r="AV237" s="146">
        <f t="shared" si="119"/>
        <v>1</v>
      </c>
      <c r="AW237" s="146">
        <f t="shared" si="119"/>
        <v>1</v>
      </c>
      <c r="AX237" s="146">
        <f t="shared" si="119"/>
        <v>1</v>
      </c>
      <c r="AY237" s="146">
        <f t="shared" si="119"/>
        <v>1</v>
      </c>
      <c r="AZ237" s="146">
        <f t="shared" si="119"/>
        <v>1</v>
      </c>
      <c r="BA237" s="146">
        <f t="shared" si="119"/>
        <v>1</v>
      </c>
      <c r="BB237" s="146">
        <f t="shared" si="119"/>
        <v>1</v>
      </c>
      <c r="BC237" s="146">
        <f t="shared" si="119"/>
        <v>1</v>
      </c>
      <c r="BD237" s="146">
        <f t="shared" ref="BD237:BO244" si="121">IF($G237=0,0,IF(BD$6&lt;$G237,0,IF(BD$6&gt;$H237,1,(BD$6-$G237+1)/($H237-$G237+1))))</f>
        <v>1</v>
      </c>
      <c r="BE237" s="146">
        <f t="shared" si="121"/>
        <v>1</v>
      </c>
      <c r="BF237" s="146">
        <f t="shared" si="121"/>
        <v>1</v>
      </c>
      <c r="BG237" s="146">
        <f t="shared" si="121"/>
        <v>1</v>
      </c>
      <c r="BH237" s="146">
        <f t="shared" si="121"/>
        <v>1</v>
      </c>
      <c r="BI237" s="146">
        <f t="shared" si="121"/>
        <v>1</v>
      </c>
      <c r="BJ237" s="146">
        <f t="shared" si="121"/>
        <v>1</v>
      </c>
      <c r="BK237" s="146">
        <f t="shared" si="121"/>
        <v>1</v>
      </c>
      <c r="BL237" s="146">
        <f t="shared" si="121"/>
        <v>1</v>
      </c>
      <c r="BM237" s="146">
        <f t="shared" si="121"/>
        <v>1</v>
      </c>
      <c r="BN237" s="146">
        <f t="shared" si="121"/>
        <v>1</v>
      </c>
      <c r="BO237" s="146">
        <f t="shared" si="121"/>
        <v>1</v>
      </c>
    </row>
    <row r="238" spans="1:67" s="129" customFormat="1" ht="18.75" customHeight="1" x14ac:dyDescent="0.25">
      <c r="A238" s="122"/>
      <c r="B238" s="148" t="s">
        <v>1114</v>
      </c>
      <c r="C238" s="148" t="s">
        <v>1115</v>
      </c>
      <c r="D238" s="148" t="s">
        <v>3</v>
      </c>
      <c r="E238" s="225">
        <f>VLOOKUP(B238,'Cuadro Control'!C274:J2168,8,FALSE)</f>
        <v>0</v>
      </c>
      <c r="F238" s="149">
        <f t="shared" si="117"/>
        <v>0</v>
      </c>
      <c r="G238" s="150">
        <v>46470</v>
      </c>
      <c r="H238" s="150">
        <v>46470</v>
      </c>
      <c r="I238" s="149">
        <f t="shared" si="118"/>
        <v>0</v>
      </c>
      <c r="J238" s="149">
        <f t="shared" si="118"/>
        <v>0</v>
      </c>
      <c r="K238" s="149">
        <f t="shared" si="118"/>
        <v>0</v>
      </c>
      <c r="L238" s="149">
        <f t="shared" si="118"/>
        <v>0</v>
      </c>
      <c r="M238" s="149">
        <f t="shared" si="118"/>
        <v>0</v>
      </c>
      <c r="N238" s="149">
        <f t="shared" si="118"/>
        <v>0</v>
      </c>
      <c r="O238" s="149">
        <f t="shared" si="118"/>
        <v>0</v>
      </c>
      <c r="P238" s="149">
        <f t="shared" si="118"/>
        <v>0</v>
      </c>
      <c r="Q238" s="149">
        <f t="shared" si="118"/>
        <v>0</v>
      </c>
      <c r="R238" s="149">
        <f t="shared" si="118"/>
        <v>0</v>
      </c>
      <c r="S238" s="149">
        <f t="shared" si="118"/>
        <v>0</v>
      </c>
      <c r="T238" s="149">
        <f t="shared" si="118"/>
        <v>0</v>
      </c>
      <c r="U238" s="149">
        <f t="shared" si="118"/>
        <v>0</v>
      </c>
      <c r="V238" s="149">
        <f t="shared" si="118"/>
        <v>0</v>
      </c>
      <c r="W238" s="149">
        <f t="shared" si="118"/>
        <v>0</v>
      </c>
      <c r="X238" s="149">
        <f t="shared" si="118"/>
        <v>0</v>
      </c>
      <c r="Y238" s="149">
        <f t="shared" ref="Y238:BD244" si="122">IF($G238=0,0,IF(Y$6&lt;$G238,0,IF(Y$6&gt;$H238,1,(Y$6-$G238+1)/($H238-$G238+1))))</f>
        <v>0</v>
      </c>
      <c r="Z238" s="149">
        <f t="shared" si="122"/>
        <v>0</v>
      </c>
      <c r="AA238" s="149">
        <f t="shared" si="122"/>
        <v>0</v>
      </c>
      <c r="AB238" s="149">
        <f t="shared" si="122"/>
        <v>0</v>
      </c>
      <c r="AC238" s="149">
        <f t="shared" si="122"/>
        <v>0</v>
      </c>
      <c r="AD238" s="149">
        <f t="shared" si="122"/>
        <v>0</v>
      </c>
      <c r="AE238" s="149">
        <f t="shared" si="122"/>
        <v>0</v>
      </c>
      <c r="AF238" s="149">
        <f t="shared" si="122"/>
        <v>0</v>
      </c>
      <c r="AG238" s="149">
        <f t="shared" si="122"/>
        <v>0</v>
      </c>
      <c r="AH238" s="149">
        <f t="shared" si="122"/>
        <v>0</v>
      </c>
      <c r="AI238" s="149">
        <f t="shared" si="122"/>
        <v>0</v>
      </c>
      <c r="AJ238" s="149">
        <f t="shared" si="122"/>
        <v>0</v>
      </c>
      <c r="AK238" s="149">
        <f t="shared" si="122"/>
        <v>0</v>
      </c>
      <c r="AL238" s="149">
        <f t="shared" si="122"/>
        <v>0</v>
      </c>
      <c r="AM238" s="149">
        <f t="shared" si="122"/>
        <v>0</v>
      </c>
      <c r="AN238" s="149">
        <f t="shared" si="122"/>
        <v>0</v>
      </c>
      <c r="AO238" s="149">
        <f t="shared" si="122"/>
        <v>0</v>
      </c>
      <c r="AP238" s="149">
        <f t="shared" si="122"/>
        <v>0</v>
      </c>
      <c r="AQ238" s="149">
        <f t="shared" si="122"/>
        <v>0</v>
      </c>
      <c r="AR238" s="149">
        <f t="shared" si="122"/>
        <v>0</v>
      </c>
      <c r="AS238" s="149">
        <f t="shared" si="122"/>
        <v>0</v>
      </c>
      <c r="AT238" s="149">
        <f t="shared" si="122"/>
        <v>1</v>
      </c>
      <c r="AU238" s="149">
        <f t="shared" si="122"/>
        <v>1</v>
      </c>
      <c r="AV238" s="149">
        <f t="shared" si="122"/>
        <v>1</v>
      </c>
      <c r="AW238" s="149">
        <f t="shared" si="122"/>
        <v>1</v>
      </c>
      <c r="AX238" s="149">
        <f t="shared" si="122"/>
        <v>1</v>
      </c>
      <c r="AY238" s="149">
        <f t="shared" si="122"/>
        <v>1</v>
      </c>
      <c r="AZ238" s="149">
        <f t="shared" si="122"/>
        <v>1</v>
      </c>
      <c r="BA238" s="149">
        <f t="shared" si="122"/>
        <v>1</v>
      </c>
      <c r="BB238" s="149">
        <f t="shared" si="122"/>
        <v>1</v>
      </c>
      <c r="BC238" s="149">
        <f t="shared" si="122"/>
        <v>1</v>
      </c>
      <c r="BD238" s="149">
        <f t="shared" si="122"/>
        <v>1</v>
      </c>
      <c r="BE238" s="149">
        <f t="shared" si="121"/>
        <v>1</v>
      </c>
      <c r="BF238" s="149">
        <f t="shared" si="121"/>
        <v>1</v>
      </c>
      <c r="BG238" s="149">
        <f t="shared" si="121"/>
        <v>1</v>
      </c>
      <c r="BH238" s="149">
        <f t="shared" si="121"/>
        <v>1</v>
      </c>
      <c r="BI238" s="149">
        <f t="shared" si="121"/>
        <v>1</v>
      </c>
      <c r="BJ238" s="149">
        <f t="shared" si="121"/>
        <v>1</v>
      </c>
      <c r="BK238" s="149">
        <f t="shared" si="121"/>
        <v>1</v>
      </c>
      <c r="BL238" s="149">
        <f t="shared" si="121"/>
        <v>1</v>
      </c>
      <c r="BM238" s="149">
        <f t="shared" si="121"/>
        <v>1</v>
      </c>
      <c r="BN238" s="149">
        <f t="shared" si="121"/>
        <v>1</v>
      </c>
      <c r="BO238" s="149">
        <f t="shared" si="121"/>
        <v>1</v>
      </c>
    </row>
    <row r="239" spans="1:67" s="129" customFormat="1" ht="18.75" customHeight="1" x14ac:dyDescent="0.25">
      <c r="A239" s="122"/>
      <c r="B239" s="145" t="s">
        <v>1116</v>
      </c>
      <c r="C239" s="145" t="s">
        <v>1117</v>
      </c>
      <c r="D239" s="145" t="s">
        <v>8</v>
      </c>
      <c r="E239" s="224">
        <f>VLOOKUP(B239,'Cuadro Control'!C275:J2169,8,FALSE)</f>
        <v>1230815225.9452939</v>
      </c>
      <c r="F239" s="146">
        <f t="shared" si="117"/>
        <v>0.2318411625341423</v>
      </c>
      <c r="G239" s="147">
        <v>46470</v>
      </c>
      <c r="H239" s="147">
        <v>46470</v>
      </c>
      <c r="I239" s="146">
        <f t="shared" si="118"/>
        <v>0</v>
      </c>
      <c r="J239" s="146">
        <f t="shared" si="118"/>
        <v>0</v>
      </c>
      <c r="K239" s="146">
        <f t="shared" si="118"/>
        <v>0</v>
      </c>
      <c r="L239" s="146">
        <f t="shared" si="118"/>
        <v>0</v>
      </c>
      <c r="M239" s="146">
        <f t="shared" si="118"/>
        <v>0</v>
      </c>
      <c r="N239" s="146">
        <f t="shared" si="118"/>
        <v>0</v>
      </c>
      <c r="O239" s="146">
        <f t="shared" si="118"/>
        <v>0</v>
      </c>
      <c r="P239" s="146">
        <f t="shared" si="118"/>
        <v>0</v>
      </c>
      <c r="Q239" s="146">
        <f t="shared" si="118"/>
        <v>0</v>
      </c>
      <c r="R239" s="146">
        <f t="shared" si="118"/>
        <v>0</v>
      </c>
      <c r="S239" s="146">
        <f t="shared" si="118"/>
        <v>0</v>
      </c>
      <c r="T239" s="146">
        <f t="shared" si="118"/>
        <v>0</v>
      </c>
      <c r="U239" s="146">
        <f t="shared" si="118"/>
        <v>0</v>
      </c>
      <c r="V239" s="146">
        <f t="shared" si="118"/>
        <v>0</v>
      </c>
      <c r="W239" s="146">
        <f t="shared" si="118"/>
        <v>0</v>
      </c>
      <c r="X239" s="146">
        <f t="shared" si="118"/>
        <v>0</v>
      </c>
      <c r="Y239" s="146">
        <f t="shared" si="122"/>
        <v>0</v>
      </c>
      <c r="Z239" s="146">
        <f t="shared" si="122"/>
        <v>0</v>
      </c>
      <c r="AA239" s="146">
        <f t="shared" si="122"/>
        <v>0</v>
      </c>
      <c r="AB239" s="146">
        <f t="shared" si="122"/>
        <v>0</v>
      </c>
      <c r="AC239" s="146">
        <f t="shared" si="122"/>
        <v>0</v>
      </c>
      <c r="AD239" s="146">
        <f t="shared" si="122"/>
        <v>0</v>
      </c>
      <c r="AE239" s="146">
        <f t="shared" si="122"/>
        <v>0</v>
      </c>
      <c r="AF239" s="146">
        <f t="shared" si="122"/>
        <v>0</v>
      </c>
      <c r="AG239" s="146">
        <f t="shared" si="122"/>
        <v>0</v>
      </c>
      <c r="AH239" s="146">
        <f t="shared" si="122"/>
        <v>0</v>
      </c>
      <c r="AI239" s="146">
        <f t="shared" si="122"/>
        <v>0</v>
      </c>
      <c r="AJ239" s="146">
        <f t="shared" si="122"/>
        <v>0</v>
      </c>
      <c r="AK239" s="146">
        <f t="shared" si="122"/>
        <v>0</v>
      </c>
      <c r="AL239" s="146">
        <f t="shared" si="122"/>
        <v>0</v>
      </c>
      <c r="AM239" s="146">
        <f t="shared" si="122"/>
        <v>0</v>
      </c>
      <c r="AN239" s="146">
        <f t="shared" si="122"/>
        <v>0</v>
      </c>
      <c r="AO239" s="146">
        <f t="shared" si="122"/>
        <v>0</v>
      </c>
      <c r="AP239" s="146">
        <f t="shared" si="122"/>
        <v>0</v>
      </c>
      <c r="AQ239" s="146">
        <f t="shared" si="122"/>
        <v>0</v>
      </c>
      <c r="AR239" s="146">
        <f t="shared" si="122"/>
        <v>0</v>
      </c>
      <c r="AS239" s="146">
        <f t="shared" si="122"/>
        <v>0</v>
      </c>
      <c r="AT239" s="146">
        <f t="shared" si="122"/>
        <v>1</v>
      </c>
      <c r="AU239" s="146">
        <f t="shared" si="122"/>
        <v>1</v>
      </c>
      <c r="AV239" s="146">
        <f t="shared" si="122"/>
        <v>1</v>
      </c>
      <c r="AW239" s="146">
        <f t="shared" si="122"/>
        <v>1</v>
      </c>
      <c r="AX239" s="146">
        <f t="shared" si="122"/>
        <v>1</v>
      </c>
      <c r="AY239" s="146">
        <f t="shared" si="122"/>
        <v>1</v>
      </c>
      <c r="AZ239" s="146">
        <f t="shared" si="122"/>
        <v>1</v>
      </c>
      <c r="BA239" s="146">
        <f t="shared" si="122"/>
        <v>1</v>
      </c>
      <c r="BB239" s="146">
        <f t="shared" si="122"/>
        <v>1</v>
      </c>
      <c r="BC239" s="146">
        <f t="shared" si="122"/>
        <v>1</v>
      </c>
      <c r="BD239" s="146">
        <f t="shared" si="122"/>
        <v>1</v>
      </c>
      <c r="BE239" s="146">
        <f t="shared" si="121"/>
        <v>1</v>
      </c>
      <c r="BF239" s="146">
        <f t="shared" si="121"/>
        <v>1</v>
      </c>
      <c r="BG239" s="146">
        <f t="shared" si="121"/>
        <v>1</v>
      </c>
      <c r="BH239" s="146">
        <f t="shared" si="121"/>
        <v>1</v>
      </c>
      <c r="BI239" s="146">
        <f t="shared" si="121"/>
        <v>1</v>
      </c>
      <c r="BJ239" s="146">
        <f t="shared" si="121"/>
        <v>1</v>
      </c>
      <c r="BK239" s="146">
        <f t="shared" si="121"/>
        <v>1</v>
      </c>
      <c r="BL239" s="146">
        <f t="shared" si="121"/>
        <v>1</v>
      </c>
      <c r="BM239" s="146">
        <f t="shared" si="121"/>
        <v>1</v>
      </c>
      <c r="BN239" s="146">
        <f t="shared" si="121"/>
        <v>1</v>
      </c>
      <c r="BO239" s="146">
        <f t="shared" si="121"/>
        <v>1</v>
      </c>
    </row>
    <row r="240" spans="1:67" s="129" customFormat="1" ht="18.75" customHeight="1" x14ac:dyDescent="0.25">
      <c r="A240" s="122"/>
      <c r="B240" s="145" t="s">
        <v>1118</v>
      </c>
      <c r="C240" s="145" t="s">
        <v>1119</v>
      </c>
      <c r="D240" s="145" t="s">
        <v>26</v>
      </c>
      <c r="E240" s="224">
        <f>VLOOKUP(B240,'Cuadro Control'!C276:J2170,8,FALSE)</f>
        <v>0</v>
      </c>
      <c r="F240" s="146">
        <f t="shared" si="117"/>
        <v>0</v>
      </c>
      <c r="G240" s="147">
        <v>46470</v>
      </c>
      <c r="H240" s="147">
        <v>46480</v>
      </c>
      <c r="I240" s="146">
        <f t="shared" si="118"/>
        <v>0</v>
      </c>
      <c r="J240" s="146">
        <f t="shared" si="118"/>
        <v>0</v>
      </c>
      <c r="K240" s="146">
        <f t="shared" si="118"/>
        <v>0</v>
      </c>
      <c r="L240" s="146">
        <f t="shared" si="118"/>
        <v>0</v>
      </c>
      <c r="M240" s="146">
        <f t="shared" si="118"/>
        <v>0</v>
      </c>
      <c r="N240" s="146">
        <f t="shared" si="118"/>
        <v>0</v>
      </c>
      <c r="O240" s="146">
        <f t="shared" si="118"/>
        <v>0</v>
      </c>
      <c r="P240" s="146">
        <f t="shared" si="118"/>
        <v>0</v>
      </c>
      <c r="Q240" s="146">
        <f t="shared" si="118"/>
        <v>0</v>
      </c>
      <c r="R240" s="146">
        <f t="shared" si="118"/>
        <v>0</v>
      </c>
      <c r="S240" s="146">
        <f t="shared" si="118"/>
        <v>0</v>
      </c>
      <c r="T240" s="146">
        <f t="shared" si="118"/>
        <v>0</v>
      </c>
      <c r="U240" s="146">
        <f t="shared" si="118"/>
        <v>0</v>
      </c>
      <c r="V240" s="146">
        <f t="shared" si="118"/>
        <v>0</v>
      </c>
      <c r="W240" s="146">
        <f t="shared" si="118"/>
        <v>0</v>
      </c>
      <c r="X240" s="146">
        <f t="shared" si="118"/>
        <v>0</v>
      </c>
      <c r="Y240" s="146">
        <f t="shared" si="122"/>
        <v>0</v>
      </c>
      <c r="Z240" s="146">
        <f t="shared" si="122"/>
        <v>0</v>
      </c>
      <c r="AA240" s="146">
        <f t="shared" si="122"/>
        <v>0</v>
      </c>
      <c r="AB240" s="146">
        <f t="shared" si="122"/>
        <v>0</v>
      </c>
      <c r="AC240" s="146">
        <f t="shared" si="122"/>
        <v>0</v>
      </c>
      <c r="AD240" s="146">
        <f t="shared" si="122"/>
        <v>0</v>
      </c>
      <c r="AE240" s="146">
        <f t="shared" si="122"/>
        <v>0</v>
      </c>
      <c r="AF240" s="146">
        <f t="shared" si="122"/>
        <v>0</v>
      </c>
      <c r="AG240" s="146">
        <f t="shared" si="122"/>
        <v>0</v>
      </c>
      <c r="AH240" s="146">
        <f t="shared" si="122"/>
        <v>0</v>
      </c>
      <c r="AI240" s="146">
        <f t="shared" si="122"/>
        <v>0</v>
      </c>
      <c r="AJ240" s="146">
        <f t="shared" si="122"/>
        <v>0</v>
      </c>
      <c r="AK240" s="146">
        <f t="shared" si="122"/>
        <v>0</v>
      </c>
      <c r="AL240" s="146">
        <f t="shared" si="122"/>
        <v>0</v>
      </c>
      <c r="AM240" s="146">
        <f t="shared" si="122"/>
        <v>0</v>
      </c>
      <c r="AN240" s="146">
        <f t="shared" si="122"/>
        <v>0</v>
      </c>
      <c r="AO240" s="146">
        <f t="shared" si="122"/>
        <v>0</v>
      </c>
      <c r="AP240" s="146">
        <f t="shared" si="122"/>
        <v>0</v>
      </c>
      <c r="AQ240" s="146">
        <f t="shared" si="122"/>
        <v>0</v>
      </c>
      <c r="AR240" s="146">
        <f t="shared" si="122"/>
        <v>0</v>
      </c>
      <c r="AS240" s="146">
        <f t="shared" si="122"/>
        <v>0</v>
      </c>
      <c r="AT240" s="146">
        <f t="shared" si="122"/>
        <v>0.27272727272727271</v>
      </c>
      <c r="AU240" s="146">
        <f t="shared" si="122"/>
        <v>0.90909090909090906</v>
      </c>
      <c r="AV240" s="146">
        <f t="shared" si="122"/>
        <v>1</v>
      </c>
      <c r="AW240" s="146">
        <f t="shared" si="122"/>
        <v>1</v>
      </c>
      <c r="AX240" s="146">
        <f t="shared" si="122"/>
        <v>1</v>
      </c>
      <c r="AY240" s="146">
        <f t="shared" si="122"/>
        <v>1</v>
      </c>
      <c r="AZ240" s="146">
        <f t="shared" si="122"/>
        <v>1</v>
      </c>
      <c r="BA240" s="146">
        <f t="shared" si="122"/>
        <v>1</v>
      </c>
      <c r="BB240" s="146">
        <f t="shared" si="122"/>
        <v>1</v>
      </c>
      <c r="BC240" s="146">
        <f t="shared" si="122"/>
        <v>1</v>
      </c>
      <c r="BD240" s="146">
        <f t="shared" si="122"/>
        <v>1</v>
      </c>
      <c r="BE240" s="146">
        <f t="shared" si="121"/>
        <v>1</v>
      </c>
      <c r="BF240" s="146">
        <f t="shared" si="121"/>
        <v>1</v>
      </c>
      <c r="BG240" s="146">
        <f t="shared" si="121"/>
        <v>1</v>
      </c>
      <c r="BH240" s="146">
        <f t="shared" si="121"/>
        <v>1</v>
      </c>
      <c r="BI240" s="146">
        <f t="shared" si="121"/>
        <v>1</v>
      </c>
      <c r="BJ240" s="146">
        <f t="shared" si="121"/>
        <v>1</v>
      </c>
      <c r="BK240" s="146">
        <f t="shared" si="121"/>
        <v>1</v>
      </c>
      <c r="BL240" s="146">
        <f t="shared" si="121"/>
        <v>1</v>
      </c>
      <c r="BM240" s="146">
        <f t="shared" si="121"/>
        <v>1</v>
      </c>
      <c r="BN240" s="146">
        <f t="shared" si="121"/>
        <v>1</v>
      </c>
      <c r="BO240" s="146">
        <f t="shared" si="121"/>
        <v>1</v>
      </c>
    </row>
    <row r="241" spans="1:67" s="129" customFormat="1" ht="18.75" customHeight="1" x14ac:dyDescent="0.25">
      <c r="A241" s="122"/>
      <c r="B241" s="145" t="s">
        <v>1120</v>
      </c>
      <c r="C241" s="145" t="s">
        <v>2059</v>
      </c>
      <c r="D241" s="145" t="s">
        <v>6</v>
      </c>
      <c r="E241" s="224">
        <f>VLOOKUP(B241,'Cuadro Control'!C277:J2171,8,FALSE)</f>
        <v>52736347.43270281</v>
      </c>
      <c r="F241" s="146">
        <f t="shared" si="117"/>
        <v>9.933624348213644E-3</v>
      </c>
      <c r="G241" s="147">
        <v>46480</v>
      </c>
      <c r="H241" s="147">
        <v>46483</v>
      </c>
      <c r="I241" s="146">
        <f t="shared" si="118"/>
        <v>0</v>
      </c>
      <c r="J241" s="146">
        <f t="shared" si="118"/>
        <v>0</v>
      </c>
      <c r="K241" s="146">
        <f t="shared" si="118"/>
        <v>0</v>
      </c>
      <c r="L241" s="146">
        <f t="shared" si="118"/>
        <v>0</v>
      </c>
      <c r="M241" s="146">
        <f t="shared" si="118"/>
        <v>0</v>
      </c>
      <c r="N241" s="146">
        <f t="shared" si="118"/>
        <v>0</v>
      </c>
      <c r="O241" s="146">
        <f t="shared" si="118"/>
        <v>0</v>
      </c>
      <c r="P241" s="146">
        <f t="shared" si="118"/>
        <v>0</v>
      </c>
      <c r="Q241" s="146">
        <f t="shared" si="118"/>
        <v>0</v>
      </c>
      <c r="R241" s="146">
        <f t="shared" si="118"/>
        <v>0</v>
      </c>
      <c r="S241" s="146">
        <f t="shared" si="118"/>
        <v>0</v>
      </c>
      <c r="T241" s="146">
        <f t="shared" si="118"/>
        <v>0</v>
      </c>
      <c r="U241" s="146">
        <f t="shared" si="118"/>
        <v>0</v>
      </c>
      <c r="V241" s="146">
        <f t="shared" si="118"/>
        <v>0</v>
      </c>
      <c r="W241" s="146">
        <f t="shared" si="118"/>
        <v>0</v>
      </c>
      <c r="X241" s="146">
        <f t="shared" si="118"/>
        <v>0</v>
      </c>
      <c r="Y241" s="146">
        <f t="shared" si="122"/>
        <v>0</v>
      </c>
      <c r="Z241" s="146">
        <f t="shared" si="122"/>
        <v>0</v>
      </c>
      <c r="AA241" s="146">
        <f t="shared" si="122"/>
        <v>0</v>
      </c>
      <c r="AB241" s="146">
        <f t="shared" si="122"/>
        <v>0</v>
      </c>
      <c r="AC241" s="146">
        <f t="shared" si="122"/>
        <v>0</v>
      </c>
      <c r="AD241" s="146">
        <f t="shared" si="122"/>
        <v>0</v>
      </c>
      <c r="AE241" s="146">
        <f t="shared" si="122"/>
        <v>0</v>
      </c>
      <c r="AF241" s="146">
        <f t="shared" si="122"/>
        <v>0</v>
      </c>
      <c r="AG241" s="146">
        <f t="shared" si="122"/>
        <v>0</v>
      </c>
      <c r="AH241" s="146">
        <f t="shared" si="122"/>
        <v>0</v>
      </c>
      <c r="AI241" s="146">
        <f t="shared" si="122"/>
        <v>0</v>
      </c>
      <c r="AJ241" s="146">
        <f t="shared" si="122"/>
        <v>0</v>
      </c>
      <c r="AK241" s="146">
        <f t="shared" si="122"/>
        <v>0</v>
      </c>
      <c r="AL241" s="146">
        <f t="shared" si="122"/>
        <v>0</v>
      </c>
      <c r="AM241" s="146">
        <f t="shared" si="122"/>
        <v>0</v>
      </c>
      <c r="AN241" s="146">
        <f t="shared" si="122"/>
        <v>0</v>
      </c>
      <c r="AO241" s="146">
        <f t="shared" si="122"/>
        <v>0</v>
      </c>
      <c r="AP241" s="146">
        <f t="shared" si="122"/>
        <v>0</v>
      </c>
      <c r="AQ241" s="146">
        <f t="shared" si="122"/>
        <v>0</v>
      </c>
      <c r="AR241" s="146">
        <f t="shared" si="122"/>
        <v>0</v>
      </c>
      <c r="AS241" s="146">
        <f t="shared" si="122"/>
        <v>0</v>
      </c>
      <c r="AT241" s="146">
        <f t="shared" si="122"/>
        <v>0</v>
      </c>
      <c r="AU241" s="146">
        <f t="shared" si="122"/>
        <v>0</v>
      </c>
      <c r="AV241" s="146">
        <f t="shared" si="122"/>
        <v>1</v>
      </c>
      <c r="AW241" s="146">
        <f t="shared" si="122"/>
        <v>1</v>
      </c>
      <c r="AX241" s="146">
        <f t="shared" si="122"/>
        <v>1</v>
      </c>
      <c r="AY241" s="146">
        <f t="shared" si="122"/>
        <v>1</v>
      </c>
      <c r="AZ241" s="146">
        <f t="shared" si="122"/>
        <v>1</v>
      </c>
      <c r="BA241" s="146">
        <f t="shared" si="122"/>
        <v>1</v>
      </c>
      <c r="BB241" s="146">
        <f t="shared" si="122"/>
        <v>1</v>
      </c>
      <c r="BC241" s="146">
        <f t="shared" si="122"/>
        <v>1</v>
      </c>
      <c r="BD241" s="146">
        <f t="shared" si="122"/>
        <v>1</v>
      </c>
      <c r="BE241" s="146">
        <f t="shared" si="121"/>
        <v>1</v>
      </c>
      <c r="BF241" s="146">
        <f t="shared" si="121"/>
        <v>1</v>
      </c>
      <c r="BG241" s="146">
        <f t="shared" si="121"/>
        <v>1</v>
      </c>
      <c r="BH241" s="146">
        <f t="shared" si="121"/>
        <v>1</v>
      </c>
      <c r="BI241" s="146">
        <f t="shared" si="121"/>
        <v>1</v>
      </c>
      <c r="BJ241" s="146">
        <f t="shared" si="121"/>
        <v>1</v>
      </c>
      <c r="BK241" s="146">
        <f t="shared" si="121"/>
        <v>1</v>
      </c>
      <c r="BL241" s="146">
        <f t="shared" si="121"/>
        <v>1</v>
      </c>
      <c r="BM241" s="146">
        <f t="shared" si="121"/>
        <v>1</v>
      </c>
      <c r="BN241" s="146">
        <f t="shared" si="121"/>
        <v>1</v>
      </c>
      <c r="BO241" s="146">
        <f t="shared" si="121"/>
        <v>1</v>
      </c>
    </row>
    <row r="242" spans="1:67" s="129" customFormat="1" ht="18.75" customHeight="1" x14ac:dyDescent="0.25">
      <c r="A242" s="122"/>
      <c r="B242" s="145" t="s">
        <v>1121</v>
      </c>
      <c r="C242" s="145" t="s">
        <v>1122</v>
      </c>
      <c r="D242" s="145" t="s">
        <v>19</v>
      </c>
      <c r="E242" s="224">
        <f>VLOOKUP(B242,'Cuadro Control'!C278:J2172,8,FALSE)</f>
        <v>46410609.014634147</v>
      </c>
      <c r="F242" s="146">
        <f t="shared" si="117"/>
        <v>8.742083556535862E-3</v>
      </c>
      <c r="G242" s="147">
        <v>46484</v>
      </c>
      <c r="H242" s="147">
        <v>46485</v>
      </c>
      <c r="I242" s="146">
        <f t="shared" si="118"/>
        <v>0</v>
      </c>
      <c r="J242" s="146">
        <f t="shared" si="118"/>
        <v>0</v>
      </c>
      <c r="K242" s="146">
        <f t="shared" si="118"/>
        <v>0</v>
      </c>
      <c r="L242" s="146">
        <f t="shared" si="118"/>
        <v>0</v>
      </c>
      <c r="M242" s="146">
        <f t="shared" si="118"/>
        <v>0</v>
      </c>
      <c r="N242" s="146">
        <f t="shared" si="118"/>
        <v>0</v>
      </c>
      <c r="O242" s="146">
        <f t="shared" si="118"/>
        <v>0</v>
      </c>
      <c r="P242" s="146">
        <f t="shared" si="118"/>
        <v>0</v>
      </c>
      <c r="Q242" s="146">
        <f t="shared" si="118"/>
        <v>0</v>
      </c>
      <c r="R242" s="146">
        <f t="shared" si="118"/>
        <v>0</v>
      </c>
      <c r="S242" s="146">
        <f t="shared" si="118"/>
        <v>0</v>
      </c>
      <c r="T242" s="146">
        <f t="shared" si="118"/>
        <v>0</v>
      </c>
      <c r="U242" s="146">
        <f t="shared" si="118"/>
        <v>0</v>
      </c>
      <c r="V242" s="146">
        <f t="shared" si="118"/>
        <v>0</v>
      </c>
      <c r="W242" s="146">
        <f t="shared" si="118"/>
        <v>0</v>
      </c>
      <c r="X242" s="146">
        <f t="shared" si="118"/>
        <v>0</v>
      </c>
      <c r="Y242" s="146">
        <f t="shared" si="122"/>
        <v>0</v>
      </c>
      <c r="Z242" s="146">
        <f t="shared" si="122"/>
        <v>0</v>
      </c>
      <c r="AA242" s="146">
        <f t="shared" si="122"/>
        <v>0</v>
      </c>
      <c r="AB242" s="146">
        <f t="shared" si="122"/>
        <v>0</v>
      </c>
      <c r="AC242" s="146">
        <f t="shared" si="122"/>
        <v>0</v>
      </c>
      <c r="AD242" s="146">
        <f t="shared" si="122"/>
        <v>0</v>
      </c>
      <c r="AE242" s="146">
        <f t="shared" si="122"/>
        <v>0</v>
      </c>
      <c r="AF242" s="146">
        <f t="shared" si="122"/>
        <v>0</v>
      </c>
      <c r="AG242" s="146">
        <f t="shared" si="122"/>
        <v>0</v>
      </c>
      <c r="AH242" s="146">
        <f t="shared" si="122"/>
        <v>0</v>
      </c>
      <c r="AI242" s="146">
        <f t="shared" si="122"/>
        <v>0</v>
      </c>
      <c r="AJ242" s="146">
        <f t="shared" si="122"/>
        <v>0</v>
      </c>
      <c r="AK242" s="146">
        <f t="shared" si="122"/>
        <v>0</v>
      </c>
      <c r="AL242" s="146">
        <f t="shared" si="122"/>
        <v>0</v>
      </c>
      <c r="AM242" s="146">
        <f t="shared" si="122"/>
        <v>0</v>
      </c>
      <c r="AN242" s="146">
        <f t="shared" si="122"/>
        <v>0</v>
      </c>
      <c r="AO242" s="146">
        <f t="shared" si="122"/>
        <v>0</v>
      </c>
      <c r="AP242" s="146">
        <f t="shared" si="122"/>
        <v>0</v>
      </c>
      <c r="AQ242" s="146">
        <f t="shared" si="122"/>
        <v>0</v>
      </c>
      <c r="AR242" s="146">
        <f t="shared" si="122"/>
        <v>0</v>
      </c>
      <c r="AS242" s="146">
        <f t="shared" si="122"/>
        <v>0</v>
      </c>
      <c r="AT242" s="146">
        <f t="shared" si="122"/>
        <v>0</v>
      </c>
      <c r="AU242" s="146">
        <f t="shared" si="122"/>
        <v>0</v>
      </c>
      <c r="AV242" s="146">
        <f t="shared" si="122"/>
        <v>1</v>
      </c>
      <c r="AW242" s="146">
        <f t="shared" si="122"/>
        <v>1</v>
      </c>
      <c r="AX242" s="146">
        <f t="shared" si="122"/>
        <v>1</v>
      </c>
      <c r="AY242" s="146">
        <f t="shared" si="122"/>
        <v>1</v>
      </c>
      <c r="AZ242" s="146">
        <f t="shared" si="122"/>
        <v>1</v>
      </c>
      <c r="BA242" s="146">
        <f t="shared" si="122"/>
        <v>1</v>
      </c>
      <c r="BB242" s="146">
        <f t="shared" si="122"/>
        <v>1</v>
      </c>
      <c r="BC242" s="146">
        <f t="shared" si="122"/>
        <v>1</v>
      </c>
      <c r="BD242" s="146">
        <f t="shared" si="122"/>
        <v>1</v>
      </c>
      <c r="BE242" s="146">
        <f t="shared" si="121"/>
        <v>1</v>
      </c>
      <c r="BF242" s="146">
        <f t="shared" si="121"/>
        <v>1</v>
      </c>
      <c r="BG242" s="146">
        <f t="shared" si="121"/>
        <v>1</v>
      </c>
      <c r="BH242" s="146">
        <f t="shared" si="121"/>
        <v>1</v>
      </c>
      <c r="BI242" s="146">
        <f t="shared" si="121"/>
        <v>1</v>
      </c>
      <c r="BJ242" s="146">
        <f t="shared" si="121"/>
        <v>1</v>
      </c>
      <c r="BK242" s="146">
        <f t="shared" si="121"/>
        <v>1</v>
      </c>
      <c r="BL242" s="146">
        <f t="shared" si="121"/>
        <v>1</v>
      </c>
      <c r="BM242" s="146">
        <f t="shared" si="121"/>
        <v>1</v>
      </c>
      <c r="BN242" s="146">
        <f t="shared" si="121"/>
        <v>1</v>
      </c>
      <c r="BO242" s="146">
        <f t="shared" si="121"/>
        <v>1</v>
      </c>
    </row>
    <row r="243" spans="1:67" s="129" customFormat="1" ht="18.75" customHeight="1" x14ac:dyDescent="0.25">
      <c r="A243" s="122"/>
      <c r="B243" s="145" t="s">
        <v>1123</v>
      </c>
      <c r="C243" s="145" t="s">
        <v>1124</v>
      </c>
      <c r="D243" s="145" t="s">
        <v>9</v>
      </c>
      <c r="E243" s="224">
        <f>VLOOKUP(B243,'Cuadro Control'!C279:J2173,8,FALSE)</f>
        <v>1587346329.5488234</v>
      </c>
      <c r="F243" s="146">
        <f t="shared" si="117"/>
        <v>0.29899875353285565</v>
      </c>
      <c r="G243" s="147">
        <v>46484</v>
      </c>
      <c r="H243" s="147">
        <v>46493</v>
      </c>
      <c r="I243" s="146">
        <f t="shared" si="118"/>
        <v>0</v>
      </c>
      <c r="J243" s="146">
        <f t="shared" si="118"/>
        <v>0</v>
      </c>
      <c r="K243" s="146">
        <f t="shared" si="118"/>
        <v>0</v>
      </c>
      <c r="L243" s="146">
        <f t="shared" si="118"/>
        <v>0</v>
      </c>
      <c r="M243" s="146">
        <f t="shared" si="118"/>
        <v>0</v>
      </c>
      <c r="N243" s="146">
        <f t="shared" si="118"/>
        <v>0</v>
      </c>
      <c r="O243" s="146">
        <f t="shared" si="118"/>
        <v>0</v>
      </c>
      <c r="P243" s="146">
        <f t="shared" si="118"/>
        <v>0</v>
      </c>
      <c r="Q243" s="146">
        <f t="shared" si="118"/>
        <v>0</v>
      </c>
      <c r="R243" s="146">
        <f t="shared" si="118"/>
        <v>0</v>
      </c>
      <c r="S243" s="146">
        <f t="shared" si="118"/>
        <v>0</v>
      </c>
      <c r="T243" s="146">
        <f t="shared" si="118"/>
        <v>0</v>
      </c>
      <c r="U243" s="146">
        <f t="shared" si="118"/>
        <v>0</v>
      </c>
      <c r="V243" s="146">
        <f t="shared" si="118"/>
        <v>0</v>
      </c>
      <c r="W243" s="146">
        <f t="shared" si="118"/>
        <v>0</v>
      </c>
      <c r="X243" s="146">
        <f t="shared" si="118"/>
        <v>0</v>
      </c>
      <c r="Y243" s="146">
        <f t="shared" si="122"/>
        <v>0</v>
      </c>
      <c r="Z243" s="146">
        <f t="shared" si="122"/>
        <v>0</v>
      </c>
      <c r="AA243" s="146">
        <f t="shared" si="122"/>
        <v>0</v>
      </c>
      <c r="AB243" s="146">
        <f t="shared" si="122"/>
        <v>0</v>
      </c>
      <c r="AC243" s="146">
        <f t="shared" si="122"/>
        <v>0</v>
      </c>
      <c r="AD243" s="146">
        <f t="shared" si="122"/>
        <v>0</v>
      </c>
      <c r="AE243" s="146">
        <f t="shared" si="122"/>
        <v>0</v>
      </c>
      <c r="AF243" s="146">
        <f t="shared" si="122"/>
        <v>0</v>
      </c>
      <c r="AG243" s="146">
        <f t="shared" si="122"/>
        <v>0</v>
      </c>
      <c r="AH243" s="146">
        <f t="shared" si="122"/>
        <v>0</v>
      </c>
      <c r="AI243" s="146">
        <f t="shared" si="122"/>
        <v>0</v>
      </c>
      <c r="AJ243" s="146">
        <f t="shared" si="122"/>
        <v>0</v>
      </c>
      <c r="AK243" s="146">
        <f t="shared" si="122"/>
        <v>0</v>
      </c>
      <c r="AL243" s="146">
        <f t="shared" si="122"/>
        <v>0</v>
      </c>
      <c r="AM243" s="146">
        <f t="shared" si="122"/>
        <v>0</v>
      </c>
      <c r="AN243" s="146">
        <f t="shared" si="122"/>
        <v>0</v>
      </c>
      <c r="AO243" s="146">
        <f t="shared" si="122"/>
        <v>0</v>
      </c>
      <c r="AP243" s="146">
        <f t="shared" si="122"/>
        <v>0</v>
      </c>
      <c r="AQ243" s="146">
        <f t="shared" si="122"/>
        <v>0</v>
      </c>
      <c r="AR243" s="146">
        <f t="shared" si="122"/>
        <v>0</v>
      </c>
      <c r="AS243" s="146">
        <f t="shared" si="122"/>
        <v>0</v>
      </c>
      <c r="AT243" s="146">
        <f t="shared" si="122"/>
        <v>0</v>
      </c>
      <c r="AU243" s="146">
        <f t="shared" si="122"/>
        <v>0</v>
      </c>
      <c r="AV243" s="146">
        <f t="shared" si="122"/>
        <v>0.3</v>
      </c>
      <c r="AW243" s="146">
        <f t="shared" si="122"/>
        <v>1</v>
      </c>
      <c r="AX243" s="146">
        <f t="shared" si="122"/>
        <v>1</v>
      </c>
      <c r="AY243" s="146">
        <f t="shared" si="122"/>
        <v>1</v>
      </c>
      <c r="AZ243" s="146">
        <f t="shared" si="122"/>
        <v>1</v>
      </c>
      <c r="BA243" s="146">
        <f t="shared" si="122"/>
        <v>1</v>
      </c>
      <c r="BB243" s="146">
        <f t="shared" si="122"/>
        <v>1</v>
      </c>
      <c r="BC243" s="146">
        <f t="shared" si="122"/>
        <v>1</v>
      </c>
      <c r="BD243" s="146">
        <f t="shared" si="122"/>
        <v>1</v>
      </c>
      <c r="BE243" s="146">
        <f t="shared" si="121"/>
        <v>1</v>
      </c>
      <c r="BF243" s="146">
        <f t="shared" si="121"/>
        <v>1</v>
      </c>
      <c r="BG243" s="146">
        <f t="shared" si="121"/>
        <v>1</v>
      </c>
      <c r="BH243" s="146">
        <f t="shared" si="121"/>
        <v>1</v>
      </c>
      <c r="BI243" s="146">
        <f t="shared" si="121"/>
        <v>1</v>
      </c>
      <c r="BJ243" s="146">
        <f t="shared" si="121"/>
        <v>1</v>
      </c>
      <c r="BK243" s="146">
        <f t="shared" si="121"/>
        <v>1</v>
      </c>
      <c r="BL243" s="146">
        <f t="shared" si="121"/>
        <v>1</v>
      </c>
      <c r="BM243" s="146">
        <f t="shared" si="121"/>
        <v>1</v>
      </c>
      <c r="BN243" s="146">
        <f t="shared" si="121"/>
        <v>1</v>
      </c>
      <c r="BO243" s="146">
        <f t="shared" si="121"/>
        <v>1</v>
      </c>
    </row>
    <row r="244" spans="1:67" s="129" customFormat="1" ht="18.75" customHeight="1" x14ac:dyDescent="0.25">
      <c r="A244" s="122"/>
      <c r="B244" s="142" t="s">
        <v>1125</v>
      </c>
      <c r="C244" s="142" t="s">
        <v>1126</v>
      </c>
      <c r="D244" s="142" t="s">
        <v>9</v>
      </c>
      <c r="E244" s="223">
        <f>VLOOKUP(B244,'Cuadro Control'!C280:J2174,8,FALSE)</f>
        <v>179532477.23999998</v>
      </c>
      <c r="F244" s="143">
        <f t="shared" si="117"/>
        <v>3.3817438522495219E-2</v>
      </c>
      <c r="G244" s="144">
        <v>46485</v>
      </c>
      <c r="H244" s="144">
        <v>46498</v>
      </c>
      <c r="I244" s="143">
        <f t="shared" si="118"/>
        <v>0</v>
      </c>
      <c r="J244" s="143">
        <f t="shared" si="118"/>
        <v>0</v>
      </c>
      <c r="K244" s="143">
        <f t="shared" si="118"/>
        <v>0</v>
      </c>
      <c r="L244" s="143">
        <f t="shared" si="118"/>
        <v>0</v>
      </c>
      <c r="M244" s="143">
        <f t="shared" si="118"/>
        <v>0</v>
      </c>
      <c r="N244" s="143">
        <f t="shared" si="118"/>
        <v>0</v>
      </c>
      <c r="O244" s="143">
        <f t="shared" si="118"/>
        <v>0</v>
      </c>
      <c r="P244" s="143">
        <f t="shared" si="118"/>
        <v>0</v>
      </c>
      <c r="Q244" s="143">
        <f t="shared" si="118"/>
        <v>0</v>
      </c>
      <c r="R244" s="143">
        <f t="shared" si="118"/>
        <v>0</v>
      </c>
      <c r="S244" s="143">
        <f t="shared" si="118"/>
        <v>0</v>
      </c>
      <c r="T244" s="143">
        <f t="shared" si="118"/>
        <v>0</v>
      </c>
      <c r="U244" s="143">
        <f t="shared" si="118"/>
        <v>0</v>
      </c>
      <c r="V244" s="143">
        <f t="shared" si="118"/>
        <v>0</v>
      </c>
      <c r="W244" s="143">
        <f t="shared" si="118"/>
        <v>0</v>
      </c>
      <c r="X244" s="143">
        <f t="shared" si="118"/>
        <v>0</v>
      </c>
      <c r="Y244" s="143">
        <f t="shared" si="122"/>
        <v>0</v>
      </c>
      <c r="Z244" s="143">
        <f t="shared" si="122"/>
        <v>0</v>
      </c>
      <c r="AA244" s="143">
        <f t="shared" si="122"/>
        <v>0</v>
      </c>
      <c r="AB244" s="143">
        <f t="shared" si="122"/>
        <v>0</v>
      </c>
      <c r="AC244" s="143">
        <f t="shared" si="122"/>
        <v>0</v>
      </c>
      <c r="AD244" s="143">
        <f t="shared" si="122"/>
        <v>0</v>
      </c>
      <c r="AE244" s="143">
        <f t="shared" si="122"/>
        <v>0</v>
      </c>
      <c r="AF244" s="143">
        <f t="shared" si="122"/>
        <v>0</v>
      </c>
      <c r="AG244" s="143">
        <f t="shared" si="122"/>
        <v>0</v>
      </c>
      <c r="AH244" s="143">
        <f t="shared" si="122"/>
        <v>0</v>
      </c>
      <c r="AI244" s="143">
        <f t="shared" si="122"/>
        <v>0</v>
      </c>
      <c r="AJ244" s="143">
        <f t="shared" si="122"/>
        <v>0</v>
      </c>
      <c r="AK244" s="143">
        <f t="shared" si="122"/>
        <v>0</v>
      </c>
      <c r="AL244" s="143">
        <f t="shared" si="122"/>
        <v>0</v>
      </c>
      <c r="AM244" s="143">
        <f t="shared" si="122"/>
        <v>0</v>
      </c>
      <c r="AN244" s="143">
        <f t="shared" si="122"/>
        <v>0</v>
      </c>
      <c r="AO244" s="143">
        <f t="shared" si="122"/>
        <v>0</v>
      </c>
      <c r="AP244" s="143">
        <f t="shared" si="122"/>
        <v>0</v>
      </c>
      <c r="AQ244" s="143">
        <f t="shared" si="122"/>
        <v>0</v>
      </c>
      <c r="AR244" s="143">
        <f t="shared" si="122"/>
        <v>0</v>
      </c>
      <c r="AS244" s="143">
        <f t="shared" si="122"/>
        <v>0</v>
      </c>
      <c r="AT244" s="143">
        <f t="shared" si="122"/>
        <v>0</v>
      </c>
      <c r="AU244" s="143">
        <f t="shared" si="122"/>
        <v>0</v>
      </c>
      <c r="AV244" s="143">
        <f t="shared" si="122"/>
        <v>0.14285714285714285</v>
      </c>
      <c r="AW244" s="143">
        <f t="shared" si="122"/>
        <v>0.6428571428571429</v>
      </c>
      <c r="AX244" s="143">
        <f t="shared" si="122"/>
        <v>1</v>
      </c>
      <c r="AY244" s="143">
        <f t="shared" si="122"/>
        <v>1</v>
      </c>
      <c r="AZ244" s="143">
        <f t="shared" si="122"/>
        <v>1</v>
      </c>
      <c r="BA244" s="143">
        <f t="shared" si="122"/>
        <v>1</v>
      </c>
      <c r="BB244" s="143">
        <f t="shared" si="122"/>
        <v>1</v>
      </c>
      <c r="BC244" s="143">
        <f t="shared" si="122"/>
        <v>1</v>
      </c>
      <c r="BD244" s="143">
        <f t="shared" si="122"/>
        <v>1</v>
      </c>
      <c r="BE244" s="143">
        <f t="shared" si="121"/>
        <v>1</v>
      </c>
      <c r="BF244" s="143">
        <f t="shared" si="121"/>
        <v>1</v>
      </c>
      <c r="BG244" s="143">
        <f t="shared" si="121"/>
        <v>1</v>
      </c>
      <c r="BH244" s="143">
        <f t="shared" si="121"/>
        <v>1</v>
      </c>
      <c r="BI244" s="143">
        <f t="shared" si="121"/>
        <v>1</v>
      </c>
      <c r="BJ244" s="143">
        <f t="shared" si="121"/>
        <v>1</v>
      </c>
      <c r="BK244" s="143">
        <f t="shared" si="121"/>
        <v>1</v>
      </c>
      <c r="BL244" s="143">
        <f t="shared" si="121"/>
        <v>1</v>
      </c>
      <c r="BM244" s="143">
        <f t="shared" si="121"/>
        <v>1</v>
      </c>
      <c r="BN244" s="143">
        <f t="shared" si="121"/>
        <v>1</v>
      </c>
      <c r="BO244" s="143">
        <f t="shared" si="121"/>
        <v>1</v>
      </c>
    </row>
    <row r="245" spans="1:67" s="129" customFormat="1" ht="18.75" customHeight="1" x14ac:dyDescent="0.25">
      <c r="A245" s="122"/>
      <c r="B245" s="148" t="s">
        <v>1127</v>
      </c>
      <c r="C245" s="148" t="s">
        <v>1981</v>
      </c>
      <c r="D245" s="148" t="s">
        <v>3</v>
      </c>
      <c r="E245" s="225">
        <f>VLOOKUP(B245,'Cuadro Control'!C282:J2175,8,FALSE)</f>
        <v>0</v>
      </c>
      <c r="F245" s="149">
        <f>IFERROR(E245/$E$229,0)</f>
        <v>0</v>
      </c>
      <c r="G245" s="150">
        <v>46606</v>
      </c>
      <c r="H245" s="150">
        <v>46606</v>
      </c>
      <c r="I245" s="149">
        <f t="shared" si="118"/>
        <v>0</v>
      </c>
      <c r="J245" s="149">
        <f t="shared" si="118"/>
        <v>0</v>
      </c>
      <c r="K245" s="149">
        <f t="shared" si="118"/>
        <v>0</v>
      </c>
      <c r="L245" s="149">
        <f t="shared" si="118"/>
        <v>0</v>
      </c>
      <c r="M245" s="149">
        <f t="shared" si="118"/>
        <v>0</v>
      </c>
      <c r="N245" s="149">
        <f t="shared" si="118"/>
        <v>0</v>
      </c>
      <c r="O245" s="149">
        <f t="shared" si="118"/>
        <v>0</v>
      </c>
      <c r="P245" s="149">
        <f t="shared" si="118"/>
        <v>0</v>
      </c>
      <c r="Q245" s="149">
        <f t="shared" si="118"/>
        <v>0</v>
      </c>
      <c r="R245" s="149">
        <f t="shared" si="118"/>
        <v>0</v>
      </c>
      <c r="S245" s="149">
        <f t="shared" si="118"/>
        <v>0</v>
      </c>
      <c r="T245" s="149">
        <f t="shared" si="118"/>
        <v>0</v>
      </c>
      <c r="U245" s="149">
        <f t="shared" si="118"/>
        <v>0</v>
      </c>
      <c r="V245" s="149">
        <f t="shared" si="118"/>
        <v>0</v>
      </c>
      <c r="W245" s="149">
        <f t="shared" si="118"/>
        <v>0</v>
      </c>
      <c r="X245" s="149">
        <f t="shared" ref="X245:BO245" si="123">IF($G245=0,0,IF(X$6&lt;$G245,0,IF(X$6&gt;$H245,1,(X$6-$G245+1)/($H245-$G245+1))))</f>
        <v>0</v>
      </c>
      <c r="Y245" s="149">
        <f t="shared" si="123"/>
        <v>0</v>
      </c>
      <c r="Z245" s="149">
        <f t="shared" si="123"/>
        <v>0</v>
      </c>
      <c r="AA245" s="149">
        <f t="shared" si="123"/>
        <v>0</v>
      </c>
      <c r="AB245" s="149">
        <f t="shared" si="123"/>
        <v>0</v>
      </c>
      <c r="AC245" s="149">
        <f t="shared" si="123"/>
        <v>0</v>
      </c>
      <c r="AD245" s="149">
        <f t="shared" si="123"/>
        <v>0</v>
      </c>
      <c r="AE245" s="149">
        <f t="shared" si="123"/>
        <v>0</v>
      </c>
      <c r="AF245" s="149">
        <f t="shared" si="123"/>
        <v>0</v>
      </c>
      <c r="AG245" s="149">
        <f t="shared" si="123"/>
        <v>0</v>
      </c>
      <c r="AH245" s="149">
        <f t="shared" si="123"/>
        <v>0</v>
      </c>
      <c r="AI245" s="149">
        <f t="shared" si="123"/>
        <v>0</v>
      </c>
      <c r="AJ245" s="149">
        <f t="shared" si="123"/>
        <v>0</v>
      </c>
      <c r="AK245" s="149">
        <f t="shared" si="123"/>
        <v>0</v>
      </c>
      <c r="AL245" s="149">
        <f t="shared" si="123"/>
        <v>0</v>
      </c>
      <c r="AM245" s="149">
        <f t="shared" si="123"/>
        <v>0</v>
      </c>
      <c r="AN245" s="149">
        <f t="shared" si="123"/>
        <v>0</v>
      </c>
      <c r="AO245" s="149">
        <f t="shared" si="123"/>
        <v>0</v>
      </c>
      <c r="AP245" s="149">
        <f t="shared" si="123"/>
        <v>0</v>
      </c>
      <c r="AQ245" s="149">
        <f t="shared" si="123"/>
        <v>0</v>
      </c>
      <c r="AR245" s="149">
        <f t="shared" si="123"/>
        <v>0</v>
      </c>
      <c r="AS245" s="149">
        <f t="shared" si="123"/>
        <v>0</v>
      </c>
      <c r="AT245" s="149">
        <f t="shared" si="123"/>
        <v>0</v>
      </c>
      <c r="AU245" s="149">
        <f t="shared" si="123"/>
        <v>0</v>
      </c>
      <c r="AV245" s="149">
        <f t="shared" si="123"/>
        <v>0</v>
      </c>
      <c r="AW245" s="149">
        <f t="shared" si="123"/>
        <v>0</v>
      </c>
      <c r="AX245" s="149">
        <f t="shared" si="123"/>
        <v>0</v>
      </c>
      <c r="AY245" s="149">
        <f t="shared" si="123"/>
        <v>0</v>
      </c>
      <c r="AZ245" s="149">
        <f t="shared" si="123"/>
        <v>0</v>
      </c>
      <c r="BA245" s="149">
        <f t="shared" si="123"/>
        <v>0</v>
      </c>
      <c r="BB245" s="149">
        <f t="shared" si="123"/>
        <v>0</v>
      </c>
      <c r="BC245" s="149">
        <f t="shared" si="123"/>
        <v>0</v>
      </c>
      <c r="BD245" s="149">
        <f t="shared" si="123"/>
        <v>0</v>
      </c>
      <c r="BE245" s="149">
        <f t="shared" si="123"/>
        <v>0</v>
      </c>
      <c r="BF245" s="149">
        <f t="shared" si="123"/>
        <v>0</v>
      </c>
      <c r="BG245" s="149">
        <f t="shared" si="123"/>
        <v>0</v>
      </c>
      <c r="BH245" s="149">
        <f t="shared" si="123"/>
        <v>0</v>
      </c>
      <c r="BI245" s="149">
        <f t="shared" si="123"/>
        <v>0</v>
      </c>
      <c r="BJ245" s="149">
        <f t="shared" si="123"/>
        <v>0</v>
      </c>
      <c r="BK245" s="149">
        <f t="shared" si="123"/>
        <v>0</v>
      </c>
      <c r="BL245" s="149">
        <f t="shared" si="123"/>
        <v>0</v>
      </c>
      <c r="BM245" s="149">
        <f t="shared" si="123"/>
        <v>0</v>
      </c>
      <c r="BN245" s="149">
        <f t="shared" si="123"/>
        <v>1</v>
      </c>
      <c r="BO245" s="149">
        <f t="shared" si="123"/>
        <v>1</v>
      </c>
    </row>
    <row r="246" spans="1:67" s="129" customFormat="1" ht="18.75" customHeight="1" x14ac:dyDescent="0.25">
      <c r="A246" s="122"/>
      <c r="B246" s="139" t="s">
        <v>1128</v>
      </c>
      <c r="C246" s="139" t="s">
        <v>1129</v>
      </c>
      <c r="D246" s="139" t="s">
        <v>38</v>
      </c>
      <c r="E246" s="222">
        <f>SUM(E247:E262)</f>
        <v>5308872732.0543728</v>
      </c>
      <c r="F246" s="140">
        <f>IFERROR(E246/$E$109,0)</f>
        <v>2.9408554574576196E-2</v>
      </c>
      <c r="G246" s="141">
        <v>46302</v>
      </c>
      <c r="H246" s="141">
        <v>46606</v>
      </c>
      <c r="I246" s="140">
        <f>SUMPRODUCT($F247:$F261,I247:I261)</f>
        <v>0</v>
      </c>
      <c r="J246" s="140">
        <f t="shared" ref="J246:BO246" si="124">SUMPRODUCT($F247:$F261,J247:J261)</f>
        <v>0</v>
      </c>
      <c r="K246" s="140">
        <f t="shared" si="124"/>
        <v>0</v>
      </c>
      <c r="L246" s="140">
        <f t="shared" si="124"/>
        <v>0</v>
      </c>
      <c r="M246" s="140">
        <f t="shared" si="124"/>
        <v>0</v>
      </c>
      <c r="N246" s="140">
        <f t="shared" si="124"/>
        <v>0</v>
      </c>
      <c r="O246" s="140">
        <f t="shared" si="124"/>
        <v>0</v>
      </c>
      <c r="P246" s="140">
        <f t="shared" si="124"/>
        <v>0</v>
      </c>
      <c r="Q246" s="140">
        <f t="shared" si="124"/>
        <v>0</v>
      </c>
      <c r="R246" s="140">
        <f t="shared" si="124"/>
        <v>0</v>
      </c>
      <c r="S246" s="140">
        <f t="shared" si="124"/>
        <v>0</v>
      </c>
      <c r="T246" s="140">
        <f t="shared" si="124"/>
        <v>0</v>
      </c>
      <c r="U246" s="140">
        <f t="shared" si="124"/>
        <v>0</v>
      </c>
      <c r="V246" s="140">
        <f t="shared" si="124"/>
        <v>5.2284659466614609E-3</v>
      </c>
      <c r="W246" s="140">
        <f t="shared" si="124"/>
        <v>1.5685397839984384E-2</v>
      </c>
      <c r="X246" s="140">
        <f t="shared" si="124"/>
        <v>1.5685397839984384E-2</v>
      </c>
      <c r="Y246" s="140">
        <f t="shared" si="124"/>
        <v>1.5685397839984384E-2</v>
      </c>
      <c r="Z246" s="140">
        <f t="shared" si="124"/>
        <v>1.5685397839984384E-2</v>
      </c>
      <c r="AA246" s="140">
        <f t="shared" si="124"/>
        <v>1.5685397839984384E-2</v>
      </c>
      <c r="AB246" s="140">
        <f t="shared" si="124"/>
        <v>1.5685397839984384E-2</v>
      </c>
      <c r="AC246" s="140">
        <f t="shared" si="124"/>
        <v>1.5685397839984384E-2</v>
      </c>
      <c r="AD246" s="140">
        <f t="shared" si="124"/>
        <v>4.1836545294005947E-2</v>
      </c>
      <c r="AE246" s="140">
        <f t="shared" si="124"/>
        <v>7.5721945247826203E-2</v>
      </c>
      <c r="AF246" s="140">
        <f t="shared" si="124"/>
        <v>0.14853206090804622</v>
      </c>
      <c r="AG246" s="140">
        <f t="shared" si="124"/>
        <v>0.21000622487944781</v>
      </c>
      <c r="AH246" s="140">
        <f t="shared" si="124"/>
        <v>0.28614438216282501</v>
      </c>
      <c r="AI246" s="140">
        <f t="shared" si="124"/>
        <v>0.3622825394462022</v>
      </c>
      <c r="AJ246" s="140">
        <f t="shared" si="124"/>
        <v>0.41666693750575734</v>
      </c>
      <c r="AK246" s="140">
        <f t="shared" si="124"/>
        <v>0.41666693750575734</v>
      </c>
      <c r="AL246" s="140">
        <f t="shared" si="124"/>
        <v>0.41666693750575734</v>
      </c>
      <c r="AM246" s="140">
        <f t="shared" si="124"/>
        <v>0.41666693750575734</v>
      </c>
      <c r="AN246" s="140">
        <f t="shared" si="124"/>
        <v>0.41666693750575734</v>
      </c>
      <c r="AO246" s="140">
        <f t="shared" si="124"/>
        <v>0.41666693750575734</v>
      </c>
      <c r="AP246" s="140">
        <f t="shared" si="124"/>
        <v>0.41666693750575734</v>
      </c>
      <c r="AQ246" s="140">
        <f t="shared" si="124"/>
        <v>0.41666693750575734</v>
      </c>
      <c r="AR246" s="140">
        <f t="shared" si="124"/>
        <v>0.41666693750575734</v>
      </c>
      <c r="AS246" s="140">
        <f t="shared" si="124"/>
        <v>0.41666693750575734</v>
      </c>
      <c r="AT246" s="140">
        <f t="shared" si="124"/>
        <v>0.64850810003989967</v>
      </c>
      <c r="AU246" s="140">
        <f t="shared" si="124"/>
        <v>0.64850810003989967</v>
      </c>
      <c r="AV246" s="140">
        <f t="shared" si="124"/>
        <v>0.76171449665057656</v>
      </c>
      <c r="AW246" s="140">
        <f t="shared" si="124"/>
        <v>0.98792234338482321</v>
      </c>
      <c r="AX246" s="140">
        <f t="shared" si="124"/>
        <v>1</v>
      </c>
      <c r="AY246" s="140">
        <f t="shared" si="124"/>
        <v>1</v>
      </c>
      <c r="AZ246" s="140">
        <f t="shared" si="124"/>
        <v>1</v>
      </c>
      <c r="BA246" s="140">
        <f t="shared" si="124"/>
        <v>1</v>
      </c>
      <c r="BB246" s="140">
        <f t="shared" si="124"/>
        <v>1</v>
      </c>
      <c r="BC246" s="140">
        <f t="shared" si="124"/>
        <v>1</v>
      </c>
      <c r="BD246" s="140">
        <f t="shared" si="124"/>
        <v>1</v>
      </c>
      <c r="BE246" s="140">
        <f t="shared" si="124"/>
        <v>1</v>
      </c>
      <c r="BF246" s="140">
        <f t="shared" si="124"/>
        <v>1</v>
      </c>
      <c r="BG246" s="140">
        <f t="shared" si="124"/>
        <v>1</v>
      </c>
      <c r="BH246" s="140">
        <f t="shared" si="124"/>
        <v>1</v>
      </c>
      <c r="BI246" s="140">
        <f t="shared" si="124"/>
        <v>1</v>
      </c>
      <c r="BJ246" s="140">
        <f t="shared" si="124"/>
        <v>1</v>
      </c>
      <c r="BK246" s="140">
        <f t="shared" si="124"/>
        <v>1</v>
      </c>
      <c r="BL246" s="140">
        <f t="shared" si="124"/>
        <v>1</v>
      </c>
      <c r="BM246" s="140">
        <f t="shared" si="124"/>
        <v>1</v>
      </c>
      <c r="BN246" s="140">
        <f t="shared" si="124"/>
        <v>1</v>
      </c>
      <c r="BO246" s="140">
        <f t="shared" si="124"/>
        <v>1</v>
      </c>
    </row>
    <row r="247" spans="1:67" s="129" customFormat="1" ht="18.75" customHeight="1" x14ac:dyDescent="0.25">
      <c r="A247" s="122"/>
      <c r="B247" s="145" t="s">
        <v>1130</v>
      </c>
      <c r="C247" s="145" t="s">
        <v>1131</v>
      </c>
      <c r="D247" s="145" t="s">
        <v>22</v>
      </c>
      <c r="E247" s="224">
        <f>VLOOKUP(B247,'Cuadro Control'!C284:J2177,8,FALSE)</f>
        <v>83271780.884117648</v>
      </c>
      <c r="F247" s="146">
        <f t="shared" ref="F247:F261" si="125">IFERROR(E247/$E$246,0)</f>
        <v>1.5685397839984384E-2</v>
      </c>
      <c r="G247" s="147">
        <v>46302</v>
      </c>
      <c r="H247" s="147">
        <v>46310</v>
      </c>
      <c r="I247" s="146">
        <f t="shared" ref="I247:X262" si="126">IF($G247=0,0,IF(I$6&lt;$G247,0,IF(I$6&gt;$H247,1,(I$6-$G247+1)/($H247-$G247+1))))</f>
        <v>0</v>
      </c>
      <c r="J247" s="146">
        <f t="shared" si="126"/>
        <v>0</v>
      </c>
      <c r="K247" s="146">
        <f t="shared" si="126"/>
        <v>0</v>
      </c>
      <c r="L247" s="146">
        <f t="shared" si="126"/>
        <v>0</v>
      </c>
      <c r="M247" s="146">
        <f t="shared" si="126"/>
        <v>0</v>
      </c>
      <c r="N247" s="146">
        <f t="shared" si="126"/>
        <v>0</v>
      </c>
      <c r="O247" s="146">
        <f t="shared" si="126"/>
        <v>0</v>
      </c>
      <c r="P247" s="146">
        <f t="shared" si="126"/>
        <v>0</v>
      </c>
      <c r="Q247" s="146">
        <f t="shared" si="126"/>
        <v>0</v>
      </c>
      <c r="R247" s="146">
        <f t="shared" si="126"/>
        <v>0</v>
      </c>
      <c r="S247" s="146">
        <f t="shared" si="126"/>
        <v>0</v>
      </c>
      <c r="T247" s="146">
        <f t="shared" si="126"/>
        <v>0</v>
      </c>
      <c r="U247" s="146">
        <f t="shared" si="126"/>
        <v>0</v>
      </c>
      <c r="V247" s="146">
        <f t="shared" si="126"/>
        <v>0.33333333333333331</v>
      </c>
      <c r="W247" s="146">
        <f t="shared" si="126"/>
        <v>1</v>
      </c>
      <c r="X247" s="146">
        <f t="shared" si="126"/>
        <v>1</v>
      </c>
      <c r="Y247" s="146">
        <f t="shared" ref="Y247:BD254" si="127">IF($G247=0,0,IF(Y$6&lt;$G247,0,IF(Y$6&gt;$H247,1,(Y$6-$G247+1)/($H247-$G247+1))))</f>
        <v>1</v>
      </c>
      <c r="Z247" s="146">
        <f t="shared" si="127"/>
        <v>1</v>
      </c>
      <c r="AA247" s="146">
        <f t="shared" si="127"/>
        <v>1</v>
      </c>
      <c r="AB247" s="146">
        <f t="shared" si="127"/>
        <v>1</v>
      </c>
      <c r="AC247" s="146">
        <f t="shared" si="127"/>
        <v>1</v>
      </c>
      <c r="AD247" s="146">
        <f t="shared" si="127"/>
        <v>1</v>
      </c>
      <c r="AE247" s="146">
        <f t="shared" si="127"/>
        <v>1</v>
      </c>
      <c r="AF247" s="146">
        <f t="shared" si="127"/>
        <v>1</v>
      </c>
      <c r="AG247" s="146">
        <f t="shared" si="127"/>
        <v>1</v>
      </c>
      <c r="AH247" s="146">
        <f t="shared" si="127"/>
        <v>1</v>
      </c>
      <c r="AI247" s="146">
        <f t="shared" si="127"/>
        <v>1</v>
      </c>
      <c r="AJ247" s="146">
        <f t="shared" si="127"/>
        <v>1</v>
      </c>
      <c r="AK247" s="146">
        <f t="shared" si="127"/>
        <v>1</v>
      </c>
      <c r="AL247" s="146">
        <f t="shared" si="127"/>
        <v>1</v>
      </c>
      <c r="AM247" s="146">
        <f t="shared" si="127"/>
        <v>1</v>
      </c>
      <c r="AN247" s="146">
        <f t="shared" si="127"/>
        <v>1</v>
      </c>
      <c r="AO247" s="146">
        <f t="shared" si="127"/>
        <v>1</v>
      </c>
      <c r="AP247" s="146">
        <f t="shared" si="127"/>
        <v>1</v>
      </c>
      <c r="AQ247" s="146">
        <f t="shared" si="127"/>
        <v>1</v>
      </c>
      <c r="AR247" s="146">
        <f t="shared" si="127"/>
        <v>1</v>
      </c>
      <c r="AS247" s="146">
        <f t="shared" si="127"/>
        <v>1</v>
      </c>
      <c r="AT247" s="146">
        <f t="shared" si="127"/>
        <v>1</v>
      </c>
      <c r="AU247" s="146">
        <f t="shared" si="127"/>
        <v>1</v>
      </c>
      <c r="AV247" s="146">
        <f t="shared" si="127"/>
        <v>1</v>
      </c>
      <c r="AW247" s="146">
        <f t="shared" si="127"/>
        <v>1</v>
      </c>
      <c r="AX247" s="146">
        <f t="shared" si="127"/>
        <v>1</v>
      </c>
      <c r="AY247" s="146">
        <f t="shared" si="127"/>
        <v>1</v>
      </c>
      <c r="AZ247" s="146">
        <f t="shared" si="127"/>
        <v>1</v>
      </c>
      <c r="BA247" s="146">
        <f t="shared" si="127"/>
        <v>1</v>
      </c>
      <c r="BB247" s="146">
        <f t="shared" si="127"/>
        <v>1</v>
      </c>
      <c r="BC247" s="146">
        <f t="shared" si="127"/>
        <v>1</v>
      </c>
      <c r="BD247" s="146">
        <f t="shared" si="127"/>
        <v>1</v>
      </c>
      <c r="BE247" s="146">
        <f t="shared" ref="BE247:BO253" si="128">IF($G247=0,0,IF(BE$6&lt;$G247,0,IF(BE$6&gt;$H247,1,(BE$6-$G247+1)/($H247-$G247+1))))</f>
        <v>1</v>
      </c>
      <c r="BF247" s="146">
        <f t="shared" si="128"/>
        <v>1</v>
      </c>
      <c r="BG247" s="146">
        <f t="shared" si="128"/>
        <v>1</v>
      </c>
      <c r="BH247" s="146">
        <f t="shared" si="128"/>
        <v>1</v>
      </c>
      <c r="BI247" s="146">
        <f t="shared" si="128"/>
        <v>1</v>
      </c>
      <c r="BJ247" s="146">
        <f t="shared" si="128"/>
        <v>1</v>
      </c>
      <c r="BK247" s="146">
        <f t="shared" si="128"/>
        <v>1</v>
      </c>
      <c r="BL247" s="146">
        <f t="shared" si="128"/>
        <v>1</v>
      </c>
      <c r="BM247" s="146">
        <f t="shared" si="128"/>
        <v>1</v>
      </c>
      <c r="BN247" s="146">
        <f t="shared" si="128"/>
        <v>1</v>
      </c>
      <c r="BO247" s="146">
        <f t="shared" si="128"/>
        <v>1</v>
      </c>
    </row>
    <row r="248" spans="1:67" s="129" customFormat="1" ht="18.75" customHeight="1" x14ac:dyDescent="0.25">
      <c r="A248" s="122"/>
      <c r="B248" s="145" t="s">
        <v>1132</v>
      </c>
      <c r="C248" s="145" t="s">
        <v>1133</v>
      </c>
      <c r="D248" s="145" t="s">
        <v>9</v>
      </c>
      <c r="E248" s="224">
        <f>VLOOKUP(B248,'Cuadro Control'!C285:J2178,8,FALSE)</f>
        <v>312374505.66882348</v>
      </c>
      <c r="F248" s="146">
        <f t="shared" si="125"/>
        <v>5.8840081771548515E-2</v>
      </c>
      <c r="G248" s="147">
        <v>46357</v>
      </c>
      <c r="H248" s="147">
        <v>46365</v>
      </c>
      <c r="I248" s="146">
        <f t="shared" si="126"/>
        <v>0</v>
      </c>
      <c r="J248" s="146">
        <f t="shared" si="126"/>
        <v>0</v>
      </c>
      <c r="K248" s="146">
        <f t="shared" si="126"/>
        <v>0</v>
      </c>
      <c r="L248" s="146">
        <f t="shared" si="126"/>
        <v>0</v>
      </c>
      <c r="M248" s="146">
        <f t="shared" si="126"/>
        <v>0</v>
      </c>
      <c r="N248" s="146">
        <f t="shared" si="126"/>
        <v>0</v>
      </c>
      <c r="O248" s="146">
        <f t="shared" si="126"/>
        <v>0</v>
      </c>
      <c r="P248" s="146">
        <f t="shared" si="126"/>
        <v>0</v>
      </c>
      <c r="Q248" s="146">
        <f t="shared" si="126"/>
        <v>0</v>
      </c>
      <c r="R248" s="146">
        <f t="shared" si="126"/>
        <v>0</v>
      </c>
      <c r="S248" s="146">
        <f t="shared" si="126"/>
        <v>0</v>
      </c>
      <c r="T248" s="146">
        <f t="shared" si="126"/>
        <v>0</v>
      </c>
      <c r="U248" s="146">
        <f t="shared" si="126"/>
        <v>0</v>
      </c>
      <c r="V248" s="146">
        <f t="shared" si="126"/>
        <v>0</v>
      </c>
      <c r="W248" s="146">
        <f t="shared" si="126"/>
        <v>0</v>
      </c>
      <c r="X248" s="146">
        <f t="shared" si="126"/>
        <v>0</v>
      </c>
      <c r="Y248" s="146">
        <f t="shared" si="127"/>
        <v>0</v>
      </c>
      <c r="Z248" s="146">
        <f t="shared" si="127"/>
        <v>0</v>
      </c>
      <c r="AA248" s="146">
        <f t="shared" si="127"/>
        <v>0</v>
      </c>
      <c r="AB248" s="146">
        <f t="shared" si="127"/>
        <v>0</v>
      </c>
      <c r="AC248" s="146">
        <f t="shared" si="127"/>
        <v>0</v>
      </c>
      <c r="AD248" s="146">
        <f t="shared" si="127"/>
        <v>0.44444444444444442</v>
      </c>
      <c r="AE248" s="146">
        <f t="shared" si="127"/>
        <v>1</v>
      </c>
      <c r="AF248" s="146">
        <f t="shared" si="127"/>
        <v>1</v>
      </c>
      <c r="AG248" s="146">
        <f t="shared" si="127"/>
        <v>1</v>
      </c>
      <c r="AH248" s="146">
        <f t="shared" si="127"/>
        <v>1</v>
      </c>
      <c r="AI248" s="146">
        <f t="shared" si="127"/>
        <v>1</v>
      </c>
      <c r="AJ248" s="146">
        <f t="shared" si="127"/>
        <v>1</v>
      </c>
      <c r="AK248" s="146">
        <f t="shared" si="127"/>
        <v>1</v>
      </c>
      <c r="AL248" s="146">
        <f t="shared" si="127"/>
        <v>1</v>
      </c>
      <c r="AM248" s="146">
        <f t="shared" si="127"/>
        <v>1</v>
      </c>
      <c r="AN248" s="146">
        <f t="shared" si="127"/>
        <v>1</v>
      </c>
      <c r="AO248" s="146">
        <f t="shared" si="127"/>
        <v>1</v>
      </c>
      <c r="AP248" s="146">
        <f t="shared" si="127"/>
        <v>1</v>
      </c>
      <c r="AQ248" s="146">
        <f t="shared" si="127"/>
        <v>1</v>
      </c>
      <c r="AR248" s="146">
        <f t="shared" si="127"/>
        <v>1</v>
      </c>
      <c r="AS248" s="146">
        <f t="shared" si="127"/>
        <v>1</v>
      </c>
      <c r="AT248" s="146">
        <f t="shared" si="127"/>
        <v>1</v>
      </c>
      <c r="AU248" s="146">
        <f t="shared" si="127"/>
        <v>1</v>
      </c>
      <c r="AV248" s="146">
        <f t="shared" si="127"/>
        <v>1</v>
      </c>
      <c r="AW248" s="146">
        <f t="shared" si="127"/>
        <v>1</v>
      </c>
      <c r="AX248" s="146">
        <f t="shared" si="127"/>
        <v>1</v>
      </c>
      <c r="AY248" s="146">
        <f t="shared" si="127"/>
        <v>1</v>
      </c>
      <c r="AZ248" s="146">
        <f t="shared" si="127"/>
        <v>1</v>
      </c>
      <c r="BA248" s="146">
        <f t="shared" si="127"/>
        <v>1</v>
      </c>
      <c r="BB248" s="146">
        <f t="shared" si="127"/>
        <v>1</v>
      </c>
      <c r="BC248" s="146">
        <f t="shared" si="127"/>
        <v>1</v>
      </c>
      <c r="BD248" s="146">
        <f t="shared" si="127"/>
        <v>1</v>
      </c>
      <c r="BE248" s="146">
        <f t="shared" si="128"/>
        <v>1</v>
      </c>
      <c r="BF248" s="146">
        <f t="shared" si="128"/>
        <v>1</v>
      </c>
      <c r="BG248" s="146">
        <f t="shared" si="128"/>
        <v>1</v>
      </c>
      <c r="BH248" s="146">
        <f t="shared" si="128"/>
        <v>1</v>
      </c>
      <c r="BI248" s="146">
        <f t="shared" si="128"/>
        <v>1</v>
      </c>
      <c r="BJ248" s="146">
        <f t="shared" si="128"/>
        <v>1</v>
      </c>
      <c r="BK248" s="146">
        <f t="shared" si="128"/>
        <v>1</v>
      </c>
      <c r="BL248" s="146">
        <f t="shared" si="128"/>
        <v>1</v>
      </c>
      <c r="BM248" s="146">
        <f t="shared" si="128"/>
        <v>1</v>
      </c>
      <c r="BN248" s="146">
        <f t="shared" si="128"/>
        <v>1</v>
      </c>
      <c r="BO248" s="146">
        <f t="shared" si="128"/>
        <v>1</v>
      </c>
    </row>
    <row r="249" spans="1:67" s="129" customFormat="1" ht="18.75" customHeight="1" x14ac:dyDescent="0.25">
      <c r="A249" s="122"/>
      <c r="B249" s="142" t="s">
        <v>1134</v>
      </c>
      <c r="C249" s="142" t="s">
        <v>1135</v>
      </c>
      <c r="D249" s="142" t="s">
        <v>6</v>
      </c>
      <c r="E249" s="223">
        <f>VLOOKUP(B249,'Cuadro Control'!C286:J2179,8,FALSE)</f>
        <v>9527825.6870364472</v>
      </c>
      <c r="F249" s="143">
        <f t="shared" si="125"/>
        <v>1.794698454439963E-3</v>
      </c>
      <c r="G249" s="144">
        <v>46366</v>
      </c>
      <c r="H249" s="144">
        <v>46368</v>
      </c>
      <c r="I249" s="143">
        <f t="shared" si="126"/>
        <v>0</v>
      </c>
      <c r="J249" s="143">
        <f t="shared" si="126"/>
        <v>0</v>
      </c>
      <c r="K249" s="143">
        <f t="shared" si="126"/>
        <v>0</v>
      </c>
      <c r="L249" s="143">
        <f t="shared" si="126"/>
        <v>0</v>
      </c>
      <c r="M249" s="143">
        <f t="shared" si="126"/>
        <v>0</v>
      </c>
      <c r="N249" s="143">
        <f t="shared" si="126"/>
        <v>0</v>
      </c>
      <c r="O249" s="143">
        <f t="shared" si="126"/>
        <v>0</v>
      </c>
      <c r="P249" s="143">
        <f t="shared" si="126"/>
        <v>0</v>
      </c>
      <c r="Q249" s="143">
        <f t="shared" si="126"/>
        <v>0</v>
      </c>
      <c r="R249" s="143">
        <f t="shared" si="126"/>
        <v>0</v>
      </c>
      <c r="S249" s="143">
        <f t="shared" si="126"/>
        <v>0</v>
      </c>
      <c r="T249" s="143">
        <f t="shared" si="126"/>
        <v>0</v>
      </c>
      <c r="U249" s="143">
        <f t="shared" si="126"/>
        <v>0</v>
      </c>
      <c r="V249" s="143">
        <f t="shared" si="126"/>
        <v>0</v>
      </c>
      <c r="W249" s="143">
        <f t="shared" si="126"/>
        <v>0</v>
      </c>
      <c r="X249" s="143">
        <f t="shared" si="126"/>
        <v>0</v>
      </c>
      <c r="Y249" s="143">
        <f t="shared" si="127"/>
        <v>0</v>
      </c>
      <c r="Z249" s="143">
        <f t="shared" si="127"/>
        <v>0</v>
      </c>
      <c r="AA249" s="143">
        <f t="shared" si="127"/>
        <v>0</v>
      </c>
      <c r="AB249" s="143">
        <f t="shared" si="127"/>
        <v>0</v>
      </c>
      <c r="AC249" s="143">
        <f t="shared" si="127"/>
        <v>0</v>
      </c>
      <c r="AD249" s="143">
        <f t="shared" si="127"/>
        <v>0</v>
      </c>
      <c r="AE249" s="143">
        <f t="shared" si="127"/>
        <v>0.66666666666666663</v>
      </c>
      <c r="AF249" s="143">
        <f t="shared" si="127"/>
        <v>1</v>
      </c>
      <c r="AG249" s="143">
        <f t="shared" si="127"/>
        <v>1</v>
      </c>
      <c r="AH249" s="143">
        <f t="shared" si="127"/>
        <v>1</v>
      </c>
      <c r="AI249" s="143">
        <f t="shared" si="127"/>
        <v>1</v>
      </c>
      <c r="AJ249" s="143">
        <f t="shared" si="127"/>
        <v>1</v>
      </c>
      <c r="AK249" s="143">
        <f t="shared" si="127"/>
        <v>1</v>
      </c>
      <c r="AL249" s="143">
        <f t="shared" si="127"/>
        <v>1</v>
      </c>
      <c r="AM249" s="143">
        <f t="shared" si="127"/>
        <v>1</v>
      </c>
      <c r="AN249" s="143">
        <f t="shared" si="127"/>
        <v>1</v>
      </c>
      <c r="AO249" s="143">
        <f t="shared" si="127"/>
        <v>1</v>
      </c>
      <c r="AP249" s="143">
        <f t="shared" si="127"/>
        <v>1</v>
      </c>
      <c r="AQ249" s="143">
        <f t="shared" si="127"/>
        <v>1</v>
      </c>
      <c r="AR249" s="143">
        <f t="shared" si="127"/>
        <v>1</v>
      </c>
      <c r="AS249" s="143">
        <f t="shared" si="127"/>
        <v>1</v>
      </c>
      <c r="AT249" s="143">
        <f t="shared" si="127"/>
        <v>1</v>
      </c>
      <c r="AU249" s="143">
        <f t="shared" si="127"/>
        <v>1</v>
      </c>
      <c r="AV249" s="143">
        <f t="shared" si="127"/>
        <v>1</v>
      </c>
      <c r="AW249" s="143">
        <f t="shared" si="127"/>
        <v>1</v>
      </c>
      <c r="AX249" s="143">
        <f t="shared" si="127"/>
        <v>1</v>
      </c>
      <c r="AY249" s="143">
        <f t="shared" si="127"/>
        <v>1</v>
      </c>
      <c r="AZ249" s="143">
        <f t="shared" si="127"/>
        <v>1</v>
      </c>
      <c r="BA249" s="143">
        <f t="shared" si="127"/>
        <v>1</v>
      </c>
      <c r="BB249" s="143">
        <f t="shared" si="127"/>
        <v>1</v>
      </c>
      <c r="BC249" s="143">
        <f t="shared" si="127"/>
        <v>1</v>
      </c>
      <c r="BD249" s="143">
        <f t="shared" si="127"/>
        <v>1</v>
      </c>
      <c r="BE249" s="143">
        <f t="shared" si="128"/>
        <v>1</v>
      </c>
      <c r="BF249" s="143">
        <f t="shared" si="128"/>
        <v>1</v>
      </c>
      <c r="BG249" s="143">
        <f t="shared" si="128"/>
        <v>1</v>
      </c>
      <c r="BH249" s="143">
        <f t="shared" si="128"/>
        <v>1</v>
      </c>
      <c r="BI249" s="143">
        <f t="shared" si="128"/>
        <v>1</v>
      </c>
      <c r="BJ249" s="143">
        <f t="shared" si="128"/>
        <v>1</v>
      </c>
      <c r="BK249" s="143">
        <f t="shared" si="128"/>
        <v>1</v>
      </c>
      <c r="BL249" s="143">
        <f t="shared" si="128"/>
        <v>1</v>
      </c>
      <c r="BM249" s="143">
        <f t="shared" si="128"/>
        <v>1</v>
      </c>
      <c r="BN249" s="143">
        <f t="shared" si="128"/>
        <v>1</v>
      </c>
      <c r="BO249" s="143">
        <f t="shared" si="128"/>
        <v>1</v>
      </c>
    </row>
    <row r="250" spans="1:67" s="129" customFormat="1" ht="18.75" customHeight="1" x14ac:dyDescent="0.25">
      <c r="A250" s="122"/>
      <c r="B250" s="145" t="s">
        <v>1136</v>
      </c>
      <c r="C250" s="145" t="s">
        <v>1137</v>
      </c>
      <c r="D250" s="145" t="s">
        <v>19</v>
      </c>
      <c r="E250" s="224">
        <f>VLOOKUP(B250,'Cuadro Control'!C287:J2180,8,FALSE)</f>
        <v>320494616.71764702</v>
      </c>
      <c r="F250" s="146">
        <f t="shared" si="125"/>
        <v>6.0369617599332674E-2</v>
      </c>
      <c r="G250" s="147">
        <v>46368</v>
      </c>
      <c r="H250" s="147">
        <v>46373</v>
      </c>
      <c r="I250" s="146">
        <f t="shared" si="126"/>
        <v>0</v>
      </c>
      <c r="J250" s="146">
        <f t="shared" si="126"/>
        <v>0</v>
      </c>
      <c r="K250" s="146">
        <f t="shared" si="126"/>
        <v>0</v>
      </c>
      <c r="L250" s="146">
        <f t="shared" si="126"/>
        <v>0</v>
      </c>
      <c r="M250" s="146">
        <f t="shared" si="126"/>
        <v>0</v>
      </c>
      <c r="N250" s="146">
        <f t="shared" si="126"/>
        <v>0</v>
      </c>
      <c r="O250" s="146">
        <f t="shared" si="126"/>
        <v>0</v>
      </c>
      <c r="P250" s="146">
        <f t="shared" si="126"/>
        <v>0</v>
      </c>
      <c r="Q250" s="146">
        <f t="shared" si="126"/>
        <v>0</v>
      </c>
      <c r="R250" s="146">
        <f t="shared" si="126"/>
        <v>0</v>
      </c>
      <c r="S250" s="146">
        <f t="shared" si="126"/>
        <v>0</v>
      </c>
      <c r="T250" s="146">
        <f t="shared" si="126"/>
        <v>0</v>
      </c>
      <c r="U250" s="146">
        <f t="shared" si="126"/>
        <v>0</v>
      </c>
      <c r="V250" s="146">
        <f t="shared" si="126"/>
        <v>0</v>
      </c>
      <c r="W250" s="146">
        <f t="shared" si="126"/>
        <v>0</v>
      </c>
      <c r="X250" s="146">
        <f t="shared" si="126"/>
        <v>0</v>
      </c>
      <c r="Y250" s="146">
        <f t="shared" si="127"/>
        <v>0</v>
      </c>
      <c r="Z250" s="146">
        <f t="shared" si="127"/>
        <v>0</v>
      </c>
      <c r="AA250" s="146">
        <f t="shared" si="127"/>
        <v>0</v>
      </c>
      <c r="AB250" s="146">
        <f t="shared" si="127"/>
        <v>0</v>
      </c>
      <c r="AC250" s="146">
        <f t="shared" si="127"/>
        <v>0</v>
      </c>
      <c r="AD250" s="146">
        <f t="shared" si="127"/>
        <v>0</v>
      </c>
      <c r="AE250" s="146">
        <f t="shared" si="127"/>
        <v>0</v>
      </c>
      <c r="AF250" s="146">
        <f t="shared" si="127"/>
        <v>1</v>
      </c>
      <c r="AG250" s="146">
        <f t="shared" si="127"/>
        <v>1</v>
      </c>
      <c r="AH250" s="146">
        <f t="shared" si="127"/>
        <v>1</v>
      </c>
      <c r="AI250" s="146">
        <f t="shared" si="127"/>
        <v>1</v>
      </c>
      <c r="AJ250" s="146">
        <f t="shared" si="127"/>
        <v>1</v>
      </c>
      <c r="AK250" s="146">
        <f t="shared" si="127"/>
        <v>1</v>
      </c>
      <c r="AL250" s="146">
        <f t="shared" si="127"/>
        <v>1</v>
      </c>
      <c r="AM250" s="146">
        <f t="shared" si="127"/>
        <v>1</v>
      </c>
      <c r="AN250" s="146">
        <f t="shared" si="127"/>
        <v>1</v>
      </c>
      <c r="AO250" s="146">
        <f t="shared" si="127"/>
        <v>1</v>
      </c>
      <c r="AP250" s="146">
        <f t="shared" si="127"/>
        <v>1</v>
      </c>
      <c r="AQ250" s="146">
        <f t="shared" si="127"/>
        <v>1</v>
      </c>
      <c r="AR250" s="146">
        <f t="shared" si="127"/>
        <v>1</v>
      </c>
      <c r="AS250" s="146">
        <f t="shared" si="127"/>
        <v>1</v>
      </c>
      <c r="AT250" s="146">
        <f t="shared" si="127"/>
        <v>1</v>
      </c>
      <c r="AU250" s="146">
        <f t="shared" si="127"/>
        <v>1</v>
      </c>
      <c r="AV250" s="146">
        <f t="shared" si="127"/>
        <v>1</v>
      </c>
      <c r="AW250" s="146">
        <f t="shared" si="127"/>
        <v>1</v>
      </c>
      <c r="AX250" s="146">
        <f t="shared" si="127"/>
        <v>1</v>
      </c>
      <c r="AY250" s="146">
        <f t="shared" si="127"/>
        <v>1</v>
      </c>
      <c r="AZ250" s="146">
        <f t="shared" si="127"/>
        <v>1</v>
      </c>
      <c r="BA250" s="146">
        <f t="shared" si="127"/>
        <v>1</v>
      </c>
      <c r="BB250" s="146">
        <f t="shared" si="127"/>
        <v>1</v>
      </c>
      <c r="BC250" s="146">
        <f t="shared" si="127"/>
        <v>1</v>
      </c>
      <c r="BD250" s="146">
        <f t="shared" si="127"/>
        <v>1</v>
      </c>
      <c r="BE250" s="146">
        <f t="shared" si="128"/>
        <v>1</v>
      </c>
      <c r="BF250" s="146">
        <f t="shared" si="128"/>
        <v>1</v>
      </c>
      <c r="BG250" s="146">
        <f t="shared" si="128"/>
        <v>1</v>
      </c>
      <c r="BH250" s="146">
        <f t="shared" si="128"/>
        <v>1</v>
      </c>
      <c r="BI250" s="146">
        <f t="shared" si="128"/>
        <v>1</v>
      </c>
      <c r="BJ250" s="146">
        <f t="shared" si="128"/>
        <v>1</v>
      </c>
      <c r="BK250" s="146">
        <f t="shared" si="128"/>
        <v>1</v>
      </c>
      <c r="BL250" s="146">
        <f t="shared" si="128"/>
        <v>1</v>
      </c>
      <c r="BM250" s="146">
        <f t="shared" si="128"/>
        <v>1</v>
      </c>
      <c r="BN250" s="146">
        <f t="shared" si="128"/>
        <v>1</v>
      </c>
      <c r="BO250" s="146">
        <f t="shared" si="128"/>
        <v>1</v>
      </c>
    </row>
    <row r="251" spans="1:67" s="129" customFormat="1" ht="18.75" customHeight="1" x14ac:dyDescent="0.25">
      <c r="A251" s="122"/>
      <c r="B251" s="145" t="s">
        <v>1138</v>
      </c>
      <c r="C251" s="145" t="s">
        <v>1139</v>
      </c>
      <c r="D251" s="145" t="s">
        <v>8</v>
      </c>
      <c r="E251" s="224">
        <f>VLOOKUP(B251,'Cuadro Control'!C288:J2181,8,FALSE)</f>
        <v>94303618.549411759</v>
      </c>
      <c r="F251" s="146">
        <f t="shared" si="125"/>
        <v>1.7763397864110998E-2</v>
      </c>
      <c r="G251" s="147">
        <v>46373</v>
      </c>
      <c r="H251" s="147">
        <v>46375</v>
      </c>
      <c r="I251" s="146">
        <f t="shared" si="126"/>
        <v>0</v>
      </c>
      <c r="J251" s="146">
        <f t="shared" si="126"/>
        <v>0</v>
      </c>
      <c r="K251" s="146">
        <f t="shared" si="126"/>
        <v>0</v>
      </c>
      <c r="L251" s="146">
        <f t="shared" si="126"/>
        <v>0</v>
      </c>
      <c r="M251" s="146">
        <f t="shared" si="126"/>
        <v>0</v>
      </c>
      <c r="N251" s="146">
        <f t="shared" si="126"/>
        <v>0</v>
      </c>
      <c r="O251" s="146">
        <f t="shared" si="126"/>
        <v>0</v>
      </c>
      <c r="P251" s="146">
        <f t="shared" si="126"/>
        <v>0</v>
      </c>
      <c r="Q251" s="146">
        <f t="shared" si="126"/>
        <v>0</v>
      </c>
      <c r="R251" s="146">
        <f t="shared" si="126"/>
        <v>0</v>
      </c>
      <c r="S251" s="146">
        <f t="shared" si="126"/>
        <v>0</v>
      </c>
      <c r="T251" s="146">
        <f t="shared" si="126"/>
        <v>0</v>
      </c>
      <c r="U251" s="146">
        <f t="shared" si="126"/>
        <v>0</v>
      </c>
      <c r="V251" s="146">
        <f t="shared" si="126"/>
        <v>0</v>
      </c>
      <c r="W251" s="146">
        <f t="shared" si="126"/>
        <v>0</v>
      </c>
      <c r="X251" s="146">
        <f t="shared" si="126"/>
        <v>0</v>
      </c>
      <c r="Y251" s="146">
        <f t="shared" si="127"/>
        <v>0</v>
      </c>
      <c r="Z251" s="146">
        <f t="shared" si="127"/>
        <v>0</v>
      </c>
      <c r="AA251" s="146">
        <f t="shared" si="127"/>
        <v>0</v>
      </c>
      <c r="AB251" s="146">
        <f t="shared" si="127"/>
        <v>0</v>
      </c>
      <c r="AC251" s="146">
        <f t="shared" si="127"/>
        <v>0</v>
      </c>
      <c r="AD251" s="146">
        <f t="shared" si="127"/>
        <v>0</v>
      </c>
      <c r="AE251" s="146">
        <f t="shared" si="127"/>
        <v>0</v>
      </c>
      <c r="AF251" s="146">
        <f t="shared" si="127"/>
        <v>0.66666666666666663</v>
      </c>
      <c r="AG251" s="146">
        <f t="shared" si="127"/>
        <v>1</v>
      </c>
      <c r="AH251" s="146">
        <f t="shared" si="127"/>
        <v>1</v>
      </c>
      <c r="AI251" s="146">
        <f t="shared" si="127"/>
        <v>1</v>
      </c>
      <c r="AJ251" s="146">
        <f t="shared" si="127"/>
        <v>1</v>
      </c>
      <c r="AK251" s="146">
        <f t="shared" si="127"/>
        <v>1</v>
      </c>
      <c r="AL251" s="146">
        <f t="shared" si="127"/>
        <v>1</v>
      </c>
      <c r="AM251" s="146">
        <f t="shared" si="127"/>
        <v>1</v>
      </c>
      <c r="AN251" s="146">
        <f t="shared" si="127"/>
        <v>1</v>
      </c>
      <c r="AO251" s="146">
        <f t="shared" si="127"/>
        <v>1</v>
      </c>
      <c r="AP251" s="146">
        <f t="shared" si="127"/>
        <v>1</v>
      </c>
      <c r="AQ251" s="146">
        <f t="shared" si="127"/>
        <v>1</v>
      </c>
      <c r="AR251" s="146">
        <f t="shared" si="127"/>
        <v>1</v>
      </c>
      <c r="AS251" s="146">
        <f t="shared" si="127"/>
        <v>1</v>
      </c>
      <c r="AT251" s="146">
        <f t="shared" si="127"/>
        <v>1</v>
      </c>
      <c r="AU251" s="146">
        <f t="shared" si="127"/>
        <v>1</v>
      </c>
      <c r="AV251" s="146">
        <f t="shared" si="127"/>
        <v>1</v>
      </c>
      <c r="AW251" s="146">
        <f t="shared" si="127"/>
        <v>1</v>
      </c>
      <c r="AX251" s="146">
        <f t="shared" si="127"/>
        <v>1</v>
      </c>
      <c r="AY251" s="146">
        <f t="shared" si="127"/>
        <v>1</v>
      </c>
      <c r="AZ251" s="146">
        <f t="shared" si="127"/>
        <v>1</v>
      </c>
      <c r="BA251" s="146">
        <f t="shared" si="127"/>
        <v>1</v>
      </c>
      <c r="BB251" s="146">
        <f t="shared" si="127"/>
        <v>1</v>
      </c>
      <c r="BC251" s="146">
        <f t="shared" si="127"/>
        <v>1</v>
      </c>
      <c r="BD251" s="146">
        <f t="shared" si="127"/>
        <v>1</v>
      </c>
      <c r="BE251" s="146">
        <f t="shared" si="128"/>
        <v>1</v>
      </c>
      <c r="BF251" s="146">
        <f t="shared" si="128"/>
        <v>1</v>
      </c>
      <c r="BG251" s="146">
        <f t="shared" si="128"/>
        <v>1</v>
      </c>
      <c r="BH251" s="146">
        <f t="shared" si="128"/>
        <v>1</v>
      </c>
      <c r="BI251" s="146">
        <f t="shared" si="128"/>
        <v>1</v>
      </c>
      <c r="BJ251" s="146">
        <f t="shared" si="128"/>
        <v>1</v>
      </c>
      <c r="BK251" s="146">
        <f t="shared" si="128"/>
        <v>1</v>
      </c>
      <c r="BL251" s="146">
        <f t="shared" si="128"/>
        <v>1</v>
      </c>
      <c r="BM251" s="146">
        <f t="shared" si="128"/>
        <v>1</v>
      </c>
      <c r="BN251" s="146">
        <f t="shared" si="128"/>
        <v>1</v>
      </c>
      <c r="BO251" s="146">
        <f t="shared" si="128"/>
        <v>1</v>
      </c>
    </row>
    <row r="252" spans="1:67" s="129" customFormat="1" ht="18.75" customHeight="1" x14ac:dyDescent="0.25">
      <c r="A252" s="122"/>
      <c r="B252" s="145" t="s">
        <v>1140</v>
      </c>
      <c r="C252" s="145" t="s">
        <v>1141</v>
      </c>
      <c r="D252" s="145" t="s">
        <v>26</v>
      </c>
      <c r="E252" s="224">
        <f>VLOOKUP(B252,'Cuadro Control'!C289:J2182,8,FALSE)</f>
        <v>179436034.15411764</v>
      </c>
      <c r="F252" s="146">
        <f t="shared" si="125"/>
        <v>3.3799272126209236E-2</v>
      </c>
      <c r="G252" s="147">
        <v>46375</v>
      </c>
      <c r="H252" s="147">
        <v>46380</v>
      </c>
      <c r="I252" s="146">
        <f t="shared" si="126"/>
        <v>0</v>
      </c>
      <c r="J252" s="146">
        <f t="shared" si="126"/>
        <v>0</v>
      </c>
      <c r="K252" s="146">
        <f t="shared" si="126"/>
        <v>0</v>
      </c>
      <c r="L252" s="146">
        <f t="shared" si="126"/>
        <v>0</v>
      </c>
      <c r="M252" s="146">
        <f t="shared" si="126"/>
        <v>0</v>
      </c>
      <c r="N252" s="146">
        <f t="shared" si="126"/>
        <v>0</v>
      </c>
      <c r="O252" s="146">
        <f t="shared" si="126"/>
        <v>0</v>
      </c>
      <c r="P252" s="146">
        <f t="shared" si="126"/>
        <v>0</v>
      </c>
      <c r="Q252" s="146">
        <f t="shared" si="126"/>
        <v>0</v>
      </c>
      <c r="R252" s="146">
        <f t="shared" si="126"/>
        <v>0</v>
      </c>
      <c r="S252" s="146">
        <f t="shared" si="126"/>
        <v>0</v>
      </c>
      <c r="T252" s="146">
        <f t="shared" si="126"/>
        <v>0</v>
      </c>
      <c r="U252" s="146">
        <f t="shared" si="126"/>
        <v>0</v>
      </c>
      <c r="V252" s="146">
        <f t="shared" si="126"/>
        <v>0</v>
      </c>
      <c r="W252" s="146">
        <f t="shared" si="126"/>
        <v>0</v>
      </c>
      <c r="X252" s="146">
        <f t="shared" si="126"/>
        <v>0</v>
      </c>
      <c r="Y252" s="146">
        <f t="shared" si="127"/>
        <v>0</v>
      </c>
      <c r="Z252" s="146">
        <f t="shared" si="127"/>
        <v>0</v>
      </c>
      <c r="AA252" s="146">
        <f t="shared" si="127"/>
        <v>0</v>
      </c>
      <c r="AB252" s="146">
        <f t="shared" si="127"/>
        <v>0</v>
      </c>
      <c r="AC252" s="146">
        <f t="shared" si="127"/>
        <v>0</v>
      </c>
      <c r="AD252" s="146">
        <f t="shared" si="127"/>
        <v>0</v>
      </c>
      <c r="AE252" s="146">
        <f t="shared" si="127"/>
        <v>0</v>
      </c>
      <c r="AF252" s="146">
        <f t="shared" si="127"/>
        <v>0</v>
      </c>
      <c r="AG252" s="146">
        <f t="shared" si="127"/>
        <v>1</v>
      </c>
      <c r="AH252" s="146">
        <f t="shared" si="127"/>
        <v>1</v>
      </c>
      <c r="AI252" s="146">
        <f t="shared" si="127"/>
        <v>1</v>
      </c>
      <c r="AJ252" s="146">
        <f t="shared" si="127"/>
        <v>1</v>
      </c>
      <c r="AK252" s="146">
        <f t="shared" si="127"/>
        <v>1</v>
      </c>
      <c r="AL252" s="146">
        <f t="shared" si="127"/>
        <v>1</v>
      </c>
      <c r="AM252" s="146">
        <f t="shared" si="127"/>
        <v>1</v>
      </c>
      <c r="AN252" s="146">
        <f t="shared" si="127"/>
        <v>1</v>
      </c>
      <c r="AO252" s="146">
        <f t="shared" si="127"/>
        <v>1</v>
      </c>
      <c r="AP252" s="146">
        <f t="shared" si="127"/>
        <v>1</v>
      </c>
      <c r="AQ252" s="146">
        <f t="shared" si="127"/>
        <v>1</v>
      </c>
      <c r="AR252" s="146">
        <f t="shared" si="127"/>
        <v>1</v>
      </c>
      <c r="AS252" s="146">
        <f t="shared" si="127"/>
        <v>1</v>
      </c>
      <c r="AT252" s="146">
        <f t="shared" si="127"/>
        <v>1</v>
      </c>
      <c r="AU252" s="146">
        <f t="shared" si="127"/>
        <v>1</v>
      </c>
      <c r="AV252" s="146">
        <f t="shared" si="127"/>
        <v>1</v>
      </c>
      <c r="AW252" s="146">
        <f t="shared" si="127"/>
        <v>1</v>
      </c>
      <c r="AX252" s="146">
        <f t="shared" si="127"/>
        <v>1</v>
      </c>
      <c r="AY252" s="146">
        <f t="shared" si="127"/>
        <v>1</v>
      </c>
      <c r="AZ252" s="146">
        <f t="shared" si="127"/>
        <v>1</v>
      </c>
      <c r="BA252" s="146">
        <f t="shared" si="127"/>
        <v>1</v>
      </c>
      <c r="BB252" s="146">
        <f t="shared" si="127"/>
        <v>1</v>
      </c>
      <c r="BC252" s="146">
        <f t="shared" si="127"/>
        <v>1</v>
      </c>
      <c r="BD252" s="146">
        <f t="shared" si="127"/>
        <v>1</v>
      </c>
      <c r="BE252" s="146">
        <f t="shared" si="128"/>
        <v>1</v>
      </c>
      <c r="BF252" s="146">
        <f t="shared" si="128"/>
        <v>1</v>
      </c>
      <c r="BG252" s="146">
        <f t="shared" si="128"/>
        <v>1</v>
      </c>
      <c r="BH252" s="146">
        <f t="shared" si="128"/>
        <v>1</v>
      </c>
      <c r="BI252" s="146">
        <f t="shared" si="128"/>
        <v>1</v>
      </c>
      <c r="BJ252" s="146">
        <f t="shared" si="128"/>
        <v>1</v>
      </c>
      <c r="BK252" s="146">
        <f t="shared" si="128"/>
        <v>1</v>
      </c>
      <c r="BL252" s="146">
        <f t="shared" si="128"/>
        <v>1</v>
      </c>
      <c r="BM252" s="146">
        <f t="shared" si="128"/>
        <v>1</v>
      </c>
      <c r="BN252" s="146">
        <f t="shared" si="128"/>
        <v>1</v>
      </c>
      <c r="BO252" s="146">
        <f t="shared" si="128"/>
        <v>1</v>
      </c>
    </row>
    <row r="253" spans="1:67" s="129" customFormat="1" ht="18.75" customHeight="1" x14ac:dyDescent="0.25">
      <c r="A253" s="122"/>
      <c r="B253" s="145" t="s">
        <v>1142</v>
      </c>
      <c r="C253" s="145" t="s">
        <v>1143</v>
      </c>
      <c r="D253" s="145" t="s">
        <v>730</v>
      </c>
      <c r="E253" s="224">
        <f>VLOOKUP(B253,'Cuadro Control'!C290:J2183,8,FALSE)</f>
        <v>1212623361.2117648</v>
      </c>
      <c r="F253" s="146">
        <f t="shared" si="125"/>
        <v>0.22841447185013161</v>
      </c>
      <c r="G253" s="147">
        <v>46380</v>
      </c>
      <c r="H253" s="147">
        <v>46400</v>
      </c>
      <c r="I253" s="146">
        <f t="shared" si="126"/>
        <v>0</v>
      </c>
      <c r="J253" s="146">
        <f t="shared" si="126"/>
        <v>0</v>
      </c>
      <c r="K253" s="146">
        <f t="shared" si="126"/>
        <v>0</v>
      </c>
      <c r="L253" s="146">
        <f t="shared" si="126"/>
        <v>0</v>
      </c>
      <c r="M253" s="146">
        <f t="shared" si="126"/>
        <v>0</v>
      </c>
      <c r="N253" s="146">
        <f t="shared" si="126"/>
        <v>0</v>
      </c>
      <c r="O253" s="146">
        <f t="shared" si="126"/>
        <v>0</v>
      </c>
      <c r="P253" s="146">
        <f t="shared" si="126"/>
        <v>0</v>
      </c>
      <c r="Q253" s="146">
        <f t="shared" si="126"/>
        <v>0</v>
      </c>
      <c r="R253" s="146">
        <f t="shared" si="126"/>
        <v>0</v>
      </c>
      <c r="S253" s="146">
        <f t="shared" si="126"/>
        <v>0</v>
      </c>
      <c r="T253" s="146">
        <f t="shared" si="126"/>
        <v>0</v>
      </c>
      <c r="U253" s="146">
        <f t="shared" si="126"/>
        <v>0</v>
      </c>
      <c r="V253" s="146">
        <f t="shared" si="126"/>
        <v>0</v>
      </c>
      <c r="W253" s="146">
        <f t="shared" si="126"/>
        <v>0</v>
      </c>
      <c r="X253" s="146">
        <f t="shared" si="126"/>
        <v>0</v>
      </c>
      <c r="Y253" s="146">
        <f t="shared" si="127"/>
        <v>0</v>
      </c>
      <c r="Z253" s="146">
        <f t="shared" si="127"/>
        <v>0</v>
      </c>
      <c r="AA253" s="146">
        <f t="shared" si="127"/>
        <v>0</v>
      </c>
      <c r="AB253" s="146">
        <f t="shared" si="127"/>
        <v>0</v>
      </c>
      <c r="AC253" s="146">
        <f t="shared" si="127"/>
        <v>0</v>
      </c>
      <c r="AD253" s="146">
        <f t="shared" si="127"/>
        <v>0</v>
      </c>
      <c r="AE253" s="146">
        <f t="shared" si="127"/>
        <v>0</v>
      </c>
      <c r="AF253" s="146">
        <f t="shared" si="127"/>
        <v>0</v>
      </c>
      <c r="AG253" s="146">
        <f t="shared" si="127"/>
        <v>9.5238095238095233E-2</v>
      </c>
      <c r="AH253" s="146">
        <f t="shared" si="127"/>
        <v>0.42857142857142855</v>
      </c>
      <c r="AI253" s="146">
        <f t="shared" si="127"/>
        <v>0.76190476190476186</v>
      </c>
      <c r="AJ253" s="146">
        <f t="shared" si="127"/>
        <v>1</v>
      </c>
      <c r="AK253" s="146">
        <f t="shared" si="127"/>
        <v>1</v>
      </c>
      <c r="AL253" s="146">
        <f t="shared" si="127"/>
        <v>1</v>
      </c>
      <c r="AM253" s="146">
        <f t="shared" si="127"/>
        <v>1</v>
      </c>
      <c r="AN253" s="146">
        <f t="shared" si="127"/>
        <v>1</v>
      </c>
      <c r="AO253" s="146">
        <f t="shared" si="127"/>
        <v>1</v>
      </c>
      <c r="AP253" s="146">
        <f t="shared" si="127"/>
        <v>1</v>
      </c>
      <c r="AQ253" s="146">
        <f t="shared" si="127"/>
        <v>1</v>
      </c>
      <c r="AR253" s="146">
        <f t="shared" si="127"/>
        <v>1</v>
      </c>
      <c r="AS253" s="146">
        <f t="shared" si="127"/>
        <v>1</v>
      </c>
      <c r="AT253" s="146">
        <f t="shared" si="127"/>
        <v>1</v>
      </c>
      <c r="AU253" s="146">
        <f t="shared" si="127"/>
        <v>1</v>
      </c>
      <c r="AV253" s="146">
        <f t="shared" si="127"/>
        <v>1</v>
      </c>
      <c r="AW253" s="146">
        <f t="shared" si="127"/>
        <v>1</v>
      </c>
      <c r="AX253" s="146">
        <f t="shared" si="127"/>
        <v>1</v>
      </c>
      <c r="AY253" s="146">
        <f t="shared" si="127"/>
        <v>1</v>
      </c>
      <c r="AZ253" s="146">
        <f t="shared" si="127"/>
        <v>1</v>
      </c>
      <c r="BA253" s="146">
        <f t="shared" si="127"/>
        <v>1</v>
      </c>
      <c r="BB253" s="146">
        <f t="shared" si="127"/>
        <v>1</v>
      </c>
      <c r="BC253" s="146">
        <f t="shared" si="127"/>
        <v>1</v>
      </c>
      <c r="BD253" s="146">
        <f t="shared" si="127"/>
        <v>1</v>
      </c>
      <c r="BE253" s="146">
        <f t="shared" si="128"/>
        <v>1</v>
      </c>
      <c r="BF253" s="146">
        <f t="shared" si="128"/>
        <v>1</v>
      </c>
      <c r="BG253" s="146">
        <f t="shared" si="128"/>
        <v>1</v>
      </c>
      <c r="BH253" s="146">
        <f t="shared" si="128"/>
        <v>1</v>
      </c>
      <c r="BI253" s="146">
        <f t="shared" si="128"/>
        <v>1</v>
      </c>
      <c r="BJ253" s="146">
        <f t="shared" si="128"/>
        <v>1</v>
      </c>
      <c r="BK253" s="146">
        <f t="shared" si="128"/>
        <v>1</v>
      </c>
      <c r="BL253" s="146">
        <f t="shared" si="128"/>
        <v>1</v>
      </c>
      <c r="BM253" s="146">
        <f t="shared" si="128"/>
        <v>1</v>
      </c>
      <c r="BN253" s="146">
        <f t="shared" si="128"/>
        <v>1</v>
      </c>
      <c r="BO253" s="146">
        <f t="shared" si="128"/>
        <v>1</v>
      </c>
    </row>
    <row r="254" spans="1:67" s="129" customFormat="1" ht="18.75" customHeight="1" x14ac:dyDescent="0.25">
      <c r="A254" s="122"/>
      <c r="B254" s="145" t="s">
        <v>1144</v>
      </c>
      <c r="C254" s="145" t="s">
        <v>1145</v>
      </c>
      <c r="D254" s="145" t="s">
        <v>6</v>
      </c>
      <c r="E254" s="224">
        <f>VLOOKUP(B254,'Cuadro Control'!C291:J2184,8,FALSE)</f>
        <v>0</v>
      </c>
      <c r="F254" s="146">
        <f t="shared" si="125"/>
        <v>0</v>
      </c>
      <c r="G254" s="147">
        <v>46465</v>
      </c>
      <c r="H254" s="147">
        <v>46469</v>
      </c>
      <c r="I254" s="146">
        <f t="shared" si="126"/>
        <v>0</v>
      </c>
      <c r="J254" s="146">
        <f t="shared" si="126"/>
        <v>0</v>
      </c>
      <c r="K254" s="146">
        <f t="shared" si="126"/>
        <v>0</v>
      </c>
      <c r="L254" s="146">
        <f t="shared" si="126"/>
        <v>0</v>
      </c>
      <c r="M254" s="146">
        <f t="shared" si="126"/>
        <v>0</v>
      </c>
      <c r="N254" s="146">
        <f t="shared" si="126"/>
        <v>0</v>
      </c>
      <c r="O254" s="146">
        <f t="shared" si="126"/>
        <v>0</v>
      </c>
      <c r="P254" s="146">
        <f t="shared" si="126"/>
        <v>0</v>
      </c>
      <c r="Q254" s="146">
        <f t="shared" si="126"/>
        <v>0</v>
      </c>
      <c r="R254" s="146">
        <f t="shared" si="126"/>
        <v>0</v>
      </c>
      <c r="S254" s="146">
        <f t="shared" si="126"/>
        <v>0</v>
      </c>
      <c r="T254" s="146">
        <f t="shared" si="126"/>
        <v>0</v>
      </c>
      <c r="U254" s="146">
        <f t="shared" si="126"/>
        <v>0</v>
      </c>
      <c r="V254" s="146">
        <f t="shared" si="126"/>
        <v>0</v>
      </c>
      <c r="W254" s="146">
        <f t="shared" si="126"/>
        <v>0</v>
      </c>
      <c r="X254" s="146">
        <f t="shared" si="126"/>
        <v>0</v>
      </c>
      <c r="Y254" s="146">
        <f t="shared" si="127"/>
        <v>0</v>
      </c>
      <c r="Z254" s="146">
        <f t="shared" si="127"/>
        <v>0</v>
      </c>
      <c r="AA254" s="146">
        <f t="shared" si="127"/>
        <v>0</v>
      </c>
      <c r="AB254" s="146">
        <f t="shared" si="127"/>
        <v>0</v>
      </c>
      <c r="AC254" s="146">
        <f t="shared" si="127"/>
        <v>0</v>
      </c>
      <c r="AD254" s="146">
        <f t="shared" si="127"/>
        <v>0</v>
      </c>
      <c r="AE254" s="146">
        <f t="shared" si="127"/>
        <v>0</v>
      </c>
      <c r="AF254" s="146">
        <f t="shared" si="127"/>
        <v>0</v>
      </c>
      <c r="AG254" s="146">
        <f t="shared" si="127"/>
        <v>0</v>
      </c>
      <c r="AH254" s="146">
        <f t="shared" si="127"/>
        <v>0</v>
      </c>
      <c r="AI254" s="146">
        <f t="shared" si="127"/>
        <v>0</v>
      </c>
      <c r="AJ254" s="146">
        <f t="shared" si="127"/>
        <v>0</v>
      </c>
      <c r="AK254" s="146">
        <f t="shared" si="127"/>
        <v>0</v>
      </c>
      <c r="AL254" s="146">
        <f t="shared" si="127"/>
        <v>0</v>
      </c>
      <c r="AM254" s="146">
        <f t="shared" si="127"/>
        <v>0</v>
      </c>
      <c r="AN254" s="146">
        <f t="shared" si="127"/>
        <v>0</v>
      </c>
      <c r="AO254" s="146">
        <f t="shared" si="127"/>
        <v>0</v>
      </c>
      <c r="AP254" s="146">
        <f t="shared" si="127"/>
        <v>0</v>
      </c>
      <c r="AQ254" s="146">
        <f t="shared" si="127"/>
        <v>0</v>
      </c>
      <c r="AR254" s="146">
        <f t="shared" si="127"/>
        <v>0</v>
      </c>
      <c r="AS254" s="146">
        <f t="shared" si="127"/>
        <v>0.2</v>
      </c>
      <c r="AT254" s="146">
        <f t="shared" si="127"/>
        <v>1</v>
      </c>
      <c r="AU254" s="146">
        <f t="shared" si="127"/>
        <v>1</v>
      </c>
      <c r="AV254" s="146">
        <f t="shared" si="127"/>
        <v>1</v>
      </c>
      <c r="AW254" s="146">
        <f t="shared" si="127"/>
        <v>1</v>
      </c>
      <c r="AX254" s="146">
        <f t="shared" si="127"/>
        <v>1</v>
      </c>
      <c r="AY254" s="146">
        <f t="shared" si="127"/>
        <v>1</v>
      </c>
      <c r="AZ254" s="146">
        <f t="shared" si="127"/>
        <v>1</v>
      </c>
      <c r="BA254" s="146">
        <f t="shared" si="127"/>
        <v>1</v>
      </c>
      <c r="BB254" s="146">
        <f t="shared" si="127"/>
        <v>1</v>
      </c>
      <c r="BC254" s="146">
        <f t="shared" si="127"/>
        <v>1</v>
      </c>
      <c r="BD254" s="146">
        <f t="shared" ref="BD254:BO261" si="129">IF($G254=0,0,IF(BD$6&lt;$G254,0,IF(BD$6&gt;$H254,1,(BD$6-$G254+1)/($H254-$G254+1))))</f>
        <v>1</v>
      </c>
      <c r="BE254" s="146">
        <f t="shared" si="129"/>
        <v>1</v>
      </c>
      <c r="BF254" s="146">
        <f t="shared" si="129"/>
        <v>1</v>
      </c>
      <c r="BG254" s="146">
        <f t="shared" si="129"/>
        <v>1</v>
      </c>
      <c r="BH254" s="146">
        <f t="shared" si="129"/>
        <v>1</v>
      </c>
      <c r="BI254" s="146">
        <f t="shared" si="129"/>
        <v>1</v>
      </c>
      <c r="BJ254" s="146">
        <f t="shared" si="129"/>
        <v>1</v>
      </c>
      <c r="BK254" s="146">
        <f t="shared" si="129"/>
        <v>1</v>
      </c>
      <c r="BL254" s="146">
        <f t="shared" si="129"/>
        <v>1</v>
      </c>
      <c r="BM254" s="146">
        <f t="shared" si="129"/>
        <v>1</v>
      </c>
      <c r="BN254" s="146">
        <f t="shared" si="129"/>
        <v>1</v>
      </c>
      <c r="BO254" s="146">
        <f t="shared" si="129"/>
        <v>1</v>
      </c>
    </row>
    <row r="255" spans="1:67" s="129" customFormat="1" ht="18.75" customHeight="1" x14ac:dyDescent="0.25">
      <c r="A255" s="122"/>
      <c r="B255" s="148" t="s">
        <v>1146</v>
      </c>
      <c r="C255" s="148" t="s">
        <v>1147</v>
      </c>
      <c r="D255" s="148" t="s">
        <v>3</v>
      </c>
      <c r="E255" s="225">
        <f>VLOOKUP(B255,'Cuadro Control'!C292:J2185,8,FALSE)</f>
        <v>0</v>
      </c>
      <c r="F255" s="149">
        <f t="shared" si="125"/>
        <v>0</v>
      </c>
      <c r="G255" s="150">
        <v>46470</v>
      </c>
      <c r="H255" s="150">
        <v>46470</v>
      </c>
      <c r="I255" s="149">
        <f t="shared" si="126"/>
        <v>0</v>
      </c>
      <c r="J255" s="149">
        <f t="shared" si="126"/>
        <v>0</v>
      </c>
      <c r="K255" s="149">
        <f t="shared" si="126"/>
        <v>0</v>
      </c>
      <c r="L255" s="149">
        <f t="shared" si="126"/>
        <v>0</v>
      </c>
      <c r="M255" s="149">
        <f t="shared" si="126"/>
        <v>0</v>
      </c>
      <c r="N255" s="149">
        <f t="shared" si="126"/>
        <v>0</v>
      </c>
      <c r="O255" s="149">
        <f t="shared" si="126"/>
        <v>0</v>
      </c>
      <c r="P255" s="149">
        <f t="shared" si="126"/>
        <v>0</v>
      </c>
      <c r="Q255" s="149">
        <f t="shared" si="126"/>
        <v>0</v>
      </c>
      <c r="R255" s="149">
        <f t="shared" si="126"/>
        <v>0</v>
      </c>
      <c r="S255" s="149">
        <f t="shared" si="126"/>
        <v>0</v>
      </c>
      <c r="T255" s="149">
        <f t="shared" si="126"/>
        <v>0</v>
      </c>
      <c r="U255" s="149">
        <f t="shared" si="126"/>
        <v>0</v>
      </c>
      <c r="V255" s="149">
        <f t="shared" si="126"/>
        <v>0</v>
      </c>
      <c r="W255" s="149">
        <f t="shared" si="126"/>
        <v>0</v>
      </c>
      <c r="X255" s="149">
        <f t="shared" si="126"/>
        <v>0</v>
      </c>
      <c r="Y255" s="149">
        <f t="shared" ref="Y255:BD261" si="130">IF($G255=0,0,IF(Y$6&lt;$G255,0,IF(Y$6&gt;$H255,1,(Y$6-$G255+1)/($H255-$G255+1))))</f>
        <v>0</v>
      </c>
      <c r="Z255" s="149">
        <f t="shared" si="130"/>
        <v>0</v>
      </c>
      <c r="AA255" s="149">
        <f t="shared" si="130"/>
        <v>0</v>
      </c>
      <c r="AB255" s="149">
        <f t="shared" si="130"/>
        <v>0</v>
      </c>
      <c r="AC255" s="149">
        <f t="shared" si="130"/>
        <v>0</v>
      </c>
      <c r="AD255" s="149">
        <f t="shared" si="130"/>
        <v>0</v>
      </c>
      <c r="AE255" s="149">
        <f t="shared" si="130"/>
        <v>0</v>
      </c>
      <c r="AF255" s="149">
        <f t="shared" si="130"/>
        <v>0</v>
      </c>
      <c r="AG255" s="149">
        <f t="shared" si="130"/>
        <v>0</v>
      </c>
      <c r="AH255" s="149">
        <f t="shared" si="130"/>
        <v>0</v>
      </c>
      <c r="AI255" s="149">
        <f t="shared" si="130"/>
        <v>0</v>
      </c>
      <c r="AJ255" s="149">
        <f t="shared" si="130"/>
        <v>0</v>
      </c>
      <c r="AK255" s="149">
        <f t="shared" si="130"/>
        <v>0</v>
      </c>
      <c r="AL255" s="149">
        <f t="shared" si="130"/>
        <v>0</v>
      </c>
      <c r="AM255" s="149">
        <f t="shared" si="130"/>
        <v>0</v>
      </c>
      <c r="AN255" s="149">
        <f t="shared" si="130"/>
        <v>0</v>
      </c>
      <c r="AO255" s="149">
        <f t="shared" si="130"/>
        <v>0</v>
      </c>
      <c r="AP255" s="149">
        <f t="shared" si="130"/>
        <v>0</v>
      </c>
      <c r="AQ255" s="149">
        <f t="shared" si="130"/>
        <v>0</v>
      </c>
      <c r="AR255" s="149">
        <f t="shared" si="130"/>
        <v>0</v>
      </c>
      <c r="AS255" s="149">
        <f t="shared" si="130"/>
        <v>0</v>
      </c>
      <c r="AT255" s="149">
        <f t="shared" si="130"/>
        <v>1</v>
      </c>
      <c r="AU255" s="149">
        <f t="shared" si="130"/>
        <v>1</v>
      </c>
      <c r="AV255" s="149">
        <f t="shared" si="130"/>
        <v>1</v>
      </c>
      <c r="AW255" s="149">
        <f t="shared" si="130"/>
        <v>1</v>
      </c>
      <c r="AX255" s="149">
        <f t="shared" si="130"/>
        <v>1</v>
      </c>
      <c r="AY255" s="149">
        <f t="shared" si="130"/>
        <v>1</v>
      </c>
      <c r="AZ255" s="149">
        <f t="shared" si="130"/>
        <v>1</v>
      </c>
      <c r="BA255" s="149">
        <f t="shared" si="130"/>
        <v>1</v>
      </c>
      <c r="BB255" s="149">
        <f t="shared" si="130"/>
        <v>1</v>
      </c>
      <c r="BC255" s="149">
        <f t="shared" si="130"/>
        <v>1</v>
      </c>
      <c r="BD255" s="149">
        <f t="shared" si="130"/>
        <v>1</v>
      </c>
      <c r="BE255" s="149">
        <f t="shared" si="129"/>
        <v>1</v>
      </c>
      <c r="BF255" s="149">
        <f t="shared" si="129"/>
        <v>1</v>
      </c>
      <c r="BG255" s="149">
        <f t="shared" si="129"/>
        <v>1</v>
      </c>
      <c r="BH255" s="149">
        <f t="shared" si="129"/>
        <v>1</v>
      </c>
      <c r="BI255" s="149">
        <f t="shared" si="129"/>
        <v>1</v>
      </c>
      <c r="BJ255" s="149">
        <f t="shared" si="129"/>
        <v>1</v>
      </c>
      <c r="BK255" s="149">
        <f t="shared" si="129"/>
        <v>1</v>
      </c>
      <c r="BL255" s="149">
        <f t="shared" si="129"/>
        <v>1</v>
      </c>
      <c r="BM255" s="149">
        <f t="shared" si="129"/>
        <v>1</v>
      </c>
      <c r="BN255" s="149">
        <f t="shared" si="129"/>
        <v>1</v>
      </c>
      <c r="BO255" s="149">
        <f t="shared" si="129"/>
        <v>1</v>
      </c>
    </row>
    <row r="256" spans="1:67" s="129" customFormat="1" ht="18.75" customHeight="1" x14ac:dyDescent="0.25">
      <c r="A256" s="122"/>
      <c r="B256" s="145" t="s">
        <v>1148</v>
      </c>
      <c r="C256" s="145" t="s">
        <v>1149</v>
      </c>
      <c r="D256" s="145" t="s">
        <v>8</v>
      </c>
      <c r="E256" s="224">
        <f>VLOOKUP(B256,'Cuadro Control'!C293:J2186,8,FALSE)</f>
        <v>1230815225.9452939</v>
      </c>
      <c r="F256" s="146">
        <f t="shared" si="125"/>
        <v>0.2318411625341423</v>
      </c>
      <c r="G256" s="147">
        <v>46470</v>
      </c>
      <c r="H256" s="147">
        <v>46470</v>
      </c>
      <c r="I256" s="146">
        <f t="shared" si="126"/>
        <v>0</v>
      </c>
      <c r="J256" s="146">
        <f t="shared" si="126"/>
        <v>0</v>
      </c>
      <c r="K256" s="146">
        <f t="shared" si="126"/>
        <v>0</v>
      </c>
      <c r="L256" s="146">
        <f t="shared" si="126"/>
        <v>0</v>
      </c>
      <c r="M256" s="146">
        <f t="shared" si="126"/>
        <v>0</v>
      </c>
      <c r="N256" s="146">
        <f t="shared" si="126"/>
        <v>0</v>
      </c>
      <c r="O256" s="146">
        <f t="shared" si="126"/>
        <v>0</v>
      </c>
      <c r="P256" s="146">
        <f t="shared" si="126"/>
        <v>0</v>
      </c>
      <c r="Q256" s="146">
        <f t="shared" si="126"/>
        <v>0</v>
      </c>
      <c r="R256" s="146">
        <f t="shared" si="126"/>
        <v>0</v>
      </c>
      <c r="S256" s="146">
        <f t="shared" si="126"/>
        <v>0</v>
      </c>
      <c r="T256" s="146">
        <f t="shared" si="126"/>
        <v>0</v>
      </c>
      <c r="U256" s="146">
        <f t="shared" si="126"/>
        <v>0</v>
      </c>
      <c r="V256" s="146">
        <f t="shared" si="126"/>
        <v>0</v>
      </c>
      <c r="W256" s="146">
        <f t="shared" si="126"/>
        <v>0</v>
      </c>
      <c r="X256" s="146">
        <f t="shared" si="126"/>
        <v>0</v>
      </c>
      <c r="Y256" s="146">
        <f t="shared" si="130"/>
        <v>0</v>
      </c>
      <c r="Z256" s="146">
        <f t="shared" si="130"/>
        <v>0</v>
      </c>
      <c r="AA256" s="146">
        <f t="shared" si="130"/>
        <v>0</v>
      </c>
      <c r="AB256" s="146">
        <f t="shared" si="130"/>
        <v>0</v>
      </c>
      <c r="AC256" s="146">
        <f t="shared" si="130"/>
        <v>0</v>
      </c>
      <c r="AD256" s="146">
        <f t="shared" si="130"/>
        <v>0</v>
      </c>
      <c r="AE256" s="146">
        <f t="shared" si="130"/>
        <v>0</v>
      </c>
      <c r="AF256" s="146">
        <f t="shared" si="130"/>
        <v>0</v>
      </c>
      <c r="AG256" s="146">
        <f t="shared" si="130"/>
        <v>0</v>
      </c>
      <c r="AH256" s="146">
        <f t="shared" si="130"/>
        <v>0</v>
      </c>
      <c r="AI256" s="146">
        <f t="shared" si="130"/>
        <v>0</v>
      </c>
      <c r="AJ256" s="146">
        <f t="shared" si="130"/>
        <v>0</v>
      </c>
      <c r="AK256" s="146">
        <f t="shared" si="130"/>
        <v>0</v>
      </c>
      <c r="AL256" s="146">
        <f t="shared" si="130"/>
        <v>0</v>
      </c>
      <c r="AM256" s="146">
        <f t="shared" si="130"/>
        <v>0</v>
      </c>
      <c r="AN256" s="146">
        <f t="shared" si="130"/>
        <v>0</v>
      </c>
      <c r="AO256" s="146">
        <f t="shared" si="130"/>
        <v>0</v>
      </c>
      <c r="AP256" s="146">
        <f t="shared" si="130"/>
        <v>0</v>
      </c>
      <c r="AQ256" s="146">
        <f t="shared" si="130"/>
        <v>0</v>
      </c>
      <c r="AR256" s="146">
        <f t="shared" si="130"/>
        <v>0</v>
      </c>
      <c r="AS256" s="146">
        <f t="shared" si="130"/>
        <v>0</v>
      </c>
      <c r="AT256" s="146">
        <f t="shared" si="130"/>
        <v>1</v>
      </c>
      <c r="AU256" s="146">
        <f t="shared" si="130"/>
        <v>1</v>
      </c>
      <c r="AV256" s="146">
        <f t="shared" si="130"/>
        <v>1</v>
      </c>
      <c r="AW256" s="146">
        <f t="shared" si="130"/>
        <v>1</v>
      </c>
      <c r="AX256" s="146">
        <f t="shared" si="130"/>
        <v>1</v>
      </c>
      <c r="AY256" s="146">
        <f t="shared" si="130"/>
        <v>1</v>
      </c>
      <c r="AZ256" s="146">
        <f t="shared" si="130"/>
        <v>1</v>
      </c>
      <c r="BA256" s="146">
        <f t="shared" si="130"/>
        <v>1</v>
      </c>
      <c r="BB256" s="146">
        <f t="shared" si="130"/>
        <v>1</v>
      </c>
      <c r="BC256" s="146">
        <f t="shared" si="130"/>
        <v>1</v>
      </c>
      <c r="BD256" s="146">
        <f t="shared" si="130"/>
        <v>1</v>
      </c>
      <c r="BE256" s="146">
        <f t="shared" si="129"/>
        <v>1</v>
      </c>
      <c r="BF256" s="146">
        <f t="shared" si="129"/>
        <v>1</v>
      </c>
      <c r="BG256" s="146">
        <f t="shared" si="129"/>
        <v>1</v>
      </c>
      <c r="BH256" s="146">
        <f t="shared" si="129"/>
        <v>1</v>
      </c>
      <c r="BI256" s="146">
        <f t="shared" si="129"/>
        <v>1</v>
      </c>
      <c r="BJ256" s="146">
        <f t="shared" si="129"/>
        <v>1</v>
      </c>
      <c r="BK256" s="146">
        <f t="shared" si="129"/>
        <v>1</v>
      </c>
      <c r="BL256" s="146">
        <f t="shared" si="129"/>
        <v>1</v>
      </c>
      <c r="BM256" s="146">
        <f t="shared" si="129"/>
        <v>1</v>
      </c>
      <c r="BN256" s="146">
        <f t="shared" si="129"/>
        <v>1</v>
      </c>
      <c r="BO256" s="146">
        <f t="shared" si="129"/>
        <v>1</v>
      </c>
    </row>
    <row r="257" spans="1:67" s="129" customFormat="1" ht="18.75" customHeight="1" x14ac:dyDescent="0.25">
      <c r="A257" s="122"/>
      <c r="B257" s="145" t="s">
        <v>1150</v>
      </c>
      <c r="C257" s="145" t="s">
        <v>1151</v>
      </c>
      <c r="D257" s="145" t="s">
        <v>26</v>
      </c>
      <c r="E257" s="224">
        <f>VLOOKUP(B257,'Cuadro Control'!C294:J2187,8,FALSE)</f>
        <v>0</v>
      </c>
      <c r="F257" s="146">
        <f t="shared" si="125"/>
        <v>0</v>
      </c>
      <c r="G257" s="147">
        <v>46470</v>
      </c>
      <c r="H257" s="147">
        <v>46480</v>
      </c>
      <c r="I257" s="146">
        <f t="shared" si="126"/>
        <v>0</v>
      </c>
      <c r="J257" s="146">
        <f t="shared" si="126"/>
        <v>0</v>
      </c>
      <c r="K257" s="146">
        <f t="shared" si="126"/>
        <v>0</v>
      </c>
      <c r="L257" s="146">
        <f t="shared" si="126"/>
        <v>0</v>
      </c>
      <c r="M257" s="146">
        <f t="shared" si="126"/>
        <v>0</v>
      </c>
      <c r="N257" s="146">
        <f t="shared" si="126"/>
        <v>0</v>
      </c>
      <c r="O257" s="146">
        <f t="shared" si="126"/>
        <v>0</v>
      </c>
      <c r="P257" s="146">
        <f t="shared" si="126"/>
        <v>0</v>
      </c>
      <c r="Q257" s="146">
        <f t="shared" si="126"/>
        <v>0</v>
      </c>
      <c r="R257" s="146">
        <f t="shared" si="126"/>
        <v>0</v>
      </c>
      <c r="S257" s="146">
        <f t="shared" si="126"/>
        <v>0</v>
      </c>
      <c r="T257" s="146">
        <f t="shared" si="126"/>
        <v>0</v>
      </c>
      <c r="U257" s="146">
        <f t="shared" si="126"/>
        <v>0</v>
      </c>
      <c r="V257" s="146">
        <f t="shared" si="126"/>
        <v>0</v>
      </c>
      <c r="W257" s="146">
        <f t="shared" si="126"/>
        <v>0</v>
      </c>
      <c r="X257" s="146">
        <f t="shared" si="126"/>
        <v>0</v>
      </c>
      <c r="Y257" s="146">
        <f t="shared" si="130"/>
        <v>0</v>
      </c>
      <c r="Z257" s="146">
        <f t="shared" si="130"/>
        <v>0</v>
      </c>
      <c r="AA257" s="146">
        <f t="shared" si="130"/>
        <v>0</v>
      </c>
      <c r="AB257" s="146">
        <f t="shared" si="130"/>
        <v>0</v>
      </c>
      <c r="AC257" s="146">
        <f t="shared" si="130"/>
        <v>0</v>
      </c>
      <c r="AD257" s="146">
        <f t="shared" si="130"/>
        <v>0</v>
      </c>
      <c r="AE257" s="146">
        <f t="shared" si="130"/>
        <v>0</v>
      </c>
      <c r="AF257" s="146">
        <f t="shared" si="130"/>
        <v>0</v>
      </c>
      <c r="AG257" s="146">
        <f t="shared" si="130"/>
        <v>0</v>
      </c>
      <c r="AH257" s="146">
        <f t="shared" si="130"/>
        <v>0</v>
      </c>
      <c r="AI257" s="146">
        <f t="shared" si="130"/>
        <v>0</v>
      </c>
      <c r="AJ257" s="146">
        <f t="shared" si="130"/>
        <v>0</v>
      </c>
      <c r="AK257" s="146">
        <f t="shared" si="130"/>
        <v>0</v>
      </c>
      <c r="AL257" s="146">
        <f t="shared" si="130"/>
        <v>0</v>
      </c>
      <c r="AM257" s="146">
        <f t="shared" si="130"/>
        <v>0</v>
      </c>
      <c r="AN257" s="146">
        <f t="shared" si="130"/>
        <v>0</v>
      </c>
      <c r="AO257" s="146">
        <f t="shared" si="130"/>
        <v>0</v>
      </c>
      <c r="AP257" s="146">
        <f t="shared" si="130"/>
        <v>0</v>
      </c>
      <c r="AQ257" s="146">
        <f t="shared" si="130"/>
        <v>0</v>
      </c>
      <c r="AR257" s="146">
        <f t="shared" si="130"/>
        <v>0</v>
      </c>
      <c r="AS257" s="146">
        <f t="shared" si="130"/>
        <v>0</v>
      </c>
      <c r="AT257" s="146">
        <f t="shared" si="130"/>
        <v>0.27272727272727271</v>
      </c>
      <c r="AU257" s="146">
        <f t="shared" si="130"/>
        <v>0.90909090909090906</v>
      </c>
      <c r="AV257" s="146">
        <f t="shared" si="130"/>
        <v>1</v>
      </c>
      <c r="AW257" s="146">
        <f t="shared" si="130"/>
        <v>1</v>
      </c>
      <c r="AX257" s="146">
        <f t="shared" si="130"/>
        <v>1</v>
      </c>
      <c r="AY257" s="146">
        <f t="shared" si="130"/>
        <v>1</v>
      </c>
      <c r="AZ257" s="146">
        <f t="shared" si="130"/>
        <v>1</v>
      </c>
      <c r="BA257" s="146">
        <f t="shared" si="130"/>
        <v>1</v>
      </c>
      <c r="BB257" s="146">
        <f t="shared" si="130"/>
        <v>1</v>
      </c>
      <c r="BC257" s="146">
        <f t="shared" si="130"/>
        <v>1</v>
      </c>
      <c r="BD257" s="146">
        <f t="shared" si="130"/>
        <v>1</v>
      </c>
      <c r="BE257" s="146">
        <f t="shared" si="129"/>
        <v>1</v>
      </c>
      <c r="BF257" s="146">
        <f t="shared" si="129"/>
        <v>1</v>
      </c>
      <c r="BG257" s="146">
        <f t="shared" si="129"/>
        <v>1</v>
      </c>
      <c r="BH257" s="146">
        <f t="shared" si="129"/>
        <v>1</v>
      </c>
      <c r="BI257" s="146">
        <f t="shared" si="129"/>
        <v>1</v>
      </c>
      <c r="BJ257" s="146">
        <f t="shared" si="129"/>
        <v>1</v>
      </c>
      <c r="BK257" s="146">
        <f t="shared" si="129"/>
        <v>1</v>
      </c>
      <c r="BL257" s="146">
        <f t="shared" si="129"/>
        <v>1</v>
      </c>
      <c r="BM257" s="146">
        <f t="shared" si="129"/>
        <v>1</v>
      </c>
      <c r="BN257" s="146">
        <f t="shared" si="129"/>
        <v>1</v>
      </c>
      <c r="BO257" s="146">
        <f t="shared" si="129"/>
        <v>1</v>
      </c>
    </row>
    <row r="258" spans="1:67" s="129" customFormat="1" ht="18.75" customHeight="1" x14ac:dyDescent="0.25">
      <c r="A258" s="122"/>
      <c r="B258" s="145" t="s">
        <v>1152</v>
      </c>
      <c r="C258" s="145" t="s">
        <v>2060</v>
      </c>
      <c r="D258" s="145" t="s">
        <v>6</v>
      </c>
      <c r="E258" s="224">
        <f>VLOOKUP(B258,'Cuadro Control'!C295:J2188,8,FALSE)</f>
        <v>52736347.43270281</v>
      </c>
      <c r="F258" s="146">
        <f t="shared" si="125"/>
        <v>9.933624348213644E-3</v>
      </c>
      <c r="G258" s="147">
        <v>46480</v>
      </c>
      <c r="H258" s="147">
        <v>46483</v>
      </c>
      <c r="I258" s="146">
        <f t="shared" si="126"/>
        <v>0</v>
      </c>
      <c r="J258" s="146">
        <f t="shared" si="126"/>
        <v>0</v>
      </c>
      <c r="K258" s="146">
        <f t="shared" si="126"/>
        <v>0</v>
      </c>
      <c r="L258" s="146">
        <f t="shared" si="126"/>
        <v>0</v>
      </c>
      <c r="M258" s="146">
        <f t="shared" si="126"/>
        <v>0</v>
      </c>
      <c r="N258" s="146">
        <f t="shared" si="126"/>
        <v>0</v>
      </c>
      <c r="O258" s="146">
        <f t="shared" si="126"/>
        <v>0</v>
      </c>
      <c r="P258" s="146">
        <f t="shared" si="126"/>
        <v>0</v>
      </c>
      <c r="Q258" s="146">
        <f t="shared" si="126"/>
        <v>0</v>
      </c>
      <c r="R258" s="146">
        <f t="shared" si="126"/>
        <v>0</v>
      </c>
      <c r="S258" s="146">
        <f t="shared" si="126"/>
        <v>0</v>
      </c>
      <c r="T258" s="146">
        <f t="shared" si="126"/>
        <v>0</v>
      </c>
      <c r="U258" s="146">
        <f t="shared" si="126"/>
        <v>0</v>
      </c>
      <c r="V258" s="146">
        <f t="shared" si="126"/>
        <v>0</v>
      </c>
      <c r="W258" s="146">
        <f t="shared" si="126"/>
        <v>0</v>
      </c>
      <c r="X258" s="146">
        <f t="shared" si="126"/>
        <v>0</v>
      </c>
      <c r="Y258" s="146">
        <f t="shared" si="130"/>
        <v>0</v>
      </c>
      <c r="Z258" s="146">
        <f t="shared" si="130"/>
        <v>0</v>
      </c>
      <c r="AA258" s="146">
        <f t="shared" si="130"/>
        <v>0</v>
      </c>
      <c r="AB258" s="146">
        <f t="shared" si="130"/>
        <v>0</v>
      </c>
      <c r="AC258" s="146">
        <f t="shared" si="130"/>
        <v>0</v>
      </c>
      <c r="AD258" s="146">
        <f t="shared" si="130"/>
        <v>0</v>
      </c>
      <c r="AE258" s="146">
        <f t="shared" si="130"/>
        <v>0</v>
      </c>
      <c r="AF258" s="146">
        <f t="shared" si="130"/>
        <v>0</v>
      </c>
      <c r="AG258" s="146">
        <f t="shared" si="130"/>
        <v>0</v>
      </c>
      <c r="AH258" s="146">
        <f t="shared" si="130"/>
        <v>0</v>
      </c>
      <c r="AI258" s="146">
        <f t="shared" si="130"/>
        <v>0</v>
      </c>
      <c r="AJ258" s="146">
        <f t="shared" si="130"/>
        <v>0</v>
      </c>
      <c r="AK258" s="146">
        <f t="shared" si="130"/>
        <v>0</v>
      </c>
      <c r="AL258" s="146">
        <f t="shared" si="130"/>
        <v>0</v>
      </c>
      <c r="AM258" s="146">
        <f t="shared" si="130"/>
        <v>0</v>
      </c>
      <c r="AN258" s="146">
        <f t="shared" si="130"/>
        <v>0</v>
      </c>
      <c r="AO258" s="146">
        <f t="shared" si="130"/>
        <v>0</v>
      </c>
      <c r="AP258" s="146">
        <f t="shared" si="130"/>
        <v>0</v>
      </c>
      <c r="AQ258" s="146">
        <f t="shared" si="130"/>
        <v>0</v>
      </c>
      <c r="AR258" s="146">
        <f t="shared" si="130"/>
        <v>0</v>
      </c>
      <c r="AS258" s="146">
        <f t="shared" si="130"/>
        <v>0</v>
      </c>
      <c r="AT258" s="146">
        <f t="shared" si="130"/>
        <v>0</v>
      </c>
      <c r="AU258" s="146">
        <f t="shared" si="130"/>
        <v>0</v>
      </c>
      <c r="AV258" s="146">
        <f t="shared" si="130"/>
        <v>1</v>
      </c>
      <c r="AW258" s="146">
        <f t="shared" si="130"/>
        <v>1</v>
      </c>
      <c r="AX258" s="146">
        <f t="shared" si="130"/>
        <v>1</v>
      </c>
      <c r="AY258" s="146">
        <f t="shared" si="130"/>
        <v>1</v>
      </c>
      <c r="AZ258" s="146">
        <f t="shared" si="130"/>
        <v>1</v>
      </c>
      <c r="BA258" s="146">
        <f t="shared" si="130"/>
        <v>1</v>
      </c>
      <c r="BB258" s="146">
        <f t="shared" si="130"/>
        <v>1</v>
      </c>
      <c r="BC258" s="146">
        <f t="shared" si="130"/>
        <v>1</v>
      </c>
      <c r="BD258" s="146">
        <f t="shared" si="130"/>
        <v>1</v>
      </c>
      <c r="BE258" s="146">
        <f t="shared" si="129"/>
        <v>1</v>
      </c>
      <c r="BF258" s="146">
        <f t="shared" si="129"/>
        <v>1</v>
      </c>
      <c r="BG258" s="146">
        <f t="shared" si="129"/>
        <v>1</v>
      </c>
      <c r="BH258" s="146">
        <f t="shared" si="129"/>
        <v>1</v>
      </c>
      <c r="BI258" s="146">
        <f t="shared" si="129"/>
        <v>1</v>
      </c>
      <c r="BJ258" s="146">
        <f t="shared" si="129"/>
        <v>1</v>
      </c>
      <c r="BK258" s="146">
        <f t="shared" si="129"/>
        <v>1</v>
      </c>
      <c r="BL258" s="146">
        <f t="shared" si="129"/>
        <v>1</v>
      </c>
      <c r="BM258" s="146">
        <f t="shared" si="129"/>
        <v>1</v>
      </c>
      <c r="BN258" s="146">
        <f t="shared" si="129"/>
        <v>1</v>
      </c>
      <c r="BO258" s="146">
        <f t="shared" si="129"/>
        <v>1</v>
      </c>
    </row>
    <row r="259" spans="1:67" s="129" customFormat="1" ht="18.75" customHeight="1" x14ac:dyDescent="0.25">
      <c r="A259" s="122"/>
      <c r="B259" s="145" t="s">
        <v>1153</v>
      </c>
      <c r="C259" s="145" t="s">
        <v>1154</v>
      </c>
      <c r="D259" s="145" t="s">
        <v>19</v>
      </c>
      <c r="E259" s="224">
        <f>VLOOKUP(B259,'Cuadro Control'!C296:J2189,8,FALSE)</f>
        <v>46410609.014634147</v>
      </c>
      <c r="F259" s="146">
        <f t="shared" si="125"/>
        <v>8.742083556535862E-3</v>
      </c>
      <c r="G259" s="147">
        <v>46484</v>
      </c>
      <c r="H259" s="147">
        <v>46485</v>
      </c>
      <c r="I259" s="146">
        <f t="shared" si="126"/>
        <v>0</v>
      </c>
      <c r="J259" s="146">
        <f t="shared" si="126"/>
        <v>0</v>
      </c>
      <c r="K259" s="146">
        <f t="shared" si="126"/>
        <v>0</v>
      </c>
      <c r="L259" s="146">
        <f t="shared" si="126"/>
        <v>0</v>
      </c>
      <c r="M259" s="146">
        <f t="shared" si="126"/>
        <v>0</v>
      </c>
      <c r="N259" s="146">
        <f t="shared" si="126"/>
        <v>0</v>
      </c>
      <c r="O259" s="146">
        <f t="shared" si="126"/>
        <v>0</v>
      </c>
      <c r="P259" s="146">
        <f t="shared" si="126"/>
        <v>0</v>
      </c>
      <c r="Q259" s="146">
        <f t="shared" si="126"/>
        <v>0</v>
      </c>
      <c r="R259" s="146">
        <f t="shared" si="126"/>
        <v>0</v>
      </c>
      <c r="S259" s="146">
        <f t="shared" si="126"/>
        <v>0</v>
      </c>
      <c r="T259" s="146">
        <f t="shared" si="126"/>
        <v>0</v>
      </c>
      <c r="U259" s="146">
        <f t="shared" si="126"/>
        <v>0</v>
      </c>
      <c r="V259" s="146">
        <f t="shared" si="126"/>
        <v>0</v>
      </c>
      <c r="W259" s="146">
        <f t="shared" si="126"/>
        <v>0</v>
      </c>
      <c r="X259" s="146">
        <f t="shared" si="126"/>
        <v>0</v>
      </c>
      <c r="Y259" s="146">
        <f t="shared" si="130"/>
        <v>0</v>
      </c>
      <c r="Z259" s="146">
        <f t="shared" si="130"/>
        <v>0</v>
      </c>
      <c r="AA259" s="146">
        <f t="shared" si="130"/>
        <v>0</v>
      </c>
      <c r="AB259" s="146">
        <f t="shared" si="130"/>
        <v>0</v>
      </c>
      <c r="AC259" s="146">
        <f t="shared" si="130"/>
        <v>0</v>
      </c>
      <c r="AD259" s="146">
        <f t="shared" si="130"/>
        <v>0</v>
      </c>
      <c r="AE259" s="146">
        <f t="shared" si="130"/>
        <v>0</v>
      </c>
      <c r="AF259" s="146">
        <f t="shared" si="130"/>
        <v>0</v>
      </c>
      <c r="AG259" s="146">
        <f t="shared" si="130"/>
        <v>0</v>
      </c>
      <c r="AH259" s="146">
        <f t="shared" si="130"/>
        <v>0</v>
      </c>
      <c r="AI259" s="146">
        <f t="shared" si="130"/>
        <v>0</v>
      </c>
      <c r="AJ259" s="146">
        <f t="shared" si="130"/>
        <v>0</v>
      </c>
      <c r="AK259" s="146">
        <f t="shared" si="130"/>
        <v>0</v>
      </c>
      <c r="AL259" s="146">
        <f t="shared" si="130"/>
        <v>0</v>
      </c>
      <c r="AM259" s="146">
        <f t="shared" si="130"/>
        <v>0</v>
      </c>
      <c r="AN259" s="146">
        <f t="shared" si="130"/>
        <v>0</v>
      </c>
      <c r="AO259" s="146">
        <f t="shared" si="130"/>
        <v>0</v>
      </c>
      <c r="AP259" s="146">
        <f t="shared" si="130"/>
        <v>0</v>
      </c>
      <c r="AQ259" s="146">
        <f t="shared" si="130"/>
        <v>0</v>
      </c>
      <c r="AR259" s="146">
        <f t="shared" si="130"/>
        <v>0</v>
      </c>
      <c r="AS259" s="146">
        <f t="shared" si="130"/>
        <v>0</v>
      </c>
      <c r="AT259" s="146">
        <f t="shared" si="130"/>
        <v>0</v>
      </c>
      <c r="AU259" s="146">
        <f t="shared" si="130"/>
        <v>0</v>
      </c>
      <c r="AV259" s="146">
        <f t="shared" si="130"/>
        <v>1</v>
      </c>
      <c r="AW259" s="146">
        <f t="shared" si="130"/>
        <v>1</v>
      </c>
      <c r="AX259" s="146">
        <f t="shared" si="130"/>
        <v>1</v>
      </c>
      <c r="AY259" s="146">
        <f t="shared" si="130"/>
        <v>1</v>
      </c>
      <c r="AZ259" s="146">
        <f t="shared" si="130"/>
        <v>1</v>
      </c>
      <c r="BA259" s="146">
        <f t="shared" si="130"/>
        <v>1</v>
      </c>
      <c r="BB259" s="146">
        <f t="shared" si="130"/>
        <v>1</v>
      </c>
      <c r="BC259" s="146">
        <f t="shared" si="130"/>
        <v>1</v>
      </c>
      <c r="BD259" s="146">
        <f t="shared" si="130"/>
        <v>1</v>
      </c>
      <c r="BE259" s="146">
        <f t="shared" si="129"/>
        <v>1</v>
      </c>
      <c r="BF259" s="146">
        <f t="shared" si="129"/>
        <v>1</v>
      </c>
      <c r="BG259" s="146">
        <f t="shared" si="129"/>
        <v>1</v>
      </c>
      <c r="BH259" s="146">
        <f t="shared" si="129"/>
        <v>1</v>
      </c>
      <c r="BI259" s="146">
        <f t="shared" si="129"/>
        <v>1</v>
      </c>
      <c r="BJ259" s="146">
        <f t="shared" si="129"/>
        <v>1</v>
      </c>
      <c r="BK259" s="146">
        <f t="shared" si="129"/>
        <v>1</v>
      </c>
      <c r="BL259" s="146">
        <f t="shared" si="129"/>
        <v>1</v>
      </c>
      <c r="BM259" s="146">
        <f t="shared" si="129"/>
        <v>1</v>
      </c>
      <c r="BN259" s="146">
        <f t="shared" si="129"/>
        <v>1</v>
      </c>
      <c r="BO259" s="146">
        <f t="shared" si="129"/>
        <v>1</v>
      </c>
    </row>
    <row r="260" spans="1:67" s="129" customFormat="1" ht="18.75" customHeight="1" x14ac:dyDescent="0.25">
      <c r="A260" s="122"/>
      <c r="B260" s="145" t="s">
        <v>1155</v>
      </c>
      <c r="C260" s="145" t="s">
        <v>1156</v>
      </c>
      <c r="D260" s="145" t="s">
        <v>9</v>
      </c>
      <c r="E260" s="224">
        <f>VLOOKUP(B260,'Cuadro Control'!C297:J2190,8,FALSE)</f>
        <v>1587346329.5488234</v>
      </c>
      <c r="F260" s="146">
        <f t="shared" si="125"/>
        <v>0.29899875353285565</v>
      </c>
      <c r="G260" s="147">
        <v>46484</v>
      </c>
      <c r="H260" s="147">
        <v>46493</v>
      </c>
      <c r="I260" s="146">
        <f t="shared" si="126"/>
        <v>0</v>
      </c>
      <c r="J260" s="146">
        <f t="shared" si="126"/>
        <v>0</v>
      </c>
      <c r="K260" s="146">
        <f t="shared" si="126"/>
        <v>0</v>
      </c>
      <c r="L260" s="146">
        <f t="shared" si="126"/>
        <v>0</v>
      </c>
      <c r="M260" s="146">
        <f t="shared" si="126"/>
        <v>0</v>
      </c>
      <c r="N260" s="146">
        <f t="shared" si="126"/>
        <v>0</v>
      </c>
      <c r="O260" s="146">
        <f t="shared" si="126"/>
        <v>0</v>
      </c>
      <c r="P260" s="146">
        <f t="shared" si="126"/>
        <v>0</v>
      </c>
      <c r="Q260" s="146">
        <f t="shared" si="126"/>
        <v>0</v>
      </c>
      <c r="R260" s="146">
        <f t="shared" si="126"/>
        <v>0</v>
      </c>
      <c r="S260" s="146">
        <f t="shared" si="126"/>
        <v>0</v>
      </c>
      <c r="T260" s="146">
        <f t="shared" si="126"/>
        <v>0</v>
      </c>
      <c r="U260" s="146">
        <f t="shared" si="126"/>
        <v>0</v>
      </c>
      <c r="V260" s="146">
        <f t="shared" si="126"/>
        <v>0</v>
      </c>
      <c r="W260" s="146">
        <f t="shared" si="126"/>
        <v>0</v>
      </c>
      <c r="X260" s="146">
        <f t="shared" si="126"/>
        <v>0</v>
      </c>
      <c r="Y260" s="146">
        <f t="shared" si="130"/>
        <v>0</v>
      </c>
      <c r="Z260" s="146">
        <f t="shared" si="130"/>
        <v>0</v>
      </c>
      <c r="AA260" s="146">
        <f t="shared" si="130"/>
        <v>0</v>
      </c>
      <c r="AB260" s="146">
        <f t="shared" si="130"/>
        <v>0</v>
      </c>
      <c r="AC260" s="146">
        <f t="shared" si="130"/>
        <v>0</v>
      </c>
      <c r="AD260" s="146">
        <f t="shared" si="130"/>
        <v>0</v>
      </c>
      <c r="AE260" s="146">
        <f t="shared" si="130"/>
        <v>0</v>
      </c>
      <c r="AF260" s="146">
        <f t="shared" si="130"/>
        <v>0</v>
      </c>
      <c r="AG260" s="146">
        <f t="shared" si="130"/>
        <v>0</v>
      </c>
      <c r="AH260" s="146">
        <f t="shared" si="130"/>
        <v>0</v>
      </c>
      <c r="AI260" s="146">
        <f t="shared" si="130"/>
        <v>0</v>
      </c>
      <c r="AJ260" s="146">
        <f t="shared" si="130"/>
        <v>0</v>
      </c>
      <c r="AK260" s="146">
        <f t="shared" si="130"/>
        <v>0</v>
      </c>
      <c r="AL260" s="146">
        <f t="shared" si="130"/>
        <v>0</v>
      </c>
      <c r="AM260" s="146">
        <f t="shared" si="130"/>
        <v>0</v>
      </c>
      <c r="AN260" s="146">
        <f t="shared" si="130"/>
        <v>0</v>
      </c>
      <c r="AO260" s="146">
        <f t="shared" si="130"/>
        <v>0</v>
      </c>
      <c r="AP260" s="146">
        <f t="shared" si="130"/>
        <v>0</v>
      </c>
      <c r="AQ260" s="146">
        <f t="shared" si="130"/>
        <v>0</v>
      </c>
      <c r="AR260" s="146">
        <f t="shared" si="130"/>
        <v>0</v>
      </c>
      <c r="AS260" s="146">
        <f t="shared" si="130"/>
        <v>0</v>
      </c>
      <c r="AT260" s="146">
        <f t="shared" si="130"/>
        <v>0</v>
      </c>
      <c r="AU260" s="146">
        <f t="shared" si="130"/>
        <v>0</v>
      </c>
      <c r="AV260" s="146">
        <f t="shared" si="130"/>
        <v>0.3</v>
      </c>
      <c r="AW260" s="146">
        <f t="shared" si="130"/>
        <v>1</v>
      </c>
      <c r="AX260" s="146">
        <f t="shared" si="130"/>
        <v>1</v>
      </c>
      <c r="AY260" s="146">
        <f t="shared" si="130"/>
        <v>1</v>
      </c>
      <c r="AZ260" s="146">
        <f t="shared" si="130"/>
        <v>1</v>
      </c>
      <c r="BA260" s="146">
        <f t="shared" si="130"/>
        <v>1</v>
      </c>
      <c r="BB260" s="146">
        <f t="shared" si="130"/>
        <v>1</v>
      </c>
      <c r="BC260" s="146">
        <f t="shared" si="130"/>
        <v>1</v>
      </c>
      <c r="BD260" s="146">
        <f t="shared" si="130"/>
        <v>1</v>
      </c>
      <c r="BE260" s="146">
        <f t="shared" si="129"/>
        <v>1</v>
      </c>
      <c r="BF260" s="146">
        <f t="shared" si="129"/>
        <v>1</v>
      </c>
      <c r="BG260" s="146">
        <f t="shared" si="129"/>
        <v>1</v>
      </c>
      <c r="BH260" s="146">
        <f t="shared" si="129"/>
        <v>1</v>
      </c>
      <c r="BI260" s="146">
        <f t="shared" si="129"/>
        <v>1</v>
      </c>
      <c r="BJ260" s="146">
        <f t="shared" si="129"/>
        <v>1</v>
      </c>
      <c r="BK260" s="146">
        <f t="shared" si="129"/>
        <v>1</v>
      </c>
      <c r="BL260" s="146">
        <f t="shared" si="129"/>
        <v>1</v>
      </c>
      <c r="BM260" s="146">
        <f t="shared" si="129"/>
        <v>1</v>
      </c>
      <c r="BN260" s="146">
        <f t="shared" si="129"/>
        <v>1</v>
      </c>
      <c r="BO260" s="146">
        <f t="shared" si="129"/>
        <v>1</v>
      </c>
    </row>
    <row r="261" spans="1:67" s="129" customFormat="1" ht="18.75" customHeight="1" x14ac:dyDescent="0.25">
      <c r="A261" s="122"/>
      <c r="B261" s="142" t="s">
        <v>1157</v>
      </c>
      <c r="C261" s="142" t="s">
        <v>1158</v>
      </c>
      <c r="D261" s="142" t="s">
        <v>9</v>
      </c>
      <c r="E261" s="223">
        <f>VLOOKUP(B261,'Cuadro Control'!C298:J2191,8,FALSE)</f>
        <v>179532477.23999998</v>
      </c>
      <c r="F261" s="143">
        <f t="shared" si="125"/>
        <v>3.3817438522495219E-2</v>
      </c>
      <c r="G261" s="144">
        <v>46485</v>
      </c>
      <c r="H261" s="144">
        <v>46498</v>
      </c>
      <c r="I261" s="143">
        <f t="shared" si="126"/>
        <v>0</v>
      </c>
      <c r="J261" s="143">
        <f t="shared" si="126"/>
        <v>0</v>
      </c>
      <c r="K261" s="143">
        <f t="shared" si="126"/>
        <v>0</v>
      </c>
      <c r="L261" s="143">
        <f t="shared" si="126"/>
        <v>0</v>
      </c>
      <c r="M261" s="143">
        <f t="shared" si="126"/>
        <v>0</v>
      </c>
      <c r="N261" s="143">
        <f t="shared" si="126"/>
        <v>0</v>
      </c>
      <c r="O261" s="143">
        <f t="shared" si="126"/>
        <v>0</v>
      </c>
      <c r="P261" s="143">
        <f t="shared" si="126"/>
        <v>0</v>
      </c>
      <c r="Q261" s="143">
        <f t="shared" si="126"/>
        <v>0</v>
      </c>
      <c r="R261" s="143">
        <f t="shared" si="126"/>
        <v>0</v>
      </c>
      <c r="S261" s="143">
        <f t="shared" si="126"/>
        <v>0</v>
      </c>
      <c r="T261" s="143">
        <f t="shared" si="126"/>
        <v>0</v>
      </c>
      <c r="U261" s="143">
        <f t="shared" si="126"/>
        <v>0</v>
      </c>
      <c r="V261" s="143">
        <f t="shared" si="126"/>
        <v>0</v>
      </c>
      <c r="W261" s="143">
        <f t="shared" si="126"/>
        <v>0</v>
      </c>
      <c r="X261" s="143">
        <f t="shared" si="126"/>
        <v>0</v>
      </c>
      <c r="Y261" s="143">
        <f t="shared" si="130"/>
        <v>0</v>
      </c>
      <c r="Z261" s="143">
        <f t="shared" si="130"/>
        <v>0</v>
      </c>
      <c r="AA261" s="143">
        <f t="shared" si="130"/>
        <v>0</v>
      </c>
      <c r="AB261" s="143">
        <f t="shared" si="130"/>
        <v>0</v>
      </c>
      <c r="AC261" s="143">
        <f t="shared" si="130"/>
        <v>0</v>
      </c>
      <c r="AD261" s="143">
        <f t="shared" si="130"/>
        <v>0</v>
      </c>
      <c r="AE261" s="143">
        <f t="shared" si="130"/>
        <v>0</v>
      </c>
      <c r="AF261" s="143">
        <f t="shared" si="130"/>
        <v>0</v>
      </c>
      <c r="AG261" s="143">
        <f t="shared" si="130"/>
        <v>0</v>
      </c>
      <c r="AH261" s="143">
        <f t="shared" si="130"/>
        <v>0</v>
      </c>
      <c r="AI261" s="143">
        <f t="shared" si="130"/>
        <v>0</v>
      </c>
      <c r="AJ261" s="143">
        <f t="shared" si="130"/>
        <v>0</v>
      </c>
      <c r="AK261" s="143">
        <f t="shared" si="130"/>
        <v>0</v>
      </c>
      <c r="AL261" s="143">
        <f t="shared" si="130"/>
        <v>0</v>
      </c>
      <c r="AM261" s="143">
        <f t="shared" si="130"/>
        <v>0</v>
      </c>
      <c r="AN261" s="143">
        <f t="shared" si="130"/>
        <v>0</v>
      </c>
      <c r="AO261" s="143">
        <f t="shared" si="130"/>
        <v>0</v>
      </c>
      <c r="AP261" s="143">
        <f t="shared" si="130"/>
        <v>0</v>
      </c>
      <c r="AQ261" s="143">
        <f t="shared" si="130"/>
        <v>0</v>
      </c>
      <c r="AR261" s="143">
        <f t="shared" si="130"/>
        <v>0</v>
      </c>
      <c r="AS261" s="143">
        <f t="shared" si="130"/>
        <v>0</v>
      </c>
      <c r="AT261" s="143">
        <f t="shared" si="130"/>
        <v>0</v>
      </c>
      <c r="AU261" s="143">
        <f t="shared" si="130"/>
        <v>0</v>
      </c>
      <c r="AV261" s="143">
        <f t="shared" si="130"/>
        <v>0.14285714285714285</v>
      </c>
      <c r="AW261" s="143">
        <f t="shared" si="130"/>
        <v>0.6428571428571429</v>
      </c>
      <c r="AX261" s="143">
        <f t="shared" si="130"/>
        <v>1</v>
      </c>
      <c r="AY261" s="143">
        <f t="shared" si="130"/>
        <v>1</v>
      </c>
      <c r="AZ261" s="143">
        <f t="shared" si="130"/>
        <v>1</v>
      </c>
      <c r="BA261" s="143">
        <f t="shared" si="130"/>
        <v>1</v>
      </c>
      <c r="BB261" s="143">
        <f t="shared" si="130"/>
        <v>1</v>
      </c>
      <c r="BC261" s="143">
        <f t="shared" si="130"/>
        <v>1</v>
      </c>
      <c r="BD261" s="143">
        <f t="shared" si="130"/>
        <v>1</v>
      </c>
      <c r="BE261" s="143">
        <f t="shared" si="129"/>
        <v>1</v>
      </c>
      <c r="BF261" s="143">
        <f t="shared" si="129"/>
        <v>1</v>
      </c>
      <c r="BG261" s="143">
        <f t="shared" si="129"/>
        <v>1</v>
      </c>
      <c r="BH261" s="143">
        <f t="shared" si="129"/>
        <v>1</v>
      </c>
      <c r="BI261" s="143">
        <f t="shared" si="129"/>
        <v>1</v>
      </c>
      <c r="BJ261" s="143">
        <f t="shared" si="129"/>
        <v>1</v>
      </c>
      <c r="BK261" s="143">
        <f t="shared" si="129"/>
        <v>1</v>
      </c>
      <c r="BL261" s="143">
        <f t="shared" si="129"/>
        <v>1</v>
      </c>
      <c r="BM261" s="143">
        <f t="shared" si="129"/>
        <v>1</v>
      </c>
      <c r="BN261" s="143">
        <f t="shared" si="129"/>
        <v>1</v>
      </c>
      <c r="BO261" s="143">
        <f t="shared" si="129"/>
        <v>1</v>
      </c>
    </row>
    <row r="262" spans="1:67" s="129" customFormat="1" ht="18.75" customHeight="1" x14ac:dyDescent="0.25">
      <c r="A262" s="122"/>
      <c r="B262" s="148" t="s">
        <v>1159</v>
      </c>
      <c r="C262" s="148" t="s">
        <v>1982</v>
      </c>
      <c r="D262" s="148" t="s">
        <v>3</v>
      </c>
      <c r="E262" s="225">
        <f>VLOOKUP(B262,'Cuadro Control'!C299:J2192,8,FALSE)</f>
        <v>0</v>
      </c>
      <c r="F262" s="149">
        <f>IFERROR(E262/$E$246,0)</f>
        <v>0</v>
      </c>
      <c r="G262" s="150">
        <v>46606</v>
      </c>
      <c r="H262" s="150">
        <v>46606</v>
      </c>
      <c r="I262" s="149">
        <f t="shared" si="126"/>
        <v>0</v>
      </c>
      <c r="J262" s="149">
        <f t="shared" si="126"/>
        <v>0</v>
      </c>
      <c r="K262" s="149">
        <f t="shared" si="126"/>
        <v>0</v>
      </c>
      <c r="L262" s="149">
        <f t="shared" si="126"/>
        <v>0</v>
      </c>
      <c r="M262" s="149">
        <f t="shared" si="126"/>
        <v>0</v>
      </c>
      <c r="N262" s="149">
        <f t="shared" si="126"/>
        <v>0</v>
      </c>
      <c r="O262" s="149">
        <f t="shared" si="126"/>
        <v>0</v>
      </c>
      <c r="P262" s="149">
        <f t="shared" si="126"/>
        <v>0</v>
      </c>
      <c r="Q262" s="149">
        <f t="shared" si="126"/>
        <v>0</v>
      </c>
      <c r="R262" s="149">
        <f t="shared" si="126"/>
        <v>0</v>
      </c>
      <c r="S262" s="149">
        <f t="shared" si="126"/>
        <v>0</v>
      </c>
      <c r="T262" s="149">
        <f t="shared" si="126"/>
        <v>0</v>
      </c>
      <c r="U262" s="149">
        <f t="shared" si="126"/>
        <v>0</v>
      </c>
      <c r="V262" s="149">
        <f t="shared" si="126"/>
        <v>0</v>
      </c>
      <c r="W262" s="149">
        <f t="shared" si="126"/>
        <v>0</v>
      </c>
      <c r="X262" s="149">
        <f t="shared" ref="X262:BO262" si="131">IF($G262=0,0,IF(X$6&lt;$G262,0,IF(X$6&gt;$H262,1,(X$6-$G262+1)/($H262-$G262+1))))</f>
        <v>0</v>
      </c>
      <c r="Y262" s="149">
        <f t="shared" si="131"/>
        <v>0</v>
      </c>
      <c r="Z262" s="149">
        <f t="shared" si="131"/>
        <v>0</v>
      </c>
      <c r="AA262" s="149">
        <f t="shared" si="131"/>
        <v>0</v>
      </c>
      <c r="AB262" s="149">
        <f t="shared" si="131"/>
        <v>0</v>
      </c>
      <c r="AC262" s="149">
        <f t="shared" si="131"/>
        <v>0</v>
      </c>
      <c r="AD262" s="149">
        <f t="shared" si="131"/>
        <v>0</v>
      </c>
      <c r="AE262" s="149">
        <f t="shared" si="131"/>
        <v>0</v>
      </c>
      <c r="AF262" s="149">
        <f t="shared" si="131"/>
        <v>0</v>
      </c>
      <c r="AG262" s="149">
        <f t="shared" si="131"/>
        <v>0</v>
      </c>
      <c r="AH262" s="149">
        <f t="shared" si="131"/>
        <v>0</v>
      </c>
      <c r="AI262" s="149">
        <f t="shared" si="131"/>
        <v>0</v>
      </c>
      <c r="AJ262" s="149">
        <f t="shared" si="131"/>
        <v>0</v>
      </c>
      <c r="AK262" s="149">
        <f t="shared" si="131"/>
        <v>0</v>
      </c>
      <c r="AL262" s="149">
        <f t="shared" si="131"/>
        <v>0</v>
      </c>
      <c r="AM262" s="149">
        <f t="shared" si="131"/>
        <v>0</v>
      </c>
      <c r="AN262" s="149">
        <f t="shared" si="131"/>
        <v>0</v>
      </c>
      <c r="AO262" s="149">
        <f t="shared" si="131"/>
        <v>0</v>
      </c>
      <c r="AP262" s="149">
        <f t="shared" si="131"/>
        <v>0</v>
      </c>
      <c r="AQ262" s="149">
        <f t="shared" si="131"/>
        <v>0</v>
      </c>
      <c r="AR262" s="149">
        <f t="shared" si="131"/>
        <v>0</v>
      </c>
      <c r="AS262" s="149">
        <f t="shared" si="131"/>
        <v>0</v>
      </c>
      <c r="AT262" s="149">
        <f t="shared" si="131"/>
        <v>0</v>
      </c>
      <c r="AU262" s="149">
        <f t="shared" si="131"/>
        <v>0</v>
      </c>
      <c r="AV262" s="149">
        <f t="shared" si="131"/>
        <v>0</v>
      </c>
      <c r="AW262" s="149">
        <f t="shared" si="131"/>
        <v>0</v>
      </c>
      <c r="AX262" s="149">
        <f t="shared" si="131"/>
        <v>0</v>
      </c>
      <c r="AY262" s="149">
        <f t="shared" si="131"/>
        <v>0</v>
      </c>
      <c r="AZ262" s="149">
        <f t="shared" si="131"/>
        <v>0</v>
      </c>
      <c r="BA262" s="149">
        <f t="shared" si="131"/>
        <v>0</v>
      </c>
      <c r="BB262" s="149">
        <f t="shared" si="131"/>
        <v>0</v>
      </c>
      <c r="BC262" s="149">
        <f t="shared" si="131"/>
        <v>0</v>
      </c>
      <c r="BD262" s="149">
        <f t="shared" si="131"/>
        <v>0</v>
      </c>
      <c r="BE262" s="149">
        <f t="shared" si="131"/>
        <v>0</v>
      </c>
      <c r="BF262" s="149">
        <f t="shared" si="131"/>
        <v>0</v>
      </c>
      <c r="BG262" s="149">
        <f t="shared" si="131"/>
        <v>0</v>
      </c>
      <c r="BH262" s="149">
        <f t="shared" si="131"/>
        <v>0</v>
      </c>
      <c r="BI262" s="149">
        <f t="shared" si="131"/>
        <v>0</v>
      </c>
      <c r="BJ262" s="149">
        <f t="shared" si="131"/>
        <v>0</v>
      </c>
      <c r="BK262" s="149">
        <f t="shared" si="131"/>
        <v>0</v>
      </c>
      <c r="BL262" s="149">
        <f t="shared" si="131"/>
        <v>0</v>
      </c>
      <c r="BM262" s="149">
        <f t="shared" si="131"/>
        <v>0</v>
      </c>
      <c r="BN262" s="149">
        <f t="shared" si="131"/>
        <v>1</v>
      </c>
      <c r="BO262" s="149">
        <f t="shared" si="131"/>
        <v>1</v>
      </c>
    </row>
    <row r="263" spans="1:67" s="129" customFormat="1" ht="18.75" customHeight="1" x14ac:dyDescent="0.25">
      <c r="A263" s="122"/>
      <c r="B263" s="151" t="s">
        <v>1160</v>
      </c>
      <c r="C263" s="151" t="s">
        <v>1161</v>
      </c>
      <c r="D263" s="151" t="s">
        <v>38</v>
      </c>
      <c r="E263" s="226">
        <f>SUM(E264:E279)</f>
        <v>5308872732.0543728</v>
      </c>
      <c r="F263" s="152">
        <f>IFERROR(E263/$E$109,0)</f>
        <v>2.9408554574576196E-2</v>
      </c>
      <c r="G263" s="153">
        <v>46310</v>
      </c>
      <c r="H263" s="153">
        <v>46606</v>
      </c>
      <c r="I263" s="152">
        <f>SUMPRODUCT($F264:$F278,I264:I278)</f>
        <v>0</v>
      </c>
      <c r="J263" s="152">
        <f t="shared" ref="J263:BO263" si="132">SUMPRODUCT($F264:$F278,J264:J278)</f>
        <v>0</v>
      </c>
      <c r="K263" s="152">
        <f t="shared" si="132"/>
        <v>0</v>
      </c>
      <c r="L263" s="152">
        <f t="shared" si="132"/>
        <v>0</v>
      </c>
      <c r="M263" s="152">
        <f t="shared" si="132"/>
        <v>0</v>
      </c>
      <c r="N263" s="152">
        <f t="shared" si="132"/>
        <v>0</v>
      </c>
      <c r="O263" s="152">
        <f t="shared" si="132"/>
        <v>0</v>
      </c>
      <c r="P263" s="152">
        <f t="shared" si="132"/>
        <v>0</v>
      </c>
      <c r="Q263" s="152">
        <f t="shared" si="132"/>
        <v>0</v>
      </c>
      <c r="R263" s="152">
        <f t="shared" si="132"/>
        <v>0</v>
      </c>
      <c r="S263" s="152">
        <f t="shared" si="132"/>
        <v>0</v>
      </c>
      <c r="T263" s="152">
        <f t="shared" si="132"/>
        <v>0</v>
      </c>
      <c r="U263" s="152">
        <f t="shared" si="132"/>
        <v>0</v>
      </c>
      <c r="V263" s="152">
        <f t="shared" si="132"/>
        <v>0</v>
      </c>
      <c r="W263" s="152">
        <f t="shared" si="132"/>
        <v>3.4856439644409742E-3</v>
      </c>
      <c r="X263" s="152">
        <f t="shared" si="132"/>
        <v>1.5685397839984384E-2</v>
      </c>
      <c r="Y263" s="152">
        <f t="shared" si="132"/>
        <v>1.5685397839984384E-2</v>
      </c>
      <c r="Z263" s="152">
        <f t="shared" si="132"/>
        <v>1.5685397839984384E-2</v>
      </c>
      <c r="AA263" s="152">
        <f t="shared" si="132"/>
        <v>2.2223184703489773E-2</v>
      </c>
      <c r="AB263" s="152">
        <f t="shared" si="132"/>
        <v>6.7987692748027503E-2</v>
      </c>
      <c r="AC263" s="152">
        <f t="shared" si="132"/>
        <v>0.12159739126547237</v>
      </c>
      <c r="AD263" s="152">
        <f t="shared" si="132"/>
        <v>0.17376706331582181</v>
      </c>
      <c r="AE263" s="152">
        <f t="shared" si="132"/>
        <v>0.25543319267037035</v>
      </c>
      <c r="AF263" s="152">
        <f t="shared" si="132"/>
        <v>0.34948621049101281</v>
      </c>
      <c r="AG263" s="152">
        <f t="shared" si="132"/>
        <v>0.41666693750575734</v>
      </c>
      <c r="AH263" s="152">
        <f t="shared" si="132"/>
        <v>0.41666693750575734</v>
      </c>
      <c r="AI263" s="152">
        <f t="shared" si="132"/>
        <v>0.41666693750575734</v>
      </c>
      <c r="AJ263" s="152">
        <f t="shared" si="132"/>
        <v>0.41666693750575734</v>
      </c>
      <c r="AK263" s="152">
        <f t="shared" si="132"/>
        <v>0.41666693750575734</v>
      </c>
      <c r="AL263" s="152">
        <f t="shared" si="132"/>
        <v>0.41666693750575734</v>
      </c>
      <c r="AM263" s="152">
        <f t="shared" si="132"/>
        <v>0.41666693750575734</v>
      </c>
      <c r="AN263" s="152">
        <f t="shared" si="132"/>
        <v>0.41666693750575734</v>
      </c>
      <c r="AO263" s="152">
        <f t="shared" si="132"/>
        <v>0.41666693750575734</v>
      </c>
      <c r="AP263" s="152">
        <f t="shared" si="132"/>
        <v>0.41666693750575734</v>
      </c>
      <c r="AQ263" s="152">
        <f t="shared" si="132"/>
        <v>0.41666693750575734</v>
      </c>
      <c r="AR263" s="152">
        <f t="shared" si="132"/>
        <v>0.41666693750575734</v>
      </c>
      <c r="AS263" s="152">
        <f t="shared" si="132"/>
        <v>0.41666693750575734</v>
      </c>
      <c r="AT263" s="152">
        <f t="shared" si="132"/>
        <v>0.41666693750575734</v>
      </c>
      <c r="AU263" s="152">
        <f t="shared" si="132"/>
        <v>0.64850810003989967</v>
      </c>
      <c r="AV263" s="152">
        <f t="shared" si="132"/>
        <v>0.71410290568127988</v>
      </c>
      <c r="AW263" s="152">
        <f t="shared" si="132"/>
        <v>0.90834159235553846</v>
      </c>
      <c r="AX263" s="152">
        <f t="shared" si="132"/>
        <v>1</v>
      </c>
      <c r="AY263" s="152">
        <f t="shared" si="132"/>
        <v>1</v>
      </c>
      <c r="AZ263" s="152">
        <f t="shared" si="132"/>
        <v>1</v>
      </c>
      <c r="BA263" s="152">
        <f t="shared" si="132"/>
        <v>1</v>
      </c>
      <c r="BB263" s="152">
        <f t="shared" si="132"/>
        <v>1</v>
      </c>
      <c r="BC263" s="152">
        <f t="shared" si="132"/>
        <v>1</v>
      </c>
      <c r="BD263" s="152">
        <f t="shared" si="132"/>
        <v>1</v>
      </c>
      <c r="BE263" s="152">
        <f t="shared" si="132"/>
        <v>1</v>
      </c>
      <c r="BF263" s="152">
        <f t="shared" si="132"/>
        <v>1</v>
      </c>
      <c r="BG263" s="152">
        <f t="shared" si="132"/>
        <v>1</v>
      </c>
      <c r="BH263" s="152">
        <f t="shared" si="132"/>
        <v>1</v>
      </c>
      <c r="BI263" s="152">
        <f t="shared" si="132"/>
        <v>1</v>
      </c>
      <c r="BJ263" s="152">
        <f t="shared" si="132"/>
        <v>1</v>
      </c>
      <c r="BK263" s="152">
        <f t="shared" si="132"/>
        <v>1</v>
      </c>
      <c r="BL263" s="152">
        <f t="shared" si="132"/>
        <v>1</v>
      </c>
      <c r="BM263" s="152">
        <f t="shared" si="132"/>
        <v>1</v>
      </c>
      <c r="BN263" s="152">
        <f t="shared" si="132"/>
        <v>1</v>
      </c>
      <c r="BO263" s="152">
        <f t="shared" si="132"/>
        <v>1</v>
      </c>
    </row>
    <row r="264" spans="1:67" s="129" customFormat="1" ht="18.75" customHeight="1" x14ac:dyDescent="0.25">
      <c r="A264" s="122"/>
      <c r="B264" s="145" t="s">
        <v>1162</v>
      </c>
      <c r="C264" s="145" t="s">
        <v>1163</v>
      </c>
      <c r="D264" s="145" t="s">
        <v>22</v>
      </c>
      <c r="E264" s="224">
        <f>VLOOKUP(B264,'Cuadro Control'!C301:J2194,8,FALSE)</f>
        <v>83271780.884117648</v>
      </c>
      <c r="F264" s="146">
        <f t="shared" ref="F264:F278" si="133">IFERROR(E264/$E$263,0)</f>
        <v>1.5685397839984384E-2</v>
      </c>
      <c r="G264" s="147">
        <v>46310</v>
      </c>
      <c r="H264" s="147">
        <v>46318</v>
      </c>
      <c r="I264" s="146">
        <f t="shared" ref="I264:X279" si="134">IF($G264=0,0,IF(I$6&lt;$G264,0,IF(I$6&gt;$H264,1,(I$6-$G264+1)/($H264-$G264+1))))</f>
        <v>0</v>
      </c>
      <c r="J264" s="146">
        <f t="shared" si="134"/>
        <v>0</v>
      </c>
      <c r="K264" s="146">
        <f t="shared" si="134"/>
        <v>0</v>
      </c>
      <c r="L264" s="146">
        <f t="shared" si="134"/>
        <v>0</v>
      </c>
      <c r="M264" s="146">
        <f t="shared" si="134"/>
        <v>0</v>
      </c>
      <c r="N264" s="146">
        <f t="shared" si="134"/>
        <v>0</v>
      </c>
      <c r="O264" s="146">
        <f t="shared" si="134"/>
        <v>0</v>
      </c>
      <c r="P264" s="146">
        <f t="shared" si="134"/>
        <v>0</v>
      </c>
      <c r="Q264" s="146">
        <f t="shared" si="134"/>
        <v>0</v>
      </c>
      <c r="R264" s="146">
        <f t="shared" si="134"/>
        <v>0</v>
      </c>
      <c r="S264" s="146">
        <f t="shared" si="134"/>
        <v>0</v>
      </c>
      <c r="T264" s="146">
        <f t="shared" si="134"/>
        <v>0</v>
      </c>
      <c r="U264" s="146">
        <f t="shared" si="134"/>
        <v>0</v>
      </c>
      <c r="V264" s="146">
        <f t="shared" si="134"/>
        <v>0</v>
      </c>
      <c r="W264" s="146">
        <f t="shared" si="134"/>
        <v>0.22222222222222221</v>
      </c>
      <c r="X264" s="146">
        <f t="shared" si="134"/>
        <v>1</v>
      </c>
      <c r="Y264" s="146">
        <f t="shared" ref="Y264:BD271" si="135">IF($G264=0,0,IF(Y$6&lt;$G264,0,IF(Y$6&gt;$H264,1,(Y$6-$G264+1)/($H264-$G264+1))))</f>
        <v>1</v>
      </c>
      <c r="Z264" s="146">
        <f t="shared" si="135"/>
        <v>1</v>
      </c>
      <c r="AA264" s="146">
        <f t="shared" si="135"/>
        <v>1</v>
      </c>
      <c r="AB264" s="146">
        <f t="shared" si="135"/>
        <v>1</v>
      </c>
      <c r="AC264" s="146">
        <f t="shared" si="135"/>
        <v>1</v>
      </c>
      <c r="AD264" s="146">
        <f t="shared" si="135"/>
        <v>1</v>
      </c>
      <c r="AE264" s="146">
        <f t="shared" si="135"/>
        <v>1</v>
      </c>
      <c r="AF264" s="146">
        <f t="shared" si="135"/>
        <v>1</v>
      </c>
      <c r="AG264" s="146">
        <f t="shared" si="135"/>
        <v>1</v>
      </c>
      <c r="AH264" s="146">
        <f t="shared" si="135"/>
        <v>1</v>
      </c>
      <c r="AI264" s="146">
        <f t="shared" si="135"/>
        <v>1</v>
      </c>
      <c r="AJ264" s="146">
        <f t="shared" si="135"/>
        <v>1</v>
      </c>
      <c r="AK264" s="146">
        <f t="shared" si="135"/>
        <v>1</v>
      </c>
      <c r="AL264" s="146">
        <f t="shared" si="135"/>
        <v>1</v>
      </c>
      <c r="AM264" s="146">
        <f t="shared" si="135"/>
        <v>1</v>
      </c>
      <c r="AN264" s="146">
        <f t="shared" si="135"/>
        <v>1</v>
      </c>
      <c r="AO264" s="146">
        <f t="shared" si="135"/>
        <v>1</v>
      </c>
      <c r="AP264" s="146">
        <f t="shared" si="135"/>
        <v>1</v>
      </c>
      <c r="AQ264" s="146">
        <f t="shared" si="135"/>
        <v>1</v>
      </c>
      <c r="AR264" s="146">
        <f t="shared" si="135"/>
        <v>1</v>
      </c>
      <c r="AS264" s="146">
        <f t="shared" si="135"/>
        <v>1</v>
      </c>
      <c r="AT264" s="146">
        <f t="shared" si="135"/>
        <v>1</v>
      </c>
      <c r="AU264" s="146">
        <f t="shared" si="135"/>
        <v>1</v>
      </c>
      <c r="AV264" s="146">
        <f t="shared" si="135"/>
        <v>1</v>
      </c>
      <c r="AW264" s="146">
        <f t="shared" si="135"/>
        <v>1</v>
      </c>
      <c r="AX264" s="146">
        <f t="shared" si="135"/>
        <v>1</v>
      </c>
      <c r="AY264" s="146">
        <f t="shared" si="135"/>
        <v>1</v>
      </c>
      <c r="AZ264" s="146">
        <f t="shared" si="135"/>
        <v>1</v>
      </c>
      <c r="BA264" s="146">
        <f t="shared" si="135"/>
        <v>1</v>
      </c>
      <c r="BB264" s="146">
        <f t="shared" si="135"/>
        <v>1</v>
      </c>
      <c r="BC264" s="146">
        <f t="shared" si="135"/>
        <v>1</v>
      </c>
      <c r="BD264" s="146">
        <f t="shared" si="135"/>
        <v>1</v>
      </c>
      <c r="BE264" s="146">
        <f t="shared" ref="BE264:BO270" si="136">IF($G264=0,0,IF(BE$6&lt;$G264,0,IF(BE$6&gt;$H264,1,(BE$6-$G264+1)/($H264-$G264+1))))</f>
        <v>1</v>
      </c>
      <c r="BF264" s="146">
        <f t="shared" si="136"/>
        <v>1</v>
      </c>
      <c r="BG264" s="146">
        <f t="shared" si="136"/>
        <v>1</v>
      </c>
      <c r="BH264" s="146">
        <f t="shared" si="136"/>
        <v>1</v>
      </c>
      <c r="BI264" s="146">
        <f t="shared" si="136"/>
        <v>1</v>
      </c>
      <c r="BJ264" s="146">
        <f t="shared" si="136"/>
        <v>1</v>
      </c>
      <c r="BK264" s="146">
        <f t="shared" si="136"/>
        <v>1</v>
      </c>
      <c r="BL264" s="146">
        <f t="shared" si="136"/>
        <v>1</v>
      </c>
      <c r="BM264" s="146">
        <f t="shared" si="136"/>
        <v>1</v>
      </c>
      <c r="BN264" s="146">
        <f t="shared" si="136"/>
        <v>1</v>
      </c>
      <c r="BO264" s="146">
        <f t="shared" si="136"/>
        <v>1</v>
      </c>
    </row>
    <row r="265" spans="1:67" s="129" customFormat="1" ht="18.75" customHeight="1" x14ac:dyDescent="0.25">
      <c r="A265" s="122"/>
      <c r="B265" s="145" t="s">
        <v>1164</v>
      </c>
      <c r="C265" s="145" t="s">
        <v>1165</v>
      </c>
      <c r="D265" s="145" t="s">
        <v>9</v>
      </c>
      <c r="E265" s="224">
        <f>VLOOKUP(B265,'Cuadro Control'!C302:J2195,8,FALSE)</f>
        <v>312374505.66882348</v>
      </c>
      <c r="F265" s="146">
        <f t="shared" si="133"/>
        <v>5.8840081771548515E-2</v>
      </c>
      <c r="G265" s="147">
        <v>46339</v>
      </c>
      <c r="H265" s="147">
        <v>46347</v>
      </c>
      <c r="I265" s="146">
        <f t="shared" si="134"/>
        <v>0</v>
      </c>
      <c r="J265" s="146">
        <f t="shared" si="134"/>
        <v>0</v>
      </c>
      <c r="K265" s="146">
        <f t="shared" si="134"/>
        <v>0</v>
      </c>
      <c r="L265" s="146">
        <f t="shared" si="134"/>
        <v>0</v>
      </c>
      <c r="M265" s="146">
        <f t="shared" si="134"/>
        <v>0</v>
      </c>
      <c r="N265" s="146">
        <f t="shared" si="134"/>
        <v>0</v>
      </c>
      <c r="O265" s="146">
        <f t="shared" si="134"/>
        <v>0</v>
      </c>
      <c r="P265" s="146">
        <f t="shared" si="134"/>
        <v>0</v>
      </c>
      <c r="Q265" s="146">
        <f t="shared" si="134"/>
        <v>0</v>
      </c>
      <c r="R265" s="146">
        <f t="shared" si="134"/>
        <v>0</v>
      </c>
      <c r="S265" s="146">
        <f t="shared" si="134"/>
        <v>0</v>
      </c>
      <c r="T265" s="146">
        <f t="shared" si="134"/>
        <v>0</v>
      </c>
      <c r="U265" s="146">
        <f t="shared" si="134"/>
        <v>0</v>
      </c>
      <c r="V265" s="146">
        <f t="shared" si="134"/>
        <v>0</v>
      </c>
      <c r="W265" s="146">
        <f t="shared" si="134"/>
        <v>0</v>
      </c>
      <c r="X265" s="146">
        <f t="shared" si="134"/>
        <v>0</v>
      </c>
      <c r="Y265" s="146">
        <f t="shared" si="135"/>
        <v>0</v>
      </c>
      <c r="Z265" s="146">
        <f t="shared" si="135"/>
        <v>0</v>
      </c>
      <c r="AA265" s="146">
        <f t="shared" si="135"/>
        <v>0.1111111111111111</v>
      </c>
      <c r="AB265" s="146">
        <f t="shared" si="135"/>
        <v>0.88888888888888884</v>
      </c>
      <c r="AC265" s="146">
        <f t="shared" si="135"/>
        <v>1</v>
      </c>
      <c r="AD265" s="146">
        <f t="shared" si="135"/>
        <v>1</v>
      </c>
      <c r="AE265" s="146">
        <f t="shared" si="135"/>
        <v>1</v>
      </c>
      <c r="AF265" s="146">
        <f t="shared" si="135"/>
        <v>1</v>
      </c>
      <c r="AG265" s="146">
        <f t="shared" si="135"/>
        <v>1</v>
      </c>
      <c r="AH265" s="146">
        <f t="shared" si="135"/>
        <v>1</v>
      </c>
      <c r="AI265" s="146">
        <f t="shared" si="135"/>
        <v>1</v>
      </c>
      <c r="AJ265" s="146">
        <f t="shared" si="135"/>
        <v>1</v>
      </c>
      <c r="AK265" s="146">
        <f t="shared" si="135"/>
        <v>1</v>
      </c>
      <c r="AL265" s="146">
        <f t="shared" si="135"/>
        <v>1</v>
      </c>
      <c r="AM265" s="146">
        <f t="shared" si="135"/>
        <v>1</v>
      </c>
      <c r="AN265" s="146">
        <f t="shared" si="135"/>
        <v>1</v>
      </c>
      <c r="AO265" s="146">
        <f t="shared" si="135"/>
        <v>1</v>
      </c>
      <c r="AP265" s="146">
        <f t="shared" si="135"/>
        <v>1</v>
      </c>
      <c r="AQ265" s="146">
        <f t="shared" si="135"/>
        <v>1</v>
      </c>
      <c r="AR265" s="146">
        <f t="shared" si="135"/>
        <v>1</v>
      </c>
      <c r="AS265" s="146">
        <f t="shared" si="135"/>
        <v>1</v>
      </c>
      <c r="AT265" s="146">
        <f t="shared" si="135"/>
        <v>1</v>
      </c>
      <c r="AU265" s="146">
        <f t="shared" si="135"/>
        <v>1</v>
      </c>
      <c r="AV265" s="146">
        <f t="shared" si="135"/>
        <v>1</v>
      </c>
      <c r="AW265" s="146">
        <f t="shared" si="135"/>
        <v>1</v>
      </c>
      <c r="AX265" s="146">
        <f t="shared" si="135"/>
        <v>1</v>
      </c>
      <c r="AY265" s="146">
        <f t="shared" si="135"/>
        <v>1</v>
      </c>
      <c r="AZ265" s="146">
        <f t="shared" si="135"/>
        <v>1</v>
      </c>
      <c r="BA265" s="146">
        <f t="shared" si="135"/>
        <v>1</v>
      </c>
      <c r="BB265" s="146">
        <f t="shared" si="135"/>
        <v>1</v>
      </c>
      <c r="BC265" s="146">
        <f t="shared" si="135"/>
        <v>1</v>
      </c>
      <c r="BD265" s="146">
        <f t="shared" si="135"/>
        <v>1</v>
      </c>
      <c r="BE265" s="146">
        <f t="shared" si="136"/>
        <v>1</v>
      </c>
      <c r="BF265" s="146">
        <f t="shared" si="136"/>
        <v>1</v>
      </c>
      <c r="BG265" s="146">
        <f t="shared" si="136"/>
        <v>1</v>
      </c>
      <c r="BH265" s="146">
        <f t="shared" si="136"/>
        <v>1</v>
      </c>
      <c r="BI265" s="146">
        <f t="shared" si="136"/>
        <v>1</v>
      </c>
      <c r="BJ265" s="146">
        <f t="shared" si="136"/>
        <v>1</v>
      </c>
      <c r="BK265" s="146">
        <f t="shared" si="136"/>
        <v>1</v>
      </c>
      <c r="BL265" s="146">
        <f t="shared" si="136"/>
        <v>1</v>
      </c>
      <c r="BM265" s="146">
        <f t="shared" si="136"/>
        <v>1</v>
      </c>
      <c r="BN265" s="146">
        <f t="shared" si="136"/>
        <v>1</v>
      </c>
      <c r="BO265" s="146">
        <f t="shared" si="136"/>
        <v>1</v>
      </c>
    </row>
    <row r="266" spans="1:67" s="129" customFormat="1" ht="18.75" customHeight="1" x14ac:dyDescent="0.25">
      <c r="A266" s="122"/>
      <c r="B266" s="142" t="s">
        <v>1166</v>
      </c>
      <c r="C266" s="142" t="s">
        <v>1167</v>
      </c>
      <c r="D266" s="142" t="s">
        <v>6</v>
      </c>
      <c r="E266" s="223">
        <f>VLOOKUP(B266,'Cuadro Control'!C303:J2196,8,FALSE)</f>
        <v>9527825.6870364472</v>
      </c>
      <c r="F266" s="143">
        <f t="shared" si="133"/>
        <v>1.794698454439963E-3</v>
      </c>
      <c r="G266" s="144">
        <v>46347</v>
      </c>
      <c r="H266" s="144">
        <v>46351</v>
      </c>
      <c r="I266" s="143">
        <f t="shared" si="134"/>
        <v>0</v>
      </c>
      <c r="J266" s="143">
        <f t="shared" si="134"/>
        <v>0</v>
      </c>
      <c r="K266" s="143">
        <f t="shared" si="134"/>
        <v>0</v>
      </c>
      <c r="L266" s="143">
        <f t="shared" si="134"/>
        <v>0</v>
      </c>
      <c r="M266" s="143">
        <f t="shared" si="134"/>
        <v>0</v>
      </c>
      <c r="N266" s="143">
        <f t="shared" si="134"/>
        <v>0</v>
      </c>
      <c r="O266" s="143">
        <f t="shared" si="134"/>
        <v>0</v>
      </c>
      <c r="P266" s="143">
        <f t="shared" si="134"/>
        <v>0</v>
      </c>
      <c r="Q266" s="143">
        <f t="shared" si="134"/>
        <v>0</v>
      </c>
      <c r="R266" s="143">
        <f t="shared" si="134"/>
        <v>0</v>
      </c>
      <c r="S266" s="143">
        <f t="shared" si="134"/>
        <v>0</v>
      </c>
      <c r="T266" s="143">
        <f t="shared" si="134"/>
        <v>0</v>
      </c>
      <c r="U266" s="143">
        <f t="shared" si="134"/>
        <v>0</v>
      </c>
      <c r="V266" s="143">
        <f t="shared" si="134"/>
        <v>0</v>
      </c>
      <c r="W266" s="143">
        <f t="shared" si="134"/>
        <v>0</v>
      </c>
      <c r="X266" s="143">
        <f t="shared" si="134"/>
        <v>0</v>
      </c>
      <c r="Y266" s="143">
        <f t="shared" si="135"/>
        <v>0</v>
      </c>
      <c r="Z266" s="143">
        <f t="shared" si="135"/>
        <v>0</v>
      </c>
      <c r="AA266" s="143">
        <f t="shared" si="135"/>
        <v>0</v>
      </c>
      <c r="AB266" s="143">
        <f t="shared" si="135"/>
        <v>0</v>
      </c>
      <c r="AC266" s="143">
        <f t="shared" si="135"/>
        <v>1</v>
      </c>
      <c r="AD266" s="143">
        <f t="shared" si="135"/>
        <v>1</v>
      </c>
      <c r="AE266" s="143">
        <f t="shared" si="135"/>
        <v>1</v>
      </c>
      <c r="AF266" s="143">
        <f t="shared" si="135"/>
        <v>1</v>
      </c>
      <c r="AG266" s="143">
        <f t="shared" si="135"/>
        <v>1</v>
      </c>
      <c r="AH266" s="143">
        <f t="shared" si="135"/>
        <v>1</v>
      </c>
      <c r="AI266" s="143">
        <f t="shared" si="135"/>
        <v>1</v>
      </c>
      <c r="AJ266" s="143">
        <f t="shared" si="135"/>
        <v>1</v>
      </c>
      <c r="AK266" s="143">
        <f t="shared" si="135"/>
        <v>1</v>
      </c>
      <c r="AL266" s="143">
        <f t="shared" si="135"/>
        <v>1</v>
      </c>
      <c r="AM266" s="143">
        <f t="shared" si="135"/>
        <v>1</v>
      </c>
      <c r="AN266" s="143">
        <f t="shared" si="135"/>
        <v>1</v>
      </c>
      <c r="AO266" s="143">
        <f t="shared" si="135"/>
        <v>1</v>
      </c>
      <c r="AP266" s="143">
        <f t="shared" si="135"/>
        <v>1</v>
      </c>
      <c r="AQ266" s="143">
        <f t="shared" si="135"/>
        <v>1</v>
      </c>
      <c r="AR266" s="143">
        <f t="shared" si="135"/>
        <v>1</v>
      </c>
      <c r="AS266" s="143">
        <f t="shared" si="135"/>
        <v>1</v>
      </c>
      <c r="AT266" s="143">
        <f t="shared" si="135"/>
        <v>1</v>
      </c>
      <c r="AU266" s="143">
        <f t="shared" si="135"/>
        <v>1</v>
      </c>
      <c r="AV266" s="143">
        <f t="shared" si="135"/>
        <v>1</v>
      </c>
      <c r="AW266" s="143">
        <f t="shared" si="135"/>
        <v>1</v>
      </c>
      <c r="AX266" s="143">
        <f t="shared" si="135"/>
        <v>1</v>
      </c>
      <c r="AY266" s="143">
        <f t="shared" si="135"/>
        <v>1</v>
      </c>
      <c r="AZ266" s="143">
        <f t="shared" si="135"/>
        <v>1</v>
      </c>
      <c r="BA266" s="143">
        <f t="shared" si="135"/>
        <v>1</v>
      </c>
      <c r="BB266" s="143">
        <f t="shared" si="135"/>
        <v>1</v>
      </c>
      <c r="BC266" s="143">
        <f t="shared" si="135"/>
        <v>1</v>
      </c>
      <c r="BD266" s="143">
        <f t="shared" si="135"/>
        <v>1</v>
      </c>
      <c r="BE266" s="143">
        <f t="shared" si="136"/>
        <v>1</v>
      </c>
      <c r="BF266" s="143">
        <f t="shared" si="136"/>
        <v>1</v>
      </c>
      <c r="BG266" s="143">
        <f t="shared" si="136"/>
        <v>1</v>
      </c>
      <c r="BH266" s="143">
        <f t="shared" si="136"/>
        <v>1</v>
      </c>
      <c r="BI266" s="143">
        <f t="shared" si="136"/>
        <v>1</v>
      </c>
      <c r="BJ266" s="143">
        <f t="shared" si="136"/>
        <v>1</v>
      </c>
      <c r="BK266" s="143">
        <f t="shared" si="136"/>
        <v>1</v>
      </c>
      <c r="BL266" s="143">
        <f t="shared" si="136"/>
        <v>1</v>
      </c>
      <c r="BM266" s="143">
        <f t="shared" si="136"/>
        <v>1</v>
      </c>
      <c r="BN266" s="143">
        <f t="shared" si="136"/>
        <v>1</v>
      </c>
      <c r="BO266" s="143">
        <f t="shared" si="136"/>
        <v>1</v>
      </c>
    </row>
    <row r="267" spans="1:67" s="129" customFormat="1" ht="18.75" customHeight="1" x14ac:dyDescent="0.25">
      <c r="A267" s="122"/>
      <c r="B267" s="145" t="s">
        <v>1168</v>
      </c>
      <c r="C267" s="145" t="s">
        <v>1169</v>
      </c>
      <c r="D267" s="145" t="s">
        <v>19</v>
      </c>
      <c r="E267" s="224">
        <f>VLOOKUP(B267,'Cuadro Control'!C304:J2197,8,FALSE)</f>
        <v>320494616.71764702</v>
      </c>
      <c r="F267" s="146">
        <f t="shared" si="133"/>
        <v>6.0369617599332674E-2</v>
      </c>
      <c r="G267" s="147">
        <v>46351</v>
      </c>
      <c r="H267" s="147">
        <v>46354</v>
      </c>
      <c r="I267" s="146">
        <f t="shared" si="134"/>
        <v>0</v>
      </c>
      <c r="J267" s="146">
        <f t="shared" si="134"/>
        <v>0</v>
      </c>
      <c r="K267" s="146">
        <f t="shared" si="134"/>
        <v>0</v>
      </c>
      <c r="L267" s="146">
        <f t="shared" si="134"/>
        <v>0</v>
      </c>
      <c r="M267" s="146">
        <f t="shared" si="134"/>
        <v>0</v>
      </c>
      <c r="N267" s="146">
        <f t="shared" si="134"/>
        <v>0</v>
      </c>
      <c r="O267" s="146">
        <f t="shared" si="134"/>
        <v>0</v>
      </c>
      <c r="P267" s="146">
        <f t="shared" si="134"/>
        <v>0</v>
      </c>
      <c r="Q267" s="146">
        <f t="shared" si="134"/>
        <v>0</v>
      </c>
      <c r="R267" s="146">
        <f t="shared" si="134"/>
        <v>0</v>
      </c>
      <c r="S267" s="146">
        <f t="shared" si="134"/>
        <v>0</v>
      </c>
      <c r="T267" s="146">
        <f t="shared" si="134"/>
        <v>0</v>
      </c>
      <c r="U267" s="146">
        <f t="shared" si="134"/>
        <v>0</v>
      </c>
      <c r="V267" s="146">
        <f t="shared" si="134"/>
        <v>0</v>
      </c>
      <c r="W267" s="146">
        <f t="shared" si="134"/>
        <v>0</v>
      </c>
      <c r="X267" s="146">
        <f t="shared" si="134"/>
        <v>0</v>
      </c>
      <c r="Y267" s="146">
        <f t="shared" si="135"/>
        <v>0</v>
      </c>
      <c r="Z267" s="146">
        <f t="shared" si="135"/>
        <v>0</v>
      </c>
      <c r="AA267" s="146">
        <f t="shared" si="135"/>
        <v>0</v>
      </c>
      <c r="AB267" s="146">
        <f t="shared" si="135"/>
        <v>0</v>
      </c>
      <c r="AC267" s="146">
        <f t="shared" si="135"/>
        <v>0.75</v>
      </c>
      <c r="AD267" s="146">
        <f t="shared" si="135"/>
        <v>1</v>
      </c>
      <c r="AE267" s="146">
        <f t="shared" si="135"/>
        <v>1</v>
      </c>
      <c r="AF267" s="146">
        <f t="shared" si="135"/>
        <v>1</v>
      </c>
      <c r="AG267" s="146">
        <f t="shared" si="135"/>
        <v>1</v>
      </c>
      <c r="AH267" s="146">
        <f t="shared" si="135"/>
        <v>1</v>
      </c>
      <c r="AI267" s="146">
        <f t="shared" si="135"/>
        <v>1</v>
      </c>
      <c r="AJ267" s="146">
        <f t="shared" si="135"/>
        <v>1</v>
      </c>
      <c r="AK267" s="146">
        <f t="shared" si="135"/>
        <v>1</v>
      </c>
      <c r="AL267" s="146">
        <f t="shared" si="135"/>
        <v>1</v>
      </c>
      <c r="AM267" s="146">
        <f t="shared" si="135"/>
        <v>1</v>
      </c>
      <c r="AN267" s="146">
        <f t="shared" si="135"/>
        <v>1</v>
      </c>
      <c r="AO267" s="146">
        <f t="shared" si="135"/>
        <v>1</v>
      </c>
      <c r="AP267" s="146">
        <f t="shared" si="135"/>
        <v>1</v>
      </c>
      <c r="AQ267" s="146">
        <f t="shared" si="135"/>
        <v>1</v>
      </c>
      <c r="AR267" s="146">
        <f t="shared" si="135"/>
        <v>1</v>
      </c>
      <c r="AS267" s="146">
        <f t="shared" si="135"/>
        <v>1</v>
      </c>
      <c r="AT267" s="146">
        <f t="shared" si="135"/>
        <v>1</v>
      </c>
      <c r="AU267" s="146">
        <f t="shared" si="135"/>
        <v>1</v>
      </c>
      <c r="AV267" s="146">
        <f t="shared" si="135"/>
        <v>1</v>
      </c>
      <c r="AW267" s="146">
        <f t="shared" si="135"/>
        <v>1</v>
      </c>
      <c r="AX267" s="146">
        <f t="shared" si="135"/>
        <v>1</v>
      </c>
      <c r="AY267" s="146">
        <f t="shared" si="135"/>
        <v>1</v>
      </c>
      <c r="AZ267" s="146">
        <f t="shared" si="135"/>
        <v>1</v>
      </c>
      <c r="BA267" s="146">
        <f t="shared" si="135"/>
        <v>1</v>
      </c>
      <c r="BB267" s="146">
        <f t="shared" si="135"/>
        <v>1</v>
      </c>
      <c r="BC267" s="146">
        <f t="shared" si="135"/>
        <v>1</v>
      </c>
      <c r="BD267" s="146">
        <f t="shared" si="135"/>
        <v>1</v>
      </c>
      <c r="BE267" s="146">
        <f t="shared" si="136"/>
        <v>1</v>
      </c>
      <c r="BF267" s="146">
        <f t="shared" si="136"/>
        <v>1</v>
      </c>
      <c r="BG267" s="146">
        <f t="shared" si="136"/>
        <v>1</v>
      </c>
      <c r="BH267" s="146">
        <f t="shared" si="136"/>
        <v>1</v>
      </c>
      <c r="BI267" s="146">
        <f t="shared" si="136"/>
        <v>1</v>
      </c>
      <c r="BJ267" s="146">
        <f t="shared" si="136"/>
        <v>1</v>
      </c>
      <c r="BK267" s="146">
        <f t="shared" si="136"/>
        <v>1</v>
      </c>
      <c r="BL267" s="146">
        <f t="shared" si="136"/>
        <v>1</v>
      </c>
      <c r="BM267" s="146">
        <f t="shared" si="136"/>
        <v>1</v>
      </c>
      <c r="BN267" s="146">
        <f t="shared" si="136"/>
        <v>1</v>
      </c>
      <c r="BO267" s="146">
        <f t="shared" si="136"/>
        <v>1</v>
      </c>
    </row>
    <row r="268" spans="1:67" s="129" customFormat="1" ht="18.75" customHeight="1" x14ac:dyDescent="0.25">
      <c r="A268" s="122"/>
      <c r="B268" s="145" t="s">
        <v>1170</v>
      </c>
      <c r="C268" s="145" t="s">
        <v>1171</v>
      </c>
      <c r="D268" s="145" t="s">
        <v>8</v>
      </c>
      <c r="E268" s="224">
        <f>VLOOKUP(B268,'Cuadro Control'!C305:J2198,8,FALSE)</f>
        <v>94303618.549411759</v>
      </c>
      <c r="F268" s="146">
        <f t="shared" si="133"/>
        <v>1.7763397864110998E-2</v>
      </c>
      <c r="G268" s="147">
        <v>46354</v>
      </c>
      <c r="H268" s="147">
        <v>46357</v>
      </c>
      <c r="I268" s="146">
        <f t="shared" si="134"/>
        <v>0</v>
      </c>
      <c r="J268" s="146">
        <f t="shared" si="134"/>
        <v>0</v>
      </c>
      <c r="K268" s="146">
        <f t="shared" si="134"/>
        <v>0</v>
      </c>
      <c r="L268" s="146">
        <f t="shared" si="134"/>
        <v>0</v>
      </c>
      <c r="M268" s="146">
        <f t="shared" si="134"/>
        <v>0</v>
      </c>
      <c r="N268" s="146">
        <f t="shared" si="134"/>
        <v>0</v>
      </c>
      <c r="O268" s="146">
        <f t="shared" si="134"/>
        <v>0</v>
      </c>
      <c r="P268" s="146">
        <f t="shared" si="134"/>
        <v>0</v>
      </c>
      <c r="Q268" s="146">
        <f t="shared" si="134"/>
        <v>0</v>
      </c>
      <c r="R268" s="146">
        <f t="shared" si="134"/>
        <v>0</v>
      </c>
      <c r="S268" s="146">
        <f t="shared" si="134"/>
        <v>0</v>
      </c>
      <c r="T268" s="146">
        <f t="shared" si="134"/>
        <v>0</v>
      </c>
      <c r="U268" s="146">
        <f t="shared" si="134"/>
        <v>0</v>
      </c>
      <c r="V268" s="146">
        <f t="shared" si="134"/>
        <v>0</v>
      </c>
      <c r="W268" s="146">
        <f t="shared" si="134"/>
        <v>0</v>
      </c>
      <c r="X268" s="146">
        <f t="shared" si="134"/>
        <v>0</v>
      </c>
      <c r="Y268" s="146">
        <f t="shared" si="135"/>
        <v>0</v>
      </c>
      <c r="Z268" s="146">
        <f t="shared" si="135"/>
        <v>0</v>
      </c>
      <c r="AA268" s="146">
        <f t="shared" si="135"/>
        <v>0</v>
      </c>
      <c r="AB268" s="146">
        <f t="shared" si="135"/>
        <v>0</v>
      </c>
      <c r="AC268" s="146">
        <f t="shared" si="135"/>
        <v>0</v>
      </c>
      <c r="AD268" s="146">
        <f t="shared" si="135"/>
        <v>1</v>
      </c>
      <c r="AE268" s="146">
        <f t="shared" si="135"/>
        <v>1</v>
      </c>
      <c r="AF268" s="146">
        <f t="shared" si="135"/>
        <v>1</v>
      </c>
      <c r="AG268" s="146">
        <f t="shared" si="135"/>
        <v>1</v>
      </c>
      <c r="AH268" s="146">
        <f t="shared" si="135"/>
        <v>1</v>
      </c>
      <c r="AI268" s="146">
        <f t="shared" si="135"/>
        <v>1</v>
      </c>
      <c r="AJ268" s="146">
        <f t="shared" si="135"/>
        <v>1</v>
      </c>
      <c r="AK268" s="146">
        <f t="shared" si="135"/>
        <v>1</v>
      </c>
      <c r="AL268" s="146">
        <f t="shared" si="135"/>
        <v>1</v>
      </c>
      <c r="AM268" s="146">
        <f t="shared" si="135"/>
        <v>1</v>
      </c>
      <c r="AN268" s="146">
        <f t="shared" si="135"/>
        <v>1</v>
      </c>
      <c r="AO268" s="146">
        <f t="shared" si="135"/>
        <v>1</v>
      </c>
      <c r="AP268" s="146">
        <f t="shared" si="135"/>
        <v>1</v>
      </c>
      <c r="AQ268" s="146">
        <f t="shared" si="135"/>
        <v>1</v>
      </c>
      <c r="AR268" s="146">
        <f t="shared" si="135"/>
        <v>1</v>
      </c>
      <c r="AS268" s="146">
        <f t="shared" si="135"/>
        <v>1</v>
      </c>
      <c r="AT268" s="146">
        <f t="shared" si="135"/>
        <v>1</v>
      </c>
      <c r="AU268" s="146">
        <f t="shared" si="135"/>
        <v>1</v>
      </c>
      <c r="AV268" s="146">
        <f t="shared" si="135"/>
        <v>1</v>
      </c>
      <c r="AW268" s="146">
        <f t="shared" si="135"/>
        <v>1</v>
      </c>
      <c r="AX268" s="146">
        <f t="shared" si="135"/>
        <v>1</v>
      </c>
      <c r="AY268" s="146">
        <f t="shared" si="135"/>
        <v>1</v>
      </c>
      <c r="AZ268" s="146">
        <f t="shared" si="135"/>
        <v>1</v>
      </c>
      <c r="BA268" s="146">
        <f t="shared" si="135"/>
        <v>1</v>
      </c>
      <c r="BB268" s="146">
        <f t="shared" si="135"/>
        <v>1</v>
      </c>
      <c r="BC268" s="146">
        <f t="shared" si="135"/>
        <v>1</v>
      </c>
      <c r="BD268" s="146">
        <f t="shared" si="135"/>
        <v>1</v>
      </c>
      <c r="BE268" s="146">
        <f t="shared" si="136"/>
        <v>1</v>
      </c>
      <c r="BF268" s="146">
        <f t="shared" si="136"/>
        <v>1</v>
      </c>
      <c r="BG268" s="146">
        <f t="shared" si="136"/>
        <v>1</v>
      </c>
      <c r="BH268" s="146">
        <f t="shared" si="136"/>
        <v>1</v>
      </c>
      <c r="BI268" s="146">
        <f t="shared" si="136"/>
        <v>1</v>
      </c>
      <c r="BJ268" s="146">
        <f t="shared" si="136"/>
        <v>1</v>
      </c>
      <c r="BK268" s="146">
        <f t="shared" si="136"/>
        <v>1</v>
      </c>
      <c r="BL268" s="146">
        <f t="shared" si="136"/>
        <v>1</v>
      </c>
      <c r="BM268" s="146">
        <f t="shared" si="136"/>
        <v>1</v>
      </c>
      <c r="BN268" s="146">
        <f t="shared" si="136"/>
        <v>1</v>
      </c>
      <c r="BO268" s="146">
        <f t="shared" si="136"/>
        <v>1</v>
      </c>
    </row>
    <row r="269" spans="1:67" s="129" customFormat="1" ht="18.75" customHeight="1" x14ac:dyDescent="0.25">
      <c r="A269" s="122"/>
      <c r="B269" s="145" t="s">
        <v>1172</v>
      </c>
      <c r="C269" s="145" t="s">
        <v>1173</v>
      </c>
      <c r="D269" s="145" t="s">
        <v>26</v>
      </c>
      <c r="E269" s="224">
        <f>VLOOKUP(B269,'Cuadro Control'!C306:J2199,8,FALSE)</f>
        <v>179436034.15411764</v>
      </c>
      <c r="F269" s="146">
        <f t="shared" si="133"/>
        <v>3.3799272126209236E-2</v>
      </c>
      <c r="G269" s="147">
        <v>46357</v>
      </c>
      <c r="H269" s="147">
        <v>46363</v>
      </c>
      <c r="I269" s="146">
        <f t="shared" si="134"/>
        <v>0</v>
      </c>
      <c r="J269" s="146">
        <f t="shared" si="134"/>
        <v>0</v>
      </c>
      <c r="K269" s="146">
        <f t="shared" si="134"/>
        <v>0</v>
      </c>
      <c r="L269" s="146">
        <f t="shared" si="134"/>
        <v>0</v>
      </c>
      <c r="M269" s="146">
        <f t="shared" si="134"/>
        <v>0</v>
      </c>
      <c r="N269" s="146">
        <f t="shared" si="134"/>
        <v>0</v>
      </c>
      <c r="O269" s="146">
        <f t="shared" si="134"/>
        <v>0</v>
      </c>
      <c r="P269" s="146">
        <f t="shared" si="134"/>
        <v>0</v>
      </c>
      <c r="Q269" s="146">
        <f t="shared" si="134"/>
        <v>0</v>
      </c>
      <c r="R269" s="146">
        <f t="shared" si="134"/>
        <v>0</v>
      </c>
      <c r="S269" s="146">
        <f t="shared" si="134"/>
        <v>0</v>
      </c>
      <c r="T269" s="146">
        <f t="shared" si="134"/>
        <v>0</v>
      </c>
      <c r="U269" s="146">
        <f t="shared" si="134"/>
        <v>0</v>
      </c>
      <c r="V269" s="146">
        <f t="shared" si="134"/>
        <v>0</v>
      </c>
      <c r="W269" s="146">
        <f t="shared" si="134"/>
        <v>0</v>
      </c>
      <c r="X269" s="146">
        <f t="shared" si="134"/>
        <v>0</v>
      </c>
      <c r="Y269" s="146">
        <f t="shared" si="135"/>
        <v>0</v>
      </c>
      <c r="Z269" s="146">
        <f t="shared" si="135"/>
        <v>0</v>
      </c>
      <c r="AA269" s="146">
        <f t="shared" si="135"/>
        <v>0</v>
      </c>
      <c r="AB269" s="146">
        <f t="shared" si="135"/>
        <v>0</v>
      </c>
      <c r="AC269" s="146">
        <f t="shared" si="135"/>
        <v>0</v>
      </c>
      <c r="AD269" s="146">
        <f t="shared" si="135"/>
        <v>0.5714285714285714</v>
      </c>
      <c r="AE269" s="146">
        <f t="shared" si="135"/>
        <v>1</v>
      </c>
      <c r="AF269" s="146">
        <f t="shared" si="135"/>
        <v>1</v>
      </c>
      <c r="AG269" s="146">
        <f t="shared" si="135"/>
        <v>1</v>
      </c>
      <c r="AH269" s="146">
        <f t="shared" si="135"/>
        <v>1</v>
      </c>
      <c r="AI269" s="146">
        <f t="shared" si="135"/>
        <v>1</v>
      </c>
      <c r="AJ269" s="146">
        <f t="shared" si="135"/>
        <v>1</v>
      </c>
      <c r="AK269" s="146">
        <f t="shared" si="135"/>
        <v>1</v>
      </c>
      <c r="AL269" s="146">
        <f t="shared" si="135"/>
        <v>1</v>
      </c>
      <c r="AM269" s="146">
        <f t="shared" si="135"/>
        <v>1</v>
      </c>
      <c r="AN269" s="146">
        <f t="shared" si="135"/>
        <v>1</v>
      </c>
      <c r="AO269" s="146">
        <f t="shared" si="135"/>
        <v>1</v>
      </c>
      <c r="AP269" s="146">
        <f t="shared" si="135"/>
        <v>1</v>
      </c>
      <c r="AQ269" s="146">
        <f t="shared" si="135"/>
        <v>1</v>
      </c>
      <c r="AR269" s="146">
        <f t="shared" si="135"/>
        <v>1</v>
      </c>
      <c r="AS269" s="146">
        <f t="shared" si="135"/>
        <v>1</v>
      </c>
      <c r="AT269" s="146">
        <f t="shared" si="135"/>
        <v>1</v>
      </c>
      <c r="AU269" s="146">
        <f t="shared" si="135"/>
        <v>1</v>
      </c>
      <c r="AV269" s="146">
        <f t="shared" si="135"/>
        <v>1</v>
      </c>
      <c r="AW269" s="146">
        <f t="shared" si="135"/>
        <v>1</v>
      </c>
      <c r="AX269" s="146">
        <f t="shared" si="135"/>
        <v>1</v>
      </c>
      <c r="AY269" s="146">
        <f t="shared" si="135"/>
        <v>1</v>
      </c>
      <c r="AZ269" s="146">
        <f t="shared" si="135"/>
        <v>1</v>
      </c>
      <c r="BA269" s="146">
        <f t="shared" si="135"/>
        <v>1</v>
      </c>
      <c r="BB269" s="146">
        <f t="shared" si="135"/>
        <v>1</v>
      </c>
      <c r="BC269" s="146">
        <f t="shared" si="135"/>
        <v>1</v>
      </c>
      <c r="BD269" s="146">
        <f t="shared" si="135"/>
        <v>1</v>
      </c>
      <c r="BE269" s="146">
        <f t="shared" si="136"/>
        <v>1</v>
      </c>
      <c r="BF269" s="146">
        <f t="shared" si="136"/>
        <v>1</v>
      </c>
      <c r="BG269" s="146">
        <f t="shared" si="136"/>
        <v>1</v>
      </c>
      <c r="BH269" s="146">
        <f t="shared" si="136"/>
        <v>1</v>
      </c>
      <c r="BI269" s="146">
        <f t="shared" si="136"/>
        <v>1</v>
      </c>
      <c r="BJ269" s="146">
        <f t="shared" si="136"/>
        <v>1</v>
      </c>
      <c r="BK269" s="146">
        <f t="shared" si="136"/>
        <v>1</v>
      </c>
      <c r="BL269" s="146">
        <f t="shared" si="136"/>
        <v>1</v>
      </c>
      <c r="BM269" s="146">
        <f t="shared" si="136"/>
        <v>1</v>
      </c>
      <c r="BN269" s="146">
        <f t="shared" si="136"/>
        <v>1</v>
      </c>
      <c r="BO269" s="146">
        <f t="shared" si="136"/>
        <v>1</v>
      </c>
    </row>
    <row r="270" spans="1:67" s="129" customFormat="1" ht="18.75" customHeight="1" x14ac:dyDescent="0.25">
      <c r="A270" s="122"/>
      <c r="B270" s="145" t="s">
        <v>1174</v>
      </c>
      <c r="C270" s="145" t="s">
        <v>1175</v>
      </c>
      <c r="D270" s="145" t="s">
        <v>730</v>
      </c>
      <c r="E270" s="224">
        <f>VLOOKUP(B270,'Cuadro Control'!C307:J2200,8,FALSE)</f>
        <v>1212623361.2117648</v>
      </c>
      <c r="F270" s="146">
        <f t="shared" si="133"/>
        <v>0.22841447185013161</v>
      </c>
      <c r="G270" s="147">
        <v>46363</v>
      </c>
      <c r="H270" s="147">
        <v>46379</v>
      </c>
      <c r="I270" s="146">
        <f t="shared" si="134"/>
        <v>0</v>
      </c>
      <c r="J270" s="146">
        <f t="shared" si="134"/>
        <v>0</v>
      </c>
      <c r="K270" s="146">
        <f t="shared" si="134"/>
        <v>0</v>
      </c>
      <c r="L270" s="146">
        <f t="shared" si="134"/>
        <v>0</v>
      </c>
      <c r="M270" s="146">
        <f t="shared" si="134"/>
        <v>0</v>
      </c>
      <c r="N270" s="146">
        <f t="shared" si="134"/>
        <v>0</v>
      </c>
      <c r="O270" s="146">
        <f t="shared" si="134"/>
        <v>0</v>
      </c>
      <c r="P270" s="146">
        <f t="shared" si="134"/>
        <v>0</v>
      </c>
      <c r="Q270" s="146">
        <f t="shared" si="134"/>
        <v>0</v>
      </c>
      <c r="R270" s="146">
        <f t="shared" si="134"/>
        <v>0</v>
      </c>
      <c r="S270" s="146">
        <f t="shared" si="134"/>
        <v>0</v>
      </c>
      <c r="T270" s="146">
        <f t="shared" si="134"/>
        <v>0</v>
      </c>
      <c r="U270" s="146">
        <f t="shared" si="134"/>
        <v>0</v>
      </c>
      <c r="V270" s="146">
        <f t="shared" si="134"/>
        <v>0</v>
      </c>
      <c r="W270" s="146">
        <f t="shared" si="134"/>
        <v>0</v>
      </c>
      <c r="X270" s="146">
        <f t="shared" si="134"/>
        <v>0</v>
      </c>
      <c r="Y270" s="146">
        <f t="shared" si="135"/>
        <v>0</v>
      </c>
      <c r="Z270" s="146">
        <f t="shared" si="135"/>
        <v>0</v>
      </c>
      <c r="AA270" s="146">
        <f t="shared" si="135"/>
        <v>0</v>
      </c>
      <c r="AB270" s="146">
        <f t="shared" si="135"/>
        <v>0</v>
      </c>
      <c r="AC270" s="146">
        <f t="shared" si="135"/>
        <v>0</v>
      </c>
      <c r="AD270" s="146">
        <f t="shared" si="135"/>
        <v>0</v>
      </c>
      <c r="AE270" s="146">
        <f t="shared" si="135"/>
        <v>0.29411764705882354</v>
      </c>
      <c r="AF270" s="146">
        <f t="shared" si="135"/>
        <v>0.70588235294117652</v>
      </c>
      <c r="AG270" s="146">
        <f t="shared" si="135"/>
        <v>1</v>
      </c>
      <c r="AH270" s="146">
        <f t="shared" si="135"/>
        <v>1</v>
      </c>
      <c r="AI270" s="146">
        <f t="shared" si="135"/>
        <v>1</v>
      </c>
      <c r="AJ270" s="146">
        <f t="shared" si="135"/>
        <v>1</v>
      </c>
      <c r="AK270" s="146">
        <f t="shared" si="135"/>
        <v>1</v>
      </c>
      <c r="AL270" s="146">
        <f t="shared" si="135"/>
        <v>1</v>
      </c>
      <c r="AM270" s="146">
        <f t="shared" si="135"/>
        <v>1</v>
      </c>
      <c r="AN270" s="146">
        <f t="shared" si="135"/>
        <v>1</v>
      </c>
      <c r="AO270" s="146">
        <f t="shared" si="135"/>
        <v>1</v>
      </c>
      <c r="AP270" s="146">
        <f t="shared" si="135"/>
        <v>1</v>
      </c>
      <c r="AQ270" s="146">
        <f t="shared" si="135"/>
        <v>1</v>
      </c>
      <c r="AR270" s="146">
        <f t="shared" si="135"/>
        <v>1</v>
      </c>
      <c r="AS270" s="146">
        <f t="shared" si="135"/>
        <v>1</v>
      </c>
      <c r="AT270" s="146">
        <f t="shared" si="135"/>
        <v>1</v>
      </c>
      <c r="AU270" s="146">
        <f t="shared" si="135"/>
        <v>1</v>
      </c>
      <c r="AV270" s="146">
        <f t="shared" si="135"/>
        <v>1</v>
      </c>
      <c r="AW270" s="146">
        <f t="shared" si="135"/>
        <v>1</v>
      </c>
      <c r="AX270" s="146">
        <f t="shared" si="135"/>
        <v>1</v>
      </c>
      <c r="AY270" s="146">
        <f t="shared" si="135"/>
        <v>1</v>
      </c>
      <c r="AZ270" s="146">
        <f t="shared" si="135"/>
        <v>1</v>
      </c>
      <c r="BA270" s="146">
        <f t="shared" si="135"/>
        <v>1</v>
      </c>
      <c r="BB270" s="146">
        <f t="shared" si="135"/>
        <v>1</v>
      </c>
      <c r="BC270" s="146">
        <f t="shared" si="135"/>
        <v>1</v>
      </c>
      <c r="BD270" s="146">
        <f t="shared" si="135"/>
        <v>1</v>
      </c>
      <c r="BE270" s="146">
        <f t="shared" si="136"/>
        <v>1</v>
      </c>
      <c r="BF270" s="146">
        <f t="shared" si="136"/>
        <v>1</v>
      </c>
      <c r="BG270" s="146">
        <f t="shared" si="136"/>
        <v>1</v>
      </c>
      <c r="BH270" s="146">
        <f t="shared" si="136"/>
        <v>1</v>
      </c>
      <c r="BI270" s="146">
        <f t="shared" si="136"/>
        <v>1</v>
      </c>
      <c r="BJ270" s="146">
        <f t="shared" si="136"/>
        <v>1</v>
      </c>
      <c r="BK270" s="146">
        <f t="shared" si="136"/>
        <v>1</v>
      </c>
      <c r="BL270" s="146">
        <f t="shared" si="136"/>
        <v>1</v>
      </c>
      <c r="BM270" s="146">
        <f t="shared" si="136"/>
        <v>1</v>
      </c>
      <c r="BN270" s="146">
        <f t="shared" si="136"/>
        <v>1</v>
      </c>
      <c r="BO270" s="146">
        <f t="shared" si="136"/>
        <v>1</v>
      </c>
    </row>
    <row r="271" spans="1:67" s="129" customFormat="1" ht="18.75" customHeight="1" x14ac:dyDescent="0.25">
      <c r="A271" s="122"/>
      <c r="B271" s="145" t="s">
        <v>1176</v>
      </c>
      <c r="C271" s="145" t="s">
        <v>1177</v>
      </c>
      <c r="D271" s="145" t="s">
        <v>6</v>
      </c>
      <c r="E271" s="224">
        <f>VLOOKUP(B271,'Cuadro Control'!C308:J2201,8,FALSE)</f>
        <v>0</v>
      </c>
      <c r="F271" s="146">
        <f t="shared" si="133"/>
        <v>0</v>
      </c>
      <c r="G271" s="147">
        <v>46469</v>
      </c>
      <c r="H271" s="147">
        <v>46473</v>
      </c>
      <c r="I271" s="146">
        <f t="shared" si="134"/>
        <v>0</v>
      </c>
      <c r="J271" s="146">
        <f t="shared" si="134"/>
        <v>0</v>
      </c>
      <c r="K271" s="146">
        <f t="shared" si="134"/>
        <v>0</v>
      </c>
      <c r="L271" s="146">
        <f t="shared" si="134"/>
        <v>0</v>
      </c>
      <c r="M271" s="146">
        <f t="shared" si="134"/>
        <v>0</v>
      </c>
      <c r="N271" s="146">
        <f t="shared" si="134"/>
        <v>0</v>
      </c>
      <c r="O271" s="146">
        <f t="shared" si="134"/>
        <v>0</v>
      </c>
      <c r="P271" s="146">
        <f t="shared" si="134"/>
        <v>0</v>
      </c>
      <c r="Q271" s="146">
        <f t="shared" si="134"/>
        <v>0</v>
      </c>
      <c r="R271" s="146">
        <f t="shared" si="134"/>
        <v>0</v>
      </c>
      <c r="S271" s="146">
        <f t="shared" si="134"/>
        <v>0</v>
      </c>
      <c r="T271" s="146">
        <f t="shared" si="134"/>
        <v>0</v>
      </c>
      <c r="U271" s="146">
        <f t="shared" si="134"/>
        <v>0</v>
      </c>
      <c r="V271" s="146">
        <f t="shared" si="134"/>
        <v>0</v>
      </c>
      <c r="W271" s="146">
        <f t="shared" si="134"/>
        <v>0</v>
      </c>
      <c r="X271" s="146">
        <f t="shared" si="134"/>
        <v>0</v>
      </c>
      <c r="Y271" s="146">
        <f t="shared" si="135"/>
        <v>0</v>
      </c>
      <c r="Z271" s="146">
        <f t="shared" si="135"/>
        <v>0</v>
      </c>
      <c r="AA271" s="146">
        <f t="shared" si="135"/>
        <v>0</v>
      </c>
      <c r="AB271" s="146">
        <f t="shared" si="135"/>
        <v>0</v>
      </c>
      <c r="AC271" s="146">
        <f t="shared" si="135"/>
        <v>0</v>
      </c>
      <c r="AD271" s="146">
        <f t="shared" si="135"/>
        <v>0</v>
      </c>
      <c r="AE271" s="146">
        <f t="shared" si="135"/>
        <v>0</v>
      </c>
      <c r="AF271" s="146">
        <f t="shared" si="135"/>
        <v>0</v>
      </c>
      <c r="AG271" s="146">
        <f t="shared" si="135"/>
        <v>0</v>
      </c>
      <c r="AH271" s="146">
        <f t="shared" si="135"/>
        <v>0</v>
      </c>
      <c r="AI271" s="146">
        <f t="shared" si="135"/>
        <v>0</v>
      </c>
      <c r="AJ271" s="146">
        <f t="shared" si="135"/>
        <v>0</v>
      </c>
      <c r="AK271" s="146">
        <f t="shared" si="135"/>
        <v>0</v>
      </c>
      <c r="AL271" s="146">
        <f t="shared" si="135"/>
        <v>0</v>
      </c>
      <c r="AM271" s="146">
        <f t="shared" si="135"/>
        <v>0</v>
      </c>
      <c r="AN271" s="146">
        <f t="shared" si="135"/>
        <v>0</v>
      </c>
      <c r="AO271" s="146">
        <f t="shared" si="135"/>
        <v>0</v>
      </c>
      <c r="AP271" s="146">
        <f t="shared" si="135"/>
        <v>0</v>
      </c>
      <c r="AQ271" s="146">
        <f t="shared" si="135"/>
        <v>0</v>
      </c>
      <c r="AR271" s="146">
        <f t="shared" si="135"/>
        <v>0</v>
      </c>
      <c r="AS271" s="146">
        <f t="shared" si="135"/>
        <v>0</v>
      </c>
      <c r="AT271" s="146">
        <f t="shared" si="135"/>
        <v>0.8</v>
      </c>
      <c r="AU271" s="146">
        <f t="shared" si="135"/>
        <v>1</v>
      </c>
      <c r="AV271" s="146">
        <f t="shared" si="135"/>
        <v>1</v>
      </c>
      <c r="AW271" s="146">
        <f t="shared" si="135"/>
        <v>1</v>
      </c>
      <c r="AX271" s="146">
        <f t="shared" si="135"/>
        <v>1</v>
      </c>
      <c r="AY271" s="146">
        <f t="shared" si="135"/>
        <v>1</v>
      </c>
      <c r="AZ271" s="146">
        <f t="shared" si="135"/>
        <v>1</v>
      </c>
      <c r="BA271" s="146">
        <f t="shared" si="135"/>
        <v>1</v>
      </c>
      <c r="BB271" s="146">
        <f t="shared" si="135"/>
        <v>1</v>
      </c>
      <c r="BC271" s="146">
        <f t="shared" si="135"/>
        <v>1</v>
      </c>
      <c r="BD271" s="146">
        <f t="shared" ref="BD271:BO278" si="137">IF($G271=0,0,IF(BD$6&lt;$G271,0,IF(BD$6&gt;$H271,1,(BD$6-$G271+1)/($H271-$G271+1))))</f>
        <v>1</v>
      </c>
      <c r="BE271" s="146">
        <f t="shared" si="137"/>
        <v>1</v>
      </c>
      <c r="BF271" s="146">
        <f t="shared" si="137"/>
        <v>1</v>
      </c>
      <c r="BG271" s="146">
        <f t="shared" si="137"/>
        <v>1</v>
      </c>
      <c r="BH271" s="146">
        <f t="shared" si="137"/>
        <v>1</v>
      </c>
      <c r="BI271" s="146">
        <f t="shared" si="137"/>
        <v>1</v>
      </c>
      <c r="BJ271" s="146">
        <f t="shared" si="137"/>
        <v>1</v>
      </c>
      <c r="BK271" s="146">
        <f t="shared" si="137"/>
        <v>1</v>
      </c>
      <c r="BL271" s="146">
        <f t="shared" si="137"/>
        <v>1</v>
      </c>
      <c r="BM271" s="146">
        <f t="shared" si="137"/>
        <v>1</v>
      </c>
      <c r="BN271" s="146">
        <f t="shared" si="137"/>
        <v>1</v>
      </c>
      <c r="BO271" s="146">
        <f t="shared" si="137"/>
        <v>1</v>
      </c>
    </row>
    <row r="272" spans="1:67" s="129" customFormat="1" ht="18.75" customHeight="1" x14ac:dyDescent="0.25">
      <c r="A272" s="122"/>
      <c r="B272" s="148" t="s">
        <v>1178</v>
      </c>
      <c r="C272" s="148" t="s">
        <v>1179</v>
      </c>
      <c r="D272" s="148" t="s">
        <v>3</v>
      </c>
      <c r="E272" s="225">
        <f>VLOOKUP(B272,'Cuadro Control'!C309:J2202,8,FALSE)</f>
        <v>0</v>
      </c>
      <c r="F272" s="149">
        <f t="shared" si="133"/>
        <v>0</v>
      </c>
      <c r="G272" s="150">
        <v>46473</v>
      </c>
      <c r="H272" s="150">
        <v>46473</v>
      </c>
      <c r="I272" s="149">
        <f t="shared" si="134"/>
        <v>0</v>
      </c>
      <c r="J272" s="149">
        <f t="shared" si="134"/>
        <v>0</v>
      </c>
      <c r="K272" s="149">
        <f t="shared" si="134"/>
        <v>0</v>
      </c>
      <c r="L272" s="149">
        <f t="shared" si="134"/>
        <v>0</v>
      </c>
      <c r="M272" s="149">
        <f t="shared" si="134"/>
        <v>0</v>
      </c>
      <c r="N272" s="149">
        <f t="shared" si="134"/>
        <v>0</v>
      </c>
      <c r="O272" s="149">
        <f t="shared" si="134"/>
        <v>0</v>
      </c>
      <c r="P272" s="149">
        <f t="shared" si="134"/>
        <v>0</v>
      </c>
      <c r="Q272" s="149">
        <f t="shared" si="134"/>
        <v>0</v>
      </c>
      <c r="R272" s="149">
        <f t="shared" si="134"/>
        <v>0</v>
      </c>
      <c r="S272" s="149">
        <f t="shared" si="134"/>
        <v>0</v>
      </c>
      <c r="T272" s="149">
        <f t="shared" si="134"/>
        <v>0</v>
      </c>
      <c r="U272" s="149">
        <f t="shared" si="134"/>
        <v>0</v>
      </c>
      <c r="V272" s="149">
        <f t="shared" si="134"/>
        <v>0</v>
      </c>
      <c r="W272" s="149">
        <f t="shared" si="134"/>
        <v>0</v>
      </c>
      <c r="X272" s="149">
        <f t="shared" si="134"/>
        <v>0</v>
      </c>
      <c r="Y272" s="149">
        <f t="shared" ref="Y272:BD278" si="138">IF($G272=0,0,IF(Y$6&lt;$G272,0,IF(Y$6&gt;$H272,1,(Y$6-$G272+1)/($H272-$G272+1))))</f>
        <v>0</v>
      </c>
      <c r="Z272" s="149">
        <f t="shared" si="138"/>
        <v>0</v>
      </c>
      <c r="AA272" s="149">
        <f t="shared" si="138"/>
        <v>0</v>
      </c>
      <c r="AB272" s="149">
        <f t="shared" si="138"/>
        <v>0</v>
      </c>
      <c r="AC272" s="149">
        <f t="shared" si="138"/>
        <v>0</v>
      </c>
      <c r="AD272" s="149">
        <f t="shared" si="138"/>
        <v>0</v>
      </c>
      <c r="AE272" s="149">
        <f t="shared" si="138"/>
        <v>0</v>
      </c>
      <c r="AF272" s="149">
        <f t="shared" si="138"/>
        <v>0</v>
      </c>
      <c r="AG272" s="149">
        <f t="shared" si="138"/>
        <v>0</v>
      </c>
      <c r="AH272" s="149">
        <f t="shared" si="138"/>
        <v>0</v>
      </c>
      <c r="AI272" s="149">
        <f t="shared" si="138"/>
        <v>0</v>
      </c>
      <c r="AJ272" s="149">
        <f t="shared" si="138"/>
        <v>0</v>
      </c>
      <c r="AK272" s="149">
        <f t="shared" si="138"/>
        <v>0</v>
      </c>
      <c r="AL272" s="149">
        <f t="shared" si="138"/>
        <v>0</v>
      </c>
      <c r="AM272" s="149">
        <f t="shared" si="138"/>
        <v>0</v>
      </c>
      <c r="AN272" s="149">
        <f t="shared" si="138"/>
        <v>0</v>
      </c>
      <c r="AO272" s="149">
        <f t="shared" si="138"/>
        <v>0</v>
      </c>
      <c r="AP272" s="149">
        <f t="shared" si="138"/>
        <v>0</v>
      </c>
      <c r="AQ272" s="149">
        <f t="shared" si="138"/>
        <v>0</v>
      </c>
      <c r="AR272" s="149">
        <f t="shared" si="138"/>
        <v>0</v>
      </c>
      <c r="AS272" s="149">
        <f t="shared" si="138"/>
        <v>0</v>
      </c>
      <c r="AT272" s="149">
        <f t="shared" si="138"/>
        <v>0</v>
      </c>
      <c r="AU272" s="149">
        <f t="shared" si="138"/>
        <v>1</v>
      </c>
      <c r="AV272" s="149">
        <f t="shared" si="138"/>
        <v>1</v>
      </c>
      <c r="AW272" s="149">
        <f t="shared" si="138"/>
        <v>1</v>
      </c>
      <c r="AX272" s="149">
        <f t="shared" si="138"/>
        <v>1</v>
      </c>
      <c r="AY272" s="149">
        <f t="shared" si="138"/>
        <v>1</v>
      </c>
      <c r="AZ272" s="149">
        <f t="shared" si="138"/>
        <v>1</v>
      </c>
      <c r="BA272" s="149">
        <f t="shared" si="138"/>
        <v>1</v>
      </c>
      <c r="BB272" s="149">
        <f t="shared" si="138"/>
        <v>1</v>
      </c>
      <c r="BC272" s="149">
        <f t="shared" si="138"/>
        <v>1</v>
      </c>
      <c r="BD272" s="149">
        <f t="shared" si="138"/>
        <v>1</v>
      </c>
      <c r="BE272" s="149">
        <f t="shared" si="137"/>
        <v>1</v>
      </c>
      <c r="BF272" s="149">
        <f t="shared" si="137"/>
        <v>1</v>
      </c>
      <c r="BG272" s="149">
        <f t="shared" si="137"/>
        <v>1</v>
      </c>
      <c r="BH272" s="149">
        <f t="shared" si="137"/>
        <v>1</v>
      </c>
      <c r="BI272" s="149">
        <f t="shared" si="137"/>
        <v>1</v>
      </c>
      <c r="BJ272" s="149">
        <f t="shared" si="137"/>
        <v>1</v>
      </c>
      <c r="BK272" s="149">
        <f t="shared" si="137"/>
        <v>1</v>
      </c>
      <c r="BL272" s="149">
        <f t="shared" si="137"/>
        <v>1</v>
      </c>
      <c r="BM272" s="149">
        <f t="shared" si="137"/>
        <v>1</v>
      </c>
      <c r="BN272" s="149">
        <f t="shared" si="137"/>
        <v>1</v>
      </c>
      <c r="BO272" s="149">
        <f t="shared" si="137"/>
        <v>1</v>
      </c>
    </row>
    <row r="273" spans="1:67" s="129" customFormat="1" ht="18.75" customHeight="1" x14ac:dyDescent="0.25">
      <c r="A273" s="122"/>
      <c r="B273" s="145" t="s">
        <v>1180</v>
      </c>
      <c r="C273" s="145" t="s">
        <v>1181</v>
      </c>
      <c r="D273" s="145" t="s">
        <v>8</v>
      </c>
      <c r="E273" s="224">
        <f>VLOOKUP(B273,'Cuadro Control'!C310:J2203,8,FALSE)</f>
        <v>1230815225.9452939</v>
      </c>
      <c r="F273" s="146">
        <f t="shared" si="133"/>
        <v>0.2318411625341423</v>
      </c>
      <c r="G273" s="147">
        <v>46473</v>
      </c>
      <c r="H273" s="147">
        <v>46475</v>
      </c>
      <c r="I273" s="146">
        <f t="shared" si="134"/>
        <v>0</v>
      </c>
      <c r="J273" s="146">
        <f t="shared" si="134"/>
        <v>0</v>
      </c>
      <c r="K273" s="146">
        <f t="shared" si="134"/>
        <v>0</v>
      </c>
      <c r="L273" s="146">
        <f t="shared" si="134"/>
        <v>0</v>
      </c>
      <c r="M273" s="146">
        <f t="shared" si="134"/>
        <v>0</v>
      </c>
      <c r="N273" s="146">
        <f t="shared" si="134"/>
        <v>0</v>
      </c>
      <c r="O273" s="146">
        <f t="shared" si="134"/>
        <v>0</v>
      </c>
      <c r="P273" s="146">
        <f t="shared" si="134"/>
        <v>0</v>
      </c>
      <c r="Q273" s="146">
        <f t="shared" si="134"/>
        <v>0</v>
      </c>
      <c r="R273" s="146">
        <f t="shared" si="134"/>
        <v>0</v>
      </c>
      <c r="S273" s="146">
        <f t="shared" si="134"/>
        <v>0</v>
      </c>
      <c r="T273" s="146">
        <f t="shared" si="134"/>
        <v>0</v>
      </c>
      <c r="U273" s="146">
        <f t="shared" si="134"/>
        <v>0</v>
      </c>
      <c r="V273" s="146">
        <f t="shared" si="134"/>
        <v>0</v>
      </c>
      <c r="W273" s="146">
        <f t="shared" si="134"/>
        <v>0</v>
      </c>
      <c r="X273" s="146">
        <f t="shared" si="134"/>
        <v>0</v>
      </c>
      <c r="Y273" s="146">
        <f t="shared" si="138"/>
        <v>0</v>
      </c>
      <c r="Z273" s="146">
        <f t="shared" si="138"/>
        <v>0</v>
      </c>
      <c r="AA273" s="146">
        <f t="shared" si="138"/>
        <v>0</v>
      </c>
      <c r="AB273" s="146">
        <f t="shared" si="138"/>
        <v>0</v>
      </c>
      <c r="AC273" s="146">
        <f t="shared" si="138"/>
        <v>0</v>
      </c>
      <c r="AD273" s="146">
        <f t="shared" si="138"/>
        <v>0</v>
      </c>
      <c r="AE273" s="146">
        <f t="shared" si="138"/>
        <v>0</v>
      </c>
      <c r="AF273" s="146">
        <f t="shared" si="138"/>
        <v>0</v>
      </c>
      <c r="AG273" s="146">
        <f t="shared" si="138"/>
        <v>0</v>
      </c>
      <c r="AH273" s="146">
        <f t="shared" si="138"/>
        <v>0</v>
      </c>
      <c r="AI273" s="146">
        <f t="shared" si="138"/>
        <v>0</v>
      </c>
      <c r="AJ273" s="146">
        <f t="shared" si="138"/>
        <v>0</v>
      </c>
      <c r="AK273" s="146">
        <f t="shared" si="138"/>
        <v>0</v>
      </c>
      <c r="AL273" s="146">
        <f t="shared" si="138"/>
        <v>0</v>
      </c>
      <c r="AM273" s="146">
        <f t="shared" si="138"/>
        <v>0</v>
      </c>
      <c r="AN273" s="146">
        <f t="shared" si="138"/>
        <v>0</v>
      </c>
      <c r="AO273" s="146">
        <f t="shared" si="138"/>
        <v>0</v>
      </c>
      <c r="AP273" s="146">
        <f t="shared" si="138"/>
        <v>0</v>
      </c>
      <c r="AQ273" s="146">
        <f t="shared" si="138"/>
        <v>0</v>
      </c>
      <c r="AR273" s="146">
        <f t="shared" si="138"/>
        <v>0</v>
      </c>
      <c r="AS273" s="146">
        <f t="shared" si="138"/>
        <v>0</v>
      </c>
      <c r="AT273" s="146">
        <f t="shared" si="138"/>
        <v>0</v>
      </c>
      <c r="AU273" s="146">
        <f t="shared" si="138"/>
        <v>1</v>
      </c>
      <c r="AV273" s="146">
        <f t="shared" si="138"/>
        <v>1</v>
      </c>
      <c r="AW273" s="146">
        <f t="shared" si="138"/>
        <v>1</v>
      </c>
      <c r="AX273" s="146">
        <f t="shared" si="138"/>
        <v>1</v>
      </c>
      <c r="AY273" s="146">
        <f t="shared" si="138"/>
        <v>1</v>
      </c>
      <c r="AZ273" s="146">
        <f t="shared" si="138"/>
        <v>1</v>
      </c>
      <c r="BA273" s="146">
        <f t="shared" si="138"/>
        <v>1</v>
      </c>
      <c r="BB273" s="146">
        <f t="shared" si="138"/>
        <v>1</v>
      </c>
      <c r="BC273" s="146">
        <f t="shared" si="138"/>
        <v>1</v>
      </c>
      <c r="BD273" s="146">
        <f t="shared" si="138"/>
        <v>1</v>
      </c>
      <c r="BE273" s="146">
        <f t="shared" si="137"/>
        <v>1</v>
      </c>
      <c r="BF273" s="146">
        <f t="shared" si="137"/>
        <v>1</v>
      </c>
      <c r="BG273" s="146">
        <f t="shared" si="137"/>
        <v>1</v>
      </c>
      <c r="BH273" s="146">
        <f t="shared" si="137"/>
        <v>1</v>
      </c>
      <c r="BI273" s="146">
        <f t="shared" si="137"/>
        <v>1</v>
      </c>
      <c r="BJ273" s="146">
        <f t="shared" si="137"/>
        <v>1</v>
      </c>
      <c r="BK273" s="146">
        <f t="shared" si="137"/>
        <v>1</v>
      </c>
      <c r="BL273" s="146">
        <f t="shared" si="137"/>
        <v>1</v>
      </c>
      <c r="BM273" s="146">
        <f t="shared" si="137"/>
        <v>1</v>
      </c>
      <c r="BN273" s="146">
        <f t="shared" si="137"/>
        <v>1</v>
      </c>
      <c r="BO273" s="146">
        <f t="shared" si="137"/>
        <v>1</v>
      </c>
    </row>
    <row r="274" spans="1:67" s="129" customFormat="1" ht="18.75" customHeight="1" x14ac:dyDescent="0.25">
      <c r="A274" s="122"/>
      <c r="B274" s="145" t="s">
        <v>1182</v>
      </c>
      <c r="C274" s="145" t="s">
        <v>1183</v>
      </c>
      <c r="D274" s="145" t="s">
        <v>26</v>
      </c>
      <c r="E274" s="224">
        <f>VLOOKUP(B274,'Cuadro Control'!C311:J2204,8,FALSE)</f>
        <v>0</v>
      </c>
      <c r="F274" s="146">
        <f t="shared" si="133"/>
        <v>0</v>
      </c>
      <c r="G274" s="147">
        <v>46475</v>
      </c>
      <c r="H274" s="147">
        <v>46483</v>
      </c>
      <c r="I274" s="146">
        <f t="shared" si="134"/>
        <v>0</v>
      </c>
      <c r="J274" s="146">
        <f t="shared" si="134"/>
        <v>0</v>
      </c>
      <c r="K274" s="146">
        <f t="shared" si="134"/>
        <v>0</v>
      </c>
      <c r="L274" s="146">
        <f t="shared" si="134"/>
        <v>0</v>
      </c>
      <c r="M274" s="146">
        <f t="shared" si="134"/>
        <v>0</v>
      </c>
      <c r="N274" s="146">
        <f t="shared" si="134"/>
        <v>0</v>
      </c>
      <c r="O274" s="146">
        <f t="shared" si="134"/>
        <v>0</v>
      </c>
      <c r="P274" s="146">
        <f t="shared" si="134"/>
        <v>0</v>
      </c>
      <c r="Q274" s="146">
        <f t="shared" si="134"/>
        <v>0</v>
      </c>
      <c r="R274" s="146">
        <f t="shared" si="134"/>
        <v>0</v>
      </c>
      <c r="S274" s="146">
        <f t="shared" si="134"/>
        <v>0</v>
      </c>
      <c r="T274" s="146">
        <f t="shared" si="134"/>
        <v>0</v>
      </c>
      <c r="U274" s="146">
        <f t="shared" si="134"/>
        <v>0</v>
      </c>
      <c r="V274" s="146">
        <f t="shared" si="134"/>
        <v>0</v>
      </c>
      <c r="W274" s="146">
        <f t="shared" si="134"/>
        <v>0</v>
      </c>
      <c r="X274" s="146">
        <f t="shared" si="134"/>
        <v>0</v>
      </c>
      <c r="Y274" s="146">
        <f t="shared" si="138"/>
        <v>0</v>
      </c>
      <c r="Z274" s="146">
        <f t="shared" si="138"/>
        <v>0</v>
      </c>
      <c r="AA274" s="146">
        <f t="shared" si="138"/>
        <v>0</v>
      </c>
      <c r="AB274" s="146">
        <f t="shared" si="138"/>
        <v>0</v>
      </c>
      <c r="AC274" s="146">
        <f t="shared" si="138"/>
        <v>0</v>
      </c>
      <c r="AD274" s="146">
        <f t="shared" si="138"/>
        <v>0</v>
      </c>
      <c r="AE274" s="146">
        <f t="shared" si="138"/>
        <v>0</v>
      </c>
      <c r="AF274" s="146">
        <f t="shared" si="138"/>
        <v>0</v>
      </c>
      <c r="AG274" s="146">
        <f t="shared" si="138"/>
        <v>0</v>
      </c>
      <c r="AH274" s="146">
        <f t="shared" si="138"/>
        <v>0</v>
      </c>
      <c r="AI274" s="146">
        <f t="shared" si="138"/>
        <v>0</v>
      </c>
      <c r="AJ274" s="146">
        <f t="shared" si="138"/>
        <v>0</v>
      </c>
      <c r="AK274" s="146">
        <f t="shared" si="138"/>
        <v>0</v>
      </c>
      <c r="AL274" s="146">
        <f t="shared" si="138"/>
        <v>0</v>
      </c>
      <c r="AM274" s="146">
        <f t="shared" si="138"/>
        <v>0</v>
      </c>
      <c r="AN274" s="146">
        <f t="shared" si="138"/>
        <v>0</v>
      </c>
      <c r="AO274" s="146">
        <f t="shared" si="138"/>
        <v>0</v>
      </c>
      <c r="AP274" s="146">
        <f t="shared" si="138"/>
        <v>0</v>
      </c>
      <c r="AQ274" s="146">
        <f t="shared" si="138"/>
        <v>0</v>
      </c>
      <c r="AR274" s="146">
        <f t="shared" si="138"/>
        <v>0</v>
      </c>
      <c r="AS274" s="146">
        <f t="shared" si="138"/>
        <v>0</v>
      </c>
      <c r="AT274" s="146">
        <f t="shared" si="138"/>
        <v>0</v>
      </c>
      <c r="AU274" s="146">
        <f t="shared" si="138"/>
        <v>0.55555555555555558</v>
      </c>
      <c r="AV274" s="146">
        <f t="shared" si="138"/>
        <v>1</v>
      </c>
      <c r="AW274" s="146">
        <f t="shared" si="138"/>
        <v>1</v>
      </c>
      <c r="AX274" s="146">
        <f t="shared" si="138"/>
        <v>1</v>
      </c>
      <c r="AY274" s="146">
        <f t="shared" si="138"/>
        <v>1</v>
      </c>
      <c r="AZ274" s="146">
        <f t="shared" si="138"/>
        <v>1</v>
      </c>
      <c r="BA274" s="146">
        <f t="shared" si="138"/>
        <v>1</v>
      </c>
      <c r="BB274" s="146">
        <f t="shared" si="138"/>
        <v>1</v>
      </c>
      <c r="BC274" s="146">
        <f t="shared" si="138"/>
        <v>1</v>
      </c>
      <c r="BD274" s="146">
        <f t="shared" si="138"/>
        <v>1</v>
      </c>
      <c r="BE274" s="146">
        <f t="shared" si="137"/>
        <v>1</v>
      </c>
      <c r="BF274" s="146">
        <f t="shared" si="137"/>
        <v>1</v>
      </c>
      <c r="BG274" s="146">
        <f t="shared" si="137"/>
        <v>1</v>
      </c>
      <c r="BH274" s="146">
        <f t="shared" si="137"/>
        <v>1</v>
      </c>
      <c r="BI274" s="146">
        <f t="shared" si="137"/>
        <v>1</v>
      </c>
      <c r="BJ274" s="146">
        <f t="shared" si="137"/>
        <v>1</v>
      </c>
      <c r="BK274" s="146">
        <f t="shared" si="137"/>
        <v>1</v>
      </c>
      <c r="BL274" s="146">
        <f t="shared" si="137"/>
        <v>1</v>
      </c>
      <c r="BM274" s="146">
        <f t="shared" si="137"/>
        <v>1</v>
      </c>
      <c r="BN274" s="146">
        <f t="shared" si="137"/>
        <v>1</v>
      </c>
      <c r="BO274" s="146">
        <f t="shared" si="137"/>
        <v>1</v>
      </c>
    </row>
    <row r="275" spans="1:67" s="129" customFormat="1" ht="18.75" customHeight="1" x14ac:dyDescent="0.25">
      <c r="A275" s="122"/>
      <c r="B275" s="145" t="s">
        <v>1184</v>
      </c>
      <c r="C275" s="145" t="s">
        <v>2061</v>
      </c>
      <c r="D275" s="145" t="s">
        <v>6</v>
      </c>
      <c r="E275" s="224">
        <f>VLOOKUP(B275,'Cuadro Control'!C312:J2205,8,FALSE)</f>
        <v>52736347.43270281</v>
      </c>
      <c r="F275" s="146">
        <f t="shared" si="133"/>
        <v>9.933624348213644E-3</v>
      </c>
      <c r="G275" s="147">
        <v>46483</v>
      </c>
      <c r="H275" s="147">
        <v>46485</v>
      </c>
      <c r="I275" s="146">
        <f t="shared" si="134"/>
        <v>0</v>
      </c>
      <c r="J275" s="146">
        <f t="shared" si="134"/>
        <v>0</v>
      </c>
      <c r="K275" s="146">
        <f t="shared" si="134"/>
        <v>0</v>
      </c>
      <c r="L275" s="146">
        <f t="shared" si="134"/>
        <v>0</v>
      </c>
      <c r="M275" s="146">
        <f t="shared" si="134"/>
        <v>0</v>
      </c>
      <c r="N275" s="146">
        <f t="shared" si="134"/>
        <v>0</v>
      </c>
      <c r="O275" s="146">
        <f t="shared" si="134"/>
        <v>0</v>
      </c>
      <c r="P275" s="146">
        <f t="shared" si="134"/>
        <v>0</v>
      </c>
      <c r="Q275" s="146">
        <f t="shared" si="134"/>
        <v>0</v>
      </c>
      <c r="R275" s="146">
        <f t="shared" si="134"/>
        <v>0</v>
      </c>
      <c r="S275" s="146">
        <f t="shared" si="134"/>
        <v>0</v>
      </c>
      <c r="T275" s="146">
        <f t="shared" si="134"/>
        <v>0</v>
      </c>
      <c r="U275" s="146">
        <f t="shared" si="134"/>
        <v>0</v>
      </c>
      <c r="V275" s="146">
        <f t="shared" si="134"/>
        <v>0</v>
      </c>
      <c r="W275" s="146">
        <f t="shared" si="134"/>
        <v>0</v>
      </c>
      <c r="X275" s="146">
        <f t="shared" si="134"/>
        <v>0</v>
      </c>
      <c r="Y275" s="146">
        <f t="shared" si="138"/>
        <v>0</v>
      </c>
      <c r="Z275" s="146">
        <f t="shared" si="138"/>
        <v>0</v>
      </c>
      <c r="AA275" s="146">
        <f t="shared" si="138"/>
        <v>0</v>
      </c>
      <c r="AB275" s="146">
        <f t="shared" si="138"/>
        <v>0</v>
      </c>
      <c r="AC275" s="146">
        <f t="shared" si="138"/>
        <v>0</v>
      </c>
      <c r="AD275" s="146">
        <f t="shared" si="138"/>
        <v>0</v>
      </c>
      <c r="AE275" s="146">
        <f t="shared" si="138"/>
        <v>0</v>
      </c>
      <c r="AF275" s="146">
        <f t="shared" si="138"/>
        <v>0</v>
      </c>
      <c r="AG275" s="146">
        <f t="shared" si="138"/>
        <v>0</v>
      </c>
      <c r="AH275" s="146">
        <f t="shared" si="138"/>
        <v>0</v>
      </c>
      <c r="AI275" s="146">
        <f t="shared" si="138"/>
        <v>0</v>
      </c>
      <c r="AJ275" s="146">
        <f t="shared" si="138"/>
        <v>0</v>
      </c>
      <c r="AK275" s="146">
        <f t="shared" si="138"/>
        <v>0</v>
      </c>
      <c r="AL275" s="146">
        <f t="shared" si="138"/>
        <v>0</v>
      </c>
      <c r="AM275" s="146">
        <f t="shared" si="138"/>
        <v>0</v>
      </c>
      <c r="AN275" s="146">
        <f t="shared" si="138"/>
        <v>0</v>
      </c>
      <c r="AO275" s="146">
        <f t="shared" si="138"/>
        <v>0</v>
      </c>
      <c r="AP275" s="146">
        <f t="shared" si="138"/>
        <v>0</v>
      </c>
      <c r="AQ275" s="146">
        <f t="shared" si="138"/>
        <v>0</v>
      </c>
      <c r="AR275" s="146">
        <f t="shared" si="138"/>
        <v>0</v>
      </c>
      <c r="AS275" s="146">
        <f t="shared" si="138"/>
        <v>0</v>
      </c>
      <c r="AT275" s="146">
        <f t="shared" si="138"/>
        <v>0</v>
      </c>
      <c r="AU275" s="146">
        <f t="shared" si="138"/>
        <v>0</v>
      </c>
      <c r="AV275" s="146">
        <f t="shared" si="138"/>
        <v>1</v>
      </c>
      <c r="AW275" s="146">
        <f t="shared" si="138"/>
        <v>1</v>
      </c>
      <c r="AX275" s="146">
        <f t="shared" si="138"/>
        <v>1</v>
      </c>
      <c r="AY275" s="146">
        <f t="shared" si="138"/>
        <v>1</v>
      </c>
      <c r="AZ275" s="146">
        <f t="shared" si="138"/>
        <v>1</v>
      </c>
      <c r="BA275" s="146">
        <f t="shared" si="138"/>
        <v>1</v>
      </c>
      <c r="BB275" s="146">
        <f t="shared" si="138"/>
        <v>1</v>
      </c>
      <c r="BC275" s="146">
        <f t="shared" si="138"/>
        <v>1</v>
      </c>
      <c r="BD275" s="146">
        <f t="shared" si="138"/>
        <v>1</v>
      </c>
      <c r="BE275" s="146">
        <f t="shared" si="137"/>
        <v>1</v>
      </c>
      <c r="BF275" s="146">
        <f t="shared" si="137"/>
        <v>1</v>
      </c>
      <c r="BG275" s="146">
        <f t="shared" si="137"/>
        <v>1</v>
      </c>
      <c r="BH275" s="146">
        <f t="shared" si="137"/>
        <v>1</v>
      </c>
      <c r="BI275" s="146">
        <f t="shared" si="137"/>
        <v>1</v>
      </c>
      <c r="BJ275" s="146">
        <f t="shared" si="137"/>
        <v>1</v>
      </c>
      <c r="BK275" s="146">
        <f t="shared" si="137"/>
        <v>1</v>
      </c>
      <c r="BL275" s="146">
        <f t="shared" si="137"/>
        <v>1</v>
      </c>
      <c r="BM275" s="146">
        <f t="shared" si="137"/>
        <v>1</v>
      </c>
      <c r="BN275" s="146">
        <f t="shared" si="137"/>
        <v>1</v>
      </c>
      <c r="BO275" s="146">
        <f t="shared" si="137"/>
        <v>1</v>
      </c>
    </row>
    <row r="276" spans="1:67" s="129" customFormat="1" ht="18.75" customHeight="1" x14ac:dyDescent="0.25">
      <c r="A276" s="122"/>
      <c r="B276" s="145" t="s">
        <v>1185</v>
      </c>
      <c r="C276" s="145" t="s">
        <v>1186</v>
      </c>
      <c r="D276" s="145" t="s">
        <v>19</v>
      </c>
      <c r="E276" s="224">
        <f>VLOOKUP(B276,'Cuadro Control'!C313:J2206,8,FALSE)</f>
        <v>46410609.014634147</v>
      </c>
      <c r="F276" s="146">
        <f t="shared" si="133"/>
        <v>8.742083556535862E-3</v>
      </c>
      <c r="G276" s="147">
        <v>46485</v>
      </c>
      <c r="H276" s="147">
        <v>46487</v>
      </c>
      <c r="I276" s="146">
        <f t="shared" si="134"/>
        <v>0</v>
      </c>
      <c r="J276" s="146">
        <f t="shared" si="134"/>
        <v>0</v>
      </c>
      <c r="K276" s="146">
        <f t="shared" si="134"/>
        <v>0</v>
      </c>
      <c r="L276" s="146">
        <f t="shared" si="134"/>
        <v>0</v>
      </c>
      <c r="M276" s="146">
        <f t="shared" si="134"/>
        <v>0</v>
      </c>
      <c r="N276" s="146">
        <f t="shared" si="134"/>
        <v>0</v>
      </c>
      <c r="O276" s="146">
        <f t="shared" si="134"/>
        <v>0</v>
      </c>
      <c r="P276" s="146">
        <f t="shared" si="134"/>
        <v>0</v>
      </c>
      <c r="Q276" s="146">
        <f t="shared" si="134"/>
        <v>0</v>
      </c>
      <c r="R276" s="146">
        <f t="shared" si="134"/>
        <v>0</v>
      </c>
      <c r="S276" s="146">
        <f t="shared" si="134"/>
        <v>0</v>
      </c>
      <c r="T276" s="146">
        <f t="shared" si="134"/>
        <v>0</v>
      </c>
      <c r="U276" s="146">
        <f t="shared" si="134"/>
        <v>0</v>
      </c>
      <c r="V276" s="146">
        <f t="shared" si="134"/>
        <v>0</v>
      </c>
      <c r="W276" s="146">
        <f t="shared" si="134"/>
        <v>0</v>
      </c>
      <c r="X276" s="146">
        <f t="shared" si="134"/>
        <v>0</v>
      </c>
      <c r="Y276" s="146">
        <f t="shared" si="138"/>
        <v>0</v>
      </c>
      <c r="Z276" s="146">
        <f t="shared" si="138"/>
        <v>0</v>
      </c>
      <c r="AA276" s="146">
        <f t="shared" si="138"/>
        <v>0</v>
      </c>
      <c r="AB276" s="146">
        <f t="shared" si="138"/>
        <v>0</v>
      </c>
      <c r="AC276" s="146">
        <f t="shared" si="138"/>
        <v>0</v>
      </c>
      <c r="AD276" s="146">
        <f t="shared" si="138"/>
        <v>0</v>
      </c>
      <c r="AE276" s="146">
        <f t="shared" si="138"/>
        <v>0</v>
      </c>
      <c r="AF276" s="146">
        <f t="shared" si="138"/>
        <v>0</v>
      </c>
      <c r="AG276" s="146">
        <f t="shared" si="138"/>
        <v>0</v>
      </c>
      <c r="AH276" s="146">
        <f t="shared" si="138"/>
        <v>0</v>
      </c>
      <c r="AI276" s="146">
        <f t="shared" si="138"/>
        <v>0</v>
      </c>
      <c r="AJ276" s="146">
        <f t="shared" si="138"/>
        <v>0</v>
      </c>
      <c r="AK276" s="146">
        <f t="shared" si="138"/>
        <v>0</v>
      </c>
      <c r="AL276" s="146">
        <f t="shared" si="138"/>
        <v>0</v>
      </c>
      <c r="AM276" s="146">
        <f t="shared" si="138"/>
        <v>0</v>
      </c>
      <c r="AN276" s="146">
        <f t="shared" si="138"/>
        <v>0</v>
      </c>
      <c r="AO276" s="146">
        <f t="shared" si="138"/>
        <v>0</v>
      </c>
      <c r="AP276" s="146">
        <f t="shared" si="138"/>
        <v>0</v>
      </c>
      <c r="AQ276" s="146">
        <f t="shared" si="138"/>
        <v>0</v>
      </c>
      <c r="AR276" s="146">
        <f t="shared" si="138"/>
        <v>0</v>
      </c>
      <c r="AS276" s="146">
        <f t="shared" si="138"/>
        <v>0</v>
      </c>
      <c r="AT276" s="146">
        <f t="shared" si="138"/>
        <v>0</v>
      </c>
      <c r="AU276" s="146">
        <f t="shared" si="138"/>
        <v>0</v>
      </c>
      <c r="AV276" s="146">
        <f t="shared" si="138"/>
        <v>0.66666666666666663</v>
      </c>
      <c r="AW276" s="146">
        <f t="shared" si="138"/>
        <v>1</v>
      </c>
      <c r="AX276" s="146">
        <f t="shared" si="138"/>
        <v>1</v>
      </c>
      <c r="AY276" s="146">
        <f t="shared" si="138"/>
        <v>1</v>
      </c>
      <c r="AZ276" s="146">
        <f t="shared" si="138"/>
        <v>1</v>
      </c>
      <c r="BA276" s="146">
        <f t="shared" si="138"/>
        <v>1</v>
      </c>
      <c r="BB276" s="146">
        <f t="shared" si="138"/>
        <v>1</v>
      </c>
      <c r="BC276" s="146">
        <f t="shared" si="138"/>
        <v>1</v>
      </c>
      <c r="BD276" s="146">
        <f t="shared" si="138"/>
        <v>1</v>
      </c>
      <c r="BE276" s="146">
        <f t="shared" si="137"/>
        <v>1</v>
      </c>
      <c r="BF276" s="146">
        <f t="shared" si="137"/>
        <v>1</v>
      </c>
      <c r="BG276" s="146">
        <f t="shared" si="137"/>
        <v>1</v>
      </c>
      <c r="BH276" s="146">
        <f t="shared" si="137"/>
        <v>1</v>
      </c>
      <c r="BI276" s="146">
        <f t="shared" si="137"/>
        <v>1</v>
      </c>
      <c r="BJ276" s="146">
        <f t="shared" si="137"/>
        <v>1</v>
      </c>
      <c r="BK276" s="146">
        <f t="shared" si="137"/>
        <v>1</v>
      </c>
      <c r="BL276" s="146">
        <f t="shared" si="137"/>
        <v>1</v>
      </c>
      <c r="BM276" s="146">
        <f t="shared" si="137"/>
        <v>1</v>
      </c>
      <c r="BN276" s="146">
        <f t="shared" si="137"/>
        <v>1</v>
      </c>
      <c r="BO276" s="146">
        <f t="shared" si="137"/>
        <v>1</v>
      </c>
    </row>
    <row r="277" spans="1:67" s="129" customFormat="1" ht="18.75" customHeight="1" x14ac:dyDescent="0.25">
      <c r="A277" s="122"/>
      <c r="B277" s="145" t="s">
        <v>1187</v>
      </c>
      <c r="C277" s="145" t="s">
        <v>1188</v>
      </c>
      <c r="D277" s="145" t="s">
        <v>9</v>
      </c>
      <c r="E277" s="224">
        <f>VLOOKUP(B277,'Cuadro Control'!C314:J2207,8,FALSE)</f>
        <v>1587346329.5488234</v>
      </c>
      <c r="F277" s="146">
        <f t="shared" si="133"/>
        <v>0.29899875353285565</v>
      </c>
      <c r="G277" s="147">
        <v>46485</v>
      </c>
      <c r="H277" s="147">
        <v>46496</v>
      </c>
      <c r="I277" s="146">
        <f t="shared" si="134"/>
        <v>0</v>
      </c>
      <c r="J277" s="146">
        <f t="shared" si="134"/>
        <v>0</v>
      </c>
      <c r="K277" s="146">
        <f t="shared" si="134"/>
        <v>0</v>
      </c>
      <c r="L277" s="146">
        <f t="shared" si="134"/>
        <v>0</v>
      </c>
      <c r="M277" s="146">
        <f t="shared" si="134"/>
        <v>0</v>
      </c>
      <c r="N277" s="146">
        <f t="shared" si="134"/>
        <v>0</v>
      </c>
      <c r="O277" s="146">
        <f t="shared" si="134"/>
        <v>0</v>
      </c>
      <c r="P277" s="146">
        <f t="shared" si="134"/>
        <v>0</v>
      </c>
      <c r="Q277" s="146">
        <f t="shared" si="134"/>
        <v>0</v>
      </c>
      <c r="R277" s="146">
        <f t="shared" si="134"/>
        <v>0</v>
      </c>
      <c r="S277" s="146">
        <f t="shared" si="134"/>
        <v>0</v>
      </c>
      <c r="T277" s="146">
        <f t="shared" si="134"/>
        <v>0</v>
      </c>
      <c r="U277" s="146">
        <f t="shared" si="134"/>
        <v>0</v>
      </c>
      <c r="V277" s="146">
        <f t="shared" si="134"/>
        <v>0</v>
      </c>
      <c r="W277" s="146">
        <f t="shared" si="134"/>
        <v>0</v>
      </c>
      <c r="X277" s="146">
        <f t="shared" si="134"/>
        <v>0</v>
      </c>
      <c r="Y277" s="146">
        <f t="shared" si="138"/>
        <v>0</v>
      </c>
      <c r="Z277" s="146">
        <f t="shared" si="138"/>
        <v>0</v>
      </c>
      <c r="AA277" s="146">
        <f t="shared" si="138"/>
        <v>0</v>
      </c>
      <c r="AB277" s="146">
        <f t="shared" si="138"/>
        <v>0</v>
      </c>
      <c r="AC277" s="146">
        <f t="shared" si="138"/>
        <v>0</v>
      </c>
      <c r="AD277" s="146">
        <f t="shared" si="138"/>
        <v>0</v>
      </c>
      <c r="AE277" s="146">
        <f t="shared" si="138"/>
        <v>0</v>
      </c>
      <c r="AF277" s="146">
        <f t="shared" si="138"/>
        <v>0</v>
      </c>
      <c r="AG277" s="146">
        <f t="shared" si="138"/>
        <v>0</v>
      </c>
      <c r="AH277" s="146">
        <f t="shared" si="138"/>
        <v>0</v>
      </c>
      <c r="AI277" s="146">
        <f t="shared" si="138"/>
        <v>0</v>
      </c>
      <c r="AJ277" s="146">
        <f t="shared" si="138"/>
        <v>0</v>
      </c>
      <c r="AK277" s="146">
        <f t="shared" si="138"/>
        <v>0</v>
      </c>
      <c r="AL277" s="146">
        <f t="shared" si="138"/>
        <v>0</v>
      </c>
      <c r="AM277" s="146">
        <f t="shared" si="138"/>
        <v>0</v>
      </c>
      <c r="AN277" s="146">
        <f t="shared" si="138"/>
        <v>0</v>
      </c>
      <c r="AO277" s="146">
        <f t="shared" si="138"/>
        <v>0</v>
      </c>
      <c r="AP277" s="146">
        <f t="shared" si="138"/>
        <v>0</v>
      </c>
      <c r="AQ277" s="146">
        <f t="shared" si="138"/>
        <v>0</v>
      </c>
      <c r="AR277" s="146">
        <f t="shared" si="138"/>
        <v>0</v>
      </c>
      <c r="AS277" s="146">
        <f t="shared" si="138"/>
        <v>0</v>
      </c>
      <c r="AT277" s="146">
        <f t="shared" si="138"/>
        <v>0</v>
      </c>
      <c r="AU277" s="146">
        <f t="shared" si="138"/>
        <v>0</v>
      </c>
      <c r="AV277" s="146">
        <f t="shared" si="138"/>
        <v>0.16666666666666666</v>
      </c>
      <c r="AW277" s="146">
        <f t="shared" si="138"/>
        <v>0.75</v>
      </c>
      <c r="AX277" s="146">
        <f t="shared" si="138"/>
        <v>1</v>
      </c>
      <c r="AY277" s="146">
        <f t="shared" si="138"/>
        <v>1</v>
      </c>
      <c r="AZ277" s="146">
        <f t="shared" si="138"/>
        <v>1</v>
      </c>
      <c r="BA277" s="146">
        <f t="shared" si="138"/>
        <v>1</v>
      </c>
      <c r="BB277" s="146">
        <f t="shared" si="138"/>
        <v>1</v>
      </c>
      <c r="BC277" s="146">
        <f t="shared" si="138"/>
        <v>1</v>
      </c>
      <c r="BD277" s="146">
        <f t="shared" si="138"/>
        <v>1</v>
      </c>
      <c r="BE277" s="146">
        <f t="shared" si="137"/>
        <v>1</v>
      </c>
      <c r="BF277" s="146">
        <f t="shared" si="137"/>
        <v>1</v>
      </c>
      <c r="BG277" s="146">
        <f t="shared" si="137"/>
        <v>1</v>
      </c>
      <c r="BH277" s="146">
        <f t="shared" si="137"/>
        <v>1</v>
      </c>
      <c r="BI277" s="146">
        <f t="shared" si="137"/>
        <v>1</v>
      </c>
      <c r="BJ277" s="146">
        <f t="shared" si="137"/>
        <v>1</v>
      </c>
      <c r="BK277" s="146">
        <f t="shared" si="137"/>
        <v>1</v>
      </c>
      <c r="BL277" s="146">
        <f t="shared" si="137"/>
        <v>1</v>
      </c>
      <c r="BM277" s="146">
        <f t="shared" si="137"/>
        <v>1</v>
      </c>
      <c r="BN277" s="146">
        <f t="shared" si="137"/>
        <v>1</v>
      </c>
      <c r="BO277" s="146">
        <f t="shared" si="137"/>
        <v>1</v>
      </c>
    </row>
    <row r="278" spans="1:67" s="129" customFormat="1" ht="18.75" customHeight="1" x14ac:dyDescent="0.25">
      <c r="A278" s="122"/>
      <c r="B278" s="142" t="s">
        <v>1189</v>
      </c>
      <c r="C278" s="142" t="s">
        <v>1190</v>
      </c>
      <c r="D278" s="142" t="s">
        <v>9</v>
      </c>
      <c r="E278" s="223">
        <f>VLOOKUP(B278,'Cuadro Control'!C315:J2208,8,FALSE)</f>
        <v>179532477.23999998</v>
      </c>
      <c r="F278" s="143">
        <f t="shared" si="133"/>
        <v>3.3817438522495219E-2</v>
      </c>
      <c r="G278" s="144">
        <v>46487</v>
      </c>
      <c r="H278" s="144">
        <v>46500</v>
      </c>
      <c r="I278" s="143">
        <f t="shared" si="134"/>
        <v>0</v>
      </c>
      <c r="J278" s="143">
        <f t="shared" si="134"/>
        <v>0</v>
      </c>
      <c r="K278" s="143">
        <f t="shared" si="134"/>
        <v>0</v>
      </c>
      <c r="L278" s="143">
        <f t="shared" si="134"/>
        <v>0</v>
      </c>
      <c r="M278" s="143">
        <f t="shared" si="134"/>
        <v>0</v>
      </c>
      <c r="N278" s="143">
        <f t="shared" si="134"/>
        <v>0</v>
      </c>
      <c r="O278" s="143">
        <f t="shared" si="134"/>
        <v>0</v>
      </c>
      <c r="P278" s="143">
        <f t="shared" si="134"/>
        <v>0</v>
      </c>
      <c r="Q278" s="143">
        <f t="shared" si="134"/>
        <v>0</v>
      </c>
      <c r="R278" s="143">
        <f t="shared" si="134"/>
        <v>0</v>
      </c>
      <c r="S278" s="143">
        <f t="shared" si="134"/>
        <v>0</v>
      </c>
      <c r="T278" s="143">
        <f t="shared" si="134"/>
        <v>0</v>
      </c>
      <c r="U278" s="143">
        <f t="shared" si="134"/>
        <v>0</v>
      </c>
      <c r="V278" s="143">
        <f t="shared" si="134"/>
        <v>0</v>
      </c>
      <c r="W278" s="143">
        <f t="shared" si="134"/>
        <v>0</v>
      </c>
      <c r="X278" s="143">
        <f t="shared" si="134"/>
        <v>0</v>
      </c>
      <c r="Y278" s="143">
        <f t="shared" si="138"/>
        <v>0</v>
      </c>
      <c r="Z278" s="143">
        <f t="shared" si="138"/>
        <v>0</v>
      </c>
      <c r="AA278" s="143">
        <f t="shared" si="138"/>
        <v>0</v>
      </c>
      <c r="AB278" s="143">
        <f t="shared" si="138"/>
        <v>0</v>
      </c>
      <c r="AC278" s="143">
        <f t="shared" si="138"/>
        <v>0</v>
      </c>
      <c r="AD278" s="143">
        <f t="shared" si="138"/>
        <v>0</v>
      </c>
      <c r="AE278" s="143">
        <f t="shared" si="138"/>
        <v>0</v>
      </c>
      <c r="AF278" s="143">
        <f t="shared" si="138"/>
        <v>0</v>
      </c>
      <c r="AG278" s="143">
        <f t="shared" si="138"/>
        <v>0</v>
      </c>
      <c r="AH278" s="143">
        <f t="shared" si="138"/>
        <v>0</v>
      </c>
      <c r="AI278" s="143">
        <f t="shared" si="138"/>
        <v>0</v>
      </c>
      <c r="AJ278" s="143">
        <f t="shared" si="138"/>
        <v>0</v>
      </c>
      <c r="AK278" s="143">
        <f t="shared" si="138"/>
        <v>0</v>
      </c>
      <c r="AL278" s="143">
        <f t="shared" si="138"/>
        <v>0</v>
      </c>
      <c r="AM278" s="143">
        <f t="shared" si="138"/>
        <v>0</v>
      </c>
      <c r="AN278" s="143">
        <f t="shared" si="138"/>
        <v>0</v>
      </c>
      <c r="AO278" s="143">
        <f t="shared" si="138"/>
        <v>0</v>
      </c>
      <c r="AP278" s="143">
        <f t="shared" si="138"/>
        <v>0</v>
      </c>
      <c r="AQ278" s="143">
        <f t="shared" si="138"/>
        <v>0</v>
      </c>
      <c r="AR278" s="143">
        <f t="shared" si="138"/>
        <v>0</v>
      </c>
      <c r="AS278" s="143">
        <f t="shared" si="138"/>
        <v>0</v>
      </c>
      <c r="AT278" s="143">
        <f t="shared" si="138"/>
        <v>0</v>
      </c>
      <c r="AU278" s="143">
        <f t="shared" si="138"/>
        <v>0</v>
      </c>
      <c r="AV278" s="143">
        <f t="shared" si="138"/>
        <v>0</v>
      </c>
      <c r="AW278" s="143">
        <f t="shared" si="138"/>
        <v>0.5</v>
      </c>
      <c r="AX278" s="143">
        <f t="shared" si="138"/>
        <v>1</v>
      </c>
      <c r="AY278" s="143">
        <f t="shared" si="138"/>
        <v>1</v>
      </c>
      <c r="AZ278" s="143">
        <f t="shared" si="138"/>
        <v>1</v>
      </c>
      <c r="BA278" s="143">
        <f t="shared" si="138"/>
        <v>1</v>
      </c>
      <c r="BB278" s="143">
        <f t="shared" si="138"/>
        <v>1</v>
      </c>
      <c r="BC278" s="143">
        <f t="shared" si="138"/>
        <v>1</v>
      </c>
      <c r="BD278" s="143">
        <f t="shared" si="138"/>
        <v>1</v>
      </c>
      <c r="BE278" s="143">
        <f t="shared" si="137"/>
        <v>1</v>
      </c>
      <c r="BF278" s="143">
        <f t="shared" si="137"/>
        <v>1</v>
      </c>
      <c r="BG278" s="143">
        <f t="shared" si="137"/>
        <v>1</v>
      </c>
      <c r="BH278" s="143">
        <f t="shared" si="137"/>
        <v>1</v>
      </c>
      <c r="BI278" s="143">
        <f t="shared" si="137"/>
        <v>1</v>
      </c>
      <c r="BJ278" s="143">
        <f t="shared" si="137"/>
        <v>1</v>
      </c>
      <c r="BK278" s="143">
        <f t="shared" si="137"/>
        <v>1</v>
      </c>
      <c r="BL278" s="143">
        <f t="shared" si="137"/>
        <v>1</v>
      </c>
      <c r="BM278" s="143">
        <f t="shared" si="137"/>
        <v>1</v>
      </c>
      <c r="BN278" s="143">
        <f t="shared" si="137"/>
        <v>1</v>
      </c>
      <c r="BO278" s="143">
        <f t="shared" si="137"/>
        <v>1</v>
      </c>
    </row>
    <row r="279" spans="1:67" s="129" customFormat="1" ht="18.75" customHeight="1" x14ac:dyDescent="0.25">
      <c r="A279" s="122"/>
      <c r="B279" s="148" t="s">
        <v>1191</v>
      </c>
      <c r="C279" s="148" t="s">
        <v>1983</v>
      </c>
      <c r="D279" s="148" t="s">
        <v>3</v>
      </c>
      <c r="E279" s="225">
        <f>VLOOKUP(B279,'Cuadro Control'!C316:J2209,8,FALSE)</f>
        <v>0</v>
      </c>
      <c r="F279" s="149">
        <f>IFERROR(E279/$E$263,0)</f>
        <v>0</v>
      </c>
      <c r="G279" s="150">
        <v>46606</v>
      </c>
      <c r="H279" s="150">
        <v>46606</v>
      </c>
      <c r="I279" s="149">
        <f t="shared" si="134"/>
        <v>0</v>
      </c>
      <c r="J279" s="149">
        <f t="shared" si="134"/>
        <v>0</v>
      </c>
      <c r="K279" s="149">
        <f t="shared" si="134"/>
        <v>0</v>
      </c>
      <c r="L279" s="149">
        <f t="shared" si="134"/>
        <v>0</v>
      </c>
      <c r="M279" s="149">
        <f t="shared" si="134"/>
        <v>0</v>
      </c>
      <c r="N279" s="149">
        <f t="shared" si="134"/>
        <v>0</v>
      </c>
      <c r="O279" s="149">
        <f t="shared" si="134"/>
        <v>0</v>
      </c>
      <c r="P279" s="149">
        <f t="shared" si="134"/>
        <v>0</v>
      </c>
      <c r="Q279" s="149">
        <f t="shared" si="134"/>
        <v>0</v>
      </c>
      <c r="R279" s="149">
        <f t="shared" si="134"/>
        <v>0</v>
      </c>
      <c r="S279" s="149">
        <f t="shared" si="134"/>
        <v>0</v>
      </c>
      <c r="T279" s="149">
        <f t="shared" si="134"/>
        <v>0</v>
      </c>
      <c r="U279" s="149">
        <f t="shared" si="134"/>
        <v>0</v>
      </c>
      <c r="V279" s="149">
        <f t="shared" si="134"/>
        <v>0</v>
      </c>
      <c r="W279" s="149">
        <f t="shared" si="134"/>
        <v>0</v>
      </c>
      <c r="X279" s="149">
        <f t="shared" ref="X279:BO279" si="139">IF($G279=0,0,IF(X$6&lt;$G279,0,IF(X$6&gt;$H279,1,(X$6-$G279+1)/($H279-$G279+1))))</f>
        <v>0</v>
      </c>
      <c r="Y279" s="149">
        <f t="shared" si="139"/>
        <v>0</v>
      </c>
      <c r="Z279" s="149">
        <f t="shared" si="139"/>
        <v>0</v>
      </c>
      <c r="AA279" s="149">
        <f t="shared" si="139"/>
        <v>0</v>
      </c>
      <c r="AB279" s="149">
        <f t="shared" si="139"/>
        <v>0</v>
      </c>
      <c r="AC279" s="149">
        <f t="shared" si="139"/>
        <v>0</v>
      </c>
      <c r="AD279" s="149">
        <f t="shared" si="139"/>
        <v>0</v>
      </c>
      <c r="AE279" s="149">
        <f t="shared" si="139"/>
        <v>0</v>
      </c>
      <c r="AF279" s="149">
        <f t="shared" si="139"/>
        <v>0</v>
      </c>
      <c r="AG279" s="149">
        <f t="shared" si="139"/>
        <v>0</v>
      </c>
      <c r="AH279" s="149">
        <f t="shared" si="139"/>
        <v>0</v>
      </c>
      <c r="AI279" s="149">
        <f t="shared" si="139"/>
        <v>0</v>
      </c>
      <c r="AJ279" s="149">
        <f t="shared" si="139"/>
        <v>0</v>
      </c>
      <c r="AK279" s="149">
        <f t="shared" si="139"/>
        <v>0</v>
      </c>
      <c r="AL279" s="149">
        <f t="shared" si="139"/>
        <v>0</v>
      </c>
      <c r="AM279" s="149">
        <f t="shared" si="139"/>
        <v>0</v>
      </c>
      <c r="AN279" s="149">
        <f t="shared" si="139"/>
        <v>0</v>
      </c>
      <c r="AO279" s="149">
        <f t="shared" si="139"/>
        <v>0</v>
      </c>
      <c r="AP279" s="149">
        <f t="shared" si="139"/>
        <v>0</v>
      </c>
      <c r="AQ279" s="149">
        <f t="shared" si="139"/>
        <v>0</v>
      </c>
      <c r="AR279" s="149">
        <f t="shared" si="139"/>
        <v>0</v>
      </c>
      <c r="AS279" s="149">
        <f t="shared" si="139"/>
        <v>0</v>
      </c>
      <c r="AT279" s="149">
        <f t="shared" si="139"/>
        <v>0</v>
      </c>
      <c r="AU279" s="149">
        <f t="shared" si="139"/>
        <v>0</v>
      </c>
      <c r="AV279" s="149">
        <f t="shared" si="139"/>
        <v>0</v>
      </c>
      <c r="AW279" s="149">
        <f t="shared" si="139"/>
        <v>0</v>
      </c>
      <c r="AX279" s="149">
        <f t="shared" si="139"/>
        <v>0</v>
      </c>
      <c r="AY279" s="149">
        <f t="shared" si="139"/>
        <v>0</v>
      </c>
      <c r="AZ279" s="149">
        <f t="shared" si="139"/>
        <v>0</v>
      </c>
      <c r="BA279" s="149">
        <f t="shared" si="139"/>
        <v>0</v>
      </c>
      <c r="BB279" s="149">
        <f t="shared" si="139"/>
        <v>0</v>
      </c>
      <c r="BC279" s="149">
        <f t="shared" si="139"/>
        <v>0</v>
      </c>
      <c r="BD279" s="149">
        <f t="shared" si="139"/>
        <v>0</v>
      </c>
      <c r="BE279" s="149">
        <f t="shared" si="139"/>
        <v>0</v>
      </c>
      <c r="BF279" s="149">
        <f t="shared" si="139"/>
        <v>0</v>
      </c>
      <c r="BG279" s="149">
        <f t="shared" si="139"/>
        <v>0</v>
      </c>
      <c r="BH279" s="149">
        <f t="shared" si="139"/>
        <v>0</v>
      </c>
      <c r="BI279" s="149">
        <f t="shared" si="139"/>
        <v>0</v>
      </c>
      <c r="BJ279" s="149">
        <f t="shared" si="139"/>
        <v>0</v>
      </c>
      <c r="BK279" s="149">
        <f t="shared" si="139"/>
        <v>0</v>
      </c>
      <c r="BL279" s="149">
        <f t="shared" si="139"/>
        <v>0</v>
      </c>
      <c r="BM279" s="149">
        <f t="shared" si="139"/>
        <v>0</v>
      </c>
      <c r="BN279" s="149">
        <f t="shared" si="139"/>
        <v>1</v>
      </c>
      <c r="BO279" s="149">
        <f t="shared" si="139"/>
        <v>1</v>
      </c>
    </row>
    <row r="280" spans="1:67" s="129" customFormat="1" ht="18.75" customHeight="1" x14ac:dyDescent="0.25">
      <c r="A280" s="122"/>
      <c r="B280" s="151" t="s">
        <v>1192</v>
      </c>
      <c r="C280" s="151" t="s">
        <v>1193</v>
      </c>
      <c r="D280" s="151" t="s">
        <v>38</v>
      </c>
      <c r="E280" s="226">
        <f>SUM(E281:E296)</f>
        <v>5308872732.0543728</v>
      </c>
      <c r="F280" s="152">
        <f>IFERROR(E280/$E$109,0)</f>
        <v>2.9408554574576196E-2</v>
      </c>
      <c r="G280" s="153">
        <v>46319</v>
      </c>
      <c r="H280" s="153">
        <v>46606</v>
      </c>
      <c r="I280" s="152">
        <f>SUMPRODUCT($F281:$F295,I281:I295)</f>
        <v>0</v>
      </c>
      <c r="J280" s="152">
        <f t="shared" ref="J280:BO280" si="140">SUMPRODUCT($F281:$F295,J281:J295)</f>
        <v>0</v>
      </c>
      <c r="K280" s="152">
        <f t="shared" si="140"/>
        <v>0</v>
      </c>
      <c r="L280" s="152">
        <f t="shared" si="140"/>
        <v>0</v>
      </c>
      <c r="M280" s="152">
        <f t="shared" si="140"/>
        <v>0</v>
      </c>
      <c r="N280" s="152">
        <f t="shared" si="140"/>
        <v>0</v>
      </c>
      <c r="O280" s="152">
        <f t="shared" si="140"/>
        <v>0</v>
      </c>
      <c r="P280" s="152">
        <f t="shared" si="140"/>
        <v>0</v>
      </c>
      <c r="Q280" s="152">
        <f t="shared" si="140"/>
        <v>0</v>
      </c>
      <c r="R280" s="152">
        <f t="shared" si="140"/>
        <v>0</v>
      </c>
      <c r="S280" s="152">
        <f t="shared" si="140"/>
        <v>0</v>
      </c>
      <c r="T280" s="152">
        <f t="shared" si="140"/>
        <v>0</v>
      </c>
      <c r="U280" s="152">
        <f t="shared" si="140"/>
        <v>0</v>
      </c>
      <c r="V280" s="152">
        <f t="shared" si="140"/>
        <v>0</v>
      </c>
      <c r="W280" s="152">
        <f t="shared" si="140"/>
        <v>0</v>
      </c>
      <c r="X280" s="152">
        <f t="shared" si="140"/>
        <v>0</v>
      </c>
      <c r="Y280" s="152">
        <f t="shared" si="140"/>
        <v>9.98161680726279E-3</v>
      </c>
      <c r="Z280" s="152">
        <f t="shared" si="140"/>
        <v>1.5685397839984384E-2</v>
      </c>
      <c r="AA280" s="152">
        <f t="shared" si="140"/>
        <v>1.5685397839984384E-2</v>
      </c>
      <c r="AB280" s="152">
        <f t="shared" si="140"/>
        <v>1.5685397839984384E-2</v>
      </c>
      <c r="AC280" s="152">
        <f t="shared" si="140"/>
        <v>1.5685397839984384E-2</v>
      </c>
      <c r="AD280" s="152">
        <f t="shared" si="140"/>
        <v>1.5685397839984384E-2</v>
      </c>
      <c r="AE280" s="152">
        <f t="shared" si="140"/>
        <v>5.6873455080068344E-2</v>
      </c>
      <c r="AF280" s="152">
        <f t="shared" si="140"/>
        <v>0.10046802510570593</v>
      </c>
      <c r="AG280" s="152">
        <f t="shared" si="140"/>
        <v>0.167127920576745</v>
      </c>
      <c r="AH280" s="152">
        <f t="shared" si="140"/>
        <v>0.22632154429731435</v>
      </c>
      <c r="AI280" s="152">
        <f t="shared" si="140"/>
        <v>0.31514939446125445</v>
      </c>
      <c r="AJ280" s="152">
        <f t="shared" si="140"/>
        <v>0.40397724462519446</v>
      </c>
      <c r="AK280" s="152">
        <f t="shared" si="140"/>
        <v>0.41666693750575734</v>
      </c>
      <c r="AL280" s="152">
        <f t="shared" si="140"/>
        <v>0.41666693750575734</v>
      </c>
      <c r="AM280" s="152">
        <f t="shared" si="140"/>
        <v>0.41666693750575734</v>
      </c>
      <c r="AN280" s="152">
        <f t="shared" si="140"/>
        <v>0.41666693750575734</v>
      </c>
      <c r="AO280" s="152">
        <f t="shared" si="140"/>
        <v>0.41666693750575734</v>
      </c>
      <c r="AP280" s="152">
        <f t="shared" si="140"/>
        <v>0.41666693750575734</v>
      </c>
      <c r="AQ280" s="152">
        <f t="shared" si="140"/>
        <v>0.41666693750575734</v>
      </c>
      <c r="AR280" s="152">
        <f t="shared" si="140"/>
        <v>0.41666693750575734</v>
      </c>
      <c r="AS280" s="152">
        <f t="shared" si="140"/>
        <v>0.41666693750575734</v>
      </c>
      <c r="AT280" s="152">
        <f t="shared" si="140"/>
        <v>0.41666693750575734</v>
      </c>
      <c r="AU280" s="152">
        <f t="shared" si="140"/>
        <v>0.41666693750575734</v>
      </c>
      <c r="AV280" s="152">
        <f t="shared" si="140"/>
        <v>0.64850810003989967</v>
      </c>
      <c r="AW280" s="152">
        <f t="shared" si="140"/>
        <v>0.65099150612695311</v>
      </c>
      <c r="AX280" s="152">
        <f t="shared" si="140"/>
        <v>0.81033892624687143</v>
      </c>
      <c r="AY280" s="152">
        <f t="shared" si="140"/>
        <v>0.9903378747078585</v>
      </c>
      <c r="AZ280" s="152">
        <f t="shared" si="140"/>
        <v>1</v>
      </c>
      <c r="BA280" s="152">
        <f t="shared" si="140"/>
        <v>1</v>
      </c>
      <c r="BB280" s="152">
        <f t="shared" si="140"/>
        <v>1</v>
      </c>
      <c r="BC280" s="152">
        <f t="shared" si="140"/>
        <v>1</v>
      </c>
      <c r="BD280" s="152">
        <f t="shared" si="140"/>
        <v>1</v>
      </c>
      <c r="BE280" s="152">
        <f t="shared" si="140"/>
        <v>1</v>
      </c>
      <c r="BF280" s="152">
        <f t="shared" si="140"/>
        <v>1</v>
      </c>
      <c r="BG280" s="152">
        <f t="shared" si="140"/>
        <v>1</v>
      </c>
      <c r="BH280" s="152">
        <f t="shared" si="140"/>
        <v>1</v>
      </c>
      <c r="BI280" s="152">
        <f t="shared" si="140"/>
        <v>1</v>
      </c>
      <c r="BJ280" s="152">
        <f t="shared" si="140"/>
        <v>1</v>
      </c>
      <c r="BK280" s="152">
        <f t="shared" si="140"/>
        <v>1</v>
      </c>
      <c r="BL280" s="152">
        <f t="shared" si="140"/>
        <v>1</v>
      </c>
      <c r="BM280" s="152">
        <f t="shared" si="140"/>
        <v>1</v>
      </c>
      <c r="BN280" s="152">
        <f t="shared" si="140"/>
        <v>1</v>
      </c>
      <c r="BO280" s="152">
        <f t="shared" si="140"/>
        <v>1</v>
      </c>
    </row>
    <row r="281" spans="1:67" ht="15.75" x14ac:dyDescent="0.25">
      <c r="A281" s="112"/>
      <c r="B281" s="145" t="s">
        <v>1194</v>
      </c>
      <c r="C281" s="145" t="s">
        <v>1195</v>
      </c>
      <c r="D281" s="145" t="s">
        <v>22</v>
      </c>
      <c r="E281" s="224">
        <f>VLOOKUP(B281,'Cuadro Control'!C318:J2211,8,FALSE)</f>
        <v>83271780.884117648</v>
      </c>
      <c r="F281" s="146">
        <f t="shared" ref="F281:F295" si="141">IFERROR(E281/$E$280,0)</f>
        <v>1.5685397839984384E-2</v>
      </c>
      <c r="G281" s="147">
        <v>46319</v>
      </c>
      <c r="H281" s="147">
        <v>46329</v>
      </c>
      <c r="I281" s="146">
        <f t="shared" ref="I281:X296" si="142">IF($G281=0,0,IF(I$6&lt;$G281,0,IF(I$6&gt;$H281,1,(I$6-$G281+1)/($H281-$G281+1))))</f>
        <v>0</v>
      </c>
      <c r="J281" s="146">
        <f t="shared" si="142"/>
        <v>0</v>
      </c>
      <c r="K281" s="146">
        <f t="shared" si="142"/>
        <v>0</v>
      </c>
      <c r="L281" s="146">
        <f t="shared" si="142"/>
        <v>0</v>
      </c>
      <c r="M281" s="146">
        <f t="shared" si="142"/>
        <v>0</v>
      </c>
      <c r="N281" s="146">
        <f t="shared" si="142"/>
        <v>0</v>
      </c>
      <c r="O281" s="146">
        <f t="shared" si="142"/>
        <v>0</v>
      </c>
      <c r="P281" s="146">
        <f t="shared" si="142"/>
        <v>0</v>
      </c>
      <c r="Q281" s="146">
        <f t="shared" si="142"/>
        <v>0</v>
      </c>
      <c r="R281" s="146">
        <f t="shared" si="142"/>
        <v>0</v>
      </c>
      <c r="S281" s="146">
        <f t="shared" si="142"/>
        <v>0</v>
      </c>
      <c r="T281" s="146">
        <f t="shared" si="142"/>
        <v>0</v>
      </c>
      <c r="U281" s="146">
        <f t="shared" si="142"/>
        <v>0</v>
      </c>
      <c r="V281" s="146">
        <f t="shared" si="142"/>
        <v>0</v>
      </c>
      <c r="W281" s="146">
        <f t="shared" si="142"/>
        <v>0</v>
      </c>
      <c r="X281" s="146">
        <f t="shared" si="142"/>
        <v>0</v>
      </c>
      <c r="Y281" s="146">
        <f t="shared" ref="Y281:BD288" si="143">IF($G281=0,0,IF(Y$6&lt;$G281,0,IF(Y$6&gt;$H281,1,(Y$6-$G281+1)/($H281-$G281+1))))</f>
        <v>0.63636363636363635</v>
      </c>
      <c r="Z281" s="146">
        <f t="shared" si="143"/>
        <v>1</v>
      </c>
      <c r="AA281" s="146">
        <f t="shared" si="143"/>
        <v>1</v>
      </c>
      <c r="AB281" s="146">
        <f t="shared" si="143"/>
        <v>1</v>
      </c>
      <c r="AC281" s="146">
        <f t="shared" si="143"/>
        <v>1</v>
      </c>
      <c r="AD281" s="146">
        <f t="shared" si="143"/>
        <v>1</v>
      </c>
      <c r="AE281" s="146">
        <f t="shared" si="143"/>
        <v>1</v>
      </c>
      <c r="AF281" s="146">
        <f t="shared" si="143"/>
        <v>1</v>
      </c>
      <c r="AG281" s="146">
        <f t="shared" si="143"/>
        <v>1</v>
      </c>
      <c r="AH281" s="146">
        <f t="shared" si="143"/>
        <v>1</v>
      </c>
      <c r="AI281" s="146">
        <f t="shared" si="143"/>
        <v>1</v>
      </c>
      <c r="AJ281" s="146">
        <f t="shared" si="143"/>
        <v>1</v>
      </c>
      <c r="AK281" s="146">
        <f t="shared" si="143"/>
        <v>1</v>
      </c>
      <c r="AL281" s="146">
        <f t="shared" si="143"/>
        <v>1</v>
      </c>
      <c r="AM281" s="146">
        <f t="shared" si="143"/>
        <v>1</v>
      </c>
      <c r="AN281" s="146">
        <f t="shared" si="143"/>
        <v>1</v>
      </c>
      <c r="AO281" s="146">
        <f t="shared" si="143"/>
        <v>1</v>
      </c>
      <c r="AP281" s="146">
        <f t="shared" si="143"/>
        <v>1</v>
      </c>
      <c r="AQ281" s="146">
        <f t="shared" si="143"/>
        <v>1</v>
      </c>
      <c r="AR281" s="146">
        <f t="shared" si="143"/>
        <v>1</v>
      </c>
      <c r="AS281" s="146">
        <f t="shared" si="143"/>
        <v>1</v>
      </c>
      <c r="AT281" s="146">
        <f t="shared" si="143"/>
        <v>1</v>
      </c>
      <c r="AU281" s="146">
        <f t="shared" si="143"/>
        <v>1</v>
      </c>
      <c r="AV281" s="146">
        <f t="shared" si="143"/>
        <v>1</v>
      </c>
      <c r="AW281" s="146">
        <f t="shared" si="143"/>
        <v>1</v>
      </c>
      <c r="AX281" s="146">
        <f t="shared" si="143"/>
        <v>1</v>
      </c>
      <c r="AY281" s="146">
        <f t="shared" si="143"/>
        <v>1</v>
      </c>
      <c r="AZ281" s="146">
        <f t="shared" si="143"/>
        <v>1</v>
      </c>
      <c r="BA281" s="146">
        <f t="shared" si="143"/>
        <v>1</v>
      </c>
      <c r="BB281" s="146">
        <f t="shared" si="143"/>
        <v>1</v>
      </c>
      <c r="BC281" s="146">
        <f t="shared" si="143"/>
        <v>1</v>
      </c>
      <c r="BD281" s="146">
        <f t="shared" si="143"/>
        <v>1</v>
      </c>
      <c r="BE281" s="146">
        <f t="shared" ref="BE281:BO287" si="144">IF($G281=0,0,IF(BE$6&lt;$G281,0,IF(BE$6&gt;$H281,1,(BE$6-$G281+1)/($H281-$G281+1))))</f>
        <v>1</v>
      </c>
      <c r="BF281" s="146">
        <f t="shared" si="144"/>
        <v>1</v>
      </c>
      <c r="BG281" s="146">
        <f t="shared" si="144"/>
        <v>1</v>
      </c>
      <c r="BH281" s="146">
        <f t="shared" si="144"/>
        <v>1</v>
      </c>
      <c r="BI281" s="146">
        <f t="shared" si="144"/>
        <v>1</v>
      </c>
      <c r="BJ281" s="146">
        <f t="shared" si="144"/>
        <v>1</v>
      </c>
      <c r="BK281" s="146">
        <f t="shared" si="144"/>
        <v>1</v>
      </c>
      <c r="BL281" s="146">
        <f t="shared" si="144"/>
        <v>1</v>
      </c>
      <c r="BM281" s="146">
        <f t="shared" si="144"/>
        <v>1</v>
      </c>
      <c r="BN281" s="146">
        <f t="shared" si="144"/>
        <v>1</v>
      </c>
      <c r="BO281" s="146">
        <f t="shared" si="144"/>
        <v>1</v>
      </c>
    </row>
    <row r="282" spans="1:67" ht="15.75" x14ac:dyDescent="0.25">
      <c r="A282" s="112"/>
      <c r="B282" s="145" t="s">
        <v>1196</v>
      </c>
      <c r="C282" s="145" t="s">
        <v>1197</v>
      </c>
      <c r="D282" s="145" t="s">
        <v>9</v>
      </c>
      <c r="E282" s="224">
        <f>VLOOKUP(B282,'Cuadro Control'!C319:J2212,8,FALSE)</f>
        <v>312374505.66882348</v>
      </c>
      <c r="F282" s="146">
        <f t="shared" si="141"/>
        <v>5.8840081771548515E-2</v>
      </c>
      <c r="G282" s="147">
        <v>46361</v>
      </c>
      <c r="H282" s="147">
        <v>46370</v>
      </c>
      <c r="I282" s="146">
        <f t="shared" si="142"/>
        <v>0</v>
      </c>
      <c r="J282" s="146">
        <f t="shared" si="142"/>
        <v>0</v>
      </c>
      <c r="K282" s="146">
        <f t="shared" si="142"/>
        <v>0</v>
      </c>
      <c r="L282" s="146">
        <f t="shared" si="142"/>
        <v>0</v>
      </c>
      <c r="M282" s="146">
        <f t="shared" si="142"/>
        <v>0</v>
      </c>
      <c r="N282" s="146">
        <f t="shared" si="142"/>
        <v>0</v>
      </c>
      <c r="O282" s="146">
        <f t="shared" si="142"/>
        <v>0</v>
      </c>
      <c r="P282" s="146">
        <f t="shared" si="142"/>
        <v>0</v>
      </c>
      <c r="Q282" s="146">
        <f t="shared" si="142"/>
        <v>0</v>
      </c>
      <c r="R282" s="146">
        <f t="shared" si="142"/>
        <v>0</v>
      </c>
      <c r="S282" s="146">
        <f t="shared" si="142"/>
        <v>0</v>
      </c>
      <c r="T282" s="146">
        <f t="shared" si="142"/>
        <v>0</v>
      </c>
      <c r="U282" s="146">
        <f t="shared" si="142"/>
        <v>0</v>
      </c>
      <c r="V282" s="146">
        <f t="shared" si="142"/>
        <v>0</v>
      </c>
      <c r="W282" s="146">
        <f t="shared" si="142"/>
        <v>0</v>
      </c>
      <c r="X282" s="146">
        <f t="shared" si="142"/>
        <v>0</v>
      </c>
      <c r="Y282" s="146">
        <f t="shared" si="143"/>
        <v>0</v>
      </c>
      <c r="Z282" s="146">
        <f t="shared" si="143"/>
        <v>0</v>
      </c>
      <c r="AA282" s="146">
        <f t="shared" si="143"/>
        <v>0</v>
      </c>
      <c r="AB282" s="146">
        <f t="shared" si="143"/>
        <v>0</v>
      </c>
      <c r="AC282" s="146">
        <f t="shared" si="143"/>
        <v>0</v>
      </c>
      <c r="AD282" s="146">
        <f t="shared" si="143"/>
        <v>0</v>
      </c>
      <c r="AE282" s="146">
        <f t="shared" si="143"/>
        <v>0.7</v>
      </c>
      <c r="AF282" s="146">
        <f t="shared" si="143"/>
        <v>1</v>
      </c>
      <c r="AG282" s="146">
        <f t="shared" si="143"/>
        <v>1</v>
      </c>
      <c r="AH282" s="146">
        <f t="shared" si="143"/>
        <v>1</v>
      </c>
      <c r="AI282" s="146">
        <f t="shared" si="143"/>
        <v>1</v>
      </c>
      <c r="AJ282" s="146">
        <f t="shared" si="143"/>
        <v>1</v>
      </c>
      <c r="AK282" s="146">
        <f t="shared" si="143"/>
        <v>1</v>
      </c>
      <c r="AL282" s="146">
        <f t="shared" si="143"/>
        <v>1</v>
      </c>
      <c r="AM282" s="146">
        <f t="shared" si="143"/>
        <v>1</v>
      </c>
      <c r="AN282" s="146">
        <f t="shared" si="143"/>
        <v>1</v>
      </c>
      <c r="AO282" s="146">
        <f t="shared" si="143"/>
        <v>1</v>
      </c>
      <c r="AP282" s="146">
        <f t="shared" si="143"/>
        <v>1</v>
      </c>
      <c r="AQ282" s="146">
        <f t="shared" si="143"/>
        <v>1</v>
      </c>
      <c r="AR282" s="146">
        <f t="shared" si="143"/>
        <v>1</v>
      </c>
      <c r="AS282" s="146">
        <f t="shared" si="143"/>
        <v>1</v>
      </c>
      <c r="AT282" s="146">
        <f t="shared" si="143"/>
        <v>1</v>
      </c>
      <c r="AU282" s="146">
        <f t="shared" si="143"/>
        <v>1</v>
      </c>
      <c r="AV282" s="146">
        <f t="shared" si="143"/>
        <v>1</v>
      </c>
      <c r="AW282" s="146">
        <f t="shared" si="143"/>
        <v>1</v>
      </c>
      <c r="AX282" s="146">
        <f t="shared" si="143"/>
        <v>1</v>
      </c>
      <c r="AY282" s="146">
        <f t="shared" si="143"/>
        <v>1</v>
      </c>
      <c r="AZ282" s="146">
        <f t="shared" si="143"/>
        <v>1</v>
      </c>
      <c r="BA282" s="146">
        <f t="shared" si="143"/>
        <v>1</v>
      </c>
      <c r="BB282" s="146">
        <f t="shared" si="143"/>
        <v>1</v>
      </c>
      <c r="BC282" s="146">
        <f t="shared" si="143"/>
        <v>1</v>
      </c>
      <c r="BD282" s="146">
        <f t="shared" si="143"/>
        <v>1</v>
      </c>
      <c r="BE282" s="146">
        <f t="shared" si="144"/>
        <v>1</v>
      </c>
      <c r="BF282" s="146">
        <f t="shared" si="144"/>
        <v>1</v>
      </c>
      <c r="BG282" s="146">
        <f t="shared" si="144"/>
        <v>1</v>
      </c>
      <c r="BH282" s="146">
        <f t="shared" si="144"/>
        <v>1</v>
      </c>
      <c r="BI282" s="146">
        <f t="shared" si="144"/>
        <v>1</v>
      </c>
      <c r="BJ282" s="146">
        <f t="shared" si="144"/>
        <v>1</v>
      </c>
      <c r="BK282" s="146">
        <f t="shared" si="144"/>
        <v>1</v>
      </c>
      <c r="BL282" s="146">
        <f t="shared" si="144"/>
        <v>1</v>
      </c>
      <c r="BM282" s="146">
        <f t="shared" si="144"/>
        <v>1</v>
      </c>
      <c r="BN282" s="146">
        <f t="shared" si="144"/>
        <v>1</v>
      </c>
      <c r="BO282" s="146">
        <f t="shared" si="144"/>
        <v>1</v>
      </c>
    </row>
    <row r="283" spans="1:67" ht="15.75" x14ac:dyDescent="0.25">
      <c r="A283" s="112"/>
      <c r="B283" s="142" t="s">
        <v>1198</v>
      </c>
      <c r="C283" s="142" t="s">
        <v>1199</v>
      </c>
      <c r="D283" s="142" t="s">
        <v>6</v>
      </c>
      <c r="E283" s="223">
        <f>VLOOKUP(B283,'Cuadro Control'!C320:J2213,8,FALSE)</f>
        <v>9527825.6870364472</v>
      </c>
      <c r="F283" s="143">
        <f t="shared" si="141"/>
        <v>1.794698454439963E-3</v>
      </c>
      <c r="G283" s="144">
        <v>46370</v>
      </c>
      <c r="H283" s="144">
        <v>46373</v>
      </c>
      <c r="I283" s="143">
        <f t="shared" si="142"/>
        <v>0</v>
      </c>
      <c r="J283" s="143">
        <f t="shared" si="142"/>
        <v>0</v>
      </c>
      <c r="K283" s="143">
        <f t="shared" si="142"/>
        <v>0</v>
      </c>
      <c r="L283" s="143">
        <f t="shared" si="142"/>
        <v>0</v>
      </c>
      <c r="M283" s="143">
        <f t="shared" si="142"/>
        <v>0</v>
      </c>
      <c r="N283" s="143">
        <f t="shared" si="142"/>
        <v>0</v>
      </c>
      <c r="O283" s="143">
        <f t="shared" si="142"/>
        <v>0</v>
      </c>
      <c r="P283" s="143">
        <f t="shared" si="142"/>
        <v>0</v>
      </c>
      <c r="Q283" s="143">
        <f t="shared" si="142"/>
        <v>0</v>
      </c>
      <c r="R283" s="143">
        <f t="shared" si="142"/>
        <v>0</v>
      </c>
      <c r="S283" s="143">
        <f t="shared" si="142"/>
        <v>0</v>
      </c>
      <c r="T283" s="143">
        <f t="shared" si="142"/>
        <v>0</v>
      </c>
      <c r="U283" s="143">
        <f t="shared" si="142"/>
        <v>0</v>
      </c>
      <c r="V283" s="143">
        <f t="shared" si="142"/>
        <v>0</v>
      </c>
      <c r="W283" s="143">
        <f t="shared" si="142"/>
        <v>0</v>
      </c>
      <c r="X283" s="143">
        <f t="shared" si="142"/>
        <v>0</v>
      </c>
      <c r="Y283" s="143">
        <f t="shared" si="143"/>
        <v>0</v>
      </c>
      <c r="Z283" s="143">
        <f t="shared" si="143"/>
        <v>0</v>
      </c>
      <c r="AA283" s="143">
        <f t="shared" si="143"/>
        <v>0</v>
      </c>
      <c r="AB283" s="143">
        <f t="shared" si="143"/>
        <v>0</v>
      </c>
      <c r="AC283" s="143">
        <f t="shared" si="143"/>
        <v>0</v>
      </c>
      <c r="AD283" s="143">
        <f t="shared" si="143"/>
        <v>0</v>
      </c>
      <c r="AE283" s="143">
        <f t="shared" si="143"/>
        <v>0</v>
      </c>
      <c r="AF283" s="143">
        <f t="shared" si="143"/>
        <v>1</v>
      </c>
      <c r="AG283" s="143">
        <f t="shared" si="143"/>
        <v>1</v>
      </c>
      <c r="AH283" s="143">
        <f t="shared" si="143"/>
        <v>1</v>
      </c>
      <c r="AI283" s="143">
        <f t="shared" si="143"/>
        <v>1</v>
      </c>
      <c r="AJ283" s="143">
        <f t="shared" si="143"/>
        <v>1</v>
      </c>
      <c r="AK283" s="143">
        <f t="shared" si="143"/>
        <v>1</v>
      </c>
      <c r="AL283" s="143">
        <f t="shared" si="143"/>
        <v>1</v>
      </c>
      <c r="AM283" s="143">
        <f t="shared" si="143"/>
        <v>1</v>
      </c>
      <c r="AN283" s="143">
        <f t="shared" si="143"/>
        <v>1</v>
      </c>
      <c r="AO283" s="143">
        <f t="shared" si="143"/>
        <v>1</v>
      </c>
      <c r="AP283" s="143">
        <f t="shared" si="143"/>
        <v>1</v>
      </c>
      <c r="AQ283" s="143">
        <f t="shared" si="143"/>
        <v>1</v>
      </c>
      <c r="AR283" s="143">
        <f t="shared" si="143"/>
        <v>1</v>
      </c>
      <c r="AS283" s="143">
        <f t="shared" si="143"/>
        <v>1</v>
      </c>
      <c r="AT283" s="143">
        <f t="shared" si="143"/>
        <v>1</v>
      </c>
      <c r="AU283" s="143">
        <f t="shared" si="143"/>
        <v>1</v>
      </c>
      <c r="AV283" s="143">
        <f t="shared" si="143"/>
        <v>1</v>
      </c>
      <c r="AW283" s="143">
        <f t="shared" si="143"/>
        <v>1</v>
      </c>
      <c r="AX283" s="143">
        <f t="shared" si="143"/>
        <v>1</v>
      </c>
      <c r="AY283" s="143">
        <f t="shared" si="143"/>
        <v>1</v>
      </c>
      <c r="AZ283" s="143">
        <f t="shared" si="143"/>
        <v>1</v>
      </c>
      <c r="BA283" s="143">
        <f t="shared" si="143"/>
        <v>1</v>
      </c>
      <c r="BB283" s="143">
        <f t="shared" si="143"/>
        <v>1</v>
      </c>
      <c r="BC283" s="143">
        <f t="shared" si="143"/>
        <v>1</v>
      </c>
      <c r="BD283" s="143">
        <f t="shared" si="143"/>
        <v>1</v>
      </c>
      <c r="BE283" s="143">
        <f t="shared" si="144"/>
        <v>1</v>
      </c>
      <c r="BF283" s="143">
        <f t="shared" si="144"/>
        <v>1</v>
      </c>
      <c r="BG283" s="143">
        <f t="shared" si="144"/>
        <v>1</v>
      </c>
      <c r="BH283" s="143">
        <f t="shared" si="144"/>
        <v>1</v>
      </c>
      <c r="BI283" s="143">
        <f t="shared" si="144"/>
        <v>1</v>
      </c>
      <c r="BJ283" s="143">
        <f t="shared" si="144"/>
        <v>1</v>
      </c>
      <c r="BK283" s="143">
        <f t="shared" si="144"/>
        <v>1</v>
      </c>
      <c r="BL283" s="143">
        <f t="shared" si="144"/>
        <v>1</v>
      </c>
      <c r="BM283" s="143">
        <f t="shared" si="144"/>
        <v>1</v>
      </c>
      <c r="BN283" s="143">
        <f t="shared" si="144"/>
        <v>1</v>
      </c>
      <c r="BO283" s="143">
        <f t="shared" si="144"/>
        <v>1</v>
      </c>
    </row>
    <row r="284" spans="1:67" ht="15.75" x14ac:dyDescent="0.25">
      <c r="A284" s="112"/>
      <c r="B284" s="145" t="s">
        <v>1200</v>
      </c>
      <c r="C284" s="145" t="s">
        <v>1201</v>
      </c>
      <c r="D284" s="145" t="s">
        <v>19</v>
      </c>
      <c r="E284" s="224">
        <f>VLOOKUP(B284,'Cuadro Control'!C321:J2214,8,FALSE)</f>
        <v>320494616.71764702</v>
      </c>
      <c r="F284" s="146">
        <f t="shared" si="141"/>
        <v>6.0369617599332674E-2</v>
      </c>
      <c r="G284" s="147">
        <v>46373</v>
      </c>
      <c r="H284" s="147">
        <v>46377</v>
      </c>
      <c r="I284" s="146">
        <f t="shared" si="142"/>
        <v>0</v>
      </c>
      <c r="J284" s="146">
        <f t="shared" si="142"/>
        <v>0</v>
      </c>
      <c r="K284" s="146">
        <f t="shared" si="142"/>
        <v>0</v>
      </c>
      <c r="L284" s="146">
        <f t="shared" si="142"/>
        <v>0</v>
      </c>
      <c r="M284" s="146">
        <f t="shared" si="142"/>
        <v>0</v>
      </c>
      <c r="N284" s="146">
        <f t="shared" si="142"/>
        <v>0</v>
      </c>
      <c r="O284" s="146">
        <f t="shared" si="142"/>
        <v>0</v>
      </c>
      <c r="P284" s="146">
        <f t="shared" si="142"/>
        <v>0</v>
      </c>
      <c r="Q284" s="146">
        <f t="shared" si="142"/>
        <v>0</v>
      </c>
      <c r="R284" s="146">
        <f t="shared" si="142"/>
        <v>0</v>
      </c>
      <c r="S284" s="146">
        <f t="shared" si="142"/>
        <v>0</v>
      </c>
      <c r="T284" s="146">
        <f t="shared" si="142"/>
        <v>0</v>
      </c>
      <c r="U284" s="146">
        <f t="shared" si="142"/>
        <v>0</v>
      </c>
      <c r="V284" s="146">
        <f t="shared" si="142"/>
        <v>0</v>
      </c>
      <c r="W284" s="146">
        <f t="shared" si="142"/>
        <v>0</v>
      </c>
      <c r="X284" s="146">
        <f t="shared" si="142"/>
        <v>0</v>
      </c>
      <c r="Y284" s="146">
        <f t="shared" si="143"/>
        <v>0</v>
      </c>
      <c r="Z284" s="146">
        <f t="shared" si="143"/>
        <v>0</v>
      </c>
      <c r="AA284" s="146">
        <f t="shared" si="143"/>
        <v>0</v>
      </c>
      <c r="AB284" s="146">
        <f t="shared" si="143"/>
        <v>0</v>
      </c>
      <c r="AC284" s="146">
        <f t="shared" si="143"/>
        <v>0</v>
      </c>
      <c r="AD284" s="146">
        <f t="shared" si="143"/>
        <v>0</v>
      </c>
      <c r="AE284" s="146">
        <f t="shared" si="143"/>
        <v>0</v>
      </c>
      <c r="AF284" s="146">
        <f t="shared" si="143"/>
        <v>0.4</v>
      </c>
      <c r="AG284" s="146">
        <f t="shared" si="143"/>
        <v>1</v>
      </c>
      <c r="AH284" s="146">
        <f t="shared" si="143"/>
        <v>1</v>
      </c>
      <c r="AI284" s="146">
        <f t="shared" si="143"/>
        <v>1</v>
      </c>
      <c r="AJ284" s="146">
        <f t="shared" si="143"/>
        <v>1</v>
      </c>
      <c r="AK284" s="146">
        <f t="shared" si="143"/>
        <v>1</v>
      </c>
      <c r="AL284" s="146">
        <f t="shared" si="143"/>
        <v>1</v>
      </c>
      <c r="AM284" s="146">
        <f t="shared" si="143"/>
        <v>1</v>
      </c>
      <c r="AN284" s="146">
        <f t="shared" si="143"/>
        <v>1</v>
      </c>
      <c r="AO284" s="146">
        <f t="shared" si="143"/>
        <v>1</v>
      </c>
      <c r="AP284" s="146">
        <f t="shared" si="143"/>
        <v>1</v>
      </c>
      <c r="AQ284" s="146">
        <f t="shared" si="143"/>
        <v>1</v>
      </c>
      <c r="AR284" s="146">
        <f t="shared" si="143"/>
        <v>1</v>
      </c>
      <c r="AS284" s="146">
        <f t="shared" si="143"/>
        <v>1</v>
      </c>
      <c r="AT284" s="146">
        <f t="shared" si="143"/>
        <v>1</v>
      </c>
      <c r="AU284" s="146">
        <f t="shared" si="143"/>
        <v>1</v>
      </c>
      <c r="AV284" s="146">
        <f t="shared" si="143"/>
        <v>1</v>
      </c>
      <c r="AW284" s="146">
        <f t="shared" si="143"/>
        <v>1</v>
      </c>
      <c r="AX284" s="146">
        <f t="shared" si="143"/>
        <v>1</v>
      </c>
      <c r="AY284" s="146">
        <f t="shared" si="143"/>
        <v>1</v>
      </c>
      <c r="AZ284" s="146">
        <f t="shared" si="143"/>
        <v>1</v>
      </c>
      <c r="BA284" s="146">
        <f t="shared" si="143"/>
        <v>1</v>
      </c>
      <c r="BB284" s="146">
        <f t="shared" si="143"/>
        <v>1</v>
      </c>
      <c r="BC284" s="146">
        <f t="shared" si="143"/>
        <v>1</v>
      </c>
      <c r="BD284" s="146">
        <f t="shared" si="143"/>
        <v>1</v>
      </c>
      <c r="BE284" s="146">
        <f t="shared" si="144"/>
        <v>1</v>
      </c>
      <c r="BF284" s="146">
        <f t="shared" si="144"/>
        <v>1</v>
      </c>
      <c r="BG284" s="146">
        <f t="shared" si="144"/>
        <v>1</v>
      </c>
      <c r="BH284" s="146">
        <f t="shared" si="144"/>
        <v>1</v>
      </c>
      <c r="BI284" s="146">
        <f t="shared" si="144"/>
        <v>1</v>
      </c>
      <c r="BJ284" s="146">
        <f t="shared" si="144"/>
        <v>1</v>
      </c>
      <c r="BK284" s="146">
        <f t="shared" si="144"/>
        <v>1</v>
      </c>
      <c r="BL284" s="146">
        <f t="shared" si="144"/>
        <v>1</v>
      </c>
      <c r="BM284" s="146">
        <f t="shared" si="144"/>
        <v>1</v>
      </c>
      <c r="BN284" s="146">
        <f t="shared" si="144"/>
        <v>1</v>
      </c>
      <c r="BO284" s="146">
        <f t="shared" si="144"/>
        <v>1</v>
      </c>
    </row>
    <row r="285" spans="1:67" ht="15.75" x14ac:dyDescent="0.25">
      <c r="A285" s="112"/>
      <c r="B285" s="145" t="s">
        <v>1202</v>
      </c>
      <c r="C285" s="145" t="s">
        <v>1203</v>
      </c>
      <c r="D285" s="145" t="s">
        <v>8</v>
      </c>
      <c r="E285" s="224">
        <f>VLOOKUP(B285,'Cuadro Control'!C322:J2215,8,FALSE)</f>
        <v>94303618.549411759</v>
      </c>
      <c r="F285" s="146">
        <f t="shared" si="141"/>
        <v>1.7763397864110998E-2</v>
      </c>
      <c r="G285" s="147">
        <v>46378</v>
      </c>
      <c r="H285" s="147">
        <v>46379</v>
      </c>
      <c r="I285" s="146">
        <f t="shared" si="142"/>
        <v>0</v>
      </c>
      <c r="J285" s="146">
        <f t="shared" si="142"/>
        <v>0</v>
      </c>
      <c r="K285" s="146">
        <f t="shared" si="142"/>
        <v>0</v>
      </c>
      <c r="L285" s="146">
        <f t="shared" si="142"/>
        <v>0</v>
      </c>
      <c r="M285" s="146">
        <f t="shared" si="142"/>
        <v>0</v>
      </c>
      <c r="N285" s="146">
        <f t="shared" si="142"/>
        <v>0</v>
      </c>
      <c r="O285" s="146">
        <f t="shared" si="142"/>
        <v>0</v>
      </c>
      <c r="P285" s="146">
        <f t="shared" si="142"/>
        <v>0</v>
      </c>
      <c r="Q285" s="146">
        <f t="shared" si="142"/>
        <v>0</v>
      </c>
      <c r="R285" s="146">
        <f t="shared" si="142"/>
        <v>0</v>
      </c>
      <c r="S285" s="146">
        <f t="shared" si="142"/>
        <v>0</v>
      </c>
      <c r="T285" s="146">
        <f t="shared" si="142"/>
        <v>0</v>
      </c>
      <c r="U285" s="146">
        <f t="shared" si="142"/>
        <v>0</v>
      </c>
      <c r="V285" s="146">
        <f t="shared" si="142"/>
        <v>0</v>
      </c>
      <c r="W285" s="146">
        <f t="shared" si="142"/>
        <v>0</v>
      </c>
      <c r="X285" s="146">
        <f t="shared" si="142"/>
        <v>0</v>
      </c>
      <c r="Y285" s="146">
        <f t="shared" si="143"/>
        <v>0</v>
      </c>
      <c r="Z285" s="146">
        <f t="shared" si="143"/>
        <v>0</v>
      </c>
      <c r="AA285" s="146">
        <f t="shared" si="143"/>
        <v>0</v>
      </c>
      <c r="AB285" s="146">
        <f t="shared" si="143"/>
        <v>0</v>
      </c>
      <c r="AC285" s="146">
        <f t="shared" si="143"/>
        <v>0</v>
      </c>
      <c r="AD285" s="146">
        <f t="shared" si="143"/>
        <v>0</v>
      </c>
      <c r="AE285" s="146">
        <f t="shared" si="143"/>
        <v>0</v>
      </c>
      <c r="AF285" s="146">
        <f t="shared" si="143"/>
        <v>0</v>
      </c>
      <c r="AG285" s="146">
        <f t="shared" si="143"/>
        <v>1</v>
      </c>
      <c r="AH285" s="146">
        <f t="shared" si="143"/>
        <v>1</v>
      </c>
      <c r="AI285" s="146">
        <f t="shared" si="143"/>
        <v>1</v>
      </c>
      <c r="AJ285" s="146">
        <f t="shared" si="143"/>
        <v>1</v>
      </c>
      <c r="AK285" s="146">
        <f t="shared" si="143"/>
        <v>1</v>
      </c>
      <c r="AL285" s="146">
        <f t="shared" si="143"/>
        <v>1</v>
      </c>
      <c r="AM285" s="146">
        <f t="shared" si="143"/>
        <v>1</v>
      </c>
      <c r="AN285" s="146">
        <f t="shared" si="143"/>
        <v>1</v>
      </c>
      <c r="AO285" s="146">
        <f t="shared" si="143"/>
        <v>1</v>
      </c>
      <c r="AP285" s="146">
        <f t="shared" si="143"/>
        <v>1</v>
      </c>
      <c r="AQ285" s="146">
        <f t="shared" si="143"/>
        <v>1</v>
      </c>
      <c r="AR285" s="146">
        <f t="shared" si="143"/>
        <v>1</v>
      </c>
      <c r="AS285" s="146">
        <f t="shared" si="143"/>
        <v>1</v>
      </c>
      <c r="AT285" s="146">
        <f t="shared" si="143"/>
        <v>1</v>
      </c>
      <c r="AU285" s="146">
        <f t="shared" si="143"/>
        <v>1</v>
      </c>
      <c r="AV285" s="146">
        <f t="shared" si="143"/>
        <v>1</v>
      </c>
      <c r="AW285" s="146">
        <f t="shared" si="143"/>
        <v>1</v>
      </c>
      <c r="AX285" s="146">
        <f t="shared" si="143"/>
        <v>1</v>
      </c>
      <c r="AY285" s="146">
        <f t="shared" si="143"/>
        <v>1</v>
      </c>
      <c r="AZ285" s="146">
        <f t="shared" si="143"/>
        <v>1</v>
      </c>
      <c r="BA285" s="146">
        <f t="shared" si="143"/>
        <v>1</v>
      </c>
      <c r="BB285" s="146">
        <f t="shared" si="143"/>
        <v>1</v>
      </c>
      <c r="BC285" s="146">
        <f t="shared" si="143"/>
        <v>1</v>
      </c>
      <c r="BD285" s="146">
        <f t="shared" si="143"/>
        <v>1</v>
      </c>
      <c r="BE285" s="146">
        <f t="shared" si="144"/>
        <v>1</v>
      </c>
      <c r="BF285" s="146">
        <f t="shared" si="144"/>
        <v>1</v>
      </c>
      <c r="BG285" s="146">
        <f t="shared" si="144"/>
        <v>1</v>
      </c>
      <c r="BH285" s="146">
        <f t="shared" si="144"/>
        <v>1</v>
      </c>
      <c r="BI285" s="146">
        <f t="shared" si="144"/>
        <v>1</v>
      </c>
      <c r="BJ285" s="146">
        <f t="shared" si="144"/>
        <v>1</v>
      </c>
      <c r="BK285" s="146">
        <f t="shared" si="144"/>
        <v>1</v>
      </c>
      <c r="BL285" s="146">
        <f t="shared" si="144"/>
        <v>1</v>
      </c>
      <c r="BM285" s="146">
        <f t="shared" si="144"/>
        <v>1</v>
      </c>
      <c r="BN285" s="146">
        <f t="shared" si="144"/>
        <v>1</v>
      </c>
      <c r="BO285" s="146">
        <f t="shared" si="144"/>
        <v>1</v>
      </c>
    </row>
    <row r="286" spans="1:67" ht="15.75" x14ac:dyDescent="0.25">
      <c r="A286" s="112"/>
      <c r="B286" s="145" t="s">
        <v>1204</v>
      </c>
      <c r="C286" s="145" t="s">
        <v>1205</v>
      </c>
      <c r="D286" s="145" t="s">
        <v>26</v>
      </c>
      <c r="E286" s="224">
        <f>VLOOKUP(B286,'Cuadro Control'!C323:J2216,8,FALSE)</f>
        <v>179436034.15411764</v>
      </c>
      <c r="F286" s="146">
        <f t="shared" si="141"/>
        <v>3.3799272126209236E-2</v>
      </c>
      <c r="G286" s="147">
        <v>46379</v>
      </c>
      <c r="H286" s="147">
        <v>46386</v>
      </c>
      <c r="I286" s="146">
        <f t="shared" si="142"/>
        <v>0</v>
      </c>
      <c r="J286" s="146">
        <f t="shared" si="142"/>
        <v>0</v>
      </c>
      <c r="K286" s="146">
        <f t="shared" si="142"/>
        <v>0</v>
      </c>
      <c r="L286" s="146">
        <f t="shared" si="142"/>
        <v>0</v>
      </c>
      <c r="M286" s="146">
        <f t="shared" si="142"/>
        <v>0</v>
      </c>
      <c r="N286" s="146">
        <f t="shared" si="142"/>
        <v>0</v>
      </c>
      <c r="O286" s="146">
        <f t="shared" si="142"/>
        <v>0</v>
      </c>
      <c r="P286" s="146">
        <f t="shared" si="142"/>
        <v>0</v>
      </c>
      <c r="Q286" s="146">
        <f t="shared" si="142"/>
        <v>0</v>
      </c>
      <c r="R286" s="146">
        <f t="shared" si="142"/>
        <v>0</v>
      </c>
      <c r="S286" s="146">
        <f t="shared" si="142"/>
        <v>0</v>
      </c>
      <c r="T286" s="146">
        <f t="shared" si="142"/>
        <v>0</v>
      </c>
      <c r="U286" s="146">
        <f t="shared" si="142"/>
        <v>0</v>
      </c>
      <c r="V286" s="146">
        <f t="shared" si="142"/>
        <v>0</v>
      </c>
      <c r="W286" s="146">
        <f t="shared" si="142"/>
        <v>0</v>
      </c>
      <c r="X286" s="146">
        <f t="shared" si="142"/>
        <v>0</v>
      </c>
      <c r="Y286" s="146">
        <f t="shared" si="143"/>
        <v>0</v>
      </c>
      <c r="Z286" s="146">
        <f t="shared" si="143"/>
        <v>0</v>
      </c>
      <c r="AA286" s="146">
        <f t="shared" si="143"/>
        <v>0</v>
      </c>
      <c r="AB286" s="146">
        <f t="shared" si="143"/>
        <v>0</v>
      </c>
      <c r="AC286" s="146">
        <f t="shared" si="143"/>
        <v>0</v>
      </c>
      <c r="AD286" s="146">
        <f t="shared" si="143"/>
        <v>0</v>
      </c>
      <c r="AE286" s="146">
        <f t="shared" si="143"/>
        <v>0</v>
      </c>
      <c r="AF286" s="146">
        <f t="shared" si="143"/>
        <v>0</v>
      </c>
      <c r="AG286" s="146">
        <f t="shared" si="143"/>
        <v>0.375</v>
      </c>
      <c r="AH286" s="146">
        <f t="shared" si="143"/>
        <v>1</v>
      </c>
      <c r="AI286" s="146">
        <f t="shared" si="143"/>
        <v>1</v>
      </c>
      <c r="AJ286" s="146">
        <f t="shared" si="143"/>
        <v>1</v>
      </c>
      <c r="AK286" s="146">
        <f t="shared" si="143"/>
        <v>1</v>
      </c>
      <c r="AL286" s="146">
        <f t="shared" si="143"/>
        <v>1</v>
      </c>
      <c r="AM286" s="146">
        <f t="shared" si="143"/>
        <v>1</v>
      </c>
      <c r="AN286" s="146">
        <f t="shared" si="143"/>
        <v>1</v>
      </c>
      <c r="AO286" s="146">
        <f t="shared" si="143"/>
        <v>1</v>
      </c>
      <c r="AP286" s="146">
        <f t="shared" si="143"/>
        <v>1</v>
      </c>
      <c r="AQ286" s="146">
        <f t="shared" si="143"/>
        <v>1</v>
      </c>
      <c r="AR286" s="146">
        <f t="shared" si="143"/>
        <v>1</v>
      </c>
      <c r="AS286" s="146">
        <f t="shared" si="143"/>
        <v>1</v>
      </c>
      <c r="AT286" s="146">
        <f t="shared" si="143"/>
        <v>1</v>
      </c>
      <c r="AU286" s="146">
        <f t="shared" si="143"/>
        <v>1</v>
      </c>
      <c r="AV286" s="146">
        <f t="shared" si="143"/>
        <v>1</v>
      </c>
      <c r="AW286" s="146">
        <f t="shared" si="143"/>
        <v>1</v>
      </c>
      <c r="AX286" s="146">
        <f t="shared" si="143"/>
        <v>1</v>
      </c>
      <c r="AY286" s="146">
        <f t="shared" si="143"/>
        <v>1</v>
      </c>
      <c r="AZ286" s="146">
        <f t="shared" si="143"/>
        <v>1</v>
      </c>
      <c r="BA286" s="146">
        <f t="shared" si="143"/>
        <v>1</v>
      </c>
      <c r="BB286" s="146">
        <f t="shared" si="143"/>
        <v>1</v>
      </c>
      <c r="BC286" s="146">
        <f t="shared" si="143"/>
        <v>1</v>
      </c>
      <c r="BD286" s="146">
        <f t="shared" si="143"/>
        <v>1</v>
      </c>
      <c r="BE286" s="146">
        <f t="shared" si="144"/>
        <v>1</v>
      </c>
      <c r="BF286" s="146">
        <f t="shared" si="144"/>
        <v>1</v>
      </c>
      <c r="BG286" s="146">
        <f t="shared" si="144"/>
        <v>1</v>
      </c>
      <c r="BH286" s="146">
        <f t="shared" si="144"/>
        <v>1</v>
      </c>
      <c r="BI286" s="146">
        <f t="shared" si="144"/>
        <v>1</v>
      </c>
      <c r="BJ286" s="146">
        <f t="shared" si="144"/>
        <v>1</v>
      </c>
      <c r="BK286" s="146">
        <f t="shared" si="144"/>
        <v>1</v>
      </c>
      <c r="BL286" s="146">
        <f t="shared" si="144"/>
        <v>1</v>
      </c>
      <c r="BM286" s="146">
        <f t="shared" si="144"/>
        <v>1</v>
      </c>
      <c r="BN286" s="146">
        <f t="shared" si="144"/>
        <v>1</v>
      </c>
      <c r="BO286" s="146">
        <f t="shared" si="144"/>
        <v>1</v>
      </c>
    </row>
    <row r="287" spans="1:67" ht="15.75" x14ac:dyDescent="0.25">
      <c r="A287" s="112"/>
      <c r="B287" s="145" t="s">
        <v>1206</v>
      </c>
      <c r="C287" s="145" t="s">
        <v>1207</v>
      </c>
      <c r="D287" s="145" t="s">
        <v>730</v>
      </c>
      <c r="E287" s="224">
        <f>VLOOKUP(B287,'Cuadro Control'!C324:J2217,8,FALSE)</f>
        <v>1212623361.2117648</v>
      </c>
      <c r="F287" s="146">
        <f t="shared" si="141"/>
        <v>0.22841447185013161</v>
      </c>
      <c r="G287" s="147">
        <v>46386</v>
      </c>
      <c r="H287" s="147">
        <v>46403</v>
      </c>
      <c r="I287" s="146">
        <f t="shared" si="142"/>
        <v>0</v>
      </c>
      <c r="J287" s="146">
        <f t="shared" si="142"/>
        <v>0</v>
      </c>
      <c r="K287" s="146">
        <f t="shared" si="142"/>
        <v>0</v>
      </c>
      <c r="L287" s="146">
        <f t="shared" si="142"/>
        <v>0</v>
      </c>
      <c r="M287" s="146">
        <f t="shared" si="142"/>
        <v>0</v>
      </c>
      <c r="N287" s="146">
        <f t="shared" si="142"/>
        <v>0</v>
      </c>
      <c r="O287" s="146">
        <f t="shared" si="142"/>
        <v>0</v>
      </c>
      <c r="P287" s="146">
        <f t="shared" si="142"/>
        <v>0</v>
      </c>
      <c r="Q287" s="146">
        <f t="shared" si="142"/>
        <v>0</v>
      </c>
      <c r="R287" s="146">
        <f t="shared" si="142"/>
        <v>0</v>
      </c>
      <c r="S287" s="146">
        <f t="shared" si="142"/>
        <v>0</v>
      </c>
      <c r="T287" s="146">
        <f t="shared" si="142"/>
        <v>0</v>
      </c>
      <c r="U287" s="146">
        <f t="shared" si="142"/>
        <v>0</v>
      </c>
      <c r="V287" s="146">
        <f t="shared" si="142"/>
        <v>0</v>
      </c>
      <c r="W287" s="146">
        <f t="shared" si="142"/>
        <v>0</v>
      </c>
      <c r="X287" s="146">
        <f t="shared" si="142"/>
        <v>0</v>
      </c>
      <c r="Y287" s="146">
        <f t="shared" si="143"/>
        <v>0</v>
      </c>
      <c r="Z287" s="146">
        <f t="shared" si="143"/>
        <v>0</v>
      </c>
      <c r="AA287" s="146">
        <f t="shared" si="143"/>
        <v>0</v>
      </c>
      <c r="AB287" s="146">
        <f t="shared" si="143"/>
        <v>0</v>
      </c>
      <c r="AC287" s="146">
        <f t="shared" si="143"/>
        <v>0</v>
      </c>
      <c r="AD287" s="146">
        <f t="shared" si="143"/>
        <v>0</v>
      </c>
      <c r="AE287" s="146">
        <f t="shared" si="143"/>
        <v>0</v>
      </c>
      <c r="AF287" s="146">
        <f t="shared" si="143"/>
        <v>0</v>
      </c>
      <c r="AG287" s="146">
        <f t="shared" si="143"/>
        <v>0</v>
      </c>
      <c r="AH287" s="146">
        <f t="shared" si="143"/>
        <v>0.16666666666666666</v>
      </c>
      <c r="AI287" s="146">
        <f t="shared" si="143"/>
        <v>0.55555555555555558</v>
      </c>
      <c r="AJ287" s="146">
        <f t="shared" si="143"/>
        <v>0.94444444444444442</v>
      </c>
      <c r="AK287" s="146">
        <f t="shared" si="143"/>
        <v>1</v>
      </c>
      <c r="AL287" s="146">
        <f t="shared" si="143"/>
        <v>1</v>
      </c>
      <c r="AM287" s="146">
        <f t="shared" si="143"/>
        <v>1</v>
      </c>
      <c r="AN287" s="146">
        <f t="shared" si="143"/>
        <v>1</v>
      </c>
      <c r="AO287" s="146">
        <f t="shared" si="143"/>
        <v>1</v>
      </c>
      <c r="AP287" s="146">
        <f t="shared" si="143"/>
        <v>1</v>
      </c>
      <c r="AQ287" s="146">
        <f t="shared" si="143"/>
        <v>1</v>
      </c>
      <c r="AR287" s="146">
        <f t="shared" si="143"/>
        <v>1</v>
      </c>
      <c r="AS287" s="146">
        <f t="shared" si="143"/>
        <v>1</v>
      </c>
      <c r="AT287" s="146">
        <f t="shared" si="143"/>
        <v>1</v>
      </c>
      <c r="AU287" s="146">
        <f t="shared" si="143"/>
        <v>1</v>
      </c>
      <c r="AV287" s="146">
        <f t="shared" si="143"/>
        <v>1</v>
      </c>
      <c r="AW287" s="146">
        <f t="shared" si="143"/>
        <v>1</v>
      </c>
      <c r="AX287" s="146">
        <f t="shared" si="143"/>
        <v>1</v>
      </c>
      <c r="AY287" s="146">
        <f t="shared" si="143"/>
        <v>1</v>
      </c>
      <c r="AZ287" s="146">
        <f t="shared" si="143"/>
        <v>1</v>
      </c>
      <c r="BA287" s="146">
        <f t="shared" si="143"/>
        <v>1</v>
      </c>
      <c r="BB287" s="146">
        <f t="shared" si="143"/>
        <v>1</v>
      </c>
      <c r="BC287" s="146">
        <f t="shared" si="143"/>
        <v>1</v>
      </c>
      <c r="BD287" s="146">
        <f t="shared" si="143"/>
        <v>1</v>
      </c>
      <c r="BE287" s="146">
        <f t="shared" si="144"/>
        <v>1</v>
      </c>
      <c r="BF287" s="146">
        <f t="shared" si="144"/>
        <v>1</v>
      </c>
      <c r="BG287" s="146">
        <f t="shared" si="144"/>
        <v>1</v>
      </c>
      <c r="BH287" s="146">
        <f t="shared" si="144"/>
        <v>1</v>
      </c>
      <c r="BI287" s="146">
        <f t="shared" si="144"/>
        <v>1</v>
      </c>
      <c r="BJ287" s="146">
        <f t="shared" si="144"/>
        <v>1</v>
      </c>
      <c r="BK287" s="146">
        <f t="shared" si="144"/>
        <v>1</v>
      </c>
      <c r="BL287" s="146">
        <f t="shared" si="144"/>
        <v>1</v>
      </c>
      <c r="BM287" s="146">
        <f t="shared" si="144"/>
        <v>1</v>
      </c>
      <c r="BN287" s="146">
        <f t="shared" si="144"/>
        <v>1</v>
      </c>
      <c r="BO287" s="146">
        <f t="shared" si="144"/>
        <v>1</v>
      </c>
    </row>
    <row r="288" spans="1:67" ht="15.75" x14ac:dyDescent="0.25">
      <c r="A288" s="112"/>
      <c r="B288" s="145" t="s">
        <v>1208</v>
      </c>
      <c r="C288" s="145" t="s">
        <v>1209</v>
      </c>
      <c r="D288" s="145" t="s">
        <v>6</v>
      </c>
      <c r="E288" s="224">
        <f>VLOOKUP(B288,'Cuadro Control'!C325:J2218,8,FALSE)</f>
        <v>0</v>
      </c>
      <c r="F288" s="146">
        <f t="shared" si="141"/>
        <v>0</v>
      </c>
      <c r="G288" s="147">
        <v>46482</v>
      </c>
      <c r="H288" s="147">
        <v>46484</v>
      </c>
      <c r="I288" s="146">
        <f t="shared" si="142"/>
        <v>0</v>
      </c>
      <c r="J288" s="146">
        <f t="shared" si="142"/>
        <v>0</v>
      </c>
      <c r="K288" s="146">
        <f t="shared" si="142"/>
        <v>0</v>
      </c>
      <c r="L288" s="146">
        <f t="shared" si="142"/>
        <v>0</v>
      </c>
      <c r="M288" s="146">
        <f t="shared" si="142"/>
        <v>0</v>
      </c>
      <c r="N288" s="146">
        <f t="shared" si="142"/>
        <v>0</v>
      </c>
      <c r="O288" s="146">
        <f t="shared" si="142"/>
        <v>0</v>
      </c>
      <c r="P288" s="146">
        <f t="shared" si="142"/>
        <v>0</v>
      </c>
      <c r="Q288" s="146">
        <f t="shared" si="142"/>
        <v>0</v>
      </c>
      <c r="R288" s="146">
        <f t="shared" si="142"/>
        <v>0</v>
      </c>
      <c r="S288" s="146">
        <f t="shared" si="142"/>
        <v>0</v>
      </c>
      <c r="T288" s="146">
        <f t="shared" si="142"/>
        <v>0</v>
      </c>
      <c r="U288" s="146">
        <f t="shared" si="142"/>
        <v>0</v>
      </c>
      <c r="V288" s="146">
        <f t="shared" si="142"/>
        <v>0</v>
      </c>
      <c r="W288" s="146">
        <f t="shared" si="142"/>
        <v>0</v>
      </c>
      <c r="X288" s="146">
        <f t="shared" si="142"/>
        <v>0</v>
      </c>
      <c r="Y288" s="146">
        <f t="shared" si="143"/>
        <v>0</v>
      </c>
      <c r="Z288" s="146">
        <f t="shared" si="143"/>
        <v>0</v>
      </c>
      <c r="AA288" s="146">
        <f t="shared" si="143"/>
        <v>0</v>
      </c>
      <c r="AB288" s="146">
        <f t="shared" si="143"/>
        <v>0</v>
      </c>
      <c r="AC288" s="146">
        <f t="shared" si="143"/>
        <v>0</v>
      </c>
      <c r="AD288" s="146">
        <f t="shared" si="143"/>
        <v>0</v>
      </c>
      <c r="AE288" s="146">
        <f t="shared" si="143"/>
        <v>0</v>
      </c>
      <c r="AF288" s="146">
        <f t="shared" si="143"/>
        <v>0</v>
      </c>
      <c r="AG288" s="146">
        <f t="shared" si="143"/>
        <v>0</v>
      </c>
      <c r="AH288" s="146">
        <f t="shared" si="143"/>
        <v>0</v>
      </c>
      <c r="AI288" s="146">
        <f t="shared" si="143"/>
        <v>0</v>
      </c>
      <c r="AJ288" s="146">
        <f t="shared" si="143"/>
        <v>0</v>
      </c>
      <c r="AK288" s="146">
        <f t="shared" si="143"/>
        <v>0</v>
      </c>
      <c r="AL288" s="146">
        <f t="shared" si="143"/>
        <v>0</v>
      </c>
      <c r="AM288" s="146">
        <f t="shared" si="143"/>
        <v>0</v>
      </c>
      <c r="AN288" s="146">
        <f t="shared" si="143"/>
        <v>0</v>
      </c>
      <c r="AO288" s="146">
        <f t="shared" si="143"/>
        <v>0</v>
      </c>
      <c r="AP288" s="146">
        <f t="shared" si="143"/>
        <v>0</v>
      </c>
      <c r="AQ288" s="146">
        <f t="shared" si="143"/>
        <v>0</v>
      </c>
      <c r="AR288" s="146">
        <f t="shared" si="143"/>
        <v>0</v>
      </c>
      <c r="AS288" s="146">
        <f t="shared" si="143"/>
        <v>0</v>
      </c>
      <c r="AT288" s="146">
        <f t="shared" si="143"/>
        <v>0</v>
      </c>
      <c r="AU288" s="146">
        <f t="shared" si="143"/>
        <v>0</v>
      </c>
      <c r="AV288" s="146">
        <f t="shared" si="143"/>
        <v>1</v>
      </c>
      <c r="AW288" s="146">
        <f t="shared" si="143"/>
        <v>1</v>
      </c>
      <c r="AX288" s="146">
        <f t="shared" si="143"/>
        <v>1</v>
      </c>
      <c r="AY288" s="146">
        <f t="shared" si="143"/>
        <v>1</v>
      </c>
      <c r="AZ288" s="146">
        <f t="shared" si="143"/>
        <v>1</v>
      </c>
      <c r="BA288" s="146">
        <f t="shared" si="143"/>
        <v>1</v>
      </c>
      <c r="BB288" s="146">
        <f t="shared" si="143"/>
        <v>1</v>
      </c>
      <c r="BC288" s="146">
        <f t="shared" si="143"/>
        <v>1</v>
      </c>
      <c r="BD288" s="146">
        <f t="shared" ref="BD288:BO296" si="145">IF($G288=0,0,IF(BD$6&lt;$G288,0,IF(BD$6&gt;$H288,1,(BD$6-$G288+1)/($H288-$G288+1))))</f>
        <v>1</v>
      </c>
      <c r="BE288" s="146">
        <f t="shared" si="145"/>
        <v>1</v>
      </c>
      <c r="BF288" s="146">
        <f t="shared" si="145"/>
        <v>1</v>
      </c>
      <c r="BG288" s="146">
        <f t="shared" si="145"/>
        <v>1</v>
      </c>
      <c r="BH288" s="146">
        <f t="shared" si="145"/>
        <v>1</v>
      </c>
      <c r="BI288" s="146">
        <f t="shared" si="145"/>
        <v>1</v>
      </c>
      <c r="BJ288" s="146">
        <f t="shared" si="145"/>
        <v>1</v>
      </c>
      <c r="BK288" s="146">
        <f t="shared" si="145"/>
        <v>1</v>
      </c>
      <c r="BL288" s="146">
        <f t="shared" si="145"/>
        <v>1</v>
      </c>
      <c r="BM288" s="146">
        <f t="shared" si="145"/>
        <v>1</v>
      </c>
      <c r="BN288" s="146">
        <f t="shared" si="145"/>
        <v>1</v>
      </c>
      <c r="BO288" s="146">
        <f t="shared" si="145"/>
        <v>1</v>
      </c>
    </row>
    <row r="289" spans="1:67" ht="31.5" x14ac:dyDescent="0.25">
      <c r="A289" s="112"/>
      <c r="B289" s="148" t="s">
        <v>1210</v>
      </c>
      <c r="C289" s="148" t="s">
        <v>1211</v>
      </c>
      <c r="D289" s="148" t="s">
        <v>3</v>
      </c>
      <c r="E289" s="225">
        <f>VLOOKUP(B289,'Cuadro Control'!C326:J2219,8,FALSE)</f>
        <v>0</v>
      </c>
      <c r="F289" s="149">
        <f t="shared" si="141"/>
        <v>0</v>
      </c>
      <c r="G289" s="150">
        <v>46484</v>
      </c>
      <c r="H289" s="150">
        <v>46484</v>
      </c>
      <c r="I289" s="149">
        <f t="shared" si="142"/>
        <v>0</v>
      </c>
      <c r="J289" s="149">
        <f t="shared" si="142"/>
        <v>0</v>
      </c>
      <c r="K289" s="149">
        <f t="shared" si="142"/>
        <v>0</v>
      </c>
      <c r="L289" s="149">
        <f t="shared" si="142"/>
        <v>0</v>
      </c>
      <c r="M289" s="149">
        <f t="shared" si="142"/>
        <v>0</v>
      </c>
      <c r="N289" s="149">
        <f t="shared" si="142"/>
        <v>0</v>
      </c>
      <c r="O289" s="149">
        <f t="shared" si="142"/>
        <v>0</v>
      </c>
      <c r="P289" s="149">
        <f t="shared" si="142"/>
        <v>0</v>
      </c>
      <c r="Q289" s="149">
        <f t="shared" si="142"/>
        <v>0</v>
      </c>
      <c r="R289" s="149">
        <f t="shared" si="142"/>
        <v>0</v>
      </c>
      <c r="S289" s="149">
        <f t="shared" si="142"/>
        <v>0</v>
      </c>
      <c r="T289" s="149">
        <f t="shared" si="142"/>
        <v>0</v>
      </c>
      <c r="U289" s="149">
        <f t="shared" si="142"/>
        <v>0</v>
      </c>
      <c r="V289" s="149">
        <f t="shared" si="142"/>
        <v>0</v>
      </c>
      <c r="W289" s="149">
        <f t="shared" si="142"/>
        <v>0</v>
      </c>
      <c r="X289" s="149">
        <f t="shared" si="142"/>
        <v>0</v>
      </c>
      <c r="Y289" s="149">
        <f t="shared" ref="Y289:BD296" si="146">IF($G289=0,0,IF(Y$6&lt;$G289,0,IF(Y$6&gt;$H289,1,(Y$6-$G289+1)/($H289-$G289+1))))</f>
        <v>0</v>
      </c>
      <c r="Z289" s="149">
        <f t="shared" si="146"/>
        <v>0</v>
      </c>
      <c r="AA289" s="149">
        <f t="shared" si="146"/>
        <v>0</v>
      </c>
      <c r="AB289" s="149">
        <f t="shared" si="146"/>
        <v>0</v>
      </c>
      <c r="AC289" s="149">
        <f t="shared" si="146"/>
        <v>0</v>
      </c>
      <c r="AD289" s="149">
        <f t="shared" si="146"/>
        <v>0</v>
      </c>
      <c r="AE289" s="149">
        <f t="shared" si="146"/>
        <v>0</v>
      </c>
      <c r="AF289" s="149">
        <f t="shared" si="146"/>
        <v>0</v>
      </c>
      <c r="AG289" s="149">
        <f t="shared" si="146"/>
        <v>0</v>
      </c>
      <c r="AH289" s="149">
        <f t="shared" si="146"/>
        <v>0</v>
      </c>
      <c r="AI289" s="149">
        <f t="shared" si="146"/>
        <v>0</v>
      </c>
      <c r="AJ289" s="149">
        <f t="shared" si="146"/>
        <v>0</v>
      </c>
      <c r="AK289" s="149">
        <f t="shared" si="146"/>
        <v>0</v>
      </c>
      <c r="AL289" s="149">
        <f t="shared" si="146"/>
        <v>0</v>
      </c>
      <c r="AM289" s="149">
        <f t="shared" si="146"/>
        <v>0</v>
      </c>
      <c r="AN289" s="149">
        <f t="shared" si="146"/>
        <v>0</v>
      </c>
      <c r="AO289" s="149">
        <f t="shared" si="146"/>
        <v>0</v>
      </c>
      <c r="AP289" s="149">
        <f t="shared" si="146"/>
        <v>0</v>
      </c>
      <c r="AQ289" s="149">
        <f t="shared" si="146"/>
        <v>0</v>
      </c>
      <c r="AR289" s="149">
        <f t="shared" si="146"/>
        <v>0</v>
      </c>
      <c r="AS289" s="149">
        <f t="shared" si="146"/>
        <v>0</v>
      </c>
      <c r="AT289" s="149">
        <f t="shared" si="146"/>
        <v>0</v>
      </c>
      <c r="AU289" s="149">
        <f t="shared" si="146"/>
        <v>0</v>
      </c>
      <c r="AV289" s="149">
        <f t="shared" si="146"/>
        <v>1</v>
      </c>
      <c r="AW289" s="149">
        <f t="shared" si="146"/>
        <v>1</v>
      </c>
      <c r="AX289" s="149">
        <f t="shared" si="146"/>
        <v>1</v>
      </c>
      <c r="AY289" s="149">
        <f t="shared" si="146"/>
        <v>1</v>
      </c>
      <c r="AZ289" s="149">
        <f t="shared" si="146"/>
        <v>1</v>
      </c>
      <c r="BA289" s="149">
        <f t="shared" si="146"/>
        <v>1</v>
      </c>
      <c r="BB289" s="149">
        <f t="shared" si="146"/>
        <v>1</v>
      </c>
      <c r="BC289" s="149">
        <f t="shared" si="146"/>
        <v>1</v>
      </c>
      <c r="BD289" s="149">
        <f t="shared" si="146"/>
        <v>1</v>
      </c>
      <c r="BE289" s="149">
        <f t="shared" si="145"/>
        <v>1</v>
      </c>
      <c r="BF289" s="149">
        <f t="shared" si="145"/>
        <v>1</v>
      </c>
      <c r="BG289" s="149">
        <f t="shared" si="145"/>
        <v>1</v>
      </c>
      <c r="BH289" s="149">
        <f t="shared" si="145"/>
        <v>1</v>
      </c>
      <c r="BI289" s="149">
        <f t="shared" si="145"/>
        <v>1</v>
      </c>
      <c r="BJ289" s="149">
        <f t="shared" si="145"/>
        <v>1</v>
      </c>
      <c r="BK289" s="149">
        <f t="shared" si="145"/>
        <v>1</v>
      </c>
      <c r="BL289" s="149">
        <f t="shared" si="145"/>
        <v>1</v>
      </c>
      <c r="BM289" s="149">
        <f t="shared" si="145"/>
        <v>1</v>
      </c>
      <c r="BN289" s="149">
        <f t="shared" si="145"/>
        <v>1</v>
      </c>
      <c r="BO289" s="149">
        <f t="shared" si="145"/>
        <v>1</v>
      </c>
    </row>
    <row r="290" spans="1:67" ht="15.75" x14ac:dyDescent="0.25">
      <c r="A290" s="112"/>
      <c r="B290" s="145" t="s">
        <v>1212</v>
      </c>
      <c r="C290" s="145" t="s">
        <v>1213</v>
      </c>
      <c r="D290" s="145" t="s">
        <v>8</v>
      </c>
      <c r="E290" s="224">
        <f>VLOOKUP(B290,'Cuadro Control'!C327:J2220,8,FALSE)</f>
        <v>1230815225.9452939</v>
      </c>
      <c r="F290" s="146">
        <f t="shared" si="141"/>
        <v>0.2318411625341423</v>
      </c>
      <c r="G290" s="147">
        <v>46484</v>
      </c>
      <c r="H290" s="147">
        <v>46485</v>
      </c>
      <c r="I290" s="146">
        <f t="shared" si="142"/>
        <v>0</v>
      </c>
      <c r="J290" s="146">
        <f t="shared" si="142"/>
        <v>0</v>
      </c>
      <c r="K290" s="146">
        <f t="shared" si="142"/>
        <v>0</v>
      </c>
      <c r="L290" s="146">
        <f t="shared" si="142"/>
        <v>0</v>
      </c>
      <c r="M290" s="146">
        <f t="shared" si="142"/>
        <v>0</v>
      </c>
      <c r="N290" s="146">
        <f t="shared" si="142"/>
        <v>0</v>
      </c>
      <c r="O290" s="146">
        <f t="shared" si="142"/>
        <v>0</v>
      </c>
      <c r="P290" s="146">
        <f t="shared" si="142"/>
        <v>0</v>
      </c>
      <c r="Q290" s="146">
        <f t="shared" si="142"/>
        <v>0</v>
      </c>
      <c r="R290" s="146">
        <f t="shared" si="142"/>
        <v>0</v>
      </c>
      <c r="S290" s="146">
        <f t="shared" si="142"/>
        <v>0</v>
      </c>
      <c r="T290" s="146">
        <f t="shared" si="142"/>
        <v>0</v>
      </c>
      <c r="U290" s="146">
        <f t="shared" si="142"/>
        <v>0</v>
      </c>
      <c r="V290" s="146">
        <f t="shared" si="142"/>
        <v>0</v>
      </c>
      <c r="W290" s="146">
        <f t="shared" si="142"/>
        <v>0</v>
      </c>
      <c r="X290" s="146">
        <f t="shared" si="142"/>
        <v>0</v>
      </c>
      <c r="Y290" s="146">
        <f t="shared" si="146"/>
        <v>0</v>
      </c>
      <c r="Z290" s="146">
        <f t="shared" si="146"/>
        <v>0</v>
      </c>
      <c r="AA290" s="146">
        <f t="shared" si="146"/>
        <v>0</v>
      </c>
      <c r="AB290" s="146">
        <f t="shared" si="146"/>
        <v>0</v>
      </c>
      <c r="AC290" s="146">
        <f t="shared" si="146"/>
        <v>0</v>
      </c>
      <c r="AD290" s="146">
        <f t="shared" si="146"/>
        <v>0</v>
      </c>
      <c r="AE290" s="146">
        <f t="shared" si="146"/>
        <v>0</v>
      </c>
      <c r="AF290" s="146">
        <f t="shared" si="146"/>
        <v>0</v>
      </c>
      <c r="AG290" s="146">
        <f t="shared" si="146"/>
        <v>0</v>
      </c>
      <c r="AH290" s="146">
        <f t="shared" si="146"/>
        <v>0</v>
      </c>
      <c r="AI290" s="146">
        <f t="shared" si="146"/>
        <v>0</v>
      </c>
      <c r="AJ290" s="146">
        <f t="shared" si="146"/>
        <v>0</v>
      </c>
      <c r="AK290" s="146">
        <f t="shared" si="146"/>
        <v>0</v>
      </c>
      <c r="AL290" s="146">
        <f t="shared" si="146"/>
        <v>0</v>
      </c>
      <c r="AM290" s="146">
        <f t="shared" si="146"/>
        <v>0</v>
      </c>
      <c r="AN290" s="146">
        <f t="shared" si="146"/>
        <v>0</v>
      </c>
      <c r="AO290" s="146">
        <f t="shared" si="146"/>
        <v>0</v>
      </c>
      <c r="AP290" s="146">
        <f t="shared" si="146"/>
        <v>0</v>
      </c>
      <c r="AQ290" s="146">
        <f t="shared" si="146"/>
        <v>0</v>
      </c>
      <c r="AR290" s="146">
        <f t="shared" si="146"/>
        <v>0</v>
      </c>
      <c r="AS290" s="146">
        <f t="shared" si="146"/>
        <v>0</v>
      </c>
      <c r="AT290" s="146">
        <f t="shared" si="146"/>
        <v>0</v>
      </c>
      <c r="AU290" s="146">
        <f t="shared" si="146"/>
        <v>0</v>
      </c>
      <c r="AV290" s="146">
        <f t="shared" si="146"/>
        <v>1</v>
      </c>
      <c r="AW290" s="146">
        <f t="shared" si="146"/>
        <v>1</v>
      </c>
      <c r="AX290" s="146">
        <f t="shared" si="146"/>
        <v>1</v>
      </c>
      <c r="AY290" s="146">
        <f t="shared" si="146"/>
        <v>1</v>
      </c>
      <c r="AZ290" s="146">
        <f t="shared" si="146"/>
        <v>1</v>
      </c>
      <c r="BA290" s="146">
        <f t="shared" si="146"/>
        <v>1</v>
      </c>
      <c r="BB290" s="146">
        <f t="shared" si="146"/>
        <v>1</v>
      </c>
      <c r="BC290" s="146">
        <f t="shared" si="146"/>
        <v>1</v>
      </c>
      <c r="BD290" s="146">
        <f t="shared" si="146"/>
        <v>1</v>
      </c>
      <c r="BE290" s="146">
        <f t="shared" si="145"/>
        <v>1</v>
      </c>
      <c r="BF290" s="146">
        <f t="shared" si="145"/>
        <v>1</v>
      </c>
      <c r="BG290" s="146">
        <f t="shared" si="145"/>
        <v>1</v>
      </c>
      <c r="BH290" s="146">
        <f t="shared" si="145"/>
        <v>1</v>
      </c>
      <c r="BI290" s="146">
        <f t="shared" si="145"/>
        <v>1</v>
      </c>
      <c r="BJ290" s="146">
        <f t="shared" si="145"/>
        <v>1</v>
      </c>
      <c r="BK290" s="146">
        <f t="shared" si="145"/>
        <v>1</v>
      </c>
      <c r="BL290" s="146">
        <f t="shared" si="145"/>
        <v>1</v>
      </c>
      <c r="BM290" s="146">
        <f t="shared" si="145"/>
        <v>1</v>
      </c>
      <c r="BN290" s="146">
        <f t="shared" si="145"/>
        <v>1</v>
      </c>
      <c r="BO290" s="146">
        <f t="shared" si="145"/>
        <v>1</v>
      </c>
    </row>
    <row r="291" spans="1:67" ht="15.75" x14ac:dyDescent="0.25">
      <c r="A291" s="112"/>
      <c r="B291" s="145" t="s">
        <v>1214</v>
      </c>
      <c r="C291" s="145" t="s">
        <v>1215</v>
      </c>
      <c r="D291" s="145" t="s">
        <v>26</v>
      </c>
      <c r="E291" s="224">
        <f>VLOOKUP(B291,'Cuadro Control'!C328:J2221,8,FALSE)</f>
        <v>0</v>
      </c>
      <c r="F291" s="146">
        <f t="shared" si="141"/>
        <v>0</v>
      </c>
      <c r="G291" s="147">
        <v>46485</v>
      </c>
      <c r="H291" s="147">
        <v>46493</v>
      </c>
      <c r="I291" s="146">
        <f t="shared" si="142"/>
        <v>0</v>
      </c>
      <c r="J291" s="146">
        <f t="shared" si="142"/>
        <v>0</v>
      </c>
      <c r="K291" s="146">
        <f t="shared" si="142"/>
        <v>0</v>
      </c>
      <c r="L291" s="146">
        <f t="shared" si="142"/>
        <v>0</v>
      </c>
      <c r="M291" s="146">
        <f t="shared" si="142"/>
        <v>0</v>
      </c>
      <c r="N291" s="146">
        <f t="shared" si="142"/>
        <v>0</v>
      </c>
      <c r="O291" s="146">
        <f t="shared" si="142"/>
        <v>0</v>
      </c>
      <c r="P291" s="146">
        <f t="shared" si="142"/>
        <v>0</v>
      </c>
      <c r="Q291" s="146">
        <f t="shared" si="142"/>
        <v>0</v>
      </c>
      <c r="R291" s="146">
        <f t="shared" si="142"/>
        <v>0</v>
      </c>
      <c r="S291" s="146">
        <f t="shared" si="142"/>
        <v>0</v>
      </c>
      <c r="T291" s="146">
        <f t="shared" si="142"/>
        <v>0</v>
      </c>
      <c r="U291" s="146">
        <f t="shared" si="142"/>
        <v>0</v>
      </c>
      <c r="V291" s="146">
        <f t="shared" si="142"/>
        <v>0</v>
      </c>
      <c r="W291" s="146">
        <f t="shared" si="142"/>
        <v>0</v>
      </c>
      <c r="X291" s="146">
        <f t="shared" si="142"/>
        <v>0</v>
      </c>
      <c r="Y291" s="146">
        <f t="shared" si="146"/>
        <v>0</v>
      </c>
      <c r="Z291" s="146">
        <f t="shared" si="146"/>
        <v>0</v>
      </c>
      <c r="AA291" s="146">
        <f t="shared" si="146"/>
        <v>0</v>
      </c>
      <c r="AB291" s="146">
        <f t="shared" si="146"/>
        <v>0</v>
      </c>
      <c r="AC291" s="146">
        <f t="shared" si="146"/>
        <v>0</v>
      </c>
      <c r="AD291" s="146">
        <f t="shared" si="146"/>
        <v>0</v>
      </c>
      <c r="AE291" s="146">
        <f t="shared" si="146"/>
        <v>0</v>
      </c>
      <c r="AF291" s="146">
        <f t="shared" si="146"/>
        <v>0</v>
      </c>
      <c r="AG291" s="146">
        <f t="shared" si="146"/>
        <v>0</v>
      </c>
      <c r="AH291" s="146">
        <f t="shared" si="146"/>
        <v>0</v>
      </c>
      <c r="AI291" s="146">
        <f t="shared" si="146"/>
        <v>0</v>
      </c>
      <c r="AJ291" s="146">
        <f t="shared" si="146"/>
        <v>0</v>
      </c>
      <c r="AK291" s="146">
        <f t="shared" si="146"/>
        <v>0</v>
      </c>
      <c r="AL291" s="146">
        <f t="shared" si="146"/>
        <v>0</v>
      </c>
      <c r="AM291" s="146">
        <f t="shared" si="146"/>
        <v>0</v>
      </c>
      <c r="AN291" s="146">
        <f t="shared" si="146"/>
        <v>0</v>
      </c>
      <c r="AO291" s="146">
        <f t="shared" si="146"/>
        <v>0</v>
      </c>
      <c r="AP291" s="146">
        <f t="shared" si="146"/>
        <v>0</v>
      </c>
      <c r="AQ291" s="146">
        <f t="shared" si="146"/>
        <v>0</v>
      </c>
      <c r="AR291" s="146">
        <f t="shared" si="146"/>
        <v>0</v>
      </c>
      <c r="AS291" s="146">
        <f t="shared" si="146"/>
        <v>0</v>
      </c>
      <c r="AT291" s="146">
        <f t="shared" si="146"/>
        <v>0</v>
      </c>
      <c r="AU291" s="146">
        <f t="shared" si="146"/>
        <v>0</v>
      </c>
      <c r="AV291" s="146">
        <f t="shared" si="146"/>
        <v>0.22222222222222221</v>
      </c>
      <c r="AW291" s="146">
        <f t="shared" si="146"/>
        <v>1</v>
      </c>
      <c r="AX291" s="146">
        <f t="shared" si="146"/>
        <v>1</v>
      </c>
      <c r="AY291" s="146">
        <f t="shared" si="146"/>
        <v>1</v>
      </c>
      <c r="AZ291" s="146">
        <f t="shared" si="146"/>
        <v>1</v>
      </c>
      <c r="BA291" s="146">
        <f t="shared" si="146"/>
        <v>1</v>
      </c>
      <c r="BB291" s="146">
        <f t="shared" si="146"/>
        <v>1</v>
      </c>
      <c r="BC291" s="146">
        <f t="shared" si="146"/>
        <v>1</v>
      </c>
      <c r="BD291" s="146">
        <f t="shared" si="146"/>
        <v>1</v>
      </c>
      <c r="BE291" s="146">
        <f t="shared" si="145"/>
        <v>1</v>
      </c>
      <c r="BF291" s="146">
        <f t="shared" si="145"/>
        <v>1</v>
      </c>
      <c r="BG291" s="146">
        <f t="shared" si="145"/>
        <v>1</v>
      </c>
      <c r="BH291" s="146">
        <f t="shared" si="145"/>
        <v>1</v>
      </c>
      <c r="BI291" s="146">
        <f t="shared" si="145"/>
        <v>1</v>
      </c>
      <c r="BJ291" s="146">
        <f t="shared" si="145"/>
        <v>1</v>
      </c>
      <c r="BK291" s="146">
        <f t="shared" si="145"/>
        <v>1</v>
      </c>
      <c r="BL291" s="146">
        <f t="shared" si="145"/>
        <v>1</v>
      </c>
      <c r="BM291" s="146">
        <f t="shared" si="145"/>
        <v>1</v>
      </c>
      <c r="BN291" s="146">
        <f t="shared" si="145"/>
        <v>1</v>
      </c>
      <c r="BO291" s="146">
        <f t="shared" si="145"/>
        <v>1</v>
      </c>
    </row>
    <row r="292" spans="1:67" ht="15.75" x14ac:dyDescent="0.25">
      <c r="A292" s="112"/>
      <c r="B292" s="145" t="s">
        <v>1216</v>
      </c>
      <c r="C292" s="145" t="s">
        <v>2062</v>
      </c>
      <c r="D292" s="145" t="s">
        <v>6</v>
      </c>
      <c r="E292" s="224">
        <f>VLOOKUP(B292,'Cuadro Control'!C329:J2222,8,FALSE)</f>
        <v>52736347.43270281</v>
      </c>
      <c r="F292" s="146">
        <f t="shared" si="141"/>
        <v>9.933624348213644E-3</v>
      </c>
      <c r="G292" s="147">
        <v>46493</v>
      </c>
      <c r="H292" s="147">
        <v>46496</v>
      </c>
      <c r="I292" s="146">
        <f t="shared" si="142"/>
        <v>0</v>
      </c>
      <c r="J292" s="146">
        <f t="shared" si="142"/>
        <v>0</v>
      </c>
      <c r="K292" s="146">
        <f t="shared" si="142"/>
        <v>0</v>
      </c>
      <c r="L292" s="146">
        <f t="shared" si="142"/>
        <v>0</v>
      </c>
      <c r="M292" s="146">
        <f t="shared" si="142"/>
        <v>0</v>
      </c>
      <c r="N292" s="146">
        <f t="shared" si="142"/>
        <v>0</v>
      </c>
      <c r="O292" s="146">
        <f t="shared" si="142"/>
        <v>0</v>
      </c>
      <c r="P292" s="146">
        <f t="shared" si="142"/>
        <v>0</v>
      </c>
      <c r="Q292" s="146">
        <f t="shared" si="142"/>
        <v>0</v>
      </c>
      <c r="R292" s="146">
        <f t="shared" si="142"/>
        <v>0</v>
      </c>
      <c r="S292" s="146">
        <f t="shared" si="142"/>
        <v>0</v>
      </c>
      <c r="T292" s="146">
        <f t="shared" si="142"/>
        <v>0</v>
      </c>
      <c r="U292" s="146">
        <f t="shared" si="142"/>
        <v>0</v>
      </c>
      <c r="V292" s="146">
        <f t="shared" si="142"/>
        <v>0</v>
      </c>
      <c r="W292" s="146">
        <f t="shared" si="142"/>
        <v>0</v>
      </c>
      <c r="X292" s="146">
        <f t="shared" si="142"/>
        <v>0</v>
      </c>
      <c r="Y292" s="146">
        <f t="shared" si="146"/>
        <v>0</v>
      </c>
      <c r="Z292" s="146">
        <f t="shared" si="146"/>
        <v>0</v>
      </c>
      <c r="AA292" s="146">
        <f t="shared" si="146"/>
        <v>0</v>
      </c>
      <c r="AB292" s="146">
        <f t="shared" si="146"/>
        <v>0</v>
      </c>
      <c r="AC292" s="146">
        <f t="shared" si="146"/>
        <v>0</v>
      </c>
      <c r="AD292" s="146">
        <f t="shared" si="146"/>
        <v>0</v>
      </c>
      <c r="AE292" s="146">
        <f t="shared" si="146"/>
        <v>0</v>
      </c>
      <c r="AF292" s="146">
        <f t="shared" si="146"/>
        <v>0</v>
      </c>
      <c r="AG292" s="146">
        <f t="shared" si="146"/>
        <v>0</v>
      </c>
      <c r="AH292" s="146">
        <f t="shared" si="146"/>
        <v>0</v>
      </c>
      <c r="AI292" s="146">
        <f t="shared" si="146"/>
        <v>0</v>
      </c>
      <c r="AJ292" s="146">
        <f t="shared" si="146"/>
        <v>0</v>
      </c>
      <c r="AK292" s="146">
        <f t="shared" si="146"/>
        <v>0</v>
      </c>
      <c r="AL292" s="146">
        <f t="shared" si="146"/>
        <v>0</v>
      </c>
      <c r="AM292" s="146">
        <f t="shared" si="146"/>
        <v>0</v>
      </c>
      <c r="AN292" s="146">
        <f t="shared" si="146"/>
        <v>0</v>
      </c>
      <c r="AO292" s="146">
        <f t="shared" si="146"/>
        <v>0</v>
      </c>
      <c r="AP292" s="146">
        <f t="shared" si="146"/>
        <v>0</v>
      </c>
      <c r="AQ292" s="146">
        <f t="shared" si="146"/>
        <v>0</v>
      </c>
      <c r="AR292" s="146">
        <f t="shared" si="146"/>
        <v>0</v>
      </c>
      <c r="AS292" s="146">
        <f t="shared" si="146"/>
        <v>0</v>
      </c>
      <c r="AT292" s="146">
        <f t="shared" si="146"/>
        <v>0</v>
      </c>
      <c r="AU292" s="146">
        <f t="shared" si="146"/>
        <v>0</v>
      </c>
      <c r="AV292" s="146">
        <f t="shared" si="146"/>
        <v>0</v>
      </c>
      <c r="AW292" s="146">
        <f t="shared" si="146"/>
        <v>0.25</v>
      </c>
      <c r="AX292" s="146">
        <f t="shared" si="146"/>
        <v>1</v>
      </c>
      <c r="AY292" s="146">
        <f t="shared" si="146"/>
        <v>1</v>
      </c>
      <c r="AZ292" s="146">
        <f t="shared" si="146"/>
        <v>1</v>
      </c>
      <c r="BA292" s="146">
        <f t="shared" si="146"/>
        <v>1</v>
      </c>
      <c r="BB292" s="146">
        <f t="shared" si="146"/>
        <v>1</v>
      </c>
      <c r="BC292" s="146">
        <f t="shared" si="146"/>
        <v>1</v>
      </c>
      <c r="BD292" s="146">
        <f t="shared" si="146"/>
        <v>1</v>
      </c>
      <c r="BE292" s="146">
        <f t="shared" si="145"/>
        <v>1</v>
      </c>
      <c r="BF292" s="146">
        <f t="shared" si="145"/>
        <v>1</v>
      </c>
      <c r="BG292" s="146">
        <f t="shared" si="145"/>
        <v>1</v>
      </c>
      <c r="BH292" s="146">
        <f t="shared" si="145"/>
        <v>1</v>
      </c>
      <c r="BI292" s="146">
        <f t="shared" si="145"/>
        <v>1</v>
      </c>
      <c r="BJ292" s="146">
        <f t="shared" si="145"/>
        <v>1</v>
      </c>
      <c r="BK292" s="146">
        <f t="shared" si="145"/>
        <v>1</v>
      </c>
      <c r="BL292" s="146">
        <f t="shared" si="145"/>
        <v>1</v>
      </c>
      <c r="BM292" s="146">
        <f t="shared" si="145"/>
        <v>1</v>
      </c>
      <c r="BN292" s="146">
        <f t="shared" si="145"/>
        <v>1</v>
      </c>
      <c r="BO292" s="146">
        <f t="shared" si="145"/>
        <v>1</v>
      </c>
    </row>
    <row r="293" spans="1:67" ht="31.5" x14ac:dyDescent="0.25">
      <c r="A293" s="112"/>
      <c r="B293" s="145" t="s">
        <v>1217</v>
      </c>
      <c r="C293" s="145" t="s">
        <v>1218</v>
      </c>
      <c r="D293" s="145" t="s">
        <v>19</v>
      </c>
      <c r="E293" s="224">
        <f>VLOOKUP(B293,'Cuadro Control'!C331:J2223,8,FALSE)</f>
        <v>46410609.014634147</v>
      </c>
      <c r="F293" s="146">
        <f t="shared" si="141"/>
        <v>8.742083556535862E-3</v>
      </c>
      <c r="G293" s="147">
        <v>46496</v>
      </c>
      <c r="H293" s="147">
        <v>46498</v>
      </c>
      <c r="I293" s="146">
        <f t="shared" si="142"/>
        <v>0</v>
      </c>
      <c r="J293" s="146">
        <f t="shared" si="142"/>
        <v>0</v>
      </c>
      <c r="K293" s="146">
        <f t="shared" si="142"/>
        <v>0</v>
      </c>
      <c r="L293" s="146">
        <f t="shared" si="142"/>
        <v>0</v>
      </c>
      <c r="M293" s="146">
        <f t="shared" si="142"/>
        <v>0</v>
      </c>
      <c r="N293" s="146">
        <f t="shared" si="142"/>
        <v>0</v>
      </c>
      <c r="O293" s="146">
        <f t="shared" si="142"/>
        <v>0</v>
      </c>
      <c r="P293" s="146">
        <f t="shared" si="142"/>
        <v>0</v>
      </c>
      <c r="Q293" s="146">
        <f t="shared" si="142"/>
        <v>0</v>
      </c>
      <c r="R293" s="146">
        <f t="shared" si="142"/>
        <v>0</v>
      </c>
      <c r="S293" s="146">
        <f t="shared" si="142"/>
        <v>0</v>
      </c>
      <c r="T293" s="146">
        <f t="shared" si="142"/>
        <v>0</v>
      </c>
      <c r="U293" s="146">
        <f t="shared" si="142"/>
        <v>0</v>
      </c>
      <c r="V293" s="146">
        <f t="shared" si="142"/>
        <v>0</v>
      </c>
      <c r="W293" s="146">
        <f t="shared" si="142"/>
        <v>0</v>
      </c>
      <c r="X293" s="146">
        <f t="shared" si="142"/>
        <v>0</v>
      </c>
      <c r="Y293" s="146">
        <f t="shared" si="146"/>
        <v>0</v>
      </c>
      <c r="Z293" s="146">
        <f t="shared" si="146"/>
        <v>0</v>
      </c>
      <c r="AA293" s="146">
        <f t="shared" si="146"/>
        <v>0</v>
      </c>
      <c r="AB293" s="146">
        <f t="shared" si="146"/>
        <v>0</v>
      </c>
      <c r="AC293" s="146">
        <f t="shared" si="146"/>
        <v>0</v>
      </c>
      <c r="AD293" s="146">
        <f t="shared" si="146"/>
        <v>0</v>
      </c>
      <c r="AE293" s="146">
        <f t="shared" si="146"/>
        <v>0</v>
      </c>
      <c r="AF293" s="146">
        <f t="shared" si="146"/>
        <v>0</v>
      </c>
      <c r="AG293" s="146">
        <f t="shared" si="146"/>
        <v>0</v>
      </c>
      <c r="AH293" s="146">
        <f t="shared" si="146"/>
        <v>0</v>
      </c>
      <c r="AI293" s="146">
        <f t="shared" si="146"/>
        <v>0</v>
      </c>
      <c r="AJ293" s="146">
        <f t="shared" si="146"/>
        <v>0</v>
      </c>
      <c r="AK293" s="146">
        <f t="shared" si="146"/>
        <v>0</v>
      </c>
      <c r="AL293" s="146">
        <f t="shared" si="146"/>
        <v>0</v>
      </c>
      <c r="AM293" s="146">
        <f t="shared" si="146"/>
        <v>0</v>
      </c>
      <c r="AN293" s="146">
        <f t="shared" si="146"/>
        <v>0</v>
      </c>
      <c r="AO293" s="146">
        <f t="shared" si="146"/>
        <v>0</v>
      </c>
      <c r="AP293" s="146">
        <f t="shared" si="146"/>
        <v>0</v>
      </c>
      <c r="AQ293" s="146">
        <f t="shared" si="146"/>
        <v>0</v>
      </c>
      <c r="AR293" s="146">
        <f t="shared" si="146"/>
        <v>0</v>
      </c>
      <c r="AS293" s="146">
        <f t="shared" si="146"/>
        <v>0</v>
      </c>
      <c r="AT293" s="146">
        <f t="shared" si="146"/>
        <v>0</v>
      </c>
      <c r="AU293" s="146">
        <f t="shared" si="146"/>
        <v>0</v>
      </c>
      <c r="AV293" s="146">
        <f t="shared" si="146"/>
        <v>0</v>
      </c>
      <c r="AW293" s="146">
        <f t="shared" si="146"/>
        <v>0</v>
      </c>
      <c r="AX293" s="146">
        <f t="shared" si="146"/>
        <v>1</v>
      </c>
      <c r="AY293" s="146">
        <f t="shared" si="146"/>
        <v>1</v>
      </c>
      <c r="AZ293" s="146">
        <f t="shared" si="146"/>
        <v>1</v>
      </c>
      <c r="BA293" s="146">
        <f t="shared" si="146"/>
        <v>1</v>
      </c>
      <c r="BB293" s="146">
        <f t="shared" si="146"/>
        <v>1</v>
      </c>
      <c r="BC293" s="146">
        <f t="shared" si="146"/>
        <v>1</v>
      </c>
      <c r="BD293" s="146">
        <f t="shared" si="146"/>
        <v>1</v>
      </c>
      <c r="BE293" s="146">
        <f t="shared" si="145"/>
        <v>1</v>
      </c>
      <c r="BF293" s="146">
        <f t="shared" si="145"/>
        <v>1</v>
      </c>
      <c r="BG293" s="146">
        <f t="shared" si="145"/>
        <v>1</v>
      </c>
      <c r="BH293" s="146">
        <f t="shared" si="145"/>
        <v>1</v>
      </c>
      <c r="BI293" s="146">
        <f t="shared" si="145"/>
        <v>1</v>
      </c>
      <c r="BJ293" s="146">
        <f t="shared" si="145"/>
        <v>1</v>
      </c>
      <c r="BK293" s="146">
        <f t="shared" si="145"/>
        <v>1</v>
      </c>
      <c r="BL293" s="146">
        <f t="shared" si="145"/>
        <v>1</v>
      </c>
      <c r="BM293" s="146">
        <f t="shared" si="145"/>
        <v>1</v>
      </c>
      <c r="BN293" s="146">
        <f t="shared" si="145"/>
        <v>1</v>
      </c>
      <c r="BO293" s="146">
        <f t="shared" si="145"/>
        <v>1</v>
      </c>
    </row>
    <row r="294" spans="1:67" ht="31.5" x14ac:dyDescent="0.25">
      <c r="A294" s="112"/>
      <c r="B294" s="145" t="s">
        <v>1219</v>
      </c>
      <c r="C294" s="145" t="s">
        <v>1220</v>
      </c>
      <c r="D294" s="145" t="s">
        <v>9</v>
      </c>
      <c r="E294" s="224">
        <f>VLOOKUP(B294,'Cuadro Control'!C332:J2224,8,FALSE)</f>
        <v>1587346329.5488234</v>
      </c>
      <c r="F294" s="146">
        <f t="shared" si="141"/>
        <v>0.29899875353285565</v>
      </c>
      <c r="G294" s="147">
        <v>46496</v>
      </c>
      <c r="H294" s="147">
        <v>46506</v>
      </c>
      <c r="I294" s="146">
        <f t="shared" si="142"/>
        <v>0</v>
      </c>
      <c r="J294" s="146">
        <f t="shared" si="142"/>
        <v>0</v>
      </c>
      <c r="K294" s="146">
        <f t="shared" si="142"/>
        <v>0</v>
      </c>
      <c r="L294" s="146">
        <f t="shared" si="142"/>
        <v>0</v>
      </c>
      <c r="M294" s="146">
        <f t="shared" si="142"/>
        <v>0</v>
      </c>
      <c r="N294" s="146">
        <f t="shared" si="142"/>
        <v>0</v>
      </c>
      <c r="O294" s="146">
        <f t="shared" si="142"/>
        <v>0</v>
      </c>
      <c r="P294" s="146">
        <f t="shared" si="142"/>
        <v>0</v>
      </c>
      <c r="Q294" s="146">
        <f t="shared" si="142"/>
        <v>0</v>
      </c>
      <c r="R294" s="146">
        <f t="shared" si="142"/>
        <v>0</v>
      </c>
      <c r="S294" s="146">
        <f t="shared" si="142"/>
        <v>0</v>
      </c>
      <c r="T294" s="146">
        <f t="shared" si="142"/>
        <v>0</v>
      </c>
      <c r="U294" s="146">
        <f t="shared" si="142"/>
        <v>0</v>
      </c>
      <c r="V294" s="146">
        <f t="shared" si="142"/>
        <v>0</v>
      </c>
      <c r="W294" s="146">
        <f t="shared" si="142"/>
        <v>0</v>
      </c>
      <c r="X294" s="146">
        <f t="shared" si="142"/>
        <v>0</v>
      </c>
      <c r="Y294" s="146">
        <f t="shared" si="146"/>
        <v>0</v>
      </c>
      <c r="Z294" s="146">
        <f t="shared" si="146"/>
        <v>0</v>
      </c>
      <c r="AA294" s="146">
        <f t="shared" si="146"/>
        <v>0</v>
      </c>
      <c r="AB294" s="146">
        <f t="shared" si="146"/>
        <v>0</v>
      </c>
      <c r="AC294" s="146">
        <f t="shared" si="146"/>
        <v>0</v>
      </c>
      <c r="AD294" s="146">
        <f t="shared" si="146"/>
        <v>0</v>
      </c>
      <c r="AE294" s="146">
        <f t="shared" si="146"/>
        <v>0</v>
      </c>
      <c r="AF294" s="146">
        <f t="shared" si="146"/>
        <v>0</v>
      </c>
      <c r="AG294" s="146">
        <f t="shared" si="146"/>
        <v>0</v>
      </c>
      <c r="AH294" s="146">
        <f t="shared" si="146"/>
        <v>0</v>
      </c>
      <c r="AI294" s="146">
        <f t="shared" si="146"/>
        <v>0</v>
      </c>
      <c r="AJ294" s="146">
        <f t="shared" si="146"/>
        <v>0</v>
      </c>
      <c r="AK294" s="146">
        <f t="shared" si="146"/>
        <v>0</v>
      </c>
      <c r="AL294" s="146">
        <f t="shared" si="146"/>
        <v>0</v>
      </c>
      <c r="AM294" s="146">
        <f t="shared" si="146"/>
        <v>0</v>
      </c>
      <c r="AN294" s="146">
        <f t="shared" si="146"/>
        <v>0</v>
      </c>
      <c r="AO294" s="146">
        <f t="shared" si="146"/>
        <v>0</v>
      </c>
      <c r="AP294" s="146">
        <f t="shared" si="146"/>
        <v>0</v>
      </c>
      <c r="AQ294" s="146">
        <f t="shared" si="146"/>
        <v>0</v>
      </c>
      <c r="AR294" s="146">
        <f t="shared" si="146"/>
        <v>0</v>
      </c>
      <c r="AS294" s="146">
        <f t="shared" si="146"/>
        <v>0</v>
      </c>
      <c r="AT294" s="146">
        <f t="shared" si="146"/>
        <v>0</v>
      </c>
      <c r="AU294" s="146">
        <f t="shared" si="146"/>
        <v>0</v>
      </c>
      <c r="AV294" s="146">
        <f t="shared" si="146"/>
        <v>0</v>
      </c>
      <c r="AW294" s="146">
        <f t="shared" si="146"/>
        <v>0</v>
      </c>
      <c r="AX294" s="146">
        <f t="shared" si="146"/>
        <v>0.45454545454545453</v>
      </c>
      <c r="AY294" s="146">
        <f t="shared" si="146"/>
        <v>1</v>
      </c>
      <c r="AZ294" s="146">
        <f t="shared" si="146"/>
        <v>1</v>
      </c>
      <c r="BA294" s="146">
        <f t="shared" si="146"/>
        <v>1</v>
      </c>
      <c r="BB294" s="146">
        <f t="shared" si="146"/>
        <v>1</v>
      </c>
      <c r="BC294" s="146">
        <f t="shared" si="146"/>
        <v>1</v>
      </c>
      <c r="BD294" s="146">
        <f t="shared" si="146"/>
        <v>1</v>
      </c>
      <c r="BE294" s="146">
        <f t="shared" si="145"/>
        <v>1</v>
      </c>
      <c r="BF294" s="146">
        <f t="shared" si="145"/>
        <v>1</v>
      </c>
      <c r="BG294" s="146">
        <f t="shared" si="145"/>
        <v>1</v>
      </c>
      <c r="BH294" s="146">
        <f t="shared" si="145"/>
        <v>1</v>
      </c>
      <c r="BI294" s="146">
        <f t="shared" si="145"/>
        <v>1</v>
      </c>
      <c r="BJ294" s="146">
        <f t="shared" si="145"/>
        <v>1</v>
      </c>
      <c r="BK294" s="146">
        <f t="shared" si="145"/>
        <v>1</v>
      </c>
      <c r="BL294" s="146">
        <f t="shared" si="145"/>
        <v>1</v>
      </c>
      <c r="BM294" s="146">
        <f t="shared" si="145"/>
        <v>1</v>
      </c>
      <c r="BN294" s="146">
        <f t="shared" si="145"/>
        <v>1</v>
      </c>
      <c r="BO294" s="146">
        <f t="shared" si="145"/>
        <v>1</v>
      </c>
    </row>
    <row r="295" spans="1:67" ht="31.5" x14ac:dyDescent="0.25">
      <c r="A295" s="112"/>
      <c r="B295" s="142" t="s">
        <v>1221</v>
      </c>
      <c r="C295" s="142" t="s">
        <v>1222</v>
      </c>
      <c r="D295" s="142" t="s">
        <v>9</v>
      </c>
      <c r="E295" s="223">
        <f>VLOOKUP(B295,'Cuadro Control'!C333:J2225,8,FALSE)</f>
        <v>179532477.23999998</v>
      </c>
      <c r="F295" s="143">
        <f t="shared" si="141"/>
        <v>3.3817438522495219E-2</v>
      </c>
      <c r="G295" s="144">
        <v>46498</v>
      </c>
      <c r="H295" s="144">
        <v>46511</v>
      </c>
      <c r="I295" s="143">
        <f t="shared" si="142"/>
        <v>0</v>
      </c>
      <c r="J295" s="143">
        <f t="shared" si="142"/>
        <v>0</v>
      </c>
      <c r="K295" s="143">
        <f t="shared" si="142"/>
        <v>0</v>
      </c>
      <c r="L295" s="143">
        <f t="shared" si="142"/>
        <v>0</v>
      </c>
      <c r="M295" s="143">
        <f t="shared" si="142"/>
        <v>0</v>
      </c>
      <c r="N295" s="143">
        <f t="shared" si="142"/>
        <v>0</v>
      </c>
      <c r="O295" s="143">
        <f t="shared" si="142"/>
        <v>0</v>
      </c>
      <c r="P295" s="143">
        <f t="shared" si="142"/>
        <v>0</v>
      </c>
      <c r="Q295" s="143">
        <f t="shared" si="142"/>
        <v>0</v>
      </c>
      <c r="R295" s="143">
        <f t="shared" si="142"/>
        <v>0</v>
      </c>
      <c r="S295" s="143">
        <f t="shared" si="142"/>
        <v>0</v>
      </c>
      <c r="T295" s="143">
        <f t="shared" si="142"/>
        <v>0</v>
      </c>
      <c r="U295" s="143">
        <f t="shared" si="142"/>
        <v>0</v>
      </c>
      <c r="V295" s="143">
        <f t="shared" si="142"/>
        <v>0</v>
      </c>
      <c r="W295" s="143">
        <f t="shared" si="142"/>
        <v>0</v>
      </c>
      <c r="X295" s="143">
        <f t="shared" si="142"/>
        <v>0</v>
      </c>
      <c r="Y295" s="143">
        <f t="shared" si="146"/>
        <v>0</v>
      </c>
      <c r="Z295" s="143">
        <f t="shared" si="146"/>
        <v>0</v>
      </c>
      <c r="AA295" s="143">
        <f t="shared" si="146"/>
        <v>0</v>
      </c>
      <c r="AB295" s="143">
        <f t="shared" si="146"/>
        <v>0</v>
      </c>
      <c r="AC295" s="143">
        <f t="shared" si="146"/>
        <v>0</v>
      </c>
      <c r="AD295" s="143">
        <f t="shared" si="146"/>
        <v>0</v>
      </c>
      <c r="AE295" s="143">
        <f t="shared" si="146"/>
        <v>0</v>
      </c>
      <c r="AF295" s="143">
        <f t="shared" si="146"/>
        <v>0</v>
      </c>
      <c r="AG295" s="143">
        <f t="shared" si="146"/>
        <v>0</v>
      </c>
      <c r="AH295" s="143">
        <f t="shared" si="146"/>
        <v>0</v>
      </c>
      <c r="AI295" s="143">
        <f t="shared" si="146"/>
        <v>0</v>
      </c>
      <c r="AJ295" s="143">
        <f t="shared" si="146"/>
        <v>0</v>
      </c>
      <c r="AK295" s="143">
        <f t="shared" si="146"/>
        <v>0</v>
      </c>
      <c r="AL295" s="143">
        <f t="shared" si="146"/>
        <v>0</v>
      </c>
      <c r="AM295" s="143">
        <f t="shared" si="146"/>
        <v>0</v>
      </c>
      <c r="AN295" s="143">
        <f t="shared" si="146"/>
        <v>0</v>
      </c>
      <c r="AO295" s="143">
        <f t="shared" si="146"/>
        <v>0</v>
      </c>
      <c r="AP295" s="143">
        <f t="shared" si="146"/>
        <v>0</v>
      </c>
      <c r="AQ295" s="143">
        <f t="shared" si="146"/>
        <v>0</v>
      </c>
      <c r="AR295" s="143">
        <f t="shared" si="146"/>
        <v>0</v>
      </c>
      <c r="AS295" s="143">
        <f t="shared" si="146"/>
        <v>0</v>
      </c>
      <c r="AT295" s="143">
        <f t="shared" si="146"/>
        <v>0</v>
      </c>
      <c r="AU295" s="143">
        <f t="shared" si="146"/>
        <v>0</v>
      </c>
      <c r="AV295" s="143">
        <f t="shared" si="146"/>
        <v>0</v>
      </c>
      <c r="AW295" s="143">
        <f t="shared" si="146"/>
        <v>0</v>
      </c>
      <c r="AX295" s="143">
        <f t="shared" si="146"/>
        <v>0.21428571428571427</v>
      </c>
      <c r="AY295" s="143">
        <f t="shared" si="146"/>
        <v>0.7142857142857143</v>
      </c>
      <c r="AZ295" s="143">
        <f t="shared" si="146"/>
        <v>1</v>
      </c>
      <c r="BA295" s="143">
        <f t="shared" si="146"/>
        <v>1</v>
      </c>
      <c r="BB295" s="143">
        <f t="shared" si="146"/>
        <v>1</v>
      </c>
      <c r="BC295" s="143">
        <f t="shared" si="146"/>
        <v>1</v>
      </c>
      <c r="BD295" s="143">
        <f t="shared" si="146"/>
        <v>1</v>
      </c>
      <c r="BE295" s="143">
        <f t="shared" si="145"/>
        <v>1</v>
      </c>
      <c r="BF295" s="143">
        <f t="shared" si="145"/>
        <v>1</v>
      </c>
      <c r="BG295" s="143">
        <f t="shared" si="145"/>
        <v>1</v>
      </c>
      <c r="BH295" s="143">
        <f t="shared" si="145"/>
        <v>1</v>
      </c>
      <c r="BI295" s="143">
        <f t="shared" si="145"/>
        <v>1</v>
      </c>
      <c r="BJ295" s="143">
        <f t="shared" si="145"/>
        <v>1</v>
      </c>
      <c r="BK295" s="143">
        <f t="shared" si="145"/>
        <v>1</v>
      </c>
      <c r="BL295" s="143">
        <f t="shared" si="145"/>
        <v>1</v>
      </c>
      <c r="BM295" s="143">
        <f t="shared" si="145"/>
        <v>1</v>
      </c>
      <c r="BN295" s="143">
        <f t="shared" si="145"/>
        <v>1</v>
      </c>
      <c r="BO295" s="143">
        <f t="shared" si="145"/>
        <v>1</v>
      </c>
    </row>
    <row r="296" spans="1:67" ht="15.75" x14ac:dyDescent="0.25">
      <c r="A296" s="112"/>
      <c r="B296" s="148" t="s">
        <v>1223</v>
      </c>
      <c r="C296" s="148" t="s">
        <v>1984</v>
      </c>
      <c r="D296" s="148" t="s">
        <v>3</v>
      </c>
      <c r="E296" s="225">
        <f>VLOOKUP(B296,'Cuadro Control'!C334:J2226,8,FALSE)</f>
        <v>0</v>
      </c>
      <c r="F296" s="149">
        <f>IFERROR(E296/$E$280,0)</f>
        <v>0</v>
      </c>
      <c r="G296" s="150">
        <v>46606</v>
      </c>
      <c r="H296" s="150">
        <v>46606</v>
      </c>
      <c r="I296" s="149">
        <f t="shared" si="142"/>
        <v>0</v>
      </c>
      <c r="J296" s="149">
        <f t="shared" si="142"/>
        <v>0</v>
      </c>
      <c r="K296" s="149">
        <f t="shared" si="142"/>
        <v>0</v>
      </c>
      <c r="L296" s="149">
        <f t="shared" si="142"/>
        <v>0</v>
      </c>
      <c r="M296" s="149">
        <f t="shared" si="142"/>
        <v>0</v>
      </c>
      <c r="N296" s="149">
        <f t="shared" si="142"/>
        <v>0</v>
      </c>
      <c r="O296" s="149">
        <f t="shared" si="142"/>
        <v>0</v>
      </c>
      <c r="P296" s="149">
        <f t="shared" si="142"/>
        <v>0</v>
      </c>
      <c r="Q296" s="149">
        <f t="shared" si="142"/>
        <v>0</v>
      </c>
      <c r="R296" s="149">
        <f t="shared" si="142"/>
        <v>0</v>
      </c>
      <c r="S296" s="149">
        <f t="shared" si="142"/>
        <v>0</v>
      </c>
      <c r="T296" s="149">
        <f t="shared" si="142"/>
        <v>0</v>
      </c>
      <c r="U296" s="149">
        <f t="shared" si="142"/>
        <v>0</v>
      </c>
      <c r="V296" s="149">
        <f t="shared" si="142"/>
        <v>0</v>
      </c>
      <c r="W296" s="149">
        <f t="shared" si="142"/>
        <v>0</v>
      </c>
      <c r="X296" s="149">
        <f t="shared" ref="X296:AO296" si="147">IF($G296=0,0,IF(X$6&lt;$G296,0,IF(X$6&gt;$H296,1,(X$6-$G296+1)/($H296-$G296+1))))</f>
        <v>0</v>
      </c>
      <c r="Y296" s="149">
        <f t="shared" si="147"/>
        <v>0</v>
      </c>
      <c r="Z296" s="149">
        <f t="shared" si="147"/>
        <v>0</v>
      </c>
      <c r="AA296" s="149">
        <f t="shared" si="147"/>
        <v>0</v>
      </c>
      <c r="AB296" s="149">
        <f t="shared" si="147"/>
        <v>0</v>
      </c>
      <c r="AC296" s="149">
        <f t="shared" si="147"/>
        <v>0</v>
      </c>
      <c r="AD296" s="149">
        <f t="shared" si="147"/>
        <v>0</v>
      </c>
      <c r="AE296" s="149">
        <f t="shared" si="147"/>
        <v>0</v>
      </c>
      <c r="AF296" s="149">
        <f t="shared" si="147"/>
        <v>0</v>
      </c>
      <c r="AG296" s="149">
        <f t="shared" si="147"/>
        <v>0</v>
      </c>
      <c r="AH296" s="149">
        <f t="shared" si="147"/>
        <v>0</v>
      </c>
      <c r="AI296" s="149">
        <f t="shared" si="147"/>
        <v>0</v>
      </c>
      <c r="AJ296" s="149">
        <f t="shared" si="147"/>
        <v>0</v>
      </c>
      <c r="AK296" s="149">
        <f t="shared" si="147"/>
        <v>0</v>
      </c>
      <c r="AL296" s="149">
        <f t="shared" si="147"/>
        <v>0</v>
      </c>
      <c r="AM296" s="149">
        <f t="shared" si="147"/>
        <v>0</v>
      </c>
      <c r="AN296" s="149">
        <f t="shared" si="147"/>
        <v>0</v>
      </c>
      <c r="AO296" s="149">
        <f t="shared" si="147"/>
        <v>0</v>
      </c>
      <c r="AP296" s="149">
        <f t="shared" si="146"/>
        <v>0</v>
      </c>
      <c r="AQ296" s="149">
        <f t="shared" si="146"/>
        <v>0</v>
      </c>
      <c r="AR296" s="149">
        <f t="shared" si="146"/>
        <v>0</v>
      </c>
      <c r="AS296" s="149">
        <f t="shared" si="146"/>
        <v>0</v>
      </c>
      <c r="AT296" s="149">
        <f t="shared" si="146"/>
        <v>0</v>
      </c>
      <c r="AU296" s="149">
        <f t="shared" si="146"/>
        <v>0</v>
      </c>
      <c r="AV296" s="149">
        <f t="shared" si="146"/>
        <v>0</v>
      </c>
      <c r="AW296" s="149">
        <f t="shared" si="146"/>
        <v>0</v>
      </c>
      <c r="AX296" s="149">
        <f t="shared" si="146"/>
        <v>0</v>
      </c>
      <c r="AY296" s="149">
        <f t="shared" si="146"/>
        <v>0</v>
      </c>
      <c r="AZ296" s="149">
        <f t="shared" si="146"/>
        <v>0</v>
      </c>
      <c r="BA296" s="149">
        <f t="shared" si="146"/>
        <v>0</v>
      </c>
      <c r="BB296" s="149">
        <f t="shared" si="146"/>
        <v>0</v>
      </c>
      <c r="BC296" s="149">
        <f t="shared" si="146"/>
        <v>0</v>
      </c>
      <c r="BD296" s="149">
        <f t="shared" si="146"/>
        <v>0</v>
      </c>
      <c r="BE296" s="149">
        <f t="shared" si="145"/>
        <v>0</v>
      </c>
      <c r="BF296" s="149">
        <f t="shared" si="145"/>
        <v>0</v>
      </c>
      <c r="BG296" s="149">
        <f t="shared" si="145"/>
        <v>0</v>
      </c>
      <c r="BH296" s="149">
        <f t="shared" si="145"/>
        <v>0</v>
      </c>
      <c r="BI296" s="149">
        <f t="shared" si="145"/>
        <v>0</v>
      </c>
      <c r="BJ296" s="149">
        <f t="shared" si="145"/>
        <v>0</v>
      </c>
      <c r="BK296" s="149">
        <f t="shared" si="145"/>
        <v>0</v>
      </c>
      <c r="BL296" s="149">
        <f t="shared" si="145"/>
        <v>0</v>
      </c>
      <c r="BM296" s="149">
        <f t="shared" si="145"/>
        <v>0</v>
      </c>
      <c r="BN296" s="149">
        <f t="shared" si="145"/>
        <v>1</v>
      </c>
      <c r="BO296" s="149">
        <f t="shared" si="145"/>
        <v>1</v>
      </c>
    </row>
    <row r="297" spans="1:67" ht="15.75" x14ac:dyDescent="0.25">
      <c r="A297" s="112"/>
      <c r="B297" s="151" t="s">
        <v>1224</v>
      </c>
      <c r="C297" s="151" t="s">
        <v>1225</v>
      </c>
      <c r="D297" s="151" t="s">
        <v>38</v>
      </c>
      <c r="E297" s="226">
        <f>SUM(E298:E313)</f>
        <v>5308872732.0543728</v>
      </c>
      <c r="F297" s="152">
        <f>IFERROR(E297/$E$109,0)</f>
        <v>2.9408554574576196E-2</v>
      </c>
      <c r="G297" s="153">
        <v>46329</v>
      </c>
      <c r="H297" s="153">
        <v>46606</v>
      </c>
      <c r="I297" s="152">
        <f>SUMPRODUCT($F298:$F312,I298:I312)</f>
        <v>0</v>
      </c>
      <c r="J297" s="152">
        <f t="shared" ref="J297:BO297" si="148">SUMPRODUCT($F298:$F312,J298:J312)</f>
        <v>0</v>
      </c>
      <c r="K297" s="152">
        <f t="shared" si="148"/>
        <v>0</v>
      </c>
      <c r="L297" s="152">
        <f t="shared" si="148"/>
        <v>0</v>
      </c>
      <c r="M297" s="152">
        <f t="shared" si="148"/>
        <v>0</v>
      </c>
      <c r="N297" s="152">
        <f t="shared" si="148"/>
        <v>0</v>
      </c>
      <c r="O297" s="152">
        <f t="shared" si="148"/>
        <v>0</v>
      </c>
      <c r="P297" s="152">
        <f t="shared" si="148"/>
        <v>0</v>
      </c>
      <c r="Q297" s="152">
        <f t="shared" si="148"/>
        <v>0</v>
      </c>
      <c r="R297" s="152">
        <f t="shared" si="148"/>
        <v>0</v>
      </c>
      <c r="S297" s="152">
        <f t="shared" si="148"/>
        <v>0</v>
      </c>
      <c r="T297" s="152">
        <f t="shared" si="148"/>
        <v>0</v>
      </c>
      <c r="U297" s="152">
        <f t="shared" si="148"/>
        <v>0</v>
      </c>
      <c r="V297" s="152">
        <f t="shared" si="148"/>
        <v>0</v>
      </c>
      <c r="W297" s="152">
        <f t="shared" si="148"/>
        <v>0</v>
      </c>
      <c r="X297" s="152">
        <f t="shared" si="148"/>
        <v>0</v>
      </c>
      <c r="Y297" s="152">
        <f t="shared" si="148"/>
        <v>0</v>
      </c>
      <c r="Z297" s="152">
        <f t="shared" si="148"/>
        <v>6.9712879288819484E-3</v>
      </c>
      <c r="AA297" s="152">
        <f t="shared" si="148"/>
        <v>1.5685397839984384E-2</v>
      </c>
      <c r="AB297" s="152">
        <f t="shared" si="148"/>
        <v>1.5685397839984384E-2</v>
      </c>
      <c r="AC297" s="152">
        <f t="shared" si="148"/>
        <v>1.5685397839984384E-2</v>
      </c>
      <c r="AD297" s="152">
        <f t="shared" si="148"/>
        <v>1.5685397839984384E-2</v>
      </c>
      <c r="AE297" s="152">
        <f t="shared" si="148"/>
        <v>1.5685397839984384E-2</v>
      </c>
      <c r="AF297" s="152">
        <f t="shared" si="148"/>
        <v>1.5685397839984384E-2</v>
      </c>
      <c r="AG297" s="152">
        <f t="shared" si="148"/>
        <v>1.5685397839984384E-2</v>
      </c>
      <c r="AH297" s="152">
        <f t="shared" si="148"/>
        <v>5.6873455080068344E-2</v>
      </c>
      <c r="AI297" s="152">
        <f t="shared" si="148"/>
        <v>9.3568640237210773E-2</v>
      </c>
      <c r="AJ297" s="152">
        <f t="shared" si="148"/>
        <v>0.16008640555045139</v>
      </c>
      <c r="AK297" s="152">
        <f t="shared" si="148"/>
        <v>0.2285609018644725</v>
      </c>
      <c r="AL297" s="152">
        <f t="shared" si="148"/>
        <v>0.32261391968511494</v>
      </c>
      <c r="AM297" s="152">
        <f t="shared" si="148"/>
        <v>0.41666693750575734</v>
      </c>
      <c r="AN297" s="152">
        <f t="shared" si="148"/>
        <v>0.41666693750575734</v>
      </c>
      <c r="AO297" s="152">
        <f t="shared" si="148"/>
        <v>0.41666693750575734</v>
      </c>
      <c r="AP297" s="152">
        <f t="shared" si="148"/>
        <v>0.41666693750575734</v>
      </c>
      <c r="AQ297" s="152">
        <f t="shared" si="148"/>
        <v>0.41666693750575734</v>
      </c>
      <c r="AR297" s="152">
        <f t="shared" si="148"/>
        <v>0.41666693750575734</v>
      </c>
      <c r="AS297" s="152">
        <f t="shared" si="148"/>
        <v>0.41666693750575734</v>
      </c>
      <c r="AT297" s="152">
        <f t="shared" si="148"/>
        <v>0.41666693750575734</v>
      </c>
      <c r="AU297" s="152">
        <f t="shared" si="148"/>
        <v>0.41666693750575734</v>
      </c>
      <c r="AV297" s="152">
        <f t="shared" si="148"/>
        <v>0.64850810003989967</v>
      </c>
      <c r="AW297" s="152">
        <f t="shared" si="148"/>
        <v>0.65099150612695311</v>
      </c>
      <c r="AX297" s="152">
        <f t="shared" si="148"/>
        <v>0.81033892624687143</v>
      </c>
      <c r="AY297" s="152">
        <f t="shared" si="148"/>
        <v>0.9903378747078585</v>
      </c>
      <c r="AZ297" s="152">
        <f t="shared" si="148"/>
        <v>1</v>
      </c>
      <c r="BA297" s="152">
        <f t="shared" si="148"/>
        <v>1</v>
      </c>
      <c r="BB297" s="152">
        <f t="shared" si="148"/>
        <v>1</v>
      </c>
      <c r="BC297" s="152">
        <f t="shared" si="148"/>
        <v>1</v>
      </c>
      <c r="BD297" s="152">
        <f t="shared" si="148"/>
        <v>1</v>
      </c>
      <c r="BE297" s="152">
        <f t="shared" si="148"/>
        <v>1</v>
      </c>
      <c r="BF297" s="152">
        <f t="shared" si="148"/>
        <v>1</v>
      </c>
      <c r="BG297" s="152">
        <f t="shared" si="148"/>
        <v>1</v>
      </c>
      <c r="BH297" s="152">
        <f t="shared" si="148"/>
        <v>1</v>
      </c>
      <c r="BI297" s="152">
        <f t="shared" si="148"/>
        <v>1</v>
      </c>
      <c r="BJ297" s="152">
        <f t="shared" si="148"/>
        <v>1</v>
      </c>
      <c r="BK297" s="152">
        <f t="shared" si="148"/>
        <v>1</v>
      </c>
      <c r="BL297" s="152">
        <f t="shared" si="148"/>
        <v>1</v>
      </c>
      <c r="BM297" s="152">
        <f t="shared" si="148"/>
        <v>1</v>
      </c>
      <c r="BN297" s="152">
        <f t="shared" si="148"/>
        <v>1</v>
      </c>
      <c r="BO297" s="152">
        <f t="shared" si="148"/>
        <v>1</v>
      </c>
    </row>
    <row r="298" spans="1:67" ht="15.75" x14ac:dyDescent="0.25">
      <c r="A298" s="112"/>
      <c r="B298" s="145" t="s">
        <v>1226</v>
      </c>
      <c r="C298" s="145" t="s">
        <v>1227</v>
      </c>
      <c r="D298" s="145" t="s">
        <v>22</v>
      </c>
      <c r="E298" s="224">
        <f>VLOOKUP(B298,'Cuadro Control'!C336:J2228,8,FALSE)</f>
        <v>83271780.884117648</v>
      </c>
      <c r="F298" s="146">
        <f t="shared" ref="F298:F312" si="149">IFERROR(E298/$E$297,0)</f>
        <v>1.5685397839984384E-2</v>
      </c>
      <c r="G298" s="147">
        <v>46329</v>
      </c>
      <c r="H298" s="147">
        <v>46337</v>
      </c>
      <c r="I298" s="146">
        <f t="shared" ref="I298:X313" si="150">IF($G298=0,0,IF(I$6&lt;$G298,0,IF(I$6&gt;$H298,1,(I$6-$G298+1)/($H298-$G298+1))))</f>
        <v>0</v>
      </c>
      <c r="J298" s="146">
        <f t="shared" si="150"/>
        <v>0</v>
      </c>
      <c r="K298" s="146">
        <f t="shared" si="150"/>
        <v>0</v>
      </c>
      <c r="L298" s="146">
        <f t="shared" si="150"/>
        <v>0</v>
      </c>
      <c r="M298" s="146">
        <f t="shared" si="150"/>
        <v>0</v>
      </c>
      <c r="N298" s="146">
        <f t="shared" si="150"/>
        <v>0</v>
      </c>
      <c r="O298" s="146">
        <f t="shared" si="150"/>
        <v>0</v>
      </c>
      <c r="P298" s="146">
        <f t="shared" si="150"/>
        <v>0</v>
      </c>
      <c r="Q298" s="146">
        <f t="shared" si="150"/>
        <v>0</v>
      </c>
      <c r="R298" s="146">
        <f t="shared" si="150"/>
        <v>0</v>
      </c>
      <c r="S298" s="146">
        <f t="shared" si="150"/>
        <v>0</v>
      </c>
      <c r="T298" s="146">
        <f t="shared" si="150"/>
        <v>0</v>
      </c>
      <c r="U298" s="146">
        <f t="shared" si="150"/>
        <v>0</v>
      </c>
      <c r="V298" s="146">
        <f t="shared" si="150"/>
        <v>0</v>
      </c>
      <c r="W298" s="146">
        <f t="shared" si="150"/>
        <v>0</v>
      </c>
      <c r="X298" s="146">
        <f t="shared" si="150"/>
        <v>0</v>
      </c>
      <c r="Y298" s="146">
        <f t="shared" ref="Y298:BD305" si="151">IF($G298=0,0,IF(Y$6&lt;$G298,0,IF(Y$6&gt;$H298,1,(Y$6-$G298+1)/($H298-$G298+1))))</f>
        <v>0</v>
      </c>
      <c r="Z298" s="146">
        <f t="shared" si="151"/>
        <v>0.44444444444444442</v>
      </c>
      <c r="AA298" s="146">
        <f t="shared" si="151"/>
        <v>1</v>
      </c>
      <c r="AB298" s="146">
        <f t="shared" si="151"/>
        <v>1</v>
      </c>
      <c r="AC298" s="146">
        <f t="shared" si="151"/>
        <v>1</v>
      </c>
      <c r="AD298" s="146">
        <f t="shared" si="151"/>
        <v>1</v>
      </c>
      <c r="AE298" s="146">
        <f t="shared" si="151"/>
        <v>1</v>
      </c>
      <c r="AF298" s="146">
        <f t="shared" si="151"/>
        <v>1</v>
      </c>
      <c r="AG298" s="146">
        <f t="shared" si="151"/>
        <v>1</v>
      </c>
      <c r="AH298" s="146">
        <f t="shared" si="151"/>
        <v>1</v>
      </c>
      <c r="AI298" s="146">
        <f t="shared" si="151"/>
        <v>1</v>
      </c>
      <c r="AJ298" s="146">
        <f t="shared" si="151"/>
        <v>1</v>
      </c>
      <c r="AK298" s="146">
        <f t="shared" si="151"/>
        <v>1</v>
      </c>
      <c r="AL298" s="146">
        <f t="shared" si="151"/>
        <v>1</v>
      </c>
      <c r="AM298" s="146">
        <f t="shared" si="151"/>
        <v>1</v>
      </c>
      <c r="AN298" s="146">
        <f t="shared" si="151"/>
        <v>1</v>
      </c>
      <c r="AO298" s="146">
        <f t="shared" si="151"/>
        <v>1</v>
      </c>
      <c r="AP298" s="146">
        <f t="shared" si="151"/>
        <v>1</v>
      </c>
      <c r="AQ298" s="146">
        <f t="shared" si="151"/>
        <v>1</v>
      </c>
      <c r="AR298" s="146">
        <f t="shared" si="151"/>
        <v>1</v>
      </c>
      <c r="AS298" s="146">
        <f t="shared" si="151"/>
        <v>1</v>
      </c>
      <c r="AT298" s="146">
        <f t="shared" si="151"/>
        <v>1</v>
      </c>
      <c r="AU298" s="146">
        <f t="shared" si="151"/>
        <v>1</v>
      </c>
      <c r="AV298" s="146">
        <f t="shared" si="151"/>
        <v>1</v>
      </c>
      <c r="AW298" s="146">
        <f t="shared" si="151"/>
        <v>1</v>
      </c>
      <c r="AX298" s="146">
        <f t="shared" si="151"/>
        <v>1</v>
      </c>
      <c r="AY298" s="146">
        <f t="shared" si="151"/>
        <v>1</v>
      </c>
      <c r="AZ298" s="146">
        <f t="shared" si="151"/>
        <v>1</v>
      </c>
      <c r="BA298" s="146">
        <f t="shared" si="151"/>
        <v>1</v>
      </c>
      <c r="BB298" s="146">
        <f t="shared" si="151"/>
        <v>1</v>
      </c>
      <c r="BC298" s="146">
        <f t="shared" si="151"/>
        <v>1</v>
      </c>
      <c r="BD298" s="146">
        <f t="shared" si="151"/>
        <v>1</v>
      </c>
      <c r="BE298" s="146">
        <f t="shared" ref="BE298:BO304" si="152">IF($G298=0,0,IF(BE$6&lt;$G298,0,IF(BE$6&gt;$H298,1,(BE$6-$G298+1)/($H298-$G298+1))))</f>
        <v>1</v>
      </c>
      <c r="BF298" s="146">
        <f t="shared" si="152"/>
        <v>1</v>
      </c>
      <c r="BG298" s="146">
        <f t="shared" si="152"/>
        <v>1</v>
      </c>
      <c r="BH298" s="146">
        <f t="shared" si="152"/>
        <v>1</v>
      </c>
      <c r="BI298" s="146">
        <f t="shared" si="152"/>
        <v>1</v>
      </c>
      <c r="BJ298" s="146">
        <f t="shared" si="152"/>
        <v>1</v>
      </c>
      <c r="BK298" s="146">
        <f t="shared" si="152"/>
        <v>1</v>
      </c>
      <c r="BL298" s="146">
        <f t="shared" si="152"/>
        <v>1</v>
      </c>
      <c r="BM298" s="146">
        <f t="shared" si="152"/>
        <v>1</v>
      </c>
      <c r="BN298" s="146">
        <f t="shared" si="152"/>
        <v>1</v>
      </c>
      <c r="BO298" s="146">
        <f t="shared" si="152"/>
        <v>1</v>
      </c>
    </row>
    <row r="299" spans="1:67" ht="15.75" x14ac:dyDescent="0.25">
      <c r="A299" s="112"/>
      <c r="B299" s="145" t="s">
        <v>1228</v>
      </c>
      <c r="C299" s="145" t="s">
        <v>1229</v>
      </c>
      <c r="D299" s="145" t="s">
        <v>9</v>
      </c>
      <c r="E299" s="224">
        <f>VLOOKUP(B299,'Cuadro Control'!C337:J2229,8,FALSE)</f>
        <v>312374505.66882348</v>
      </c>
      <c r="F299" s="146">
        <f t="shared" si="149"/>
        <v>5.8840081771548515E-2</v>
      </c>
      <c r="G299" s="147">
        <v>46382</v>
      </c>
      <c r="H299" s="147">
        <v>46391</v>
      </c>
      <c r="I299" s="146">
        <f t="shared" si="150"/>
        <v>0</v>
      </c>
      <c r="J299" s="146">
        <f t="shared" si="150"/>
        <v>0</v>
      </c>
      <c r="K299" s="146">
        <f t="shared" si="150"/>
        <v>0</v>
      </c>
      <c r="L299" s="146">
        <f t="shared" si="150"/>
        <v>0</v>
      </c>
      <c r="M299" s="146">
        <f t="shared" si="150"/>
        <v>0</v>
      </c>
      <c r="N299" s="146">
        <f t="shared" si="150"/>
        <v>0</v>
      </c>
      <c r="O299" s="146">
        <f t="shared" si="150"/>
        <v>0</v>
      </c>
      <c r="P299" s="146">
        <f t="shared" si="150"/>
        <v>0</v>
      </c>
      <c r="Q299" s="146">
        <f t="shared" si="150"/>
        <v>0</v>
      </c>
      <c r="R299" s="146">
        <f t="shared" si="150"/>
        <v>0</v>
      </c>
      <c r="S299" s="146">
        <f t="shared" si="150"/>
        <v>0</v>
      </c>
      <c r="T299" s="146">
        <f t="shared" si="150"/>
        <v>0</v>
      </c>
      <c r="U299" s="146">
        <f t="shared" si="150"/>
        <v>0</v>
      </c>
      <c r="V299" s="146">
        <f t="shared" si="150"/>
        <v>0</v>
      </c>
      <c r="W299" s="146">
        <f t="shared" si="150"/>
        <v>0</v>
      </c>
      <c r="X299" s="146">
        <f t="shared" si="150"/>
        <v>0</v>
      </c>
      <c r="Y299" s="146">
        <f t="shared" si="151"/>
        <v>0</v>
      </c>
      <c r="Z299" s="146">
        <f t="shared" si="151"/>
        <v>0</v>
      </c>
      <c r="AA299" s="146">
        <f t="shared" si="151"/>
        <v>0</v>
      </c>
      <c r="AB299" s="146">
        <f t="shared" si="151"/>
        <v>0</v>
      </c>
      <c r="AC299" s="146">
        <f t="shared" si="151"/>
        <v>0</v>
      </c>
      <c r="AD299" s="146">
        <f t="shared" si="151"/>
        <v>0</v>
      </c>
      <c r="AE299" s="146">
        <f t="shared" si="151"/>
        <v>0</v>
      </c>
      <c r="AF299" s="146">
        <f t="shared" si="151"/>
        <v>0</v>
      </c>
      <c r="AG299" s="146">
        <f t="shared" si="151"/>
        <v>0</v>
      </c>
      <c r="AH299" s="146">
        <f t="shared" si="151"/>
        <v>0.7</v>
      </c>
      <c r="AI299" s="146">
        <f t="shared" si="151"/>
        <v>1</v>
      </c>
      <c r="AJ299" s="146">
        <f t="shared" si="151"/>
        <v>1</v>
      </c>
      <c r="AK299" s="146">
        <f t="shared" si="151"/>
        <v>1</v>
      </c>
      <c r="AL299" s="146">
        <f t="shared" si="151"/>
        <v>1</v>
      </c>
      <c r="AM299" s="146">
        <f t="shared" si="151"/>
        <v>1</v>
      </c>
      <c r="AN299" s="146">
        <f t="shared" si="151"/>
        <v>1</v>
      </c>
      <c r="AO299" s="146">
        <f t="shared" si="151"/>
        <v>1</v>
      </c>
      <c r="AP299" s="146">
        <f t="shared" si="151"/>
        <v>1</v>
      </c>
      <c r="AQ299" s="146">
        <f t="shared" si="151"/>
        <v>1</v>
      </c>
      <c r="AR299" s="146">
        <f t="shared" si="151"/>
        <v>1</v>
      </c>
      <c r="AS299" s="146">
        <f t="shared" si="151"/>
        <v>1</v>
      </c>
      <c r="AT299" s="146">
        <f t="shared" si="151"/>
        <v>1</v>
      </c>
      <c r="AU299" s="146">
        <f t="shared" si="151"/>
        <v>1</v>
      </c>
      <c r="AV299" s="146">
        <f t="shared" si="151"/>
        <v>1</v>
      </c>
      <c r="AW299" s="146">
        <f t="shared" si="151"/>
        <v>1</v>
      </c>
      <c r="AX299" s="146">
        <f t="shared" si="151"/>
        <v>1</v>
      </c>
      <c r="AY299" s="146">
        <f t="shared" si="151"/>
        <v>1</v>
      </c>
      <c r="AZ299" s="146">
        <f t="shared" si="151"/>
        <v>1</v>
      </c>
      <c r="BA299" s="146">
        <f t="shared" si="151"/>
        <v>1</v>
      </c>
      <c r="BB299" s="146">
        <f t="shared" si="151"/>
        <v>1</v>
      </c>
      <c r="BC299" s="146">
        <f t="shared" si="151"/>
        <v>1</v>
      </c>
      <c r="BD299" s="146">
        <f t="shared" si="151"/>
        <v>1</v>
      </c>
      <c r="BE299" s="146">
        <f t="shared" si="152"/>
        <v>1</v>
      </c>
      <c r="BF299" s="146">
        <f t="shared" si="152"/>
        <v>1</v>
      </c>
      <c r="BG299" s="146">
        <f t="shared" si="152"/>
        <v>1</v>
      </c>
      <c r="BH299" s="146">
        <f t="shared" si="152"/>
        <v>1</v>
      </c>
      <c r="BI299" s="146">
        <f t="shared" si="152"/>
        <v>1</v>
      </c>
      <c r="BJ299" s="146">
        <f t="shared" si="152"/>
        <v>1</v>
      </c>
      <c r="BK299" s="146">
        <f t="shared" si="152"/>
        <v>1</v>
      </c>
      <c r="BL299" s="146">
        <f t="shared" si="152"/>
        <v>1</v>
      </c>
      <c r="BM299" s="146">
        <f t="shared" si="152"/>
        <v>1</v>
      </c>
      <c r="BN299" s="146">
        <f t="shared" si="152"/>
        <v>1</v>
      </c>
      <c r="BO299" s="146">
        <f t="shared" si="152"/>
        <v>1</v>
      </c>
    </row>
    <row r="300" spans="1:67" ht="15.75" x14ac:dyDescent="0.25">
      <c r="A300" s="112"/>
      <c r="B300" s="142" t="s">
        <v>1230</v>
      </c>
      <c r="C300" s="142" t="s">
        <v>1231</v>
      </c>
      <c r="D300" s="142" t="s">
        <v>6</v>
      </c>
      <c r="E300" s="223">
        <f>VLOOKUP(B300,'Cuadro Control'!C338:J2230,8,FALSE)</f>
        <v>9527825.6870364472</v>
      </c>
      <c r="F300" s="143">
        <f t="shared" si="149"/>
        <v>1.794698454439963E-3</v>
      </c>
      <c r="G300" s="144">
        <v>46392</v>
      </c>
      <c r="H300" s="144">
        <v>46394</v>
      </c>
      <c r="I300" s="143">
        <f t="shared" si="150"/>
        <v>0</v>
      </c>
      <c r="J300" s="143">
        <f t="shared" si="150"/>
        <v>0</v>
      </c>
      <c r="K300" s="143">
        <f t="shared" si="150"/>
        <v>0</v>
      </c>
      <c r="L300" s="143">
        <f t="shared" si="150"/>
        <v>0</v>
      </c>
      <c r="M300" s="143">
        <f t="shared" si="150"/>
        <v>0</v>
      </c>
      <c r="N300" s="143">
        <f t="shared" si="150"/>
        <v>0</v>
      </c>
      <c r="O300" s="143">
        <f t="shared" si="150"/>
        <v>0</v>
      </c>
      <c r="P300" s="143">
        <f t="shared" si="150"/>
        <v>0</v>
      </c>
      <c r="Q300" s="143">
        <f t="shared" si="150"/>
        <v>0</v>
      </c>
      <c r="R300" s="143">
        <f t="shared" si="150"/>
        <v>0</v>
      </c>
      <c r="S300" s="143">
        <f t="shared" si="150"/>
        <v>0</v>
      </c>
      <c r="T300" s="143">
        <f t="shared" si="150"/>
        <v>0</v>
      </c>
      <c r="U300" s="143">
        <f t="shared" si="150"/>
        <v>0</v>
      </c>
      <c r="V300" s="143">
        <f t="shared" si="150"/>
        <v>0</v>
      </c>
      <c r="W300" s="143">
        <f t="shared" si="150"/>
        <v>0</v>
      </c>
      <c r="X300" s="143">
        <f t="shared" si="150"/>
        <v>0</v>
      </c>
      <c r="Y300" s="143">
        <f t="shared" si="151"/>
        <v>0</v>
      </c>
      <c r="Z300" s="143">
        <f t="shared" si="151"/>
        <v>0</v>
      </c>
      <c r="AA300" s="143">
        <f t="shared" si="151"/>
        <v>0</v>
      </c>
      <c r="AB300" s="143">
        <f t="shared" si="151"/>
        <v>0</v>
      </c>
      <c r="AC300" s="143">
        <f t="shared" si="151"/>
        <v>0</v>
      </c>
      <c r="AD300" s="143">
        <f t="shared" si="151"/>
        <v>0</v>
      </c>
      <c r="AE300" s="143">
        <f t="shared" si="151"/>
        <v>0</v>
      </c>
      <c r="AF300" s="143">
        <f t="shared" si="151"/>
        <v>0</v>
      </c>
      <c r="AG300" s="143">
        <f t="shared" si="151"/>
        <v>0</v>
      </c>
      <c r="AH300" s="143">
        <f t="shared" si="151"/>
        <v>0</v>
      </c>
      <c r="AI300" s="143">
        <f t="shared" si="151"/>
        <v>1</v>
      </c>
      <c r="AJ300" s="143">
        <f t="shared" si="151"/>
        <v>1</v>
      </c>
      <c r="AK300" s="143">
        <f t="shared" si="151"/>
        <v>1</v>
      </c>
      <c r="AL300" s="143">
        <f t="shared" si="151"/>
        <v>1</v>
      </c>
      <c r="AM300" s="143">
        <f t="shared" si="151"/>
        <v>1</v>
      </c>
      <c r="AN300" s="143">
        <f t="shared" si="151"/>
        <v>1</v>
      </c>
      <c r="AO300" s="143">
        <f t="shared" si="151"/>
        <v>1</v>
      </c>
      <c r="AP300" s="143">
        <f t="shared" si="151"/>
        <v>1</v>
      </c>
      <c r="AQ300" s="143">
        <f t="shared" si="151"/>
        <v>1</v>
      </c>
      <c r="AR300" s="143">
        <f t="shared" si="151"/>
        <v>1</v>
      </c>
      <c r="AS300" s="143">
        <f t="shared" si="151"/>
        <v>1</v>
      </c>
      <c r="AT300" s="143">
        <f t="shared" si="151"/>
        <v>1</v>
      </c>
      <c r="AU300" s="143">
        <f t="shared" si="151"/>
        <v>1</v>
      </c>
      <c r="AV300" s="143">
        <f t="shared" si="151"/>
        <v>1</v>
      </c>
      <c r="AW300" s="143">
        <f t="shared" si="151"/>
        <v>1</v>
      </c>
      <c r="AX300" s="143">
        <f t="shared" si="151"/>
        <v>1</v>
      </c>
      <c r="AY300" s="143">
        <f t="shared" si="151"/>
        <v>1</v>
      </c>
      <c r="AZ300" s="143">
        <f t="shared" si="151"/>
        <v>1</v>
      </c>
      <c r="BA300" s="143">
        <f t="shared" si="151"/>
        <v>1</v>
      </c>
      <c r="BB300" s="143">
        <f t="shared" si="151"/>
        <v>1</v>
      </c>
      <c r="BC300" s="143">
        <f t="shared" si="151"/>
        <v>1</v>
      </c>
      <c r="BD300" s="143">
        <f t="shared" si="151"/>
        <v>1</v>
      </c>
      <c r="BE300" s="143">
        <f t="shared" si="152"/>
        <v>1</v>
      </c>
      <c r="BF300" s="143">
        <f t="shared" si="152"/>
        <v>1</v>
      </c>
      <c r="BG300" s="143">
        <f t="shared" si="152"/>
        <v>1</v>
      </c>
      <c r="BH300" s="143">
        <f t="shared" si="152"/>
        <v>1</v>
      </c>
      <c r="BI300" s="143">
        <f t="shared" si="152"/>
        <v>1</v>
      </c>
      <c r="BJ300" s="143">
        <f t="shared" si="152"/>
        <v>1</v>
      </c>
      <c r="BK300" s="143">
        <f t="shared" si="152"/>
        <v>1</v>
      </c>
      <c r="BL300" s="143">
        <f t="shared" si="152"/>
        <v>1</v>
      </c>
      <c r="BM300" s="143">
        <f t="shared" si="152"/>
        <v>1</v>
      </c>
      <c r="BN300" s="143">
        <f t="shared" si="152"/>
        <v>1</v>
      </c>
      <c r="BO300" s="143">
        <f t="shared" si="152"/>
        <v>1</v>
      </c>
    </row>
    <row r="301" spans="1:67" ht="15.75" x14ac:dyDescent="0.25">
      <c r="A301" s="112"/>
      <c r="B301" s="145" t="s">
        <v>1232</v>
      </c>
      <c r="C301" s="145" t="s">
        <v>1233</v>
      </c>
      <c r="D301" s="145" t="s">
        <v>19</v>
      </c>
      <c r="E301" s="224">
        <f>VLOOKUP(B301,'Cuadro Control'!C339:J2231,8,FALSE)</f>
        <v>320494616.71764702</v>
      </c>
      <c r="F301" s="146">
        <f t="shared" si="149"/>
        <v>6.0369617599332674E-2</v>
      </c>
      <c r="G301" s="147">
        <v>46394</v>
      </c>
      <c r="H301" s="147">
        <v>46400</v>
      </c>
      <c r="I301" s="146">
        <f t="shared" si="150"/>
        <v>0</v>
      </c>
      <c r="J301" s="146">
        <f t="shared" si="150"/>
        <v>0</v>
      </c>
      <c r="K301" s="146">
        <f t="shared" si="150"/>
        <v>0</v>
      </c>
      <c r="L301" s="146">
        <f t="shared" si="150"/>
        <v>0</v>
      </c>
      <c r="M301" s="146">
        <f t="shared" si="150"/>
        <v>0</v>
      </c>
      <c r="N301" s="146">
        <f t="shared" si="150"/>
        <v>0</v>
      </c>
      <c r="O301" s="146">
        <f t="shared" si="150"/>
        <v>0</v>
      </c>
      <c r="P301" s="146">
        <f t="shared" si="150"/>
        <v>0</v>
      </c>
      <c r="Q301" s="146">
        <f t="shared" si="150"/>
        <v>0</v>
      </c>
      <c r="R301" s="146">
        <f t="shared" si="150"/>
        <v>0</v>
      </c>
      <c r="S301" s="146">
        <f t="shared" si="150"/>
        <v>0</v>
      </c>
      <c r="T301" s="146">
        <f t="shared" si="150"/>
        <v>0</v>
      </c>
      <c r="U301" s="146">
        <f t="shared" si="150"/>
        <v>0</v>
      </c>
      <c r="V301" s="146">
        <f t="shared" si="150"/>
        <v>0</v>
      </c>
      <c r="W301" s="146">
        <f t="shared" si="150"/>
        <v>0</v>
      </c>
      <c r="X301" s="146">
        <f t="shared" si="150"/>
        <v>0</v>
      </c>
      <c r="Y301" s="146">
        <f t="shared" si="151"/>
        <v>0</v>
      </c>
      <c r="Z301" s="146">
        <f t="shared" si="151"/>
        <v>0</v>
      </c>
      <c r="AA301" s="146">
        <f t="shared" si="151"/>
        <v>0</v>
      </c>
      <c r="AB301" s="146">
        <f t="shared" si="151"/>
        <v>0</v>
      </c>
      <c r="AC301" s="146">
        <f t="shared" si="151"/>
        <v>0</v>
      </c>
      <c r="AD301" s="146">
        <f t="shared" si="151"/>
        <v>0</v>
      </c>
      <c r="AE301" s="146">
        <f t="shared" si="151"/>
        <v>0</v>
      </c>
      <c r="AF301" s="146">
        <f t="shared" si="151"/>
        <v>0</v>
      </c>
      <c r="AG301" s="146">
        <f t="shared" si="151"/>
        <v>0</v>
      </c>
      <c r="AH301" s="146">
        <f t="shared" si="151"/>
        <v>0</v>
      </c>
      <c r="AI301" s="146">
        <f t="shared" si="151"/>
        <v>0.2857142857142857</v>
      </c>
      <c r="AJ301" s="146">
        <f t="shared" si="151"/>
        <v>1</v>
      </c>
      <c r="AK301" s="146">
        <f t="shared" si="151"/>
        <v>1</v>
      </c>
      <c r="AL301" s="146">
        <f t="shared" si="151"/>
        <v>1</v>
      </c>
      <c r="AM301" s="146">
        <f t="shared" si="151"/>
        <v>1</v>
      </c>
      <c r="AN301" s="146">
        <f t="shared" si="151"/>
        <v>1</v>
      </c>
      <c r="AO301" s="146">
        <f t="shared" si="151"/>
        <v>1</v>
      </c>
      <c r="AP301" s="146">
        <f t="shared" si="151"/>
        <v>1</v>
      </c>
      <c r="AQ301" s="146">
        <f t="shared" si="151"/>
        <v>1</v>
      </c>
      <c r="AR301" s="146">
        <f t="shared" si="151"/>
        <v>1</v>
      </c>
      <c r="AS301" s="146">
        <f t="shared" si="151"/>
        <v>1</v>
      </c>
      <c r="AT301" s="146">
        <f t="shared" si="151"/>
        <v>1</v>
      </c>
      <c r="AU301" s="146">
        <f t="shared" si="151"/>
        <v>1</v>
      </c>
      <c r="AV301" s="146">
        <f t="shared" si="151"/>
        <v>1</v>
      </c>
      <c r="AW301" s="146">
        <f t="shared" si="151"/>
        <v>1</v>
      </c>
      <c r="AX301" s="146">
        <f t="shared" si="151"/>
        <v>1</v>
      </c>
      <c r="AY301" s="146">
        <f t="shared" si="151"/>
        <v>1</v>
      </c>
      <c r="AZ301" s="146">
        <f t="shared" si="151"/>
        <v>1</v>
      </c>
      <c r="BA301" s="146">
        <f t="shared" si="151"/>
        <v>1</v>
      </c>
      <c r="BB301" s="146">
        <f t="shared" si="151"/>
        <v>1</v>
      </c>
      <c r="BC301" s="146">
        <f t="shared" si="151"/>
        <v>1</v>
      </c>
      <c r="BD301" s="146">
        <f t="shared" si="151"/>
        <v>1</v>
      </c>
      <c r="BE301" s="146">
        <f t="shared" si="152"/>
        <v>1</v>
      </c>
      <c r="BF301" s="146">
        <f t="shared" si="152"/>
        <v>1</v>
      </c>
      <c r="BG301" s="146">
        <f t="shared" si="152"/>
        <v>1</v>
      </c>
      <c r="BH301" s="146">
        <f t="shared" si="152"/>
        <v>1</v>
      </c>
      <c r="BI301" s="146">
        <f t="shared" si="152"/>
        <v>1</v>
      </c>
      <c r="BJ301" s="146">
        <f t="shared" si="152"/>
        <v>1</v>
      </c>
      <c r="BK301" s="146">
        <f t="shared" si="152"/>
        <v>1</v>
      </c>
      <c r="BL301" s="146">
        <f t="shared" si="152"/>
        <v>1</v>
      </c>
      <c r="BM301" s="146">
        <f t="shared" si="152"/>
        <v>1</v>
      </c>
      <c r="BN301" s="146">
        <f t="shared" si="152"/>
        <v>1</v>
      </c>
      <c r="BO301" s="146">
        <f t="shared" si="152"/>
        <v>1</v>
      </c>
    </row>
    <row r="302" spans="1:67" ht="15.75" x14ac:dyDescent="0.25">
      <c r="A302" s="112"/>
      <c r="B302" s="145" t="s">
        <v>1234</v>
      </c>
      <c r="C302" s="145" t="s">
        <v>1235</v>
      </c>
      <c r="D302" s="145" t="s">
        <v>8</v>
      </c>
      <c r="E302" s="224">
        <f>VLOOKUP(B302,'Cuadro Control'!C340:J2232,8,FALSE)</f>
        <v>94303618.549411759</v>
      </c>
      <c r="F302" s="146">
        <f t="shared" si="149"/>
        <v>1.7763397864110998E-2</v>
      </c>
      <c r="G302" s="147">
        <v>46400</v>
      </c>
      <c r="H302" s="147">
        <v>46401</v>
      </c>
      <c r="I302" s="146">
        <f t="shared" si="150"/>
        <v>0</v>
      </c>
      <c r="J302" s="146">
        <f t="shared" si="150"/>
        <v>0</v>
      </c>
      <c r="K302" s="146">
        <f t="shared" si="150"/>
        <v>0</v>
      </c>
      <c r="L302" s="146">
        <f t="shared" si="150"/>
        <v>0</v>
      </c>
      <c r="M302" s="146">
        <f t="shared" si="150"/>
        <v>0</v>
      </c>
      <c r="N302" s="146">
        <f t="shared" si="150"/>
        <v>0</v>
      </c>
      <c r="O302" s="146">
        <f t="shared" si="150"/>
        <v>0</v>
      </c>
      <c r="P302" s="146">
        <f t="shared" si="150"/>
        <v>0</v>
      </c>
      <c r="Q302" s="146">
        <f t="shared" si="150"/>
        <v>0</v>
      </c>
      <c r="R302" s="146">
        <f t="shared" si="150"/>
        <v>0</v>
      </c>
      <c r="S302" s="146">
        <f t="shared" si="150"/>
        <v>0</v>
      </c>
      <c r="T302" s="146">
        <f t="shared" si="150"/>
        <v>0</v>
      </c>
      <c r="U302" s="146">
        <f t="shared" si="150"/>
        <v>0</v>
      </c>
      <c r="V302" s="146">
        <f t="shared" si="150"/>
        <v>0</v>
      </c>
      <c r="W302" s="146">
        <f t="shared" si="150"/>
        <v>0</v>
      </c>
      <c r="X302" s="146">
        <f t="shared" si="150"/>
        <v>0</v>
      </c>
      <c r="Y302" s="146">
        <f t="shared" si="151"/>
        <v>0</v>
      </c>
      <c r="Z302" s="146">
        <f t="shared" si="151"/>
        <v>0</v>
      </c>
      <c r="AA302" s="146">
        <f t="shared" si="151"/>
        <v>0</v>
      </c>
      <c r="AB302" s="146">
        <f t="shared" si="151"/>
        <v>0</v>
      </c>
      <c r="AC302" s="146">
        <f t="shared" si="151"/>
        <v>0</v>
      </c>
      <c r="AD302" s="146">
        <f t="shared" si="151"/>
        <v>0</v>
      </c>
      <c r="AE302" s="146">
        <f t="shared" si="151"/>
        <v>0</v>
      </c>
      <c r="AF302" s="146">
        <f t="shared" si="151"/>
        <v>0</v>
      </c>
      <c r="AG302" s="146">
        <f t="shared" si="151"/>
        <v>0</v>
      </c>
      <c r="AH302" s="146">
        <f t="shared" si="151"/>
        <v>0</v>
      </c>
      <c r="AI302" s="146">
        <f t="shared" si="151"/>
        <v>0</v>
      </c>
      <c r="AJ302" s="146">
        <f t="shared" si="151"/>
        <v>1</v>
      </c>
      <c r="AK302" s="146">
        <f t="shared" si="151"/>
        <v>1</v>
      </c>
      <c r="AL302" s="146">
        <f t="shared" si="151"/>
        <v>1</v>
      </c>
      <c r="AM302" s="146">
        <f t="shared" si="151"/>
        <v>1</v>
      </c>
      <c r="AN302" s="146">
        <f t="shared" si="151"/>
        <v>1</v>
      </c>
      <c r="AO302" s="146">
        <f t="shared" si="151"/>
        <v>1</v>
      </c>
      <c r="AP302" s="146">
        <f t="shared" si="151"/>
        <v>1</v>
      </c>
      <c r="AQ302" s="146">
        <f t="shared" si="151"/>
        <v>1</v>
      </c>
      <c r="AR302" s="146">
        <f t="shared" si="151"/>
        <v>1</v>
      </c>
      <c r="AS302" s="146">
        <f t="shared" si="151"/>
        <v>1</v>
      </c>
      <c r="AT302" s="146">
        <f t="shared" si="151"/>
        <v>1</v>
      </c>
      <c r="AU302" s="146">
        <f t="shared" si="151"/>
        <v>1</v>
      </c>
      <c r="AV302" s="146">
        <f t="shared" si="151"/>
        <v>1</v>
      </c>
      <c r="AW302" s="146">
        <f t="shared" si="151"/>
        <v>1</v>
      </c>
      <c r="AX302" s="146">
        <f t="shared" si="151"/>
        <v>1</v>
      </c>
      <c r="AY302" s="146">
        <f t="shared" si="151"/>
        <v>1</v>
      </c>
      <c r="AZ302" s="146">
        <f t="shared" si="151"/>
        <v>1</v>
      </c>
      <c r="BA302" s="146">
        <f t="shared" si="151"/>
        <v>1</v>
      </c>
      <c r="BB302" s="146">
        <f t="shared" si="151"/>
        <v>1</v>
      </c>
      <c r="BC302" s="146">
        <f t="shared" si="151"/>
        <v>1</v>
      </c>
      <c r="BD302" s="146">
        <f t="shared" si="151"/>
        <v>1</v>
      </c>
      <c r="BE302" s="146">
        <f t="shared" si="152"/>
        <v>1</v>
      </c>
      <c r="BF302" s="146">
        <f t="shared" si="152"/>
        <v>1</v>
      </c>
      <c r="BG302" s="146">
        <f t="shared" si="152"/>
        <v>1</v>
      </c>
      <c r="BH302" s="146">
        <f t="shared" si="152"/>
        <v>1</v>
      </c>
      <c r="BI302" s="146">
        <f t="shared" si="152"/>
        <v>1</v>
      </c>
      <c r="BJ302" s="146">
        <f t="shared" si="152"/>
        <v>1</v>
      </c>
      <c r="BK302" s="146">
        <f t="shared" si="152"/>
        <v>1</v>
      </c>
      <c r="BL302" s="146">
        <f t="shared" si="152"/>
        <v>1</v>
      </c>
      <c r="BM302" s="146">
        <f t="shared" si="152"/>
        <v>1</v>
      </c>
      <c r="BN302" s="146">
        <f t="shared" si="152"/>
        <v>1</v>
      </c>
      <c r="BO302" s="146">
        <f t="shared" si="152"/>
        <v>1</v>
      </c>
    </row>
    <row r="303" spans="1:67" ht="15.75" x14ac:dyDescent="0.25">
      <c r="A303" s="112"/>
      <c r="B303" s="145" t="s">
        <v>1236</v>
      </c>
      <c r="C303" s="145" t="s">
        <v>1237</v>
      </c>
      <c r="D303" s="145" t="s">
        <v>26</v>
      </c>
      <c r="E303" s="224">
        <f>VLOOKUP(B303,'Cuadro Control'!C341:J2233,8,FALSE)</f>
        <v>179436034.15411764</v>
      </c>
      <c r="F303" s="146">
        <f t="shared" si="149"/>
        <v>3.3799272126209236E-2</v>
      </c>
      <c r="G303" s="147">
        <v>46402</v>
      </c>
      <c r="H303" s="147">
        <v>46407</v>
      </c>
      <c r="I303" s="146">
        <f t="shared" si="150"/>
        <v>0</v>
      </c>
      <c r="J303" s="146">
        <f t="shared" si="150"/>
        <v>0</v>
      </c>
      <c r="K303" s="146">
        <f t="shared" si="150"/>
        <v>0</v>
      </c>
      <c r="L303" s="146">
        <f t="shared" si="150"/>
        <v>0</v>
      </c>
      <c r="M303" s="146">
        <f t="shared" si="150"/>
        <v>0</v>
      </c>
      <c r="N303" s="146">
        <f t="shared" si="150"/>
        <v>0</v>
      </c>
      <c r="O303" s="146">
        <f t="shared" si="150"/>
        <v>0</v>
      </c>
      <c r="P303" s="146">
        <f t="shared" si="150"/>
        <v>0</v>
      </c>
      <c r="Q303" s="146">
        <f t="shared" si="150"/>
        <v>0</v>
      </c>
      <c r="R303" s="146">
        <f t="shared" si="150"/>
        <v>0</v>
      </c>
      <c r="S303" s="146">
        <f t="shared" si="150"/>
        <v>0</v>
      </c>
      <c r="T303" s="146">
        <f t="shared" si="150"/>
        <v>0</v>
      </c>
      <c r="U303" s="146">
        <f t="shared" si="150"/>
        <v>0</v>
      </c>
      <c r="V303" s="146">
        <f t="shared" si="150"/>
        <v>0</v>
      </c>
      <c r="W303" s="146">
        <f t="shared" si="150"/>
        <v>0</v>
      </c>
      <c r="X303" s="146">
        <f t="shared" si="150"/>
        <v>0</v>
      </c>
      <c r="Y303" s="146">
        <f t="shared" si="151"/>
        <v>0</v>
      </c>
      <c r="Z303" s="146">
        <f t="shared" si="151"/>
        <v>0</v>
      </c>
      <c r="AA303" s="146">
        <f t="shared" si="151"/>
        <v>0</v>
      </c>
      <c r="AB303" s="146">
        <f t="shared" si="151"/>
        <v>0</v>
      </c>
      <c r="AC303" s="146">
        <f t="shared" si="151"/>
        <v>0</v>
      </c>
      <c r="AD303" s="146">
        <f t="shared" si="151"/>
        <v>0</v>
      </c>
      <c r="AE303" s="146">
        <f t="shared" si="151"/>
        <v>0</v>
      </c>
      <c r="AF303" s="146">
        <f t="shared" si="151"/>
        <v>0</v>
      </c>
      <c r="AG303" s="146">
        <f t="shared" si="151"/>
        <v>0</v>
      </c>
      <c r="AH303" s="146">
        <f t="shared" si="151"/>
        <v>0</v>
      </c>
      <c r="AI303" s="146">
        <f t="shared" si="151"/>
        <v>0</v>
      </c>
      <c r="AJ303" s="146">
        <f t="shared" si="151"/>
        <v>0.16666666666666666</v>
      </c>
      <c r="AK303" s="146">
        <f t="shared" si="151"/>
        <v>1</v>
      </c>
      <c r="AL303" s="146">
        <f t="shared" si="151"/>
        <v>1</v>
      </c>
      <c r="AM303" s="146">
        <f t="shared" si="151"/>
        <v>1</v>
      </c>
      <c r="AN303" s="146">
        <f t="shared" si="151"/>
        <v>1</v>
      </c>
      <c r="AO303" s="146">
        <f t="shared" si="151"/>
        <v>1</v>
      </c>
      <c r="AP303" s="146">
        <f t="shared" si="151"/>
        <v>1</v>
      </c>
      <c r="AQ303" s="146">
        <f t="shared" si="151"/>
        <v>1</v>
      </c>
      <c r="AR303" s="146">
        <f t="shared" si="151"/>
        <v>1</v>
      </c>
      <c r="AS303" s="146">
        <f t="shared" si="151"/>
        <v>1</v>
      </c>
      <c r="AT303" s="146">
        <f t="shared" si="151"/>
        <v>1</v>
      </c>
      <c r="AU303" s="146">
        <f t="shared" si="151"/>
        <v>1</v>
      </c>
      <c r="AV303" s="146">
        <f t="shared" si="151"/>
        <v>1</v>
      </c>
      <c r="AW303" s="146">
        <f t="shared" si="151"/>
        <v>1</v>
      </c>
      <c r="AX303" s="146">
        <f t="shared" si="151"/>
        <v>1</v>
      </c>
      <c r="AY303" s="146">
        <f t="shared" si="151"/>
        <v>1</v>
      </c>
      <c r="AZ303" s="146">
        <f t="shared" si="151"/>
        <v>1</v>
      </c>
      <c r="BA303" s="146">
        <f t="shared" si="151"/>
        <v>1</v>
      </c>
      <c r="BB303" s="146">
        <f t="shared" si="151"/>
        <v>1</v>
      </c>
      <c r="BC303" s="146">
        <f t="shared" si="151"/>
        <v>1</v>
      </c>
      <c r="BD303" s="146">
        <f t="shared" si="151"/>
        <v>1</v>
      </c>
      <c r="BE303" s="146">
        <f t="shared" si="152"/>
        <v>1</v>
      </c>
      <c r="BF303" s="146">
        <f t="shared" si="152"/>
        <v>1</v>
      </c>
      <c r="BG303" s="146">
        <f t="shared" si="152"/>
        <v>1</v>
      </c>
      <c r="BH303" s="146">
        <f t="shared" si="152"/>
        <v>1</v>
      </c>
      <c r="BI303" s="146">
        <f t="shared" si="152"/>
        <v>1</v>
      </c>
      <c r="BJ303" s="146">
        <f t="shared" si="152"/>
        <v>1</v>
      </c>
      <c r="BK303" s="146">
        <f t="shared" si="152"/>
        <v>1</v>
      </c>
      <c r="BL303" s="146">
        <f t="shared" si="152"/>
        <v>1</v>
      </c>
      <c r="BM303" s="146">
        <f t="shared" si="152"/>
        <v>1</v>
      </c>
      <c r="BN303" s="146">
        <f t="shared" si="152"/>
        <v>1</v>
      </c>
      <c r="BO303" s="146">
        <f t="shared" si="152"/>
        <v>1</v>
      </c>
    </row>
    <row r="304" spans="1:67" ht="15.75" x14ac:dyDescent="0.25">
      <c r="A304" s="112"/>
      <c r="B304" s="145" t="s">
        <v>1238</v>
      </c>
      <c r="C304" s="145" t="s">
        <v>1239</v>
      </c>
      <c r="D304" s="145" t="s">
        <v>730</v>
      </c>
      <c r="E304" s="224">
        <f>VLOOKUP(B304,'Cuadro Control'!C342:J2234,8,FALSE)</f>
        <v>1212623361.2117648</v>
      </c>
      <c r="F304" s="146">
        <f t="shared" si="149"/>
        <v>0.22841447185013161</v>
      </c>
      <c r="G304" s="147">
        <v>46407</v>
      </c>
      <c r="H304" s="147">
        <v>46423</v>
      </c>
      <c r="I304" s="146">
        <f t="shared" si="150"/>
        <v>0</v>
      </c>
      <c r="J304" s="146">
        <f t="shared" si="150"/>
        <v>0</v>
      </c>
      <c r="K304" s="146">
        <f t="shared" si="150"/>
        <v>0</v>
      </c>
      <c r="L304" s="146">
        <f t="shared" si="150"/>
        <v>0</v>
      </c>
      <c r="M304" s="146">
        <f t="shared" si="150"/>
        <v>0</v>
      </c>
      <c r="N304" s="146">
        <f t="shared" si="150"/>
        <v>0</v>
      </c>
      <c r="O304" s="146">
        <f t="shared" si="150"/>
        <v>0</v>
      </c>
      <c r="P304" s="146">
        <f t="shared" si="150"/>
        <v>0</v>
      </c>
      <c r="Q304" s="146">
        <f t="shared" si="150"/>
        <v>0</v>
      </c>
      <c r="R304" s="146">
        <f t="shared" si="150"/>
        <v>0</v>
      </c>
      <c r="S304" s="146">
        <f t="shared" si="150"/>
        <v>0</v>
      </c>
      <c r="T304" s="146">
        <f t="shared" si="150"/>
        <v>0</v>
      </c>
      <c r="U304" s="146">
        <f t="shared" si="150"/>
        <v>0</v>
      </c>
      <c r="V304" s="146">
        <f t="shared" si="150"/>
        <v>0</v>
      </c>
      <c r="W304" s="146">
        <f t="shared" si="150"/>
        <v>0</v>
      </c>
      <c r="X304" s="146">
        <f t="shared" si="150"/>
        <v>0</v>
      </c>
      <c r="Y304" s="146">
        <f t="shared" si="151"/>
        <v>0</v>
      </c>
      <c r="Z304" s="146">
        <f t="shared" si="151"/>
        <v>0</v>
      </c>
      <c r="AA304" s="146">
        <f t="shared" si="151"/>
        <v>0</v>
      </c>
      <c r="AB304" s="146">
        <f t="shared" si="151"/>
        <v>0</v>
      </c>
      <c r="AC304" s="146">
        <f t="shared" si="151"/>
        <v>0</v>
      </c>
      <c r="AD304" s="146">
        <f t="shared" si="151"/>
        <v>0</v>
      </c>
      <c r="AE304" s="146">
        <f t="shared" si="151"/>
        <v>0</v>
      </c>
      <c r="AF304" s="146">
        <f t="shared" si="151"/>
        <v>0</v>
      </c>
      <c r="AG304" s="146">
        <f t="shared" si="151"/>
        <v>0</v>
      </c>
      <c r="AH304" s="146">
        <f t="shared" si="151"/>
        <v>0</v>
      </c>
      <c r="AI304" s="146">
        <f t="shared" si="151"/>
        <v>0</v>
      </c>
      <c r="AJ304" s="146">
        <f t="shared" si="151"/>
        <v>0</v>
      </c>
      <c r="AK304" s="146">
        <f t="shared" si="151"/>
        <v>0.17647058823529413</v>
      </c>
      <c r="AL304" s="146">
        <f t="shared" si="151"/>
        <v>0.58823529411764708</v>
      </c>
      <c r="AM304" s="146">
        <f t="shared" si="151"/>
        <v>1</v>
      </c>
      <c r="AN304" s="146">
        <f t="shared" si="151"/>
        <v>1</v>
      </c>
      <c r="AO304" s="146">
        <f t="shared" si="151"/>
        <v>1</v>
      </c>
      <c r="AP304" s="146">
        <f t="shared" si="151"/>
        <v>1</v>
      </c>
      <c r="AQ304" s="146">
        <f t="shared" si="151"/>
        <v>1</v>
      </c>
      <c r="AR304" s="146">
        <f t="shared" si="151"/>
        <v>1</v>
      </c>
      <c r="AS304" s="146">
        <f t="shared" si="151"/>
        <v>1</v>
      </c>
      <c r="AT304" s="146">
        <f t="shared" si="151"/>
        <v>1</v>
      </c>
      <c r="AU304" s="146">
        <f t="shared" si="151"/>
        <v>1</v>
      </c>
      <c r="AV304" s="146">
        <f t="shared" si="151"/>
        <v>1</v>
      </c>
      <c r="AW304" s="146">
        <f t="shared" si="151"/>
        <v>1</v>
      </c>
      <c r="AX304" s="146">
        <f t="shared" si="151"/>
        <v>1</v>
      </c>
      <c r="AY304" s="146">
        <f t="shared" si="151"/>
        <v>1</v>
      </c>
      <c r="AZ304" s="146">
        <f t="shared" si="151"/>
        <v>1</v>
      </c>
      <c r="BA304" s="146">
        <f t="shared" si="151"/>
        <v>1</v>
      </c>
      <c r="BB304" s="146">
        <f t="shared" si="151"/>
        <v>1</v>
      </c>
      <c r="BC304" s="146">
        <f t="shared" si="151"/>
        <v>1</v>
      </c>
      <c r="BD304" s="146">
        <f t="shared" si="151"/>
        <v>1</v>
      </c>
      <c r="BE304" s="146">
        <f t="shared" si="152"/>
        <v>1</v>
      </c>
      <c r="BF304" s="146">
        <f t="shared" si="152"/>
        <v>1</v>
      </c>
      <c r="BG304" s="146">
        <f t="shared" si="152"/>
        <v>1</v>
      </c>
      <c r="BH304" s="146">
        <f t="shared" si="152"/>
        <v>1</v>
      </c>
      <c r="BI304" s="146">
        <f t="shared" si="152"/>
        <v>1</v>
      </c>
      <c r="BJ304" s="146">
        <f t="shared" si="152"/>
        <v>1</v>
      </c>
      <c r="BK304" s="146">
        <f t="shared" si="152"/>
        <v>1</v>
      </c>
      <c r="BL304" s="146">
        <f t="shared" si="152"/>
        <v>1</v>
      </c>
      <c r="BM304" s="146">
        <f t="shared" si="152"/>
        <v>1</v>
      </c>
      <c r="BN304" s="146">
        <f t="shared" si="152"/>
        <v>1</v>
      </c>
      <c r="BO304" s="146">
        <f t="shared" si="152"/>
        <v>1</v>
      </c>
    </row>
    <row r="305" spans="1:67" ht="15.75" x14ac:dyDescent="0.25">
      <c r="A305" s="112"/>
      <c r="B305" s="145" t="s">
        <v>1240</v>
      </c>
      <c r="C305" s="145" t="s">
        <v>1241</v>
      </c>
      <c r="D305" s="145" t="s">
        <v>6</v>
      </c>
      <c r="E305" s="224">
        <f>VLOOKUP(B305,'Cuadro Control'!C343:J2235,8,FALSE)</f>
        <v>0</v>
      </c>
      <c r="F305" s="146">
        <f t="shared" si="149"/>
        <v>0</v>
      </c>
      <c r="G305" s="147">
        <v>46482</v>
      </c>
      <c r="H305" s="147">
        <v>46484</v>
      </c>
      <c r="I305" s="146">
        <f t="shared" si="150"/>
        <v>0</v>
      </c>
      <c r="J305" s="146">
        <f t="shared" si="150"/>
        <v>0</v>
      </c>
      <c r="K305" s="146">
        <f t="shared" si="150"/>
        <v>0</v>
      </c>
      <c r="L305" s="146">
        <f t="shared" si="150"/>
        <v>0</v>
      </c>
      <c r="M305" s="146">
        <f t="shared" si="150"/>
        <v>0</v>
      </c>
      <c r="N305" s="146">
        <f t="shared" si="150"/>
        <v>0</v>
      </c>
      <c r="O305" s="146">
        <f t="shared" si="150"/>
        <v>0</v>
      </c>
      <c r="P305" s="146">
        <f t="shared" si="150"/>
        <v>0</v>
      </c>
      <c r="Q305" s="146">
        <f t="shared" si="150"/>
        <v>0</v>
      </c>
      <c r="R305" s="146">
        <f t="shared" si="150"/>
        <v>0</v>
      </c>
      <c r="S305" s="146">
        <f t="shared" si="150"/>
        <v>0</v>
      </c>
      <c r="T305" s="146">
        <f t="shared" si="150"/>
        <v>0</v>
      </c>
      <c r="U305" s="146">
        <f t="shared" si="150"/>
        <v>0</v>
      </c>
      <c r="V305" s="146">
        <f t="shared" si="150"/>
        <v>0</v>
      </c>
      <c r="W305" s="146">
        <f t="shared" si="150"/>
        <v>0</v>
      </c>
      <c r="X305" s="146">
        <f t="shared" si="150"/>
        <v>0</v>
      </c>
      <c r="Y305" s="146">
        <f t="shared" si="151"/>
        <v>0</v>
      </c>
      <c r="Z305" s="146">
        <f t="shared" si="151"/>
        <v>0</v>
      </c>
      <c r="AA305" s="146">
        <f t="shared" si="151"/>
        <v>0</v>
      </c>
      <c r="AB305" s="146">
        <f t="shared" si="151"/>
        <v>0</v>
      </c>
      <c r="AC305" s="146">
        <f t="shared" si="151"/>
        <v>0</v>
      </c>
      <c r="AD305" s="146">
        <f t="shared" si="151"/>
        <v>0</v>
      </c>
      <c r="AE305" s="146">
        <f t="shared" si="151"/>
        <v>0</v>
      </c>
      <c r="AF305" s="146">
        <f t="shared" si="151"/>
        <v>0</v>
      </c>
      <c r="AG305" s="146">
        <f t="shared" si="151"/>
        <v>0</v>
      </c>
      <c r="AH305" s="146">
        <f t="shared" si="151"/>
        <v>0</v>
      </c>
      <c r="AI305" s="146">
        <f t="shared" si="151"/>
        <v>0</v>
      </c>
      <c r="AJ305" s="146">
        <f t="shared" si="151"/>
        <v>0</v>
      </c>
      <c r="AK305" s="146">
        <f t="shared" si="151"/>
        <v>0</v>
      </c>
      <c r="AL305" s="146">
        <f t="shared" si="151"/>
        <v>0</v>
      </c>
      <c r="AM305" s="146">
        <f t="shared" si="151"/>
        <v>0</v>
      </c>
      <c r="AN305" s="146">
        <f t="shared" si="151"/>
        <v>0</v>
      </c>
      <c r="AO305" s="146">
        <f t="shared" si="151"/>
        <v>0</v>
      </c>
      <c r="AP305" s="146">
        <f t="shared" si="151"/>
        <v>0</v>
      </c>
      <c r="AQ305" s="146">
        <f t="shared" si="151"/>
        <v>0</v>
      </c>
      <c r="AR305" s="146">
        <f t="shared" si="151"/>
        <v>0</v>
      </c>
      <c r="AS305" s="146">
        <f t="shared" si="151"/>
        <v>0</v>
      </c>
      <c r="AT305" s="146">
        <f t="shared" si="151"/>
        <v>0</v>
      </c>
      <c r="AU305" s="146">
        <f t="shared" si="151"/>
        <v>0</v>
      </c>
      <c r="AV305" s="146">
        <f t="shared" si="151"/>
        <v>1</v>
      </c>
      <c r="AW305" s="146">
        <f t="shared" si="151"/>
        <v>1</v>
      </c>
      <c r="AX305" s="146">
        <f t="shared" si="151"/>
        <v>1</v>
      </c>
      <c r="AY305" s="146">
        <f t="shared" si="151"/>
        <v>1</v>
      </c>
      <c r="AZ305" s="146">
        <f t="shared" si="151"/>
        <v>1</v>
      </c>
      <c r="BA305" s="146">
        <f t="shared" si="151"/>
        <v>1</v>
      </c>
      <c r="BB305" s="146">
        <f t="shared" si="151"/>
        <v>1</v>
      </c>
      <c r="BC305" s="146">
        <f t="shared" si="151"/>
        <v>1</v>
      </c>
      <c r="BD305" s="146">
        <f t="shared" ref="BD305:BO313" si="153">IF($G305=0,0,IF(BD$6&lt;$G305,0,IF(BD$6&gt;$H305,1,(BD$6-$G305+1)/($H305-$G305+1))))</f>
        <v>1</v>
      </c>
      <c r="BE305" s="146">
        <f t="shared" si="153"/>
        <v>1</v>
      </c>
      <c r="BF305" s="146">
        <f t="shared" si="153"/>
        <v>1</v>
      </c>
      <c r="BG305" s="146">
        <f t="shared" si="153"/>
        <v>1</v>
      </c>
      <c r="BH305" s="146">
        <f t="shared" si="153"/>
        <v>1</v>
      </c>
      <c r="BI305" s="146">
        <f t="shared" si="153"/>
        <v>1</v>
      </c>
      <c r="BJ305" s="146">
        <f t="shared" si="153"/>
        <v>1</v>
      </c>
      <c r="BK305" s="146">
        <f t="shared" si="153"/>
        <v>1</v>
      </c>
      <c r="BL305" s="146">
        <f t="shared" si="153"/>
        <v>1</v>
      </c>
      <c r="BM305" s="146">
        <f t="shared" si="153"/>
        <v>1</v>
      </c>
      <c r="BN305" s="146">
        <f t="shared" si="153"/>
        <v>1</v>
      </c>
      <c r="BO305" s="146">
        <f t="shared" si="153"/>
        <v>1</v>
      </c>
    </row>
    <row r="306" spans="1:67" ht="31.5" x14ac:dyDescent="0.25">
      <c r="A306" s="112"/>
      <c r="B306" s="148" t="s">
        <v>1242</v>
      </c>
      <c r="C306" s="148" t="s">
        <v>1243</v>
      </c>
      <c r="D306" s="148" t="s">
        <v>3</v>
      </c>
      <c r="E306" s="225">
        <f>VLOOKUP(B306,'Cuadro Control'!C344:J2236,8,FALSE)</f>
        <v>0</v>
      </c>
      <c r="F306" s="149">
        <f t="shared" si="149"/>
        <v>0</v>
      </c>
      <c r="G306" s="150">
        <v>46484</v>
      </c>
      <c r="H306" s="150">
        <v>46484</v>
      </c>
      <c r="I306" s="149">
        <f t="shared" si="150"/>
        <v>0</v>
      </c>
      <c r="J306" s="149">
        <f t="shared" si="150"/>
        <v>0</v>
      </c>
      <c r="K306" s="149">
        <f t="shared" si="150"/>
        <v>0</v>
      </c>
      <c r="L306" s="149">
        <f t="shared" si="150"/>
        <v>0</v>
      </c>
      <c r="M306" s="149">
        <f t="shared" si="150"/>
        <v>0</v>
      </c>
      <c r="N306" s="149">
        <f t="shared" si="150"/>
        <v>0</v>
      </c>
      <c r="O306" s="149">
        <f t="shared" si="150"/>
        <v>0</v>
      </c>
      <c r="P306" s="149">
        <f t="shared" si="150"/>
        <v>0</v>
      </c>
      <c r="Q306" s="149">
        <f t="shared" si="150"/>
        <v>0</v>
      </c>
      <c r="R306" s="149">
        <f t="shared" si="150"/>
        <v>0</v>
      </c>
      <c r="S306" s="149">
        <f t="shared" si="150"/>
        <v>0</v>
      </c>
      <c r="T306" s="149">
        <f t="shared" si="150"/>
        <v>0</v>
      </c>
      <c r="U306" s="149">
        <f t="shared" si="150"/>
        <v>0</v>
      </c>
      <c r="V306" s="149">
        <f t="shared" si="150"/>
        <v>0</v>
      </c>
      <c r="W306" s="149">
        <f t="shared" si="150"/>
        <v>0</v>
      </c>
      <c r="X306" s="149">
        <f t="shared" si="150"/>
        <v>0</v>
      </c>
      <c r="Y306" s="149">
        <f t="shared" ref="Y306:BD313" si="154">IF($G306=0,0,IF(Y$6&lt;$G306,0,IF(Y$6&gt;$H306,1,(Y$6-$G306+1)/($H306-$G306+1))))</f>
        <v>0</v>
      </c>
      <c r="Z306" s="149">
        <f t="shared" si="154"/>
        <v>0</v>
      </c>
      <c r="AA306" s="149">
        <f t="shared" si="154"/>
        <v>0</v>
      </c>
      <c r="AB306" s="149">
        <f t="shared" si="154"/>
        <v>0</v>
      </c>
      <c r="AC306" s="149">
        <f t="shared" si="154"/>
        <v>0</v>
      </c>
      <c r="AD306" s="149">
        <f t="shared" si="154"/>
        <v>0</v>
      </c>
      <c r="AE306" s="149">
        <f t="shared" si="154"/>
        <v>0</v>
      </c>
      <c r="AF306" s="149">
        <f t="shared" si="154"/>
        <v>0</v>
      </c>
      <c r="AG306" s="149">
        <f t="shared" si="154"/>
        <v>0</v>
      </c>
      <c r="AH306" s="149">
        <f t="shared" si="154"/>
        <v>0</v>
      </c>
      <c r="AI306" s="149">
        <f t="shared" si="154"/>
        <v>0</v>
      </c>
      <c r="AJ306" s="149">
        <f t="shared" si="154"/>
        <v>0</v>
      </c>
      <c r="AK306" s="149">
        <f t="shared" si="154"/>
        <v>0</v>
      </c>
      <c r="AL306" s="149">
        <f t="shared" si="154"/>
        <v>0</v>
      </c>
      <c r="AM306" s="149">
        <f t="shared" si="154"/>
        <v>0</v>
      </c>
      <c r="AN306" s="149">
        <f t="shared" si="154"/>
        <v>0</v>
      </c>
      <c r="AO306" s="149">
        <f t="shared" si="154"/>
        <v>0</v>
      </c>
      <c r="AP306" s="149">
        <f t="shared" si="154"/>
        <v>0</v>
      </c>
      <c r="AQ306" s="149">
        <f t="shared" si="154"/>
        <v>0</v>
      </c>
      <c r="AR306" s="149">
        <f t="shared" si="154"/>
        <v>0</v>
      </c>
      <c r="AS306" s="149">
        <f t="shared" si="154"/>
        <v>0</v>
      </c>
      <c r="AT306" s="149">
        <f t="shared" si="154"/>
        <v>0</v>
      </c>
      <c r="AU306" s="149">
        <f t="shared" si="154"/>
        <v>0</v>
      </c>
      <c r="AV306" s="149">
        <f t="shared" si="154"/>
        <v>1</v>
      </c>
      <c r="AW306" s="149">
        <f t="shared" si="154"/>
        <v>1</v>
      </c>
      <c r="AX306" s="149">
        <f t="shared" si="154"/>
        <v>1</v>
      </c>
      <c r="AY306" s="149">
        <f t="shared" si="154"/>
        <v>1</v>
      </c>
      <c r="AZ306" s="149">
        <f t="shared" si="154"/>
        <v>1</v>
      </c>
      <c r="BA306" s="149">
        <f t="shared" si="154"/>
        <v>1</v>
      </c>
      <c r="BB306" s="149">
        <f t="shared" si="154"/>
        <v>1</v>
      </c>
      <c r="BC306" s="149">
        <f t="shared" si="154"/>
        <v>1</v>
      </c>
      <c r="BD306" s="149">
        <f t="shared" si="154"/>
        <v>1</v>
      </c>
      <c r="BE306" s="149">
        <f t="shared" si="153"/>
        <v>1</v>
      </c>
      <c r="BF306" s="149">
        <f t="shared" si="153"/>
        <v>1</v>
      </c>
      <c r="BG306" s="149">
        <f t="shared" si="153"/>
        <v>1</v>
      </c>
      <c r="BH306" s="149">
        <f t="shared" si="153"/>
        <v>1</v>
      </c>
      <c r="BI306" s="149">
        <f t="shared" si="153"/>
        <v>1</v>
      </c>
      <c r="BJ306" s="149">
        <f t="shared" si="153"/>
        <v>1</v>
      </c>
      <c r="BK306" s="149">
        <f t="shared" si="153"/>
        <v>1</v>
      </c>
      <c r="BL306" s="149">
        <f t="shared" si="153"/>
        <v>1</v>
      </c>
      <c r="BM306" s="149">
        <f t="shared" si="153"/>
        <v>1</v>
      </c>
      <c r="BN306" s="149">
        <f t="shared" si="153"/>
        <v>1</v>
      </c>
      <c r="BO306" s="149">
        <f t="shared" si="153"/>
        <v>1</v>
      </c>
    </row>
    <row r="307" spans="1:67" ht="15.75" x14ac:dyDescent="0.25">
      <c r="A307" s="112"/>
      <c r="B307" s="145" t="s">
        <v>1244</v>
      </c>
      <c r="C307" s="145" t="s">
        <v>1245</v>
      </c>
      <c r="D307" s="145" t="s">
        <v>8</v>
      </c>
      <c r="E307" s="224">
        <f>VLOOKUP(B307,'Cuadro Control'!C345:J2237,8,FALSE)</f>
        <v>1230815225.9452939</v>
      </c>
      <c r="F307" s="146">
        <f t="shared" si="149"/>
        <v>0.2318411625341423</v>
      </c>
      <c r="G307" s="147">
        <v>46484</v>
      </c>
      <c r="H307" s="147">
        <v>46485</v>
      </c>
      <c r="I307" s="146">
        <f t="shared" si="150"/>
        <v>0</v>
      </c>
      <c r="J307" s="146">
        <f t="shared" si="150"/>
        <v>0</v>
      </c>
      <c r="K307" s="146">
        <f t="shared" si="150"/>
        <v>0</v>
      </c>
      <c r="L307" s="146">
        <f t="shared" si="150"/>
        <v>0</v>
      </c>
      <c r="M307" s="146">
        <f t="shared" si="150"/>
        <v>0</v>
      </c>
      <c r="N307" s="146">
        <f t="shared" si="150"/>
        <v>0</v>
      </c>
      <c r="O307" s="146">
        <f t="shared" si="150"/>
        <v>0</v>
      </c>
      <c r="P307" s="146">
        <f t="shared" si="150"/>
        <v>0</v>
      </c>
      <c r="Q307" s="146">
        <f t="shared" si="150"/>
        <v>0</v>
      </c>
      <c r="R307" s="146">
        <f t="shared" si="150"/>
        <v>0</v>
      </c>
      <c r="S307" s="146">
        <f t="shared" si="150"/>
        <v>0</v>
      </c>
      <c r="T307" s="146">
        <f t="shared" si="150"/>
        <v>0</v>
      </c>
      <c r="U307" s="146">
        <f t="shared" si="150"/>
        <v>0</v>
      </c>
      <c r="V307" s="146">
        <f t="shared" si="150"/>
        <v>0</v>
      </c>
      <c r="W307" s="146">
        <f t="shared" si="150"/>
        <v>0</v>
      </c>
      <c r="X307" s="146">
        <f t="shared" si="150"/>
        <v>0</v>
      </c>
      <c r="Y307" s="146">
        <f t="shared" si="154"/>
        <v>0</v>
      </c>
      <c r="Z307" s="146">
        <f t="shared" si="154"/>
        <v>0</v>
      </c>
      <c r="AA307" s="146">
        <f t="shared" si="154"/>
        <v>0</v>
      </c>
      <c r="AB307" s="146">
        <f t="shared" si="154"/>
        <v>0</v>
      </c>
      <c r="AC307" s="146">
        <f t="shared" si="154"/>
        <v>0</v>
      </c>
      <c r="AD307" s="146">
        <f t="shared" si="154"/>
        <v>0</v>
      </c>
      <c r="AE307" s="146">
        <f t="shared" si="154"/>
        <v>0</v>
      </c>
      <c r="AF307" s="146">
        <f t="shared" si="154"/>
        <v>0</v>
      </c>
      <c r="AG307" s="146">
        <f t="shared" si="154"/>
        <v>0</v>
      </c>
      <c r="AH307" s="146">
        <f t="shared" si="154"/>
        <v>0</v>
      </c>
      <c r="AI307" s="146">
        <f t="shared" si="154"/>
        <v>0</v>
      </c>
      <c r="AJ307" s="146">
        <f t="shared" si="154"/>
        <v>0</v>
      </c>
      <c r="AK307" s="146">
        <f t="shared" si="154"/>
        <v>0</v>
      </c>
      <c r="AL307" s="146">
        <f t="shared" si="154"/>
        <v>0</v>
      </c>
      <c r="AM307" s="146">
        <f t="shared" si="154"/>
        <v>0</v>
      </c>
      <c r="AN307" s="146">
        <f t="shared" si="154"/>
        <v>0</v>
      </c>
      <c r="AO307" s="146">
        <f t="shared" si="154"/>
        <v>0</v>
      </c>
      <c r="AP307" s="146">
        <f t="shared" si="154"/>
        <v>0</v>
      </c>
      <c r="AQ307" s="146">
        <f t="shared" si="154"/>
        <v>0</v>
      </c>
      <c r="AR307" s="146">
        <f t="shared" si="154"/>
        <v>0</v>
      </c>
      <c r="AS307" s="146">
        <f t="shared" si="154"/>
        <v>0</v>
      </c>
      <c r="AT307" s="146">
        <f t="shared" si="154"/>
        <v>0</v>
      </c>
      <c r="AU307" s="146">
        <f t="shared" si="154"/>
        <v>0</v>
      </c>
      <c r="AV307" s="146">
        <f t="shared" si="154"/>
        <v>1</v>
      </c>
      <c r="AW307" s="146">
        <f t="shared" si="154"/>
        <v>1</v>
      </c>
      <c r="AX307" s="146">
        <f t="shared" si="154"/>
        <v>1</v>
      </c>
      <c r="AY307" s="146">
        <f t="shared" si="154"/>
        <v>1</v>
      </c>
      <c r="AZ307" s="146">
        <f t="shared" si="154"/>
        <v>1</v>
      </c>
      <c r="BA307" s="146">
        <f t="shared" si="154"/>
        <v>1</v>
      </c>
      <c r="BB307" s="146">
        <f t="shared" si="154"/>
        <v>1</v>
      </c>
      <c r="BC307" s="146">
        <f t="shared" si="154"/>
        <v>1</v>
      </c>
      <c r="BD307" s="146">
        <f t="shared" si="154"/>
        <v>1</v>
      </c>
      <c r="BE307" s="146">
        <f t="shared" si="153"/>
        <v>1</v>
      </c>
      <c r="BF307" s="146">
        <f t="shared" si="153"/>
        <v>1</v>
      </c>
      <c r="BG307" s="146">
        <f t="shared" si="153"/>
        <v>1</v>
      </c>
      <c r="BH307" s="146">
        <f t="shared" si="153"/>
        <v>1</v>
      </c>
      <c r="BI307" s="146">
        <f t="shared" si="153"/>
        <v>1</v>
      </c>
      <c r="BJ307" s="146">
        <f t="shared" si="153"/>
        <v>1</v>
      </c>
      <c r="BK307" s="146">
        <f t="shared" si="153"/>
        <v>1</v>
      </c>
      <c r="BL307" s="146">
        <f t="shared" si="153"/>
        <v>1</v>
      </c>
      <c r="BM307" s="146">
        <f t="shared" si="153"/>
        <v>1</v>
      </c>
      <c r="BN307" s="146">
        <f t="shared" si="153"/>
        <v>1</v>
      </c>
      <c r="BO307" s="146">
        <f t="shared" si="153"/>
        <v>1</v>
      </c>
    </row>
    <row r="308" spans="1:67" ht="15.75" x14ac:dyDescent="0.25">
      <c r="A308" s="112"/>
      <c r="B308" s="145" t="s">
        <v>1246</v>
      </c>
      <c r="C308" s="145" t="s">
        <v>1247</v>
      </c>
      <c r="D308" s="145" t="s">
        <v>26</v>
      </c>
      <c r="E308" s="224">
        <f>VLOOKUP(B308,'Cuadro Control'!C346:J2238,8,FALSE)</f>
        <v>0</v>
      </c>
      <c r="F308" s="146">
        <f t="shared" si="149"/>
        <v>0</v>
      </c>
      <c r="G308" s="147">
        <v>46485</v>
      </c>
      <c r="H308" s="147">
        <v>46493</v>
      </c>
      <c r="I308" s="146">
        <f t="shared" si="150"/>
        <v>0</v>
      </c>
      <c r="J308" s="146">
        <f t="shared" si="150"/>
        <v>0</v>
      </c>
      <c r="K308" s="146">
        <f t="shared" si="150"/>
        <v>0</v>
      </c>
      <c r="L308" s="146">
        <f t="shared" si="150"/>
        <v>0</v>
      </c>
      <c r="M308" s="146">
        <f t="shared" si="150"/>
        <v>0</v>
      </c>
      <c r="N308" s="146">
        <f t="shared" si="150"/>
        <v>0</v>
      </c>
      <c r="O308" s="146">
        <f t="shared" si="150"/>
        <v>0</v>
      </c>
      <c r="P308" s="146">
        <f t="shared" si="150"/>
        <v>0</v>
      </c>
      <c r="Q308" s="146">
        <f t="shared" si="150"/>
        <v>0</v>
      </c>
      <c r="R308" s="146">
        <f t="shared" si="150"/>
        <v>0</v>
      </c>
      <c r="S308" s="146">
        <f t="shared" si="150"/>
        <v>0</v>
      </c>
      <c r="T308" s="146">
        <f t="shared" si="150"/>
        <v>0</v>
      </c>
      <c r="U308" s="146">
        <f t="shared" si="150"/>
        <v>0</v>
      </c>
      <c r="V308" s="146">
        <f t="shared" si="150"/>
        <v>0</v>
      </c>
      <c r="W308" s="146">
        <f t="shared" si="150"/>
        <v>0</v>
      </c>
      <c r="X308" s="146">
        <f t="shared" si="150"/>
        <v>0</v>
      </c>
      <c r="Y308" s="146">
        <f t="shared" si="154"/>
        <v>0</v>
      </c>
      <c r="Z308" s="146">
        <f t="shared" si="154"/>
        <v>0</v>
      </c>
      <c r="AA308" s="146">
        <f t="shared" si="154"/>
        <v>0</v>
      </c>
      <c r="AB308" s="146">
        <f t="shared" si="154"/>
        <v>0</v>
      </c>
      <c r="AC308" s="146">
        <f t="shared" si="154"/>
        <v>0</v>
      </c>
      <c r="AD308" s="146">
        <f t="shared" si="154"/>
        <v>0</v>
      </c>
      <c r="AE308" s="146">
        <f t="shared" si="154"/>
        <v>0</v>
      </c>
      <c r="AF308" s="146">
        <f t="shared" si="154"/>
        <v>0</v>
      </c>
      <c r="AG308" s="146">
        <f t="shared" si="154"/>
        <v>0</v>
      </c>
      <c r="AH308" s="146">
        <f t="shared" si="154"/>
        <v>0</v>
      </c>
      <c r="AI308" s="146">
        <f t="shared" si="154"/>
        <v>0</v>
      </c>
      <c r="AJ308" s="146">
        <f t="shared" si="154"/>
        <v>0</v>
      </c>
      <c r="AK308" s="146">
        <f t="shared" si="154"/>
        <v>0</v>
      </c>
      <c r="AL308" s="146">
        <f t="shared" si="154"/>
        <v>0</v>
      </c>
      <c r="AM308" s="146">
        <f t="shared" si="154"/>
        <v>0</v>
      </c>
      <c r="AN308" s="146">
        <f t="shared" si="154"/>
        <v>0</v>
      </c>
      <c r="AO308" s="146">
        <f t="shared" si="154"/>
        <v>0</v>
      </c>
      <c r="AP308" s="146">
        <f t="shared" si="154"/>
        <v>0</v>
      </c>
      <c r="AQ308" s="146">
        <f t="shared" si="154"/>
        <v>0</v>
      </c>
      <c r="AR308" s="146">
        <f t="shared" si="154"/>
        <v>0</v>
      </c>
      <c r="AS308" s="146">
        <f t="shared" si="154"/>
        <v>0</v>
      </c>
      <c r="AT308" s="146">
        <f t="shared" si="154"/>
        <v>0</v>
      </c>
      <c r="AU308" s="146">
        <f t="shared" si="154"/>
        <v>0</v>
      </c>
      <c r="AV308" s="146">
        <f t="shared" si="154"/>
        <v>0.22222222222222221</v>
      </c>
      <c r="AW308" s="146">
        <f t="shared" si="154"/>
        <v>1</v>
      </c>
      <c r="AX308" s="146">
        <f t="shared" si="154"/>
        <v>1</v>
      </c>
      <c r="AY308" s="146">
        <f t="shared" si="154"/>
        <v>1</v>
      </c>
      <c r="AZ308" s="146">
        <f t="shared" si="154"/>
        <v>1</v>
      </c>
      <c r="BA308" s="146">
        <f t="shared" si="154"/>
        <v>1</v>
      </c>
      <c r="BB308" s="146">
        <f t="shared" si="154"/>
        <v>1</v>
      </c>
      <c r="BC308" s="146">
        <f t="shared" si="154"/>
        <v>1</v>
      </c>
      <c r="BD308" s="146">
        <f t="shared" si="154"/>
        <v>1</v>
      </c>
      <c r="BE308" s="146">
        <f t="shared" si="153"/>
        <v>1</v>
      </c>
      <c r="BF308" s="146">
        <f t="shared" si="153"/>
        <v>1</v>
      </c>
      <c r="BG308" s="146">
        <f t="shared" si="153"/>
        <v>1</v>
      </c>
      <c r="BH308" s="146">
        <f t="shared" si="153"/>
        <v>1</v>
      </c>
      <c r="BI308" s="146">
        <f t="shared" si="153"/>
        <v>1</v>
      </c>
      <c r="BJ308" s="146">
        <f t="shared" si="153"/>
        <v>1</v>
      </c>
      <c r="BK308" s="146">
        <f t="shared" si="153"/>
        <v>1</v>
      </c>
      <c r="BL308" s="146">
        <f t="shared" si="153"/>
        <v>1</v>
      </c>
      <c r="BM308" s="146">
        <f t="shared" si="153"/>
        <v>1</v>
      </c>
      <c r="BN308" s="146">
        <f t="shared" si="153"/>
        <v>1</v>
      </c>
      <c r="BO308" s="146">
        <f t="shared" si="153"/>
        <v>1</v>
      </c>
    </row>
    <row r="309" spans="1:67" ht="15.75" x14ac:dyDescent="0.25">
      <c r="A309" s="112"/>
      <c r="B309" s="145" t="s">
        <v>1248</v>
      </c>
      <c r="C309" s="145" t="s">
        <v>2063</v>
      </c>
      <c r="D309" s="145" t="s">
        <v>6</v>
      </c>
      <c r="E309" s="224">
        <f>VLOOKUP(B309,'Cuadro Control'!C347:J2239,8,FALSE)</f>
        <v>52736347.43270281</v>
      </c>
      <c r="F309" s="146">
        <f t="shared" si="149"/>
        <v>9.933624348213644E-3</v>
      </c>
      <c r="G309" s="147">
        <v>46493</v>
      </c>
      <c r="H309" s="147">
        <v>46496</v>
      </c>
      <c r="I309" s="146">
        <f t="shared" si="150"/>
        <v>0</v>
      </c>
      <c r="J309" s="146">
        <f t="shared" si="150"/>
        <v>0</v>
      </c>
      <c r="K309" s="146">
        <f t="shared" si="150"/>
        <v>0</v>
      </c>
      <c r="L309" s="146">
        <f t="shared" si="150"/>
        <v>0</v>
      </c>
      <c r="M309" s="146">
        <f t="shared" si="150"/>
        <v>0</v>
      </c>
      <c r="N309" s="146">
        <f t="shared" si="150"/>
        <v>0</v>
      </c>
      <c r="O309" s="146">
        <f t="shared" si="150"/>
        <v>0</v>
      </c>
      <c r="P309" s="146">
        <f t="shared" si="150"/>
        <v>0</v>
      </c>
      <c r="Q309" s="146">
        <f t="shared" si="150"/>
        <v>0</v>
      </c>
      <c r="R309" s="146">
        <f t="shared" si="150"/>
        <v>0</v>
      </c>
      <c r="S309" s="146">
        <f t="shared" si="150"/>
        <v>0</v>
      </c>
      <c r="T309" s="146">
        <f t="shared" si="150"/>
        <v>0</v>
      </c>
      <c r="U309" s="146">
        <f t="shared" si="150"/>
        <v>0</v>
      </c>
      <c r="V309" s="146">
        <f t="shared" si="150"/>
        <v>0</v>
      </c>
      <c r="W309" s="146">
        <f t="shared" si="150"/>
        <v>0</v>
      </c>
      <c r="X309" s="146">
        <f t="shared" si="150"/>
        <v>0</v>
      </c>
      <c r="Y309" s="146">
        <f t="shared" si="154"/>
        <v>0</v>
      </c>
      <c r="Z309" s="146">
        <f t="shared" si="154"/>
        <v>0</v>
      </c>
      <c r="AA309" s="146">
        <f t="shared" si="154"/>
        <v>0</v>
      </c>
      <c r="AB309" s="146">
        <f t="shared" si="154"/>
        <v>0</v>
      </c>
      <c r="AC309" s="146">
        <f t="shared" si="154"/>
        <v>0</v>
      </c>
      <c r="AD309" s="146">
        <f t="shared" si="154"/>
        <v>0</v>
      </c>
      <c r="AE309" s="146">
        <f t="shared" si="154"/>
        <v>0</v>
      </c>
      <c r="AF309" s="146">
        <f t="shared" si="154"/>
        <v>0</v>
      </c>
      <c r="AG309" s="146">
        <f t="shared" si="154"/>
        <v>0</v>
      </c>
      <c r="AH309" s="146">
        <f t="shared" si="154"/>
        <v>0</v>
      </c>
      <c r="AI309" s="146">
        <f t="shared" si="154"/>
        <v>0</v>
      </c>
      <c r="AJ309" s="146">
        <f t="shared" si="154"/>
        <v>0</v>
      </c>
      <c r="AK309" s="146">
        <f t="shared" si="154"/>
        <v>0</v>
      </c>
      <c r="AL309" s="146">
        <f t="shared" si="154"/>
        <v>0</v>
      </c>
      <c r="AM309" s="146">
        <f t="shared" si="154"/>
        <v>0</v>
      </c>
      <c r="AN309" s="146">
        <f t="shared" si="154"/>
        <v>0</v>
      </c>
      <c r="AO309" s="146">
        <f t="shared" si="154"/>
        <v>0</v>
      </c>
      <c r="AP309" s="146">
        <f t="shared" si="154"/>
        <v>0</v>
      </c>
      <c r="AQ309" s="146">
        <f t="shared" si="154"/>
        <v>0</v>
      </c>
      <c r="AR309" s="146">
        <f t="shared" si="154"/>
        <v>0</v>
      </c>
      <c r="AS309" s="146">
        <f t="shared" si="154"/>
        <v>0</v>
      </c>
      <c r="AT309" s="146">
        <f t="shared" si="154"/>
        <v>0</v>
      </c>
      <c r="AU309" s="146">
        <f t="shared" si="154"/>
        <v>0</v>
      </c>
      <c r="AV309" s="146">
        <f t="shared" si="154"/>
        <v>0</v>
      </c>
      <c r="AW309" s="146">
        <f t="shared" si="154"/>
        <v>0.25</v>
      </c>
      <c r="AX309" s="146">
        <f t="shared" si="154"/>
        <v>1</v>
      </c>
      <c r="AY309" s="146">
        <f t="shared" si="154"/>
        <v>1</v>
      </c>
      <c r="AZ309" s="146">
        <f t="shared" si="154"/>
        <v>1</v>
      </c>
      <c r="BA309" s="146">
        <f t="shared" si="154"/>
        <v>1</v>
      </c>
      <c r="BB309" s="146">
        <f t="shared" si="154"/>
        <v>1</v>
      </c>
      <c r="BC309" s="146">
        <f t="shared" si="154"/>
        <v>1</v>
      </c>
      <c r="BD309" s="146">
        <f t="shared" si="154"/>
        <v>1</v>
      </c>
      <c r="BE309" s="146">
        <f t="shared" si="153"/>
        <v>1</v>
      </c>
      <c r="BF309" s="146">
        <f t="shared" si="153"/>
        <v>1</v>
      </c>
      <c r="BG309" s="146">
        <f t="shared" si="153"/>
        <v>1</v>
      </c>
      <c r="BH309" s="146">
        <f t="shared" si="153"/>
        <v>1</v>
      </c>
      <c r="BI309" s="146">
        <f t="shared" si="153"/>
        <v>1</v>
      </c>
      <c r="BJ309" s="146">
        <f t="shared" si="153"/>
        <v>1</v>
      </c>
      <c r="BK309" s="146">
        <f t="shared" si="153"/>
        <v>1</v>
      </c>
      <c r="BL309" s="146">
        <f t="shared" si="153"/>
        <v>1</v>
      </c>
      <c r="BM309" s="146">
        <f t="shared" si="153"/>
        <v>1</v>
      </c>
      <c r="BN309" s="146">
        <f t="shared" si="153"/>
        <v>1</v>
      </c>
      <c r="BO309" s="146">
        <f t="shared" si="153"/>
        <v>1</v>
      </c>
    </row>
    <row r="310" spans="1:67" ht="31.5" x14ac:dyDescent="0.25">
      <c r="A310" s="112"/>
      <c r="B310" s="145" t="s">
        <v>1249</v>
      </c>
      <c r="C310" s="145" t="s">
        <v>1250</v>
      </c>
      <c r="D310" s="145" t="s">
        <v>19</v>
      </c>
      <c r="E310" s="224">
        <f>VLOOKUP(B310,'Cuadro Control'!C348:J2240,8,FALSE)</f>
        <v>46410609.014634147</v>
      </c>
      <c r="F310" s="146">
        <f t="shared" si="149"/>
        <v>8.742083556535862E-3</v>
      </c>
      <c r="G310" s="147">
        <v>46496</v>
      </c>
      <c r="H310" s="147">
        <v>46498</v>
      </c>
      <c r="I310" s="146">
        <f t="shared" si="150"/>
        <v>0</v>
      </c>
      <c r="J310" s="146">
        <f t="shared" si="150"/>
        <v>0</v>
      </c>
      <c r="K310" s="146">
        <f t="shared" si="150"/>
        <v>0</v>
      </c>
      <c r="L310" s="146">
        <f t="shared" si="150"/>
        <v>0</v>
      </c>
      <c r="M310" s="146">
        <f t="shared" si="150"/>
        <v>0</v>
      </c>
      <c r="N310" s="146">
        <f t="shared" si="150"/>
        <v>0</v>
      </c>
      <c r="O310" s="146">
        <f t="shared" si="150"/>
        <v>0</v>
      </c>
      <c r="P310" s="146">
        <f t="shared" si="150"/>
        <v>0</v>
      </c>
      <c r="Q310" s="146">
        <f t="shared" si="150"/>
        <v>0</v>
      </c>
      <c r="R310" s="146">
        <f t="shared" si="150"/>
        <v>0</v>
      </c>
      <c r="S310" s="146">
        <f t="shared" si="150"/>
        <v>0</v>
      </c>
      <c r="T310" s="146">
        <f t="shared" si="150"/>
        <v>0</v>
      </c>
      <c r="U310" s="146">
        <f t="shared" si="150"/>
        <v>0</v>
      </c>
      <c r="V310" s="146">
        <f t="shared" si="150"/>
        <v>0</v>
      </c>
      <c r="W310" s="146">
        <f t="shared" si="150"/>
        <v>0</v>
      </c>
      <c r="X310" s="146">
        <f t="shared" si="150"/>
        <v>0</v>
      </c>
      <c r="Y310" s="146">
        <f t="shared" si="154"/>
        <v>0</v>
      </c>
      <c r="Z310" s="146">
        <f t="shared" si="154"/>
        <v>0</v>
      </c>
      <c r="AA310" s="146">
        <f t="shared" si="154"/>
        <v>0</v>
      </c>
      <c r="AB310" s="146">
        <f t="shared" si="154"/>
        <v>0</v>
      </c>
      <c r="AC310" s="146">
        <f t="shared" si="154"/>
        <v>0</v>
      </c>
      <c r="AD310" s="146">
        <f t="shared" si="154"/>
        <v>0</v>
      </c>
      <c r="AE310" s="146">
        <f t="shared" si="154"/>
        <v>0</v>
      </c>
      <c r="AF310" s="146">
        <f t="shared" si="154"/>
        <v>0</v>
      </c>
      <c r="AG310" s="146">
        <f t="shared" si="154"/>
        <v>0</v>
      </c>
      <c r="AH310" s="146">
        <f t="shared" si="154"/>
        <v>0</v>
      </c>
      <c r="AI310" s="146">
        <f t="shared" si="154"/>
        <v>0</v>
      </c>
      <c r="AJ310" s="146">
        <f t="shared" si="154"/>
        <v>0</v>
      </c>
      <c r="AK310" s="146">
        <f t="shared" si="154"/>
        <v>0</v>
      </c>
      <c r="AL310" s="146">
        <f t="shared" si="154"/>
        <v>0</v>
      </c>
      <c r="AM310" s="146">
        <f t="shared" si="154"/>
        <v>0</v>
      </c>
      <c r="AN310" s="146">
        <f t="shared" si="154"/>
        <v>0</v>
      </c>
      <c r="AO310" s="146">
        <f t="shared" si="154"/>
        <v>0</v>
      </c>
      <c r="AP310" s="146">
        <f t="shared" si="154"/>
        <v>0</v>
      </c>
      <c r="AQ310" s="146">
        <f t="shared" si="154"/>
        <v>0</v>
      </c>
      <c r="AR310" s="146">
        <f t="shared" si="154"/>
        <v>0</v>
      </c>
      <c r="AS310" s="146">
        <f t="shared" si="154"/>
        <v>0</v>
      </c>
      <c r="AT310" s="146">
        <f t="shared" si="154"/>
        <v>0</v>
      </c>
      <c r="AU310" s="146">
        <f t="shared" si="154"/>
        <v>0</v>
      </c>
      <c r="AV310" s="146">
        <f t="shared" si="154"/>
        <v>0</v>
      </c>
      <c r="AW310" s="146">
        <f t="shared" si="154"/>
        <v>0</v>
      </c>
      <c r="AX310" s="146">
        <f t="shared" si="154"/>
        <v>1</v>
      </c>
      <c r="AY310" s="146">
        <f t="shared" si="154"/>
        <v>1</v>
      </c>
      <c r="AZ310" s="146">
        <f t="shared" si="154"/>
        <v>1</v>
      </c>
      <c r="BA310" s="146">
        <f t="shared" si="154"/>
        <v>1</v>
      </c>
      <c r="BB310" s="146">
        <f t="shared" si="154"/>
        <v>1</v>
      </c>
      <c r="BC310" s="146">
        <f t="shared" si="154"/>
        <v>1</v>
      </c>
      <c r="BD310" s="146">
        <f t="shared" si="154"/>
        <v>1</v>
      </c>
      <c r="BE310" s="146">
        <f t="shared" si="153"/>
        <v>1</v>
      </c>
      <c r="BF310" s="146">
        <f t="shared" si="153"/>
        <v>1</v>
      </c>
      <c r="BG310" s="146">
        <f t="shared" si="153"/>
        <v>1</v>
      </c>
      <c r="BH310" s="146">
        <f t="shared" si="153"/>
        <v>1</v>
      </c>
      <c r="BI310" s="146">
        <f t="shared" si="153"/>
        <v>1</v>
      </c>
      <c r="BJ310" s="146">
        <f t="shared" si="153"/>
        <v>1</v>
      </c>
      <c r="BK310" s="146">
        <f t="shared" si="153"/>
        <v>1</v>
      </c>
      <c r="BL310" s="146">
        <f t="shared" si="153"/>
        <v>1</v>
      </c>
      <c r="BM310" s="146">
        <f t="shared" si="153"/>
        <v>1</v>
      </c>
      <c r="BN310" s="146">
        <f t="shared" si="153"/>
        <v>1</v>
      </c>
      <c r="BO310" s="146">
        <f t="shared" si="153"/>
        <v>1</v>
      </c>
    </row>
    <row r="311" spans="1:67" ht="15.75" x14ac:dyDescent="0.25">
      <c r="A311" s="112"/>
      <c r="B311" s="145" t="s">
        <v>1251</v>
      </c>
      <c r="C311" s="145" t="s">
        <v>1252</v>
      </c>
      <c r="D311" s="145" t="s">
        <v>9</v>
      </c>
      <c r="E311" s="224">
        <f>VLOOKUP(B311,'Cuadro Control'!C349:J2241,8,FALSE)</f>
        <v>1587346329.5488234</v>
      </c>
      <c r="F311" s="146">
        <f t="shared" si="149"/>
        <v>0.29899875353285565</v>
      </c>
      <c r="G311" s="147">
        <v>46496</v>
      </c>
      <c r="H311" s="147">
        <v>46506</v>
      </c>
      <c r="I311" s="146">
        <f t="shared" si="150"/>
        <v>0</v>
      </c>
      <c r="J311" s="146">
        <f t="shared" si="150"/>
        <v>0</v>
      </c>
      <c r="K311" s="146">
        <f t="shared" si="150"/>
        <v>0</v>
      </c>
      <c r="L311" s="146">
        <f t="shared" si="150"/>
        <v>0</v>
      </c>
      <c r="M311" s="146">
        <f t="shared" si="150"/>
        <v>0</v>
      </c>
      <c r="N311" s="146">
        <f t="shared" si="150"/>
        <v>0</v>
      </c>
      <c r="O311" s="146">
        <f t="shared" si="150"/>
        <v>0</v>
      </c>
      <c r="P311" s="146">
        <f t="shared" si="150"/>
        <v>0</v>
      </c>
      <c r="Q311" s="146">
        <f t="shared" si="150"/>
        <v>0</v>
      </c>
      <c r="R311" s="146">
        <f t="shared" si="150"/>
        <v>0</v>
      </c>
      <c r="S311" s="146">
        <f t="shared" si="150"/>
        <v>0</v>
      </c>
      <c r="T311" s="146">
        <f t="shared" si="150"/>
        <v>0</v>
      </c>
      <c r="U311" s="146">
        <f t="shared" si="150"/>
        <v>0</v>
      </c>
      <c r="V311" s="146">
        <f t="shared" si="150"/>
        <v>0</v>
      </c>
      <c r="W311" s="146">
        <f t="shared" si="150"/>
        <v>0</v>
      </c>
      <c r="X311" s="146">
        <f t="shared" si="150"/>
        <v>0</v>
      </c>
      <c r="Y311" s="146">
        <f t="shared" si="154"/>
        <v>0</v>
      </c>
      <c r="Z311" s="146">
        <f t="shared" si="154"/>
        <v>0</v>
      </c>
      <c r="AA311" s="146">
        <f t="shared" si="154"/>
        <v>0</v>
      </c>
      <c r="AB311" s="146">
        <f t="shared" si="154"/>
        <v>0</v>
      </c>
      <c r="AC311" s="146">
        <f t="shared" si="154"/>
        <v>0</v>
      </c>
      <c r="AD311" s="146">
        <f t="shared" si="154"/>
        <v>0</v>
      </c>
      <c r="AE311" s="146">
        <f t="shared" si="154"/>
        <v>0</v>
      </c>
      <c r="AF311" s="146">
        <f t="shared" si="154"/>
        <v>0</v>
      </c>
      <c r="AG311" s="146">
        <f t="shared" si="154"/>
        <v>0</v>
      </c>
      <c r="AH311" s="146">
        <f t="shared" si="154"/>
        <v>0</v>
      </c>
      <c r="AI311" s="146">
        <f t="shared" si="154"/>
        <v>0</v>
      </c>
      <c r="AJ311" s="146">
        <f t="shared" si="154"/>
        <v>0</v>
      </c>
      <c r="AK311" s="146">
        <f t="shared" si="154"/>
        <v>0</v>
      </c>
      <c r="AL311" s="146">
        <f t="shared" si="154"/>
        <v>0</v>
      </c>
      <c r="AM311" s="146">
        <f t="shared" si="154"/>
        <v>0</v>
      </c>
      <c r="AN311" s="146">
        <f t="shared" si="154"/>
        <v>0</v>
      </c>
      <c r="AO311" s="146">
        <f t="shared" si="154"/>
        <v>0</v>
      </c>
      <c r="AP311" s="146">
        <f t="shared" si="154"/>
        <v>0</v>
      </c>
      <c r="AQ311" s="146">
        <f t="shared" si="154"/>
        <v>0</v>
      </c>
      <c r="AR311" s="146">
        <f t="shared" si="154"/>
        <v>0</v>
      </c>
      <c r="AS311" s="146">
        <f t="shared" si="154"/>
        <v>0</v>
      </c>
      <c r="AT311" s="146">
        <f t="shared" si="154"/>
        <v>0</v>
      </c>
      <c r="AU311" s="146">
        <f t="shared" si="154"/>
        <v>0</v>
      </c>
      <c r="AV311" s="146">
        <f t="shared" si="154"/>
        <v>0</v>
      </c>
      <c r="AW311" s="146">
        <f t="shared" si="154"/>
        <v>0</v>
      </c>
      <c r="AX311" s="146">
        <f t="shared" si="154"/>
        <v>0.45454545454545453</v>
      </c>
      <c r="AY311" s="146">
        <f t="shared" si="154"/>
        <v>1</v>
      </c>
      <c r="AZ311" s="146">
        <f t="shared" si="154"/>
        <v>1</v>
      </c>
      <c r="BA311" s="146">
        <f t="shared" si="154"/>
        <v>1</v>
      </c>
      <c r="BB311" s="146">
        <f t="shared" si="154"/>
        <v>1</v>
      </c>
      <c r="BC311" s="146">
        <f t="shared" si="154"/>
        <v>1</v>
      </c>
      <c r="BD311" s="146">
        <f t="shared" si="154"/>
        <v>1</v>
      </c>
      <c r="BE311" s="146">
        <f t="shared" si="153"/>
        <v>1</v>
      </c>
      <c r="BF311" s="146">
        <f t="shared" si="153"/>
        <v>1</v>
      </c>
      <c r="BG311" s="146">
        <f t="shared" si="153"/>
        <v>1</v>
      </c>
      <c r="BH311" s="146">
        <f t="shared" si="153"/>
        <v>1</v>
      </c>
      <c r="BI311" s="146">
        <f t="shared" si="153"/>
        <v>1</v>
      </c>
      <c r="BJ311" s="146">
        <f t="shared" si="153"/>
        <v>1</v>
      </c>
      <c r="BK311" s="146">
        <f t="shared" si="153"/>
        <v>1</v>
      </c>
      <c r="BL311" s="146">
        <f t="shared" si="153"/>
        <v>1</v>
      </c>
      <c r="BM311" s="146">
        <f t="shared" si="153"/>
        <v>1</v>
      </c>
      <c r="BN311" s="146">
        <f t="shared" si="153"/>
        <v>1</v>
      </c>
      <c r="BO311" s="146">
        <f t="shared" si="153"/>
        <v>1</v>
      </c>
    </row>
    <row r="312" spans="1:67" ht="31.5" x14ac:dyDescent="0.25">
      <c r="A312" s="112"/>
      <c r="B312" s="142" t="s">
        <v>1253</v>
      </c>
      <c r="C312" s="142" t="s">
        <v>1254</v>
      </c>
      <c r="D312" s="142" t="s">
        <v>9</v>
      </c>
      <c r="E312" s="223">
        <f>VLOOKUP(B312,'Cuadro Control'!C350:J2242,8,FALSE)</f>
        <v>179532477.23999998</v>
      </c>
      <c r="F312" s="143">
        <f t="shared" si="149"/>
        <v>3.3817438522495219E-2</v>
      </c>
      <c r="G312" s="144">
        <v>46498</v>
      </c>
      <c r="H312" s="144">
        <v>46511</v>
      </c>
      <c r="I312" s="143">
        <f t="shared" si="150"/>
        <v>0</v>
      </c>
      <c r="J312" s="143">
        <f t="shared" si="150"/>
        <v>0</v>
      </c>
      <c r="K312" s="143">
        <f t="shared" si="150"/>
        <v>0</v>
      </c>
      <c r="L312" s="143">
        <f t="shared" si="150"/>
        <v>0</v>
      </c>
      <c r="M312" s="143">
        <f t="shared" si="150"/>
        <v>0</v>
      </c>
      <c r="N312" s="143">
        <f t="shared" si="150"/>
        <v>0</v>
      </c>
      <c r="O312" s="143">
        <f t="shared" si="150"/>
        <v>0</v>
      </c>
      <c r="P312" s="143">
        <f t="shared" si="150"/>
        <v>0</v>
      </c>
      <c r="Q312" s="143">
        <f t="shared" si="150"/>
        <v>0</v>
      </c>
      <c r="R312" s="143">
        <f t="shared" si="150"/>
        <v>0</v>
      </c>
      <c r="S312" s="143">
        <f t="shared" si="150"/>
        <v>0</v>
      </c>
      <c r="T312" s="143">
        <f t="shared" si="150"/>
        <v>0</v>
      </c>
      <c r="U312" s="143">
        <f t="shared" si="150"/>
        <v>0</v>
      </c>
      <c r="V312" s="143">
        <f t="shared" si="150"/>
        <v>0</v>
      </c>
      <c r="W312" s="143">
        <f t="shared" si="150"/>
        <v>0</v>
      </c>
      <c r="X312" s="143">
        <f t="shared" si="150"/>
        <v>0</v>
      </c>
      <c r="Y312" s="143">
        <f t="shared" si="154"/>
        <v>0</v>
      </c>
      <c r="Z312" s="143">
        <f t="shared" si="154"/>
        <v>0</v>
      </c>
      <c r="AA312" s="143">
        <f t="shared" si="154"/>
        <v>0</v>
      </c>
      <c r="AB312" s="143">
        <f t="shared" si="154"/>
        <v>0</v>
      </c>
      <c r="AC312" s="143">
        <f t="shared" si="154"/>
        <v>0</v>
      </c>
      <c r="AD312" s="143">
        <f t="shared" si="154"/>
        <v>0</v>
      </c>
      <c r="AE312" s="143">
        <f t="shared" si="154"/>
        <v>0</v>
      </c>
      <c r="AF312" s="143">
        <f t="shared" si="154"/>
        <v>0</v>
      </c>
      <c r="AG312" s="143">
        <f t="shared" si="154"/>
        <v>0</v>
      </c>
      <c r="AH312" s="143">
        <f t="shared" si="154"/>
        <v>0</v>
      </c>
      <c r="AI312" s="143">
        <f t="shared" si="154"/>
        <v>0</v>
      </c>
      <c r="AJ312" s="143">
        <f t="shared" si="154"/>
        <v>0</v>
      </c>
      <c r="AK312" s="143">
        <f t="shared" si="154"/>
        <v>0</v>
      </c>
      <c r="AL312" s="143">
        <f t="shared" si="154"/>
        <v>0</v>
      </c>
      <c r="AM312" s="143">
        <f t="shared" si="154"/>
        <v>0</v>
      </c>
      <c r="AN312" s="143">
        <f t="shared" si="154"/>
        <v>0</v>
      </c>
      <c r="AO312" s="143">
        <f t="shared" si="154"/>
        <v>0</v>
      </c>
      <c r="AP312" s="143">
        <f t="shared" si="154"/>
        <v>0</v>
      </c>
      <c r="AQ312" s="143">
        <f t="shared" si="154"/>
        <v>0</v>
      </c>
      <c r="AR312" s="143">
        <f t="shared" si="154"/>
        <v>0</v>
      </c>
      <c r="AS312" s="143">
        <f t="shared" si="154"/>
        <v>0</v>
      </c>
      <c r="AT312" s="143">
        <f t="shared" si="154"/>
        <v>0</v>
      </c>
      <c r="AU312" s="143">
        <f t="shared" si="154"/>
        <v>0</v>
      </c>
      <c r="AV312" s="143">
        <f t="shared" si="154"/>
        <v>0</v>
      </c>
      <c r="AW312" s="143">
        <f t="shared" si="154"/>
        <v>0</v>
      </c>
      <c r="AX312" s="143">
        <f t="shared" si="154"/>
        <v>0.21428571428571427</v>
      </c>
      <c r="AY312" s="143">
        <f t="shared" si="154"/>
        <v>0.7142857142857143</v>
      </c>
      <c r="AZ312" s="143">
        <f t="shared" si="154"/>
        <v>1</v>
      </c>
      <c r="BA312" s="143">
        <f t="shared" si="154"/>
        <v>1</v>
      </c>
      <c r="BB312" s="143">
        <f t="shared" si="154"/>
        <v>1</v>
      </c>
      <c r="BC312" s="143">
        <f t="shared" si="154"/>
        <v>1</v>
      </c>
      <c r="BD312" s="143">
        <f t="shared" si="154"/>
        <v>1</v>
      </c>
      <c r="BE312" s="143">
        <f t="shared" si="153"/>
        <v>1</v>
      </c>
      <c r="BF312" s="143">
        <f t="shared" si="153"/>
        <v>1</v>
      </c>
      <c r="BG312" s="143">
        <f t="shared" si="153"/>
        <v>1</v>
      </c>
      <c r="BH312" s="143">
        <f t="shared" si="153"/>
        <v>1</v>
      </c>
      <c r="BI312" s="143">
        <f t="shared" si="153"/>
        <v>1</v>
      </c>
      <c r="BJ312" s="143">
        <f t="shared" si="153"/>
        <v>1</v>
      </c>
      <c r="BK312" s="143">
        <f t="shared" si="153"/>
        <v>1</v>
      </c>
      <c r="BL312" s="143">
        <f t="shared" si="153"/>
        <v>1</v>
      </c>
      <c r="BM312" s="143">
        <f t="shared" si="153"/>
        <v>1</v>
      </c>
      <c r="BN312" s="143">
        <f t="shared" si="153"/>
        <v>1</v>
      </c>
      <c r="BO312" s="143">
        <f t="shared" si="153"/>
        <v>1</v>
      </c>
    </row>
    <row r="313" spans="1:67" ht="15.75" x14ac:dyDescent="0.25">
      <c r="A313" s="112"/>
      <c r="B313" s="148" t="s">
        <v>1255</v>
      </c>
      <c r="C313" s="148" t="s">
        <v>1985</v>
      </c>
      <c r="D313" s="148" t="s">
        <v>3</v>
      </c>
      <c r="E313" s="225">
        <f>VLOOKUP(B313,'Cuadro Control'!C351:J2243,8,FALSE)</f>
        <v>0</v>
      </c>
      <c r="F313" s="149">
        <f>IFERROR(E313/$E$297,0)</f>
        <v>0</v>
      </c>
      <c r="G313" s="150">
        <v>46606</v>
      </c>
      <c r="H313" s="150">
        <v>46606</v>
      </c>
      <c r="I313" s="149">
        <f t="shared" si="150"/>
        <v>0</v>
      </c>
      <c r="J313" s="149">
        <f t="shared" si="150"/>
        <v>0</v>
      </c>
      <c r="K313" s="149">
        <f t="shared" si="150"/>
        <v>0</v>
      </c>
      <c r="L313" s="149">
        <f t="shared" si="150"/>
        <v>0</v>
      </c>
      <c r="M313" s="149">
        <f t="shared" si="150"/>
        <v>0</v>
      </c>
      <c r="N313" s="149">
        <f t="shared" si="150"/>
        <v>0</v>
      </c>
      <c r="O313" s="149">
        <f t="shared" si="150"/>
        <v>0</v>
      </c>
      <c r="P313" s="149">
        <f t="shared" si="150"/>
        <v>0</v>
      </c>
      <c r="Q313" s="149">
        <f t="shared" si="150"/>
        <v>0</v>
      </c>
      <c r="R313" s="149">
        <f t="shared" si="150"/>
        <v>0</v>
      </c>
      <c r="S313" s="149">
        <f t="shared" si="150"/>
        <v>0</v>
      </c>
      <c r="T313" s="149">
        <f t="shared" si="150"/>
        <v>0</v>
      </c>
      <c r="U313" s="149">
        <f t="shared" si="150"/>
        <v>0</v>
      </c>
      <c r="V313" s="149">
        <f t="shared" si="150"/>
        <v>0</v>
      </c>
      <c r="W313" s="149">
        <f t="shared" si="150"/>
        <v>0</v>
      </c>
      <c r="X313" s="149">
        <f t="shared" ref="X313:AO313" si="155">IF($G313=0,0,IF(X$6&lt;$G313,0,IF(X$6&gt;$H313,1,(X$6-$G313+1)/($H313-$G313+1))))</f>
        <v>0</v>
      </c>
      <c r="Y313" s="149">
        <f t="shared" si="155"/>
        <v>0</v>
      </c>
      <c r="Z313" s="149">
        <f t="shared" si="155"/>
        <v>0</v>
      </c>
      <c r="AA313" s="149">
        <f t="shared" si="155"/>
        <v>0</v>
      </c>
      <c r="AB313" s="149">
        <f t="shared" si="155"/>
        <v>0</v>
      </c>
      <c r="AC313" s="149">
        <f t="shared" si="155"/>
        <v>0</v>
      </c>
      <c r="AD313" s="149">
        <f t="shared" si="155"/>
        <v>0</v>
      </c>
      <c r="AE313" s="149">
        <f t="shared" si="155"/>
        <v>0</v>
      </c>
      <c r="AF313" s="149">
        <f t="shared" si="155"/>
        <v>0</v>
      </c>
      <c r="AG313" s="149">
        <f t="shared" si="155"/>
        <v>0</v>
      </c>
      <c r="AH313" s="149">
        <f t="shared" si="155"/>
        <v>0</v>
      </c>
      <c r="AI313" s="149">
        <f t="shared" si="155"/>
        <v>0</v>
      </c>
      <c r="AJ313" s="149">
        <f t="shared" si="155"/>
        <v>0</v>
      </c>
      <c r="AK313" s="149">
        <f t="shared" si="155"/>
        <v>0</v>
      </c>
      <c r="AL313" s="149">
        <f t="shared" si="155"/>
        <v>0</v>
      </c>
      <c r="AM313" s="149">
        <f t="shared" si="155"/>
        <v>0</v>
      </c>
      <c r="AN313" s="149">
        <f t="shared" si="155"/>
        <v>0</v>
      </c>
      <c r="AO313" s="149">
        <f t="shared" si="155"/>
        <v>0</v>
      </c>
      <c r="AP313" s="149">
        <f t="shared" si="154"/>
        <v>0</v>
      </c>
      <c r="AQ313" s="149">
        <f t="shared" si="154"/>
        <v>0</v>
      </c>
      <c r="AR313" s="149">
        <f t="shared" si="154"/>
        <v>0</v>
      </c>
      <c r="AS313" s="149">
        <f t="shared" si="154"/>
        <v>0</v>
      </c>
      <c r="AT313" s="149">
        <f t="shared" si="154"/>
        <v>0</v>
      </c>
      <c r="AU313" s="149">
        <f t="shared" si="154"/>
        <v>0</v>
      </c>
      <c r="AV313" s="149">
        <f t="shared" si="154"/>
        <v>0</v>
      </c>
      <c r="AW313" s="149">
        <f t="shared" si="154"/>
        <v>0</v>
      </c>
      <c r="AX313" s="149">
        <f t="shared" si="154"/>
        <v>0</v>
      </c>
      <c r="AY313" s="149">
        <f t="shared" si="154"/>
        <v>0</v>
      </c>
      <c r="AZ313" s="149">
        <f t="shared" si="154"/>
        <v>0</v>
      </c>
      <c r="BA313" s="149">
        <f t="shared" si="154"/>
        <v>0</v>
      </c>
      <c r="BB313" s="149">
        <f t="shared" si="154"/>
        <v>0</v>
      </c>
      <c r="BC313" s="149">
        <f t="shared" si="154"/>
        <v>0</v>
      </c>
      <c r="BD313" s="149">
        <f t="shared" si="154"/>
        <v>0</v>
      </c>
      <c r="BE313" s="149">
        <f t="shared" si="153"/>
        <v>0</v>
      </c>
      <c r="BF313" s="149">
        <f t="shared" si="153"/>
        <v>0</v>
      </c>
      <c r="BG313" s="149">
        <f t="shared" si="153"/>
        <v>0</v>
      </c>
      <c r="BH313" s="149">
        <f t="shared" si="153"/>
        <v>0</v>
      </c>
      <c r="BI313" s="149">
        <f t="shared" si="153"/>
        <v>0</v>
      </c>
      <c r="BJ313" s="149">
        <f t="shared" si="153"/>
        <v>0</v>
      </c>
      <c r="BK313" s="149">
        <f t="shared" si="153"/>
        <v>0</v>
      </c>
      <c r="BL313" s="149">
        <f t="shared" si="153"/>
        <v>0</v>
      </c>
      <c r="BM313" s="149">
        <f t="shared" si="153"/>
        <v>0</v>
      </c>
      <c r="BN313" s="149">
        <f t="shared" si="153"/>
        <v>1</v>
      </c>
      <c r="BO313" s="149">
        <f t="shared" si="153"/>
        <v>1</v>
      </c>
    </row>
    <row r="314" spans="1:67" ht="15.75" x14ac:dyDescent="0.25">
      <c r="A314" s="112"/>
      <c r="B314" s="139" t="s">
        <v>1256</v>
      </c>
      <c r="C314" s="139" t="s">
        <v>1257</v>
      </c>
      <c r="D314" s="139" t="s">
        <v>38</v>
      </c>
      <c r="E314" s="222">
        <f>SUM(E315:E330)</f>
        <v>5308872732.0543728</v>
      </c>
      <c r="F314" s="140">
        <f>IFERROR(E314/$E$109,0)</f>
        <v>2.9408554574576196E-2</v>
      </c>
      <c r="G314" s="141">
        <v>46337</v>
      </c>
      <c r="H314" s="141">
        <v>46606</v>
      </c>
      <c r="I314" s="140">
        <f>SUMPRODUCT($F315:$F329,I315:I329)</f>
        <v>0</v>
      </c>
      <c r="J314" s="140">
        <f t="shared" ref="J314:BO314" si="156">SUMPRODUCT($F315:$F329,J315:J329)</f>
        <v>0</v>
      </c>
      <c r="K314" s="140">
        <f t="shared" si="156"/>
        <v>0</v>
      </c>
      <c r="L314" s="140">
        <f t="shared" si="156"/>
        <v>0</v>
      </c>
      <c r="M314" s="140">
        <f t="shared" si="156"/>
        <v>0</v>
      </c>
      <c r="N314" s="140">
        <f t="shared" si="156"/>
        <v>0</v>
      </c>
      <c r="O314" s="140">
        <f t="shared" si="156"/>
        <v>0</v>
      </c>
      <c r="P314" s="140">
        <f t="shared" si="156"/>
        <v>0</v>
      </c>
      <c r="Q314" s="140">
        <f t="shared" si="156"/>
        <v>0</v>
      </c>
      <c r="R314" s="140">
        <f t="shared" si="156"/>
        <v>0</v>
      </c>
      <c r="S314" s="140">
        <f t="shared" si="156"/>
        <v>0</v>
      </c>
      <c r="T314" s="140">
        <f t="shared" si="156"/>
        <v>0</v>
      </c>
      <c r="U314" s="140">
        <f t="shared" si="156"/>
        <v>0</v>
      </c>
      <c r="V314" s="140">
        <f t="shared" si="156"/>
        <v>0</v>
      </c>
      <c r="W314" s="140">
        <f t="shared" si="156"/>
        <v>0</v>
      </c>
      <c r="X314" s="140">
        <f t="shared" si="156"/>
        <v>0</v>
      </c>
      <c r="Y314" s="140">
        <f t="shared" si="156"/>
        <v>0</v>
      </c>
      <c r="Z314" s="140">
        <f t="shared" si="156"/>
        <v>0</v>
      </c>
      <c r="AA314" s="140">
        <f t="shared" si="156"/>
        <v>4.7056193519953151E-3</v>
      </c>
      <c r="AB314" s="140">
        <f t="shared" si="156"/>
        <v>1.5685397839984384E-2</v>
      </c>
      <c r="AC314" s="140">
        <f t="shared" si="156"/>
        <v>1.5685397839984384E-2</v>
      </c>
      <c r="AD314" s="140">
        <f t="shared" si="156"/>
        <v>1.5685397839984384E-2</v>
      </c>
      <c r="AE314" s="140">
        <f t="shared" si="156"/>
        <v>3.7750428504315078E-2</v>
      </c>
      <c r="AF314" s="140">
        <f t="shared" si="156"/>
        <v>7.5871503452362876E-2</v>
      </c>
      <c r="AG314" s="140">
        <f t="shared" si="156"/>
        <v>0.15001234406338879</v>
      </c>
      <c r="AH314" s="140">
        <f t="shared" si="156"/>
        <v>0.1840275566398496</v>
      </c>
      <c r="AI314" s="140">
        <f t="shared" si="156"/>
        <v>0.27708031581956583</v>
      </c>
      <c r="AJ314" s="140">
        <f t="shared" si="156"/>
        <v>0.3659081659835059</v>
      </c>
      <c r="AK314" s="140">
        <f t="shared" si="156"/>
        <v>0.41666693750575734</v>
      </c>
      <c r="AL314" s="140">
        <f t="shared" si="156"/>
        <v>0.41666693750575734</v>
      </c>
      <c r="AM314" s="140">
        <f t="shared" si="156"/>
        <v>0.41666693750575734</v>
      </c>
      <c r="AN314" s="140">
        <f t="shared" si="156"/>
        <v>0.41666693750575734</v>
      </c>
      <c r="AO314" s="140">
        <f t="shared" si="156"/>
        <v>0.41666693750575734</v>
      </c>
      <c r="AP314" s="140">
        <f t="shared" si="156"/>
        <v>0.41666693750575734</v>
      </c>
      <c r="AQ314" s="140">
        <f t="shared" si="156"/>
        <v>0.41666693750575734</v>
      </c>
      <c r="AR314" s="140">
        <f t="shared" si="156"/>
        <v>0.41666693750575734</v>
      </c>
      <c r="AS314" s="140">
        <f t="shared" si="156"/>
        <v>0.41666693750575734</v>
      </c>
      <c r="AT314" s="140">
        <f t="shared" si="156"/>
        <v>0.41666693750575734</v>
      </c>
      <c r="AU314" s="140">
        <f t="shared" si="156"/>
        <v>0.41666693750575734</v>
      </c>
      <c r="AV314" s="140">
        <f t="shared" si="156"/>
        <v>0.53258751877282851</v>
      </c>
      <c r="AW314" s="140">
        <f t="shared" si="156"/>
        <v>0.64850810003989967</v>
      </c>
      <c r="AX314" s="140">
        <f t="shared" si="156"/>
        <v>0.75114445386755424</v>
      </c>
      <c r="AY314" s="140">
        <f t="shared" si="156"/>
        <v>0.95832510719516462</v>
      </c>
      <c r="AZ314" s="140">
        <f t="shared" si="156"/>
        <v>1</v>
      </c>
      <c r="BA314" s="140">
        <f t="shared" si="156"/>
        <v>1</v>
      </c>
      <c r="BB314" s="140">
        <f t="shared" si="156"/>
        <v>1</v>
      </c>
      <c r="BC314" s="140">
        <f t="shared" si="156"/>
        <v>1</v>
      </c>
      <c r="BD314" s="140">
        <f t="shared" si="156"/>
        <v>1</v>
      </c>
      <c r="BE314" s="140">
        <f t="shared" si="156"/>
        <v>1</v>
      </c>
      <c r="BF314" s="140">
        <f t="shared" si="156"/>
        <v>1</v>
      </c>
      <c r="BG314" s="140">
        <f t="shared" si="156"/>
        <v>1</v>
      </c>
      <c r="BH314" s="140">
        <f t="shared" si="156"/>
        <v>1</v>
      </c>
      <c r="BI314" s="140">
        <f t="shared" si="156"/>
        <v>1</v>
      </c>
      <c r="BJ314" s="140">
        <f t="shared" si="156"/>
        <v>1</v>
      </c>
      <c r="BK314" s="140">
        <f t="shared" si="156"/>
        <v>1</v>
      </c>
      <c r="BL314" s="140">
        <f t="shared" si="156"/>
        <v>1</v>
      </c>
      <c r="BM314" s="140">
        <f t="shared" si="156"/>
        <v>1</v>
      </c>
      <c r="BN314" s="140">
        <f t="shared" si="156"/>
        <v>1</v>
      </c>
      <c r="BO314" s="140">
        <f t="shared" si="156"/>
        <v>1</v>
      </c>
    </row>
    <row r="315" spans="1:67" ht="15.75" x14ac:dyDescent="0.25">
      <c r="A315" s="112"/>
      <c r="B315" s="145" t="s">
        <v>1258</v>
      </c>
      <c r="C315" s="145" t="s">
        <v>1259</v>
      </c>
      <c r="D315" s="145" t="s">
        <v>22</v>
      </c>
      <c r="E315" s="224">
        <f>VLOOKUP(B315,'Cuadro Control'!C353:J2245,8,FALSE)</f>
        <v>83271780.884117648</v>
      </c>
      <c r="F315" s="146">
        <f t="shared" ref="F315:F329" si="157">IFERROR(E315/$E$314,0)</f>
        <v>1.5685397839984384E-2</v>
      </c>
      <c r="G315" s="147">
        <v>46337</v>
      </c>
      <c r="H315" s="147">
        <v>46346</v>
      </c>
      <c r="I315" s="146">
        <f t="shared" ref="I315:X330" si="158">IF($G315=0,0,IF(I$6&lt;$G315,0,IF(I$6&gt;$H315,1,(I$6-$G315+1)/($H315-$G315+1))))</f>
        <v>0</v>
      </c>
      <c r="J315" s="146">
        <f t="shared" si="158"/>
        <v>0</v>
      </c>
      <c r="K315" s="146">
        <f t="shared" si="158"/>
        <v>0</v>
      </c>
      <c r="L315" s="146">
        <f t="shared" si="158"/>
        <v>0</v>
      </c>
      <c r="M315" s="146">
        <f t="shared" si="158"/>
        <v>0</v>
      </c>
      <c r="N315" s="146">
        <f t="shared" si="158"/>
        <v>0</v>
      </c>
      <c r="O315" s="146">
        <f t="shared" si="158"/>
        <v>0</v>
      </c>
      <c r="P315" s="146">
        <f t="shared" si="158"/>
        <v>0</v>
      </c>
      <c r="Q315" s="146">
        <f t="shared" si="158"/>
        <v>0</v>
      </c>
      <c r="R315" s="146">
        <f t="shared" si="158"/>
        <v>0</v>
      </c>
      <c r="S315" s="146">
        <f t="shared" si="158"/>
        <v>0</v>
      </c>
      <c r="T315" s="146">
        <f t="shared" si="158"/>
        <v>0</v>
      </c>
      <c r="U315" s="146">
        <f t="shared" si="158"/>
        <v>0</v>
      </c>
      <c r="V315" s="146">
        <f t="shared" si="158"/>
        <v>0</v>
      </c>
      <c r="W315" s="146">
        <f t="shared" si="158"/>
        <v>0</v>
      </c>
      <c r="X315" s="146">
        <f t="shared" si="158"/>
        <v>0</v>
      </c>
      <c r="Y315" s="146">
        <f t="shared" ref="Y315:BD322" si="159">IF($G315=0,0,IF(Y$6&lt;$G315,0,IF(Y$6&gt;$H315,1,(Y$6-$G315+1)/($H315-$G315+1))))</f>
        <v>0</v>
      </c>
      <c r="Z315" s="146">
        <f t="shared" si="159"/>
        <v>0</v>
      </c>
      <c r="AA315" s="146">
        <f t="shared" si="159"/>
        <v>0.3</v>
      </c>
      <c r="AB315" s="146">
        <f t="shared" si="159"/>
        <v>1</v>
      </c>
      <c r="AC315" s="146">
        <f t="shared" si="159"/>
        <v>1</v>
      </c>
      <c r="AD315" s="146">
        <f t="shared" si="159"/>
        <v>1</v>
      </c>
      <c r="AE315" s="146">
        <f t="shared" si="159"/>
        <v>1</v>
      </c>
      <c r="AF315" s="146">
        <f t="shared" si="159"/>
        <v>1</v>
      </c>
      <c r="AG315" s="146">
        <f t="shared" si="159"/>
        <v>1</v>
      </c>
      <c r="AH315" s="146">
        <f t="shared" si="159"/>
        <v>1</v>
      </c>
      <c r="AI315" s="146">
        <f t="shared" si="159"/>
        <v>1</v>
      </c>
      <c r="AJ315" s="146">
        <f t="shared" si="159"/>
        <v>1</v>
      </c>
      <c r="AK315" s="146">
        <f t="shared" si="159"/>
        <v>1</v>
      </c>
      <c r="AL315" s="146">
        <f t="shared" si="159"/>
        <v>1</v>
      </c>
      <c r="AM315" s="146">
        <f t="shared" si="159"/>
        <v>1</v>
      </c>
      <c r="AN315" s="146">
        <f t="shared" si="159"/>
        <v>1</v>
      </c>
      <c r="AO315" s="146">
        <f t="shared" si="159"/>
        <v>1</v>
      </c>
      <c r="AP315" s="146">
        <f t="shared" si="159"/>
        <v>1</v>
      </c>
      <c r="AQ315" s="146">
        <f t="shared" si="159"/>
        <v>1</v>
      </c>
      <c r="AR315" s="146">
        <f t="shared" si="159"/>
        <v>1</v>
      </c>
      <c r="AS315" s="146">
        <f t="shared" si="159"/>
        <v>1</v>
      </c>
      <c r="AT315" s="146">
        <f t="shared" si="159"/>
        <v>1</v>
      </c>
      <c r="AU315" s="146">
        <f t="shared" si="159"/>
        <v>1</v>
      </c>
      <c r="AV315" s="146">
        <f t="shared" si="159"/>
        <v>1</v>
      </c>
      <c r="AW315" s="146">
        <f t="shared" si="159"/>
        <v>1</v>
      </c>
      <c r="AX315" s="146">
        <f t="shared" si="159"/>
        <v>1</v>
      </c>
      <c r="AY315" s="146">
        <f t="shared" si="159"/>
        <v>1</v>
      </c>
      <c r="AZ315" s="146">
        <f t="shared" si="159"/>
        <v>1</v>
      </c>
      <c r="BA315" s="146">
        <f t="shared" si="159"/>
        <v>1</v>
      </c>
      <c r="BB315" s="146">
        <f t="shared" si="159"/>
        <v>1</v>
      </c>
      <c r="BC315" s="146">
        <f t="shared" si="159"/>
        <v>1</v>
      </c>
      <c r="BD315" s="146">
        <f t="shared" si="159"/>
        <v>1</v>
      </c>
      <c r="BE315" s="146">
        <f t="shared" ref="BE315:BO321" si="160">IF($G315=0,0,IF(BE$6&lt;$G315,0,IF(BE$6&gt;$H315,1,(BE$6-$G315+1)/($H315-$G315+1))))</f>
        <v>1</v>
      </c>
      <c r="BF315" s="146">
        <f t="shared" si="160"/>
        <v>1</v>
      </c>
      <c r="BG315" s="146">
        <f t="shared" si="160"/>
        <v>1</v>
      </c>
      <c r="BH315" s="146">
        <f t="shared" si="160"/>
        <v>1</v>
      </c>
      <c r="BI315" s="146">
        <f t="shared" si="160"/>
        <v>1</v>
      </c>
      <c r="BJ315" s="146">
        <f t="shared" si="160"/>
        <v>1</v>
      </c>
      <c r="BK315" s="146">
        <f t="shared" si="160"/>
        <v>1</v>
      </c>
      <c r="BL315" s="146">
        <f t="shared" si="160"/>
        <v>1</v>
      </c>
      <c r="BM315" s="146">
        <f t="shared" si="160"/>
        <v>1</v>
      </c>
      <c r="BN315" s="146">
        <f t="shared" si="160"/>
        <v>1</v>
      </c>
      <c r="BO315" s="146">
        <f t="shared" si="160"/>
        <v>1</v>
      </c>
    </row>
    <row r="316" spans="1:67" ht="15.75" x14ac:dyDescent="0.25">
      <c r="A316" s="112"/>
      <c r="B316" s="145" t="s">
        <v>1260</v>
      </c>
      <c r="C316" s="145" t="s">
        <v>1261</v>
      </c>
      <c r="D316" s="145" t="s">
        <v>9</v>
      </c>
      <c r="E316" s="224">
        <f>VLOOKUP(B316,'Cuadro Control'!C354:J2246,8,FALSE)</f>
        <v>312374505.66882348</v>
      </c>
      <c r="F316" s="146">
        <f t="shared" si="157"/>
        <v>5.8840081771548515E-2</v>
      </c>
      <c r="G316" s="147">
        <v>46365</v>
      </c>
      <c r="H316" s="147">
        <v>46372</v>
      </c>
      <c r="I316" s="146">
        <f t="shared" si="158"/>
        <v>0</v>
      </c>
      <c r="J316" s="146">
        <f t="shared" si="158"/>
        <v>0</v>
      </c>
      <c r="K316" s="146">
        <f t="shared" si="158"/>
        <v>0</v>
      </c>
      <c r="L316" s="146">
        <f t="shared" si="158"/>
        <v>0</v>
      </c>
      <c r="M316" s="146">
        <f t="shared" si="158"/>
        <v>0</v>
      </c>
      <c r="N316" s="146">
        <f t="shared" si="158"/>
        <v>0</v>
      </c>
      <c r="O316" s="146">
        <f t="shared" si="158"/>
        <v>0</v>
      </c>
      <c r="P316" s="146">
        <f t="shared" si="158"/>
        <v>0</v>
      </c>
      <c r="Q316" s="146">
        <f t="shared" si="158"/>
        <v>0</v>
      </c>
      <c r="R316" s="146">
        <f t="shared" si="158"/>
        <v>0</v>
      </c>
      <c r="S316" s="146">
        <f t="shared" si="158"/>
        <v>0</v>
      </c>
      <c r="T316" s="146">
        <f t="shared" si="158"/>
        <v>0</v>
      </c>
      <c r="U316" s="146">
        <f t="shared" si="158"/>
        <v>0</v>
      </c>
      <c r="V316" s="146">
        <f t="shared" si="158"/>
        <v>0</v>
      </c>
      <c r="W316" s="146">
        <f t="shared" si="158"/>
        <v>0</v>
      </c>
      <c r="X316" s="146">
        <f t="shared" si="158"/>
        <v>0</v>
      </c>
      <c r="Y316" s="146">
        <f t="shared" si="159"/>
        <v>0</v>
      </c>
      <c r="Z316" s="146">
        <f t="shared" si="159"/>
        <v>0</v>
      </c>
      <c r="AA316" s="146">
        <f t="shared" si="159"/>
        <v>0</v>
      </c>
      <c r="AB316" s="146">
        <f t="shared" si="159"/>
        <v>0</v>
      </c>
      <c r="AC316" s="146">
        <f t="shared" si="159"/>
        <v>0</v>
      </c>
      <c r="AD316" s="146">
        <f t="shared" si="159"/>
        <v>0</v>
      </c>
      <c r="AE316" s="146">
        <f t="shared" si="159"/>
        <v>0.375</v>
      </c>
      <c r="AF316" s="146">
        <f t="shared" si="159"/>
        <v>1</v>
      </c>
      <c r="AG316" s="146">
        <f t="shared" si="159"/>
        <v>1</v>
      </c>
      <c r="AH316" s="146">
        <f t="shared" si="159"/>
        <v>1</v>
      </c>
      <c r="AI316" s="146">
        <f t="shared" si="159"/>
        <v>1</v>
      </c>
      <c r="AJ316" s="146">
        <f t="shared" si="159"/>
        <v>1</v>
      </c>
      <c r="AK316" s="146">
        <f t="shared" si="159"/>
        <v>1</v>
      </c>
      <c r="AL316" s="146">
        <f t="shared" si="159"/>
        <v>1</v>
      </c>
      <c r="AM316" s="146">
        <f t="shared" si="159"/>
        <v>1</v>
      </c>
      <c r="AN316" s="146">
        <f t="shared" si="159"/>
        <v>1</v>
      </c>
      <c r="AO316" s="146">
        <f t="shared" si="159"/>
        <v>1</v>
      </c>
      <c r="AP316" s="146">
        <f t="shared" si="159"/>
        <v>1</v>
      </c>
      <c r="AQ316" s="146">
        <f t="shared" si="159"/>
        <v>1</v>
      </c>
      <c r="AR316" s="146">
        <f t="shared" si="159"/>
        <v>1</v>
      </c>
      <c r="AS316" s="146">
        <f t="shared" si="159"/>
        <v>1</v>
      </c>
      <c r="AT316" s="146">
        <f t="shared" si="159"/>
        <v>1</v>
      </c>
      <c r="AU316" s="146">
        <f t="shared" si="159"/>
        <v>1</v>
      </c>
      <c r="AV316" s="146">
        <f t="shared" si="159"/>
        <v>1</v>
      </c>
      <c r="AW316" s="146">
        <f t="shared" si="159"/>
        <v>1</v>
      </c>
      <c r="AX316" s="146">
        <f t="shared" si="159"/>
        <v>1</v>
      </c>
      <c r="AY316" s="146">
        <f t="shared" si="159"/>
        <v>1</v>
      </c>
      <c r="AZ316" s="146">
        <f t="shared" si="159"/>
        <v>1</v>
      </c>
      <c r="BA316" s="146">
        <f t="shared" si="159"/>
        <v>1</v>
      </c>
      <c r="BB316" s="146">
        <f t="shared" si="159"/>
        <v>1</v>
      </c>
      <c r="BC316" s="146">
        <f t="shared" si="159"/>
        <v>1</v>
      </c>
      <c r="BD316" s="146">
        <f t="shared" si="159"/>
        <v>1</v>
      </c>
      <c r="BE316" s="146">
        <f t="shared" si="160"/>
        <v>1</v>
      </c>
      <c r="BF316" s="146">
        <f t="shared" si="160"/>
        <v>1</v>
      </c>
      <c r="BG316" s="146">
        <f t="shared" si="160"/>
        <v>1</v>
      </c>
      <c r="BH316" s="146">
        <f t="shared" si="160"/>
        <v>1</v>
      </c>
      <c r="BI316" s="146">
        <f t="shared" si="160"/>
        <v>1</v>
      </c>
      <c r="BJ316" s="146">
        <f t="shared" si="160"/>
        <v>1</v>
      </c>
      <c r="BK316" s="146">
        <f t="shared" si="160"/>
        <v>1</v>
      </c>
      <c r="BL316" s="146">
        <f t="shared" si="160"/>
        <v>1</v>
      </c>
      <c r="BM316" s="146">
        <f t="shared" si="160"/>
        <v>1</v>
      </c>
      <c r="BN316" s="146">
        <f t="shared" si="160"/>
        <v>1</v>
      </c>
      <c r="BO316" s="146">
        <f t="shared" si="160"/>
        <v>1</v>
      </c>
    </row>
    <row r="317" spans="1:67" ht="15.75" x14ac:dyDescent="0.25">
      <c r="A317" s="112"/>
      <c r="B317" s="142" t="s">
        <v>1262</v>
      </c>
      <c r="C317" s="142" t="s">
        <v>1263</v>
      </c>
      <c r="D317" s="142" t="s">
        <v>6</v>
      </c>
      <c r="E317" s="223">
        <f>VLOOKUP(B317,'Cuadro Control'!C355:J2247,8,FALSE)</f>
        <v>9527825.6870364472</v>
      </c>
      <c r="F317" s="143">
        <f t="shared" si="157"/>
        <v>1.794698454439963E-3</v>
      </c>
      <c r="G317" s="144">
        <v>46372</v>
      </c>
      <c r="H317" s="144">
        <v>46375</v>
      </c>
      <c r="I317" s="143">
        <f t="shared" si="158"/>
        <v>0</v>
      </c>
      <c r="J317" s="143">
        <f t="shared" si="158"/>
        <v>0</v>
      </c>
      <c r="K317" s="143">
        <f t="shared" si="158"/>
        <v>0</v>
      </c>
      <c r="L317" s="143">
        <f t="shared" si="158"/>
        <v>0</v>
      </c>
      <c r="M317" s="143">
        <f t="shared" si="158"/>
        <v>0</v>
      </c>
      <c r="N317" s="143">
        <f t="shared" si="158"/>
        <v>0</v>
      </c>
      <c r="O317" s="143">
        <f t="shared" si="158"/>
        <v>0</v>
      </c>
      <c r="P317" s="143">
        <f t="shared" si="158"/>
        <v>0</v>
      </c>
      <c r="Q317" s="143">
        <f t="shared" si="158"/>
        <v>0</v>
      </c>
      <c r="R317" s="143">
        <f t="shared" si="158"/>
        <v>0</v>
      </c>
      <c r="S317" s="143">
        <f t="shared" si="158"/>
        <v>0</v>
      </c>
      <c r="T317" s="143">
        <f t="shared" si="158"/>
        <v>0</v>
      </c>
      <c r="U317" s="143">
        <f t="shared" si="158"/>
        <v>0</v>
      </c>
      <c r="V317" s="143">
        <f t="shared" si="158"/>
        <v>0</v>
      </c>
      <c r="W317" s="143">
        <f t="shared" si="158"/>
        <v>0</v>
      </c>
      <c r="X317" s="143">
        <f t="shared" si="158"/>
        <v>0</v>
      </c>
      <c r="Y317" s="143">
        <f t="shared" si="159"/>
        <v>0</v>
      </c>
      <c r="Z317" s="143">
        <f t="shared" si="159"/>
        <v>0</v>
      </c>
      <c r="AA317" s="143">
        <f t="shared" si="159"/>
        <v>0</v>
      </c>
      <c r="AB317" s="143">
        <f t="shared" si="159"/>
        <v>0</v>
      </c>
      <c r="AC317" s="143">
        <f t="shared" si="159"/>
        <v>0</v>
      </c>
      <c r="AD317" s="143">
        <f t="shared" si="159"/>
        <v>0</v>
      </c>
      <c r="AE317" s="143">
        <f t="shared" si="159"/>
        <v>0</v>
      </c>
      <c r="AF317" s="143">
        <f t="shared" si="159"/>
        <v>0.75</v>
      </c>
      <c r="AG317" s="143">
        <f t="shared" si="159"/>
        <v>1</v>
      </c>
      <c r="AH317" s="143">
        <f t="shared" si="159"/>
        <v>1</v>
      </c>
      <c r="AI317" s="143">
        <f t="shared" si="159"/>
        <v>1</v>
      </c>
      <c r="AJ317" s="143">
        <f t="shared" si="159"/>
        <v>1</v>
      </c>
      <c r="AK317" s="143">
        <f t="shared" si="159"/>
        <v>1</v>
      </c>
      <c r="AL317" s="143">
        <f t="shared" si="159"/>
        <v>1</v>
      </c>
      <c r="AM317" s="143">
        <f t="shared" si="159"/>
        <v>1</v>
      </c>
      <c r="AN317" s="143">
        <f t="shared" si="159"/>
        <v>1</v>
      </c>
      <c r="AO317" s="143">
        <f t="shared" si="159"/>
        <v>1</v>
      </c>
      <c r="AP317" s="143">
        <f t="shared" si="159"/>
        <v>1</v>
      </c>
      <c r="AQ317" s="143">
        <f t="shared" si="159"/>
        <v>1</v>
      </c>
      <c r="AR317" s="143">
        <f t="shared" si="159"/>
        <v>1</v>
      </c>
      <c r="AS317" s="143">
        <f t="shared" si="159"/>
        <v>1</v>
      </c>
      <c r="AT317" s="143">
        <f t="shared" si="159"/>
        <v>1</v>
      </c>
      <c r="AU317" s="143">
        <f t="shared" si="159"/>
        <v>1</v>
      </c>
      <c r="AV317" s="143">
        <f t="shared" si="159"/>
        <v>1</v>
      </c>
      <c r="AW317" s="143">
        <f t="shared" si="159"/>
        <v>1</v>
      </c>
      <c r="AX317" s="143">
        <f t="shared" si="159"/>
        <v>1</v>
      </c>
      <c r="AY317" s="143">
        <f t="shared" si="159"/>
        <v>1</v>
      </c>
      <c r="AZ317" s="143">
        <f t="shared" si="159"/>
        <v>1</v>
      </c>
      <c r="BA317" s="143">
        <f t="shared" si="159"/>
        <v>1</v>
      </c>
      <c r="BB317" s="143">
        <f t="shared" si="159"/>
        <v>1</v>
      </c>
      <c r="BC317" s="143">
        <f t="shared" si="159"/>
        <v>1</v>
      </c>
      <c r="BD317" s="143">
        <f t="shared" si="159"/>
        <v>1</v>
      </c>
      <c r="BE317" s="143">
        <f t="shared" si="160"/>
        <v>1</v>
      </c>
      <c r="BF317" s="143">
        <f t="shared" si="160"/>
        <v>1</v>
      </c>
      <c r="BG317" s="143">
        <f t="shared" si="160"/>
        <v>1</v>
      </c>
      <c r="BH317" s="143">
        <f t="shared" si="160"/>
        <v>1</v>
      </c>
      <c r="BI317" s="143">
        <f t="shared" si="160"/>
        <v>1</v>
      </c>
      <c r="BJ317" s="143">
        <f t="shared" si="160"/>
        <v>1</v>
      </c>
      <c r="BK317" s="143">
        <f t="shared" si="160"/>
        <v>1</v>
      </c>
      <c r="BL317" s="143">
        <f t="shared" si="160"/>
        <v>1</v>
      </c>
      <c r="BM317" s="143">
        <f t="shared" si="160"/>
        <v>1</v>
      </c>
      <c r="BN317" s="143">
        <f t="shared" si="160"/>
        <v>1</v>
      </c>
      <c r="BO317" s="143">
        <f t="shared" si="160"/>
        <v>1</v>
      </c>
    </row>
    <row r="318" spans="1:67" ht="15.75" x14ac:dyDescent="0.25">
      <c r="A318" s="112"/>
      <c r="B318" s="145" t="s">
        <v>1264</v>
      </c>
      <c r="C318" s="145" t="s">
        <v>1265</v>
      </c>
      <c r="D318" s="145" t="s">
        <v>19</v>
      </c>
      <c r="E318" s="224">
        <f>VLOOKUP(B318,'Cuadro Control'!C356:J2248,8,FALSE)</f>
        <v>320494616.71764702</v>
      </c>
      <c r="F318" s="146">
        <f t="shared" si="157"/>
        <v>6.0369617599332674E-2</v>
      </c>
      <c r="G318" s="147">
        <v>46375</v>
      </c>
      <c r="H318" s="147">
        <v>46379</v>
      </c>
      <c r="I318" s="146">
        <f t="shared" si="158"/>
        <v>0</v>
      </c>
      <c r="J318" s="146">
        <f t="shared" si="158"/>
        <v>0</v>
      </c>
      <c r="K318" s="146">
        <f t="shared" si="158"/>
        <v>0</v>
      </c>
      <c r="L318" s="146">
        <f t="shared" si="158"/>
        <v>0</v>
      </c>
      <c r="M318" s="146">
        <f t="shared" si="158"/>
        <v>0</v>
      </c>
      <c r="N318" s="146">
        <f t="shared" si="158"/>
        <v>0</v>
      </c>
      <c r="O318" s="146">
        <f t="shared" si="158"/>
        <v>0</v>
      </c>
      <c r="P318" s="146">
        <f t="shared" si="158"/>
        <v>0</v>
      </c>
      <c r="Q318" s="146">
        <f t="shared" si="158"/>
        <v>0</v>
      </c>
      <c r="R318" s="146">
        <f t="shared" si="158"/>
        <v>0</v>
      </c>
      <c r="S318" s="146">
        <f t="shared" si="158"/>
        <v>0</v>
      </c>
      <c r="T318" s="146">
        <f t="shared" si="158"/>
        <v>0</v>
      </c>
      <c r="U318" s="146">
        <f t="shared" si="158"/>
        <v>0</v>
      </c>
      <c r="V318" s="146">
        <f t="shared" si="158"/>
        <v>0</v>
      </c>
      <c r="W318" s="146">
        <f t="shared" si="158"/>
        <v>0</v>
      </c>
      <c r="X318" s="146">
        <f t="shared" si="158"/>
        <v>0</v>
      </c>
      <c r="Y318" s="146">
        <f t="shared" si="159"/>
        <v>0</v>
      </c>
      <c r="Z318" s="146">
        <f t="shared" si="159"/>
        <v>0</v>
      </c>
      <c r="AA318" s="146">
        <f t="shared" si="159"/>
        <v>0</v>
      </c>
      <c r="AB318" s="146">
        <f t="shared" si="159"/>
        <v>0</v>
      </c>
      <c r="AC318" s="146">
        <f t="shared" si="159"/>
        <v>0</v>
      </c>
      <c r="AD318" s="146">
        <f t="shared" si="159"/>
        <v>0</v>
      </c>
      <c r="AE318" s="146">
        <f t="shared" si="159"/>
        <v>0</v>
      </c>
      <c r="AF318" s="146">
        <f t="shared" si="159"/>
        <v>0</v>
      </c>
      <c r="AG318" s="146">
        <f t="shared" si="159"/>
        <v>1</v>
      </c>
      <c r="AH318" s="146">
        <f t="shared" si="159"/>
        <v>1</v>
      </c>
      <c r="AI318" s="146">
        <f t="shared" si="159"/>
        <v>1</v>
      </c>
      <c r="AJ318" s="146">
        <f t="shared" si="159"/>
        <v>1</v>
      </c>
      <c r="AK318" s="146">
        <f t="shared" si="159"/>
        <v>1</v>
      </c>
      <c r="AL318" s="146">
        <f t="shared" si="159"/>
        <v>1</v>
      </c>
      <c r="AM318" s="146">
        <f t="shared" si="159"/>
        <v>1</v>
      </c>
      <c r="AN318" s="146">
        <f t="shared" si="159"/>
        <v>1</v>
      </c>
      <c r="AO318" s="146">
        <f t="shared" si="159"/>
        <v>1</v>
      </c>
      <c r="AP318" s="146">
        <f t="shared" si="159"/>
        <v>1</v>
      </c>
      <c r="AQ318" s="146">
        <f t="shared" si="159"/>
        <v>1</v>
      </c>
      <c r="AR318" s="146">
        <f t="shared" si="159"/>
        <v>1</v>
      </c>
      <c r="AS318" s="146">
        <f t="shared" si="159"/>
        <v>1</v>
      </c>
      <c r="AT318" s="146">
        <f t="shared" si="159"/>
        <v>1</v>
      </c>
      <c r="AU318" s="146">
        <f t="shared" si="159"/>
        <v>1</v>
      </c>
      <c r="AV318" s="146">
        <f t="shared" si="159"/>
        <v>1</v>
      </c>
      <c r="AW318" s="146">
        <f t="shared" si="159"/>
        <v>1</v>
      </c>
      <c r="AX318" s="146">
        <f t="shared" si="159"/>
        <v>1</v>
      </c>
      <c r="AY318" s="146">
        <f t="shared" si="159"/>
        <v>1</v>
      </c>
      <c r="AZ318" s="146">
        <f t="shared" si="159"/>
        <v>1</v>
      </c>
      <c r="BA318" s="146">
        <f t="shared" si="159"/>
        <v>1</v>
      </c>
      <c r="BB318" s="146">
        <f t="shared" si="159"/>
        <v>1</v>
      </c>
      <c r="BC318" s="146">
        <f t="shared" si="159"/>
        <v>1</v>
      </c>
      <c r="BD318" s="146">
        <f t="shared" si="159"/>
        <v>1</v>
      </c>
      <c r="BE318" s="146">
        <f t="shared" si="160"/>
        <v>1</v>
      </c>
      <c r="BF318" s="146">
        <f t="shared" si="160"/>
        <v>1</v>
      </c>
      <c r="BG318" s="146">
        <f t="shared" si="160"/>
        <v>1</v>
      </c>
      <c r="BH318" s="146">
        <f t="shared" si="160"/>
        <v>1</v>
      </c>
      <c r="BI318" s="146">
        <f t="shared" si="160"/>
        <v>1</v>
      </c>
      <c r="BJ318" s="146">
        <f t="shared" si="160"/>
        <v>1</v>
      </c>
      <c r="BK318" s="146">
        <f t="shared" si="160"/>
        <v>1</v>
      </c>
      <c r="BL318" s="146">
        <f t="shared" si="160"/>
        <v>1</v>
      </c>
      <c r="BM318" s="146">
        <f t="shared" si="160"/>
        <v>1</v>
      </c>
      <c r="BN318" s="146">
        <f t="shared" si="160"/>
        <v>1</v>
      </c>
      <c r="BO318" s="146">
        <f t="shared" si="160"/>
        <v>1</v>
      </c>
    </row>
    <row r="319" spans="1:67" ht="15.75" x14ac:dyDescent="0.25">
      <c r="A319" s="112"/>
      <c r="B319" s="145" t="s">
        <v>1266</v>
      </c>
      <c r="C319" s="145" t="s">
        <v>1267</v>
      </c>
      <c r="D319" s="145" t="s">
        <v>8</v>
      </c>
      <c r="E319" s="224">
        <f>VLOOKUP(B319,'Cuadro Control'!C357:J2249,8,FALSE)</f>
        <v>94303618.549411759</v>
      </c>
      <c r="F319" s="146">
        <f t="shared" si="157"/>
        <v>1.7763397864110998E-2</v>
      </c>
      <c r="G319" s="147">
        <v>46379</v>
      </c>
      <c r="H319" s="147">
        <v>46382</v>
      </c>
      <c r="I319" s="146">
        <f t="shared" si="158"/>
        <v>0</v>
      </c>
      <c r="J319" s="146">
        <f t="shared" si="158"/>
        <v>0</v>
      </c>
      <c r="K319" s="146">
        <f t="shared" si="158"/>
        <v>0</v>
      </c>
      <c r="L319" s="146">
        <f t="shared" si="158"/>
        <v>0</v>
      </c>
      <c r="M319" s="146">
        <f t="shared" si="158"/>
        <v>0</v>
      </c>
      <c r="N319" s="146">
        <f t="shared" si="158"/>
        <v>0</v>
      </c>
      <c r="O319" s="146">
        <f t="shared" si="158"/>
        <v>0</v>
      </c>
      <c r="P319" s="146">
        <f t="shared" si="158"/>
        <v>0</v>
      </c>
      <c r="Q319" s="146">
        <f t="shared" si="158"/>
        <v>0</v>
      </c>
      <c r="R319" s="146">
        <f t="shared" si="158"/>
        <v>0</v>
      </c>
      <c r="S319" s="146">
        <f t="shared" si="158"/>
        <v>0</v>
      </c>
      <c r="T319" s="146">
        <f t="shared" si="158"/>
        <v>0</v>
      </c>
      <c r="U319" s="146">
        <f t="shared" si="158"/>
        <v>0</v>
      </c>
      <c r="V319" s="146">
        <f t="shared" si="158"/>
        <v>0</v>
      </c>
      <c r="W319" s="146">
        <f t="shared" si="158"/>
        <v>0</v>
      </c>
      <c r="X319" s="146">
        <f t="shared" si="158"/>
        <v>0</v>
      </c>
      <c r="Y319" s="146">
        <f t="shared" si="159"/>
        <v>0</v>
      </c>
      <c r="Z319" s="146">
        <f t="shared" si="159"/>
        <v>0</v>
      </c>
      <c r="AA319" s="146">
        <f t="shared" si="159"/>
        <v>0</v>
      </c>
      <c r="AB319" s="146">
        <f t="shared" si="159"/>
        <v>0</v>
      </c>
      <c r="AC319" s="146">
        <f t="shared" si="159"/>
        <v>0</v>
      </c>
      <c r="AD319" s="146">
        <f t="shared" si="159"/>
        <v>0</v>
      </c>
      <c r="AE319" s="146">
        <f t="shared" si="159"/>
        <v>0</v>
      </c>
      <c r="AF319" s="146">
        <f t="shared" si="159"/>
        <v>0</v>
      </c>
      <c r="AG319" s="146">
        <f t="shared" si="159"/>
        <v>0.75</v>
      </c>
      <c r="AH319" s="146">
        <f t="shared" si="159"/>
        <v>1</v>
      </c>
      <c r="AI319" s="146">
        <f t="shared" si="159"/>
        <v>1</v>
      </c>
      <c r="AJ319" s="146">
        <f t="shared" si="159"/>
        <v>1</v>
      </c>
      <c r="AK319" s="146">
        <f t="shared" si="159"/>
        <v>1</v>
      </c>
      <c r="AL319" s="146">
        <f t="shared" si="159"/>
        <v>1</v>
      </c>
      <c r="AM319" s="146">
        <f t="shared" si="159"/>
        <v>1</v>
      </c>
      <c r="AN319" s="146">
        <f t="shared" si="159"/>
        <v>1</v>
      </c>
      <c r="AO319" s="146">
        <f t="shared" si="159"/>
        <v>1</v>
      </c>
      <c r="AP319" s="146">
        <f t="shared" si="159"/>
        <v>1</v>
      </c>
      <c r="AQ319" s="146">
        <f t="shared" si="159"/>
        <v>1</v>
      </c>
      <c r="AR319" s="146">
        <f t="shared" si="159"/>
        <v>1</v>
      </c>
      <c r="AS319" s="146">
        <f t="shared" si="159"/>
        <v>1</v>
      </c>
      <c r="AT319" s="146">
        <f t="shared" si="159"/>
        <v>1</v>
      </c>
      <c r="AU319" s="146">
        <f t="shared" si="159"/>
        <v>1</v>
      </c>
      <c r="AV319" s="146">
        <f t="shared" si="159"/>
        <v>1</v>
      </c>
      <c r="AW319" s="146">
        <f t="shared" si="159"/>
        <v>1</v>
      </c>
      <c r="AX319" s="146">
        <f t="shared" si="159"/>
        <v>1</v>
      </c>
      <c r="AY319" s="146">
        <f t="shared" si="159"/>
        <v>1</v>
      </c>
      <c r="AZ319" s="146">
        <f t="shared" si="159"/>
        <v>1</v>
      </c>
      <c r="BA319" s="146">
        <f t="shared" si="159"/>
        <v>1</v>
      </c>
      <c r="BB319" s="146">
        <f t="shared" si="159"/>
        <v>1</v>
      </c>
      <c r="BC319" s="146">
        <f t="shared" si="159"/>
        <v>1</v>
      </c>
      <c r="BD319" s="146">
        <f t="shared" si="159"/>
        <v>1</v>
      </c>
      <c r="BE319" s="146">
        <f t="shared" si="160"/>
        <v>1</v>
      </c>
      <c r="BF319" s="146">
        <f t="shared" si="160"/>
        <v>1</v>
      </c>
      <c r="BG319" s="146">
        <f t="shared" si="160"/>
        <v>1</v>
      </c>
      <c r="BH319" s="146">
        <f t="shared" si="160"/>
        <v>1</v>
      </c>
      <c r="BI319" s="146">
        <f t="shared" si="160"/>
        <v>1</v>
      </c>
      <c r="BJ319" s="146">
        <f t="shared" si="160"/>
        <v>1</v>
      </c>
      <c r="BK319" s="146">
        <f t="shared" si="160"/>
        <v>1</v>
      </c>
      <c r="BL319" s="146">
        <f t="shared" si="160"/>
        <v>1</v>
      </c>
      <c r="BM319" s="146">
        <f t="shared" si="160"/>
        <v>1</v>
      </c>
      <c r="BN319" s="146">
        <f t="shared" si="160"/>
        <v>1</v>
      </c>
      <c r="BO319" s="146">
        <f t="shared" si="160"/>
        <v>1</v>
      </c>
    </row>
    <row r="320" spans="1:67" ht="15.75" x14ac:dyDescent="0.25">
      <c r="A320" s="112"/>
      <c r="B320" s="145" t="s">
        <v>1268</v>
      </c>
      <c r="C320" s="145" t="s">
        <v>1269</v>
      </c>
      <c r="D320" s="145" t="s">
        <v>26</v>
      </c>
      <c r="E320" s="224">
        <f>VLOOKUP(B320,'Cuadro Control'!C358:J2250,8,FALSE)</f>
        <v>179436034.15411764</v>
      </c>
      <c r="F320" s="146">
        <f t="shared" si="157"/>
        <v>3.3799272126209236E-2</v>
      </c>
      <c r="G320" s="147">
        <v>46382</v>
      </c>
      <c r="H320" s="147">
        <v>46389</v>
      </c>
      <c r="I320" s="146">
        <f t="shared" si="158"/>
        <v>0</v>
      </c>
      <c r="J320" s="146">
        <f t="shared" si="158"/>
        <v>0</v>
      </c>
      <c r="K320" s="146">
        <f t="shared" si="158"/>
        <v>0</v>
      </c>
      <c r="L320" s="146">
        <f t="shared" si="158"/>
        <v>0</v>
      </c>
      <c r="M320" s="146">
        <f t="shared" si="158"/>
        <v>0</v>
      </c>
      <c r="N320" s="146">
        <f t="shared" si="158"/>
        <v>0</v>
      </c>
      <c r="O320" s="146">
        <f t="shared" si="158"/>
        <v>0</v>
      </c>
      <c r="P320" s="146">
        <f t="shared" si="158"/>
        <v>0</v>
      </c>
      <c r="Q320" s="146">
        <f t="shared" si="158"/>
        <v>0</v>
      </c>
      <c r="R320" s="146">
        <f t="shared" si="158"/>
        <v>0</v>
      </c>
      <c r="S320" s="146">
        <f t="shared" si="158"/>
        <v>0</v>
      </c>
      <c r="T320" s="146">
        <f t="shared" si="158"/>
        <v>0</v>
      </c>
      <c r="U320" s="146">
        <f t="shared" si="158"/>
        <v>0</v>
      </c>
      <c r="V320" s="146">
        <f t="shared" si="158"/>
        <v>0</v>
      </c>
      <c r="W320" s="146">
        <f t="shared" si="158"/>
        <v>0</v>
      </c>
      <c r="X320" s="146">
        <f t="shared" si="158"/>
        <v>0</v>
      </c>
      <c r="Y320" s="146">
        <f t="shared" si="159"/>
        <v>0</v>
      </c>
      <c r="Z320" s="146">
        <f t="shared" si="159"/>
        <v>0</v>
      </c>
      <c r="AA320" s="146">
        <f t="shared" si="159"/>
        <v>0</v>
      </c>
      <c r="AB320" s="146">
        <f t="shared" si="159"/>
        <v>0</v>
      </c>
      <c r="AC320" s="146">
        <f t="shared" si="159"/>
        <v>0</v>
      </c>
      <c r="AD320" s="146">
        <f t="shared" si="159"/>
        <v>0</v>
      </c>
      <c r="AE320" s="146">
        <f t="shared" si="159"/>
        <v>0</v>
      </c>
      <c r="AF320" s="146">
        <f t="shared" si="159"/>
        <v>0</v>
      </c>
      <c r="AG320" s="146">
        <f t="shared" si="159"/>
        <v>0</v>
      </c>
      <c r="AH320" s="146">
        <f t="shared" si="159"/>
        <v>0.875</v>
      </c>
      <c r="AI320" s="146">
        <f t="shared" si="159"/>
        <v>1</v>
      </c>
      <c r="AJ320" s="146">
        <f t="shared" si="159"/>
        <v>1</v>
      </c>
      <c r="AK320" s="146">
        <f t="shared" si="159"/>
        <v>1</v>
      </c>
      <c r="AL320" s="146">
        <f t="shared" si="159"/>
        <v>1</v>
      </c>
      <c r="AM320" s="146">
        <f t="shared" si="159"/>
        <v>1</v>
      </c>
      <c r="AN320" s="146">
        <f t="shared" si="159"/>
        <v>1</v>
      </c>
      <c r="AO320" s="146">
        <f t="shared" si="159"/>
        <v>1</v>
      </c>
      <c r="AP320" s="146">
        <f t="shared" si="159"/>
        <v>1</v>
      </c>
      <c r="AQ320" s="146">
        <f t="shared" si="159"/>
        <v>1</v>
      </c>
      <c r="AR320" s="146">
        <f t="shared" si="159"/>
        <v>1</v>
      </c>
      <c r="AS320" s="146">
        <f t="shared" si="159"/>
        <v>1</v>
      </c>
      <c r="AT320" s="146">
        <f t="shared" si="159"/>
        <v>1</v>
      </c>
      <c r="AU320" s="146">
        <f t="shared" si="159"/>
        <v>1</v>
      </c>
      <c r="AV320" s="146">
        <f t="shared" si="159"/>
        <v>1</v>
      </c>
      <c r="AW320" s="146">
        <f t="shared" si="159"/>
        <v>1</v>
      </c>
      <c r="AX320" s="146">
        <f t="shared" si="159"/>
        <v>1</v>
      </c>
      <c r="AY320" s="146">
        <f t="shared" si="159"/>
        <v>1</v>
      </c>
      <c r="AZ320" s="146">
        <f t="shared" si="159"/>
        <v>1</v>
      </c>
      <c r="BA320" s="146">
        <f t="shared" si="159"/>
        <v>1</v>
      </c>
      <c r="BB320" s="146">
        <f t="shared" si="159"/>
        <v>1</v>
      </c>
      <c r="BC320" s="146">
        <f t="shared" si="159"/>
        <v>1</v>
      </c>
      <c r="BD320" s="146">
        <f t="shared" si="159"/>
        <v>1</v>
      </c>
      <c r="BE320" s="146">
        <f t="shared" si="160"/>
        <v>1</v>
      </c>
      <c r="BF320" s="146">
        <f t="shared" si="160"/>
        <v>1</v>
      </c>
      <c r="BG320" s="146">
        <f t="shared" si="160"/>
        <v>1</v>
      </c>
      <c r="BH320" s="146">
        <f t="shared" si="160"/>
        <v>1</v>
      </c>
      <c r="BI320" s="146">
        <f t="shared" si="160"/>
        <v>1</v>
      </c>
      <c r="BJ320" s="146">
        <f t="shared" si="160"/>
        <v>1</v>
      </c>
      <c r="BK320" s="146">
        <f t="shared" si="160"/>
        <v>1</v>
      </c>
      <c r="BL320" s="146">
        <f t="shared" si="160"/>
        <v>1</v>
      </c>
      <c r="BM320" s="146">
        <f t="shared" si="160"/>
        <v>1</v>
      </c>
      <c r="BN320" s="146">
        <f t="shared" si="160"/>
        <v>1</v>
      </c>
      <c r="BO320" s="146">
        <f t="shared" si="160"/>
        <v>1</v>
      </c>
    </row>
    <row r="321" spans="1:67" ht="15.75" x14ac:dyDescent="0.25">
      <c r="A321" s="112"/>
      <c r="B321" s="145" t="s">
        <v>1270</v>
      </c>
      <c r="C321" s="145" t="s">
        <v>1271</v>
      </c>
      <c r="D321" s="145" t="s">
        <v>730</v>
      </c>
      <c r="E321" s="224">
        <f>VLOOKUP(B321,'Cuadro Control'!C359:J2251,8,FALSE)</f>
        <v>1212623361.2117648</v>
      </c>
      <c r="F321" s="146">
        <f t="shared" si="157"/>
        <v>0.22841447185013161</v>
      </c>
      <c r="G321" s="147">
        <v>46389</v>
      </c>
      <c r="H321" s="147">
        <v>46406</v>
      </c>
      <c r="I321" s="146">
        <f t="shared" si="158"/>
        <v>0</v>
      </c>
      <c r="J321" s="146">
        <f t="shared" si="158"/>
        <v>0</v>
      </c>
      <c r="K321" s="146">
        <f t="shared" si="158"/>
        <v>0</v>
      </c>
      <c r="L321" s="146">
        <f t="shared" si="158"/>
        <v>0</v>
      </c>
      <c r="M321" s="146">
        <f t="shared" si="158"/>
        <v>0</v>
      </c>
      <c r="N321" s="146">
        <f t="shared" si="158"/>
        <v>0</v>
      </c>
      <c r="O321" s="146">
        <f t="shared" si="158"/>
        <v>0</v>
      </c>
      <c r="P321" s="146">
        <f t="shared" si="158"/>
        <v>0</v>
      </c>
      <c r="Q321" s="146">
        <f t="shared" si="158"/>
        <v>0</v>
      </c>
      <c r="R321" s="146">
        <f t="shared" si="158"/>
        <v>0</v>
      </c>
      <c r="S321" s="146">
        <f t="shared" si="158"/>
        <v>0</v>
      </c>
      <c r="T321" s="146">
        <f t="shared" si="158"/>
        <v>0</v>
      </c>
      <c r="U321" s="146">
        <f t="shared" si="158"/>
        <v>0</v>
      </c>
      <c r="V321" s="146">
        <f t="shared" si="158"/>
        <v>0</v>
      </c>
      <c r="W321" s="146">
        <f t="shared" si="158"/>
        <v>0</v>
      </c>
      <c r="X321" s="146">
        <f t="shared" si="158"/>
        <v>0</v>
      </c>
      <c r="Y321" s="146">
        <f t="shared" si="159"/>
        <v>0</v>
      </c>
      <c r="Z321" s="146">
        <f t="shared" si="159"/>
        <v>0</v>
      </c>
      <c r="AA321" s="146">
        <f t="shared" si="159"/>
        <v>0</v>
      </c>
      <c r="AB321" s="146">
        <f t="shared" si="159"/>
        <v>0</v>
      </c>
      <c r="AC321" s="146">
        <f t="shared" si="159"/>
        <v>0</v>
      </c>
      <c r="AD321" s="146">
        <f t="shared" si="159"/>
        <v>0</v>
      </c>
      <c r="AE321" s="146">
        <f t="shared" si="159"/>
        <v>0</v>
      </c>
      <c r="AF321" s="146">
        <f t="shared" si="159"/>
        <v>0</v>
      </c>
      <c r="AG321" s="146">
        <f t="shared" si="159"/>
        <v>0</v>
      </c>
      <c r="AH321" s="146">
        <f t="shared" si="159"/>
        <v>0</v>
      </c>
      <c r="AI321" s="146">
        <f t="shared" si="159"/>
        <v>0.3888888888888889</v>
      </c>
      <c r="AJ321" s="146">
        <f t="shared" si="159"/>
        <v>0.77777777777777779</v>
      </c>
      <c r="AK321" s="146">
        <f t="shared" si="159"/>
        <v>1</v>
      </c>
      <c r="AL321" s="146">
        <f t="shared" si="159"/>
        <v>1</v>
      </c>
      <c r="AM321" s="146">
        <f t="shared" si="159"/>
        <v>1</v>
      </c>
      <c r="AN321" s="146">
        <f t="shared" si="159"/>
        <v>1</v>
      </c>
      <c r="AO321" s="146">
        <f t="shared" si="159"/>
        <v>1</v>
      </c>
      <c r="AP321" s="146">
        <f t="shared" si="159"/>
        <v>1</v>
      </c>
      <c r="AQ321" s="146">
        <f t="shared" si="159"/>
        <v>1</v>
      </c>
      <c r="AR321" s="146">
        <f t="shared" si="159"/>
        <v>1</v>
      </c>
      <c r="AS321" s="146">
        <f t="shared" si="159"/>
        <v>1</v>
      </c>
      <c r="AT321" s="146">
        <f t="shared" si="159"/>
        <v>1</v>
      </c>
      <c r="AU321" s="146">
        <f t="shared" si="159"/>
        <v>1</v>
      </c>
      <c r="AV321" s="146">
        <f t="shared" si="159"/>
        <v>1</v>
      </c>
      <c r="AW321" s="146">
        <f t="shared" si="159"/>
        <v>1</v>
      </c>
      <c r="AX321" s="146">
        <f t="shared" si="159"/>
        <v>1</v>
      </c>
      <c r="AY321" s="146">
        <f t="shared" si="159"/>
        <v>1</v>
      </c>
      <c r="AZ321" s="146">
        <f t="shared" si="159"/>
        <v>1</v>
      </c>
      <c r="BA321" s="146">
        <f t="shared" si="159"/>
        <v>1</v>
      </c>
      <c r="BB321" s="146">
        <f t="shared" si="159"/>
        <v>1</v>
      </c>
      <c r="BC321" s="146">
        <f t="shared" si="159"/>
        <v>1</v>
      </c>
      <c r="BD321" s="146">
        <f t="shared" si="159"/>
        <v>1</v>
      </c>
      <c r="BE321" s="146">
        <f t="shared" si="160"/>
        <v>1</v>
      </c>
      <c r="BF321" s="146">
        <f t="shared" si="160"/>
        <v>1</v>
      </c>
      <c r="BG321" s="146">
        <f t="shared" si="160"/>
        <v>1</v>
      </c>
      <c r="BH321" s="146">
        <f t="shared" si="160"/>
        <v>1</v>
      </c>
      <c r="BI321" s="146">
        <f t="shared" si="160"/>
        <v>1</v>
      </c>
      <c r="BJ321" s="146">
        <f t="shared" si="160"/>
        <v>1</v>
      </c>
      <c r="BK321" s="146">
        <f t="shared" si="160"/>
        <v>1</v>
      </c>
      <c r="BL321" s="146">
        <f t="shared" si="160"/>
        <v>1</v>
      </c>
      <c r="BM321" s="146">
        <f t="shared" si="160"/>
        <v>1</v>
      </c>
      <c r="BN321" s="146">
        <f t="shared" si="160"/>
        <v>1</v>
      </c>
      <c r="BO321" s="146">
        <f t="shared" si="160"/>
        <v>1</v>
      </c>
    </row>
    <row r="322" spans="1:67" ht="15.75" x14ac:dyDescent="0.25">
      <c r="A322" s="112"/>
      <c r="B322" s="145" t="s">
        <v>1272</v>
      </c>
      <c r="C322" s="145" t="s">
        <v>1273</v>
      </c>
      <c r="D322" s="145" t="s">
        <v>6</v>
      </c>
      <c r="E322" s="224">
        <f>VLOOKUP(B322,'Cuadro Control'!C360:J2252,8,FALSE)</f>
        <v>0</v>
      </c>
      <c r="F322" s="146">
        <f t="shared" si="157"/>
        <v>0</v>
      </c>
      <c r="G322" s="147">
        <v>46484</v>
      </c>
      <c r="H322" s="147">
        <v>46486</v>
      </c>
      <c r="I322" s="146">
        <f t="shared" si="158"/>
        <v>0</v>
      </c>
      <c r="J322" s="146">
        <f t="shared" si="158"/>
        <v>0</v>
      </c>
      <c r="K322" s="146">
        <f t="shared" si="158"/>
        <v>0</v>
      </c>
      <c r="L322" s="146">
        <f t="shared" si="158"/>
        <v>0</v>
      </c>
      <c r="M322" s="146">
        <f t="shared" si="158"/>
        <v>0</v>
      </c>
      <c r="N322" s="146">
        <f t="shared" si="158"/>
        <v>0</v>
      </c>
      <c r="O322" s="146">
        <f t="shared" si="158"/>
        <v>0</v>
      </c>
      <c r="P322" s="146">
        <f t="shared" si="158"/>
        <v>0</v>
      </c>
      <c r="Q322" s="146">
        <f t="shared" si="158"/>
        <v>0</v>
      </c>
      <c r="R322" s="146">
        <f t="shared" si="158"/>
        <v>0</v>
      </c>
      <c r="S322" s="146">
        <f t="shared" si="158"/>
        <v>0</v>
      </c>
      <c r="T322" s="146">
        <f t="shared" si="158"/>
        <v>0</v>
      </c>
      <c r="U322" s="146">
        <f t="shared" si="158"/>
        <v>0</v>
      </c>
      <c r="V322" s="146">
        <f t="shared" si="158"/>
        <v>0</v>
      </c>
      <c r="W322" s="146">
        <f t="shared" si="158"/>
        <v>0</v>
      </c>
      <c r="X322" s="146">
        <f t="shared" si="158"/>
        <v>0</v>
      </c>
      <c r="Y322" s="146">
        <f t="shared" si="159"/>
        <v>0</v>
      </c>
      <c r="Z322" s="146">
        <f t="shared" si="159"/>
        <v>0</v>
      </c>
      <c r="AA322" s="146">
        <f t="shared" si="159"/>
        <v>0</v>
      </c>
      <c r="AB322" s="146">
        <f t="shared" si="159"/>
        <v>0</v>
      </c>
      <c r="AC322" s="146">
        <f t="shared" si="159"/>
        <v>0</v>
      </c>
      <c r="AD322" s="146">
        <f t="shared" si="159"/>
        <v>0</v>
      </c>
      <c r="AE322" s="146">
        <f t="shared" si="159"/>
        <v>0</v>
      </c>
      <c r="AF322" s="146">
        <f t="shared" si="159"/>
        <v>0</v>
      </c>
      <c r="AG322" s="146">
        <f t="shared" si="159"/>
        <v>0</v>
      </c>
      <c r="AH322" s="146">
        <f t="shared" si="159"/>
        <v>0</v>
      </c>
      <c r="AI322" s="146">
        <f t="shared" si="159"/>
        <v>0</v>
      </c>
      <c r="AJ322" s="146">
        <f t="shared" si="159"/>
        <v>0</v>
      </c>
      <c r="AK322" s="146">
        <f t="shared" si="159"/>
        <v>0</v>
      </c>
      <c r="AL322" s="146">
        <f t="shared" si="159"/>
        <v>0</v>
      </c>
      <c r="AM322" s="146">
        <f t="shared" si="159"/>
        <v>0</v>
      </c>
      <c r="AN322" s="146">
        <f t="shared" si="159"/>
        <v>0</v>
      </c>
      <c r="AO322" s="146">
        <f t="shared" si="159"/>
        <v>0</v>
      </c>
      <c r="AP322" s="146">
        <f t="shared" si="159"/>
        <v>0</v>
      </c>
      <c r="AQ322" s="146">
        <f t="shared" si="159"/>
        <v>0</v>
      </c>
      <c r="AR322" s="146">
        <f t="shared" si="159"/>
        <v>0</v>
      </c>
      <c r="AS322" s="146">
        <f t="shared" si="159"/>
        <v>0</v>
      </c>
      <c r="AT322" s="146">
        <f t="shared" si="159"/>
        <v>0</v>
      </c>
      <c r="AU322" s="146">
        <f t="shared" si="159"/>
        <v>0</v>
      </c>
      <c r="AV322" s="146">
        <f t="shared" si="159"/>
        <v>1</v>
      </c>
      <c r="AW322" s="146">
        <f t="shared" si="159"/>
        <v>1</v>
      </c>
      <c r="AX322" s="146">
        <f t="shared" si="159"/>
        <v>1</v>
      </c>
      <c r="AY322" s="146">
        <f t="shared" si="159"/>
        <v>1</v>
      </c>
      <c r="AZ322" s="146">
        <f t="shared" si="159"/>
        <v>1</v>
      </c>
      <c r="BA322" s="146">
        <f t="shared" si="159"/>
        <v>1</v>
      </c>
      <c r="BB322" s="146">
        <f t="shared" si="159"/>
        <v>1</v>
      </c>
      <c r="BC322" s="146">
        <f t="shared" si="159"/>
        <v>1</v>
      </c>
      <c r="BD322" s="146">
        <f t="shared" ref="BD322:BO330" si="161">IF($G322=0,0,IF(BD$6&lt;$G322,0,IF(BD$6&gt;$H322,1,(BD$6-$G322+1)/($H322-$G322+1))))</f>
        <v>1</v>
      </c>
      <c r="BE322" s="146">
        <f t="shared" si="161"/>
        <v>1</v>
      </c>
      <c r="BF322" s="146">
        <f t="shared" si="161"/>
        <v>1</v>
      </c>
      <c r="BG322" s="146">
        <f t="shared" si="161"/>
        <v>1</v>
      </c>
      <c r="BH322" s="146">
        <f t="shared" si="161"/>
        <v>1</v>
      </c>
      <c r="BI322" s="146">
        <f t="shared" si="161"/>
        <v>1</v>
      </c>
      <c r="BJ322" s="146">
        <f t="shared" si="161"/>
        <v>1</v>
      </c>
      <c r="BK322" s="146">
        <f t="shared" si="161"/>
        <v>1</v>
      </c>
      <c r="BL322" s="146">
        <f t="shared" si="161"/>
        <v>1</v>
      </c>
      <c r="BM322" s="146">
        <f t="shared" si="161"/>
        <v>1</v>
      </c>
      <c r="BN322" s="146">
        <f t="shared" si="161"/>
        <v>1</v>
      </c>
      <c r="BO322" s="146">
        <f t="shared" si="161"/>
        <v>1</v>
      </c>
    </row>
    <row r="323" spans="1:67" ht="31.5" x14ac:dyDescent="0.25">
      <c r="A323" s="112"/>
      <c r="B323" s="148" t="s">
        <v>1274</v>
      </c>
      <c r="C323" s="148" t="s">
        <v>1275</v>
      </c>
      <c r="D323" s="148" t="s">
        <v>3</v>
      </c>
      <c r="E323" s="225">
        <f>VLOOKUP(B323,'Cuadro Control'!C361:J2253,8,FALSE)</f>
        <v>0</v>
      </c>
      <c r="F323" s="149">
        <f t="shared" si="157"/>
        <v>0</v>
      </c>
      <c r="G323" s="150">
        <v>46486</v>
      </c>
      <c r="H323" s="150">
        <v>46486</v>
      </c>
      <c r="I323" s="149">
        <f t="shared" si="158"/>
        <v>0</v>
      </c>
      <c r="J323" s="149">
        <f t="shared" si="158"/>
        <v>0</v>
      </c>
      <c r="K323" s="149">
        <f t="shared" si="158"/>
        <v>0</v>
      </c>
      <c r="L323" s="149">
        <f t="shared" si="158"/>
        <v>0</v>
      </c>
      <c r="M323" s="149">
        <f t="shared" si="158"/>
        <v>0</v>
      </c>
      <c r="N323" s="149">
        <f t="shared" si="158"/>
        <v>0</v>
      </c>
      <c r="O323" s="149">
        <f t="shared" si="158"/>
        <v>0</v>
      </c>
      <c r="P323" s="149">
        <f t="shared" si="158"/>
        <v>0</v>
      </c>
      <c r="Q323" s="149">
        <f t="shared" si="158"/>
        <v>0</v>
      </c>
      <c r="R323" s="149">
        <f t="shared" si="158"/>
        <v>0</v>
      </c>
      <c r="S323" s="149">
        <f t="shared" si="158"/>
        <v>0</v>
      </c>
      <c r="T323" s="149">
        <f t="shared" si="158"/>
        <v>0</v>
      </c>
      <c r="U323" s="149">
        <f t="shared" si="158"/>
        <v>0</v>
      </c>
      <c r="V323" s="149">
        <f t="shared" si="158"/>
        <v>0</v>
      </c>
      <c r="W323" s="149">
        <f t="shared" si="158"/>
        <v>0</v>
      </c>
      <c r="X323" s="149">
        <f t="shared" si="158"/>
        <v>0</v>
      </c>
      <c r="Y323" s="149">
        <f t="shared" ref="Y323:BD330" si="162">IF($G323=0,0,IF(Y$6&lt;$G323,0,IF(Y$6&gt;$H323,1,(Y$6-$G323+1)/($H323-$G323+1))))</f>
        <v>0</v>
      </c>
      <c r="Z323" s="149">
        <f t="shared" si="162"/>
        <v>0</v>
      </c>
      <c r="AA323" s="149">
        <f t="shared" si="162"/>
        <v>0</v>
      </c>
      <c r="AB323" s="149">
        <f t="shared" si="162"/>
        <v>0</v>
      </c>
      <c r="AC323" s="149">
        <f t="shared" si="162"/>
        <v>0</v>
      </c>
      <c r="AD323" s="149">
        <f t="shared" si="162"/>
        <v>0</v>
      </c>
      <c r="AE323" s="149">
        <f t="shared" si="162"/>
        <v>0</v>
      </c>
      <c r="AF323" s="149">
        <f t="shared" si="162"/>
        <v>0</v>
      </c>
      <c r="AG323" s="149">
        <f t="shared" si="162"/>
        <v>0</v>
      </c>
      <c r="AH323" s="149">
        <f t="shared" si="162"/>
        <v>0</v>
      </c>
      <c r="AI323" s="149">
        <f t="shared" si="162"/>
        <v>0</v>
      </c>
      <c r="AJ323" s="149">
        <f t="shared" si="162"/>
        <v>0</v>
      </c>
      <c r="AK323" s="149">
        <f t="shared" si="162"/>
        <v>0</v>
      </c>
      <c r="AL323" s="149">
        <f t="shared" si="162"/>
        <v>0</v>
      </c>
      <c r="AM323" s="149">
        <f t="shared" si="162"/>
        <v>0</v>
      </c>
      <c r="AN323" s="149">
        <f t="shared" si="162"/>
        <v>0</v>
      </c>
      <c r="AO323" s="149">
        <f t="shared" si="162"/>
        <v>0</v>
      </c>
      <c r="AP323" s="149">
        <f t="shared" si="162"/>
        <v>0</v>
      </c>
      <c r="AQ323" s="149">
        <f t="shared" si="162"/>
        <v>0</v>
      </c>
      <c r="AR323" s="149">
        <f t="shared" si="162"/>
        <v>0</v>
      </c>
      <c r="AS323" s="149">
        <f t="shared" si="162"/>
        <v>0</v>
      </c>
      <c r="AT323" s="149">
        <f t="shared" si="162"/>
        <v>0</v>
      </c>
      <c r="AU323" s="149">
        <f t="shared" si="162"/>
        <v>0</v>
      </c>
      <c r="AV323" s="149">
        <f t="shared" si="162"/>
        <v>1</v>
      </c>
      <c r="AW323" s="149">
        <f t="shared" si="162"/>
        <v>1</v>
      </c>
      <c r="AX323" s="149">
        <f t="shared" si="162"/>
        <v>1</v>
      </c>
      <c r="AY323" s="149">
        <f t="shared" si="162"/>
        <v>1</v>
      </c>
      <c r="AZ323" s="149">
        <f t="shared" si="162"/>
        <v>1</v>
      </c>
      <c r="BA323" s="149">
        <f t="shared" si="162"/>
        <v>1</v>
      </c>
      <c r="BB323" s="149">
        <f t="shared" si="162"/>
        <v>1</v>
      </c>
      <c r="BC323" s="149">
        <f t="shared" si="162"/>
        <v>1</v>
      </c>
      <c r="BD323" s="149">
        <f t="shared" si="162"/>
        <v>1</v>
      </c>
      <c r="BE323" s="149">
        <f t="shared" si="161"/>
        <v>1</v>
      </c>
      <c r="BF323" s="149">
        <f t="shared" si="161"/>
        <v>1</v>
      </c>
      <c r="BG323" s="149">
        <f t="shared" si="161"/>
        <v>1</v>
      </c>
      <c r="BH323" s="149">
        <f t="shared" si="161"/>
        <v>1</v>
      </c>
      <c r="BI323" s="149">
        <f t="shared" si="161"/>
        <v>1</v>
      </c>
      <c r="BJ323" s="149">
        <f t="shared" si="161"/>
        <v>1</v>
      </c>
      <c r="BK323" s="149">
        <f t="shared" si="161"/>
        <v>1</v>
      </c>
      <c r="BL323" s="149">
        <f t="shared" si="161"/>
        <v>1</v>
      </c>
      <c r="BM323" s="149">
        <f t="shared" si="161"/>
        <v>1</v>
      </c>
      <c r="BN323" s="149">
        <f t="shared" si="161"/>
        <v>1</v>
      </c>
      <c r="BO323" s="149">
        <f t="shared" si="161"/>
        <v>1</v>
      </c>
    </row>
    <row r="324" spans="1:67" ht="15.75" x14ac:dyDescent="0.25">
      <c r="A324" s="112"/>
      <c r="B324" s="145" t="s">
        <v>1276</v>
      </c>
      <c r="C324" s="145" t="s">
        <v>1277</v>
      </c>
      <c r="D324" s="145" t="s">
        <v>8</v>
      </c>
      <c r="E324" s="224">
        <f>VLOOKUP(B324,'Cuadro Control'!C362:J2254,8,FALSE)</f>
        <v>1230815225.9452939</v>
      </c>
      <c r="F324" s="146">
        <f t="shared" si="157"/>
        <v>0.2318411625341423</v>
      </c>
      <c r="G324" s="147">
        <v>46486</v>
      </c>
      <c r="H324" s="147">
        <v>46487</v>
      </c>
      <c r="I324" s="146">
        <f t="shared" si="158"/>
        <v>0</v>
      </c>
      <c r="J324" s="146">
        <f t="shared" si="158"/>
        <v>0</v>
      </c>
      <c r="K324" s="146">
        <f t="shared" si="158"/>
        <v>0</v>
      </c>
      <c r="L324" s="146">
        <f t="shared" si="158"/>
        <v>0</v>
      </c>
      <c r="M324" s="146">
        <f t="shared" si="158"/>
        <v>0</v>
      </c>
      <c r="N324" s="146">
        <f t="shared" si="158"/>
        <v>0</v>
      </c>
      <c r="O324" s="146">
        <f t="shared" si="158"/>
        <v>0</v>
      </c>
      <c r="P324" s="146">
        <f t="shared" si="158"/>
        <v>0</v>
      </c>
      <c r="Q324" s="146">
        <f t="shared" si="158"/>
        <v>0</v>
      </c>
      <c r="R324" s="146">
        <f t="shared" si="158"/>
        <v>0</v>
      </c>
      <c r="S324" s="146">
        <f t="shared" si="158"/>
        <v>0</v>
      </c>
      <c r="T324" s="146">
        <f t="shared" si="158"/>
        <v>0</v>
      </c>
      <c r="U324" s="146">
        <f t="shared" si="158"/>
        <v>0</v>
      </c>
      <c r="V324" s="146">
        <f t="shared" si="158"/>
        <v>0</v>
      </c>
      <c r="W324" s="146">
        <f t="shared" si="158"/>
        <v>0</v>
      </c>
      <c r="X324" s="146">
        <f t="shared" si="158"/>
        <v>0</v>
      </c>
      <c r="Y324" s="146">
        <f t="shared" si="162"/>
        <v>0</v>
      </c>
      <c r="Z324" s="146">
        <f t="shared" si="162"/>
        <v>0</v>
      </c>
      <c r="AA324" s="146">
        <f t="shared" si="162"/>
        <v>0</v>
      </c>
      <c r="AB324" s="146">
        <f t="shared" si="162"/>
        <v>0</v>
      </c>
      <c r="AC324" s="146">
        <f t="shared" si="162"/>
        <v>0</v>
      </c>
      <c r="AD324" s="146">
        <f t="shared" si="162"/>
        <v>0</v>
      </c>
      <c r="AE324" s="146">
        <f t="shared" si="162"/>
        <v>0</v>
      </c>
      <c r="AF324" s="146">
        <f t="shared" si="162"/>
        <v>0</v>
      </c>
      <c r="AG324" s="146">
        <f t="shared" si="162"/>
        <v>0</v>
      </c>
      <c r="AH324" s="146">
        <f t="shared" si="162"/>
        <v>0</v>
      </c>
      <c r="AI324" s="146">
        <f t="shared" si="162"/>
        <v>0</v>
      </c>
      <c r="AJ324" s="146">
        <f t="shared" si="162"/>
        <v>0</v>
      </c>
      <c r="AK324" s="146">
        <f t="shared" si="162"/>
        <v>0</v>
      </c>
      <c r="AL324" s="146">
        <f t="shared" si="162"/>
        <v>0</v>
      </c>
      <c r="AM324" s="146">
        <f t="shared" si="162"/>
        <v>0</v>
      </c>
      <c r="AN324" s="146">
        <f t="shared" si="162"/>
        <v>0</v>
      </c>
      <c r="AO324" s="146">
        <f t="shared" si="162"/>
        <v>0</v>
      </c>
      <c r="AP324" s="146">
        <f t="shared" si="162"/>
        <v>0</v>
      </c>
      <c r="AQ324" s="146">
        <f t="shared" si="162"/>
        <v>0</v>
      </c>
      <c r="AR324" s="146">
        <f t="shared" si="162"/>
        <v>0</v>
      </c>
      <c r="AS324" s="146">
        <f t="shared" si="162"/>
        <v>0</v>
      </c>
      <c r="AT324" s="146">
        <f t="shared" si="162"/>
        <v>0</v>
      </c>
      <c r="AU324" s="146">
        <f t="shared" si="162"/>
        <v>0</v>
      </c>
      <c r="AV324" s="146">
        <f t="shared" si="162"/>
        <v>0.5</v>
      </c>
      <c r="AW324" s="146">
        <f t="shared" si="162"/>
        <v>1</v>
      </c>
      <c r="AX324" s="146">
        <f t="shared" si="162"/>
        <v>1</v>
      </c>
      <c r="AY324" s="146">
        <f t="shared" si="162"/>
        <v>1</v>
      </c>
      <c r="AZ324" s="146">
        <f t="shared" si="162"/>
        <v>1</v>
      </c>
      <c r="BA324" s="146">
        <f t="shared" si="162"/>
        <v>1</v>
      </c>
      <c r="BB324" s="146">
        <f t="shared" si="162"/>
        <v>1</v>
      </c>
      <c r="BC324" s="146">
        <f t="shared" si="162"/>
        <v>1</v>
      </c>
      <c r="BD324" s="146">
        <f t="shared" si="162"/>
        <v>1</v>
      </c>
      <c r="BE324" s="146">
        <f t="shared" si="161"/>
        <v>1</v>
      </c>
      <c r="BF324" s="146">
        <f t="shared" si="161"/>
        <v>1</v>
      </c>
      <c r="BG324" s="146">
        <f t="shared" si="161"/>
        <v>1</v>
      </c>
      <c r="BH324" s="146">
        <f t="shared" si="161"/>
        <v>1</v>
      </c>
      <c r="BI324" s="146">
        <f t="shared" si="161"/>
        <v>1</v>
      </c>
      <c r="BJ324" s="146">
        <f t="shared" si="161"/>
        <v>1</v>
      </c>
      <c r="BK324" s="146">
        <f t="shared" si="161"/>
        <v>1</v>
      </c>
      <c r="BL324" s="146">
        <f t="shared" si="161"/>
        <v>1</v>
      </c>
      <c r="BM324" s="146">
        <f t="shared" si="161"/>
        <v>1</v>
      </c>
      <c r="BN324" s="146">
        <f t="shared" si="161"/>
        <v>1</v>
      </c>
      <c r="BO324" s="146">
        <f t="shared" si="161"/>
        <v>1</v>
      </c>
    </row>
    <row r="325" spans="1:67" ht="15.75" x14ac:dyDescent="0.25">
      <c r="A325" s="112"/>
      <c r="B325" s="145" t="s">
        <v>1278</v>
      </c>
      <c r="C325" s="145" t="s">
        <v>1279</v>
      </c>
      <c r="D325" s="145" t="s">
        <v>26</v>
      </c>
      <c r="E325" s="224">
        <f>VLOOKUP(B325,'Cuadro Control'!C363:J2255,8,FALSE)</f>
        <v>0</v>
      </c>
      <c r="F325" s="146">
        <f t="shared" si="157"/>
        <v>0</v>
      </c>
      <c r="G325" s="147">
        <v>46487</v>
      </c>
      <c r="H325" s="147">
        <v>46494</v>
      </c>
      <c r="I325" s="146">
        <f t="shared" si="158"/>
        <v>0</v>
      </c>
      <c r="J325" s="146">
        <f t="shared" si="158"/>
        <v>0</v>
      </c>
      <c r="K325" s="146">
        <f t="shared" si="158"/>
        <v>0</v>
      </c>
      <c r="L325" s="146">
        <f t="shared" si="158"/>
        <v>0</v>
      </c>
      <c r="M325" s="146">
        <f t="shared" si="158"/>
        <v>0</v>
      </c>
      <c r="N325" s="146">
        <f t="shared" si="158"/>
        <v>0</v>
      </c>
      <c r="O325" s="146">
        <f t="shared" si="158"/>
        <v>0</v>
      </c>
      <c r="P325" s="146">
        <f t="shared" si="158"/>
        <v>0</v>
      </c>
      <c r="Q325" s="146">
        <f t="shared" si="158"/>
        <v>0</v>
      </c>
      <c r="R325" s="146">
        <f t="shared" si="158"/>
        <v>0</v>
      </c>
      <c r="S325" s="146">
        <f t="shared" si="158"/>
        <v>0</v>
      </c>
      <c r="T325" s="146">
        <f t="shared" si="158"/>
        <v>0</v>
      </c>
      <c r="U325" s="146">
        <f t="shared" si="158"/>
        <v>0</v>
      </c>
      <c r="V325" s="146">
        <f t="shared" si="158"/>
        <v>0</v>
      </c>
      <c r="W325" s="146">
        <f t="shared" si="158"/>
        <v>0</v>
      </c>
      <c r="X325" s="146">
        <f t="shared" si="158"/>
        <v>0</v>
      </c>
      <c r="Y325" s="146">
        <f t="shared" si="162"/>
        <v>0</v>
      </c>
      <c r="Z325" s="146">
        <f t="shared" si="162"/>
        <v>0</v>
      </c>
      <c r="AA325" s="146">
        <f t="shared" si="162"/>
        <v>0</v>
      </c>
      <c r="AB325" s="146">
        <f t="shared" si="162"/>
        <v>0</v>
      </c>
      <c r="AC325" s="146">
        <f t="shared" si="162"/>
        <v>0</v>
      </c>
      <c r="AD325" s="146">
        <f t="shared" si="162"/>
        <v>0</v>
      </c>
      <c r="AE325" s="146">
        <f t="shared" si="162"/>
        <v>0</v>
      </c>
      <c r="AF325" s="146">
        <f t="shared" si="162"/>
        <v>0</v>
      </c>
      <c r="AG325" s="146">
        <f t="shared" si="162"/>
        <v>0</v>
      </c>
      <c r="AH325" s="146">
        <f t="shared" si="162"/>
        <v>0</v>
      </c>
      <c r="AI325" s="146">
        <f t="shared" si="162"/>
        <v>0</v>
      </c>
      <c r="AJ325" s="146">
        <f t="shared" si="162"/>
        <v>0</v>
      </c>
      <c r="AK325" s="146">
        <f t="shared" si="162"/>
        <v>0</v>
      </c>
      <c r="AL325" s="146">
        <f t="shared" si="162"/>
        <v>0</v>
      </c>
      <c r="AM325" s="146">
        <f t="shared" si="162"/>
        <v>0</v>
      </c>
      <c r="AN325" s="146">
        <f t="shared" si="162"/>
        <v>0</v>
      </c>
      <c r="AO325" s="146">
        <f t="shared" si="162"/>
        <v>0</v>
      </c>
      <c r="AP325" s="146">
        <f t="shared" si="162"/>
        <v>0</v>
      </c>
      <c r="AQ325" s="146">
        <f t="shared" si="162"/>
        <v>0</v>
      </c>
      <c r="AR325" s="146">
        <f t="shared" si="162"/>
        <v>0</v>
      </c>
      <c r="AS325" s="146">
        <f t="shared" si="162"/>
        <v>0</v>
      </c>
      <c r="AT325" s="146">
        <f t="shared" si="162"/>
        <v>0</v>
      </c>
      <c r="AU325" s="146">
        <f t="shared" si="162"/>
        <v>0</v>
      </c>
      <c r="AV325" s="146">
        <f t="shared" si="162"/>
        <v>0</v>
      </c>
      <c r="AW325" s="146">
        <f t="shared" si="162"/>
        <v>0.875</v>
      </c>
      <c r="AX325" s="146">
        <f t="shared" si="162"/>
        <v>1</v>
      </c>
      <c r="AY325" s="146">
        <f t="shared" si="162"/>
        <v>1</v>
      </c>
      <c r="AZ325" s="146">
        <f t="shared" si="162"/>
        <v>1</v>
      </c>
      <c r="BA325" s="146">
        <f t="shared" si="162"/>
        <v>1</v>
      </c>
      <c r="BB325" s="146">
        <f t="shared" si="162"/>
        <v>1</v>
      </c>
      <c r="BC325" s="146">
        <f t="shared" si="162"/>
        <v>1</v>
      </c>
      <c r="BD325" s="146">
        <f t="shared" si="162"/>
        <v>1</v>
      </c>
      <c r="BE325" s="146">
        <f t="shared" si="161"/>
        <v>1</v>
      </c>
      <c r="BF325" s="146">
        <f t="shared" si="161"/>
        <v>1</v>
      </c>
      <c r="BG325" s="146">
        <f t="shared" si="161"/>
        <v>1</v>
      </c>
      <c r="BH325" s="146">
        <f t="shared" si="161"/>
        <v>1</v>
      </c>
      <c r="BI325" s="146">
        <f t="shared" si="161"/>
        <v>1</v>
      </c>
      <c r="BJ325" s="146">
        <f t="shared" si="161"/>
        <v>1</v>
      </c>
      <c r="BK325" s="146">
        <f t="shared" si="161"/>
        <v>1</v>
      </c>
      <c r="BL325" s="146">
        <f t="shared" si="161"/>
        <v>1</v>
      </c>
      <c r="BM325" s="146">
        <f t="shared" si="161"/>
        <v>1</v>
      </c>
      <c r="BN325" s="146">
        <f t="shared" si="161"/>
        <v>1</v>
      </c>
      <c r="BO325" s="146">
        <f t="shared" si="161"/>
        <v>1</v>
      </c>
    </row>
    <row r="326" spans="1:67" ht="15.75" x14ac:dyDescent="0.25">
      <c r="A326" s="112"/>
      <c r="B326" s="145" t="s">
        <v>1280</v>
      </c>
      <c r="C326" s="145" t="s">
        <v>2064</v>
      </c>
      <c r="D326" s="145" t="s">
        <v>6</v>
      </c>
      <c r="E326" s="224">
        <f>VLOOKUP(B326,'Cuadro Control'!C364:J2256,8,FALSE)</f>
        <v>52736347.43270281</v>
      </c>
      <c r="F326" s="146">
        <f t="shared" si="157"/>
        <v>9.933624348213644E-3</v>
      </c>
      <c r="G326" s="147">
        <v>46494</v>
      </c>
      <c r="H326" s="147">
        <v>46498</v>
      </c>
      <c r="I326" s="146">
        <f t="shared" si="158"/>
        <v>0</v>
      </c>
      <c r="J326" s="146">
        <f t="shared" si="158"/>
        <v>0</v>
      </c>
      <c r="K326" s="146">
        <f t="shared" si="158"/>
        <v>0</v>
      </c>
      <c r="L326" s="146">
        <f t="shared" si="158"/>
        <v>0</v>
      </c>
      <c r="M326" s="146">
        <f t="shared" si="158"/>
        <v>0</v>
      </c>
      <c r="N326" s="146">
        <f t="shared" si="158"/>
        <v>0</v>
      </c>
      <c r="O326" s="146">
        <f t="shared" si="158"/>
        <v>0</v>
      </c>
      <c r="P326" s="146">
        <f t="shared" si="158"/>
        <v>0</v>
      </c>
      <c r="Q326" s="146">
        <f t="shared" si="158"/>
        <v>0</v>
      </c>
      <c r="R326" s="146">
        <f t="shared" si="158"/>
        <v>0</v>
      </c>
      <c r="S326" s="146">
        <f t="shared" si="158"/>
        <v>0</v>
      </c>
      <c r="T326" s="146">
        <f t="shared" si="158"/>
        <v>0</v>
      </c>
      <c r="U326" s="146">
        <f t="shared" si="158"/>
        <v>0</v>
      </c>
      <c r="V326" s="146">
        <f t="shared" si="158"/>
        <v>0</v>
      </c>
      <c r="W326" s="146">
        <f t="shared" si="158"/>
        <v>0</v>
      </c>
      <c r="X326" s="146">
        <f t="shared" si="158"/>
        <v>0</v>
      </c>
      <c r="Y326" s="146">
        <f t="shared" si="162"/>
        <v>0</v>
      </c>
      <c r="Z326" s="146">
        <f t="shared" si="162"/>
        <v>0</v>
      </c>
      <c r="AA326" s="146">
        <f t="shared" si="162"/>
        <v>0</v>
      </c>
      <c r="AB326" s="146">
        <f t="shared" si="162"/>
        <v>0</v>
      </c>
      <c r="AC326" s="146">
        <f t="shared" si="162"/>
        <v>0</v>
      </c>
      <c r="AD326" s="146">
        <f t="shared" si="162"/>
        <v>0</v>
      </c>
      <c r="AE326" s="146">
        <f t="shared" si="162"/>
        <v>0</v>
      </c>
      <c r="AF326" s="146">
        <f t="shared" si="162"/>
        <v>0</v>
      </c>
      <c r="AG326" s="146">
        <f t="shared" si="162"/>
        <v>0</v>
      </c>
      <c r="AH326" s="146">
        <f t="shared" si="162"/>
        <v>0</v>
      </c>
      <c r="AI326" s="146">
        <f t="shared" si="162"/>
        <v>0</v>
      </c>
      <c r="AJ326" s="146">
        <f t="shared" si="162"/>
        <v>0</v>
      </c>
      <c r="AK326" s="146">
        <f t="shared" si="162"/>
        <v>0</v>
      </c>
      <c r="AL326" s="146">
        <f t="shared" si="162"/>
        <v>0</v>
      </c>
      <c r="AM326" s="146">
        <f t="shared" si="162"/>
        <v>0</v>
      </c>
      <c r="AN326" s="146">
        <f t="shared" si="162"/>
        <v>0</v>
      </c>
      <c r="AO326" s="146">
        <f t="shared" si="162"/>
        <v>0</v>
      </c>
      <c r="AP326" s="146">
        <f t="shared" si="162"/>
        <v>0</v>
      </c>
      <c r="AQ326" s="146">
        <f t="shared" si="162"/>
        <v>0</v>
      </c>
      <c r="AR326" s="146">
        <f t="shared" si="162"/>
        <v>0</v>
      </c>
      <c r="AS326" s="146">
        <f t="shared" si="162"/>
        <v>0</v>
      </c>
      <c r="AT326" s="146">
        <f t="shared" si="162"/>
        <v>0</v>
      </c>
      <c r="AU326" s="146">
        <f t="shared" si="162"/>
        <v>0</v>
      </c>
      <c r="AV326" s="146">
        <f t="shared" si="162"/>
        <v>0</v>
      </c>
      <c r="AW326" s="146">
        <f t="shared" si="162"/>
        <v>0</v>
      </c>
      <c r="AX326" s="146">
        <f t="shared" si="162"/>
        <v>1</v>
      </c>
      <c r="AY326" s="146">
        <f t="shared" si="162"/>
        <v>1</v>
      </c>
      <c r="AZ326" s="146">
        <f t="shared" si="162"/>
        <v>1</v>
      </c>
      <c r="BA326" s="146">
        <f t="shared" si="162"/>
        <v>1</v>
      </c>
      <c r="BB326" s="146">
        <f t="shared" si="162"/>
        <v>1</v>
      </c>
      <c r="BC326" s="146">
        <f t="shared" si="162"/>
        <v>1</v>
      </c>
      <c r="BD326" s="146">
        <f t="shared" si="162"/>
        <v>1</v>
      </c>
      <c r="BE326" s="146">
        <f t="shared" si="161"/>
        <v>1</v>
      </c>
      <c r="BF326" s="146">
        <f t="shared" si="161"/>
        <v>1</v>
      </c>
      <c r="BG326" s="146">
        <f t="shared" si="161"/>
        <v>1</v>
      </c>
      <c r="BH326" s="146">
        <f t="shared" si="161"/>
        <v>1</v>
      </c>
      <c r="BI326" s="146">
        <f t="shared" si="161"/>
        <v>1</v>
      </c>
      <c r="BJ326" s="146">
        <f t="shared" si="161"/>
        <v>1</v>
      </c>
      <c r="BK326" s="146">
        <f t="shared" si="161"/>
        <v>1</v>
      </c>
      <c r="BL326" s="146">
        <f t="shared" si="161"/>
        <v>1</v>
      </c>
      <c r="BM326" s="146">
        <f t="shared" si="161"/>
        <v>1</v>
      </c>
      <c r="BN326" s="146">
        <f t="shared" si="161"/>
        <v>1</v>
      </c>
      <c r="BO326" s="146">
        <f t="shared" si="161"/>
        <v>1</v>
      </c>
    </row>
    <row r="327" spans="1:67" ht="31.5" x14ac:dyDescent="0.25">
      <c r="A327" s="112"/>
      <c r="B327" s="145" t="s">
        <v>1281</v>
      </c>
      <c r="C327" s="145" t="s">
        <v>1282</v>
      </c>
      <c r="D327" s="145" t="s">
        <v>19</v>
      </c>
      <c r="E327" s="224">
        <f>VLOOKUP(B327,'Cuadro Control'!C365:J2257,8,FALSE)</f>
        <v>46410609.014634147</v>
      </c>
      <c r="F327" s="146">
        <f t="shared" si="157"/>
        <v>8.742083556535862E-3</v>
      </c>
      <c r="G327" s="147">
        <v>46498</v>
      </c>
      <c r="H327" s="147">
        <v>46500</v>
      </c>
      <c r="I327" s="146">
        <f t="shared" si="158"/>
        <v>0</v>
      </c>
      <c r="J327" s="146">
        <f t="shared" si="158"/>
        <v>0</v>
      </c>
      <c r="K327" s="146">
        <f t="shared" si="158"/>
        <v>0</v>
      </c>
      <c r="L327" s="146">
        <f t="shared" si="158"/>
        <v>0</v>
      </c>
      <c r="M327" s="146">
        <f t="shared" si="158"/>
        <v>0</v>
      </c>
      <c r="N327" s="146">
        <f t="shared" si="158"/>
        <v>0</v>
      </c>
      <c r="O327" s="146">
        <f t="shared" si="158"/>
        <v>0</v>
      </c>
      <c r="P327" s="146">
        <f t="shared" si="158"/>
        <v>0</v>
      </c>
      <c r="Q327" s="146">
        <f t="shared" si="158"/>
        <v>0</v>
      </c>
      <c r="R327" s="146">
        <f t="shared" si="158"/>
        <v>0</v>
      </c>
      <c r="S327" s="146">
        <f t="shared" si="158"/>
        <v>0</v>
      </c>
      <c r="T327" s="146">
        <f t="shared" si="158"/>
        <v>0</v>
      </c>
      <c r="U327" s="146">
        <f t="shared" si="158"/>
        <v>0</v>
      </c>
      <c r="V327" s="146">
        <f t="shared" si="158"/>
        <v>0</v>
      </c>
      <c r="W327" s="146">
        <f t="shared" si="158"/>
        <v>0</v>
      </c>
      <c r="X327" s="146">
        <f t="shared" si="158"/>
        <v>0</v>
      </c>
      <c r="Y327" s="146">
        <f t="shared" si="162"/>
        <v>0</v>
      </c>
      <c r="Z327" s="146">
        <f t="shared" si="162"/>
        <v>0</v>
      </c>
      <c r="AA327" s="146">
        <f t="shared" si="162"/>
        <v>0</v>
      </c>
      <c r="AB327" s="146">
        <f t="shared" si="162"/>
        <v>0</v>
      </c>
      <c r="AC327" s="146">
        <f t="shared" si="162"/>
        <v>0</v>
      </c>
      <c r="AD327" s="146">
        <f t="shared" si="162"/>
        <v>0</v>
      </c>
      <c r="AE327" s="146">
        <f t="shared" si="162"/>
        <v>0</v>
      </c>
      <c r="AF327" s="146">
        <f t="shared" si="162"/>
        <v>0</v>
      </c>
      <c r="AG327" s="146">
        <f t="shared" si="162"/>
        <v>0</v>
      </c>
      <c r="AH327" s="146">
        <f t="shared" si="162"/>
        <v>0</v>
      </c>
      <c r="AI327" s="146">
        <f t="shared" si="162"/>
        <v>0</v>
      </c>
      <c r="AJ327" s="146">
        <f t="shared" si="162"/>
        <v>0</v>
      </c>
      <c r="AK327" s="146">
        <f t="shared" si="162"/>
        <v>0</v>
      </c>
      <c r="AL327" s="146">
        <f t="shared" si="162"/>
        <v>0</v>
      </c>
      <c r="AM327" s="146">
        <f t="shared" si="162"/>
        <v>0</v>
      </c>
      <c r="AN327" s="146">
        <f t="shared" si="162"/>
        <v>0</v>
      </c>
      <c r="AO327" s="146">
        <f t="shared" si="162"/>
        <v>0</v>
      </c>
      <c r="AP327" s="146">
        <f t="shared" si="162"/>
        <v>0</v>
      </c>
      <c r="AQ327" s="146">
        <f t="shared" si="162"/>
        <v>0</v>
      </c>
      <c r="AR327" s="146">
        <f t="shared" si="162"/>
        <v>0</v>
      </c>
      <c r="AS327" s="146">
        <f t="shared" si="162"/>
        <v>0</v>
      </c>
      <c r="AT327" s="146">
        <f t="shared" si="162"/>
        <v>0</v>
      </c>
      <c r="AU327" s="146">
        <f t="shared" si="162"/>
        <v>0</v>
      </c>
      <c r="AV327" s="146">
        <f t="shared" si="162"/>
        <v>0</v>
      </c>
      <c r="AW327" s="146">
        <f t="shared" si="162"/>
        <v>0</v>
      </c>
      <c r="AX327" s="146">
        <f t="shared" si="162"/>
        <v>1</v>
      </c>
      <c r="AY327" s="146">
        <f t="shared" si="162"/>
        <v>1</v>
      </c>
      <c r="AZ327" s="146">
        <f t="shared" si="162"/>
        <v>1</v>
      </c>
      <c r="BA327" s="146">
        <f t="shared" si="162"/>
        <v>1</v>
      </c>
      <c r="BB327" s="146">
        <f t="shared" si="162"/>
        <v>1</v>
      </c>
      <c r="BC327" s="146">
        <f t="shared" si="162"/>
        <v>1</v>
      </c>
      <c r="BD327" s="146">
        <f t="shared" si="162"/>
        <v>1</v>
      </c>
      <c r="BE327" s="146">
        <f t="shared" si="161"/>
        <v>1</v>
      </c>
      <c r="BF327" s="146">
        <f t="shared" si="161"/>
        <v>1</v>
      </c>
      <c r="BG327" s="146">
        <f t="shared" si="161"/>
        <v>1</v>
      </c>
      <c r="BH327" s="146">
        <f t="shared" si="161"/>
        <v>1</v>
      </c>
      <c r="BI327" s="146">
        <f t="shared" si="161"/>
        <v>1</v>
      </c>
      <c r="BJ327" s="146">
        <f t="shared" si="161"/>
        <v>1</v>
      </c>
      <c r="BK327" s="146">
        <f t="shared" si="161"/>
        <v>1</v>
      </c>
      <c r="BL327" s="146">
        <f t="shared" si="161"/>
        <v>1</v>
      </c>
      <c r="BM327" s="146">
        <f t="shared" si="161"/>
        <v>1</v>
      </c>
      <c r="BN327" s="146">
        <f t="shared" si="161"/>
        <v>1</v>
      </c>
      <c r="BO327" s="146">
        <f t="shared" si="161"/>
        <v>1</v>
      </c>
    </row>
    <row r="328" spans="1:67" ht="15.75" x14ac:dyDescent="0.25">
      <c r="A328" s="112"/>
      <c r="B328" s="145" t="s">
        <v>1283</v>
      </c>
      <c r="C328" s="145" t="s">
        <v>1284</v>
      </c>
      <c r="D328" s="145" t="s">
        <v>9</v>
      </c>
      <c r="E328" s="224">
        <f>VLOOKUP(B328,'Cuadro Control'!C366:J2258,8,FALSE)</f>
        <v>1587346329.5488234</v>
      </c>
      <c r="F328" s="146">
        <f t="shared" si="157"/>
        <v>0.29899875353285565</v>
      </c>
      <c r="G328" s="147">
        <v>46498</v>
      </c>
      <c r="H328" s="147">
        <v>46508</v>
      </c>
      <c r="I328" s="146">
        <f t="shared" si="158"/>
        <v>0</v>
      </c>
      <c r="J328" s="146">
        <f t="shared" si="158"/>
        <v>0</v>
      </c>
      <c r="K328" s="146">
        <f t="shared" si="158"/>
        <v>0</v>
      </c>
      <c r="L328" s="146">
        <f t="shared" si="158"/>
        <v>0</v>
      </c>
      <c r="M328" s="146">
        <f t="shared" si="158"/>
        <v>0</v>
      </c>
      <c r="N328" s="146">
        <f t="shared" si="158"/>
        <v>0</v>
      </c>
      <c r="O328" s="146">
        <f t="shared" si="158"/>
        <v>0</v>
      </c>
      <c r="P328" s="146">
        <f t="shared" si="158"/>
        <v>0</v>
      </c>
      <c r="Q328" s="146">
        <f t="shared" si="158"/>
        <v>0</v>
      </c>
      <c r="R328" s="146">
        <f t="shared" si="158"/>
        <v>0</v>
      </c>
      <c r="S328" s="146">
        <f t="shared" si="158"/>
        <v>0</v>
      </c>
      <c r="T328" s="146">
        <f t="shared" si="158"/>
        <v>0</v>
      </c>
      <c r="U328" s="146">
        <f t="shared" si="158"/>
        <v>0</v>
      </c>
      <c r="V328" s="146">
        <f t="shared" si="158"/>
        <v>0</v>
      </c>
      <c r="W328" s="146">
        <f t="shared" si="158"/>
        <v>0</v>
      </c>
      <c r="X328" s="146">
        <f t="shared" si="158"/>
        <v>0</v>
      </c>
      <c r="Y328" s="146">
        <f t="shared" si="162"/>
        <v>0</v>
      </c>
      <c r="Z328" s="146">
        <f t="shared" si="162"/>
        <v>0</v>
      </c>
      <c r="AA328" s="146">
        <f t="shared" si="162"/>
        <v>0</v>
      </c>
      <c r="AB328" s="146">
        <f t="shared" si="162"/>
        <v>0</v>
      </c>
      <c r="AC328" s="146">
        <f t="shared" si="162"/>
        <v>0</v>
      </c>
      <c r="AD328" s="146">
        <f t="shared" si="162"/>
        <v>0</v>
      </c>
      <c r="AE328" s="146">
        <f t="shared" si="162"/>
        <v>0</v>
      </c>
      <c r="AF328" s="146">
        <f t="shared" si="162"/>
        <v>0</v>
      </c>
      <c r="AG328" s="146">
        <f t="shared" si="162"/>
        <v>0</v>
      </c>
      <c r="AH328" s="146">
        <f t="shared" si="162"/>
        <v>0</v>
      </c>
      <c r="AI328" s="146">
        <f t="shared" si="162"/>
        <v>0</v>
      </c>
      <c r="AJ328" s="146">
        <f t="shared" si="162"/>
        <v>0</v>
      </c>
      <c r="AK328" s="146">
        <f t="shared" si="162"/>
        <v>0</v>
      </c>
      <c r="AL328" s="146">
        <f t="shared" si="162"/>
        <v>0</v>
      </c>
      <c r="AM328" s="146">
        <f t="shared" si="162"/>
        <v>0</v>
      </c>
      <c r="AN328" s="146">
        <f t="shared" si="162"/>
        <v>0</v>
      </c>
      <c r="AO328" s="146">
        <f t="shared" si="162"/>
        <v>0</v>
      </c>
      <c r="AP328" s="146">
        <f t="shared" si="162"/>
        <v>0</v>
      </c>
      <c r="AQ328" s="146">
        <f t="shared" si="162"/>
        <v>0</v>
      </c>
      <c r="AR328" s="146">
        <f t="shared" si="162"/>
        <v>0</v>
      </c>
      <c r="AS328" s="146">
        <f t="shared" si="162"/>
        <v>0</v>
      </c>
      <c r="AT328" s="146">
        <f t="shared" si="162"/>
        <v>0</v>
      </c>
      <c r="AU328" s="146">
        <f t="shared" si="162"/>
        <v>0</v>
      </c>
      <c r="AV328" s="146">
        <f t="shared" si="162"/>
        <v>0</v>
      </c>
      <c r="AW328" s="146">
        <f t="shared" si="162"/>
        <v>0</v>
      </c>
      <c r="AX328" s="146">
        <f t="shared" si="162"/>
        <v>0.27272727272727271</v>
      </c>
      <c r="AY328" s="146">
        <f t="shared" si="162"/>
        <v>0.90909090909090906</v>
      </c>
      <c r="AZ328" s="146">
        <f t="shared" si="162"/>
        <v>1</v>
      </c>
      <c r="BA328" s="146">
        <f t="shared" si="162"/>
        <v>1</v>
      </c>
      <c r="BB328" s="146">
        <f t="shared" si="162"/>
        <v>1</v>
      </c>
      <c r="BC328" s="146">
        <f t="shared" si="162"/>
        <v>1</v>
      </c>
      <c r="BD328" s="146">
        <f t="shared" si="162"/>
        <v>1</v>
      </c>
      <c r="BE328" s="146">
        <f t="shared" si="161"/>
        <v>1</v>
      </c>
      <c r="BF328" s="146">
        <f t="shared" si="161"/>
        <v>1</v>
      </c>
      <c r="BG328" s="146">
        <f t="shared" si="161"/>
        <v>1</v>
      </c>
      <c r="BH328" s="146">
        <f t="shared" si="161"/>
        <v>1</v>
      </c>
      <c r="BI328" s="146">
        <f t="shared" si="161"/>
        <v>1</v>
      </c>
      <c r="BJ328" s="146">
        <f t="shared" si="161"/>
        <v>1</v>
      </c>
      <c r="BK328" s="146">
        <f t="shared" si="161"/>
        <v>1</v>
      </c>
      <c r="BL328" s="146">
        <f t="shared" si="161"/>
        <v>1</v>
      </c>
      <c r="BM328" s="146">
        <f t="shared" si="161"/>
        <v>1</v>
      </c>
      <c r="BN328" s="146">
        <f t="shared" si="161"/>
        <v>1</v>
      </c>
      <c r="BO328" s="146">
        <f t="shared" si="161"/>
        <v>1</v>
      </c>
    </row>
    <row r="329" spans="1:67" ht="31.5" x14ac:dyDescent="0.25">
      <c r="A329" s="112"/>
      <c r="B329" s="142" t="s">
        <v>1285</v>
      </c>
      <c r="C329" s="142" t="s">
        <v>1286</v>
      </c>
      <c r="D329" s="142" t="s">
        <v>9</v>
      </c>
      <c r="E329" s="223">
        <f>VLOOKUP(B329,'Cuadro Control'!C367:J2259,8,FALSE)</f>
        <v>179532477.23999998</v>
      </c>
      <c r="F329" s="143">
        <f t="shared" si="157"/>
        <v>3.3817438522495219E-2</v>
      </c>
      <c r="G329" s="144">
        <v>46500</v>
      </c>
      <c r="H329" s="144">
        <v>46513</v>
      </c>
      <c r="I329" s="143">
        <f t="shared" si="158"/>
        <v>0</v>
      </c>
      <c r="J329" s="143">
        <f t="shared" si="158"/>
        <v>0</v>
      </c>
      <c r="K329" s="143">
        <f t="shared" si="158"/>
        <v>0</v>
      </c>
      <c r="L329" s="143">
        <f t="shared" si="158"/>
        <v>0</v>
      </c>
      <c r="M329" s="143">
        <f t="shared" si="158"/>
        <v>0</v>
      </c>
      <c r="N329" s="143">
        <f t="shared" si="158"/>
        <v>0</v>
      </c>
      <c r="O329" s="143">
        <f t="shared" si="158"/>
        <v>0</v>
      </c>
      <c r="P329" s="143">
        <f t="shared" si="158"/>
        <v>0</v>
      </c>
      <c r="Q329" s="143">
        <f t="shared" si="158"/>
        <v>0</v>
      </c>
      <c r="R329" s="143">
        <f t="shared" si="158"/>
        <v>0</v>
      </c>
      <c r="S329" s="143">
        <f t="shared" si="158"/>
        <v>0</v>
      </c>
      <c r="T329" s="143">
        <f t="shared" si="158"/>
        <v>0</v>
      </c>
      <c r="U329" s="143">
        <f t="shared" si="158"/>
        <v>0</v>
      </c>
      <c r="V329" s="143">
        <f t="shared" si="158"/>
        <v>0</v>
      </c>
      <c r="W329" s="143">
        <f t="shared" si="158"/>
        <v>0</v>
      </c>
      <c r="X329" s="143">
        <f t="shared" si="158"/>
        <v>0</v>
      </c>
      <c r="Y329" s="143">
        <f t="shared" si="162"/>
        <v>0</v>
      </c>
      <c r="Z329" s="143">
        <f t="shared" si="162"/>
        <v>0</v>
      </c>
      <c r="AA329" s="143">
        <f t="shared" si="162"/>
        <v>0</v>
      </c>
      <c r="AB329" s="143">
        <f t="shared" si="162"/>
        <v>0</v>
      </c>
      <c r="AC329" s="143">
        <f t="shared" si="162"/>
        <v>0</v>
      </c>
      <c r="AD329" s="143">
        <f t="shared" si="162"/>
        <v>0</v>
      </c>
      <c r="AE329" s="143">
        <f t="shared" si="162"/>
        <v>0</v>
      </c>
      <c r="AF329" s="143">
        <f t="shared" si="162"/>
        <v>0</v>
      </c>
      <c r="AG329" s="143">
        <f t="shared" si="162"/>
        <v>0</v>
      </c>
      <c r="AH329" s="143">
        <f t="shared" si="162"/>
        <v>0</v>
      </c>
      <c r="AI329" s="143">
        <f t="shared" si="162"/>
        <v>0</v>
      </c>
      <c r="AJ329" s="143">
        <f t="shared" si="162"/>
        <v>0</v>
      </c>
      <c r="AK329" s="143">
        <f t="shared" si="162"/>
        <v>0</v>
      </c>
      <c r="AL329" s="143">
        <f t="shared" si="162"/>
        <v>0</v>
      </c>
      <c r="AM329" s="143">
        <f t="shared" si="162"/>
        <v>0</v>
      </c>
      <c r="AN329" s="143">
        <f t="shared" si="162"/>
        <v>0</v>
      </c>
      <c r="AO329" s="143">
        <f t="shared" si="162"/>
        <v>0</v>
      </c>
      <c r="AP329" s="143">
        <f t="shared" si="162"/>
        <v>0</v>
      </c>
      <c r="AQ329" s="143">
        <f t="shared" si="162"/>
        <v>0</v>
      </c>
      <c r="AR329" s="143">
        <f t="shared" si="162"/>
        <v>0</v>
      </c>
      <c r="AS329" s="143">
        <f t="shared" si="162"/>
        <v>0</v>
      </c>
      <c r="AT329" s="143">
        <f t="shared" si="162"/>
        <v>0</v>
      </c>
      <c r="AU329" s="143">
        <f t="shared" si="162"/>
        <v>0</v>
      </c>
      <c r="AV329" s="143">
        <f t="shared" si="162"/>
        <v>0</v>
      </c>
      <c r="AW329" s="143">
        <f t="shared" si="162"/>
        <v>0</v>
      </c>
      <c r="AX329" s="143">
        <f t="shared" si="162"/>
        <v>7.1428571428571425E-2</v>
      </c>
      <c r="AY329" s="143">
        <f t="shared" si="162"/>
        <v>0.5714285714285714</v>
      </c>
      <c r="AZ329" s="143">
        <f t="shared" si="162"/>
        <v>1</v>
      </c>
      <c r="BA329" s="143">
        <f t="shared" si="162"/>
        <v>1</v>
      </c>
      <c r="BB329" s="143">
        <f t="shared" si="162"/>
        <v>1</v>
      </c>
      <c r="BC329" s="143">
        <f t="shared" si="162"/>
        <v>1</v>
      </c>
      <c r="BD329" s="143">
        <f t="shared" si="162"/>
        <v>1</v>
      </c>
      <c r="BE329" s="143">
        <f t="shared" si="161"/>
        <v>1</v>
      </c>
      <c r="BF329" s="143">
        <f t="shared" si="161"/>
        <v>1</v>
      </c>
      <c r="BG329" s="143">
        <f t="shared" si="161"/>
        <v>1</v>
      </c>
      <c r="BH329" s="143">
        <f t="shared" si="161"/>
        <v>1</v>
      </c>
      <c r="BI329" s="143">
        <f t="shared" si="161"/>
        <v>1</v>
      </c>
      <c r="BJ329" s="143">
        <f t="shared" si="161"/>
        <v>1</v>
      </c>
      <c r="BK329" s="143">
        <f t="shared" si="161"/>
        <v>1</v>
      </c>
      <c r="BL329" s="143">
        <f t="shared" si="161"/>
        <v>1</v>
      </c>
      <c r="BM329" s="143">
        <f t="shared" si="161"/>
        <v>1</v>
      </c>
      <c r="BN329" s="143">
        <f t="shared" si="161"/>
        <v>1</v>
      </c>
      <c r="BO329" s="143">
        <f t="shared" si="161"/>
        <v>1</v>
      </c>
    </row>
    <row r="330" spans="1:67" ht="15.75" x14ac:dyDescent="0.25">
      <c r="A330" s="112"/>
      <c r="B330" s="148" t="s">
        <v>1287</v>
      </c>
      <c r="C330" s="148" t="s">
        <v>1986</v>
      </c>
      <c r="D330" s="148" t="s">
        <v>3</v>
      </c>
      <c r="E330" s="225">
        <f>VLOOKUP(B330,'Cuadro Control'!C368:J2260,8,FALSE)</f>
        <v>0</v>
      </c>
      <c r="F330" s="149">
        <f>IFERROR(E330/$E$314,0)</f>
        <v>0</v>
      </c>
      <c r="G330" s="150">
        <v>46606</v>
      </c>
      <c r="H330" s="150">
        <v>46606</v>
      </c>
      <c r="I330" s="149">
        <f t="shared" si="158"/>
        <v>0</v>
      </c>
      <c r="J330" s="149">
        <f t="shared" si="158"/>
        <v>0</v>
      </c>
      <c r="K330" s="149">
        <f t="shared" si="158"/>
        <v>0</v>
      </c>
      <c r="L330" s="149">
        <f t="shared" si="158"/>
        <v>0</v>
      </c>
      <c r="M330" s="149">
        <f t="shared" si="158"/>
        <v>0</v>
      </c>
      <c r="N330" s="149">
        <f t="shared" si="158"/>
        <v>0</v>
      </c>
      <c r="O330" s="149">
        <f t="shared" si="158"/>
        <v>0</v>
      </c>
      <c r="P330" s="149">
        <f t="shared" si="158"/>
        <v>0</v>
      </c>
      <c r="Q330" s="149">
        <f t="shared" si="158"/>
        <v>0</v>
      </c>
      <c r="R330" s="149">
        <f t="shared" si="158"/>
        <v>0</v>
      </c>
      <c r="S330" s="149">
        <f t="shared" si="158"/>
        <v>0</v>
      </c>
      <c r="T330" s="149">
        <f t="shared" si="158"/>
        <v>0</v>
      </c>
      <c r="U330" s="149">
        <f t="shared" si="158"/>
        <v>0</v>
      </c>
      <c r="V330" s="149">
        <f t="shared" si="158"/>
        <v>0</v>
      </c>
      <c r="W330" s="149">
        <f t="shared" si="158"/>
        <v>0</v>
      </c>
      <c r="X330" s="149">
        <f t="shared" ref="X330:AO330" si="163">IF($G330=0,0,IF(X$6&lt;$G330,0,IF(X$6&gt;$H330,1,(X$6-$G330+1)/($H330-$G330+1))))</f>
        <v>0</v>
      </c>
      <c r="Y330" s="149">
        <f t="shared" si="163"/>
        <v>0</v>
      </c>
      <c r="Z330" s="149">
        <f t="shared" si="163"/>
        <v>0</v>
      </c>
      <c r="AA330" s="149">
        <f t="shared" si="163"/>
        <v>0</v>
      </c>
      <c r="AB330" s="149">
        <f t="shared" si="163"/>
        <v>0</v>
      </c>
      <c r="AC330" s="149">
        <f t="shared" si="163"/>
        <v>0</v>
      </c>
      <c r="AD330" s="149">
        <f t="shared" si="163"/>
        <v>0</v>
      </c>
      <c r="AE330" s="149">
        <f t="shared" si="163"/>
        <v>0</v>
      </c>
      <c r="AF330" s="149">
        <f t="shared" si="163"/>
        <v>0</v>
      </c>
      <c r="AG330" s="149">
        <f t="shared" si="163"/>
        <v>0</v>
      </c>
      <c r="AH330" s="149">
        <f t="shared" si="163"/>
        <v>0</v>
      </c>
      <c r="AI330" s="149">
        <f t="shared" si="163"/>
        <v>0</v>
      </c>
      <c r="AJ330" s="149">
        <f t="shared" si="163"/>
        <v>0</v>
      </c>
      <c r="AK330" s="149">
        <f t="shared" si="163"/>
        <v>0</v>
      </c>
      <c r="AL330" s="149">
        <f t="shared" si="163"/>
        <v>0</v>
      </c>
      <c r="AM330" s="149">
        <f t="shared" si="163"/>
        <v>0</v>
      </c>
      <c r="AN330" s="149">
        <f t="shared" si="163"/>
        <v>0</v>
      </c>
      <c r="AO330" s="149">
        <f t="shared" si="163"/>
        <v>0</v>
      </c>
      <c r="AP330" s="149">
        <f t="shared" si="162"/>
        <v>0</v>
      </c>
      <c r="AQ330" s="149">
        <f t="shared" si="162"/>
        <v>0</v>
      </c>
      <c r="AR330" s="149">
        <f t="shared" si="162"/>
        <v>0</v>
      </c>
      <c r="AS330" s="149">
        <f t="shared" si="162"/>
        <v>0</v>
      </c>
      <c r="AT330" s="149">
        <f t="shared" si="162"/>
        <v>0</v>
      </c>
      <c r="AU330" s="149">
        <f t="shared" si="162"/>
        <v>0</v>
      </c>
      <c r="AV330" s="149">
        <f t="shared" si="162"/>
        <v>0</v>
      </c>
      <c r="AW330" s="149">
        <f t="shared" si="162"/>
        <v>0</v>
      </c>
      <c r="AX330" s="149">
        <f t="shared" si="162"/>
        <v>0</v>
      </c>
      <c r="AY330" s="149">
        <f t="shared" si="162"/>
        <v>0</v>
      </c>
      <c r="AZ330" s="149">
        <f t="shared" si="162"/>
        <v>0</v>
      </c>
      <c r="BA330" s="149">
        <f t="shared" si="162"/>
        <v>0</v>
      </c>
      <c r="BB330" s="149">
        <f t="shared" si="162"/>
        <v>0</v>
      </c>
      <c r="BC330" s="149">
        <f t="shared" si="162"/>
        <v>0</v>
      </c>
      <c r="BD330" s="149">
        <f t="shared" si="162"/>
        <v>0</v>
      </c>
      <c r="BE330" s="149">
        <f t="shared" si="161"/>
        <v>0</v>
      </c>
      <c r="BF330" s="149">
        <f t="shared" si="161"/>
        <v>0</v>
      </c>
      <c r="BG330" s="149">
        <f t="shared" si="161"/>
        <v>0</v>
      </c>
      <c r="BH330" s="149">
        <f t="shared" si="161"/>
        <v>0</v>
      </c>
      <c r="BI330" s="149">
        <f t="shared" si="161"/>
        <v>0</v>
      </c>
      <c r="BJ330" s="149">
        <f t="shared" si="161"/>
        <v>0</v>
      </c>
      <c r="BK330" s="149">
        <f t="shared" si="161"/>
        <v>0</v>
      </c>
      <c r="BL330" s="149">
        <f t="shared" si="161"/>
        <v>0</v>
      </c>
      <c r="BM330" s="149">
        <f t="shared" si="161"/>
        <v>0</v>
      </c>
      <c r="BN330" s="149">
        <f t="shared" si="161"/>
        <v>1</v>
      </c>
      <c r="BO330" s="149">
        <f t="shared" si="161"/>
        <v>1</v>
      </c>
    </row>
    <row r="331" spans="1:67" ht="15.75" x14ac:dyDescent="0.25">
      <c r="A331" s="112"/>
      <c r="B331" s="139" t="s">
        <v>1288</v>
      </c>
      <c r="C331" s="139" t="s">
        <v>1289</v>
      </c>
      <c r="D331" s="139" t="s">
        <v>38</v>
      </c>
      <c r="E331" s="222">
        <f>SUM(E332:E347)</f>
        <v>5308872732.0543728</v>
      </c>
      <c r="F331" s="140">
        <f>IFERROR(E331/$E$109,0)</f>
        <v>2.9408554574576196E-2</v>
      </c>
      <c r="G331" s="141">
        <v>46346</v>
      </c>
      <c r="H331" s="141">
        <v>46606</v>
      </c>
      <c r="I331" s="140">
        <f>SUMPRODUCT($F332:$F346,I332:I346)</f>
        <v>0</v>
      </c>
      <c r="J331" s="140">
        <f t="shared" ref="J331:BO331" si="164">SUMPRODUCT($F332:$F346,J332:J346)</f>
        <v>0</v>
      </c>
      <c r="K331" s="140">
        <f t="shared" si="164"/>
        <v>0</v>
      </c>
      <c r="L331" s="140">
        <f t="shared" si="164"/>
        <v>0</v>
      </c>
      <c r="M331" s="140">
        <f t="shared" si="164"/>
        <v>0</v>
      </c>
      <c r="N331" s="140">
        <f t="shared" si="164"/>
        <v>0</v>
      </c>
      <c r="O331" s="140">
        <f t="shared" si="164"/>
        <v>0</v>
      </c>
      <c r="P331" s="140">
        <f t="shared" si="164"/>
        <v>0</v>
      </c>
      <c r="Q331" s="140">
        <f t="shared" si="164"/>
        <v>0</v>
      </c>
      <c r="R331" s="140">
        <f t="shared" si="164"/>
        <v>0</v>
      </c>
      <c r="S331" s="140">
        <f t="shared" si="164"/>
        <v>0</v>
      </c>
      <c r="T331" s="140">
        <f t="shared" si="164"/>
        <v>0</v>
      </c>
      <c r="U331" s="140">
        <f t="shared" si="164"/>
        <v>0</v>
      </c>
      <c r="V331" s="140">
        <f t="shared" si="164"/>
        <v>0</v>
      </c>
      <c r="W331" s="140">
        <f t="shared" si="164"/>
        <v>0</v>
      </c>
      <c r="X331" s="140">
        <f t="shared" si="164"/>
        <v>0</v>
      </c>
      <c r="Y331" s="140">
        <f t="shared" si="164"/>
        <v>0</v>
      </c>
      <c r="Z331" s="140">
        <f t="shared" si="164"/>
        <v>0</v>
      </c>
      <c r="AA331" s="140">
        <f t="shared" si="164"/>
        <v>0</v>
      </c>
      <c r="AB331" s="140">
        <f t="shared" si="164"/>
        <v>1.7428219822204871E-3</v>
      </c>
      <c r="AC331" s="140">
        <f t="shared" si="164"/>
        <v>1.3942575857763897E-2</v>
      </c>
      <c r="AD331" s="140">
        <f t="shared" si="164"/>
        <v>1.5685397839984384E-2</v>
      </c>
      <c r="AE331" s="140">
        <f t="shared" si="164"/>
        <v>1.5685397839984384E-2</v>
      </c>
      <c r="AF331" s="140">
        <f t="shared" si="164"/>
        <v>1.5685397839984384E-2</v>
      </c>
      <c r="AG331" s="140">
        <f t="shared" si="164"/>
        <v>1.5685397839984384E-2</v>
      </c>
      <c r="AH331" s="140">
        <f t="shared" si="164"/>
        <v>2.8760971566995162E-2</v>
      </c>
      <c r="AI331" s="140">
        <f t="shared" si="164"/>
        <v>7.4824596020606232E-2</v>
      </c>
      <c r="AJ331" s="140">
        <f t="shared" si="164"/>
        <v>0.12159739126547237</v>
      </c>
      <c r="AK331" s="140">
        <f t="shared" si="164"/>
        <v>0.17376706331582181</v>
      </c>
      <c r="AL331" s="140">
        <f t="shared" si="164"/>
        <v>0.2596319881087919</v>
      </c>
      <c r="AM331" s="140">
        <f t="shared" si="164"/>
        <v>0.35956331954322446</v>
      </c>
      <c r="AN331" s="140">
        <f t="shared" si="164"/>
        <v>0.41666693750575734</v>
      </c>
      <c r="AO331" s="140">
        <f t="shared" si="164"/>
        <v>0.41666693750575734</v>
      </c>
      <c r="AP331" s="140">
        <f t="shared" si="164"/>
        <v>0.41666693750575734</v>
      </c>
      <c r="AQ331" s="140">
        <f t="shared" si="164"/>
        <v>0.41666693750575734</v>
      </c>
      <c r="AR331" s="140">
        <f t="shared" si="164"/>
        <v>0.41666693750575734</v>
      </c>
      <c r="AS331" s="140">
        <f t="shared" si="164"/>
        <v>0.41666693750575734</v>
      </c>
      <c r="AT331" s="140">
        <f t="shared" si="164"/>
        <v>0.41666693750575734</v>
      </c>
      <c r="AU331" s="140">
        <f t="shared" si="164"/>
        <v>0.41666693750575734</v>
      </c>
      <c r="AV331" s="140">
        <f t="shared" si="164"/>
        <v>0.41666693750575734</v>
      </c>
      <c r="AW331" s="140">
        <f t="shared" si="164"/>
        <v>0.41666693750575734</v>
      </c>
      <c r="AX331" s="140">
        <f t="shared" si="164"/>
        <v>0.64850810003989967</v>
      </c>
      <c r="AY331" s="140">
        <f t="shared" si="164"/>
        <v>0.65513051627204211</v>
      </c>
      <c r="AZ331" s="140">
        <f t="shared" si="164"/>
        <v>0.83720112037603167</v>
      </c>
      <c r="BA331" s="140">
        <f t="shared" si="164"/>
        <v>0.9909820163940013</v>
      </c>
      <c r="BB331" s="140">
        <f t="shared" si="164"/>
        <v>1</v>
      </c>
      <c r="BC331" s="140">
        <f t="shared" si="164"/>
        <v>1</v>
      </c>
      <c r="BD331" s="140">
        <f t="shared" si="164"/>
        <v>1</v>
      </c>
      <c r="BE331" s="140">
        <f t="shared" si="164"/>
        <v>1</v>
      </c>
      <c r="BF331" s="140">
        <f t="shared" si="164"/>
        <v>1</v>
      </c>
      <c r="BG331" s="140">
        <f t="shared" si="164"/>
        <v>1</v>
      </c>
      <c r="BH331" s="140">
        <f t="shared" si="164"/>
        <v>1</v>
      </c>
      <c r="BI331" s="140">
        <f t="shared" si="164"/>
        <v>1</v>
      </c>
      <c r="BJ331" s="140">
        <f t="shared" si="164"/>
        <v>1</v>
      </c>
      <c r="BK331" s="140">
        <f t="shared" si="164"/>
        <v>1</v>
      </c>
      <c r="BL331" s="140">
        <f t="shared" si="164"/>
        <v>1</v>
      </c>
      <c r="BM331" s="140">
        <f t="shared" si="164"/>
        <v>1</v>
      </c>
      <c r="BN331" s="140">
        <f t="shared" si="164"/>
        <v>1</v>
      </c>
      <c r="BO331" s="140">
        <f t="shared" si="164"/>
        <v>1</v>
      </c>
    </row>
    <row r="332" spans="1:67" ht="15.75" x14ac:dyDescent="0.25">
      <c r="A332" s="112"/>
      <c r="B332" s="145" t="s">
        <v>1290</v>
      </c>
      <c r="C332" s="145" t="s">
        <v>1291</v>
      </c>
      <c r="D332" s="145" t="s">
        <v>22</v>
      </c>
      <c r="E332" s="224">
        <f>VLOOKUP(B332,'Cuadro Control'!C370:J2262,8,FALSE)</f>
        <v>83271780.884117648</v>
      </c>
      <c r="F332" s="146">
        <f t="shared" ref="F332:F346" si="165">IFERROR(E332/$E$331,0)</f>
        <v>1.5685397839984384E-2</v>
      </c>
      <c r="G332" s="147">
        <v>46346</v>
      </c>
      <c r="H332" s="147">
        <v>46354</v>
      </c>
      <c r="I332" s="146">
        <f t="shared" ref="I332:X347" si="166">IF($G332=0,0,IF(I$6&lt;$G332,0,IF(I$6&gt;$H332,1,(I$6-$G332+1)/($H332-$G332+1))))</f>
        <v>0</v>
      </c>
      <c r="J332" s="146">
        <f t="shared" si="166"/>
        <v>0</v>
      </c>
      <c r="K332" s="146">
        <f t="shared" si="166"/>
        <v>0</v>
      </c>
      <c r="L332" s="146">
        <f t="shared" si="166"/>
        <v>0</v>
      </c>
      <c r="M332" s="146">
        <f t="shared" si="166"/>
        <v>0</v>
      </c>
      <c r="N332" s="146">
        <f t="shared" si="166"/>
        <v>0</v>
      </c>
      <c r="O332" s="146">
        <f t="shared" si="166"/>
        <v>0</v>
      </c>
      <c r="P332" s="146">
        <f t="shared" si="166"/>
        <v>0</v>
      </c>
      <c r="Q332" s="146">
        <f t="shared" si="166"/>
        <v>0</v>
      </c>
      <c r="R332" s="146">
        <f t="shared" si="166"/>
        <v>0</v>
      </c>
      <c r="S332" s="146">
        <f t="shared" si="166"/>
        <v>0</v>
      </c>
      <c r="T332" s="146">
        <f t="shared" si="166"/>
        <v>0</v>
      </c>
      <c r="U332" s="146">
        <f t="shared" si="166"/>
        <v>0</v>
      </c>
      <c r="V332" s="146">
        <f t="shared" si="166"/>
        <v>0</v>
      </c>
      <c r="W332" s="146">
        <f t="shared" si="166"/>
        <v>0</v>
      </c>
      <c r="X332" s="146">
        <f t="shared" si="166"/>
        <v>0</v>
      </c>
      <c r="Y332" s="146">
        <f t="shared" ref="Y332:BD339" si="167">IF($G332=0,0,IF(Y$6&lt;$G332,0,IF(Y$6&gt;$H332,1,(Y$6-$G332+1)/($H332-$G332+1))))</f>
        <v>0</v>
      </c>
      <c r="Z332" s="146">
        <f t="shared" si="167"/>
        <v>0</v>
      </c>
      <c r="AA332" s="146">
        <f t="shared" si="167"/>
        <v>0</v>
      </c>
      <c r="AB332" s="146">
        <f t="shared" si="167"/>
        <v>0.1111111111111111</v>
      </c>
      <c r="AC332" s="146">
        <f t="shared" si="167"/>
        <v>0.88888888888888884</v>
      </c>
      <c r="AD332" s="146">
        <f t="shared" si="167"/>
        <v>1</v>
      </c>
      <c r="AE332" s="146">
        <f t="shared" si="167"/>
        <v>1</v>
      </c>
      <c r="AF332" s="146">
        <f t="shared" si="167"/>
        <v>1</v>
      </c>
      <c r="AG332" s="146">
        <f t="shared" si="167"/>
        <v>1</v>
      </c>
      <c r="AH332" s="146">
        <f t="shared" si="167"/>
        <v>1</v>
      </c>
      <c r="AI332" s="146">
        <f t="shared" si="167"/>
        <v>1</v>
      </c>
      <c r="AJ332" s="146">
        <f t="shared" si="167"/>
        <v>1</v>
      </c>
      <c r="AK332" s="146">
        <f t="shared" si="167"/>
        <v>1</v>
      </c>
      <c r="AL332" s="146">
        <f t="shared" si="167"/>
        <v>1</v>
      </c>
      <c r="AM332" s="146">
        <f t="shared" si="167"/>
        <v>1</v>
      </c>
      <c r="AN332" s="146">
        <f t="shared" si="167"/>
        <v>1</v>
      </c>
      <c r="AO332" s="146">
        <f t="shared" si="167"/>
        <v>1</v>
      </c>
      <c r="AP332" s="146">
        <f t="shared" si="167"/>
        <v>1</v>
      </c>
      <c r="AQ332" s="146">
        <f t="shared" si="167"/>
        <v>1</v>
      </c>
      <c r="AR332" s="146">
        <f t="shared" si="167"/>
        <v>1</v>
      </c>
      <c r="AS332" s="146">
        <f t="shared" si="167"/>
        <v>1</v>
      </c>
      <c r="AT332" s="146">
        <f t="shared" si="167"/>
        <v>1</v>
      </c>
      <c r="AU332" s="146">
        <f t="shared" si="167"/>
        <v>1</v>
      </c>
      <c r="AV332" s="146">
        <f t="shared" si="167"/>
        <v>1</v>
      </c>
      <c r="AW332" s="146">
        <f t="shared" si="167"/>
        <v>1</v>
      </c>
      <c r="AX332" s="146">
        <f t="shared" si="167"/>
        <v>1</v>
      </c>
      <c r="AY332" s="146">
        <f t="shared" si="167"/>
        <v>1</v>
      </c>
      <c r="AZ332" s="146">
        <f t="shared" si="167"/>
        <v>1</v>
      </c>
      <c r="BA332" s="146">
        <f t="shared" si="167"/>
        <v>1</v>
      </c>
      <c r="BB332" s="146">
        <f t="shared" si="167"/>
        <v>1</v>
      </c>
      <c r="BC332" s="146">
        <f t="shared" si="167"/>
        <v>1</v>
      </c>
      <c r="BD332" s="146">
        <f t="shared" si="167"/>
        <v>1</v>
      </c>
      <c r="BE332" s="146">
        <f t="shared" ref="BE332:BO338" si="168">IF($G332=0,0,IF(BE$6&lt;$G332,0,IF(BE$6&gt;$H332,1,(BE$6-$G332+1)/($H332-$G332+1))))</f>
        <v>1</v>
      </c>
      <c r="BF332" s="146">
        <f t="shared" si="168"/>
        <v>1</v>
      </c>
      <c r="BG332" s="146">
        <f t="shared" si="168"/>
        <v>1</v>
      </c>
      <c r="BH332" s="146">
        <f t="shared" si="168"/>
        <v>1</v>
      </c>
      <c r="BI332" s="146">
        <f t="shared" si="168"/>
        <v>1</v>
      </c>
      <c r="BJ332" s="146">
        <f t="shared" si="168"/>
        <v>1</v>
      </c>
      <c r="BK332" s="146">
        <f t="shared" si="168"/>
        <v>1</v>
      </c>
      <c r="BL332" s="146">
        <f t="shared" si="168"/>
        <v>1</v>
      </c>
      <c r="BM332" s="146">
        <f t="shared" si="168"/>
        <v>1</v>
      </c>
      <c r="BN332" s="146">
        <f t="shared" si="168"/>
        <v>1</v>
      </c>
      <c r="BO332" s="146">
        <f t="shared" si="168"/>
        <v>1</v>
      </c>
    </row>
    <row r="333" spans="1:67" ht="15.75" x14ac:dyDescent="0.25">
      <c r="A333" s="112"/>
      <c r="B333" s="145" t="s">
        <v>1292</v>
      </c>
      <c r="C333" s="145" t="s">
        <v>1293</v>
      </c>
      <c r="D333" s="145" t="s">
        <v>9</v>
      </c>
      <c r="E333" s="224">
        <f>VLOOKUP(B333,'Cuadro Control'!C371:J2263,8,FALSE)</f>
        <v>312374505.66882348</v>
      </c>
      <c r="F333" s="146">
        <f t="shared" si="165"/>
        <v>5.8840081771548515E-2</v>
      </c>
      <c r="G333" s="147">
        <v>46387</v>
      </c>
      <c r="H333" s="147">
        <v>46395</v>
      </c>
      <c r="I333" s="146">
        <f t="shared" si="166"/>
        <v>0</v>
      </c>
      <c r="J333" s="146">
        <f t="shared" si="166"/>
        <v>0</v>
      </c>
      <c r="K333" s="146">
        <f t="shared" si="166"/>
        <v>0</v>
      </c>
      <c r="L333" s="146">
        <f t="shared" si="166"/>
        <v>0</v>
      </c>
      <c r="M333" s="146">
        <f t="shared" si="166"/>
        <v>0</v>
      </c>
      <c r="N333" s="146">
        <f t="shared" si="166"/>
        <v>0</v>
      </c>
      <c r="O333" s="146">
        <f t="shared" si="166"/>
        <v>0</v>
      </c>
      <c r="P333" s="146">
        <f t="shared" si="166"/>
        <v>0</v>
      </c>
      <c r="Q333" s="146">
        <f t="shared" si="166"/>
        <v>0</v>
      </c>
      <c r="R333" s="146">
        <f t="shared" si="166"/>
        <v>0</v>
      </c>
      <c r="S333" s="146">
        <f t="shared" si="166"/>
        <v>0</v>
      </c>
      <c r="T333" s="146">
        <f t="shared" si="166"/>
        <v>0</v>
      </c>
      <c r="U333" s="146">
        <f t="shared" si="166"/>
        <v>0</v>
      </c>
      <c r="V333" s="146">
        <f t="shared" si="166"/>
        <v>0</v>
      </c>
      <c r="W333" s="146">
        <f t="shared" si="166"/>
        <v>0</v>
      </c>
      <c r="X333" s="146">
        <f t="shared" si="166"/>
        <v>0</v>
      </c>
      <c r="Y333" s="146">
        <f t="shared" si="167"/>
        <v>0</v>
      </c>
      <c r="Z333" s="146">
        <f t="shared" si="167"/>
        <v>0</v>
      </c>
      <c r="AA333" s="146">
        <f t="shared" si="167"/>
        <v>0</v>
      </c>
      <c r="AB333" s="146">
        <f t="shared" si="167"/>
        <v>0</v>
      </c>
      <c r="AC333" s="146">
        <f t="shared" si="167"/>
        <v>0</v>
      </c>
      <c r="AD333" s="146">
        <f t="shared" si="167"/>
        <v>0</v>
      </c>
      <c r="AE333" s="146">
        <f t="shared" si="167"/>
        <v>0</v>
      </c>
      <c r="AF333" s="146">
        <f t="shared" si="167"/>
        <v>0</v>
      </c>
      <c r="AG333" s="146">
        <f t="shared" si="167"/>
        <v>0</v>
      </c>
      <c r="AH333" s="146">
        <f t="shared" si="167"/>
        <v>0.22222222222222221</v>
      </c>
      <c r="AI333" s="146">
        <f t="shared" si="167"/>
        <v>1</v>
      </c>
      <c r="AJ333" s="146">
        <f t="shared" si="167"/>
        <v>1</v>
      </c>
      <c r="AK333" s="146">
        <f t="shared" si="167"/>
        <v>1</v>
      </c>
      <c r="AL333" s="146">
        <f t="shared" si="167"/>
        <v>1</v>
      </c>
      <c r="AM333" s="146">
        <f t="shared" si="167"/>
        <v>1</v>
      </c>
      <c r="AN333" s="146">
        <f t="shared" si="167"/>
        <v>1</v>
      </c>
      <c r="AO333" s="146">
        <f t="shared" si="167"/>
        <v>1</v>
      </c>
      <c r="AP333" s="146">
        <f t="shared" si="167"/>
        <v>1</v>
      </c>
      <c r="AQ333" s="146">
        <f t="shared" si="167"/>
        <v>1</v>
      </c>
      <c r="AR333" s="146">
        <f t="shared" si="167"/>
        <v>1</v>
      </c>
      <c r="AS333" s="146">
        <f t="shared" si="167"/>
        <v>1</v>
      </c>
      <c r="AT333" s="146">
        <f t="shared" si="167"/>
        <v>1</v>
      </c>
      <c r="AU333" s="146">
        <f t="shared" si="167"/>
        <v>1</v>
      </c>
      <c r="AV333" s="146">
        <f t="shared" si="167"/>
        <v>1</v>
      </c>
      <c r="AW333" s="146">
        <f t="shared" si="167"/>
        <v>1</v>
      </c>
      <c r="AX333" s="146">
        <f t="shared" si="167"/>
        <v>1</v>
      </c>
      <c r="AY333" s="146">
        <f t="shared" si="167"/>
        <v>1</v>
      </c>
      <c r="AZ333" s="146">
        <f t="shared" si="167"/>
        <v>1</v>
      </c>
      <c r="BA333" s="146">
        <f t="shared" si="167"/>
        <v>1</v>
      </c>
      <c r="BB333" s="146">
        <f t="shared" si="167"/>
        <v>1</v>
      </c>
      <c r="BC333" s="146">
        <f t="shared" si="167"/>
        <v>1</v>
      </c>
      <c r="BD333" s="146">
        <f t="shared" si="167"/>
        <v>1</v>
      </c>
      <c r="BE333" s="146">
        <f t="shared" si="168"/>
        <v>1</v>
      </c>
      <c r="BF333" s="146">
        <f t="shared" si="168"/>
        <v>1</v>
      </c>
      <c r="BG333" s="146">
        <f t="shared" si="168"/>
        <v>1</v>
      </c>
      <c r="BH333" s="146">
        <f t="shared" si="168"/>
        <v>1</v>
      </c>
      <c r="BI333" s="146">
        <f t="shared" si="168"/>
        <v>1</v>
      </c>
      <c r="BJ333" s="146">
        <f t="shared" si="168"/>
        <v>1</v>
      </c>
      <c r="BK333" s="146">
        <f t="shared" si="168"/>
        <v>1</v>
      </c>
      <c r="BL333" s="146">
        <f t="shared" si="168"/>
        <v>1</v>
      </c>
      <c r="BM333" s="146">
        <f t="shared" si="168"/>
        <v>1</v>
      </c>
      <c r="BN333" s="146">
        <f t="shared" si="168"/>
        <v>1</v>
      </c>
      <c r="BO333" s="146">
        <f t="shared" si="168"/>
        <v>1</v>
      </c>
    </row>
    <row r="334" spans="1:67" ht="15.75" x14ac:dyDescent="0.25">
      <c r="A334" s="112"/>
      <c r="B334" s="142" t="s">
        <v>1294</v>
      </c>
      <c r="C334" s="142" t="s">
        <v>1295</v>
      </c>
      <c r="D334" s="142" t="s">
        <v>6</v>
      </c>
      <c r="E334" s="223">
        <f>VLOOKUP(B334,'Cuadro Control'!C372:J2264,8,FALSE)</f>
        <v>9527825.6870364472</v>
      </c>
      <c r="F334" s="143">
        <f t="shared" si="165"/>
        <v>1.794698454439963E-3</v>
      </c>
      <c r="G334" s="144">
        <v>46395</v>
      </c>
      <c r="H334" s="144">
        <v>46400</v>
      </c>
      <c r="I334" s="143">
        <f t="shared" si="166"/>
        <v>0</v>
      </c>
      <c r="J334" s="143">
        <f t="shared" si="166"/>
        <v>0</v>
      </c>
      <c r="K334" s="143">
        <f t="shared" si="166"/>
        <v>0</v>
      </c>
      <c r="L334" s="143">
        <f t="shared" si="166"/>
        <v>0</v>
      </c>
      <c r="M334" s="143">
        <f t="shared" si="166"/>
        <v>0</v>
      </c>
      <c r="N334" s="143">
        <f t="shared" si="166"/>
        <v>0</v>
      </c>
      <c r="O334" s="143">
        <f t="shared" si="166"/>
        <v>0</v>
      </c>
      <c r="P334" s="143">
        <f t="shared" si="166"/>
        <v>0</v>
      </c>
      <c r="Q334" s="143">
        <f t="shared" si="166"/>
        <v>0</v>
      </c>
      <c r="R334" s="143">
        <f t="shared" si="166"/>
        <v>0</v>
      </c>
      <c r="S334" s="143">
        <f t="shared" si="166"/>
        <v>0</v>
      </c>
      <c r="T334" s="143">
        <f t="shared" si="166"/>
        <v>0</v>
      </c>
      <c r="U334" s="143">
        <f t="shared" si="166"/>
        <v>0</v>
      </c>
      <c r="V334" s="143">
        <f t="shared" si="166"/>
        <v>0</v>
      </c>
      <c r="W334" s="143">
        <f t="shared" si="166"/>
        <v>0</v>
      </c>
      <c r="X334" s="143">
        <f t="shared" si="166"/>
        <v>0</v>
      </c>
      <c r="Y334" s="143">
        <f t="shared" si="167"/>
        <v>0</v>
      </c>
      <c r="Z334" s="143">
        <f t="shared" si="167"/>
        <v>0</v>
      </c>
      <c r="AA334" s="143">
        <f t="shared" si="167"/>
        <v>0</v>
      </c>
      <c r="AB334" s="143">
        <f t="shared" si="167"/>
        <v>0</v>
      </c>
      <c r="AC334" s="143">
        <f t="shared" si="167"/>
        <v>0</v>
      </c>
      <c r="AD334" s="143">
        <f t="shared" si="167"/>
        <v>0</v>
      </c>
      <c r="AE334" s="143">
        <f t="shared" si="167"/>
        <v>0</v>
      </c>
      <c r="AF334" s="143">
        <f t="shared" si="167"/>
        <v>0</v>
      </c>
      <c r="AG334" s="143">
        <f t="shared" si="167"/>
        <v>0</v>
      </c>
      <c r="AH334" s="143">
        <f t="shared" si="167"/>
        <v>0</v>
      </c>
      <c r="AI334" s="143">
        <f t="shared" si="167"/>
        <v>0.16666666666666666</v>
      </c>
      <c r="AJ334" s="143">
        <f t="shared" si="167"/>
        <v>1</v>
      </c>
      <c r="AK334" s="143">
        <f t="shared" si="167"/>
        <v>1</v>
      </c>
      <c r="AL334" s="143">
        <f t="shared" si="167"/>
        <v>1</v>
      </c>
      <c r="AM334" s="143">
        <f t="shared" si="167"/>
        <v>1</v>
      </c>
      <c r="AN334" s="143">
        <f t="shared" si="167"/>
        <v>1</v>
      </c>
      <c r="AO334" s="143">
        <f t="shared" si="167"/>
        <v>1</v>
      </c>
      <c r="AP334" s="143">
        <f t="shared" si="167"/>
        <v>1</v>
      </c>
      <c r="AQ334" s="143">
        <f t="shared" si="167"/>
        <v>1</v>
      </c>
      <c r="AR334" s="143">
        <f t="shared" si="167"/>
        <v>1</v>
      </c>
      <c r="AS334" s="143">
        <f t="shared" si="167"/>
        <v>1</v>
      </c>
      <c r="AT334" s="143">
        <f t="shared" si="167"/>
        <v>1</v>
      </c>
      <c r="AU334" s="143">
        <f t="shared" si="167"/>
        <v>1</v>
      </c>
      <c r="AV334" s="143">
        <f t="shared" si="167"/>
        <v>1</v>
      </c>
      <c r="AW334" s="143">
        <f t="shared" si="167"/>
        <v>1</v>
      </c>
      <c r="AX334" s="143">
        <f t="shared" si="167"/>
        <v>1</v>
      </c>
      <c r="AY334" s="143">
        <f t="shared" si="167"/>
        <v>1</v>
      </c>
      <c r="AZ334" s="143">
        <f t="shared" si="167"/>
        <v>1</v>
      </c>
      <c r="BA334" s="143">
        <f t="shared" si="167"/>
        <v>1</v>
      </c>
      <c r="BB334" s="143">
        <f t="shared" si="167"/>
        <v>1</v>
      </c>
      <c r="BC334" s="143">
        <f t="shared" si="167"/>
        <v>1</v>
      </c>
      <c r="BD334" s="143">
        <f t="shared" si="167"/>
        <v>1</v>
      </c>
      <c r="BE334" s="143">
        <f t="shared" si="168"/>
        <v>1</v>
      </c>
      <c r="BF334" s="143">
        <f t="shared" si="168"/>
        <v>1</v>
      </c>
      <c r="BG334" s="143">
        <f t="shared" si="168"/>
        <v>1</v>
      </c>
      <c r="BH334" s="143">
        <f t="shared" si="168"/>
        <v>1</v>
      </c>
      <c r="BI334" s="143">
        <f t="shared" si="168"/>
        <v>1</v>
      </c>
      <c r="BJ334" s="143">
        <f t="shared" si="168"/>
        <v>1</v>
      </c>
      <c r="BK334" s="143">
        <f t="shared" si="168"/>
        <v>1</v>
      </c>
      <c r="BL334" s="143">
        <f t="shared" si="168"/>
        <v>1</v>
      </c>
      <c r="BM334" s="143">
        <f t="shared" si="168"/>
        <v>1</v>
      </c>
      <c r="BN334" s="143">
        <f t="shared" si="168"/>
        <v>1</v>
      </c>
      <c r="BO334" s="143">
        <f t="shared" si="168"/>
        <v>1</v>
      </c>
    </row>
    <row r="335" spans="1:67" ht="15.75" x14ac:dyDescent="0.25">
      <c r="A335" s="112"/>
      <c r="B335" s="145" t="s">
        <v>1296</v>
      </c>
      <c r="C335" s="145" t="s">
        <v>1297</v>
      </c>
      <c r="D335" s="145" t="s">
        <v>19</v>
      </c>
      <c r="E335" s="224">
        <f>VLOOKUP(B335,'Cuadro Control'!C373:J2265,8,FALSE)</f>
        <v>320494616.71764702</v>
      </c>
      <c r="F335" s="146">
        <f t="shared" si="165"/>
        <v>6.0369617599332674E-2</v>
      </c>
      <c r="G335" s="147">
        <v>46400</v>
      </c>
      <c r="H335" s="147">
        <v>46403</v>
      </c>
      <c r="I335" s="146">
        <f t="shared" si="166"/>
        <v>0</v>
      </c>
      <c r="J335" s="146">
        <f t="shared" si="166"/>
        <v>0</v>
      </c>
      <c r="K335" s="146">
        <f t="shared" si="166"/>
        <v>0</v>
      </c>
      <c r="L335" s="146">
        <f t="shared" si="166"/>
        <v>0</v>
      </c>
      <c r="M335" s="146">
        <f t="shared" si="166"/>
        <v>0</v>
      </c>
      <c r="N335" s="146">
        <f t="shared" si="166"/>
        <v>0</v>
      </c>
      <c r="O335" s="146">
        <f t="shared" si="166"/>
        <v>0</v>
      </c>
      <c r="P335" s="146">
        <f t="shared" si="166"/>
        <v>0</v>
      </c>
      <c r="Q335" s="146">
        <f t="shared" si="166"/>
        <v>0</v>
      </c>
      <c r="R335" s="146">
        <f t="shared" si="166"/>
        <v>0</v>
      </c>
      <c r="S335" s="146">
        <f t="shared" si="166"/>
        <v>0</v>
      </c>
      <c r="T335" s="146">
        <f t="shared" si="166"/>
        <v>0</v>
      </c>
      <c r="U335" s="146">
        <f t="shared" si="166"/>
        <v>0</v>
      </c>
      <c r="V335" s="146">
        <f t="shared" si="166"/>
        <v>0</v>
      </c>
      <c r="W335" s="146">
        <f t="shared" si="166"/>
        <v>0</v>
      </c>
      <c r="X335" s="146">
        <f t="shared" si="166"/>
        <v>0</v>
      </c>
      <c r="Y335" s="146">
        <f t="shared" si="167"/>
        <v>0</v>
      </c>
      <c r="Z335" s="146">
        <f t="shared" si="167"/>
        <v>0</v>
      </c>
      <c r="AA335" s="146">
        <f t="shared" si="167"/>
        <v>0</v>
      </c>
      <c r="AB335" s="146">
        <f t="shared" si="167"/>
        <v>0</v>
      </c>
      <c r="AC335" s="146">
        <f t="shared" si="167"/>
        <v>0</v>
      </c>
      <c r="AD335" s="146">
        <f t="shared" si="167"/>
        <v>0</v>
      </c>
      <c r="AE335" s="146">
        <f t="shared" si="167"/>
        <v>0</v>
      </c>
      <c r="AF335" s="146">
        <f t="shared" si="167"/>
        <v>0</v>
      </c>
      <c r="AG335" s="146">
        <f t="shared" si="167"/>
        <v>0</v>
      </c>
      <c r="AH335" s="146">
        <f t="shared" si="167"/>
        <v>0</v>
      </c>
      <c r="AI335" s="146">
        <f t="shared" si="167"/>
        <v>0</v>
      </c>
      <c r="AJ335" s="146">
        <f t="shared" si="167"/>
        <v>0.75</v>
      </c>
      <c r="AK335" s="146">
        <f t="shared" si="167"/>
        <v>1</v>
      </c>
      <c r="AL335" s="146">
        <f t="shared" si="167"/>
        <v>1</v>
      </c>
      <c r="AM335" s="146">
        <f t="shared" si="167"/>
        <v>1</v>
      </c>
      <c r="AN335" s="146">
        <f t="shared" si="167"/>
        <v>1</v>
      </c>
      <c r="AO335" s="146">
        <f t="shared" si="167"/>
        <v>1</v>
      </c>
      <c r="AP335" s="146">
        <f t="shared" si="167"/>
        <v>1</v>
      </c>
      <c r="AQ335" s="146">
        <f t="shared" si="167"/>
        <v>1</v>
      </c>
      <c r="AR335" s="146">
        <f t="shared" si="167"/>
        <v>1</v>
      </c>
      <c r="AS335" s="146">
        <f t="shared" si="167"/>
        <v>1</v>
      </c>
      <c r="AT335" s="146">
        <f t="shared" si="167"/>
        <v>1</v>
      </c>
      <c r="AU335" s="146">
        <f t="shared" si="167"/>
        <v>1</v>
      </c>
      <c r="AV335" s="146">
        <f t="shared" si="167"/>
        <v>1</v>
      </c>
      <c r="AW335" s="146">
        <f t="shared" si="167"/>
        <v>1</v>
      </c>
      <c r="AX335" s="146">
        <f t="shared" si="167"/>
        <v>1</v>
      </c>
      <c r="AY335" s="146">
        <f t="shared" si="167"/>
        <v>1</v>
      </c>
      <c r="AZ335" s="146">
        <f t="shared" si="167"/>
        <v>1</v>
      </c>
      <c r="BA335" s="146">
        <f t="shared" si="167"/>
        <v>1</v>
      </c>
      <c r="BB335" s="146">
        <f t="shared" si="167"/>
        <v>1</v>
      </c>
      <c r="BC335" s="146">
        <f t="shared" si="167"/>
        <v>1</v>
      </c>
      <c r="BD335" s="146">
        <f t="shared" si="167"/>
        <v>1</v>
      </c>
      <c r="BE335" s="146">
        <f t="shared" si="168"/>
        <v>1</v>
      </c>
      <c r="BF335" s="146">
        <f t="shared" si="168"/>
        <v>1</v>
      </c>
      <c r="BG335" s="146">
        <f t="shared" si="168"/>
        <v>1</v>
      </c>
      <c r="BH335" s="146">
        <f t="shared" si="168"/>
        <v>1</v>
      </c>
      <c r="BI335" s="146">
        <f t="shared" si="168"/>
        <v>1</v>
      </c>
      <c r="BJ335" s="146">
        <f t="shared" si="168"/>
        <v>1</v>
      </c>
      <c r="BK335" s="146">
        <f t="shared" si="168"/>
        <v>1</v>
      </c>
      <c r="BL335" s="146">
        <f t="shared" si="168"/>
        <v>1</v>
      </c>
      <c r="BM335" s="146">
        <f t="shared" si="168"/>
        <v>1</v>
      </c>
      <c r="BN335" s="146">
        <f t="shared" si="168"/>
        <v>1</v>
      </c>
      <c r="BO335" s="146">
        <f t="shared" si="168"/>
        <v>1</v>
      </c>
    </row>
    <row r="336" spans="1:67" ht="15.75" x14ac:dyDescent="0.25">
      <c r="A336" s="112"/>
      <c r="B336" s="145" t="s">
        <v>1298</v>
      </c>
      <c r="C336" s="145" t="s">
        <v>1299</v>
      </c>
      <c r="D336" s="145" t="s">
        <v>8</v>
      </c>
      <c r="E336" s="224">
        <f>VLOOKUP(B336,'Cuadro Control'!C374:J2266,8,FALSE)</f>
        <v>94303618.549411759</v>
      </c>
      <c r="F336" s="146">
        <f t="shared" si="165"/>
        <v>1.7763397864110998E-2</v>
      </c>
      <c r="G336" s="147">
        <v>46403</v>
      </c>
      <c r="H336" s="147">
        <v>46406</v>
      </c>
      <c r="I336" s="146">
        <f t="shared" si="166"/>
        <v>0</v>
      </c>
      <c r="J336" s="146">
        <f t="shared" si="166"/>
        <v>0</v>
      </c>
      <c r="K336" s="146">
        <f t="shared" si="166"/>
        <v>0</v>
      </c>
      <c r="L336" s="146">
        <f t="shared" si="166"/>
        <v>0</v>
      </c>
      <c r="M336" s="146">
        <f t="shared" si="166"/>
        <v>0</v>
      </c>
      <c r="N336" s="146">
        <f t="shared" si="166"/>
        <v>0</v>
      </c>
      <c r="O336" s="146">
        <f t="shared" si="166"/>
        <v>0</v>
      </c>
      <c r="P336" s="146">
        <f t="shared" si="166"/>
        <v>0</v>
      </c>
      <c r="Q336" s="146">
        <f t="shared" si="166"/>
        <v>0</v>
      </c>
      <c r="R336" s="146">
        <f t="shared" si="166"/>
        <v>0</v>
      </c>
      <c r="S336" s="146">
        <f t="shared" si="166"/>
        <v>0</v>
      </c>
      <c r="T336" s="146">
        <f t="shared" si="166"/>
        <v>0</v>
      </c>
      <c r="U336" s="146">
        <f t="shared" si="166"/>
        <v>0</v>
      </c>
      <c r="V336" s="146">
        <f t="shared" si="166"/>
        <v>0</v>
      </c>
      <c r="W336" s="146">
        <f t="shared" si="166"/>
        <v>0</v>
      </c>
      <c r="X336" s="146">
        <f t="shared" si="166"/>
        <v>0</v>
      </c>
      <c r="Y336" s="146">
        <f t="shared" si="167"/>
        <v>0</v>
      </c>
      <c r="Z336" s="146">
        <f t="shared" si="167"/>
        <v>0</v>
      </c>
      <c r="AA336" s="146">
        <f t="shared" si="167"/>
        <v>0</v>
      </c>
      <c r="AB336" s="146">
        <f t="shared" si="167"/>
        <v>0</v>
      </c>
      <c r="AC336" s="146">
        <f t="shared" si="167"/>
        <v>0</v>
      </c>
      <c r="AD336" s="146">
        <f t="shared" si="167"/>
        <v>0</v>
      </c>
      <c r="AE336" s="146">
        <f t="shared" si="167"/>
        <v>0</v>
      </c>
      <c r="AF336" s="146">
        <f t="shared" si="167"/>
        <v>0</v>
      </c>
      <c r="AG336" s="146">
        <f t="shared" si="167"/>
        <v>0</v>
      </c>
      <c r="AH336" s="146">
        <f t="shared" si="167"/>
        <v>0</v>
      </c>
      <c r="AI336" s="146">
        <f t="shared" si="167"/>
        <v>0</v>
      </c>
      <c r="AJ336" s="146">
        <f t="shared" si="167"/>
        <v>0</v>
      </c>
      <c r="AK336" s="146">
        <f t="shared" si="167"/>
        <v>1</v>
      </c>
      <c r="AL336" s="146">
        <f t="shared" si="167"/>
        <v>1</v>
      </c>
      <c r="AM336" s="146">
        <f t="shared" si="167"/>
        <v>1</v>
      </c>
      <c r="AN336" s="146">
        <f t="shared" si="167"/>
        <v>1</v>
      </c>
      <c r="AO336" s="146">
        <f t="shared" si="167"/>
        <v>1</v>
      </c>
      <c r="AP336" s="146">
        <f t="shared" si="167"/>
        <v>1</v>
      </c>
      <c r="AQ336" s="146">
        <f t="shared" si="167"/>
        <v>1</v>
      </c>
      <c r="AR336" s="146">
        <f t="shared" si="167"/>
        <v>1</v>
      </c>
      <c r="AS336" s="146">
        <f t="shared" si="167"/>
        <v>1</v>
      </c>
      <c r="AT336" s="146">
        <f t="shared" si="167"/>
        <v>1</v>
      </c>
      <c r="AU336" s="146">
        <f t="shared" si="167"/>
        <v>1</v>
      </c>
      <c r="AV336" s="146">
        <f t="shared" si="167"/>
        <v>1</v>
      </c>
      <c r="AW336" s="146">
        <f t="shared" si="167"/>
        <v>1</v>
      </c>
      <c r="AX336" s="146">
        <f t="shared" si="167"/>
        <v>1</v>
      </c>
      <c r="AY336" s="146">
        <f t="shared" si="167"/>
        <v>1</v>
      </c>
      <c r="AZ336" s="146">
        <f t="shared" si="167"/>
        <v>1</v>
      </c>
      <c r="BA336" s="146">
        <f t="shared" si="167"/>
        <v>1</v>
      </c>
      <c r="BB336" s="146">
        <f t="shared" si="167"/>
        <v>1</v>
      </c>
      <c r="BC336" s="146">
        <f t="shared" si="167"/>
        <v>1</v>
      </c>
      <c r="BD336" s="146">
        <f t="shared" si="167"/>
        <v>1</v>
      </c>
      <c r="BE336" s="146">
        <f t="shared" si="168"/>
        <v>1</v>
      </c>
      <c r="BF336" s="146">
        <f t="shared" si="168"/>
        <v>1</v>
      </c>
      <c r="BG336" s="146">
        <f t="shared" si="168"/>
        <v>1</v>
      </c>
      <c r="BH336" s="146">
        <f t="shared" si="168"/>
        <v>1</v>
      </c>
      <c r="BI336" s="146">
        <f t="shared" si="168"/>
        <v>1</v>
      </c>
      <c r="BJ336" s="146">
        <f t="shared" si="168"/>
        <v>1</v>
      </c>
      <c r="BK336" s="146">
        <f t="shared" si="168"/>
        <v>1</v>
      </c>
      <c r="BL336" s="146">
        <f t="shared" si="168"/>
        <v>1</v>
      </c>
      <c r="BM336" s="146">
        <f t="shared" si="168"/>
        <v>1</v>
      </c>
      <c r="BN336" s="146">
        <f t="shared" si="168"/>
        <v>1</v>
      </c>
      <c r="BO336" s="146">
        <f t="shared" si="168"/>
        <v>1</v>
      </c>
    </row>
    <row r="337" spans="1:67" ht="15.75" x14ac:dyDescent="0.25">
      <c r="A337" s="112"/>
      <c r="B337" s="145" t="s">
        <v>1300</v>
      </c>
      <c r="C337" s="145" t="s">
        <v>1301</v>
      </c>
      <c r="D337" s="145" t="s">
        <v>26</v>
      </c>
      <c r="E337" s="224">
        <f>VLOOKUP(B337,'Cuadro Control'!C375:J2267,8,FALSE)</f>
        <v>179436034.15411764</v>
      </c>
      <c r="F337" s="146">
        <f t="shared" si="165"/>
        <v>3.3799272126209236E-2</v>
      </c>
      <c r="G337" s="147">
        <v>46406</v>
      </c>
      <c r="H337" s="147">
        <v>46412</v>
      </c>
      <c r="I337" s="146">
        <f t="shared" si="166"/>
        <v>0</v>
      </c>
      <c r="J337" s="146">
        <f t="shared" si="166"/>
        <v>0</v>
      </c>
      <c r="K337" s="146">
        <f t="shared" si="166"/>
        <v>0</v>
      </c>
      <c r="L337" s="146">
        <f t="shared" si="166"/>
        <v>0</v>
      </c>
      <c r="M337" s="146">
        <f t="shared" si="166"/>
        <v>0</v>
      </c>
      <c r="N337" s="146">
        <f t="shared" si="166"/>
        <v>0</v>
      </c>
      <c r="O337" s="146">
        <f t="shared" si="166"/>
        <v>0</v>
      </c>
      <c r="P337" s="146">
        <f t="shared" si="166"/>
        <v>0</v>
      </c>
      <c r="Q337" s="146">
        <f t="shared" si="166"/>
        <v>0</v>
      </c>
      <c r="R337" s="146">
        <f t="shared" si="166"/>
        <v>0</v>
      </c>
      <c r="S337" s="146">
        <f t="shared" si="166"/>
        <v>0</v>
      </c>
      <c r="T337" s="146">
        <f t="shared" si="166"/>
        <v>0</v>
      </c>
      <c r="U337" s="146">
        <f t="shared" si="166"/>
        <v>0</v>
      </c>
      <c r="V337" s="146">
        <f t="shared" si="166"/>
        <v>0</v>
      </c>
      <c r="W337" s="146">
        <f t="shared" si="166"/>
        <v>0</v>
      </c>
      <c r="X337" s="146">
        <f t="shared" si="166"/>
        <v>0</v>
      </c>
      <c r="Y337" s="146">
        <f t="shared" si="167"/>
        <v>0</v>
      </c>
      <c r="Z337" s="146">
        <f t="shared" si="167"/>
        <v>0</v>
      </c>
      <c r="AA337" s="146">
        <f t="shared" si="167"/>
        <v>0</v>
      </c>
      <c r="AB337" s="146">
        <f t="shared" si="167"/>
        <v>0</v>
      </c>
      <c r="AC337" s="146">
        <f t="shared" si="167"/>
        <v>0</v>
      </c>
      <c r="AD337" s="146">
        <f t="shared" si="167"/>
        <v>0</v>
      </c>
      <c r="AE337" s="146">
        <f t="shared" si="167"/>
        <v>0</v>
      </c>
      <c r="AF337" s="146">
        <f t="shared" si="167"/>
        <v>0</v>
      </c>
      <c r="AG337" s="146">
        <f t="shared" si="167"/>
        <v>0</v>
      </c>
      <c r="AH337" s="146">
        <f t="shared" si="167"/>
        <v>0</v>
      </c>
      <c r="AI337" s="146">
        <f t="shared" si="167"/>
        <v>0</v>
      </c>
      <c r="AJ337" s="146">
        <f t="shared" si="167"/>
        <v>0</v>
      </c>
      <c r="AK337" s="146">
        <f t="shared" si="167"/>
        <v>0.5714285714285714</v>
      </c>
      <c r="AL337" s="146">
        <f t="shared" si="167"/>
        <v>1</v>
      </c>
      <c r="AM337" s="146">
        <f t="shared" si="167"/>
        <v>1</v>
      </c>
      <c r="AN337" s="146">
        <f t="shared" si="167"/>
        <v>1</v>
      </c>
      <c r="AO337" s="146">
        <f t="shared" si="167"/>
        <v>1</v>
      </c>
      <c r="AP337" s="146">
        <f t="shared" si="167"/>
        <v>1</v>
      </c>
      <c r="AQ337" s="146">
        <f t="shared" si="167"/>
        <v>1</v>
      </c>
      <c r="AR337" s="146">
        <f t="shared" si="167"/>
        <v>1</v>
      </c>
      <c r="AS337" s="146">
        <f t="shared" si="167"/>
        <v>1</v>
      </c>
      <c r="AT337" s="146">
        <f t="shared" si="167"/>
        <v>1</v>
      </c>
      <c r="AU337" s="146">
        <f t="shared" si="167"/>
        <v>1</v>
      </c>
      <c r="AV337" s="146">
        <f t="shared" si="167"/>
        <v>1</v>
      </c>
      <c r="AW337" s="146">
        <f t="shared" si="167"/>
        <v>1</v>
      </c>
      <c r="AX337" s="146">
        <f t="shared" si="167"/>
        <v>1</v>
      </c>
      <c r="AY337" s="146">
        <f t="shared" si="167"/>
        <v>1</v>
      </c>
      <c r="AZ337" s="146">
        <f t="shared" si="167"/>
        <v>1</v>
      </c>
      <c r="BA337" s="146">
        <f t="shared" si="167"/>
        <v>1</v>
      </c>
      <c r="BB337" s="146">
        <f t="shared" si="167"/>
        <v>1</v>
      </c>
      <c r="BC337" s="146">
        <f t="shared" si="167"/>
        <v>1</v>
      </c>
      <c r="BD337" s="146">
        <f t="shared" si="167"/>
        <v>1</v>
      </c>
      <c r="BE337" s="146">
        <f t="shared" si="168"/>
        <v>1</v>
      </c>
      <c r="BF337" s="146">
        <f t="shared" si="168"/>
        <v>1</v>
      </c>
      <c r="BG337" s="146">
        <f t="shared" si="168"/>
        <v>1</v>
      </c>
      <c r="BH337" s="146">
        <f t="shared" si="168"/>
        <v>1</v>
      </c>
      <c r="BI337" s="146">
        <f t="shared" si="168"/>
        <v>1</v>
      </c>
      <c r="BJ337" s="146">
        <f t="shared" si="168"/>
        <v>1</v>
      </c>
      <c r="BK337" s="146">
        <f t="shared" si="168"/>
        <v>1</v>
      </c>
      <c r="BL337" s="146">
        <f t="shared" si="168"/>
        <v>1</v>
      </c>
      <c r="BM337" s="146">
        <f t="shared" si="168"/>
        <v>1</v>
      </c>
      <c r="BN337" s="146">
        <f t="shared" si="168"/>
        <v>1</v>
      </c>
      <c r="BO337" s="146">
        <f t="shared" si="168"/>
        <v>1</v>
      </c>
    </row>
    <row r="338" spans="1:67" ht="15.75" x14ac:dyDescent="0.25">
      <c r="A338" s="112"/>
      <c r="B338" s="145" t="s">
        <v>1302</v>
      </c>
      <c r="C338" s="145" t="s">
        <v>1303</v>
      </c>
      <c r="D338" s="145" t="s">
        <v>730</v>
      </c>
      <c r="E338" s="224">
        <f>VLOOKUP(B338,'Cuadro Control'!C376:J2268,8,FALSE)</f>
        <v>1212623361.2117648</v>
      </c>
      <c r="F338" s="146">
        <f t="shared" si="165"/>
        <v>0.22841447185013161</v>
      </c>
      <c r="G338" s="147">
        <v>46412</v>
      </c>
      <c r="H338" s="147">
        <v>46427</v>
      </c>
      <c r="I338" s="146">
        <f t="shared" si="166"/>
        <v>0</v>
      </c>
      <c r="J338" s="146">
        <f t="shared" si="166"/>
        <v>0</v>
      </c>
      <c r="K338" s="146">
        <f t="shared" si="166"/>
        <v>0</v>
      </c>
      <c r="L338" s="146">
        <f t="shared" si="166"/>
        <v>0</v>
      </c>
      <c r="M338" s="146">
        <f t="shared" si="166"/>
        <v>0</v>
      </c>
      <c r="N338" s="146">
        <f t="shared" si="166"/>
        <v>0</v>
      </c>
      <c r="O338" s="146">
        <f t="shared" si="166"/>
        <v>0</v>
      </c>
      <c r="P338" s="146">
        <f t="shared" si="166"/>
        <v>0</v>
      </c>
      <c r="Q338" s="146">
        <f t="shared" si="166"/>
        <v>0</v>
      </c>
      <c r="R338" s="146">
        <f t="shared" si="166"/>
        <v>0</v>
      </c>
      <c r="S338" s="146">
        <f t="shared" si="166"/>
        <v>0</v>
      </c>
      <c r="T338" s="146">
        <f t="shared" si="166"/>
        <v>0</v>
      </c>
      <c r="U338" s="146">
        <f t="shared" si="166"/>
        <v>0</v>
      </c>
      <c r="V338" s="146">
        <f t="shared" si="166"/>
        <v>0</v>
      </c>
      <c r="W338" s="146">
        <f t="shared" si="166"/>
        <v>0</v>
      </c>
      <c r="X338" s="146">
        <f t="shared" si="166"/>
        <v>0</v>
      </c>
      <c r="Y338" s="146">
        <f t="shared" si="167"/>
        <v>0</v>
      </c>
      <c r="Z338" s="146">
        <f t="shared" si="167"/>
        <v>0</v>
      </c>
      <c r="AA338" s="146">
        <f t="shared" si="167"/>
        <v>0</v>
      </c>
      <c r="AB338" s="146">
        <f t="shared" si="167"/>
        <v>0</v>
      </c>
      <c r="AC338" s="146">
        <f t="shared" si="167"/>
        <v>0</v>
      </c>
      <c r="AD338" s="146">
        <f t="shared" si="167"/>
        <v>0</v>
      </c>
      <c r="AE338" s="146">
        <f t="shared" si="167"/>
        <v>0</v>
      </c>
      <c r="AF338" s="146">
        <f t="shared" si="167"/>
        <v>0</v>
      </c>
      <c r="AG338" s="146">
        <f t="shared" si="167"/>
        <v>0</v>
      </c>
      <c r="AH338" s="146">
        <f t="shared" si="167"/>
        <v>0</v>
      </c>
      <c r="AI338" s="146">
        <f t="shared" si="167"/>
        <v>0</v>
      </c>
      <c r="AJ338" s="146">
        <f t="shared" si="167"/>
        <v>0</v>
      </c>
      <c r="AK338" s="146">
        <f t="shared" si="167"/>
        <v>0</v>
      </c>
      <c r="AL338" s="146">
        <f t="shared" si="167"/>
        <v>0.3125</v>
      </c>
      <c r="AM338" s="146">
        <f t="shared" si="167"/>
        <v>0.75</v>
      </c>
      <c r="AN338" s="146">
        <f t="shared" si="167"/>
        <v>1</v>
      </c>
      <c r="AO338" s="146">
        <f t="shared" si="167"/>
        <v>1</v>
      </c>
      <c r="AP338" s="146">
        <f t="shared" si="167"/>
        <v>1</v>
      </c>
      <c r="AQ338" s="146">
        <f t="shared" si="167"/>
        <v>1</v>
      </c>
      <c r="AR338" s="146">
        <f t="shared" si="167"/>
        <v>1</v>
      </c>
      <c r="AS338" s="146">
        <f t="shared" si="167"/>
        <v>1</v>
      </c>
      <c r="AT338" s="146">
        <f t="shared" si="167"/>
        <v>1</v>
      </c>
      <c r="AU338" s="146">
        <f t="shared" si="167"/>
        <v>1</v>
      </c>
      <c r="AV338" s="146">
        <f t="shared" si="167"/>
        <v>1</v>
      </c>
      <c r="AW338" s="146">
        <f t="shared" si="167"/>
        <v>1</v>
      </c>
      <c r="AX338" s="146">
        <f t="shared" si="167"/>
        <v>1</v>
      </c>
      <c r="AY338" s="146">
        <f t="shared" si="167"/>
        <v>1</v>
      </c>
      <c r="AZ338" s="146">
        <f t="shared" si="167"/>
        <v>1</v>
      </c>
      <c r="BA338" s="146">
        <f t="shared" si="167"/>
        <v>1</v>
      </c>
      <c r="BB338" s="146">
        <f t="shared" si="167"/>
        <v>1</v>
      </c>
      <c r="BC338" s="146">
        <f t="shared" si="167"/>
        <v>1</v>
      </c>
      <c r="BD338" s="146">
        <f t="shared" si="167"/>
        <v>1</v>
      </c>
      <c r="BE338" s="146">
        <f t="shared" si="168"/>
        <v>1</v>
      </c>
      <c r="BF338" s="146">
        <f t="shared" si="168"/>
        <v>1</v>
      </c>
      <c r="BG338" s="146">
        <f t="shared" si="168"/>
        <v>1</v>
      </c>
      <c r="BH338" s="146">
        <f t="shared" si="168"/>
        <v>1</v>
      </c>
      <c r="BI338" s="146">
        <f t="shared" si="168"/>
        <v>1</v>
      </c>
      <c r="BJ338" s="146">
        <f t="shared" si="168"/>
        <v>1</v>
      </c>
      <c r="BK338" s="146">
        <f t="shared" si="168"/>
        <v>1</v>
      </c>
      <c r="BL338" s="146">
        <f t="shared" si="168"/>
        <v>1</v>
      </c>
      <c r="BM338" s="146">
        <f t="shared" si="168"/>
        <v>1</v>
      </c>
      <c r="BN338" s="146">
        <f t="shared" si="168"/>
        <v>1</v>
      </c>
      <c r="BO338" s="146">
        <f t="shared" si="168"/>
        <v>1</v>
      </c>
    </row>
    <row r="339" spans="1:67" ht="15.75" x14ac:dyDescent="0.25">
      <c r="A339" s="112"/>
      <c r="B339" s="145" t="s">
        <v>1304</v>
      </c>
      <c r="C339" s="145" t="s">
        <v>1305</v>
      </c>
      <c r="D339" s="145" t="s">
        <v>6</v>
      </c>
      <c r="E339" s="224">
        <f>VLOOKUP(B339,'Cuadro Control'!C377:J2269,8,FALSE)</f>
        <v>0</v>
      </c>
      <c r="F339" s="146">
        <f t="shared" si="165"/>
        <v>0</v>
      </c>
      <c r="G339" s="147">
        <v>46494</v>
      </c>
      <c r="H339" s="147">
        <v>46497</v>
      </c>
      <c r="I339" s="146">
        <f t="shared" si="166"/>
        <v>0</v>
      </c>
      <c r="J339" s="146">
        <f t="shared" si="166"/>
        <v>0</v>
      </c>
      <c r="K339" s="146">
        <f t="shared" si="166"/>
        <v>0</v>
      </c>
      <c r="L339" s="146">
        <f t="shared" si="166"/>
        <v>0</v>
      </c>
      <c r="M339" s="146">
        <f t="shared" si="166"/>
        <v>0</v>
      </c>
      <c r="N339" s="146">
        <f t="shared" si="166"/>
        <v>0</v>
      </c>
      <c r="O339" s="146">
        <f t="shared" si="166"/>
        <v>0</v>
      </c>
      <c r="P339" s="146">
        <f t="shared" si="166"/>
        <v>0</v>
      </c>
      <c r="Q339" s="146">
        <f t="shared" si="166"/>
        <v>0</v>
      </c>
      <c r="R339" s="146">
        <f t="shared" si="166"/>
        <v>0</v>
      </c>
      <c r="S339" s="146">
        <f t="shared" si="166"/>
        <v>0</v>
      </c>
      <c r="T339" s="146">
        <f t="shared" si="166"/>
        <v>0</v>
      </c>
      <c r="U339" s="146">
        <f t="shared" si="166"/>
        <v>0</v>
      </c>
      <c r="V339" s="146">
        <f t="shared" si="166"/>
        <v>0</v>
      </c>
      <c r="W339" s="146">
        <f t="shared" si="166"/>
        <v>0</v>
      </c>
      <c r="X339" s="146">
        <f t="shared" si="166"/>
        <v>0</v>
      </c>
      <c r="Y339" s="146">
        <f t="shared" si="167"/>
        <v>0</v>
      </c>
      <c r="Z339" s="146">
        <f t="shared" si="167"/>
        <v>0</v>
      </c>
      <c r="AA339" s="146">
        <f t="shared" si="167"/>
        <v>0</v>
      </c>
      <c r="AB339" s="146">
        <f t="shared" si="167"/>
        <v>0</v>
      </c>
      <c r="AC339" s="146">
        <f t="shared" si="167"/>
        <v>0</v>
      </c>
      <c r="AD339" s="146">
        <f t="shared" si="167"/>
        <v>0</v>
      </c>
      <c r="AE339" s="146">
        <f t="shared" si="167"/>
        <v>0</v>
      </c>
      <c r="AF339" s="146">
        <f t="shared" si="167"/>
        <v>0</v>
      </c>
      <c r="AG339" s="146">
        <f t="shared" si="167"/>
        <v>0</v>
      </c>
      <c r="AH339" s="146">
        <f t="shared" si="167"/>
        <v>0</v>
      </c>
      <c r="AI339" s="146">
        <f t="shared" si="167"/>
        <v>0</v>
      </c>
      <c r="AJ339" s="146">
        <f t="shared" si="167"/>
        <v>0</v>
      </c>
      <c r="AK339" s="146">
        <f t="shared" si="167"/>
        <v>0</v>
      </c>
      <c r="AL339" s="146">
        <f t="shared" si="167"/>
        <v>0</v>
      </c>
      <c r="AM339" s="146">
        <f t="shared" si="167"/>
        <v>0</v>
      </c>
      <c r="AN339" s="146">
        <f t="shared" si="167"/>
        <v>0</v>
      </c>
      <c r="AO339" s="146">
        <f t="shared" si="167"/>
        <v>0</v>
      </c>
      <c r="AP339" s="146">
        <f t="shared" si="167"/>
        <v>0</v>
      </c>
      <c r="AQ339" s="146">
        <f t="shared" si="167"/>
        <v>0</v>
      </c>
      <c r="AR339" s="146">
        <f t="shared" si="167"/>
        <v>0</v>
      </c>
      <c r="AS339" s="146">
        <f t="shared" si="167"/>
        <v>0</v>
      </c>
      <c r="AT339" s="146">
        <f t="shared" si="167"/>
        <v>0</v>
      </c>
      <c r="AU339" s="146">
        <f t="shared" si="167"/>
        <v>0</v>
      </c>
      <c r="AV339" s="146">
        <f t="shared" si="167"/>
        <v>0</v>
      </c>
      <c r="AW339" s="146">
        <f t="shared" si="167"/>
        <v>0</v>
      </c>
      <c r="AX339" s="146">
        <f t="shared" si="167"/>
        <v>1</v>
      </c>
      <c r="AY339" s="146">
        <f t="shared" si="167"/>
        <v>1</v>
      </c>
      <c r="AZ339" s="146">
        <f t="shared" si="167"/>
        <v>1</v>
      </c>
      <c r="BA339" s="146">
        <f t="shared" si="167"/>
        <v>1</v>
      </c>
      <c r="BB339" s="146">
        <f t="shared" si="167"/>
        <v>1</v>
      </c>
      <c r="BC339" s="146">
        <f t="shared" si="167"/>
        <v>1</v>
      </c>
      <c r="BD339" s="146">
        <f t="shared" ref="BD339:BO347" si="169">IF($G339=0,0,IF(BD$6&lt;$G339,0,IF(BD$6&gt;$H339,1,(BD$6-$G339+1)/($H339-$G339+1))))</f>
        <v>1</v>
      </c>
      <c r="BE339" s="146">
        <f t="shared" si="169"/>
        <v>1</v>
      </c>
      <c r="BF339" s="146">
        <f t="shared" si="169"/>
        <v>1</v>
      </c>
      <c r="BG339" s="146">
        <f t="shared" si="169"/>
        <v>1</v>
      </c>
      <c r="BH339" s="146">
        <f t="shared" si="169"/>
        <v>1</v>
      </c>
      <c r="BI339" s="146">
        <f t="shared" si="169"/>
        <v>1</v>
      </c>
      <c r="BJ339" s="146">
        <f t="shared" si="169"/>
        <v>1</v>
      </c>
      <c r="BK339" s="146">
        <f t="shared" si="169"/>
        <v>1</v>
      </c>
      <c r="BL339" s="146">
        <f t="shared" si="169"/>
        <v>1</v>
      </c>
      <c r="BM339" s="146">
        <f t="shared" si="169"/>
        <v>1</v>
      </c>
      <c r="BN339" s="146">
        <f t="shared" si="169"/>
        <v>1</v>
      </c>
      <c r="BO339" s="146">
        <f t="shared" si="169"/>
        <v>1</v>
      </c>
    </row>
    <row r="340" spans="1:67" ht="31.5" x14ac:dyDescent="0.25">
      <c r="A340" s="112"/>
      <c r="B340" s="148" t="s">
        <v>1306</v>
      </c>
      <c r="C340" s="148" t="s">
        <v>1307</v>
      </c>
      <c r="D340" s="148" t="s">
        <v>3</v>
      </c>
      <c r="E340" s="225">
        <f>VLOOKUP(B340,'Cuadro Control'!C378:J2270,8,FALSE)</f>
        <v>0</v>
      </c>
      <c r="F340" s="149">
        <f t="shared" si="165"/>
        <v>0</v>
      </c>
      <c r="G340" s="150">
        <v>46497</v>
      </c>
      <c r="H340" s="150">
        <v>46497</v>
      </c>
      <c r="I340" s="149">
        <f t="shared" si="166"/>
        <v>0</v>
      </c>
      <c r="J340" s="149">
        <f t="shared" si="166"/>
        <v>0</v>
      </c>
      <c r="K340" s="149">
        <f t="shared" si="166"/>
        <v>0</v>
      </c>
      <c r="L340" s="149">
        <f t="shared" si="166"/>
        <v>0</v>
      </c>
      <c r="M340" s="149">
        <f t="shared" si="166"/>
        <v>0</v>
      </c>
      <c r="N340" s="149">
        <f t="shared" si="166"/>
        <v>0</v>
      </c>
      <c r="O340" s="149">
        <f t="shared" si="166"/>
        <v>0</v>
      </c>
      <c r="P340" s="149">
        <f t="shared" si="166"/>
        <v>0</v>
      </c>
      <c r="Q340" s="149">
        <f t="shared" si="166"/>
        <v>0</v>
      </c>
      <c r="R340" s="149">
        <f t="shared" si="166"/>
        <v>0</v>
      </c>
      <c r="S340" s="149">
        <f t="shared" si="166"/>
        <v>0</v>
      </c>
      <c r="T340" s="149">
        <f t="shared" si="166"/>
        <v>0</v>
      </c>
      <c r="U340" s="149">
        <f t="shared" si="166"/>
        <v>0</v>
      </c>
      <c r="V340" s="149">
        <f t="shared" si="166"/>
        <v>0</v>
      </c>
      <c r="W340" s="149">
        <f t="shared" si="166"/>
        <v>0</v>
      </c>
      <c r="X340" s="149">
        <f t="shared" si="166"/>
        <v>0</v>
      </c>
      <c r="Y340" s="149">
        <f t="shared" ref="Y340:BD347" si="170">IF($G340=0,0,IF(Y$6&lt;$G340,0,IF(Y$6&gt;$H340,1,(Y$6-$G340+1)/($H340-$G340+1))))</f>
        <v>0</v>
      </c>
      <c r="Z340" s="149">
        <f t="shared" si="170"/>
        <v>0</v>
      </c>
      <c r="AA340" s="149">
        <f t="shared" si="170"/>
        <v>0</v>
      </c>
      <c r="AB340" s="149">
        <f t="shared" si="170"/>
        <v>0</v>
      </c>
      <c r="AC340" s="149">
        <f t="shared" si="170"/>
        <v>0</v>
      </c>
      <c r="AD340" s="149">
        <f t="shared" si="170"/>
        <v>0</v>
      </c>
      <c r="AE340" s="149">
        <f t="shared" si="170"/>
        <v>0</v>
      </c>
      <c r="AF340" s="149">
        <f t="shared" si="170"/>
        <v>0</v>
      </c>
      <c r="AG340" s="149">
        <f t="shared" si="170"/>
        <v>0</v>
      </c>
      <c r="AH340" s="149">
        <f t="shared" si="170"/>
        <v>0</v>
      </c>
      <c r="AI340" s="149">
        <f t="shared" si="170"/>
        <v>0</v>
      </c>
      <c r="AJ340" s="149">
        <f t="shared" si="170"/>
        <v>0</v>
      </c>
      <c r="AK340" s="149">
        <f t="shared" si="170"/>
        <v>0</v>
      </c>
      <c r="AL340" s="149">
        <f t="shared" si="170"/>
        <v>0</v>
      </c>
      <c r="AM340" s="149">
        <f t="shared" si="170"/>
        <v>0</v>
      </c>
      <c r="AN340" s="149">
        <f t="shared" si="170"/>
        <v>0</v>
      </c>
      <c r="AO340" s="149">
        <f t="shared" si="170"/>
        <v>0</v>
      </c>
      <c r="AP340" s="149">
        <f t="shared" si="170"/>
        <v>0</v>
      </c>
      <c r="AQ340" s="149">
        <f t="shared" si="170"/>
        <v>0</v>
      </c>
      <c r="AR340" s="149">
        <f t="shared" si="170"/>
        <v>0</v>
      </c>
      <c r="AS340" s="149">
        <f t="shared" si="170"/>
        <v>0</v>
      </c>
      <c r="AT340" s="149">
        <f t="shared" si="170"/>
        <v>0</v>
      </c>
      <c r="AU340" s="149">
        <f t="shared" si="170"/>
        <v>0</v>
      </c>
      <c r="AV340" s="149">
        <f t="shared" si="170"/>
        <v>0</v>
      </c>
      <c r="AW340" s="149">
        <f t="shared" si="170"/>
        <v>0</v>
      </c>
      <c r="AX340" s="149">
        <f t="shared" si="170"/>
        <v>1</v>
      </c>
      <c r="AY340" s="149">
        <f t="shared" si="170"/>
        <v>1</v>
      </c>
      <c r="AZ340" s="149">
        <f t="shared" si="170"/>
        <v>1</v>
      </c>
      <c r="BA340" s="149">
        <f t="shared" si="170"/>
        <v>1</v>
      </c>
      <c r="BB340" s="149">
        <f t="shared" si="170"/>
        <v>1</v>
      </c>
      <c r="BC340" s="149">
        <f t="shared" si="170"/>
        <v>1</v>
      </c>
      <c r="BD340" s="149">
        <f t="shared" si="170"/>
        <v>1</v>
      </c>
      <c r="BE340" s="149">
        <f t="shared" si="169"/>
        <v>1</v>
      </c>
      <c r="BF340" s="149">
        <f t="shared" si="169"/>
        <v>1</v>
      </c>
      <c r="BG340" s="149">
        <f t="shared" si="169"/>
        <v>1</v>
      </c>
      <c r="BH340" s="149">
        <f t="shared" si="169"/>
        <v>1</v>
      </c>
      <c r="BI340" s="149">
        <f t="shared" si="169"/>
        <v>1</v>
      </c>
      <c r="BJ340" s="149">
        <f t="shared" si="169"/>
        <v>1</v>
      </c>
      <c r="BK340" s="149">
        <f t="shared" si="169"/>
        <v>1</v>
      </c>
      <c r="BL340" s="149">
        <f t="shared" si="169"/>
        <v>1</v>
      </c>
      <c r="BM340" s="149">
        <f t="shared" si="169"/>
        <v>1</v>
      </c>
      <c r="BN340" s="149">
        <f t="shared" si="169"/>
        <v>1</v>
      </c>
      <c r="BO340" s="149">
        <f t="shared" si="169"/>
        <v>1</v>
      </c>
    </row>
    <row r="341" spans="1:67" ht="15.75" x14ac:dyDescent="0.25">
      <c r="A341" s="112"/>
      <c r="B341" s="145" t="s">
        <v>1308</v>
      </c>
      <c r="C341" s="145" t="s">
        <v>1309</v>
      </c>
      <c r="D341" s="145" t="s">
        <v>8</v>
      </c>
      <c r="E341" s="224">
        <f>VLOOKUP(B341,'Cuadro Control'!C380:J2271,8,FALSE)</f>
        <v>1230815225.9452939</v>
      </c>
      <c r="F341" s="146">
        <f t="shared" si="165"/>
        <v>0.2318411625341423</v>
      </c>
      <c r="G341" s="147">
        <v>46497</v>
      </c>
      <c r="H341" s="147">
        <v>46498</v>
      </c>
      <c r="I341" s="146">
        <f t="shared" si="166"/>
        <v>0</v>
      </c>
      <c r="J341" s="146">
        <f t="shared" si="166"/>
        <v>0</v>
      </c>
      <c r="K341" s="146">
        <f t="shared" si="166"/>
        <v>0</v>
      </c>
      <c r="L341" s="146">
        <f t="shared" si="166"/>
        <v>0</v>
      </c>
      <c r="M341" s="146">
        <f t="shared" si="166"/>
        <v>0</v>
      </c>
      <c r="N341" s="146">
        <f t="shared" si="166"/>
        <v>0</v>
      </c>
      <c r="O341" s="146">
        <f t="shared" si="166"/>
        <v>0</v>
      </c>
      <c r="P341" s="146">
        <f t="shared" si="166"/>
        <v>0</v>
      </c>
      <c r="Q341" s="146">
        <f t="shared" si="166"/>
        <v>0</v>
      </c>
      <c r="R341" s="146">
        <f t="shared" si="166"/>
        <v>0</v>
      </c>
      <c r="S341" s="146">
        <f t="shared" si="166"/>
        <v>0</v>
      </c>
      <c r="T341" s="146">
        <f t="shared" si="166"/>
        <v>0</v>
      </c>
      <c r="U341" s="146">
        <f t="shared" si="166"/>
        <v>0</v>
      </c>
      <c r="V341" s="146">
        <f t="shared" si="166"/>
        <v>0</v>
      </c>
      <c r="W341" s="146">
        <f t="shared" si="166"/>
        <v>0</v>
      </c>
      <c r="X341" s="146">
        <f t="shared" si="166"/>
        <v>0</v>
      </c>
      <c r="Y341" s="146">
        <f t="shared" si="170"/>
        <v>0</v>
      </c>
      <c r="Z341" s="146">
        <f t="shared" si="170"/>
        <v>0</v>
      </c>
      <c r="AA341" s="146">
        <f t="shared" si="170"/>
        <v>0</v>
      </c>
      <c r="AB341" s="146">
        <f t="shared" si="170"/>
        <v>0</v>
      </c>
      <c r="AC341" s="146">
        <f t="shared" si="170"/>
        <v>0</v>
      </c>
      <c r="AD341" s="146">
        <f t="shared" si="170"/>
        <v>0</v>
      </c>
      <c r="AE341" s="146">
        <f t="shared" si="170"/>
        <v>0</v>
      </c>
      <c r="AF341" s="146">
        <f t="shared" si="170"/>
        <v>0</v>
      </c>
      <c r="AG341" s="146">
        <f t="shared" si="170"/>
        <v>0</v>
      </c>
      <c r="AH341" s="146">
        <f t="shared" si="170"/>
        <v>0</v>
      </c>
      <c r="AI341" s="146">
        <f t="shared" si="170"/>
        <v>0</v>
      </c>
      <c r="AJ341" s="146">
        <f t="shared" si="170"/>
        <v>0</v>
      </c>
      <c r="AK341" s="146">
        <f t="shared" si="170"/>
        <v>0</v>
      </c>
      <c r="AL341" s="146">
        <f t="shared" si="170"/>
        <v>0</v>
      </c>
      <c r="AM341" s="146">
        <f t="shared" si="170"/>
        <v>0</v>
      </c>
      <c r="AN341" s="146">
        <f t="shared" si="170"/>
        <v>0</v>
      </c>
      <c r="AO341" s="146">
        <f t="shared" si="170"/>
        <v>0</v>
      </c>
      <c r="AP341" s="146">
        <f t="shared" si="170"/>
        <v>0</v>
      </c>
      <c r="AQ341" s="146">
        <f t="shared" si="170"/>
        <v>0</v>
      </c>
      <c r="AR341" s="146">
        <f t="shared" si="170"/>
        <v>0</v>
      </c>
      <c r="AS341" s="146">
        <f t="shared" si="170"/>
        <v>0</v>
      </c>
      <c r="AT341" s="146">
        <f t="shared" si="170"/>
        <v>0</v>
      </c>
      <c r="AU341" s="146">
        <f t="shared" si="170"/>
        <v>0</v>
      </c>
      <c r="AV341" s="146">
        <f t="shared" si="170"/>
        <v>0</v>
      </c>
      <c r="AW341" s="146">
        <f t="shared" si="170"/>
        <v>0</v>
      </c>
      <c r="AX341" s="146">
        <f t="shared" si="170"/>
        <v>1</v>
      </c>
      <c r="AY341" s="146">
        <f t="shared" si="170"/>
        <v>1</v>
      </c>
      <c r="AZ341" s="146">
        <f t="shared" si="170"/>
        <v>1</v>
      </c>
      <c r="BA341" s="146">
        <f t="shared" si="170"/>
        <v>1</v>
      </c>
      <c r="BB341" s="146">
        <f t="shared" si="170"/>
        <v>1</v>
      </c>
      <c r="BC341" s="146">
        <f t="shared" si="170"/>
        <v>1</v>
      </c>
      <c r="BD341" s="146">
        <f t="shared" si="170"/>
        <v>1</v>
      </c>
      <c r="BE341" s="146">
        <f t="shared" si="169"/>
        <v>1</v>
      </c>
      <c r="BF341" s="146">
        <f t="shared" si="169"/>
        <v>1</v>
      </c>
      <c r="BG341" s="146">
        <f t="shared" si="169"/>
        <v>1</v>
      </c>
      <c r="BH341" s="146">
        <f t="shared" si="169"/>
        <v>1</v>
      </c>
      <c r="BI341" s="146">
        <f t="shared" si="169"/>
        <v>1</v>
      </c>
      <c r="BJ341" s="146">
        <f t="shared" si="169"/>
        <v>1</v>
      </c>
      <c r="BK341" s="146">
        <f t="shared" si="169"/>
        <v>1</v>
      </c>
      <c r="BL341" s="146">
        <f t="shared" si="169"/>
        <v>1</v>
      </c>
      <c r="BM341" s="146">
        <f t="shared" si="169"/>
        <v>1</v>
      </c>
      <c r="BN341" s="146">
        <f t="shared" si="169"/>
        <v>1</v>
      </c>
      <c r="BO341" s="146">
        <f t="shared" si="169"/>
        <v>1</v>
      </c>
    </row>
    <row r="342" spans="1:67" ht="15.75" x14ac:dyDescent="0.25">
      <c r="A342" s="112"/>
      <c r="B342" s="145" t="s">
        <v>1310</v>
      </c>
      <c r="C342" s="145" t="s">
        <v>1311</v>
      </c>
      <c r="D342" s="145" t="s">
        <v>26</v>
      </c>
      <c r="E342" s="224">
        <f>VLOOKUP(B342,'Cuadro Control'!C381:J2272,8,FALSE)</f>
        <v>0</v>
      </c>
      <c r="F342" s="146">
        <f t="shared" si="165"/>
        <v>0</v>
      </c>
      <c r="G342" s="147">
        <v>46498</v>
      </c>
      <c r="H342" s="147">
        <v>46505</v>
      </c>
      <c r="I342" s="146">
        <f t="shared" si="166"/>
        <v>0</v>
      </c>
      <c r="J342" s="146">
        <f t="shared" si="166"/>
        <v>0</v>
      </c>
      <c r="K342" s="146">
        <f t="shared" si="166"/>
        <v>0</v>
      </c>
      <c r="L342" s="146">
        <f t="shared" si="166"/>
        <v>0</v>
      </c>
      <c r="M342" s="146">
        <f t="shared" si="166"/>
        <v>0</v>
      </c>
      <c r="N342" s="146">
        <f t="shared" si="166"/>
        <v>0</v>
      </c>
      <c r="O342" s="146">
        <f t="shared" si="166"/>
        <v>0</v>
      </c>
      <c r="P342" s="146">
        <f t="shared" si="166"/>
        <v>0</v>
      </c>
      <c r="Q342" s="146">
        <f t="shared" si="166"/>
        <v>0</v>
      </c>
      <c r="R342" s="146">
        <f t="shared" si="166"/>
        <v>0</v>
      </c>
      <c r="S342" s="146">
        <f t="shared" si="166"/>
        <v>0</v>
      </c>
      <c r="T342" s="146">
        <f t="shared" si="166"/>
        <v>0</v>
      </c>
      <c r="U342" s="146">
        <f t="shared" si="166"/>
        <v>0</v>
      </c>
      <c r="V342" s="146">
        <f t="shared" si="166"/>
        <v>0</v>
      </c>
      <c r="W342" s="146">
        <f t="shared" si="166"/>
        <v>0</v>
      </c>
      <c r="X342" s="146">
        <f t="shared" si="166"/>
        <v>0</v>
      </c>
      <c r="Y342" s="146">
        <f t="shared" si="170"/>
        <v>0</v>
      </c>
      <c r="Z342" s="146">
        <f t="shared" si="170"/>
        <v>0</v>
      </c>
      <c r="AA342" s="146">
        <f t="shared" si="170"/>
        <v>0</v>
      </c>
      <c r="AB342" s="146">
        <f t="shared" si="170"/>
        <v>0</v>
      </c>
      <c r="AC342" s="146">
        <f t="shared" si="170"/>
        <v>0</v>
      </c>
      <c r="AD342" s="146">
        <f t="shared" si="170"/>
        <v>0</v>
      </c>
      <c r="AE342" s="146">
        <f t="shared" si="170"/>
        <v>0</v>
      </c>
      <c r="AF342" s="146">
        <f t="shared" si="170"/>
        <v>0</v>
      </c>
      <c r="AG342" s="146">
        <f t="shared" si="170"/>
        <v>0</v>
      </c>
      <c r="AH342" s="146">
        <f t="shared" si="170"/>
        <v>0</v>
      </c>
      <c r="AI342" s="146">
        <f t="shared" si="170"/>
        <v>0</v>
      </c>
      <c r="AJ342" s="146">
        <f t="shared" si="170"/>
        <v>0</v>
      </c>
      <c r="AK342" s="146">
        <f t="shared" si="170"/>
        <v>0</v>
      </c>
      <c r="AL342" s="146">
        <f t="shared" si="170"/>
        <v>0</v>
      </c>
      <c r="AM342" s="146">
        <f t="shared" si="170"/>
        <v>0</v>
      </c>
      <c r="AN342" s="146">
        <f t="shared" si="170"/>
        <v>0</v>
      </c>
      <c r="AO342" s="146">
        <f t="shared" si="170"/>
        <v>0</v>
      </c>
      <c r="AP342" s="146">
        <f t="shared" si="170"/>
        <v>0</v>
      </c>
      <c r="AQ342" s="146">
        <f t="shared" si="170"/>
        <v>0</v>
      </c>
      <c r="AR342" s="146">
        <f t="shared" si="170"/>
        <v>0</v>
      </c>
      <c r="AS342" s="146">
        <f t="shared" si="170"/>
        <v>0</v>
      </c>
      <c r="AT342" s="146">
        <f t="shared" si="170"/>
        <v>0</v>
      </c>
      <c r="AU342" s="146">
        <f t="shared" si="170"/>
        <v>0</v>
      </c>
      <c r="AV342" s="146">
        <f t="shared" si="170"/>
        <v>0</v>
      </c>
      <c r="AW342" s="146">
        <f t="shared" si="170"/>
        <v>0</v>
      </c>
      <c r="AX342" s="146">
        <f t="shared" si="170"/>
        <v>0.375</v>
      </c>
      <c r="AY342" s="146">
        <f t="shared" si="170"/>
        <v>1</v>
      </c>
      <c r="AZ342" s="146">
        <f t="shared" si="170"/>
        <v>1</v>
      </c>
      <c r="BA342" s="146">
        <f t="shared" si="170"/>
        <v>1</v>
      </c>
      <c r="BB342" s="146">
        <f t="shared" si="170"/>
        <v>1</v>
      </c>
      <c r="BC342" s="146">
        <f t="shared" si="170"/>
        <v>1</v>
      </c>
      <c r="BD342" s="146">
        <f t="shared" si="170"/>
        <v>1</v>
      </c>
      <c r="BE342" s="146">
        <f t="shared" si="169"/>
        <v>1</v>
      </c>
      <c r="BF342" s="146">
        <f t="shared" si="169"/>
        <v>1</v>
      </c>
      <c r="BG342" s="146">
        <f t="shared" si="169"/>
        <v>1</v>
      </c>
      <c r="BH342" s="146">
        <f t="shared" si="169"/>
        <v>1</v>
      </c>
      <c r="BI342" s="146">
        <f t="shared" si="169"/>
        <v>1</v>
      </c>
      <c r="BJ342" s="146">
        <f t="shared" si="169"/>
        <v>1</v>
      </c>
      <c r="BK342" s="146">
        <f t="shared" si="169"/>
        <v>1</v>
      </c>
      <c r="BL342" s="146">
        <f t="shared" si="169"/>
        <v>1</v>
      </c>
      <c r="BM342" s="146">
        <f t="shared" si="169"/>
        <v>1</v>
      </c>
      <c r="BN342" s="146">
        <f t="shared" si="169"/>
        <v>1</v>
      </c>
      <c r="BO342" s="146">
        <f t="shared" si="169"/>
        <v>1</v>
      </c>
    </row>
    <row r="343" spans="1:67" ht="15.75" x14ac:dyDescent="0.25">
      <c r="A343" s="112"/>
      <c r="B343" s="145" t="s">
        <v>1312</v>
      </c>
      <c r="C343" s="145" t="s">
        <v>2065</v>
      </c>
      <c r="D343" s="145" t="s">
        <v>6</v>
      </c>
      <c r="E343" s="224">
        <f>VLOOKUP(B343,'Cuadro Control'!C382:J2273,8,FALSE)</f>
        <v>52736347.43270281</v>
      </c>
      <c r="F343" s="146">
        <f t="shared" si="165"/>
        <v>9.933624348213644E-3</v>
      </c>
      <c r="G343" s="147">
        <v>46506</v>
      </c>
      <c r="H343" s="147">
        <v>46508</v>
      </c>
      <c r="I343" s="146">
        <f t="shared" si="166"/>
        <v>0</v>
      </c>
      <c r="J343" s="146">
        <f t="shared" si="166"/>
        <v>0</v>
      </c>
      <c r="K343" s="146">
        <f t="shared" si="166"/>
        <v>0</v>
      </c>
      <c r="L343" s="146">
        <f t="shared" si="166"/>
        <v>0</v>
      </c>
      <c r="M343" s="146">
        <f t="shared" si="166"/>
        <v>0</v>
      </c>
      <c r="N343" s="146">
        <f t="shared" si="166"/>
        <v>0</v>
      </c>
      <c r="O343" s="146">
        <f t="shared" si="166"/>
        <v>0</v>
      </c>
      <c r="P343" s="146">
        <f t="shared" si="166"/>
        <v>0</v>
      </c>
      <c r="Q343" s="146">
        <f t="shared" si="166"/>
        <v>0</v>
      </c>
      <c r="R343" s="146">
        <f t="shared" si="166"/>
        <v>0</v>
      </c>
      <c r="S343" s="146">
        <f t="shared" si="166"/>
        <v>0</v>
      </c>
      <c r="T343" s="146">
        <f t="shared" si="166"/>
        <v>0</v>
      </c>
      <c r="U343" s="146">
        <f t="shared" si="166"/>
        <v>0</v>
      </c>
      <c r="V343" s="146">
        <f t="shared" si="166"/>
        <v>0</v>
      </c>
      <c r="W343" s="146">
        <f t="shared" si="166"/>
        <v>0</v>
      </c>
      <c r="X343" s="146">
        <f t="shared" si="166"/>
        <v>0</v>
      </c>
      <c r="Y343" s="146">
        <f t="shared" si="170"/>
        <v>0</v>
      </c>
      <c r="Z343" s="146">
        <f t="shared" si="170"/>
        <v>0</v>
      </c>
      <c r="AA343" s="146">
        <f t="shared" si="170"/>
        <v>0</v>
      </c>
      <c r="AB343" s="146">
        <f t="shared" si="170"/>
        <v>0</v>
      </c>
      <c r="AC343" s="146">
        <f t="shared" si="170"/>
        <v>0</v>
      </c>
      <c r="AD343" s="146">
        <f t="shared" si="170"/>
        <v>0</v>
      </c>
      <c r="AE343" s="146">
        <f t="shared" si="170"/>
        <v>0</v>
      </c>
      <c r="AF343" s="146">
        <f t="shared" si="170"/>
        <v>0</v>
      </c>
      <c r="AG343" s="146">
        <f t="shared" si="170"/>
        <v>0</v>
      </c>
      <c r="AH343" s="146">
        <f t="shared" si="170"/>
        <v>0</v>
      </c>
      <c r="AI343" s="146">
        <f t="shared" si="170"/>
        <v>0</v>
      </c>
      <c r="AJ343" s="146">
        <f t="shared" si="170"/>
        <v>0</v>
      </c>
      <c r="AK343" s="146">
        <f t="shared" si="170"/>
        <v>0</v>
      </c>
      <c r="AL343" s="146">
        <f t="shared" si="170"/>
        <v>0</v>
      </c>
      <c r="AM343" s="146">
        <f t="shared" si="170"/>
        <v>0</v>
      </c>
      <c r="AN343" s="146">
        <f t="shared" si="170"/>
        <v>0</v>
      </c>
      <c r="AO343" s="146">
        <f t="shared" si="170"/>
        <v>0</v>
      </c>
      <c r="AP343" s="146">
        <f t="shared" si="170"/>
        <v>0</v>
      </c>
      <c r="AQ343" s="146">
        <f t="shared" si="170"/>
        <v>0</v>
      </c>
      <c r="AR343" s="146">
        <f t="shared" si="170"/>
        <v>0</v>
      </c>
      <c r="AS343" s="146">
        <f t="shared" si="170"/>
        <v>0</v>
      </c>
      <c r="AT343" s="146">
        <f t="shared" si="170"/>
        <v>0</v>
      </c>
      <c r="AU343" s="146">
        <f t="shared" si="170"/>
        <v>0</v>
      </c>
      <c r="AV343" s="146">
        <f t="shared" si="170"/>
        <v>0</v>
      </c>
      <c r="AW343" s="146">
        <f t="shared" si="170"/>
        <v>0</v>
      </c>
      <c r="AX343" s="146">
        <f t="shared" si="170"/>
        <v>0</v>
      </c>
      <c r="AY343" s="146">
        <f t="shared" si="170"/>
        <v>0.66666666666666663</v>
      </c>
      <c r="AZ343" s="146">
        <f t="shared" si="170"/>
        <v>1</v>
      </c>
      <c r="BA343" s="146">
        <f t="shared" si="170"/>
        <v>1</v>
      </c>
      <c r="BB343" s="146">
        <f t="shared" si="170"/>
        <v>1</v>
      </c>
      <c r="BC343" s="146">
        <f t="shared" si="170"/>
        <v>1</v>
      </c>
      <c r="BD343" s="146">
        <f t="shared" si="170"/>
        <v>1</v>
      </c>
      <c r="BE343" s="146">
        <f t="shared" si="169"/>
        <v>1</v>
      </c>
      <c r="BF343" s="146">
        <f t="shared" si="169"/>
        <v>1</v>
      </c>
      <c r="BG343" s="146">
        <f t="shared" si="169"/>
        <v>1</v>
      </c>
      <c r="BH343" s="146">
        <f t="shared" si="169"/>
        <v>1</v>
      </c>
      <c r="BI343" s="146">
        <f t="shared" si="169"/>
        <v>1</v>
      </c>
      <c r="BJ343" s="146">
        <f t="shared" si="169"/>
        <v>1</v>
      </c>
      <c r="BK343" s="146">
        <f t="shared" si="169"/>
        <v>1</v>
      </c>
      <c r="BL343" s="146">
        <f t="shared" si="169"/>
        <v>1</v>
      </c>
      <c r="BM343" s="146">
        <f t="shared" si="169"/>
        <v>1</v>
      </c>
      <c r="BN343" s="146">
        <f t="shared" si="169"/>
        <v>1</v>
      </c>
      <c r="BO343" s="146">
        <f t="shared" si="169"/>
        <v>1</v>
      </c>
    </row>
    <row r="344" spans="1:67" ht="31.5" x14ac:dyDescent="0.25">
      <c r="A344" s="112"/>
      <c r="B344" s="145" t="s">
        <v>1313</v>
      </c>
      <c r="C344" s="145" t="s">
        <v>1314</v>
      </c>
      <c r="D344" s="145" t="s">
        <v>19</v>
      </c>
      <c r="E344" s="224">
        <f>VLOOKUP(B344,'Cuadro Control'!C383:J2274,8,FALSE)</f>
        <v>46410609.014634147</v>
      </c>
      <c r="F344" s="146">
        <f t="shared" si="165"/>
        <v>8.742083556535862E-3</v>
      </c>
      <c r="G344" s="147">
        <v>46508</v>
      </c>
      <c r="H344" s="147">
        <v>46511</v>
      </c>
      <c r="I344" s="146">
        <f t="shared" si="166"/>
        <v>0</v>
      </c>
      <c r="J344" s="146">
        <f t="shared" si="166"/>
        <v>0</v>
      </c>
      <c r="K344" s="146">
        <f t="shared" si="166"/>
        <v>0</v>
      </c>
      <c r="L344" s="146">
        <f t="shared" si="166"/>
        <v>0</v>
      </c>
      <c r="M344" s="146">
        <f t="shared" si="166"/>
        <v>0</v>
      </c>
      <c r="N344" s="146">
        <f t="shared" si="166"/>
        <v>0</v>
      </c>
      <c r="O344" s="146">
        <f t="shared" si="166"/>
        <v>0</v>
      </c>
      <c r="P344" s="146">
        <f t="shared" si="166"/>
        <v>0</v>
      </c>
      <c r="Q344" s="146">
        <f t="shared" si="166"/>
        <v>0</v>
      </c>
      <c r="R344" s="146">
        <f t="shared" si="166"/>
        <v>0</v>
      </c>
      <c r="S344" s="146">
        <f t="shared" si="166"/>
        <v>0</v>
      </c>
      <c r="T344" s="146">
        <f t="shared" si="166"/>
        <v>0</v>
      </c>
      <c r="U344" s="146">
        <f t="shared" si="166"/>
        <v>0</v>
      </c>
      <c r="V344" s="146">
        <f t="shared" si="166"/>
        <v>0</v>
      </c>
      <c r="W344" s="146">
        <f t="shared" si="166"/>
        <v>0</v>
      </c>
      <c r="X344" s="146">
        <f t="shared" si="166"/>
        <v>0</v>
      </c>
      <c r="Y344" s="146">
        <f t="shared" si="170"/>
        <v>0</v>
      </c>
      <c r="Z344" s="146">
        <f t="shared" si="170"/>
        <v>0</v>
      </c>
      <c r="AA344" s="146">
        <f t="shared" si="170"/>
        <v>0</v>
      </c>
      <c r="AB344" s="146">
        <f t="shared" si="170"/>
        <v>0</v>
      </c>
      <c r="AC344" s="146">
        <f t="shared" si="170"/>
        <v>0</v>
      </c>
      <c r="AD344" s="146">
        <f t="shared" si="170"/>
        <v>0</v>
      </c>
      <c r="AE344" s="146">
        <f t="shared" si="170"/>
        <v>0</v>
      </c>
      <c r="AF344" s="146">
        <f t="shared" si="170"/>
        <v>0</v>
      </c>
      <c r="AG344" s="146">
        <f t="shared" si="170"/>
        <v>0</v>
      </c>
      <c r="AH344" s="146">
        <f t="shared" si="170"/>
        <v>0</v>
      </c>
      <c r="AI344" s="146">
        <f t="shared" si="170"/>
        <v>0</v>
      </c>
      <c r="AJ344" s="146">
        <f t="shared" si="170"/>
        <v>0</v>
      </c>
      <c r="AK344" s="146">
        <f t="shared" si="170"/>
        <v>0</v>
      </c>
      <c r="AL344" s="146">
        <f t="shared" si="170"/>
        <v>0</v>
      </c>
      <c r="AM344" s="146">
        <f t="shared" si="170"/>
        <v>0</v>
      </c>
      <c r="AN344" s="146">
        <f t="shared" si="170"/>
        <v>0</v>
      </c>
      <c r="AO344" s="146">
        <f t="shared" si="170"/>
        <v>0</v>
      </c>
      <c r="AP344" s="146">
        <f t="shared" si="170"/>
        <v>0</v>
      </c>
      <c r="AQ344" s="146">
        <f t="shared" si="170"/>
        <v>0</v>
      </c>
      <c r="AR344" s="146">
        <f t="shared" si="170"/>
        <v>0</v>
      </c>
      <c r="AS344" s="146">
        <f t="shared" si="170"/>
        <v>0</v>
      </c>
      <c r="AT344" s="146">
        <f t="shared" si="170"/>
        <v>0</v>
      </c>
      <c r="AU344" s="146">
        <f t="shared" si="170"/>
        <v>0</v>
      </c>
      <c r="AV344" s="146">
        <f t="shared" si="170"/>
        <v>0</v>
      </c>
      <c r="AW344" s="146">
        <f t="shared" si="170"/>
        <v>0</v>
      </c>
      <c r="AX344" s="146">
        <f t="shared" si="170"/>
        <v>0</v>
      </c>
      <c r="AY344" s="146">
        <f t="shared" si="170"/>
        <v>0</v>
      </c>
      <c r="AZ344" s="146">
        <f t="shared" si="170"/>
        <v>1</v>
      </c>
      <c r="BA344" s="146">
        <f t="shared" si="170"/>
        <v>1</v>
      </c>
      <c r="BB344" s="146">
        <f t="shared" si="170"/>
        <v>1</v>
      </c>
      <c r="BC344" s="146">
        <f t="shared" si="170"/>
        <v>1</v>
      </c>
      <c r="BD344" s="146">
        <f t="shared" si="170"/>
        <v>1</v>
      </c>
      <c r="BE344" s="146">
        <f t="shared" si="169"/>
        <v>1</v>
      </c>
      <c r="BF344" s="146">
        <f t="shared" si="169"/>
        <v>1</v>
      </c>
      <c r="BG344" s="146">
        <f t="shared" si="169"/>
        <v>1</v>
      </c>
      <c r="BH344" s="146">
        <f t="shared" si="169"/>
        <v>1</v>
      </c>
      <c r="BI344" s="146">
        <f t="shared" si="169"/>
        <v>1</v>
      </c>
      <c r="BJ344" s="146">
        <f t="shared" si="169"/>
        <v>1</v>
      </c>
      <c r="BK344" s="146">
        <f t="shared" si="169"/>
        <v>1</v>
      </c>
      <c r="BL344" s="146">
        <f t="shared" si="169"/>
        <v>1</v>
      </c>
      <c r="BM344" s="146">
        <f t="shared" si="169"/>
        <v>1</v>
      </c>
      <c r="BN344" s="146">
        <f t="shared" si="169"/>
        <v>1</v>
      </c>
      <c r="BO344" s="146">
        <f t="shared" si="169"/>
        <v>1</v>
      </c>
    </row>
    <row r="345" spans="1:67" ht="31.5" x14ac:dyDescent="0.25">
      <c r="A345" s="112"/>
      <c r="B345" s="145" t="s">
        <v>1315</v>
      </c>
      <c r="C345" s="145" t="s">
        <v>1316</v>
      </c>
      <c r="D345" s="145" t="s">
        <v>9</v>
      </c>
      <c r="E345" s="224">
        <f>VLOOKUP(B345,'Cuadro Control'!C384:J2275,8,FALSE)</f>
        <v>1587346329.5488234</v>
      </c>
      <c r="F345" s="146">
        <f t="shared" si="165"/>
        <v>0.29899875353285565</v>
      </c>
      <c r="G345" s="147">
        <v>46508</v>
      </c>
      <c r="H345" s="147">
        <v>46520</v>
      </c>
      <c r="I345" s="146">
        <f t="shared" si="166"/>
        <v>0</v>
      </c>
      <c r="J345" s="146">
        <f t="shared" si="166"/>
        <v>0</v>
      </c>
      <c r="K345" s="146">
        <f t="shared" si="166"/>
        <v>0</v>
      </c>
      <c r="L345" s="146">
        <f t="shared" si="166"/>
        <v>0</v>
      </c>
      <c r="M345" s="146">
        <f t="shared" si="166"/>
        <v>0</v>
      </c>
      <c r="N345" s="146">
        <f t="shared" si="166"/>
        <v>0</v>
      </c>
      <c r="O345" s="146">
        <f t="shared" si="166"/>
        <v>0</v>
      </c>
      <c r="P345" s="146">
        <f t="shared" si="166"/>
        <v>0</v>
      </c>
      <c r="Q345" s="146">
        <f t="shared" si="166"/>
        <v>0</v>
      </c>
      <c r="R345" s="146">
        <f t="shared" si="166"/>
        <v>0</v>
      </c>
      <c r="S345" s="146">
        <f t="shared" si="166"/>
        <v>0</v>
      </c>
      <c r="T345" s="146">
        <f t="shared" si="166"/>
        <v>0</v>
      </c>
      <c r="U345" s="146">
        <f t="shared" si="166"/>
        <v>0</v>
      </c>
      <c r="V345" s="146">
        <f t="shared" si="166"/>
        <v>0</v>
      </c>
      <c r="W345" s="146">
        <f t="shared" si="166"/>
        <v>0</v>
      </c>
      <c r="X345" s="146">
        <f t="shared" si="166"/>
        <v>0</v>
      </c>
      <c r="Y345" s="146">
        <f t="shared" si="170"/>
        <v>0</v>
      </c>
      <c r="Z345" s="146">
        <f t="shared" si="170"/>
        <v>0</v>
      </c>
      <c r="AA345" s="146">
        <f t="shared" si="170"/>
        <v>0</v>
      </c>
      <c r="AB345" s="146">
        <f t="shared" si="170"/>
        <v>0</v>
      </c>
      <c r="AC345" s="146">
        <f t="shared" si="170"/>
        <v>0</v>
      </c>
      <c r="AD345" s="146">
        <f t="shared" si="170"/>
        <v>0</v>
      </c>
      <c r="AE345" s="146">
        <f t="shared" si="170"/>
        <v>0</v>
      </c>
      <c r="AF345" s="146">
        <f t="shared" si="170"/>
        <v>0</v>
      </c>
      <c r="AG345" s="146">
        <f t="shared" si="170"/>
        <v>0</v>
      </c>
      <c r="AH345" s="146">
        <f t="shared" si="170"/>
        <v>0</v>
      </c>
      <c r="AI345" s="146">
        <f t="shared" si="170"/>
        <v>0</v>
      </c>
      <c r="AJ345" s="146">
        <f t="shared" si="170"/>
        <v>0</v>
      </c>
      <c r="AK345" s="146">
        <f t="shared" si="170"/>
        <v>0</v>
      </c>
      <c r="AL345" s="146">
        <f t="shared" si="170"/>
        <v>0</v>
      </c>
      <c r="AM345" s="146">
        <f t="shared" si="170"/>
        <v>0</v>
      </c>
      <c r="AN345" s="146">
        <f t="shared" si="170"/>
        <v>0</v>
      </c>
      <c r="AO345" s="146">
        <f t="shared" si="170"/>
        <v>0</v>
      </c>
      <c r="AP345" s="146">
        <f t="shared" si="170"/>
        <v>0</v>
      </c>
      <c r="AQ345" s="146">
        <f t="shared" si="170"/>
        <v>0</v>
      </c>
      <c r="AR345" s="146">
        <f t="shared" si="170"/>
        <v>0</v>
      </c>
      <c r="AS345" s="146">
        <f t="shared" si="170"/>
        <v>0</v>
      </c>
      <c r="AT345" s="146">
        <f t="shared" si="170"/>
        <v>0</v>
      </c>
      <c r="AU345" s="146">
        <f t="shared" si="170"/>
        <v>0</v>
      </c>
      <c r="AV345" s="146">
        <f t="shared" si="170"/>
        <v>0</v>
      </c>
      <c r="AW345" s="146">
        <f t="shared" si="170"/>
        <v>0</v>
      </c>
      <c r="AX345" s="146">
        <f t="shared" si="170"/>
        <v>0</v>
      </c>
      <c r="AY345" s="146">
        <f t="shared" si="170"/>
        <v>0</v>
      </c>
      <c r="AZ345" s="146">
        <f t="shared" si="170"/>
        <v>0.53846153846153844</v>
      </c>
      <c r="BA345" s="146">
        <f t="shared" si="170"/>
        <v>1</v>
      </c>
      <c r="BB345" s="146">
        <f t="shared" si="170"/>
        <v>1</v>
      </c>
      <c r="BC345" s="146">
        <f t="shared" si="170"/>
        <v>1</v>
      </c>
      <c r="BD345" s="146">
        <f t="shared" si="170"/>
        <v>1</v>
      </c>
      <c r="BE345" s="146">
        <f t="shared" si="169"/>
        <v>1</v>
      </c>
      <c r="BF345" s="146">
        <f t="shared" si="169"/>
        <v>1</v>
      </c>
      <c r="BG345" s="146">
        <f t="shared" si="169"/>
        <v>1</v>
      </c>
      <c r="BH345" s="146">
        <f t="shared" si="169"/>
        <v>1</v>
      </c>
      <c r="BI345" s="146">
        <f t="shared" si="169"/>
        <v>1</v>
      </c>
      <c r="BJ345" s="146">
        <f t="shared" si="169"/>
        <v>1</v>
      </c>
      <c r="BK345" s="146">
        <f t="shared" si="169"/>
        <v>1</v>
      </c>
      <c r="BL345" s="146">
        <f t="shared" si="169"/>
        <v>1</v>
      </c>
      <c r="BM345" s="146">
        <f t="shared" si="169"/>
        <v>1</v>
      </c>
      <c r="BN345" s="146">
        <f t="shared" si="169"/>
        <v>1</v>
      </c>
      <c r="BO345" s="146">
        <f t="shared" si="169"/>
        <v>1</v>
      </c>
    </row>
    <row r="346" spans="1:67" ht="31.5" x14ac:dyDescent="0.25">
      <c r="A346" s="112"/>
      <c r="B346" s="142" t="s">
        <v>1317</v>
      </c>
      <c r="C346" s="142" t="s">
        <v>1318</v>
      </c>
      <c r="D346" s="142" t="s">
        <v>9</v>
      </c>
      <c r="E346" s="223">
        <f>VLOOKUP(B346,'Cuadro Control'!C385:J2276,8,FALSE)</f>
        <v>179532477.23999998</v>
      </c>
      <c r="F346" s="143">
        <f t="shared" si="165"/>
        <v>3.3817438522495219E-2</v>
      </c>
      <c r="G346" s="144">
        <v>46511</v>
      </c>
      <c r="H346" s="144">
        <v>46525</v>
      </c>
      <c r="I346" s="143">
        <f t="shared" si="166"/>
        <v>0</v>
      </c>
      <c r="J346" s="143">
        <f t="shared" si="166"/>
        <v>0</v>
      </c>
      <c r="K346" s="143">
        <f t="shared" si="166"/>
        <v>0</v>
      </c>
      <c r="L346" s="143">
        <f t="shared" si="166"/>
        <v>0</v>
      </c>
      <c r="M346" s="143">
        <f t="shared" si="166"/>
        <v>0</v>
      </c>
      <c r="N346" s="143">
        <f t="shared" si="166"/>
        <v>0</v>
      </c>
      <c r="O346" s="143">
        <f t="shared" si="166"/>
        <v>0</v>
      </c>
      <c r="P346" s="143">
        <f t="shared" si="166"/>
        <v>0</v>
      </c>
      <c r="Q346" s="143">
        <f t="shared" si="166"/>
        <v>0</v>
      </c>
      <c r="R346" s="143">
        <f t="shared" si="166"/>
        <v>0</v>
      </c>
      <c r="S346" s="143">
        <f t="shared" si="166"/>
        <v>0</v>
      </c>
      <c r="T346" s="143">
        <f t="shared" si="166"/>
        <v>0</v>
      </c>
      <c r="U346" s="143">
        <f t="shared" si="166"/>
        <v>0</v>
      </c>
      <c r="V346" s="143">
        <f t="shared" si="166"/>
        <v>0</v>
      </c>
      <c r="W346" s="143">
        <f t="shared" si="166"/>
        <v>0</v>
      </c>
      <c r="X346" s="143">
        <f t="shared" si="166"/>
        <v>0</v>
      </c>
      <c r="Y346" s="143">
        <f t="shared" si="170"/>
        <v>0</v>
      </c>
      <c r="Z346" s="143">
        <f t="shared" si="170"/>
        <v>0</v>
      </c>
      <c r="AA346" s="143">
        <f t="shared" si="170"/>
        <v>0</v>
      </c>
      <c r="AB346" s="143">
        <f t="shared" si="170"/>
        <v>0</v>
      </c>
      <c r="AC346" s="143">
        <f t="shared" si="170"/>
        <v>0</v>
      </c>
      <c r="AD346" s="143">
        <f t="shared" si="170"/>
        <v>0</v>
      </c>
      <c r="AE346" s="143">
        <f t="shared" si="170"/>
        <v>0</v>
      </c>
      <c r="AF346" s="143">
        <f t="shared" si="170"/>
        <v>0</v>
      </c>
      <c r="AG346" s="143">
        <f t="shared" si="170"/>
        <v>0</v>
      </c>
      <c r="AH346" s="143">
        <f t="shared" si="170"/>
        <v>0</v>
      </c>
      <c r="AI346" s="143">
        <f t="shared" si="170"/>
        <v>0</v>
      </c>
      <c r="AJ346" s="143">
        <f t="shared" si="170"/>
        <v>0</v>
      </c>
      <c r="AK346" s="143">
        <f t="shared" si="170"/>
        <v>0</v>
      </c>
      <c r="AL346" s="143">
        <f t="shared" si="170"/>
        <v>0</v>
      </c>
      <c r="AM346" s="143">
        <f t="shared" si="170"/>
        <v>0</v>
      </c>
      <c r="AN346" s="143">
        <f t="shared" si="170"/>
        <v>0</v>
      </c>
      <c r="AO346" s="143">
        <f t="shared" si="170"/>
        <v>0</v>
      </c>
      <c r="AP346" s="143">
        <f t="shared" si="170"/>
        <v>0</v>
      </c>
      <c r="AQ346" s="143">
        <f t="shared" si="170"/>
        <v>0</v>
      </c>
      <c r="AR346" s="143">
        <f t="shared" si="170"/>
        <v>0</v>
      </c>
      <c r="AS346" s="143">
        <f t="shared" si="170"/>
        <v>0</v>
      </c>
      <c r="AT346" s="143">
        <f t="shared" si="170"/>
        <v>0</v>
      </c>
      <c r="AU346" s="143">
        <f t="shared" si="170"/>
        <v>0</v>
      </c>
      <c r="AV346" s="143">
        <f t="shared" si="170"/>
        <v>0</v>
      </c>
      <c r="AW346" s="143">
        <f t="shared" si="170"/>
        <v>0</v>
      </c>
      <c r="AX346" s="143">
        <f t="shared" si="170"/>
        <v>0</v>
      </c>
      <c r="AY346" s="143">
        <f t="shared" si="170"/>
        <v>0</v>
      </c>
      <c r="AZ346" s="143">
        <f t="shared" si="170"/>
        <v>0.26666666666666666</v>
      </c>
      <c r="BA346" s="143">
        <f t="shared" si="170"/>
        <v>0.73333333333333328</v>
      </c>
      <c r="BB346" s="143">
        <f t="shared" si="170"/>
        <v>1</v>
      </c>
      <c r="BC346" s="143">
        <f t="shared" si="170"/>
        <v>1</v>
      </c>
      <c r="BD346" s="143">
        <f t="shared" si="170"/>
        <v>1</v>
      </c>
      <c r="BE346" s="143">
        <f t="shared" si="169"/>
        <v>1</v>
      </c>
      <c r="BF346" s="143">
        <f t="shared" si="169"/>
        <v>1</v>
      </c>
      <c r="BG346" s="143">
        <f t="shared" si="169"/>
        <v>1</v>
      </c>
      <c r="BH346" s="143">
        <f t="shared" si="169"/>
        <v>1</v>
      </c>
      <c r="BI346" s="143">
        <f t="shared" si="169"/>
        <v>1</v>
      </c>
      <c r="BJ346" s="143">
        <f t="shared" si="169"/>
        <v>1</v>
      </c>
      <c r="BK346" s="143">
        <f t="shared" si="169"/>
        <v>1</v>
      </c>
      <c r="BL346" s="143">
        <f t="shared" si="169"/>
        <v>1</v>
      </c>
      <c r="BM346" s="143">
        <f t="shared" si="169"/>
        <v>1</v>
      </c>
      <c r="BN346" s="143">
        <f t="shared" si="169"/>
        <v>1</v>
      </c>
      <c r="BO346" s="143">
        <f t="shared" si="169"/>
        <v>1</v>
      </c>
    </row>
    <row r="347" spans="1:67" ht="15.75" x14ac:dyDescent="0.25">
      <c r="A347" s="112"/>
      <c r="B347" s="148" t="s">
        <v>1319</v>
      </c>
      <c r="C347" s="148" t="s">
        <v>1987</v>
      </c>
      <c r="D347" s="148" t="s">
        <v>3</v>
      </c>
      <c r="E347" s="225">
        <f>VLOOKUP(B347,'Cuadro Control'!C386:J2277,8,FALSE)</f>
        <v>0</v>
      </c>
      <c r="F347" s="149">
        <f>IFERROR(E347/$E$331,0)</f>
        <v>0</v>
      </c>
      <c r="G347" s="150">
        <v>46606</v>
      </c>
      <c r="H347" s="150">
        <v>46606</v>
      </c>
      <c r="I347" s="149">
        <f t="shared" si="166"/>
        <v>0</v>
      </c>
      <c r="J347" s="149">
        <f t="shared" si="166"/>
        <v>0</v>
      </c>
      <c r="K347" s="149">
        <f t="shared" si="166"/>
        <v>0</v>
      </c>
      <c r="L347" s="149">
        <f t="shared" si="166"/>
        <v>0</v>
      </c>
      <c r="M347" s="149">
        <f t="shared" si="166"/>
        <v>0</v>
      </c>
      <c r="N347" s="149">
        <f t="shared" si="166"/>
        <v>0</v>
      </c>
      <c r="O347" s="149">
        <f t="shared" si="166"/>
        <v>0</v>
      </c>
      <c r="P347" s="149">
        <f t="shared" si="166"/>
        <v>0</v>
      </c>
      <c r="Q347" s="149">
        <f t="shared" si="166"/>
        <v>0</v>
      </c>
      <c r="R347" s="149">
        <f t="shared" si="166"/>
        <v>0</v>
      </c>
      <c r="S347" s="149">
        <f t="shared" si="166"/>
        <v>0</v>
      </c>
      <c r="T347" s="149">
        <f t="shared" si="166"/>
        <v>0</v>
      </c>
      <c r="U347" s="149">
        <f t="shared" si="166"/>
        <v>0</v>
      </c>
      <c r="V347" s="149">
        <f t="shared" si="166"/>
        <v>0</v>
      </c>
      <c r="W347" s="149">
        <f t="shared" si="166"/>
        <v>0</v>
      </c>
      <c r="X347" s="149">
        <f t="shared" ref="X347:AO347" si="171">IF($G347=0,0,IF(X$6&lt;$G347,0,IF(X$6&gt;$H347,1,(X$6-$G347+1)/($H347-$G347+1))))</f>
        <v>0</v>
      </c>
      <c r="Y347" s="149">
        <f t="shared" si="171"/>
        <v>0</v>
      </c>
      <c r="Z347" s="149">
        <f t="shared" si="171"/>
        <v>0</v>
      </c>
      <c r="AA347" s="149">
        <f t="shared" si="171"/>
        <v>0</v>
      </c>
      <c r="AB347" s="149">
        <f t="shared" si="171"/>
        <v>0</v>
      </c>
      <c r="AC347" s="149">
        <f t="shared" si="171"/>
        <v>0</v>
      </c>
      <c r="AD347" s="149">
        <f t="shared" si="171"/>
        <v>0</v>
      </c>
      <c r="AE347" s="149">
        <f t="shared" si="171"/>
        <v>0</v>
      </c>
      <c r="AF347" s="149">
        <f t="shared" si="171"/>
        <v>0</v>
      </c>
      <c r="AG347" s="149">
        <f t="shared" si="171"/>
        <v>0</v>
      </c>
      <c r="AH347" s="149">
        <f t="shared" si="171"/>
        <v>0</v>
      </c>
      <c r="AI347" s="149">
        <f t="shared" si="171"/>
        <v>0</v>
      </c>
      <c r="AJ347" s="149">
        <f t="shared" si="171"/>
        <v>0</v>
      </c>
      <c r="AK347" s="149">
        <f t="shared" si="171"/>
        <v>0</v>
      </c>
      <c r="AL347" s="149">
        <f t="shared" si="171"/>
        <v>0</v>
      </c>
      <c r="AM347" s="149">
        <f t="shared" si="171"/>
        <v>0</v>
      </c>
      <c r="AN347" s="149">
        <f t="shared" si="171"/>
        <v>0</v>
      </c>
      <c r="AO347" s="149">
        <f t="shared" si="171"/>
        <v>0</v>
      </c>
      <c r="AP347" s="149">
        <f t="shared" si="170"/>
        <v>0</v>
      </c>
      <c r="AQ347" s="149">
        <f t="shared" si="170"/>
        <v>0</v>
      </c>
      <c r="AR347" s="149">
        <f t="shared" si="170"/>
        <v>0</v>
      </c>
      <c r="AS347" s="149">
        <f t="shared" si="170"/>
        <v>0</v>
      </c>
      <c r="AT347" s="149">
        <f t="shared" si="170"/>
        <v>0</v>
      </c>
      <c r="AU347" s="149">
        <f t="shared" si="170"/>
        <v>0</v>
      </c>
      <c r="AV347" s="149">
        <f t="shared" si="170"/>
        <v>0</v>
      </c>
      <c r="AW347" s="149">
        <f t="shared" si="170"/>
        <v>0</v>
      </c>
      <c r="AX347" s="149">
        <f t="shared" si="170"/>
        <v>0</v>
      </c>
      <c r="AY347" s="149">
        <f t="shared" si="170"/>
        <v>0</v>
      </c>
      <c r="AZ347" s="149">
        <f t="shared" si="170"/>
        <v>0</v>
      </c>
      <c r="BA347" s="149">
        <f t="shared" si="170"/>
        <v>0</v>
      </c>
      <c r="BB347" s="149">
        <f t="shared" si="170"/>
        <v>0</v>
      </c>
      <c r="BC347" s="149">
        <f t="shared" si="170"/>
        <v>0</v>
      </c>
      <c r="BD347" s="149">
        <f t="shared" si="170"/>
        <v>0</v>
      </c>
      <c r="BE347" s="149">
        <f t="shared" si="169"/>
        <v>0</v>
      </c>
      <c r="BF347" s="149">
        <f t="shared" si="169"/>
        <v>0</v>
      </c>
      <c r="BG347" s="149">
        <f t="shared" si="169"/>
        <v>0</v>
      </c>
      <c r="BH347" s="149">
        <f t="shared" si="169"/>
        <v>0</v>
      </c>
      <c r="BI347" s="149">
        <f t="shared" si="169"/>
        <v>0</v>
      </c>
      <c r="BJ347" s="149">
        <f t="shared" si="169"/>
        <v>0</v>
      </c>
      <c r="BK347" s="149">
        <f t="shared" si="169"/>
        <v>0</v>
      </c>
      <c r="BL347" s="149">
        <f t="shared" si="169"/>
        <v>0</v>
      </c>
      <c r="BM347" s="149">
        <f t="shared" si="169"/>
        <v>0</v>
      </c>
      <c r="BN347" s="149">
        <f t="shared" si="169"/>
        <v>1</v>
      </c>
      <c r="BO347" s="149">
        <f t="shared" si="169"/>
        <v>1</v>
      </c>
    </row>
    <row r="348" spans="1:67" ht="15.75" x14ac:dyDescent="0.25">
      <c r="A348" s="112"/>
      <c r="B348" s="139" t="s">
        <v>1320</v>
      </c>
      <c r="C348" s="139" t="s">
        <v>1321</v>
      </c>
      <c r="D348" s="139" t="s">
        <v>38</v>
      </c>
      <c r="E348" s="222">
        <f>SUM(E349:E364)</f>
        <v>5308872732.0543728</v>
      </c>
      <c r="F348" s="140">
        <f>IFERROR(E348/$E$109,0)</f>
        <v>2.9408554574576196E-2</v>
      </c>
      <c r="G348" s="141">
        <v>46354</v>
      </c>
      <c r="H348" s="141">
        <v>46606</v>
      </c>
      <c r="I348" s="140">
        <f>SUMPRODUCT($F349:$F363,I349:I363)</f>
        <v>0</v>
      </c>
      <c r="J348" s="140">
        <f t="shared" ref="J348:BO348" si="172">SUMPRODUCT($F349:$F363,J349:J363)</f>
        <v>0</v>
      </c>
      <c r="K348" s="140">
        <f t="shared" si="172"/>
        <v>0</v>
      </c>
      <c r="L348" s="140">
        <f t="shared" si="172"/>
        <v>0</v>
      </c>
      <c r="M348" s="140">
        <f t="shared" si="172"/>
        <v>0</v>
      </c>
      <c r="N348" s="140">
        <f t="shared" si="172"/>
        <v>0</v>
      </c>
      <c r="O348" s="140">
        <f t="shared" si="172"/>
        <v>0</v>
      </c>
      <c r="P348" s="140">
        <f t="shared" si="172"/>
        <v>0</v>
      </c>
      <c r="Q348" s="140">
        <f t="shared" si="172"/>
        <v>0</v>
      </c>
      <c r="R348" s="140">
        <f t="shared" si="172"/>
        <v>0</v>
      </c>
      <c r="S348" s="140">
        <f t="shared" si="172"/>
        <v>0</v>
      </c>
      <c r="T348" s="140">
        <f t="shared" si="172"/>
        <v>0</v>
      </c>
      <c r="U348" s="140">
        <f t="shared" si="172"/>
        <v>0</v>
      </c>
      <c r="V348" s="140">
        <f t="shared" si="172"/>
        <v>0</v>
      </c>
      <c r="W348" s="140">
        <f t="shared" si="172"/>
        <v>0</v>
      </c>
      <c r="X348" s="140">
        <f t="shared" si="172"/>
        <v>0</v>
      </c>
      <c r="Y348" s="140">
        <f t="shared" si="172"/>
        <v>0</v>
      </c>
      <c r="Z348" s="140">
        <f t="shared" si="172"/>
        <v>0</v>
      </c>
      <c r="AA348" s="140">
        <f t="shared" si="172"/>
        <v>0</v>
      </c>
      <c r="AB348" s="140">
        <f t="shared" si="172"/>
        <v>0</v>
      </c>
      <c r="AC348" s="140">
        <f t="shared" si="172"/>
        <v>0</v>
      </c>
      <c r="AD348" s="140">
        <f t="shared" si="172"/>
        <v>9.1498154066575587E-3</v>
      </c>
      <c r="AE348" s="140">
        <f t="shared" si="172"/>
        <v>1.5685397839984384E-2</v>
      </c>
      <c r="AF348" s="140">
        <f t="shared" si="172"/>
        <v>1.5685397839984384E-2</v>
      </c>
      <c r="AG348" s="140">
        <f t="shared" si="172"/>
        <v>1.5685397839984384E-2</v>
      </c>
      <c r="AH348" s="140">
        <f t="shared" si="172"/>
        <v>1.5685397839984384E-2</v>
      </c>
      <c r="AI348" s="140">
        <f t="shared" si="172"/>
        <v>1.5685397839984384E-2</v>
      </c>
      <c r="AJ348" s="140">
        <f t="shared" si="172"/>
        <v>1.5685397839984384E-2</v>
      </c>
      <c r="AK348" s="140">
        <f t="shared" si="172"/>
        <v>3.0395418282871511E-2</v>
      </c>
      <c r="AL348" s="140">
        <f t="shared" si="172"/>
        <v>7.524335899330889E-2</v>
      </c>
      <c r="AM348" s="140">
        <f t="shared" si="172"/>
        <v>0.14557149459736105</v>
      </c>
      <c r="AN348" s="140">
        <f t="shared" si="172"/>
        <v>0.20252837014625899</v>
      </c>
      <c r="AO348" s="140">
        <f t="shared" si="172"/>
        <v>0.30245970158069158</v>
      </c>
      <c r="AP348" s="140">
        <f t="shared" si="172"/>
        <v>0.40239103301512413</v>
      </c>
      <c r="AQ348" s="140">
        <f t="shared" si="172"/>
        <v>0.41666693750575734</v>
      </c>
      <c r="AR348" s="140">
        <f t="shared" si="172"/>
        <v>0.41666693750575734</v>
      </c>
      <c r="AS348" s="140">
        <f t="shared" si="172"/>
        <v>0.41666693750575734</v>
      </c>
      <c r="AT348" s="140">
        <f t="shared" si="172"/>
        <v>0.41666693750575734</v>
      </c>
      <c r="AU348" s="140">
        <f t="shared" si="172"/>
        <v>0.41666693750575734</v>
      </c>
      <c r="AV348" s="140">
        <f t="shared" si="172"/>
        <v>0.41666693750575734</v>
      </c>
      <c r="AW348" s="140">
        <f t="shared" si="172"/>
        <v>0.41666693750575734</v>
      </c>
      <c r="AX348" s="140">
        <f t="shared" si="172"/>
        <v>0.64850810003989967</v>
      </c>
      <c r="AY348" s="140">
        <f t="shared" si="172"/>
        <v>0.65513051627204211</v>
      </c>
      <c r="AZ348" s="140">
        <f t="shared" si="172"/>
        <v>0.83720112037603167</v>
      </c>
      <c r="BA348" s="140">
        <f t="shared" si="172"/>
        <v>0.9909820163940013</v>
      </c>
      <c r="BB348" s="140">
        <f t="shared" si="172"/>
        <v>1</v>
      </c>
      <c r="BC348" s="140">
        <f t="shared" si="172"/>
        <v>1</v>
      </c>
      <c r="BD348" s="140">
        <f t="shared" si="172"/>
        <v>1</v>
      </c>
      <c r="BE348" s="140">
        <f t="shared" si="172"/>
        <v>1</v>
      </c>
      <c r="BF348" s="140">
        <f t="shared" si="172"/>
        <v>1</v>
      </c>
      <c r="BG348" s="140">
        <f t="shared" si="172"/>
        <v>1</v>
      </c>
      <c r="BH348" s="140">
        <f t="shared" si="172"/>
        <v>1</v>
      </c>
      <c r="BI348" s="140">
        <f t="shared" si="172"/>
        <v>1</v>
      </c>
      <c r="BJ348" s="140">
        <f t="shared" si="172"/>
        <v>1</v>
      </c>
      <c r="BK348" s="140">
        <f t="shared" si="172"/>
        <v>1</v>
      </c>
      <c r="BL348" s="140">
        <f t="shared" si="172"/>
        <v>1</v>
      </c>
      <c r="BM348" s="140">
        <f t="shared" si="172"/>
        <v>1</v>
      </c>
      <c r="BN348" s="140">
        <f t="shared" si="172"/>
        <v>1</v>
      </c>
      <c r="BO348" s="140">
        <f t="shared" si="172"/>
        <v>1</v>
      </c>
    </row>
    <row r="349" spans="1:67" ht="15.75" x14ac:dyDescent="0.25">
      <c r="A349" s="112"/>
      <c r="B349" s="145" t="s">
        <v>1322</v>
      </c>
      <c r="C349" s="145" t="s">
        <v>1323</v>
      </c>
      <c r="D349" s="145" t="s">
        <v>22</v>
      </c>
      <c r="E349" s="224">
        <f>VLOOKUP(B349,'Cuadro Control'!C388:J2279,8,FALSE)</f>
        <v>83271780.884117648</v>
      </c>
      <c r="F349" s="146">
        <f t="shared" ref="F349:F363" si="173">IFERROR(E349/$E$348,0)</f>
        <v>1.5685397839984384E-2</v>
      </c>
      <c r="G349" s="147">
        <v>46354</v>
      </c>
      <c r="H349" s="147">
        <v>46365</v>
      </c>
      <c r="I349" s="146">
        <f t="shared" ref="I349:X364" si="174">IF($G349=0,0,IF(I$6&lt;$G349,0,IF(I$6&gt;$H349,1,(I$6-$G349+1)/($H349-$G349+1))))</f>
        <v>0</v>
      </c>
      <c r="J349" s="146">
        <f t="shared" si="174"/>
        <v>0</v>
      </c>
      <c r="K349" s="146">
        <f t="shared" si="174"/>
        <v>0</v>
      </c>
      <c r="L349" s="146">
        <f t="shared" si="174"/>
        <v>0</v>
      </c>
      <c r="M349" s="146">
        <f t="shared" si="174"/>
        <v>0</v>
      </c>
      <c r="N349" s="146">
        <f t="shared" si="174"/>
        <v>0</v>
      </c>
      <c r="O349" s="146">
        <f t="shared" si="174"/>
        <v>0</v>
      </c>
      <c r="P349" s="146">
        <f t="shared" si="174"/>
        <v>0</v>
      </c>
      <c r="Q349" s="146">
        <f t="shared" si="174"/>
        <v>0</v>
      </c>
      <c r="R349" s="146">
        <f t="shared" si="174"/>
        <v>0</v>
      </c>
      <c r="S349" s="146">
        <f t="shared" si="174"/>
        <v>0</v>
      </c>
      <c r="T349" s="146">
        <f t="shared" si="174"/>
        <v>0</v>
      </c>
      <c r="U349" s="146">
        <f t="shared" si="174"/>
        <v>0</v>
      </c>
      <c r="V349" s="146">
        <f t="shared" si="174"/>
        <v>0</v>
      </c>
      <c r="W349" s="146">
        <f t="shared" si="174"/>
        <v>0</v>
      </c>
      <c r="X349" s="146">
        <f t="shared" si="174"/>
        <v>0</v>
      </c>
      <c r="Y349" s="146">
        <f t="shared" ref="Y349:BD356" si="175">IF($G349=0,0,IF(Y$6&lt;$G349,0,IF(Y$6&gt;$H349,1,(Y$6-$G349+1)/($H349-$G349+1))))</f>
        <v>0</v>
      </c>
      <c r="Z349" s="146">
        <f t="shared" si="175"/>
        <v>0</v>
      </c>
      <c r="AA349" s="146">
        <f t="shared" si="175"/>
        <v>0</v>
      </c>
      <c r="AB349" s="146">
        <f t="shared" si="175"/>
        <v>0</v>
      </c>
      <c r="AC349" s="146">
        <f t="shared" si="175"/>
        <v>0</v>
      </c>
      <c r="AD349" s="146">
        <f t="shared" si="175"/>
        <v>0.58333333333333337</v>
      </c>
      <c r="AE349" s="146">
        <f t="shared" si="175"/>
        <v>1</v>
      </c>
      <c r="AF349" s="146">
        <f t="shared" si="175"/>
        <v>1</v>
      </c>
      <c r="AG349" s="146">
        <f t="shared" si="175"/>
        <v>1</v>
      </c>
      <c r="AH349" s="146">
        <f t="shared" si="175"/>
        <v>1</v>
      </c>
      <c r="AI349" s="146">
        <f t="shared" si="175"/>
        <v>1</v>
      </c>
      <c r="AJ349" s="146">
        <f t="shared" si="175"/>
        <v>1</v>
      </c>
      <c r="AK349" s="146">
        <f t="shared" si="175"/>
        <v>1</v>
      </c>
      <c r="AL349" s="146">
        <f t="shared" si="175"/>
        <v>1</v>
      </c>
      <c r="AM349" s="146">
        <f t="shared" si="175"/>
        <v>1</v>
      </c>
      <c r="AN349" s="146">
        <f t="shared" si="175"/>
        <v>1</v>
      </c>
      <c r="AO349" s="146">
        <f t="shared" si="175"/>
        <v>1</v>
      </c>
      <c r="AP349" s="146">
        <f t="shared" si="175"/>
        <v>1</v>
      </c>
      <c r="AQ349" s="146">
        <f t="shared" si="175"/>
        <v>1</v>
      </c>
      <c r="AR349" s="146">
        <f t="shared" si="175"/>
        <v>1</v>
      </c>
      <c r="AS349" s="146">
        <f t="shared" si="175"/>
        <v>1</v>
      </c>
      <c r="AT349" s="146">
        <f t="shared" si="175"/>
        <v>1</v>
      </c>
      <c r="AU349" s="146">
        <f t="shared" si="175"/>
        <v>1</v>
      </c>
      <c r="AV349" s="146">
        <f t="shared" si="175"/>
        <v>1</v>
      </c>
      <c r="AW349" s="146">
        <f t="shared" si="175"/>
        <v>1</v>
      </c>
      <c r="AX349" s="146">
        <f t="shared" si="175"/>
        <v>1</v>
      </c>
      <c r="AY349" s="146">
        <f t="shared" si="175"/>
        <v>1</v>
      </c>
      <c r="AZ349" s="146">
        <f t="shared" si="175"/>
        <v>1</v>
      </c>
      <c r="BA349" s="146">
        <f t="shared" si="175"/>
        <v>1</v>
      </c>
      <c r="BB349" s="146">
        <f t="shared" si="175"/>
        <v>1</v>
      </c>
      <c r="BC349" s="146">
        <f t="shared" si="175"/>
        <v>1</v>
      </c>
      <c r="BD349" s="146">
        <f t="shared" si="175"/>
        <v>1</v>
      </c>
      <c r="BE349" s="146">
        <f t="shared" ref="BE349:BO355" si="176">IF($G349=0,0,IF(BE$6&lt;$G349,0,IF(BE$6&gt;$H349,1,(BE$6-$G349+1)/($H349-$G349+1))))</f>
        <v>1</v>
      </c>
      <c r="BF349" s="146">
        <f t="shared" si="176"/>
        <v>1</v>
      </c>
      <c r="BG349" s="146">
        <f t="shared" si="176"/>
        <v>1</v>
      </c>
      <c r="BH349" s="146">
        <f t="shared" si="176"/>
        <v>1</v>
      </c>
      <c r="BI349" s="146">
        <f t="shared" si="176"/>
        <v>1</v>
      </c>
      <c r="BJ349" s="146">
        <f t="shared" si="176"/>
        <v>1</v>
      </c>
      <c r="BK349" s="146">
        <f t="shared" si="176"/>
        <v>1</v>
      </c>
      <c r="BL349" s="146">
        <f t="shared" si="176"/>
        <v>1</v>
      </c>
      <c r="BM349" s="146">
        <f t="shared" si="176"/>
        <v>1</v>
      </c>
      <c r="BN349" s="146">
        <f t="shared" si="176"/>
        <v>1</v>
      </c>
      <c r="BO349" s="146">
        <f t="shared" si="176"/>
        <v>1</v>
      </c>
    </row>
    <row r="350" spans="1:67" ht="15.75" x14ac:dyDescent="0.25">
      <c r="A350" s="112"/>
      <c r="B350" s="145" t="s">
        <v>1324</v>
      </c>
      <c r="C350" s="145" t="s">
        <v>1325</v>
      </c>
      <c r="D350" s="145" t="s">
        <v>9</v>
      </c>
      <c r="E350" s="224">
        <f>VLOOKUP(B350,'Cuadro Control'!C389:J2280,8,FALSE)</f>
        <v>312374505.66882348</v>
      </c>
      <c r="F350" s="146">
        <f t="shared" si="173"/>
        <v>5.8840081771548515E-2</v>
      </c>
      <c r="G350" s="147">
        <v>46408</v>
      </c>
      <c r="H350" s="147">
        <v>46415</v>
      </c>
      <c r="I350" s="146">
        <f t="shared" si="174"/>
        <v>0</v>
      </c>
      <c r="J350" s="146">
        <f t="shared" si="174"/>
        <v>0</v>
      </c>
      <c r="K350" s="146">
        <f t="shared" si="174"/>
        <v>0</v>
      </c>
      <c r="L350" s="146">
        <f t="shared" si="174"/>
        <v>0</v>
      </c>
      <c r="M350" s="146">
        <f t="shared" si="174"/>
        <v>0</v>
      </c>
      <c r="N350" s="146">
        <f t="shared" si="174"/>
        <v>0</v>
      </c>
      <c r="O350" s="146">
        <f t="shared" si="174"/>
        <v>0</v>
      </c>
      <c r="P350" s="146">
        <f t="shared" si="174"/>
        <v>0</v>
      </c>
      <c r="Q350" s="146">
        <f t="shared" si="174"/>
        <v>0</v>
      </c>
      <c r="R350" s="146">
        <f t="shared" si="174"/>
        <v>0</v>
      </c>
      <c r="S350" s="146">
        <f t="shared" si="174"/>
        <v>0</v>
      </c>
      <c r="T350" s="146">
        <f t="shared" si="174"/>
        <v>0</v>
      </c>
      <c r="U350" s="146">
        <f t="shared" si="174"/>
        <v>0</v>
      </c>
      <c r="V350" s="146">
        <f t="shared" si="174"/>
        <v>0</v>
      </c>
      <c r="W350" s="146">
        <f t="shared" si="174"/>
        <v>0</v>
      </c>
      <c r="X350" s="146">
        <f t="shared" si="174"/>
        <v>0</v>
      </c>
      <c r="Y350" s="146">
        <f t="shared" si="175"/>
        <v>0</v>
      </c>
      <c r="Z350" s="146">
        <f t="shared" si="175"/>
        <v>0</v>
      </c>
      <c r="AA350" s="146">
        <f t="shared" si="175"/>
        <v>0</v>
      </c>
      <c r="AB350" s="146">
        <f t="shared" si="175"/>
        <v>0</v>
      </c>
      <c r="AC350" s="146">
        <f t="shared" si="175"/>
        <v>0</v>
      </c>
      <c r="AD350" s="146">
        <f t="shared" si="175"/>
        <v>0</v>
      </c>
      <c r="AE350" s="146">
        <f t="shared" si="175"/>
        <v>0</v>
      </c>
      <c r="AF350" s="146">
        <f t="shared" si="175"/>
        <v>0</v>
      </c>
      <c r="AG350" s="146">
        <f t="shared" si="175"/>
        <v>0</v>
      </c>
      <c r="AH350" s="146">
        <f t="shared" si="175"/>
        <v>0</v>
      </c>
      <c r="AI350" s="146">
        <f t="shared" si="175"/>
        <v>0</v>
      </c>
      <c r="AJ350" s="146">
        <f t="shared" si="175"/>
        <v>0</v>
      </c>
      <c r="AK350" s="146">
        <f t="shared" si="175"/>
        <v>0.25</v>
      </c>
      <c r="AL350" s="146">
        <f t="shared" si="175"/>
        <v>1</v>
      </c>
      <c r="AM350" s="146">
        <f t="shared" si="175"/>
        <v>1</v>
      </c>
      <c r="AN350" s="146">
        <f t="shared" si="175"/>
        <v>1</v>
      </c>
      <c r="AO350" s="146">
        <f t="shared" si="175"/>
        <v>1</v>
      </c>
      <c r="AP350" s="146">
        <f t="shared" si="175"/>
        <v>1</v>
      </c>
      <c r="AQ350" s="146">
        <f t="shared" si="175"/>
        <v>1</v>
      </c>
      <c r="AR350" s="146">
        <f t="shared" si="175"/>
        <v>1</v>
      </c>
      <c r="AS350" s="146">
        <f t="shared" si="175"/>
        <v>1</v>
      </c>
      <c r="AT350" s="146">
        <f t="shared" si="175"/>
        <v>1</v>
      </c>
      <c r="AU350" s="146">
        <f t="shared" si="175"/>
        <v>1</v>
      </c>
      <c r="AV350" s="146">
        <f t="shared" si="175"/>
        <v>1</v>
      </c>
      <c r="AW350" s="146">
        <f t="shared" si="175"/>
        <v>1</v>
      </c>
      <c r="AX350" s="146">
        <f t="shared" si="175"/>
        <v>1</v>
      </c>
      <c r="AY350" s="146">
        <f t="shared" si="175"/>
        <v>1</v>
      </c>
      <c r="AZ350" s="146">
        <f t="shared" si="175"/>
        <v>1</v>
      </c>
      <c r="BA350" s="146">
        <f t="shared" si="175"/>
        <v>1</v>
      </c>
      <c r="BB350" s="146">
        <f t="shared" si="175"/>
        <v>1</v>
      </c>
      <c r="BC350" s="146">
        <f t="shared" si="175"/>
        <v>1</v>
      </c>
      <c r="BD350" s="146">
        <f t="shared" si="175"/>
        <v>1</v>
      </c>
      <c r="BE350" s="146">
        <f t="shared" si="176"/>
        <v>1</v>
      </c>
      <c r="BF350" s="146">
        <f t="shared" si="176"/>
        <v>1</v>
      </c>
      <c r="BG350" s="146">
        <f t="shared" si="176"/>
        <v>1</v>
      </c>
      <c r="BH350" s="146">
        <f t="shared" si="176"/>
        <v>1</v>
      </c>
      <c r="BI350" s="146">
        <f t="shared" si="176"/>
        <v>1</v>
      </c>
      <c r="BJ350" s="146">
        <f t="shared" si="176"/>
        <v>1</v>
      </c>
      <c r="BK350" s="146">
        <f t="shared" si="176"/>
        <v>1</v>
      </c>
      <c r="BL350" s="146">
        <f t="shared" si="176"/>
        <v>1</v>
      </c>
      <c r="BM350" s="146">
        <f t="shared" si="176"/>
        <v>1</v>
      </c>
      <c r="BN350" s="146">
        <f t="shared" si="176"/>
        <v>1</v>
      </c>
      <c r="BO350" s="146">
        <f t="shared" si="176"/>
        <v>1</v>
      </c>
    </row>
    <row r="351" spans="1:67" ht="15.75" x14ac:dyDescent="0.25">
      <c r="A351" s="112"/>
      <c r="B351" s="142" t="s">
        <v>1326</v>
      </c>
      <c r="C351" s="142" t="s">
        <v>1327</v>
      </c>
      <c r="D351" s="142" t="s">
        <v>6</v>
      </c>
      <c r="E351" s="223">
        <f>VLOOKUP(B351,'Cuadro Control'!C390:J2281,8,FALSE)</f>
        <v>9527825.6870364472</v>
      </c>
      <c r="F351" s="143">
        <f t="shared" si="173"/>
        <v>1.794698454439963E-3</v>
      </c>
      <c r="G351" s="144">
        <v>46415</v>
      </c>
      <c r="H351" s="144">
        <v>46419</v>
      </c>
      <c r="I351" s="143">
        <f t="shared" si="174"/>
        <v>0</v>
      </c>
      <c r="J351" s="143">
        <f t="shared" si="174"/>
        <v>0</v>
      </c>
      <c r="K351" s="143">
        <f t="shared" si="174"/>
        <v>0</v>
      </c>
      <c r="L351" s="143">
        <f t="shared" si="174"/>
        <v>0</v>
      </c>
      <c r="M351" s="143">
        <f t="shared" si="174"/>
        <v>0</v>
      </c>
      <c r="N351" s="143">
        <f t="shared" si="174"/>
        <v>0</v>
      </c>
      <c r="O351" s="143">
        <f t="shared" si="174"/>
        <v>0</v>
      </c>
      <c r="P351" s="143">
        <f t="shared" si="174"/>
        <v>0</v>
      </c>
      <c r="Q351" s="143">
        <f t="shared" si="174"/>
        <v>0</v>
      </c>
      <c r="R351" s="143">
        <f t="shared" si="174"/>
        <v>0</v>
      </c>
      <c r="S351" s="143">
        <f t="shared" si="174"/>
        <v>0</v>
      </c>
      <c r="T351" s="143">
        <f t="shared" si="174"/>
        <v>0</v>
      </c>
      <c r="U351" s="143">
        <f t="shared" si="174"/>
        <v>0</v>
      </c>
      <c r="V351" s="143">
        <f t="shared" si="174"/>
        <v>0</v>
      </c>
      <c r="W351" s="143">
        <f t="shared" si="174"/>
        <v>0</v>
      </c>
      <c r="X351" s="143">
        <f t="shared" si="174"/>
        <v>0</v>
      </c>
      <c r="Y351" s="143">
        <f t="shared" si="175"/>
        <v>0</v>
      </c>
      <c r="Z351" s="143">
        <f t="shared" si="175"/>
        <v>0</v>
      </c>
      <c r="AA351" s="143">
        <f t="shared" si="175"/>
        <v>0</v>
      </c>
      <c r="AB351" s="143">
        <f t="shared" si="175"/>
        <v>0</v>
      </c>
      <c r="AC351" s="143">
        <f t="shared" si="175"/>
        <v>0</v>
      </c>
      <c r="AD351" s="143">
        <f t="shared" si="175"/>
        <v>0</v>
      </c>
      <c r="AE351" s="143">
        <f t="shared" si="175"/>
        <v>0</v>
      </c>
      <c r="AF351" s="143">
        <f t="shared" si="175"/>
        <v>0</v>
      </c>
      <c r="AG351" s="143">
        <f t="shared" si="175"/>
        <v>0</v>
      </c>
      <c r="AH351" s="143">
        <f t="shared" si="175"/>
        <v>0</v>
      </c>
      <c r="AI351" s="143">
        <f t="shared" si="175"/>
        <v>0</v>
      </c>
      <c r="AJ351" s="143">
        <f t="shared" si="175"/>
        <v>0</v>
      </c>
      <c r="AK351" s="143">
        <f t="shared" si="175"/>
        <v>0</v>
      </c>
      <c r="AL351" s="143">
        <f t="shared" si="175"/>
        <v>0.4</v>
      </c>
      <c r="AM351" s="143">
        <f t="shared" si="175"/>
        <v>1</v>
      </c>
      <c r="AN351" s="143">
        <f t="shared" si="175"/>
        <v>1</v>
      </c>
      <c r="AO351" s="143">
        <f t="shared" si="175"/>
        <v>1</v>
      </c>
      <c r="AP351" s="143">
        <f t="shared" si="175"/>
        <v>1</v>
      </c>
      <c r="AQ351" s="143">
        <f t="shared" si="175"/>
        <v>1</v>
      </c>
      <c r="AR351" s="143">
        <f t="shared" si="175"/>
        <v>1</v>
      </c>
      <c r="AS351" s="143">
        <f t="shared" si="175"/>
        <v>1</v>
      </c>
      <c r="AT351" s="143">
        <f t="shared" si="175"/>
        <v>1</v>
      </c>
      <c r="AU351" s="143">
        <f t="shared" si="175"/>
        <v>1</v>
      </c>
      <c r="AV351" s="143">
        <f t="shared" si="175"/>
        <v>1</v>
      </c>
      <c r="AW351" s="143">
        <f t="shared" si="175"/>
        <v>1</v>
      </c>
      <c r="AX351" s="143">
        <f t="shared" si="175"/>
        <v>1</v>
      </c>
      <c r="AY351" s="143">
        <f t="shared" si="175"/>
        <v>1</v>
      </c>
      <c r="AZ351" s="143">
        <f t="shared" si="175"/>
        <v>1</v>
      </c>
      <c r="BA351" s="143">
        <f t="shared" si="175"/>
        <v>1</v>
      </c>
      <c r="BB351" s="143">
        <f t="shared" si="175"/>
        <v>1</v>
      </c>
      <c r="BC351" s="143">
        <f t="shared" si="175"/>
        <v>1</v>
      </c>
      <c r="BD351" s="143">
        <f t="shared" si="175"/>
        <v>1</v>
      </c>
      <c r="BE351" s="143">
        <f t="shared" si="176"/>
        <v>1</v>
      </c>
      <c r="BF351" s="143">
        <f t="shared" si="176"/>
        <v>1</v>
      </c>
      <c r="BG351" s="143">
        <f t="shared" si="176"/>
        <v>1</v>
      </c>
      <c r="BH351" s="143">
        <f t="shared" si="176"/>
        <v>1</v>
      </c>
      <c r="BI351" s="143">
        <f t="shared" si="176"/>
        <v>1</v>
      </c>
      <c r="BJ351" s="143">
        <f t="shared" si="176"/>
        <v>1</v>
      </c>
      <c r="BK351" s="143">
        <f t="shared" si="176"/>
        <v>1</v>
      </c>
      <c r="BL351" s="143">
        <f t="shared" si="176"/>
        <v>1</v>
      </c>
      <c r="BM351" s="143">
        <f t="shared" si="176"/>
        <v>1</v>
      </c>
      <c r="BN351" s="143">
        <f t="shared" si="176"/>
        <v>1</v>
      </c>
      <c r="BO351" s="143">
        <f t="shared" si="176"/>
        <v>1</v>
      </c>
    </row>
    <row r="352" spans="1:67" ht="15.75" x14ac:dyDescent="0.25">
      <c r="A352" s="112"/>
      <c r="B352" s="145" t="s">
        <v>1328</v>
      </c>
      <c r="C352" s="145" t="s">
        <v>1329</v>
      </c>
      <c r="D352" s="145" t="s">
        <v>19</v>
      </c>
      <c r="E352" s="224">
        <f>VLOOKUP(B352,'Cuadro Control'!C391:J2282,8,FALSE)</f>
        <v>320494616.71764702</v>
      </c>
      <c r="F352" s="146">
        <f t="shared" si="173"/>
        <v>6.0369617599332674E-2</v>
      </c>
      <c r="G352" s="147">
        <v>46419</v>
      </c>
      <c r="H352" s="147">
        <v>46423</v>
      </c>
      <c r="I352" s="146">
        <f t="shared" si="174"/>
        <v>0</v>
      </c>
      <c r="J352" s="146">
        <f t="shared" si="174"/>
        <v>0</v>
      </c>
      <c r="K352" s="146">
        <f t="shared" si="174"/>
        <v>0</v>
      </c>
      <c r="L352" s="146">
        <f t="shared" si="174"/>
        <v>0</v>
      </c>
      <c r="M352" s="146">
        <f t="shared" si="174"/>
        <v>0</v>
      </c>
      <c r="N352" s="146">
        <f t="shared" si="174"/>
        <v>0</v>
      </c>
      <c r="O352" s="146">
        <f t="shared" si="174"/>
        <v>0</v>
      </c>
      <c r="P352" s="146">
        <f t="shared" si="174"/>
        <v>0</v>
      </c>
      <c r="Q352" s="146">
        <f t="shared" si="174"/>
        <v>0</v>
      </c>
      <c r="R352" s="146">
        <f t="shared" si="174"/>
        <v>0</v>
      </c>
      <c r="S352" s="146">
        <f t="shared" si="174"/>
        <v>0</v>
      </c>
      <c r="T352" s="146">
        <f t="shared" si="174"/>
        <v>0</v>
      </c>
      <c r="U352" s="146">
        <f t="shared" si="174"/>
        <v>0</v>
      </c>
      <c r="V352" s="146">
        <f t="shared" si="174"/>
        <v>0</v>
      </c>
      <c r="W352" s="146">
        <f t="shared" si="174"/>
        <v>0</v>
      </c>
      <c r="X352" s="146">
        <f t="shared" si="174"/>
        <v>0</v>
      </c>
      <c r="Y352" s="146">
        <f t="shared" si="175"/>
        <v>0</v>
      </c>
      <c r="Z352" s="146">
        <f t="shared" si="175"/>
        <v>0</v>
      </c>
      <c r="AA352" s="146">
        <f t="shared" si="175"/>
        <v>0</v>
      </c>
      <c r="AB352" s="146">
        <f t="shared" si="175"/>
        <v>0</v>
      </c>
      <c r="AC352" s="146">
        <f t="shared" si="175"/>
        <v>0</v>
      </c>
      <c r="AD352" s="146">
        <f t="shared" si="175"/>
        <v>0</v>
      </c>
      <c r="AE352" s="146">
        <f t="shared" si="175"/>
        <v>0</v>
      </c>
      <c r="AF352" s="146">
        <f t="shared" si="175"/>
        <v>0</v>
      </c>
      <c r="AG352" s="146">
        <f t="shared" si="175"/>
        <v>0</v>
      </c>
      <c r="AH352" s="146">
        <f t="shared" si="175"/>
        <v>0</v>
      </c>
      <c r="AI352" s="146">
        <f t="shared" si="175"/>
        <v>0</v>
      </c>
      <c r="AJ352" s="146">
        <f t="shared" si="175"/>
        <v>0</v>
      </c>
      <c r="AK352" s="146">
        <f t="shared" si="175"/>
        <v>0</v>
      </c>
      <c r="AL352" s="146">
        <f t="shared" si="175"/>
        <v>0</v>
      </c>
      <c r="AM352" s="146">
        <f t="shared" si="175"/>
        <v>1</v>
      </c>
      <c r="AN352" s="146">
        <f t="shared" si="175"/>
        <v>1</v>
      </c>
      <c r="AO352" s="146">
        <f t="shared" si="175"/>
        <v>1</v>
      </c>
      <c r="AP352" s="146">
        <f t="shared" si="175"/>
        <v>1</v>
      </c>
      <c r="AQ352" s="146">
        <f t="shared" si="175"/>
        <v>1</v>
      </c>
      <c r="AR352" s="146">
        <f t="shared" si="175"/>
        <v>1</v>
      </c>
      <c r="AS352" s="146">
        <f t="shared" si="175"/>
        <v>1</v>
      </c>
      <c r="AT352" s="146">
        <f t="shared" si="175"/>
        <v>1</v>
      </c>
      <c r="AU352" s="146">
        <f t="shared" si="175"/>
        <v>1</v>
      </c>
      <c r="AV352" s="146">
        <f t="shared" si="175"/>
        <v>1</v>
      </c>
      <c r="AW352" s="146">
        <f t="shared" si="175"/>
        <v>1</v>
      </c>
      <c r="AX352" s="146">
        <f t="shared" si="175"/>
        <v>1</v>
      </c>
      <c r="AY352" s="146">
        <f t="shared" si="175"/>
        <v>1</v>
      </c>
      <c r="AZ352" s="146">
        <f t="shared" si="175"/>
        <v>1</v>
      </c>
      <c r="BA352" s="146">
        <f t="shared" si="175"/>
        <v>1</v>
      </c>
      <c r="BB352" s="146">
        <f t="shared" si="175"/>
        <v>1</v>
      </c>
      <c r="BC352" s="146">
        <f t="shared" si="175"/>
        <v>1</v>
      </c>
      <c r="BD352" s="146">
        <f t="shared" si="175"/>
        <v>1</v>
      </c>
      <c r="BE352" s="146">
        <f t="shared" si="176"/>
        <v>1</v>
      </c>
      <c r="BF352" s="146">
        <f t="shared" si="176"/>
        <v>1</v>
      </c>
      <c r="BG352" s="146">
        <f t="shared" si="176"/>
        <v>1</v>
      </c>
      <c r="BH352" s="146">
        <f t="shared" si="176"/>
        <v>1</v>
      </c>
      <c r="BI352" s="146">
        <f t="shared" si="176"/>
        <v>1</v>
      </c>
      <c r="BJ352" s="146">
        <f t="shared" si="176"/>
        <v>1</v>
      </c>
      <c r="BK352" s="146">
        <f t="shared" si="176"/>
        <v>1</v>
      </c>
      <c r="BL352" s="146">
        <f t="shared" si="176"/>
        <v>1</v>
      </c>
      <c r="BM352" s="146">
        <f t="shared" si="176"/>
        <v>1</v>
      </c>
      <c r="BN352" s="146">
        <f t="shared" si="176"/>
        <v>1</v>
      </c>
      <c r="BO352" s="146">
        <f t="shared" si="176"/>
        <v>1</v>
      </c>
    </row>
    <row r="353" spans="1:67" ht="15.75" x14ac:dyDescent="0.25">
      <c r="A353" s="112"/>
      <c r="B353" s="145" t="s">
        <v>1330</v>
      </c>
      <c r="C353" s="145" t="s">
        <v>1331</v>
      </c>
      <c r="D353" s="145" t="s">
        <v>8</v>
      </c>
      <c r="E353" s="224">
        <f>VLOOKUP(B353,'Cuadro Control'!C392:J2283,8,FALSE)</f>
        <v>94303618.549411759</v>
      </c>
      <c r="F353" s="146">
        <f t="shared" si="173"/>
        <v>1.7763397864110998E-2</v>
      </c>
      <c r="G353" s="147">
        <v>46423</v>
      </c>
      <c r="H353" s="147">
        <v>46424</v>
      </c>
      <c r="I353" s="146">
        <f t="shared" si="174"/>
        <v>0</v>
      </c>
      <c r="J353" s="146">
        <f t="shared" si="174"/>
        <v>0</v>
      </c>
      <c r="K353" s="146">
        <f t="shared" si="174"/>
        <v>0</v>
      </c>
      <c r="L353" s="146">
        <f t="shared" si="174"/>
        <v>0</v>
      </c>
      <c r="M353" s="146">
        <f t="shared" si="174"/>
        <v>0</v>
      </c>
      <c r="N353" s="146">
        <f t="shared" si="174"/>
        <v>0</v>
      </c>
      <c r="O353" s="146">
        <f t="shared" si="174"/>
        <v>0</v>
      </c>
      <c r="P353" s="146">
        <f t="shared" si="174"/>
        <v>0</v>
      </c>
      <c r="Q353" s="146">
        <f t="shared" si="174"/>
        <v>0</v>
      </c>
      <c r="R353" s="146">
        <f t="shared" si="174"/>
        <v>0</v>
      </c>
      <c r="S353" s="146">
        <f t="shared" si="174"/>
        <v>0</v>
      </c>
      <c r="T353" s="146">
        <f t="shared" si="174"/>
        <v>0</v>
      </c>
      <c r="U353" s="146">
        <f t="shared" si="174"/>
        <v>0</v>
      </c>
      <c r="V353" s="146">
        <f t="shared" si="174"/>
        <v>0</v>
      </c>
      <c r="W353" s="146">
        <f t="shared" si="174"/>
        <v>0</v>
      </c>
      <c r="X353" s="146">
        <f t="shared" si="174"/>
        <v>0</v>
      </c>
      <c r="Y353" s="146">
        <f t="shared" si="175"/>
        <v>0</v>
      </c>
      <c r="Z353" s="146">
        <f t="shared" si="175"/>
        <v>0</v>
      </c>
      <c r="AA353" s="146">
        <f t="shared" si="175"/>
        <v>0</v>
      </c>
      <c r="AB353" s="146">
        <f t="shared" si="175"/>
        <v>0</v>
      </c>
      <c r="AC353" s="146">
        <f t="shared" si="175"/>
        <v>0</v>
      </c>
      <c r="AD353" s="146">
        <f t="shared" si="175"/>
        <v>0</v>
      </c>
      <c r="AE353" s="146">
        <f t="shared" si="175"/>
        <v>0</v>
      </c>
      <c r="AF353" s="146">
        <f t="shared" si="175"/>
        <v>0</v>
      </c>
      <c r="AG353" s="146">
        <f t="shared" si="175"/>
        <v>0</v>
      </c>
      <c r="AH353" s="146">
        <f t="shared" si="175"/>
        <v>0</v>
      </c>
      <c r="AI353" s="146">
        <f t="shared" si="175"/>
        <v>0</v>
      </c>
      <c r="AJ353" s="146">
        <f t="shared" si="175"/>
        <v>0</v>
      </c>
      <c r="AK353" s="146">
        <f t="shared" si="175"/>
        <v>0</v>
      </c>
      <c r="AL353" s="146">
        <f t="shared" si="175"/>
        <v>0</v>
      </c>
      <c r="AM353" s="146">
        <f t="shared" si="175"/>
        <v>0.5</v>
      </c>
      <c r="AN353" s="146">
        <f t="shared" si="175"/>
        <v>1</v>
      </c>
      <c r="AO353" s="146">
        <f t="shared" si="175"/>
        <v>1</v>
      </c>
      <c r="AP353" s="146">
        <f t="shared" si="175"/>
        <v>1</v>
      </c>
      <c r="AQ353" s="146">
        <f t="shared" si="175"/>
        <v>1</v>
      </c>
      <c r="AR353" s="146">
        <f t="shared" si="175"/>
        <v>1</v>
      </c>
      <c r="AS353" s="146">
        <f t="shared" si="175"/>
        <v>1</v>
      </c>
      <c r="AT353" s="146">
        <f t="shared" si="175"/>
        <v>1</v>
      </c>
      <c r="AU353" s="146">
        <f t="shared" si="175"/>
        <v>1</v>
      </c>
      <c r="AV353" s="146">
        <f t="shared" si="175"/>
        <v>1</v>
      </c>
      <c r="AW353" s="146">
        <f t="shared" si="175"/>
        <v>1</v>
      </c>
      <c r="AX353" s="146">
        <f t="shared" si="175"/>
        <v>1</v>
      </c>
      <c r="AY353" s="146">
        <f t="shared" si="175"/>
        <v>1</v>
      </c>
      <c r="AZ353" s="146">
        <f t="shared" si="175"/>
        <v>1</v>
      </c>
      <c r="BA353" s="146">
        <f t="shared" si="175"/>
        <v>1</v>
      </c>
      <c r="BB353" s="146">
        <f t="shared" si="175"/>
        <v>1</v>
      </c>
      <c r="BC353" s="146">
        <f t="shared" si="175"/>
        <v>1</v>
      </c>
      <c r="BD353" s="146">
        <f t="shared" si="175"/>
        <v>1</v>
      </c>
      <c r="BE353" s="146">
        <f t="shared" si="176"/>
        <v>1</v>
      </c>
      <c r="BF353" s="146">
        <f t="shared" si="176"/>
        <v>1</v>
      </c>
      <c r="BG353" s="146">
        <f t="shared" si="176"/>
        <v>1</v>
      </c>
      <c r="BH353" s="146">
        <f t="shared" si="176"/>
        <v>1</v>
      </c>
      <c r="BI353" s="146">
        <f t="shared" si="176"/>
        <v>1</v>
      </c>
      <c r="BJ353" s="146">
        <f t="shared" si="176"/>
        <v>1</v>
      </c>
      <c r="BK353" s="146">
        <f t="shared" si="176"/>
        <v>1</v>
      </c>
      <c r="BL353" s="146">
        <f t="shared" si="176"/>
        <v>1</v>
      </c>
      <c r="BM353" s="146">
        <f t="shared" si="176"/>
        <v>1</v>
      </c>
      <c r="BN353" s="146">
        <f t="shared" si="176"/>
        <v>1</v>
      </c>
      <c r="BO353" s="146">
        <f t="shared" si="176"/>
        <v>1</v>
      </c>
    </row>
    <row r="354" spans="1:67" ht="15.75" x14ac:dyDescent="0.25">
      <c r="A354" s="112"/>
      <c r="B354" s="145" t="s">
        <v>1332</v>
      </c>
      <c r="C354" s="145" t="s">
        <v>1333</v>
      </c>
      <c r="D354" s="145" t="s">
        <v>26</v>
      </c>
      <c r="E354" s="224">
        <f>VLOOKUP(B354,'Cuadro Control'!C393:J2284,8,FALSE)</f>
        <v>179436034.15411764</v>
      </c>
      <c r="F354" s="146">
        <f t="shared" si="173"/>
        <v>3.3799272126209236E-2</v>
      </c>
      <c r="G354" s="147">
        <v>46424</v>
      </c>
      <c r="H354" s="147">
        <v>46430</v>
      </c>
      <c r="I354" s="146">
        <f t="shared" si="174"/>
        <v>0</v>
      </c>
      <c r="J354" s="146">
        <f t="shared" si="174"/>
        <v>0</v>
      </c>
      <c r="K354" s="146">
        <f t="shared" si="174"/>
        <v>0</v>
      </c>
      <c r="L354" s="146">
        <f t="shared" si="174"/>
        <v>0</v>
      </c>
      <c r="M354" s="146">
        <f t="shared" si="174"/>
        <v>0</v>
      </c>
      <c r="N354" s="146">
        <f t="shared" si="174"/>
        <v>0</v>
      </c>
      <c r="O354" s="146">
        <f t="shared" si="174"/>
        <v>0</v>
      </c>
      <c r="P354" s="146">
        <f t="shared" si="174"/>
        <v>0</v>
      </c>
      <c r="Q354" s="146">
        <f t="shared" si="174"/>
        <v>0</v>
      </c>
      <c r="R354" s="146">
        <f t="shared" si="174"/>
        <v>0</v>
      </c>
      <c r="S354" s="146">
        <f t="shared" si="174"/>
        <v>0</v>
      </c>
      <c r="T354" s="146">
        <f t="shared" si="174"/>
        <v>0</v>
      </c>
      <c r="U354" s="146">
        <f t="shared" si="174"/>
        <v>0</v>
      </c>
      <c r="V354" s="146">
        <f t="shared" si="174"/>
        <v>0</v>
      </c>
      <c r="W354" s="146">
        <f t="shared" si="174"/>
        <v>0</v>
      </c>
      <c r="X354" s="146">
        <f t="shared" si="174"/>
        <v>0</v>
      </c>
      <c r="Y354" s="146">
        <f t="shared" si="175"/>
        <v>0</v>
      </c>
      <c r="Z354" s="146">
        <f t="shared" si="175"/>
        <v>0</v>
      </c>
      <c r="AA354" s="146">
        <f t="shared" si="175"/>
        <v>0</v>
      </c>
      <c r="AB354" s="146">
        <f t="shared" si="175"/>
        <v>0</v>
      </c>
      <c r="AC354" s="146">
        <f t="shared" si="175"/>
        <v>0</v>
      </c>
      <c r="AD354" s="146">
        <f t="shared" si="175"/>
        <v>0</v>
      </c>
      <c r="AE354" s="146">
        <f t="shared" si="175"/>
        <v>0</v>
      </c>
      <c r="AF354" s="146">
        <f t="shared" si="175"/>
        <v>0</v>
      </c>
      <c r="AG354" s="146">
        <f t="shared" si="175"/>
        <v>0</v>
      </c>
      <c r="AH354" s="146">
        <f t="shared" si="175"/>
        <v>0</v>
      </c>
      <c r="AI354" s="146">
        <f t="shared" si="175"/>
        <v>0</v>
      </c>
      <c r="AJ354" s="146">
        <f t="shared" si="175"/>
        <v>0</v>
      </c>
      <c r="AK354" s="146">
        <f t="shared" si="175"/>
        <v>0</v>
      </c>
      <c r="AL354" s="146">
        <f t="shared" si="175"/>
        <v>0</v>
      </c>
      <c r="AM354" s="146">
        <f t="shared" si="175"/>
        <v>0</v>
      </c>
      <c r="AN354" s="146">
        <f t="shared" si="175"/>
        <v>1</v>
      </c>
      <c r="AO354" s="146">
        <f t="shared" si="175"/>
        <v>1</v>
      </c>
      <c r="AP354" s="146">
        <f t="shared" si="175"/>
        <v>1</v>
      </c>
      <c r="AQ354" s="146">
        <f t="shared" si="175"/>
        <v>1</v>
      </c>
      <c r="AR354" s="146">
        <f t="shared" si="175"/>
        <v>1</v>
      </c>
      <c r="AS354" s="146">
        <f t="shared" si="175"/>
        <v>1</v>
      </c>
      <c r="AT354" s="146">
        <f t="shared" si="175"/>
        <v>1</v>
      </c>
      <c r="AU354" s="146">
        <f t="shared" si="175"/>
        <v>1</v>
      </c>
      <c r="AV354" s="146">
        <f t="shared" si="175"/>
        <v>1</v>
      </c>
      <c r="AW354" s="146">
        <f t="shared" si="175"/>
        <v>1</v>
      </c>
      <c r="AX354" s="146">
        <f t="shared" si="175"/>
        <v>1</v>
      </c>
      <c r="AY354" s="146">
        <f t="shared" si="175"/>
        <v>1</v>
      </c>
      <c r="AZ354" s="146">
        <f t="shared" si="175"/>
        <v>1</v>
      </c>
      <c r="BA354" s="146">
        <f t="shared" si="175"/>
        <v>1</v>
      </c>
      <c r="BB354" s="146">
        <f t="shared" si="175"/>
        <v>1</v>
      </c>
      <c r="BC354" s="146">
        <f t="shared" si="175"/>
        <v>1</v>
      </c>
      <c r="BD354" s="146">
        <f t="shared" si="175"/>
        <v>1</v>
      </c>
      <c r="BE354" s="146">
        <f t="shared" si="176"/>
        <v>1</v>
      </c>
      <c r="BF354" s="146">
        <f t="shared" si="176"/>
        <v>1</v>
      </c>
      <c r="BG354" s="146">
        <f t="shared" si="176"/>
        <v>1</v>
      </c>
      <c r="BH354" s="146">
        <f t="shared" si="176"/>
        <v>1</v>
      </c>
      <c r="BI354" s="146">
        <f t="shared" si="176"/>
        <v>1</v>
      </c>
      <c r="BJ354" s="146">
        <f t="shared" si="176"/>
        <v>1</v>
      </c>
      <c r="BK354" s="146">
        <f t="shared" si="176"/>
        <v>1</v>
      </c>
      <c r="BL354" s="146">
        <f t="shared" si="176"/>
        <v>1</v>
      </c>
      <c r="BM354" s="146">
        <f t="shared" si="176"/>
        <v>1</v>
      </c>
      <c r="BN354" s="146">
        <f t="shared" si="176"/>
        <v>1</v>
      </c>
      <c r="BO354" s="146">
        <f t="shared" si="176"/>
        <v>1</v>
      </c>
    </row>
    <row r="355" spans="1:67" ht="15.75" x14ac:dyDescent="0.25">
      <c r="A355" s="112"/>
      <c r="B355" s="145" t="s">
        <v>1334</v>
      </c>
      <c r="C355" s="145" t="s">
        <v>1335</v>
      </c>
      <c r="D355" s="145" t="s">
        <v>730</v>
      </c>
      <c r="E355" s="224">
        <f>VLOOKUP(B355,'Cuadro Control'!C394:J2285,8,FALSE)</f>
        <v>1212623361.2117648</v>
      </c>
      <c r="F355" s="146">
        <f t="shared" si="173"/>
        <v>0.22841447185013161</v>
      </c>
      <c r="G355" s="147">
        <v>46430</v>
      </c>
      <c r="H355" s="147">
        <v>46445</v>
      </c>
      <c r="I355" s="146">
        <f t="shared" si="174"/>
        <v>0</v>
      </c>
      <c r="J355" s="146">
        <f t="shared" si="174"/>
        <v>0</v>
      </c>
      <c r="K355" s="146">
        <f t="shared" si="174"/>
        <v>0</v>
      </c>
      <c r="L355" s="146">
        <f t="shared" si="174"/>
        <v>0</v>
      </c>
      <c r="M355" s="146">
        <f t="shared" si="174"/>
        <v>0</v>
      </c>
      <c r="N355" s="146">
        <f t="shared" si="174"/>
        <v>0</v>
      </c>
      <c r="O355" s="146">
        <f t="shared" si="174"/>
        <v>0</v>
      </c>
      <c r="P355" s="146">
        <f t="shared" si="174"/>
        <v>0</v>
      </c>
      <c r="Q355" s="146">
        <f t="shared" si="174"/>
        <v>0</v>
      </c>
      <c r="R355" s="146">
        <f t="shared" si="174"/>
        <v>0</v>
      </c>
      <c r="S355" s="146">
        <f t="shared" si="174"/>
        <v>0</v>
      </c>
      <c r="T355" s="146">
        <f t="shared" si="174"/>
        <v>0</v>
      </c>
      <c r="U355" s="146">
        <f t="shared" si="174"/>
        <v>0</v>
      </c>
      <c r="V355" s="146">
        <f t="shared" si="174"/>
        <v>0</v>
      </c>
      <c r="W355" s="146">
        <f t="shared" si="174"/>
        <v>0</v>
      </c>
      <c r="X355" s="146">
        <f t="shared" si="174"/>
        <v>0</v>
      </c>
      <c r="Y355" s="146">
        <f t="shared" si="175"/>
        <v>0</v>
      </c>
      <c r="Z355" s="146">
        <f t="shared" si="175"/>
        <v>0</v>
      </c>
      <c r="AA355" s="146">
        <f t="shared" si="175"/>
        <v>0</v>
      </c>
      <c r="AB355" s="146">
        <f t="shared" si="175"/>
        <v>0</v>
      </c>
      <c r="AC355" s="146">
        <f t="shared" si="175"/>
        <v>0</v>
      </c>
      <c r="AD355" s="146">
        <f t="shared" si="175"/>
        <v>0</v>
      </c>
      <c r="AE355" s="146">
        <f t="shared" si="175"/>
        <v>0</v>
      </c>
      <c r="AF355" s="146">
        <f t="shared" si="175"/>
        <v>0</v>
      </c>
      <c r="AG355" s="146">
        <f t="shared" si="175"/>
        <v>0</v>
      </c>
      <c r="AH355" s="146">
        <f t="shared" si="175"/>
        <v>0</v>
      </c>
      <c r="AI355" s="146">
        <f t="shared" si="175"/>
        <v>0</v>
      </c>
      <c r="AJ355" s="146">
        <f t="shared" si="175"/>
        <v>0</v>
      </c>
      <c r="AK355" s="146">
        <f t="shared" si="175"/>
        <v>0</v>
      </c>
      <c r="AL355" s="146">
        <f t="shared" si="175"/>
        <v>0</v>
      </c>
      <c r="AM355" s="146">
        <f t="shared" si="175"/>
        <v>0</v>
      </c>
      <c r="AN355" s="146">
        <f t="shared" si="175"/>
        <v>6.25E-2</v>
      </c>
      <c r="AO355" s="146">
        <f t="shared" si="175"/>
        <v>0.5</v>
      </c>
      <c r="AP355" s="146">
        <f t="shared" si="175"/>
        <v>0.9375</v>
      </c>
      <c r="AQ355" s="146">
        <f t="shared" si="175"/>
        <v>1</v>
      </c>
      <c r="AR355" s="146">
        <f t="shared" si="175"/>
        <v>1</v>
      </c>
      <c r="AS355" s="146">
        <f t="shared" si="175"/>
        <v>1</v>
      </c>
      <c r="AT355" s="146">
        <f t="shared" si="175"/>
        <v>1</v>
      </c>
      <c r="AU355" s="146">
        <f t="shared" si="175"/>
        <v>1</v>
      </c>
      <c r="AV355" s="146">
        <f t="shared" si="175"/>
        <v>1</v>
      </c>
      <c r="AW355" s="146">
        <f t="shared" si="175"/>
        <v>1</v>
      </c>
      <c r="AX355" s="146">
        <f t="shared" si="175"/>
        <v>1</v>
      </c>
      <c r="AY355" s="146">
        <f t="shared" si="175"/>
        <v>1</v>
      </c>
      <c r="AZ355" s="146">
        <f t="shared" si="175"/>
        <v>1</v>
      </c>
      <c r="BA355" s="146">
        <f t="shared" si="175"/>
        <v>1</v>
      </c>
      <c r="BB355" s="146">
        <f t="shared" si="175"/>
        <v>1</v>
      </c>
      <c r="BC355" s="146">
        <f t="shared" si="175"/>
        <v>1</v>
      </c>
      <c r="BD355" s="146">
        <f t="shared" si="175"/>
        <v>1</v>
      </c>
      <c r="BE355" s="146">
        <f t="shared" si="176"/>
        <v>1</v>
      </c>
      <c r="BF355" s="146">
        <f t="shared" si="176"/>
        <v>1</v>
      </c>
      <c r="BG355" s="146">
        <f t="shared" si="176"/>
        <v>1</v>
      </c>
      <c r="BH355" s="146">
        <f t="shared" si="176"/>
        <v>1</v>
      </c>
      <c r="BI355" s="146">
        <f t="shared" si="176"/>
        <v>1</v>
      </c>
      <c r="BJ355" s="146">
        <f t="shared" si="176"/>
        <v>1</v>
      </c>
      <c r="BK355" s="146">
        <f t="shared" si="176"/>
        <v>1</v>
      </c>
      <c r="BL355" s="146">
        <f t="shared" si="176"/>
        <v>1</v>
      </c>
      <c r="BM355" s="146">
        <f t="shared" si="176"/>
        <v>1</v>
      </c>
      <c r="BN355" s="146">
        <f t="shared" si="176"/>
        <v>1</v>
      </c>
      <c r="BO355" s="146">
        <f t="shared" si="176"/>
        <v>1</v>
      </c>
    </row>
    <row r="356" spans="1:67" ht="15.75" x14ac:dyDescent="0.25">
      <c r="A356" s="112"/>
      <c r="B356" s="145" t="s">
        <v>1336</v>
      </c>
      <c r="C356" s="145" t="s">
        <v>1337</v>
      </c>
      <c r="D356" s="145" t="s">
        <v>6</v>
      </c>
      <c r="E356" s="224">
        <f>VLOOKUP(B356,'Cuadro Control'!C395:J2286,8,FALSE)</f>
        <v>0</v>
      </c>
      <c r="F356" s="146">
        <f t="shared" si="173"/>
        <v>0</v>
      </c>
      <c r="G356" s="147">
        <v>46494</v>
      </c>
      <c r="H356" s="147">
        <v>46497</v>
      </c>
      <c r="I356" s="146">
        <f t="shared" si="174"/>
        <v>0</v>
      </c>
      <c r="J356" s="146">
        <f t="shared" si="174"/>
        <v>0</v>
      </c>
      <c r="K356" s="146">
        <f t="shared" si="174"/>
        <v>0</v>
      </c>
      <c r="L356" s="146">
        <f t="shared" si="174"/>
        <v>0</v>
      </c>
      <c r="M356" s="146">
        <f t="shared" si="174"/>
        <v>0</v>
      </c>
      <c r="N356" s="146">
        <f t="shared" si="174"/>
        <v>0</v>
      </c>
      <c r="O356" s="146">
        <f t="shared" si="174"/>
        <v>0</v>
      </c>
      <c r="P356" s="146">
        <f t="shared" si="174"/>
        <v>0</v>
      </c>
      <c r="Q356" s="146">
        <f t="shared" si="174"/>
        <v>0</v>
      </c>
      <c r="R356" s="146">
        <f t="shared" si="174"/>
        <v>0</v>
      </c>
      <c r="S356" s="146">
        <f t="shared" si="174"/>
        <v>0</v>
      </c>
      <c r="T356" s="146">
        <f t="shared" si="174"/>
        <v>0</v>
      </c>
      <c r="U356" s="146">
        <f t="shared" si="174"/>
        <v>0</v>
      </c>
      <c r="V356" s="146">
        <f t="shared" si="174"/>
        <v>0</v>
      </c>
      <c r="W356" s="146">
        <f t="shared" si="174"/>
        <v>0</v>
      </c>
      <c r="X356" s="146">
        <f t="shared" si="174"/>
        <v>0</v>
      </c>
      <c r="Y356" s="146">
        <f t="shared" si="175"/>
        <v>0</v>
      </c>
      <c r="Z356" s="146">
        <f t="shared" si="175"/>
        <v>0</v>
      </c>
      <c r="AA356" s="146">
        <f t="shared" si="175"/>
        <v>0</v>
      </c>
      <c r="AB356" s="146">
        <f t="shared" si="175"/>
        <v>0</v>
      </c>
      <c r="AC356" s="146">
        <f t="shared" si="175"/>
        <v>0</v>
      </c>
      <c r="AD356" s="146">
        <f t="shared" si="175"/>
        <v>0</v>
      </c>
      <c r="AE356" s="146">
        <f t="shared" si="175"/>
        <v>0</v>
      </c>
      <c r="AF356" s="146">
        <f t="shared" si="175"/>
        <v>0</v>
      </c>
      <c r="AG356" s="146">
        <f t="shared" si="175"/>
        <v>0</v>
      </c>
      <c r="AH356" s="146">
        <f t="shared" si="175"/>
        <v>0</v>
      </c>
      <c r="AI356" s="146">
        <f t="shared" si="175"/>
        <v>0</v>
      </c>
      <c r="AJ356" s="146">
        <f t="shared" si="175"/>
        <v>0</v>
      </c>
      <c r="AK356" s="146">
        <f t="shared" si="175"/>
        <v>0</v>
      </c>
      <c r="AL356" s="146">
        <f t="shared" si="175"/>
        <v>0</v>
      </c>
      <c r="AM356" s="146">
        <f t="shared" si="175"/>
        <v>0</v>
      </c>
      <c r="AN356" s="146">
        <f t="shared" si="175"/>
        <v>0</v>
      </c>
      <c r="AO356" s="146">
        <f t="shared" si="175"/>
        <v>0</v>
      </c>
      <c r="AP356" s="146">
        <f t="shared" si="175"/>
        <v>0</v>
      </c>
      <c r="AQ356" s="146">
        <f t="shared" si="175"/>
        <v>0</v>
      </c>
      <c r="AR356" s="146">
        <f t="shared" si="175"/>
        <v>0</v>
      </c>
      <c r="AS356" s="146">
        <f t="shared" si="175"/>
        <v>0</v>
      </c>
      <c r="AT356" s="146">
        <f t="shared" si="175"/>
        <v>0</v>
      </c>
      <c r="AU356" s="146">
        <f t="shared" si="175"/>
        <v>0</v>
      </c>
      <c r="AV356" s="146">
        <f t="shared" si="175"/>
        <v>0</v>
      </c>
      <c r="AW356" s="146">
        <f t="shared" si="175"/>
        <v>0</v>
      </c>
      <c r="AX356" s="146">
        <f t="shared" si="175"/>
        <v>1</v>
      </c>
      <c r="AY356" s="146">
        <f t="shared" si="175"/>
        <v>1</v>
      </c>
      <c r="AZ356" s="146">
        <f t="shared" si="175"/>
        <v>1</v>
      </c>
      <c r="BA356" s="146">
        <f t="shared" si="175"/>
        <v>1</v>
      </c>
      <c r="BB356" s="146">
        <f t="shared" si="175"/>
        <v>1</v>
      </c>
      <c r="BC356" s="146">
        <f t="shared" si="175"/>
        <v>1</v>
      </c>
      <c r="BD356" s="146">
        <f t="shared" ref="BD356:BO363" si="177">IF($G356=0,0,IF(BD$6&lt;$G356,0,IF(BD$6&gt;$H356,1,(BD$6-$G356+1)/($H356-$G356+1))))</f>
        <v>1</v>
      </c>
      <c r="BE356" s="146">
        <f t="shared" si="177"/>
        <v>1</v>
      </c>
      <c r="BF356" s="146">
        <f t="shared" si="177"/>
        <v>1</v>
      </c>
      <c r="BG356" s="146">
        <f t="shared" si="177"/>
        <v>1</v>
      </c>
      <c r="BH356" s="146">
        <f t="shared" si="177"/>
        <v>1</v>
      </c>
      <c r="BI356" s="146">
        <f t="shared" si="177"/>
        <v>1</v>
      </c>
      <c r="BJ356" s="146">
        <f t="shared" si="177"/>
        <v>1</v>
      </c>
      <c r="BK356" s="146">
        <f t="shared" si="177"/>
        <v>1</v>
      </c>
      <c r="BL356" s="146">
        <f t="shared" si="177"/>
        <v>1</v>
      </c>
      <c r="BM356" s="146">
        <f t="shared" si="177"/>
        <v>1</v>
      </c>
      <c r="BN356" s="146">
        <f t="shared" si="177"/>
        <v>1</v>
      </c>
      <c r="BO356" s="146">
        <f t="shared" si="177"/>
        <v>1</v>
      </c>
    </row>
    <row r="357" spans="1:67" ht="31.5" x14ac:dyDescent="0.25">
      <c r="A357" s="112"/>
      <c r="B357" s="148" t="s">
        <v>1338</v>
      </c>
      <c r="C357" s="148" t="s">
        <v>1339</v>
      </c>
      <c r="D357" s="148" t="s">
        <v>3</v>
      </c>
      <c r="E357" s="225">
        <f>VLOOKUP(B357,'Cuadro Control'!C396:J2287,8,FALSE)</f>
        <v>0</v>
      </c>
      <c r="F357" s="149">
        <f t="shared" si="173"/>
        <v>0</v>
      </c>
      <c r="G357" s="150">
        <v>46497</v>
      </c>
      <c r="H357" s="150">
        <v>46497</v>
      </c>
      <c r="I357" s="149">
        <f t="shared" si="174"/>
        <v>0</v>
      </c>
      <c r="J357" s="149">
        <f t="shared" si="174"/>
        <v>0</v>
      </c>
      <c r="K357" s="149">
        <f t="shared" si="174"/>
        <v>0</v>
      </c>
      <c r="L357" s="149">
        <f t="shared" si="174"/>
        <v>0</v>
      </c>
      <c r="M357" s="149">
        <f t="shared" si="174"/>
        <v>0</v>
      </c>
      <c r="N357" s="149">
        <f t="shared" si="174"/>
        <v>0</v>
      </c>
      <c r="O357" s="149">
        <f t="shared" si="174"/>
        <v>0</v>
      </c>
      <c r="P357" s="149">
        <f t="shared" si="174"/>
        <v>0</v>
      </c>
      <c r="Q357" s="149">
        <f t="shared" si="174"/>
        <v>0</v>
      </c>
      <c r="R357" s="149">
        <f t="shared" si="174"/>
        <v>0</v>
      </c>
      <c r="S357" s="149">
        <f t="shared" si="174"/>
        <v>0</v>
      </c>
      <c r="T357" s="149">
        <f t="shared" si="174"/>
        <v>0</v>
      </c>
      <c r="U357" s="149">
        <f t="shared" si="174"/>
        <v>0</v>
      </c>
      <c r="V357" s="149">
        <f t="shared" si="174"/>
        <v>0</v>
      </c>
      <c r="W357" s="149">
        <f t="shared" si="174"/>
        <v>0</v>
      </c>
      <c r="X357" s="149">
        <f t="shared" si="174"/>
        <v>0</v>
      </c>
      <c r="Y357" s="149">
        <f t="shared" ref="Y357:BD363" si="178">IF($G357=0,0,IF(Y$6&lt;$G357,0,IF(Y$6&gt;$H357,1,(Y$6-$G357+1)/($H357-$G357+1))))</f>
        <v>0</v>
      </c>
      <c r="Z357" s="149">
        <f t="shared" si="178"/>
        <v>0</v>
      </c>
      <c r="AA357" s="149">
        <f t="shared" si="178"/>
        <v>0</v>
      </c>
      <c r="AB357" s="149">
        <f t="shared" si="178"/>
        <v>0</v>
      </c>
      <c r="AC357" s="149">
        <f t="shared" si="178"/>
        <v>0</v>
      </c>
      <c r="AD357" s="149">
        <f t="shared" si="178"/>
        <v>0</v>
      </c>
      <c r="AE357" s="149">
        <f t="shared" si="178"/>
        <v>0</v>
      </c>
      <c r="AF357" s="149">
        <f t="shared" si="178"/>
        <v>0</v>
      </c>
      <c r="AG357" s="149">
        <f t="shared" si="178"/>
        <v>0</v>
      </c>
      <c r="AH357" s="149">
        <f t="shared" si="178"/>
        <v>0</v>
      </c>
      <c r="AI357" s="149">
        <f t="shared" si="178"/>
        <v>0</v>
      </c>
      <c r="AJ357" s="149">
        <f t="shared" si="178"/>
        <v>0</v>
      </c>
      <c r="AK357" s="149">
        <f t="shared" si="178"/>
        <v>0</v>
      </c>
      <c r="AL357" s="149">
        <f t="shared" si="178"/>
        <v>0</v>
      </c>
      <c r="AM357" s="149">
        <f t="shared" si="178"/>
        <v>0</v>
      </c>
      <c r="AN357" s="149">
        <f t="shared" si="178"/>
        <v>0</v>
      </c>
      <c r="AO357" s="149">
        <f t="shared" si="178"/>
        <v>0</v>
      </c>
      <c r="AP357" s="149">
        <f t="shared" si="178"/>
        <v>0</v>
      </c>
      <c r="AQ357" s="149">
        <f t="shared" si="178"/>
        <v>0</v>
      </c>
      <c r="AR357" s="149">
        <f t="shared" si="178"/>
        <v>0</v>
      </c>
      <c r="AS357" s="149">
        <f t="shared" si="178"/>
        <v>0</v>
      </c>
      <c r="AT357" s="149">
        <f t="shared" si="178"/>
        <v>0</v>
      </c>
      <c r="AU357" s="149">
        <f t="shared" si="178"/>
        <v>0</v>
      </c>
      <c r="AV357" s="149">
        <f t="shared" si="178"/>
        <v>0</v>
      </c>
      <c r="AW357" s="149">
        <f t="shared" si="178"/>
        <v>0</v>
      </c>
      <c r="AX357" s="149">
        <f t="shared" si="178"/>
        <v>1</v>
      </c>
      <c r="AY357" s="149">
        <f t="shared" si="178"/>
        <v>1</v>
      </c>
      <c r="AZ357" s="149">
        <f t="shared" si="178"/>
        <v>1</v>
      </c>
      <c r="BA357" s="149">
        <f t="shared" si="178"/>
        <v>1</v>
      </c>
      <c r="BB357" s="149">
        <f t="shared" si="178"/>
        <v>1</v>
      </c>
      <c r="BC357" s="149">
        <f t="shared" si="178"/>
        <v>1</v>
      </c>
      <c r="BD357" s="149">
        <f t="shared" si="178"/>
        <v>1</v>
      </c>
      <c r="BE357" s="149">
        <f t="shared" si="177"/>
        <v>1</v>
      </c>
      <c r="BF357" s="149">
        <f t="shared" si="177"/>
        <v>1</v>
      </c>
      <c r="BG357" s="149">
        <f t="shared" si="177"/>
        <v>1</v>
      </c>
      <c r="BH357" s="149">
        <f t="shared" si="177"/>
        <v>1</v>
      </c>
      <c r="BI357" s="149">
        <f t="shared" si="177"/>
        <v>1</v>
      </c>
      <c r="BJ357" s="149">
        <f t="shared" si="177"/>
        <v>1</v>
      </c>
      <c r="BK357" s="149">
        <f t="shared" si="177"/>
        <v>1</v>
      </c>
      <c r="BL357" s="149">
        <f t="shared" si="177"/>
        <v>1</v>
      </c>
      <c r="BM357" s="149">
        <f t="shared" si="177"/>
        <v>1</v>
      </c>
      <c r="BN357" s="149">
        <f t="shared" si="177"/>
        <v>1</v>
      </c>
      <c r="BO357" s="149">
        <f t="shared" si="177"/>
        <v>1</v>
      </c>
    </row>
    <row r="358" spans="1:67" ht="15.75" x14ac:dyDescent="0.25">
      <c r="A358" s="112"/>
      <c r="B358" s="145" t="s">
        <v>1340</v>
      </c>
      <c r="C358" s="145" t="s">
        <v>1341</v>
      </c>
      <c r="D358" s="145" t="s">
        <v>8</v>
      </c>
      <c r="E358" s="224">
        <f>VLOOKUP(B358,'Cuadro Control'!C397:J2288,8,FALSE)</f>
        <v>1230815225.9452939</v>
      </c>
      <c r="F358" s="146">
        <f t="shared" si="173"/>
        <v>0.2318411625341423</v>
      </c>
      <c r="G358" s="147">
        <v>46497</v>
      </c>
      <c r="H358" s="147">
        <v>46498</v>
      </c>
      <c r="I358" s="146">
        <f t="shared" si="174"/>
        <v>0</v>
      </c>
      <c r="J358" s="146">
        <f t="shared" si="174"/>
        <v>0</v>
      </c>
      <c r="K358" s="146">
        <f t="shared" si="174"/>
        <v>0</v>
      </c>
      <c r="L358" s="146">
        <f t="shared" si="174"/>
        <v>0</v>
      </c>
      <c r="M358" s="146">
        <f t="shared" si="174"/>
        <v>0</v>
      </c>
      <c r="N358" s="146">
        <f t="shared" si="174"/>
        <v>0</v>
      </c>
      <c r="O358" s="146">
        <f t="shared" si="174"/>
        <v>0</v>
      </c>
      <c r="P358" s="146">
        <f t="shared" si="174"/>
        <v>0</v>
      </c>
      <c r="Q358" s="146">
        <f t="shared" si="174"/>
        <v>0</v>
      </c>
      <c r="R358" s="146">
        <f t="shared" si="174"/>
        <v>0</v>
      </c>
      <c r="S358" s="146">
        <f t="shared" si="174"/>
        <v>0</v>
      </c>
      <c r="T358" s="146">
        <f t="shared" si="174"/>
        <v>0</v>
      </c>
      <c r="U358" s="146">
        <f t="shared" si="174"/>
        <v>0</v>
      </c>
      <c r="V358" s="146">
        <f t="shared" si="174"/>
        <v>0</v>
      </c>
      <c r="W358" s="146">
        <f t="shared" si="174"/>
        <v>0</v>
      </c>
      <c r="X358" s="146">
        <f t="shared" si="174"/>
        <v>0</v>
      </c>
      <c r="Y358" s="146">
        <f t="shared" si="178"/>
        <v>0</v>
      </c>
      <c r="Z358" s="146">
        <f t="shared" si="178"/>
        <v>0</v>
      </c>
      <c r="AA358" s="146">
        <f t="shared" si="178"/>
        <v>0</v>
      </c>
      <c r="AB358" s="146">
        <f t="shared" si="178"/>
        <v>0</v>
      </c>
      <c r="AC358" s="146">
        <f t="shared" si="178"/>
        <v>0</v>
      </c>
      <c r="AD358" s="146">
        <f t="shared" si="178"/>
        <v>0</v>
      </c>
      <c r="AE358" s="146">
        <f t="shared" si="178"/>
        <v>0</v>
      </c>
      <c r="AF358" s="146">
        <f t="shared" si="178"/>
        <v>0</v>
      </c>
      <c r="AG358" s="146">
        <f t="shared" si="178"/>
        <v>0</v>
      </c>
      <c r="AH358" s="146">
        <f t="shared" si="178"/>
        <v>0</v>
      </c>
      <c r="AI358" s="146">
        <f t="shared" si="178"/>
        <v>0</v>
      </c>
      <c r="AJ358" s="146">
        <f t="shared" si="178"/>
        <v>0</v>
      </c>
      <c r="AK358" s="146">
        <f t="shared" si="178"/>
        <v>0</v>
      </c>
      <c r="AL358" s="146">
        <f t="shared" si="178"/>
        <v>0</v>
      </c>
      <c r="AM358" s="146">
        <f t="shared" si="178"/>
        <v>0</v>
      </c>
      <c r="AN358" s="146">
        <f t="shared" si="178"/>
        <v>0</v>
      </c>
      <c r="AO358" s="146">
        <f t="shared" si="178"/>
        <v>0</v>
      </c>
      <c r="AP358" s="146">
        <f t="shared" si="178"/>
        <v>0</v>
      </c>
      <c r="AQ358" s="146">
        <f t="shared" si="178"/>
        <v>0</v>
      </c>
      <c r="AR358" s="146">
        <f t="shared" si="178"/>
        <v>0</v>
      </c>
      <c r="AS358" s="146">
        <f t="shared" si="178"/>
        <v>0</v>
      </c>
      <c r="AT358" s="146">
        <f t="shared" si="178"/>
        <v>0</v>
      </c>
      <c r="AU358" s="146">
        <f t="shared" si="178"/>
        <v>0</v>
      </c>
      <c r="AV358" s="146">
        <f t="shared" si="178"/>
        <v>0</v>
      </c>
      <c r="AW358" s="146">
        <f t="shared" si="178"/>
        <v>0</v>
      </c>
      <c r="AX358" s="146">
        <f t="shared" si="178"/>
        <v>1</v>
      </c>
      <c r="AY358" s="146">
        <f t="shared" si="178"/>
        <v>1</v>
      </c>
      <c r="AZ358" s="146">
        <f t="shared" si="178"/>
        <v>1</v>
      </c>
      <c r="BA358" s="146">
        <f t="shared" si="178"/>
        <v>1</v>
      </c>
      <c r="BB358" s="146">
        <f t="shared" si="178"/>
        <v>1</v>
      </c>
      <c r="BC358" s="146">
        <f t="shared" si="178"/>
        <v>1</v>
      </c>
      <c r="BD358" s="146">
        <f t="shared" si="178"/>
        <v>1</v>
      </c>
      <c r="BE358" s="146">
        <f t="shared" si="177"/>
        <v>1</v>
      </c>
      <c r="BF358" s="146">
        <f t="shared" si="177"/>
        <v>1</v>
      </c>
      <c r="BG358" s="146">
        <f t="shared" si="177"/>
        <v>1</v>
      </c>
      <c r="BH358" s="146">
        <f t="shared" si="177"/>
        <v>1</v>
      </c>
      <c r="BI358" s="146">
        <f t="shared" si="177"/>
        <v>1</v>
      </c>
      <c r="BJ358" s="146">
        <f t="shared" si="177"/>
        <v>1</v>
      </c>
      <c r="BK358" s="146">
        <f t="shared" si="177"/>
        <v>1</v>
      </c>
      <c r="BL358" s="146">
        <f t="shared" si="177"/>
        <v>1</v>
      </c>
      <c r="BM358" s="146">
        <f t="shared" si="177"/>
        <v>1</v>
      </c>
      <c r="BN358" s="146">
        <f t="shared" si="177"/>
        <v>1</v>
      </c>
      <c r="BO358" s="146">
        <f t="shared" si="177"/>
        <v>1</v>
      </c>
    </row>
    <row r="359" spans="1:67" ht="15.75" x14ac:dyDescent="0.25">
      <c r="A359" s="112"/>
      <c r="B359" s="145" t="s">
        <v>1342</v>
      </c>
      <c r="C359" s="145" t="s">
        <v>1343</v>
      </c>
      <c r="D359" s="145" t="s">
        <v>26</v>
      </c>
      <c r="E359" s="224">
        <f>VLOOKUP(B359,'Cuadro Control'!C398:J2289,8,FALSE)</f>
        <v>0</v>
      </c>
      <c r="F359" s="146">
        <f t="shared" si="173"/>
        <v>0</v>
      </c>
      <c r="G359" s="147">
        <v>46498</v>
      </c>
      <c r="H359" s="147">
        <v>46505</v>
      </c>
      <c r="I359" s="146">
        <f t="shared" si="174"/>
        <v>0</v>
      </c>
      <c r="J359" s="146">
        <f t="shared" si="174"/>
        <v>0</v>
      </c>
      <c r="K359" s="146">
        <f t="shared" si="174"/>
        <v>0</v>
      </c>
      <c r="L359" s="146">
        <f t="shared" si="174"/>
        <v>0</v>
      </c>
      <c r="M359" s="146">
        <f t="shared" si="174"/>
        <v>0</v>
      </c>
      <c r="N359" s="146">
        <f t="shared" si="174"/>
        <v>0</v>
      </c>
      <c r="O359" s="146">
        <f t="shared" si="174"/>
        <v>0</v>
      </c>
      <c r="P359" s="146">
        <f t="shared" si="174"/>
        <v>0</v>
      </c>
      <c r="Q359" s="146">
        <f t="shared" si="174"/>
        <v>0</v>
      </c>
      <c r="R359" s="146">
        <f t="shared" si="174"/>
        <v>0</v>
      </c>
      <c r="S359" s="146">
        <f t="shared" si="174"/>
        <v>0</v>
      </c>
      <c r="T359" s="146">
        <f t="shared" si="174"/>
        <v>0</v>
      </c>
      <c r="U359" s="146">
        <f t="shared" si="174"/>
        <v>0</v>
      </c>
      <c r="V359" s="146">
        <f t="shared" si="174"/>
        <v>0</v>
      </c>
      <c r="W359" s="146">
        <f t="shared" si="174"/>
        <v>0</v>
      </c>
      <c r="X359" s="146">
        <f t="shared" si="174"/>
        <v>0</v>
      </c>
      <c r="Y359" s="146">
        <f t="shared" si="178"/>
        <v>0</v>
      </c>
      <c r="Z359" s="146">
        <f t="shared" si="178"/>
        <v>0</v>
      </c>
      <c r="AA359" s="146">
        <f t="shared" si="178"/>
        <v>0</v>
      </c>
      <c r="AB359" s="146">
        <f t="shared" si="178"/>
        <v>0</v>
      </c>
      <c r="AC359" s="146">
        <f t="shared" si="178"/>
        <v>0</v>
      </c>
      <c r="AD359" s="146">
        <f t="shared" si="178"/>
        <v>0</v>
      </c>
      <c r="AE359" s="146">
        <f t="shared" si="178"/>
        <v>0</v>
      </c>
      <c r="AF359" s="146">
        <f t="shared" si="178"/>
        <v>0</v>
      </c>
      <c r="AG359" s="146">
        <f t="shared" si="178"/>
        <v>0</v>
      </c>
      <c r="AH359" s="146">
        <f t="shared" si="178"/>
        <v>0</v>
      </c>
      <c r="AI359" s="146">
        <f t="shared" si="178"/>
        <v>0</v>
      </c>
      <c r="AJ359" s="146">
        <f t="shared" si="178"/>
        <v>0</v>
      </c>
      <c r="AK359" s="146">
        <f t="shared" si="178"/>
        <v>0</v>
      </c>
      <c r="AL359" s="146">
        <f t="shared" si="178"/>
        <v>0</v>
      </c>
      <c r="AM359" s="146">
        <f t="shared" si="178"/>
        <v>0</v>
      </c>
      <c r="AN359" s="146">
        <f t="shared" si="178"/>
        <v>0</v>
      </c>
      <c r="AO359" s="146">
        <f t="shared" si="178"/>
        <v>0</v>
      </c>
      <c r="AP359" s="146">
        <f t="shared" si="178"/>
        <v>0</v>
      </c>
      <c r="AQ359" s="146">
        <f t="shared" si="178"/>
        <v>0</v>
      </c>
      <c r="AR359" s="146">
        <f t="shared" si="178"/>
        <v>0</v>
      </c>
      <c r="AS359" s="146">
        <f t="shared" si="178"/>
        <v>0</v>
      </c>
      <c r="AT359" s="146">
        <f t="shared" si="178"/>
        <v>0</v>
      </c>
      <c r="AU359" s="146">
        <f t="shared" si="178"/>
        <v>0</v>
      </c>
      <c r="AV359" s="146">
        <f t="shared" si="178"/>
        <v>0</v>
      </c>
      <c r="AW359" s="146">
        <f t="shared" si="178"/>
        <v>0</v>
      </c>
      <c r="AX359" s="146">
        <f t="shared" si="178"/>
        <v>0.375</v>
      </c>
      <c r="AY359" s="146">
        <f t="shared" si="178"/>
        <v>1</v>
      </c>
      <c r="AZ359" s="146">
        <f t="shared" si="178"/>
        <v>1</v>
      </c>
      <c r="BA359" s="146">
        <f t="shared" si="178"/>
        <v>1</v>
      </c>
      <c r="BB359" s="146">
        <f t="shared" si="178"/>
        <v>1</v>
      </c>
      <c r="BC359" s="146">
        <f t="shared" si="178"/>
        <v>1</v>
      </c>
      <c r="BD359" s="146">
        <f t="shared" si="178"/>
        <v>1</v>
      </c>
      <c r="BE359" s="146">
        <f t="shared" si="177"/>
        <v>1</v>
      </c>
      <c r="BF359" s="146">
        <f t="shared" si="177"/>
        <v>1</v>
      </c>
      <c r="BG359" s="146">
        <f t="shared" si="177"/>
        <v>1</v>
      </c>
      <c r="BH359" s="146">
        <f t="shared" si="177"/>
        <v>1</v>
      </c>
      <c r="BI359" s="146">
        <f t="shared" si="177"/>
        <v>1</v>
      </c>
      <c r="BJ359" s="146">
        <f t="shared" si="177"/>
        <v>1</v>
      </c>
      <c r="BK359" s="146">
        <f t="shared" si="177"/>
        <v>1</v>
      </c>
      <c r="BL359" s="146">
        <f t="shared" si="177"/>
        <v>1</v>
      </c>
      <c r="BM359" s="146">
        <f t="shared" si="177"/>
        <v>1</v>
      </c>
      <c r="BN359" s="146">
        <f t="shared" si="177"/>
        <v>1</v>
      </c>
      <c r="BO359" s="146">
        <f t="shared" si="177"/>
        <v>1</v>
      </c>
    </row>
    <row r="360" spans="1:67" ht="15.75" x14ac:dyDescent="0.25">
      <c r="A360" s="112"/>
      <c r="B360" s="145" t="s">
        <v>1344</v>
      </c>
      <c r="C360" s="145" t="s">
        <v>2066</v>
      </c>
      <c r="D360" s="145" t="s">
        <v>6</v>
      </c>
      <c r="E360" s="224">
        <f>VLOOKUP(B360,'Cuadro Control'!C399:J2290,8,FALSE)</f>
        <v>52736347.43270281</v>
      </c>
      <c r="F360" s="146">
        <f t="shared" si="173"/>
        <v>9.933624348213644E-3</v>
      </c>
      <c r="G360" s="147">
        <v>46506</v>
      </c>
      <c r="H360" s="147">
        <v>46508</v>
      </c>
      <c r="I360" s="146">
        <f t="shared" si="174"/>
        <v>0</v>
      </c>
      <c r="J360" s="146">
        <f t="shared" si="174"/>
        <v>0</v>
      </c>
      <c r="K360" s="146">
        <f t="shared" si="174"/>
        <v>0</v>
      </c>
      <c r="L360" s="146">
        <f t="shared" si="174"/>
        <v>0</v>
      </c>
      <c r="M360" s="146">
        <f t="shared" si="174"/>
        <v>0</v>
      </c>
      <c r="N360" s="146">
        <f t="shared" si="174"/>
        <v>0</v>
      </c>
      <c r="O360" s="146">
        <f t="shared" si="174"/>
        <v>0</v>
      </c>
      <c r="P360" s="146">
        <f t="shared" si="174"/>
        <v>0</v>
      </c>
      <c r="Q360" s="146">
        <f t="shared" si="174"/>
        <v>0</v>
      </c>
      <c r="R360" s="146">
        <f t="shared" si="174"/>
        <v>0</v>
      </c>
      <c r="S360" s="146">
        <f t="shared" si="174"/>
        <v>0</v>
      </c>
      <c r="T360" s="146">
        <f t="shared" si="174"/>
        <v>0</v>
      </c>
      <c r="U360" s="146">
        <f t="shared" si="174"/>
        <v>0</v>
      </c>
      <c r="V360" s="146">
        <f t="shared" si="174"/>
        <v>0</v>
      </c>
      <c r="W360" s="146">
        <f t="shared" si="174"/>
        <v>0</v>
      </c>
      <c r="X360" s="146">
        <f t="shared" si="174"/>
        <v>0</v>
      </c>
      <c r="Y360" s="146">
        <f t="shared" si="178"/>
        <v>0</v>
      </c>
      <c r="Z360" s="146">
        <f t="shared" si="178"/>
        <v>0</v>
      </c>
      <c r="AA360" s="146">
        <f t="shared" si="178"/>
        <v>0</v>
      </c>
      <c r="AB360" s="146">
        <f t="shared" si="178"/>
        <v>0</v>
      </c>
      <c r="AC360" s="146">
        <f t="shared" si="178"/>
        <v>0</v>
      </c>
      <c r="AD360" s="146">
        <f t="shared" si="178"/>
        <v>0</v>
      </c>
      <c r="AE360" s="146">
        <f t="shared" si="178"/>
        <v>0</v>
      </c>
      <c r="AF360" s="146">
        <f t="shared" si="178"/>
        <v>0</v>
      </c>
      <c r="AG360" s="146">
        <f t="shared" si="178"/>
        <v>0</v>
      </c>
      <c r="AH360" s="146">
        <f t="shared" si="178"/>
        <v>0</v>
      </c>
      <c r="AI360" s="146">
        <f t="shared" si="178"/>
        <v>0</v>
      </c>
      <c r="AJ360" s="146">
        <f t="shared" si="178"/>
        <v>0</v>
      </c>
      <c r="AK360" s="146">
        <f t="shared" si="178"/>
        <v>0</v>
      </c>
      <c r="AL360" s="146">
        <f t="shared" si="178"/>
        <v>0</v>
      </c>
      <c r="AM360" s="146">
        <f t="shared" si="178"/>
        <v>0</v>
      </c>
      <c r="AN360" s="146">
        <f t="shared" si="178"/>
        <v>0</v>
      </c>
      <c r="AO360" s="146">
        <f t="shared" si="178"/>
        <v>0</v>
      </c>
      <c r="AP360" s="146">
        <f t="shared" si="178"/>
        <v>0</v>
      </c>
      <c r="AQ360" s="146">
        <f t="shared" si="178"/>
        <v>0</v>
      </c>
      <c r="AR360" s="146">
        <f t="shared" si="178"/>
        <v>0</v>
      </c>
      <c r="AS360" s="146">
        <f t="shared" si="178"/>
        <v>0</v>
      </c>
      <c r="AT360" s="146">
        <f t="shared" si="178"/>
        <v>0</v>
      </c>
      <c r="AU360" s="146">
        <f t="shared" si="178"/>
        <v>0</v>
      </c>
      <c r="AV360" s="146">
        <f t="shared" si="178"/>
        <v>0</v>
      </c>
      <c r="AW360" s="146">
        <f t="shared" si="178"/>
        <v>0</v>
      </c>
      <c r="AX360" s="146">
        <f t="shared" si="178"/>
        <v>0</v>
      </c>
      <c r="AY360" s="146">
        <f t="shared" si="178"/>
        <v>0.66666666666666663</v>
      </c>
      <c r="AZ360" s="146">
        <f t="shared" si="178"/>
        <v>1</v>
      </c>
      <c r="BA360" s="146">
        <f t="shared" si="178"/>
        <v>1</v>
      </c>
      <c r="BB360" s="146">
        <f t="shared" si="178"/>
        <v>1</v>
      </c>
      <c r="BC360" s="146">
        <f t="shared" si="178"/>
        <v>1</v>
      </c>
      <c r="BD360" s="146">
        <f t="shared" si="178"/>
        <v>1</v>
      </c>
      <c r="BE360" s="146">
        <f t="shared" si="177"/>
        <v>1</v>
      </c>
      <c r="BF360" s="146">
        <f t="shared" si="177"/>
        <v>1</v>
      </c>
      <c r="BG360" s="146">
        <f t="shared" si="177"/>
        <v>1</v>
      </c>
      <c r="BH360" s="146">
        <f t="shared" si="177"/>
        <v>1</v>
      </c>
      <c r="BI360" s="146">
        <f t="shared" si="177"/>
        <v>1</v>
      </c>
      <c r="BJ360" s="146">
        <f t="shared" si="177"/>
        <v>1</v>
      </c>
      <c r="BK360" s="146">
        <f t="shared" si="177"/>
        <v>1</v>
      </c>
      <c r="BL360" s="146">
        <f t="shared" si="177"/>
        <v>1</v>
      </c>
      <c r="BM360" s="146">
        <f t="shared" si="177"/>
        <v>1</v>
      </c>
      <c r="BN360" s="146">
        <f t="shared" si="177"/>
        <v>1</v>
      </c>
      <c r="BO360" s="146">
        <f t="shared" si="177"/>
        <v>1</v>
      </c>
    </row>
    <row r="361" spans="1:67" ht="31.5" x14ac:dyDescent="0.25">
      <c r="A361" s="112"/>
      <c r="B361" s="145" t="s">
        <v>1345</v>
      </c>
      <c r="C361" s="145" t="s">
        <v>1346</v>
      </c>
      <c r="D361" s="145" t="s">
        <v>19</v>
      </c>
      <c r="E361" s="224">
        <f>VLOOKUP(B361,'Cuadro Control'!C400:J2291,8,FALSE)</f>
        <v>46410609.014634147</v>
      </c>
      <c r="F361" s="146">
        <f t="shared" si="173"/>
        <v>8.742083556535862E-3</v>
      </c>
      <c r="G361" s="147">
        <v>46508</v>
      </c>
      <c r="H361" s="147">
        <v>46511</v>
      </c>
      <c r="I361" s="146">
        <f t="shared" si="174"/>
        <v>0</v>
      </c>
      <c r="J361" s="146">
        <f t="shared" si="174"/>
        <v>0</v>
      </c>
      <c r="K361" s="146">
        <f t="shared" si="174"/>
        <v>0</v>
      </c>
      <c r="L361" s="146">
        <f t="shared" si="174"/>
        <v>0</v>
      </c>
      <c r="M361" s="146">
        <f t="shared" si="174"/>
        <v>0</v>
      </c>
      <c r="N361" s="146">
        <f t="shared" si="174"/>
        <v>0</v>
      </c>
      <c r="O361" s="146">
        <f t="shared" si="174"/>
        <v>0</v>
      </c>
      <c r="P361" s="146">
        <f t="shared" si="174"/>
        <v>0</v>
      </c>
      <c r="Q361" s="146">
        <f t="shared" si="174"/>
        <v>0</v>
      </c>
      <c r="R361" s="146">
        <f t="shared" si="174"/>
        <v>0</v>
      </c>
      <c r="S361" s="146">
        <f t="shared" si="174"/>
        <v>0</v>
      </c>
      <c r="T361" s="146">
        <f t="shared" si="174"/>
        <v>0</v>
      </c>
      <c r="U361" s="146">
        <f t="shared" si="174"/>
        <v>0</v>
      </c>
      <c r="V361" s="146">
        <f t="shared" si="174"/>
        <v>0</v>
      </c>
      <c r="W361" s="146">
        <f t="shared" si="174"/>
        <v>0</v>
      </c>
      <c r="X361" s="146">
        <f t="shared" si="174"/>
        <v>0</v>
      </c>
      <c r="Y361" s="146">
        <f t="shared" si="178"/>
        <v>0</v>
      </c>
      <c r="Z361" s="146">
        <f t="shared" si="178"/>
        <v>0</v>
      </c>
      <c r="AA361" s="146">
        <f t="shared" si="178"/>
        <v>0</v>
      </c>
      <c r="AB361" s="146">
        <f t="shared" si="178"/>
        <v>0</v>
      </c>
      <c r="AC361" s="146">
        <f t="shared" si="178"/>
        <v>0</v>
      </c>
      <c r="AD361" s="146">
        <f t="shared" si="178"/>
        <v>0</v>
      </c>
      <c r="AE361" s="146">
        <f t="shared" si="178"/>
        <v>0</v>
      </c>
      <c r="AF361" s="146">
        <f t="shared" si="178"/>
        <v>0</v>
      </c>
      <c r="AG361" s="146">
        <f t="shared" si="178"/>
        <v>0</v>
      </c>
      <c r="AH361" s="146">
        <f t="shared" si="178"/>
        <v>0</v>
      </c>
      <c r="AI361" s="146">
        <f t="shared" si="178"/>
        <v>0</v>
      </c>
      <c r="AJ361" s="146">
        <f t="shared" si="178"/>
        <v>0</v>
      </c>
      <c r="AK361" s="146">
        <f t="shared" si="178"/>
        <v>0</v>
      </c>
      <c r="AL361" s="146">
        <f t="shared" si="178"/>
        <v>0</v>
      </c>
      <c r="AM361" s="146">
        <f t="shared" si="178"/>
        <v>0</v>
      </c>
      <c r="AN361" s="146">
        <f t="shared" si="178"/>
        <v>0</v>
      </c>
      <c r="AO361" s="146">
        <f t="shared" si="178"/>
        <v>0</v>
      </c>
      <c r="AP361" s="146">
        <f t="shared" si="178"/>
        <v>0</v>
      </c>
      <c r="AQ361" s="146">
        <f t="shared" si="178"/>
        <v>0</v>
      </c>
      <c r="AR361" s="146">
        <f t="shared" si="178"/>
        <v>0</v>
      </c>
      <c r="AS361" s="146">
        <f t="shared" si="178"/>
        <v>0</v>
      </c>
      <c r="AT361" s="146">
        <f t="shared" si="178"/>
        <v>0</v>
      </c>
      <c r="AU361" s="146">
        <f t="shared" si="178"/>
        <v>0</v>
      </c>
      <c r="AV361" s="146">
        <f t="shared" si="178"/>
        <v>0</v>
      </c>
      <c r="AW361" s="146">
        <f t="shared" si="178"/>
        <v>0</v>
      </c>
      <c r="AX361" s="146">
        <f t="shared" si="178"/>
        <v>0</v>
      </c>
      <c r="AY361" s="146">
        <f t="shared" si="178"/>
        <v>0</v>
      </c>
      <c r="AZ361" s="146">
        <f t="shared" si="178"/>
        <v>1</v>
      </c>
      <c r="BA361" s="146">
        <f t="shared" si="178"/>
        <v>1</v>
      </c>
      <c r="BB361" s="146">
        <f t="shared" si="178"/>
        <v>1</v>
      </c>
      <c r="BC361" s="146">
        <f t="shared" si="178"/>
        <v>1</v>
      </c>
      <c r="BD361" s="146">
        <f t="shared" si="178"/>
        <v>1</v>
      </c>
      <c r="BE361" s="146">
        <f t="shared" si="177"/>
        <v>1</v>
      </c>
      <c r="BF361" s="146">
        <f t="shared" si="177"/>
        <v>1</v>
      </c>
      <c r="BG361" s="146">
        <f t="shared" si="177"/>
        <v>1</v>
      </c>
      <c r="BH361" s="146">
        <f t="shared" si="177"/>
        <v>1</v>
      </c>
      <c r="BI361" s="146">
        <f t="shared" si="177"/>
        <v>1</v>
      </c>
      <c r="BJ361" s="146">
        <f t="shared" si="177"/>
        <v>1</v>
      </c>
      <c r="BK361" s="146">
        <f t="shared" si="177"/>
        <v>1</v>
      </c>
      <c r="BL361" s="146">
        <f t="shared" si="177"/>
        <v>1</v>
      </c>
      <c r="BM361" s="146">
        <f t="shared" si="177"/>
        <v>1</v>
      </c>
      <c r="BN361" s="146">
        <f t="shared" si="177"/>
        <v>1</v>
      </c>
      <c r="BO361" s="146">
        <f t="shared" si="177"/>
        <v>1</v>
      </c>
    </row>
    <row r="362" spans="1:67" ht="31.5" x14ac:dyDescent="0.25">
      <c r="A362" s="112"/>
      <c r="B362" s="145" t="s">
        <v>1347</v>
      </c>
      <c r="C362" s="145" t="s">
        <v>1348</v>
      </c>
      <c r="D362" s="145" t="s">
        <v>9</v>
      </c>
      <c r="E362" s="224">
        <f>VLOOKUP(B362,'Cuadro Control'!C401:J2292,8,FALSE)</f>
        <v>1587346329.5488234</v>
      </c>
      <c r="F362" s="146">
        <f t="shared" si="173"/>
        <v>0.29899875353285565</v>
      </c>
      <c r="G362" s="147">
        <v>46508</v>
      </c>
      <c r="H362" s="147">
        <v>46520</v>
      </c>
      <c r="I362" s="146">
        <f t="shared" si="174"/>
        <v>0</v>
      </c>
      <c r="J362" s="146">
        <f t="shared" si="174"/>
        <v>0</v>
      </c>
      <c r="K362" s="146">
        <f t="shared" si="174"/>
        <v>0</v>
      </c>
      <c r="L362" s="146">
        <f t="shared" si="174"/>
        <v>0</v>
      </c>
      <c r="M362" s="146">
        <f t="shared" si="174"/>
        <v>0</v>
      </c>
      <c r="N362" s="146">
        <f t="shared" si="174"/>
        <v>0</v>
      </c>
      <c r="O362" s="146">
        <f t="shared" si="174"/>
        <v>0</v>
      </c>
      <c r="P362" s="146">
        <f t="shared" si="174"/>
        <v>0</v>
      </c>
      <c r="Q362" s="146">
        <f t="shared" si="174"/>
        <v>0</v>
      </c>
      <c r="R362" s="146">
        <f t="shared" si="174"/>
        <v>0</v>
      </c>
      <c r="S362" s="146">
        <f t="shared" si="174"/>
        <v>0</v>
      </c>
      <c r="T362" s="146">
        <f t="shared" si="174"/>
        <v>0</v>
      </c>
      <c r="U362" s="146">
        <f t="shared" si="174"/>
        <v>0</v>
      </c>
      <c r="V362" s="146">
        <f t="shared" si="174"/>
        <v>0</v>
      </c>
      <c r="W362" s="146">
        <f t="shared" si="174"/>
        <v>0</v>
      </c>
      <c r="X362" s="146">
        <f t="shared" si="174"/>
        <v>0</v>
      </c>
      <c r="Y362" s="146">
        <f t="shared" si="178"/>
        <v>0</v>
      </c>
      <c r="Z362" s="146">
        <f t="shared" si="178"/>
        <v>0</v>
      </c>
      <c r="AA362" s="146">
        <f t="shared" si="178"/>
        <v>0</v>
      </c>
      <c r="AB362" s="146">
        <f t="shared" si="178"/>
        <v>0</v>
      </c>
      <c r="AC362" s="146">
        <f t="shared" si="178"/>
        <v>0</v>
      </c>
      <c r="AD362" s="146">
        <f t="shared" si="178"/>
        <v>0</v>
      </c>
      <c r="AE362" s="146">
        <f t="shared" si="178"/>
        <v>0</v>
      </c>
      <c r="AF362" s="146">
        <f t="shared" si="178"/>
        <v>0</v>
      </c>
      <c r="AG362" s="146">
        <f t="shared" si="178"/>
        <v>0</v>
      </c>
      <c r="AH362" s="146">
        <f t="shared" si="178"/>
        <v>0</v>
      </c>
      <c r="AI362" s="146">
        <f t="shared" si="178"/>
        <v>0</v>
      </c>
      <c r="AJ362" s="146">
        <f t="shared" si="178"/>
        <v>0</v>
      </c>
      <c r="AK362" s="146">
        <f t="shared" si="178"/>
        <v>0</v>
      </c>
      <c r="AL362" s="146">
        <f t="shared" si="178"/>
        <v>0</v>
      </c>
      <c r="AM362" s="146">
        <f t="shared" si="178"/>
        <v>0</v>
      </c>
      <c r="AN362" s="146">
        <f t="shared" si="178"/>
        <v>0</v>
      </c>
      <c r="AO362" s="146">
        <f t="shared" si="178"/>
        <v>0</v>
      </c>
      <c r="AP362" s="146">
        <f t="shared" si="178"/>
        <v>0</v>
      </c>
      <c r="AQ362" s="146">
        <f t="shared" si="178"/>
        <v>0</v>
      </c>
      <c r="AR362" s="146">
        <f t="shared" si="178"/>
        <v>0</v>
      </c>
      <c r="AS362" s="146">
        <f t="shared" si="178"/>
        <v>0</v>
      </c>
      <c r="AT362" s="146">
        <f t="shared" si="178"/>
        <v>0</v>
      </c>
      <c r="AU362" s="146">
        <f t="shared" si="178"/>
        <v>0</v>
      </c>
      <c r="AV362" s="146">
        <f t="shared" si="178"/>
        <v>0</v>
      </c>
      <c r="AW362" s="146">
        <f t="shared" si="178"/>
        <v>0</v>
      </c>
      <c r="AX362" s="146">
        <f t="shared" si="178"/>
        <v>0</v>
      </c>
      <c r="AY362" s="146">
        <f t="shared" si="178"/>
        <v>0</v>
      </c>
      <c r="AZ362" s="146">
        <f t="shared" si="178"/>
        <v>0.53846153846153844</v>
      </c>
      <c r="BA362" s="146">
        <f t="shared" si="178"/>
        <v>1</v>
      </c>
      <c r="BB362" s="146">
        <f t="shared" si="178"/>
        <v>1</v>
      </c>
      <c r="BC362" s="146">
        <f t="shared" si="178"/>
        <v>1</v>
      </c>
      <c r="BD362" s="146">
        <f t="shared" si="178"/>
        <v>1</v>
      </c>
      <c r="BE362" s="146">
        <f t="shared" si="177"/>
        <v>1</v>
      </c>
      <c r="BF362" s="146">
        <f t="shared" si="177"/>
        <v>1</v>
      </c>
      <c r="BG362" s="146">
        <f t="shared" si="177"/>
        <v>1</v>
      </c>
      <c r="BH362" s="146">
        <f t="shared" si="177"/>
        <v>1</v>
      </c>
      <c r="BI362" s="146">
        <f t="shared" si="177"/>
        <v>1</v>
      </c>
      <c r="BJ362" s="146">
        <f t="shared" si="177"/>
        <v>1</v>
      </c>
      <c r="BK362" s="146">
        <f t="shared" si="177"/>
        <v>1</v>
      </c>
      <c r="BL362" s="146">
        <f t="shared" si="177"/>
        <v>1</v>
      </c>
      <c r="BM362" s="146">
        <f t="shared" si="177"/>
        <v>1</v>
      </c>
      <c r="BN362" s="146">
        <f t="shared" si="177"/>
        <v>1</v>
      </c>
      <c r="BO362" s="146">
        <f t="shared" si="177"/>
        <v>1</v>
      </c>
    </row>
    <row r="363" spans="1:67" ht="31.5" x14ac:dyDescent="0.25">
      <c r="A363" s="112"/>
      <c r="B363" s="142" t="s">
        <v>1349</v>
      </c>
      <c r="C363" s="142" t="s">
        <v>1350</v>
      </c>
      <c r="D363" s="142" t="s">
        <v>9</v>
      </c>
      <c r="E363" s="223">
        <f>VLOOKUP(B363,'Cuadro Control'!C402:J2293,8,FALSE)</f>
        <v>179532477.23999998</v>
      </c>
      <c r="F363" s="143">
        <f t="shared" si="173"/>
        <v>3.3817438522495219E-2</v>
      </c>
      <c r="G363" s="144">
        <v>46511</v>
      </c>
      <c r="H363" s="144">
        <v>46525</v>
      </c>
      <c r="I363" s="143">
        <f t="shared" si="174"/>
        <v>0</v>
      </c>
      <c r="J363" s="143">
        <f t="shared" si="174"/>
        <v>0</v>
      </c>
      <c r="K363" s="143">
        <f t="shared" si="174"/>
        <v>0</v>
      </c>
      <c r="L363" s="143">
        <f t="shared" si="174"/>
        <v>0</v>
      </c>
      <c r="M363" s="143">
        <f t="shared" si="174"/>
        <v>0</v>
      </c>
      <c r="N363" s="143">
        <f t="shared" si="174"/>
        <v>0</v>
      </c>
      <c r="O363" s="143">
        <f t="shared" si="174"/>
        <v>0</v>
      </c>
      <c r="P363" s="143">
        <f t="shared" si="174"/>
        <v>0</v>
      </c>
      <c r="Q363" s="143">
        <f t="shared" si="174"/>
        <v>0</v>
      </c>
      <c r="R363" s="143">
        <f t="shared" si="174"/>
        <v>0</v>
      </c>
      <c r="S363" s="143">
        <f t="shared" si="174"/>
        <v>0</v>
      </c>
      <c r="T363" s="143">
        <f t="shared" si="174"/>
        <v>0</v>
      </c>
      <c r="U363" s="143">
        <f t="shared" si="174"/>
        <v>0</v>
      </c>
      <c r="V363" s="143">
        <f t="shared" si="174"/>
        <v>0</v>
      </c>
      <c r="W363" s="143">
        <f t="shared" si="174"/>
        <v>0</v>
      </c>
      <c r="X363" s="143">
        <f t="shared" si="174"/>
        <v>0</v>
      </c>
      <c r="Y363" s="143">
        <f t="shared" si="178"/>
        <v>0</v>
      </c>
      <c r="Z363" s="143">
        <f t="shared" si="178"/>
        <v>0</v>
      </c>
      <c r="AA363" s="143">
        <f t="shared" si="178"/>
        <v>0</v>
      </c>
      <c r="AB363" s="143">
        <f t="shared" si="178"/>
        <v>0</v>
      </c>
      <c r="AC363" s="143">
        <f t="shared" si="178"/>
        <v>0</v>
      </c>
      <c r="AD363" s="143">
        <f t="shared" si="178"/>
        <v>0</v>
      </c>
      <c r="AE363" s="143">
        <f t="shared" si="178"/>
        <v>0</v>
      </c>
      <c r="AF363" s="143">
        <f t="shared" si="178"/>
        <v>0</v>
      </c>
      <c r="AG363" s="143">
        <f t="shared" si="178"/>
        <v>0</v>
      </c>
      <c r="AH363" s="143">
        <f t="shared" si="178"/>
        <v>0</v>
      </c>
      <c r="AI363" s="143">
        <f t="shared" si="178"/>
        <v>0</v>
      </c>
      <c r="AJ363" s="143">
        <f t="shared" si="178"/>
        <v>0</v>
      </c>
      <c r="AK363" s="143">
        <f t="shared" si="178"/>
        <v>0</v>
      </c>
      <c r="AL363" s="143">
        <f t="shared" si="178"/>
        <v>0</v>
      </c>
      <c r="AM363" s="143">
        <f t="shared" si="178"/>
        <v>0</v>
      </c>
      <c r="AN363" s="143">
        <f t="shared" si="178"/>
        <v>0</v>
      </c>
      <c r="AO363" s="143">
        <f t="shared" si="178"/>
        <v>0</v>
      </c>
      <c r="AP363" s="143">
        <f t="shared" si="178"/>
        <v>0</v>
      </c>
      <c r="AQ363" s="143">
        <f t="shared" si="178"/>
        <v>0</v>
      </c>
      <c r="AR363" s="143">
        <f t="shared" si="178"/>
        <v>0</v>
      </c>
      <c r="AS363" s="143">
        <f t="shared" si="178"/>
        <v>0</v>
      </c>
      <c r="AT363" s="143">
        <f t="shared" si="178"/>
        <v>0</v>
      </c>
      <c r="AU363" s="143">
        <f t="shared" si="178"/>
        <v>0</v>
      </c>
      <c r="AV363" s="143">
        <f t="shared" si="178"/>
        <v>0</v>
      </c>
      <c r="AW363" s="143">
        <f t="shared" si="178"/>
        <v>0</v>
      </c>
      <c r="AX363" s="143">
        <f t="shared" si="178"/>
        <v>0</v>
      </c>
      <c r="AY363" s="143">
        <f t="shared" si="178"/>
        <v>0</v>
      </c>
      <c r="AZ363" s="143">
        <f t="shared" si="178"/>
        <v>0.26666666666666666</v>
      </c>
      <c r="BA363" s="143">
        <f t="shared" si="178"/>
        <v>0.73333333333333328</v>
      </c>
      <c r="BB363" s="143">
        <f t="shared" si="178"/>
        <v>1</v>
      </c>
      <c r="BC363" s="143">
        <f t="shared" si="178"/>
        <v>1</v>
      </c>
      <c r="BD363" s="143">
        <f t="shared" si="178"/>
        <v>1</v>
      </c>
      <c r="BE363" s="143">
        <f t="shared" si="177"/>
        <v>1</v>
      </c>
      <c r="BF363" s="143">
        <f t="shared" si="177"/>
        <v>1</v>
      </c>
      <c r="BG363" s="143">
        <f t="shared" si="177"/>
        <v>1</v>
      </c>
      <c r="BH363" s="143">
        <f t="shared" si="177"/>
        <v>1</v>
      </c>
      <c r="BI363" s="143">
        <f t="shared" si="177"/>
        <v>1</v>
      </c>
      <c r="BJ363" s="143">
        <f t="shared" si="177"/>
        <v>1</v>
      </c>
      <c r="BK363" s="143">
        <f t="shared" si="177"/>
        <v>1</v>
      </c>
      <c r="BL363" s="143">
        <f t="shared" si="177"/>
        <v>1</v>
      </c>
      <c r="BM363" s="143">
        <f t="shared" si="177"/>
        <v>1</v>
      </c>
      <c r="BN363" s="143">
        <f t="shared" si="177"/>
        <v>1</v>
      </c>
      <c r="BO363" s="143">
        <f t="shared" si="177"/>
        <v>1</v>
      </c>
    </row>
    <row r="364" spans="1:67" ht="15.75" x14ac:dyDescent="0.25">
      <c r="A364" s="112"/>
      <c r="B364" s="148" t="s">
        <v>1351</v>
      </c>
      <c r="C364" s="148" t="s">
        <v>1988</v>
      </c>
      <c r="D364" s="148" t="s">
        <v>3</v>
      </c>
      <c r="E364" s="225">
        <f>VLOOKUP(B364,'Cuadro Control'!C403:J2294,8,FALSE)</f>
        <v>0</v>
      </c>
      <c r="F364" s="149">
        <f>IFERROR(E364/$E$348,0)</f>
        <v>0</v>
      </c>
      <c r="G364" s="150">
        <v>46606</v>
      </c>
      <c r="H364" s="150">
        <v>46606</v>
      </c>
      <c r="I364" s="149">
        <f t="shared" si="174"/>
        <v>0</v>
      </c>
      <c r="J364" s="149">
        <f t="shared" si="174"/>
        <v>0</v>
      </c>
      <c r="K364" s="149">
        <f t="shared" si="174"/>
        <v>0</v>
      </c>
      <c r="L364" s="149">
        <f t="shared" si="174"/>
        <v>0</v>
      </c>
      <c r="M364" s="149">
        <f t="shared" si="174"/>
        <v>0</v>
      </c>
      <c r="N364" s="149">
        <f t="shared" si="174"/>
        <v>0</v>
      </c>
      <c r="O364" s="149">
        <f t="shared" si="174"/>
        <v>0</v>
      </c>
      <c r="P364" s="149">
        <f t="shared" si="174"/>
        <v>0</v>
      </c>
      <c r="Q364" s="149">
        <f t="shared" si="174"/>
        <v>0</v>
      </c>
      <c r="R364" s="149">
        <f t="shared" si="174"/>
        <v>0</v>
      </c>
      <c r="S364" s="149">
        <f t="shared" si="174"/>
        <v>0</v>
      </c>
      <c r="T364" s="149">
        <f t="shared" si="174"/>
        <v>0</v>
      </c>
      <c r="U364" s="149">
        <f t="shared" si="174"/>
        <v>0</v>
      </c>
      <c r="V364" s="149">
        <f t="shared" si="174"/>
        <v>0</v>
      </c>
      <c r="W364" s="149">
        <f t="shared" si="174"/>
        <v>0</v>
      </c>
      <c r="X364" s="149">
        <f t="shared" ref="X364:BO364" si="179">IF($G364=0,0,IF(X$6&lt;$G364,0,IF(X$6&gt;$H364,1,(X$6-$G364+1)/($H364-$G364+1))))</f>
        <v>0</v>
      </c>
      <c r="Y364" s="149">
        <f t="shared" si="179"/>
        <v>0</v>
      </c>
      <c r="Z364" s="149">
        <f t="shared" si="179"/>
        <v>0</v>
      </c>
      <c r="AA364" s="149">
        <f t="shared" si="179"/>
        <v>0</v>
      </c>
      <c r="AB364" s="149">
        <f t="shared" si="179"/>
        <v>0</v>
      </c>
      <c r="AC364" s="149">
        <f t="shared" si="179"/>
        <v>0</v>
      </c>
      <c r="AD364" s="149">
        <f t="shared" si="179"/>
        <v>0</v>
      </c>
      <c r="AE364" s="149">
        <f t="shared" si="179"/>
        <v>0</v>
      </c>
      <c r="AF364" s="149">
        <f t="shared" si="179"/>
        <v>0</v>
      </c>
      <c r="AG364" s="149">
        <f t="shared" si="179"/>
        <v>0</v>
      </c>
      <c r="AH364" s="149">
        <f t="shared" si="179"/>
        <v>0</v>
      </c>
      <c r="AI364" s="149">
        <f t="shared" si="179"/>
        <v>0</v>
      </c>
      <c r="AJ364" s="149">
        <f t="shared" si="179"/>
        <v>0</v>
      </c>
      <c r="AK364" s="149">
        <f t="shared" si="179"/>
        <v>0</v>
      </c>
      <c r="AL364" s="149">
        <f t="shared" si="179"/>
        <v>0</v>
      </c>
      <c r="AM364" s="149">
        <f t="shared" si="179"/>
        <v>0</v>
      </c>
      <c r="AN364" s="149">
        <f t="shared" si="179"/>
        <v>0</v>
      </c>
      <c r="AO364" s="149">
        <f t="shared" si="179"/>
        <v>0</v>
      </c>
      <c r="AP364" s="149">
        <f t="shared" si="179"/>
        <v>0</v>
      </c>
      <c r="AQ364" s="149">
        <f t="shared" si="179"/>
        <v>0</v>
      </c>
      <c r="AR364" s="149">
        <f t="shared" si="179"/>
        <v>0</v>
      </c>
      <c r="AS364" s="149">
        <f t="shared" si="179"/>
        <v>0</v>
      </c>
      <c r="AT364" s="149">
        <f t="shared" si="179"/>
        <v>0</v>
      </c>
      <c r="AU364" s="149">
        <f t="shared" si="179"/>
        <v>0</v>
      </c>
      <c r="AV364" s="149">
        <f t="shared" si="179"/>
        <v>0</v>
      </c>
      <c r="AW364" s="149">
        <f t="shared" si="179"/>
        <v>0</v>
      </c>
      <c r="AX364" s="149">
        <f t="shared" si="179"/>
        <v>0</v>
      </c>
      <c r="AY364" s="149">
        <f t="shared" si="179"/>
        <v>0</v>
      </c>
      <c r="AZ364" s="149">
        <f t="shared" si="179"/>
        <v>0</v>
      </c>
      <c r="BA364" s="149">
        <f t="shared" si="179"/>
        <v>0</v>
      </c>
      <c r="BB364" s="149">
        <f t="shared" si="179"/>
        <v>0</v>
      </c>
      <c r="BC364" s="149">
        <f t="shared" si="179"/>
        <v>0</v>
      </c>
      <c r="BD364" s="149">
        <f t="shared" si="179"/>
        <v>0</v>
      </c>
      <c r="BE364" s="149">
        <f t="shared" si="179"/>
        <v>0</v>
      </c>
      <c r="BF364" s="149">
        <f t="shared" si="179"/>
        <v>0</v>
      </c>
      <c r="BG364" s="149">
        <f t="shared" si="179"/>
        <v>0</v>
      </c>
      <c r="BH364" s="149">
        <f t="shared" si="179"/>
        <v>0</v>
      </c>
      <c r="BI364" s="149">
        <f t="shared" si="179"/>
        <v>0</v>
      </c>
      <c r="BJ364" s="149">
        <f t="shared" si="179"/>
        <v>0</v>
      </c>
      <c r="BK364" s="149">
        <f t="shared" si="179"/>
        <v>0</v>
      </c>
      <c r="BL364" s="149">
        <f t="shared" si="179"/>
        <v>0</v>
      </c>
      <c r="BM364" s="149">
        <f t="shared" si="179"/>
        <v>0</v>
      </c>
      <c r="BN364" s="149">
        <f t="shared" si="179"/>
        <v>1</v>
      </c>
      <c r="BO364" s="149">
        <f t="shared" si="179"/>
        <v>1</v>
      </c>
    </row>
    <row r="365" spans="1:67" ht="15.75" x14ac:dyDescent="0.25">
      <c r="A365" s="112"/>
      <c r="B365" s="151" t="s">
        <v>1352</v>
      </c>
      <c r="C365" s="151" t="s">
        <v>1353</v>
      </c>
      <c r="D365" s="151" t="s">
        <v>38</v>
      </c>
      <c r="E365" s="226">
        <f>SUM(E366:E381)</f>
        <v>5308872732.0543728</v>
      </c>
      <c r="F365" s="152">
        <f>IFERROR(E365/$E$109,0)</f>
        <v>2.9408554574576196E-2</v>
      </c>
      <c r="G365" s="153">
        <v>46365</v>
      </c>
      <c r="H365" s="153">
        <v>46606</v>
      </c>
      <c r="I365" s="152">
        <f>SUMPRODUCT($F366:$F380,I366:I380)</f>
        <v>0</v>
      </c>
      <c r="J365" s="152">
        <f t="shared" ref="J365:BO365" si="180">SUMPRODUCT($F366:$F380,J366:J380)</f>
        <v>0</v>
      </c>
      <c r="K365" s="152">
        <f t="shared" si="180"/>
        <v>0</v>
      </c>
      <c r="L365" s="152">
        <f t="shared" si="180"/>
        <v>0</v>
      </c>
      <c r="M365" s="152">
        <f t="shared" si="180"/>
        <v>0</v>
      </c>
      <c r="N365" s="152">
        <f t="shared" si="180"/>
        <v>0</v>
      </c>
      <c r="O365" s="152">
        <f t="shared" si="180"/>
        <v>0</v>
      </c>
      <c r="P365" s="152">
        <f t="shared" si="180"/>
        <v>0</v>
      </c>
      <c r="Q365" s="152">
        <f t="shared" si="180"/>
        <v>0</v>
      </c>
      <c r="R365" s="152">
        <f t="shared" si="180"/>
        <v>0</v>
      </c>
      <c r="S365" s="152">
        <f t="shared" si="180"/>
        <v>0</v>
      </c>
      <c r="T365" s="152">
        <f t="shared" si="180"/>
        <v>0</v>
      </c>
      <c r="U365" s="152">
        <f t="shared" si="180"/>
        <v>0</v>
      </c>
      <c r="V365" s="152">
        <f t="shared" si="180"/>
        <v>0</v>
      </c>
      <c r="W365" s="152">
        <f t="shared" si="180"/>
        <v>0</v>
      </c>
      <c r="X365" s="152">
        <f t="shared" si="180"/>
        <v>0</v>
      </c>
      <c r="Y365" s="152">
        <f t="shared" si="180"/>
        <v>0</v>
      </c>
      <c r="Z365" s="152">
        <f t="shared" si="180"/>
        <v>0</v>
      </c>
      <c r="AA365" s="152">
        <f t="shared" si="180"/>
        <v>0</v>
      </c>
      <c r="AB365" s="152">
        <f t="shared" si="180"/>
        <v>0</v>
      </c>
      <c r="AC365" s="152">
        <f t="shared" si="180"/>
        <v>0</v>
      </c>
      <c r="AD365" s="152">
        <f t="shared" si="180"/>
        <v>0</v>
      </c>
      <c r="AE365" s="152">
        <f t="shared" si="180"/>
        <v>5.2284659466614609E-3</v>
      </c>
      <c r="AF365" s="152">
        <f t="shared" si="180"/>
        <v>1.5685397839984384E-2</v>
      </c>
      <c r="AG365" s="152">
        <f t="shared" si="180"/>
        <v>1.5685397839984384E-2</v>
      </c>
      <c r="AH365" s="152">
        <f t="shared" si="180"/>
        <v>1.5685397839984384E-2</v>
      </c>
      <c r="AI365" s="152">
        <f t="shared" si="180"/>
        <v>4.8374332157511336E-2</v>
      </c>
      <c r="AJ365" s="152">
        <f t="shared" si="180"/>
        <v>8.8394101585839407E-2</v>
      </c>
      <c r="AK365" s="152">
        <f t="shared" si="180"/>
        <v>0.16571961757148626</v>
      </c>
      <c r="AL365" s="152">
        <f t="shared" si="180"/>
        <v>0.23108017912752543</v>
      </c>
      <c r="AM365" s="152">
        <f t="shared" si="180"/>
        <v>0.33101151056195799</v>
      </c>
      <c r="AN365" s="152">
        <f t="shared" si="180"/>
        <v>0.41666693750575734</v>
      </c>
      <c r="AO365" s="152">
        <f t="shared" si="180"/>
        <v>0.41666693750575734</v>
      </c>
      <c r="AP365" s="152">
        <f t="shared" si="180"/>
        <v>0.41666693750575734</v>
      </c>
      <c r="AQ365" s="152">
        <f t="shared" si="180"/>
        <v>0.41666693750575734</v>
      </c>
      <c r="AR365" s="152">
        <f t="shared" si="180"/>
        <v>0.41666693750575734</v>
      </c>
      <c r="AS365" s="152">
        <f t="shared" si="180"/>
        <v>0.41666693750575734</v>
      </c>
      <c r="AT365" s="152">
        <f t="shared" si="180"/>
        <v>0.41666693750575734</v>
      </c>
      <c r="AU365" s="152">
        <f t="shared" si="180"/>
        <v>0.41666693750575734</v>
      </c>
      <c r="AV365" s="152">
        <f t="shared" si="180"/>
        <v>0.41666693750575734</v>
      </c>
      <c r="AW365" s="152">
        <f t="shared" si="180"/>
        <v>0.41666693750575734</v>
      </c>
      <c r="AX365" s="152">
        <f t="shared" si="180"/>
        <v>0.64850810003989967</v>
      </c>
      <c r="AY365" s="152">
        <f t="shared" si="180"/>
        <v>0.65049482490954236</v>
      </c>
      <c r="AZ365" s="152">
        <f t="shared" si="180"/>
        <v>0.77135905092526702</v>
      </c>
      <c r="BA365" s="152">
        <f t="shared" si="180"/>
        <v>0.96155646179659737</v>
      </c>
      <c r="BB365" s="152">
        <f t="shared" si="180"/>
        <v>1</v>
      </c>
      <c r="BC365" s="152">
        <f t="shared" si="180"/>
        <v>1</v>
      </c>
      <c r="BD365" s="152">
        <f t="shared" si="180"/>
        <v>1</v>
      </c>
      <c r="BE365" s="152">
        <f t="shared" si="180"/>
        <v>1</v>
      </c>
      <c r="BF365" s="152">
        <f t="shared" si="180"/>
        <v>1</v>
      </c>
      <c r="BG365" s="152">
        <f t="shared" si="180"/>
        <v>1</v>
      </c>
      <c r="BH365" s="152">
        <f t="shared" si="180"/>
        <v>1</v>
      </c>
      <c r="BI365" s="152">
        <f t="shared" si="180"/>
        <v>1</v>
      </c>
      <c r="BJ365" s="152">
        <f t="shared" si="180"/>
        <v>1</v>
      </c>
      <c r="BK365" s="152">
        <f t="shared" si="180"/>
        <v>1</v>
      </c>
      <c r="BL365" s="152">
        <f t="shared" si="180"/>
        <v>1</v>
      </c>
      <c r="BM365" s="152">
        <f t="shared" si="180"/>
        <v>1</v>
      </c>
      <c r="BN365" s="152">
        <f t="shared" si="180"/>
        <v>1</v>
      </c>
      <c r="BO365" s="152">
        <f t="shared" si="180"/>
        <v>1</v>
      </c>
    </row>
    <row r="366" spans="1:67" ht="15.75" x14ac:dyDescent="0.25">
      <c r="A366" s="112"/>
      <c r="B366" s="145" t="s">
        <v>1354</v>
      </c>
      <c r="C366" s="145" t="s">
        <v>1355</v>
      </c>
      <c r="D366" s="145" t="s">
        <v>22</v>
      </c>
      <c r="E366" s="224">
        <f>VLOOKUP(B366,'Cuadro Control'!C405:J2296,8,FALSE)</f>
        <v>83271780.884117648</v>
      </c>
      <c r="F366" s="146">
        <f t="shared" ref="F366:F380" si="181">IFERROR(E366/$E$365,0)</f>
        <v>1.5685397839984384E-2</v>
      </c>
      <c r="G366" s="147">
        <v>46365</v>
      </c>
      <c r="H366" s="147">
        <v>46373</v>
      </c>
      <c r="I366" s="146">
        <f t="shared" ref="I366:X381" si="182">IF($G366=0,0,IF(I$6&lt;$G366,0,IF(I$6&gt;$H366,1,(I$6-$G366+1)/($H366-$G366+1))))</f>
        <v>0</v>
      </c>
      <c r="J366" s="146">
        <f t="shared" si="182"/>
        <v>0</v>
      </c>
      <c r="K366" s="146">
        <f t="shared" si="182"/>
        <v>0</v>
      </c>
      <c r="L366" s="146">
        <f t="shared" si="182"/>
        <v>0</v>
      </c>
      <c r="M366" s="146">
        <f t="shared" si="182"/>
        <v>0</v>
      </c>
      <c r="N366" s="146">
        <f t="shared" si="182"/>
        <v>0</v>
      </c>
      <c r="O366" s="146">
        <f t="shared" si="182"/>
        <v>0</v>
      </c>
      <c r="P366" s="146">
        <f t="shared" si="182"/>
        <v>0</v>
      </c>
      <c r="Q366" s="146">
        <f t="shared" si="182"/>
        <v>0</v>
      </c>
      <c r="R366" s="146">
        <f t="shared" si="182"/>
        <v>0</v>
      </c>
      <c r="S366" s="146">
        <f t="shared" si="182"/>
        <v>0</v>
      </c>
      <c r="T366" s="146">
        <f t="shared" si="182"/>
        <v>0</v>
      </c>
      <c r="U366" s="146">
        <f t="shared" si="182"/>
        <v>0</v>
      </c>
      <c r="V366" s="146">
        <f t="shared" si="182"/>
        <v>0</v>
      </c>
      <c r="W366" s="146">
        <f t="shared" si="182"/>
        <v>0</v>
      </c>
      <c r="X366" s="146">
        <f t="shared" si="182"/>
        <v>0</v>
      </c>
      <c r="Y366" s="146">
        <f t="shared" ref="Y366:BD373" si="183">IF($G366=0,0,IF(Y$6&lt;$G366,0,IF(Y$6&gt;$H366,1,(Y$6-$G366+1)/($H366-$G366+1))))</f>
        <v>0</v>
      </c>
      <c r="Z366" s="146">
        <f t="shared" si="183"/>
        <v>0</v>
      </c>
      <c r="AA366" s="146">
        <f t="shared" si="183"/>
        <v>0</v>
      </c>
      <c r="AB366" s="146">
        <f t="shared" si="183"/>
        <v>0</v>
      </c>
      <c r="AC366" s="146">
        <f t="shared" si="183"/>
        <v>0</v>
      </c>
      <c r="AD366" s="146">
        <f t="shared" si="183"/>
        <v>0</v>
      </c>
      <c r="AE366" s="146">
        <f t="shared" si="183"/>
        <v>0.33333333333333331</v>
      </c>
      <c r="AF366" s="146">
        <f t="shared" si="183"/>
        <v>1</v>
      </c>
      <c r="AG366" s="146">
        <f t="shared" si="183"/>
        <v>1</v>
      </c>
      <c r="AH366" s="146">
        <f t="shared" si="183"/>
        <v>1</v>
      </c>
      <c r="AI366" s="146">
        <f t="shared" si="183"/>
        <v>1</v>
      </c>
      <c r="AJ366" s="146">
        <f t="shared" si="183"/>
        <v>1</v>
      </c>
      <c r="AK366" s="146">
        <f t="shared" si="183"/>
        <v>1</v>
      </c>
      <c r="AL366" s="146">
        <f t="shared" si="183"/>
        <v>1</v>
      </c>
      <c r="AM366" s="146">
        <f t="shared" si="183"/>
        <v>1</v>
      </c>
      <c r="AN366" s="146">
        <f t="shared" si="183"/>
        <v>1</v>
      </c>
      <c r="AO366" s="146">
        <f t="shared" si="183"/>
        <v>1</v>
      </c>
      <c r="AP366" s="146">
        <f t="shared" si="183"/>
        <v>1</v>
      </c>
      <c r="AQ366" s="146">
        <f t="shared" si="183"/>
        <v>1</v>
      </c>
      <c r="AR366" s="146">
        <f t="shared" si="183"/>
        <v>1</v>
      </c>
      <c r="AS366" s="146">
        <f t="shared" si="183"/>
        <v>1</v>
      </c>
      <c r="AT366" s="146">
        <f t="shared" si="183"/>
        <v>1</v>
      </c>
      <c r="AU366" s="146">
        <f t="shared" si="183"/>
        <v>1</v>
      </c>
      <c r="AV366" s="146">
        <f t="shared" si="183"/>
        <v>1</v>
      </c>
      <c r="AW366" s="146">
        <f t="shared" si="183"/>
        <v>1</v>
      </c>
      <c r="AX366" s="146">
        <f t="shared" si="183"/>
        <v>1</v>
      </c>
      <c r="AY366" s="146">
        <f t="shared" si="183"/>
        <v>1</v>
      </c>
      <c r="AZ366" s="146">
        <f t="shared" si="183"/>
        <v>1</v>
      </c>
      <c r="BA366" s="146">
        <f t="shared" si="183"/>
        <v>1</v>
      </c>
      <c r="BB366" s="146">
        <f t="shared" si="183"/>
        <v>1</v>
      </c>
      <c r="BC366" s="146">
        <f t="shared" si="183"/>
        <v>1</v>
      </c>
      <c r="BD366" s="146">
        <f t="shared" si="183"/>
        <v>1</v>
      </c>
      <c r="BE366" s="146">
        <f t="shared" ref="BE366:BO372" si="184">IF($G366=0,0,IF(BE$6&lt;$G366,0,IF(BE$6&gt;$H366,1,(BE$6-$G366+1)/($H366-$G366+1))))</f>
        <v>1</v>
      </c>
      <c r="BF366" s="146">
        <f t="shared" si="184"/>
        <v>1</v>
      </c>
      <c r="BG366" s="146">
        <f t="shared" si="184"/>
        <v>1</v>
      </c>
      <c r="BH366" s="146">
        <f t="shared" si="184"/>
        <v>1</v>
      </c>
      <c r="BI366" s="146">
        <f t="shared" si="184"/>
        <v>1</v>
      </c>
      <c r="BJ366" s="146">
        <f t="shared" si="184"/>
        <v>1</v>
      </c>
      <c r="BK366" s="146">
        <f t="shared" si="184"/>
        <v>1</v>
      </c>
      <c r="BL366" s="146">
        <f t="shared" si="184"/>
        <v>1</v>
      </c>
      <c r="BM366" s="146">
        <f t="shared" si="184"/>
        <v>1</v>
      </c>
      <c r="BN366" s="146">
        <f t="shared" si="184"/>
        <v>1</v>
      </c>
      <c r="BO366" s="146">
        <f t="shared" si="184"/>
        <v>1</v>
      </c>
    </row>
    <row r="367" spans="1:67" ht="15.75" x14ac:dyDescent="0.25">
      <c r="A367" s="112"/>
      <c r="B367" s="145" t="s">
        <v>1356</v>
      </c>
      <c r="C367" s="145" t="s">
        <v>1357</v>
      </c>
      <c r="D367" s="145" t="s">
        <v>9</v>
      </c>
      <c r="E367" s="224">
        <f>VLOOKUP(B367,'Cuadro Control'!C406:J2297,8,FALSE)</f>
        <v>312374505.66882348</v>
      </c>
      <c r="F367" s="146">
        <f t="shared" si="181"/>
        <v>5.8840081771548515E-2</v>
      </c>
      <c r="G367" s="147">
        <v>46391</v>
      </c>
      <c r="H367" s="147">
        <v>46399</v>
      </c>
      <c r="I367" s="146">
        <f t="shared" si="182"/>
        <v>0</v>
      </c>
      <c r="J367" s="146">
        <f t="shared" si="182"/>
        <v>0</v>
      </c>
      <c r="K367" s="146">
        <f t="shared" si="182"/>
        <v>0</v>
      </c>
      <c r="L367" s="146">
        <f t="shared" si="182"/>
        <v>0</v>
      </c>
      <c r="M367" s="146">
        <f t="shared" si="182"/>
        <v>0</v>
      </c>
      <c r="N367" s="146">
        <f t="shared" si="182"/>
        <v>0</v>
      </c>
      <c r="O367" s="146">
        <f t="shared" si="182"/>
        <v>0</v>
      </c>
      <c r="P367" s="146">
        <f t="shared" si="182"/>
        <v>0</v>
      </c>
      <c r="Q367" s="146">
        <f t="shared" si="182"/>
        <v>0</v>
      </c>
      <c r="R367" s="146">
        <f t="shared" si="182"/>
        <v>0</v>
      </c>
      <c r="S367" s="146">
        <f t="shared" si="182"/>
        <v>0</v>
      </c>
      <c r="T367" s="146">
        <f t="shared" si="182"/>
        <v>0</v>
      </c>
      <c r="U367" s="146">
        <f t="shared" si="182"/>
        <v>0</v>
      </c>
      <c r="V367" s="146">
        <f t="shared" si="182"/>
        <v>0</v>
      </c>
      <c r="W367" s="146">
        <f t="shared" si="182"/>
        <v>0</v>
      </c>
      <c r="X367" s="146">
        <f t="shared" si="182"/>
        <v>0</v>
      </c>
      <c r="Y367" s="146">
        <f t="shared" si="183"/>
        <v>0</v>
      </c>
      <c r="Z367" s="146">
        <f t="shared" si="183"/>
        <v>0</v>
      </c>
      <c r="AA367" s="146">
        <f t="shared" si="183"/>
        <v>0</v>
      </c>
      <c r="AB367" s="146">
        <f t="shared" si="183"/>
        <v>0</v>
      </c>
      <c r="AC367" s="146">
        <f t="shared" si="183"/>
        <v>0</v>
      </c>
      <c r="AD367" s="146">
        <f t="shared" si="183"/>
        <v>0</v>
      </c>
      <c r="AE367" s="146">
        <f t="shared" si="183"/>
        <v>0</v>
      </c>
      <c r="AF367" s="146">
        <f t="shared" si="183"/>
        <v>0</v>
      </c>
      <c r="AG367" s="146">
        <f t="shared" si="183"/>
        <v>0</v>
      </c>
      <c r="AH367" s="146">
        <f t="shared" si="183"/>
        <v>0</v>
      </c>
      <c r="AI367" s="146">
        <f t="shared" si="183"/>
        <v>0.55555555555555558</v>
      </c>
      <c r="AJ367" s="146">
        <f t="shared" si="183"/>
        <v>1</v>
      </c>
      <c r="AK367" s="146">
        <f t="shared" si="183"/>
        <v>1</v>
      </c>
      <c r="AL367" s="146">
        <f t="shared" si="183"/>
        <v>1</v>
      </c>
      <c r="AM367" s="146">
        <f t="shared" si="183"/>
        <v>1</v>
      </c>
      <c r="AN367" s="146">
        <f t="shared" si="183"/>
        <v>1</v>
      </c>
      <c r="AO367" s="146">
        <f t="shared" si="183"/>
        <v>1</v>
      </c>
      <c r="AP367" s="146">
        <f t="shared" si="183"/>
        <v>1</v>
      </c>
      <c r="AQ367" s="146">
        <f t="shared" si="183"/>
        <v>1</v>
      </c>
      <c r="AR367" s="146">
        <f t="shared" si="183"/>
        <v>1</v>
      </c>
      <c r="AS367" s="146">
        <f t="shared" si="183"/>
        <v>1</v>
      </c>
      <c r="AT367" s="146">
        <f t="shared" si="183"/>
        <v>1</v>
      </c>
      <c r="AU367" s="146">
        <f t="shared" si="183"/>
        <v>1</v>
      </c>
      <c r="AV367" s="146">
        <f t="shared" si="183"/>
        <v>1</v>
      </c>
      <c r="AW367" s="146">
        <f t="shared" si="183"/>
        <v>1</v>
      </c>
      <c r="AX367" s="146">
        <f t="shared" si="183"/>
        <v>1</v>
      </c>
      <c r="AY367" s="146">
        <f t="shared" si="183"/>
        <v>1</v>
      </c>
      <c r="AZ367" s="146">
        <f t="shared" si="183"/>
        <v>1</v>
      </c>
      <c r="BA367" s="146">
        <f t="shared" si="183"/>
        <v>1</v>
      </c>
      <c r="BB367" s="146">
        <f t="shared" si="183"/>
        <v>1</v>
      </c>
      <c r="BC367" s="146">
        <f t="shared" si="183"/>
        <v>1</v>
      </c>
      <c r="BD367" s="146">
        <f t="shared" si="183"/>
        <v>1</v>
      </c>
      <c r="BE367" s="146">
        <f t="shared" si="184"/>
        <v>1</v>
      </c>
      <c r="BF367" s="146">
        <f t="shared" si="184"/>
        <v>1</v>
      </c>
      <c r="BG367" s="146">
        <f t="shared" si="184"/>
        <v>1</v>
      </c>
      <c r="BH367" s="146">
        <f t="shared" si="184"/>
        <v>1</v>
      </c>
      <c r="BI367" s="146">
        <f t="shared" si="184"/>
        <v>1</v>
      </c>
      <c r="BJ367" s="146">
        <f t="shared" si="184"/>
        <v>1</v>
      </c>
      <c r="BK367" s="146">
        <f t="shared" si="184"/>
        <v>1</v>
      </c>
      <c r="BL367" s="146">
        <f t="shared" si="184"/>
        <v>1</v>
      </c>
      <c r="BM367" s="146">
        <f t="shared" si="184"/>
        <v>1</v>
      </c>
      <c r="BN367" s="146">
        <f t="shared" si="184"/>
        <v>1</v>
      </c>
      <c r="BO367" s="146">
        <f t="shared" si="184"/>
        <v>1</v>
      </c>
    </row>
    <row r="368" spans="1:67" ht="15.75" x14ac:dyDescent="0.25">
      <c r="A368" s="112"/>
      <c r="B368" s="142" t="s">
        <v>1358</v>
      </c>
      <c r="C368" s="142" t="s">
        <v>1359</v>
      </c>
      <c r="D368" s="142" t="s">
        <v>6</v>
      </c>
      <c r="E368" s="223">
        <f>VLOOKUP(B368,'Cuadro Control'!C407:J2298,8,FALSE)</f>
        <v>9527825.6870364472</v>
      </c>
      <c r="F368" s="143">
        <f t="shared" si="181"/>
        <v>1.794698454439963E-3</v>
      </c>
      <c r="G368" s="144">
        <v>46399</v>
      </c>
      <c r="H368" s="144">
        <v>46401</v>
      </c>
      <c r="I368" s="143">
        <f t="shared" si="182"/>
        <v>0</v>
      </c>
      <c r="J368" s="143">
        <f t="shared" si="182"/>
        <v>0</v>
      </c>
      <c r="K368" s="143">
        <f t="shared" si="182"/>
        <v>0</v>
      </c>
      <c r="L368" s="143">
        <f t="shared" si="182"/>
        <v>0</v>
      </c>
      <c r="M368" s="143">
        <f t="shared" si="182"/>
        <v>0</v>
      </c>
      <c r="N368" s="143">
        <f t="shared" si="182"/>
        <v>0</v>
      </c>
      <c r="O368" s="143">
        <f t="shared" si="182"/>
        <v>0</v>
      </c>
      <c r="P368" s="143">
        <f t="shared" si="182"/>
        <v>0</v>
      </c>
      <c r="Q368" s="143">
        <f t="shared" si="182"/>
        <v>0</v>
      </c>
      <c r="R368" s="143">
        <f t="shared" si="182"/>
        <v>0</v>
      </c>
      <c r="S368" s="143">
        <f t="shared" si="182"/>
        <v>0</v>
      </c>
      <c r="T368" s="143">
        <f t="shared" si="182"/>
        <v>0</v>
      </c>
      <c r="U368" s="143">
        <f t="shared" si="182"/>
        <v>0</v>
      </c>
      <c r="V368" s="143">
        <f t="shared" si="182"/>
        <v>0</v>
      </c>
      <c r="W368" s="143">
        <f t="shared" si="182"/>
        <v>0</v>
      </c>
      <c r="X368" s="143">
        <f t="shared" si="182"/>
        <v>0</v>
      </c>
      <c r="Y368" s="143">
        <f t="shared" si="183"/>
        <v>0</v>
      </c>
      <c r="Z368" s="143">
        <f t="shared" si="183"/>
        <v>0</v>
      </c>
      <c r="AA368" s="143">
        <f t="shared" si="183"/>
        <v>0</v>
      </c>
      <c r="AB368" s="143">
        <f t="shared" si="183"/>
        <v>0</v>
      </c>
      <c r="AC368" s="143">
        <f t="shared" si="183"/>
        <v>0</v>
      </c>
      <c r="AD368" s="143">
        <f t="shared" si="183"/>
        <v>0</v>
      </c>
      <c r="AE368" s="143">
        <f t="shared" si="183"/>
        <v>0</v>
      </c>
      <c r="AF368" s="143">
        <f t="shared" si="183"/>
        <v>0</v>
      </c>
      <c r="AG368" s="143">
        <f t="shared" si="183"/>
        <v>0</v>
      </c>
      <c r="AH368" s="143">
        <f t="shared" si="183"/>
        <v>0</v>
      </c>
      <c r="AI368" s="143">
        <f t="shared" si="183"/>
        <v>0</v>
      </c>
      <c r="AJ368" s="143">
        <f t="shared" si="183"/>
        <v>1</v>
      </c>
      <c r="AK368" s="143">
        <f t="shared" si="183"/>
        <v>1</v>
      </c>
      <c r="AL368" s="143">
        <f t="shared" si="183"/>
        <v>1</v>
      </c>
      <c r="AM368" s="143">
        <f t="shared" si="183"/>
        <v>1</v>
      </c>
      <c r="AN368" s="143">
        <f t="shared" si="183"/>
        <v>1</v>
      </c>
      <c r="AO368" s="143">
        <f t="shared" si="183"/>
        <v>1</v>
      </c>
      <c r="AP368" s="143">
        <f t="shared" si="183"/>
        <v>1</v>
      </c>
      <c r="AQ368" s="143">
        <f t="shared" si="183"/>
        <v>1</v>
      </c>
      <c r="AR368" s="143">
        <f t="shared" si="183"/>
        <v>1</v>
      </c>
      <c r="AS368" s="143">
        <f t="shared" si="183"/>
        <v>1</v>
      </c>
      <c r="AT368" s="143">
        <f t="shared" si="183"/>
        <v>1</v>
      </c>
      <c r="AU368" s="143">
        <f t="shared" si="183"/>
        <v>1</v>
      </c>
      <c r="AV368" s="143">
        <f t="shared" si="183"/>
        <v>1</v>
      </c>
      <c r="AW368" s="143">
        <f t="shared" si="183"/>
        <v>1</v>
      </c>
      <c r="AX368" s="143">
        <f t="shared" si="183"/>
        <v>1</v>
      </c>
      <c r="AY368" s="143">
        <f t="shared" si="183"/>
        <v>1</v>
      </c>
      <c r="AZ368" s="143">
        <f t="shared" si="183"/>
        <v>1</v>
      </c>
      <c r="BA368" s="143">
        <f t="shared" si="183"/>
        <v>1</v>
      </c>
      <c r="BB368" s="143">
        <f t="shared" si="183"/>
        <v>1</v>
      </c>
      <c r="BC368" s="143">
        <f t="shared" si="183"/>
        <v>1</v>
      </c>
      <c r="BD368" s="143">
        <f t="shared" si="183"/>
        <v>1</v>
      </c>
      <c r="BE368" s="143">
        <f t="shared" si="184"/>
        <v>1</v>
      </c>
      <c r="BF368" s="143">
        <f t="shared" si="184"/>
        <v>1</v>
      </c>
      <c r="BG368" s="143">
        <f t="shared" si="184"/>
        <v>1</v>
      </c>
      <c r="BH368" s="143">
        <f t="shared" si="184"/>
        <v>1</v>
      </c>
      <c r="BI368" s="143">
        <f t="shared" si="184"/>
        <v>1</v>
      </c>
      <c r="BJ368" s="143">
        <f t="shared" si="184"/>
        <v>1</v>
      </c>
      <c r="BK368" s="143">
        <f t="shared" si="184"/>
        <v>1</v>
      </c>
      <c r="BL368" s="143">
        <f t="shared" si="184"/>
        <v>1</v>
      </c>
      <c r="BM368" s="143">
        <f t="shared" si="184"/>
        <v>1</v>
      </c>
      <c r="BN368" s="143">
        <f t="shared" si="184"/>
        <v>1</v>
      </c>
      <c r="BO368" s="143">
        <f t="shared" si="184"/>
        <v>1</v>
      </c>
    </row>
    <row r="369" spans="1:67" ht="15.75" x14ac:dyDescent="0.25">
      <c r="A369" s="112"/>
      <c r="B369" s="145" t="s">
        <v>1360</v>
      </c>
      <c r="C369" s="145" t="s">
        <v>1361</v>
      </c>
      <c r="D369" s="145" t="s">
        <v>19</v>
      </c>
      <c r="E369" s="224">
        <f>VLOOKUP(B369,'Cuadro Control'!C408:J2299,8,FALSE)</f>
        <v>320494616.71764702</v>
      </c>
      <c r="F369" s="146">
        <f t="shared" si="181"/>
        <v>6.0369617599332674E-2</v>
      </c>
      <c r="G369" s="147">
        <v>46402</v>
      </c>
      <c r="H369" s="147">
        <v>46406</v>
      </c>
      <c r="I369" s="146">
        <f t="shared" si="182"/>
        <v>0</v>
      </c>
      <c r="J369" s="146">
        <f t="shared" si="182"/>
        <v>0</v>
      </c>
      <c r="K369" s="146">
        <f t="shared" si="182"/>
        <v>0</v>
      </c>
      <c r="L369" s="146">
        <f t="shared" si="182"/>
        <v>0</v>
      </c>
      <c r="M369" s="146">
        <f t="shared" si="182"/>
        <v>0</v>
      </c>
      <c r="N369" s="146">
        <f t="shared" si="182"/>
        <v>0</v>
      </c>
      <c r="O369" s="146">
        <f t="shared" si="182"/>
        <v>0</v>
      </c>
      <c r="P369" s="146">
        <f t="shared" si="182"/>
        <v>0</v>
      </c>
      <c r="Q369" s="146">
        <f t="shared" si="182"/>
        <v>0</v>
      </c>
      <c r="R369" s="146">
        <f t="shared" si="182"/>
        <v>0</v>
      </c>
      <c r="S369" s="146">
        <f t="shared" si="182"/>
        <v>0</v>
      </c>
      <c r="T369" s="146">
        <f t="shared" si="182"/>
        <v>0</v>
      </c>
      <c r="U369" s="146">
        <f t="shared" si="182"/>
        <v>0</v>
      </c>
      <c r="V369" s="146">
        <f t="shared" si="182"/>
        <v>0</v>
      </c>
      <c r="W369" s="146">
        <f t="shared" si="182"/>
        <v>0</v>
      </c>
      <c r="X369" s="146">
        <f t="shared" si="182"/>
        <v>0</v>
      </c>
      <c r="Y369" s="146">
        <f t="shared" si="183"/>
        <v>0</v>
      </c>
      <c r="Z369" s="146">
        <f t="shared" si="183"/>
        <v>0</v>
      </c>
      <c r="AA369" s="146">
        <f t="shared" si="183"/>
        <v>0</v>
      </c>
      <c r="AB369" s="146">
        <f t="shared" si="183"/>
        <v>0</v>
      </c>
      <c r="AC369" s="146">
        <f t="shared" si="183"/>
        <v>0</v>
      </c>
      <c r="AD369" s="146">
        <f t="shared" si="183"/>
        <v>0</v>
      </c>
      <c r="AE369" s="146">
        <f t="shared" si="183"/>
        <v>0</v>
      </c>
      <c r="AF369" s="146">
        <f t="shared" si="183"/>
        <v>0</v>
      </c>
      <c r="AG369" s="146">
        <f t="shared" si="183"/>
        <v>0</v>
      </c>
      <c r="AH369" s="146">
        <f t="shared" si="183"/>
        <v>0</v>
      </c>
      <c r="AI369" s="146">
        <f t="shared" si="183"/>
        <v>0</v>
      </c>
      <c r="AJ369" s="146">
        <f t="shared" si="183"/>
        <v>0.2</v>
      </c>
      <c r="AK369" s="146">
        <f t="shared" si="183"/>
        <v>1</v>
      </c>
      <c r="AL369" s="146">
        <f t="shared" si="183"/>
        <v>1</v>
      </c>
      <c r="AM369" s="146">
        <f t="shared" si="183"/>
        <v>1</v>
      </c>
      <c r="AN369" s="146">
        <f t="shared" si="183"/>
        <v>1</v>
      </c>
      <c r="AO369" s="146">
        <f t="shared" si="183"/>
        <v>1</v>
      </c>
      <c r="AP369" s="146">
        <f t="shared" si="183"/>
        <v>1</v>
      </c>
      <c r="AQ369" s="146">
        <f t="shared" si="183"/>
        <v>1</v>
      </c>
      <c r="AR369" s="146">
        <f t="shared" si="183"/>
        <v>1</v>
      </c>
      <c r="AS369" s="146">
        <f t="shared" si="183"/>
        <v>1</v>
      </c>
      <c r="AT369" s="146">
        <f t="shared" si="183"/>
        <v>1</v>
      </c>
      <c r="AU369" s="146">
        <f t="shared" si="183"/>
        <v>1</v>
      </c>
      <c r="AV369" s="146">
        <f t="shared" si="183"/>
        <v>1</v>
      </c>
      <c r="AW369" s="146">
        <f t="shared" si="183"/>
        <v>1</v>
      </c>
      <c r="AX369" s="146">
        <f t="shared" si="183"/>
        <v>1</v>
      </c>
      <c r="AY369" s="146">
        <f t="shared" si="183"/>
        <v>1</v>
      </c>
      <c r="AZ369" s="146">
        <f t="shared" si="183"/>
        <v>1</v>
      </c>
      <c r="BA369" s="146">
        <f t="shared" si="183"/>
        <v>1</v>
      </c>
      <c r="BB369" s="146">
        <f t="shared" si="183"/>
        <v>1</v>
      </c>
      <c r="BC369" s="146">
        <f t="shared" si="183"/>
        <v>1</v>
      </c>
      <c r="BD369" s="146">
        <f t="shared" si="183"/>
        <v>1</v>
      </c>
      <c r="BE369" s="146">
        <f t="shared" si="184"/>
        <v>1</v>
      </c>
      <c r="BF369" s="146">
        <f t="shared" si="184"/>
        <v>1</v>
      </c>
      <c r="BG369" s="146">
        <f t="shared" si="184"/>
        <v>1</v>
      </c>
      <c r="BH369" s="146">
        <f t="shared" si="184"/>
        <v>1</v>
      </c>
      <c r="BI369" s="146">
        <f t="shared" si="184"/>
        <v>1</v>
      </c>
      <c r="BJ369" s="146">
        <f t="shared" si="184"/>
        <v>1</v>
      </c>
      <c r="BK369" s="146">
        <f t="shared" si="184"/>
        <v>1</v>
      </c>
      <c r="BL369" s="146">
        <f t="shared" si="184"/>
        <v>1</v>
      </c>
      <c r="BM369" s="146">
        <f t="shared" si="184"/>
        <v>1</v>
      </c>
      <c r="BN369" s="146">
        <f t="shared" si="184"/>
        <v>1</v>
      </c>
      <c r="BO369" s="146">
        <f t="shared" si="184"/>
        <v>1</v>
      </c>
    </row>
    <row r="370" spans="1:67" ht="15.75" x14ac:dyDescent="0.25">
      <c r="A370" s="112"/>
      <c r="B370" s="145" t="s">
        <v>1362</v>
      </c>
      <c r="C370" s="145" t="s">
        <v>1363</v>
      </c>
      <c r="D370" s="145" t="s">
        <v>8</v>
      </c>
      <c r="E370" s="224">
        <f>VLOOKUP(B370,'Cuadro Control'!C409:J2300,8,FALSE)</f>
        <v>94303618.549411759</v>
      </c>
      <c r="F370" s="146">
        <f t="shared" si="181"/>
        <v>1.7763397864110998E-2</v>
      </c>
      <c r="G370" s="147">
        <v>46406</v>
      </c>
      <c r="H370" s="147">
        <v>46408</v>
      </c>
      <c r="I370" s="146">
        <f t="shared" si="182"/>
        <v>0</v>
      </c>
      <c r="J370" s="146">
        <f t="shared" si="182"/>
        <v>0</v>
      </c>
      <c r="K370" s="146">
        <f t="shared" si="182"/>
        <v>0</v>
      </c>
      <c r="L370" s="146">
        <f t="shared" si="182"/>
        <v>0</v>
      </c>
      <c r="M370" s="146">
        <f t="shared" si="182"/>
        <v>0</v>
      </c>
      <c r="N370" s="146">
        <f t="shared" si="182"/>
        <v>0</v>
      </c>
      <c r="O370" s="146">
        <f t="shared" si="182"/>
        <v>0</v>
      </c>
      <c r="P370" s="146">
        <f t="shared" si="182"/>
        <v>0</v>
      </c>
      <c r="Q370" s="146">
        <f t="shared" si="182"/>
        <v>0</v>
      </c>
      <c r="R370" s="146">
        <f t="shared" si="182"/>
        <v>0</v>
      </c>
      <c r="S370" s="146">
        <f t="shared" si="182"/>
        <v>0</v>
      </c>
      <c r="T370" s="146">
        <f t="shared" si="182"/>
        <v>0</v>
      </c>
      <c r="U370" s="146">
        <f t="shared" si="182"/>
        <v>0</v>
      </c>
      <c r="V370" s="146">
        <f t="shared" si="182"/>
        <v>0</v>
      </c>
      <c r="W370" s="146">
        <f t="shared" si="182"/>
        <v>0</v>
      </c>
      <c r="X370" s="146">
        <f t="shared" si="182"/>
        <v>0</v>
      </c>
      <c r="Y370" s="146">
        <f t="shared" si="183"/>
        <v>0</v>
      </c>
      <c r="Z370" s="146">
        <f t="shared" si="183"/>
        <v>0</v>
      </c>
      <c r="AA370" s="146">
        <f t="shared" si="183"/>
        <v>0</v>
      </c>
      <c r="AB370" s="146">
        <f t="shared" si="183"/>
        <v>0</v>
      </c>
      <c r="AC370" s="146">
        <f t="shared" si="183"/>
        <v>0</v>
      </c>
      <c r="AD370" s="146">
        <f t="shared" si="183"/>
        <v>0</v>
      </c>
      <c r="AE370" s="146">
        <f t="shared" si="183"/>
        <v>0</v>
      </c>
      <c r="AF370" s="146">
        <f t="shared" si="183"/>
        <v>0</v>
      </c>
      <c r="AG370" s="146">
        <f t="shared" si="183"/>
        <v>0</v>
      </c>
      <c r="AH370" s="146">
        <f t="shared" si="183"/>
        <v>0</v>
      </c>
      <c r="AI370" s="146">
        <f t="shared" si="183"/>
        <v>0</v>
      </c>
      <c r="AJ370" s="146">
        <f t="shared" si="183"/>
        <v>0</v>
      </c>
      <c r="AK370" s="146">
        <f t="shared" si="183"/>
        <v>1</v>
      </c>
      <c r="AL370" s="146">
        <f t="shared" si="183"/>
        <v>1</v>
      </c>
      <c r="AM370" s="146">
        <f t="shared" si="183"/>
        <v>1</v>
      </c>
      <c r="AN370" s="146">
        <f t="shared" si="183"/>
        <v>1</v>
      </c>
      <c r="AO370" s="146">
        <f t="shared" si="183"/>
        <v>1</v>
      </c>
      <c r="AP370" s="146">
        <f t="shared" si="183"/>
        <v>1</v>
      </c>
      <c r="AQ370" s="146">
        <f t="shared" si="183"/>
        <v>1</v>
      </c>
      <c r="AR370" s="146">
        <f t="shared" si="183"/>
        <v>1</v>
      </c>
      <c r="AS370" s="146">
        <f t="shared" si="183"/>
        <v>1</v>
      </c>
      <c r="AT370" s="146">
        <f t="shared" si="183"/>
        <v>1</v>
      </c>
      <c r="AU370" s="146">
        <f t="shared" si="183"/>
        <v>1</v>
      </c>
      <c r="AV370" s="146">
        <f t="shared" si="183"/>
        <v>1</v>
      </c>
      <c r="AW370" s="146">
        <f t="shared" si="183"/>
        <v>1</v>
      </c>
      <c r="AX370" s="146">
        <f t="shared" si="183"/>
        <v>1</v>
      </c>
      <c r="AY370" s="146">
        <f t="shared" si="183"/>
        <v>1</v>
      </c>
      <c r="AZ370" s="146">
        <f t="shared" si="183"/>
        <v>1</v>
      </c>
      <c r="BA370" s="146">
        <f t="shared" si="183"/>
        <v>1</v>
      </c>
      <c r="BB370" s="146">
        <f t="shared" si="183"/>
        <v>1</v>
      </c>
      <c r="BC370" s="146">
        <f t="shared" si="183"/>
        <v>1</v>
      </c>
      <c r="BD370" s="146">
        <f t="shared" si="183"/>
        <v>1</v>
      </c>
      <c r="BE370" s="146">
        <f t="shared" si="184"/>
        <v>1</v>
      </c>
      <c r="BF370" s="146">
        <f t="shared" si="184"/>
        <v>1</v>
      </c>
      <c r="BG370" s="146">
        <f t="shared" si="184"/>
        <v>1</v>
      </c>
      <c r="BH370" s="146">
        <f t="shared" si="184"/>
        <v>1</v>
      </c>
      <c r="BI370" s="146">
        <f t="shared" si="184"/>
        <v>1</v>
      </c>
      <c r="BJ370" s="146">
        <f t="shared" si="184"/>
        <v>1</v>
      </c>
      <c r="BK370" s="146">
        <f t="shared" si="184"/>
        <v>1</v>
      </c>
      <c r="BL370" s="146">
        <f t="shared" si="184"/>
        <v>1</v>
      </c>
      <c r="BM370" s="146">
        <f t="shared" si="184"/>
        <v>1</v>
      </c>
      <c r="BN370" s="146">
        <f t="shared" si="184"/>
        <v>1</v>
      </c>
      <c r="BO370" s="146">
        <f t="shared" si="184"/>
        <v>1</v>
      </c>
    </row>
    <row r="371" spans="1:67" ht="15.75" x14ac:dyDescent="0.25">
      <c r="A371" s="112"/>
      <c r="B371" s="145" t="s">
        <v>1364</v>
      </c>
      <c r="C371" s="145" t="s">
        <v>1365</v>
      </c>
      <c r="D371" s="145" t="s">
        <v>26</v>
      </c>
      <c r="E371" s="224">
        <f>VLOOKUP(B371,'Cuadro Control'!C410:J2301,8,FALSE)</f>
        <v>179436034.15411764</v>
      </c>
      <c r="F371" s="146">
        <f t="shared" si="181"/>
        <v>3.3799272126209236E-2</v>
      </c>
      <c r="G371" s="147">
        <v>46408</v>
      </c>
      <c r="H371" s="147">
        <v>46413</v>
      </c>
      <c r="I371" s="146">
        <f t="shared" si="182"/>
        <v>0</v>
      </c>
      <c r="J371" s="146">
        <f t="shared" si="182"/>
        <v>0</v>
      </c>
      <c r="K371" s="146">
        <f t="shared" si="182"/>
        <v>0</v>
      </c>
      <c r="L371" s="146">
        <f t="shared" si="182"/>
        <v>0</v>
      </c>
      <c r="M371" s="146">
        <f t="shared" si="182"/>
        <v>0</v>
      </c>
      <c r="N371" s="146">
        <f t="shared" si="182"/>
        <v>0</v>
      </c>
      <c r="O371" s="146">
        <f t="shared" si="182"/>
        <v>0</v>
      </c>
      <c r="P371" s="146">
        <f t="shared" si="182"/>
        <v>0</v>
      </c>
      <c r="Q371" s="146">
        <f t="shared" si="182"/>
        <v>0</v>
      </c>
      <c r="R371" s="146">
        <f t="shared" si="182"/>
        <v>0</v>
      </c>
      <c r="S371" s="146">
        <f t="shared" si="182"/>
        <v>0</v>
      </c>
      <c r="T371" s="146">
        <f t="shared" si="182"/>
        <v>0</v>
      </c>
      <c r="U371" s="146">
        <f t="shared" si="182"/>
        <v>0</v>
      </c>
      <c r="V371" s="146">
        <f t="shared" si="182"/>
        <v>0</v>
      </c>
      <c r="W371" s="146">
        <f t="shared" si="182"/>
        <v>0</v>
      </c>
      <c r="X371" s="146">
        <f t="shared" si="182"/>
        <v>0</v>
      </c>
      <c r="Y371" s="146">
        <f t="shared" si="183"/>
        <v>0</v>
      </c>
      <c r="Z371" s="146">
        <f t="shared" si="183"/>
        <v>0</v>
      </c>
      <c r="AA371" s="146">
        <f t="shared" si="183"/>
        <v>0</v>
      </c>
      <c r="AB371" s="146">
        <f t="shared" si="183"/>
        <v>0</v>
      </c>
      <c r="AC371" s="146">
        <f t="shared" si="183"/>
        <v>0</v>
      </c>
      <c r="AD371" s="146">
        <f t="shared" si="183"/>
        <v>0</v>
      </c>
      <c r="AE371" s="146">
        <f t="shared" si="183"/>
        <v>0</v>
      </c>
      <c r="AF371" s="146">
        <f t="shared" si="183"/>
        <v>0</v>
      </c>
      <c r="AG371" s="146">
        <f t="shared" si="183"/>
        <v>0</v>
      </c>
      <c r="AH371" s="146">
        <f t="shared" si="183"/>
        <v>0</v>
      </c>
      <c r="AI371" s="146">
        <f t="shared" si="183"/>
        <v>0</v>
      </c>
      <c r="AJ371" s="146">
        <f t="shared" si="183"/>
        <v>0</v>
      </c>
      <c r="AK371" s="146">
        <f t="shared" si="183"/>
        <v>0.33333333333333331</v>
      </c>
      <c r="AL371" s="146">
        <f t="shared" si="183"/>
        <v>1</v>
      </c>
      <c r="AM371" s="146">
        <f t="shared" si="183"/>
        <v>1</v>
      </c>
      <c r="AN371" s="146">
        <f t="shared" si="183"/>
        <v>1</v>
      </c>
      <c r="AO371" s="146">
        <f t="shared" si="183"/>
        <v>1</v>
      </c>
      <c r="AP371" s="146">
        <f t="shared" si="183"/>
        <v>1</v>
      </c>
      <c r="AQ371" s="146">
        <f t="shared" si="183"/>
        <v>1</v>
      </c>
      <c r="AR371" s="146">
        <f t="shared" si="183"/>
        <v>1</v>
      </c>
      <c r="AS371" s="146">
        <f t="shared" si="183"/>
        <v>1</v>
      </c>
      <c r="AT371" s="146">
        <f t="shared" si="183"/>
        <v>1</v>
      </c>
      <c r="AU371" s="146">
        <f t="shared" si="183"/>
        <v>1</v>
      </c>
      <c r="AV371" s="146">
        <f t="shared" si="183"/>
        <v>1</v>
      </c>
      <c r="AW371" s="146">
        <f t="shared" si="183"/>
        <v>1</v>
      </c>
      <c r="AX371" s="146">
        <f t="shared" si="183"/>
        <v>1</v>
      </c>
      <c r="AY371" s="146">
        <f t="shared" si="183"/>
        <v>1</v>
      </c>
      <c r="AZ371" s="146">
        <f t="shared" si="183"/>
        <v>1</v>
      </c>
      <c r="BA371" s="146">
        <f t="shared" si="183"/>
        <v>1</v>
      </c>
      <c r="BB371" s="146">
        <f t="shared" si="183"/>
        <v>1</v>
      </c>
      <c r="BC371" s="146">
        <f t="shared" si="183"/>
        <v>1</v>
      </c>
      <c r="BD371" s="146">
        <f t="shared" si="183"/>
        <v>1</v>
      </c>
      <c r="BE371" s="146">
        <f t="shared" si="184"/>
        <v>1</v>
      </c>
      <c r="BF371" s="146">
        <f t="shared" si="184"/>
        <v>1</v>
      </c>
      <c r="BG371" s="146">
        <f t="shared" si="184"/>
        <v>1</v>
      </c>
      <c r="BH371" s="146">
        <f t="shared" si="184"/>
        <v>1</v>
      </c>
      <c r="BI371" s="146">
        <f t="shared" si="184"/>
        <v>1</v>
      </c>
      <c r="BJ371" s="146">
        <f t="shared" si="184"/>
        <v>1</v>
      </c>
      <c r="BK371" s="146">
        <f t="shared" si="184"/>
        <v>1</v>
      </c>
      <c r="BL371" s="146">
        <f t="shared" si="184"/>
        <v>1</v>
      </c>
      <c r="BM371" s="146">
        <f t="shared" si="184"/>
        <v>1</v>
      </c>
      <c r="BN371" s="146">
        <f t="shared" si="184"/>
        <v>1</v>
      </c>
      <c r="BO371" s="146">
        <f t="shared" si="184"/>
        <v>1</v>
      </c>
    </row>
    <row r="372" spans="1:67" ht="15.75" x14ac:dyDescent="0.25">
      <c r="A372" s="112"/>
      <c r="B372" s="145" t="s">
        <v>1366</v>
      </c>
      <c r="C372" s="145" t="s">
        <v>1367</v>
      </c>
      <c r="D372" s="145" t="s">
        <v>730</v>
      </c>
      <c r="E372" s="224">
        <f>VLOOKUP(B372,'Cuadro Control'!C411:J2302,8,FALSE)</f>
        <v>1212623361.2117648</v>
      </c>
      <c r="F372" s="146">
        <f t="shared" si="181"/>
        <v>0.22841447185013161</v>
      </c>
      <c r="G372" s="147">
        <v>46414</v>
      </c>
      <c r="H372" s="147">
        <v>46429</v>
      </c>
      <c r="I372" s="146">
        <f t="shared" si="182"/>
        <v>0</v>
      </c>
      <c r="J372" s="146">
        <f t="shared" si="182"/>
        <v>0</v>
      </c>
      <c r="K372" s="146">
        <f t="shared" si="182"/>
        <v>0</v>
      </c>
      <c r="L372" s="146">
        <f t="shared" si="182"/>
        <v>0</v>
      </c>
      <c r="M372" s="146">
        <f t="shared" si="182"/>
        <v>0</v>
      </c>
      <c r="N372" s="146">
        <f t="shared" si="182"/>
        <v>0</v>
      </c>
      <c r="O372" s="146">
        <f t="shared" si="182"/>
        <v>0</v>
      </c>
      <c r="P372" s="146">
        <f t="shared" si="182"/>
        <v>0</v>
      </c>
      <c r="Q372" s="146">
        <f t="shared" si="182"/>
        <v>0</v>
      </c>
      <c r="R372" s="146">
        <f t="shared" si="182"/>
        <v>0</v>
      </c>
      <c r="S372" s="146">
        <f t="shared" si="182"/>
        <v>0</v>
      </c>
      <c r="T372" s="146">
        <f t="shared" si="182"/>
        <v>0</v>
      </c>
      <c r="U372" s="146">
        <f t="shared" si="182"/>
        <v>0</v>
      </c>
      <c r="V372" s="146">
        <f t="shared" si="182"/>
        <v>0</v>
      </c>
      <c r="W372" s="146">
        <f t="shared" si="182"/>
        <v>0</v>
      </c>
      <c r="X372" s="146">
        <f t="shared" si="182"/>
        <v>0</v>
      </c>
      <c r="Y372" s="146">
        <f t="shared" si="183"/>
        <v>0</v>
      </c>
      <c r="Z372" s="146">
        <f t="shared" si="183"/>
        <v>0</v>
      </c>
      <c r="AA372" s="146">
        <f t="shared" si="183"/>
        <v>0</v>
      </c>
      <c r="AB372" s="146">
        <f t="shared" si="183"/>
        <v>0</v>
      </c>
      <c r="AC372" s="146">
        <f t="shared" si="183"/>
        <v>0</v>
      </c>
      <c r="AD372" s="146">
        <f t="shared" si="183"/>
        <v>0</v>
      </c>
      <c r="AE372" s="146">
        <f t="shared" si="183"/>
        <v>0</v>
      </c>
      <c r="AF372" s="146">
        <f t="shared" si="183"/>
        <v>0</v>
      </c>
      <c r="AG372" s="146">
        <f t="shared" si="183"/>
        <v>0</v>
      </c>
      <c r="AH372" s="146">
        <f t="shared" si="183"/>
        <v>0</v>
      </c>
      <c r="AI372" s="146">
        <f t="shared" si="183"/>
        <v>0</v>
      </c>
      <c r="AJ372" s="146">
        <f t="shared" si="183"/>
        <v>0</v>
      </c>
      <c r="AK372" s="146">
        <f t="shared" si="183"/>
        <v>0</v>
      </c>
      <c r="AL372" s="146">
        <f t="shared" si="183"/>
        <v>0.1875</v>
      </c>
      <c r="AM372" s="146">
        <f t="shared" si="183"/>
        <v>0.625</v>
      </c>
      <c r="AN372" s="146">
        <f t="shared" si="183"/>
        <v>1</v>
      </c>
      <c r="AO372" s="146">
        <f t="shared" si="183"/>
        <v>1</v>
      </c>
      <c r="AP372" s="146">
        <f t="shared" si="183"/>
        <v>1</v>
      </c>
      <c r="AQ372" s="146">
        <f t="shared" si="183"/>
        <v>1</v>
      </c>
      <c r="AR372" s="146">
        <f t="shared" si="183"/>
        <v>1</v>
      </c>
      <c r="AS372" s="146">
        <f t="shared" si="183"/>
        <v>1</v>
      </c>
      <c r="AT372" s="146">
        <f t="shared" si="183"/>
        <v>1</v>
      </c>
      <c r="AU372" s="146">
        <f t="shared" si="183"/>
        <v>1</v>
      </c>
      <c r="AV372" s="146">
        <f t="shared" si="183"/>
        <v>1</v>
      </c>
      <c r="AW372" s="146">
        <f t="shared" si="183"/>
        <v>1</v>
      </c>
      <c r="AX372" s="146">
        <f t="shared" si="183"/>
        <v>1</v>
      </c>
      <c r="AY372" s="146">
        <f t="shared" si="183"/>
        <v>1</v>
      </c>
      <c r="AZ372" s="146">
        <f t="shared" si="183"/>
        <v>1</v>
      </c>
      <c r="BA372" s="146">
        <f t="shared" si="183"/>
        <v>1</v>
      </c>
      <c r="BB372" s="146">
        <f t="shared" si="183"/>
        <v>1</v>
      </c>
      <c r="BC372" s="146">
        <f t="shared" si="183"/>
        <v>1</v>
      </c>
      <c r="BD372" s="146">
        <f t="shared" si="183"/>
        <v>1</v>
      </c>
      <c r="BE372" s="146">
        <f t="shared" si="184"/>
        <v>1</v>
      </c>
      <c r="BF372" s="146">
        <f t="shared" si="184"/>
        <v>1</v>
      </c>
      <c r="BG372" s="146">
        <f t="shared" si="184"/>
        <v>1</v>
      </c>
      <c r="BH372" s="146">
        <f t="shared" si="184"/>
        <v>1</v>
      </c>
      <c r="BI372" s="146">
        <f t="shared" si="184"/>
        <v>1</v>
      </c>
      <c r="BJ372" s="146">
        <f t="shared" si="184"/>
        <v>1</v>
      </c>
      <c r="BK372" s="146">
        <f t="shared" si="184"/>
        <v>1</v>
      </c>
      <c r="BL372" s="146">
        <f t="shared" si="184"/>
        <v>1</v>
      </c>
      <c r="BM372" s="146">
        <f t="shared" si="184"/>
        <v>1</v>
      </c>
      <c r="BN372" s="146">
        <f t="shared" si="184"/>
        <v>1</v>
      </c>
      <c r="BO372" s="146">
        <f t="shared" si="184"/>
        <v>1</v>
      </c>
    </row>
    <row r="373" spans="1:67" ht="15.75" x14ac:dyDescent="0.25">
      <c r="A373" s="112"/>
      <c r="B373" s="145" t="s">
        <v>1368</v>
      </c>
      <c r="C373" s="145" t="s">
        <v>1369</v>
      </c>
      <c r="D373" s="145" t="s">
        <v>6</v>
      </c>
      <c r="E373" s="224">
        <f>VLOOKUP(B373,'Cuadro Control'!C412:J2303,8,FALSE)</f>
        <v>0</v>
      </c>
      <c r="F373" s="146">
        <f t="shared" si="181"/>
        <v>0</v>
      </c>
      <c r="G373" s="147">
        <v>46496</v>
      </c>
      <c r="H373" s="147">
        <v>46499</v>
      </c>
      <c r="I373" s="146">
        <f t="shared" si="182"/>
        <v>0</v>
      </c>
      <c r="J373" s="146">
        <f t="shared" si="182"/>
        <v>0</v>
      </c>
      <c r="K373" s="146">
        <f t="shared" si="182"/>
        <v>0</v>
      </c>
      <c r="L373" s="146">
        <f t="shared" si="182"/>
        <v>0</v>
      </c>
      <c r="M373" s="146">
        <f t="shared" si="182"/>
        <v>0</v>
      </c>
      <c r="N373" s="146">
        <f t="shared" si="182"/>
        <v>0</v>
      </c>
      <c r="O373" s="146">
        <f t="shared" si="182"/>
        <v>0</v>
      </c>
      <c r="P373" s="146">
        <f t="shared" si="182"/>
        <v>0</v>
      </c>
      <c r="Q373" s="146">
        <f t="shared" si="182"/>
        <v>0</v>
      </c>
      <c r="R373" s="146">
        <f t="shared" si="182"/>
        <v>0</v>
      </c>
      <c r="S373" s="146">
        <f t="shared" si="182"/>
        <v>0</v>
      </c>
      <c r="T373" s="146">
        <f t="shared" si="182"/>
        <v>0</v>
      </c>
      <c r="U373" s="146">
        <f t="shared" si="182"/>
        <v>0</v>
      </c>
      <c r="V373" s="146">
        <f t="shared" si="182"/>
        <v>0</v>
      </c>
      <c r="W373" s="146">
        <f t="shared" si="182"/>
        <v>0</v>
      </c>
      <c r="X373" s="146">
        <f t="shared" si="182"/>
        <v>0</v>
      </c>
      <c r="Y373" s="146">
        <f t="shared" si="183"/>
        <v>0</v>
      </c>
      <c r="Z373" s="146">
        <f t="shared" si="183"/>
        <v>0</v>
      </c>
      <c r="AA373" s="146">
        <f t="shared" si="183"/>
        <v>0</v>
      </c>
      <c r="AB373" s="146">
        <f t="shared" si="183"/>
        <v>0</v>
      </c>
      <c r="AC373" s="146">
        <f t="shared" si="183"/>
        <v>0</v>
      </c>
      <c r="AD373" s="146">
        <f t="shared" si="183"/>
        <v>0</v>
      </c>
      <c r="AE373" s="146">
        <f t="shared" si="183"/>
        <v>0</v>
      </c>
      <c r="AF373" s="146">
        <f t="shared" si="183"/>
        <v>0</v>
      </c>
      <c r="AG373" s="146">
        <f t="shared" si="183"/>
        <v>0</v>
      </c>
      <c r="AH373" s="146">
        <f t="shared" si="183"/>
        <v>0</v>
      </c>
      <c r="AI373" s="146">
        <f t="shared" si="183"/>
        <v>0</v>
      </c>
      <c r="AJ373" s="146">
        <f t="shared" si="183"/>
        <v>0</v>
      </c>
      <c r="AK373" s="146">
        <f t="shared" si="183"/>
        <v>0</v>
      </c>
      <c r="AL373" s="146">
        <f t="shared" si="183"/>
        <v>0</v>
      </c>
      <c r="AM373" s="146">
        <f t="shared" si="183"/>
        <v>0</v>
      </c>
      <c r="AN373" s="146">
        <f t="shared" si="183"/>
        <v>0</v>
      </c>
      <c r="AO373" s="146">
        <f t="shared" si="183"/>
        <v>0</v>
      </c>
      <c r="AP373" s="146">
        <f t="shared" si="183"/>
        <v>0</v>
      </c>
      <c r="AQ373" s="146">
        <f t="shared" si="183"/>
        <v>0</v>
      </c>
      <c r="AR373" s="146">
        <f t="shared" si="183"/>
        <v>0</v>
      </c>
      <c r="AS373" s="146">
        <f t="shared" si="183"/>
        <v>0</v>
      </c>
      <c r="AT373" s="146">
        <f t="shared" si="183"/>
        <v>0</v>
      </c>
      <c r="AU373" s="146">
        <f t="shared" si="183"/>
        <v>0</v>
      </c>
      <c r="AV373" s="146">
        <f t="shared" si="183"/>
        <v>0</v>
      </c>
      <c r="AW373" s="146">
        <f t="shared" si="183"/>
        <v>0</v>
      </c>
      <c r="AX373" s="146">
        <f t="shared" si="183"/>
        <v>1</v>
      </c>
      <c r="AY373" s="146">
        <f t="shared" si="183"/>
        <v>1</v>
      </c>
      <c r="AZ373" s="146">
        <f t="shared" si="183"/>
        <v>1</v>
      </c>
      <c r="BA373" s="146">
        <f t="shared" si="183"/>
        <v>1</v>
      </c>
      <c r="BB373" s="146">
        <f t="shared" si="183"/>
        <v>1</v>
      </c>
      <c r="BC373" s="146">
        <f t="shared" si="183"/>
        <v>1</v>
      </c>
      <c r="BD373" s="146">
        <f t="shared" ref="BD373:BO380" si="185">IF($G373=0,0,IF(BD$6&lt;$G373,0,IF(BD$6&gt;$H373,1,(BD$6-$G373+1)/($H373-$G373+1))))</f>
        <v>1</v>
      </c>
      <c r="BE373" s="146">
        <f t="shared" si="185"/>
        <v>1</v>
      </c>
      <c r="BF373" s="146">
        <f t="shared" si="185"/>
        <v>1</v>
      </c>
      <c r="BG373" s="146">
        <f t="shared" si="185"/>
        <v>1</v>
      </c>
      <c r="BH373" s="146">
        <f t="shared" si="185"/>
        <v>1</v>
      </c>
      <c r="BI373" s="146">
        <f t="shared" si="185"/>
        <v>1</v>
      </c>
      <c r="BJ373" s="146">
        <f t="shared" si="185"/>
        <v>1</v>
      </c>
      <c r="BK373" s="146">
        <f t="shared" si="185"/>
        <v>1</v>
      </c>
      <c r="BL373" s="146">
        <f t="shared" si="185"/>
        <v>1</v>
      </c>
      <c r="BM373" s="146">
        <f t="shared" si="185"/>
        <v>1</v>
      </c>
      <c r="BN373" s="146">
        <f t="shared" si="185"/>
        <v>1</v>
      </c>
      <c r="BO373" s="146">
        <f t="shared" si="185"/>
        <v>1</v>
      </c>
    </row>
    <row r="374" spans="1:67" ht="31.5" x14ac:dyDescent="0.25">
      <c r="A374" s="112"/>
      <c r="B374" s="148" t="s">
        <v>1370</v>
      </c>
      <c r="C374" s="148" t="s">
        <v>1371</v>
      </c>
      <c r="D374" s="148" t="s">
        <v>3</v>
      </c>
      <c r="E374" s="225">
        <f>VLOOKUP(B374,'Cuadro Control'!C413:J2304,8,FALSE)</f>
        <v>0</v>
      </c>
      <c r="F374" s="149">
        <f t="shared" si="181"/>
        <v>0</v>
      </c>
      <c r="G374" s="150">
        <v>46499</v>
      </c>
      <c r="H374" s="150">
        <v>46499</v>
      </c>
      <c r="I374" s="149">
        <f t="shared" si="182"/>
        <v>0</v>
      </c>
      <c r="J374" s="149">
        <f t="shared" si="182"/>
        <v>0</v>
      </c>
      <c r="K374" s="149">
        <f t="shared" si="182"/>
        <v>0</v>
      </c>
      <c r="L374" s="149">
        <f t="shared" si="182"/>
        <v>0</v>
      </c>
      <c r="M374" s="149">
        <f t="shared" si="182"/>
        <v>0</v>
      </c>
      <c r="N374" s="149">
        <f t="shared" si="182"/>
        <v>0</v>
      </c>
      <c r="O374" s="149">
        <f t="shared" si="182"/>
        <v>0</v>
      </c>
      <c r="P374" s="149">
        <f t="shared" si="182"/>
        <v>0</v>
      </c>
      <c r="Q374" s="149">
        <f t="shared" si="182"/>
        <v>0</v>
      </c>
      <c r="R374" s="149">
        <f t="shared" si="182"/>
        <v>0</v>
      </c>
      <c r="S374" s="149">
        <f t="shared" si="182"/>
        <v>0</v>
      </c>
      <c r="T374" s="149">
        <f t="shared" si="182"/>
        <v>0</v>
      </c>
      <c r="U374" s="149">
        <f t="shared" si="182"/>
        <v>0</v>
      </c>
      <c r="V374" s="149">
        <f t="shared" si="182"/>
        <v>0</v>
      </c>
      <c r="W374" s="149">
        <f t="shared" si="182"/>
        <v>0</v>
      </c>
      <c r="X374" s="149">
        <f t="shared" si="182"/>
        <v>0</v>
      </c>
      <c r="Y374" s="149">
        <f t="shared" ref="Y374:BD380" si="186">IF($G374=0,0,IF(Y$6&lt;$G374,0,IF(Y$6&gt;$H374,1,(Y$6-$G374+1)/($H374-$G374+1))))</f>
        <v>0</v>
      </c>
      <c r="Z374" s="149">
        <f t="shared" si="186"/>
        <v>0</v>
      </c>
      <c r="AA374" s="149">
        <f t="shared" si="186"/>
        <v>0</v>
      </c>
      <c r="AB374" s="149">
        <f t="shared" si="186"/>
        <v>0</v>
      </c>
      <c r="AC374" s="149">
        <f t="shared" si="186"/>
        <v>0</v>
      </c>
      <c r="AD374" s="149">
        <f t="shared" si="186"/>
        <v>0</v>
      </c>
      <c r="AE374" s="149">
        <f t="shared" si="186"/>
        <v>0</v>
      </c>
      <c r="AF374" s="149">
        <f t="shared" si="186"/>
        <v>0</v>
      </c>
      <c r="AG374" s="149">
        <f t="shared" si="186"/>
        <v>0</v>
      </c>
      <c r="AH374" s="149">
        <f t="shared" si="186"/>
        <v>0</v>
      </c>
      <c r="AI374" s="149">
        <f t="shared" si="186"/>
        <v>0</v>
      </c>
      <c r="AJ374" s="149">
        <f t="shared" si="186"/>
        <v>0</v>
      </c>
      <c r="AK374" s="149">
        <f t="shared" si="186"/>
        <v>0</v>
      </c>
      <c r="AL374" s="149">
        <f t="shared" si="186"/>
        <v>0</v>
      </c>
      <c r="AM374" s="149">
        <f t="shared" si="186"/>
        <v>0</v>
      </c>
      <c r="AN374" s="149">
        <f t="shared" si="186"/>
        <v>0</v>
      </c>
      <c r="AO374" s="149">
        <f t="shared" si="186"/>
        <v>0</v>
      </c>
      <c r="AP374" s="149">
        <f t="shared" si="186"/>
        <v>0</v>
      </c>
      <c r="AQ374" s="149">
        <f t="shared" si="186"/>
        <v>0</v>
      </c>
      <c r="AR374" s="149">
        <f t="shared" si="186"/>
        <v>0</v>
      </c>
      <c r="AS374" s="149">
        <f t="shared" si="186"/>
        <v>0</v>
      </c>
      <c r="AT374" s="149">
        <f t="shared" si="186"/>
        <v>0</v>
      </c>
      <c r="AU374" s="149">
        <f t="shared" si="186"/>
        <v>0</v>
      </c>
      <c r="AV374" s="149">
        <f t="shared" si="186"/>
        <v>0</v>
      </c>
      <c r="AW374" s="149">
        <f t="shared" si="186"/>
        <v>0</v>
      </c>
      <c r="AX374" s="149">
        <f t="shared" si="186"/>
        <v>1</v>
      </c>
      <c r="AY374" s="149">
        <f t="shared" si="186"/>
        <v>1</v>
      </c>
      <c r="AZ374" s="149">
        <f t="shared" si="186"/>
        <v>1</v>
      </c>
      <c r="BA374" s="149">
        <f t="shared" si="186"/>
        <v>1</v>
      </c>
      <c r="BB374" s="149">
        <f t="shared" si="186"/>
        <v>1</v>
      </c>
      <c r="BC374" s="149">
        <f t="shared" si="186"/>
        <v>1</v>
      </c>
      <c r="BD374" s="149">
        <f t="shared" si="186"/>
        <v>1</v>
      </c>
      <c r="BE374" s="149">
        <f t="shared" si="185"/>
        <v>1</v>
      </c>
      <c r="BF374" s="149">
        <f t="shared" si="185"/>
        <v>1</v>
      </c>
      <c r="BG374" s="149">
        <f t="shared" si="185"/>
        <v>1</v>
      </c>
      <c r="BH374" s="149">
        <f t="shared" si="185"/>
        <v>1</v>
      </c>
      <c r="BI374" s="149">
        <f t="shared" si="185"/>
        <v>1</v>
      </c>
      <c r="BJ374" s="149">
        <f t="shared" si="185"/>
        <v>1</v>
      </c>
      <c r="BK374" s="149">
        <f t="shared" si="185"/>
        <v>1</v>
      </c>
      <c r="BL374" s="149">
        <f t="shared" si="185"/>
        <v>1</v>
      </c>
      <c r="BM374" s="149">
        <f t="shared" si="185"/>
        <v>1</v>
      </c>
      <c r="BN374" s="149">
        <f t="shared" si="185"/>
        <v>1</v>
      </c>
      <c r="BO374" s="149">
        <f t="shared" si="185"/>
        <v>1</v>
      </c>
    </row>
    <row r="375" spans="1:67" ht="15.75" x14ac:dyDescent="0.25">
      <c r="A375" s="112"/>
      <c r="B375" s="145" t="s">
        <v>1372</v>
      </c>
      <c r="C375" s="145" t="s">
        <v>1373</v>
      </c>
      <c r="D375" s="145" t="s">
        <v>8</v>
      </c>
      <c r="E375" s="224">
        <f>VLOOKUP(B375,'Cuadro Control'!C414:J2305,8,FALSE)</f>
        <v>1230815225.9452939</v>
      </c>
      <c r="F375" s="146">
        <f t="shared" si="181"/>
        <v>0.2318411625341423</v>
      </c>
      <c r="G375" s="147">
        <v>46499</v>
      </c>
      <c r="H375" s="147">
        <v>46500</v>
      </c>
      <c r="I375" s="146">
        <f t="shared" si="182"/>
        <v>0</v>
      </c>
      <c r="J375" s="146">
        <f t="shared" si="182"/>
        <v>0</v>
      </c>
      <c r="K375" s="146">
        <f t="shared" si="182"/>
        <v>0</v>
      </c>
      <c r="L375" s="146">
        <f t="shared" si="182"/>
        <v>0</v>
      </c>
      <c r="M375" s="146">
        <f t="shared" si="182"/>
        <v>0</v>
      </c>
      <c r="N375" s="146">
        <f t="shared" si="182"/>
        <v>0</v>
      </c>
      <c r="O375" s="146">
        <f t="shared" si="182"/>
        <v>0</v>
      </c>
      <c r="P375" s="146">
        <f t="shared" si="182"/>
        <v>0</v>
      </c>
      <c r="Q375" s="146">
        <f t="shared" si="182"/>
        <v>0</v>
      </c>
      <c r="R375" s="146">
        <f t="shared" si="182"/>
        <v>0</v>
      </c>
      <c r="S375" s="146">
        <f t="shared" si="182"/>
        <v>0</v>
      </c>
      <c r="T375" s="146">
        <f t="shared" si="182"/>
        <v>0</v>
      </c>
      <c r="U375" s="146">
        <f t="shared" si="182"/>
        <v>0</v>
      </c>
      <c r="V375" s="146">
        <f t="shared" si="182"/>
        <v>0</v>
      </c>
      <c r="W375" s="146">
        <f t="shared" si="182"/>
        <v>0</v>
      </c>
      <c r="X375" s="146">
        <f t="shared" si="182"/>
        <v>0</v>
      </c>
      <c r="Y375" s="146">
        <f t="shared" si="186"/>
        <v>0</v>
      </c>
      <c r="Z375" s="146">
        <f t="shared" si="186"/>
        <v>0</v>
      </c>
      <c r="AA375" s="146">
        <f t="shared" si="186"/>
        <v>0</v>
      </c>
      <c r="AB375" s="146">
        <f t="shared" si="186"/>
        <v>0</v>
      </c>
      <c r="AC375" s="146">
        <f t="shared" si="186"/>
        <v>0</v>
      </c>
      <c r="AD375" s="146">
        <f t="shared" si="186"/>
        <v>0</v>
      </c>
      <c r="AE375" s="146">
        <f t="shared" si="186"/>
        <v>0</v>
      </c>
      <c r="AF375" s="146">
        <f t="shared" si="186"/>
        <v>0</v>
      </c>
      <c r="AG375" s="146">
        <f t="shared" si="186"/>
        <v>0</v>
      </c>
      <c r="AH375" s="146">
        <f t="shared" si="186"/>
        <v>0</v>
      </c>
      <c r="AI375" s="146">
        <f t="shared" si="186"/>
        <v>0</v>
      </c>
      <c r="AJ375" s="146">
        <f t="shared" si="186"/>
        <v>0</v>
      </c>
      <c r="AK375" s="146">
        <f t="shared" si="186"/>
        <v>0</v>
      </c>
      <c r="AL375" s="146">
        <f t="shared" si="186"/>
        <v>0</v>
      </c>
      <c r="AM375" s="146">
        <f t="shared" si="186"/>
        <v>0</v>
      </c>
      <c r="AN375" s="146">
        <f t="shared" si="186"/>
        <v>0</v>
      </c>
      <c r="AO375" s="146">
        <f t="shared" si="186"/>
        <v>0</v>
      </c>
      <c r="AP375" s="146">
        <f t="shared" si="186"/>
        <v>0</v>
      </c>
      <c r="AQ375" s="146">
        <f t="shared" si="186"/>
        <v>0</v>
      </c>
      <c r="AR375" s="146">
        <f t="shared" si="186"/>
        <v>0</v>
      </c>
      <c r="AS375" s="146">
        <f t="shared" si="186"/>
        <v>0</v>
      </c>
      <c r="AT375" s="146">
        <f t="shared" si="186"/>
        <v>0</v>
      </c>
      <c r="AU375" s="146">
        <f t="shared" si="186"/>
        <v>0</v>
      </c>
      <c r="AV375" s="146">
        <f t="shared" si="186"/>
        <v>0</v>
      </c>
      <c r="AW375" s="146">
        <f t="shared" si="186"/>
        <v>0</v>
      </c>
      <c r="AX375" s="146">
        <f t="shared" si="186"/>
        <v>1</v>
      </c>
      <c r="AY375" s="146">
        <f t="shared" si="186"/>
        <v>1</v>
      </c>
      <c r="AZ375" s="146">
        <f t="shared" si="186"/>
        <v>1</v>
      </c>
      <c r="BA375" s="146">
        <f t="shared" si="186"/>
        <v>1</v>
      </c>
      <c r="BB375" s="146">
        <f t="shared" si="186"/>
        <v>1</v>
      </c>
      <c r="BC375" s="146">
        <f t="shared" si="186"/>
        <v>1</v>
      </c>
      <c r="BD375" s="146">
        <f t="shared" si="186"/>
        <v>1</v>
      </c>
      <c r="BE375" s="146">
        <f t="shared" si="185"/>
        <v>1</v>
      </c>
      <c r="BF375" s="146">
        <f t="shared" si="185"/>
        <v>1</v>
      </c>
      <c r="BG375" s="146">
        <f t="shared" si="185"/>
        <v>1</v>
      </c>
      <c r="BH375" s="146">
        <f t="shared" si="185"/>
        <v>1</v>
      </c>
      <c r="BI375" s="146">
        <f t="shared" si="185"/>
        <v>1</v>
      </c>
      <c r="BJ375" s="146">
        <f t="shared" si="185"/>
        <v>1</v>
      </c>
      <c r="BK375" s="146">
        <f t="shared" si="185"/>
        <v>1</v>
      </c>
      <c r="BL375" s="146">
        <f t="shared" si="185"/>
        <v>1</v>
      </c>
      <c r="BM375" s="146">
        <f t="shared" si="185"/>
        <v>1</v>
      </c>
      <c r="BN375" s="146">
        <f t="shared" si="185"/>
        <v>1</v>
      </c>
      <c r="BO375" s="146">
        <f t="shared" si="185"/>
        <v>1</v>
      </c>
    </row>
    <row r="376" spans="1:67" ht="15.75" x14ac:dyDescent="0.25">
      <c r="A376" s="112"/>
      <c r="B376" s="145" t="s">
        <v>1374</v>
      </c>
      <c r="C376" s="145" t="s">
        <v>1375</v>
      </c>
      <c r="D376" s="145" t="s">
        <v>26</v>
      </c>
      <c r="E376" s="224">
        <f>VLOOKUP(B376,'Cuadro Control'!C415:J2306,8,FALSE)</f>
        <v>0</v>
      </c>
      <c r="F376" s="146">
        <f t="shared" si="181"/>
        <v>0</v>
      </c>
      <c r="G376" s="147">
        <v>46500</v>
      </c>
      <c r="H376" s="147">
        <v>46507</v>
      </c>
      <c r="I376" s="146">
        <f t="shared" si="182"/>
        <v>0</v>
      </c>
      <c r="J376" s="146">
        <f t="shared" si="182"/>
        <v>0</v>
      </c>
      <c r="K376" s="146">
        <f t="shared" si="182"/>
        <v>0</v>
      </c>
      <c r="L376" s="146">
        <f t="shared" si="182"/>
        <v>0</v>
      </c>
      <c r="M376" s="146">
        <f t="shared" si="182"/>
        <v>0</v>
      </c>
      <c r="N376" s="146">
        <f t="shared" si="182"/>
        <v>0</v>
      </c>
      <c r="O376" s="146">
        <f t="shared" si="182"/>
        <v>0</v>
      </c>
      <c r="P376" s="146">
        <f t="shared" si="182"/>
        <v>0</v>
      </c>
      <c r="Q376" s="146">
        <f t="shared" si="182"/>
        <v>0</v>
      </c>
      <c r="R376" s="146">
        <f t="shared" si="182"/>
        <v>0</v>
      </c>
      <c r="S376" s="146">
        <f t="shared" si="182"/>
        <v>0</v>
      </c>
      <c r="T376" s="146">
        <f t="shared" si="182"/>
        <v>0</v>
      </c>
      <c r="U376" s="146">
        <f t="shared" si="182"/>
        <v>0</v>
      </c>
      <c r="V376" s="146">
        <f t="shared" si="182"/>
        <v>0</v>
      </c>
      <c r="W376" s="146">
        <f t="shared" si="182"/>
        <v>0</v>
      </c>
      <c r="X376" s="146">
        <f t="shared" si="182"/>
        <v>0</v>
      </c>
      <c r="Y376" s="146">
        <f t="shared" si="186"/>
        <v>0</v>
      </c>
      <c r="Z376" s="146">
        <f t="shared" si="186"/>
        <v>0</v>
      </c>
      <c r="AA376" s="146">
        <f t="shared" si="186"/>
        <v>0</v>
      </c>
      <c r="AB376" s="146">
        <f t="shared" si="186"/>
        <v>0</v>
      </c>
      <c r="AC376" s="146">
        <f t="shared" si="186"/>
        <v>0</v>
      </c>
      <c r="AD376" s="146">
        <f t="shared" si="186"/>
        <v>0</v>
      </c>
      <c r="AE376" s="146">
        <f t="shared" si="186"/>
        <v>0</v>
      </c>
      <c r="AF376" s="146">
        <f t="shared" si="186"/>
        <v>0</v>
      </c>
      <c r="AG376" s="146">
        <f t="shared" si="186"/>
        <v>0</v>
      </c>
      <c r="AH376" s="146">
        <f t="shared" si="186"/>
        <v>0</v>
      </c>
      <c r="AI376" s="146">
        <f t="shared" si="186"/>
        <v>0</v>
      </c>
      <c r="AJ376" s="146">
        <f t="shared" si="186"/>
        <v>0</v>
      </c>
      <c r="AK376" s="146">
        <f t="shared" si="186"/>
        <v>0</v>
      </c>
      <c r="AL376" s="146">
        <f t="shared" si="186"/>
        <v>0</v>
      </c>
      <c r="AM376" s="146">
        <f t="shared" si="186"/>
        <v>0</v>
      </c>
      <c r="AN376" s="146">
        <f t="shared" si="186"/>
        <v>0</v>
      </c>
      <c r="AO376" s="146">
        <f t="shared" si="186"/>
        <v>0</v>
      </c>
      <c r="AP376" s="146">
        <f t="shared" si="186"/>
        <v>0</v>
      </c>
      <c r="AQ376" s="146">
        <f t="shared" si="186"/>
        <v>0</v>
      </c>
      <c r="AR376" s="146">
        <f t="shared" si="186"/>
        <v>0</v>
      </c>
      <c r="AS376" s="146">
        <f t="shared" si="186"/>
        <v>0</v>
      </c>
      <c r="AT376" s="146">
        <f t="shared" si="186"/>
        <v>0</v>
      </c>
      <c r="AU376" s="146">
        <f t="shared" si="186"/>
        <v>0</v>
      </c>
      <c r="AV376" s="146">
        <f t="shared" si="186"/>
        <v>0</v>
      </c>
      <c r="AW376" s="146">
        <f t="shared" si="186"/>
        <v>0</v>
      </c>
      <c r="AX376" s="146">
        <f t="shared" si="186"/>
        <v>0.125</v>
      </c>
      <c r="AY376" s="146">
        <f t="shared" si="186"/>
        <v>1</v>
      </c>
      <c r="AZ376" s="146">
        <f t="shared" si="186"/>
        <v>1</v>
      </c>
      <c r="BA376" s="146">
        <f t="shared" si="186"/>
        <v>1</v>
      </c>
      <c r="BB376" s="146">
        <f t="shared" si="186"/>
        <v>1</v>
      </c>
      <c r="BC376" s="146">
        <f t="shared" si="186"/>
        <v>1</v>
      </c>
      <c r="BD376" s="146">
        <f t="shared" si="186"/>
        <v>1</v>
      </c>
      <c r="BE376" s="146">
        <f t="shared" si="185"/>
        <v>1</v>
      </c>
      <c r="BF376" s="146">
        <f t="shared" si="185"/>
        <v>1</v>
      </c>
      <c r="BG376" s="146">
        <f t="shared" si="185"/>
        <v>1</v>
      </c>
      <c r="BH376" s="146">
        <f t="shared" si="185"/>
        <v>1</v>
      </c>
      <c r="BI376" s="146">
        <f t="shared" si="185"/>
        <v>1</v>
      </c>
      <c r="BJ376" s="146">
        <f t="shared" si="185"/>
        <v>1</v>
      </c>
      <c r="BK376" s="146">
        <f t="shared" si="185"/>
        <v>1</v>
      </c>
      <c r="BL376" s="146">
        <f t="shared" si="185"/>
        <v>1</v>
      </c>
      <c r="BM376" s="146">
        <f t="shared" si="185"/>
        <v>1</v>
      </c>
      <c r="BN376" s="146">
        <f t="shared" si="185"/>
        <v>1</v>
      </c>
      <c r="BO376" s="146">
        <f t="shared" si="185"/>
        <v>1</v>
      </c>
    </row>
    <row r="377" spans="1:67" ht="15.75" x14ac:dyDescent="0.25">
      <c r="A377" s="112"/>
      <c r="B377" s="145" t="s">
        <v>1376</v>
      </c>
      <c r="C377" s="145" t="s">
        <v>2067</v>
      </c>
      <c r="D377" s="145" t="s">
        <v>6</v>
      </c>
      <c r="E377" s="224">
        <f>VLOOKUP(B377,'Cuadro Control'!C416:J2307,8,FALSE)</f>
        <v>52736347.43270281</v>
      </c>
      <c r="F377" s="146">
        <f t="shared" si="181"/>
        <v>9.933624348213644E-3</v>
      </c>
      <c r="G377" s="147">
        <v>46507</v>
      </c>
      <c r="H377" s="147">
        <v>46511</v>
      </c>
      <c r="I377" s="146">
        <f t="shared" si="182"/>
        <v>0</v>
      </c>
      <c r="J377" s="146">
        <f t="shared" si="182"/>
        <v>0</v>
      </c>
      <c r="K377" s="146">
        <f t="shared" si="182"/>
        <v>0</v>
      </c>
      <c r="L377" s="146">
        <f t="shared" si="182"/>
        <v>0</v>
      </c>
      <c r="M377" s="146">
        <f t="shared" si="182"/>
        <v>0</v>
      </c>
      <c r="N377" s="146">
        <f t="shared" si="182"/>
        <v>0</v>
      </c>
      <c r="O377" s="146">
        <f t="shared" si="182"/>
        <v>0</v>
      </c>
      <c r="P377" s="146">
        <f t="shared" si="182"/>
        <v>0</v>
      </c>
      <c r="Q377" s="146">
        <f t="shared" si="182"/>
        <v>0</v>
      </c>
      <c r="R377" s="146">
        <f t="shared" si="182"/>
        <v>0</v>
      </c>
      <c r="S377" s="146">
        <f t="shared" si="182"/>
        <v>0</v>
      </c>
      <c r="T377" s="146">
        <f t="shared" si="182"/>
        <v>0</v>
      </c>
      <c r="U377" s="146">
        <f t="shared" si="182"/>
        <v>0</v>
      </c>
      <c r="V377" s="146">
        <f t="shared" si="182"/>
        <v>0</v>
      </c>
      <c r="W377" s="146">
        <f t="shared" si="182"/>
        <v>0</v>
      </c>
      <c r="X377" s="146">
        <f t="shared" si="182"/>
        <v>0</v>
      </c>
      <c r="Y377" s="146">
        <f t="shared" si="186"/>
        <v>0</v>
      </c>
      <c r="Z377" s="146">
        <f t="shared" si="186"/>
        <v>0</v>
      </c>
      <c r="AA377" s="146">
        <f t="shared" si="186"/>
        <v>0</v>
      </c>
      <c r="AB377" s="146">
        <f t="shared" si="186"/>
        <v>0</v>
      </c>
      <c r="AC377" s="146">
        <f t="shared" si="186"/>
        <v>0</v>
      </c>
      <c r="AD377" s="146">
        <f t="shared" si="186"/>
        <v>0</v>
      </c>
      <c r="AE377" s="146">
        <f t="shared" si="186"/>
        <v>0</v>
      </c>
      <c r="AF377" s="146">
        <f t="shared" si="186"/>
        <v>0</v>
      </c>
      <c r="AG377" s="146">
        <f t="shared" si="186"/>
        <v>0</v>
      </c>
      <c r="AH377" s="146">
        <f t="shared" si="186"/>
        <v>0</v>
      </c>
      <c r="AI377" s="146">
        <f t="shared" si="186"/>
        <v>0</v>
      </c>
      <c r="AJ377" s="146">
        <f t="shared" si="186"/>
        <v>0</v>
      </c>
      <c r="AK377" s="146">
        <f t="shared" si="186"/>
        <v>0</v>
      </c>
      <c r="AL377" s="146">
        <f t="shared" si="186"/>
        <v>0</v>
      </c>
      <c r="AM377" s="146">
        <f t="shared" si="186"/>
        <v>0</v>
      </c>
      <c r="AN377" s="146">
        <f t="shared" si="186"/>
        <v>0</v>
      </c>
      <c r="AO377" s="146">
        <f t="shared" si="186"/>
        <v>0</v>
      </c>
      <c r="AP377" s="146">
        <f t="shared" si="186"/>
        <v>0</v>
      </c>
      <c r="AQ377" s="146">
        <f t="shared" si="186"/>
        <v>0</v>
      </c>
      <c r="AR377" s="146">
        <f t="shared" si="186"/>
        <v>0</v>
      </c>
      <c r="AS377" s="146">
        <f t="shared" si="186"/>
        <v>0</v>
      </c>
      <c r="AT377" s="146">
        <f t="shared" si="186"/>
        <v>0</v>
      </c>
      <c r="AU377" s="146">
        <f t="shared" si="186"/>
        <v>0</v>
      </c>
      <c r="AV377" s="146">
        <f t="shared" si="186"/>
        <v>0</v>
      </c>
      <c r="AW377" s="146">
        <f t="shared" si="186"/>
        <v>0</v>
      </c>
      <c r="AX377" s="146">
        <f t="shared" si="186"/>
        <v>0</v>
      </c>
      <c r="AY377" s="146">
        <f t="shared" si="186"/>
        <v>0.2</v>
      </c>
      <c r="AZ377" s="146">
        <f t="shared" si="186"/>
        <v>1</v>
      </c>
      <c r="BA377" s="146">
        <f t="shared" si="186"/>
        <v>1</v>
      </c>
      <c r="BB377" s="146">
        <f t="shared" si="186"/>
        <v>1</v>
      </c>
      <c r="BC377" s="146">
        <f t="shared" si="186"/>
        <v>1</v>
      </c>
      <c r="BD377" s="146">
        <f t="shared" si="186"/>
        <v>1</v>
      </c>
      <c r="BE377" s="146">
        <f t="shared" si="185"/>
        <v>1</v>
      </c>
      <c r="BF377" s="146">
        <f t="shared" si="185"/>
        <v>1</v>
      </c>
      <c r="BG377" s="146">
        <f t="shared" si="185"/>
        <v>1</v>
      </c>
      <c r="BH377" s="146">
        <f t="shared" si="185"/>
        <v>1</v>
      </c>
      <c r="BI377" s="146">
        <f t="shared" si="185"/>
        <v>1</v>
      </c>
      <c r="BJ377" s="146">
        <f t="shared" si="185"/>
        <v>1</v>
      </c>
      <c r="BK377" s="146">
        <f t="shared" si="185"/>
        <v>1</v>
      </c>
      <c r="BL377" s="146">
        <f t="shared" si="185"/>
        <v>1</v>
      </c>
      <c r="BM377" s="146">
        <f t="shared" si="185"/>
        <v>1</v>
      </c>
      <c r="BN377" s="146">
        <f t="shared" si="185"/>
        <v>1</v>
      </c>
      <c r="BO377" s="146">
        <f t="shared" si="185"/>
        <v>1</v>
      </c>
    </row>
    <row r="378" spans="1:67" ht="31.5" x14ac:dyDescent="0.25">
      <c r="A378" s="112"/>
      <c r="B378" s="145" t="s">
        <v>1377</v>
      </c>
      <c r="C378" s="145" t="s">
        <v>1378</v>
      </c>
      <c r="D378" s="145" t="s">
        <v>19</v>
      </c>
      <c r="E378" s="224">
        <f>VLOOKUP(B378,'Cuadro Control'!C417:J2308,8,FALSE)</f>
        <v>46410609.014634147</v>
      </c>
      <c r="F378" s="146">
        <f t="shared" si="181"/>
        <v>8.742083556535862E-3</v>
      </c>
      <c r="G378" s="147">
        <v>46511</v>
      </c>
      <c r="H378" s="147">
        <v>46513</v>
      </c>
      <c r="I378" s="146">
        <f t="shared" si="182"/>
        <v>0</v>
      </c>
      <c r="J378" s="146">
        <f t="shared" si="182"/>
        <v>0</v>
      </c>
      <c r="K378" s="146">
        <f t="shared" si="182"/>
        <v>0</v>
      </c>
      <c r="L378" s="146">
        <f t="shared" si="182"/>
        <v>0</v>
      </c>
      <c r="M378" s="146">
        <f t="shared" si="182"/>
        <v>0</v>
      </c>
      <c r="N378" s="146">
        <f t="shared" si="182"/>
        <v>0</v>
      </c>
      <c r="O378" s="146">
        <f t="shared" si="182"/>
        <v>0</v>
      </c>
      <c r="P378" s="146">
        <f t="shared" si="182"/>
        <v>0</v>
      </c>
      <c r="Q378" s="146">
        <f t="shared" si="182"/>
        <v>0</v>
      </c>
      <c r="R378" s="146">
        <f t="shared" si="182"/>
        <v>0</v>
      </c>
      <c r="S378" s="146">
        <f t="shared" si="182"/>
        <v>0</v>
      </c>
      <c r="T378" s="146">
        <f t="shared" si="182"/>
        <v>0</v>
      </c>
      <c r="U378" s="146">
        <f t="shared" si="182"/>
        <v>0</v>
      </c>
      <c r="V378" s="146">
        <f t="shared" si="182"/>
        <v>0</v>
      </c>
      <c r="W378" s="146">
        <f t="shared" si="182"/>
        <v>0</v>
      </c>
      <c r="X378" s="146">
        <f t="shared" si="182"/>
        <v>0</v>
      </c>
      <c r="Y378" s="146">
        <f t="shared" si="186"/>
        <v>0</v>
      </c>
      <c r="Z378" s="146">
        <f t="shared" si="186"/>
        <v>0</v>
      </c>
      <c r="AA378" s="146">
        <f t="shared" si="186"/>
        <v>0</v>
      </c>
      <c r="AB378" s="146">
        <f t="shared" si="186"/>
        <v>0</v>
      </c>
      <c r="AC378" s="146">
        <f t="shared" si="186"/>
        <v>0</v>
      </c>
      <c r="AD378" s="146">
        <f t="shared" si="186"/>
        <v>0</v>
      </c>
      <c r="AE378" s="146">
        <f t="shared" si="186"/>
        <v>0</v>
      </c>
      <c r="AF378" s="146">
        <f t="shared" si="186"/>
        <v>0</v>
      </c>
      <c r="AG378" s="146">
        <f t="shared" si="186"/>
        <v>0</v>
      </c>
      <c r="AH378" s="146">
        <f t="shared" si="186"/>
        <v>0</v>
      </c>
      <c r="AI378" s="146">
        <f t="shared" si="186"/>
        <v>0</v>
      </c>
      <c r="AJ378" s="146">
        <f t="shared" si="186"/>
        <v>0</v>
      </c>
      <c r="AK378" s="146">
        <f t="shared" si="186"/>
        <v>0</v>
      </c>
      <c r="AL378" s="146">
        <f t="shared" si="186"/>
        <v>0</v>
      </c>
      <c r="AM378" s="146">
        <f t="shared" si="186"/>
        <v>0</v>
      </c>
      <c r="AN378" s="146">
        <f t="shared" si="186"/>
        <v>0</v>
      </c>
      <c r="AO378" s="146">
        <f t="shared" si="186"/>
        <v>0</v>
      </c>
      <c r="AP378" s="146">
        <f t="shared" si="186"/>
        <v>0</v>
      </c>
      <c r="AQ378" s="146">
        <f t="shared" si="186"/>
        <v>0</v>
      </c>
      <c r="AR378" s="146">
        <f t="shared" si="186"/>
        <v>0</v>
      </c>
      <c r="AS378" s="146">
        <f t="shared" si="186"/>
        <v>0</v>
      </c>
      <c r="AT378" s="146">
        <f t="shared" si="186"/>
        <v>0</v>
      </c>
      <c r="AU378" s="146">
        <f t="shared" si="186"/>
        <v>0</v>
      </c>
      <c r="AV378" s="146">
        <f t="shared" si="186"/>
        <v>0</v>
      </c>
      <c r="AW378" s="146">
        <f t="shared" si="186"/>
        <v>0</v>
      </c>
      <c r="AX378" s="146">
        <f t="shared" si="186"/>
        <v>0</v>
      </c>
      <c r="AY378" s="146">
        <f t="shared" si="186"/>
        <v>0</v>
      </c>
      <c r="AZ378" s="146">
        <f t="shared" si="186"/>
        <v>1</v>
      </c>
      <c r="BA378" s="146">
        <f t="shared" si="186"/>
        <v>1</v>
      </c>
      <c r="BB378" s="146">
        <f t="shared" si="186"/>
        <v>1</v>
      </c>
      <c r="BC378" s="146">
        <f t="shared" si="186"/>
        <v>1</v>
      </c>
      <c r="BD378" s="146">
        <f t="shared" si="186"/>
        <v>1</v>
      </c>
      <c r="BE378" s="146">
        <f t="shared" si="185"/>
        <v>1</v>
      </c>
      <c r="BF378" s="146">
        <f t="shared" si="185"/>
        <v>1</v>
      </c>
      <c r="BG378" s="146">
        <f t="shared" si="185"/>
        <v>1</v>
      </c>
      <c r="BH378" s="146">
        <f t="shared" si="185"/>
        <v>1</v>
      </c>
      <c r="BI378" s="146">
        <f t="shared" si="185"/>
        <v>1</v>
      </c>
      <c r="BJ378" s="146">
        <f t="shared" si="185"/>
        <v>1</v>
      </c>
      <c r="BK378" s="146">
        <f t="shared" si="185"/>
        <v>1</v>
      </c>
      <c r="BL378" s="146">
        <f t="shared" si="185"/>
        <v>1</v>
      </c>
      <c r="BM378" s="146">
        <f t="shared" si="185"/>
        <v>1</v>
      </c>
      <c r="BN378" s="146">
        <f t="shared" si="185"/>
        <v>1</v>
      </c>
      <c r="BO378" s="146">
        <f t="shared" si="185"/>
        <v>1</v>
      </c>
    </row>
    <row r="379" spans="1:67" ht="31.5" x14ac:dyDescent="0.25">
      <c r="A379" s="112"/>
      <c r="B379" s="145" t="s">
        <v>1379</v>
      </c>
      <c r="C379" s="145" t="s">
        <v>1380</v>
      </c>
      <c r="D379" s="145" t="s">
        <v>9</v>
      </c>
      <c r="E379" s="224">
        <f>VLOOKUP(B379,'Cuadro Control'!C418:J2309,8,FALSE)</f>
        <v>1587346329.5488234</v>
      </c>
      <c r="F379" s="146">
        <f t="shared" si="181"/>
        <v>0.29899875353285565</v>
      </c>
      <c r="G379" s="147">
        <v>46511</v>
      </c>
      <c r="H379" s="147">
        <v>46522</v>
      </c>
      <c r="I379" s="146">
        <f t="shared" si="182"/>
        <v>0</v>
      </c>
      <c r="J379" s="146">
        <f t="shared" si="182"/>
        <v>0</v>
      </c>
      <c r="K379" s="146">
        <f t="shared" si="182"/>
        <v>0</v>
      </c>
      <c r="L379" s="146">
        <f t="shared" si="182"/>
        <v>0</v>
      </c>
      <c r="M379" s="146">
        <f t="shared" si="182"/>
        <v>0</v>
      </c>
      <c r="N379" s="146">
        <f t="shared" si="182"/>
        <v>0</v>
      </c>
      <c r="O379" s="146">
        <f t="shared" si="182"/>
        <v>0</v>
      </c>
      <c r="P379" s="146">
        <f t="shared" si="182"/>
        <v>0</v>
      </c>
      <c r="Q379" s="146">
        <f t="shared" si="182"/>
        <v>0</v>
      </c>
      <c r="R379" s="146">
        <f t="shared" si="182"/>
        <v>0</v>
      </c>
      <c r="S379" s="146">
        <f t="shared" si="182"/>
        <v>0</v>
      </c>
      <c r="T379" s="146">
        <f t="shared" si="182"/>
        <v>0</v>
      </c>
      <c r="U379" s="146">
        <f t="shared" si="182"/>
        <v>0</v>
      </c>
      <c r="V379" s="146">
        <f t="shared" si="182"/>
        <v>0</v>
      </c>
      <c r="W379" s="146">
        <f t="shared" si="182"/>
        <v>0</v>
      </c>
      <c r="X379" s="146">
        <f t="shared" si="182"/>
        <v>0</v>
      </c>
      <c r="Y379" s="146">
        <f t="shared" si="186"/>
        <v>0</v>
      </c>
      <c r="Z379" s="146">
        <f t="shared" si="186"/>
        <v>0</v>
      </c>
      <c r="AA379" s="146">
        <f t="shared" si="186"/>
        <v>0</v>
      </c>
      <c r="AB379" s="146">
        <f t="shared" si="186"/>
        <v>0</v>
      </c>
      <c r="AC379" s="146">
        <f t="shared" si="186"/>
        <v>0</v>
      </c>
      <c r="AD379" s="146">
        <f t="shared" si="186"/>
        <v>0</v>
      </c>
      <c r="AE379" s="146">
        <f t="shared" si="186"/>
        <v>0</v>
      </c>
      <c r="AF379" s="146">
        <f t="shared" si="186"/>
        <v>0</v>
      </c>
      <c r="AG379" s="146">
        <f t="shared" si="186"/>
        <v>0</v>
      </c>
      <c r="AH379" s="146">
        <f t="shared" si="186"/>
        <v>0</v>
      </c>
      <c r="AI379" s="146">
        <f t="shared" si="186"/>
        <v>0</v>
      </c>
      <c r="AJ379" s="146">
        <f t="shared" si="186"/>
        <v>0</v>
      </c>
      <c r="AK379" s="146">
        <f t="shared" si="186"/>
        <v>0</v>
      </c>
      <c r="AL379" s="146">
        <f t="shared" si="186"/>
        <v>0</v>
      </c>
      <c r="AM379" s="146">
        <f t="shared" si="186"/>
        <v>0</v>
      </c>
      <c r="AN379" s="146">
        <f t="shared" si="186"/>
        <v>0</v>
      </c>
      <c r="AO379" s="146">
        <f t="shared" si="186"/>
        <v>0</v>
      </c>
      <c r="AP379" s="146">
        <f t="shared" si="186"/>
        <v>0</v>
      </c>
      <c r="AQ379" s="146">
        <f t="shared" si="186"/>
        <v>0</v>
      </c>
      <c r="AR379" s="146">
        <f t="shared" si="186"/>
        <v>0</v>
      </c>
      <c r="AS379" s="146">
        <f t="shared" si="186"/>
        <v>0</v>
      </c>
      <c r="AT379" s="146">
        <f t="shared" si="186"/>
        <v>0</v>
      </c>
      <c r="AU379" s="146">
        <f t="shared" si="186"/>
        <v>0</v>
      </c>
      <c r="AV379" s="146">
        <f t="shared" si="186"/>
        <v>0</v>
      </c>
      <c r="AW379" s="146">
        <f t="shared" si="186"/>
        <v>0</v>
      </c>
      <c r="AX379" s="146">
        <f t="shared" si="186"/>
        <v>0</v>
      </c>
      <c r="AY379" s="146">
        <f t="shared" si="186"/>
        <v>0</v>
      </c>
      <c r="AZ379" s="146">
        <f t="shared" si="186"/>
        <v>0.33333333333333331</v>
      </c>
      <c r="BA379" s="146">
        <f t="shared" si="186"/>
        <v>0.91666666666666663</v>
      </c>
      <c r="BB379" s="146">
        <f t="shared" si="186"/>
        <v>1</v>
      </c>
      <c r="BC379" s="146">
        <f t="shared" si="186"/>
        <v>1</v>
      </c>
      <c r="BD379" s="146">
        <f t="shared" si="186"/>
        <v>1</v>
      </c>
      <c r="BE379" s="146">
        <f t="shared" si="185"/>
        <v>1</v>
      </c>
      <c r="BF379" s="146">
        <f t="shared" si="185"/>
        <v>1</v>
      </c>
      <c r="BG379" s="146">
        <f t="shared" si="185"/>
        <v>1</v>
      </c>
      <c r="BH379" s="146">
        <f t="shared" si="185"/>
        <v>1</v>
      </c>
      <c r="BI379" s="146">
        <f t="shared" si="185"/>
        <v>1</v>
      </c>
      <c r="BJ379" s="146">
        <f t="shared" si="185"/>
        <v>1</v>
      </c>
      <c r="BK379" s="146">
        <f t="shared" si="185"/>
        <v>1</v>
      </c>
      <c r="BL379" s="146">
        <f t="shared" si="185"/>
        <v>1</v>
      </c>
      <c r="BM379" s="146">
        <f t="shared" si="185"/>
        <v>1</v>
      </c>
      <c r="BN379" s="146">
        <f t="shared" si="185"/>
        <v>1</v>
      </c>
      <c r="BO379" s="146">
        <f t="shared" si="185"/>
        <v>1</v>
      </c>
    </row>
    <row r="380" spans="1:67" ht="31.5" x14ac:dyDescent="0.25">
      <c r="A380" s="112"/>
      <c r="B380" s="142" t="s">
        <v>1381</v>
      </c>
      <c r="C380" s="142" t="s">
        <v>1382</v>
      </c>
      <c r="D380" s="142" t="s">
        <v>9</v>
      </c>
      <c r="E380" s="223">
        <f>VLOOKUP(B380,'Cuadro Control'!C419:J2310,8,FALSE)</f>
        <v>179532477.23999998</v>
      </c>
      <c r="F380" s="143">
        <f t="shared" si="181"/>
        <v>3.3817438522495219E-2</v>
      </c>
      <c r="G380" s="144">
        <v>46513</v>
      </c>
      <c r="H380" s="144">
        <v>46527</v>
      </c>
      <c r="I380" s="143">
        <f t="shared" si="182"/>
        <v>0</v>
      </c>
      <c r="J380" s="143">
        <f t="shared" si="182"/>
        <v>0</v>
      </c>
      <c r="K380" s="143">
        <f t="shared" si="182"/>
        <v>0</v>
      </c>
      <c r="L380" s="143">
        <f t="shared" si="182"/>
        <v>0</v>
      </c>
      <c r="M380" s="143">
        <f t="shared" si="182"/>
        <v>0</v>
      </c>
      <c r="N380" s="143">
        <f t="shared" si="182"/>
        <v>0</v>
      </c>
      <c r="O380" s="143">
        <f t="shared" si="182"/>
        <v>0</v>
      </c>
      <c r="P380" s="143">
        <f t="shared" si="182"/>
        <v>0</v>
      </c>
      <c r="Q380" s="143">
        <f t="shared" si="182"/>
        <v>0</v>
      </c>
      <c r="R380" s="143">
        <f t="shared" si="182"/>
        <v>0</v>
      </c>
      <c r="S380" s="143">
        <f t="shared" si="182"/>
        <v>0</v>
      </c>
      <c r="T380" s="143">
        <f t="shared" si="182"/>
        <v>0</v>
      </c>
      <c r="U380" s="143">
        <f t="shared" si="182"/>
        <v>0</v>
      </c>
      <c r="V380" s="143">
        <f t="shared" si="182"/>
        <v>0</v>
      </c>
      <c r="W380" s="143">
        <f t="shared" si="182"/>
        <v>0</v>
      </c>
      <c r="X380" s="143">
        <f t="shared" si="182"/>
        <v>0</v>
      </c>
      <c r="Y380" s="143">
        <f t="shared" si="186"/>
        <v>0</v>
      </c>
      <c r="Z380" s="143">
        <f t="shared" si="186"/>
        <v>0</v>
      </c>
      <c r="AA380" s="143">
        <f t="shared" si="186"/>
        <v>0</v>
      </c>
      <c r="AB380" s="143">
        <f t="shared" si="186"/>
        <v>0</v>
      </c>
      <c r="AC380" s="143">
        <f t="shared" si="186"/>
        <v>0</v>
      </c>
      <c r="AD380" s="143">
        <f t="shared" si="186"/>
        <v>0</v>
      </c>
      <c r="AE380" s="143">
        <f t="shared" si="186"/>
        <v>0</v>
      </c>
      <c r="AF380" s="143">
        <f t="shared" si="186"/>
        <v>0</v>
      </c>
      <c r="AG380" s="143">
        <f t="shared" si="186"/>
        <v>0</v>
      </c>
      <c r="AH380" s="143">
        <f t="shared" si="186"/>
        <v>0</v>
      </c>
      <c r="AI380" s="143">
        <f t="shared" si="186"/>
        <v>0</v>
      </c>
      <c r="AJ380" s="143">
        <f t="shared" si="186"/>
        <v>0</v>
      </c>
      <c r="AK380" s="143">
        <f t="shared" si="186"/>
        <v>0</v>
      </c>
      <c r="AL380" s="143">
        <f t="shared" si="186"/>
        <v>0</v>
      </c>
      <c r="AM380" s="143">
        <f t="shared" si="186"/>
        <v>0</v>
      </c>
      <c r="AN380" s="143">
        <f t="shared" si="186"/>
        <v>0</v>
      </c>
      <c r="AO380" s="143">
        <f t="shared" si="186"/>
        <v>0</v>
      </c>
      <c r="AP380" s="143">
        <f t="shared" si="186"/>
        <v>0</v>
      </c>
      <c r="AQ380" s="143">
        <f t="shared" si="186"/>
        <v>0</v>
      </c>
      <c r="AR380" s="143">
        <f t="shared" si="186"/>
        <v>0</v>
      </c>
      <c r="AS380" s="143">
        <f t="shared" si="186"/>
        <v>0</v>
      </c>
      <c r="AT380" s="143">
        <f t="shared" si="186"/>
        <v>0</v>
      </c>
      <c r="AU380" s="143">
        <f t="shared" si="186"/>
        <v>0</v>
      </c>
      <c r="AV380" s="143">
        <f t="shared" si="186"/>
        <v>0</v>
      </c>
      <c r="AW380" s="143">
        <f t="shared" si="186"/>
        <v>0</v>
      </c>
      <c r="AX380" s="143">
        <f t="shared" si="186"/>
        <v>0</v>
      </c>
      <c r="AY380" s="143">
        <f t="shared" si="186"/>
        <v>0</v>
      </c>
      <c r="AZ380" s="143">
        <f t="shared" si="186"/>
        <v>0.13333333333333333</v>
      </c>
      <c r="BA380" s="143">
        <f t="shared" si="186"/>
        <v>0.6</v>
      </c>
      <c r="BB380" s="143">
        <f t="shared" si="186"/>
        <v>1</v>
      </c>
      <c r="BC380" s="143">
        <f t="shared" si="186"/>
        <v>1</v>
      </c>
      <c r="BD380" s="143">
        <f t="shared" si="186"/>
        <v>1</v>
      </c>
      <c r="BE380" s="143">
        <f t="shared" si="185"/>
        <v>1</v>
      </c>
      <c r="BF380" s="143">
        <f t="shared" si="185"/>
        <v>1</v>
      </c>
      <c r="BG380" s="143">
        <f t="shared" si="185"/>
        <v>1</v>
      </c>
      <c r="BH380" s="143">
        <f t="shared" si="185"/>
        <v>1</v>
      </c>
      <c r="BI380" s="143">
        <f t="shared" si="185"/>
        <v>1</v>
      </c>
      <c r="BJ380" s="143">
        <f t="shared" si="185"/>
        <v>1</v>
      </c>
      <c r="BK380" s="143">
        <f t="shared" si="185"/>
        <v>1</v>
      </c>
      <c r="BL380" s="143">
        <f t="shared" si="185"/>
        <v>1</v>
      </c>
      <c r="BM380" s="143">
        <f t="shared" si="185"/>
        <v>1</v>
      </c>
      <c r="BN380" s="143">
        <f t="shared" si="185"/>
        <v>1</v>
      </c>
      <c r="BO380" s="143">
        <f t="shared" si="185"/>
        <v>1</v>
      </c>
    </row>
    <row r="381" spans="1:67" ht="15.75" x14ac:dyDescent="0.25">
      <c r="A381" s="112"/>
      <c r="B381" s="148" t="s">
        <v>1383</v>
      </c>
      <c r="C381" s="148" t="s">
        <v>1989</v>
      </c>
      <c r="D381" s="148" t="s">
        <v>3</v>
      </c>
      <c r="E381" s="225">
        <f>VLOOKUP(B381,'Cuadro Control'!C420:J2311,8,FALSE)</f>
        <v>0</v>
      </c>
      <c r="F381" s="149">
        <f>IFERROR(E381/$E$365,0)</f>
        <v>0</v>
      </c>
      <c r="G381" s="150">
        <v>46606</v>
      </c>
      <c r="H381" s="150">
        <v>46606</v>
      </c>
      <c r="I381" s="149">
        <f t="shared" si="182"/>
        <v>0</v>
      </c>
      <c r="J381" s="149">
        <f t="shared" si="182"/>
        <v>0</v>
      </c>
      <c r="K381" s="149">
        <f t="shared" si="182"/>
        <v>0</v>
      </c>
      <c r="L381" s="149">
        <f t="shared" si="182"/>
        <v>0</v>
      </c>
      <c r="M381" s="149">
        <f t="shared" si="182"/>
        <v>0</v>
      </c>
      <c r="N381" s="149">
        <f t="shared" si="182"/>
        <v>0</v>
      </c>
      <c r="O381" s="149">
        <f t="shared" si="182"/>
        <v>0</v>
      </c>
      <c r="P381" s="149">
        <f t="shared" si="182"/>
        <v>0</v>
      </c>
      <c r="Q381" s="149">
        <f t="shared" si="182"/>
        <v>0</v>
      </c>
      <c r="R381" s="149">
        <f t="shared" si="182"/>
        <v>0</v>
      </c>
      <c r="S381" s="149">
        <f t="shared" si="182"/>
        <v>0</v>
      </c>
      <c r="T381" s="149">
        <f t="shared" si="182"/>
        <v>0</v>
      </c>
      <c r="U381" s="149">
        <f t="shared" si="182"/>
        <v>0</v>
      </c>
      <c r="V381" s="149">
        <f t="shared" si="182"/>
        <v>0</v>
      </c>
      <c r="W381" s="149">
        <f t="shared" si="182"/>
        <v>0</v>
      </c>
      <c r="X381" s="149">
        <f t="shared" ref="X381:BO381" si="187">IF($G381=0,0,IF(X$6&lt;$G381,0,IF(X$6&gt;$H381,1,(X$6-$G381+1)/($H381-$G381+1))))</f>
        <v>0</v>
      </c>
      <c r="Y381" s="149">
        <f t="shared" si="187"/>
        <v>0</v>
      </c>
      <c r="Z381" s="149">
        <f t="shared" si="187"/>
        <v>0</v>
      </c>
      <c r="AA381" s="149">
        <f t="shared" si="187"/>
        <v>0</v>
      </c>
      <c r="AB381" s="149">
        <f t="shared" si="187"/>
        <v>0</v>
      </c>
      <c r="AC381" s="149">
        <f t="shared" si="187"/>
        <v>0</v>
      </c>
      <c r="AD381" s="149">
        <f t="shared" si="187"/>
        <v>0</v>
      </c>
      <c r="AE381" s="149">
        <f t="shared" si="187"/>
        <v>0</v>
      </c>
      <c r="AF381" s="149">
        <f t="shared" si="187"/>
        <v>0</v>
      </c>
      <c r="AG381" s="149">
        <f t="shared" si="187"/>
        <v>0</v>
      </c>
      <c r="AH381" s="149">
        <f t="shared" si="187"/>
        <v>0</v>
      </c>
      <c r="AI381" s="149">
        <f t="shared" si="187"/>
        <v>0</v>
      </c>
      <c r="AJ381" s="149">
        <f t="shared" si="187"/>
        <v>0</v>
      </c>
      <c r="AK381" s="149">
        <f t="shared" si="187"/>
        <v>0</v>
      </c>
      <c r="AL381" s="149">
        <f t="shared" si="187"/>
        <v>0</v>
      </c>
      <c r="AM381" s="149">
        <f t="shared" si="187"/>
        <v>0</v>
      </c>
      <c r="AN381" s="149">
        <f t="shared" si="187"/>
        <v>0</v>
      </c>
      <c r="AO381" s="149">
        <f t="shared" si="187"/>
        <v>0</v>
      </c>
      <c r="AP381" s="149">
        <f t="shared" si="187"/>
        <v>0</v>
      </c>
      <c r="AQ381" s="149">
        <f t="shared" si="187"/>
        <v>0</v>
      </c>
      <c r="AR381" s="149">
        <f t="shared" si="187"/>
        <v>0</v>
      </c>
      <c r="AS381" s="149">
        <f t="shared" si="187"/>
        <v>0</v>
      </c>
      <c r="AT381" s="149">
        <f t="shared" si="187"/>
        <v>0</v>
      </c>
      <c r="AU381" s="149">
        <f t="shared" si="187"/>
        <v>0</v>
      </c>
      <c r="AV381" s="149">
        <f t="shared" si="187"/>
        <v>0</v>
      </c>
      <c r="AW381" s="149">
        <f t="shared" si="187"/>
        <v>0</v>
      </c>
      <c r="AX381" s="149">
        <f t="shared" si="187"/>
        <v>0</v>
      </c>
      <c r="AY381" s="149">
        <f t="shared" si="187"/>
        <v>0</v>
      </c>
      <c r="AZ381" s="149">
        <f t="shared" si="187"/>
        <v>0</v>
      </c>
      <c r="BA381" s="149">
        <f t="shared" si="187"/>
        <v>0</v>
      </c>
      <c r="BB381" s="149">
        <f t="shared" si="187"/>
        <v>0</v>
      </c>
      <c r="BC381" s="149">
        <f t="shared" si="187"/>
        <v>0</v>
      </c>
      <c r="BD381" s="149">
        <f t="shared" si="187"/>
        <v>0</v>
      </c>
      <c r="BE381" s="149">
        <f t="shared" si="187"/>
        <v>0</v>
      </c>
      <c r="BF381" s="149">
        <f t="shared" si="187"/>
        <v>0</v>
      </c>
      <c r="BG381" s="149">
        <f t="shared" si="187"/>
        <v>0</v>
      </c>
      <c r="BH381" s="149">
        <f t="shared" si="187"/>
        <v>0</v>
      </c>
      <c r="BI381" s="149">
        <f t="shared" si="187"/>
        <v>0</v>
      </c>
      <c r="BJ381" s="149">
        <f t="shared" si="187"/>
        <v>0</v>
      </c>
      <c r="BK381" s="149">
        <f t="shared" si="187"/>
        <v>0</v>
      </c>
      <c r="BL381" s="149">
        <f t="shared" si="187"/>
        <v>0</v>
      </c>
      <c r="BM381" s="149">
        <f t="shared" si="187"/>
        <v>0</v>
      </c>
      <c r="BN381" s="149">
        <f t="shared" si="187"/>
        <v>1</v>
      </c>
      <c r="BO381" s="149">
        <f t="shared" si="187"/>
        <v>1</v>
      </c>
    </row>
    <row r="382" spans="1:67" ht="15.75" x14ac:dyDescent="0.25">
      <c r="A382" s="112"/>
      <c r="B382" s="151" t="s">
        <v>1384</v>
      </c>
      <c r="C382" s="151" t="s">
        <v>1385</v>
      </c>
      <c r="D382" s="151" t="s">
        <v>38</v>
      </c>
      <c r="E382" s="226">
        <f>SUM(E383:E398)</f>
        <v>5308872732.0543728</v>
      </c>
      <c r="F382" s="152">
        <f>IFERROR(E382/$E$109,0)</f>
        <v>2.9408554574576196E-2</v>
      </c>
      <c r="G382" s="153">
        <v>46373</v>
      </c>
      <c r="H382" s="153">
        <v>46606</v>
      </c>
      <c r="I382" s="152">
        <f>SUMPRODUCT($F383:$F397,I383:I397)</f>
        <v>0</v>
      </c>
      <c r="J382" s="152">
        <f t="shared" ref="J382:BO382" si="188">SUMPRODUCT($F383:$F397,J383:J397)</f>
        <v>0</v>
      </c>
      <c r="K382" s="152">
        <f t="shared" si="188"/>
        <v>0</v>
      </c>
      <c r="L382" s="152">
        <f t="shared" si="188"/>
        <v>0</v>
      </c>
      <c r="M382" s="152">
        <f t="shared" si="188"/>
        <v>0</v>
      </c>
      <c r="N382" s="152">
        <f t="shared" si="188"/>
        <v>0</v>
      </c>
      <c r="O382" s="152">
        <f t="shared" si="188"/>
        <v>0</v>
      </c>
      <c r="P382" s="152">
        <f t="shared" si="188"/>
        <v>0</v>
      </c>
      <c r="Q382" s="152">
        <f t="shared" si="188"/>
        <v>0</v>
      </c>
      <c r="R382" s="152">
        <f t="shared" si="188"/>
        <v>0</v>
      </c>
      <c r="S382" s="152">
        <f t="shared" si="188"/>
        <v>0</v>
      </c>
      <c r="T382" s="152">
        <f t="shared" si="188"/>
        <v>0</v>
      </c>
      <c r="U382" s="152">
        <f t="shared" si="188"/>
        <v>0</v>
      </c>
      <c r="V382" s="152">
        <f t="shared" si="188"/>
        <v>0</v>
      </c>
      <c r="W382" s="152">
        <f t="shared" si="188"/>
        <v>0</v>
      </c>
      <c r="X382" s="152">
        <f t="shared" si="188"/>
        <v>0</v>
      </c>
      <c r="Y382" s="152">
        <f t="shared" si="188"/>
        <v>0</v>
      </c>
      <c r="Z382" s="152">
        <f t="shared" si="188"/>
        <v>0</v>
      </c>
      <c r="AA382" s="152">
        <f t="shared" si="188"/>
        <v>0</v>
      </c>
      <c r="AB382" s="152">
        <f t="shared" si="188"/>
        <v>0</v>
      </c>
      <c r="AC382" s="152">
        <f t="shared" si="188"/>
        <v>0</v>
      </c>
      <c r="AD382" s="152">
        <f t="shared" si="188"/>
        <v>0</v>
      </c>
      <c r="AE382" s="152">
        <f t="shared" si="188"/>
        <v>0</v>
      </c>
      <c r="AF382" s="152">
        <f t="shared" si="188"/>
        <v>3.137079567996877E-3</v>
      </c>
      <c r="AG382" s="152">
        <f t="shared" si="188"/>
        <v>1.4116858055985946E-2</v>
      </c>
      <c r="AH382" s="152">
        <f t="shared" si="188"/>
        <v>1.5685397839984384E-2</v>
      </c>
      <c r="AI382" s="152">
        <f t="shared" si="188"/>
        <v>1.5685397839984384E-2</v>
      </c>
      <c r="AJ382" s="152">
        <f t="shared" si="188"/>
        <v>1.5685397839984384E-2</v>
      </c>
      <c r="AK382" s="152">
        <f t="shared" si="188"/>
        <v>1.5685397839984384E-2</v>
      </c>
      <c r="AL382" s="152">
        <f t="shared" si="188"/>
        <v>4.5105438725758645E-2</v>
      </c>
      <c r="AM382" s="152">
        <f t="shared" si="188"/>
        <v>8.8394101585839407E-2</v>
      </c>
      <c r="AN382" s="152">
        <f t="shared" si="188"/>
        <v>0.16411012842261916</v>
      </c>
      <c r="AO382" s="152">
        <f t="shared" si="188"/>
        <v>0.23108017912752543</v>
      </c>
      <c r="AP382" s="152">
        <f t="shared" si="188"/>
        <v>0.33101151056195799</v>
      </c>
      <c r="AQ382" s="152">
        <f t="shared" si="188"/>
        <v>0.41666693750575734</v>
      </c>
      <c r="AR382" s="152">
        <f t="shared" si="188"/>
        <v>0.41666693750575734</v>
      </c>
      <c r="AS382" s="152">
        <f t="shared" si="188"/>
        <v>0.41666693750575734</v>
      </c>
      <c r="AT382" s="152">
        <f t="shared" si="188"/>
        <v>0.41666693750575734</v>
      </c>
      <c r="AU382" s="152">
        <f t="shared" si="188"/>
        <v>0.41666693750575734</v>
      </c>
      <c r="AV382" s="152">
        <f t="shared" si="188"/>
        <v>0.41666693750575734</v>
      </c>
      <c r="AW382" s="152">
        <f t="shared" si="188"/>
        <v>0.41666693750575734</v>
      </c>
      <c r="AX382" s="152">
        <f t="shared" si="188"/>
        <v>0.41666693750575734</v>
      </c>
      <c r="AY382" s="152">
        <f t="shared" si="188"/>
        <v>0.41666693750575734</v>
      </c>
      <c r="AZ382" s="152">
        <f t="shared" si="188"/>
        <v>0.64850810003989967</v>
      </c>
      <c r="BA382" s="152">
        <f t="shared" si="188"/>
        <v>0.65595831830105988</v>
      </c>
      <c r="BB382" s="152">
        <f t="shared" si="188"/>
        <v>0.85061773111148031</v>
      </c>
      <c r="BC382" s="152">
        <f t="shared" si="188"/>
        <v>0.9909820163940013</v>
      </c>
      <c r="BD382" s="152">
        <f t="shared" si="188"/>
        <v>1</v>
      </c>
      <c r="BE382" s="152">
        <f t="shared" si="188"/>
        <v>1</v>
      </c>
      <c r="BF382" s="152">
        <f t="shared" si="188"/>
        <v>1</v>
      </c>
      <c r="BG382" s="152">
        <f t="shared" si="188"/>
        <v>1</v>
      </c>
      <c r="BH382" s="152">
        <f t="shared" si="188"/>
        <v>1</v>
      </c>
      <c r="BI382" s="152">
        <f t="shared" si="188"/>
        <v>1</v>
      </c>
      <c r="BJ382" s="152">
        <f t="shared" si="188"/>
        <v>1</v>
      </c>
      <c r="BK382" s="152">
        <f t="shared" si="188"/>
        <v>1</v>
      </c>
      <c r="BL382" s="152">
        <f t="shared" si="188"/>
        <v>1</v>
      </c>
      <c r="BM382" s="152">
        <f t="shared" si="188"/>
        <v>1</v>
      </c>
      <c r="BN382" s="152">
        <f t="shared" si="188"/>
        <v>1</v>
      </c>
      <c r="BO382" s="152">
        <f t="shared" si="188"/>
        <v>1</v>
      </c>
    </row>
    <row r="383" spans="1:67" ht="15.75" x14ac:dyDescent="0.25">
      <c r="A383" s="112"/>
      <c r="B383" s="145" t="s">
        <v>1386</v>
      </c>
      <c r="C383" s="145" t="s">
        <v>1387</v>
      </c>
      <c r="D383" s="145" t="s">
        <v>22</v>
      </c>
      <c r="E383" s="224">
        <f>VLOOKUP(B383,'Cuadro Control'!C422:J2313,8,FALSE)</f>
        <v>83271780.884117648</v>
      </c>
      <c r="F383" s="146">
        <f t="shared" ref="F383:F397" si="189">IFERROR(E383/$E$382,0)</f>
        <v>1.5685397839984384E-2</v>
      </c>
      <c r="G383" s="147">
        <v>46373</v>
      </c>
      <c r="H383" s="147">
        <v>46382</v>
      </c>
      <c r="I383" s="146">
        <f t="shared" ref="I383:X398" si="190">IF($G383=0,0,IF(I$6&lt;$G383,0,IF(I$6&gt;$H383,1,(I$6-$G383+1)/($H383-$G383+1))))</f>
        <v>0</v>
      </c>
      <c r="J383" s="146">
        <f t="shared" si="190"/>
        <v>0</v>
      </c>
      <c r="K383" s="146">
        <f t="shared" si="190"/>
        <v>0</v>
      </c>
      <c r="L383" s="146">
        <f t="shared" si="190"/>
        <v>0</v>
      </c>
      <c r="M383" s="146">
        <f t="shared" si="190"/>
        <v>0</v>
      </c>
      <c r="N383" s="146">
        <f t="shared" si="190"/>
        <v>0</v>
      </c>
      <c r="O383" s="146">
        <f t="shared" si="190"/>
        <v>0</v>
      </c>
      <c r="P383" s="146">
        <f t="shared" si="190"/>
        <v>0</v>
      </c>
      <c r="Q383" s="146">
        <f t="shared" si="190"/>
        <v>0</v>
      </c>
      <c r="R383" s="146">
        <f t="shared" si="190"/>
        <v>0</v>
      </c>
      <c r="S383" s="146">
        <f t="shared" si="190"/>
        <v>0</v>
      </c>
      <c r="T383" s="146">
        <f t="shared" si="190"/>
        <v>0</v>
      </c>
      <c r="U383" s="146">
        <f t="shared" si="190"/>
        <v>0</v>
      </c>
      <c r="V383" s="146">
        <f t="shared" si="190"/>
        <v>0</v>
      </c>
      <c r="W383" s="146">
        <f t="shared" si="190"/>
        <v>0</v>
      </c>
      <c r="X383" s="146">
        <f t="shared" si="190"/>
        <v>0</v>
      </c>
      <c r="Y383" s="146">
        <f t="shared" ref="Y383:BD390" si="191">IF($G383=0,0,IF(Y$6&lt;$G383,0,IF(Y$6&gt;$H383,1,(Y$6-$G383+1)/($H383-$G383+1))))</f>
        <v>0</v>
      </c>
      <c r="Z383" s="146">
        <f t="shared" si="191"/>
        <v>0</v>
      </c>
      <c r="AA383" s="146">
        <f t="shared" si="191"/>
        <v>0</v>
      </c>
      <c r="AB383" s="146">
        <f t="shared" si="191"/>
        <v>0</v>
      </c>
      <c r="AC383" s="146">
        <f t="shared" si="191"/>
        <v>0</v>
      </c>
      <c r="AD383" s="146">
        <f t="shared" si="191"/>
        <v>0</v>
      </c>
      <c r="AE383" s="146">
        <f t="shared" si="191"/>
        <v>0</v>
      </c>
      <c r="AF383" s="146">
        <f t="shared" si="191"/>
        <v>0.2</v>
      </c>
      <c r="AG383" s="146">
        <f t="shared" si="191"/>
        <v>0.9</v>
      </c>
      <c r="AH383" s="146">
        <f t="shared" si="191"/>
        <v>1</v>
      </c>
      <c r="AI383" s="146">
        <f t="shared" si="191"/>
        <v>1</v>
      </c>
      <c r="AJ383" s="146">
        <f t="shared" si="191"/>
        <v>1</v>
      </c>
      <c r="AK383" s="146">
        <f t="shared" si="191"/>
        <v>1</v>
      </c>
      <c r="AL383" s="146">
        <f t="shared" si="191"/>
        <v>1</v>
      </c>
      <c r="AM383" s="146">
        <f t="shared" si="191"/>
        <v>1</v>
      </c>
      <c r="AN383" s="146">
        <f t="shared" si="191"/>
        <v>1</v>
      </c>
      <c r="AO383" s="146">
        <f t="shared" si="191"/>
        <v>1</v>
      </c>
      <c r="AP383" s="146">
        <f t="shared" si="191"/>
        <v>1</v>
      </c>
      <c r="AQ383" s="146">
        <f t="shared" si="191"/>
        <v>1</v>
      </c>
      <c r="AR383" s="146">
        <f t="shared" si="191"/>
        <v>1</v>
      </c>
      <c r="AS383" s="146">
        <f t="shared" si="191"/>
        <v>1</v>
      </c>
      <c r="AT383" s="146">
        <f t="shared" si="191"/>
        <v>1</v>
      </c>
      <c r="AU383" s="146">
        <f t="shared" si="191"/>
        <v>1</v>
      </c>
      <c r="AV383" s="146">
        <f t="shared" si="191"/>
        <v>1</v>
      </c>
      <c r="AW383" s="146">
        <f t="shared" si="191"/>
        <v>1</v>
      </c>
      <c r="AX383" s="146">
        <f t="shared" si="191"/>
        <v>1</v>
      </c>
      <c r="AY383" s="146">
        <f t="shared" si="191"/>
        <v>1</v>
      </c>
      <c r="AZ383" s="146">
        <f t="shared" si="191"/>
        <v>1</v>
      </c>
      <c r="BA383" s="146">
        <f t="shared" si="191"/>
        <v>1</v>
      </c>
      <c r="BB383" s="146">
        <f t="shared" si="191"/>
        <v>1</v>
      </c>
      <c r="BC383" s="146">
        <f t="shared" si="191"/>
        <v>1</v>
      </c>
      <c r="BD383" s="146">
        <f t="shared" si="191"/>
        <v>1</v>
      </c>
      <c r="BE383" s="146">
        <f t="shared" ref="BE383:BO389" si="192">IF($G383=0,0,IF(BE$6&lt;$G383,0,IF(BE$6&gt;$H383,1,(BE$6-$G383+1)/($H383-$G383+1))))</f>
        <v>1</v>
      </c>
      <c r="BF383" s="146">
        <f t="shared" si="192"/>
        <v>1</v>
      </c>
      <c r="BG383" s="146">
        <f t="shared" si="192"/>
        <v>1</v>
      </c>
      <c r="BH383" s="146">
        <f t="shared" si="192"/>
        <v>1</v>
      </c>
      <c r="BI383" s="146">
        <f t="shared" si="192"/>
        <v>1</v>
      </c>
      <c r="BJ383" s="146">
        <f t="shared" si="192"/>
        <v>1</v>
      </c>
      <c r="BK383" s="146">
        <f t="shared" si="192"/>
        <v>1</v>
      </c>
      <c r="BL383" s="146">
        <f t="shared" si="192"/>
        <v>1</v>
      </c>
      <c r="BM383" s="146">
        <f t="shared" si="192"/>
        <v>1</v>
      </c>
      <c r="BN383" s="146">
        <f t="shared" si="192"/>
        <v>1</v>
      </c>
      <c r="BO383" s="146">
        <f t="shared" si="192"/>
        <v>1</v>
      </c>
    </row>
    <row r="384" spans="1:67" ht="15.75" x14ac:dyDescent="0.25">
      <c r="A384" s="112"/>
      <c r="B384" s="145" t="s">
        <v>1388</v>
      </c>
      <c r="C384" s="145" t="s">
        <v>1389</v>
      </c>
      <c r="D384" s="145" t="s">
        <v>9</v>
      </c>
      <c r="E384" s="224">
        <f>VLOOKUP(B384,'Cuadro Control'!C423:J2314,8,FALSE)</f>
        <v>312374505.66882348</v>
      </c>
      <c r="F384" s="146">
        <f t="shared" si="189"/>
        <v>5.8840081771548515E-2</v>
      </c>
      <c r="G384" s="147">
        <v>46413</v>
      </c>
      <c r="H384" s="147">
        <v>46420</v>
      </c>
      <c r="I384" s="146">
        <f t="shared" si="190"/>
        <v>0</v>
      </c>
      <c r="J384" s="146">
        <f t="shared" si="190"/>
        <v>0</v>
      </c>
      <c r="K384" s="146">
        <f t="shared" si="190"/>
        <v>0</v>
      </c>
      <c r="L384" s="146">
        <f t="shared" si="190"/>
        <v>0</v>
      </c>
      <c r="M384" s="146">
        <f t="shared" si="190"/>
        <v>0</v>
      </c>
      <c r="N384" s="146">
        <f t="shared" si="190"/>
        <v>0</v>
      </c>
      <c r="O384" s="146">
        <f t="shared" si="190"/>
        <v>0</v>
      </c>
      <c r="P384" s="146">
        <f t="shared" si="190"/>
        <v>0</v>
      </c>
      <c r="Q384" s="146">
        <f t="shared" si="190"/>
        <v>0</v>
      </c>
      <c r="R384" s="146">
        <f t="shared" si="190"/>
        <v>0</v>
      </c>
      <c r="S384" s="146">
        <f t="shared" si="190"/>
        <v>0</v>
      </c>
      <c r="T384" s="146">
        <f t="shared" si="190"/>
        <v>0</v>
      </c>
      <c r="U384" s="146">
        <f t="shared" si="190"/>
        <v>0</v>
      </c>
      <c r="V384" s="146">
        <f t="shared" si="190"/>
        <v>0</v>
      </c>
      <c r="W384" s="146">
        <f t="shared" si="190"/>
        <v>0</v>
      </c>
      <c r="X384" s="146">
        <f t="shared" si="190"/>
        <v>0</v>
      </c>
      <c r="Y384" s="146">
        <f t="shared" si="191"/>
        <v>0</v>
      </c>
      <c r="Z384" s="146">
        <f t="shared" si="191"/>
        <v>0</v>
      </c>
      <c r="AA384" s="146">
        <f t="shared" si="191"/>
        <v>0</v>
      </c>
      <c r="AB384" s="146">
        <f t="shared" si="191"/>
        <v>0</v>
      </c>
      <c r="AC384" s="146">
        <f t="shared" si="191"/>
        <v>0</v>
      </c>
      <c r="AD384" s="146">
        <f t="shared" si="191"/>
        <v>0</v>
      </c>
      <c r="AE384" s="146">
        <f t="shared" si="191"/>
        <v>0</v>
      </c>
      <c r="AF384" s="146">
        <f t="shared" si="191"/>
        <v>0</v>
      </c>
      <c r="AG384" s="146">
        <f t="shared" si="191"/>
        <v>0</v>
      </c>
      <c r="AH384" s="146">
        <f t="shared" si="191"/>
        <v>0</v>
      </c>
      <c r="AI384" s="146">
        <f t="shared" si="191"/>
        <v>0</v>
      </c>
      <c r="AJ384" s="146">
        <f t="shared" si="191"/>
        <v>0</v>
      </c>
      <c r="AK384" s="146">
        <f t="shared" si="191"/>
        <v>0</v>
      </c>
      <c r="AL384" s="146">
        <f t="shared" si="191"/>
        <v>0.5</v>
      </c>
      <c r="AM384" s="146">
        <f t="shared" si="191"/>
        <v>1</v>
      </c>
      <c r="AN384" s="146">
        <f t="shared" si="191"/>
        <v>1</v>
      </c>
      <c r="AO384" s="146">
        <f t="shared" si="191"/>
        <v>1</v>
      </c>
      <c r="AP384" s="146">
        <f t="shared" si="191"/>
        <v>1</v>
      </c>
      <c r="AQ384" s="146">
        <f t="shared" si="191"/>
        <v>1</v>
      </c>
      <c r="AR384" s="146">
        <f t="shared" si="191"/>
        <v>1</v>
      </c>
      <c r="AS384" s="146">
        <f t="shared" si="191"/>
        <v>1</v>
      </c>
      <c r="AT384" s="146">
        <f t="shared" si="191"/>
        <v>1</v>
      </c>
      <c r="AU384" s="146">
        <f t="shared" si="191"/>
        <v>1</v>
      </c>
      <c r="AV384" s="146">
        <f t="shared" si="191"/>
        <v>1</v>
      </c>
      <c r="AW384" s="146">
        <f t="shared" si="191"/>
        <v>1</v>
      </c>
      <c r="AX384" s="146">
        <f t="shared" si="191"/>
        <v>1</v>
      </c>
      <c r="AY384" s="146">
        <f t="shared" si="191"/>
        <v>1</v>
      </c>
      <c r="AZ384" s="146">
        <f t="shared" si="191"/>
        <v>1</v>
      </c>
      <c r="BA384" s="146">
        <f t="shared" si="191"/>
        <v>1</v>
      </c>
      <c r="BB384" s="146">
        <f t="shared" si="191"/>
        <v>1</v>
      </c>
      <c r="BC384" s="146">
        <f t="shared" si="191"/>
        <v>1</v>
      </c>
      <c r="BD384" s="146">
        <f t="shared" si="191"/>
        <v>1</v>
      </c>
      <c r="BE384" s="146">
        <f t="shared" si="192"/>
        <v>1</v>
      </c>
      <c r="BF384" s="146">
        <f t="shared" si="192"/>
        <v>1</v>
      </c>
      <c r="BG384" s="146">
        <f t="shared" si="192"/>
        <v>1</v>
      </c>
      <c r="BH384" s="146">
        <f t="shared" si="192"/>
        <v>1</v>
      </c>
      <c r="BI384" s="146">
        <f t="shared" si="192"/>
        <v>1</v>
      </c>
      <c r="BJ384" s="146">
        <f t="shared" si="192"/>
        <v>1</v>
      </c>
      <c r="BK384" s="146">
        <f t="shared" si="192"/>
        <v>1</v>
      </c>
      <c r="BL384" s="146">
        <f t="shared" si="192"/>
        <v>1</v>
      </c>
      <c r="BM384" s="146">
        <f t="shared" si="192"/>
        <v>1</v>
      </c>
      <c r="BN384" s="146">
        <f t="shared" si="192"/>
        <v>1</v>
      </c>
      <c r="BO384" s="146">
        <f t="shared" si="192"/>
        <v>1</v>
      </c>
    </row>
    <row r="385" spans="1:67" ht="15.75" x14ac:dyDescent="0.25">
      <c r="A385" s="112"/>
      <c r="B385" s="142" t="s">
        <v>1390</v>
      </c>
      <c r="C385" s="142" t="s">
        <v>1391</v>
      </c>
      <c r="D385" s="142" t="s">
        <v>6</v>
      </c>
      <c r="E385" s="223">
        <f>VLOOKUP(B385,'Cuadro Control'!C424:J2315,8,FALSE)</f>
        <v>9527825.6870364472</v>
      </c>
      <c r="F385" s="143">
        <f t="shared" si="189"/>
        <v>1.794698454439963E-3</v>
      </c>
      <c r="G385" s="144">
        <v>46420</v>
      </c>
      <c r="H385" s="144">
        <v>46423</v>
      </c>
      <c r="I385" s="143">
        <f t="shared" si="190"/>
        <v>0</v>
      </c>
      <c r="J385" s="143">
        <f t="shared" si="190"/>
        <v>0</v>
      </c>
      <c r="K385" s="143">
        <f t="shared" si="190"/>
        <v>0</v>
      </c>
      <c r="L385" s="143">
        <f t="shared" si="190"/>
        <v>0</v>
      </c>
      <c r="M385" s="143">
        <f t="shared" si="190"/>
        <v>0</v>
      </c>
      <c r="N385" s="143">
        <f t="shared" si="190"/>
        <v>0</v>
      </c>
      <c r="O385" s="143">
        <f t="shared" si="190"/>
        <v>0</v>
      </c>
      <c r="P385" s="143">
        <f t="shared" si="190"/>
        <v>0</v>
      </c>
      <c r="Q385" s="143">
        <f t="shared" si="190"/>
        <v>0</v>
      </c>
      <c r="R385" s="143">
        <f t="shared" si="190"/>
        <v>0</v>
      </c>
      <c r="S385" s="143">
        <f t="shared" si="190"/>
        <v>0</v>
      </c>
      <c r="T385" s="143">
        <f t="shared" si="190"/>
        <v>0</v>
      </c>
      <c r="U385" s="143">
        <f t="shared" si="190"/>
        <v>0</v>
      </c>
      <c r="V385" s="143">
        <f t="shared" si="190"/>
        <v>0</v>
      </c>
      <c r="W385" s="143">
        <f t="shared" si="190"/>
        <v>0</v>
      </c>
      <c r="X385" s="143">
        <f t="shared" si="190"/>
        <v>0</v>
      </c>
      <c r="Y385" s="143">
        <f t="shared" si="191"/>
        <v>0</v>
      </c>
      <c r="Z385" s="143">
        <f t="shared" si="191"/>
        <v>0</v>
      </c>
      <c r="AA385" s="143">
        <f t="shared" si="191"/>
        <v>0</v>
      </c>
      <c r="AB385" s="143">
        <f t="shared" si="191"/>
        <v>0</v>
      </c>
      <c r="AC385" s="143">
        <f t="shared" si="191"/>
        <v>0</v>
      </c>
      <c r="AD385" s="143">
        <f t="shared" si="191"/>
        <v>0</v>
      </c>
      <c r="AE385" s="143">
        <f t="shared" si="191"/>
        <v>0</v>
      </c>
      <c r="AF385" s="143">
        <f t="shared" si="191"/>
        <v>0</v>
      </c>
      <c r="AG385" s="143">
        <f t="shared" si="191"/>
        <v>0</v>
      </c>
      <c r="AH385" s="143">
        <f t="shared" si="191"/>
        <v>0</v>
      </c>
      <c r="AI385" s="143">
        <f t="shared" si="191"/>
        <v>0</v>
      </c>
      <c r="AJ385" s="143">
        <f t="shared" si="191"/>
        <v>0</v>
      </c>
      <c r="AK385" s="143">
        <f t="shared" si="191"/>
        <v>0</v>
      </c>
      <c r="AL385" s="143">
        <f t="shared" si="191"/>
        <v>0</v>
      </c>
      <c r="AM385" s="143">
        <f t="shared" si="191"/>
        <v>1</v>
      </c>
      <c r="AN385" s="143">
        <f t="shared" si="191"/>
        <v>1</v>
      </c>
      <c r="AO385" s="143">
        <f t="shared" si="191"/>
        <v>1</v>
      </c>
      <c r="AP385" s="143">
        <f t="shared" si="191"/>
        <v>1</v>
      </c>
      <c r="AQ385" s="143">
        <f t="shared" si="191"/>
        <v>1</v>
      </c>
      <c r="AR385" s="143">
        <f t="shared" si="191"/>
        <v>1</v>
      </c>
      <c r="AS385" s="143">
        <f t="shared" si="191"/>
        <v>1</v>
      </c>
      <c r="AT385" s="143">
        <f t="shared" si="191"/>
        <v>1</v>
      </c>
      <c r="AU385" s="143">
        <f t="shared" si="191"/>
        <v>1</v>
      </c>
      <c r="AV385" s="143">
        <f t="shared" si="191"/>
        <v>1</v>
      </c>
      <c r="AW385" s="143">
        <f t="shared" si="191"/>
        <v>1</v>
      </c>
      <c r="AX385" s="143">
        <f t="shared" si="191"/>
        <v>1</v>
      </c>
      <c r="AY385" s="143">
        <f t="shared" si="191"/>
        <v>1</v>
      </c>
      <c r="AZ385" s="143">
        <f t="shared" si="191"/>
        <v>1</v>
      </c>
      <c r="BA385" s="143">
        <f t="shared" si="191"/>
        <v>1</v>
      </c>
      <c r="BB385" s="143">
        <f t="shared" si="191"/>
        <v>1</v>
      </c>
      <c r="BC385" s="143">
        <f t="shared" si="191"/>
        <v>1</v>
      </c>
      <c r="BD385" s="143">
        <f t="shared" si="191"/>
        <v>1</v>
      </c>
      <c r="BE385" s="143">
        <f t="shared" si="192"/>
        <v>1</v>
      </c>
      <c r="BF385" s="143">
        <f t="shared" si="192"/>
        <v>1</v>
      </c>
      <c r="BG385" s="143">
        <f t="shared" si="192"/>
        <v>1</v>
      </c>
      <c r="BH385" s="143">
        <f t="shared" si="192"/>
        <v>1</v>
      </c>
      <c r="BI385" s="143">
        <f t="shared" si="192"/>
        <v>1</v>
      </c>
      <c r="BJ385" s="143">
        <f t="shared" si="192"/>
        <v>1</v>
      </c>
      <c r="BK385" s="143">
        <f t="shared" si="192"/>
        <v>1</v>
      </c>
      <c r="BL385" s="143">
        <f t="shared" si="192"/>
        <v>1</v>
      </c>
      <c r="BM385" s="143">
        <f t="shared" si="192"/>
        <v>1</v>
      </c>
      <c r="BN385" s="143">
        <f t="shared" si="192"/>
        <v>1</v>
      </c>
      <c r="BO385" s="143">
        <f t="shared" si="192"/>
        <v>1</v>
      </c>
    </row>
    <row r="386" spans="1:67" ht="15.75" x14ac:dyDescent="0.25">
      <c r="A386" s="112"/>
      <c r="B386" s="145" t="s">
        <v>1392</v>
      </c>
      <c r="C386" s="145" t="s">
        <v>1393</v>
      </c>
      <c r="D386" s="145" t="s">
        <v>19</v>
      </c>
      <c r="E386" s="224">
        <f>VLOOKUP(B386,'Cuadro Control'!C425:J2316,8,FALSE)</f>
        <v>320494616.71764702</v>
      </c>
      <c r="F386" s="146">
        <f t="shared" si="189"/>
        <v>6.0369617599332674E-2</v>
      </c>
      <c r="G386" s="147">
        <v>46423</v>
      </c>
      <c r="H386" s="147">
        <v>46427</v>
      </c>
      <c r="I386" s="146">
        <f t="shared" si="190"/>
        <v>0</v>
      </c>
      <c r="J386" s="146">
        <f t="shared" si="190"/>
        <v>0</v>
      </c>
      <c r="K386" s="146">
        <f t="shared" si="190"/>
        <v>0</v>
      </c>
      <c r="L386" s="146">
        <f t="shared" si="190"/>
        <v>0</v>
      </c>
      <c r="M386" s="146">
        <f t="shared" si="190"/>
        <v>0</v>
      </c>
      <c r="N386" s="146">
        <f t="shared" si="190"/>
        <v>0</v>
      </c>
      <c r="O386" s="146">
        <f t="shared" si="190"/>
        <v>0</v>
      </c>
      <c r="P386" s="146">
        <f t="shared" si="190"/>
        <v>0</v>
      </c>
      <c r="Q386" s="146">
        <f t="shared" si="190"/>
        <v>0</v>
      </c>
      <c r="R386" s="146">
        <f t="shared" si="190"/>
        <v>0</v>
      </c>
      <c r="S386" s="146">
        <f t="shared" si="190"/>
        <v>0</v>
      </c>
      <c r="T386" s="146">
        <f t="shared" si="190"/>
        <v>0</v>
      </c>
      <c r="U386" s="146">
        <f t="shared" si="190"/>
        <v>0</v>
      </c>
      <c r="V386" s="146">
        <f t="shared" si="190"/>
        <v>0</v>
      </c>
      <c r="W386" s="146">
        <f t="shared" si="190"/>
        <v>0</v>
      </c>
      <c r="X386" s="146">
        <f t="shared" si="190"/>
        <v>0</v>
      </c>
      <c r="Y386" s="146">
        <f t="shared" si="191"/>
        <v>0</v>
      </c>
      <c r="Z386" s="146">
        <f t="shared" si="191"/>
        <v>0</v>
      </c>
      <c r="AA386" s="146">
        <f t="shared" si="191"/>
        <v>0</v>
      </c>
      <c r="AB386" s="146">
        <f t="shared" si="191"/>
        <v>0</v>
      </c>
      <c r="AC386" s="146">
        <f t="shared" si="191"/>
        <v>0</v>
      </c>
      <c r="AD386" s="146">
        <f t="shared" si="191"/>
        <v>0</v>
      </c>
      <c r="AE386" s="146">
        <f t="shared" si="191"/>
        <v>0</v>
      </c>
      <c r="AF386" s="146">
        <f t="shared" si="191"/>
        <v>0</v>
      </c>
      <c r="AG386" s="146">
        <f t="shared" si="191"/>
        <v>0</v>
      </c>
      <c r="AH386" s="146">
        <f t="shared" si="191"/>
        <v>0</v>
      </c>
      <c r="AI386" s="146">
        <f t="shared" si="191"/>
        <v>0</v>
      </c>
      <c r="AJ386" s="146">
        <f t="shared" si="191"/>
        <v>0</v>
      </c>
      <c r="AK386" s="146">
        <f t="shared" si="191"/>
        <v>0</v>
      </c>
      <c r="AL386" s="146">
        <f t="shared" si="191"/>
        <v>0</v>
      </c>
      <c r="AM386" s="146">
        <f t="shared" si="191"/>
        <v>0.2</v>
      </c>
      <c r="AN386" s="146">
        <f t="shared" si="191"/>
        <v>1</v>
      </c>
      <c r="AO386" s="146">
        <f t="shared" si="191"/>
        <v>1</v>
      </c>
      <c r="AP386" s="146">
        <f t="shared" si="191"/>
        <v>1</v>
      </c>
      <c r="AQ386" s="146">
        <f t="shared" si="191"/>
        <v>1</v>
      </c>
      <c r="AR386" s="146">
        <f t="shared" si="191"/>
        <v>1</v>
      </c>
      <c r="AS386" s="146">
        <f t="shared" si="191"/>
        <v>1</v>
      </c>
      <c r="AT386" s="146">
        <f t="shared" si="191"/>
        <v>1</v>
      </c>
      <c r="AU386" s="146">
        <f t="shared" si="191"/>
        <v>1</v>
      </c>
      <c r="AV386" s="146">
        <f t="shared" si="191"/>
        <v>1</v>
      </c>
      <c r="AW386" s="146">
        <f t="shared" si="191"/>
        <v>1</v>
      </c>
      <c r="AX386" s="146">
        <f t="shared" si="191"/>
        <v>1</v>
      </c>
      <c r="AY386" s="146">
        <f t="shared" si="191"/>
        <v>1</v>
      </c>
      <c r="AZ386" s="146">
        <f t="shared" si="191"/>
        <v>1</v>
      </c>
      <c r="BA386" s="146">
        <f t="shared" si="191"/>
        <v>1</v>
      </c>
      <c r="BB386" s="146">
        <f t="shared" si="191"/>
        <v>1</v>
      </c>
      <c r="BC386" s="146">
        <f t="shared" si="191"/>
        <v>1</v>
      </c>
      <c r="BD386" s="146">
        <f t="shared" si="191"/>
        <v>1</v>
      </c>
      <c r="BE386" s="146">
        <f t="shared" si="192"/>
        <v>1</v>
      </c>
      <c r="BF386" s="146">
        <f t="shared" si="192"/>
        <v>1</v>
      </c>
      <c r="BG386" s="146">
        <f t="shared" si="192"/>
        <v>1</v>
      </c>
      <c r="BH386" s="146">
        <f t="shared" si="192"/>
        <v>1</v>
      </c>
      <c r="BI386" s="146">
        <f t="shared" si="192"/>
        <v>1</v>
      </c>
      <c r="BJ386" s="146">
        <f t="shared" si="192"/>
        <v>1</v>
      </c>
      <c r="BK386" s="146">
        <f t="shared" si="192"/>
        <v>1</v>
      </c>
      <c r="BL386" s="146">
        <f t="shared" si="192"/>
        <v>1</v>
      </c>
      <c r="BM386" s="146">
        <f t="shared" si="192"/>
        <v>1</v>
      </c>
      <c r="BN386" s="146">
        <f t="shared" si="192"/>
        <v>1</v>
      </c>
      <c r="BO386" s="146">
        <f t="shared" si="192"/>
        <v>1</v>
      </c>
    </row>
    <row r="387" spans="1:67" ht="15.75" x14ac:dyDescent="0.25">
      <c r="A387" s="112"/>
      <c r="B387" s="145" t="s">
        <v>1394</v>
      </c>
      <c r="C387" s="145" t="s">
        <v>1395</v>
      </c>
      <c r="D387" s="145" t="s">
        <v>8</v>
      </c>
      <c r="E387" s="224">
        <f>VLOOKUP(B387,'Cuadro Control'!C426:J2317,8,FALSE)</f>
        <v>94303618.549411759</v>
      </c>
      <c r="F387" s="146">
        <f t="shared" si="189"/>
        <v>1.7763397864110998E-2</v>
      </c>
      <c r="G387" s="147">
        <v>46427</v>
      </c>
      <c r="H387" s="147">
        <v>46429</v>
      </c>
      <c r="I387" s="146">
        <f t="shared" si="190"/>
        <v>0</v>
      </c>
      <c r="J387" s="146">
        <f t="shared" si="190"/>
        <v>0</v>
      </c>
      <c r="K387" s="146">
        <f t="shared" si="190"/>
        <v>0</v>
      </c>
      <c r="L387" s="146">
        <f t="shared" si="190"/>
        <v>0</v>
      </c>
      <c r="M387" s="146">
        <f t="shared" si="190"/>
        <v>0</v>
      </c>
      <c r="N387" s="146">
        <f t="shared" si="190"/>
        <v>0</v>
      </c>
      <c r="O387" s="146">
        <f t="shared" si="190"/>
        <v>0</v>
      </c>
      <c r="P387" s="146">
        <f t="shared" si="190"/>
        <v>0</v>
      </c>
      <c r="Q387" s="146">
        <f t="shared" si="190"/>
        <v>0</v>
      </c>
      <c r="R387" s="146">
        <f t="shared" si="190"/>
        <v>0</v>
      </c>
      <c r="S387" s="146">
        <f t="shared" si="190"/>
        <v>0</v>
      </c>
      <c r="T387" s="146">
        <f t="shared" si="190"/>
        <v>0</v>
      </c>
      <c r="U387" s="146">
        <f t="shared" si="190"/>
        <v>0</v>
      </c>
      <c r="V387" s="146">
        <f t="shared" si="190"/>
        <v>0</v>
      </c>
      <c r="W387" s="146">
        <f t="shared" si="190"/>
        <v>0</v>
      </c>
      <c r="X387" s="146">
        <f t="shared" si="190"/>
        <v>0</v>
      </c>
      <c r="Y387" s="146">
        <f t="shared" si="191"/>
        <v>0</v>
      </c>
      <c r="Z387" s="146">
        <f t="shared" si="191"/>
        <v>0</v>
      </c>
      <c r="AA387" s="146">
        <f t="shared" si="191"/>
        <v>0</v>
      </c>
      <c r="AB387" s="146">
        <f t="shared" si="191"/>
        <v>0</v>
      </c>
      <c r="AC387" s="146">
        <f t="shared" si="191"/>
        <v>0</v>
      </c>
      <c r="AD387" s="146">
        <f t="shared" si="191"/>
        <v>0</v>
      </c>
      <c r="AE387" s="146">
        <f t="shared" si="191"/>
        <v>0</v>
      </c>
      <c r="AF387" s="146">
        <f t="shared" si="191"/>
        <v>0</v>
      </c>
      <c r="AG387" s="146">
        <f t="shared" si="191"/>
        <v>0</v>
      </c>
      <c r="AH387" s="146">
        <f t="shared" si="191"/>
        <v>0</v>
      </c>
      <c r="AI387" s="146">
        <f t="shared" si="191"/>
        <v>0</v>
      </c>
      <c r="AJ387" s="146">
        <f t="shared" si="191"/>
        <v>0</v>
      </c>
      <c r="AK387" s="146">
        <f t="shared" si="191"/>
        <v>0</v>
      </c>
      <c r="AL387" s="146">
        <f t="shared" si="191"/>
        <v>0</v>
      </c>
      <c r="AM387" s="146">
        <f t="shared" si="191"/>
        <v>0</v>
      </c>
      <c r="AN387" s="146">
        <f t="shared" si="191"/>
        <v>1</v>
      </c>
      <c r="AO387" s="146">
        <f t="shared" si="191"/>
        <v>1</v>
      </c>
      <c r="AP387" s="146">
        <f t="shared" si="191"/>
        <v>1</v>
      </c>
      <c r="AQ387" s="146">
        <f t="shared" si="191"/>
        <v>1</v>
      </c>
      <c r="AR387" s="146">
        <f t="shared" si="191"/>
        <v>1</v>
      </c>
      <c r="AS387" s="146">
        <f t="shared" si="191"/>
        <v>1</v>
      </c>
      <c r="AT387" s="146">
        <f t="shared" si="191"/>
        <v>1</v>
      </c>
      <c r="AU387" s="146">
        <f t="shared" si="191"/>
        <v>1</v>
      </c>
      <c r="AV387" s="146">
        <f t="shared" si="191"/>
        <v>1</v>
      </c>
      <c r="AW387" s="146">
        <f t="shared" si="191"/>
        <v>1</v>
      </c>
      <c r="AX387" s="146">
        <f t="shared" si="191"/>
        <v>1</v>
      </c>
      <c r="AY387" s="146">
        <f t="shared" si="191"/>
        <v>1</v>
      </c>
      <c r="AZ387" s="146">
        <f t="shared" si="191"/>
        <v>1</v>
      </c>
      <c r="BA387" s="146">
        <f t="shared" si="191"/>
        <v>1</v>
      </c>
      <c r="BB387" s="146">
        <f t="shared" si="191"/>
        <v>1</v>
      </c>
      <c r="BC387" s="146">
        <f t="shared" si="191"/>
        <v>1</v>
      </c>
      <c r="BD387" s="146">
        <f t="shared" si="191"/>
        <v>1</v>
      </c>
      <c r="BE387" s="146">
        <f t="shared" si="192"/>
        <v>1</v>
      </c>
      <c r="BF387" s="146">
        <f t="shared" si="192"/>
        <v>1</v>
      </c>
      <c r="BG387" s="146">
        <f t="shared" si="192"/>
        <v>1</v>
      </c>
      <c r="BH387" s="146">
        <f t="shared" si="192"/>
        <v>1</v>
      </c>
      <c r="BI387" s="146">
        <f t="shared" si="192"/>
        <v>1</v>
      </c>
      <c r="BJ387" s="146">
        <f t="shared" si="192"/>
        <v>1</v>
      </c>
      <c r="BK387" s="146">
        <f t="shared" si="192"/>
        <v>1</v>
      </c>
      <c r="BL387" s="146">
        <f t="shared" si="192"/>
        <v>1</v>
      </c>
      <c r="BM387" s="146">
        <f t="shared" si="192"/>
        <v>1</v>
      </c>
      <c r="BN387" s="146">
        <f t="shared" si="192"/>
        <v>1</v>
      </c>
      <c r="BO387" s="146">
        <f t="shared" si="192"/>
        <v>1</v>
      </c>
    </row>
    <row r="388" spans="1:67" ht="15.75" x14ac:dyDescent="0.25">
      <c r="A388" s="112"/>
      <c r="B388" s="145" t="s">
        <v>1396</v>
      </c>
      <c r="C388" s="145" t="s">
        <v>1397</v>
      </c>
      <c r="D388" s="145" t="s">
        <v>26</v>
      </c>
      <c r="E388" s="224">
        <f>VLOOKUP(B388,'Cuadro Control'!C427:J2318,8,FALSE)</f>
        <v>179436034.15411764</v>
      </c>
      <c r="F388" s="146">
        <f t="shared" si="189"/>
        <v>3.3799272126209236E-2</v>
      </c>
      <c r="G388" s="147">
        <v>46429</v>
      </c>
      <c r="H388" s="147">
        <v>46435</v>
      </c>
      <c r="I388" s="146">
        <f t="shared" si="190"/>
        <v>0</v>
      </c>
      <c r="J388" s="146">
        <f t="shared" si="190"/>
        <v>0</v>
      </c>
      <c r="K388" s="146">
        <f t="shared" si="190"/>
        <v>0</v>
      </c>
      <c r="L388" s="146">
        <f t="shared" si="190"/>
        <v>0</v>
      </c>
      <c r="M388" s="146">
        <f t="shared" si="190"/>
        <v>0</v>
      </c>
      <c r="N388" s="146">
        <f t="shared" si="190"/>
        <v>0</v>
      </c>
      <c r="O388" s="146">
        <f t="shared" si="190"/>
        <v>0</v>
      </c>
      <c r="P388" s="146">
        <f t="shared" si="190"/>
        <v>0</v>
      </c>
      <c r="Q388" s="146">
        <f t="shared" si="190"/>
        <v>0</v>
      </c>
      <c r="R388" s="146">
        <f t="shared" si="190"/>
        <v>0</v>
      </c>
      <c r="S388" s="146">
        <f t="shared" si="190"/>
        <v>0</v>
      </c>
      <c r="T388" s="146">
        <f t="shared" si="190"/>
        <v>0</v>
      </c>
      <c r="U388" s="146">
        <f t="shared" si="190"/>
        <v>0</v>
      </c>
      <c r="V388" s="146">
        <f t="shared" si="190"/>
        <v>0</v>
      </c>
      <c r="W388" s="146">
        <f t="shared" si="190"/>
        <v>0</v>
      </c>
      <c r="X388" s="146">
        <f t="shared" si="190"/>
        <v>0</v>
      </c>
      <c r="Y388" s="146">
        <f t="shared" si="191"/>
        <v>0</v>
      </c>
      <c r="Z388" s="146">
        <f t="shared" si="191"/>
        <v>0</v>
      </c>
      <c r="AA388" s="146">
        <f t="shared" si="191"/>
        <v>0</v>
      </c>
      <c r="AB388" s="146">
        <f t="shared" si="191"/>
        <v>0</v>
      </c>
      <c r="AC388" s="146">
        <f t="shared" si="191"/>
        <v>0</v>
      </c>
      <c r="AD388" s="146">
        <f t="shared" si="191"/>
        <v>0</v>
      </c>
      <c r="AE388" s="146">
        <f t="shared" si="191"/>
        <v>0</v>
      </c>
      <c r="AF388" s="146">
        <f t="shared" si="191"/>
        <v>0</v>
      </c>
      <c r="AG388" s="146">
        <f t="shared" si="191"/>
        <v>0</v>
      </c>
      <c r="AH388" s="146">
        <f t="shared" si="191"/>
        <v>0</v>
      </c>
      <c r="AI388" s="146">
        <f t="shared" si="191"/>
        <v>0</v>
      </c>
      <c r="AJ388" s="146">
        <f t="shared" si="191"/>
        <v>0</v>
      </c>
      <c r="AK388" s="146">
        <f t="shared" si="191"/>
        <v>0</v>
      </c>
      <c r="AL388" s="146">
        <f t="shared" si="191"/>
        <v>0</v>
      </c>
      <c r="AM388" s="146">
        <f t="shared" si="191"/>
        <v>0</v>
      </c>
      <c r="AN388" s="146">
        <f t="shared" si="191"/>
        <v>0.2857142857142857</v>
      </c>
      <c r="AO388" s="146">
        <f t="shared" si="191"/>
        <v>1</v>
      </c>
      <c r="AP388" s="146">
        <f t="shared" si="191"/>
        <v>1</v>
      </c>
      <c r="AQ388" s="146">
        <f t="shared" si="191"/>
        <v>1</v>
      </c>
      <c r="AR388" s="146">
        <f t="shared" si="191"/>
        <v>1</v>
      </c>
      <c r="AS388" s="146">
        <f t="shared" si="191"/>
        <v>1</v>
      </c>
      <c r="AT388" s="146">
        <f t="shared" si="191"/>
        <v>1</v>
      </c>
      <c r="AU388" s="146">
        <f t="shared" si="191"/>
        <v>1</v>
      </c>
      <c r="AV388" s="146">
        <f t="shared" si="191"/>
        <v>1</v>
      </c>
      <c r="AW388" s="146">
        <f t="shared" si="191"/>
        <v>1</v>
      </c>
      <c r="AX388" s="146">
        <f t="shared" si="191"/>
        <v>1</v>
      </c>
      <c r="AY388" s="146">
        <f t="shared" si="191"/>
        <v>1</v>
      </c>
      <c r="AZ388" s="146">
        <f t="shared" si="191"/>
        <v>1</v>
      </c>
      <c r="BA388" s="146">
        <f t="shared" si="191"/>
        <v>1</v>
      </c>
      <c r="BB388" s="146">
        <f t="shared" si="191"/>
        <v>1</v>
      </c>
      <c r="BC388" s="146">
        <f t="shared" si="191"/>
        <v>1</v>
      </c>
      <c r="BD388" s="146">
        <f t="shared" si="191"/>
        <v>1</v>
      </c>
      <c r="BE388" s="146">
        <f t="shared" si="192"/>
        <v>1</v>
      </c>
      <c r="BF388" s="146">
        <f t="shared" si="192"/>
        <v>1</v>
      </c>
      <c r="BG388" s="146">
        <f t="shared" si="192"/>
        <v>1</v>
      </c>
      <c r="BH388" s="146">
        <f t="shared" si="192"/>
        <v>1</v>
      </c>
      <c r="BI388" s="146">
        <f t="shared" si="192"/>
        <v>1</v>
      </c>
      <c r="BJ388" s="146">
        <f t="shared" si="192"/>
        <v>1</v>
      </c>
      <c r="BK388" s="146">
        <f t="shared" si="192"/>
        <v>1</v>
      </c>
      <c r="BL388" s="146">
        <f t="shared" si="192"/>
        <v>1</v>
      </c>
      <c r="BM388" s="146">
        <f t="shared" si="192"/>
        <v>1</v>
      </c>
      <c r="BN388" s="146">
        <f t="shared" si="192"/>
        <v>1</v>
      </c>
      <c r="BO388" s="146">
        <f t="shared" si="192"/>
        <v>1</v>
      </c>
    </row>
    <row r="389" spans="1:67" ht="15.75" x14ac:dyDescent="0.25">
      <c r="A389" s="112"/>
      <c r="B389" s="145" t="s">
        <v>1398</v>
      </c>
      <c r="C389" s="145" t="s">
        <v>1399</v>
      </c>
      <c r="D389" s="145" t="s">
        <v>730</v>
      </c>
      <c r="E389" s="224">
        <f>VLOOKUP(B389,'Cuadro Control'!C429:J2319,8,FALSE)</f>
        <v>1212623361.2117648</v>
      </c>
      <c r="F389" s="146">
        <f t="shared" si="189"/>
        <v>0.22841447185013161</v>
      </c>
      <c r="G389" s="147">
        <v>46435</v>
      </c>
      <c r="H389" s="147">
        <v>46450</v>
      </c>
      <c r="I389" s="146">
        <f t="shared" si="190"/>
        <v>0</v>
      </c>
      <c r="J389" s="146">
        <f t="shared" si="190"/>
        <v>0</v>
      </c>
      <c r="K389" s="146">
        <f t="shared" si="190"/>
        <v>0</v>
      </c>
      <c r="L389" s="146">
        <f t="shared" si="190"/>
        <v>0</v>
      </c>
      <c r="M389" s="146">
        <f t="shared" si="190"/>
        <v>0</v>
      </c>
      <c r="N389" s="146">
        <f t="shared" si="190"/>
        <v>0</v>
      </c>
      <c r="O389" s="146">
        <f t="shared" si="190"/>
        <v>0</v>
      </c>
      <c r="P389" s="146">
        <f t="shared" si="190"/>
        <v>0</v>
      </c>
      <c r="Q389" s="146">
        <f t="shared" si="190"/>
        <v>0</v>
      </c>
      <c r="R389" s="146">
        <f t="shared" si="190"/>
        <v>0</v>
      </c>
      <c r="S389" s="146">
        <f t="shared" si="190"/>
        <v>0</v>
      </c>
      <c r="T389" s="146">
        <f t="shared" si="190"/>
        <v>0</v>
      </c>
      <c r="U389" s="146">
        <f t="shared" si="190"/>
        <v>0</v>
      </c>
      <c r="V389" s="146">
        <f t="shared" si="190"/>
        <v>0</v>
      </c>
      <c r="W389" s="146">
        <f t="shared" si="190"/>
        <v>0</v>
      </c>
      <c r="X389" s="146">
        <f t="shared" si="190"/>
        <v>0</v>
      </c>
      <c r="Y389" s="146">
        <f t="shared" si="191"/>
        <v>0</v>
      </c>
      <c r="Z389" s="146">
        <f t="shared" si="191"/>
        <v>0</v>
      </c>
      <c r="AA389" s="146">
        <f t="shared" si="191"/>
        <v>0</v>
      </c>
      <c r="AB389" s="146">
        <f t="shared" si="191"/>
        <v>0</v>
      </c>
      <c r="AC389" s="146">
        <f t="shared" si="191"/>
        <v>0</v>
      </c>
      <c r="AD389" s="146">
        <f t="shared" si="191"/>
        <v>0</v>
      </c>
      <c r="AE389" s="146">
        <f t="shared" si="191"/>
        <v>0</v>
      </c>
      <c r="AF389" s="146">
        <f t="shared" si="191"/>
        <v>0</v>
      </c>
      <c r="AG389" s="146">
        <f t="shared" si="191"/>
        <v>0</v>
      </c>
      <c r="AH389" s="146">
        <f t="shared" si="191"/>
        <v>0</v>
      </c>
      <c r="AI389" s="146">
        <f t="shared" si="191"/>
        <v>0</v>
      </c>
      <c r="AJ389" s="146">
        <f t="shared" si="191"/>
        <v>0</v>
      </c>
      <c r="AK389" s="146">
        <f t="shared" si="191"/>
        <v>0</v>
      </c>
      <c r="AL389" s="146">
        <f t="shared" si="191"/>
        <v>0</v>
      </c>
      <c r="AM389" s="146">
        <f t="shared" si="191"/>
        <v>0</v>
      </c>
      <c r="AN389" s="146">
        <f t="shared" si="191"/>
        <v>0</v>
      </c>
      <c r="AO389" s="146">
        <f t="shared" si="191"/>
        <v>0.1875</v>
      </c>
      <c r="AP389" s="146">
        <f t="shared" si="191"/>
        <v>0.625</v>
      </c>
      <c r="AQ389" s="146">
        <f t="shared" si="191"/>
        <v>1</v>
      </c>
      <c r="AR389" s="146">
        <f t="shared" si="191"/>
        <v>1</v>
      </c>
      <c r="AS389" s="146">
        <f t="shared" si="191"/>
        <v>1</v>
      </c>
      <c r="AT389" s="146">
        <f t="shared" si="191"/>
        <v>1</v>
      </c>
      <c r="AU389" s="146">
        <f t="shared" si="191"/>
        <v>1</v>
      </c>
      <c r="AV389" s="146">
        <f t="shared" si="191"/>
        <v>1</v>
      </c>
      <c r="AW389" s="146">
        <f t="shared" si="191"/>
        <v>1</v>
      </c>
      <c r="AX389" s="146">
        <f t="shared" si="191"/>
        <v>1</v>
      </c>
      <c r="AY389" s="146">
        <f t="shared" si="191"/>
        <v>1</v>
      </c>
      <c r="AZ389" s="146">
        <f t="shared" si="191"/>
        <v>1</v>
      </c>
      <c r="BA389" s="146">
        <f t="shared" si="191"/>
        <v>1</v>
      </c>
      <c r="BB389" s="146">
        <f t="shared" si="191"/>
        <v>1</v>
      </c>
      <c r="BC389" s="146">
        <f t="shared" si="191"/>
        <v>1</v>
      </c>
      <c r="BD389" s="146">
        <f t="shared" si="191"/>
        <v>1</v>
      </c>
      <c r="BE389" s="146">
        <f t="shared" si="192"/>
        <v>1</v>
      </c>
      <c r="BF389" s="146">
        <f t="shared" si="192"/>
        <v>1</v>
      </c>
      <c r="BG389" s="146">
        <f t="shared" si="192"/>
        <v>1</v>
      </c>
      <c r="BH389" s="146">
        <f t="shared" si="192"/>
        <v>1</v>
      </c>
      <c r="BI389" s="146">
        <f t="shared" si="192"/>
        <v>1</v>
      </c>
      <c r="BJ389" s="146">
        <f t="shared" si="192"/>
        <v>1</v>
      </c>
      <c r="BK389" s="146">
        <f t="shared" si="192"/>
        <v>1</v>
      </c>
      <c r="BL389" s="146">
        <f t="shared" si="192"/>
        <v>1</v>
      </c>
      <c r="BM389" s="146">
        <f t="shared" si="192"/>
        <v>1</v>
      </c>
      <c r="BN389" s="146">
        <f t="shared" si="192"/>
        <v>1</v>
      </c>
      <c r="BO389" s="146">
        <f t="shared" si="192"/>
        <v>1</v>
      </c>
    </row>
    <row r="390" spans="1:67" ht="15.75" x14ac:dyDescent="0.25">
      <c r="A390" s="112"/>
      <c r="B390" s="145" t="s">
        <v>1400</v>
      </c>
      <c r="C390" s="145" t="s">
        <v>1401</v>
      </c>
      <c r="D390" s="145" t="s">
        <v>6</v>
      </c>
      <c r="E390" s="224">
        <f>VLOOKUP(B390,'Cuadro Control'!C430:J2320,8,FALSE)</f>
        <v>0</v>
      </c>
      <c r="F390" s="146">
        <f t="shared" si="189"/>
        <v>0</v>
      </c>
      <c r="G390" s="147">
        <v>46506</v>
      </c>
      <c r="H390" s="147">
        <v>46510</v>
      </c>
      <c r="I390" s="146">
        <f t="shared" si="190"/>
        <v>0</v>
      </c>
      <c r="J390" s="146">
        <f t="shared" si="190"/>
        <v>0</v>
      </c>
      <c r="K390" s="146">
        <f t="shared" si="190"/>
        <v>0</v>
      </c>
      <c r="L390" s="146">
        <f t="shared" si="190"/>
        <v>0</v>
      </c>
      <c r="M390" s="146">
        <f t="shared" si="190"/>
        <v>0</v>
      </c>
      <c r="N390" s="146">
        <f t="shared" si="190"/>
        <v>0</v>
      </c>
      <c r="O390" s="146">
        <f t="shared" si="190"/>
        <v>0</v>
      </c>
      <c r="P390" s="146">
        <f t="shared" si="190"/>
        <v>0</v>
      </c>
      <c r="Q390" s="146">
        <f t="shared" si="190"/>
        <v>0</v>
      </c>
      <c r="R390" s="146">
        <f t="shared" si="190"/>
        <v>0</v>
      </c>
      <c r="S390" s="146">
        <f t="shared" si="190"/>
        <v>0</v>
      </c>
      <c r="T390" s="146">
        <f t="shared" si="190"/>
        <v>0</v>
      </c>
      <c r="U390" s="146">
        <f t="shared" si="190"/>
        <v>0</v>
      </c>
      <c r="V390" s="146">
        <f t="shared" si="190"/>
        <v>0</v>
      </c>
      <c r="W390" s="146">
        <f t="shared" si="190"/>
        <v>0</v>
      </c>
      <c r="X390" s="146">
        <f t="shared" si="190"/>
        <v>0</v>
      </c>
      <c r="Y390" s="146">
        <f t="shared" si="191"/>
        <v>0</v>
      </c>
      <c r="Z390" s="146">
        <f t="shared" si="191"/>
        <v>0</v>
      </c>
      <c r="AA390" s="146">
        <f t="shared" si="191"/>
        <v>0</v>
      </c>
      <c r="AB390" s="146">
        <f t="shared" si="191"/>
        <v>0</v>
      </c>
      <c r="AC390" s="146">
        <f t="shared" si="191"/>
        <v>0</v>
      </c>
      <c r="AD390" s="146">
        <f t="shared" si="191"/>
        <v>0</v>
      </c>
      <c r="AE390" s="146">
        <f t="shared" si="191"/>
        <v>0</v>
      </c>
      <c r="AF390" s="146">
        <f t="shared" si="191"/>
        <v>0</v>
      </c>
      <c r="AG390" s="146">
        <f t="shared" si="191"/>
        <v>0</v>
      </c>
      <c r="AH390" s="146">
        <f t="shared" si="191"/>
        <v>0</v>
      </c>
      <c r="AI390" s="146">
        <f t="shared" si="191"/>
        <v>0</v>
      </c>
      <c r="AJ390" s="146">
        <f t="shared" si="191"/>
        <v>0</v>
      </c>
      <c r="AK390" s="146">
        <f t="shared" si="191"/>
        <v>0</v>
      </c>
      <c r="AL390" s="146">
        <f t="shared" si="191"/>
        <v>0</v>
      </c>
      <c r="AM390" s="146">
        <f t="shared" si="191"/>
        <v>0</v>
      </c>
      <c r="AN390" s="146">
        <f t="shared" si="191"/>
        <v>0</v>
      </c>
      <c r="AO390" s="146">
        <f t="shared" si="191"/>
        <v>0</v>
      </c>
      <c r="AP390" s="146">
        <f t="shared" si="191"/>
        <v>0</v>
      </c>
      <c r="AQ390" s="146">
        <f t="shared" si="191"/>
        <v>0</v>
      </c>
      <c r="AR390" s="146">
        <f t="shared" si="191"/>
        <v>0</v>
      </c>
      <c r="AS390" s="146">
        <f t="shared" si="191"/>
        <v>0</v>
      </c>
      <c r="AT390" s="146">
        <f t="shared" si="191"/>
        <v>0</v>
      </c>
      <c r="AU390" s="146">
        <f t="shared" si="191"/>
        <v>0</v>
      </c>
      <c r="AV390" s="146">
        <f t="shared" si="191"/>
        <v>0</v>
      </c>
      <c r="AW390" s="146">
        <f t="shared" si="191"/>
        <v>0</v>
      </c>
      <c r="AX390" s="146">
        <f t="shared" si="191"/>
        <v>0</v>
      </c>
      <c r="AY390" s="146">
        <f t="shared" si="191"/>
        <v>0.4</v>
      </c>
      <c r="AZ390" s="146">
        <f t="shared" si="191"/>
        <v>1</v>
      </c>
      <c r="BA390" s="146">
        <f t="shared" si="191"/>
        <v>1</v>
      </c>
      <c r="BB390" s="146">
        <f t="shared" si="191"/>
        <v>1</v>
      </c>
      <c r="BC390" s="146">
        <f t="shared" si="191"/>
        <v>1</v>
      </c>
      <c r="BD390" s="146">
        <f t="shared" ref="BD390:BO397" si="193">IF($G390=0,0,IF(BD$6&lt;$G390,0,IF(BD$6&gt;$H390,1,(BD$6-$G390+1)/($H390-$G390+1))))</f>
        <v>1</v>
      </c>
      <c r="BE390" s="146">
        <f t="shared" si="193"/>
        <v>1</v>
      </c>
      <c r="BF390" s="146">
        <f t="shared" si="193"/>
        <v>1</v>
      </c>
      <c r="BG390" s="146">
        <f t="shared" si="193"/>
        <v>1</v>
      </c>
      <c r="BH390" s="146">
        <f t="shared" si="193"/>
        <v>1</v>
      </c>
      <c r="BI390" s="146">
        <f t="shared" si="193"/>
        <v>1</v>
      </c>
      <c r="BJ390" s="146">
        <f t="shared" si="193"/>
        <v>1</v>
      </c>
      <c r="BK390" s="146">
        <f t="shared" si="193"/>
        <v>1</v>
      </c>
      <c r="BL390" s="146">
        <f t="shared" si="193"/>
        <v>1</v>
      </c>
      <c r="BM390" s="146">
        <f t="shared" si="193"/>
        <v>1</v>
      </c>
      <c r="BN390" s="146">
        <f t="shared" si="193"/>
        <v>1</v>
      </c>
      <c r="BO390" s="146">
        <f t="shared" si="193"/>
        <v>1</v>
      </c>
    </row>
    <row r="391" spans="1:67" ht="31.5" x14ac:dyDescent="0.25">
      <c r="A391" s="112"/>
      <c r="B391" s="148" t="s">
        <v>1402</v>
      </c>
      <c r="C391" s="148" t="s">
        <v>1403</v>
      </c>
      <c r="D391" s="148" t="s">
        <v>3</v>
      </c>
      <c r="E391" s="225">
        <f>VLOOKUP(B391,'Cuadro Control'!C431:J2321,8,FALSE)</f>
        <v>0</v>
      </c>
      <c r="F391" s="149">
        <f t="shared" si="189"/>
        <v>0</v>
      </c>
      <c r="G391" s="150">
        <v>46510</v>
      </c>
      <c r="H391" s="150">
        <v>46510</v>
      </c>
      <c r="I391" s="149">
        <f t="shared" si="190"/>
        <v>0</v>
      </c>
      <c r="J391" s="149">
        <f t="shared" si="190"/>
        <v>0</v>
      </c>
      <c r="K391" s="149">
        <f t="shared" si="190"/>
        <v>0</v>
      </c>
      <c r="L391" s="149">
        <f t="shared" si="190"/>
        <v>0</v>
      </c>
      <c r="M391" s="149">
        <f t="shared" si="190"/>
        <v>0</v>
      </c>
      <c r="N391" s="149">
        <f t="shared" si="190"/>
        <v>0</v>
      </c>
      <c r="O391" s="149">
        <f t="shared" si="190"/>
        <v>0</v>
      </c>
      <c r="P391" s="149">
        <f t="shared" si="190"/>
        <v>0</v>
      </c>
      <c r="Q391" s="149">
        <f t="shared" si="190"/>
        <v>0</v>
      </c>
      <c r="R391" s="149">
        <f t="shared" si="190"/>
        <v>0</v>
      </c>
      <c r="S391" s="149">
        <f t="shared" si="190"/>
        <v>0</v>
      </c>
      <c r="T391" s="149">
        <f t="shared" si="190"/>
        <v>0</v>
      </c>
      <c r="U391" s="149">
        <f t="shared" si="190"/>
        <v>0</v>
      </c>
      <c r="V391" s="149">
        <f t="shared" si="190"/>
        <v>0</v>
      </c>
      <c r="W391" s="149">
        <f t="shared" si="190"/>
        <v>0</v>
      </c>
      <c r="X391" s="149">
        <f t="shared" si="190"/>
        <v>0</v>
      </c>
      <c r="Y391" s="149">
        <f t="shared" ref="Y391:BD397" si="194">IF($G391=0,0,IF(Y$6&lt;$G391,0,IF(Y$6&gt;$H391,1,(Y$6-$G391+1)/($H391-$G391+1))))</f>
        <v>0</v>
      </c>
      <c r="Z391" s="149">
        <f t="shared" si="194"/>
        <v>0</v>
      </c>
      <c r="AA391" s="149">
        <f t="shared" si="194"/>
        <v>0</v>
      </c>
      <c r="AB391" s="149">
        <f t="shared" si="194"/>
        <v>0</v>
      </c>
      <c r="AC391" s="149">
        <f t="shared" si="194"/>
        <v>0</v>
      </c>
      <c r="AD391" s="149">
        <f t="shared" si="194"/>
        <v>0</v>
      </c>
      <c r="AE391" s="149">
        <f t="shared" si="194"/>
        <v>0</v>
      </c>
      <c r="AF391" s="149">
        <f t="shared" si="194"/>
        <v>0</v>
      </c>
      <c r="AG391" s="149">
        <f t="shared" si="194"/>
        <v>0</v>
      </c>
      <c r="AH391" s="149">
        <f t="shared" si="194"/>
        <v>0</v>
      </c>
      <c r="AI391" s="149">
        <f t="shared" si="194"/>
        <v>0</v>
      </c>
      <c r="AJ391" s="149">
        <f t="shared" si="194"/>
        <v>0</v>
      </c>
      <c r="AK391" s="149">
        <f t="shared" si="194"/>
        <v>0</v>
      </c>
      <c r="AL391" s="149">
        <f t="shared" si="194"/>
        <v>0</v>
      </c>
      <c r="AM391" s="149">
        <f t="shared" si="194"/>
        <v>0</v>
      </c>
      <c r="AN391" s="149">
        <f t="shared" si="194"/>
        <v>0</v>
      </c>
      <c r="AO391" s="149">
        <f t="shared" si="194"/>
        <v>0</v>
      </c>
      <c r="AP391" s="149">
        <f t="shared" si="194"/>
        <v>0</v>
      </c>
      <c r="AQ391" s="149">
        <f t="shared" si="194"/>
        <v>0</v>
      </c>
      <c r="AR391" s="149">
        <f t="shared" si="194"/>
        <v>0</v>
      </c>
      <c r="AS391" s="149">
        <f t="shared" si="194"/>
        <v>0</v>
      </c>
      <c r="AT391" s="149">
        <f t="shared" si="194"/>
        <v>0</v>
      </c>
      <c r="AU391" s="149">
        <f t="shared" si="194"/>
        <v>0</v>
      </c>
      <c r="AV391" s="149">
        <f t="shared" si="194"/>
        <v>0</v>
      </c>
      <c r="AW391" s="149">
        <f t="shared" si="194"/>
        <v>0</v>
      </c>
      <c r="AX391" s="149">
        <f t="shared" si="194"/>
        <v>0</v>
      </c>
      <c r="AY391" s="149">
        <f t="shared" si="194"/>
        <v>0</v>
      </c>
      <c r="AZ391" s="149">
        <f t="shared" si="194"/>
        <v>1</v>
      </c>
      <c r="BA391" s="149">
        <f t="shared" si="194"/>
        <v>1</v>
      </c>
      <c r="BB391" s="149">
        <f t="shared" si="194"/>
        <v>1</v>
      </c>
      <c r="BC391" s="149">
        <f t="shared" si="194"/>
        <v>1</v>
      </c>
      <c r="BD391" s="149">
        <f t="shared" si="194"/>
        <v>1</v>
      </c>
      <c r="BE391" s="149">
        <f t="shared" si="193"/>
        <v>1</v>
      </c>
      <c r="BF391" s="149">
        <f t="shared" si="193"/>
        <v>1</v>
      </c>
      <c r="BG391" s="149">
        <f t="shared" si="193"/>
        <v>1</v>
      </c>
      <c r="BH391" s="149">
        <f t="shared" si="193"/>
        <v>1</v>
      </c>
      <c r="BI391" s="149">
        <f t="shared" si="193"/>
        <v>1</v>
      </c>
      <c r="BJ391" s="149">
        <f t="shared" si="193"/>
        <v>1</v>
      </c>
      <c r="BK391" s="149">
        <f t="shared" si="193"/>
        <v>1</v>
      </c>
      <c r="BL391" s="149">
        <f t="shared" si="193"/>
        <v>1</v>
      </c>
      <c r="BM391" s="149">
        <f t="shared" si="193"/>
        <v>1</v>
      </c>
      <c r="BN391" s="149">
        <f t="shared" si="193"/>
        <v>1</v>
      </c>
      <c r="BO391" s="149">
        <f t="shared" si="193"/>
        <v>1</v>
      </c>
    </row>
    <row r="392" spans="1:67" ht="15.75" x14ac:dyDescent="0.25">
      <c r="A392" s="112"/>
      <c r="B392" s="145" t="s">
        <v>1404</v>
      </c>
      <c r="C392" s="145" t="s">
        <v>1405</v>
      </c>
      <c r="D392" s="145" t="s">
        <v>8</v>
      </c>
      <c r="E392" s="224">
        <f>VLOOKUP(B392,'Cuadro Control'!C432:J2322,8,FALSE)</f>
        <v>1230815225.9452939</v>
      </c>
      <c r="F392" s="146">
        <f t="shared" si="189"/>
        <v>0.2318411625341423</v>
      </c>
      <c r="G392" s="147">
        <v>46510</v>
      </c>
      <c r="H392" s="147">
        <v>46511</v>
      </c>
      <c r="I392" s="146">
        <f t="shared" si="190"/>
        <v>0</v>
      </c>
      <c r="J392" s="146">
        <f t="shared" si="190"/>
        <v>0</v>
      </c>
      <c r="K392" s="146">
        <f t="shared" si="190"/>
        <v>0</v>
      </c>
      <c r="L392" s="146">
        <f t="shared" si="190"/>
        <v>0</v>
      </c>
      <c r="M392" s="146">
        <f t="shared" si="190"/>
        <v>0</v>
      </c>
      <c r="N392" s="146">
        <f t="shared" si="190"/>
        <v>0</v>
      </c>
      <c r="O392" s="146">
        <f t="shared" si="190"/>
        <v>0</v>
      </c>
      <c r="P392" s="146">
        <f t="shared" si="190"/>
        <v>0</v>
      </c>
      <c r="Q392" s="146">
        <f t="shared" si="190"/>
        <v>0</v>
      </c>
      <c r="R392" s="146">
        <f t="shared" si="190"/>
        <v>0</v>
      </c>
      <c r="S392" s="146">
        <f t="shared" si="190"/>
        <v>0</v>
      </c>
      <c r="T392" s="146">
        <f t="shared" si="190"/>
        <v>0</v>
      </c>
      <c r="U392" s="146">
        <f t="shared" si="190"/>
        <v>0</v>
      </c>
      <c r="V392" s="146">
        <f t="shared" si="190"/>
        <v>0</v>
      </c>
      <c r="W392" s="146">
        <f t="shared" si="190"/>
        <v>0</v>
      </c>
      <c r="X392" s="146">
        <f t="shared" si="190"/>
        <v>0</v>
      </c>
      <c r="Y392" s="146">
        <f t="shared" si="194"/>
        <v>0</v>
      </c>
      <c r="Z392" s="146">
        <f t="shared" si="194"/>
        <v>0</v>
      </c>
      <c r="AA392" s="146">
        <f t="shared" si="194"/>
        <v>0</v>
      </c>
      <c r="AB392" s="146">
        <f t="shared" si="194"/>
        <v>0</v>
      </c>
      <c r="AC392" s="146">
        <f t="shared" si="194"/>
        <v>0</v>
      </c>
      <c r="AD392" s="146">
        <f t="shared" si="194"/>
        <v>0</v>
      </c>
      <c r="AE392" s="146">
        <f t="shared" si="194"/>
        <v>0</v>
      </c>
      <c r="AF392" s="146">
        <f t="shared" si="194"/>
        <v>0</v>
      </c>
      <c r="AG392" s="146">
        <f t="shared" si="194"/>
        <v>0</v>
      </c>
      <c r="AH392" s="146">
        <f t="shared" si="194"/>
        <v>0</v>
      </c>
      <c r="AI392" s="146">
        <f t="shared" si="194"/>
        <v>0</v>
      </c>
      <c r="AJ392" s="146">
        <f t="shared" si="194"/>
        <v>0</v>
      </c>
      <c r="AK392" s="146">
        <f t="shared" si="194"/>
        <v>0</v>
      </c>
      <c r="AL392" s="146">
        <f t="shared" si="194"/>
        <v>0</v>
      </c>
      <c r="AM392" s="146">
        <f t="shared" si="194"/>
        <v>0</v>
      </c>
      <c r="AN392" s="146">
        <f t="shared" si="194"/>
        <v>0</v>
      </c>
      <c r="AO392" s="146">
        <f t="shared" si="194"/>
        <v>0</v>
      </c>
      <c r="AP392" s="146">
        <f t="shared" si="194"/>
        <v>0</v>
      </c>
      <c r="AQ392" s="146">
        <f t="shared" si="194"/>
        <v>0</v>
      </c>
      <c r="AR392" s="146">
        <f t="shared" si="194"/>
        <v>0</v>
      </c>
      <c r="AS392" s="146">
        <f t="shared" si="194"/>
        <v>0</v>
      </c>
      <c r="AT392" s="146">
        <f t="shared" si="194"/>
        <v>0</v>
      </c>
      <c r="AU392" s="146">
        <f t="shared" si="194"/>
        <v>0</v>
      </c>
      <c r="AV392" s="146">
        <f t="shared" si="194"/>
        <v>0</v>
      </c>
      <c r="AW392" s="146">
        <f t="shared" si="194"/>
        <v>0</v>
      </c>
      <c r="AX392" s="146">
        <f t="shared" si="194"/>
        <v>0</v>
      </c>
      <c r="AY392" s="146">
        <f t="shared" si="194"/>
        <v>0</v>
      </c>
      <c r="AZ392" s="146">
        <f t="shared" si="194"/>
        <v>1</v>
      </c>
      <c r="BA392" s="146">
        <f t="shared" si="194"/>
        <v>1</v>
      </c>
      <c r="BB392" s="146">
        <f t="shared" si="194"/>
        <v>1</v>
      </c>
      <c r="BC392" s="146">
        <f t="shared" si="194"/>
        <v>1</v>
      </c>
      <c r="BD392" s="146">
        <f t="shared" si="194"/>
        <v>1</v>
      </c>
      <c r="BE392" s="146">
        <f t="shared" si="193"/>
        <v>1</v>
      </c>
      <c r="BF392" s="146">
        <f t="shared" si="193"/>
        <v>1</v>
      </c>
      <c r="BG392" s="146">
        <f t="shared" si="193"/>
        <v>1</v>
      </c>
      <c r="BH392" s="146">
        <f t="shared" si="193"/>
        <v>1</v>
      </c>
      <c r="BI392" s="146">
        <f t="shared" si="193"/>
        <v>1</v>
      </c>
      <c r="BJ392" s="146">
        <f t="shared" si="193"/>
        <v>1</v>
      </c>
      <c r="BK392" s="146">
        <f t="shared" si="193"/>
        <v>1</v>
      </c>
      <c r="BL392" s="146">
        <f t="shared" si="193"/>
        <v>1</v>
      </c>
      <c r="BM392" s="146">
        <f t="shared" si="193"/>
        <v>1</v>
      </c>
      <c r="BN392" s="146">
        <f t="shared" si="193"/>
        <v>1</v>
      </c>
      <c r="BO392" s="146">
        <f t="shared" si="193"/>
        <v>1</v>
      </c>
    </row>
    <row r="393" spans="1:67" ht="15.75" x14ac:dyDescent="0.25">
      <c r="A393" s="112"/>
      <c r="B393" s="145" t="s">
        <v>1406</v>
      </c>
      <c r="C393" s="145" t="s">
        <v>1407</v>
      </c>
      <c r="D393" s="145" t="s">
        <v>26</v>
      </c>
      <c r="E393" s="224">
        <f>VLOOKUP(B393,'Cuadro Control'!C433:J2323,8,FALSE)</f>
        <v>0</v>
      </c>
      <c r="F393" s="146">
        <f t="shared" si="189"/>
        <v>0</v>
      </c>
      <c r="G393" s="147">
        <v>46511</v>
      </c>
      <c r="H393" s="147">
        <v>46519</v>
      </c>
      <c r="I393" s="146">
        <f t="shared" si="190"/>
        <v>0</v>
      </c>
      <c r="J393" s="146">
        <f t="shared" si="190"/>
        <v>0</v>
      </c>
      <c r="K393" s="146">
        <f t="shared" si="190"/>
        <v>0</v>
      </c>
      <c r="L393" s="146">
        <f t="shared" si="190"/>
        <v>0</v>
      </c>
      <c r="M393" s="146">
        <f t="shared" si="190"/>
        <v>0</v>
      </c>
      <c r="N393" s="146">
        <f t="shared" si="190"/>
        <v>0</v>
      </c>
      <c r="O393" s="146">
        <f t="shared" si="190"/>
        <v>0</v>
      </c>
      <c r="P393" s="146">
        <f t="shared" si="190"/>
        <v>0</v>
      </c>
      <c r="Q393" s="146">
        <f t="shared" si="190"/>
        <v>0</v>
      </c>
      <c r="R393" s="146">
        <f t="shared" si="190"/>
        <v>0</v>
      </c>
      <c r="S393" s="146">
        <f t="shared" si="190"/>
        <v>0</v>
      </c>
      <c r="T393" s="146">
        <f t="shared" si="190"/>
        <v>0</v>
      </c>
      <c r="U393" s="146">
        <f t="shared" si="190"/>
        <v>0</v>
      </c>
      <c r="V393" s="146">
        <f t="shared" si="190"/>
        <v>0</v>
      </c>
      <c r="W393" s="146">
        <f t="shared" si="190"/>
        <v>0</v>
      </c>
      <c r="X393" s="146">
        <f t="shared" si="190"/>
        <v>0</v>
      </c>
      <c r="Y393" s="146">
        <f t="shared" si="194"/>
        <v>0</v>
      </c>
      <c r="Z393" s="146">
        <f t="shared" si="194"/>
        <v>0</v>
      </c>
      <c r="AA393" s="146">
        <f t="shared" si="194"/>
        <v>0</v>
      </c>
      <c r="AB393" s="146">
        <f t="shared" si="194"/>
        <v>0</v>
      </c>
      <c r="AC393" s="146">
        <f t="shared" si="194"/>
        <v>0</v>
      </c>
      <c r="AD393" s="146">
        <f t="shared" si="194"/>
        <v>0</v>
      </c>
      <c r="AE393" s="146">
        <f t="shared" si="194"/>
        <v>0</v>
      </c>
      <c r="AF393" s="146">
        <f t="shared" si="194"/>
        <v>0</v>
      </c>
      <c r="AG393" s="146">
        <f t="shared" si="194"/>
        <v>0</v>
      </c>
      <c r="AH393" s="146">
        <f t="shared" si="194"/>
        <v>0</v>
      </c>
      <c r="AI393" s="146">
        <f t="shared" si="194"/>
        <v>0</v>
      </c>
      <c r="AJ393" s="146">
        <f t="shared" si="194"/>
        <v>0</v>
      </c>
      <c r="AK393" s="146">
        <f t="shared" si="194"/>
        <v>0</v>
      </c>
      <c r="AL393" s="146">
        <f t="shared" si="194"/>
        <v>0</v>
      </c>
      <c r="AM393" s="146">
        <f t="shared" si="194"/>
        <v>0</v>
      </c>
      <c r="AN393" s="146">
        <f t="shared" si="194"/>
        <v>0</v>
      </c>
      <c r="AO393" s="146">
        <f t="shared" si="194"/>
        <v>0</v>
      </c>
      <c r="AP393" s="146">
        <f t="shared" si="194"/>
        <v>0</v>
      </c>
      <c r="AQ393" s="146">
        <f t="shared" si="194"/>
        <v>0</v>
      </c>
      <c r="AR393" s="146">
        <f t="shared" si="194"/>
        <v>0</v>
      </c>
      <c r="AS393" s="146">
        <f t="shared" si="194"/>
        <v>0</v>
      </c>
      <c r="AT393" s="146">
        <f t="shared" si="194"/>
        <v>0</v>
      </c>
      <c r="AU393" s="146">
        <f t="shared" si="194"/>
        <v>0</v>
      </c>
      <c r="AV393" s="146">
        <f t="shared" si="194"/>
        <v>0</v>
      </c>
      <c r="AW393" s="146">
        <f t="shared" si="194"/>
        <v>0</v>
      </c>
      <c r="AX393" s="146">
        <f t="shared" si="194"/>
        <v>0</v>
      </c>
      <c r="AY393" s="146">
        <f t="shared" si="194"/>
        <v>0</v>
      </c>
      <c r="AZ393" s="146">
        <f t="shared" si="194"/>
        <v>0.44444444444444442</v>
      </c>
      <c r="BA393" s="146">
        <f t="shared" si="194"/>
        <v>1</v>
      </c>
      <c r="BB393" s="146">
        <f t="shared" si="194"/>
        <v>1</v>
      </c>
      <c r="BC393" s="146">
        <f t="shared" si="194"/>
        <v>1</v>
      </c>
      <c r="BD393" s="146">
        <f t="shared" si="194"/>
        <v>1</v>
      </c>
      <c r="BE393" s="146">
        <f t="shared" si="193"/>
        <v>1</v>
      </c>
      <c r="BF393" s="146">
        <f t="shared" si="193"/>
        <v>1</v>
      </c>
      <c r="BG393" s="146">
        <f t="shared" si="193"/>
        <v>1</v>
      </c>
      <c r="BH393" s="146">
        <f t="shared" si="193"/>
        <v>1</v>
      </c>
      <c r="BI393" s="146">
        <f t="shared" si="193"/>
        <v>1</v>
      </c>
      <c r="BJ393" s="146">
        <f t="shared" si="193"/>
        <v>1</v>
      </c>
      <c r="BK393" s="146">
        <f t="shared" si="193"/>
        <v>1</v>
      </c>
      <c r="BL393" s="146">
        <f t="shared" si="193"/>
        <v>1</v>
      </c>
      <c r="BM393" s="146">
        <f t="shared" si="193"/>
        <v>1</v>
      </c>
      <c r="BN393" s="146">
        <f t="shared" si="193"/>
        <v>1</v>
      </c>
      <c r="BO393" s="146">
        <f t="shared" si="193"/>
        <v>1</v>
      </c>
    </row>
    <row r="394" spans="1:67" ht="15.75" x14ac:dyDescent="0.25">
      <c r="A394" s="112"/>
      <c r="B394" s="145" t="s">
        <v>1408</v>
      </c>
      <c r="C394" s="145" t="s">
        <v>2068</v>
      </c>
      <c r="D394" s="145" t="s">
        <v>6</v>
      </c>
      <c r="E394" s="224">
        <f>VLOOKUP(B394,'Cuadro Control'!C434:J2324,8,FALSE)</f>
        <v>52736347.43270281</v>
      </c>
      <c r="F394" s="146">
        <f t="shared" si="189"/>
        <v>9.933624348213644E-3</v>
      </c>
      <c r="G394" s="147">
        <v>46519</v>
      </c>
      <c r="H394" s="147">
        <v>46522</v>
      </c>
      <c r="I394" s="146">
        <f t="shared" si="190"/>
        <v>0</v>
      </c>
      <c r="J394" s="146">
        <f t="shared" si="190"/>
        <v>0</v>
      </c>
      <c r="K394" s="146">
        <f t="shared" si="190"/>
        <v>0</v>
      </c>
      <c r="L394" s="146">
        <f t="shared" si="190"/>
        <v>0</v>
      </c>
      <c r="M394" s="146">
        <f t="shared" si="190"/>
        <v>0</v>
      </c>
      <c r="N394" s="146">
        <f t="shared" si="190"/>
        <v>0</v>
      </c>
      <c r="O394" s="146">
        <f t="shared" si="190"/>
        <v>0</v>
      </c>
      <c r="P394" s="146">
        <f t="shared" si="190"/>
        <v>0</v>
      </c>
      <c r="Q394" s="146">
        <f t="shared" si="190"/>
        <v>0</v>
      </c>
      <c r="R394" s="146">
        <f t="shared" si="190"/>
        <v>0</v>
      </c>
      <c r="S394" s="146">
        <f t="shared" si="190"/>
        <v>0</v>
      </c>
      <c r="T394" s="146">
        <f t="shared" si="190"/>
        <v>0</v>
      </c>
      <c r="U394" s="146">
        <f t="shared" si="190"/>
        <v>0</v>
      </c>
      <c r="V394" s="146">
        <f t="shared" si="190"/>
        <v>0</v>
      </c>
      <c r="W394" s="146">
        <f t="shared" si="190"/>
        <v>0</v>
      </c>
      <c r="X394" s="146">
        <f t="shared" si="190"/>
        <v>0</v>
      </c>
      <c r="Y394" s="146">
        <f t="shared" si="194"/>
        <v>0</v>
      </c>
      <c r="Z394" s="146">
        <f t="shared" si="194"/>
        <v>0</v>
      </c>
      <c r="AA394" s="146">
        <f t="shared" si="194"/>
        <v>0</v>
      </c>
      <c r="AB394" s="146">
        <f t="shared" si="194"/>
        <v>0</v>
      </c>
      <c r="AC394" s="146">
        <f t="shared" si="194"/>
        <v>0</v>
      </c>
      <c r="AD394" s="146">
        <f t="shared" si="194"/>
        <v>0</v>
      </c>
      <c r="AE394" s="146">
        <f t="shared" si="194"/>
        <v>0</v>
      </c>
      <c r="AF394" s="146">
        <f t="shared" si="194"/>
        <v>0</v>
      </c>
      <c r="AG394" s="146">
        <f t="shared" si="194"/>
        <v>0</v>
      </c>
      <c r="AH394" s="146">
        <f t="shared" si="194"/>
        <v>0</v>
      </c>
      <c r="AI394" s="146">
        <f t="shared" si="194"/>
        <v>0</v>
      </c>
      <c r="AJ394" s="146">
        <f t="shared" si="194"/>
        <v>0</v>
      </c>
      <c r="AK394" s="146">
        <f t="shared" si="194"/>
        <v>0</v>
      </c>
      <c r="AL394" s="146">
        <f t="shared" si="194"/>
        <v>0</v>
      </c>
      <c r="AM394" s="146">
        <f t="shared" si="194"/>
        <v>0</v>
      </c>
      <c r="AN394" s="146">
        <f t="shared" si="194"/>
        <v>0</v>
      </c>
      <c r="AO394" s="146">
        <f t="shared" si="194"/>
        <v>0</v>
      </c>
      <c r="AP394" s="146">
        <f t="shared" si="194"/>
        <v>0</v>
      </c>
      <c r="AQ394" s="146">
        <f t="shared" si="194"/>
        <v>0</v>
      </c>
      <c r="AR394" s="146">
        <f t="shared" si="194"/>
        <v>0</v>
      </c>
      <c r="AS394" s="146">
        <f t="shared" si="194"/>
        <v>0</v>
      </c>
      <c r="AT394" s="146">
        <f t="shared" si="194"/>
        <v>0</v>
      </c>
      <c r="AU394" s="146">
        <f t="shared" si="194"/>
        <v>0</v>
      </c>
      <c r="AV394" s="146">
        <f t="shared" si="194"/>
        <v>0</v>
      </c>
      <c r="AW394" s="146">
        <f t="shared" si="194"/>
        <v>0</v>
      </c>
      <c r="AX394" s="146">
        <f t="shared" si="194"/>
        <v>0</v>
      </c>
      <c r="AY394" s="146">
        <f t="shared" si="194"/>
        <v>0</v>
      </c>
      <c r="AZ394" s="146">
        <f t="shared" si="194"/>
        <v>0</v>
      </c>
      <c r="BA394" s="146">
        <f t="shared" si="194"/>
        <v>0.75</v>
      </c>
      <c r="BB394" s="146">
        <f t="shared" si="194"/>
        <v>1</v>
      </c>
      <c r="BC394" s="146">
        <f t="shared" si="194"/>
        <v>1</v>
      </c>
      <c r="BD394" s="146">
        <f t="shared" si="194"/>
        <v>1</v>
      </c>
      <c r="BE394" s="146">
        <f t="shared" si="193"/>
        <v>1</v>
      </c>
      <c r="BF394" s="146">
        <f t="shared" si="193"/>
        <v>1</v>
      </c>
      <c r="BG394" s="146">
        <f t="shared" si="193"/>
        <v>1</v>
      </c>
      <c r="BH394" s="146">
        <f t="shared" si="193"/>
        <v>1</v>
      </c>
      <c r="BI394" s="146">
        <f t="shared" si="193"/>
        <v>1</v>
      </c>
      <c r="BJ394" s="146">
        <f t="shared" si="193"/>
        <v>1</v>
      </c>
      <c r="BK394" s="146">
        <f t="shared" si="193"/>
        <v>1</v>
      </c>
      <c r="BL394" s="146">
        <f t="shared" si="193"/>
        <v>1</v>
      </c>
      <c r="BM394" s="146">
        <f t="shared" si="193"/>
        <v>1</v>
      </c>
      <c r="BN394" s="146">
        <f t="shared" si="193"/>
        <v>1</v>
      </c>
      <c r="BO394" s="146">
        <f t="shared" si="193"/>
        <v>1</v>
      </c>
    </row>
    <row r="395" spans="1:67" ht="31.5" x14ac:dyDescent="0.25">
      <c r="A395" s="112"/>
      <c r="B395" s="145" t="s">
        <v>1409</v>
      </c>
      <c r="C395" s="145" t="s">
        <v>1410</v>
      </c>
      <c r="D395" s="145" t="s">
        <v>19</v>
      </c>
      <c r="E395" s="224">
        <f>VLOOKUP(B395,'Cuadro Control'!C435:J2325,8,FALSE)</f>
        <v>46410609.014634147</v>
      </c>
      <c r="F395" s="146">
        <f t="shared" si="189"/>
        <v>8.742083556535862E-3</v>
      </c>
      <c r="G395" s="147">
        <v>46522</v>
      </c>
      <c r="H395" s="147">
        <v>46525</v>
      </c>
      <c r="I395" s="146">
        <f t="shared" si="190"/>
        <v>0</v>
      </c>
      <c r="J395" s="146">
        <f t="shared" si="190"/>
        <v>0</v>
      </c>
      <c r="K395" s="146">
        <f t="shared" si="190"/>
        <v>0</v>
      </c>
      <c r="L395" s="146">
        <f t="shared" si="190"/>
        <v>0</v>
      </c>
      <c r="M395" s="146">
        <f t="shared" si="190"/>
        <v>0</v>
      </c>
      <c r="N395" s="146">
        <f t="shared" si="190"/>
        <v>0</v>
      </c>
      <c r="O395" s="146">
        <f t="shared" si="190"/>
        <v>0</v>
      </c>
      <c r="P395" s="146">
        <f t="shared" si="190"/>
        <v>0</v>
      </c>
      <c r="Q395" s="146">
        <f t="shared" si="190"/>
        <v>0</v>
      </c>
      <c r="R395" s="146">
        <f t="shared" si="190"/>
        <v>0</v>
      </c>
      <c r="S395" s="146">
        <f t="shared" si="190"/>
        <v>0</v>
      </c>
      <c r="T395" s="146">
        <f t="shared" si="190"/>
        <v>0</v>
      </c>
      <c r="U395" s="146">
        <f t="shared" si="190"/>
        <v>0</v>
      </c>
      <c r="V395" s="146">
        <f t="shared" si="190"/>
        <v>0</v>
      </c>
      <c r="W395" s="146">
        <f t="shared" si="190"/>
        <v>0</v>
      </c>
      <c r="X395" s="146">
        <f t="shared" si="190"/>
        <v>0</v>
      </c>
      <c r="Y395" s="146">
        <f t="shared" si="194"/>
        <v>0</v>
      </c>
      <c r="Z395" s="146">
        <f t="shared" si="194"/>
        <v>0</v>
      </c>
      <c r="AA395" s="146">
        <f t="shared" si="194"/>
        <v>0</v>
      </c>
      <c r="AB395" s="146">
        <f t="shared" si="194"/>
        <v>0</v>
      </c>
      <c r="AC395" s="146">
        <f t="shared" si="194"/>
        <v>0</v>
      </c>
      <c r="AD395" s="146">
        <f t="shared" si="194"/>
        <v>0</v>
      </c>
      <c r="AE395" s="146">
        <f t="shared" si="194"/>
        <v>0</v>
      </c>
      <c r="AF395" s="146">
        <f t="shared" si="194"/>
        <v>0</v>
      </c>
      <c r="AG395" s="146">
        <f t="shared" si="194"/>
        <v>0</v>
      </c>
      <c r="AH395" s="146">
        <f t="shared" si="194"/>
        <v>0</v>
      </c>
      <c r="AI395" s="146">
        <f t="shared" si="194"/>
        <v>0</v>
      </c>
      <c r="AJ395" s="146">
        <f t="shared" si="194"/>
        <v>0</v>
      </c>
      <c r="AK395" s="146">
        <f t="shared" si="194"/>
        <v>0</v>
      </c>
      <c r="AL395" s="146">
        <f t="shared" si="194"/>
        <v>0</v>
      </c>
      <c r="AM395" s="146">
        <f t="shared" si="194"/>
        <v>0</v>
      </c>
      <c r="AN395" s="146">
        <f t="shared" si="194"/>
        <v>0</v>
      </c>
      <c r="AO395" s="146">
        <f t="shared" si="194"/>
        <v>0</v>
      </c>
      <c r="AP395" s="146">
        <f t="shared" si="194"/>
        <v>0</v>
      </c>
      <c r="AQ395" s="146">
        <f t="shared" si="194"/>
        <v>0</v>
      </c>
      <c r="AR395" s="146">
        <f t="shared" si="194"/>
        <v>0</v>
      </c>
      <c r="AS395" s="146">
        <f t="shared" si="194"/>
        <v>0</v>
      </c>
      <c r="AT395" s="146">
        <f t="shared" si="194"/>
        <v>0</v>
      </c>
      <c r="AU395" s="146">
        <f t="shared" si="194"/>
        <v>0</v>
      </c>
      <c r="AV395" s="146">
        <f t="shared" si="194"/>
        <v>0</v>
      </c>
      <c r="AW395" s="146">
        <f t="shared" si="194"/>
        <v>0</v>
      </c>
      <c r="AX395" s="146">
        <f t="shared" si="194"/>
        <v>0</v>
      </c>
      <c r="AY395" s="146">
        <f t="shared" si="194"/>
        <v>0</v>
      </c>
      <c r="AZ395" s="146">
        <f t="shared" si="194"/>
        <v>0</v>
      </c>
      <c r="BA395" s="146">
        <f t="shared" si="194"/>
        <v>0</v>
      </c>
      <c r="BB395" s="146">
        <f t="shared" si="194"/>
        <v>1</v>
      </c>
      <c r="BC395" s="146">
        <f t="shared" si="194"/>
        <v>1</v>
      </c>
      <c r="BD395" s="146">
        <f t="shared" si="194"/>
        <v>1</v>
      </c>
      <c r="BE395" s="146">
        <f t="shared" si="193"/>
        <v>1</v>
      </c>
      <c r="BF395" s="146">
        <f t="shared" si="193"/>
        <v>1</v>
      </c>
      <c r="BG395" s="146">
        <f t="shared" si="193"/>
        <v>1</v>
      </c>
      <c r="BH395" s="146">
        <f t="shared" si="193"/>
        <v>1</v>
      </c>
      <c r="BI395" s="146">
        <f t="shared" si="193"/>
        <v>1</v>
      </c>
      <c r="BJ395" s="146">
        <f t="shared" si="193"/>
        <v>1</v>
      </c>
      <c r="BK395" s="146">
        <f t="shared" si="193"/>
        <v>1</v>
      </c>
      <c r="BL395" s="146">
        <f t="shared" si="193"/>
        <v>1</v>
      </c>
      <c r="BM395" s="146">
        <f t="shared" si="193"/>
        <v>1</v>
      </c>
      <c r="BN395" s="146">
        <f t="shared" si="193"/>
        <v>1</v>
      </c>
      <c r="BO395" s="146">
        <f t="shared" si="193"/>
        <v>1</v>
      </c>
    </row>
    <row r="396" spans="1:67" ht="31.5" x14ac:dyDescent="0.25">
      <c r="A396" s="112"/>
      <c r="B396" s="145" t="s">
        <v>1411</v>
      </c>
      <c r="C396" s="145" t="s">
        <v>1412</v>
      </c>
      <c r="D396" s="145" t="s">
        <v>9</v>
      </c>
      <c r="E396" s="224">
        <f>VLOOKUP(B396,'Cuadro Control'!C436:J2326,8,FALSE)</f>
        <v>1587346329.5488234</v>
      </c>
      <c r="F396" s="146">
        <f t="shared" si="189"/>
        <v>0.29899875353285565</v>
      </c>
      <c r="G396" s="147">
        <v>46522</v>
      </c>
      <c r="H396" s="147">
        <v>46533</v>
      </c>
      <c r="I396" s="146">
        <f t="shared" si="190"/>
        <v>0</v>
      </c>
      <c r="J396" s="146">
        <f t="shared" si="190"/>
        <v>0</v>
      </c>
      <c r="K396" s="146">
        <f t="shared" si="190"/>
        <v>0</v>
      </c>
      <c r="L396" s="146">
        <f t="shared" si="190"/>
        <v>0</v>
      </c>
      <c r="M396" s="146">
        <f t="shared" si="190"/>
        <v>0</v>
      </c>
      <c r="N396" s="146">
        <f t="shared" si="190"/>
        <v>0</v>
      </c>
      <c r="O396" s="146">
        <f t="shared" si="190"/>
        <v>0</v>
      </c>
      <c r="P396" s="146">
        <f t="shared" si="190"/>
        <v>0</v>
      </c>
      <c r="Q396" s="146">
        <f t="shared" si="190"/>
        <v>0</v>
      </c>
      <c r="R396" s="146">
        <f t="shared" si="190"/>
        <v>0</v>
      </c>
      <c r="S396" s="146">
        <f t="shared" si="190"/>
        <v>0</v>
      </c>
      <c r="T396" s="146">
        <f t="shared" si="190"/>
        <v>0</v>
      </c>
      <c r="U396" s="146">
        <f t="shared" si="190"/>
        <v>0</v>
      </c>
      <c r="V396" s="146">
        <f t="shared" si="190"/>
        <v>0</v>
      </c>
      <c r="W396" s="146">
        <f t="shared" si="190"/>
        <v>0</v>
      </c>
      <c r="X396" s="146">
        <f t="shared" si="190"/>
        <v>0</v>
      </c>
      <c r="Y396" s="146">
        <f t="shared" si="194"/>
        <v>0</v>
      </c>
      <c r="Z396" s="146">
        <f t="shared" si="194"/>
        <v>0</v>
      </c>
      <c r="AA396" s="146">
        <f t="shared" si="194"/>
        <v>0</v>
      </c>
      <c r="AB396" s="146">
        <f t="shared" si="194"/>
        <v>0</v>
      </c>
      <c r="AC396" s="146">
        <f t="shared" si="194"/>
        <v>0</v>
      </c>
      <c r="AD396" s="146">
        <f t="shared" si="194"/>
        <v>0</v>
      </c>
      <c r="AE396" s="146">
        <f t="shared" si="194"/>
        <v>0</v>
      </c>
      <c r="AF396" s="146">
        <f t="shared" si="194"/>
        <v>0</v>
      </c>
      <c r="AG396" s="146">
        <f t="shared" si="194"/>
        <v>0</v>
      </c>
      <c r="AH396" s="146">
        <f t="shared" si="194"/>
        <v>0</v>
      </c>
      <c r="AI396" s="146">
        <f t="shared" si="194"/>
        <v>0</v>
      </c>
      <c r="AJ396" s="146">
        <f t="shared" si="194"/>
        <v>0</v>
      </c>
      <c r="AK396" s="146">
        <f t="shared" si="194"/>
        <v>0</v>
      </c>
      <c r="AL396" s="146">
        <f t="shared" si="194"/>
        <v>0</v>
      </c>
      <c r="AM396" s="146">
        <f t="shared" si="194"/>
        <v>0</v>
      </c>
      <c r="AN396" s="146">
        <f t="shared" si="194"/>
        <v>0</v>
      </c>
      <c r="AO396" s="146">
        <f t="shared" si="194"/>
        <v>0</v>
      </c>
      <c r="AP396" s="146">
        <f t="shared" si="194"/>
        <v>0</v>
      </c>
      <c r="AQ396" s="146">
        <f t="shared" si="194"/>
        <v>0</v>
      </c>
      <c r="AR396" s="146">
        <f t="shared" si="194"/>
        <v>0</v>
      </c>
      <c r="AS396" s="146">
        <f t="shared" si="194"/>
        <v>0</v>
      </c>
      <c r="AT396" s="146">
        <f t="shared" si="194"/>
        <v>0</v>
      </c>
      <c r="AU396" s="146">
        <f t="shared" si="194"/>
        <v>0</v>
      </c>
      <c r="AV396" s="146">
        <f t="shared" si="194"/>
        <v>0</v>
      </c>
      <c r="AW396" s="146">
        <f t="shared" si="194"/>
        <v>0</v>
      </c>
      <c r="AX396" s="146">
        <f t="shared" si="194"/>
        <v>0</v>
      </c>
      <c r="AY396" s="146">
        <f t="shared" si="194"/>
        <v>0</v>
      </c>
      <c r="AZ396" s="146">
        <f t="shared" si="194"/>
        <v>0</v>
      </c>
      <c r="BA396" s="146">
        <f t="shared" si="194"/>
        <v>0</v>
      </c>
      <c r="BB396" s="146">
        <f t="shared" si="194"/>
        <v>0.58333333333333337</v>
      </c>
      <c r="BC396" s="146">
        <f t="shared" si="194"/>
        <v>1</v>
      </c>
      <c r="BD396" s="146">
        <f t="shared" si="194"/>
        <v>1</v>
      </c>
      <c r="BE396" s="146">
        <f t="shared" si="193"/>
        <v>1</v>
      </c>
      <c r="BF396" s="146">
        <f t="shared" si="193"/>
        <v>1</v>
      </c>
      <c r="BG396" s="146">
        <f t="shared" si="193"/>
        <v>1</v>
      </c>
      <c r="BH396" s="146">
        <f t="shared" si="193"/>
        <v>1</v>
      </c>
      <c r="BI396" s="146">
        <f t="shared" si="193"/>
        <v>1</v>
      </c>
      <c r="BJ396" s="146">
        <f t="shared" si="193"/>
        <v>1</v>
      </c>
      <c r="BK396" s="146">
        <f t="shared" si="193"/>
        <v>1</v>
      </c>
      <c r="BL396" s="146">
        <f t="shared" si="193"/>
        <v>1</v>
      </c>
      <c r="BM396" s="146">
        <f t="shared" si="193"/>
        <v>1</v>
      </c>
      <c r="BN396" s="146">
        <f t="shared" si="193"/>
        <v>1</v>
      </c>
      <c r="BO396" s="146">
        <f t="shared" si="193"/>
        <v>1</v>
      </c>
    </row>
    <row r="397" spans="1:67" ht="31.5" x14ac:dyDescent="0.25">
      <c r="A397" s="112"/>
      <c r="B397" s="142" t="s">
        <v>1413</v>
      </c>
      <c r="C397" s="142" t="s">
        <v>1414</v>
      </c>
      <c r="D397" s="142" t="s">
        <v>9</v>
      </c>
      <c r="E397" s="223">
        <f>VLOOKUP(B397,'Cuadro Control'!C437:J2327,8,FALSE)</f>
        <v>179532477.23999998</v>
      </c>
      <c r="F397" s="143">
        <f t="shared" si="189"/>
        <v>3.3817438522495219E-2</v>
      </c>
      <c r="G397" s="144">
        <v>46525</v>
      </c>
      <c r="H397" s="144">
        <v>46539</v>
      </c>
      <c r="I397" s="143">
        <f t="shared" si="190"/>
        <v>0</v>
      </c>
      <c r="J397" s="143">
        <f t="shared" si="190"/>
        <v>0</v>
      </c>
      <c r="K397" s="143">
        <f t="shared" si="190"/>
        <v>0</v>
      </c>
      <c r="L397" s="143">
        <f t="shared" si="190"/>
        <v>0</v>
      </c>
      <c r="M397" s="143">
        <f t="shared" si="190"/>
        <v>0</v>
      </c>
      <c r="N397" s="143">
        <f t="shared" si="190"/>
        <v>0</v>
      </c>
      <c r="O397" s="143">
        <f t="shared" si="190"/>
        <v>0</v>
      </c>
      <c r="P397" s="143">
        <f t="shared" si="190"/>
        <v>0</v>
      </c>
      <c r="Q397" s="143">
        <f t="shared" si="190"/>
        <v>0</v>
      </c>
      <c r="R397" s="143">
        <f t="shared" si="190"/>
        <v>0</v>
      </c>
      <c r="S397" s="143">
        <f t="shared" si="190"/>
        <v>0</v>
      </c>
      <c r="T397" s="143">
        <f t="shared" si="190"/>
        <v>0</v>
      </c>
      <c r="U397" s="143">
        <f t="shared" si="190"/>
        <v>0</v>
      </c>
      <c r="V397" s="143">
        <f t="shared" si="190"/>
        <v>0</v>
      </c>
      <c r="W397" s="143">
        <f t="shared" si="190"/>
        <v>0</v>
      </c>
      <c r="X397" s="143">
        <f t="shared" si="190"/>
        <v>0</v>
      </c>
      <c r="Y397" s="143">
        <f t="shared" si="194"/>
        <v>0</v>
      </c>
      <c r="Z397" s="143">
        <f t="shared" si="194"/>
        <v>0</v>
      </c>
      <c r="AA397" s="143">
        <f t="shared" si="194"/>
        <v>0</v>
      </c>
      <c r="AB397" s="143">
        <f t="shared" si="194"/>
        <v>0</v>
      </c>
      <c r="AC397" s="143">
        <f t="shared" si="194"/>
        <v>0</v>
      </c>
      <c r="AD397" s="143">
        <f t="shared" si="194"/>
        <v>0</v>
      </c>
      <c r="AE397" s="143">
        <f t="shared" si="194"/>
        <v>0</v>
      </c>
      <c r="AF397" s="143">
        <f t="shared" si="194"/>
        <v>0</v>
      </c>
      <c r="AG397" s="143">
        <f t="shared" si="194"/>
        <v>0</v>
      </c>
      <c r="AH397" s="143">
        <f t="shared" si="194"/>
        <v>0</v>
      </c>
      <c r="AI397" s="143">
        <f t="shared" si="194"/>
        <v>0</v>
      </c>
      <c r="AJ397" s="143">
        <f t="shared" si="194"/>
        <v>0</v>
      </c>
      <c r="AK397" s="143">
        <f t="shared" si="194"/>
        <v>0</v>
      </c>
      <c r="AL397" s="143">
        <f t="shared" si="194"/>
        <v>0</v>
      </c>
      <c r="AM397" s="143">
        <f t="shared" si="194"/>
        <v>0</v>
      </c>
      <c r="AN397" s="143">
        <f t="shared" si="194"/>
        <v>0</v>
      </c>
      <c r="AO397" s="143">
        <f t="shared" si="194"/>
        <v>0</v>
      </c>
      <c r="AP397" s="143">
        <f t="shared" si="194"/>
        <v>0</v>
      </c>
      <c r="AQ397" s="143">
        <f t="shared" si="194"/>
        <v>0</v>
      </c>
      <c r="AR397" s="143">
        <f t="shared" si="194"/>
        <v>0</v>
      </c>
      <c r="AS397" s="143">
        <f t="shared" si="194"/>
        <v>0</v>
      </c>
      <c r="AT397" s="143">
        <f t="shared" si="194"/>
        <v>0</v>
      </c>
      <c r="AU397" s="143">
        <f t="shared" si="194"/>
        <v>0</v>
      </c>
      <c r="AV397" s="143">
        <f t="shared" si="194"/>
        <v>0</v>
      </c>
      <c r="AW397" s="143">
        <f t="shared" si="194"/>
        <v>0</v>
      </c>
      <c r="AX397" s="143">
        <f t="shared" si="194"/>
        <v>0</v>
      </c>
      <c r="AY397" s="143">
        <f t="shared" si="194"/>
        <v>0</v>
      </c>
      <c r="AZ397" s="143">
        <f t="shared" si="194"/>
        <v>0</v>
      </c>
      <c r="BA397" s="143">
        <f t="shared" si="194"/>
        <v>0</v>
      </c>
      <c r="BB397" s="143">
        <f t="shared" si="194"/>
        <v>0.26666666666666666</v>
      </c>
      <c r="BC397" s="143">
        <f t="shared" si="194"/>
        <v>0.73333333333333328</v>
      </c>
      <c r="BD397" s="143">
        <f t="shared" si="194"/>
        <v>1</v>
      </c>
      <c r="BE397" s="143">
        <f t="shared" si="193"/>
        <v>1</v>
      </c>
      <c r="BF397" s="143">
        <f t="shared" si="193"/>
        <v>1</v>
      </c>
      <c r="BG397" s="143">
        <f t="shared" si="193"/>
        <v>1</v>
      </c>
      <c r="BH397" s="143">
        <f t="shared" si="193"/>
        <v>1</v>
      </c>
      <c r="BI397" s="143">
        <f t="shared" si="193"/>
        <v>1</v>
      </c>
      <c r="BJ397" s="143">
        <f t="shared" si="193"/>
        <v>1</v>
      </c>
      <c r="BK397" s="143">
        <f t="shared" si="193"/>
        <v>1</v>
      </c>
      <c r="BL397" s="143">
        <f t="shared" si="193"/>
        <v>1</v>
      </c>
      <c r="BM397" s="143">
        <f t="shared" si="193"/>
        <v>1</v>
      </c>
      <c r="BN397" s="143">
        <f t="shared" si="193"/>
        <v>1</v>
      </c>
      <c r="BO397" s="143">
        <f t="shared" si="193"/>
        <v>1</v>
      </c>
    </row>
    <row r="398" spans="1:67" ht="15.75" x14ac:dyDescent="0.25">
      <c r="A398" s="112"/>
      <c r="B398" s="148" t="s">
        <v>1415</v>
      </c>
      <c r="C398" s="148" t="s">
        <v>1990</v>
      </c>
      <c r="D398" s="148" t="s">
        <v>3</v>
      </c>
      <c r="E398" s="225">
        <f>VLOOKUP(B398,'Cuadro Control'!C438:J2328,8,FALSE)</f>
        <v>0</v>
      </c>
      <c r="F398" s="149">
        <f>IFERROR(E398/$E$382,0)</f>
        <v>0</v>
      </c>
      <c r="G398" s="150">
        <v>46606</v>
      </c>
      <c r="H398" s="150">
        <v>46606</v>
      </c>
      <c r="I398" s="149">
        <f t="shared" si="190"/>
        <v>0</v>
      </c>
      <c r="J398" s="149">
        <f t="shared" si="190"/>
        <v>0</v>
      </c>
      <c r="K398" s="149">
        <f t="shared" si="190"/>
        <v>0</v>
      </c>
      <c r="L398" s="149">
        <f t="shared" si="190"/>
        <v>0</v>
      </c>
      <c r="M398" s="149">
        <f t="shared" si="190"/>
        <v>0</v>
      </c>
      <c r="N398" s="149">
        <f t="shared" si="190"/>
        <v>0</v>
      </c>
      <c r="O398" s="149">
        <f t="shared" si="190"/>
        <v>0</v>
      </c>
      <c r="P398" s="149">
        <f t="shared" si="190"/>
        <v>0</v>
      </c>
      <c r="Q398" s="149">
        <f t="shared" si="190"/>
        <v>0</v>
      </c>
      <c r="R398" s="149">
        <f t="shared" si="190"/>
        <v>0</v>
      </c>
      <c r="S398" s="149">
        <f t="shared" si="190"/>
        <v>0</v>
      </c>
      <c r="T398" s="149">
        <f t="shared" si="190"/>
        <v>0</v>
      </c>
      <c r="U398" s="149">
        <f t="shared" si="190"/>
        <v>0</v>
      </c>
      <c r="V398" s="149">
        <f t="shared" si="190"/>
        <v>0</v>
      </c>
      <c r="W398" s="149">
        <f t="shared" si="190"/>
        <v>0</v>
      </c>
      <c r="X398" s="149">
        <f t="shared" ref="X398:BO398" si="195">IF($G398=0,0,IF(X$6&lt;$G398,0,IF(X$6&gt;$H398,1,(X$6-$G398+1)/($H398-$G398+1))))</f>
        <v>0</v>
      </c>
      <c r="Y398" s="149">
        <f t="shared" si="195"/>
        <v>0</v>
      </c>
      <c r="Z398" s="149">
        <f t="shared" si="195"/>
        <v>0</v>
      </c>
      <c r="AA398" s="149">
        <f t="shared" si="195"/>
        <v>0</v>
      </c>
      <c r="AB398" s="149">
        <f t="shared" si="195"/>
        <v>0</v>
      </c>
      <c r="AC398" s="149">
        <f t="shared" si="195"/>
        <v>0</v>
      </c>
      <c r="AD398" s="149">
        <f t="shared" si="195"/>
        <v>0</v>
      </c>
      <c r="AE398" s="149">
        <f t="shared" si="195"/>
        <v>0</v>
      </c>
      <c r="AF398" s="149">
        <f t="shared" si="195"/>
        <v>0</v>
      </c>
      <c r="AG398" s="149">
        <f t="shared" si="195"/>
        <v>0</v>
      </c>
      <c r="AH398" s="149">
        <f t="shared" si="195"/>
        <v>0</v>
      </c>
      <c r="AI398" s="149">
        <f t="shared" si="195"/>
        <v>0</v>
      </c>
      <c r="AJ398" s="149">
        <f t="shared" si="195"/>
        <v>0</v>
      </c>
      <c r="AK398" s="149">
        <f t="shared" si="195"/>
        <v>0</v>
      </c>
      <c r="AL398" s="149">
        <f t="shared" si="195"/>
        <v>0</v>
      </c>
      <c r="AM398" s="149">
        <f t="shared" si="195"/>
        <v>0</v>
      </c>
      <c r="AN398" s="149">
        <f t="shared" si="195"/>
        <v>0</v>
      </c>
      <c r="AO398" s="149">
        <f t="shared" si="195"/>
        <v>0</v>
      </c>
      <c r="AP398" s="149">
        <f t="shared" si="195"/>
        <v>0</v>
      </c>
      <c r="AQ398" s="149">
        <f t="shared" si="195"/>
        <v>0</v>
      </c>
      <c r="AR398" s="149">
        <f t="shared" si="195"/>
        <v>0</v>
      </c>
      <c r="AS398" s="149">
        <f t="shared" si="195"/>
        <v>0</v>
      </c>
      <c r="AT398" s="149">
        <f t="shared" si="195"/>
        <v>0</v>
      </c>
      <c r="AU398" s="149">
        <f t="shared" si="195"/>
        <v>0</v>
      </c>
      <c r="AV398" s="149">
        <f t="shared" si="195"/>
        <v>0</v>
      </c>
      <c r="AW398" s="149">
        <f t="shared" si="195"/>
        <v>0</v>
      </c>
      <c r="AX398" s="149">
        <f t="shared" si="195"/>
        <v>0</v>
      </c>
      <c r="AY398" s="149">
        <f t="shared" si="195"/>
        <v>0</v>
      </c>
      <c r="AZ398" s="149">
        <f t="shared" si="195"/>
        <v>0</v>
      </c>
      <c r="BA398" s="149">
        <f t="shared" si="195"/>
        <v>0</v>
      </c>
      <c r="BB398" s="149">
        <f t="shared" si="195"/>
        <v>0</v>
      </c>
      <c r="BC398" s="149">
        <f t="shared" si="195"/>
        <v>0</v>
      </c>
      <c r="BD398" s="149">
        <f t="shared" si="195"/>
        <v>0</v>
      </c>
      <c r="BE398" s="149">
        <f t="shared" si="195"/>
        <v>0</v>
      </c>
      <c r="BF398" s="149">
        <f t="shared" si="195"/>
        <v>0</v>
      </c>
      <c r="BG398" s="149">
        <f t="shared" si="195"/>
        <v>0</v>
      </c>
      <c r="BH398" s="149">
        <f t="shared" si="195"/>
        <v>0</v>
      </c>
      <c r="BI398" s="149">
        <f t="shared" si="195"/>
        <v>0</v>
      </c>
      <c r="BJ398" s="149">
        <f t="shared" si="195"/>
        <v>0</v>
      </c>
      <c r="BK398" s="149">
        <f t="shared" si="195"/>
        <v>0</v>
      </c>
      <c r="BL398" s="149">
        <f t="shared" si="195"/>
        <v>0</v>
      </c>
      <c r="BM398" s="149">
        <f t="shared" si="195"/>
        <v>0</v>
      </c>
      <c r="BN398" s="149">
        <f t="shared" si="195"/>
        <v>1</v>
      </c>
      <c r="BO398" s="149">
        <f t="shared" si="195"/>
        <v>1</v>
      </c>
    </row>
    <row r="399" spans="1:67" ht="15.75" x14ac:dyDescent="0.25">
      <c r="A399" s="112"/>
      <c r="B399" s="151" t="s">
        <v>1416</v>
      </c>
      <c r="C399" s="151" t="s">
        <v>1417</v>
      </c>
      <c r="D399" s="151" t="s">
        <v>38</v>
      </c>
      <c r="E399" s="226">
        <f>SUM(E400:E415)</f>
        <v>5308872732.0543728</v>
      </c>
      <c r="F399" s="152">
        <f>IFERROR(E399/$E$109,0)</f>
        <v>2.9408554574576196E-2</v>
      </c>
      <c r="G399" s="153">
        <v>46382</v>
      </c>
      <c r="H399" s="153">
        <v>46606</v>
      </c>
      <c r="I399" s="152">
        <f>SUMPRODUCT($F400:$F414,I400:I414)</f>
        <v>0</v>
      </c>
      <c r="J399" s="152">
        <f t="shared" ref="J399:BO399" si="196">SUMPRODUCT($F400:$F414,J400:J414)</f>
        <v>0</v>
      </c>
      <c r="K399" s="152">
        <f t="shared" si="196"/>
        <v>0</v>
      </c>
      <c r="L399" s="152">
        <f t="shared" si="196"/>
        <v>0</v>
      </c>
      <c r="M399" s="152">
        <f t="shared" si="196"/>
        <v>0</v>
      </c>
      <c r="N399" s="152">
        <f t="shared" si="196"/>
        <v>0</v>
      </c>
      <c r="O399" s="152">
        <f t="shared" si="196"/>
        <v>0</v>
      </c>
      <c r="P399" s="152">
        <f t="shared" si="196"/>
        <v>0</v>
      </c>
      <c r="Q399" s="152">
        <f t="shared" si="196"/>
        <v>0</v>
      </c>
      <c r="R399" s="152">
        <f t="shared" si="196"/>
        <v>0</v>
      </c>
      <c r="S399" s="152">
        <f t="shared" si="196"/>
        <v>0</v>
      </c>
      <c r="T399" s="152">
        <f t="shared" si="196"/>
        <v>0</v>
      </c>
      <c r="U399" s="152">
        <f t="shared" si="196"/>
        <v>0</v>
      </c>
      <c r="V399" s="152">
        <f t="shared" si="196"/>
        <v>0</v>
      </c>
      <c r="W399" s="152">
        <f t="shared" si="196"/>
        <v>0</v>
      </c>
      <c r="X399" s="152">
        <f t="shared" si="196"/>
        <v>0</v>
      </c>
      <c r="Y399" s="152">
        <f t="shared" si="196"/>
        <v>0</v>
      </c>
      <c r="Z399" s="152">
        <f t="shared" si="196"/>
        <v>0</v>
      </c>
      <c r="AA399" s="152">
        <f t="shared" si="196"/>
        <v>0</v>
      </c>
      <c r="AB399" s="152">
        <f t="shared" si="196"/>
        <v>0</v>
      </c>
      <c r="AC399" s="152">
        <f t="shared" si="196"/>
        <v>0</v>
      </c>
      <c r="AD399" s="152">
        <f t="shared" si="196"/>
        <v>0</v>
      </c>
      <c r="AE399" s="152">
        <f t="shared" si="196"/>
        <v>0</v>
      </c>
      <c r="AF399" s="152">
        <f t="shared" si="196"/>
        <v>0</v>
      </c>
      <c r="AG399" s="152">
        <f t="shared" si="196"/>
        <v>0</v>
      </c>
      <c r="AH399" s="152">
        <f t="shared" si="196"/>
        <v>9.98161680726279E-3</v>
      </c>
      <c r="AI399" s="152">
        <f t="shared" si="196"/>
        <v>1.5685397839984384E-2</v>
      </c>
      <c r="AJ399" s="152">
        <f t="shared" si="196"/>
        <v>1.5685397839984384E-2</v>
      </c>
      <c r="AK399" s="152">
        <f t="shared" si="196"/>
        <v>1.5685397839984384E-2</v>
      </c>
      <c r="AL399" s="152">
        <f t="shared" si="196"/>
        <v>1.5685397839984384E-2</v>
      </c>
      <c r="AM399" s="152">
        <f t="shared" si="196"/>
        <v>1.5685397839984384E-2</v>
      </c>
      <c r="AN399" s="152">
        <f t="shared" si="196"/>
        <v>1.5685397839984384E-2</v>
      </c>
      <c r="AO399" s="152">
        <f t="shared" si="196"/>
        <v>6.7170469390089332E-2</v>
      </c>
      <c r="AP399" s="152">
        <f t="shared" si="196"/>
        <v>0.12159739126547237</v>
      </c>
      <c r="AQ399" s="152">
        <f t="shared" si="196"/>
        <v>0.17376706331582181</v>
      </c>
      <c r="AR399" s="152">
        <f t="shared" si="196"/>
        <v>0.25543319267037035</v>
      </c>
      <c r="AS399" s="152">
        <f t="shared" si="196"/>
        <v>0.34948621049101281</v>
      </c>
      <c r="AT399" s="152">
        <f t="shared" si="196"/>
        <v>0.41666693750575734</v>
      </c>
      <c r="AU399" s="152">
        <f t="shared" si="196"/>
        <v>0.41666693750575734</v>
      </c>
      <c r="AV399" s="152">
        <f t="shared" si="196"/>
        <v>0.41666693750575734</v>
      </c>
      <c r="AW399" s="152">
        <f t="shared" si="196"/>
        <v>0.41666693750575734</v>
      </c>
      <c r="AX399" s="152">
        <f t="shared" si="196"/>
        <v>0.41666693750575734</v>
      </c>
      <c r="AY399" s="152">
        <f t="shared" si="196"/>
        <v>0.41666693750575734</v>
      </c>
      <c r="AZ399" s="152">
        <f t="shared" si="196"/>
        <v>0.64850810003989967</v>
      </c>
      <c r="BA399" s="152">
        <f t="shared" si="196"/>
        <v>0.65595831830105988</v>
      </c>
      <c r="BB399" s="152">
        <f t="shared" si="196"/>
        <v>0.85061773111148031</v>
      </c>
      <c r="BC399" s="152">
        <f t="shared" si="196"/>
        <v>0.9909820163940013</v>
      </c>
      <c r="BD399" s="152">
        <f t="shared" si="196"/>
        <v>1</v>
      </c>
      <c r="BE399" s="152">
        <f t="shared" si="196"/>
        <v>1</v>
      </c>
      <c r="BF399" s="152">
        <f t="shared" si="196"/>
        <v>1</v>
      </c>
      <c r="BG399" s="152">
        <f t="shared" si="196"/>
        <v>1</v>
      </c>
      <c r="BH399" s="152">
        <f t="shared" si="196"/>
        <v>1</v>
      </c>
      <c r="BI399" s="152">
        <f t="shared" si="196"/>
        <v>1</v>
      </c>
      <c r="BJ399" s="152">
        <f t="shared" si="196"/>
        <v>1</v>
      </c>
      <c r="BK399" s="152">
        <f t="shared" si="196"/>
        <v>1</v>
      </c>
      <c r="BL399" s="152">
        <f t="shared" si="196"/>
        <v>1</v>
      </c>
      <c r="BM399" s="152">
        <f t="shared" si="196"/>
        <v>1</v>
      </c>
      <c r="BN399" s="152">
        <f t="shared" si="196"/>
        <v>1</v>
      </c>
      <c r="BO399" s="152">
        <f t="shared" si="196"/>
        <v>1</v>
      </c>
    </row>
    <row r="400" spans="1:67" ht="15.75" x14ac:dyDescent="0.25">
      <c r="A400" s="112"/>
      <c r="B400" s="145" t="s">
        <v>1418</v>
      </c>
      <c r="C400" s="145" t="s">
        <v>1419</v>
      </c>
      <c r="D400" s="145" t="s">
        <v>22</v>
      </c>
      <c r="E400" s="224">
        <f>VLOOKUP(B400,'Cuadro Control'!C440:J2330,8,FALSE)</f>
        <v>83271780.884117648</v>
      </c>
      <c r="F400" s="146">
        <f t="shared" ref="F400:F414" si="197">IFERROR(E400/$E$399,0)</f>
        <v>1.5685397839984384E-2</v>
      </c>
      <c r="G400" s="147">
        <v>46382</v>
      </c>
      <c r="H400" s="147">
        <v>46392</v>
      </c>
      <c r="I400" s="146">
        <f t="shared" ref="I400:X415" si="198">IF($G400=0,0,IF(I$6&lt;$G400,0,IF(I$6&gt;$H400,1,(I$6-$G400+1)/($H400-$G400+1))))</f>
        <v>0</v>
      </c>
      <c r="J400" s="146">
        <f t="shared" si="198"/>
        <v>0</v>
      </c>
      <c r="K400" s="146">
        <f t="shared" si="198"/>
        <v>0</v>
      </c>
      <c r="L400" s="146">
        <f t="shared" si="198"/>
        <v>0</v>
      </c>
      <c r="M400" s="146">
        <f t="shared" si="198"/>
        <v>0</v>
      </c>
      <c r="N400" s="146">
        <f t="shared" si="198"/>
        <v>0</v>
      </c>
      <c r="O400" s="146">
        <f t="shared" si="198"/>
        <v>0</v>
      </c>
      <c r="P400" s="146">
        <f t="shared" si="198"/>
        <v>0</v>
      </c>
      <c r="Q400" s="146">
        <f t="shared" si="198"/>
        <v>0</v>
      </c>
      <c r="R400" s="146">
        <f t="shared" si="198"/>
        <v>0</v>
      </c>
      <c r="S400" s="146">
        <f t="shared" si="198"/>
        <v>0</v>
      </c>
      <c r="T400" s="146">
        <f t="shared" si="198"/>
        <v>0</v>
      </c>
      <c r="U400" s="146">
        <f t="shared" si="198"/>
        <v>0</v>
      </c>
      <c r="V400" s="146">
        <f t="shared" si="198"/>
        <v>0</v>
      </c>
      <c r="W400" s="146">
        <f t="shared" si="198"/>
        <v>0</v>
      </c>
      <c r="X400" s="146">
        <f t="shared" si="198"/>
        <v>0</v>
      </c>
      <c r="Y400" s="146">
        <f t="shared" ref="Y400:BD407" si="199">IF($G400=0,0,IF(Y$6&lt;$G400,0,IF(Y$6&gt;$H400,1,(Y$6-$G400+1)/($H400-$G400+1))))</f>
        <v>0</v>
      </c>
      <c r="Z400" s="146">
        <f t="shared" si="199"/>
        <v>0</v>
      </c>
      <c r="AA400" s="146">
        <f t="shared" si="199"/>
        <v>0</v>
      </c>
      <c r="AB400" s="146">
        <f t="shared" si="199"/>
        <v>0</v>
      </c>
      <c r="AC400" s="146">
        <f t="shared" si="199"/>
        <v>0</v>
      </c>
      <c r="AD400" s="146">
        <f t="shared" si="199"/>
        <v>0</v>
      </c>
      <c r="AE400" s="146">
        <f t="shared" si="199"/>
        <v>0</v>
      </c>
      <c r="AF400" s="146">
        <f t="shared" si="199"/>
        <v>0</v>
      </c>
      <c r="AG400" s="146">
        <f t="shared" si="199"/>
        <v>0</v>
      </c>
      <c r="AH400" s="146">
        <f t="shared" si="199"/>
        <v>0.63636363636363635</v>
      </c>
      <c r="AI400" s="146">
        <f t="shared" si="199"/>
        <v>1</v>
      </c>
      <c r="AJ400" s="146">
        <f t="shared" si="199"/>
        <v>1</v>
      </c>
      <c r="AK400" s="146">
        <f t="shared" si="199"/>
        <v>1</v>
      </c>
      <c r="AL400" s="146">
        <f t="shared" si="199"/>
        <v>1</v>
      </c>
      <c r="AM400" s="146">
        <f t="shared" si="199"/>
        <v>1</v>
      </c>
      <c r="AN400" s="146">
        <f t="shared" si="199"/>
        <v>1</v>
      </c>
      <c r="AO400" s="146">
        <f t="shared" si="199"/>
        <v>1</v>
      </c>
      <c r="AP400" s="146">
        <f t="shared" si="199"/>
        <v>1</v>
      </c>
      <c r="AQ400" s="146">
        <f t="shared" si="199"/>
        <v>1</v>
      </c>
      <c r="AR400" s="146">
        <f t="shared" si="199"/>
        <v>1</v>
      </c>
      <c r="AS400" s="146">
        <f t="shared" si="199"/>
        <v>1</v>
      </c>
      <c r="AT400" s="146">
        <f t="shared" si="199"/>
        <v>1</v>
      </c>
      <c r="AU400" s="146">
        <f t="shared" si="199"/>
        <v>1</v>
      </c>
      <c r="AV400" s="146">
        <f t="shared" si="199"/>
        <v>1</v>
      </c>
      <c r="AW400" s="146">
        <f t="shared" si="199"/>
        <v>1</v>
      </c>
      <c r="AX400" s="146">
        <f t="shared" si="199"/>
        <v>1</v>
      </c>
      <c r="AY400" s="146">
        <f t="shared" si="199"/>
        <v>1</v>
      </c>
      <c r="AZ400" s="146">
        <f t="shared" si="199"/>
        <v>1</v>
      </c>
      <c r="BA400" s="146">
        <f t="shared" si="199"/>
        <v>1</v>
      </c>
      <c r="BB400" s="146">
        <f t="shared" si="199"/>
        <v>1</v>
      </c>
      <c r="BC400" s="146">
        <f t="shared" si="199"/>
        <v>1</v>
      </c>
      <c r="BD400" s="146">
        <f t="shared" si="199"/>
        <v>1</v>
      </c>
      <c r="BE400" s="146">
        <f t="shared" ref="BE400:BO406" si="200">IF($G400=0,0,IF(BE$6&lt;$G400,0,IF(BE$6&gt;$H400,1,(BE$6-$G400+1)/($H400-$G400+1))))</f>
        <v>1</v>
      </c>
      <c r="BF400" s="146">
        <f t="shared" si="200"/>
        <v>1</v>
      </c>
      <c r="BG400" s="146">
        <f t="shared" si="200"/>
        <v>1</v>
      </c>
      <c r="BH400" s="146">
        <f t="shared" si="200"/>
        <v>1</v>
      </c>
      <c r="BI400" s="146">
        <f t="shared" si="200"/>
        <v>1</v>
      </c>
      <c r="BJ400" s="146">
        <f t="shared" si="200"/>
        <v>1</v>
      </c>
      <c r="BK400" s="146">
        <f t="shared" si="200"/>
        <v>1</v>
      </c>
      <c r="BL400" s="146">
        <f t="shared" si="200"/>
        <v>1</v>
      </c>
      <c r="BM400" s="146">
        <f t="shared" si="200"/>
        <v>1</v>
      </c>
      <c r="BN400" s="146">
        <f t="shared" si="200"/>
        <v>1</v>
      </c>
      <c r="BO400" s="146">
        <f t="shared" si="200"/>
        <v>1</v>
      </c>
    </row>
    <row r="401" spans="1:67" ht="15.75" x14ac:dyDescent="0.25">
      <c r="A401" s="112"/>
      <c r="B401" s="145" t="s">
        <v>1420</v>
      </c>
      <c r="C401" s="145" t="s">
        <v>1421</v>
      </c>
      <c r="D401" s="145" t="s">
        <v>9</v>
      </c>
      <c r="E401" s="224">
        <f>VLOOKUP(B401,'Cuadro Control'!C441:J2331,8,FALSE)</f>
        <v>312374505.66882348</v>
      </c>
      <c r="F401" s="146">
        <f t="shared" si="197"/>
        <v>5.8840081771548515E-2</v>
      </c>
      <c r="G401" s="147">
        <v>46431</v>
      </c>
      <c r="H401" s="147">
        <v>46438</v>
      </c>
      <c r="I401" s="146">
        <f t="shared" si="198"/>
        <v>0</v>
      </c>
      <c r="J401" s="146">
        <f t="shared" si="198"/>
        <v>0</v>
      </c>
      <c r="K401" s="146">
        <f t="shared" si="198"/>
        <v>0</v>
      </c>
      <c r="L401" s="146">
        <f t="shared" si="198"/>
        <v>0</v>
      </c>
      <c r="M401" s="146">
        <f t="shared" si="198"/>
        <v>0</v>
      </c>
      <c r="N401" s="146">
        <f t="shared" si="198"/>
        <v>0</v>
      </c>
      <c r="O401" s="146">
        <f t="shared" si="198"/>
        <v>0</v>
      </c>
      <c r="P401" s="146">
        <f t="shared" si="198"/>
        <v>0</v>
      </c>
      <c r="Q401" s="146">
        <f t="shared" si="198"/>
        <v>0</v>
      </c>
      <c r="R401" s="146">
        <f t="shared" si="198"/>
        <v>0</v>
      </c>
      <c r="S401" s="146">
        <f t="shared" si="198"/>
        <v>0</v>
      </c>
      <c r="T401" s="146">
        <f t="shared" si="198"/>
        <v>0</v>
      </c>
      <c r="U401" s="146">
        <f t="shared" si="198"/>
        <v>0</v>
      </c>
      <c r="V401" s="146">
        <f t="shared" si="198"/>
        <v>0</v>
      </c>
      <c r="W401" s="146">
        <f t="shared" si="198"/>
        <v>0</v>
      </c>
      <c r="X401" s="146">
        <f t="shared" si="198"/>
        <v>0</v>
      </c>
      <c r="Y401" s="146">
        <f t="shared" si="199"/>
        <v>0</v>
      </c>
      <c r="Z401" s="146">
        <f t="shared" si="199"/>
        <v>0</v>
      </c>
      <c r="AA401" s="146">
        <f t="shared" si="199"/>
        <v>0</v>
      </c>
      <c r="AB401" s="146">
        <f t="shared" si="199"/>
        <v>0</v>
      </c>
      <c r="AC401" s="146">
        <f t="shared" si="199"/>
        <v>0</v>
      </c>
      <c r="AD401" s="146">
        <f t="shared" si="199"/>
        <v>0</v>
      </c>
      <c r="AE401" s="146">
        <f t="shared" si="199"/>
        <v>0</v>
      </c>
      <c r="AF401" s="146">
        <f t="shared" si="199"/>
        <v>0</v>
      </c>
      <c r="AG401" s="146">
        <f t="shared" si="199"/>
        <v>0</v>
      </c>
      <c r="AH401" s="146">
        <f t="shared" si="199"/>
        <v>0</v>
      </c>
      <c r="AI401" s="146">
        <f t="shared" si="199"/>
        <v>0</v>
      </c>
      <c r="AJ401" s="146">
        <f t="shared" si="199"/>
        <v>0</v>
      </c>
      <c r="AK401" s="146">
        <f t="shared" si="199"/>
        <v>0</v>
      </c>
      <c r="AL401" s="146">
        <f t="shared" si="199"/>
        <v>0</v>
      </c>
      <c r="AM401" s="146">
        <f t="shared" si="199"/>
        <v>0</v>
      </c>
      <c r="AN401" s="146">
        <f t="shared" si="199"/>
        <v>0</v>
      </c>
      <c r="AO401" s="146">
        <f t="shared" si="199"/>
        <v>0.875</v>
      </c>
      <c r="AP401" s="146">
        <f t="shared" si="199"/>
        <v>1</v>
      </c>
      <c r="AQ401" s="146">
        <f t="shared" si="199"/>
        <v>1</v>
      </c>
      <c r="AR401" s="146">
        <f t="shared" si="199"/>
        <v>1</v>
      </c>
      <c r="AS401" s="146">
        <f t="shared" si="199"/>
        <v>1</v>
      </c>
      <c r="AT401" s="146">
        <f t="shared" si="199"/>
        <v>1</v>
      </c>
      <c r="AU401" s="146">
        <f t="shared" si="199"/>
        <v>1</v>
      </c>
      <c r="AV401" s="146">
        <f t="shared" si="199"/>
        <v>1</v>
      </c>
      <c r="AW401" s="146">
        <f t="shared" si="199"/>
        <v>1</v>
      </c>
      <c r="AX401" s="146">
        <f t="shared" si="199"/>
        <v>1</v>
      </c>
      <c r="AY401" s="146">
        <f t="shared" si="199"/>
        <v>1</v>
      </c>
      <c r="AZ401" s="146">
        <f t="shared" si="199"/>
        <v>1</v>
      </c>
      <c r="BA401" s="146">
        <f t="shared" si="199"/>
        <v>1</v>
      </c>
      <c r="BB401" s="146">
        <f t="shared" si="199"/>
        <v>1</v>
      </c>
      <c r="BC401" s="146">
        <f t="shared" si="199"/>
        <v>1</v>
      </c>
      <c r="BD401" s="146">
        <f t="shared" si="199"/>
        <v>1</v>
      </c>
      <c r="BE401" s="146">
        <f t="shared" si="200"/>
        <v>1</v>
      </c>
      <c r="BF401" s="146">
        <f t="shared" si="200"/>
        <v>1</v>
      </c>
      <c r="BG401" s="146">
        <f t="shared" si="200"/>
        <v>1</v>
      </c>
      <c r="BH401" s="146">
        <f t="shared" si="200"/>
        <v>1</v>
      </c>
      <c r="BI401" s="146">
        <f t="shared" si="200"/>
        <v>1</v>
      </c>
      <c r="BJ401" s="146">
        <f t="shared" si="200"/>
        <v>1</v>
      </c>
      <c r="BK401" s="146">
        <f t="shared" si="200"/>
        <v>1</v>
      </c>
      <c r="BL401" s="146">
        <f t="shared" si="200"/>
        <v>1</v>
      </c>
      <c r="BM401" s="146">
        <f t="shared" si="200"/>
        <v>1</v>
      </c>
      <c r="BN401" s="146">
        <f t="shared" si="200"/>
        <v>1</v>
      </c>
      <c r="BO401" s="146">
        <f t="shared" si="200"/>
        <v>1</v>
      </c>
    </row>
    <row r="402" spans="1:67" ht="15.75" x14ac:dyDescent="0.25">
      <c r="A402" s="112"/>
      <c r="B402" s="142" t="s">
        <v>1422</v>
      </c>
      <c r="C402" s="142" t="s">
        <v>1423</v>
      </c>
      <c r="D402" s="142" t="s">
        <v>6</v>
      </c>
      <c r="E402" s="223">
        <f>VLOOKUP(B402,'Cuadro Control'!C442:J2332,8,FALSE)</f>
        <v>9527825.6870364472</v>
      </c>
      <c r="F402" s="143">
        <f t="shared" si="197"/>
        <v>1.794698454439963E-3</v>
      </c>
      <c r="G402" s="144">
        <v>46438</v>
      </c>
      <c r="H402" s="144">
        <v>46442</v>
      </c>
      <c r="I402" s="143">
        <f t="shared" si="198"/>
        <v>0</v>
      </c>
      <c r="J402" s="143">
        <f t="shared" si="198"/>
        <v>0</v>
      </c>
      <c r="K402" s="143">
        <f t="shared" si="198"/>
        <v>0</v>
      </c>
      <c r="L402" s="143">
        <f t="shared" si="198"/>
        <v>0</v>
      </c>
      <c r="M402" s="143">
        <f t="shared" si="198"/>
        <v>0</v>
      </c>
      <c r="N402" s="143">
        <f t="shared" si="198"/>
        <v>0</v>
      </c>
      <c r="O402" s="143">
        <f t="shared" si="198"/>
        <v>0</v>
      </c>
      <c r="P402" s="143">
        <f t="shared" si="198"/>
        <v>0</v>
      </c>
      <c r="Q402" s="143">
        <f t="shared" si="198"/>
        <v>0</v>
      </c>
      <c r="R402" s="143">
        <f t="shared" si="198"/>
        <v>0</v>
      </c>
      <c r="S402" s="143">
        <f t="shared" si="198"/>
        <v>0</v>
      </c>
      <c r="T402" s="143">
        <f t="shared" si="198"/>
        <v>0</v>
      </c>
      <c r="U402" s="143">
        <f t="shared" si="198"/>
        <v>0</v>
      </c>
      <c r="V402" s="143">
        <f t="shared" si="198"/>
        <v>0</v>
      </c>
      <c r="W402" s="143">
        <f t="shared" si="198"/>
        <v>0</v>
      </c>
      <c r="X402" s="143">
        <f t="shared" si="198"/>
        <v>0</v>
      </c>
      <c r="Y402" s="143">
        <f t="shared" si="199"/>
        <v>0</v>
      </c>
      <c r="Z402" s="143">
        <f t="shared" si="199"/>
        <v>0</v>
      </c>
      <c r="AA402" s="143">
        <f t="shared" si="199"/>
        <v>0</v>
      </c>
      <c r="AB402" s="143">
        <f t="shared" si="199"/>
        <v>0</v>
      </c>
      <c r="AC402" s="143">
        <f t="shared" si="199"/>
        <v>0</v>
      </c>
      <c r="AD402" s="143">
        <f t="shared" si="199"/>
        <v>0</v>
      </c>
      <c r="AE402" s="143">
        <f t="shared" si="199"/>
        <v>0</v>
      </c>
      <c r="AF402" s="143">
        <f t="shared" si="199"/>
        <v>0</v>
      </c>
      <c r="AG402" s="143">
        <f t="shared" si="199"/>
        <v>0</v>
      </c>
      <c r="AH402" s="143">
        <f t="shared" si="199"/>
        <v>0</v>
      </c>
      <c r="AI402" s="143">
        <f t="shared" si="199"/>
        <v>0</v>
      </c>
      <c r="AJ402" s="143">
        <f t="shared" si="199"/>
        <v>0</v>
      </c>
      <c r="AK402" s="143">
        <f t="shared" si="199"/>
        <v>0</v>
      </c>
      <c r="AL402" s="143">
        <f t="shared" si="199"/>
        <v>0</v>
      </c>
      <c r="AM402" s="143">
        <f t="shared" si="199"/>
        <v>0</v>
      </c>
      <c r="AN402" s="143">
        <f t="shared" si="199"/>
        <v>0</v>
      </c>
      <c r="AO402" s="143">
        <f t="shared" si="199"/>
        <v>0</v>
      </c>
      <c r="AP402" s="143">
        <f t="shared" si="199"/>
        <v>1</v>
      </c>
      <c r="AQ402" s="143">
        <f t="shared" si="199"/>
        <v>1</v>
      </c>
      <c r="AR402" s="143">
        <f t="shared" si="199"/>
        <v>1</v>
      </c>
      <c r="AS402" s="143">
        <f t="shared" si="199"/>
        <v>1</v>
      </c>
      <c r="AT402" s="143">
        <f t="shared" si="199"/>
        <v>1</v>
      </c>
      <c r="AU402" s="143">
        <f t="shared" si="199"/>
        <v>1</v>
      </c>
      <c r="AV402" s="143">
        <f t="shared" si="199"/>
        <v>1</v>
      </c>
      <c r="AW402" s="143">
        <f t="shared" si="199"/>
        <v>1</v>
      </c>
      <c r="AX402" s="143">
        <f t="shared" si="199"/>
        <v>1</v>
      </c>
      <c r="AY402" s="143">
        <f t="shared" si="199"/>
        <v>1</v>
      </c>
      <c r="AZ402" s="143">
        <f t="shared" si="199"/>
        <v>1</v>
      </c>
      <c r="BA402" s="143">
        <f t="shared" si="199"/>
        <v>1</v>
      </c>
      <c r="BB402" s="143">
        <f t="shared" si="199"/>
        <v>1</v>
      </c>
      <c r="BC402" s="143">
        <f t="shared" si="199"/>
        <v>1</v>
      </c>
      <c r="BD402" s="143">
        <f t="shared" si="199"/>
        <v>1</v>
      </c>
      <c r="BE402" s="143">
        <f t="shared" si="200"/>
        <v>1</v>
      </c>
      <c r="BF402" s="143">
        <f t="shared" si="200"/>
        <v>1</v>
      </c>
      <c r="BG402" s="143">
        <f t="shared" si="200"/>
        <v>1</v>
      </c>
      <c r="BH402" s="143">
        <f t="shared" si="200"/>
        <v>1</v>
      </c>
      <c r="BI402" s="143">
        <f t="shared" si="200"/>
        <v>1</v>
      </c>
      <c r="BJ402" s="143">
        <f t="shared" si="200"/>
        <v>1</v>
      </c>
      <c r="BK402" s="143">
        <f t="shared" si="200"/>
        <v>1</v>
      </c>
      <c r="BL402" s="143">
        <f t="shared" si="200"/>
        <v>1</v>
      </c>
      <c r="BM402" s="143">
        <f t="shared" si="200"/>
        <v>1</v>
      </c>
      <c r="BN402" s="143">
        <f t="shared" si="200"/>
        <v>1</v>
      </c>
      <c r="BO402" s="143">
        <f t="shared" si="200"/>
        <v>1</v>
      </c>
    </row>
    <row r="403" spans="1:67" ht="15.75" x14ac:dyDescent="0.25">
      <c r="A403" s="112"/>
      <c r="B403" s="145" t="s">
        <v>1424</v>
      </c>
      <c r="C403" s="145" t="s">
        <v>1425</v>
      </c>
      <c r="D403" s="145" t="s">
        <v>19</v>
      </c>
      <c r="E403" s="224">
        <f>VLOOKUP(B403,'Cuadro Control'!C443:J2333,8,FALSE)</f>
        <v>320494616.71764702</v>
      </c>
      <c r="F403" s="146">
        <f t="shared" si="197"/>
        <v>6.0369617599332674E-2</v>
      </c>
      <c r="G403" s="147">
        <v>46442</v>
      </c>
      <c r="H403" s="147">
        <v>46445</v>
      </c>
      <c r="I403" s="146">
        <f t="shared" si="198"/>
        <v>0</v>
      </c>
      <c r="J403" s="146">
        <f t="shared" si="198"/>
        <v>0</v>
      </c>
      <c r="K403" s="146">
        <f t="shared" si="198"/>
        <v>0</v>
      </c>
      <c r="L403" s="146">
        <f t="shared" si="198"/>
        <v>0</v>
      </c>
      <c r="M403" s="146">
        <f t="shared" si="198"/>
        <v>0</v>
      </c>
      <c r="N403" s="146">
        <f t="shared" si="198"/>
        <v>0</v>
      </c>
      <c r="O403" s="146">
        <f t="shared" si="198"/>
        <v>0</v>
      </c>
      <c r="P403" s="146">
        <f t="shared" si="198"/>
        <v>0</v>
      </c>
      <c r="Q403" s="146">
        <f t="shared" si="198"/>
        <v>0</v>
      </c>
      <c r="R403" s="146">
        <f t="shared" si="198"/>
        <v>0</v>
      </c>
      <c r="S403" s="146">
        <f t="shared" si="198"/>
        <v>0</v>
      </c>
      <c r="T403" s="146">
        <f t="shared" si="198"/>
        <v>0</v>
      </c>
      <c r="U403" s="146">
        <f t="shared" si="198"/>
        <v>0</v>
      </c>
      <c r="V403" s="146">
        <f t="shared" si="198"/>
        <v>0</v>
      </c>
      <c r="W403" s="146">
        <f t="shared" si="198"/>
        <v>0</v>
      </c>
      <c r="X403" s="146">
        <f t="shared" si="198"/>
        <v>0</v>
      </c>
      <c r="Y403" s="146">
        <f t="shared" si="199"/>
        <v>0</v>
      </c>
      <c r="Z403" s="146">
        <f t="shared" si="199"/>
        <v>0</v>
      </c>
      <c r="AA403" s="146">
        <f t="shared" si="199"/>
        <v>0</v>
      </c>
      <c r="AB403" s="146">
        <f t="shared" si="199"/>
        <v>0</v>
      </c>
      <c r="AC403" s="146">
        <f t="shared" si="199"/>
        <v>0</v>
      </c>
      <c r="AD403" s="146">
        <f t="shared" si="199"/>
        <v>0</v>
      </c>
      <c r="AE403" s="146">
        <f t="shared" si="199"/>
        <v>0</v>
      </c>
      <c r="AF403" s="146">
        <f t="shared" si="199"/>
        <v>0</v>
      </c>
      <c r="AG403" s="146">
        <f t="shared" si="199"/>
        <v>0</v>
      </c>
      <c r="AH403" s="146">
        <f t="shared" si="199"/>
        <v>0</v>
      </c>
      <c r="AI403" s="146">
        <f t="shared" si="199"/>
        <v>0</v>
      </c>
      <c r="AJ403" s="146">
        <f t="shared" si="199"/>
        <v>0</v>
      </c>
      <c r="AK403" s="146">
        <f t="shared" si="199"/>
        <v>0</v>
      </c>
      <c r="AL403" s="146">
        <f t="shared" si="199"/>
        <v>0</v>
      </c>
      <c r="AM403" s="146">
        <f t="shared" si="199"/>
        <v>0</v>
      </c>
      <c r="AN403" s="146">
        <f t="shared" si="199"/>
        <v>0</v>
      </c>
      <c r="AO403" s="146">
        <f t="shared" si="199"/>
        <v>0</v>
      </c>
      <c r="AP403" s="146">
        <f t="shared" si="199"/>
        <v>0.75</v>
      </c>
      <c r="AQ403" s="146">
        <f t="shared" si="199"/>
        <v>1</v>
      </c>
      <c r="AR403" s="146">
        <f t="shared" si="199"/>
        <v>1</v>
      </c>
      <c r="AS403" s="146">
        <f t="shared" si="199"/>
        <v>1</v>
      </c>
      <c r="AT403" s="146">
        <f t="shared" si="199"/>
        <v>1</v>
      </c>
      <c r="AU403" s="146">
        <f t="shared" si="199"/>
        <v>1</v>
      </c>
      <c r="AV403" s="146">
        <f t="shared" si="199"/>
        <v>1</v>
      </c>
      <c r="AW403" s="146">
        <f t="shared" si="199"/>
        <v>1</v>
      </c>
      <c r="AX403" s="146">
        <f t="shared" si="199"/>
        <v>1</v>
      </c>
      <c r="AY403" s="146">
        <f t="shared" si="199"/>
        <v>1</v>
      </c>
      <c r="AZ403" s="146">
        <f t="shared" si="199"/>
        <v>1</v>
      </c>
      <c r="BA403" s="146">
        <f t="shared" si="199"/>
        <v>1</v>
      </c>
      <c r="BB403" s="146">
        <f t="shared" si="199"/>
        <v>1</v>
      </c>
      <c r="BC403" s="146">
        <f t="shared" si="199"/>
        <v>1</v>
      </c>
      <c r="BD403" s="146">
        <f t="shared" si="199"/>
        <v>1</v>
      </c>
      <c r="BE403" s="146">
        <f t="shared" si="200"/>
        <v>1</v>
      </c>
      <c r="BF403" s="146">
        <f t="shared" si="200"/>
        <v>1</v>
      </c>
      <c r="BG403" s="146">
        <f t="shared" si="200"/>
        <v>1</v>
      </c>
      <c r="BH403" s="146">
        <f t="shared" si="200"/>
        <v>1</v>
      </c>
      <c r="BI403" s="146">
        <f t="shared" si="200"/>
        <v>1</v>
      </c>
      <c r="BJ403" s="146">
        <f t="shared" si="200"/>
        <v>1</v>
      </c>
      <c r="BK403" s="146">
        <f t="shared" si="200"/>
        <v>1</v>
      </c>
      <c r="BL403" s="146">
        <f t="shared" si="200"/>
        <v>1</v>
      </c>
      <c r="BM403" s="146">
        <f t="shared" si="200"/>
        <v>1</v>
      </c>
      <c r="BN403" s="146">
        <f t="shared" si="200"/>
        <v>1</v>
      </c>
      <c r="BO403" s="146">
        <f t="shared" si="200"/>
        <v>1</v>
      </c>
    </row>
    <row r="404" spans="1:67" ht="15.75" x14ac:dyDescent="0.25">
      <c r="A404" s="112"/>
      <c r="B404" s="145" t="s">
        <v>1426</v>
      </c>
      <c r="C404" s="145" t="s">
        <v>1427</v>
      </c>
      <c r="D404" s="145" t="s">
        <v>8</v>
      </c>
      <c r="E404" s="224">
        <f>VLOOKUP(B404,'Cuadro Control'!C444:J2334,8,FALSE)</f>
        <v>94303618.549411759</v>
      </c>
      <c r="F404" s="146">
        <f t="shared" si="197"/>
        <v>1.7763397864110998E-2</v>
      </c>
      <c r="G404" s="147">
        <v>46447</v>
      </c>
      <c r="H404" s="147">
        <v>46448</v>
      </c>
      <c r="I404" s="146">
        <f t="shared" si="198"/>
        <v>0</v>
      </c>
      <c r="J404" s="146">
        <f t="shared" si="198"/>
        <v>0</v>
      </c>
      <c r="K404" s="146">
        <f t="shared" si="198"/>
        <v>0</v>
      </c>
      <c r="L404" s="146">
        <f t="shared" si="198"/>
        <v>0</v>
      </c>
      <c r="M404" s="146">
        <f t="shared" si="198"/>
        <v>0</v>
      </c>
      <c r="N404" s="146">
        <f t="shared" si="198"/>
        <v>0</v>
      </c>
      <c r="O404" s="146">
        <f t="shared" si="198"/>
        <v>0</v>
      </c>
      <c r="P404" s="146">
        <f t="shared" si="198"/>
        <v>0</v>
      </c>
      <c r="Q404" s="146">
        <f t="shared" si="198"/>
        <v>0</v>
      </c>
      <c r="R404" s="146">
        <f t="shared" si="198"/>
        <v>0</v>
      </c>
      <c r="S404" s="146">
        <f t="shared" si="198"/>
        <v>0</v>
      </c>
      <c r="T404" s="146">
        <f t="shared" si="198"/>
        <v>0</v>
      </c>
      <c r="U404" s="146">
        <f t="shared" si="198"/>
        <v>0</v>
      </c>
      <c r="V404" s="146">
        <f t="shared" si="198"/>
        <v>0</v>
      </c>
      <c r="W404" s="146">
        <f t="shared" si="198"/>
        <v>0</v>
      </c>
      <c r="X404" s="146">
        <f t="shared" si="198"/>
        <v>0</v>
      </c>
      <c r="Y404" s="146">
        <f t="shared" si="199"/>
        <v>0</v>
      </c>
      <c r="Z404" s="146">
        <f t="shared" si="199"/>
        <v>0</v>
      </c>
      <c r="AA404" s="146">
        <f t="shared" si="199"/>
        <v>0</v>
      </c>
      <c r="AB404" s="146">
        <f t="shared" si="199"/>
        <v>0</v>
      </c>
      <c r="AC404" s="146">
        <f t="shared" si="199"/>
        <v>0</v>
      </c>
      <c r="AD404" s="146">
        <f t="shared" si="199"/>
        <v>0</v>
      </c>
      <c r="AE404" s="146">
        <f t="shared" si="199"/>
        <v>0</v>
      </c>
      <c r="AF404" s="146">
        <f t="shared" si="199"/>
        <v>0</v>
      </c>
      <c r="AG404" s="146">
        <f t="shared" si="199"/>
        <v>0</v>
      </c>
      <c r="AH404" s="146">
        <f t="shared" si="199"/>
        <v>0</v>
      </c>
      <c r="AI404" s="146">
        <f t="shared" si="199"/>
        <v>0</v>
      </c>
      <c r="AJ404" s="146">
        <f t="shared" si="199"/>
        <v>0</v>
      </c>
      <c r="AK404" s="146">
        <f t="shared" si="199"/>
        <v>0</v>
      </c>
      <c r="AL404" s="146">
        <f t="shared" si="199"/>
        <v>0</v>
      </c>
      <c r="AM404" s="146">
        <f t="shared" si="199"/>
        <v>0</v>
      </c>
      <c r="AN404" s="146">
        <f t="shared" si="199"/>
        <v>0</v>
      </c>
      <c r="AO404" s="146">
        <f t="shared" si="199"/>
        <v>0</v>
      </c>
      <c r="AP404" s="146">
        <f t="shared" si="199"/>
        <v>0</v>
      </c>
      <c r="AQ404" s="146">
        <f t="shared" si="199"/>
        <v>1</v>
      </c>
      <c r="AR404" s="146">
        <f t="shared" si="199"/>
        <v>1</v>
      </c>
      <c r="AS404" s="146">
        <f t="shared" si="199"/>
        <v>1</v>
      </c>
      <c r="AT404" s="146">
        <f t="shared" si="199"/>
        <v>1</v>
      </c>
      <c r="AU404" s="146">
        <f t="shared" si="199"/>
        <v>1</v>
      </c>
      <c r="AV404" s="146">
        <f t="shared" si="199"/>
        <v>1</v>
      </c>
      <c r="AW404" s="146">
        <f t="shared" si="199"/>
        <v>1</v>
      </c>
      <c r="AX404" s="146">
        <f t="shared" si="199"/>
        <v>1</v>
      </c>
      <c r="AY404" s="146">
        <f t="shared" si="199"/>
        <v>1</v>
      </c>
      <c r="AZ404" s="146">
        <f t="shared" si="199"/>
        <v>1</v>
      </c>
      <c r="BA404" s="146">
        <f t="shared" si="199"/>
        <v>1</v>
      </c>
      <c r="BB404" s="146">
        <f t="shared" si="199"/>
        <v>1</v>
      </c>
      <c r="BC404" s="146">
        <f t="shared" si="199"/>
        <v>1</v>
      </c>
      <c r="BD404" s="146">
        <f t="shared" si="199"/>
        <v>1</v>
      </c>
      <c r="BE404" s="146">
        <f t="shared" si="200"/>
        <v>1</v>
      </c>
      <c r="BF404" s="146">
        <f t="shared" si="200"/>
        <v>1</v>
      </c>
      <c r="BG404" s="146">
        <f t="shared" si="200"/>
        <v>1</v>
      </c>
      <c r="BH404" s="146">
        <f t="shared" si="200"/>
        <v>1</v>
      </c>
      <c r="BI404" s="146">
        <f t="shared" si="200"/>
        <v>1</v>
      </c>
      <c r="BJ404" s="146">
        <f t="shared" si="200"/>
        <v>1</v>
      </c>
      <c r="BK404" s="146">
        <f t="shared" si="200"/>
        <v>1</v>
      </c>
      <c r="BL404" s="146">
        <f t="shared" si="200"/>
        <v>1</v>
      </c>
      <c r="BM404" s="146">
        <f t="shared" si="200"/>
        <v>1</v>
      </c>
      <c r="BN404" s="146">
        <f t="shared" si="200"/>
        <v>1</v>
      </c>
      <c r="BO404" s="146">
        <f t="shared" si="200"/>
        <v>1</v>
      </c>
    </row>
    <row r="405" spans="1:67" ht="15.75" x14ac:dyDescent="0.25">
      <c r="A405" s="112"/>
      <c r="B405" s="145" t="s">
        <v>1428</v>
      </c>
      <c r="C405" s="145" t="s">
        <v>1429</v>
      </c>
      <c r="D405" s="145" t="s">
        <v>26</v>
      </c>
      <c r="E405" s="224">
        <f>VLOOKUP(B405,'Cuadro Control'!C445:J2335,8,FALSE)</f>
        <v>179436034.15411764</v>
      </c>
      <c r="F405" s="146">
        <f t="shared" si="197"/>
        <v>3.3799272126209236E-2</v>
      </c>
      <c r="G405" s="147">
        <v>46448</v>
      </c>
      <c r="H405" s="147">
        <v>46454</v>
      </c>
      <c r="I405" s="146">
        <f t="shared" si="198"/>
        <v>0</v>
      </c>
      <c r="J405" s="146">
        <f t="shared" si="198"/>
        <v>0</v>
      </c>
      <c r="K405" s="146">
        <f t="shared" si="198"/>
        <v>0</v>
      </c>
      <c r="L405" s="146">
        <f t="shared" si="198"/>
        <v>0</v>
      </c>
      <c r="M405" s="146">
        <f t="shared" si="198"/>
        <v>0</v>
      </c>
      <c r="N405" s="146">
        <f t="shared" si="198"/>
        <v>0</v>
      </c>
      <c r="O405" s="146">
        <f t="shared" si="198"/>
        <v>0</v>
      </c>
      <c r="P405" s="146">
        <f t="shared" si="198"/>
        <v>0</v>
      </c>
      <c r="Q405" s="146">
        <f t="shared" si="198"/>
        <v>0</v>
      </c>
      <c r="R405" s="146">
        <f t="shared" si="198"/>
        <v>0</v>
      </c>
      <c r="S405" s="146">
        <f t="shared" si="198"/>
        <v>0</v>
      </c>
      <c r="T405" s="146">
        <f t="shared" si="198"/>
        <v>0</v>
      </c>
      <c r="U405" s="146">
        <f t="shared" si="198"/>
        <v>0</v>
      </c>
      <c r="V405" s="146">
        <f t="shared" si="198"/>
        <v>0</v>
      </c>
      <c r="W405" s="146">
        <f t="shared" si="198"/>
        <v>0</v>
      </c>
      <c r="X405" s="146">
        <f t="shared" si="198"/>
        <v>0</v>
      </c>
      <c r="Y405" s="146">
        <f t="shared" si="199"/>
        <v>0</v>
      </c>
      <c r="Z405" s="146">
        <f t="shared" si="199"/>
        <v>0</v>
      </c>
      <c r="AA405" s="146">
        <f t="shared" si="199"/>
        <v>0</v>
      </c>
      <c r="AB405" s="146">
        <f t="shared" si="199"/>
        <v>0</v>
      </c>
      <c r="AC405" s="146">
        <f t="shared" si="199"/>
        <v>0</v>
      </c>
      <c r="AD405" s="146">
        <f t="shared" si="199"/>
        <v>0</v>
      </c>
      <c r="AE405" s="146">
        <f t="shared" si="199"/>
        <v>0</v>
      </c>
      <c r="AF405" s="146">
        <f t="shared" si="199"/>
        <v>0</v>
      </c>
      <c r="AG405" s="146">
        <f t="shared" si="199"/>
        <v>0</v>
      </c>
      <c r="AH405" s="146">
        <f t="shared" si="199"/>
        <v>0</v>
      </c>
      <c r="AI405" s="146">
        <f t="shared" si="199"/>
        <v>0</v>
      </c>
      <c r="AJ405" s="146">
        <f t="shared" si="199"/>
        <v>0</v>
      </c>
      <c r="AK405" s="146">
        <f t="shared" si="199"/>
        <v>0</v>
      </c>
      <c r="AL405" s="146">
        <f t="shared" si="199"/>
        <v>0</v>
      </c>
      <c r="AM405" s="146">
        <f t="shared" si="199"/>
        <v>0</v>
      </c>
      <c r="AN405" s="146">
        <f t="shared" si="199"/>
        <v>0</v>
      </c>
      <c r="AO405" s="146">
        <f t="shared" si="199"/>
        <v>0</v>
      </c>
      <c r="AP405" s="146">
        <f t="shared" si="199"/>
        <v>0</v>
      </c>
      <c r="AQ405" s="146">
        <f t="shared" si="199"/>
        <v>0.5714285714285714</v>
      </c>
      <c r="AR405" s="146">
        <f t="shared" si="199"/>
        <v>1</v>
      </c>
      <c r="AS405" s="146">
        <f t="shared" si="199"/>
        <v>1</v>
      </c>
      <c r="AT405" s="146">
        <f t="shared" si="199"/>
        <v>1</v>
      </c>
      <c r="AU405" s="146">
        <f t="shared" si="199"/>
        <v>1</v>
      </c>
      <c r="AV405" s="146">
        <f t="shared" si="199"/>
        <v>1</v>
      </c>
      <c r="AW405" s="146">
        <f t="shared" si="199"/>
        <v>1</v>
      </c>
      <c r="AX405" s="146">
        <f t="shared" si="199"/>
        <v>1</v>
      </c>
      <c r="AY405" s="146">
        <f t="shared" si="199"/>
        <v>1</v>
      </c>
      <c r="AZ405" s="146">
        <f t="shared" si="199"/>
        <v>1</v>
      </c>
      <c r="BA405" s="146">
        <f t="shared" si="199"/>
        <v>1</v>
      </c>
      <c r="BB405" s="146">
        <f t="shared" si="199"/>
        <v>1</v>
      </c>
      <c r="BC405" s="146">
        <f t="shared" si="199"/>
        <v>1</v>
      </c>
      <c r="BD405" s="146">
        <f t="shared" si="199"/>
        <v>1</v>
      </c>
      <c r="BE405" s="146">
        <f t="shared" si="200"/>
        <v>1</v>
      </c>
      <c r="BF405" s="146">
        <f t="shared" si="200"/>
        <v>1</v>
      </c>
      <c r="BG405" s="146">
        <f t="shared" si="200"/>
        <v>1</v>
      </c>
      <c r="BH405" s="146">
        <f t="shared" si="200"/>
        <v>1</v>
      </c>
      <c r="BI405" s="146">
        <f t="shared" si="200"/>
        <v>1</v>
      </c>
      <c r="BJ405" s="146">
        <f t="shared" si="200"/>
        <v>1</v>
      </c>
      <c r="BK405" s="146">
        <f t="shared" si="200"/>
        <v>1</v>
      </c>
      <c r="BL405" s="146">
        <f t="shared" si="200"/>
        <v>1</v>
      </c>
      <c r="BM405" s="146">
        <f t="shared" si="200"/>
        <v>1</v>
      </c>
      <c r="BN405" s="146">
        <f t="shared" si="200"/>
        <v>1</v>
      </c>
      <c r="BO405" s="146">
        <f t="shared" si="200"/>
        <v>1</v>
      </c>
    </row>
    <row r="406" spans="1:67" ht="15.75" x14ac:dyDescent="0.25">
      <c r="A406" s="112"/>
      <c r="B406" s="145" t="s">
        <v>1430</v>
      </c>
      <c r="C406" s="145" t="s">
        <v>1431</v>
      </c>
      <c r="D406" s="145" t="s">
        <v>730</v>
      </c>
      <c r="E406" s="224">
        <f>VLOOKUP(B406,'Cuadro Control'!C446:J2336,8,FALSE)</f>
        <v>1212623361.2117648</v>
      </c>
      <c r="F406" s="146">
        <f t="shared" si="197"/>
        <v>0.22841447185013161</v>
      </c>
      <c r="G406" s="147">
        <v>46454</v>
      </c>
      <c r="H406" s="147">
        <v>46470</v>
      </c>
      <c r="I406" s="146">
        <f t="shared" si="198"/>
        <v>0</v>
      </c>
      <c r="J406" s="146">
        <f t="shared" si="198"/>
        <v>0</v>
      </c>
      <c r="K406" s="146">
        <f t="shared" si="198"/>
        <v>0</v>
      </c>
      <c r="L406" s="146">
        <f t="shared" si="198"/>
        <v>0</v>
      </c>
      <c r="M406" s="146">
        <f t="shared" si="198"/>
        <v>0</v>
      </c>
      <c r="N406" s="146">
        <f t="shared" si="198"/>
        <v>0</v>
      </c>
      <c r="O406" s="146">
        <f t="shared" si="198"/>
        <v>0</v>
      </c>
      <c r="P406" s="146">
        <f t="shared" si="198"/>
        <v>0</v>
      </c>
      <c r="Q406" s="146">
        <f t="shared" si="198"/>
        <v>0</v>
      </c>
      <c r="R406" s="146">
        <f t="shared" si="198"/>
        <v>0</v>
      </c>
      <c r="S406" s="146">
        <f t="shared" si="198"/>
        <v>0</v>
      </c>
      <c r="T406" s="146">
        <f t="shared" si="198"/>
        <v>0</v>
      </c>
      <c r="U406" s="146">
        <f t="shared" si="198"/>
        <v>0</v>
      </c>
      <c r="V406" s="146">
        <f t="shared" si="198"/>
        <v>0</v>
      </c>
      <c r="W406" s="146">
        <f t="shared" si="198"/>
        <v>0</v>
      </c>
      <c r="X406" s="146">
        <f t="shared" si="198"/>
        <v>0</v>
      </c>
      <c r="Y406" s="146">
        <f t="shared" si="199"/>
        <v>0</v>
      </c>
      <c r="Z406" s="146">
        <f t="shared" si="199"/>
        <v>0</v>
      </c>
      <c r="AA406" s="146">
        <f t="shared" si="199"/>
        <v>0</v>
      </c>
      <c r="AB406" s="146">
        <f t="shared" si="199"/>
        <v>0</v>
      </c>
      <c r="AC406" s="146">
        <f t="shared" si="199"/>
        <v>0</v>
      </c>
      <c r="AD406" s="146">
        <f t="shared" si="199"/>
        <v>0</v>
      </c>
      <c r="AE406" s="146">
        <f t="shared" si="199"/>
        <v>0</v>
      </c>
      <c r="AF406" s="146">
        <f t="shared" si="199"/>
        <v>0</v>
      </c>
      <c r="AG406" s="146">
        <f t="shared" si="199"/>
        <v>0</v>
      </c>
      <c r="AH406" s="146">
        <f t="shared" si="199"/>
        <v>0</v>
      </c>
      <c r="AI406" s="146">
        <f t="shared" si="199"/>
        <v>0</v>
      </c>
      <c r="AJ406" s="146">
        <f t="shared" si="199"/>
        <v>0</v>
      </c>
      <c r="AK406" s="146">
        <f t="shared" si="199"/>
        <v>0</v>
      </c>
      <c r="AL406" s="146">
        <f t="shared" si="199"/>
        <v>0</v>
      </c>
      <c r="AM406" s="146">
        <f t="shared" si="199"/>
        <v>0</v>
      </c>
      <c r="AN406" s="146">
        <f t="shared" si="199"/>
        <v>0</v>
      </c>
      <c r="AO406" s="146">
        <f t="shared" si="199"/>
        <v>0</v>
      </c>
      <c r="AP406" s="146">
        <f t="shared" si="199"/>
        <v>0</v>
      </c>
      <c r="AQ406" s="146">
        <f t="shared" si="199"/>
        <v>0</v>
      </c>
      <c r="AR406" s="146">
        <f t="shared" si="199"/>
        <v>0.29411764705882354</v>
      </c>
      <c r="AS406" s="146">
        <f t="shared" si="199"/>
        <v>0.70588235294117652</v>
      </c>
      <c r="AT406" s="146">
        <f t="shared" si="199"/>
        <v>1</v>
      </c>
      <c r="AU406" s="146">
        <f t="shared" si="199"/>
        <v>1</v>
      </c>
      <c r="AV406" s="146">
        <f t="shared" si="199"/>
        <v>1</v>
      </c>
      <c r="AW406" s="146">
        <f t="shared" si="199"/>
        <v>1</v>
      </c>
      <c r="AX406" s="146">
        <f t="shared" si="199"/>
        <v>1</v>
      </c>
      <c r="AY406" s="146">
        <f t="shared" si="199"/>
        <v>1</v>
      </c>
      <c r="AZ406" s="146">
        <f t="shared" si="199"/>
        <v>1</v>
      </c>
      <c r="BA406" s="146">
        <f t="shared" si="199"/>
        <v>1</v>
      </c>
      <c r="BB406" s="146">
        <f t="shared" si="199"/>
        <v>1</v>
      </c>
      <c r="BC406" s="146">
        <f t="shared" si="199"/>
        <v>1</v>
      </c>
      <c r="BD406" s="146">
        <f t="shared" si="199"/>
        <v>1</v>
      </c>
      <c r="BE406" s="146">
        <f t="shared" si="200"/>
        <v>1</v>
      </c>
      <c r="BF406" s="146">
        <f t="shared" si="200"/>
        <v>1</v>
      </c>
      <c r="BG406" s="146">
        <f t="shared" si="200"/>
        <v>1</v>
      </c>
      <c r="BH406" s="146">
        <f t="shared" si="200"/>
        <v>1</v>
      </c>
      <c r="BI406" s="146">
        <f t="shared" si="200"/>
        <v>1</v>
      </c>
      <c r="BJ406" s="146">
        <f t="shared" si="200"/>
        <v>1</v>
      </c>
      <c r="BK406" s="146">
        <f t="shared" si="200"/>
        <v>1</v>
      </c>
      <c r="BL406" s="146">
        <f t="shared" si="200"/>
        <v>1</v>
      </c>
      <c r="BM406" s="146">
        <f t="shared" si="200"/>
        <v>1</v>
      </c>
      <c r="BN406" s="146">
        <f t="shared" si="200"/>
        <v>1</v>
      </c>
      <c r="BO406" s="146">
        <f t="shared" si="200"/>
        <v>1</v>
      </c>
    </row>
    <row r="407" spans="1:67" ht="15.75" x14ac:dyDescent="0.25">
      <c r="A407" s="112"/>
      <c r="B407" s="145" t="s">
        <v>1432</v>
      </c>
      <c r="C407" s="145" t="s">
        <v>1433</v>
      </c>
      <c r="D407" s="145" t="s">
        <v>6</v>
      </c>
      <c r="E407" s="224">
        <f>VLOOKUP(B407,'Cuadro Control'!C447:J2337,8,FALSE)</f>
        <v>0</v>
      </c>
      <c r="F407" s="146">
        <f t="shared" si="197"/>
        <v>0</v>
      </c>
      <c r="G407" s="147">
        <v>46506</v>
      </c>
      <c r="H407" s="147">
        <v>46510</v>
      </c>
      <c r="I407" s="146">
        <f t="shared" si="198"/>
        <v>0</v>
      </c>
      <c r="J407" s="146">
        <f t="shared" si="198"/>
        <v>0</v>
      </c>
      <c r="K407" s="146">
        <f t="shared" si="198"/>
        <v>0</v>
      </c>
      <c r="L407" s="146">
        <f t="shared" si="198"/>
        <v>0</v>
      </c>
      <c r="M407" s="146">
        <f t="shared" si="198"/>
        <v>0</v>
      </c>
      <c r="N407" s="146">
        <f t="shared" si="198"/>
        <v>0</v>
      </c>
      <c r="O407" s="146">
        <f t="shared" si="198"/>
        <v>0</v>
      </c>
      <c r="P407" s="146">
        <f t="shared" si="198"/>
        <v>0</v>
      </c>
      <c r="Q407" s="146">
        <f t="shared" si="198"/>
        <v>0</v>
      </c>
      <c r="R407" s="146">
        <f t="shared" si="198"/>
        <v>0</v>
      </c>
      <c r="S407" s="146">
        <f t="shared" si="198"/>
        <v>0</v>
      </c>
      <c r="T407" s="146">
        <f t="shared" si="198"/>
        <v>0</v>
      </c>
      <c r="U407" s="146">
        <f t="shared" si="198"/>
        <v>0</v>
      </c>
      <c r="V407" s="146">
        <f t="shared" si="198"/>
        <v>0</v>
      </c>
      <c r="W407" s="146">
        <f t="shared" si="198"/>
        <v>0</v>
      </c>
      <c r="X407" s="146">
        <f t="shared" si="198"/>
        <v>0</v>
      </c>
      <c r="Y407" s="146">
        <f t="shared" si="199"/>
        <v>0</v>
      </c>
      <c r="Z407" s="146">
        <f t="shared" si="199"/>
        <v>0</v>
      </c>
      <c r="AA407" s="146">
        <f t="shared" si="199"/>
        <v>0</v>
      </c>
      <c r="AB407" s="146">
        <f t="shared" si="199"/>
        <v>0</v>
      </c>
      <c r="AC407" s="146">
        <f t="shared" si="199"/>
        <v>0</v>
      </c>
      <c r="AD407" s="146">
        <f t="shared" si="199"/>
        <v>0</v>
      </c>
      <c r="AE407" s="146">
        <f t="shared" si="199"/>
        <v>0</v>
      </c>
      <c r="AF407" s="146">
        <f t="shared" si="199"/>
        <v>0</v>
      </c>
      <c r="AG407" s="146">
        <f t="shared" si="199"/>
        <v>0</v>
      </c>
      <c r="AH407" s="146">
        <f t="shared" si="199"/>
        <v>0</v>
      </c>
      <c r="AI407" s="146">
        <f t="shared" si="199"/>
        <v>0</v>
      </c>
      <c r="AJ407" s="146">
        <f t="shared" si="199"/>
        <v>0</v>
      </c>
      <c r="AK407" s="146">
        <f t="shared" si="199"/>
        <v>0</v>
      </c>
      <c r="AL407" s="146">
        <f t="shared" si="199"/>
        <v>0</v>
      </c>
      <c r="AM407" s="146">
        <f t="shared" si="199"/>
        <v>0</v>
      </c>
      <c r="AN407" s="146">
        <f t="shared" si="199"/>
        <v>0</v>
      </c>
      <c r="AO407" s="146">
        <f t="shared" si="199"/>
        <v>0</v>
      </c>
      <c r="AP407" s="146">
        <f t="shared" si="199"/>
        <v>0</v>
      </c>
      <c r="AQ407" s="146">
        <f t="shared" si="199"/>
        <v>0</v>
      </c>
      <c r="AR407" s="146">
        <f t="shared" si="199"/>
        <v>0</v>
      </c>
      <c r="AS407" s="146">
        <f t="shared" si="199"/>
        <v>0</v>
      </c>
      <c r="AT407" s="146">
        <f t="shared" si="199"/>
        <v>0</v>
      </c>
      <c r="AU407" s="146">
        <f t="shared" si="199"/>
        <v>0</v>
      </c>
      <c r="AV407" s="146">
        <f t="shared" si="199"/>
        <v>0</v>
      </c>
      <c r="AW407" s="146">
        <f t="shared" si="199"/>
        <v>0</v>
      </c>
      <c r="AX407" s="146">
        <f t="shared" si="199"/>
        <v>0</v>
      </c>
      <c r="AY407" s="146">
        <f t="shared" si="199"/>
        <v>0.4</v>
      </c>
      <c r="AZ407" s="146">
        <f t="shared" si="199"/>
        <v>1</v>
      </c>
      <c r="BA407" s="146">
        <f t="shared" si="199"/>
        <v>1</v>
      </c>
      <c r="BB407" s="146">
        <f t="shared" si="199"/>
        <v>1</v>
      </c>
      <c r="BC407" s="146">
        <f t="shared" si="199"/>
        <v>1</v>
      </c>
      <c r="BD407" s="146">
        <f t="shared" ref="BD407:BO414" si="201">IF($G407=0,0,IF(BD$6&lt;$G407,0,IF(BD$6&gt;$H407,1,(BD$6-$G407+1)/($H407-$G407+1))))</f>
        <v>1</v>
      </c>
      <c r="BE407" s="146">
        <f t="shared" si="201"/>
        <v>1</v>
      </c>
      <c r="BF407" s="146">
        <f t="shared" si="201"/>
        <v>1</v>
      </c>
      <c r="BG407" s="146">
        <f t="shared" si="201"/>
        <v>1</v>
      </c>
      <c r="BH407" s="146">
        <f t="shared" si="201"/>
        <v>1</v>
      </c>
      <c r="BI407" s="146">
        <f t="shared" si="201"/>
        <v>1</v>
      </c>
      <c r="BJ407" s="146">
        <f t="shared" si="201"/>
        <v>1</v>
      </c>
      <c r="BK407" s="146">
        <f t="shared" si="201"/>
        <v>1</v>
      </c>
      <c r="BL407" s="146">
        <f t="shared" si="201"/>
        <v>1</v>
      </c>
      <c r="BM407" s="146">
        <f t="shared" si="201"/>
        <v>1</v>
      </c>
      <c r="BN407" s="146">
        <f t="shared" si="201"/>
        <v>1</v>
      </c>
      <c r="BO407" s="146">
        <f t="shared" si="201"/>
        <v>1</v>
      </c>
    </row>
    <row r="408" spans="1:67" ht="31.5" x14ac:dyDescent="0.25">
      <c r="A408" s="112"/>
      <c r="B408" s="148" t="s">
        <v>1434</v>
      </c>
      <c r="C408" s="148" t="s">
        <v>1435</v>
      </c>
      <c r="D408" s="148" t="s">
        <v>3</v>
      </c>
      <c r="E408" s="225">
        <f>VLOOKUP(B408,'Cuadro Control'!C448:J2338,8,FALSE)</f>
        <v>0</v>
      </c>
      <c r="F408" s="149">
        <f t="shared" si="197"/>
        <v>0</v>
      </c>
      <c r="G408" s="150">
        <v>46510</v>
      </c>
      <c r="H408" s="150">
        <v>46510</v>
      </c>
      <c r="I408" s="149">
        <f t="shared" si="198"/>
        <v>0</v>
      </c>
      <c r="J408" s="149">
        <f t="shared" si="198"/>
        <v>0</v>
      </c>
      <c r="K408" s="149">
        <f t="shared" si="198"/>
        <v>0</v>
      </c>
      <c r="L408" s="149">
        <f t="shared" si="198"/>
        <v>0</v>
      </c>
      <c r="M408" s="149">
        <f t="shared" si="198"/>
        <v>0</v>
      </c>
      <c r="N408" s="149">
        <f t="shared" si="198"/>
        <v>0</v>
      </c>
      <c r="O408" s="149">
        <f t="shared" si="198"/>
        <v>0</v>
      </c>
      <c r="P408" s="149">
        <f t="shared" si="198"/>
        <v>0</v>
      </c>
      <c r="Q408" s="149">
        <f t="shared" si="198"/>
        <v>0</v>
      </c>
      <c r="R408" s="149">
        <f t="shared" si="198"/>
        <v>0</v>
      </c>
      <c r="S408" s="149">
        <f t="shared" si="198"/>
        <v>0</v>
      </c>
      <c r="T408" s="149">
        <f t="shared" si="198"/>
        <v>0</v>
      </c>
      <c r="U408" s="149">
        <f t="shared" si="198"/>
        <v>0</v>
      </c>
      <c r="V408" s="149">
        <f t="shared" si="198"/>
        <v>0</v>
      </c>
      <c r="W408" s="149">
        <f t="shared" si="198"/>
        <v>0</v>
      </c>
      <c r="X408" s="149">
        <f t="shared" si="198"/>
        <v>0</v>
      </c>
      <c r="Y408" s="149">
        <f t="shared" ref="Y408:BD414" si="202">IF($G408=0,0,IF(Y$6&lt;$G408,0,IF(Y$6&gt;$H408,1,(Y$6-$G408+1)/($H408-$G408+1))))</f>
        <v>0</v>
      </c>
      <c r="Z408" s="149">
        <f t="shared" si="202"/>
        <v>0</v>
      </c>
      <c r="AA408" s="149">
        <f t="shared" si="202"/>
        <v>0</v>
      </c>
      <c r="AB408" s="149">
        <f t="shared" si="202"/>
        <v>0</v>
      </c>
      <c r="AC408" s="149">
        <f t="shared" si="202"/>
        <v>0</v>
      </c>
      <c r="AD408" s="149">
        <f t="shared" si="202"/>
        <v>0</v>
      </c>
      <c r="AE408" s="149">
        <f t="shared" si="202"/>
        <v>0</v>
      </c>
      <c r="AF408" s="149">
        <f t="shared" si="202"/>
        <v>0</v>
      </c>
      <c r="AG408" s="149">
        <f t="shared" si="202"/>
        <v>0</v>
      </c>
      <c r="AH408" s="149">
        <f t="shared" si="202"/>
        <v>0</v>
      </c>
      <c r="AI408" s="149">
        <f t="shared" si="202"/>
        <v>0</v>
      </c>
      <c r="AJ408" s="149">
        <f t="shared" si="202"/>
        <v>0</v>
      </c>
      <c r="AK408" s="149">
        <f t="shared" si="202"/>
        <v>0</v>
      </c>
      <c r="AL408" s="149">
        <f t="shared" si="202"/>
        <v>0</v>
      </c>
      <c r="AM408" s="149">
        <f t="shared" si="202"/>
        <v>0</v>
      </c>
      <c r="AN408" s="149">
        <f t="shared" si="202"/>
        <v>0</v>
      </c>
      <c r="AO408" s="149">
        <f t="shared" si="202"/>
        <v>0</v>
      </c>
      <c r="AP408" s="149">
        <f t="shared" si="202"/>
        <v>0</v>
      </c>
      <c r="AQ408" s="149">
        <f t="shared" si="202"/>
        <v>0</v>
      </c>
      <c r="AR408" s="149">
        <f t="shared" si="202"/>
        <v>0</v>
      </c>
      <c r="AS408" s="149">
        <f t="shared" si="202"/>
        <v>0</v>
      </c>
      <c r="AT408" s="149">
        <f t="shared" si="202"/>
        <v>0</v>
      </c>
      <c r="AU408" s="149">
        <f t="shared" si="202"/>
        <v>0</v>
      </c>
      <c r="AV408" s="149">
        <f t="shared" si="202"/>
        <v>0</v>
      </c>
      <c r="AW408" s="149">
        <f t="shared" si="202"/>
        <v>0</v>
      </c>
      <c r="AX408" s="149">
        <f t="shared" si="202"/>
        <v>0</v>
      </c>
      <c r="AY408" s="149">
        <f t="shared" si="202"/>
        <v>0</v>
      </c>
      <c r="AZ408" s="149">
        <f t="shared" si="202"/>
        <v>1</v>
      </c>
      <c r="BA408" s="149">
        <f t="shared" si="202"/>
        <v>1</v>
      </c>
      <c r="BB408" s="149">
        <f t="shared" si="202"/>
        <v>1</v>
      </c>
      <c r="BC408" s="149">
        <f t="shared" si="202"/>
        <v>1</v>
      </c>
      <c r="BD408" s="149">
        <f t="shared" si="202"/>
        <v>1</v>
      </c>
      <c r="BE408" s="149">
        <f t="shared" si="201"/>
        <v>1</v>
      </c>
      <c r="BF408" s="149">
        <f t="shared" si="201"/>
        <v>1</v>
      </c>
      <c r="BG408" s="149">
        <f t="shared" si="201"/>
        <v>1</v>
      </c>
      <c r="BH408" s="149">
        <f t="shared" si="201"/>
        <v>1</v>
      </c>
      <c r="BI408" s="149">
        <f t="shared" si="201"/>
        <v>1</v>
      </c>
      <c r="BJ408" s="149">
        <f t="shared" si="201"/>
        <v>1</v>
      </c>
      <c r="BK408" s="149">
        <f t="shared" si="201"/>
        <v>1</v>
      </c>
      <c r="BL408" s="149">
        <f t="shared" si="201"/>
        <v>1</v>
      </c>
      <c r="BM408" s="149">
        <f t="shared" si="201"/>
        <v>1</v>
      </c>
      <c r="BN408" s="149">
        <f t="shared" si="201"/>
        <v>1</v>
      </c>
      <c r="BO408" s="149">
        <f t="shared" si="201"/>
        <v>1</v>
      </c>
    </row>
    <row r="409" spans="1:67" ht="15.75" x14ac:dyDescent="0.25">
      <c r="A409" s="112"/>
      <c r="B409" s="145" t="s">
        <v>1436</v>
      </c>
      <c r="C409" s="145" t="s">
        <v>1437</v>
      </c>
      <c r="D409" s="145" t="s">
        <v>8</v>
      </c>
      <c r="E409" s="224">
        <f>VLOOKUP(B409,'Cuadro Control'!C449:J2339,8,FALSE)</f>
        <v>1230815225.9452939</v>
      </c>
      <c r="F409" s="146">
        <f t="shared" si="197"/>
        <v>0.2318411625341423</v>
      </c>
      <c r="G409" s="147">
        <v>46510</v>
      </c>
      <c r="H409" s="147">
        <v>46511</v>
      </c>
      <c r="I409" s="146">
        <f t="shared" si="198"/>
        <v>0</v>
      </c>
      <c r="J409" s="146">
        <f t="shared" si="198"/>
        <v>0</v>
      </c>
      <c r="K409" s="146">
        <f t="shared" si="198"/>
        <v>0</v>
      </c>
      <c r="L409" s="146">
        <f t="shared" si="198"/>
        <v>0</v>
      </c>
      <c r="M409" s="146">
        <f t="shared" si="198"/>
        <v>0</v>
      </c>
      <c r="N409" s="146">
        <f t="shared" si="198"/>
        <v>0</v>
      </c>
      <c r="O409" s="146">
        <f t="shared" si="198"/>
        <v>0</v>
      </c>
      <c r="P409" s="146">
        <f t="shared" si="198"/>
        <v>0</v>
      </c>
      <c r="Q409" s="146">
        <f t="shared" si="198"/>
        <v>0</v>
      </c>
      <c r="R409" s="146">
        <f t="shared" si="198"/>
        <v>0</v>
      </c>
      <c r="S409" s="146">
        <f t="shared" si="198"/>
        <v>0</v>
      </c>
      <c r="T409" s="146">
        <f t="shared" si="198"/>
        <v>0</v>
      </c>
      <c r="U409" s="146">
        <f t="shared" si="198"/>
        <v>0</v>
      </c>
      <c r="V409" s="146">
        <f t="shared" si="198"/>
        <v>0</v>
      </c>
      <c r="W409" s="146">
        <f t="shared" si="198"/>
        <v>0</v>
      </c>
      <c r="X409" s="146">
        <f t="shared" si="198"/>
        <v>0</v>
      </c>
      <c r="Y409" s="146">
        <f t="shared" si="202"/>
        <v>0</v>
      </c>
      <c r="Z409" s="146">
        <f t="shared" si="202"/>
        <v>0</v>
      </c>
      <c r="AA409" s="146">
        <f t="shared" si="202"/>
        <v>0</v>
      </c>
      <c r="AB409" s="146">
        <f t="shared" si="202"/>
        <v>0</v>
      </c>
      <c r="AC409" s="146">
        <f t="shared" si="202"/>
        <v>0</v>
      </c>
      <c r="AD409" s="146">
        <f t="shared" si="202"/>
        <v>0</v>
      </c>
      <c r="AE409" s="146">
        <f t="shared" si="202"/>
        <v>0</v>
      </c>
      <c r="AF409" s="146">
        <f t="shared" si="202"/>
        <v>0</v>
      </c>
      <c r="AG409" s="146">
        <f t="shared" si="202"/>
        <v>0</v>
      </c>
      <c r="AH409" s="146">
        <f t="shared" si="202"/>
        <v>0</v>
      </c>
      <c r="AI409" s="146">
        <f t="shared" si="202"/>
        <v>0</v>
      </c>
      <c r="AJ409" s="146">
        <f t="shared" si="202"/>
        <v>0</v>
      </c>
      <c r="AK409" s="146">
        <f t="shared" si="202"/>
        <v>0</v>
      </c>
      <c r="AL409" s="146">
        <f t="shared" si="202"/>
        <v>0</v>
      </c>
      <c r="AM409" s="146">
        <f t="shared" si="202"/>
        <v>0</v>
      </c>
      <c r="AN409" s="146">
        <f t="shared" si="202"/>
        <v>0</v>
      </c>
      <c r="AO409" s="146">
        <f t="shared" si="202"/>
        <v>0</v>
      </c>
      <c r="AP409" s="146">
        <f t="shared" si="202"/>
        <v>0</v>
      </c>
      <c r="AQ409" s="146">
        <f t="shared" si="202"/>
        <v>0</v>
      </c>
      <c r="AR409" s="146">
        <f t="shared" si="202"/>
        <v>0</v>
      </c>
      <c r="AS409" s="146">
        <f t="shared" si="202"/>
        <v>0</v>
      </c>
      <c r="AT409" s="146">
        <f t="shared" si="202"/>
        <v>0</v>
      </c>
      <c r="AU409" s="146">
        <f t="shared" si="202"/>
        <v>0</v>
      </c>
      <c r="AV409" s="146">
        <f t="shared" si="202"/>
        <v>0</v>
      </c>
      <c r="AW409" s="146">
        <f t="shared" si="202"/>
        <v>0</v>
      </c>
      <c r="AX409" s="146">
        <f t="shared" si="202"/>
        <v>0</v>
      </c>
      <c r="AY409" s="146">
        <f t="shared" si="202"/>
        <v>0</v>
      </c>
      <c r="AZ409" s="146">
        <f t="shared" si="202"/>
        <v>1</v>
      </c>
      <c r="BA409" s="146">
        <f t="shared" si="202"/>
        <v>1</v>
      </c>
      <c r="BB409" s="146">
        <f t="shared" si="202"/>
        <v>1</v>
      </c>
      <c r="BC409" s="146">
        <f t="shared" si="202"/>
        <v>1</v>
      </c>
      <c r="BD409" s="146">
        <f t="shared" si="202"/>
        <v>1</v>
      </c>
      <c r="BE409" s="146">
        <f t="shared" si="201"/>
        <v>1</v>
      </c>
      <c r="BF409" s="146">
        <f t="shared" si="201"/>
        <v>1</v>
      </c>
      <c r="BG409" s="146">
        <f t="shared" si="201"/>
        <v>1</v>
      </c>
      <c r="BH409" s="146">
        <f t="shared" si="201"/>
        <v>1</v>
      </c>
      <c r="BI409" s="146">
        <f t="shared" si="201"/>
        <v>1</v>
      </c>
      <c r="BJ409" s="146">
        <f t="shared" si="201"/>
        <v>1</v>
      </c>
      <c r="BK409" s="146">
        <f t="shared" si="201"/>
        <v>1</v>
      </c>
      <c r="BL409" s="146">
        <f t="shared" si="201"/>
        <v>1</v>
      </c>
      <c r="BM409" s="146">
        <f t="shared" si="201"/>
        <v>1</v>
      </c>
      <c r="BN409" s="146">
        <f t="shared" si="201"/>
        <v>1</v>
      </c>
      <c r="BO409" s="146">
        <f t="shared" si="201"/>
        <v>1</v>
      </c>
    </row>
    <row r="410" spans="1:67" ht="15.75" x14ac:dyDescent="0.25">
      <c r="A410" s="112"/>
      <c r="B410" s="145" t="s">
        <v>1438</v>
      </c>
      <c r="C410" s="145" t="s">
        <v>1439</v>
      </c>
      <c r="D410" s="145" t="s">
        <v>26</v>
      </c>
      <c r="E410" s="224">
        <f>VLOOKUP(B410,'Cuadro Control'!C450:J2340,8,FALSE)</f>
        <v>0</v>
      </c>
      <c r="F410" s="146">
        <f t="shared" si="197"/>
        <v>0</v>
      </c>
      <c r="G410" s="147">
        <v>46511</v>
      </c>
      <c r="H410" s="147">
        <v>46519</v>
      </c>
      <c r="I410" s="146">
        <f t="shared" si="198"/>
        <v>0</v>
      </c>
      <c r="J410" s="146">
        <f t="shared" si="198"/>
        <v>0</v>
      </c>
      <c r="K410" s="146">
        <f t="shared" si="198"/>
        <v>0</v>
      </c>
      <c r="L410" s="146">
        <f t="shared" si="198"/>
        <v>0</v>
      </c>
      <c r="M410" s="146">
        <f t="shared" si="198"/>
        <v>0</v>
      </c>
      <c r="N410" s="146">
        <f t="shared" si="198"/>
        <v>0</v>
      </c>
      <c r="O410" s="146">
        <f t="shared" si="198"/>
        <v>0</v>
      </c>
      <c r="P410" s="146">
        <f t="shared" si="198"/>
        <v>0</v>
      </c>
      <c r="Q410" s="146">
        <f t="shared" si="198"/>
        <v>0</v>
      </c>
      <c r="R410" s="146">
        <f t="shared" si="198"/>
        <v>0</v>
      </c>
      <c r="S410" s="146">
        <f t="shared" si="198"/>
        <v>0</v>
      </c>
      <c r="T410" s="146">
        <f t="shared" si="198"/>
        <v>0</v>
      </c>
      <c r="U410" s="146">
        <f t="shared" si="198"/>
        <v>0</v>
      </c>
      <c r="V410" s="146">
        <f t="shared" si="198"/>
        <v>0</v>
      </c>
      <c r="W410" s="146">
        <f t="shared" si="198"/>
        <v>0</v>
      </c>
      <c r="X410" s="146">
        <f t="shared" si="198"/>
        <v>0</v>
      </c>
      <c r="Y410" s="146">
        <f t="shared" si="202"/>
        <v>0</v>
      </c>
      <c r="Z410" s="146">
        <f t="shared" si="202"/>
        <v>0</v>
      </c>
      <c r="AA410" s="146">
        <f t="shared" si="202"/>
        <v>0</v>
      </c>
      <c r="AB410" s="146">
        <f t="shared" si="202"/>
        <v>0</v>
      </c>
      <c r="AC410" s="146">
        <f t="shared" si="202"/>
        <v>0</v>
      </c>
      <c r="AD410" s="146">
        <f t="shared" si="202"/>
        <v>0</v>
      </c>
      <c r="AE410" s="146">
        <f t="shared" si="202"/>
        <v>0</v>
      </c>
      <c r="AF410" s="146">
        <f t="shared" si="202"/>
        <v>0</v>
      </c>
      <c r="AG410" s="146">
        <f t="shared" si="202"/>
        <v>0</v>
      </c>
      <c r="AH410" s="146">
        <f t="shared" si="202"/>
        <v>0</v>
      </c>
      <c r="AI410" s="146">
        <f t="shared" si="202"/>
        <v>0</v>
      </c>
      <c r="AJ410" s="146">
        <f t="shared" si="202"/>
        <v>0</v>
      </c>
      <c r="AK410" s="146">
        <f t="shared" si="202"/>
        <v>0</v>
      </c>
      <c r="AL410" s="146">
        <f t="shared" si="202"/>
        <v>0</v>
      </c>
      <c r="AM410" s="146">
        <f t="shared" si="202"/>
        <v>0</v>
      </c>
      <c r="AN410" s="146">
        <f t="shared" si="202"/>
        <v>0</v>
      </c>
      <c r="AO410" s="146">
        <f t="shared" si="202"/>
        <v>0</v>
      </c>
      <c r="AP410" s="146">
        <f t="shared" si="202"/>
        <v>0</v>
      </c>
      <c r="AQ410" s="146">
        <f t="shared" si="202"/>
        <v>0</v>
      </c>
      <c r="AR410" s="146">
        <f t="shared" si="202"/>
        <v>0</v>
      </c>
      <c r="AS410" s="146">
        <f t="shared" si="202"/>
        <v>0</v>
      </c>
      <c r="AT410" s="146">
        <f t="shared" si="202"/>
        <v>0</v>
      </c>
      <c r="AU410" s="146">
        <f t="shared" si="202"/>
        <v>0</v>
      </c>
      <c r="AV410" s="146">
        <f t="shared" si="202"/>
        <v>0</v>
      </c>
      <c r="AW410" s="146">
        <f t="shared" si="202"/>
        <v>0</v>
      </c>
      <c r="AX410" s="146">
        <f t="shared" si="202"/>
        <v>0</v>
      </c>
      <c r="AY410" s="146">
        <f t="shared" si="202"/>
        <v>0</v>
      </c>
      <c r="AZ410" s="146">
        <f t="shared" si="202"/>
        <v>0.44444444444444442</v>
      </c>
      <c r="BA410" s="146">
        <f t="shared" si="202"/>
        <v>1</v>
      </c>
      <c r="BB410" s="146">
        <f t="shared" si="202"/>
        <v>1</v>
      </c>
      <c r="BC410" s="146">
        <f t="shared" si="202"/>
        <v>1</v>
      </c>
      <c r="BD410" s="146">
        <f t="shared" si="202"/>
        <v>1</v>
      </c>
      <c r="BE410" s="146">
        <f t="shared" si="201"/>
        <v>1</v>
      </c>
      <c r="BF410" s="146">
        <f t="shared" si="201"/>
        <v>1</v>
      </c>
      <c r="BG410" s="146">
        <f t="shared" si="201"/>
        <v>1</v>
      </c>
      <c r="BH410" s="146">
        <f t="shared" si="201"/>
        <v>1</v>
      </c>
      <c r="BI410" s="146">
        <f t="shared" si="201"/>
        <v>1</v>
      </c>
      <c r="BJ410" s="146">
        <f t="shared" si="201"/>
        <v>1</v>
      </c>
      <c r="BK410" s="146">
        <f t="shared" si="201"/>
        <v>1</v>
      </c>
      <c r="BL410" s="146">
        <f t="shared" si="201"/>
        <v>1</v>
      </c>
      <c r="BM410" s="146">
        <f t="shared" si="201"/>
        <v>1</v>
      </c>
      <c r="BN410" s="146">
        <f t="shared" si="201"/>
        <v>1</v>
      </c>
      <c r="BO410" s="146">
        <f t="shared" si="201"/>
        <v>1</v>
      </c>
    </row>
    <row r="411" spans="1:67" ht="15.75" x14ac:dyDescent="0.25">
      <c r="A411" s="112"/>
      <c r="B411" s="145" t="s">
        <v>1440</v>
      </c>
      <c r="C411" s="145" t="s">
        <v>2069</v>
      </c>
      <c r="D411" s="145" t="s">
        <v>6</v>
      </c>
      <c r="E411" s="224">
        <f>VLOOKUP(B411,'Cuadro Control'!C451:J2341,8,FALSE)</f>
        <v>52736347.43270281</v>
      </c>
      <c r="F411" s="146">
        <f t="shared" si="197"/>
        <v>9.933624348213644E-3</v>
      </c>
      <c r="G411" s="147">
        <v>46519</v>
      </c>
      <c r="H411" s="147">
        <v>46522</v>
      </c>
      <c r="I411" s="146">
        <f t="shared" si="198"/>
        <v>0</v>
      </c>
      <c r="J411" s="146">
        <f t="shared" si="198"/>
        <v>0</v>
      </c>
      <c r="K411" s="146">
        <f t="shared" si="198"/>
        <v>0</v>
      </c>
      <c r="L411" s="146">
        <f t="shared" si="198"/>
        <v>0</v>
      </c>
      <c r="M411" s="146">
        <f t="shared" si="198"/>
        <v>0</v>
      </c>
      <c r="N411" s="146">
        <f t="shared" si="198"/>
        <v>0</v>
      </c>
      <c r="O411" s="146">
        <f t="shared" si="198"/>
        <v>0</v>
      </c>
      <c r="P411" s="146">
        <f t="shared" si="198"/>
        <v>0</v>
      </c>
      <c r="Q411" s="146">
        <f t="shared" si="198"/>
        <v>0</v>
      </c>
      <c r="R411" s="146">
        <f t="shared" si="198"/>
        <v>0</v>
      </c>
      <c r="S411" s="146">
        <f t="shared" si="198"/>
        <v>0</v>
      </c>
      <c r="T411" s="146">
        <f t="shared" si="198"/>
        <v>0</v>
      </c>
      <c r="U411" s="146">
        <f t="shared" si="198"/>
        <v>0</v>
      </c>
      <c r="V411" s="146">
        <f t="shared" si="198"/>
        <v>0</v>
      </c>
      <c r="W411" s="146">
        <f t="shared" si="198"/>
        <v>0</v>
      </c>
      <c r="X411" s="146">
        <f t="shared" si="198"/>
        <v>0</v>
      </c>
      <c r="Y411" s="146">
        <f t="shared" si="202"/>
        <v>0</v>
      </c>
      <c r="Z411" s="146">
        <f t="shared" si="202"/>
        <v>0</v>
      </c>
      <c r="AA411" s="146">
        <f t="shared" si="202"/>
        <v>0</v>
      </c>
      <c r="AB411" s="146">
        <f t="shared" si="202"/>
        <v>0</v>
      </c>
      <c r="AC411" s="146">
        <f t="shared" si="202"/>
        <v>0</v>
      </c>
      <c r="AD411" s="146">
        <f t="shared" si="202"/>
        <v>0</v>
      </c>
      <c r="AE411" s="146">
        <f t="shared" si="202"/>
        <v>0</v>
      </c>
      <c r="AF411" s="146">
        <f t="shared" si="202"/>
        <v>0</v>
      </c>
      <c r="AG411" s="146">
        <f t="shared" si="202"/>
        <v>0</v>
      </c>
      <c r="AH411" s="146">
        <f t="shared" si="202"/>
        <v>0</v>
      </c>
      <c r="AI411" s="146">
        <f t="shared" si="202"/>
        <v>0</v>
      </c>
      <c r="AJ411" s="146">
        <f t="shared" si="202"/>
        <v>0</v>
      </c>
      <c r="AK411" s="146">
        <f t="shared" si="202"/>
        <v>0</v>
      </c>
      <c r="AL411" s="146">
        <f t="shared" si="202"/>
        <v>0</v>
      </c>
      <c r="AM411" s="146">
        <f t="shared" si="202"/>
        <v>0</v>
      </c>
      <c r="AN411" s="146">
        <f t="shared" si="202"/>
        <v>0</v>
      </c>
      <c r="AO411" s="146">
        <f t="shared" si="202"/>
        <v>0</v>
      </c>
      <c r="AP411" s="146">
        <f t="shared" si="202"/>
        <v>0</v>
      </c>
      <c r="AQ411" s="146">
        <f t="shared" si="202"/>
        <v>0</v>
      </c>
      <c r="AR411" s="146">
        <f t="shared" si="202"/>
        <v>0</v>
      </c>
      <c r="AS411" s="146">
        <f t="shared" si="202"/>
        <v>0</v>
      </c>
      <c r="AT411" s="146">
        <f t="shared" si="202"/>
        <v>0</v>
      </c>
      <c r="AU411" s="146">
        <f t="shared" si="202"/>
        <v>0</v>
      </c>
      <c r="AV411" s="146">
        <f t="shared" si="202"/>
        <v>0</v>
      </c>
      <c r="AW411" s="146">
        <f t="shared" si="202"/>
        <v>0</v>
      </c>
      <c r="AX411" s="146">
        <f t="shared" si="202"/>
        <v>0</v>
      </c>
      <c r="AY411" s="146">
        <f t="shared" si="202"/>
        <v>0</v>
      </c>
      <c r="AZ411" s="146">
        <f t="shared" si="202"/>
        <v>0</v>
      </c>
      <c r="BA411" s="146">
        <f t="shared" si="202"/>
        <v>0.75</v>
      </c>
      <c r="BB411" s="146">
        <f t="shared" si="202"/>
        <v>1</v>
      </c>
      <c r="BC411" s="146">
        <f t="shared" si="202"/>
        <v>1</v>
      </c>
      <c r="BD411" s="146">
        <f t="shared" si="202"/>
        <v>1</v>
      </c>
      <c r="BE411" s="146">
        <f t="shared" si="201"/>
        <v>1</v>
      </c>
      <c r="BF411" s="146">
        <f t="shared" si="201"/>
        <v>1</v>
      </c>
      <c r="BG411" s="146">
        <f t="shared" si="201"/>
        <v>1</v>
      </c>
      <c r="BH411" s="146">
        <f t="shared" si="201"/>
        <v>1</v>
      </c>
      <c r="BI411" s="146">
        <f t="shared" si="201"/>
        <v>1</v>
      </c>
      <c r="BJ411" s="146">
        <f t="shared" si="201"/>
        <v>1</v>
      </c>
      <c r="BK411" s="146">
        <f t="shared" si="201"/>
        <v>1</v>
      </c>
      <c r="BL411" s="146">
        <f t="shared" si="201"/>
        <v>1</v>
      </c>
      <c r="BM411" s="146">
        <f t="shared" si="201"/>
        <v>1</v>
      </c>
      <c r="BN411" s="146">
        <f t="shared" si="201"/>
        <v>1</v>
      </c>
      <c r="BO411" s="146">
        <f t="shared" si="201"/>
        <v>1</v>
      </c>
    </row>
    <row r="412" spans="1:67" ht="31.5" x14ac:dyDescent="0.25">
      <c r="A412" s="112"/>
      <c r="B412" s="145" t="s">
        <v>1441</v>
      </c>
      <c r="C412" s="145" t="s">
        <v>1442</v>
      </c>
      <c r="D412" s="145" t="s">
        <v>19</v>
      </c>
      <c r="E412" s="224">
        <f>VLOOKUP(B412,'Cuadro Control'!C452:J2342,8,FALSE)</f>
        <v>46410609.014634147</v>
      </c>
      <c r="F412" s="146">
        <f t="shared" si="197"/>
        <v>8.742083556535862E-3</v>
      </c>
      <c r="G412" s="147">
        <v>46522</v>
      </c>
      <c r="H412" s="147">
        <v>46525</v>
      </c>
      <c r="I412" s="146">
        <f t="shared" si="198"/>
        <v>0</v>
      </c>
      <c r="J412" s="146">
        <f t="shared" si="198"/>
        <v>0</v>
      </c>
      <c r="K412" s="146">
        <f t="shared" si="198"/>
        <v>0</v>
      </c>
      <c r="L412" s="146">
        <f t="shared" si="198"/>
        <v>0</v>
      </c>
      <c r="M412" s="146">
        <f t="shared" si="198"/>
        <v>0</v>
      </c>
      <c r="N412" s="146">
        <f t="shared" si="198"/>
        <v>0</v>
      </c>
      <c r="O412" s="146">
        <f t="shared" si="198"/>
        <v>0</v>
      </c>
      <c r="P412" s="146">
        <f t="shared" si="198"/>
        <v>0</v>
      </c>
      <c r="Q412" s="146">
        <f t="shared" si="198"/>
        <v>0</v>
      </c>
      <c r="R412" s="146">
        <f t="shared" si="198"/>
        <v>0</v>
      </c>
      <c r="S412" s="146">
        <f t="shared" si="198"/>
        <v>0</v>
      </c>
      <c r="T412" s="146">
        <f t="shared" si="198"/>
        <v>0</v>
      </c>
      <c r="U412" s="146">
        <f t="shared" si="198"/>
        <v>0</v>
      </c>
      <c r="V412" s="146">
        <f t="shared" si="198"/>
        <v>0</v>
      </c>
      <c r="W412" s="146">
        <f t="shared" si="198"/>
        <v>0</v>
      </c>
      <c r="X412" s="146">
        <f t="shared" si="198"/>
        <v>0</v>
      </c>
      <c r="Y412" s="146">
        <f t="shared" si="202"/>
        <v>0</v>
      </c>
      <c r="Z412" s="146">
        <f t="shared" si="202"/>
        <v>0</v>
      </c>
      <c r="AA412" s="146">
        <f t="shared" si="202"/>
        <v>0</v>
      </c>
      <c r="AB412" s="146">
        <f t="shared" si="202"/>
        <v>0</v>
      </c>
      <c r="AC412" s="146">
        <f t="shared" si="202"/>
        <v>0</v>
      </c>
      <c r="AD412" s="146">
        <f t="shared" si="202"/>
        <v>0</v>
      </c>
      <c r="AE412" s="146">
        <f t="shared" si="202"/>
        <v>0</v>
      </c>
      <c r="AF412" s="146">
        <f t="shared" si="202"/>
        <v>0</v>
      </c>
      <c r="AG412" s="146">
        <f t="shared" si="202"/>
        <v>0</v>
      </c>
      <c r="AH412" s="146">
        <f t="shared" si="202"/>
        <v>0</v>
      </c>
      <c r="AI412" s="146">
        <f t="shared" si="202"/>
        <v>0</v>
      </c>
      <c r="AJ412" s="146">
        <f t="shared" si="202"/>
        <v>0</v>
      </c>
      <c r="AK412" s="146">
        <f t="shared" si="202"/>
        <v>0</v>
      </c>
      <c r="AL412" s="146">
        <f t="shared" si="202"/>
        <v>0</v>
      </c>
      <c r="AM412" s="146">
        <f t="shared" si="202"/>
        <v>0</v>
      </c>
      <c r="AN412" s="146">
        <f t="shared" si="202"/>
        <v>0</v>
      </c>
      <c r="AO412" s="146">
        <f t="shared" si="202"/>
        <v>0</v>
      </c>
      <c r="AP412" s="146">
        <f t="shared" si="202"/>
        <v>0</v>
      </c>
      <c r="AQ412" s="146">
        <f t="shared" si="202"/>
        <v>0</v>
      </c>
      <c r="AR412" s="146">
        <f t="shared" si="202"/>
        <v>0</v>
      </c>
      <c r="AS412" s="146">
        <f t="shared" si="202"/>
        <v>0</v>
      </c>
      <c r="AT412" s="146">
        <f t="shared" si="202"/>
        <v>0</v>
      </c>
      <c r="AU412" s="146">
        <f t="shared" si="202"/>
        <v>0</v>
      </c>
      <c r="AV412" s="146">
        <f t="shared" si="202"/>
        <v>0</v>
      </c>
      <c r="AW412" s="146">
        <f t="shared" si="202"/>
        <v>0</v>
      </c>
      <c r="AX412" s="146">
        <f t="shared" si="202"/>
        <v>0</v>
      </c>
      <c r="AY412" s="146">
        <f t="shared" si="202"/>
        <v>0</v>
      </c>
      <c r="AZ412" s="146">
        <f t="shared" si="202"/>
        <v>0</v>
      </c>
      <c r="BA412" s="146">
        <f t="shared" si="202"/>
        <v>0</v>
      </c>
      <c r="BB412" s="146">
        <f t="shared" si="202"/>
        <v>1</v>
      </c>
      <c r="BC412" s="146">
        <f t="shared" si="202"/>
        <v>1</v>
      </c>
      <c r="BD412" s="146">
        <f t="shared" si="202"/>
        <v>1</v>
      </c>
      <c r="BE412" s="146">
        <f t="shared" si="201"/>
        <v>1</v>
      </c>
      <c r="BF412" s="146">
        <f t="shared" si="201"/>
        <v>1</v>
      </c>
      <c r="BG412" s="146">
        <f t="shared" si="201"/>
        <v>1</v>
      </c>
      <c r="BH412" s="146">
        <f t="shared" si="201"/>
        <v>1</v>
      </c>
      <c r="BI412" s="146">
        <f t="shared" si="201"/>
        <v>1</v>
      </c>
      <c r="BJ412" s="146">
        <f t="shared" si="201"/>
        <v>1</v>
      </c>
      <c r="BK412" s="146">
        <f t="shared" si="201"/>
        <v>1</v>
      </c>
      <c r="BL412" s="146">
        <f t="shared" si="201"/>
        <v>1</v>
      </c>
      <c r="BM412" s="146">
        <f t="shared" si="201"/>
        <v>1</v>
      </c>
      <c r="BN412" s="146">
        <f t="shared" si="201"/>
        <v>1</v>
      </c>
      <c r="BO412" s="146">
        <f t="shared" si="201"/>
        <v>1</v>
      </c>
    </row>
    <row r="413" spans="1:67" ht="31.5" x14ac:dyDescent="0.25">
      <c r="A413" s="112"/>
      <c r="B413" s="145" t="s">
        <v>1443</v>
      </c>
      <c r="C413" s="145" t="s">
        <v>1444</v>
      </c>
      <c r="D413" s="145" t="s">
        <v>9</v>
      </c>
      <c r="E413" s="224">
        <f>VLOOKUP(B413,'Cuadro Control'!C453:J2343,8,FALSE)</f>
        <v>1587346329.5488234</v>
      </c>
      <c r="F413" s="146">
        <f t="shared" si="197"/>
        <v>0.29899875353285565</v>
      </c>
      <c r="G413" s="147">
        <v>46522</v>
      </c>
      <c r="H413" s="147">
        <v>46533</v>
      </c>
      <c r="I413" s="146">
        <f t="shared" si="198"/>
        <v>0</v>
      </c>
      <c r="J413" s="146">
        <f t="shared" si="198"/>
        <v>0</v>
      </c>
      <c r="K413" s="146">
        <f t="shared" si="198"/>
        <v>0</v>
      </c>
      <c r="L413" s="146">
        <f t="shared" si="198"/>
        <v>0</v>
      </c>
      <c r="M413" s="146">
        <f t="shared" si="198"/>
        <v>0</v>
      </c>
      <c r="N413" s="146">
        <f t="shared" si="198"/>
        <v>0</v>
      </c>
      <c r="O413" s="146">
        <f t="shared" si="198"/>
        <v>0</v>
      </c>
      <c r="P413" s="146">
        <f t="shared" si="198"/>
        <v>0</v>
      </c>
      <c r="Q413" s="146">
        <f t="shared" si="198"/>
        <v>0</v>
      </c>
      <c r="R413" s="146">
        <f t="shared" si="198"/>
        <v>0</v>
      </c>
      <c r="S413" s="146">
        <f t="shared" si="198"/>
        <v>0</v>
      </c>
      <c r="T413" s="146">
        <f t="shared" si="198"/>
        <v>0</v>
      </c>
      <c r="U413" s="146">
        <f t="shared" si="198"/>
        <v>0</v>
      </c>
      <c r="V413" s="146">
        <f t="shared" si="198"/>
        <v>0</v>
      </c>
      <c r="W413" s="146">
        <f t="shared" si="198"/>
        <v>0</v>
      </c>
      <c r="X413" s="146">
        <f t="shared" si="198"/>
        <v>0</v>
      </c>
      <c r="Y413" s="146">
        <f t="shared" si="202"/>
        <v>0</v>
      </c>
      <c r="Z413" s="146">
        <f t="shared" si="202"/>
        <v>0</v>
      </c>
      <c r="AA413" s="146">
        <f t="shared" si="202"/>
        <v>0</v>
      </c>
      <c r="AB413" s="146">
        <f t="shared" si="202"/>
        <v>0</v>
      </c>
      <c r="AC413" s="146">
        <f t="shared" si="202"/>
        <v>0</v>
      </c>
      <c r="AD413" s="146">
        <f t="shared" si="202"/>
        <v>0</v>
      </c>
      <c r="AE413" s="146">
        <f t="shared" si="202"/>
        <v>0</v>
      </c>
      <c r="AF413" s="146">
        <f t="shared" si="202"/>
        <v>0</v>
      </c>
      <c r="AG413" s="146">
        <f t="shared" si="202"/>
        <v>0</v>
      </c>
      <c r="AH413" s="146">
        <f t="shared" si="202"/>
        <v>0</v>
      </c>
      <c r="AI413" s="146">
        <f t="shared" si="202"/>
        <v>0</v>
      </c>
      <c r="AJ413" s="146">
        <f t="shared" si="202"/>
        <v>0</v>
      </c>
      <c r="AK413" s="146">
        <f t="shared" si="202"/>
        <v>0</v>
      </c>
      <c r="AL413" s="146">
        <f t="shared" si="202"/>
        <v>0</v>
      </c>
      <c r="AM413" s="146">
        <f t="shared" si="202"/>
        <v>0</v>
      </c>
      <c r="AN413" s="146">
        <f t="shared" si="202"/>
        <v>0</v>
      </c>
      <c r="AO413" s="146">
        <f t="shared" si="202"/>
        <v>0</v>
      </c>
      <c r="AP413" s="146">
        <f t="shared" si="202"/>
        <v>0</v>
      </c>
      <c r="AQ413" s="146">
        <f t="shared" si="202"/>
        <v>0</v>
      </c>
      <c r="AR413" s="146">
        <f t="shared" si="202"/>
        <v>0</v>
      </c>
      <c r="AS413" s="146">
        <f t="shared" si="202"/>
        <v>0</v>
      </c>
      <c r="AT413" s="146">
        <f t="shared" si="202"/>
        <v>0</v>
      </c>
      <c r="AU413" s="146">
        <f t="shared" si="202"/>
        <v>0</v>
      </c>
      <c r="AV413" s="146">
        <f t="shared" si="202"/>
        <v>0</v>
      </c>
      <c r="AW413" s="146">
        <f t="shared" si="202"/>
        <v>0</v>
      </c>
      <c r="AX413" s="146">
        <f t="shared" si="202"/>
        <v>0</v>
      </c>
      <c r="AY413" s="146">
        <f t="shared" si="202"/>
        <v>0</v>
      </c>
      <c r="AZ413" s="146">
        <f t="shared" si="202"/>
        <v>0</v>
      </c>
      <c r="BA413" s="146">
        <f t="shared" si="202"/>
        <v>0</v>
      </c>
      <c r="BB413" s="146">
        <f t="shared" si="202"/>
        <v>0.58333333333333337</v>
      </c>
      <c r="BC413" s="146">
        <f t="shared" si="202"/>
        <v>1</v>
      </c>
      <c r="BD413" s="146">
        <f t="shared" si="202"/>
        <v>1</v>
      </c>
      <c r="BE413" s="146">
        <f t="shared" si="201"/>
        <v>1</v>
      </c>
      <c r="BF413" s="146">
        <f t="shared" si="201"/>
        <v>1</v>
      </c>
      <c r="BG413" s="146">
        <f t="shared" si="201"/>
        <v>1</v>
      </c>
      <c r="BH413" s="146">
        <f t="shared" si="201"/>
        <v>1</v>
      </c>
      <c r="BI413" s="146">
        <f t="shared" si="201"/>
        <v>1</v>
      </c>
      <c r="BJ413" s="146">
        <f t="shared" si="201"/>
        <v>1</v>
      </c>
      <c r="BK413" s="146">
        <f t="shared" si="201"/>
        <v>1</v>
      </c>
      <c r="BL413" s="146">
        <f t="shared" si="201"/>
        <v>1</v>
      </c>
      <c r="BM413" s="146">
        <f t="shared" si="201"/>
        <v>1</v>
      </c>
      <c r="BN413" s="146">
        <f t="shared" si="201"/>
        <v>1</v>
      </c>
      <c r="BO413" s="146">
        <f t="shared" si="201"/>
        <v>1</v>
      </c>
    </row>
    <row r="414" spans="1:67" ht="31.5" x14ac:dyDescent="0.25">
      <c r="A414" s="112"/>
      <c r="B414" s="142" t="s">
        <v>1445</v>
      </c>
      <c r="C414" s="142" t="s">
        <v>1446</v>
      </c>
      <c r="D414" s="142" t="s">
        <v>9</v>
      </c>
      <c r="E414" s="223">
        <f>VLOOKUP(B414,'Cuadro Control'!C454:J2344,8,FALSE)</f>
        <v>179532477.23999998</v>
      </c>
      <c r="F414" s="143">
        <f t="shared" si="197"/>
        <v>3.3817438522495219E-2</v>
      </c>
      <c r="G414" s="144">
        <v>46525</v>
      </c>
      <c r="H414" s="144">
        <v>46539</v>
      </c>
      <c r="I414" s="143">
        <f t="shared" si="198"/>
        <v>0</v>
      </c>
      <c r="J414" s="143">
        <f t="shared" si="198"/>
        <v>0</v>
      </c>
      <c r="K414" s="143">
        <f t="shared" si="198"/>
        <v>0</v>
      </c>
      <c r="L414" s="143">
        <f t="shared" si="198"/>
        <v>0</v>
      </c>
      <c r="M414" s="143">
        <f t="shared" si="198"/>
        <v>0</v>
      </c>
      <c r="N414" s="143">
        <f t="shared" si="198"/>
        <v>0</v>
      </c>
      <c r="O414" s="143">
        <f t="shared" si="198"/>
        <v>0</v>
      </c>
      <c r="P414" s="143">
        <f t="shared" si="198"/>
        <v>0</v>
      </c>
      <c r="Q414" s="143">
        <f t="shared" si="198"/>
        <v>0</v>
      </c>
      <c r="R414" s="143">
        <f t="shared" si="198"/>
        <v>0</v>
      </c>
      <c r="S414" s="143">
        <f t="shared" si="198"/>
        <v>0</v>
      </c>
      <c r="T414" s="143">
        <f t="shared" si="198"/>
        <v>0</v>
      </c>
      <c r="U414" s="143">
        <f t="shared" si="198"/>
        <v>0</v>
      </c>
      <c r="V414" s="143">
        <f t="shared" si="198"/>
        <v>0</v>
      </c>
      <c r="W414" s="143">
        <f t="shared" si="198"/>
        <v>0</v>
      </c>
      <c r="X414" s="143">
        <f t="shared" si="198"/>
        <v>0</v>
      </c>
      <c r="Y414" s="143">
        <f t="shared" si="202"/>
        <v>0</v>
      </c>
      <c r="Z414" s="143">
        <f t="shared" si="202"/>
        <v>0</v>
      </c>
      <c r="AA414" s="143">
        <f t="shared" si="202"/>
        <v>0</v>
      </c>
      <c r="AB414" s="143">
        <f t="shared" si="202"/>
        <v>0</v>
      </c>
      <c r="AC414" s="143">
        <f t="shared" si="202"/>
        <v>0</v>
      </c>
      <c r="AD414" s="143">
        <f t="shared" si="202"/>
        <v>0</v>
      </c>
      <c r="AE414" s="143">
        <f t="shared" si="202"/>
        <v>0</v>
      </c>
      <c r="AF414" s="143">
        <f t="shared" si="202"/>
        <v>0</v>
      </c>
      <c r="AG414" s="143">
        <f t="shared" si="202"/>
        <v>0</v>
      </c>
      <c r="AH414" s="143">
        <f t="shared" si="202"/>
        <v>0</v>
      </c>
      <c r="AI414" s="143">
        <f t="shared" si="202"/>
        <v>0</v>
      </c>
      <c r="AJ414" s="143">
        <f t="shared" si="202"/>
        <v>0</v>
      </c>
      <c r="AK414" s="143">
        <f t="shared" si="202"/>
        <v>0</v>
      </c>
      <c r="AL414" s="143">
        <f t="shared" si="202"/>
        <v>0</v>
      </c>
      <c r="AM414" s="143">
        <f t="shared" si="202"/>
        <v>0</v>
      </c>
      <c r="AN414" s="143">
        <f t="shared" si="202"/>
        <v>0</v>
      </c>
      <c r="AO414" s="143">
        <f t="shared" si="202"/>
        <v>0</v>
      </c>
      <c r="AP414" s="143">
        <f t="shared" si="202"/>
        <v>0</v>
      </c>
      <c r="AQ414" s="143">
        <f t="shared" si="202"/>
        <v>0</v>
      </c>
      <c r="AR414" s="143">
        <f t="shared" si="202"/>
        <v>0</v>
      </c>
      <c r="AS414" s="143">
        <f t="shared" si="202"/>
        <v>0</v>
      </c>
      <c r="AT414" s="143">
        <f t="shared" si="202"/>
        <v>0</v>
      </c>
      <c r="AU414" s="143">
        <f t="shared" si="202"/>
        <v>0</v>
      </c>
      <c r="AV414" s="143">
        <f t="shared" si="202"/>
        <v>0</v>
      </c>
      <c r="AW414" s="143">
        <f t="shared" si="202"/>
        <v>0</v>
      </c>
      <c r="AX414" s="143">
        <f t="shared" si="202"/>
        <v>0</v>
      </c>
      <c r="AY414" s="143">
        <f t="shared" si="202"/>
        <v>0</v>
      </c>
      <c r="AZ414" s="143">
        <f t="shared" si="202"/>
        <v>0</v>
      </c>
      <c r="BA414" s="143">
        <f t="shared" si="202"/>
        <v>0</v>
      </c>
      <c r="BB414" s="143">
        <f t="shared" si="202"/>
        <v>0.26666666666666666</v>
      </c>
      <c r="BC414" s="143">
        <f t="shared" si="202"/>
        <v>0.73333333333333328</v>
      </c>
      <c r="BD414" s="143">
        <f t="shared" si="202"/>
        <v>1</v>
      </c>
      <c r="BE414" s="143">
        <f t="shared" si="201"/>
        <v>1</v>
      </c>
      <c r="BF414" s="143">
        <f t="shared" si="201"/>
        <v>1</v>
      </c>
      <c r="BG414" s="143">
        <f t="shared" si="201"/>
        <v>1</v>
      </c>
      <c r="BH414" s="143">
        <f t="shared" si="201"/>
        <v>1</v>
      </c>
      <c r="BI414" s="143">
        <f t="shared" si="201"/>
        <v>1</v>
      </c>
      <c r="BJ414" s="143">
        <f t="shared" si="201"/>
        <v>1</v>
      </c>
      <c r="BK414" s="143">
        <f t="shared" si="201"/>
        <v>1</v>
      </c>
      <c r="BL414" s="143">
        <f t="shared" si="201"/>
        <v>1</v>
      </c>
      <c r="BM414" s="143">
        <f t="shared" si="201"/>
        <v>1</v>
      </c>
      <c r="BN414" s="143">
        <f t="shared" si="201"/>
        <v>1</v>
      </c>
      <c r="BO414" s="143">
        <f t="shared" si="201"/>
        <v>1</v>
      </c>
    </row>
    <row r="415" spans="1:67" ht="15.75" x14ac:dyDescent="0.25">
      <c r="A415" s="112"/>
      <c r="B415" s="148" t="s">
        <v>1447</v>
      </c>
      <c r="C415" s="148" t="s">
        <v>1991</v>
      </c>
      <c r="D415" s="148" t="s">
        <v>3</v>
      </c>
      <c r="E415" s="225">
        <f>VLOOKUP(B415,'Cuadro Control'!C455:J2345,8,FALSE)</f>
        <v>0</v>
      </c>
      <c r="F415" s="149">
        <f>IFERROR(E415/$E$399,0)</f>
        <v>0</v>
      </c>
      <c r="G415" s="150">
        <v>46606</v>
      </c>
      <c r="H415" s="150">
        <v>46606</v>
      </c>
      <c r="I415" s="149">
        <f t="shared" si="198"/>
        <v>0</v>
      </c>
      <c r="J415" s="149">
        <f t="shared" si="198"/>
        <v>0</v>
      </c>
      <c r="K415" s="149">
        <f t="shared" si="198"/>
        <v>0</v>
      </c>
      <c r="L415" s="149">
        <f t="shared" si="198"/>
        <v>0</v>
      </c>
      <c r="M415" s="149">
        <f t="shared" si="198"/>
        <v>0</v>
      </c>
      <c r="N415" s="149">
        <f t="shared" si="198"/>
        <v>0</v>
      </c>
      <c r="O415" s="149">
        <f t="shared" si="198"/>
        <v>0</v>
      </c>
      <c r="P415" s="149">
        <f t="shared" si="198"/>
        <v>0</v>
      </c>
      <c r="Q415" s="149">
        <f t="shared" si="198"/>
        <v>0</v>
      </c>
      <c r="R415" s="149">
        <f t="shared" si="198"/>
        <v>0</v>
      </c>
      <c r="S415" s="149">
        <f t="shared" si="198"/>
        <v>0</v>
      </c>
      <c r="T415" s="149">
        <f t="shared" si="198"/>
        <v>0</v>
      </c>
      <c r="U415" s="149">
        <f t="shared" si="198"/>
        <v>0</v>
      </c>
      <c r="V415" s="149">
        <f t="shared" si="198"/>
        <v>0</v>
      </c>
      <c r="W415" s="149">
        <f t="shared" si="198"/>
        <v>0</v>
      </c>
      <c r="X415" s="149">
        <f t="shared" ref="X415:BO415" si="203">IF($G415=0,0,IF(X$6&lt;$G415,0,IF(X$6&gt;$H415,1,(X$6-$G415+1)/($H415-$G415+1))))</f>
        <v>0</v>
      </c>
      <c r="Y415" s="149">
        <f t="shared" si="203"/>
        <v>0</v>
      </c>
      <c r="Z415" s="149">
        <f t="shared" si="203"/>
        <v>0</v>
      </c>
      <c r="AA415" s="149">
        <f t="shared" si="203"/>
        <v>0</v>
      </c>
      <c r="AB415" s="149">
        <f t="shared" si="203"/>
        <v>0</v>
      </c>
      <c r="AC415" s="149">
        <f t="shared" si="203"/>
        <v>0</v>
      </c>
      <c r="AD415" s="149">
        <f t="shared" si="203"/>
        <v>0</v>
      </c>
      <c r="AE415" s="149">
        <f t="shared" si="203"/>
        <v>0</v>
      </c>
      <c r="AF415" s="149">
        <f t="shared" si="203"/>
        <v>0</v>
      </c>
      <c r="AG415" s="149">
        <f t="shared" si="203"/>
        <v>0</v>
      </c>
      <c r="AH415" s="149">
        <f t="shared" si="203"/>
        <v>0</v>
      </c>
      <c r="AI415" s="149">
        <f t="shared" si="203"/>
        <v>0</v>
      </c>
      <c r="AJ415" s="149">
        <f t="shared" si="203"/>
        <v>0</v>
      </c>
      <c r="AK415" s="149">
        <f t="shared" si="203"/>
        <v>0</v>
      </c>
      <c r="AL415" s="149">
        <f t="shared" si="203"/>
        <v>0</v>
      </c>
      <c r="AM415" s="149">
        <f t="shared" si="203"/>
        <v>0</v>
      </c>
      <c r="AN415" s="149">
        <f t="shared" si="203"/>
        <v>0</v>
      </c>
      <c r="AO415" s="149">
        <f t="shared" si="203"/>
        <v>0</v>
      </c>
      <c r="AP415" s="149">
        <f t="shared" si="203"/>
        <v>0</v>
      </c>
      <c r="AQ415" s="149">
        <f t="shared" si="203"/>
        <v>0</v>
      </c>
      <c r="AR415" s="149">
        <f t="shared" si="203"/>
        <v>0</v>
      </c>
      <c r="AS415" s="149">
        <f t="shared" si="203"/>
        <v>0</v>
      </c>
      <c r="AT415" s="149">
        <f t="shared" si="203"/>
        <v>0</v>
      </c>
      <c r="AU415" s="149">
        <f t="shared" si="203"/>
        <v>0</v>
      </c>
      <c r="AV415" s="149">
        <f t="shared" si="203"/>
        <v>0</v>
      </c>
      <c r="AW415" s="149">
        <f t="shared" si="203"/>
        <v>0</v>
      </c>
      <c r="AX415" s="149">
        <f t="shared" si="203"/>
        <v>0</v>
      </c>
      <c r="AY415" s="149">
        <f t="shared" si="203"/>
        <v>0</v>
      </c>
      <c r="AZ415" s="149">
        <f t="shared" si="203"/>
        <v>0</v>
      </c>
      <c r="BA415" s="149">
        <f t="shared" si="203"/>
        <v>0</v>
      </c>
      <c r="BB415" s="149">
        <f t="shared" si="203"/>
        <v>0</v>
      </c>
      <c r="BC415" s="149">
        <f t="shared" si="203"/>
        <v>0</v>
      </c>
      <c r="BD415" s="149">
        <f t="shared" si="203"/>
        <v>0</v>
      </c>
      <c r="BE415" s="149">
        <f t="shared" si="203"/>
        <v>0</v>
      </c>
      <c r="BF415" s="149">
        <f t="shared" si="203"/>
        <v>0</v>
      </c>
      <c r="BG415" s="149">
        <f t="shared" si="203"/>
        <v>0</v>
      </c>
      <c r="BH415" s="149">
        <f t="shared" si="203"/>
        <v>0</v>
      </c>
      <c r="BI415" s="149">
        <f t="shared" si="203"/>
        <v>0</v>
      </c>
      <c r="BJ415" s="149">
        <f t="shared" si="203"/>
        <v>0</v>
      </c>
      <c r="BK415" s="149">
        <f t="shared" si="203"/>
        <v>0</v>
      </c>
      <c r="BL415" s="149">
        <f t="shared" si="203"/>
        <v>0</v>
      </c>
      <c r="BM415" s="149">
        <f t="shared" si="203"/>
        <v>0</v>
      </c>
      <c r="BN415" s="149">
        <f t="shared" si="203"/>
        <v>1</v>
      </c>
      <c r="BO415" s="149">
        <f t="shared" si="203"/>
        <v>1</v>
      </c>
    </row>
    <row r="416" spans="1:67" ht="15.75" x14ac:dyDescent="0.25">
      <c r="A416" s="112"/>
      <c r="B416" s="139" t="s">
        <v>1448</v>
      </c>
      <c r="C416" s="139" t="s">
        <v>1449</v>
      </c>
      <c r="D416" s="139" t="s">
        <v>38</v>
      </c>
      <c r="E416" s="222">
        <f>SUM(E417:E432)</f>
        <v>5308872732.0543728</v>
      </c>
      <c r="F416" s="140">
        <f>IFERROR(E416/$E$109,0)</f>
        <v>2.9408554574576196E-2</v>
      </c>
      <c r="G416" s="141">
        <v>46392</v>
      </c>
      <c r="H416" s="141">
        <v>46606</v>
      </c>
      <c r="I416" s="140">
        <f>SUMPRODUCT($F417:$F431,I417:I431)</f>
        <v>0</v>
      </c>
      <c r="J416" s="140">
        <f t="shared" ref="J416:BO416" si="204">SUMPRODUCT($F417:$F431,J417:J431)</f>
        <v>0</v>
      </c>
      <c r="K416" s="140">
        <f t="shared" si="204"/>
        <v>0</v>
      </c>
      <c r="L416" s="140">
        <f t="shared" si="204"/>
        <v>0</v>
      </c>
      <c r="M416" s="140">
        <f t="shared" si="204"/>
        <v>0</v>
      </c>
      <c r="N416" s="140">
        <f t="shared" si="204"/>
        <v>0</v>
      </c>
      <c r="O416" s="140">
        <f t="shared" si="204"/>
        <v>0</v>
      </c>
      <c r="P416" s="140">
        <f t="shared" si="204"/>
        <v>0</v>
      </c>
      <c r="Q416" s="140">
        <f t="shared" si="204"/>
        <v>0</v>
      </c>
      <c r="R416" s="140">
        <f t="shared" si="204"/>
        <v>0</v>
      </c>
      <c r="S416" s="140">
        <f t="shared" si="204"/>
        <v>0</v>
      </c>
      <c r="T416" s="140">
        <f t="shared" si="204"/>
        <v>0</v>
      </c>
      <c r="U416" s="140">
        <f t="shared" si="204"/>
        <v>0</v>
      </c>
      <c r="V416" s="140">
        <f t="shared" si="204"/>
        <v>0</v>
      </c>
      <c r="W416" s="140">
        <f t="shared" si="204"/>
        <v>0</v>
      </c>
      <c r="X416" s="140">
        <f t="shared" si="204"/>
        <v>0</v>
      </c>
      <c r="Y416" s="140">
        <f t="shared" si="204"/>
        <v>0</v>
      </c>
      <c r="Z416" s="140">
        <f t="shared" si="204"/>
        <v>0</v>
      </c>
      <c r="AA416" s="140">
        <f t="shared" si="204"/>
        <v>0</v>
      </c>
      <c r="AB416" s="140">
        <f t="shared" si="204"/>
        <v>0</v>
      </c>
      <c r="AC416" s="140">
        <f t="shared" si="204"/>
        <v>0</v>
      </c>
      <c r="AD416" s="140">
        <f t="shared" si="204"/>
        <v>0</v>
      </c>
      <c r="AE416" s="140">
        <f t="shared" si="204"/>
        <v>0</v>
      </c>
      <c r="AF416" s="140">
        <f t="shared" si="204"/>
        <v>0</v>
      </c>
      <c r="AG416" s="140">
        <f t="shared" si="204"/>
        <v>0</v>
      </c>
      <c r="AH416" s="140">
        <f t="shared" si="204"/>
        <v>0</v>
      </c>
      <c r="AI416" s="140">
        <f t="shared" si="204"/>
        <v>6.2741591359937541E-3</v>
      </c>
      <c r="AJ416" s="140">
        <f t="shared" si="204"/>
        <v>1.5685397839984384E-2</v>
      </c>
      <c r="AK416" s="140">
        <f t="shared" si="204"/>
        <v>1.5685397839984384E-2</v>
      </c>
      <c r="AL416" s="140">
        <f t="shared" si="204"/>
        <v>3.5298758430500551E-2</v>
      </c>
      <c r="AM416" s="140">
        <f t="shared" si="204"/>
        <v>7.5721945247826203E-2</v>
      </c>
      <c r="AN416" s="140">
        <f t="shared" si="204"/>
        <v>0.14853206090804622</v>
      </c>
      <c r="AO416" s="140">
        <f t="shared" si="204"/>
        <v>0.2151247564615236</v>
      </c>
      <c r="AP416" s="140">
        <f t="shared" si="204"/>
        <v>0.30917777428216603</v>
      </c>
      <c r="AQ416" s="140">
        <f t="shared" si="204"/>
        <v>0.40323079210280843</v>
      </c>
      <c r="AR416" s="140">
        <f t="shared" si="204"/>
        <v>0.41666693750575734</v>
      </c>
      <c r="AS416" s="140">
        <f t="shared" si="204"/>
        <v>0.41666693750575734</v>
      </c>
      <c r="AT416" s="140">
        <f t="shared" si="204"/>
        <v>0.41666693750575734</v>
      </c>
      <c r="AU416" s="140">
        <f t="shared" si="204"/>
        <v>0.41666693750575734</v>
      </c>
      <c r="AV416" s="140">
        <f t="shared" si="204"/>
        <v>0.41666693750575734</v>
      </c>
      <c r="AW416" s="140">
        <f t="shared" si="204"/>
        <v>0.41666693750575734</v>
      </c>
      <c r="AX416" s="140">
        <f t="shared" si="204"/>
        <v>0.41666693750575734</v>
      </c>
      <c r="AY416" s="140">
        <f t="shared" si="204"/>
        <v>0.41666693750575734</v>
      </c>
      <c r="AZ416" s="140">
        <f t="shared" si="204"/>
        <v>0.64850810003989967</v>
      </c>
      <c r="BA416" s="140">
        <f t="shared" si="204"/>
        <v>0.65049482490954236</v>
      </c>
      <c r="BB416" s="140">
        <f t="shared" si="204"/>
        <v>0.78074169005721283</v>
      </c>
      <c r="BC416" s="140">
        <f t="shared" si="204"/>
        <v>0.98792234338482321</v>
      </c>
      <c r="BD416" s="140">
        <f t="shared" si="204"/>
        <v>1</v>
      </c>
      <c r="BE416" s="140">
        <f t="shared" si="204"/>
        <v>1</v>
      </c>
      <c r="BF416" s="140">
        <f t="shared" si="204"/>
        <v>1</v>
      </c>
      <c r="BG416" s="140">
        <f t="shared" si="204"/>
        <v>1</v>
      </c>
      <c r="BH416" s="140">
        <f t="shared" si="204"/>
        <v>1</v>
      </c>
      <c r="BI416" s="140">
        <f t="shared" si="204"/>
        <v>1</v>
      </c>
      <c r="BJ416" s="140">
        <f t="shared" si="204"/>
        <v>1</v>
      </c>
      <c r="BK416" s="140">
        <f t="shared" si="204"/>
        <v>1</v>
      </c>
      <c r="BL416" s="140">
        <f t="shared" si="204"/>
        <v>1</v>
      </c>
      <c r="BM416" s="140">
        <f t="shared" si="204"/>
        <v>1</v>
      </c>
      <c r="BN416" s="140">
        <f t="shared" si="204"/>
        <v>1</v>
      </c>
      <c r="BO416" s="140">
        <f t="shared" si="204"/>
        <v>1</v>
      </c>
    </row>
    <row r="417" spans="1:67" ht="15.75" x14ac:dyDescent="0.25">
      <c r="A417" s="112"/>
      <c r="B417" s="145" t="s">
        <v>1450</v>
      </c>
      <c r="C417" s="145" t="s">
        <v>1451</v>
      </c>
      <c r="D417" s="145" t="s">
        <v>22</v>
      </c>
      <c r="E417" s="224">
        <f>VLOOKUP(B417,'Cuadro Control'!C457:J2347,8,FALSE)</f>
        <v>83271780.884117648</v>
      </c>
      <c r="F417" s="146">
        <f t="shared" ref="F417:F431" si="205">IFERROR(E417/$E$416,0)</f>
        <v>1.5685397839984384E-2</v>
      </c>
      <c r="G417" s="147">
        <v>46392</v>
      </c>
      <c r="H417" s="147">
        <v>46401</v>
      </c>
      <c r="I417" s="146">
        <f t="shared" ref="I417:X432" si="206">IF($G417=0,0,IF(I$6&lt;$G417,0,IF(I$6&gt;$H417,1,(I$6-$G417+1)/($H417-$G417+1))))</f>
        <v>0</v>
      </c>
      <c r="J417" s="146">
        <f t="shared" si="206"/>
        <v>0</v>
      </c>
      <c r="K417" s="146">
        <f t="shared" si="206"/>
        <v>0</v>
      </c>
      <c r="L417" s="146">
        <f t="shared" si="206"/>
        <v>0</v>
      </c>
      <c r="M417" s="146">
        <f t="shared" si="206"/>
        <v>0</v>
      </c>
      <c r="N417" s="146">
        <f t="shared" si="206"/>
        <v>0</v>
      </c>
      <c r="O417" s="146">
        <f t="shared" si="206"/>
        <v>0</v>
      </c>
      <c r="P417" s="146">
        <f t="shared" si="206"/>
        <v>0</v>
      </c>
      <c r="Q417" s="146">
        <f t="shared" si="206"/>
        <v>0</v>
      </c>
      <c r="R417" s="146">
        <f t="shared" si="206"/>
        <v>0</v>
      </c>
      <c r="S417" s="146">
        <f t="shared" si="206"/>
        <v>0</v>
      </c>
      <c r="T417" s="146">
        <f t="shared" si="206"/>
        <v>0</v>
      </c>
      <c r="U417" s="146">
        <f t="shared" si="206"/>
        <v>0</v>
      </c>
      <c r="V417" s="146">
        <f t="shared" si="206"/>
        <v>0</v>
      </c>
      <c r="W417" s="146">
        <f t="shared" si="206"/>
        <v>0</v>
      </c>
      <c r="X417" s="146">
        <f t="shared" si="206"/>
        <v>0</v>
      </c>
      <c r="Y417" s="146">
        <f t="shared" ref="Y417:BD424" si="207">IF($G417=0,0,IF(Y$6&lt;$G417,0,IF(Y$6&gt;$H417,1,(Y$6-$G417+1)/($H417-$G417+1))))</f>
        <v>0</v>
      </c>
      <c r="Z417" s="146">
        <f t="shared" si="207"/>
        <v>0</v>
      </c>
      <c r="AA417" s="146">
        <f t="shared" si="207"/>
        <v>0</v>
      </c>
      <c r="AB417" s="146">
        <f t="shared" si="207"/>
        <v>0</v>
      </c>
      <c r="AC417" s="146">
        <f t="shared" si="207"/>
        <v>0</v>
      </c>
      <c r="AD417" s="146">
        <f t="shared" si="207"/>
        <v>0</v>
      </c>
      <c r="AE417" s="146">
        <f t="shared" si="207"/>
        <v>0</v>
      </c>
      <c r="AF417" s="146">
        <f t="shared" si="207"/>
        <v>0</v>
      </c>
      <c r="AG417" s="146">
        <f t="shared" si="207"/>
        <v>0</v>
      </c>
      <c r="AH417" s="146">
        <f t="shared" si="207"/>
        <v>0</v>
      </c>
      <c r="AI417" s="146">
        <f t="shared" si="207"/>
        <v>0.4</v>
      </c>
      <c r="AJ417" s="146">
        <f t="shared" si="207"/>
        <v>1</v>
      </c>
      <c r="AK417" s="146">
        <f t="shared" si="207"/>
        <v>1</v>
      </c>
      <c r="AL417" s="146">
        <f t="shared" si="207"/>
        <v>1</v>
      </c>
      <c r="AM417" s="146">
        <f t="shared" si="207"/>
        <v>1</v>
      </c>
      <c r="AN417" s="146">
        <f t="shared" si="207"/>
        <v>1</v>
      </c>
      <c r="AO417" s="146">
        <f t="shared" si="207"/>
        <v>1</v>
      </c>
      <c r="AP417" s="146">
        <f t="shared" si="207"/>
        <v>1</v>
      </c>
      <c r="AQ417" s="146">
        <f t="shared" si="207"/>
        <v>1</v>
      </c>
      <c r="AR417" s="146">
        <f t="shared" si="207"/>
        <v>1</v>
      </c>
      <c r="AS417" s="146">
        <f t="shared" si="207"/>
        <v>1</v>
      </c>
      <c r="AT417" s="146">
        <f t="shared" si="207"/>
        <v>1</v>
      </c>
      <c r="AU417" s="146">
        <f t="shared" si="207"/>
        <v>1</v>
      </c>
      <c r="AV417" s="146">
        <f t="shared" si="207"/>
        <v>1</v>
      </c>
      <c r="AW417" s="146">
        <f t="shared" si="207"/>
        <v>1</v>
      </c>
      <c r="AX417" s="146">
        <f t="shared" si="207"/>
        <v>1</v>
      </c>
      <c r="AY417" s="146">
        <f t="shared" si="207"/>
        <v>1</v>
      </c>
      <c r="AZ417" s="146">
        <f t="shared" si="207"/>
        <v>1</v>
      </c>
      <c r="BA417" s="146">
        <f t="shared" si="207"/>
        <v>1</v>
      </c>
      <c r="BB417" s="146">
        <f t="shared" si="207"/>
        <v>1</v>
      </c>
      <c r="BC417" s="146">
        <f t="shared" si="207"/>
        <v>1</v>
      </c>
      <c r="BD417" s="146">
        <f t="shared" si="207"/>
        <v>1</v>
      </c>
      <c r="BE417" s="146">
        <f t="shared" ref="BE417:BO423" si="208">IF($G417=0,0,IF(BE$6&lt;$G417,0,IF(BE$6&gt;$H417,1,(BE$6-$G417+1)/($H417-$G417+1))))</f>
        <v>1</v>
      </c>
      <c r="BF417" s="146">
        <f t="shared" si="208"/>
        <v>1</v>
      </c>
      <c r="BG417" s="146">
        <f t="shared" si="208"/>
        <v>1</v>
      </c>
      <c r="BH417" s="146">
        <f t="shared" si="208"/>
        <v>1</v>
      </c>
      <c r="BI417" s="146">
        <f t="shared" si="208"/>
        <v>1</v>
      </c>
      <c r="BJ417" s="146">
        <f t="shared" si="208"/>
        <v>1</v>
      </c>
      <c r="BK417" s="146">
        <f t="shared" si="208"/>
        <v>1</v>
      </c>
      <c r="BL417" s="146">
        <f t="shared" si="208"/>
        <v>1</v>
      </c>
      <c r="BM417" s="146">
        <f t="shared" si="208"/>
        <v>1</v>
      </c>
      <c r="BN417" s="146">
        <f t="shared" si="208"/>
        <v>1</v>
      </c>
      <c r="BO417" s="146">
        <f t="shared" si="208"/>
        <v>1</v>
      </c>
    </row>
    <row r="418" spans="1:67" ht="15.75" x14ac:dyDescent="0.25">
      <c r="A418" s="112"/>
      <c r="B418" s="145" t="s">
        <v>1452</v>
      </c>
      <c r="C418" s="145" t="s">
        <v>1453</v>
      </c>
      <c r="D418" s="145" t="s">
        <v>9</v>
      </c>
      <c r="E418" s="224">
        <f>VLOOKUP(B418,'Cuadro Control'!C458:J2348,8,FALSE)</f>
        <v>312374505.66882348</v>
      </c>
      <c r="F418" s="146">
        <f t="shared" si="205"/>
        <v>5.8840081771548515E-2</v>
      </c>
      <c r="G418" s="147">
        <v>46414</v>
      </c>
      <c r="H418" s="147">
        <v>46422</v>
      </c>
      <c r="I418" s="146">
        <f t="shared" si="206"/>
        <v>0</v>
      </c>
      <c r="J418" s="146">
        <f t="shared" si="206"/>
        <v>0</v>
      </c>
      <c r="K418" s="146">
        <f t="shared" si="206"/>
        <v>0</v>
      </c>
      <c r="L418" s="146">
        <f t="shared" si="206"/>
        <v>0</v>
      </c>
      <c r="M418" s="146">
        <f t="shared" si="206"/>
        <v>0</v>
      </c>
      <c r="N418" s="146">
        <f t="shared" si="206"/>
        <v>0</v>
      </c>
      <c r="O418" s="146">
        <f t="shared" si="206"/>
        <v>0</v>
      </c>
      <c r="P418" s="146">
        <f t="shared" si="206"/>
        <v>0</v>
      </c>
      <c r="Q418" s="146">
        <f t="shared" si="206"/>
        <v>0</v>
      </c>
      <c r="R418" s="146">
        <f t="shared" si="206"/>
        <v>0</v>
      </c>
      <c r="S418" s="146">
        <f t="shared" si="206"/>
        <v>0</v>
      </c>
      <c r="T418" s="146">
        <f t="shared" si="206"/>
        <v>0</v>
      </c>
      <c r="U418" s="146">
        <f t="shared" si="206"/>
        <v>0</v>
      </c>
      <c r="V418" s="146">
        <f t="shared" si="206"/>
        <v>0</v>
      </c>
      <c r="W418" s="146">
        <f t="shared" si="206"/>
        <v>0</v>
      </c>
      <c r="X418" s="146">
        <f t="shared" si="206"/>
        <v>0</v>
      </c>
      <c r="Y418" s="146">
        <f t="shared" si="207"/>
        <v>0</v>
      </c>
      <c r="Z418" s="146">
        <f t="shared" si="207"/>
        <v>0</v>
      </c>
      <c r="AA418" s="146">
        <f t="shared" si="207"/>
        <v>0</v>
      </c>
      <c r="AB418" s="146">
        <f t="shared" si="207"/>
        <v>0</v>
      </c>
      <c r="AC418" s="146">
        <f t="shared" si="207"/>
        <v>0</v>
      </c>
      <c r="AD418" s="146">
        <f t="shared" si="207"/>
        <v>0</v>
      </c>
      <c r="AE418" s="146">
        <f t="shared" si="207"/>
        <v>0</v>
      </c>
      <c r="AF418" s="146">
        <f t="shared" si="207"/>
        <v>0</v>
      </c>
      <c r="AG418" s="146">
        <f t="shared" si="207"/>
        <v>0</v>
      </c>
      <c r="AH418" s="146">
        <f t="shared" si="207"/>
        <v>0</v>
      </c>
      <c r="AI418" s="146">
        <f t="shared" si="207"/>
        <v>0</v>
      </c>
      <c r="AJ418" s="146">
        <f t="shared" si="207"/>
        <v>0</v>
      </c>
      <c r="AK418" s="146">
        <f t="shared" si="207"/>
        <v>0</v>
      </c>
      <c r="AL418" s="146">
        <f t="shared" si="207"/>
        <v>0.33333333333333331</v>
      </c>
      <c r="AM418" s="146">
        <f t="shared" si="207"/>
        <v>1</v>
      </c>
      <c r="AN418" s="146">
        <f t="shared" si="207"/>
        <v>1</v>
      </c>
      <c r="AO418" s="146">
        <f t="shared" si="207"/>
        <v>1</v>
      </c>
      <c r="AP418" s="146">
        <f t="shared" si="207"/>
        <v>1</v>
      </c>
      <c r="AQ418" s="146">
        <f t="shared" si="207"/>
        <v>1</v>
      </c>
      <c r="AR418" s="146">
        <f t="shared" si="207"/>
        <v>1</v>
      </c>
      <c r="AS418" s="146">
        <f t="shared" si="207"/>
        <v>1</v>
      </c>
      <c r="AT418" s="146">
        <f t="shared" si="207"/>
        <v>1</v>
      </c>
      <c r="AU418" s="146">
        <f t="shared" si="207"/>
        <v>1</v>
      </c>
      <c r="AV418" s="146">
        <f t="shared" si="207"/>
        <v>1</v>
      </c>
      <c r="AW418" s="146">
        <f t="shared" si="207"/>
        <v>1</v>
      </c>
      <c r="AX418" s="146">
        <f t="shared" si="207"/>
        <v>1</v>
      </c>
      <c r="AY418" s="146">
        <f t="shared" si="207"/>
        <v>1</v>
      </c>
      <c r="AZ418" s="146">
        <f t="shared" si="207"/>
        <v>1</v>
      </c>
      <c r="BA418" s="146">
        <f t="shared" si="207"/>
        <v>1</v>
      </c>
      <c r="BB418" s="146">
        <f t="shared" si="207"/>
        <v>1</v>
      </c>
      <c r="BC418" s="146">
        <f t="shared" si="207"/>
        <v>1</v>
      </c>
      <c r="BD418" s="146">
        <f t="shared" si="207"/>
        <v>1</v>
      </c>
      <c r="BE418" s="146">
        <f t="shared" si="208"/>
        <v>1</v>
      </c>
      <c r="BF418" s="146">
        <f t="shared" si="208"/>
        <v>1</v>
      </c>
      <c r="BG418" s="146">
        <f t="shared" si="208"/>
        <v>1</v>
      </c>
      <c r="BH418" s="146">
        <f t="shared" si="208"/>
        <v>1</v>
      </c>
      <c r="BI418" s="146">
        <f t="shared" si="208"/>
        <v>1</v>
      </c>
      <c r="BJ418" s="146">
        <f t="shared" si="208"/>
        <v>1</v>
      </c>
      <c r="BK418" s="146">
        <f t="shared" si="208"/>
        <v>1</v>
      </c>
      <c r="BL418" s="146">
        <f t="shared" si="208"/>
        <v>1</v>
      </c>
      <c r="BM418" s="146">
        <f t="shared" si="208"/>
        <v>1</v>
      </c>
      <c r="BN418" s="146">
        <f t="shared" si="208"/>
        <v>1</v>
      </c>
      <c r="BO418" s="146">
        <f t="shared" si="208"/>
        <v>1</v>
      </c>
    </row>
    <row r="419" spans="1:67" ht="15.75" x14ac:dyDescent="0.25">
      <c r="A419" s="112"/>
      <c r="B419" s="142" t="s">
        <v>1454</v>
      </c>
      <c r="C419" s="142" t="s">
        <v>1455</v>
      </c>
      <c r="D419" s="142" t="s">
        <v>6</v>
      </c>
      <c r="E419" s="223">
        <f>VLOOKUP(B419,'Cuadro Control'!C459:J2349,8,FALSE)</f>
        <v>9527825.6870364472</v>
      </c>
      <c r="F419" s="143">
        <f t="shared" si="205"/>
        <v>1.794698454439963E-3</v>
      </c>
      <c r="G419" s="144">
        <v>46422</v>
      </c>
      <c r="H419" s="144">
        <v>46424</v>
      </c>
      <c r="I419" s="143">
        <f t="shared" si="206"/>
        <v>0</v>
      </c>
      <c r="J419" s="143">
        <f t="shared" si="206"/>
        <v>0</v>
      </c>
      <c r="K419" s="143">
        <f t="shared" si="206"/>
        <v>0</v>
      </c>
      <c r="L419" s="143">
        <f t="shared" si="206"/>
        <v>0</v>
      </c>
      <c r="M419" s="143">
        <f t="shared" si="206"/>
        <v>0</v>
      </c>
      <c r="N419" s="143">
        <f t="shared" si="206"/>
        <v>0</v>
      </c>
      <c r="O419" s="143">
        <f t="shared" si="206"/>
        <v>0</v>
      </c>
      <c r="P419" s="143">
        <f t="shared" si="206"/>
        <v>0</v>
      </c>
      <c r="Q419" s="143">
        <f t="shared" si="206"/>
        <v>0</v>
      </c>
      <c r="R419" s="143">
        <f t="shared" si="206"/>
        <v>0</v>
      </c>
      <c r="S419" s="143">
        <f t="shared" si="206"/>
        <v>0</v>
      </c>
      <c r="T419" s="143">
        <f t="shared" si="206"/>
        <v>0</v>
      </c>
      <c r="U419" s="143">
        <f t="shared" si="206"/>
        <v>0</v>
      </c>
      <c r="V419" s="143">
        <f t="shared" si="206"/>
        <v>0</v>
      </c>
      <c r="W419" s="143">
        <f t="shared" si="206"/>
        <v>0</v>
      </c>
      <c r="X419" s="143">
        <f t="shared" si="206"/>
        <v>0</v>
      </c>
      <c r="Y419" s="143">
        <f t="shared" si="207"/>
        <v>0</v>
      </c>
      <c r="Z419" s="143">
        <f t="shared" si="207"/>
        <v>0</v>
      </c>
      <c r="AA419" s="143">
        <f t="shared" si="207"/>
        <v>0</v>
      </c>
      <c r="AB419" s="143">
        <f t="shared" si="207"/>
        <v>0</v>
      </c>
      <c r="AC419" s="143">
        <f t="shared" si="207"/>
        <v>0</v>
      </c>
      <c r="AD419" s="143">
        <f t="shared" si="207"/>
        <v>0</v>
      </c>
      <c r="AE419" s="143">
        <f t="shared" si="207"/>
        <v>0</v>
      </c>
      <c r="AF419" s="143">
        <f t="shared" si="207"/>
        <v>0</v>
      </c>
      <c r="AG419" s="143">
        <f t="shared" si="207"/>
        <v>0</v>
      </c>
      <c r="AH419" s="143">
        <f t="shared" si="207"/>
        <v>0</v>
      </c>
      <c r="AI419" s="143">
        <f t="shared" si="207"/>
        <v>0</v>
      </c>
      <c r="AJ419" s="143">
        <f t="shared" si="207"/>
        <v>0</v>
      </c>
      <c r="AK419" s="143">
        <f t="shared" si="207"/>
        <v>0</v>
      </c>
      <c r="AL419" s="143">
        <f t="shared" si="207"/>
        <v>0</v>
      </c>
      <c r="AM419" s="143">
        <f t="shared" si="207"/>
        <v>0.66666666666666663</v>
      </c>
      <c r="AN419" s="143">
        <f t="shared" si="207"/>
        <v>1</v>
      </c>
      <c r="AO419" s="143">
        <f t="shared" si="207"/>
        <v>1</v>
      </c>
      <c r="AP419" s="143">
        <f t="shared" si="207"/>
        <v>1</v>
      </c>
      <c r="AQ419" s="143">
        <f t="shared" si="207"/>
        <v>1</v>
      </c>
      <c r="AR419" s="143">
        <f t="shared" si="207"/>
        <v>1</v>
      </c>
      <c r="AS419" s="143">
        <f t="shared" si="207"/>
        <v>1</v>
      </c>
      <c r="AT419" s="143">
        <f t="shared" si="207"/>
        <v>1</v>
      </c>
      <c r="AU419" s="143">
        <f t="shared" si="207"/>
        <v>1</v>
      </c>
      <c r="AV419" s="143">
        <f t="shared" si="207"/>
        <v>1</v>
      </c>
      <c r="AW419" s="143">
        <f t="shared" si="207"/>
        <v>1</v>
      </c>
      <c r="AX419" s="143">
        <f t="shared" si="207"/>
        <v>1</v>
      </c>
      <c r="AY419" s="143">
        <f t="shared" si="207"/>
        <v>1</v>
      </c>
      <c r="AZ419" s="143">
        <f t="shared" si="207"/>
        <v>1</v>
      </c>
      <c r="BA419" s="143">
        <f t="shared" si="207"/>
        <v>1</v>
      </c>
      <c r="BB419" s="143">
        <f t="shared" si="207"/>
        <v>1</v>
      </c>
      <c r="BC419" s="143">
        <f t="shared" si="207"/>
        <v>1</v>
      </c>
      <c r="BD419" s="143">
        <f t="shared" si="207"/>
        <v>1</v>
      </c>
      <c r="BE419" s="143">
        <f t="shared" si="208"/>
        <v>1</v>
      </c>
      <c r="BF419" s="143">
        <f t="shared" si="208"/>
        <v>1</v>
      </c>
      <c r="BG419" s="143">
        <f t="shared" si="208"/>
        <v>1</v>
      </c>
      <c r="BH419" s="143">
        <f t="shared" si="208"/>
        <v>1</v>
      </c>
      <c r="BI419" s="143">
        <f t="shared" si="208"/>
        <v>1</v>
      </c>
      <c r="BJ419" s="143">
        <f t="shared" si="208"/>
        <v>1</v>
      </c>
      <c r="BK419" s="143">
        <f t="shared" si="208"/>
        <v>1</v>
      </c>
      <c r="BL419" s="143">
        <f t="shared" si="208"/>
        <v>1</v>
      </c>
      <c r="BM419" s="143">
        <f t="shared" si="208"/>
        <v>1</v>
      </c>
      <c r="BN419" s="143">
        <f t="shared" si="208"/>
        <v>1</v>
      </c>
      <c r="BO419" s="143">
        <f t="shared" si="208"/>
        <v>1</v>
      </c>
    </row>
    <row r="420" spans="1:67" ht="15.75" x14ac:dyDescent="0.25">
      <c r="A420" s="112"/>
      <c r="B420" s="145" t="s">
        <v>1456</v>
      </c>
      <c r="C420" s="145" t="s">
        <v>1457</v>
      </c>
      <c r="D420" s="145" t="s">
        <v>19</v>
      </c>
      <c r="E420" s="224">
        <f>VLOOKUP(B420,'Cuadro Control'!C460:J2350,8,FALSE)</f>
        <v>320494616.71764702</v>
      </c>
      <c r="F420" s="146">
        <f t="shared" si="205"/>
        <v>6.0369617599332674E-2</v>
      </c>
      <c r="G420" s="147">
        <v>46424</v>
      </c>
      <c r="H420" s="147">
        <v>46429</v>
      </c>
      <c r="I420" s="146">
        <f t="shared" si="206"/>
        <v>0</v>
      </c>
      <c r="J420" s="146">
        <f t="shared" si="206"/>
        <v>0</v>
      </c>
      <c r="K420" s="146">
        <f t="shared" si="206"/>
        <v>0</v>
      </c>
      <c r="L420" s="146">
        <f t="shared" si="206"/>
        <v>0</v>
      </c>
      <c r="M420" s="146">
        <f t="shared" si="206"/>
        <v>0</v>
      </c>
      <c r="N420" s="146">
        <f t="shared" si="206"/>
        <v>0</v>
      </c>
      <c r="O420" s="146">
        <f t="shared" si="206"/>
        <v>0</v>
      </c>
      <c r="P420" s="146">
        <f t="shared" si="206"/>
        <v>0</v>
      </c>
      <c r="Q420" s="146">
        <f t="shared" si="206"/>
        <v>0</v>
      </c>
      <c r="R420" s="146">
        <f t="shared" si="206"/>
        <v>0</v>
      </c>
      <c r="S420" s="146">
        <f t="shared" si="206"/>
        <v>0</v>
      </c>
      <c r="T420" s="146">
        <f t="shared" si="206"/>
        <v>0</v>
      </c>
      <c r="U420" s="146">
        <f t="shared" si="206"/>
        <v>0</v>
      </c>
      <c r="V420" s="146">
        <f t="shared" si="206"/>
        <v>0</v>
      </c>
      <c r="W420" s="146">
        <f t="shared" si="206"/>
        <v>0</v>
      </c>
      <c r="X420" s="146">
        <f t="shared" si="206"/>
        <v>0</v>
      </c>
      <c r="Y420" s="146">
        <f t="shared" si="207"/>
        <v>0</v>
      </c>
      <c r="Z420" s="146">
        <f t="shared" si="207"/>
        <v>0</v>
      </c>
      <c r="AA420" s="146">
        <f t="shared" si="207"/>
        <v>0</v>
      </c>
      <c r="AB420" s="146">
        <f t="shared" si="207"/>
        <v>0</v>
      </c>
      <c r="AC420" s="146">
        <f t="shared" si="207"/>
        <v>0</v>
      </c>
      <c r="AD420" s="146">
        <f t="shared" si="207"/>
        <v>0</v>
      </c>
      <c r="AE420" s="146">
        <f t="shared" si="207"/>
        <v>0</v>
      </c>
      <c r="AF420" s="146">
        <f t="shared" si="207"/>
        <v>0</v>
      </c>
      <c r="AG420" s="146">
        <f t="shared" si="207"/>
        <v>0</v>
      </c>
      <c r="AH420" s="146">
        <f t="shared" si="207"/>
        <v>0</v>
      </c>
      <c r="AI420" s="146">
        <f t="shared" si="207"/>
        <v>0</v>
      </c>
      <c r="AJ420" s="146">
        <f t="shared" si="207"/>
        <v>0</v>
      </c>
      <c r="AK420" s="146">
        <f t="shared" si="207"/>
        <v>0</v>
      </c>
      <c r="AL420" s="146">
        <f t="shared" si="207"/>
        <v>0</v>
      </c>
      <c r="AM420" s="146">
        <f t="shared" si="207"/>
        <v>0</v>
      </c>
      <c r="AN420" s="146">
        <f t="shared" si="207"/>
        <v>1</v>
      </c>
      <c r="AO420" s="146">
        <f t="shared" si="207"/>
        <v>1</v>
      </c>
      <c r="AP420" s="146">
        <f t="shared" si="207"/>
        <v>1</v>
      </c>
      <c r="AQ420" s="146">
        <f t="shared" si="207"/>
        <v>1</v>
      </c>
      <c r="AR420" s="146">
        <f t="shared" si="207"/>
        <v>1</v>
      </c>
      <c r="AS420" s="146">
        <f t="shared" si="207"/>
        <v>1</v>
      </c>
      <c r="AT420" s="146">
        <f t="shared" si="207"/>
        <v>1</v>
      </c>
      <c r="AU420" s="146">
        <f t="shared" si="207"/>
        <v>1</v>
      </c>
      <c r="AV420" s="146">
        <f t="shared" si="207"/>
        <v>1</v>
      </c>
      <c r="AW420" s="146">
        <f t="shared" si="207"/>
        <v>1</v>
      </c>
      <c r="AX420" s="146">
        <f t="shared" si="207"/>
        <v>1</v>
      </c>
      <c r="AY420" s="146">
        <f t="shared" si="207"/>
        <v>1</v>
      </c>
      <c r="AZ420" s="146">
        <f t="shared" si="207"/>
        <v>1</v>
      </c>
      <c r="BA420" s="146">
        <f t="shared" si="207"/>
        <v>1</v>
      </c>
      <c r="BB420" s="146">
        <f t="shared" si="207"/>
        <v>1</v>
      </c>
      <c r="BC420" s="146">
        <f t="shared" si="207"/>
        <v>1</v>
      </c>
      <c r="BD420" s="146">
        <f t="shared" si="207"/>
        <v>1</v>
      </c>
      <c r="BE420" s="146">
        <f t="shared" si="208"/>
        <v>1</v>
      </c>
      <c r="BF420" s="146">
        <f t="shared" si="208"/>
        <v>1</v>
      </c>
      <c r="BG420" s="146">
        <f t="shared" si="208"/>
        <v>1</v>
      </c>
      <c r="BH420" s="146">
        <f t="shared" si="208"/>
        <v>1</v>
      </c>
      <c r="BI420" s="146">
        <f t="shared" si="208"/>
        <v>1</v>
      </c>
      <c r="BJ420" s="146">
        <f t="shared" si="208"/>
        <v>1</v>
      </c>
      <c r="BK420" s="146">
        <f t="shared" si="208"/>
        <v>1</v>
      </c>
      <c r="BL420" s="146">
        <f t="shared" si="208"/>
        <v>1</v>
      </c>
      <c r="BM420" s="146">
        <f t="shared" si="208"/>
        <v>1</v>
      </c>
      <c r="BN420" s="146">
        <f t="shared" si="208"/>
        <v>1</v>
      </c>
      <c r="BO420" s="146">
        <f t="shared" si="208"/>
        <v>1</v>
      </c>
    </row>
    <row r="421" spans="1:67" ht="15.75" x14ac:dyDescent="0.25">
      <c r="A421" s="112"/>
      <c r="B421" s="145" t="s">
        <v>1458</v>
      </c>
      <c r="C421" s="145" t="s">
        <v>1459</v>
      </c>
      <c r="D421" s="145" t="s">
        <v>8</v>
      </c>
      <c r="E421" s="224">
        <f>VLOOKUP(B421,'Cuadro Control'!C461:J2351,8,FALSE)</f>
        <v>94303618.549411759</v>
      </c>
      <c r="F421" s="146">
        <f t="shared" si="205"/>
        <v>1.7763397864110998E-2</v>
      </c>
      <c r="G421" s="147">
        <v>46429</v>
      </c>
      <c r="H421" s="147">
        <v>46431</v>
      </c>
      <c r="I421" s="146">
        <f t="shared" si="206"/>
        <v>0</v>
      </c>
      <c r="J421" s="146">
        <f t="shared" si="206"/>
        <v>0</v>
      </c>
      <c r="K421" s="146">
        <f t="shared" si="206"/>
        <v>0</v>
      </c>
      <c r="L421" s="146">
        <f t="shared" si="206"/>
        <v>0</v>
      </c>
      <c r="M421" s="146">
        <f t="shared" si="206"/>
        <v>0</v>
      </c>
      <c r="N421" s="146">
        <f t="shared" si="206"/>
        <v>0</v>
      </c>
      <c r="O421" s="146">
        <f t="shared" si="206"/>
        <v>0</v>
      </c>
      <c r="P421" s="146">
        <f t="shared" si="206"/>
        <v>0</v>
      </c>
      <c r="Q421" s="146">
        <f t="shared" si="206"/>
        <v>0</v>
      </c>
      <c r="R421" s="146">
        <f t="shared" si="206"/>
        <v>0</v>
      </c>
      <c r="S421" s="146">
        <f t="shared" si="206"/>
        <v>0</v>
      </c>
      <c r="T421" s="146">
        <f t="shared" si="206"/>
        <v>0</v>
      </c>
      <c r="U421" s="146">
        <f t="shared" si="206"/>
        <v>0</v>
      </c>
      <c r="V421" s="146">
        <f t="shared" si="206"/>
        <v>0</v>
      </c>
      <c r="W421" s="146">
        <f t="shared" si="206"/>
        <v>0</v>
      </c>
      <c r="X421" s="146">
        <f t="shared" si="206"/>
        <v>0</v>
      </c>
      <c r="Y421" s="146">
        <f t="shared" si="207"/>
        <v>0</v>
      </c>
      <c r="Z421" s="146">
        <f t="shared" si="207"/>
        <v>0</v>
      </c>
      <c r="AA421" s="146">
        <f t="shared" si="207"/>
        <v>0</v>
      </c>
      <c r="AB421" s="146">
        <f t="shared" si="207"/>
        <v>0</v>
      </c>
      <c r="AC421" s="146">
        <f t="shared" si="207"/>
        <v>0</v>
      </c>
      <c r="AD421" s="146">
        <f t="shared" si="207"/>
        <v>0</v>
      </c>
      <c r="AE421" s="146">
        <f t="shared" si="207"/>
        <v>0</v>
      </c>
      <c r="AF421" s="146">
        <f t="shared" si="207"/>
        <v>0</v>
      </c>
      <c r="AG421" s="146">
        <f t="shared" si="207"/>
        <v>0</v>
      </c>
      <c r="AH421" s="146">
        <f t="shared" si="207"/>
        <v>0</v>
      </c>
      <c r="AI421" s="146">
        <f t="shared" si="207"/>
        <v>0</v>
      </c>
      <c r="AJ421" s="146">
        <f t="shared" si="207"/>
        <v>0</v>
      </c>
      <c r="AK421" s="146">
        <f t="shared" si="207"/>
        <v>0</v>
      </c>
      <c r="AL421" s="146">
        <f t="shared" si="207"/>
        <v>0</v>
      </c>
      <c r="AM421" s="146">
        <f t="shared" si="207"/>
        <v>0</v>
      </c>
      <c r="AN421" s="146">
        <f t="shared" si="207"/>
        <v>0.66666666666666663</v>
      </c>
      <c r="AO421" s="146">
        <f t="shared" si="207"/>
        <v>1</v>
      </c>
      <c r="AP421" s="146">
        <f t="shared" si="207"/>
        <v>1</v>
      </c>
      <c r="AQ421" s="146">
        <f t="shared" si="207"/>
        <v>1</v>
      </c>
      <c r="AR421" s="146">
        <f t="shared" si="207"/>
        <v>1</v>
      </c>
      <c r="AS421" s="146">
        <f t="shared" si="207"/>
        <v>1</v>
      </c>
      <c r="AT421" s="146">
        <f t="shared" si="207"/>
        <v>1</v>
      </c>
      <c r="AU421" s="146">
        <f t="shared" si="207"/>
        <v>1</v>
      </c>
      <c r="AV421" s="146">
        <f t="shared" si="207"/>
        <v>1</v>
      </c>
      <c r="AW421" s="146">
        <f t="shared" si="207"/>
        <v>1</v>
      </c>
      <c r="AX421" s="146">
        <f t="shared" si="207"/>
        <v>1</v>
      </c>
      <c r="AY421" s="146">
        <f t="shared" si="207"/>
        <v>1</v>
      </c>
      <c r="AZ421" s="146">
        <f t="shared" si="207"/>
        <v>1</v>
      </c>
      <c r="BA421" s="146">
        <f t="shared" si="207"/>
        <v>1</v>
      </c>
      <c r="BB421" s="146">
        <f t="shared" si="207"/>
        <v>1</v>
      </c>
      <c r="BC421" s="146">
        <f t="shared" si="207"/>
        <v>1</v>
      </c>
      <c r="BD421" s="146">
        <f t="shared" si="207"/>
        <v>1</v>
      </c>
      <c r="BE421" s="146">
        <f t="shared" si="208"/>
        <v>1</v>
      </c>
      <c r="BF421" s="146">
        <f t="shared" si="208"/>
        <v>1</v>
      </c>
      <c r="BG421" s="146">
        <f t="shared" si="208"/>
        <v>1</v>
      </c>
      <c r="BH421" s="146">
        <f t="shared" si="208"/>
        <v>1</v>
      </c>
      <c r="BI421" s="146">
        <f t="shared" si="208"/>
        <v>1</v>
      </c>
      <c r="BJ421" s="146">
        <f t="shared" si="208"/>
        <v>1</v>
      </c>
      <c r="BK421" s="146">
        <f t="shared" si="208"/>
        <v>1</v>
      </c>
      <c r="BL421" s="146">
        <f t="shared" si="208"/>
        <v>1</v>
      </c>
      <c r="BM421" s="146">
        <f t="shared" si="208"/>
        <v>1</v>
      </c>
      <c r="BN421" s="146">
        <f t="shared" si="208"/>
        <v>1</v>
      </c>
      <c r="BO421" s="146">
        <f t="shared" si="208"/>
        <v>1</v>
      </c>
    </row>
    <row r="422" spans="1:67" ht="15.75" x14ac:dyDescent="0.25">
      <c r="A422" s="112"/>
      <c r="B422" s="145" t="s">
        <v>1460</v>
      </c>
      <c r="C422" s="145" t="s">
        <v>1461</v>
      </c>
      <c r="D422" s="145" t="s">
        <v>26</v>
      </c>
      <c r="E422" s="224">
        <f>VLOOKUP(B422,'Cuadro Control'!C462:J2352,8,FALSE)</f>
        <v>179436034.15411764</v>
      </c>
      <c r="F422" s="146">
        <f t="shared" si="205"/>
        <v>3.3799272126209236E-2</v>
      </c>
      <c r="G422" s="147">
        <v>46431</v>
      </c>
      <c r="H422" s="147">
        <v>46436</v>
      </c>
      <c r="I422" s="146">
        <f t="shared" si="206"/>
        <v>0</v>
      </c>
      <c r="J422" s="146">
        <f t="shared" si="206"/>
        <v>0</v>
      </c>
      <c r="K422" s="146">
        <f t="shared" si="206"/>
        <v>0</v>
      </c>
      <c r="L422" s="146">
        <f t="shared" si="206"/>
        <v>0</v>
      </c>
      <c r="M422" s="146">
        <f t="shared" si="206"/>
        <v>0</v>
      </c>
      <c r="N422" s="146">
        <f t="shared" si="206"/>
        <v>0</v>
      </c>
      <c r="O422" s="146">
        <f t="shared" si="206"/>
        <v>0</v>
      </c>
      <c r="P422" s="146">
        <f t="shared" si="206"/>
        <v>0</v>
      </c>
      <c r="Q422" s="146">
        <f t="shared" si="206"/>
        <v>0</v>
      </c>
      <c r="R422" s="146">
        <f t="shared" si="206"/>
        <v>0</v>
      </c>
      <c r="S422" s="146">
        <f t="shared" si="206"/>
        <v>0</v>
      </c>
      <c r="T422" s="146">
        <f t="shared" si="206"/>
        <v>0</v>
      </c>
      <c r="U422" s="146">
        <f t="shared" si="206"/>
        <v>0</v>
      </c>
      <c r="V422" s="146">
        <f t="shared" si="206"/>
        <v>0</v>
      </c>
      <c r="W422" s="146">
        <f t="shared" si="206"/>
        <v>0</v>
      </c>
      <c r="X422" s="146">
        <f t="shared" si="206"/>
        <v>0</v>
      </c>
      <c r="Y422" s="146">
        <f t="shared" si="207"/>
        <v>0</v>
      </c>
      <c r="Z422" s="146">
        <f t="shared" si="207"/>
        <v>0</v>
      </c>
      <c r="AA422" s="146">
        <f t="shared" si="207"/>
        <v>0</v>
      </c>
      <c r="AB422" s="146">
        <f t="shared" si="207"/>
        <v>0</v>
      </c>
      <c r="AC422" s="146">
        <f t="shared" si="207"/>
        <v>0</v>
      </c>
      <c r="AD422" s="146">
        <f t="shared" si="207"/>
        <v>0</v>
      </c>
      <c r="AE422" s="146">
        <f t="shared" si="207"/>
        <v>0</v>
      </c>
      <c r="AF422" s="146">
        <f t="shared" si="207"/>
        <v>0</v>
      </c>
      <c r="AG422" s="146">
        <f t="shared" si="207"/>
        <v>0</v>
      </c>
      <c r="AH422" s="146">
        <f t="shared" si="207"/>
        <v>0</v>
      </c>
      <c r="AI422" s="146">
        <f t="shared" si="207"/>
        <v>0</v>
      </c>
      <c r="AJ422" s="146">
        <f t="shared" si="207"/>
        <v>0</v>
      </c>
      <c r="AK422" s="146">
        <f t="shared" si="207"/>
        <v>0</v>
      </c>
      <c r="AL422" s="146">
        <f t="shared" si="207"/>
        <v>0</v>
      </c>
      <c r="AM422" s="146">
        <f t="shared" si="207"/>
        <v>0</v>
      </c>
      <c r="AN422" s="146">
        <f t="shared" si="207"/>
        <v>0</v>
      </c>
      <c r="AO422" s="146">
        <f t="shared" si="207"/>
        <v>1</v>
      </c>
      <c r="AP422" s="146">
        <f t="shared" si="207"/>
        <v>1</v>
      </c>
      <c r="AQ422" s="146">
        <f t="shared" si="207"/>
        <v>1</v>
      </c>
      <c r="AR422" s="146">
        <f t="shared" si="207"/>
        <v>1</v>
      </c>
      <c r="AS422" s="146">
        <f t="shared" si="207"/>
        <v>1</v>
      </c>
      <c r="AT422" s="146">
        <f t="shared" si="207"/>
        <v>1</v>
      </c>
      <c r="AU422" s="146">
        <f t="shared" si="207"/>
        <v>1</v>
      </c>
      <c r="AV422" s="146">
        <f t="shared" si="207"/>
        <v>1</v>
      </c>
      <c r="AW422" s="146">
        <f t="shared" si="207"/>
        <v>1</v>
      </c>
      <c r="AX422" s="146">
        <f t="shared" si="207"/>
        <v>1</v>
      </c>
      <c r="AY422" s="146">
        <f t="shared" si="207"/>
        <v>1</v>
      </c>
      <c r="AZ422" s="146">
        <f t="shared" si="207"/>
        <v>1</v>
      </c>
      <c r="BA422" s="146">
        <f t="shared" si="207"/>
        <v>1</v>
      </c>
      <c r="BB422" s="146">
        <f t="shared" si="207"/>
        <v>1</v>
      </c>
      <c r="BC422" s="146">
        <f t="shared" si="207"/>
        <v>1</v>
      </c>
      <c r="BD422" s="146">
        <f t="shared" si="207"/>
        <v>1</v>
      </c>
      <c r="BE422" s="146">
        <f t="shared" si="208"/>
        <v>1</v>
      </c>
      <c r="BF422" s="146">
        <f t="shared" si="208"/>
        <v>1</v>
      </c>
      <c r="BG422" s="146">
        <f t="shared" si="208"/>
        <v>1</v>
      </c>
      <c r="BH422" s="146">
        <f t="shared" si="208"/>
        <v>1</v>
      </c>
      <c r="BI422" s="146">
        <f t="shared" si="208"/>
        <v>1</v>
      </c>
      <c r="BJ422" s="146">
        <f t="shared" si="208"/>
        <v>1</v>
      </c>
      <c r="BK422" s="146">
        <f t="shared" si="208"/>
        <v>1</v>
      </c>
      <c r="BL422" s="146">
        <f t="shared" si="208"/>
        <v>1</v>
      </c>
      <c r="BM422" s="146">
        <f t="shared" si="208"/>
        <v>1</v>
      </c>
      <c r="BN422" s="146">
        <f t="shared" si="208"/>
        <v>1</v>
      </c>
      <c r="BO422" s="146">
        <f t="shared" si="208"/>
        <v>1</v>
      </c>
    </row>
    <row r="423" spans="1:67" ht="15.75" x14ac:dyDescent="0.25">
      <c r="A423" s="112"/>
      <c r="B423" s="145" t="s">
        <v>1462</v>
      </c>
      <c r="C423" s="145" t="s">
        <v>1463</v>
      </c>
      <c r="D423" s="145" t="s">
        <v>730</v>
      </c>
      <c r="E423" s="224">
        <f>VLOOKUP(B423,'Cuadro Control'!C463:J2353,8,FALSE)</f>
        <v>1212623361.2117648</v>
      </c>
      <c r="F423" s="146">
        <f t="shared" si="205"/>
        <v>0.22841447185013161</v>
      </c>
      <c r="G423" s="147">
        <v>46436</v>
      </c>
      <c r="H423" s="147">
        <v>46452</v>
      </c>
      <c r="I423" s="146">
        <f t="shared" si="206"/>
        <v>0</v>
      </c>
      <c r="J423" s="146">
        <f t="shared" si="206"/>
        <v>0</v>
      </c>
      <c r="K423" s="146">
        <f t="shared" si="206"/>
        <v>0</v>
      </c>
      <c r="L423" s="146">
        <f t="shared" si="206"/>
        <v>0</v>
      </c>
      <c r="M423" s="146">
        <f t="shared" si="206"/>
        <v>0</v>
      </c>
      <c r="N423" s="146">
        <f t="shared" si="206"/>
        <v>0</v>
      </c>
      <c r="O423" s="146">
        <f t="shared" si="206"/>
        <v>0</v>
      </c>
      <c r="P423" s="146">
        <f t="shared" si="206"/>
        <v>0</v>
      </c>
      <c r="Q423" s="146">
        <f t="shared" si="206"/>
        <v>0</v>
      </c>
      <c r="R423" s="146">
        <f t="shared" si="206"/>
        <v>0</v>
      </c>
      <c r="S423" s="146">
        <f t="shared" si="206"/>
        <v>0</v>
      </c>
      <c r="T423" s="146">
        <f t="shared" si="206"/>
        <v>0</v>
      </c>
      <c r="U423" s="146">
        <f t="shared" si="206"/>
        <v>0</v>
      </c>
      <c r="V423" s="146">
        <f t="shared" si="206"/>
        <v>0</v>
      </c>
      <c r="W423" s="146">
        <f t="shared" si="206"/>
        <v>0</v>
      </c>
      <c r="X423" s="146">
        <f t="shared" si="206"/>
        <v>0</v>
      </c>
      <c r="Y423" s="146">
        <f t="shared" si="207"/>
        <v>0</v>
      </c>
      <c r="Z423" s="146">
        <f t="shared" si="207"/>
        <v>0</v>
      </c>
      <c r="AA423" s="146">
        <f t="shared" si="207"/>
        <v>0</v>
      </c>
      <c r="AB423" s="146">
        <f t="shared" si="207"/>
        <v>0</v>
      </c>
      <c r="AC423" s="146">
        <f t="shared" si="207"/>
        <v>0</v>
      </c>
      <c r="AD423" s="146">
        <f t="shared" si="207"/>
        <v>0</v>
      </c>
      <c r="AE423" s="146">
        <f t="shared" si="207"/>
        <v>0</v>
      </c>
      <c r="AF423" s="146">
        <f t="shared" si="207"/>
        <v>0</v>
      </c>
      <c r="AG423" s="146">
        <f t="shared" si="207"/>
        <v>0</v>
      </c>
      <c r="AH423" s="146">
        <f t="shared" si="207"/>
        <v>0</v>
      </c>
      <c r="AI423" s="146">
        <f t="shared" si="207"/>
        <v>0</v>
      </c>
      <c r="AJ423" s="146">
        <f t="shared" si="207"/>
        <v>0</v>
      </c>
      <c r="AK423" s="146">
        <f t="shared" si="207"/>
        <v>0</v>
      </c>
      <c r="AL423" s="146">
        <f t="shared" si="207"/>
        <v>0</v>
      </c>
      <c r="AM423" s="146">
        <f t="shared" si="207"/>
        <v>0</v>
      </c>
      <c r="AN423" s="146">
        <f t="shared" si="207"/>
        <v>0</v>
      </c>
      <c r="AO423" s="146">
        <f t="shared" si="207"/>
        <v>0.11764705882352941</v>
      </c>
      <c r="AP423" s="146">
        <f t="shared" si="207"/>
        <v>0.52941176470588236</v>
      </c>
      <c r="AQ423" s="146">
        <f t="shared" si="207"/>
        <v>0.94117647058823528</v>
      </c>
      <c r="AR423" s="146">
        <f t="shared" si="207"/>
        <v>1</v>
      </c>
      <c r="AS423" s="146">
        <f t="shared" si="207"/>
        <v>1</v>
      </c>
      <c r="AT423" s="146">
        <f t="shared" si="207"/>
        <v>1</v>
      </c>
      <c r="AU423" s="146">
        <f t="shared" si="207"/>
        <v>1</v>
      </c>
      <c r="AV423" s="146">
        <f t="shared" si="207"/>
        <v>1</v>
      </c>
      <c r="AW423" s="146">
        <f t="shared" si="207"/>
        <v>1</v>
      </c>
      <c r="AX423" s="146">
        <f t="shared" si="207"/>
        <v>1</v>
      </c>
      <c r="AY423" s="146">
        <f t="shared" si="207"/>
        <v>1</v>
      </c>
      <c r="AZ423" s="146">
        <f t="shared" si="207"/>
        <v>1</v>
      </c>
      <c r="BA423" s="146">
        <f t="shared" si="207"/>
        <v>1</v>
      </c>
      <c r="BB423" s="146">
        <f t="shared" si="207"/>
        <v>1</v>
      </c>
      <c r="BC423" s="146">
        <f t="shared" si="207"/>
        <v>1</v>
      </c>
      <c r="BD423" s="146">
        <f t="shared" si="207"/>
        <v>1</v>
      </c>
      <c r="BE423" s="146">
        <f t="shared" si="208"/>
        <v>1</v>
      </c>
      <c r="BF423" s="146">
        <f t="shared" si="208"/>
        <v>1</v>
      </c>
      <c r="BG423" s="146">
        <f t="shared" si="208"/>
        <v>1</v>
      </c>
      <c r="BH423" s="146">
        <f t="shared" si="208"/>
        <v>1</v>
      </c>
      <c r="BI423" s="146">
        <f t="shared" si="208"/>
        <v>1</v>
      </c>
      <c r="BJ423" s="146">
        <f t="shared" si="208"/>
        <v>1</v>
      </c>
      <c r="BK423" s="146">
        <f t="shared" si="208"/>
        <v>1</v>
      </c>
      <c r="BL423" s="146">
        <f t="shared" si="208"/>
        <v>1</v>
      </c>
      <c r="BM423" s="146">
        <f t="shared" si="208"/>
        <v>1</v>
      </c>
      <c r="BN423" s="146">
        <f t="shared" si="208"/>
        <v>1</v>
      </c>
      <c r="BO423" s="146">
        <f t="shared" si="208"/>
        <v>1</v>
      </c>
    </row>
    <row r="424" spans="1:67" ht="15.75" x14ac:dyDescent="0.25">
      <c r="A424" s="112"/>
      <c r="B424" s="145" t="s">
        <v>1464</v>
      </c>
      <c r="C424" s="145" t="s">
        <v>1465</v>
      </c>
      <c r="D424" s="145" t="s">
        <v>6</v>
      </c>
      <c r="E424" s="224">
        <f>VLOOKUP(B424,'Cuadro Control'!C464:J2354,8,FALSE)</f>
        <v>0</v>
      </c>
      <c r="F424" s="146">
        <f t="shared" si="205"/>
        <v>0</v>
      </c>
      <c r="G424" s="147">
        <v>46508</v>
      </c>
      <c r="H424" s="147">
        <v>46512</v>
      </c>
      <c r="I424" s="146">
        <f t="shared" si="206"/>
        <v>0</v>
      </c>
      <c r="J424" s="146">
        <f t="shared" si="206"/>
        <v>0</v>
      </c>
      <c r="K424" s="146">
        <f t="shared" si="206"/>
        <v>0</v>
      </c>
      <c r="L424" s="146">
        <f t="shared" si="206"/>
        <v>0</v>
      </c>
      <c r="M424" s="146">
        <f t="shared" si="206"/>
        <v>0</v>
      </c>
      <c r="N424" s="146">
        <f t="shared" si="206"/>
        <v>0</v>
      </c>
      <c r="O424" s="146">
        <f t="shared" si="206"/>
        <v>0</v>
      </c>
      <c r="P424" s="146">
        <f t="shared" si="206"/>
        <v>0</v>
      </c>
      <c r="Q424" s="146">
        <f t="shared" si="206"/>
        <v>0</v>
      </c>
      <c r="R424" s="146">
        <f t="shared" si="206"/>
        <v>0</v>
      </c>
      <c r="S424" s="146">
        <f t="shared" si="206"/>
        <v>0</v>
      </c>
      <c r="T424" s="146">
        <f t="shared" si="206"/>
        <v>0</v>
      </c>
      <c r="U424" s="146">
        <f t="shared" si="206"/>
        <v>0</v>
      </c>
      <c r="V424" s="146">
        <f t="shared" si="206"/>
        <v>0</v>
      </c>
      <c r="W424" s="146">
        <f t="shared" si="206"/>
        <v>0</v>
      </c>
      <c r="X424" s="146">
        <f t="shared" si="206"/>
        <v>0</v>
      </c>
      <c r="Y424" s="146">
        <f t="shared" si="207"/>
        <v>0</v>
      </c>
      <c r="Z424" s="146">
        <f t="shared" si="207"/>
        <v>0</v>
      </c>
      <c r="AA424" s="146">
        <f t="shared" si="207"/>
        <v>0</v>
      </c>
      <c r="AB424" s="146">
        <f t="shared" si="207"/>
        <v>0</v>
      </c>
      <c r="AC424" s="146">
        <f t="shared" si="207"/>
        <v>0</v>
      </c>
      <c r="AD424" s="146">
        <f t="shared" si="207"/>
        <v>0</v>
      </c>
      <c r="AE424" s="146">
        <f t="shared" si="207"/>
        <v>0</v>
      </c>
      <c r="AF424" s="146">
        <f t="shared" si="207"/>
        <v>0</v>
      </c>
      <c r="AG424" s="146">
        <f t="shared" si="207"/>
        <v>0</v>
      </c>
      <c r="AH424" s="146">
        <f t="shared" si="207"/>
        <v>0</v>
      </c>
      <c r="AI424" s="146">
        <f t="shared" si="207"/>
        <v>0</v>
      </c>
      <c r="AJ424" s="146">
        <f t="shared" si="207"/>
        <v>0</v>
      </c>
      <c r="AK424" s="146">
        <f t="shared" si="207"/>
        <v>0</v>
      </c>
      <c r="AL424" s="146">
        <f t="shared" si="207"/>
        <v>0</v>
      </c>
      <c r="AM424" s="146">
        <f t="shared" si="207"/>
        <v>0</v>
      </c>
      <c r="AN424" s="146">
        <f t="shared" si="207"/>
        <v>0</v>
      </c>
      <c r="AO424" s="146">
        <f t="shared" si="207"/>
        <v>0</v>
      </c>
      <c r="AP424" s="146">
        <f t="shared" si="207"/>
        <v>0</v>
      </c>
      <c r="AQ424" s="146">
        <f t="shared" si="207"/>
        <v>0</v>
      </c>
      <c r="AR424" s="146">
        <f t="shared" si="207"/>
        <v>0</v>
      </c>
      <c r="AS424" s="146">
        <f t="shared" si="207"/>
        <v>0</v>
      </c>
      <c r="AT424" s="146">
        <f t="shared" si="207"/>
        <v>0</v>
      </c>
      <c r="AU424" s="146">
        <f t="shared" si="207"/>
        <v>0</v>
      </c>
      <c r="AV424" s="146">
        <f t="shared" si="207"/>
        <v>0</v>
      </c>
      <c r="AW424" s="146">
        <f t="shared" si="207"/>
        <v>0</v>
      </c>
      <c r="AX424" s="146">
        <f t="shared" si="207"/>
        <v>0</v>
      </c>
      <c r="AY424" s="146">
        <f t="shared" si="207"/>
        <v>0</v>
      </c>
      <c r="AZ424" s="146">
        <f t="shared" si="207"/>
        <v>1</v>
      </c>
      <c r="BA424" s="146">
        <f t="shared" si="207"/>
        <v>1</v>
      </c>
      <c r="BB424" s="146">
        <f t="shared" si="207"/>
        <v>1</v>
      </c>
      <c r="BC424" s="146">
        <f t="shared" si="207"/>
        <v>1</v>
      </c>
      <c r="BD424" s="146">
        <f t="shared" ref="BD424:BO431" si="209">IF($G424=0,0,IF(BD$6&lt;$G424,0,IF(BD$6&gt;$H424,1,(BD$6-$G424+1)/($H424-$G424+1))))</f>
        <v>1</v>
      </c>
      <c r="BE424" s="146">
        <f t="shared" si="209"/>
        <v>1</v>
      </c>
      <c r="BF424" s="146">
        <f t="shared" si="209"/>
        <v>1</v>
      </c>
      <c r="BG424" s="146">
        <f t="shared" si="209"/>
        <v>1</v>
      </c>
      <c r="BH424" s="146">
        <f t="shared" si="209"/>
        <v>1</v>
      </c>
      <c r="BI424" s="146">
        <f t="shared" si="209"/>
        <v>1</v>
      </c>
      <c r="BJ424" s="146">
        <f t="shared" si="209"/>
        <v>1</v>
      </c>
      <c r="BK424" s="146">
        <f t="shared" si="209"/>
        <v>1</v>
      </c>
      <c r="BL424" s="146">
        <f t="shared" si="209"/>
        <v>1</v>
      </c>
      <c r="BM424" s="146">
        <f t="shared" si="209"/>
        <v>1</v>
      </c>
      <c r="BN424" s="146">
        <f t="shared" si="209"/>
        <v>1</v>
      </c>
      <c r="BO424" s="146">
        <f t="shared" si="209"/>
        <v>1</v>
      </c>
    </row>
    <row r="425" spans="1:67" ht="31.5" x14ac:dyDescent="0.25">
      <c r="A425" s="112"/>
      <c r="B425" s="148" t="s">
        <v>1466</v>
      </c>
      <c r="C425" s="148" t="s">
        <v>1467</v>
      </c>
      <c r="D425" s="148" t="s">
        <v>3</v>
      </c>
      <c r="E425" s="225">
        <f>VLOOKUP(B425,'Cuadro Control'!C465:J2355,8,FALSE)</f>
        <v>0</v>
      </c>
      <c r="F425" s="149">
        <f t="shared" si="205"/>
        <v>0</v>
      </c>
      <c r="G425" s="150">
        <v>46512</v>
      </c>
      <c r="H425" s="150">
        <v>46512</v>
      </c>
      <c r="I425" s="149">
        <f t="shared" si="206"/>
        <v>0</v>
      </c>
      <c r="J425" s="149">
        <f t="shared" si="206"/>
        <v>0</v>
      </c>
      <c r="K425" s="149">
        <f t="shared" si="206"/>
        <v>0</v>
      </c>
      <c r="L425" s="149">
        <f t="shared" si="206"/>
        <v>0</v>
      </c>
      <c r="M425" s="149">
        <f t="shared" si="206"/>
        <v>0</v>
      </c>
      <c r="N425" s="149">
        <f t="shared" si="206"/>
        <v>0</v>
      </c>
      <c r="O425" s="149">
        <f t="shared" si="206"/>
        <v>0</v>
      </c>
      <c r="P425" s="149">
        <f t="shared" si="206"/>
        <v>0</v>
      </c>
      <c r="Q425" s="149">
        <f t="shared" si="206"/>
        <v>0</v>
      </c>
      <c r="R425" s="149">
        <f t="shared" si="206"/>
        <v>0</v>
      </c>
      <c r="S425" s="149">
        <f t="shared" si="206"/>
        <v>0</v>
      </c>
      <c r="T425" s="149">
        <f t="shared" si="206"/>
        <v>0</v>
      </c>
      <c r="U425" s="149">
        <f t="shared" si="206"/>
        <v>0</v>
      </c>
      <c r="V425" s="149">
        <f t="shared" si="206"/>
        <v>0</v>
      </c>
      <c r="W425" s="149">
        <f t="shared" si="206"/>
        <v>0</v>
      </c>
      <c r="X425" s="149">
        <f t="shared" si="206"/>
        <v>0</v>
      </c>
      <c r="Y425" s="149">
        <f t="shared" ref="Y425:BD431" si="210">IF($G425=0,0,IF(Y$6&lt;$G425,0,IF(Y$6&gt;$H425,1,(Y$6-$G425+1)/($H425-$G425+1))))</f>
        <v>0</v>
      </c>
      <c r="Z425" s="149">
        <f t="shared" si="210"/>
        <v>0</v>
      </c>
      <c r="AA425" s="149">
        <f t="shared" si="210"/>
        <v>0</v>
      </c>
      <c r="AB425" s="149">
        <f t="shared" si="210"/>
        <v>0</v>
      </c>
      <c r="AC425" s="149">
        <f t="shared" si="210"/>
        <v>0</v>
      </c>
      <c r="AD425" s="149">
        <f t="shared" si="210"/>
        <v>0</v>
      </c>
      <c r="AE425" s="149">
        <f t="shared" si="210"/>
        <v>0</v>
      </c>
      <c r="AF425" s="149">
        <f t="shared" si="210"/>
        <v>0</v>
      </c>
      <c r="AG425" s="149">
        <f t="shared" si="210"/>
        <v>0</v>
      </c>
      <c r="AH425" s="149">
        <f t="shared" si="210"/>
        <v>0</v>
      </c>
      <c r="AI425" s="149">
        <f t="shared" si="210"/>
        <v>0</v>
      </c>
      <c r="AJ425" s="149">
        <f t="shared" si="210"/>
        <v>0</v>
      </c>
      <c r="AK425" s="149">
        <f t="shared" si="210"/>
        <v>0</v>
      </c>
      <c r="AL425" s="149">
        <f t="shared" si="210"/>
        <v>0</v>
      </c>
      <c r="AM425" s="149">
        <f t="shared" si="210"/>
        <v>0</v>
      </c>
      <c r="AN425" s="149">
        <f t="shared" si="210"/>
        <v>0</v>
      </c>
      <c r="AO425" s="149">
        <f t="shared" si="210"/>
        <v>0</v>
      </c>
      <c r="AP425" s="149">
        <f t="shared" si="210"/>
        <v>0</v>
      </c>
      <c r="AQ425" s="149">
        <f t="shared" si="210"/>
        <v>0</v>
      </c>
      <c r="AR425" s="149">
        <f t="shared" si="210"/>
        <v>0</v>
      </c>
      <c r="AS425" s="149">
        <f t="shared" si="210"/>
        <v>0</v>
      </c>
      <c r="AT425" s="149">
        <f t="shared" si="210"/>
        <v>0</v>
      </c>
      <c r="AU425" s="149">
        <f t="shared" si="210"/>
        <v>0</v>
      </c>
      <c r="AV425" s="149">
        <f t="shared" si="210"/>
        <v>0</v>
      </c>
      <c r="AW425" s="149">
        <f t="shared" si="210"/>
        <v>0</v>
      </c>
      <c r="AX425" s="149">
        <f t="shared" si="210"/>
        <v>0</v>
      </c>
      <c r="AY425" s="149">
        <f t="shared" si="210"/>
        <v>0</v>
      </c>
      <c r="AZ425" s="149">
        <f t="shared" si="210"/>
        <v>1</v>
      </c>
      <c r="BA425" s="149">
        <f t="shared" si="210"/>
        <v>1</v>
      </c>
      <c r="BB425" s="149">
        <f t="shared" si="210"/>
        <v>1</v>
      </c>
      <c r="BC425" s="149">
        <f t="shared" si="210"/>
        <v>1</v>
      </c>
      <c r="BD425" s="149">
        <f t="shared" si="210"/>
        <v>1</v>
      </c>
      <c r="BE425" s="149">
        <f t="shared" si="209"/>
        <v>1</v>
      </c>
      <c r="BF425" s="149">
        <f t="shared" si="209"/>
        <v>1</v>
      </c>
      <c r="BG425" s="149">
        <f t="shared" si="209"/>
        <v>1</v>
      </c>
      <c r="BH425" s="149">
        <f t="shared" si="209"/>
        <v>1</v>
      </c>
      <c r="BI425" s="149">
        <f t="shared" si="209"/>
        <v>1</v>
      </c>
      <c r="BJ425" s="149">
        <f t="shared" si="209"/>
        <v>1</v>
      </c>
      <c r="BK425" s="149">
        <f t="shared" si="209"/>
        <v>1</v>
      </c>
      <c r="BL425" s="149">
        <f t="shared" si="209"/>
        <v>1</v>
      </c>
      <c r="BM425" s="149">
        <f t="shared" si="209"/>
        <v>1</v>
      </c>
      <c r="BN425" s="149">
        <f t="shared" si="209"/>
        <v>1</v>
      </c>
      <c r="BO425" s="149">
        <f t="shared" si="209"/>
        <v>1</v>
      </c>
    </row>
    <row r="426" spans="1:67" ht="15.75" x14ac:dyDescent="0.25">
      <c r="A426" s="112"/>
      <c r="B426" s="145" t="s">
        <v>1468</v>
      </c>
      <c r="C426" s="145" t="s">
        <v>1469</v>
      </c>
      <c r="D426" s="145" t="s">
        <v>8</v>
      </c>
      <c r="E426" s="224">
        <f>VLOOKUP(B426,'Cuadro Control'!C466:J2356,8,FALSE)</f>
        <v>1230815225.9452939</v>
      </c>
      <c r="F426" s="146">
        <f t="shared" si="205"/>
        <v>0.2318411625341423</v>
      </c>
      <c r="G426" s="147">
        <v>46512</v>
      </c>
      <c r="H426" s="147">
        <v>46513</v>
      </c>
      <c r="I426" s="146">
        <f t="shared" si="206"/>
        <v>0</v>
      </c>
      <c r="J426" s="146">
        <f t="shared" si="206"/>
        <v>0</v>
      </c>
      <c r="K426" s="146">
        <f t="shared" si="206"/>
        <v>0</v>
      </c>
      <c r="L426" s="146">
        <f t="shared" si="206"/>
        <v>0</v>
      </c>
      <c r="M426" s="146">
        <f t="shared" si="206"/>
        <v>0</v>
      </c>
      <c r="N426" s="146">
        <f t="shared" si="206"/>
        <v>0</v>
      </c>
      <c r="O426" s="146">
        <f t="shared" si="206"/>
        <v>0</v>
      </c>
      <c r="P426" s="146">
        <f t="shared" si="206"/>
        <v>0</v>
      </c>
      <c r="Q426" s="146">
        <f t="shared" si="206"/>
        <v>0</v>
      </c>
      <c r="R426" s="146">
        <f t="shared" si="206"/>
        <v>0</v>
      </c>
      <c r="S426" s="146">
        <f t="shared" si="206"/>
        <v>0</v>
      </c>
      <c r="T426" s="146">
        <f t="shared" si="206"/>
        <v>0</v>
      </c>
      <c r="U426" s="146">
        <f t="shared" si="206"/>
        <v>0</v>
      </c>
      <c r="V426" s="146">
        <f t="shared" si="206"/>
        <v>0</v>
      </c>
      <c r="W426" s="146">
        <f t="shared" si="206"/>
        <v>0</v>
      </c>
      <c r="X426" s="146">
        <f t="shared" si="206"/>
        <v>0</v>
      </c>
      <c r="Y426" s="146">
        <f t="shared" si="210"/>
        <v>0</v>
      </c>
      <c r="Z426" s="146">
        <f t="shared" si="210"/>
        <v>0</v>
      </c>
      <c r="AA426" s="146">
        <f t="shared" si="210"/>
        <v>0</v>
      </c>
      <c r="AB426" s="146">
        <f t="shared" si="210"/>
        <v>0</v>
      </c>
      <c r="AC426" s="146">
        <f t="shared" si="210"/>
        <v>0</v>
      </c>
      <c r="AD426" s="146">
        <f t="shared" si="210"/>
        <v>0</v>
      </c>
      <c r="AE426" s="146">
        <f t="shared" si="210"/>
        <v>0</v>
      </c>
      <c r="AF426" s="146">
        <f t="shared" si="210"/>
        <v>0</v>
      </c>
      <c r="AG426" s="146">
        <f t="shared" si="210"/>
        <v>0</v>
      </c>
      <c r="AH426" s="146">
        <f t="shared" si="210"/>
        <v>0</v>
      </c>
      <c r="AI426" s="146">
        <f t="shared" si="210"/>
        <v>0</v>
      </c>
      <c r="AJ426" s="146">
        <f t="shared" si="210"/>
        <v>0</v>
      </c>
      <c r="AK426" s="146">
        <f t="shared" si="210"/>
        <v>0</v>
      </c>
      <c r="AL426" s="146">
        <f t="shared" si="210"/>
        <v>0</v>
      </c>
      <c r="AM426" s="146">
        <f t="shared" si="210"/>
        <v>0</v>
      </c>
      <c r="AN426" s="146">
        <f t="shared" si="210"/>
        <v>0</v>
      </c>
      <c r="AO426" s="146">
        <f t="shared" si="210"/>
        <v>0</v>
      </c>
      <c r="AP426" s="146">
        <f t="shared" si="210"/>
        <v>0</v>
      </c>
      <c r="AQ426" s="146">
        <f t="shared" si="210"/>
        <v>0</v>
      </c>
      <c r="AR426" s="146">
        <f t="shared" si="210"/>
        <v>0</v>
      </c>
      <c r="AS426" s="146">
        <f t="shared" si="210"/>
        <v>0</v>
      </c>
      <c r="AT426" s="146">
        <f t="shared" si="210"/>
        <v>0</v>
      </c>
      <c r="AU426" s="146">
        <f t="shared" si="210"/>
        <v>0</v>
      </c>
      <c r="AV426" s="146">
        <f t="shared" si="210"/>
        <v>0</v>
      </c>
      <c r="AW426" s="146">
        <f t="shared" si="210"/>
        <v>0</v>
      </c>
      <c r="AX426" s="146">
        <f t="shared" si="210"/>
        <v>0</v>
      </c>
      <c r="AY426" s="146">
        <f t="shared" si="210"/>
        <v>0</v>
      </c>
      <c r="AZ426" s="146">
        <f t="shared" si="210"/>
        <v>1</v>
      </c>
      <c r="BA426" s="146">
        <f t="shared" si="210"/>
        <v>1</v>
      </c>
      <c r="BB426" s="146">
        <f t="shared" si="210"/>
        <v>1</v>
      </c>
      <c r="BC426" s="146">
        <f t="shared" si="210"/>
        <v>1</v>
      </c>
      <c r="BD426" s="146">
        <f t="shared" si="210"/>
        <v>1</v>
      </c>
      <c r="BE426" s="146">
        <f t="shared" si="209"/>
        <v>1</v>
      </c>
      <c r="BF426" s="146">
        <f t="shared" si="209"/>
        <v>1</v>
      </c>
      <c r="BG426" s="146">
        <f t="shared" si="209"/>
        <v>1</v>
      </c>
      <c r="BH426" s="146">
        <f t="shared" si="209"/>
        <v>1</v>
      </c>
      <c r="BI426" s="146">
        <f t="shared" si="209"/>
        <v>1</v>
      </c>
      <c r="BJ426" s="146">
        <f t="shared" si="209"/>
        <v>1</v>
      </c>
      <c r="BK426" s="146">
        <f t="shared" si="209"/>
        <v>1</v>
      </c>
      <c r="BL426" s="146">
        <f t="shared" si="209"/>
        <v>1</v>
      </c>
      <c r="BM426" s="146">
        <f t="shared" si="209"/>
        <v>1</v>
      </c>
      <c r="BN426" s="146">
        <f t="shared" si="209"/>
        <v>1</v>
      </c>
      <c r="BO426" s="146">
        <f t="shared" si="209"/>
        <v>1</v>
      </c>
    </row>
    <row r="427" spans="1:67" ht="15.75" x14ac:dyDescent="0.25">
      <c r="A427" s="112"/>
      <c r="B427" s="145" t="s">
        <v>1470</v>
      </c>
      <c r="C427" s="145" t="s">
        <v>1471</v>
      </c>
      <c r="D427" s="145" t="s">
        <v>26</v>
      </c>
      <c r="E427" s="224">
        <f>VLOOKUP(B427,'Cuadro Control'!C467:J2357,8,FALSE)</f>
        <v>0</v>
      </c>
      <c r="F427" s="146">
        <f t="shared" si="205"/>
        <v>0</v>
      </c>
      <c r="G427" s="147">
        <v>46513</v>
      </c>
      <c r="H427" s="147">
        <v>46521</v>
      </c>
      <c r="I427" s="146">
        <f t="shared" si="206"/>
        <v>0</v>
      </c>
      <c r="J427" s="146">
        <f t="shared" si="206"/>
        <v>0</v>
      </c>
      <c r="K427" s="146">
        <f t="shared" si="206"/>
        <v>0</v>
      </c>
      <c r="L427" s="146">
        <f t="shared" si="206"/>
        <v>0</v>
      </c>
      <c r="M427" s="146">
        <f t="shared" si="206"/>
        <v>0</v>
      </c>
      <c r="N427" s="146">
        <f t="shared" si="206"/>
        <v>0</v>
      </c>
      <c r="O427" s="146">
        <f t="shared" si="206"/>
        <v>0</v>
      </c>
      <c r="P427" s="146">
        <f t="shared" si="206"/>
        <v>0</v>
      </c>
      <c r="Q427" s="146">
        <f t="shared" si="206"/>
        <v>0</v>
      </c>
      <c r="R427" s="146">
        <f t="shared" si="206"/>
        <v>0</v>
      </c>
      <c r="S427" s="146">
        <f t="shared" si="206"/>
        <v>0</v>
      </c>
      <c r="T427" s="146">
        <f t="shared" si="206"/>
        <v>0</v>
      </c>
      <c r="U427" s="146">
        <f t="shared" si="206"/>
        <v>0</v>
      </c>
      <c r="V427" s="146">
        <f t="shared" si="206"/>
        <v>0</v>
      </c>
      <c r="W427" s="146">
        <f t="shared" si="206"/>
        <v>0</v>
      </c>
      <c r="X427" s="146">
        <f t="shared" si="206"/>
        <v>0</v>
      </c>
      <c r="Y427" s="146">
        <f t="shared" si="210"/>
        <v>0</v>
      </c>
      <c r="Z427" s="146">
        <f t="shared" si="210"/>
        <v>0</v>
      </c>
      <c r="AA427" s="146">
        <f t="shared" si="210"/>
        <v>0</v>
      </c>
      <c r="AB427" s="146">
        <f t="shared" si="210"/>
        <v>0</v>
      </c>
      <c r="AC427" s="146">
        <f t="shared" si="210"/>
        <v>0</v>
      </c>
      <c r="AD427" s="146">
        <f t="shared" si="210"/>
        <v>0</v>
      </c>
      <c r="AE427" s="146">
        <f t="shared" si="210"/>
        <v>0</v>
      </c>
      <c r="AF427" s="146">
        <f t="shared" si="210"/>
        <v>0</v>
      </c>
      <c r="AG427" s="146">
        <f t="shared" si="210"/>
        <v>0</v>
      </c>
      <c r="AH427" s="146">
        <f t="shared" si="210"/>
        <v>0</v>
      </c>
      <c r="AI427" s="146">
        <f t="shared" si="210"/>
        <v>0</v>
      </c>
      <c r="AJ427" s="146">
        <f t="shared" si="210"/>
        <v>0</v>
      </c>
      <c r="AK427" s="146">
        <f t="shared" si="210"/>
        <v>0</v>
      </c>
      <c r="AL427" s="146">
        <f t="shared" si="210"/>
        <v>0</v>
      </c>
      <c r="AM427" s="146">
        <f t="shared" si="210"/>
        <v>0</v>
      </c>
      <c r="AN427" s="146">
        <f t="shared" si="210"/>
        <v>0</v>
      </c>
      <c r="AO427" s="146">
        <f t="shared" si="210"/>
        <v>0</v>
      </c>
      <c r="AP427" s="146">
        <f t="shared" si="210"/>
        <v>0</v>
      </c>
      <c r="AQ427" s="146">
        <f t="shared" si="210"/>
        <v>0</v>
      </c>
      <c r="AR427" s="146">
        <f t="shared" si="210"/>
        <v>0</v>
      </c>
      <c r="AS427" s="146">
        <f t="shared" si="210"/>
        <v>0</v>
      </c>
      <c r="AT427" s="146">
        <f t="shared" si="210"/>
        <v>0</v>
      </c>
      <c r="AU427" s="146">
        <f t="shared" si="210"/>
        <v>0</v>
      </c>
      <c r="AV427" s="146">
        <f t="shared" si="210"/>
        <v>0</v>
      </c>
      <c r="AW427" s="146">
        <f t="shared" si="210"/>
        <v>0</v>
      </c>
      <c r="AX427" s="146">
        <f t="shared" si="210"/>
        <v>0</v>
      </c>
      <c r="AY427" s="146">
        <f t="shared" si="210"/>
        <v>0</v>
      </c>
      <c r="AZ427" s="146">
        <f t="shared" si="210"/>
        <v>0.22222222222222221</v>
      </c>
      <c r="BA427" s="146">
        <f t="shared" si="210"/>
        <v>1</v>
      </c>
      <c r="BB427" s="146">
        <f t="shared" si="210"/>
        <v>1</v>
      </c>
      <c r="BC427" s="146">
        <f t="shared" si="210"/>
        <v>1</v>
      </c>
      <c r="BD427" s="146">
        <f t="shared" si="210"/>
        <v>1</v>
      </c>
      <c r="BE427" s="146">
        <f t="shared" si="209"/>
        <v>1</v>
      </c>
      <c r="BF427" s="146">
        <f t="shared" si="209"/>
        <v>1</v>
      </c>
      <c r="BG427" s="146">
        <f t="shared" si="209"/>
        <v>1</v>
      </c>
      <c r="BH427" s="146">
        <f t="shared" si="209"/>
        <v>1</v>
      </c>
      <c r="BI427" s="146">
        <f t="shared" si="209"/>
        <v>1</v>
      </c>
      <c r="BJ427" s="146">
        <f t="shared" si="209"/>
        <v>1</v>
      </c>
      <c r="BK427" s="146">
        <f t="shared" si="209"/>
        <v>1</v>
      </c>
      <c r="BL427" s="146">
        <f t="shared" si="209"/>
        <v>1</v>
      </c>
      <c r="BM427" s="146">
        <f t="shared" si="209"/>
        <v>1</v>
      </c>
      <c r="BN427" s="146">
        <f t="shared" si="209"/>
        <v>1</v>
      </c>
      <c r="BO427" s="146">
        <f t="shared" si="209"/>
        <v>1</v>
      </c>
    </row>
    <row r="428" spans="1:67" ht="15.75" x14ac:dyDescent="0.25">
      <c r="A428" s="112"/>
      <c r="B428" s="145" t="s">
        <v>1472</v>
      </c>
      <c r="C428" s="145" t="s">
        <v>2070</v>
      </c>
      <c r="D428" s="145" t="s">
        <v>6</v>
      </c>
      <c r="E428" s="224">
        <f>VLOOKUP(B428,'Cuadro Control'!C468:J2358,8,FALSE)</f>
        <v>52736347.43270281</v>
      </c>
      <c r="F428" s="146">
        <f t="shared" si="205"/>
        <v>9.933624348213644E-3</v>
      </c>
      <c r="G428" s="147">
        <v>46521</v>
      </c>
      <c r="H428" s="147">
        <v>46525</v>
      </c>
      <c r="I428" s="146">
        <f t="shared" si="206"/>
        <v>0</v>
      </c>
      <c r="J428" s="146">
        <f t="shared" si="206"/>
        <v>0</v>
      </c>
      <c r="K428" s="146">
        <f t="shared" si="206"/>
        <v>0</v>
      </c>
      <c r="L428" s="146">
        <f t="shared" si="206"/>
        <v>0</v>
      </c>
      <c r="M428" s="146">
        <f t="shared" si="206"/>
        <v>0</v>
      </c>
      <c r="N428" s="146">
        <f t="shared" si="206"/>
        <v>0</v>
      </c>
      <c r="O428" s="146">
        <f t="shared" si="206"/>
        <v>0</v>
      </c>
      <c r="P428" s="146">
        <f t="shared" si="206"/>
        <v>0</v>
      </c>
      <c r="Q428" s="146">
        <f t="shared" si="206"/>
        <v>0</v>
      </c>
      <c r="R428" s="146">
        <f t="shared" si="206"/>
        <v>0</v>
      </c>
      <c r="S428" s="146">
        <f t="shared" si="206"/>
        <v>0</v>
      </c>
      <c r="T428" s="146">
        <f t="shared" si="206"/>
        <v>0</v>
      </c>
      <c r="U428" s="146">
        <f t="shared" si="206"/>
        <v>0</v>
      </c>
      <c r="V428" s="146">
        <f t="shared" si="206"/>
        <v>0</v>
      </c>
      <c r="W428" s="146">
        <f t="shared" si="206"/>
        <v>0</v>
      </c>
      <c r="X428" s="146">
        <f t="shared" si="206"/>
        <v>0</v>
      </c>
      <c r="Y428" s="146">
        <f t="shared" si="210"/>
        <v>0</v>
      </c>
      <c r="Z428" s="146">
        <f t="shared" si="210"/>
        <v>0</v>
      </c>
      <c r="AA428" s="146">
        <f t="shared" si="210"/>
        <v>0</v>
      </c>
      <c r="AB428" s="146">
        <f t="shared" si="210"/>
        <v>0</v>
      </c>
      <c r="AC428" s="146">
        <f t="shared" si="210"/>
        <v>0</v>
      </c>
      <c r="AD428" s="146">
        <f t="shared" si="210"/>
        <v>0</v>
      </c>
      <c r="AE428" s="146">
        <f t="shared" si="210"/>
        <v>0</v>
      </c>
      <c r="AF428" s="146">
        <f t="shared" si="210"/>
        <v>0</v>
      </c>
      <c r="AG428" s="146">
        <f t="shared" si="210"/>
        <v>0</v>
      </c>
      <c r="AH428" s="146">
        <f t="shared" si="210"/>
        <v>0</v>
      </c>
      <c r="AI428" s="146">
        <f t="shared" si="210"/>
        <v>0</v>
      </c>
      <c r="AJ428" s="146">
        <f t="shared" si="210"/>
        <v>0</v>
      </c>
      <c r="AK428" s="146">
        <f t="shared" si="210"/>
        <v>0</v>
      </c>
      <c r="AL428" s="146">
        <f t="shared" si="210"/>
        <v>0</v>
      </c>
      <c r="AM428" s="146">
        <f t="shared" si="210"/>
        <v>0</v>
      </c>
      <c r="AN428" s="146">
        <f t="shared" si="210"/>
        <v>0</v>
      </c>
      <c r="AO428" s="146">
        <f t="shared" si="210"/>
        <v>0</v>
      </c>
      <c r="AP428" s="146">
        <f t="shared" si="210"/>
        <v>0</v>
      </c>
      <c r="AQ428" s="146">
        <f t="shared" si="210"/>
        <v>0</v>
      </c>
      <c r="AR428" s="146">
        <f t="shared" si="210"/>
        <v>0</v>
      </c>
      <c r="AS428" s="146">
        <f t="shared" si="210"/>
        <v>0</v>
      </c>
      <c r="AT428" s="146">
        <f t="shared" si="210"/>
        <v>0</v>
      </c>
      <c r="AU428" s="146">
        <f t="shared" si="210"/>
        <v>0</v>
      </c>
      <c r="AV428" s="146">
        <f t="shared" si="210"/>
        <v>0</v>
      </c>
      <c r="AW428" s="146">
        <f t="shared" si="210"/>
        <v>0</v>
      </c>
      <c r="AX428" s="146">
        <f t="shared" si="210"/>
        <v>0</v>
      </c>
      <c r="AY428" s="146">
        <f t="shared" si="210"/>
        <v>0</v>
      </c>
      <c r="AZ428" s="146">
        <f t="shared" si="210"/>
        <v>0</v>
      </c>
      <c r="BA428" s="146">
        <f t="shared" si="210"/>
        <v>0.2</v>
      </c>
      <c r="BB428" s="146">
        <f t="shared" si="210"/>
        <v>1</v>
      </c>
      <c r="BC428" s="146">
        <f t="shared" si="210"/>
        <v>1</v>
      </c>
      <c r="BD428" s="146">
        <f t="shared" si="210"/>
        <v>1</v>
      </c>
      <c r="BE428" s="146">
        <f t="shared" si="209"/>
        <v>1</v>
      </c>
      <c r="BF428" s="146">
        <f t="shared" si="209"/>
        <v>1</v>
      </c>
      <c r="BG428" s="146">
        <f t="shared" si="209"/>
        <v>1</v>
      </c>
      <c r="BH428" s="146">
        <f t="shared" si="209"/>
        <v>1</v>
      </c>
      <c r="BI428" s="146">
        <f t="shared" si="209"/>
        <v>1</v>
      </c>
      <c r="BJ428" s="146">
        <f t="shared" si="209"/>
        <v>1</v>
      </c>
      <c r="BK428" s="146">
        <f t="shared" si="209"/>
        <v>1</v>
      </c>
      <c r="BL428" s="146">
        <f t="shared" si="209"/>
        <v>1</v>
      </c>
      <c r="BM428" s="146">
        <f t="shared" si="209"/>
        <v>1</v>
      </c>
      <c r="BN428" s="146">
        <f t="shared" si="209"/>
        <v>1</v>
      </c>
      <c r="BO428" s="146">
        <f t="shared" si="209"/>
        <v>1</v>
      </c>
    </row>
    <row r="429" spans="1:67" ht="31.5" x14ac:dyDescent="0.25">
      <c r="A429" s="112"/>
      <c r="B429" s="145" t="s">
        <v>1473</v>
      </c>
      <c r="C429" s="145" t="s">
        <v>1474</v>
      </c>
      <c r="D429" s="145" t="s">
        <v>9</v>
      </c>
      <c r="E429" s="224">
        <f>VLOOKUP(B429,'Cuadro Control'!C469:J2359,8,FALSE)</f>
        <v>46410609.014634147</v>
      </c>
      <c r="F429" s="146">
        <f t="shared" si="205"/>
        <v>8.742083556535862E-3</v>
      </c>
      <c r="G429" s="147">
        <v>46525</v>
      </c>
      <c r="H429" s="147">
        <v>46527</v>
      </c>
      <c r="I429" s="146">
        <f t="shared" si="206"/>
        <v>0</v>
      </c>
      <c r="J429" s="146">
        <f t="shared" si="206"/>
        <v>0</v>
      </c>
      <c r="K429" s="146">
        <f t="shared" si="206"/>
        <v>0</v>
      </c>
      <c r="L429" s="146">
        <f t="shared" si="206"/>
        <v>0</v>
      </c>
      <c r="M429" s="146">
        <f t="shared" si="206"/>
        <v>0</v>
      </c>
      <c r="N429" s="146">
        <f t="shared" si="206"/>
        <v>0</v>
      </c>
      <c r="O429" s="146">
        <f t="shared" si="206"/>
        <v>0</v>
      </c>
      <c r="P429" s="146">
        <f t="shared" si="206"/>
        <v>0</v>
      </c>
      <c r="Q429" s="146">
        <f t="shared" si="206"/>
        <v>0</v>
      </c>
      <c r="R429" s="146">
        <f t="shared" si="206"/>
        <v>0</v>
      </c>
      <c r="S429" s="146">
        <f t="shared" si="206"/>
        <v>0</v>
      </c>
      <c r="T429" s="146">
        <f t="shared" si="206"/>
        <v>0</v>
      </c>
      <c r="U429" s="146">
        <f t="shared" si="206"/>
        <v>0</v>
      </c>
      <c r="V429" s="146">
        <f t="shared" si="206"/>
        <v>0</v>
      </c>
      <c r="W429" s="146">
        <f t="shared" si="206"/>
        <v>0</v>
      </c>
      <c r="X429" s="146">
        <f t="shared" si="206"/>
        <v>0</v>
      </c>
      <c r="Y429" s="146">
        <f t="shared" si="210"/>
        <v>0</v>
      </c>
      <c r="Z429" s="146">
        <f t="shared" si="210"/>
        <v>0</v>
      </c>
      <c r="AA429" s="146">
        <f t="shared" si="210"/>
        <v>0</v>
      </c>
      <c r="AB429" s="146">
        <f t="shared" si="210"/>
        <v>0</v>
      </c>
      <c r="AC429" s="146">
        <f t="shared" si="210"/>
        <v>0</v>
      </c>
      <c r="AD429" s="146">
        <f t="shared" si="210"/>
        <v>0</v>
      </c>
      <c r="AE429" s="146">
        <f t="shared" si="210"/>
        <v>0</v>
      </c>
      <c r="AF429" s="146">
        <f t="shared" si="210"/>
        <v>0</v>
      </c>
      <c r="AG429" s="146">
        <f t="shared" si="210"/>
        <v>0</v>
      </c>
      <c r="AH429" s="146">
        <f t="shared" si="210"/>
        <v>0</v>
      </c>
      <c r="AI429" s="146">
        <f t="shared" si="210"/>
        <v>0</v>
      </c>
      <c r="AJ429" s="146">
        <f t="shared" si="210"/>
        <v>0</v>
      </c>
      <c r="AK429" s="146">
        <f t="shared" si="210"/>
        <v>0</v>
      </c>
      <c r="AL429" s="146">
        <f t="shared" si="210"/>
        <v>0</v>
      </c>
      <c r="AM429" s="146">
        <f t="shared" si="210"/>
        <v>0</v>
      </c>
      <c r="AN429" s="146">
        <f t="shared" si="210"/>
        <v>0</v>
      </c>
      <c r="AO429" s="146">
        <f t="shared" si="210"/>
        <v>0</v>
      </c>
      <c r="AP429" s="146">
        <f t="shared" si="210"/>
        <v>0</v>
      </c>
      <c r="AQ429" s="146">
        <f t="shared" si="210"/>
        <v>0</v>
      </c>
      <c r="AR429" s="146">
        <f t="shared" si="210"/>
        <v>0</v>
      </c>
      <c r="AS429" s="146">
        <f t="shared" si="210"/>
        <v>0</v>
      </c>
      <c r="AT429" s="146">
        <f t="shared" si="210"/>
        <v>0</v>
      </c>
      <c r="AU429" s="146">
        <f t="shared" si="210"/>
        <v>0</v>
      </c>
      <c r="AV429" s="146">
        <f t="shared" si="210"/>
        <v>0</v>
      </c>
      <c r="AW429" s="146">
        <f t="shared" si="210"/>
        <v>0</v>
      </c>
      <c r="AX429" s="146">
        <f t="shared" si="210"/>
        <v>0</v>
      </c>
      <c r="AY429" s="146">
        <f t="shared" si="210"/>
        <v>0</v>
      </c>
      <c r="AZ429" s="146">
        <f t="shared" si="210"/>
        <v>0</v>
      </c>
      <c r="BA429" s="146">
        <f t="shared" si="210"/>
        <v>0</v>
      </c>
      <c r="BB429" s="146">
        <f t="shared" si="210"/>
        <v>1</v>
      </c>
      <c r="BC429" s="146">
        <f t="shared" si="210"/>
        <v>1</v>
      </c>
      <c r="BD429" s="146">
        <f t="shared" si="210"/>
        <v>1</v>
      </c>
      <c r="BE429" s="146">
        <f t="shared" si="209"/>
        <v>1</v>
      </c>
      <c r="BF429" s="146">
        <f t="shared" si="209"/>
        <v>1</v>
      </c>
      <c r="BG429" s="146">
        <f t="shared" si="209"/>
        <v>1</v>
      </c>
      <c r="BH429" s="146">
        <f t="shared" si="209"/>
        <v>1</v>
      </c>
      <c r="BI429" s="146">
        <f t="shared" si="209"/>
        <v>1</v>
      </c>
      <c r="BJ429" s="146">
        <f t="shared" si="209"/>
        <v>1</v>
      </c>
      <c r="BK429" s="146">
        <f t="shared" si="209"/>
        <v>1</v>
      </c>
      <c r="BL429" s="146">
        <f t="shared" si="209"/>
        <v>1</v>
      </c>
      <c r="BM429" s="146">
        <f t="shared" si="209"/>
        <v>1</v>
      </c>
      <c r="BN429" s="146">
        <f t="shared" si="209"/>
        <v>1</v>
      </c>
      <c r="BO429" s="146">
        <f t="shared" si="209"/>
        <v>1</v>
      </c>
    </row>
    <row r="430" spans="1:67" ht="31.5" x14ac:dyDescent="0.25">
      <c r="A430" s="112"/>
      <c r="B430" s="145" t="s">
        <v>1475</v>
      </c>
      <c r="C430" s="145" t="s">
        <v>1476</v>
      </c>
      <c r="D430" s="145" t="s">
        <v>9</v>
      </c>
      <c r="E430" s="224">
        <f>VLOOKUP(B430,'Cuadro Control'!C470:J2360,8,FALSE)</f>
        <v>1587346329.5488234</v>
      </c>
      <c r="F430" s="146">
        <f t="shared" si="205"/>
        <v>0.29899875353285565</v>
      </c>
      <c r="G430" s="147">
        <v>46525</v>
      </c>
      <c r="H430" s="147">
        <v>46535</v>
      </c>
      <c r="I430" s="146">
        <f t="shared" si="206"/>
        <v>0</v>
      </c>
      <c r="J430" s="146">
        <f t="shared" si="206"/>
        <v>0</v>
      </c>
      <c r="K430" s="146">
        <f t="shared" si="206"/>
        <v>0</v>
      </c>
      <c r="L430" s="146">
        <f t="shared" si="206"/>
        <v>0</v>
      </c>
      <c r="M430" s="146">
        <f t="shared" si="206"/>
        <v>0</v>
      </c>
      <c r="N430" s="146">
        <f t="shared" si="206"/>
        <v>0</v>
      </c>
      <c r="O430" s="146">
        <f t="shared" si="206"/>
        <v>0</v>
      </c>
      <c r="P430" s="146">
        <f t="shared" si="206"/>
        <v>0</v>
      </c>
      <c r="Q430" s="146">
        <f t="shared" si="206"/>
        <v>0</v>
      </c>
      <c r="R430" s="146">
        <f t="shared" si="206"/>
        <v>0</v>
      </c>
      <c r="S430" s="146">
        <f t="shared" si="206"/>
        <v>0</v>
      </c>
      <c r="T430" s="146">
        <f t="shared" si="206"/>
        <v>0</v>
      </c>
      <c r="U430" s="146">
        <f t="shared" si="206"/>
        <v>0</v>
      </c>
      <c r="V430" s="146">
        <f t="shared" si="206"/>
        <v>0</v>
      </c>
      <c r="W430" s="146">
        <f t="shared" si="206"/>
        <v>0</v>
      </c>
      <c r="X430" s="146">
        <f t="shared" si="206"/>
        <v>0</v>
      </c>
      <c r="Y430" s="146">
        <f t="shared" si="210"/>
        <v>0</v>
      </c>
      <c r="Z430" s="146">
        <f t="shared" si="210"/>
        <v>0</v>
      </c>
      <c r="AA430" s="146">
        <f t="shared" si="210"/>
        <v>0</v>
      </c>
      <c r="AB430" s="146">
        <f t="shared" si="210"/>
        <v>0</v>
      </c>
      <c r="AC430" s="146">
        <f t="shared" si="210"/>
        <v>0</v>
      </c>
      <c r="AD430" s="146">
        <f t="shared" si="210"/>
        <v>0</v>
      </c>
      <c r="AE430" s="146">
        <f t="shared" si="210"/>
        <v>0</v>
      </c>
      <c r="AF430" s="146">
        <f t="shared" si="210"/>
        <v>0</v>
      </c>
      <c r="AG430" s="146">
        <f t="shared" si="210"/>
        <v>0</v>
      </c>
      <c r="AH430" s="146">
        <f t="shared" si="210"/>
        <v>0</v>
      </c>
      <c r="AI430" s="146">
        <f t="shared" si="210"/>
        <v>0</v>
      </c>
      <c r="AJ430" s="146">
        <f t="shared" si="210"/>
        <v>0</v>
      </c>
      <c r="AK430" s="146">
        <f t="shared" si="210"/>
        <v>0</v>
      </c>
      <c r="AL430" s="146">
        <f t="shared" si="210"/>
        <v>0</v>
      </c>
      <c r="AM430" s="146">
        <f t="shared" si="210"/>
        <v>0</v>
      </c>
      <c r="AN430" s="146">
        <f t="shared" si="210"/>
        <v>0</v>
      </c>
      <c r="AO430" s="146">
        <f t="shared" si="210"/>
        <v>0</v>
      </c>
      <c r="AP430" s="146">
        <f t="shared" si="210"/>
        <v>0</v>
      </c>
      <c r="AQ430" s="146">
        <f t="shared" si="210"/>
        <v>0</v>
      </c>
      <c r="AR430" s="146">
        <f t="shared" si="210"/>
        <v>0</v>
      </c>
      <c r="AS430" s="146">
        <f t="shared" si="210"/>
        <v>0</v>
      </c>
      <c r="AT430" s="146">
        <f t="shared" si="210"/>
        <v>0</v>
      </c>
      <c r="AU430" s="146">
        <f t="shared" si="210"/>
        <v>0</v>
      </c>
      <c r="AV430" s="146">
        <f t="shared" si="210"/>
        <v>0</v>
      </c>
      <c r="AW430" s="146">
        <f t="shared" si="210"/>
        <v>0</v>
      </c>
      <c r="AX430" s="146">
        <f t="shared" si="210"/>
        <v>0</v>
      </c>
      <c r="AY430" s="146">
        <f t="shared" si="210"/>
        <v>0</v>
      </c>
      <c r="AZ430" s="146">
        <f t="shared" si="210"/>
        <v>0</v>
      </c>
      <c r="BA430" s="146">
        <f t="shared" si="210"/>
        <v>0</v>
      </c>
      <c r="BB430" s="146">
        <f t="shared" si="210"/>
        <v>0.36363636363636365</v>
      </c>
      <c r="BC430" s="146">
        <f t="shared" si="210"/>
        <v>1</v>
      </c>
      <c r="BD430" s="146">
        <f t="shared" si="210"/>
        <v>1</v>
      </c>
      <c r="BE430" s="146">
        <f t="shared" si="209"/>
        <v>1</v>
      </c>
      <c r="BF430" s="146">
        <f t="shared" si="209"/>
        <v>1</v>
      </c>
      <c r="BG430" s="146">
        <f t="shared" si="209"/>
        <v>1</v>
      </c>
      <c r="BH430" s="146">
        <f t="shared" si="209"/>
        <v>1</v>
      </c>
      <c r="BI430" s="146">
        <f t="shared" si="209"/>
        <v>1</v>
      </c>
      <c r="BJ430" s="146">
        <f t="shared" si="209"/>
        <v>1</v>
      </c>
      <c r="BK430" s="146">
        <f t="shared" si="209"/>
        <v>1</v>
      </c>
      <c r="BL430" s="146">
        <f t="shared" si="209"/>
        <v>1</v>
      </c>
      <c r="BM430" s="146">
        <f t="shared" si="209"/>
        <v>1</v>
      </c>
      <c r="BN430" s="146">
        <f t="shared" si="209"/>
        <v>1</v>
      </c>
      <c r="BO430" s="146">
        <f t="shared" si="209"/>
        <v>1</v>
      </c>
    </row>
    <row r="431" spans="1:67" ht="31.5" x14ac:dyDescent="0.25">
      <c r="A431" s="112"/>
      <c r="B431" s="142" t="s">
        <v>1477</v>
      </c>
      <c r="C431" s="142" t="s">
        <v>1478</v>
      </c>
      <c r="D431" s="142" t="s">
        <v>9</v>
      </c>
      <c r="E431" s="223">
        <f>VLOOKUP(B431,'Cuadro Control'!C471:J2361,8,FALSE)</f>
        <v>179532477.23999998</v>
      </c>
      <c r="F431" s="143">
        <f t="shared" si="205"/>
        <v>3.3817438522495219E-2</v>
      </c>
      <c r="G431" s="144">
        <v>46527</v>
      </c>
      <c r="H431" s="144">
        <v>46540</v>
      </c>
      <c r="I431" s="143">
        <f t="shared" si="206"/>
        <v>0</v>
      </c>
      <c r="J431" s="143">
        <f t="shared" si="206"/>
        <v>0</v>
      </c>
      <c r="K431" s="143">
        <f t="shared" si="206"/>
        <v>0</v>
      </c>
      <c r="L431" s="143">
        <f t="shared" si="206"/>
        <v>0</v>
      </c>
      <c r="M431" s="143">
        <f t="shared" si="206"/>
        <v>0</v>
      </c>
      <c r="N431" s="143">
        <f t="shared" si="206"/>
        <v>0</v>
      </c>
      <c r="O431" s="143">
        <f t="shared" si="206"/>
        <v>0</v>
      </c>
      <c r="P431" s="143">
        <f t="shared" si="206"/>
        <v>0</v>
      </c>
      <c r="Q431" s="143">
        <f t="shared" si="206"/>
        <v>0</v>
      </c>
      <c r="R431" s="143">
        <f t="shared" si="206"/>
        <v>0</v>
      </c>
      <c r="S431" s="143">
        <f t="shared" si="206"/>
        <v>0</v>
      </c>
      <c r="T431" s="143">
        <f t="shared" si="206"/>
        <v>0</v>
      </c>
      <c r="U431" s="143">
        <f t="shared" si="206"/>
        <v>0</v>
      </c>
      <c r="V431" s="143">
        <f t="shared" si="206"/>
        <v>0</v>
      </c>
      <c r="W431" s="143">
        <f t="shared" si="206"/>
        <v>0</v>
      </c>
      <c r="X431" s="143">
        <f t="shared" si="206"/>
        <v>0</v>
      </c>
      <c r="Y431" s="143">
        <f t="shared" si="210"/>
        <v>0</v>
      </c>
      <c r="Z431" s="143">
        <f t="shared" si="210"/>
        <v>0</v>
      </c>
      <c r="AA431" s="143">
        <f t="shared" si="210"/>
        <v>0</v>
      </c>
      <c r="AB431" s="143">
        <f t="shared" si="210"/>
        <v>0</v>
      </c>
      <c r="AC431" s="143">
        <f t="shared" si="210"/>
        <v>0</v>
      </c>
      <c r="AD431" s="143">
        <f t="shared" si="210"/>
        <v>0</v>
      </c>
      <c r="AE431" s="143">
        <f t="shared" si="210"/>
        <v>0</v>
      </c>
      <c r="AF431" s="143">
        <f t="shared" si="210"/>
        <v>0</v>
      </c>
      <c r="AG431" s="143">
        <f t="shared" si="210"/>
        <v>0</v>
      </c>
      <c r="AH431" s="143">
        <f t="shared" si="210"/>
        <v>0</v>
      </c>
      <c r="AI431" s="143">
        <f t="shared" si="210"/>
        <v>0</v>
      </c>
      <c r="AJ431" s="143">
        <f t="shared" si="210"/>
        <v>0</v>
      </c>
      <c r="AK431" s="143">
        <f t="shared" si="210"/>
        <v>0</v>
      </c>
      <c r="AL431" s="143">
        <f t="shared" si="210"/>
        <v>0</v>
      </c>
      <c r="AM431" s="143">
        <f t="shared" si="210"/>
        <v>0</v>
      </c>
      <c r="AN431" s="143">
        <f t="shared" si="210"/>
        <v>0</v>
      </c>
      <c r="AO431" s="143">
        <f t="shared" si="210"/>
        <v>0</v>
      </c>
      <c r="AP431" s="143">
        <f t="shared" si="210"/>
        <v>0</v>
      </c>
      <c r="AQ431" s="143">
        <f t="shared" si="210"/>
        <v>0</v>
      </c>
      <c r="AR431" s="143">
        <f t="shared" si="210"/>
        <v>0</v>
      </c>
      <c r="AS431" s="143">
        <f t="shared" si="210"/>
        <v>0</v>
      </c>
      <c r="AT431" s="143">
        <f t="shared" si="210"/>
        <v>0</v>
      </c>
      <c r="AU431" s="143">
        <f t="shared" si="210"/>
        <v>0</v>
      </c>
      <c r="AV431" s="143">
        <f t="shared" si="210"/>
        <v>0</v>
      </c>
      <c r="AW431" s="143">
        <f t="shared" si="210"/>
        <v>0</v>
      </c>
      <c r="AX431" s="143">
        <f t="shared" si="210"/>
        <v>0</v>
      </c>
      <c r="AY431" s="143">
        <f t="shared" si="210"/>
        <v>0</v>
      </c>
      <c r="AZ431" s="143">
        <f t="shared" si="210"/>
        <v>0</v>
      </c>
      <c r="BA431" s="143">
        <f t="shared" si="210"/>
        <v>0</v>
      </c>
      <c r="BB431" s="143">
        <f t="shared" si="210"/>
        <v>0.14285714285714285</v>
      </c>
      <c r="BC431" s="143">
        <f t="shared" si="210"/>
        <v>0.6428571428571429</v>
      </c>
      <c r="BD431" s="143">
        <f t="shared" si="210"/>
        <v>1</v>
      </c>
      <c r="BE431" s="143">
        <f t="shared" si="209"/>
        <v>1</v>
      </c>
      <c r="BF431" s="143">
        <f t="shared" si="209"/>
        <v>1</v>
      </c>
      <c r="BG431" s="143">
        <f t="shared" si="209"/>
        <v>1</v>
      </c>
      <c r="BH431" s="143">
        <f t="shared" si="209"/>
        <v>1</v>
      </c>
      <c r="BI431" s="143">
        <f t="shared" si="209"/>
        <v>1</v>
      </c>
      <c r="BJ431" s="143">
        <f t="shared" si="209"/>
        <v>1</v>
      </c>
      <c r="BK431" s="143">
        <f t="shared" si="209"/>
        <v>1</v>
      </c>
      <c r="BL431" s="143">
        <f t="shared" si="209"/>
        <v>1</v>
      </c>
      <c r="BM431" s="143">
        <f t="shared" si="209"/>
        <v>1</v>
      </c>
      <c r="BN431" s="143">
        <f t="shared" si="209"/>
        <v>1</v>
      </c>
      <c r="BO431" s="143">
        <f t="shared" si="209"/>
        <v>1</v>
      </c>
    </row>
    <row r="432" spans="1:67" ht="15.75" x14ac:dyDescent="0.25">
      <c r="A432" s="112"/>
      <c r="B432" s="148" t="s">
        <v>1479</v>
      </c>
      <c r="C432" s="148" t="s">
        <v>1992</v>
      </c>
      <c r="D432" s="148" t="s">
        <v>3</v>
      </c>
      <c r="E432" s="225">
        <f>VLOOKUP(B432,'Cuadro Control'!C472:J2362,8,FALSE)</f>
        <v>0</v>
      </c>
      <c r="F432" s="149">
        <f>IFERROR(E432/$E$416,0)</f>
        <v>0</v>
      </c>
      <c r="G432" s="150">
        <v>46606</v>
      </c>
      <c r="H432" s="150">
        <v>46606</v>
      </c>
      <c r="I432" s="149">
        <f t="shared" si="206"/>
        <v>0</v>
      </c>
      <c r="J432" s="149">
        <f t="shared" si="206"/>
        <v>0</v>
      </c>
      <c r="K432" s="149">
        <f t="shared" si="206"/>
        <v>0</v>
      </c>
      <c r="L432" s="149">
        <f t="shared" si="206"/>
        <v>0</v>
      </c>
      <c r="M432" s="149">
        <f t="shared" si="206"/>
        <v>0</v>
      </c>
      <c r="N432" s="149">
        <f t="shared" si="206"/>
        <v>0</v>
      </c>
      <c r="O432" s="149">
        <f t="shared" si="206"/>
        <v>0</v>
      </c>
      <c r="P432" s="149">
        <f t="shared" si="206"/>
        <v>0</v>
      </c>
      <c r="Q432" s="149">
        <f t="shared" si="206"/>
        <v>0</v>
      </c>
      <c r="R432" s="149">
        <f t="shared" si="206"/>
        <v>0</v>
      </c>
      <c r="S432" s="149">
        <f t="shared" si="206"/>
        <v>0</v>
      </c>
      <c r="T432" s="149">
        <f t="shared" si="206"/>
        <v>0</v>
      </c>
      <c r="U432" s="149">
        <f t="shared" si="206"/>
        <v>0</v>
      </c>
      <c r="V432" s="149">
        <f t="shared" si="206"/>
        <v>0</v>
      </c>
      <c r="W432" s="149">
        <f t="shared" si="206"/>
        <v>0</v>
      </c>
      <c r="X432" s="149">
        <f t="shared" ref="X432:BO432" si="211">IF($G432=0,0,IF(X$6&lt;$G432,0,IF(X$6&gt;$H432,1,(X$6-$G432+1)/($H432-$G432+1))))</f>
        <v>0</v>
      </c>
      <c r="Y432" s="149">
        <f t="shared" si="211"/>
        <v>0</v>
      </c>
      <c r="Z432" s="149">
        <f t="shared" si="211"/>
        <v>0</v>
      </c>
      <c r="AA432" s="149">
        <f t="shared" si="211"/>
        <v>0</v>
      </c>
      <c r="AB432" s="149">
        <f t="shared" si="211"/>
        <v>0</v>
      </c>
      <c r="AC432" s="149">
        <f t="shared" si="211"/>
        <v>0</v>
      </c>
      <c r="AD432" s="149">
        <f t="shared" si="211"/>
        <v>0</v>
      </c>
      <c r="AE432" s="149">
        <f t="shared" si="211"/>
        <v>0</v>
      </c>
      <c r="AF432" s="149">
        <f t="shared" si="211"/>
        <v>0</v>
      </c>
      <c r="AG432" s="149">
        <f t="shared" si="211"/>
        <v>0</v>
      </c>
      <c r="AH432" s="149">
        <f t="shared" si="211"/>
        <v>0</v>
      </c>
      <c r="AI432" s="149">
        <f t="shared" si="211"/>
        <v>0</v>
      </c>
      <c r="AJ432" s="149">
        <f t="shared" si="211"/>
        <v>0</v>
      </c>
      <c r="AK432" s="149">
        <f t="shared" si="211"/>
        <v>0</v>
      </c>
      <c r="AL432" s="149">
        <f t="shared" si="211"/>
        <v>0</v>
      </c>
      <c r="AM432" s="149">
        <f t="shared" si="211"/>
        <v>0</v>
      </c>
      <c r="AN432" s="149">
        <f t="shared" si="211"/>
        <v>0</v>
      </c>
      <c r="AO432" s="149">
        <f t="shared" si="211"/>
        <v>0</v>
      </c>
      <c r="AP432" s="149">
        <f t="shared" si="211"/>
        <v>0</v>
      </c>
      <c r="AQ432" s="149">
        <f t="shared" si="211"/>
        <v>0</v>
      </c>
      <c r="AR432" s="149">
        <f t="shared" si="211"/>
        <v>0</v>
      </c>
      <c r="AS432" s="149">
        <f t="shared" si="211"/>
        <v>0</v>
      </c>
      <c r="AT432" s="149">
        <f t="shared" si="211"/>
        <v>0</v>
      </c>
      <c r="AU432" s="149">
        <f t="shared" si="211"/>
        <v>0</v>
      </c>
      <c r="AV432" s="149">
        <f t="shared" si="211"/>
        <v>0</v>
      </c>
      <c r="AW432" s="149">
        <f t="shared" si="211"/>
        <v>0</v>
      </c>
      <c r="AX432" s="149">
        <f t="shared" si="211"/>
        <v>0</v>
      </c>
      <c r="AY432" s="149">
        <f t="shared" si="211"/>
        <v>0</v>
      </c>
      <c r="AZ432" s="149">
        <f t="shared" si="211"/>
        <v>0</v>
      </c>
      <c r="BA432" s="149">
        <f t="shared" si="211"/>
        <v>0</v>
      </c>
      <c r="BB432" s="149">
        <f t="shared" si="211"/>
        <v>0</v>
      </c>
      <c r="BC432" s="149">
        <f t="shared" si="211"/>
        <v>0</v>
      </c>
      <c r="BD432" s="149">
        <f t="shared" si="211"/>
        <v>0</v>
      </c>
      <c r="BE432" s="149">
        <f t="shared" si="211"/>
        <v>0</v>
      </c>
      <c r="BF432" s="149">
        <f t="shared" si="211"/>
        <v>0</v>
      </c>
      <c r="BG432" s="149">
        <f t="shared" si="211"/>
        <v>0</v>
      </c>
      <c r="BH432" s="149">
        <f t="shared" si="211"/>
        <v>0</v>
      </c>
      <c r="BI432" s="149">
        <f t="shared" si="211"/>
        <v>0</v>
      </c>
      <c r="BJ432" s="149">
        <f t="shared" si="211"/>
        <v>0</v>
      </c>
      <c r="BK432" s="149">
        <f t="shared" si="211"/>
        <v>0</v>
      </c>
      <c r="BL432" s="149">
        <f t="shared" si="211"/>
        <v>0</v>
      </c>
      <c r="BM432" s="149">
        <f t="shared" si="211"/>
        <v>0</v>
      </c>
      <c r="BN432" s="149">
        <f t="shared" si="211"/>
        <v>1</v>
      </c>
      <c r="BO432" s="149">
        <f t="shared" si="211"/>
        <v>1</v>
      </c>
    </row>
    <row r="433" spans="1:67" ht="15.75" x14ac:dyDescent="0.25">
      <c r="A433" s="112"/>
      <c r="B433" s="139" t="s">
        <v>1480</v>
      </c>
      <c r="C433" s="139" t="s">
        <v>1481</v>
      </c>
      <c r="D433" s="139" t="s">
        <v>38</v>
      </c>
      <c r="E433" s="222">
        <f>SUM(E434:E449)</f>
        <v>5308872732.0543728</v>
      </c>
      <c r="F433" s="140">
        <f>IFERROR(E433/$E$109,0)</f>
        <v>2.9408554574576196E-2</v>
      </c>
      <c r="G433" s="141">
        <v>46402</v>
      </c>
      <c r="H433" s="141">
        <v>46606</v>
      </c>
      <c r="I433" s="140">
        <f>SUMPRODUCT($F434:$F448,I434:I448)</f>
        <v>0</v>
      </c>
      <c r="J433" s="140">
        <f t="shared" ref="J433:BO433" si="212">SUMPRODUCT($F434:$F448,J434:J448)</f>
        <v>0</v>
      </c>
      <c r="K433" s="140">
        <f t="shared" si="212"/>
        <v>0</v>
      </c>
      <c r="L433" s="140">
        <f t="shared" si="212"/>
        <v>0</v>
      </c>
      <c r="M433" s="140">
        <f t="shared" si="212"/>
        <v>0</v>
      </c>
      <c r="N433" s="140">
        <f t="shared" si="212"/>
        <v>0</v>
      </c>
      <c r="O433" s="140">
        <f t="shared" si="212"/>
        <v>0</v>
      </c>
      <c r="P433" s="140">
        <f t="shared" si="212"/>
        <v>0</v>
      </c>
      <c r="Q433" s="140">
        <f t="shared" si="212"/>
        <v>0</v>
      </c>
      <c r="R433" s="140">
        <f t="shared" si="212"/>
        <v>0</v>
      </c>
      <c r="S433" s="140">
        <f t="shared" si="212"/>
        <v>0</v>
      </c>
      <c r="T433" s="140">
        <f t="shared" si="212"/>
        <v>0</v>
      </c>
      <c r="U433" s="140">
        <f t="shared" si="212"/>
        <v>0</v>
      </c>
      <c r="V433" s="140">
        <f t="shared" si="212"/>
        <v>0</v>
      </c>
      <c r="W433" s="140">
        <f t="shared" si="212"/>
        <v>0</v>
      </c>
      <c r="X433" s="140">
        <f t="shared" si="212"/>
        <v>0</v>
      </c>
      <c r="Y433" s="140">
        <f t="shared" si="212"/>
        <v>0</v>
      </c>
      <c r="Z433" s="140">
        <f t="shared" si="212"/>
        <v>0</v>
      </c>
      <c r="AA433" s="140">
        <f t="shared" si="212"/>
        <v>0</v>
      </c>
      <c r="AB433" s="140">
        <f t="shared" si="212"/>
        <v>0</v>
      </c>
      <c r="AC433" s="140">
        <f t="shared" si="212"/>
        <v>0</v>
      </c>
      <c r="AD433" s="140">
        <f t="shared" si="212"/>
        <v>0</v>
      </c>
      <c r="AE433" s="140">
        <f t="shared" si="212"/>
        <v>0</v>
      </c>
      <c r="AF433" s="140">
        <f t="shared" si="212"/>
        <v>0</v>
      </c>
      <c r="AG433" s="140">
        <f t="shared" si="212"/>
        <v>0</v>
      </c>
      <c r="AH433" s="140">
        <f t="shared" si="212"/>
        <v>0</v>
      </c>
      <c r="AI433" s="140">
        <f t="shared" si="212"/>
        <v>0</v>
      </c>
      <c r="AJ433" s="140">
        <f t="shared" si="212"/>
        <v>1.7428219822204871E-3</v>
      </c>
      <c r="AK433" s="140">
        <f t="shared" si="212"/>
        <v>1.3942575857763897E-2</v>
      </c>
      <c r="AL433" s="140">
        <f t="shared" si="212"/>
        <v>1.5685397839984384E-2</v>
      </c>
      <c r="AM433" s="140">
        <f t="shared" si="212"/>
        <v>1.5685397839984384E-2</v>
      </c>
      <c r="AN433" s="140">
        <f t="shared" si="212"/>
        <v>1.5685397839984384E-2</v>
      </c>
      <c r="AO433" s="140">
        <f t="shared" si="212"/>
        <v>3.0395418282871511E-2</v>
      </c>
      <c r="AP433" s="140">
        <f t="shared" si="212"/>
        <v>7.5721945247826203E-2</v>
      </c>
      <c r="AQ433" s="140">
        <f t="shared" si="212"/>
        <v>0.14853206090804622</v>
      </c>
      <c r="AR433" s="140">
        <f t="shared" si="212"/>
        <v>0.19967318924813235</v>
      </c>
      <c r="AS433" s="140">
        <f t="shared" si="212"/>
        <v>0.27961825439567839</v>
      </c>
      <c r="AT433" s="140">
        <f t="shared" si="212"/>
        <v>0.35956331954322446</v>
      </c>
      <c r="AU433" s="140">
        <f t="shared" si="212"/>
        <v>0.41666693750575734</v>
      </c>
      <c r="AV433" s="140">
        <f t="shared" si="212"/>
        <v>0.41666693750575734</v>
      </c>
      <c r="AW433" s="140">
        <f t="shared" si="212"/>
        <v>0.41666693750575734</v>
      </c>
      <c r="AX433" s="140">
        <f t="shared" si="212"/>
        <v>0.41666693750575734</v>
      </c>
      <c r="AY433" s="140">
        <f t="shared" si="212"/>
        <v>0.41666693750575734</v>
      </c>
      <c r="AZ433" s="140">
        <f t="shared" si="212"/>
        <v>0.41666693750575734</v>
      </c>
      <c r="BA433" s="140">
        <f t="shared" si="212"/>
        <v>0.41666693750575734</v>
      </c>
      <c r="BB433" s="140">
        <f t="shared" si="212"/>
        <v>0.64850810003989967</v>
      </c>
      <c r="BC433" s="140">
        <f t="shared" si="212"/>
        <v>0.68154719492319593</v>
      </c>
      <c r="BD433" s="140">
        <f t="shared" si="212"/>
        <v>0.84770236382699393</v>
      </c>
      <c r="BE433" s="140">
        <f t="shared" si="212"/>
        <v>0.9927534060308939</v>
      </c>
      <c r="BF433" s="140">
        <f t="shared" si="212"/>
        <v>1</v>
      </c>
      <c r="BG433" s="140">
        <f t="shared" si="212"/>
        <v>1</v>
      </c>
      <c r="BH433" s="140">
        <f t="shared" si="212"/>
        <v>1</v>
      </c>
      <c r="BI433" s="140">
        <f t="shared" si="212"/>
        <v>1</v>
      </c>
      <c r="BJ433" s="140">
        <f t="shared" si="212"/>
        <v>1</v>
      </c>
      <c r="BK433" s="140">
        <f t="shared" si="212"/>
        <v>1</v>
      </c>
      <c r="BL433" s="140">
        <f t="shared" si="212"/>
        <v>1</v>
      </c>
      <c r="BM433" s="140">
        <f t="shared" si="212"/>
        <v>1</v>
      </c>
      <c r="BN433" s="140">
        <f t="shared" si="212"/>
        <v>1</v>
      </c>
      <c r="BO433" s="140">
        <f t="shared" si="212"/>
        <v>1</v>
      </c>
    </row>
    <row r="434" spans="1:67" ht="15.75" x14ac:dyDescent="0.25">
      <c r="A434" s="112"/>
      <c r="B434" s="145" t="s">
        <v>1482</v>
      </c>
      <c r="C434" s="145" t="s">
        <v>1483</v>
      </c>
      <c r="D434" s="145" t="s">
        <v>22</v>
      </c>
      <c r="E434" s="224">
        <f>VLOOKUP(B434,'Cuadro Control'!C474:J2364,8,FALSE)</f>
        <v>83271780.884117648</v>
      </c>
      <c r="F434" s="146">
        <f t="shared" ref="F434:F448" si="213">IFERROR(E434/$E$433,0)</f>
        <v>1.5685397839984384E-2</v>
      </c>
      <c r="G434" s="147">
        <v>46402</v>
      </c>
      <c r="H434" s="147">
        <v>46410</v>
      </c>
      <c r="I434" s="146">
        <f t="shared" ref="I434:X449" si="214">IF($G434=0,0,IF(I$6&lt;$G434,0,IF(I$6&gt;$H434,1,(I$6-$G434+1)/($H434-$G434+1))))</f>
        <v>0</v>
      </c>
      <c r="J434" s="146">
        <f t="shared" si="214"/>
        <v>0</v>
      </c>
      <c r="K434" s="146">
        <f t="shared" si="214"/>
        <v>0</v>
      </c>
      <c r="L434" s="146">
        <f t="shared" si="214"/>
        <v>0</v>
      </c>
      <c r="M434" s="146">
        <f t="shared" si="214"/>
        <v>0</v>
      </c>
      <c r="N434" s="146">
        <f t="shared" si="214"/>
        <v>0</v>
      </c>
      <c r="O434" s="146">
        <f t="shared" si="214"/>
        <v>0</v>
      </c>
      <c r="P434" s="146">
        <f t="shared" si="214"/>
        <v>0</v>
      </c>
      <c r="Q434" s="146">
        <f t="shared" si="214"/>
        <v>0</v>
      </c>
      <c r="R434" s="146">
        <f t="shared" si="214"/>
        <v>0</v>
      </c>
      <c r="S434" s="146">
        <f t="shared" si="214"/>
        <v>0</v>
      </c>
      <c r="T434" s="146">
        <f t="shared" si="214"/>
        <v>0</v>
      </c>
      <c r="U434" s="146">
        <f t="shared" si="214"/>
        <v>0</v>
      </c>
      <c r="V434" s="146">
        <f t="shared" si="214"/>
        <v>0</v>
      </c>
      <c r="W434" s="146">
        <f t="shared" si="214"/>
        <v>0</v>
      </c>
      <c r="X434" s="146">
        <f t="shared" si="214"/>
        <v>0</v>
      </c>
      <c r="Y434" s="146">
        <f t="shared" ref="Y434:BD441" si="215">IF($G434=0,0,IF(Y$6&lt;$G434,0,IF(Y$6&gt;$H434,1,(Y$6-$G434+1)/($H434-$G434+1))))</f>
        <v>0</v>
      </c>
      <c r="Z434" s="146">
        <f t="shared" si="215"/>
        <v>0</v>
      </c>
      <c r="AA434" s="146">
        <f t="shared" si="215"/>
        <v>0</v>
      </c>
      <c r="AB434" s="146">
        <f t="shared" si="215"/>
        <v>0</v>
      </c>
      <c r="AC434" s="146">
        <f t="shared" si="215"/>
        <v>0</v>
      </c>
      <c r="AD434" s="146">
        <f t="shared" si="215"/>
        <v>0</v>
      </c>
      <c r="AE434" s="146">
        <f t="shared" si="215"/>
        <v>0</v>
      </c>
      <c r="AF434" s="146">
        <f t="shared" si="215"/>
        <v>0</v>
      </c>
      <c r="AG434" s="146">
        <f t="shared" si="215"/>
        <v>0</v>
      </c>
      <c r="AH434" s="146">
        <f t="shared" si="215"/>
        <v>0</v>
      </c>
      <c r="AI434" s="146">
        <f t="shared" si="215"/>
        <v>0</v>
      </c>
      <c r="AJ434" s="146">
        <f t="shared" si="215"/>
        <v>0.1111111111111111</v>
      </c>
      <c r="AK434" s="146">
        <f t="shared" si="215"/>
        <v>0.88888888888888884</v>
      </c>
      <c r="AL434" s="146">
        <f t="shared" si="215"/>
        <v>1</v>
      </c>
      <c r="AM434" s="146">
        <f t="shared" si="215"/>
        <v>1</v>
      </c>
      <c r="AN434" s="146">
        <f t="shared" si="215"/>
        <v>1</v>
      </c>
      <c r="AO434" s="146">
        <f t="shared" si="215"/>
        <v>1</v>
      </c>
      <c r="AP434" s="146">
        <f t="shared" si="215"/>
        <v>1</v>
      </c>
      <c r="AQ434" s="146">
        <f t="shared" si="215"/>
        <v>1</v>
      </c>
      <c r="AR434" s="146">
        <f t="shared" si="215"/>
        <v>1</v>
      </c>
      <c r="AS434" s="146">
        <f t="shared" si="215"/>
        <v>1</v>
      </c>
      <c r="AT434" s="146">
        <f t="shared" si="215"/>
        <v>1</v>
      </c>
      <c r="AU434" s="146">
        <f t="shared" si="215"/>
        <v>1</v>
      </c>
      <c r="AV434" s="146">
        <f t="shared" si="215"/>
        <v>1</v>
      </c>
      <c r="AW434" s="146">
        <f t="shared" si="215"/>
        <v>1</v>
      </c>
      <c r="AX434" s="146">
        <f t="shared" si="215"/>
        <v>1</v>
      </c>
      <c r="AY434" s="146">
        <f t="shared" si="215"/>
        <v>1</v>
      </c>
      <c r="AZ434" s="146">
        <f t="shared" si="215"/>
        <v>1</v>
      </c>
      <c r="BA434" s="146">
        <f t="shared" si="215"/>
        <v>1</v>
      </c>
      <c r="BB434" s="146">
        <f t="shared" si="215"/>
        <v>1</v>
      </c>
      <c r="BC434" s="146">
        <f t="shared" si="215"/>
        <v>1</v>
      </c>
      <c r="BD434" s="146">
        <f t="shared" si="215"/>
        <v>1</v>
      </c>
      <c r="BE434" s="146">
        <f t="shared" ref="BE434:BO440" si="216">IF($G434=0,0,IF(BE$6&lt;$G434,0,IF(BE$6&gt;$H434,1,(BE$6-$G434+1)/($H434-$G434+1))))</f>
        <v>1</v>
      </c>
      <c r="BF434" s="146">
        <f t="shared" si="216"/>
        <v>1</v>
      </c>
      <c r="BG434" s="146">
        <f t="shared" si="216"/>
        <v>1</v>
      </c>
      <c r="BH434" s="146">
        <f t="shared" si="216"/>
        <v>1</v>
      </c>
      <c r="BI434" s="146">
        <f t="shared" si="216"/>
        <v>1</v>
      </c>
      <c r="BJ434" s="146">
        <f t="shared" si="216"/>
        <v>1</v>
      </c>
      <c r="BK434" s="146">
        <f t="shared" si="216"/>
        <v>1</v>
      </c>
      <c r="BL434" s="146">
        <f t="shared" si="216"/>
        <v>1</v>
      </c>
      <c r="BM434" s="146">
        <f t="shared" si="216"/>
        <v>1</v>
      </c>
      <c r="BN434" s="146">
        <f t="shared" si="216"/>
        <v>1</v>
      </c>
      <c r="BO434" s="146">
        <f t="shared" si="216"/>
        <v>1</v>
      </c>
    </row>
    <row r="435" spans="1:67" ht="15.75" x14ac:dyDescent="0.25">
      <c r="A435" s="112"/>
      <c r="B435" s="145" t="s">
        <v>1484</v>
      </c>
      <c r="C435" s="145" t="s">
        <v>1485</v>
      </c>
      <c r="D435" s="145" t="s">
        <v>9</v>
      </c>
      <c r="E435" s="224">
        <f>VLOOKUP(B435,'Cuadro Control'!C475:J2365,8,FALSE)</f>
        <v>312374505.66882348</v>
      </c>
      <c r="F435" s="146">
        <f t="shared" si="213"/>
        <v>5.8840081771548515E-2</v>
      </c>
      <c r="G435" s="147">
        <v>46436</v>
      </c>
      <c r="H435" s="147">
        <v>46443</v>
      </c>
      <c r="I435" s="146">
        <f t="shared" si="214"/>
        <v>0</v>
      </c>
      <c r="J435" s="146">
        <f t="shared" si="214"/>
        <v>0</v>
      </c>
      <c r="K435" s="146">
        <f t="shared" si="214"/>
        <v>0</v>
      </c>
      <c r="L435" s="146">
        <f t="shared" si="214"/>
        <v>0</v>
      </c>
      <c r="M435" s="146">
        <f t="shared" si="214"/>
        <v>0</v>
      </c>
      <c r="N435" s="146">
        <f t="shared" si="214"/>
        <v>0</v>
      </c>
      <c r="O435" s="146">
        <f t="shared" si="214"/>
        <v>0</v>
      </c>
      <c r="P435" s="146">
        <f t="shared" si="214"/>
        <v>0</v>
      </c>
      <c r="Q435" s="146">
        <f t="shared" si="214"/>
        <v>0</v>
      </c>
      <c r="R435" s="146">
        <f t="shared" si="214"/>
        <v>0</v>
      </c>
      <c r="S435" s="146">
        <f t="shared" si="214"/>
        <v>0</v>
      </c>
      <c r="T435" s="146">
        <f t="shared" si="214"/>
        <v>0</v>
      </c>
      <c r="U435" s="146">
        <f t="shared" si="214"/>
        <v>0</v>
      </c>
      <c r="V435" s="146">
        <f t="shared" si="214"/>
        <v>0</v>
      </c>
      <c r="W435" s="146">
        <f t="shared" si="214"/>
        <v>0</v>
      </c>
      <c r="X435" s="146">
        <f t="shared" si="214"/>
        <v>0</v>
      </c>
      <c r="Y435" s="146">
        <f t="shared" si="215"/>
        <v>0</v>
      </c>
      <c r="Z435" s="146">
        <f t="shared" si="215"/>
        <v>0</v>
      </c>
      <c r="AA435" s="146">
        <f t="shared" si="215"/>
        <v>0</v>
      </c>
      <c r="AB435" s="146">
        <f t="shared" si="215"/>
        <v>0</v>
      </c>
      <c r="AC435" s="146">
        <f t="shared" si="215"/>
        <v>0</v>
      </c>
      <c r="AD435" s="146">
        <f t="shared" si="215"/>
        <v>0</v>
      </c>
      <c r="AE435" s="146">
        <f t="shared" si="215"/>
        <v>0</v>
      </c>
      <c r="AF435" s="146">
        <f t="shared" si="215"/>
        <v>0</v>
      </c>
      <c r="AG435" s="146">
        <f t="shared" si="215"/>
        <v>0</v>
      </c>
      <c r="AH435" s="146">
        <f t="shared" si="215"/>
        <v>0</v>
      </c>
      <c r="AI435" s="146">
        <f t="shared" si="215"/>
        <v>0</v>
      </c>
      <c r="AJ435" s="146">
        <f t="shared" si="215"/>
        <v>0</v>
      </c>
      <c r="AK435" s="146">
        <f t="shared" si="215"/>
        <v>0</v>
      </c>
      <c r="AL435" s="146">
        <f t="shared" si="215"/>
        <v>0</v>
      </c>
      <c r="AM435" s="146">
        <f t="shared" si="215"/>
        <v>0</v>
      </c>
      <c r="AN435" s="146">
        <f t="shared" si="215"/>
        <v>0</v>
      </c>
      <c r="AO435" s="146">
        <f t="shared" si="215"/>
        <v>0.25</v>
      </c>
      <c r="AP435" s="146">
        <f t="shared" si="215"/>
        <v>1</v>
      </c>
      <c r="AQ435" s="146">
        <f t="shared" si="215"/>
        <v>1</v>
      </c>
      <c r="AR435" s="146">
        <f t="shared" si="215"/>
        <v>1</v>
      </c>
      <c r="AS435" s="146">
        <f t="shared" si="215"/>
        <v>1</v>
      </c>
      <c r="AT435" s="146">
        <f t="shared" si="215"/>
        <v>1</v>
      </c>
      <c r="AU435" s="146">
        <f t="shared" si="215"/>
        <v>1</v>
      </c>
      <c r="AV435" s="146">
        <f t="shared" si="215"/>
        <v>1</v>
      </c>
      <c r="AW435" s="146">
        <f t="shared" si="215"/>
        <v>1</v>
      </c>
      <c r="AX435" s="146">
        <f t="shared" si="215"/>
        <v>1</v>
      </c>
      <c r="AY435" s="146">
        <f t="shared" si="215"/>
        <v>1</v>
      </c>
      <c r="AZ435" s="146">
        <f t="shared" si="215"/>
        <v>1</v>
      </c>
      <c r="BA435" s="146">
        <f t="shared" si="215"/>
        <v>1</v>
      </c>
      <c r="BB435" s="146">
        <f t="shared" si="215"/>
        <v>1</v>
      </c>
      <c r="BC435" s="146">
        <f t="shared" si="215"/>
        <v>1</v>
      </c>
      <c r="BD435" s="146">
        <f t="shared" si="215"/>
        <v>1</v>
      </c>
      <c r="BE435" s="146">
        <f t="shared" si="216"/>
        <v>1</v>
      </c>
      <c r="BF435" s="146">
        <f t="shared" si="216"/>
        <v>1</v>
      </c>
      <c r="BG435" s="146">
        <f t="shared" si="216"/>
        <v>1</v>
      </c>
      <c r="BH435" s="146">
        <f t="shared" si="216"/>
        <v>1</v>
      </c>
      <c r="BI435" s="146">
        <f t="shared" si="216"/>
        <v>1</v>
      </c>
      <c r="BJ435" s="146">
        <f t="shared" si="216"/>
        <v>1</v>
      </c>
      <c r="BK435" s="146">
        <f t="shared" si="216"/>
        <v>1</v>
      </c>
      <c r="BL435" s="146">
        <f t="shared" si="216"/>
        <v>1</v>
      </c>
      <c r="BM435" s="146">
        <f t="shared" si="216"/>
        <v>1</v>
      </c>
      <c r="BN435" s="146">
        <f t="shared" si="216"/>
        <v>1</v>
      </c>
      <c r="BO435" s="146">
        <f t="shared" si="216"/>
        <v>1</v>
      </c>
    </row>
    <row r="436" spans="1:67" ht="15.75" x14ac:dyDescent="0.25">
      <c r="A436" s="112"/>
      <c r="B436" s="142" t="s">
        <v>1486</v>
      </c>
      <c r="C436" s="142" t="s">
        <v>1487</v>
      </c>
      <c r="D436" s="142" t="s">
        <v>6</v>
      </c>
      <c r="E436" s="223">
        <f>VLOOKUP(B436,'Cuadro Control'!C476:J2366,8,FALSE)</f>
        <v>9527825.6870364472</v>
      </c>
      <c r="F436" s="143">
        <f t="shared" si="213"/>
        <v>1.794698454439963E-3</v>
      </c>
      <c r="G436" s="144">
        <v>46443</v>
      </c>
      <c r="H436" s="144">
        <v>46445</v>
      </c>
      <c r="I436" s="143">
        <f t="shared" si="214"/>
        <v>0</v>
      </c>
      <c r="J436" s="143">
        <f t="shared" si="214"/>
        <v>0</v>
      </c>
      <c r="K436" s="143">
        <f t="shared" si="214"/>
        <v>0</v>
      </c>
      <c r="L436" s="143">
        <f t="shared" si="214"/>
        <v>0</v>
      </c>
      <c r="M436" s="143">
        <f t="shared" si="214"/>
        <v>0</v>
      </c>
      <c r="N436" s="143">
        <f t="shared" si="214"/>
        <v>0</v>
      </c>
      <c r="O436" s="143">
        <f t="shared" si="214"/>
        <v>0</v>
      </c>
      <c r="P436" s="143">
        <f t="shared" si="214"/>
        <v>0</v>
      </c>
      <c r="Q436" s="143">
        <f t="shared" si="214"/>
        <v>0</v>
      </c>
      <c r="R436" s="143">
        <f t="shared" si="214"/>
        <v>0</v>
      </c>
      <c r="S436" s="143">
        <f t="shared" si="214"/>
        <v>0</v>
      </c>
      <c r="T436" s="143">
        <f t="shared" si="214"/>
        <v>0</v>
      </c>
      <c r="U436" s="143">
        <f t="shared" si="214"/>
        <v>0</v>
      </c>
      <c r="V436" s="143">
        <f t="shared" si="214"/>
        <v>0</v>
      </c>
      <c r="W436" s="143">
        <f t="shared" si="214"/>
        <v>0</v>
      </c>
      <c r="X436" s="143">
        <f t="shared" si="214"/>
        <v>0</v>
      </c>
      <c r="Y436" s="143">
        <f t="shared" si="215"/>
        <v>0</v>
      </c>
      <c r="Z436" s="143">
        <f t="shared" si="215"/>
        <v>0</v>
      </c>
      <c r="AA436" s="143">
        <f t="shared" si="215"/>
        <v>0</v>
      </c>
      <c r="AB436" s="143">
        <f t="shared" si="215"/>
        <v>0</v>
      </c>
      <c r="AC436" s="143">
        <f t="shared" si="215"/>
        <v>0</v>
      </c>
      <c r="AD436" s="143">
        <f t="shared" si="215"/>
        <v>0</v>
      </c>
      <c r="AE436" s="143">
        <f t="shared" si="215"/>
        <v>0</v>
      </c>
      <c r="AF436" s="143">
        <f t="shared" si="215"/>
        <v>0</v>
      </c>
      <c r="AG436" s="143">
        <f t="shared" si="215"/>
        <v>0</v>
      </c>
      <c r="AH436" s="143">
        <f t="shared" si="215"/>
        <v>0</v>
      </c>
      <c r="AI436" s="143">
        <f t="shared" si="215"/>
        <v>0</v>
      </c>
      <c r="AJ436" s="143">
        <f t="shared" si="215"/>
        <v>0</v>
      </c>
      <c r="AK436" s="143">
        <f t="shared" si="215"/>
        <v>0</v>
      </c>
      <c r="AL436" s="143">
        <f t="shared" si="215"/>
        <v>0</v>
      </c>
      <c r="AM436" s="143">
        <f t="shared" si="215"/>
        <v>0</v>
      </c>
      <c r="AN436" s="143">
        <f t="shared" si="215"/>
        <v>0</v>
      </c>
      <c r="AO436" s="143">
        <f t="shared" si="215"/>
        <v>0</v>
      </c>
      <c r="AP436" s="143">
        <f t="shared" si="215"/>
        <v>0.66666666666666663</v>
      </c>
      <c r="AQ436" s="143">
        <f t="shared" si="215"/>
        <v>1</v>
      </c>
      <c r="AR436" s="143">
        <f t="shared" si="215"/>
        <v>1</v>
      </c>
      <c r="AS436" s="143">
        <f t="shared" si="215"/>
        <v>1</v>
      </c>
      <c r="AT436" s="143">
        <f t="shared" si="215"/>
        <v>1</v>
      </c>
      <c r="AU436" s="143">
        <f t="shared" si="215"/>
        <v>1</v>
      </c>
      <c r="AV436" s="143">
        <f t="shared" si="215"/>
        <v>1</v>
      </c>
      <c r="AW436" s="143">
        <f t="shared" si="215"/>
        <v>1</v>
      </c>
      <c r="AX436" s="143">
        <f t="shared" si="215"/>
        <v>1</v>
      </c>
      <c r="AY436" s="143">
        <f t="shared" si="215"/>
        <v>1</v>
      </c>
      <c r="AZ436" s="143">
        <f t="shared" si="215"/>
        <v>1</v>
      </c>
      <c r="BA436" s="143">
        <f t="shared" si="215"/>
        <v>1</v>
      </c>
      <c r="BB436" s="143">
        <f t="shared" si="215"/>
        <v>1</v>
      </c>
      <c r="BC436" s="143">
        <f t="shared" si="215"/>
        <v>1</v>
      </c>
      <c r="BD436" s="143">
        <f t="shared" si="215"/>
        <v>1</v>
      </c>
      <c r="BE436" s="143">
        <f t="shared" si="216"/>
        <v>1</v>
      </c>
      <c r="BF436" s="143">
        <f t="shared" si="216"/>
        <v>1</v>
      </c>
      <c r="BG436" s="143">
        <f t="shared" si="216"/>
        <v>1</v>
      </c>
      <c r="BH436" s="143">
        <f t="shared" si="216"/>
        <v>1</v>
      </c>
      <c r="BI436" s="143">
        <f t="shared" si="216"/>
        <v>1</v>
      </c>
      <c r="BJ436" s="143">
        <f t="shared" si="216"/>
        <v>1</v>
      </c>
      <c r="BK436" s="143">
        <f t="shared" si="216"/>
        <v>1</v>
      </c>
      <c r="BL436" s="143">
        <f t="shared" si="216"/>
        <v>1</v>
      </c>
      <c r="BM436" s="143">
        <f t="shared" si="216"/>
        <v>1</v>
      </c>
      <c r="BN436" s="143">
        <f t="shared" si="216"/>
        <v>1</v>
      </c>
      <c r="BO436" s="143">
        <f t="shared" si="216"/>
        <v>1</v>
      </c>
    </row>
    <row r="437" spans="1:67" ht="15.75" x14ac:dyDescent="0.25">
      <c r="A437" s="112"/>
      <c r="B437" s="145" t="s">
        <v>1488</v>
      </c>
      <c r="C437" s="145" t="s">
        <v>1489</v>
      </c>
      <c r="D437" s="145" t="s">
        <v>19</v>
      </c>
      <c r="E437" s="224">
        <f>VLOOKUP(B437,'Cuadro Control'!C478:J2367,8,FALSE)</f>
        <v>320494616.71764702</v>
      </c>
      <c r="F437" s="146">
        <f t="shared" si="213"/>
        <v>6.0369617599332674E-2</v>
      </c>
      <c r="G437" s="147">
        <v>46447</v>
      </c>
      <c r="H437" s="147">
        <v>46450</v>
      </c>
      <c r="I437" s="146">
        <f t="shared" si="214"/>
        <v>0</v>
      </c>
      <c r="J437" s="146">
        <f t="shared" si="214"/>
        <v>0</v>
      </c>
      <c r="K437" s="146">
        <f t="shared" si="214"/>
        <v>0</v>
      </c>
      <c r="L437" s="146">
        <f t="shared" si="214"/>
        <v>0</v>
      </c>
      <c r="M437" s="146">
        <f t="shared" si="214"/>
        <v>0</v>
      </c>
      <c r="N437" s="146">
        <f t="shared" si="214"/>
        <v>0</v>
      </c>
      <c r="O437" s="146">
        <f t="shared" si="214"/>
        <v>0</v>
      </c>
      <c r="P437" s="146">
        <f t="shared" si="214"/>
        <v>0</v>
      </c>
      <c r="Q437" s="146">
        <f t="shared" si="214"/>
        <v>0</v>
      </c>
      <c r="R437" s="146">
        <f t="shared" si="214"/>
        <v>0</v>
      </c>
      <c r="S437" s="146">
        <f t="shared" si="214"/>
        <v>0</v>
      </c>
      <c r="T437" s="146">
        <f t="shared" si="214"/>
        <v>0</v>
      </c>
      <c r="U437" s="146">
        <f t="shared" si="214"/>
        <v>0</v>
      </c>
      <c r="V437" s="146">
        <f t="shared" si="214"/>
        <v>0</v>
      </c>
      <c r="W437" s="146">
        <f t="shared" si="214"/>
        <v>0</v>
      </c>
      <c r="X437" s="146">
        <f t="shared" si="214"/>
        <v>0</v>
      </c>
      <c r="Y437" s="146">
        <f t="shared" si="215"/>
        <v>0</v>
      </c>
      <c r="Z437" s="146">
        <f t="shared" si="215"/>
        <v>0</v>
      </c>
      <c r="AA437" s="146">
        <f t="shared" si="215"/>
        <v>0</v>
      </c>
      <c r="AB437" s="146">
        <f t="shared" si="215"/>
        <v>0</v>
      </c>
      <c r="AC437" s="146">
        <f t="shared" si="215"/>
        <v>0</v>
      </c>
      <c r="AD437" s="146">
        <f t="shared" si="215"/>
        <v>0</v>
      </c>
      <c r="AE437" s="146">
        <f t="shared" si="215"/>
        <v>0</v>
      </c>
      <c r="AF437" s="146">
        <f t="shared" si="215"/>
        <v>0</v>
      </c>
      <c r="AG437" s="146">
        <f t="shared" si="215"/>
        <v>0</v>
      </c>
      <c r="AH437" s="146">
        <f t="shared" si="215"/>
        <v>0</v>
      </c>
      <c r="AI437" s="146">
        <f t="shared" si="215"/>
        <v>0</v>
      </c>
      <c r="AJ437" s="146">
        <f t="shared" si="215"/>
        <v>0</v>
      </c>
      <c r="AK437" s="146">
        <f t="shared" si="215"/>
        <v>0</v>
      </c>
      <c r="AL437" s="146">
        <f t="shared" si="215"/>
        <v>0</v>
      </c>
      <c r="AM437" s="146">
        <f t="shared" si="215"/>
        <v>0</v>
      </c>
      <c r="AN437" s="146">
        <f t="shared" si="215"/>
        <v>0</v>
      </c>
      <c r="AO437" s="146">
        <f t="shared" si="215"/>
        <v>0</v>
      </c>
      <c r="AP437" s="146">
        <f t="shared" si="215"/>
        <v>0</v>
      </c>
      <c r="AQ437" s="146">
        <f t="shared" si="215"/>
        <v>1</v>
      </c>
      <c r="AR437" s="146">
        <f t="shared" si="215"/>
        <v>1</v>
      </c>
      <c r="AS437" s="146">
        <f t="shared" si="215"/>
        <v>1</v>
      </c>
      <c r="AT437" s="146">
        <f t="shared" si="215"/>
        <v>1</v>
      </c>
      <c r="AU437" s="146">
        <f t="shared" si="215"/>
        <v>1</v>
      </c>
      <c r="AV437" s="146">
        <f t="shared" si="215"/>
        <v>1</v>
      </c>
      <c r="AW437" s="146">
        <f t="shared" si="215"/>
        <v>1</v>
      </c>
      <c r="AX437" s="146">
        <f t="shared" si="215"/>
        <v>1</v>
      </c>
      <c r="AY437" s="146">
        <f t="shared" si="215"/>
        <v>1</v>
      </c>
      <c r="AZ437" s="146">
        <f t="shared" si="215"/>
        <v>1</v>
      </c>
      <c r="BA437" s="146">
        <f t="shared" si="215"/>
        <v>1</v>
      </c>
      <c r="BB437" s="146">
        <f t="shared" si="215"/>
        <v>1</v>
      </c>
      <c r="BC437" s="146">
        <f t="shared" si="215"/>
        <v>1</v>
      </c>
      <c r="BD437" s="146">
        <f t="shared" si="215"/>
        <v>1</v>
      </c>
      <c r="BE437" s="146">
        <f t="shared" si="216"/>
        <v>1</v>
      </c>
      <c r="BF437" s="146">
        <f t="shared" si="216"/>
        <v>1</v>
      </c>
      <c r="BG437" s="146">
        <f t="shared" si="216"/>
        <v>1</v>
      </c>
      <c r="BH437" s="146">
        <f t="shared" si="216"/>
        <v>1</v>
      </c>
      <c r="BI437" s="146">
        <f t="shared" si="216"/>
        <v>1</v>
      </c>
      <c r="BJ437" s="146">
        <f t="shared" si="216"/>
        <v>1</v>
      </c>
      <c r="BK437" s="146">
        <f t="shared" si="216"/>
        <v>1</v>
      </c>
      <c r="BL437" s="146">
        <f t="shared" si="216"/>
        <v>1</v>
      </c>
      <c r="BM437" s="146">
        <f t="shared" si="216"/>
        <v>1</v>
      </c>
      <c r="BN437" s="146">
        <f t="shared" si="216"/>
        <v>1</v>
      </c>
      <c r="BO437" s="146">
        <f t="shared" si="216"/>
        <v>1</v>
      </c>
    </row>
    <row r="438" spans="1:67" ht="15.75" x14ac:dyDescent="0.25">
      <c r="A438" s="112"/>
      <c r="B438" s="145" t="s">
        <v>1490</v>
      </c>
      <c r="C438" s="145" t="s">
        <v>1491</v>
      </c>
      <c r="D438" s="145" t="s">
        <v>8</v>
      </c>
      <c r="E438" s="224">
        <f>VLOOKUP(B438,'Cuadro Control'!C479:J2368,8,FALSE)</f>
        <v>94303618.549411759</v>
      </c>
      <c r="F438" s="146">
        <f t="shared" si="213"/>
        <v>1.7763397864110998E-2</v>
      </c>
      <c r="G438" s="147">
        <v>46450</v>
      </c>
      <c r="H438" s="147">
        <v>46452</v>
      </c>
      <c r="I438" s="146">
        <f t="shared" si="214"/>
        <v>0</v>
      </c>
      <c r="J438" s="146">
        <f t="shared" si="214"/>
        <v>0</v>
      </c>
      <c r="K438" s="146">
        <f t="shared" si="214"/>
        <v>0</v>
      </c>
      <c r="L438" s="146">
        <f t="shared" si="214"/>
        <v>0</v>
      </c>
      <c r="M438" s="146">
        <f t="shared" si="214"/>
        <v>0</v>
      </c>
      <c r="N438" s="146">
        <f t="shared" si="214"/>
        <v>0</v>
      </c>
      <c r="O438" s="146">
        <f t="shared" si="214"/>
        <v>0</v>
      </c>
      <c r="P438" s="146">
        <f t="shared" si="214"/>
        <v>0</v>
      </c>
      <c r="Q438" s="146">
        <f t="shared" si="214"/>
        <v>0</v>
      </c>
      <c r="R438" s="146">
        <f t="shared" si="214"/>
        <v>0</v>
      </c>
      <c r="S438" s="146">
        <f t="shared" si="214"/>
        <v>0</v>
      </c>
      <c r="T438" s="146">
        <f t="shared" si="214"/>
        <v>0</v>
      </c>
      <c r="U438" s="146">
        <f t="shared" si="214"/>
        <v>0</v>
      </c>
      <c r="V438" s="146">
        <f t="shared" si="214"/>
        <v>0</v>
      </c>
      <c r="W438" s="146">
        <f t="shared" si="214"/>
        <v>0</v>
      </c>
      <c r="X438" s="146">
        <f t="shared" si="214"/>
        <v>0</v>
      </c>
      <c r="Y438" s="146">
        <f t="shared" si="215"/>
        <v>0</v>
      </c>
      <c r="Z438" s="146">
        <f t="shared" si="215"/>
        <v>0</v>
      </c>
      <c r="AA438" s="146">
        <f t="shared" si="215"/>
        <v>0</v>
      </c>
      <c r="AB438" s="146">
        <f t="shared" si="215"/>
        <v>0</v>
      </c>
      <c r="AC438" s="146">
        <f t="shared" si="215"/>
        <v>0</v>
      </c>
      <c r="AD438" s="146">
        <f t="shared" si="215"/>
        <v>0</v>
      </c>
      <c r="AE438" s="146">
        <f t="shared" si="215"/>
        <v>0</v>
      </c>
      <c r="AF438" s="146">
        <f t="shared" si="215"/>
        <v>0</v>
      </c>
      <c r="AG438" s="146">
        <f t="shared" si="215"/>
        <v>0</v>
      </c>
      <c r="AH438" s="146">
        <f t="shared" si="215"/>
        <v>0</v>
      </c>
      <c r="AI438" s="146">
        <f t="shared" si="215"/>
        <v>0</v>
      </c>
      <c r="AJ438" s="146">
        <f t="shared" si="215"/>
        <v>0</v>
      </c>
      <c r="AK438" s="146">
        <f t="shared" si="215"/>
        <v>0</v>
      </c>
      <c r="AL438" s="146">
        <f t="shared" si="215"/>
        <v>0</v>
      </c>
      <c r="AM438" s="146">
        <f t="shared" si="215"/>
        <v>0</v>
      </c>
      <c r="AN438" s="146">
        <f t="shared" si="215"/>
        <v>0</v>
      </c>
      <c r="AO438" s="146">
        <f t="shared" si="215"/>
        <v>0</v>
      </c>
      <c r="AP438" s="146">
        <f t="shared" si="215"/>
        <v>0</v>
      </c>
      <c r="AQ438" s="146">
        <f t="shared" si="215"/>
        <v>0.66666666666666663</v>
      </c>
      <c r="AR438" s="146">
        <f t="shared" si="215"/>
        <v>1</v>
      </c>
      <c r="AS438" s="146">
        <f t="shared" si="215"/>
        <v>1</v>
      </c>
      <c r="AT438" s="146">
        <f t="shared" si="215"/>
        <v>1</v>
      </c>
      <c r="AU438" s="146">
        <f t="shared" si="215"/>
        <v>1</v>
      </c>
      <c r="AV438" s="146">
        <f t="shared" si="215"/>
        <v>1</v>
      </c>
      <c r="AW438" s="146">
        <f t="shared" si="215"/>
        <v>1</v>
      </c>
      <c r="AX438" s="146">
        <f t="shared" si="215"/>
        <v>1</v>
      </c>
      <c r="AY438" s="146">
        <f t="shared" si="215"/>
        <v>1</v>
      </c>
      <c r="AZ438" s="146">
        <f t="shared" si="215"/>
        <v>1</v>
      </c>
      <c r="BA438" s="146">
        <f t="shared" si="215"/>
        <v>1</v>
      </c>
      <c r="BB438" s="146">
        <f t="shared" si="215"/>
        <v>1</v>
      </c>
      <c r="BC438" s="146">
        <f t="shared" si="215"/>
        <v>1</v>
      </c>
      <c r="BD438" s="146">
        <f t="shared" si="215"/>
        <v>1</v>
      </c>
      <c r="BE438" s="146">
        <f t="shared" si="216"/>
        <v>1</v>
      </c>
      <c r="BF438" s="146">
        <f t="shared" si="216"/>
        <v>1</v>
      </c>
      <c r="BG438" s="146">
        <f t="shared" si="216"/>
        <v>1</v>
      </c>
      <c r="BH438" s="146">
        <f t="shared" si="216"/>
        <v>1</v>
      </c>
      <c r="BI438" s="146">
        <f t="shared" si="216"/>
        <v>1</v>
      </c>
      <c r="BJ438" s="146">
        <f t="shared" si="216"/>
        <v>1</v>
      </c>
      <c r="BK438" s="146">
        <f t="shared" si="216"/>
        <v>1</v>
      </c>
      <c r="BL438" s="146">
        <f t="shared" si="216"/>
        <v>1</v>
      </c>
      <c r="BM438" s="146">
        <f t="shared" si="216"/>
        <v>1</v>
      </c>
      <c r="BN438" s="146">
        <f t="shared" si="216"/>
        <v>1</v>
      </c>
      <c r="BO438" s="146">
        <f t="shared" si="216"/>
        <v>1</v>
      </c>
    </row>
    <row r="439" spans="1:67" ht="15.75" x14ac:dyDescent="0.25">
      <c r="A439" s="112"/>
      <c r="B439" s="145" t="s">
        <v>1492</v>
      </c>
      <c r="C439" s="145" t="s">
        <v>1493</v>
      </c>
      <c r="D439" s="145" t="s">
        <v>26</v>
      </c>
      <c r="E439" s="224">
        <f>VLOOKUP(B439,'Cuadro Control'!C480:J2369,8,FALSE)</f>
        <v>179436034.15411764</v>
      </c>
      <c r="F439" s="146">
        <f t="shared" si="213"/>
        <v>3.3799272126209236E-2</v>
      </c>
      <c r="G439" s="147">
        <v>46452</v>
      </c>
      <c r="H439" s="147">
        <v>46457</v>
      </c>
      <c r="I439" s="146">
        <f t="shared" si="214"/>
        <v>0</v>
      </c>
      <c r="J439" s="146">
        <f t="shared" si="214"/>
        <v>0</v>
      </c>
      <c r="K439" s="146">
        <f t="shared" si="214"/>
        <v>0</v>
      </c>
      <c r="L439" s="146">
        <f t="shared" si="214"/>
        <v>0</v>
      </c>
      <c r="M439" s="146">
        <f t="shared" si="214"/>
        <v>0</v>
      </c>
      <c r="N439" s="146">
        <f t="shared" si="214"/>
        <v>0</v>
      </c>
      <c r="O439" s="146">
        <f t="shared" si="214"/>
        <v>0</v>
      </c>
      <c r="P439" s="146">
        <f t="shared" si="214"/>
        <v>0</v>
      </c>
      <c r="Q439" s="146">
        <f t="shared" si="214"/>
        <v>0</v>
      </c>
      <c r="R439" s="146">
        <f t="shared" si="214"/>
        <v>0</v>
      </c>
      <c r="S439" s="146">
        <f t="shared" si="214"/>
        <v>0</v>
      </c>
      <c r="T439" s="146">
        <f t="shared" si="214"/>
        <v>0</v>
      </c>
      <c r="U439" s="146">
        <f t="shared" si="214"/>
        <v>0</v>
      </c>
      <c r="V439" s="146">
        <f t="shared" si="214"/>
        <v>0</v>
      </c>
      <c r="W439" s="146">
        <f t="shared" si="214"/>
        <v>0</v>
      </c>
      <c r="X439" s="146">
        <f t="shared" si="214"/>
        <v>0</v>
      </c>
      <c r="Y439" s="146">
        <f t="shared" si="215"/>
        <v>0</v>
      </c>
      <c r="Z439" s="146">
        <f t="shared" si="215"/>
        <v>0</v>
      </c>
      <c r="AA439" s="146">
        <f t="shared" si="215"/>
        <v>0</v>
      </c>
      <c r="AB439" s="146">
        <f t="shared" si="215"/>
        <v>0</v>
      </c>
      <c r="AC439" s="146">
        <f t="shared" si="215"/>
        <v>0</v>
      </c>
      <c r="AD439" s="146">
        <f t="shared" si="215"/>
        <v>0</v>
      </c>
      <c r="AE439" s="146">
        <f t="shared" si="215"/>
        <v>0</v>
      </c>
      <c r="AF439" s="146">
        <f t="shared" si="215"/>
        <v>0</v>
      </c>
      <c r="AG439" s="146">
        <f t="shared" si="215"/>
        <v>0</v>
      </c>
      <c r="AH439" s="146">
        <f t="shared" si="215"/>
        <v>0</v>
      </c>
      <c r="AI439" s="146">
        <f t="shared" si="215"/>
        <v>0</v>
      </c>
      <c r="AJ439" s="146">
        <f t="shared" si="215"/>
        <v>0</v>
      </c>
      <c r="AK439" s="146">
        <f t="shared" si="215"/>
        <v>0</v>
      </c>
      <c r="AL439" s="146">
        <f t="shared" si="215"/>
        <v>0</v>
      </c>
      <c r="AM439" s="146">
        <f t="shared" si="215"/>
        <v>0</v>
      </c>
      <c r="AN439" s="146">
        <f t="shared" si="215"/>
        <v>0</v>
      </c>
      <c r="AO439" s="146">
        <f t="shared" si="215"/>
        <v>0</v>
      </c>
      <c r="AP439" s="146">
        <f t="shared" si="215"/>
        <v>0</v>
      </c>
      <c r="AQ439" s="146">
        <f t="shared" si="215"/>
        <v>0</v>
      </c>
      <c r="AR439" s="146">
        <f t="shared" si="215"/>
        <v>1</v>
      </c>
      <c r="AS439" s="146">
        <f t="shared" si="215"/>
        <v>1</v>
      </c>
      <c r="AT439" s="146">
        <f t="shared" si="215"/>
        <v>1</v>
      </c>
      <c r="AU439" s="146">
        <f t="shared" si="215"/>
        <v>1</v>
      </c>
      <c r="AV439" s="146">
        <f t="shared" si="215"/>
        <v>1</v>
      </c>
      <c r="AW439" s="146">
        <f t="shared" si="215"/>
        <v>1</v>
      </c>
      <c r="AX439" s="146">
        <f t="shared" si="215"/>
        <v>1</v>
      </c>
      <c r="AY439" s="146">
        <f t="shared" si="215"/>
        <v>1</v>
      </c>
      <c r="AZ439" s="146">
        <f t="shared" si="215"/>
        <v>1</v>
      </c>
      <c r="BA439" s="146">
        <f t="shared" si="215"/>
        <v>1</v>
      </c>
      <c r="BB439" s="146">
        <f t="shared" si="215"/>
        <v>1</v>
      </c>
      <c r="BC439" s="146">
        <f t="shared" si="215"/>
        <v>1</v>
      </c>
      <c r="BD439" s="146">
        <f t="shared" si="215"/>
        <v>1</v>
      </c>
      <c r="BE439" s="146">
        <f t="shared" si="216"/>
        <v>1</v>
      </c>
      <c r="BF439" s="146">
        <f t="shared" si="216"/>
        <v>1</v>
      </c>
      <c r="BG439" s="146">
        <f t="shared" si="216"/>
        <v>1</v>
      </c>
      <c r="BH439" s="146">
        <f t="shared" si="216"/>
        <v>1</v>
      </c>
      <c r="BI439" s="146">
        <f t="shared" si="216"/>
        <v>1</v>
      </c>
      <c r="BJ439" s="146">
        <f t="shared" si="216"/>
        <v>1</v>
      </c>
      <c r="BK439" s="146">
        <f t="shared" si="216"/>
        <v>1</v>
      </c>
      <c r="BL439" s="146">
        <f t="shared" si="216"/>
        <v>1</v>
      </c>
      <c r="BM439" s="146">
        <f t="shared" si="216"/>
        <v>1</v>
      </c>
      <c r="BN439" s="146">
        <f t="shared" si="216"/>
        <v>1</v>
      </c>
      <c r="BO439" s="146">
        <f t="shared" si="216"/>
        <v>1</v>
      </c>
    </row>
    <row r="440" spans="1:67" ht="15.75" x14ac:dyDescent="0.25">
      <c r="A440" s="112"/>
      <c r="B440" s="145" t="s">
        <v>1494</v>
      </c>
      <c r="C440" s="145" t="s">
        <v>1495</v>
      </c>
      <c r="D440" s="145" t="s">
        <v>730</v>
      </c>
      <c r="E440" s="224">
        <f>VLOOKUP(B440,'Cuadro Control'!C481:J2370,8,FALSE)</f>
        <v>1212623361.2117648</v>
      </c>
      <c r="F440" s="146">
        <f t="shared" si="213"/>
        <v>0.22841447185013161</v>
      </c>
      <c r="G440" s="147">
        <v>46458</v>
      </c>
      <c r="H440" s="147">
        <v>46477</v>
      </c>
      <c r="I440" s="146">
        <f t="shared" si="214"/>
        <v>0</v>
      </c>
      <c r="J440" s="146">
        <f t="shared" si="214"/>
        <v>0</v>
      </c>
      <c r="K440" s="146">
        <f t="shared" si="214"/>
        <v>0</v>
      </c>
      <c r="L440" s="146">
        <f t="shared" si="214"/>
        <v>0</v>
      </c>
      <c r="M440" s="146">
        <f t="shared" si="214"/>
        <v>0</v>
      </c>
      <c r="N440" s="146">
        <f t="shared" si="214"/>
        <v>0</v>
      </c>
      <c r="O440" s="146">
        <f t="shared" si="214"/>
        <v>0</v>
      </c>
      <c r="P440" s="146">
        <f t="shared" si="214"/>
        <v>0</v>
      </c>
      <c r="Q440" s="146">
        <f t="shared" si="214"/>
        <v>0</v>
      </c>
      <c r="R440" s="146">
        <f t="shared" si="214"/>
        <v>0</v>
      </c>
      <c r="S440" s="146">
        <f t="shared" si="214"/>
        <v>0</v>
      </c>
      <c r="T440" s="146">
        <f t="shared" si="214"/>
        <v>0</v>
      </c>
      <c r="U440" s="146">
        <f t="shared" si="214"/>
        <v>0</v>
      </c>
      <c r="V440" s="146">
        <f t="shared" si="214"/>
        <v>0</v>
      </c>
      <c r="W440" s="146">
        <f t="shared" si="214"/>
        <v>0</v>
      </c>
      <c r="X440" s="146">
        <f t="shared" si="214"/>
        <v>0</v>
      </c>
      <c r="Y440" s="146">
        <f t="shared" si="215"/>
        <v>0</v>
      </c>
      <c r="Z440" s="146">
        <f t="shared" si="215"/>
        <v>0</v>
      </c>
      <c r="AA440" s="146">
        <f t="shared" si="215"/>
        <v>0</v>
      </c>
      <c r="AB440" s="146">
        <f t="shared" si="215"/>
        <v>0</v>
      </c>
      <c r="AC440" s="146">
        <f t="shared" si="215"/>
        <v>0</v>
      </c>
      <c r="AD440" s="146">
        <f t="shared" si="215"/>
        <v>0</v>
      </c>
      <c r="AE440" s="146">
        <f t="shared" si="215"/>
        <v>0</v>
      </c>
      <c r="AF440" s="146">
        <f t="shared" si="215"/>
        <v>0</v>
      </c>
      <c r="AG440" s="146">
        <f t="shared" si="215"/>
        <v>0</v>
      </c>
      <c r="AH440" s="146">
        <f t="shared" si="215"/>
        <v>0</v>
      </c>
      <c r="AI440" s="146">
        <f t="shared" si="215"/>
        <v>0</v>
      </c>
      <c r="AJ440" s="146">
        <f t="shared" si="215"/>
        <v>0</v>
      </c>
      <c r="AK440" s="146">
        <f t="shared" si="215"/>
        <v>0</v>
      </c>
      <c r="AL440" s="146">
        <f t="shared" si="215"/>
        <v>0</v>
      </c>
      <c r="AM440" s="146">
        <f t="shared" si="215"/>
        <v>0</v>
      </c>
      <c r="AN440" s="146">
        <f t="shared" si="215"/>
        <v>0</v>
      </c>
      <c r="AO440" s="146">
        <f t="shared" si="215"/>
        <v>0</v>
      </c>
      <c r="AP440" s="146">
        <f t="shared" si="215"/>
        <v>0</v>
      </c>
      <c r="AQ440" s="146">
        <f t="shared" si="215"/>
        <v>0</v>
      </c>
      <c r="AR440" s="146">
        <f t="shared" si="215"/>
        <v>0.05</v>
      </c>
      <c r="AS440" s="146">
        <f t="shared" si="215"/>
        <v>0.4</v>
      </c>
      <c r="AT440" s="146">
        <f t="shared" si="215"/>
        <v>0.75</v>
      </c>
      <c r="AU440" s="146">
        <f t="shared" si="215"/>
        <v>1</v>
      </c>
      <c r="AV440" s="146">
        <f t="shared" si="215"/>
        <v>1</v>
      </c>
      <c r="AW440" s="146">
        <f t="shared" si="215"/>
        <v>1</v>
      </c>
      <c r="AX440" s="146">
        <f t="shared" si="215"/>
        <v>1</v>
      </c>
      <c r="AY440" s="146">
        <f t="shared" si="215"/>
        <v>1</v>
      </c>
      <c r="AZ440" s="146">
        <f t="shared" si="215"/>
        <v>1</v>
      </c>
      <c r="BA440" s="146">
        <f t="shared" si="215"/>
        <v>1</v>
      </c>
      <c r="BB440" s="146">
        <f t="shared" si="215"/>
        <v>1</v>
      </c>
      <c r="BC440" s="146">
        <f t="shared" si="215"/>
        <v>1</v>
      </c>
      <c r="BD440" s="146">
        <f t="shared" si="215"/>
        <v>1</v>
      </c>
      <c r="BE440" s="146">
        <f t="shared" si="216"/>
        <v>1</v>
      </c>
      <c r="BF440" s="146">
        <f t="shared" si="216"/>
        <v>1</v>
      </c>
      <c r="BG440" s="146">
        <f t="shared" si="216"/>
        <v>1</v>
      </c>
      <c r="BH440" s="146">
        <f t="shared" si="216"/>
        <v>1</v>
      </c>
      <c r="BI440" s="146">
        <f t="shared" si="216"/>
        <v>1</v>
      </c>
      <c r="BJ440" s="146">
        <f t="shared" si="216"/>
        <v>1</v>
      </c>
      <c r="BK440" s="146">
        <f t="shared" si="216"/>
        <v>1</v>
      </c>
      <c r="BL440" s="146">
        <f t="shared" si="216"/>
        <v>1</v>
      </c>
      <c r="BM440" s="146">
        <f t="shared" si="216"/>
        <v>1</v>
      </c>
      <c r="BN440" s="146">
        <f t="shared" si="216"/>
        <v>1</v>
      </c>
      <c r="BO440" s="146">
        <f t="shared" si="216"/>
        <v>1</v>
      </c>
    </row>
    <row r="441" spans="1:67" ht="15.75" x14ac:dyDescent="0.25">
      <c r="A441" s="112"/>
      <c r="B441" s="145" t="s">
        <v>1496</v>
      </c>
      <c r="C441" s="145" t="s">
        <v>1497</v>
      </c>
      <c r="D441" s="145" t="s">
        <v>6</v>
      </c>
      <c r="E441" s="224">
        <f>VLOOKUP(B441,'Cuadro Control'!C482:J2371,8,FALSE)</f>
        <v>0</v>
      </c>
      <c r="F441" s="146">
        <f t="shared" si="213"/>
        <v>0</v>
      </c>
      <c r="G441" s="147">
        <v>46520</v>
      </c>
      <c r="H441" s="147">
        <v>46524</v>
      </c>
      <c r="I441" s="146">
        <f t="shared" si="214"/>
        <v>0</v>
      </c>
      <c r="J441" s="146">
        <f t="shared" si="214"/>
        <v>0</v>
      </c>
      <c r="K441" s="146">
        <f t="shared" si="214"/>
        <v>0</v>
      </c>
      <c r="L441" s="146">
        <f t="shared" si="214"/>
        <v>0</v>
      </c>
      <c r="M441" s="146">
        <f t="shared" si="214"/>
        <v>0</v>
      </c>
      <c r="N441" s="146">
        <f t="shared" si="214"/>
        <v>0</v>
      </c>
      <c r="O441" s="146">
        <f t="shared" si="214"/>
        <v>0</v>
      </c>
      <c r="P441" s="146">
        <f t="shared" si="214"/>
        <v>0</v>
      </c>
      <c r="Q441" s="146">
        <f t="shared" si="214"/>
        <v>0</v>
      </c>
      <c r="R441" s="146">
        <f t="shared" si="214"/>
        <v>0</v>
      </c>
      <c r="S441" s="146">
        <f t="shared" si="214"/>
        <v>0</v>
      </c>
      <c r="T441" s="146">
        <f t="shared" si="214"/>
        <v>0</v>
      </c>
      <c r="U441" s="146">
        <f t="shared" si="214"/>
        <v>0</v>
      </c>
      <c r="V441" s="146">
        <f t="shared" si="214"/>
        <v>0</v>
      </c>
      <c r="W441" s="146">
        <f t="shared" si="214"/>
        <v>0</v>
      </c>
      <c r="X441" s="146">
        <f t="shared" si="214"/>
        <v>0</v>
      </c>
      <c r="Y441" s="146">
        <f t="shared" si="215"/>
        <v>0</v>
      </c>
      <c r="Z441" s="146">
        <f t="shared" si="215"/>
        <v>0</v>
      </c>
      <c r="AA441" s="146">
        <f t="shared" si="215"/>
        <v>0</v>
      </c>
      <c r="AB441" s="146">
        <f t="shared" si="215"/>
        <v>0</v>
      </c>
      <c r="AC441" s="146">
        <f t="shared" si="215"/>
        <v>0</v>
      </c>
      <c r="AD441" s="146">
        <f t="shared" si="215"/>
        <v>0</v>
      </c>
      <c r="AE441" s="146">
        <f t="shared" si="215"/>
        <v>0</v>
      </c>
      <c r="AF441" s="146">
        <f t="shared" si="215"/>
        <v>0</v>
      </c>
      <c r="AG441" s="146">
        <f t="shared" si="215"/>
        <v>0</v>
      </c>
      <c r="AH441" s="146">
        <f t="shared" si="215"/>
        <v>0</v>
      </c>
      <c r="AI441" s="146">
        <f t="shared" si="215"/>
        <v>0</v>
      </c>
      <c r="AJ441" s="146">
        <f t="shared" si="215"/>
        <v>0</v>
      </c>
      <c r="AK441" s="146">
        <f t="shared" si="215"/>
        <v>0</v>
      </c>
      <c r="AL441" s="146">
        <f t="shared" si="215"/>
        <v>0</v>
      </c>
      <c r="AM441" s="146">
        <f t="shared" si="215"/>
        <v>0</v>
      </c>
      <c r="AN441" s="146">
        <f t="shared" si="215"/>
        <v>0</v>
      </c>
      <c r="AO441" s="146">
        <f t="shared" si="215"/>
        <v>0</v>
      </c>
      <c r="AP441" s="146">
        <f t="shared" si="215"/>
        <v>0</v>
      </c>
      <c r="AQ441" s="146">
        <f t="shared" si="215"/>
        <v>0</v>
      </c>
      <c r="AR441" s="146">
        <f t="shared" si="215"/>
        <v>0</v>
      </c>
      <c r="AS441" s="146">
        <f t="shared" si="215"/>
        <v>0</v>
      </c>
      <c r="AT441" s="146">
        <f t="shared" si="215"/>
        <v>0</v>
      </c>
      <c r="AU441" s="146">
        <f t="shared" si="215"/>
        <v>0</v>
      </c>
      <c r="AV441" s="146">
        <f t="shared" si="215"/>
        <v>0</v>
      </c>
      <c r="AW441" s="146">
        <f t="shared" si="215"/>
        <v>0</v>
      </c>
      <c r="AX441" s="146">
        <f t="shared" si="215"/>
        <v>0</v>
      </c>
      <c r="AY441" s="146">
        <f t="shared" si="215"/>
        <v>0</v>
      </c>
      <c r="AZ441" s="146">
        <f t="shared" si="215"/>
        <v>0</v>
      </c>
      <c r="BA441" s="146">
        <f t="shared" si="215"/>
        <v>0.4</v>
      </c>
      <c r="BB441" s="146">
        <f t="shared" si="215"/>
        <v>1</v>
      </c>
      <c r="BC441" s="146">
        <f t="shared" si="215"/>
        <v>1</v>
      </c>
      <c r="BD441" s="146">
        <f t="shared" ref="BD441:BO448" si="217">IF($G441=0,0,IF(BD$6&lt;$G441,0,IF(BD$6&gt;$H441,1,(BD$6-$G441+1)/($H441-$G441+1))))</f>
        <v>1</v>
      </c>
      <c r="BE441" s="146">
        <f t="shared" si="217"/>
        <v>1</v>
      </c>
      <c r="BF441" s="146">
        <f t="shared" si="217"/>
        <v>1</v>
      </c>
      <c r="BG441" s="146">
        <f t="shared" si="217"/>
        <v>1</v>
      </c>
      <c r="BH441" s="146">
        <f t="shared" si="217"/>
        <v>1</v>
      </c>
      <c r="BI441" s="146">
        <f t="shared" si="217"/>
        <v>1</v>
      </c>
      <c r="BJ441" s="146">
        <f t="shared" si="217"/>
        <v>1</v>
      </c>
      <c r="BK441" s="146">
        <f t="shared" si="217"/>
        <v>1</v>
      </c>
      <c r="BL441" s="146">
        <f t="shared" si="217"/>
        <v>1</v>
      </c>
      <c r="BM441" s="146">
        <f t="shared" si="217"/>
        <v>1</v>
      </c>
      <c r="BN441" s="146">
        <f t="shared" si="217"/>
        <v>1</v>
      </c>
      <c r="BO441" s="146">
        <f t="shared" si="217"/>
        <v>1</v>
      </c>
    </row>
    <row r="442" spans="1:67" ht="31.5" x14ac:dyDescent="0.25">
      <c r="A442" s="112"/>
      <c r="B442" s="148" t="s">
        <v>1498</v>
      </c>
      <c r="C442" s="148" t="s">
        <v>1499</v>
      </c>
      <c r="D442" s="148" t="s">
        <v>3</v>
      </c>
      <c r="E442" s="225">
        <f>VLOOKUP(B442,'Cuadro Control'!C483:J2372,8,FALSE)</f>
        <v>0</v>
      </c>
      <c r="F442" s="149">
        <f t="shared" si="213"/>
        <v>0</v>
      </c>
      <c r="G442" s="150">
        <v>46524</v>
      </c>
      <c r="H442" s="150">
        <v>46524</v>
      </c>
      <c r="I442" s="149">
        <f t="shared" si="214"/>
        <v>0</v>
      </c>
      <c r="J442" s="149">
        <f t="shared" si="214"/>
        <v>0</v>
      </c>
      <c r="K442" s="149">
        <f t="shared" si="214"/>
        <v>0</v>
      </c>
      <c r="L442" s="149">
        <f t="shared" si="214"/>
        <v>0</v>
      </c>
      <c r="M442" s="149">
        <f t="shared" si="214"/>
        <v>0</v>
      </c>
      <c r="N442" s="149">
        <f t="shared" si="214"/>
        <v>0</v>
      </c>
      <c r="O442" s="149">
        <f t="shared" si="214"/>
        <v>0</v>
      </c>
      <c r="P442" s="149">
        <f t="shared" si="214"/>
        <v>0</v>
      </c>
      <c r="Q442" s="149">
        <f t="shared" si="214"/>
        <v>0</v>
      </c>
      <c r="R442" s="149">
        <f t="shared" si="214"/>
        <v>0</v>
      </c>
      <c r="S442" s="149">
        <f t="shared" si="214"/>
        <v>0</v>
      </c>
      <c r="T442" s="149">
        <f t="shared" si="214"/>
        <v>0</v>
      </c>
      <c r="U442" s="149">
        <f t="shared" si="214"/>
        <v>0</v>
      </c>
      <c r="V442" s="149">
        <f t="shared" si="214"/>
        <v>0</v>
      </c>
      <c r="W442" s="149">
        <f t="shared" si="214"/>
        <v>0</v>
      </c>
      <c r="X442" s="149">
        <f t="shared" si="214"/>
        <v>0</v>
      </c>
      <c r="Y442" s="149">
        <f t="shared" ref="Y442:BD448" si="218">IF($G442=0,0,IF(Y$6&lt;$G442,0,IF(Y$6&gt;$H442,1,(Y$6-$G442+1)/($H442-$G442+1))))</f>
        <v>0</v>
      </c>
      <c r="Z442" s="149">
        <f t="shared" si="218"/>
        <v>0</v>
      </c>
      <c r="AA442" s="149">
        <f t="shared" si="218"/>
        <v>0</v>
      </c>
      <c r="AB442" s="149">
        <f t="shared" si="218"/>
        <v>0</v>
      </c>
      <c r="AC442" s="149">
        <f t="shared" si="218"/>
        <v>0</v>
      </c>
      <c r="AD442" s="149">
        <f t="shared" si="218"/>
        <v>0</v>
      </c>
      <c r="AE442" s="149">
        <f t="shared" si="218"/>
        <v>0</v>
      </c>
      <c r="AF442" s="149">
        <f t="shared" si="218"/>
        <v>0</v>
      </c>
      <c r="AG442" s="149">
        <f t="shared" si="218"/>
        <v>0</v>
      </c>
      <c r="AH442" s="149">
        <f t="shared" si="218"/>
        <v>0</v>
      </c>
      <c r="AI442" s="149">
        <f t="shared" si="218"/>
        <v>0</v>
      </c>
      <c r="AJ442" s="149">
        <f t="shared" si="218"/>
        <v>0</v>
      </c>
      <c r="AK442" s="149">
        <f t="shared" si="218"/>
        <v>0</v>
      </c>
      <c r="AL442" s="149">
        <f t="shared" si="218"/>
        <v>0</v>
      </c>
      <c r="AM442" s="149">
        <f t="shared" si="218"/>
        <v>0</v>
      </c>
      <c r="AN442" s="149">
        <f t="shared" si="218"/>
        <v>0</v>
      </c>
      <c r="AO442" s="149">
        <f t="shared" si="218"/>
        <v>0</v>
      </c>
      <c r="AP442" s="149">
        <f t="shared" si="218"/>
        <v>0</v>
      </c>
      <c r="AQ442" s="149">
        <f t="shared" si="218"/>
        <v>0</v>
      </c>
      <c r="AR442" s="149">
        <f t="shared" si="218"/>
        <v>0</v>
      </c>
      <c r="AS442" s="149">
        <f t="shared" si="218"/>
        <v>0</v>
      </c>
      <c r="AT442" s="149">
        <f t="shared" si="218"/>
        <v>0</v>
      </c>
      <c r="AU442" s="149">
        <f t="shared" si="218"/>
        <v>0</v>
      </c>
      <c r="AV442" s="149">
        <f t="shared" si="218"/>
        <v>0</v>
      </c>
      <c r="AW442" s="149">
        <f t="shared" si="218"/>
        <v>0</v>
      </c>
      <c r="AX442" s="149">
        <f t="shared" si="218"/>
        <v>0</v>
      </c>
      <c r="AY442" s="149">
        <f t="shared" si="218"/>
        <v>0</v>
      </c>
      <c r="AZ442" s="149">
        <f t="shared" si="218"/>
        <v>0</v>
      </c>
      <c r="BA442" s="149">
        <f t="shared" si="218"/>
        <v>0</v>
      </c>
      <c r="BB442" s="149">
        <f t="shared" si="218"/>
        <v>1</v>
      </c>
      <c r="BC442" s="149">
        <f t="shared" si="218"/>
        <v>1</v>
      </c>
      <c r="BD442" s="149">
        <f t="shared" si="218"/>
        <v>1</v>
      </c>
      <c r="BE442" s="149">
        <f t="shared" si="217"/>
        <v>1</v>
      </c>
      <c r="BF442" s="149">
        <f t="shared" si="217"/>
        <v>1</v>
      </c>
      <c r="BG442" s="149">
        <f t="shared" si="217"/>
        <v>1</v>
      </c>
      <c r="BH442" s="149">
        <f t="shared" si="217"/>
        <v>1</v>
      </c>
      <c r="BI442" s="149">
        <f t="shared" si="217"/>
        <v>1</v>
      </c>
      <c r="BJ442" s="149">
        <f t="shared" si="217"/>
        <v>1</v>
      </c>
      <c r="BK442" s="149">
        <f t="shared" si="217"/>
        <v>1</v>
      </c>
      <c r="BL442" s="149">
        <f t="shared" si="217"/>
        <v>1</v>
      </c>
      <c r="BM442" s="149">
        <f t="shared" si="217"/>
        <v>1</v>
      </c>
      <c r="BN442" s="149">
        <f t="shared" si="217"/>
        <v>1</v>
      </c>
      <c r="BO442" s="149">
        <f t="shared" si="217"/>
        <v>1</v>
      </c>
    </row>
    <row r="443" spans="1:67" ht="15.75" x14ac:dyDescent="0.25">
      <c r="A443" s="112"/>
      <c r="B443" s="145" t="s">
        <v>1500</v>
      </c>
      <c r="C443" s="145" t="s">
        <v>1501</v>
      </c>
      <c r="D443" s="145" t="s">
        <v>8</v>
      </c>
      <c r="E443" s="224">
        <f>VLOOKUP(B443,'Cuadro Control'!C484:J2373,8,FALSE)</f>
        <v>1230815225.9452939</v>
      </c>
      <c r="F443" s="146">
        <f t="shared" si="213"/>
        <v>0.2318411625341423</v>
      </c>
      <c r="G443" s="147">
        <v>46524</v>
      </c>
      <c r="H443" s="147">
        <v>46525</v>
      </c>
      <c r="I443" s="146">
        <f t="shared" si="214"/>
        <v>0</v>
      </c>
      <c r="J443" s="146">
        <f t="shared" si="214"/>
        <v>0</v>
      </c>
      <c r="K443" s="146">
        <f t="shared" si="214"/>
        <v>0</v>
      </c>
      <c r="L443" s="146">
        <f t="shared" si="214"/>
        <v>0</v>
      </c>
      <c r="M443" s="146">
        <f t="shared" si="214"/>
        <v>0</v>
      </c>
      <c r="N443" s="146">
        <f t="shared" si="214"/>
        <v>0</v>
      </c>
      <c r="O443" s="146">
        <f t="shared" si="214"/>
        <v>0</v>
      </c>
      <c r="P443" s="146">
        <f t="shared" si="214"/>
        <v>0</v>
      </c>
      <c r="Q443" s="146">
        <f t="shared" si="214"/>
        <v>0</v>
      </c>
      <c r="R443" s="146">
        <f t="shared" si="214"/>
        <v>0</v>
      </c>
      <c r="S443" s="146">
        <f t="shared" si="214"/>
        <v>0</v>
      </c>
      <c r="T443" s="146">
        <f t="shared" si="214"/>
        <v>0</v>
      </c>
      <c r="U443" s="146">
        <f t="shared" si="214"/>
        <v>0</v>
      </c>
      <c r="V443" s="146">
        <f t="shared" si="214"/>
        <v>0</v>
      </c>
      <c r="W443" s="146">
        <f t="shared" si="214"/>
        <v>0</v>
      </c>
      <c r="X443" s="146">
        <f t="shared" si="214"/>
        <v>0</v>
      </c>
      <c r="Y443" s="146">
        <f t="shared" si="218"/>
        <v>0</v>
      </c>
      <c r="Z443" s="146">
        <f t="shared" si="218"/>
        <v>0</v>
      </c>
      <c r="AA443" s="146">
        <f t="shared" si="218"/>
        <v>0</v>
      </c>
      <c r="AB443" s="146">
        <f t="shared" si="218"/>
        <v>0</v>
      </c>
      <c r="AC443" s="146">
        <f t="shared" si="218"/>
        <v>0</v>
      </c>
      <c r="AD443" s="146">
        <f t="shared" si="218"/>
        <v>0</v>
      </c>
      <c r="AE443" s="146">
        <f t="shared" si="218"/>
        <v>0</v>
      </c>
      <c r="AF443" s="146">
        <f t="shared" si="218"/>
        <v>0</v>
      </c>
      <c r="AG443" s="146">
        <f t="shared" si="218"/>
        <v>0</v>
      </c>
      <c r="AH443" s="146">
        <f t="shared" si="218"/>
        <v>0</v>
      </c>
      <c r="AI443" s="146">
        <f t="shared" si="218"/>
        <v>0</v>
      </c>
      <c r="AJ443" s="146">
        <f t="shared" si="218"/>
        <v>0</v>
      </c>
      <c r="AK443" s="146">
        <f t="shared" si="218"/>
        <v>0</v>
      </c>
      <c r="AL443" s="146">
        <f t="shared" si="218"/>
        <v>0</v>
      </c>
      <c r="AM443" s="146">
        <f t="shared" si="218"/>
        <v>0</v>
      </c>
      <c r="AN443" s="146">
        <f t="shared" si="218"/>
        <v>0</v>
      </c>
      <c r="AO443" s="146">
        <f t="shared" si="218"/>
        <v>0</v>
      </c>
      <c r="AP443" s="146">
        <f t="shared" si="218"/>
        <v>0</v>
      </c>
      <c r="AQ443" s="146">
        <f t="shared" si="218"/>
        <v>0</v>
      </c>
      <c r="AR443" s="146">
        <f t="shared" si="218"/>
        <v>0</v>
      </c>
      <c r="AS443" s="146">
        <f t="shared" si="218"/>
        <v>0</v>
      </c>
      <c r="AT443" s="146">
        <f t="shared" si="218"/>
        <v>0</v>
      </c>
      <c r="AU443" s="146">
        <f t="shared" si="218"/>
        <v>0</v>
      </c>
      <c r="AV443" s="146">
        <f t="shared" si="218"/>
        <v>0</v>
      </c>
      <c r="AW443" s="146">
        <f t="shared" si="218"/>
        <v>0</v>
      </c>
      <c r="AX443" s="146">
        <f t="shared" si="218"/>
        <v>0</v>
      </c>
      <c r="AY443" s="146">
        <f t="shared" si="218"/>
        <v>0</v>
      </c>
      <c r="AZ443" s="146">
        <f t="shared" si="218"/>
        <v>0</v>
      </c>
      <c r="BA443" s="146">
        <f t="shared" si="218"/>
        <v>0</v>
      </c>
      <c r="BB443" s="146">
        <f t="shared" si="218"/>
        <v>1</v>
      </c>
      <c r="BC443" s="146">
        <f t="shared" si="218"/>
        <v>1</v>
      </c>
      <c r="BD443" s="146">
        <f t="shared" si="218"/>
        <v>1</v>
      </c>
      <c r="BE443" s="146">
        <f t="shared" si="217"/>
        <v>1</v>
      </c>
      <c r="BF443" s="146">
        <f t="shared" si="217"/>
        <v>1</v>
      </c>
      <c r="BG443" s="146">
        <f t="shared" si="217"/>
        <v>1</v>
      </c>
      <c r="BH443" s="146">
        <f t="shared" si="217"/>
        <v>1</v>
      </c>
      <c r="BI443" s="146">
        <f t="shared" si="217"/>
        <v>1</v>
      </c>
      <c r="BJ443" s="146">
        <f t="shared" si="217"/>
        <v>1</v>
      </c>
      <c r="BK443" s="146">
        <f t="shared" si="217"/>
        <v>1</v>
      </c>
      <c r="BL443" s="146">
        <f t="shared" si="217"/>
        <v>1</v>
      </c>
      <c r="BM443" s="146">
        <f t="shared" si="217"/>
        <v>1</v>
      </c>
      <c r="BN443" s="146">
        <f t="shared" si="217"/>
        <v>1</v>
      </c>
      <c r="BO443" s="146">
        <f t="shared" si="217"/>
        <v>1</v>
      </c>
    </row>
    <row r="444" spans="1:67" ht="15.75" x14ac:dyDescent="0.25">
      <c r="A444" s="112"/>
      <c r="B444" s="145" t="s">
        <v>1502</v>
      </c>
      <c r="C444" s="145" t="s">
        <v>1503</v>
      </c>
      <c r="D444" s="145" t="s">
        <v>26</v>
      </c>
      <c r="E444" s="224">
        <f>VLOOKUP(B444,'Cuadro Control'!C485:J2374,8,FALSE)</f>
        <v>0</v>
      </c>
      <c r="F444" s="146">
        <f t="shared" si="213"/>
        <v>0</v>
      </c>
      <c r="G444" s="147">
        <v>46525</v>
      </c>
      <c r="H444" s="147">
        <v>46532</v>
      </c>
      <c r="I444" s="146">
        <f t="shared" si="214"/>
        <v>0</v>
      </c>
      <c r="J444" s="146">
        <f t="shared" si="214"/>
        <v>0</v>
      </c>
      <c r="K444" s="146">
        <f t="shared" si="214"/>
        <v>0</v>
      </c>
      <c r="L444" s="146">
        <f t="shared" si="214"/>
        <v>0</v>
      </c>
      <c r="M444" s="146">
        <f t="shared" si="214"/>
        <v>0</v>
      </c>
      <c r="N444" s="146">
        <f t="shared" si="214"/>
        <v>0</v>
      </c>
      <c r="O444" s="146">
        <f t="shared" si="214"/>
        <v>0</v>
      </c>
      <c r="P444" s="146">
        <f t="shared" si="214"/>
        <v>0</v>
      </c>
      <c r="Q444" s="146">
        <f t="shared" si="214"/>
        <v>0</v>
      </c>
      <c r="R444" s="146">
        <f t="shared" si="214"/>
        <v>0</v>
      </c>
      <c r="S444" s="146">
        <f t="shared" si="214"/>
        <v>0</v>
      </c>
      <c r="T444" s="146">
        <f t="shared" si="214"/>
        <v>0</v>
      </c>
      <c r="U444" s="146">
        <f t="shared" si="214"/>
        <v>0</v>
      </c>
      <c r="V444" s="146">
        <f t="shared" si="214"/>
        <v>0</v>
      </c>
      <c r="W444" s="146">
        <f t="shared" si="214"/>
        <v>0</v>
      </c>
      <c r="X444" s="146">
        <f t="shared" si="214"/>
        <v>0</v>
      </c>
      <c r="Y444" s="146">
        <f t="shared" si="218"/>
        <v>0</v>
      </c>
      <c r="Z444" s="146">
        <f t="shared" si="218"/>
        <v>0</v>
      </c>
      <c r="AA444" s="146">
        <f t="shared" si="218"/>
        <v>0</v>
      </c>
      <c r="AB444" s="146">
        <f t="shared" si="218"/>
        <v>0</v>
      </c>
      <c r="AC444" s="146">
        <f t="shared" si="218"/>
        <v>0</v>
      </c>
      <c r="AD444" s="146">
        <f t="shared" si="218"/>
        <v>0</v>
      </c>
      <c r="AE444" s="146">
        <f t="shared" si="218"/>
        <v>0</v>
      </c>
      <c r="AF444" s="146">
        <f t="shared" si="218"/>
        <v>0</v>
      </c>
      <c r="AG444" s="146">
        <f t="shared" si="218"/>
        <v>0</v>
      </c>
      <c r="AH444" s="146">
        <f t="shared" si="218"/>
        <v>0</v>
      </c>
      <c r="AI444" s="146">
        <f t="shared" si="218"/>
        <v>0</v>
      </c>
      <c r="AJ444" s="146">
        <f t="shared" si="218"/>
        <v>0</v>
      </c>
      <c r="AK444" s="146">
        <f t="shared" si="218"/>
        <v>0</v>
      </c>
      <c r="AL444" s="146">
        <f t="shared" si="218"/>
        <v>0</v>
      </c>
      <c r="AM444" s="146">
        <f t="shared" si="218"/>
        <v>0</v>
      </c>
      <c r="AN444" s="146">
        <f t="shared" si="218"/>
        <v>0</v>
      </c>
      <c r="AO444" s="146">
        <f t="shared" si="218"/>
        <v>0</v>
      </c>
      <c r="AP444" s="146">
        <f t="shared" si="218"/>
        <v>0</v>
      </c>
      <c r="AQ444" s="146">
        <f t="shared" si="218"/>
        <v>0</v>
      </c>
      <c r="AR444" s="146">
        <f t="shared" si="218"/>
        <v>0</v>
      </c>
      <c r="AS444" s="146">
        <f t="shared" si="218"/>
        <v>0</v>
      </c>
      <c r="AT444" s="146">
        <f t="shared" si="218"/>
        <v>0</v>
      </c>
      <c r="AU444" s="146">
        <f t="shared" si="218"/>
        <v>0</v>
      </c>
      <c r="AV444" s="146">
        <f t="shared" si="218"/>
        <v>0</v>
      </c>
      <c r="AW444" s="146">
        <f t="shared" si="218"/>
        <v>0</v>
      </c>
      <c r="AX444" s="146">
        <f t="shared" si="218"/>
        <v>0</v>
      </c>
      <c r="AY444" s="146">
        <f t="shared" si="218"/>
        <v>0</v>
      </c>
      <c r="AZ444" s="146">
        <f t="shared" si="218"/>
        <v>0</v>
      </c>
      <c r="BA444" s="146">
        <f t="shared" si="218"/>
        <v>0</v>
      </c>
      <c r="BB444" s="146">
        <f t="shared" si="218"/>
        <v>0.5</v>
      </c>
      <c r="BC444" s="146">
        <f t="shared" si="218"/>
        <v>1</v>
      </c>
      <c r="BD444" s="146">
        <f t="shared" si="218"/>
        <v>1</v>
      </c>
      <c r="BE444" s="146">
        <f t="shared" si="217"/>
        <v>1</v>
      </c>
      <c r="BF444" s="146">
        <f t="shared" si="217"/>
        <v>1</v>
      </c>
      <c r="BG444" s="146">
        <f t="shared" si="217"/>
        <v>1</v>
      </c>
      <c r="BH444" s="146">
        <f t="shared" si="217"/>
        <v>1</v>
      </c>
      <c r="BI444" s="146">
        <f t="shared" si="217"/>
        <v>1</v>
      </c>
      <c r="BJ444" s="146">
        <f t="shared" si="217"/>
        <v>1</v>
      </c>
      <c r="BK444" s="146">
        <f t="shared" si="217"/>
        <v>1</v>
      </c>
      <c r="BL444" s="146">
        <f t="shared" si="217"/>
        <v>1</v>
      </c>
      <c r="BM444" s="146">
        <f t="shared" si="217"/>
        <v>1</v>
      </c>
      <c r="BN444" s="146">
        <f t="shared" si="217"/>
        <v>1</v>
      </c>
      <c r="BO444" s="146">
        <f t="shared" si="217"/>
        <v>1</v>
      </c>
    </row>
    <row r="445" spans="1:67" ht="15.75" x14ac:dyDescent="0.25">
      <c r="A445" s="112"/>
      <c r="B445" s="145" t="s">
        <v>1504</v>
      </c>
      <c r="C445" s="145" t="s">
        <v>2071</v>
      </c>
      <c r="D445" s="145" t="s">
        <v>6</v>
      </c>
      <c r="E445" s="224">
        <f>VLOOKUP(B445,'Cuadro Control'!C486:J2375,8,FALSE)</f>
        <v>52736347.43270281</v>
      </c>
      <c r="F445" s="146">
        <f t="shared" si="213"/>
        <v>9.933624348213644E-3</v>
      </c>
      <c r="G445" s="147">
        <v>46532</v>
      </c>
      <c r="H445" s="147">
        <v>46535</v>
      </c>
      <c r="I445" s="146">
        <f t="shared" si="214"/>
        <v>0</v>
      </c>
      <c r="J445" s="146">
        <f t="shared" si="214"/>
        <v>0</v>
      </c>
      <c r="K445" s="146">
        <f t="shared" si="214"/>
        <v>0</v>
      </c>
      <c r="L445" s="146">
        <f t="shared" si="214"/>
        <v>0</v>
      </c>
      <c r="M445" s="146">
        <f t="shared" si="214"/>
        <v>0</v>
      </c>
      <c r="N445" s="146">
        <f t="shared" si="214"/>
        <v>0</v>
      </c>
      <c r="O445" s="146">
        <f t="shared" si="214"/>
        <v>0</v>
      </c>
      <c r="P445" s="146">
        <f t="shared" si="214"/>
        <v>0</v>
      </c>
      <c r="Q445" s="146">
        <f t="shared" si="214"/>
        <v>0</v>
      </c>
      <c r="R445" s="146">
        <f t="shared" si="214"/>
        <v>0</v>
      </c>
      <c r="S445" s="146">
        <f t="shared" si="214"/>
        <v>0</v>
      </c>
      <c r="T445" s="146">
        <f t="shared" si="214"/>
        <v>0</v>
      </c>
      <c r="U445" s="146">
        <f t="shared" si="214"/>
        <v>0</v>
      </c>
      <c r="V445" s="146">
        <f t="shared" si="214"/>
        <v>0</v>
      </c>
      <c r="W445" s="146">
        <f t="shared" si="214"/>
        <v>0</v>
      </c>
      <c r="X445" s="146">
        <f t="shared" si="214"/>
        <v>0</v>
      </c>
      <c r="Y445" s="146">
        <f t="shared" si="218"/>
        <v>0</v>
      </c>
      <c r="Z445" s="146">
        <f t="shared" si="218"/>
        <v>0</v>
      </c>
      <c r="AA445" s="146">
        <f t="shared" si="218"/>
        <v>0</v>
      </c>
      <c r="AB445" s="146">
        <f t="shared" si="218"/>
        <v>0</v>
      </c>
      <c r="AC445" s="146">
        <f t="shared" si="218"/>
        <v>0</v>
      </c>
      <c r="AD445" s="146">
        <f t="shared" si="218"/>
        <v>0</v>
      </c>
      <c r="AE445" s="146">
        <f t="shared" si="218"/>
        <v>0</v>
      </c>
      <c r="AF445" s="146">
        <f t="shared" si="218"/>
        <v>0</v>
      </c>
      <c r="AG445" s="146">
        <f t="shared" si="218"/>
        <v>0</v>
      </c>
      <c r="AH445" s="146">
        <f t="shared" si="218"/>
        <v>0</v>
      </c>
      <c r="AI445" s="146">
        <f t="shared" si="218"/>
        <v>0</v>
      </c>
      <c r="AJ445" s="146">
        <f t="shared" si="218"/>
        <v>0</v>
      </c>
      <c r="AK445" s="146">
        <f t="shared" si="218"/>
        <v>0</v>
      </c>
      <c r="AL445" s="146">
        <f t="shared" si="218"/>
        <v>0</v>
      </c>
      <c r="AM445" s="146">
        <f t="shared" si="218"/>
        <v>0</v>
      </c>
      <c r="AN445" s="146">
        <f t="shared" si="218"/>
        <v>0</v>
      </c>
      <c r="AO445" s="146">
        <f t="shared" si="218"/>
        <v>0</v>
      </c>
      <c r="AP445" s="146">
        <f t="shared" si="218"/>
        <v>0</v>
      </c>
      <c r="AQ445" s="146">
        <f t="shared" si="218"/>
        <v>0</v>
      </c>
      <c r="AR445" s="146">
        <f t="shared" si="218"/>
        <v>0</v>
      </c>
      <c r="AS445" s="146">
        <f t="shared" si="218"/>
        <v>0</v>
      </c>
      <c r="AT445" s="146">
        <f t="shared" si="218"/>
        <v>0</v>
      </c>
      <c r="AU445" s="146">
        <f t="shared" si="218"/>
        <v>0</v>
      </c>
      <c r="AV445" s="146">
        <f t="shared" si="218"/>
        <v>0</v>
      </c>
      <c r="AW445" s="146">
        <f t="shared" si="218"/>
        <v>0</v>
      </c>
      <c r="AX445" s="146">
        <f t="shared" si="218"/>
        <v>0</v>
      </c>
      <c r="AY445" s="146">
        <f t="shared" si="218"/>
        <v>0</v>
      </c>
      <c r="AZ445" s="146">
        <f t="shared" si="218"/>
        <v>0</v>
      </c>
      <c r="BA445" s="146">
        <f t="shared" si="218"/>
        <v>0</v>
      </c>
      <c r="BB445" s="146">
        <f t="shared" si="218"/>
        <v>0</v>
      </c>
      <c r="BC445" s="146">
        <f t="shared" si="218"/>
        <v>1</v>
      </c>
      <c r="BD445" s="146">
        <f t="shared" si="218"/>
        <v>1</v>
      </c>
      <c r="BE445" s="146">
        <f t="shared" si="217"/>
        <v>1</v>
      </c>
      <c r="BF445" s="146">
        <f t="shared" si="217"/>
        <v>1</v>
      </c>
      <c r="BG445" s="146">
        <f t="shared" si="217"/>
        <v>1</v>
      </c>
      <c r="BH445" s="146">
        <f t="shared" si="217"/>
        <v>1</v>
      </c>
      <c r="BI445" s="146">
        <f t="shared" si="217"/>
        <v>1</v>
      </c>
      <c r="BJ445" s="146">
        <f t="shared" si="217"/>
        <v>1</v>
      </c>
      <c r="BK445" s="146">
        <f t="shared" si="217"/>
        <v>1</v>
      </c>
      <c r="BL445" s="146">
        <f t="shared" si="217"/>
        <v>1</v>
      </c>
      <c r="BM445" s="146">
        <f t="shared" si="217"/>
        <v>1</v>
      </c>
      <c r="BN445" s="146">
        <f t="shared" si="217"/>
        <v>1</v>
      </c>
      <c r="BO445" s="146">
        <f t="shared" si="217"/>
        <v>1</v>
      </c>
    </row>
    <row r="446" spans="1:67" ht="31.5" x14ac:dyDescent="0.25">
      <c r="A446" s="112"/>
      <c r="B446" s="145" t="s">
        <v>1505</v>
      </c>
      <c r="C446" s="145" t="s">
        <v>1506</v>
      </c>
      <c r="D446" s="145" t="s">
        <v>19</v>
      </c>
      <c r="E446" s="224">
        <f>VLOOKUP(B446,'Cuadro Control'!C487:J2376,8,FALSE)</f>
        <v>46410609.014634147</v>
      </c>
      <c r="F446" s="146">
        <f t="shared" si="213"/>
        <v>8.742083556535862E-3</v>
      </c>
      <c r="G446" s="147">
        <v>46535</v>
      </c>
      <c r="H446" s="147">
        <v>46539</v>
      </c>
      <c r="I446" s="146">
        <f t="shared" si="214"/>
        <v>0</v>
      </c>
      <c r="J446" s="146">
        <f t="shared" si="214"/>
        <v>0</v>
      </c>
      <c r="K446" s="146">
        <f t="shared" si="214"/>
        <v>0</v>
      </c>
      <c r="L446" s="146">
        <f t="shared" si="214"/>
        <v>0</v>
      </c>
      <c r="M446" s="146">
        <f t="shared" si="214"/>
        <v>0</v>
      </c>
      <c r="N446" s="146">
        <f t="shared" si="214"/>
        <v>0</v>
      </c>
      <c r="O446" s="146">
        <f t="shared" si="214"/>
        <v>0</v>
      </c>
      <c r="P446" s="146">
        <f t="shared" si="214"/>
        <v>0</v>
      </c>
      <c r="Q446" s="146">
        <f t="shared" si="214"/>
        <v>0</v>
      </c>
      <c r="R446" s="146">
        <f t="shared" si="214"/>
        <v>0</v>
      </c>
      <c r="S446" s="146">
        <f t="shared" si="214"/>
        <v>0</v>
      </c>
      <c r="T446" s="146">
        <f t="shared" si="214"/>
        <v>0</v>
      </c>
      <c r="U446" s="146">
        <f t="shared" si="214"/>
        <v>0</v>
      </c>
      <c r="V446" s="146">
        <f t="shared" si="214"/>
        <v>0</v>
      </c>
      <c r="W446" s="146">
        <f t="shared" si="214"/>
        <v>0</v>
      </c>
      <c r="X446" s="146">
        <f t="shared" si="214"/>
        <v>0</v>
      </c>
      <c r="Y446" s="146">
        <f t="shared" si="218"/>
        <v>0</v>
      </c>
      <c r="Z446" s="146">
        <f t="shared" si="218"/>
        <v>0</v>
      </c>
      <c r="AA446" s="146">
        <f t="shared" si="218"/>
        <v>0</v>
      </c>
      <c r="AB446" s="146">
        <f t="shared" si="218"/>
        <v>0</v>
      </c>
      <c r="AC446" s="146">
        <f t="shared" si="218"/>
        <v>0</v>
      </c>
      <c r="AD446" s="146">
        <f t="shared" si="218"/>
        <v>0</v>
      </c>
      <c r="AE446" s="146">
        <f t="shared" si="218"/>
        <v>0</v>
      </c>
      <c r="AF446" s="146">
        <f t="shared" si="218"/>
        <v>0</v>
      </c>
      <c r="AG446" s="146">
        <f t="shared" si="218"/>
        <v>0</v>
      </c>
      <c r="AH446" s="146">
        <f t="shared" si="218"/>
        <v>0</v>
      </c>
      <c r="AI446" s="146">
        <f t="shared" si="218"/>
        <v>0</v>
      </c>
      <c r="AJ446" s="146">
        <f t="shared" si="218"/>
        <v>0</v>
      </c>
      <c r="AK446" s="146">
        <f t="shared" si="218"/>
        <v>0</v>
      </c>
      <c r="AL446" s="146">
        <f t="shared" si="218"/>
        <v>0</v>
      </c>
      <c r="AM446" s="146">
        <f t="shared" si="218"/>
        <v>0</v>
      </c>
      <c r="AN446" s="146">
        <f t="shared" si="218"/>
        <v>0</v>
      </c>
      <c r="AO446" s="146">
        <f t="shared" si="218"/>
        <v>0</v>
      </c>
      <c r="AP446" s="146">
        <f t="shared" si="218"/>
        <v>0</v>
      </c>
      <c r="AQ446" s="146">
        <f t="shared" si="218"/>
        <v>0</v>
      </c>
      <c r="AR446" s="146">
        <f t="shared" si="218"/>
        <v>0</v>
      </c>
      <c r="AS446" s="146">
        <f t="shared" si="218"/>
        <v>0</v>
      </c>
      <c r="AT446" s="146">
        <f t="shared" si="218"/>
        <v>0</v>
      </c>
      <c r="AU446" s="146">
        <f t="shared" si="218"/>
        <v>0</v>
      </c>
      <c r="AV446" s="146">
        <f t="shared" si="218"/>
        <v>0</v>
      </c>
      <c r="AW446" s="146">
        <f t="shared" si="218"/>
        <v>0</v>
      </c>
      <c r="AX446" s="146">
        <f t="shared" si="218"/>
        <v>0</v>
      </c>
      <c r="AY446" s="146">
        <f t="shared" si="218"/>
        <v>0</v>
      </c>
      <c r="AZ446" s="146">
        <f t="shared" si="218"/>
        <v>0</v>
      </c>
      <c r="BA446" s="146">
        <f t="shared" si="218"/>
        <v>0</v>
      </c>
      <c r="BB446" s="146">
        <f t="shared" si="218"/>
        <v>0</v>
      </c>
      <c r="BC446" s="146">
        <f t="shared" si="218"/>
        <v>0.2</v>
      </c>
      <c r="BD446" s="146">
        <f t="shared" si="218"/>
        <v>1</v>
      </c>
      <c r="BE446" s="146">
        <f t="shared" si="217"/>
        <v>1</v>
      </c>
      <c r="BF446" s="146">
        <f t="shared" si="217"/>
        <v>1</v>
      </c>
      <c r="BG446" s="146">
        <f t="shared" si="217"/>
        <v>1</v>
      </c>
      <c r="BH446" s="146">
        <f t="shared" si="217"/>
        <v>1</v>
      </c>
      <c r="BI446" s="146">
        <f t="shared" si="217"/>
        <v>1</v>
      </c>
      <c r="BJ446" s="146">
        <f t="shared" si="217"/>
        <v>1</v>
      </c>
      <c r="BK446" s="146">
        <f t="shared" si="217"/>
        <v>1</v>
      </c>
      <c r="BL446" s="146">
        <f t="shared" si="217"/>
        <v>1</v>
      </c>
      <c r="BM446" s="146">
        <f t="shared" si="217"/>
        <v>1</v>
      </c>
      <c r="BN446" s="146">
        <f t="shared" si="217"/>
        <v>1</v>
      </c>
      <c r="BO446" s="146">
        <f t="shared" si="217"/>
        <v>1</v>
      </c>
    </row>
    <row r="447" spans="1:67" ht="31.5" x14ac:dyDescent="0.25">
      <c r="A447" s="112"/>
      <c r="B447" s="145" t="s">
        <v>1507</v>
      </c>
      <c r="C447" s="145" t="s">
        <v>1508</v>
      </c>
      <c r="D447" s="145" t="s">
        <v>9</v>
      </c>
      <c r="E447" s="224">
        <f>VLOOKUP(B447,'Cuadro Control'!C488:J2377,8,FALSE)</f>
        <v>1587346329.5488234</v>
      </c>
      <c r="F447" s="146">
        <f t="shared" si="213"/>
        <v>0.29899875353285565</v>
      </c>
      <c r="G447" s="147">
        <v>46535</v>
      </c>
      <c r="H447" s="147">
        <v>46548</v>
      </c>
      <c r="I447" s="146">
        <f t="shared" si="214"/>
        <v>0</v>
      </c>
      <c r="J447" s="146">
        <f t="shared" si="214"/>
        <v>0</v>
      </c>
      <c r="K447" s="146">
        <f t="shared" si="214"/>
        <v>0</v>
      </c>
      <c r="L447" s="146">
        <f t="shared" si="214"/>
        <v>0</v>
      </c>
      <c r="M447" s="146">
        <f t="shared" si="214"/>
        <v>0</v>
      </c>
      <c r="N447" s="146">
        <f t="shared" si="214"/>
        <v>0</v>
      </c>
      <c r="O447" s="146">
        <f t="shared" si="214"/>
        <v>0</v>
      </c>
      <c r="P447" s="146">
        <f t="shared" si="214"/>
        <v>0</v>
      </c>
      <c r="Q447" s="146">
        <f t="shared" si="214"/>
        <v>0</v>
      </c>
      <c r="R447" s="146">
        <f t="shared" si="214"/>
        <v>0</v>
      </c>
      <c r="S447" s="146">
        <f t="shared" si="214"/>
        <v>0</v>
      </c>
      <c r="T447" s="146">
        <f t="shared" si="214"/>
        <v>0</v>
      </c>
      <c r="U447" s="146">
        <f t="shared" si="214"/>
        <v>0</v>
      </c>
      <c r="V447" s="146">
        <f t="shared" si="214"/>
        <v>0</v>
      </c>
      <c r="W447" s="146">
        <f t="shared" si="214"/>
        <v>0</v>
      </c>
      <c r="X447" s="146">
        <f t="shared" si="214"/>
        <v>0</v>
      </c>
      <c r="Y447" s="146">
        <f t="shared" si="218"/>
        <v>0</v>
      </c>
      <c r="Z447" s="146">
        <f t="shared" si="218"/>
        <v>0</v>
      </c>
      <c r="AA447" s="146">
        <f t="shared" si="218"/>
        <v>0</v>
      </c>
      <c r="AB447" s="146">
        <f t="shared" si="218"/>
        <v>0</v>
      </c>
      <c r="AC447" s="146">
        <f t="shared" si="218"/>
        <v>0</v>
      </c>
      <c r="AD447" s="146">
        <f t="shared" si="218"/>
        <v>0</v>
      </c>
      <c r="AE447" s="146">
        <f t="shared" si="218"/>
        <v>0</v>
      </c>
      <c r="AF447" s="146">
        <f t="shared" si="218"/>
        <v>0</v>
      </c>
      <c r="AG447" s="146">
        <f t="shared" si="218"/>
        <v>0</v>
      </c>
      <c r="AH447" s="146">
        <f t="shared" si="218"/>
        <v>0</v>
      </c>
      <c r="AI447" s="146">
        <f t="shared" si="218"/>
        <v>0</v>
      </c>
      <c r="AJ447" s="146">
        <f t="shared" si="218"/>
        <v>0</v>
      </c>
      <c r="AK447" s="146">
        <f t="shared" si="218"/>
        <v>0</v>
      </c>
      <c r="AL447" s="146">
        <f t="shared" si="218"/>
        <v>0</v>
      </c>
      <c r="AM447" s="146">
        <f t="shared" si="218"/>
        <v>0</v>
      </c>
      <c r="AN447" s="146">
        <f t="shared" si="218"/>
        <v>0</v>
      </c>
      <c r="AO447" s="146">
        <f t="shared" si="218"/>
        <v>0</v>
      </c>
      <c r="AP447" s="146">
        <f t="shared" si="218"/>
        <v>0</v>
      </c>
      <c r="AQ447" s="146">
        <f t="shared" si="218"/>
        <v>0</v>
      </c>
      <c r="AR447" s="146">
        <f t="shared" si="218"/>
        <v>0</v>
      </c>
      <c r="AS447" s="146">
        <f t="shared" si="218"/>
        <v>0</v>
      </c>
      <c r="AT447" s="146">
        <f t="shared" si="218"/>
        <v>0</v>
      </c>
      <c r="AU447" s="146">
        <f t="shared" si="218"/>
        <v>0</v>
      </c>
      <c r="AV447" s="146">
        <f t="shared" si="218"/>
        <v>0</v>
      </c>
      <c r="AW447" s="146">
        <f t="shared" si="218"/>
        <v>0</v>
      </c>
      <c r="AX447" s="146">
        <f t="shared" si="218"/>
        <v>0</v>
      </c>
      <c r="AY447" s="146">
        <f t="shared" si="218"/>
        <v>0</v>
      </c>
      <c r="AZ447" s="146">
        <f t="shared" si="218"/>
        <v>0</v>
      </c>
      <c r="BA447" s="146">
        <f t="shared" si="218"/>
        <v>0</v>
      </c>
      <c r="BB447" s="146">
        <f t="shared" si="218"/>
        <v>0</v>
      </c>
      <c r="BC447" s="146">
        <f t="shared" si="218"/>
        <v>7.1428571428571425E-2</v>
      </c>
      <c r="BD447" s="146">
        <f t="shared" si="218"/>
        <v>0.5714285714285714</v>
      </c>
      <c r="BE447" s="146">
        <f t="shared" si="217"/>
        <v>1</v>
      </c>
      <c r="BF447" s="146">
        <f t="shared" si="217"/>
        <v>1</v>
      </c>
      <c r="BG447" s="146">
        <f t="shared" si="217"/>
        <v>1</v>
      </c>
      <c r="BH447" s="146">
        <f t="shared" si="217"/>
        <v>1</v>
      </c>
      <c r="BI447" s="146">
        <f t="shared" si="217"/>
        <v>1</v>
      </c>
      <c r="BJ447" s="146">
        <f t="shared" si="217"/>
        <v>1</v>
      </c>
      <c r="BK447" s="146">
        <f t="shared" si="217"/>
        <v>1</v>
      </c>
      <c r="BL447" s="146">
        <f t="shared" si="217"/>
        <v>1</v>
      </c>
      <c r="BM447" s="146">
        <f t="shared" si="217"/>
        <v>1</v>
      </c>
      <c r="BN447" s="146">
        <f t="shared" si="217"/>
        <v>1</v>
      </c>
      <c r="BO447" s="146">
        <f t="shared" si="217"/>
        <v>1</v>
      </c>
    </row>
    <row r="448" spans="1:67" ht="31.5" x14ac:dyDescent="0.25">
      <c r="A448" s="112"/>
      <c r="B448" s="142" t="s">
        <v>1509</v>
      </c>
      <c r="C448" s="142" t="s">
        <v>1510</v>
      </c>
      <c r="D448" s="142" t="s">
        <v>9</v>
      </c>
      <c r="E448" s="223">
        <f>VLOOKUP(B448,'Cuadro Control'!C489:J2378,8,FALSE)</f>
        <v>179532477.23999998</v>
      </c>
      <c r="F448" s="143">
        <f t="shared" si="213"/>
        <v>3.3817438522495219E-2</v>
      </c>
      <c r="G448" s="144">
        <v>46539</v>
      </c>
      <c r="H448" s="144">
        <v>46552</v>
      </c>
      <c r="I448" s="143">
        <f t="shared" si="214"/>
        <v>0</v>
      </c>
      <c r="J448" s="143">
        <f t="shared" si="214"/>
        <v>0</v>
      </c>
      <c r="K448" s="143">
        <f t="shared" si="214"/>
        <v>0</v>
      </c>
      <c r="L448" s="143">
        <f t="shared" si="214"/>
        <v>0</v>
      </c>
      <c r="M448" s="143">
        <f t="shared" si="214"/>
        <v>0</v>
      </c>
      <c r="N448" s="143">
        <f t="shared" si="214"/>
        <v>0</v>
      </c>
      <c r="O448" s="143">
        <f t="shared" si="214"/>
        <v>0</v>
      </c>
      <c r="P448" s="143">
        <f t="shared" si="214"/>
        <v>0</v>
      </c>
      <c r="Q448" s="143">
        <f t="shared" si="214"/>
        <v>0</v>
      </c>
      <c r="R448" s="143">
        <f t="shared" si="214"/>
        <v>0</v>
      </c>
      <c r="S448" s="143">
        <f t="shared" si="214"/>
        <v>0</v>
      </c>
      <c r="T448" s="143">
        <f t="shared" si="214"/>
        <v>0</v>
      </c>
      <c r="U448" s="143">
        <f t="shared" si="214"/>
        <v>0</v>
      </c>
      <c r="V448" s="143">
        <f t="shared" si="214"/>
        <v>0</v>
      </c>
      <c r="W448" s="143">
        <f t="shared" si="214"/>
        <v>0</v>
      </c>
      <c r="X448" s="143">
        <f t="shared" si="214"/>
        <v>0</v>
      </c>
      <c r="Y448" s="143">
        <f t="shared" si="218"/>
        <v>0</v>
      </c>
      <c r="Z448" s="143">
        <f t="shared" si="218"/>
        <v>0</v>
      </c>
      <c r="AA448" s="143">
        <f t="shared" si="218"/>
        <v>0</v>
      </c>
      <c r="AB448" s="143">
        <f t="shared" si="218"/>
        <v>0</v>
      </c>
      <c r="AC448" s="143">
        <f t="shared" si="218"/>
        <v>0</v>
      </c>
      <c r="AD448" s="143">
        <f t="shared" si="218"/>
        <v>0</v>
      </c>
      <c r="AE448" s="143">
        <f t="shared" si="218"/>
        <v>0</v>
      </c>
      <c r="AF448" s="143">
        <f t="shared" si="218"/>
        <v>0</v>
      </c>
      <c r="AG448" s="143">
        <f t="shared" si="218"/>
        <v>0</v>
      </c>
      <c r="AH448" s="143">
        <f t="shared" si="218"/>
        <v>0</v>
      </c>
      <c r="AI448" s="143">
        <f t="shared" si="218"/>
        <v>0</v>
      </c>
      <c r="AJ448" s="143">
        <f t="shared" si="218"/>
        <v>0</v>
      </c>
      <c r="AK448" s="143">
        <f t="shared" si="218"/>
        <v>0</v>
      </c>
      <c r="AL448" s="143">
        <f t="shared" si="218"/>
        <v>0</v>
      </c>
      <c r="AM448" s="143">
        <f t="shared" si="218"/>
        <v>0</v>
      </c>
      <c r="AN448" s="143">
        <f t="shared" si="218"/>
        <v>0</v>
      </c>
      <c r="AO448" s="143">
        <f t="shared" si="218"/>
        <v>0</v>
      </c>
      <c r="AP448" s="143">
        <f t="shared" si="218"/>
        <v>0</v>
      </c>
      <c r="AQ448" s="143">
        <f t="shared" si="218"/>
        <v>0</v>
      </c>
      <c r="AR448" s="143">
        <f t="shared" si="218"/>
        <v>0</v>
      </c>
      <c r="AS448" s="143">
        <f t="shared" si="218"/>
        <v>0</v>
      </c>
      <c r="AT448" s="143">
        <f t="shared" si="218"/>
        <v>0</v>
      </c>
      <c r="AU448" s="143">
        <f t="shared" si="218"/>
        <v>0</v>
      </c>
      <c r="AV448" s="143">
        <f t="shared" si="218"/>
        <v>0</v>
      </c>
      <c r="AW448" s="143">
        <f t="shared" si="218"/>
        <v>0</v>
      </c>
      <c r="AX448" s="143">
        <f t="shared" si="218"/>
        <v>0</v>
      </c>
      <c r="AY448" s="143">
        <f t="shared" si="218"/>
        <v>0</v>
      </c>
      <c r="AZ448" s="143">
        <f t="shared" si="218"/>
        <v>0</v>
      </c>
      <c r="BA448" s="143">
        <f t="shared" si="218"/>
        <v>0</v>
      </c>
      <c r="BB448" s="143">
        <f t="shared" si="218"/>
        <v>0</v>
      </c>
      <c r="BC448" s="143">
        <f t="shared" si="218"/>
        <v>0</v>
      </c>
      <c r="BD448" s="143">
        <f t="shared" si="218"/>
        <v>0.2857142857142857</v>
      </c>
      <c r="BE448" s="143">
        <f t="shared" si="217"/>
        <v>0.7857142857142857</v>
      </c>
      <c r="BF448" s="143">
        <f t="shared" si="217"/>
        <v>1</v>
      </c>
      <c r="BG448" s="143">
        <f t="shared" si="217"/>
        <v>1</v>
      </c>
      <c r="BH448" s="143">
        <f t="shared" si="217"/>
        <v>1</v>
      </c>
      <c r="BI448" s="143">
        <f t="shared" si="217"/>
        <v>1</v>
      </c>
      <c r="BJ448" s="143">
        <f t="shared" si="217"/>
        <v>1</v>
      </c>
      <c r="BK448" s="143">
        <f t="shared" si="217"/>
        <v>1</v>
      </c>
      <c r="BL448" s="143">
        <f t="shared" si="217"/>
        <v>1</v>
      </c>
      <c r="BM448" s="143">
        <f t="shared" si="217"/>
        <v>1</v>
      </c>
      <c r="BN448" s="143">
        <f t="shared" si="217"/>
        <v>1</v>
      </c>
      <c r="BO448" s="143">
        <f t="shared" si="217"/>
        <v>1</v>
      </c>
    </row>
    <row r="449" spans="1:67" ht="15.75" x14ac:dyDescent="0.25">
      <c r="A449" s="112"/>
      <c r="B449" s="148" t="s">
        <v>1511</v>
      </c>
      <c r="C449" s="148" t="s">
        <v>1993</v>
      </c>
      <c r="D449" s="148" t="s">
        <v>3</v>
      </c>
      <c r="E449" s="225">
        <f>VLOOKUP(B449,'Cuadro Control'!C490:J2379,8,FALSE)</f>
        <v>0</v>
      </c>
      <c r="F449" s="149">
        <f>IFERROR(E449/$E$433,0)</f>
        <v>0</v>
      </c>
      <c r="G449" s="150">
        <v>46606</v>
      </c>
      <c r="H449" s="150">
        <v>46606</v>
      </c>
      <c r="I449" s="149">
        <f t="shared" si="214"/>
        <v>0</v>
      </c>
      <c r="J449" s="149">
        <f t="shared" si="214"/>
        <v>0</v>
      </c>
      <c r="K449" s="149">
        <f t="shared" si="214"/>
        <v>0</v>
      </c>
      <c r="L449" s="149">
        <f t="shared" si="214"/>
        <v>0</v>
      </c>
      <c r="M449" s="149">
        <f t="shared" si="214"/>
        <v>0</v>
      </c>
      <c r="N449" s="149">
        <f t="shared" si="214"/>
        <v>0</v>
      </c>
      <c r="O449" s="149">
        <f t="shared" si="214"/>
        <v>0</v>
      </c>
      <c r="P449" s="149">
        <f t="shared" si="214"/>
        <v>0</v>
      </c>
      <c r="Q449" s="149">
        <f t="shared" si="214"/>
        <v>0</v>
      </c>
      <c r="R449" s="149">
        <f t="shared" si="214"/>
        <v>0</v>
      </c>
      <c r="S449" s="149">
        <f t="shared" si="214"/>
        <v>0</v>
      </c>
      <c r="T449" s="149">
        <f t="shared" si="214"/>
        <v>0</v>
      </c>
      <c r="U449" s="149">
        <f t="shared" si="214"/>
        <v>0</v>
      </c>
      <c r="V449" s="149">
        <f t="shared" si="214"/>
        <v>0</v>
      </c>
      <c r="W449" s="149">
        <f t="shared" si="214"/>
        <v>0</v>
      </c>
      <c r="X449" s="149">
        <f t="shared" ref="X449:BO449" si="219">IF($G449=0,0,IF(X$6&lt;$G449,0,IF(X$6&gt;$H449,1,(X$6-$G449+1)/($H449-$G449+1))))</f>
        <v>0</v>
      </c>
      <c r="Y449" s="149">
        <f t="shared" si="219"/>
        <v>0</v>
      </c>
      <c r="Z449" s="149">
        <f t="shared" si="219"/>
        <v>0</v>
      </c>
      <c r="AA449" s="149">
        <f t="shared" si="219"/>
        <v>0</v>
      </c>
      <c r="AB449" s="149">
        <f t="shared" si="219"/>
        <v>0</v>
      </c>
      <c r="AC449" s="149">
        <f t="shared" si="219"/>
        <v>0</v>
      </c>
      <c r="AD449" s="149">
        <f t="shared" si="219"/>
        <v>0</v>
      </c>
      <c r="AE449" s="149">
        <f t="shared" si="219"/>
        <v>0</v>
      </c>
      <c r="AF449" s="149">
        <f t="shared" si="219"/>
        <v>0</v>
      </c>
      <c r="AG449" s="149">
        <f t="shared" si="219"/>
        <v>0</v>
      </c>
      <c r="AH449" s="149">
        <f t="shared" si="219"/>
        <v>0</v>
      </c>
      <c r="AI449" s="149">
        <f t="shared" si="219"/>
        <v>0</v>
      </c>
      <c r="AJ449" s="149">
        <f t="shared" si="219"/>
        <v>0</v>
      </c>
      <c r="AK449" s="149">
        <f t="shared" si="219"/>
        <v>0</v>
      </c>
      <c r="AL449" s="149">
        <f t="shared" si="219"/>
        <v>0</v>
      </c>
      <c r="AM449" s="149">
        <f t="shared" si="219"/>
        <v>0</v>
      </c>
      <c r="AN449" s="149">
        <f t="shared" si="219"/>
        <v>0</v>
      </c>
      <c r="AO449" s="149">
        <f t="shared" si="219"/>
        <v>0</v>
      </c>
      <c r="AP449" s="149">
        <f t="shared" si="219"/>
        <v>0</v>
      </c>
      <c r="AQ449" s="149">
        <f t="shared" si="219"/>
        <v>0</v>
      </c>
      <c r="AR449" s="149">
        <f t="shared" si="219"/>
        <v>0</v>
      </c>
      <c r="AS449" s="149">
        <f t="shared" si="219"/>
        <v>0</v>
      </c>
      <c r="AT449" s="149">
        <f t="shared" si="219"/>
        <v>0</v>
      </c>
      <c r="AU449" s="149">
        <f t="shared" si="219"/>
        <v>0</v>
      </c>
      <c r="AV449" s="149">
        <f t="shared" si="219"/>
        <v>0</v>
      </c>
      <c r="AW449" s="149">
        <f t="shared" si="219"/>
        <v>0</v>
      </c>
      <c r="AX449" s="149">
        <f t="shared" si="219"/>
        <v>0</v>
      </c>
      <c r="AY449" s="149">
        <f t="shared" si="219"/>
        <v>0</v>
      </c>
      <c r="AZ449" s="149">
        <f t="shared" si="219"/>
        <v>0</v>
      </c>
      <c r="BA449" s="149">
        <f t="shared" si="219"/>
        <v>0</v>
      </c>
      <c r="BB449" s="149">
        <f t="shared" si="219"/>
        <v>0</v>
      </c>
      <c r="BC449" s="149">
        <f t="shared" si="219"/>
        <v>0</v>
      </c>
      <c r="BD449" s="149">
        <f t="shared" si="219"/>
        <v>0</v>
      </c>
      <c r="BE449" s="149">
        <f t="shared" si="219"/>
        <v>0</v>
      </c>
      <c r="BF449" s="149">
        <f t="shared" si="219"/>
        <v>0</v>
      </c>
      <c r="BG449" s="149">
        <f t="shared" si="219"/>
        <v>0</v>
      </c>
      <c r="BH449" s="149">
        <f t="shared" si="219"/>
        <v>0</v>
      </c>
      <c r="BI449" s="149">
        <f t="shared" si="219"/>
        <v>0</v>
      </c>
      <c r="BJ449" s="149">
        <f t="shared" si="219"/>
        <v>0</v>
      </c>
      <c r="BK449" s="149">
        <f t="shared" si="219"/>
        <v>0</v>
      </c>
      <c r="BL449" s="149">
        <f t="shared" si="219"/>
        <v>0</v>
      </c>
      <c r="BM449" s="149">
        <f t="shared" si="219"/>
        <v>0</v>
      </c>
      <c r="BN449" s="149">
        <f t="shared" si="219"/>
        <v>1</v>
      </c>
      <c r="BO449" s="149">
        <f t="shared" si="219"/>
        <v>1</v>
      </c>
    </row>
    <row r="450" spans="1:67" ht="15.75" x14ac:dyDescent="0.25">
      <c r="A450" s="112"/>
      <c r="B450" s="139" t="s">
        <v>1512</v>
      </c>
      <c r="C450" s="139" t="s">
        <v>1513</v>
      </c>
      <c r="D450" s="139" t="s">
        <v>38</v>
      </c>
      <c r="E450" s="222">
        <f>SUM(E451:E466)</f>
        <v>5308872732.0543728</v>
      </c>
      <c r="F450" s="140">
        <f>IFERROR(E450/$E$109,0)</f>
        <v>2.9408554574576196E-2</v>
      </c>
      <c r="G450" s="141">
        <v>46410</v>
      </c>
      <c r="H450" s="141">
        <v>46606</v>
      </c>
      <c r="I450" s="140">
        <f>SUMPRODUCT($F451:$F465,I451:I465)</f>
        <v>0</v>
      </c>
      <c r="J450" s="140">
        <f t="shared" ref="J450:BO450" si="220">SUMPRODUCT($F451:$F465,J451:J465)</f>
        <v>0</v>
      </c>
      <c r="K450" s="140">
        <f t="shared" si="220"/>
        <v>0</v>
      </c>
      <c r="L450" s="140">
        <f t="shared" si="220"/>
        <v>0</v>
      </c>
      <c r="M450" s="140">
        <f t="shared" si="220"/>
        <v>0</v>
      </c>
      <c r="N450" s="140">
        <f t="shared" si="220"/>
        <v>0</v>
      </c>
      <c r="O450" s="140">
        <f t="shared" si="220"/>
        <v>0</v>
      </c>
      <c r="P450" s="140">
        <f t="shared" si="220"/>
        <v>0</v>
      </c>
      <c r="Q450" s="140">
        <f t="shared" si="220"/>
        <v>0</v>
      </c>
      <c r="R450" s="140">
        <f t="shared" si="220"/>
        <v>0</v>
      </c>
      <c r="S450" s="140">
        <f t="shared" si="220"/>
        <v>0</v>
      </c>
      <c r="T450" s="140">
        <f t="shared" si="220"/>
        <v>0</v>
      </c>
      <c r="U450" s="140">
        <f t="shared" si="220"/>
        <v>0</v>
      </c>
      <c r="V450" s="140">
        <f t="shared" si="220"/>
        <v>0</v>
      </c>
      <c r="W450" s="140">
        <f t="shared" si="220"/>
        <v>0</v>
      </c>
      <c r="X450" s="140">
        <f t="shared" si="220"/>
        <v>0</v>
      </c>
      <c r="Y450" s="140">
        <f t="shared" si="220"/>
        <v>0</v>
      </c>
      <c r="Z450" s="140">
        <f t="shared" si="220"/>
        <v>0</v>
      </c>
      <c r="AA450" s="140">
        <f t="shared" si="220"/>
        <v>0</v>
      </c>
      <c r="AB450" s="140">
        <f t="shared" si="220"/>
        <v>0</v>
      </c>
      <c r="AC450" s="140">
        <f t="shared" si="220"/>
        <v>0</v>
      </c>
      <c r="AD450" s="140">
        <f t="shared" si="220"/>
        <v>0</v>
      </c>
      <c r="AE450" s="140">
        <f t="shared" si="220"/>
        <v>0</v>
      </c>
      <c r="AF450" s="140">
        <f t="shared" si="220"/>
        <v>0</v>
      </c>
      <c r="AG450" s="140">
        <f t="shared" si="220"/>
        <v>0</v>
      </c>
      <c r="AH450" s="140">
        <f t="shared" si="220"/>
        <v>0</v>
      </c>
      <c r="AI450" s="140">
        <f t="shared" si="220"/>
        <v>0</v>
      </c>
      <c r="AJ450" s="140">
        <f t="shared" si="220"/>
        <v>0</v>
      </c>
      <c r="AK450" s="140">
        <f t="shared" si="220"/>
        <v>0</v>
      </c>
      <c r="AL450" s="140">
        <f t="shared" si="220"/>
        <v>1.0979778487989068E-2</v>
      </c>
      <c r="AM450" s="140">
        <f t="shared" si="220"/>
        <v>1.5685397839984384E-2</v>
      </c>
      <c r="AN450" s="140">
        <f t="shared" si="220"/>
        <v>1.5685397839984384E-2</v>
      </c>
      <c r="AO450" s="140">
        <f t="shared" si="220"/>
        <v>1.5685397839984384E-2</v>
      </c>
      <c r="AP450" s="140">
        <f t="shared" si="220"/>
        <v>1.5685397839984384E-2</v>
      </c>
      <c r="AQ450" s="140">
        <f t="shared" si="220"/>
        <v>1.5685397839984384E-2</v>
      </c>
      <c r="AR450" s="140">
        <f t="shared" si="220"/>
        <v>6.7170469390089332E-2</v>
      </c>
      <c r="AS450" s="140">
        <f t="shared" si="220"/>
        <v>0.10219287132282973</v>
      </c>
      <c r="AT450" s="140">
        <f t="shared" si="220"/>
        <v>0.16571961757148626</v>
      </c>
      <c r="AU450" s="140">
        <f t="shared" si="220"/>
        <v>0.2168042746368922</v>
      </c>
      <c r="AV450" s="140">
        <f t="shared" si="220"/>
        <v>0.31673560607132478</v>
      </c>
      <c r="AW450" s="140">
        <f t="shared" si="220"/>
        <v>0.41666693750575734</v>
      </c>
      <c r="AX450" s="140">
        <f t="shared" si="220"/>
        <v>0.41666693750575734</v>
      </c>
      <c r="AY450" s="140">
        <f t="shared" si="220"/>
        <v>0.41666693750575734</v>
      </c>
      <c r="AZ450" s="140">
        <f t="shared" si="220"/>
        <v>0.41666693750575734</v>
      </c>
      <c r="BA450" s="140">
        <f t="shared" si="220"/>
        <v>0.41666693750575734</v>
      </c>
      <c r="BB450" s="140">
        <f t="shared" si="220"/>
        <v>0.64850810003989967</v>
      </c>
      <c r="BC450" s="140">
        <f t="shared" si="220"/>
        <v>0.68154719492319593</v>
      </c>
      <c r="BD450" s="140">
        <f t="shared" si="220"/>
        <v>0.84770236382699393</v>
      </c>
      <c r="BE450" s="140">
        <f t="shared" si="220"/>
        <v>0.9927534060308939</v>
      </c>
      <c r="BF450" s="140">
        <f t="shared" si="220"/>
        <v>1</v>
      </c>
      <c r="BG450" s="140">
        <f t="shared" si="220"/>
        <v>1</v>
      </c>
      <c r="BH450" s="140">
        <f t="shared" si="220"/>
        <v>1</v>
      </c>
      <c r="BI450" s="140">
        <f t="shared" si="220"/>
        <v>1</v>
      </c>
      <c r="BJ450" s="140">
        <f t="shared" si="220"/>
        <v>1</v>
      </c>
      <c r="BK450" s="140">
        <f t="shared" si="220"/>
        <v>1</v>
      </c>
      <c r="BL450" s="140">
        <f t="shared" si="220"/>
        <v>1</v>
      </c>
      <c r="BM450" s="140">
        <f t="shared" si="220"/>
        <v>1</v>
      </c>
      <c r="BN450" s="140">
        <f t="shared" si="220"/>
        <v>1</v>
      </c>
      <c r="BO450" s="140">
        <f t="shared" si="220"/>
        <v>1</v>
      </c>
    </row>
    <row r="451" spans="1:67" ht="15.75" x14ac:dyDescent="0.25">
      <c r="A451" s="112"/>
      <c r="B451" s="145" t="s">
        <v>1514</v>
      </c>
      <c r="C451" s="145" t="s">
        <v>1515</v>
      </c>
      <c r="D451" s="145" t="s">
        <v>22</v>
      </c>
      <c r="E451" s="224">
        <f>VLOOKUP(B451,'Cuadro Control'!C492:J2381,8,FALSE)</f>
        <v>83271780.884117648</v>
      </c>
      <c r="F451" s="146">
        <f t="shared" ref="F451:F465" si="221">IFERROR(E451/$E$450,0)</f>
        <v>1.5685397839984384E-2</v>
      </c>
      <c r="G451" s="147">
        <v>46410</v>
      </c>
      <c r="H451" s="147">
        <v>46419</v>
      </c>
      <c r="I451" s="146">
        <f t="shared" ref="I451:X466" si="222">IF($G451=0,0,IF(I$6&lt;$G451,0,IF(I$6&gt;$H451,1,(I$6-$G451+1)/($H451-$G451+1))))</f>
        <v>0</v>
      </c>
      <c r="J451" s="146">
        <f t="shared" si="222"/>
        <v>0</v>
      </c>
      <c r="K451" s="146">
        <f t="shared" si="222"/>
        <v>0</v>
      </c>
      <c r="L451" s="146">
        <f t="shared" si="222"/>
        <v>0</v>
      </c>
      <c r="M451" s="146">
        <f t="shared" si="222"/>
        <v>0</v>
      </c>
      <c r="N451" s="146">
        <f t="shared" si="222"/>
        <v>0</v>
      </c>
      <c r="O451" s="146">
        <f t="shared" si="222"/>
        <v>0</v>
      </c>
      <c r="P451" s="146">
        <f t="shared" si="222"/>
        <v>0</v>
      </c>
      <c r="Q451" s="146">
        <f t="shared" si="222"/>
        <v>0</v>
      </c>
      <c r="R451" s="146">
        <f t="shared" si="222"/>
        <v>0</v>
      </c>
      <c r="S451" s="146">
        <f t="shared" si="222"/>
        <v>0</v>
      </c>
      <c r="T451" s="146">
        <f t="shared" si="222"/>
        <v>0</v>
      </c>
      <c r="U451" s="146">
        <f t="shared" si="222"/>
        <v>0</v>
      </c>
      <c r="V451" s="146">
        <f t="shared" si="222"/>
        <v>0</v>
      </c>
      <c r="W451" s="146">
        <f t="shared" si="222"/>
        <v>0</v>
      </c>
      <c r="X451" s="146">
        <f t="shared" si="222"/>
        <v>0</v>
      </c>
      <c r="Y451" s="146">
        <f t="shared" ref="Y451:BD458" si="223">IF($G451=0,0,IF(Y$6&lt;$G451,0,IF(Y$6&gt;$H451,1,(Y$6-$G451+1)/($H451-$G451+1))))</f>
        <v>0</v>
      </c>
      <c r="Z451" s="146">
        <f t="shared" si="223"/>
        <v>0</v>
      </c>
      <c r="AA451" s="146">
        <f t="shared" si="223"/>
        <v>0</v>
      </c>
      <c r="AB451" s="146">
        <f t="shared" si="223"/>
        <v>0</v>
      </c>
      <c r="AC451" s="146">
        <f t="shared" si="223"/>
        <v>0</v>
      </c>
      <c r="AD451" s="146">
        <f t="shared" si="223"/>
        <v>0</v>
      </c>
      <c r="AE451" s="146">
        <f t="shared" si="223"/>
        <v>0</v>
      </c>
      <c r="AF451" s="146">
        <f t="shared" si="223"/>
        <v>0</v>
      </c>
      <c r="AG451" s="146">
        <f t="shared" si="223"/>
        <v>0</v>
      </c>
      <c r="AH451" s="146">
        <f t="shared" si="223"/>
        <v>0</v>
      </c>
      <c r="AI451" s="146">
        <f t="shared" si="223"/>
        <v>0</v>
      </c>
      <c r="AJ451" s="146">
        <f t="shared" si="223"/>
        <v>0</v>
      </c>
      <c r="AK451" s="146">
        <f t="shared" si="223"/>
        <v>0</v>
      </c>
      <c r="AL451" s="146">
        <f t="shared" si="223"/>
        <v>0.7</v>
      </c>
      <c r="AM451" s="146">
        <f t="shared" si="223"/>
        <v>1</v>
      </c>
      <c r="AN451" s="146">
        <f t="shared" si="223"/>
        <v>1</v>
      </c>
      <c r="AO451" s="146">
        <f t="shared" si="223"/>
        <v>1</v>
      </c>
      <c r="AP451" s="146">
        <f t="shared" si="223"/>
        <v>1</v>
      </c>
      <c r="AQ451" s="146">
        <f t="shared" si="223"/>
        <v>1</v>
      </c>
      <c r="AR451" s="146">
        <f t="shared" si="223"/>
        <v>1</v>
      </c>
      <c r="AS451" s="146">
        <f t="shared" si="223"/>
        <v>1</v>
      </c>
      <c r="AT451" s="146">
        <f t="shared" si="223"/>
        <v>1</v>
      </c>
      <c r="AU451" s="146">
        <f t="shared" si="223"/>
        <v>1</v>
      </c>
      <c r="AV451" s="146">
        <f t="shared" si="223"/>
        <v>1</v>
      </c>
      <c r="AW451" s="146">
        <f t="shared" si="223"/>
        <v>1</v>
      </c>
      <c r="AX451" s="146">
        <f t="shared" si="223"/>
        <v>1</v>
      </c>
      <c r="AY451" s="146">
        <f t="shared" si="223"/>
        <v>1</v>
      </c>
      <c r="AZ451" s="146">
        <f t="shared" si="223"/>
        <v>1</v>
      </c>
      <c r="BA451" s="146">
        <f t="shared" si="223"/>
        <v>1</v>
      </c>
      <c r="BB451" s="146">
        <f t="shared" si="223"/>
        <v>1</v>
      </c>
      <c r="BC451" s="146">
        <f t="shared" si="223"/>
        <v>1</v>
      </c>
      <c r="BD451" s="146">
        <f t="shared" si="223"/>
        <v>1</v>
      </c>
      <c r="BE451" s="146">
        <f t="shared" ref="BE451:BO457" si="224">IF($G451=0,0,IF(BE$6&lt;$G451,0,IF(BE$6&gt;$H451,1,(BE$6-$G451+1)/($H451-$G451+1))))</f>
        <v>1</v>
      </c>
      <c r="BF451" s="146">
        <f t="shared" si="224"/>
        <v>1</v>
      </c>
      <c r="BG451" s="146">
        <f t="shared" si="224"/>
        <v>1</v>
      </c>
      <c r="BH451" s="146">
        <f t="shared" si="224"/>
        <v>1</v>
      </c>
      <c r="BI451" s="146">
        <f t="shared" si="224"/>
        <v>1</v>
      </c>
      <c r="BJ451" s="146">
        <f t="shared" si="224"/>
        <v>1</v>
      </c>
      <c r="BK451" s="146">
        <f t="shared" si="224"/>
        <v>1</v>
      </c>
      <c r="BL451" s="146">
        <f t="shared" si="224"/>
        <v>1</v>
      </c>
      <c r="BM451" s="146">
        <f t="shared" si="224"/>
        <v>1</v>
      </c>
      <c r="BN451" s="146">
        <f t="shared" si="224"/>
        <v>1</v>
      </c>
      <c r="BO451" s="146">
        <f t="shared" si="224"/>
        <v>1</v>
      </c>
    </row>
    <row r="452" spans="1:67" ht="15.75" x14ac:dyDescent="0.25">
      <c r="A452" s="112"/>
      <c r="B452" s="145" t="s">
        <v>1516</v>
      </c>
      <c r="C452" s="145" t="s">
        <v>1517</v>
      </c>
      <c r="D452" s="145" t="s">
        <v>9</v>
      </c>
      <c r="E452" s="224">
        <f>VLOOKUP(B452,'Cuadro Control'!C493:J2382,8,FALSE)</f>
        <v>312374505.66882348</v>
      </c>
      <c r="F452" s="146">
        <f t="shared" si="221"/>
        <v>5.8840081771548515E-2</v>
      </c>
      <c r="G452" s="147">
        <v>46452</v>
      </c>
      <c r="H452" s="147">
        <v>46459</v>
      </c>
      <c r="I452" s="146">
        <f t="shared" si="222"/>
        <v>0</v>
      </c>
      <c r="J452" s="146">
        <f t="shared" si="222"/>
        <v>0</v>
      </c>
      <c r="K452" s="146">
        <f t="shared" si="222"/>
        <v>0</v>
      </c>
      <c r="L452" s="146">
        <f t="shared" si="222"/>
        <v>0</v>
      </c>
      <c r="M452" s="146">
        <f t="shared" si="222"/>
        <v>0</v>
      </c>
      <c r="N452" s="146">
        <f t="shared" si="222"/>
        <v>0</v>
      </c>
      <c r="O452" s="146">
        <f t="shared" si="222"/>
        <v>0</v>
      </c>
      <c r="P452" s="146">
        <f t="shared" si="222"/>
        <v>0</v>
      </c>
      <c r="Q452" s="146">
        <f t="shared" si="222"/>
        <v>0</v>
      </c>
      <c r="R452" s="146">
        <f t="shared" si="222"/>
        <v>0</v>
      </c>
      <c r="S452" s="146">
        <f t="shared" si="222"/>
        <v>0</v>
      </c>
      <c r="T452" s="146">
        <f t="shared" si="222"/>
        <v>0</v>
      </c>
      <c r="U452" s="146">
        <f t="shared" si="222"/>
        <v>0</v>
      </c>
      <c r="V452" s="146">
        <f t="shared" si="222"/>
        <v>0</v>
      </c>
      <c r="W452" s="146">
        <f t="shared" si="222"/>
        <v>0</v>
      </c>
      <c r="X452" s="146">
        <f t="shared" si="222"/>
        <v>0</v>
      </c>
      <c r="Y452" s="146">
        <f t="shared" si="223"/>
        <v>0</v>
      </c>
      <c r="Z452" s="146">
        <f t="shared" si="223"/>
        <v>0</v>
      </c>
      <c r="AA452" s="146">
        <f t="shared" si="223"/>
        <v>0</v>
      </c>
      <c r="AB452" s="146">
        <f t="shared" si="223"/>
        <v>0</v>
      </c>
      <c r="AC452" s="146">
        <f t="shared" si="223"/>
        <v>0</v>
      </c>
      <c r="AD452" s="146">
        <f t="shared" si="223"/>
        <v>0</v>
      </c>
      <c r="AE452" s="146">
        <f t="shared" si="223"/>
        <v>0</v>
      </c>
      <c r="AF452" s="146">
        <f t="shared" si="223"/>
        <v>0</v>
      </c>
      <c r="AG452" s="146">
        <f t="shared" si="223"/>
        <v>0</v>
      </c>
      <c r="AH452" s="146">
        <f t="shared" si="223"/>
        <v>0</v>
      </c>
      <c r="AI452" s="146">
        <f t="shared" si="223"/>
        <v>0</v>
      </c>
      <c r="AJ452" s="146">
        <f t="shared" si="223"/>
        <v>0</v>
      </c>
      <c r="AK452" s="146">
        <f t="shared" si="223"/>
        <v>0</v>
      </c>
      <c r="AL452" s="146">
        <f t="shared" si="223"/>
        <v>0</v>
      </c>
      <c r="AM452" s="146">
        <f t="shared" si="223"/>
        <v>0</v>
      </c>
      <c r="AN452" s="146">
        <f t="shared" si="223"/>
        <v>0</v>
      </c>
      <c r="AO452" s="146">
        <f t="shared" si="223"/>
        <v>0</v>
      </c>
      <c r="AP452" s="146">
        <f t="shared" si="223"/>
        <v>0</v>
      </c>
      <c r="AQ452" s="146">
        <f t="shared" si="223"/>
        <v>0</v>
      </c>
      <c r="AR452" s="146">
        <f t="shared" si="223"/>
        <v>0.875</v>
      </c>
      <c r="AS452" s="146">
        <f t="shared" si="223"/>
        <v>1</v>
      </c>
      <c r="AT452" s="146">
        <f t="shared" si="223"/>
        <v>1</v>
      </c>
      <c r="AU452" s="146">
        <f t="shared" si="223"/>
        <v>1</v>
      </c>
      <c r="AV452" s="146">
        <f t="shared" si="223"/>
        <v>1</v>
      </c>
      <c r="AW452" s="146">
        <f t="shared" si="223"/>
        <v>1</v>
      </c>
      <c r="AX452" s="146">
        <f t="shared" si="223"/>
        <v>1</v>
      </c>
      <c r="AY452" s="146">
        <f t="shared" si="223"/>
        <v>1</v>
      </c>
      <c r="AZ452" s="146">
        <f t="shared" si="223"/>
        <v>1</v>
      </c>
      <c r="BA452" s="146">
        <f t="shared" si="223"/>
        <v>1</v>
      </c>
      <c r="BB452" s="146">
        <f t="shared" si="223"/>
        <v>1</v>
      </c>
      <c r="BC452" s="146">
        <f t="shared" si="223"/>
        <v>1</v>
      </c>
      <c r="BD452" s="146">
        <f t="shared" si="223"/>
        <v>1</v>
      </c>
      <c r="BE452" s="146">
        <f t="shared" si="224"/>
        <v>1</v>
      </c>
      <c r="BF452" s="146">
        <f t="shared" si="224"/>
        <v>1</v>
      </c>
      <c r="BG452" s="146">
        <f t="shared" si="224"/>
        <v>1</v>
      </c>
      <c r="BH452" s="146">
        <f t="shared" si="224"/>
        <v>1</v>
      </c>
      <c r="BI452" s="146">
        <f t="shared" si="224"/>
        <v>1</v>
      </c>
      <c r="BJ452" s="146">
        <f t="shared" si="224"/>
        <v>1</v>
      </c>
      <c r="BK452" s="146">
        <f t="shared" si="224"/>
        <v>1</v>
      </c>
      <c r="BL452" s="146">
        <f t="shared" si="224"/>
        <v>1</v>
      </c>
      <c r="BM452" s="146">
        <f t="shared" si="224"/>
        <v>1</v>
      </c>
      <c r="BN452" s="146">
        <f t="shared" si="224"/>
        <v>1</v>
      </c>
      <c r="BO452" s="146">
        <f t="shared" si="224"/>
        <v>1</v>
      </c>
    </row>
    <row r="453" spans="1:67" ht="15.75" x14ac:dyDescent="0.25">
      <c r="A453" s="112"/>
      <c r="B453" s="142" t="s">
        <v>1518</v>
      </c>
      <c r="C453" s="142" t="s">
        <v>1519</v>
      </c>
      <c r="D453" s="142" t="s">
        <v>6</v>
      </c>
      <c r="E453" s="223">
        <f>VLOOKUP(B453,'Cuadro Control'!C494:J2383,8,FALSE)</f>
        <v>9527825.6870364472</v>
      </c>
      <c r="F453" s="143">
        <f t="shared" si="221"/>
        <v>1.794698454439963E-3</v>
      </c>
      <c r="G453" s="144">
        <v>46459</v>
      </c>
      <c r="H453" s="144">
        <v>46463</v>
      </c>
      <c r="I453" s="143">
        <f t="shared" si="222"/>
        <v>0</v>
      </c>
      <c r="J453" s="143">
        <f t="shared" si="222"/>
        <v>0</v>
      </c>
      <c r="K453" s="143">
        <f t="shared" si="222"/>
        <v>0</v>
      </c>
      <c r="L453" s="143">
        <f t="shared" si="222"/>
        <v>0</v>
      </c>
      <c r="M453" s="143">
        <f t="shared" si="222"/>
        <v>0</v>
      </c>
      <c r="N453" s="143">
        <f t="shared" si="222"/>
        <v>0</v>
      </c>
      <c r="O453" s="143">
        <f t="shared" si="222"/>
        <v>0</v>
      </c>
      <c r="P453" s="143">
        <f t="shared" si="222"/>
        <v>0</v>
      </c>
      <c r="Q453" s="143">
        <f t="shared" si="222"/>
        <v>0</v>
      </c>
      <c r="R453" s="143">
        <f t="shared" si="222"/>
        <v>0</v>
      </c>
      <c r="S453" s="143">
        <f t="shared" si="222"/>
        <v>0</v>
      </c>
      <c r="T453" s="143">
        <f t="shared" si="222"/>
        <v>0</v>
      </c>
      <c r="U453" s="143">
        <f t="shared" si="222"/>
        <v>0</v>
      </c>
      <c r="V453" s="143">
        <f t="shared" si="222"/>
        <v>0</v>
      </c>
      <c r="W453" s="143">
        <f t="shared" si="222"/>
        <v>0</v>
      </c>
      <c r="X453" s="143">
        <f t="shared" si="222"/>
        <v>0</v>
      </c>
      <c r="Y453" s="143">
        <f t="shared" si="223"/>
        <v>0</v>
      </c>
      <c r="Z453" s="143">
        <f t="shared" si="223"/>
        <v>0</v>
      </c>
      <c r="AA453" s="143">
        <f t="shared" si="223"/>
        <v>0</v>
      </c>
      <c r="AB453" s="143">
        <f t="shared" si="223"/>
        <v>0</v>
      </c>
      <c r="AC453" s="143">
        <f t="shared" si="223"/>
        <v>0</v>
      </c>
      <c r="AD453" s="143">
        <f t="shared" si="223"/>
        <v>0</v>
      </c>
      <c r="AE453" s="143">
        <f t="shared" si="223"/>
        <v>0</v>
      </c>
      <c r="AF453" s="143">
        <f t="shared" si="223"/>
        <v>0</v>
      </c>
      <c r="AG453" s="143">
        <f t="shared" si="223"/>
        <v>0</v>
      </c>
      <c r="AH453" s="143">
        <f t="shared" si="223"/>
        <v>0</v>
      </c>
      <c r="AI453" s="143">
        <f t="shared" si="223"/>
        <v>0</v>
      </c>
      <c r="AJ453" s="143">
        <f t="shared" si="223"/>
        <v>0</v>
      </c>
      <c r="AK453" s="143">
        <f t="shared" si="223"/>
        <v>0</v>
      </c>
      <c r="AL453" s="143">
        <f t="shared" si="223"/>
        <v>0</v>
      </c>
      <c r="AM453" s="143">
        <f t="shared" si="223"/>
        <v>0</v>
      </c>
      <c r="AN453" s="143">
        <f t="shared" si="223"/>
        <v>0</v>
      </c>
      <c r="AO453" s="143">
        <f t="shared" si="223"/>
        <v>0</v>
      </c>
      <c r="AP453" s="143">
        <f t="shared" si="223"/>
        <v>0</v>
      </c>
      <c r="AQ453" s="143">
        <f t="shared" si="223"/>
        <v>0</v>
      </c>
      <c r="AR453" s="143">
        <f t="shared" si="223"/>
        <v>0</v>
      </c>
      <c r="AS453" s="143">
        <f t="shared" si="223"/>
        <v>1</v>
      </c>
      <c r="AT453" s="143">
        <f t="shared" si="223"/>
        <v>1</v>
      </c>
      <c r="AU453" s="143">
        <f t="shared" si="223"/>
        <v>1</v>
      </c>
      <c r="AV453" s="143">
        <f t="shared" si="223"/>
        <v>1</v>
      </c>
      <c r="AW453" s="143">
        <f t="shared" si="223"/>
        <v>1</v>
      </c>
      <c r="AX453" s="143">
        <f t="shared" si="223"/>
        <v>1</v>
      </c>
      <c r="AY453" s="143">
        <f t="shared" si="223"/>
        <v>1</v>
      </c>
      <c r="AZ453" s="143">
        <f t="shared" si="223"/>
        <v>1</v>
      </c>
      <c r="BA453" s="143">
        <f t="shared" si="223"/>
        <v>1</v>
      </c>
      <c r="BB453" s="143">
        <f t="shared" si="223"/>
        <v>1</v>
      </c>
      <c r="BC453" s="143">
        <f t="shared" si="223"/>
        <v>1</v>
      </c>
      <c r="BD453" s="143">
        <f t="shared" si="223"/>
        <v>1</v>
      </c>
      <c r="BE453" s="143">
        <f t="shared" si="224"/>
        <v>1</v>
      </c>
      <c r="BF453" s="143">
        <f t="shared" si="224"/>
        <v>1</v>
      </c>
      <c r="BG453" s="143">
        <f t="shared" si="224"/>
        <v>1</v>
      </c>
      <c r="BH453" s="143">
        <f t="shared" si="224"/>
        <v>1</v>
      </c>
      <c r="BI453" s="143">
        <f t="shared" si="224"/>
        <v>1</v>
      </c>
      <c r="BJ453" s="143">
        <f t="shared" si="224"/>
        <v>1</v>
      </c>
      <c r="BK453" s="143">
        <f t="shared" si="224"/>
        <v>1</v>
      </c>
      <c r="BL453" s="143">
        <f t="shared" si="224"/>
        <v>1</v>
      </c>
      <c r="BM453" s="143">
        <f t="shared" si="224"/>
        <v>1</v>
      </c>
      <c r="BN453" s="143">
        <f t="shared" si="224"/>
        <v>1</v>
      </c>
      <c r="BO453" s="143">
        <f t="shared" si="224"/>
        <v>1</v>
      </c>
    </row>
    <row r="454" spans="1:67" ht="15.75" x14ac:dyDescent="0.25">
      <c r="A454" s="112"/>
      <c r="B454" s="145" t="s">
        <v>1520</v>
      </c>
      <c r="C454" s="145" t="s">
        <v>1521</v>
      </c>
      <c r="D454" s="145" t="s">
        <v>19</v>
      </c>
      <c r="E454" s="224">
        <f>VLOOKUP(B454,'Cuadro Control'!C495:J2384,8,FALSE)</f>
        <v>320494616.71764702</v>
      </c>
      <c r="F454" s="146">
        <f t="shared" si="221"/>
        <v>6.0369617599332674E-2</v>
      </c>
      <c r="G454" s="147">
        <v>46463</v>
      </c>
      <c r="H454" s="147">
        <v>46469</v>
      </c>
      <c r="I454" s="146">
        <f t="shared" si="222"/>
        <v>0</v>
      </c>
      <c r="J454" s="146">
        <f t="shared" si="222"/>
        <v>0</v>
      </c>
      <c r="K454" s="146">
        <f t="shared" si="222"/>
        <v>0</v>
      </c>
      <c r="L454" s="146">
        <f t="shared" si="222"/>
        <v>0</v>
      </c>
      <c r="M454" s="146">
        <f t="shared" si="222"/>
        <v>0</v>
      </c>
      <c r="N454" s="146">
        <f t="shared" si="222"/>
        <v>0</v>
      </c>
      <c r="O454" s="146">
        <f t="shared" si="222"/>
        <v>0</v>
      </c>
      <c r="P454" s="146">
        <f t="shared" si="222"/>
        <v>0</v>
      </c>
      <c r="Q454" s="146">
        <f t="shared" si="222"/>
        <v>0</v>
      </c>
      <c r="R454" s="146">
        <f t="shared" si="222"/>
        <v>0</v>
      </c>
      <c r="S454" s="146">
        <f t="shared" si="222"/>
        <v>0</v>
      </c>
      <c r="T454" s="146">
        <f t="shared" si="222"/>
        <v>0</v>
      </c>
      <c r="U454" s="146">
        <f t="shared" si="222"/>
        <v>0</v>
      </c>
      <c r="V454" s="146">
        <f t="shared" si="222"/>
        <v>0</v>
      </c>
      <c r="W454" s="146">
        <f t="shared" si="222"/>
        <v>0</v>
      </c>
      <c r="X454" s="146">
        <f t="shared" si="222"/>
        <v>0</v>
      </c>
      <c r="Y454" s="146">
        <f t="shared" si="223"/>
        <v>0</v>
      </c>
      <c r="Z454" s="146">
        <f t="shared" si="223"/>
        <v>0</v>
      </c>
      <c r="AA454" s="146">
        <f t="shared" si="223"/>
        <v>0</v>
      </c>
      <c r="AB454" s="146">
        <f t="shared" si="223"/>
        <v>0</v>
      </c>
      <c r="AC454" s="146">
        <f t="shared" si="223"/>
        <v>0</v>
      </c>
      <c r="AD454" s="146">
        <f t="shared" si="223"/>
        <v>0</v>
      </c>
      <c r="AE454" s="146">
        <f t="shared" si="223"/>
        <v>0</v>
      </c>
      <c r="AF454" s="146">
        <f t="shared" si="223"/>
        <v>0</v>
      </c>
      <c r="AG454" s="146">
        <f t="shared" si="223"/>
        <v>0</v>
      </c>
      <c r="AH454" s="146">
        <f t="shared" si="223"/>
        <v>0</v>
      </c>
      <c r="AI454" s="146">
        <f t="shared" si="223"/>
        <v>0</v>
      </c>
      <c r="AJ454" s="146">
        <f t="shared" si="223"/>
        <v>0</v>
      </c>
      <c r="AK454" s="146">
        <f t="shared" si="223"/>
        <v>0</v>
      </c>
      <c r="AL454" s="146">
        <f t="shared" si="223"/>
        <v>0</v>
      </c>
      <c r="AM454" s="146">
        <f t="shared" si="223"/>
        <v>0</v>
      </c>
      <c r="AN454" s="146">
        <f t="shared" si="223"/>
        <v>0</v>
      </c>
      <c r="AO454" s="146">
        <f t="shared" si="223"/>
        <v>0</v>
      </c>
      <c r="AP454" s="146">
        <f t="shared" si="223"/>
        <v>0</v>
      </c>
      <c r="AQ454" s="146">
        <f t="shared" si="223"/>
        <v>0</v>
      </c>
      <c r="AR454" s="146">
        <f t="shared" si="223"/>
        <v>0</v>
      </c>
      <c r="AS454" s="146">
        <f t="shared" si="223"/>
        <v>0.42857142857142855</v>
      </c>
      <c r="AT454" s="146">
        <f t="shared" si="223"/>
        <v>1</v>
      </c>
      <c r="AU454" s="146">
        <f t="shared" si="223"/>
        <v>1</v>
      </c>
      <c r="AV454" s="146">
        <f t="shared" si="223"/>
        <v>1</v>
      </c>
      <c r="AW454" s="146">
        <f t="shared" si="223"/>
        <v>1</v>
      </c>
      <c r="AX454" s="146">
        <f t="shared" si="223"/>
        <v>1</v>
      </c>
      <c r="AY454" s="146">
        <f t="shared" si="223"/>
        <v>1</v>
      </c>
      <c r="AZ454" s="146">
        <f t="shared" si="223"/>
        <v>1</v>
      </c>
      <c r="BA454" s="146">
        <f t="shared" si="223"/>
        <v>1</v>
      </c>
      <c r="BB454" s="146">
        <f t="shared" si="223"/>
        <v>1</v>
      </c>
      <c r="BC454" s="146">
        <f t="shared" si="223"/>
        <v>1</v>
      </c>
      <c r="BD454" s="146">
        <f t="shared" si="223"/>
        <v>1</v>
      </c>
      <c r="BE454" s="146">
        <f t="shared" si="224"/>
        <v>1</v>
      </c>
      <c r="BF454" s="146">
        <f t="shared" si="224"/>
        <v>1</v>
      </c>
      <c r="BG454" s="146">
        <f t="shared" si="224"/>
        <v>1</v>
      </c>
      <c r="BH454" s="146">
        <f t="shared" si="224"/>
        <v>1</v>
      </c>
      <c r="BI454" s="146">
        <f t="shared" si="224"/>
        <v>1</v>
      </c>
      <c r="BJ454" s="146">
        <f t="shared" si="224"/>
        <v>1</v>
      </c>
      <c r="BK454" s="146">
        <f t="shared" si="224"/>
        <v>1</v>
      </c>
      <c r="BL454" s="146">
        <f t="shared" si="224"/>
        <v>1</v>
      </c>
      <c r="BM454" s="146">
        <f t="shared" si="224"/>
        <v>1</v>
      </c>
      <c r="BN454" s="146">
        <f t="shared" si="224"/>
        <v>1</v>
      </c>
      <c r="BO454" s="146">
        <f t="shared" si="224"/>
        <v>1</v>
      </c>
    </row>
    <row r="455" spans="1:67" ht="15.75" x14ac:dyDescent="0.25">
      <c r="A455" s="112"/>
      <c r="B455" s="145" t="s">
        <v>1522</v>
      </c>
      <c r="C455" s="145" t="s">
        <v>1523</v>
      </c>
      <c r="D455" s="145" t="s">
        <v>8</v>
      </c>
      <c r="E455" s="224">
        <f>VLOOKUP(B455,'Cuadro Control'!C496:J2385,8,FALSE)</f>
        <v>94303618.549411759</v>
      </c>
      <c r="F455" s="146">
        <f t="shared" si="221"/>
        <v>1.7763397864110998E-2</v>
      </c>
      <c r="G455" s="147">
        <v>46469</v>
      </c>
      <c r="H455" s="147">
        <v>46470</v>
      </c>
      <c r="I455" s="146">
        <f t="shared" si="222"/>
        <v>0</v>
      </c>
      <c r="J455" s="146">
        <f t="shared" si="222"/>
        <v>0</v>
      </c>
      <c r="K455" s="146">
        <f t="shared" si="222"/>
        <v>0</v>
      </c>
      <c r="L455" s="146">
        <f t="shared" si="222"/>
        <v>0</v>
      </c>
      <c r="M455" s="146">
        <f t="shared" si="222"/>
        <v>0</v>
      </c>
      <c r="N455" s="146">
        <f t="shared" si="222"/>
        <v>0</v>
      </c>
      <c r="O455" s="146">
        <f t="shared" si="222"/>
        <v>0</v>
      </c>
      <c r="P455" s="146">
        <f t="shared" si="222"/>
        <v>0</v>
      </c>
      <c r="Q455" s="146">
        <f t="shared" si="222"/>
        <v>0</v>
      </c>
      <c r="R455" s="146">
        <f t="shared" si="222"/>
        <v>0</v>
      </c>
      <c r="S455" s="146">
        <f t="shared" si="222"/>
        <v>0</v>
      </c>
      <c r="T455" s="146">
        <f t="shared" si="222"/>
        <v>0</v>
      </c>
      <c r="U455" s="146">
        <f t="shared" si="222"/>
        <v>0</v>
      </c>
      <c r="V455" s="146">
        <f t="shared" si="222"/>
        <v>0</v>
      </c>
      <c r="W455" s="146">
        <f t="shared" si="222"/>
        <v>0</v>
      </c>
      <c r="X455" s="146">
        <f t="shared" si="222"/>
        <v>0</v>
      </c>
      <c r="Y455" s="146">
        <f t="shared" si="223"/>
        <v>0</v>
      </c>
      <c r="Z455" s="146">
        <f t="shared" si="223"/>
        <v>0</v>
      </c>
      <c r="AA455" s="146">
        <f t="shared" si="223"/>
        <v>0</v>
      </c>
      <c r="AB455" s="146">
        <f t="shared" si="223"/>
        <v>0</v>
      </c>
      <c r="AC455" s="146">
        <f t="shared" si="223"/>
        <v>0</v>
      </c>
      <c r="AD455" s="146">
        <f t="shared" si="223"/>
        <v>0</v>
      </c>
      <c r="AE455" s="146">
        <f t="shared" si="223"/>
        <v>0</v>
      </c>
      <c r="AF455" s="146">
        <f t="shared" si="223"/>
        <v>0</v>
      </c>
      <c r="AG455" s="146">
        <f t="shared" si="223"/>
        <v>0</v>
      </c>
      <c r="AH455" s="146">
        <f t="shared" si="223"/>
        <v>0</v>
      </c>
      <c r="AI455" s="146">
        <f t="shared" si="223"/>
        <v>0</v>
      </c>
      <c r="AJ455" s="146">
        <f t="shared" si="223"/>
        <v>0</v>
      </c>
      <c r="AK455" s="146">
        <f t="shared" si="223"/>
        <v>0</v>
      </c>
      <c r="AL455" s="146">
        <f t="shared" si="223"/>
        <v>0</v>
      </c>
      <c r="AM455" s="146">
        <f t="shared" si="223"/>
        <v>0</v>
      </c>
      <c r="AN455" s="146">
        <f t="shared" si="223"/>
        <v>0</v>
      </c>
      <c r="AO455" s="146">
        <f t="shared" si="223"/>
        <v>0</v>
      </c>
      <c r="AP455" s="146">
        <f t="shared" si="223"/>
        <v>0</v>
      </c>
      <c r="AQ455" s="146">
        <f t="shared" si="223"/>
        <v>0</v>
      </c>
      <c r="AR455" s="146">
        <f t="shared" si="223"/>
        <v>0</v>
      </c>
      <c r="AS455" s="146">
        <f t="shared" si="223"/>
        <v>0</v>
      </c>
      <c r="AT455" s="146">
        <f t="shared" si="223"/>
        <v>1</v>
      </c>
      <c r="AU455" s="146">
        <f t="shared" si="223"/>
        <v>1</v>
      </c>
      <c r="AV455" s="146">
        <f t="shared" si="223"/>
        <v>1</v>
      </c>
      <c r="AW455" s="146">
        <f t="shared" si="223"/>
        <v>1</v>
      </c>
      <c r="AX455" s="146">
        <f t="shared" si="223"/>
        <v>1</v>
      </c>
      <c r="AY455" s="146">
        <f t="shared" si="223"/>
        <v>1</v>
      </c>
      <c r="AZ455" s="146">
        <f t="shared" si="223"/>
        <v>1</v>
      </c>
      <c r="BA455" s="146">
        <f t="shared" si="223"/>
        <v>1</v>
      </c>
      <c r="BB455" s="146">
        <f t="shared" si="223"/>
        <v>1</v>
      </c>
      <c r="BC455" s="146">
        <f t="shared" si="223"/>
        <v>1</v>
      </c>
      <c r="BD455" s="146">
        <f t="shared" si="223"/>
        <v>1</v>
      </c>
      <c r="BE455" s="146">
        <f t="shared" si="224"/>
        <v>1</v>
      </c>
      <c r="BF455" s="146">
        <f t="shared" si="224"/>
        <v>1</v>
      </c>
      <c r="BG455" s="146">
        <f t="shared" si="224"/>
        <v>1</v>
      </c>
      <c r="BH455" s="146">
        <f t="shared" si="224"/>
        <v>1</v>
      </c>
      <c r="BI455" s="146">
        <f t="shared" si="224"/>
        <v>1</v>
      </c>
      <c r="BJ455" s="146">
        <f t="shared" si="224"/>
        <v>1</v>
      </c>
      <c r="BK455" s="146">
        <f t="shared" si="224"/>
        <v>1</v>
      </c>
      <c r="BL455" s="146">
        <f t="shared" si="224"/>
        <v>1</v>
      </c>
      <c r="BM455" s="146">
        <f t="shared" si="224"/>
        <v>1</v>
      </c>
      <c r="BN455" s="146">
        <f t="shared" si="224"/>
        <v>1</v>
      </c>
      <c r="BO455" s="146">
        <f t="shared" si="224"/>
        <v>1</v>
      </c>
    </row>
    <row r="456" spans="1:67" ht="15.75" x14ac:dyDescent="0.25">
      <c r="A456" s="112"/>
      <c r="B456" s="145" t="s">
        <v>1524</v>
      </c>
      <c r="C456" s="145" t="s">
        <v>1525</v>
      </c>
      <c r="D456" s="145" t="s">
        <v>26</v>
      </c>
      <c r="E456" s="224">
        <f>VLOOKUP(B456,'Cuadro Control'!C497:J2386,8,FALSE)</f>
        <v>179436034.15411764</v>
      </c>
      <c r="F456" s="146">
        <f t="shared" si="221"/>
        <v>3.3799272126209236E-2</v>
      </c>
      <c r="G456" s="147">
        <v>46470</v>
      </c>
      <c r="H456" s="147">
        <v>46478</v>
      </c>
      <c r="I456" s="146">
        <f t="shared" si="222"/>
        <v>0</v>
      </c>
      <c r="J456" s="146">
        <f t="shared" si="222"/>
        <v>0</v>
      </c>
      <c r="K456" s="146">
        <f t="shared" si="222"/>
        <v>0</v>
      </c>
      <c r="L456" s="146">
        <f t="shared" si="222"/>
        <v>0</v>
      </c>
      <c r="M456" s="146">
        <f t="shared" si="222"/>
        <v>0</v>
      </c>
      <c r="N456" s="146">
        <f t="shared" si="222"/>
        <v>0</v>
      </c>
      <c r="O456" s="146">
        <f t="shared" si="222"/>
        <v>0</v>
      </c>
      <c r="P456" s="146">
        <f t="shared" si="222"/>
        <v>0</v>
      </c>
      <c r="Q456" s="146">
        <f t="shared" si="222"/>
        <v>0</v>
      </c>
      <c r="R456" s="146">
        <f t="shared" si="222"/>
        <v>0</v>
      </c>
      <c r="S456" s="146">
        <f t="shared" si="222"/>
        <v>0</v>
      </c>
      <c r="T456" s="146">
        <f t="shared" si="222"/>
        <v>0</v>
      </c>
      <c r="U456" s="146">
        <f t="shared" si="222"/>
        <v>0</v>
      </c>
      <c r="V456" s="146">
        <f t="shared" si="222"/>
        <v>0</v>
      </c>
      <c r="W456" s="146">
        <f t="shared" si="222"/>
        <v>0</v>
      </c>
      <c r="X456" s="146">
        <f t="shared" si="222"/>
        <v>0</v>
      </c>
      <c r="Y456" s="146">
        <f t="shared" si="223"/>
        <v>0</v>
      </c>
      <c r="Z456" s="146">
        <f t="shared" si="223"/>
        <v>0</v>
      </c>
      <c r="AA456" s="146">
        <f t="shared" si="223"/>
        <v>0</v>
      </c>
      <c r="AB456" s="146">
        <f t="shared" si="223"/>
        <v>0</v>
      </c>
      <c r="AC456" s="146">
        <f t="shared" si="223"/>
        <v>0</v>
      </c>
      <c r="AD456" s="146">
        <f t="shared" si="223"/>
        <v>0</v>
      </c>
      <c r="AE456" s="146">
        <f t="shared" si="223"/>
        <v>0</v>
      </c>
      <c r="AF456" s="146">
        <f t="shared" si="223"/>
        <v>0</v>
      </c>
      <c r="AG456" s="146">
        <f t="shared" si="223"/>
        <v>0</v>
      </c>
      <c r="AH456" s="146">
        <f t="shared" si="223"/>
        <v>0</v>
      </c>
      <c r="AI456" s="146">
        <f t="shared" si="223"/>
        <v>0</v>
      </c>
      <c r="AJ456" s="146">
        <f t="shared" si="223"/>
        <v>0</v>
      </c>
      <c r="AK456" s="146">
        <f t="shared" si="223"/>
        <v>0</v>
      </c>
      <c r="AL456" s="146">
        <f t="shared" si="223"/>
        <v>0</v>
      </c>
      <c r="AM456" s="146">
        <f t="shared" si="223"/>
        <v>0</v>
      </c>
      <c r="AN456" s="146">
        <f t="shared" si="223"/>
        <v>0</v>
      </c>
      <c r="AO456" s="146">
        <f t="shared" si="223"/>
        <v>0</v>
      </c>
      <c r="AP456" s="146">
        <f t="shared" si="223"/>
        <v>0</v>
      </c>
      <c r="AQ456" s="146">
        <f t="shared" si="223"/>
        <v>0</v>
      </c>
      <c r="AR456" s="146">
        <f t="shared" si="223"/>
        <v>0</v>
      </c>
      <c r="AS456" s="146">
        <f t="shared" si="223"/>
        <v>0</v>
      </c>
      <c r="AT456" s="146">
        <f t="shared" si="223"/>
        <v>0.33333333333333331</v>
      </c>
      <c r="AU456" s="146">
        <f t="shared" si="223"/>
        <v>1</v>
      </c>
      <c r="AV456" s="146">
        <f t="shared" si="223"/>
        <v>1</v>
      </c>
      <c r="AW456" s="146">
        <f t="shared" si="223"/>
        <v>1</v>
      </c>
      <c r="AX456" s="146">
        <f t="shared" si="223"/>
        <v>1</v>
      </c>
      <c r="AY456" s="146">
        <f t="shared" si="223"/>
        <v>1</v>
      </c>
      <c r="AZ456" s="146">
        <f t="shared" si="223"/>
        <v>1</v>
      </c>
      <c r="BA456" s="146">
        <f t="shared" si="223"/>
        <v>1</v>
      </c>
      <c r="BB456" s="146">
        <f t="shared" si="223"/>
        <v>1</v>
      </c>
      <c r="BC456" s="146">
        <f t="shared" si="223"/>
        <v>1</v>
      </c>
      <c r="BD456" s="146">
        <f t="shared" si="223"/>
        <v>1</v>
      </c>
      <c r="BE456" s="146">
        <f t="shared" si="224"/>
        <v>1</v>
      </c>
      <c r="BF456" s="146">
        <f t="shared" si="224"/>
        <v>1</v>
      </c>
      <c r="BG456" s="146">
        <f t="shared" si="224"/>
        <v>1</v>
      </c>
      <c r="BH456" s="146">
        <f t="shared" si="224"/>
        <v>1</v>
      </c>
      <c r="BI456" s="146">
        <f t="shared" si="224"/>
        <v>1</v>
      </c>
      <c r="BJ456" s="146">
        <f t="shared" si="224"/>
        <v>1</v>
      </c>
      <c r="BK456" s="146">
        <f t="shared" si="224"/>
        <v>1</v>
      </c>
      <c r="BL456" s="146">
        <f t="shared" si="224"/>
        <v>1</v>
      </c>
      <c r="BM456" s="146">
        <f t="shared" si="224"/>
        <v>1</v>
      </c>
      <c r="BN456" s="146">
        <f t="shared" si="224"/>
        <v>1</v>
      </c>
      <c r="BO456" s="146">
        <f t="shared" si="224"/>
        <v>1</v>
      </c>
    </row>
    <row r="457" spans="1:67" ht="15.75" x14ac:dyDescent="0.25">
      <c r="A457" s="112"/>
      <c r="B457" s="145" t="s">
        <v>1526</v>
      </c>
      <c r="C457" s="145" t="s">
        <v>1527</v>
      </c>
      <c r="D457" s="145" t="s">
        <v>730</v>
      </c>
      <c r="E457" s="224">
        <f>VLOOKUP(B457,'Cuadro Control'!C498:J2387,8,FALSE)</f>
        <v>1212623361.2117648</v>
      </c>
      <c r="F457" s="146">
        <f t="shared" si="221"/>
        <v>0.22841447185013161</v>
      </c>
      <c r="G457" s="147">
        <v>46478</v>
      </c>
      <c r="H457" s="147">
        <v>46493</v>
      </c>
      <c r="I457" s="146">
        <f t="shared" si="222"/>
        <v>0</v>
      </c>
      <c r="J457" s="146">
        <f t="shared" si="222"/>
        <v>0</v>
      </c>
      <c r="K457" s="146">
        <f t="shared" si="222"/>
        <v>0</v>
      </c>
      <c r="L457" s="146">
        <f t="shared" si="222"/>
        <v>0</v>
      </c>
      <c r="M457" s="146">
        <f t="shared" si="222"/>
        <v>0</v>
      </c>
      <c r="N457" s="146">
        <f t="shared" si="222"/>
        <v>0</v>
      </c>
      <c r="O457" s="146">
        <f t="shared" si="222"/>
        <v>0</v>
      </c>
      <c r="P457" s="146">
        <f t="shared" si="222"/>
        <v>0</v>
      </c>
      <c r="Q457" s="146">
        <f t="shared" si="222"/>
        <v>0</v>
      </c>
      <c r="R457" s="146">
        <f t="shared" si="222"/>
        <v>0</v>
      </c>
      <c r="S457" s="146">
        <f t="shared" si="222"/>
        <v>0</v>
      </c>
      <c r="T457" s="146">
        <f t="shared" si="222"/>
        <v>0</v>
      </c>
      <c r="U457" s="146">
        <f t="shared" si="222"/>
        <v>0</v>
      </c>
      <c r="V457" s="146">
        <f t="shared" si="222"/>
        <v>0</v>
      </c>
      <c r="W457" s="146">
        <f t="shared" si="222"/>
        <v>0</v>
      </c>
      <c r="X457" s="146">
        <f t="shared" si="222"/>
        <v>0</v>
      </c>
      <c r="Y457" s="146">
        <f t="shared" si="223"/>
        <v>0</v>
      </c>
      <c r="Z457" s="146">
        <f t="shared" si="223"/>
        <v>0</v>
      </c>
      <c r="AA457" s="146">
        <f t="shared" si="223"/>
        <v>0</v>
      </c>
      <c r="AB457" s="146">
        <f t="shared" si="223"/>
        <v>0</v>
      </c>
      <c r="AC457" s="146">
        <f t="shared" si="223"/>
        <v>0</v>
      </c>
      <c r="AD457" s="146">
        <f t="shared" si="223"/>
        <v>0</v>
      </c>
      <c r="AE457" s="146">
        <f t="shared" si="223"/>
        <v>0</v>
      </c>
      <c r="AF457" s="146">
        <f t="shared" si="223"/>
        <v>0</v>
      </c>
      <c r="AG457" s="146">
        <f t="shared" si="223"/>
        <v>0</v>
      </c>
      <c r="AH457" s="146">
        <f t="shared" si="223"/>
        <v>0</v>
      </c>
      <c r="AI457" s="146">
        <f t="shared" si="223"/>
        <v>0</v>
      </c>
      <c r="AJ457" s="146">
        <f t="shared" si="223"/>
        <v>0</v>
      </c>
      <c r="AK457" s="146">
        <f t="shared" si="223"/>
        <v>0</v>
      </c>
      <c r="AL457" s="146">
        <f t="shared" si="223"/>
        <v>0</v>
      </c>
      <c r="AM457" s="146">
        <f t="shared" si="223"/>
        <v>0</v>
      </c>
      <c r="AN457" s="146">
        <f t="shared" si="223"/>
        <v>0</v>
      </c>
      <c r="AO457" s="146">
        <f t="shared" si="223"/>
        <v>0</v>
      </c>
      <c r="AP457" s="146">
        <f t="shared" si="223"/>
        <v>0</v>
      </c>
      <c r="AQ457" s="146">
        <f t="shared" si="223"/>
        <v>0</v>
      </c>
      <c r="AR457" s="146">
        <f t="shared" si="223"/>
        <v>0</v>
      </c>
      <c r="AS457" s="146">
        <f t="shared" si="223"/>
        <v>0</v>
      </c>
      <c r="AT457" s="146">
        <f t="shared" si="223"/>
        <v>0</v>
      </c>
      <c r="AU457" s="146">
        <f t="shared" si="223"/>
        <v>0.125</v>
      </c>
      <c r="AV457" s="146">
        <f t="shared" si="223"/>
        <v>0.5625</v>
      </c>
      <c r="AW457" s="146">
        <f t="shared" si="223"/>
        <v>1</v>
      </c>
      <c r="AX457" s="146">
        <f t="shared" si="223"/>
        <v>1</v>
      </c>
      <c r="AY457" s="146">
        <f t="shared" si="223"/>
        <v>1</v>
      </c>
      <c r="AZ457" s="146">
        <f t="shared" si="223"/>
        <v>1</v>
      </c>
      <c r="BA457" s="146">
        <f t="shared" si="223"/>
        <v>1</v>
      </c>
      <c r="BB457" s="146">
        <f t="shared" si="223"/>
        <v>1</v>
      </c>
      <c r="BC457" s="146">
        <f t="shared" si="223"/>
        <v>1</v>
      </c>
      <c r="BD457" s="146">
        <f t="shared" si="223"/>
        <v>1</v>
      </c>
      <c r="BE457" s="146">
        <f t="shared" si="224"/>
        <v>1</v>
      </c>
      <c r="BF457" s="146">
        <f t="shared" si="224"/>
        <v>1</v>
      </c>
      <c r="BG457" s="146">
        <f t="shared" si="224"/>
        <v>1</v>
      </c>
      <c r="BH457" s="146">
        <f t="shared" si="224"/>
        <v>1</v>
      </c>
      <c r="BI457" s="146">
        <f t="shared" si="224"/>
        <v>1</v>
      </c>
      <c r="BJ457" s="146">
        <f t="shared" si="224"/>
        <v>1</v>
      </c>
      <c r="BK457" s="146">
        <f t="shared" si="224"/>
        <v>1</v>
      </c>
      <c r="BL457" s="146">
        <f t="shared" si="224"/>
        <v>1</v>
      </c>
      <c r="BM457" s="146">
        <f t="shared" si="224"/>
        <v>1</v>
      </c>
      <c r="BN457" s="146">
        <f t="shared" si="224"/>
        <v>1</v>
      </c>
      <c r="BO457" s="146">
        <f t="shared" si="224"/>
        <v>1</v>
      </c>
    </row>
    <row r="458" spans="1:67" ht="15.75" x14ac:dyDescent="0.25">
      <c r="A458" s="112"/>
      <c r="B458" s="145" t="s">
        <v>1528</v>
      </c>
      <c r="C458" s="145" t="s">
        <v>1529</v>
      </c>
      <c r="D458" s="145" t="s">
        <v>6</v>
      </c>
      <c r="E458" s="224">
        <f>VLOOKUP(B458,'Cuadro Control'!C499:J2388,8,FALSE)</f>
        <v>0</v>
      </c>
      <c r="F458" s="146">
        <f t="shared" si="221"/>
        <v>0</v>
      </c>
      <c r="G458" s="147">
        <v>46520</v>
      </c>
      <c r="H458" s="147">
        <v>46524</v>
      </c>
      <c r="I458" s="146">
        <f t="shared" si="222"/>
        <v>0</v>
      </c>
      <c r="J458" s="146">
        <f t="shared" si="222"/>
        <v>0</v>
      </c>
      <c r="K458" s="146">
        <f t="shared" si="222"/>
        <v>0</v>
      </c>
      <c r="L458" s="146">
        <f t="shared" si="222"/>
        <v>0</v>
      </c>
      <c r="M458" s="146">
        <f t="shared" si="222"/>
        <v>0</v>
      </c>
      <c r="N458" s="146">
        <f t="shared" si="222"/>
        <v>0</v>
      </c>
      <c r="O458" s="146">
        <f t="shared" si="222"/>
        <v>0</v>
      </c>
      <c r="P458" s="146">
        <f t="shared" si="222"/>
        <v>0</v>
      </c>
      <c r="Q458" s="146">
        <f t="shared" si="222"/>
        <v>0</v>
      </c>
      <c r="R458" s="146">
        <f t="shared" si="222"/>
        <v>0</v>
      </c>
      <c r="S458" s="146">
        <f t="shared" si="222"/>
        <v>0</v>
      </c>
      <c r="T458" s="146">
        <f t="shared" si="222"/>
        <v>0</v>
      </c>
      <c r="U458" s="146">
        <f t="shared" si="222"/>
        <v>0</v>
      </c>
      <c r="V458" s="146">
        <f t="shared" si="222"/>
        <v>0</v>
      </c>
      <c r="W458" s="146">
        <f t="shared" si="222"/>
        <v>0</v>
      </c>
      <c r="X458" s="146">
        <f t="shared" si="222"/>
        <v>0</v>
      </c>
      <c r="Y458" s="146">
        <f t="shared" si="223"/>
        <v>0</v>
      </c>
      <c r="Z458" s="146">
        <f t="shared" si="223"/>
        <v>0</v>
      </c>
      <c r="AA458" s="146">
        <f t="shared" si="223"/>
        <v>0</v>
      </c>
      <c r="AB458" s="146">
        <f t="shared" si="223"/>
        <v>0</v>
      </c>
      <c r="AC458" s="146">
        <f t="shared" si="223"/>
        <v>0</v>
      </c>
      <c r="AD458" s="146">
        <f t="shared" si="223"/>
        <v>0</v>
      </c>
      <c r="AE458" s="146">
        <f t="shared" si="223"/>
        <v>0</v>
      </c>
      <c r="AF458" s="146">
        <f t="shared" si="223"/>
        <v>0</v>
      </c>
      <c r="AG458" s="146">
        <f t="shared" si="223"/>
        <v>0</v>
      </c>
      <c r="AH458" s="146">
        <f t="shared" si="223"/>
        <v>0</v>
      </c>
      <c r="AI458" s="146">
        <f t="shared" si="223"/>
        <v>0</v>
      </c>
      <c r="AJ458" s="146">
        <f t="shared" si="223"/>
        <v>0</v>
      </c>
      <c r="AK458" s="146">
        <f t="shared" si="223"/>
        <v>0</v>
      </c>
      <c r="AL458" s="146">
        <f t="shared" si="223"/>
        <v>0</v>
      </c>
      <c r="AM458" s="146">
        <f t="shared" si="223"/>
        <v>0</v>
      </c>
      <c r="AN458" s="146">
        <f t="shared" si="223"/>
        <v>0</v>
      </c>
      <c r="AO458" s="146">
        <f t="shared" si="223"/>
        <v>0</v>
      </c>
      <c r="AP458" s="146">
        <f t="shared" si="223"/>
        <v>0</v>
      </c>
      <c r="AQ458" s="146">
        <f t="shared" si="223"/>
        <v>0</v>
      </c>
      <c r="AR458" s="146">
        <f t="shared" si="223"/>
        <v>0</v>
      </c>
      <c r="AS458" s="146">
        <f t="shared" si="223"/>
        <v>0</v>
      </c>
      <c r="AT458" s="146">
        <f t="shared" si="223"/>
        <v>0</v>
      </c>
      <c r="AU458" s="146">
        <f t="shared" si="223"/>
        <v>0</v>
      </c>
      <c r="AV458" s="146">
        <f t="shared" si="223"/>
        <v>0</v>
      </c>
      <c r="AW458" s="146">
        <f t="shared" si="223"/>
        <v>0</v>
      </c>
      <c r="AX458" s="146">
        <f t="shared" si="223"/>
        <v>0</v>
      </c>
      <c r="AY458" s="146">
        <f t="shared" si="223"/>
        <v>0</v>
      </c>
      <c r="AZ458" s="146">
        <f t="shared" si="223"/>
        <v>0</v>
      </c>
      <c r="BA458" s="146">
        <f t="shared" si="223"/>
        <v>0.4</v>
      </c>
      <c r="BB458" s="146">
        <f t="shared" si="223"/>
        <v>1</v>
      </c>
      <c r="BC458" s="146">
        <f t="shared" si="223"/>
        <v>1</v>
      </c>
      <c r="BD458" s="146">
        <f t="shared" ref="BD458:BO465" si="225">IF($G458=0,0,IF(BD$6&lt;$G458,0,IF(BD$6&gt;$H458,1,(BD$6-$G458+1)/($H458-$G458+1))))</f>
        <v>1</v>
      </c>
      <c r="BE458" s="146">
        <f t="shared" si="225"/>
        <v>1</v>
      </c>
      <c r="BF458" s="146">
        <f t="shared" si="225"/>
        <v>1</v>
      </c>
      <c r="BG458" s="146">
        <f t="shared" si="225"/>
        <v>1</v>
      </c>
      <c r="BH458" s="146">
        <f t="shared" si="225"/>
        <v>1</v>
      </c>
      <c r="BI458" s="146">
        <f t="shared" si="225"/>
        <v>1</v>
      </c>
      <c r="BJ458" s="146">
        <f t="shared" si="225"/>
        <v>1</v>
      </c>
      <c r="BK458" s="146">
        <f t="shared" si="225"/>
        <v>1</v>
      </c>
      <c r="BL458" s="146">
        <f t="shared" si="225"/>
        <v>1</v>
      </c>
      <c r="BM458" s="146">
        <f t="shared" si="225"/>
        <v>1</v>
      </c>
      <c r="BN458" s="146">
        <f t="shared" si="225"/>
        <v>1</v>
      </c>
      <c r="BO458" s="146">
        <f t="shared" si="225"/>
        <v>1</v>
      </c>
    </row>
    <row r="459" spans="1:67" ht="31.5" x14ac:dyDescent="0.25">
      <c r="A459" s="112"/>
      <c r="B459" s="148" t="s">
        <v>1530</v>
      </c>
      <c r="C459" s="148" t="s">
        <v>1531</v>
      </c>
      <c r="D459" s="148" t="s">
        <v>3</v>
      </c>
      <c r="E459" s="225">
        <f>VLOOKUP(B459,'Cuadro Control'!C500:J2389,8,FALSE)</f>
        <v>0</v>
      </c>
      <c r="F459" s="149">
        <f t="shared" si="221"/>
        <v>0</v>
      </c>
      <c r="G459" s="150">
        <v>46524</v>
      </c>
      <c r="H459" s="150">
        <v>46524</v>
      </c>
      <c r="I459" s="149">
        <f t="shared" si="222"/>
        <v>0</v>
      </c>
      <c r="J459" s="149">
        <f t="shared" si="222"/>
        <v>0</v>
      </c>
      <c r="K459" s="149">
        <f t="shared" si="222"/>
        <v>0</v>
      </c>
      <c r="L459" s="149">
        <f t="shared" si="222"/>
        <v>0</v>
      </c>
      <c r="M459" s="149">
        <f t="shared" si="222"/>
        <v>0</v>
      </c>
      <c r="N459" s="149">
        <f t="shared" si="222"/>
        <v>0</v>
      </c>
      <c r="O459" s="149">
        <f t="shared" si="222"/>
        <v>0</v>
      </c>
      <c r="P459" s="149">
        <f t="shared" si="222"/>
        <v>0</v>
      </c>
      <c r="Q459" s="149">
        <f t="shared" si="222"/>
        <v>0</v>
      </c>
      <c r="R459" s="149">
        <f t="shared" si="222"/>
        <v>0</v>
      </c>
      <c r="S459" s="149">
        <f t="shared" si="222"/>
        <v>0</v>
      </c>
      <c r="T459" s="149">
        <f t="shared" si="222"/>
        <v>0</v>
      </c>
      <c r="U459" s="149">
        <f t="shared" si="222"/>
        <v>0</v>
      </c>
      <c r="V459" s="149">
        <f t="shared" si="222"/>
        <v>0</v>
      </c>
      <c r="W459" s="149">
        <f t="shared" si="222"/>
        <v>0</v>
      </c>
      <c r="X459" s="149">
        <f t="shared" si="222"/>
        <v>0</v>
      </c>
      <c r="Y459" s="149">
        <f t="shared" ref="Y459:BD465" si="226">IF($G459=0,0,IF(Y$6&lt;$G459,0,IF(Y$6&gt;$H459,1,(Y$6-$G459+1)/($H459-$G459+1))))</f>
        <v>0</v>
      </c>
      <c r="Z459" s="149">
        <f t="shared" si="226"/>
        <v>0</v>
      </c>
      <c r="AA459" s="149">
        <f t="shared" si="226"/>
        <v>0</v>
      </c>
      <c r="AB459" s="149">
        <f t="shared" si="226"/>
        <v>0</v>
      </c>
      <c r="AC459" s="149">
        <f t="shared" si="226"/>
        <v>0</v>
      </c>
      <c r="AD459" s="149">
        <f t="shared" si="226"/>
        <v>0</v>
      </c>
      <c r="AE459" s="149">
        <f t="shared" si="226"/>
        <v>0</v>
      </c>
      <c r="AF459" s="149">
        <f t="shared" si="226"/>
        <v>0</v>
      </c>
      <c r="AG459" s="149">
        <f t="shared" si="226"/>
        <v>0</v>
      </c>
      <c r="AH459" s="149">
        <f t="shared" si="226"/>
        <v>0</v>
      </c>
      <c r="AI459" s="149">
        <f t="shared" si="226"/>
        <v>0</v>
      </c>
      <c r="AJ459" s="149">
        <f t="shared" si="226"/>
        <v>0</v>
      </c>
      <c r="AK459" s="149">
        <f t="shared" si="226"/>
        <v>0</v>
      </c>
      <c r="AL459" s="149">
        <f t="shared" si="226"/>
        <v>0</v>
      </c>
      <c r="AM459" s="149">
        <f t="shared" si="226"/>
        <v>0</v>
      </c>
      <c r="AN459" s="149">
        <f t="shared" si="226"/>
        <v>0</v>
      </c>
      <c r="AO459" s="149">
        <f t="shared" si="226"/>
        <v>0</v>
      </c>
      <c r="AP459" s="149">
        <f t="shared" si="226"/>
        <v>0</v>
      </c>
      <c r="AQ459" s="149">
        <f t="shared" si="226"/>
        <v>0</v>
      </c>
      <c r="AR459" s="149">
        <f t="shared" si="226"/>
        <v>0</v>
      </c>
      <c r="AS459" s="149">
        <f t="shared" si="226"/>
        <v>0</v>
      </c>
      <c r="AT459" s="149">
        <f t="shared" si="226"/>
        <v>0</v>
      </c>
      <c r="AU459" s="149">
        <f t="shared" si="226"/>
        <v>0</v>
      </c>
      <c r="AV459" s="149">
        <f t="shared" si="226"/>
        <v>0</v>
      </c>
      <c r="AW459" s="149">
        <f t="shared" si="226"/>
        <v>0</v>
      </c>
      <c r="AX459" s="149">
        <f t="shared" si="226"/>
        <v>0</v>
      </c>
      <c r="AY459" s="149">
        <f t="shared" si="226"/>
        <v>0</v>
      </c>
      <c r="AZ459" s="149">
        <f t="shared" si="226"/>
        <v>0</v>
      </c>
      <c r="BA459" s="149">
        <f t="shared" si="226"/>
        <v>0</v>
      </c>
      <c r="BB459" s="149">
        <f t="shared" si="226"/>
        <v>1</v>
      </c>
      <c r="BC459" s="149">
        <f t="shared" si="226"/>
        <v>1</v>
      </c>
      <c r="BD459" s="149">
        <f t="shared" si="226"/>
        <v>1</v>
      </c>
      <c r="BE459" s="149">
        <f t="shared" si="225"/>
        <v>1</v>
      </c>
      <c r="BF459" s="149">
        <f t="shared" si="225"/>
        <v>1</v>
      </c>
      <c r="BG459" s="149">
        <f t="shared" si="225"/>
        <v>1</v>
      </c>
      <c r="BH459" s="149">
        <f t="shared" si="225"/>
        <v>1</v>
      </c>
      <c r="BI459" s="149">
        <f t="shared" si="225"/>
        <v>1</v>
      </c>
      <c r="BJ459" s="149">
        <f t="shared" si="225"/>
        <v>1</v>
      </c>
      <c r="BK459" s="149">
        <f t="shared" si="225"/>
        <v>1</v>
      </c>
      <c r="BL459" s="149">
        <f t="shared" si="225"/>
        <v>1</v>
      </c>
      <c r="BM459" s="149">
        <f t="shared" si="225"/>
        <v>1</v>
      </c>
      <c r="BN459" s="149">
        <f t="shared" si="225"/>
        <v>1</v>
      </c>
      <c r="BO459" s="149">
        <f t="shared" si="225"/>
        <v>1</v>
      </c>
    </row>
    <row r="460" spans="1:67" ht="15.75" x14ac:dyDescent="0.25">
      <c r="A460" s="112"/>
      <c r="B460" s="145" t="s">
        <v>1532</v>
      </c>
      <c r="C460" s="145" t="s">
        <v>1533</v>
      </c>
      <c r="D460" s="145" t="s">
        <v>8</v>
      </c>
      <c r="E460" s="224">
        <f>VLOOKUP(B460,'Cuadro Control'!C501:J2390,8,FALSE)</f>
        <v>1230815225.9452939</v>
      </c>
      <c r="F460" s="146">
        <f t="shared" si="221"/>
        <v>0.2318411625341423</v>
      </c>
      <c r="G460" s="147">
        <v>46524</v>
      </c>
      <c r="H460" s="147">
        <v>46525</v>
      </c>
      <c r="I460" s="146">
        <f t="shared" si="222"/>
        <v>0</v>
      </c>
      <c r="J460" s="146">
        <f t="shared" si="222"/>
        <v>0</v>
      </c>
      <c r="K460" s="146">
        <f t="shared" si="222"/>
        <v>0</v>
      </c>
      <c r="L460" s="146">
        <f t="shared" si="222"/>
        <v>0</v>
      </c>
      <c r="M460" s="146">
        <f t="shared" si="222"/>
        <v>0</v>
      </c>
      <c r="N460" s="146">
        <f t="shared" si="222"/>
        <v>0</v>
      </c>
      <c r="O460" s="146">
        <f t="shared" si="222"/>
        <v>0</v>
      </c>
      <c r="P460" s="146">
        <f t="shared" si="222"/>
        <v>0</v>
      </c>
      <c r="Q460" s="146">
        <f t="shared" si="222"/>
        <v>0</v>
      </c>
      <c r="R460" s="146">
        <f t="shared" si="222"/>
        <v>0</v>
      </c>
      <c r="S460" s="146">
        <f t="shared" si="222"/>
        <v>0</v>
      </c>
      <c r="T460" s="146">
        <f t="shared" si="222"/>
        <v>0</v>
      </c>
      <c r="U460" s="146">
        <f t="shared" si="222"/>
        <v>0</v>
      </c>
      <c r="V460" s="146">
        <f t="shared" si="222"/>
        <v>0</v>
      </c>
      <c r="W460" s="146">
        <f t="shared" si="222"/>
        <v>0</v>
      </c>
      <c r="X460" s="146">
        <f t="shared" si="222"/>
        <v>0</v>
      </c>
      <c r="Y460" s="146">
        <f t="shared" si="226"/>
        <v>0</v>
      </c>
      <c r="Z460" s="146">
        <f t="shared" si="226"/>
        <v>0</v>
      </c>
      <c r="AA460" s="146">
        <f t="shared" si="226"/>
        <v>0</v>
      </c>
      <c r="AB460" s="146">
        <f t="shared" si="226"/>
        <v>0</v>
      </c>
      <c r="AC460" s="146">
        <f t="shared" si="226"/>
        <v>0</v>
      </c>
      <c r="AD460" s="146">
        <f t="shared" si="226"/>
        <v>0</v>
      </c>
      <c r="AE460" s="146">
        <f t="shared" si="226"/>
        <v>0</v>
      </c>
      <c r="AF460" s="146">
        <f t="shared" si="226"/>
        <v>0</v>
      </c>
      <c r="AG460" s="146">
        <f t="shared" si="226"/>
        <v>0</v>
      </c>
      <c r="AH460" s="146">
        <f t="shared" si="226"/>
        <v>0</v>
      </c>
      <c r="AI460" s="146">
        <f t="shared" si="226"/>
        <v>0</v>
      </c>
      <c r="AJ460" s="146">
        <f t="shared" si="226"/>
        <v>0</v>
      </c>
      <c r="AK460" s="146">
        <f t="shared" si="226"/>
        <v>0</v>
      </c>
      <c r="AL460" s="146">
        <f t="shared" si="226"/>
        <v>0</v>
      </c>
      <c r="AM460" s="146">
        <f t="shared" si="226"/>
        <v>0</v>
      </c>
      <c r="AN460" s="146">
        <f t="shared" si="226"/>
        <v>0</v>
      </c>
      <c r="AO460" s="146">
        <f t="shared" si="226"/>
        <v>0</v>
      </c>
      <c r="AP460" s="146">
        <f t="shared" si="226"/>
        <v>0</v>
      </c>
      <c r="AQ460" s="146">
        <f t="shared" si="226"/>
        <v>0</v>
      </c>
      <c r="AR460" s="146">
        <f t="shared" si="226"/>
        <v>0</v>
      </c>
      <c r="AS460" s="146">
        <f t="shared" si="226"/>
        <v>0</v>
      </c>
      <c r="AT460" s="146">
        <f t="shared" si="226"/>
        <v>0</v>
      </c>
      <c r="AU460" s="146">
        <f t="shared" si="226"/>
        <v>0</v>
      </c>
      <c r="AV460" s="146">
        <f t="shared" si="226"/>
        <v>0</v>
      </c>
      <c r="AW460" s="146">
        <f t="shared" si="226"/>
        <v>0</v>
      </c>
      <c r="AX460" s="146">
        <f t="shared" si="226"/>
        <v>0</v>
      </c>
      <c r="AY460" s="146">
        <f t="shared" si="226"/>
        <v>0</v>
      </c>
      <c r="AZ460" s="146">
        <f t="shared" si="226"/>
        <v>0</v>
      </c>
      <c r="BA460" s="146">
        <f t="shared" si="226"/>
        <v>0</v>
      </c>
      <c r="BB460" s="146">
        <f t="shared" si="226"/>
        <v>1</v>
      </c>
      <c r="BC460" s="146">
        <f t="shared" si="226"/>
        <v>1</v>
      </c>
      <c r="BD460" s="146">
        <f t="shared" si="226"/>
        <v>1</v>
      </c>
      <c r="BE460" s="146">
        <f t="shared" si="225"/>
        <v>1</v>
      </c>
      <c r="BF460" s="146">
        <f t="shared" si="225"/>
        <v>1</v>
      </c>
      <c r="BG460" s="146">
        <f t="shared" si="225"/>
        <v>1</v>
      </c>
      <c r="BH460" s="146">
        <f t="shared" si="225"/>
        <v>1</v>
      </c>
      <c r="BI460" s="146">
        <f t="shared" si="225"/>
        <v>1</v>
      </c>
      <c r="BJ460" s="146">
        <f t="shared" si="225"/>
        <v>1</v>
      </c>
      <c r="BK460" s="146">
        <f t="shared" si="225"/>
        <v>1</v>
      </c>
      <c r="BL460" s="146">
        <f t="shared" si="225"/>
        <v>1</v>
      </c>
      <c r="BM460" s="146">
        <f t="shared" si="225"/>
        <v>1</v>
      </c>
      <c r="BN460" s="146">
        <f t="shared" si="225"/>
        <v>1</v>
      </c>
      <c r="BO460" s="146">
        <f t="shared" si="225"/>
        <v>1</v>
      </c>
    </row>
    <row r="461" spans="1:67" ht="15.75" x14ac:dyDescent="0.25">
      <c r="A461" s="112"/>
      <c r="B461" s="145" t="s">
        <v>1534</v>
      </c>
      <c r="C461" s="145" t="s">
        <v>1535</v>
      </c>
      <c r="D461" s="145" t="s">
        <v>26</v>
      </c>
      <c r="E461" s="224">
        <f>VLOOKUP(B461,'Cuadro Control'!C502:J2391,8,FALSE)</f>
        <v>0</v>
      </c>
      <c r="F461" s="146">
        <f t="shared" si="221"/>
        <v>0</v>
      </c>
      <c r="G461" s="147">
        <v>46525</v>
      </c>
      <c r="H461" s="147">
        <v>46532</v>
      </c>
      <c r="I461" s="146">
        <f t="shared" si="222"/>
        <v>0</v>
      </c>
      <c r="J461" s="146">
        <f t="shared" si="222"/>
        <v>0</v>
      </c>
      <c r="K461" s="146">
        <f t="shared" si="222"/>
        <v>0</v>
      </c>
      <c r="L461" s="146">
        <f t="shared" si="222"/>
        <v>0</v>
      </c>
      <c r="M461" s="146">
        <f t="shared" si="222"/>
        <v>0</v>
      </c>
      <c r="N461" s="146">
        <f t="shared" si="222"/>
        <v>0</v>
      </c>
      <c r="O461" s="146">
        <f t="shared" si="222"/>
        <v>0</v>
      </c>
      <c r="P461" s="146">
        <f t="shared" si="222"/>
        <v>0</v>
      </c>
      <c r="Q461" s="146">
        <f t="shared" si="222"/>
        <v>0</v>
      </c>
      <c r="R461" s="146">
        <f t="shared" si="222"/>
        <v>0</v>
      </c>
      <c r="S461" s="146">
        <f t="shared" si="222"/>
        <v>0</v>
      </c>
      <c r="T461" s="146">
        <f t="shared" si="222"/>
        <v>0</v>
      </c>
      <c r="U461" s="146">
        <f t="shared" si="222"/>
        <v>0</v>
      </c>
      <c r="V461" s="146">
        <f t="shared" si="222"/>
        <v>0</v>
      </c>
      <c r="W461" s="146">
        <f t="shared" si="222"/>
        <v>0</v>
      </c>
      <c r="X461" s="146">
        <f t="shared" si="222"/>
        <v>0</v>
      </c>
      <c r="Y461" s="146">
        <f t="shared" si="226"/>
        <v>0</v>
      </c>
      <c r="Z461" s="146">
        <f t="shared" si="226"/>
        <v>0</v>
      </c>
      <c r="AA461" s="146">
        <f t="shared" si="226"/>
        <v>0</v>
      </c>
      <c r="AB461" s="146">
        <f t="shared" si="226"/>
        <v>0</v>
      </c>
      <c r="AC461" s="146">
        <f t="shared" si="226"/>
        <v>0</v>
      </c>
      <c r="AD461" s="146">
        <f t="shared" si="226"/>
        <v>0</v>
      </c>
      <c r="AE461" s="146">
        <f t="shared" si="226"/>
        <v>0</v>
      </c>
      <c r="AF461" s="146">
        <f t="shared" si="226"/>
        <v>0</v>
      </c>
      <c r="AG461" s="146">
        <f t="shared" si="226"/>
        <v>0</v>
      </c>
      <c r="AH461" s="146">
        <f t="shared" si="226"/>
        <v>0</v>
      </c>
      <c r="AI461" s="146">
        <f t="shared" si="226"/>
        <v>0</v>
      </c>
      <c r="AJ461" s="146">
        <f t="shared" si="226"/>
        <v>0</v>
      </c>
      <c r="AK461" s="146">
        <f t="shared" si="226"/>
        <v>0</v>
      </c>
      <c r="AL461" s="146">
        <f t="shared" si="226"/>
        <v>0</v>
      </c>
      <c r="AM461" s="146">
        <f t="shared" si="226"/>
        <v>0</v>
      </c>
      <c r="AN461" s="146">
        <f t="shared" si="226"/>
        <v>0</v>
      </c>
      <c r="AO461" s="146">
        <f t="shared" si="226"/>
        <v>0</v>
      </c>
      <c r="AP461" s="146">
        <f t="shared" si="226"/>
        <v>0</v>
      </c>
      <c r="AQ461" s="146">
        <f t="shared" si="226"/>
        <v>0</v>
      </c>
      <c r="AR461" s="146">
        <f t="shared" si="226"/>
        <v>0</v>
      </c>
      <c r="AS461" s="146">
        <f t="shared" si="226"/>
        <v>0</v>
      </c>
      <c r="AT461" s="146">
        <f t="shared" si="226"/>
        <v>0</v>
      </c>
      <c r="AU461" s="146">
        <f t="shared" si="226"/>
        <v>0</v>
      </c>
      <c r="AV461" s="146">
        <f t="shared" si="226"/>
        <v>0</v>
      </c>
      <c r="AW461" s="146">
        <f t="shared" si="226"/>
        <v>0</v>
      </c>
      <c r="AX461" s="146">
        <f t="shared" si="226"/>
        <v>0</v>
      </c>
      <c r="AY461" s="146">
        <f t="shared" si="226"/>
        <v>0</v>
      </c>
      <c r="AZ461" s="146">
        <f t="shared" si="226"/>
        <v>0</v>
      </c>
      <c r="BA461" s="146">
        <f t="shared" si="226"/>
        <v>0</v>
      </c>
      <c r="BB461" s="146">
        <f t="shared" si="226"/>
        <v>0.5</v>
      </c>
      <c r="BC461" s="146">
        <f t="shared" si="226"/>
        <v>1</v>
      </c>
      <c r="BD461" s="146">
        <f t="shared" si="226"/>
        <v>1</v>
      </c>
      <c r="BE461" s="146">
        <f t="shared" si="225"/>
        <v>1</v>
      </c>
      <c r="BF461" s="146">
        <f t="shared" si="225"/>
        <v>1</v>
      </c>
      <c r="BG461" s="146">
        <f t="shared" si="225"/>
        <v>1</v>
      </c>
      <c r="BH461" s="146">
        <f t="shared" si="225"/>
        <v>1</v>
      </c>
      <c r="BI461" s="146">
        <f t="shared" si="225"/>
        <v>1</v>
      </c>
      <c r="BJ461" s="146">
        <f t="shared" si="225"/>
        <v>1</v>
      </c>
      <c r="BK461" s="146">
        <f t="shared" si="225"/>
        <v>1</v>
      </c>
      <c r="BL461" s="146">
        <f t="shared" si="225"/>
        <v>1</v>
      </c>
      <c r="BM461" s="146">
        <f t="shared" si="225"/>
        <v>1</v>
      </c>
      <c r="BN461" s="146">
        <f t="shared" si="225"/>
        <v>1</v>
      </c>
      <c r="BO461" s="146">
        <f t="shared" si="225"/>
        <v>1</v>
      </c>
    </row>
    <row r="462" spans="1:67" ht="15.75" x14ac:dyDescent="0.25">
      <c r="A462" s="112"/>
      <c r="B462" s="145" t="s">
        <v>1536</v>
      </c>
      <c r="C462" s="145" t="s">
        <v>2072</v>
      </c>
      <c r="D462" s="145" t="s">
        <v>6</v>
      </c>
      <c r="E462" s="224">
        <f>VLOOKUP(B462,'Cuadro Control'!C503:J2392,8,FALSE)</f>
        <v>52736347.43270281</v>
      </c>
      <c r="F462" s="146">
        <f t="shared" si="221"/>
        <v>9.933624348213644E-3</v>
      </c>
      <c r="G462" s="147">
        <v>46532</v>
      </c>
      <c r="H462" s="147">
        <v>46535</v>
      </c>
      <c r="I462" s="146">
        <f t="shared" si="222"/>
        <v>0</v>
      </c>
      <c r="J462" s="146">
        <f t="shared" si="222"/>
        <v>0</v>
      </c>
      <c r="K462" s="146">
        <f t="shared" si="222"/>
        <v>0</v>
      </c>
      <c r="L462" s="146">
        <f t="shared" si="222"/>
        <v>0</v>
      </c>
      <c r="M462" s="146">
        <f t="shared" si="222"/>
        <v>0</v>
      </c>
      <c r="N462" s="146">
        <f t="shared" si="222"/>
        <v>0</v>
      </c>
      <c r="O462" s="146">
        <f t="shared" si="222"/>
        <v>0</v>
      </c>
      <c r="P462" s="146">
        <f t="shared" si="222"/>
        <v>0</v>
      </c>
      <c r="Q462" s="146">
        <f t="shared" si="222"/>
        <v>0</v>
      </c>
      <c r="R462" s="146">
        <f t="shared" si="222"/>
        <v>0</v>
      </c>
      <c r="S462" s="146">
        <f t="shared" si="222"/>
        <v>0</v>
      </c>
      <c r="T462" s="146">
        <f t="shared" si="222"/>
        <v>0</v>
      </c>
      <c r="U462" s="146">
        <f t="shared" si="222"/>
        <v>0</v>
      </c>
      <c r="V462" s="146">
        <f t="shared" si="222"/>
        <v>0</v>
      </c>
      <c r="W462" s="146">
        <f t="shared" si="222"/>
        <v>0</v>
      </c>
      <c r="X462" s="146">
        <f t="shared" si="222"/>
        <v>0</v>
      </c>
      <c r="Y462" s="146">
        <f t="shared" si="226"/>
        <v>0</v>
      </c>
      <c r="Z462" s="146">
        <f t="shared" si="226"/>
        <v>0</v>
      </c>
      <c r="AA462" s="146">
        <f t="shared" si="226"/>
        <v>0</v>
      </c>
      <c r="AB462" s="146">
        <f t="shared" si="226"/>
        <v>0</v>
      </c>
      <c r="AC462" s="146">
        <f t="shared" si="226"/>
        <v>0</v>
      </c>
      <c r="AD462" s="146">
        <f t="shared" si="226"/>
        <v>0</v>
      </c>
      <c r="AE462" s="146">
        <f t="shared" si="226"/>
        <v>0</v>
      </c>
      <c r="AF462" s="146">
        <f t="shared" si="226"/>
        <v>0</v>
      </c>
      <c r="AG462" s="146">
        <f t="shared" si="226"/>
        <v>0</v>
      </c>
      <c r="AH462" s="146">
        <f t="shared" si="226"/>
        <v>0</v>
      </c>
      <c r="AI462" s="146">
        <f t="shared" si="226"/>
        <v>0</v>
      </c>
      <c r="AJ462" s="146">
        <f t="shared" si="226"/>
        <v>0</v>
      </c>
      <c r="AK462" s="146">
        <f t="shared" si="226"/>
        <v>0</v>
      </c>
      <c r="AL462" s="146">
        <f t="shared" si="226"/>
        <v>0</v>
      </c>
      <c r="AM462" s="146">
        <f t="shared" si="226"/>
        <v>0</v>
      </c>
      <c r="AN462" s="146">
        <f t="shared" si="226"/>
        <v>0</v>
      </c>
      <c r="AO462" s="146">
        <f t="shared" si="226"/>
        <v>0</v>
      </c>
      <c r="AP462" s="146">
        <f t="shared" si="226"/>
        <v>0</v>
      </c>
      <c r="AQ462" s="146">
        <f t="shared" si="226"/>
        <v>0</v>
      </c>
      <c r="AR462" s="146">
        <f t="shared" si="226"/>
        <v>0</v>
      </c>
      <c r="AS462" s="146">
        <f t="shared" si="226"/>
        <v>0</v>
      </c>
      <c r="AT462" s="146">
        <f t="shared" si="226"/>
        <v>0</v>
      </c>
      <c r="AU462" s="146">
        <f t="shared" si="226"/>
        <v>0</v>
      </c>
      <c r="AV462" s="146">
        <f t="shared" si="226"/>
        <v>0</v>
      </c>
      <c r="AW462" s="146">
        <f t="shared" si="226"/>
        <v>0</v>
      </c>
      <c r="AX462" s="146">
        <f t="shared" si="226"/>
        <v>0</v>
      </c>
      <c r="AY462" s="146">
        <f t="shared" si="226"/>
        <v>0</v>
      </c>
      <c r="AZ462" s="146">
        <f t="shared" si="226"/>
        <v>0</v>
      </c>
      <c r="BA462" s="146">
        <f t="shared" si="226"/>
        <v>0</v>
      </c>
      <c r="BB462" s="146">
        <f t="shared" si="226"/>
        <v>0</v>
      </c>
      <c r="BC462" s="146">
        <f t="shared" si="226"/>
        <v>1</v>
      </c>
      <c r="BD462" s="146">
        <f t="shared" si="226"/>
        <v>1</v>
      </c>
      <c r="BE462" s="146">
        <f t="shared" si="225"/>
        <v>1</v>
      </c>
      <c r="BF462" s="146">
        <f t="shared" si="225"/>
        <v>1</v>
      </c>
      <c r="BG462" s="146">
        <f t="shared" si="225"/>
        <v>1</v>
      </c>
      <c r="BH462" s="146">
        <f t="shared" si="225"/>
        <v>1</v>
      </c>
      <c r="BI462" s="146">
        <f t="shared" si="225"/>
        <v>1</v>
      </c>
      <c r="BJ462" s="146">
        <f t="shared" si="225"/>
        <v>1</v>
      </c>
      <c r="BK462" s="146">
        <f t="shared" si="225"/>
        <v>1</v>
      </c>
      <c r="BL462" s="146">
        <f t="shared" si="225"/>
        <v>1</v>
      </c>
      <c r="BM462" s="146">
        <f t="shared" si="225"/>
        <v>1</v>
      </c>
      <c r="BN462" s="146">
        <f t="shared" si="225"/>
        <v>1</v>
      </c>
      <c r="BO462" s="146">
        <f t="shared" si="225"/>
        <v>1</v>
      </c>
    </row>
    <row r="463" spans="1:67" ht="31.5" x14ac:dyDescent="0.25">
      <c r="A463" s="112"/>
      <c r="B463" s="145" t="s">
        <v>1537</v>
      </c>
      <c r="C463" s="145" t="s">
        <v>1538</v>
      </c>
      <c r="D463" s="145" t="s">
        <v>19</v>
      </c>
      <c r="E463" s="224">
        <f>VLOOKUP(B463,'Cuadro Control'!C504:J2393,8,FALSE)</f>
        <v>46410609.014634147</v>
      </c>
      <c r="F463" s="146">
        <f t="shared" si="221"/>
        <v>8.742083556535862E-3</v>
      </c>
      <c r="G463" s="147">
        <v>46535</v>
      </c>
      <c r="H463" s="147">
        <v>46539</v>
      </c>
      <c r="I463" s="146">
        <f t="shared" si="222"/>
        <v>0</v>
      </c>
      <c r="J463" s="146">
        <f t="shared" si="222"/>
        <v>0</v>
      </c>
      <c r="K463" s="146">
        <f t="shared" si="222"/>
        <v>0</v>
      </c>
      <c r="L463" s="146">
        <f t="shared" si="222"/>
        <v>0</v>
      </c>
      <c r="M463" s="146">
        <f t="shared" si="222"/>
        <v>0</v>
      </c>
      <c r="N463" s="146">
        <f t="shared" si="222"/>
        <v>0</v>
      </c>
      <c r="O463" s="146">
        <f t="shared" si="222"/>
        <v>0</v>
      </c>
      <c r="P463" s="146">
        <f t="shared" si="222"/>
        <v>0</v>
      </c>
      <c r="Q463" s="146">
        <f t="shared" si="222"/>
        <v>0</v>
      </c>
      <c r="R463" s="146">
        <f t="shared" si="222"/>
        <v>0</v>
      </c>
      <c r="S463" s="146">
        <f t="shared" si="222"/>
        <v>0</v>
      </c>
      <c r="T463" s="146">
        <f t="shared" si="222"/>
        <v>0</v>
      </c>
      <c r="U463" s="146">
        <f t="shared" si="222"/>
        <v>0</v>
      </c>
      <c r="V463" s="146">
        <f t="shared" si="222"/>
        <v>0</v>
      </c>
      <c r="W463" s="146">
        <f t="shared" si="222"/>
        <v>0</v>
      </c>
      <c r="X463" s="146">
        <f t="shared" si="222"/>
        <v>0</v>
      </c>
      <c r="Y463" s="146">
        <f t="shared" si="226"/>
        <v>0</v>
      </c>
      <c r="Z463" s="146">
        <f t="shared" si="226"/>
        <v>0</v>
      </c>
      <c r="AA463" s="146">
        <f t="shared" si="226"/>
        <v>0</v>
      </c>
      <c r="AB463" s="146">
        <f t="shared" si="226"/>
        <v>0</v>
      </c>
      <c r="AC463" s="146">
        <f t="shared" si="226"/>
        <v>0</v>
      </c>
      <c r="AD463" s="146">
        <f t="shared" si="226"/>
        <v>0</v>
      </c>
      <c r="AE463" s="146">
        <f t="shared" si="226"/>
        <v>0</v>
      </c>
      <c r="AF463" s="146">
        <f t="shared" si="226"/>
        <v>0</v>
      </c>
      <c r="AG463" s="146">
        <f t="shared" si="226"/>
        <v>0</v>
      </c>
      <c r="AH463" s="146">
        <f t="shared" si="226"/>
        <v>0</v>
      </c>
      <c r="AI463" s="146">
        <f t="shared" si="226"/>
        <v>0</v>
      </c>
      <c r="AJ463" s="146">
        <f t="shared" si="226"/>
        <v>0</v>
      </c>
      <c r="AK463" s="146">
        <f t="shared" si="226"/>
        <v>0</v>
      </c>
      <c r="AL463" s="146">
        <f t="shared" si="226"/>
        <v>0</v>
      </c>
      <c r="AM463" s="146">
        <f t="shared" si="226"/>
        <v>0</v>
      </c>
      <c r="AN463" s="146">
        <f t="shared" si="226"/>
        <v>0</v>
      </c>
      <c r="AO463" s="146">
        <f t="shared" si="226"/>
        <v>0</v>
      </c>
      <c r="AP463" s="146">
        <f t="shared" si="226"/>
        <v>0</v>
      </c>
      <c r="AQ463" s="146">
        <f t="shared" si="226"/>
        <v>0</v>
      </c>
      <c r="AR463" s="146">
        <f t="shared" si="226"/>
        <v>0</v>
      </c>
      <c r="AS463" s="146">
        <f t="shared" si="226"/>
        <v>0</v>
      </c>
      <c r="AT463" s="146">
        <f t="shared" si="226"/>
        <v>0</v>
      </c>
      <c r="AU463" s="146">
        <f t="shared" si="226"/>
        <v>0</v>
      </c>
      <c r="AV463" s="146">
        <f t="shared" si="226"/>
        <v>0</v>
      </c>
      <c r="AW463" s="146">
        <f t="shared" si="226"/>
        <v>0</v>
      </c>
      <c r="AX463" s="146">
        <f t="shared" si="226"/>
        <v>0</v>
      </c>
      <c r="AY463" s="146">
        <f t="shared" si="226"/>
        <v>0</v>
      </c>
      <c r="AZ463" s="146">
        <f t="shared" si="226"/>
        <v>0</v>
      </c>
      <c r="BA463" s="146">
        <f t="shared" si="226"/>
        <v>0</v>
      </c>
      <c r="BB463" s="146">
        <f t="shared" si="226"/>
        <v>0</v>
      </c>
      <c r="BC463" s="146">
        <f t="shared" si="226"/>
        <v>0.2</v>
      </c>
      <c r="BD463" s="146">
        <f t="shared" si="226"/>
        <v>1</v>
      </c>
      <c r="BE463" s="146">
        <f t="shared" si="225"/>
        <v>1</v>
      </c>
      <c r="BF463" s="146">
        <f t="shared" si="225"/>
        <v>1</v>
      </c>
      <c r="BG463" s="146">
        <f t="shared" si="225"/>
        <v>1</v>
      </c>
      <c r="BH463" s="146">
        <f t="shared" si="225"/>
        <v>1</v>
      </c>
      <c r="BI463" s="146">
        <f t="shared" si="225"/>
        <v>1</v>
      </c>
      <c r="BJ463" s="146">
        <f t="shared" si="225"/>
        <v>1</v>
      </c>
      <c r="BK463" s="146">
        <f t="shared" si="225"/>
        <v>1</v>
      </c>
      <c r="BL463" s="146">
        <f t="shared" si="225"/>
        <v>1</v>
      </c>
      <c r="BM463" s="146">
        <f t="shared" si="225"/>
        <v>1</v>
      </c>
      <c r="BN463" s="146">
        <f t="shared" si="225"/>
        <v>1</v>
      </c>
      <c r="BO463" s="146">
        <f t="shared" si="225"/>
        <v>1</v>
      </c>
    </row>
    <row r="464" spans="1:67" ht="31.5" x14ac:dyDescent="0.25">
      <c r="A464" s="112"/>
      <c r="B464" s="145" t="s">
        <v>1539</v>
      </c>
      <c r="C464" s="145" t="s">
        <v>1540</v>
      </c>
      <c r="D464" s="145" t="s">
        <v>9</v>
      </c>
      <c r="E464" s="224">
        <f>VLOOKUP(B464,'Cuadro Control'!C505:J2394,8,FALSE)</f>
        <v>1587346329.5488234</v>
      </c>
      <c r="F464" s="146">
        <f t="shared" si="221"/>
        <v>0.29899875353285565</v>
      </c>
      <c r="G464" s="147">
        <v>46535</v>
      </c>
      <c r="H464" s="147">
        <v>46548</v>
      </c>
      <c r="I464" s="146">
        <f t="shared" si="222"/>
        <v>0</v>
      </c>
      <c r="J464" s="146">
        <f t="shared" si="222"/>
        <v>0</v>
      </c>
      <c r="K464" s="146">
        <f t="shared" si="222"/>
        <v>0</v>
      </c>
      <c r="L464" s="146">
        <f t="shared" si="222"/>
        <v>0</v>
      </c>
      <c r="M464" s="146">
        <f t="shared" si="222"/>
        <v>0</v>
      </c>
      <c r="N464" s="146">
        <f t="shared" si="222"/>
        <v>0</v>
      </c>
      <c r="O464" s="146">
        <f t="shared" si="222"/>
        <v>0</v>
      </c>
      <c r="P464" s="146">
        <f t="shared" si="222"/>
        <v>0</v>
      </c>
      <c r="Q464" s="146">
        <f t="shared" si="222"/>
        <v>0</v>
      </c>
      <c r="R464" s="146">
        <f t="shared" si="222"/>
        <v>0</v>
      </c>
      <c r="S464" s="146">
        <f t="shared" si="222"/>
        <v>0</v>
      </c>
      <c r="T464" s="146">
        <f t="shared" si="222"/>
        <v>0</v>
      </c>
      <c r="U464" s="146">
        <f t="shared" si="222"/>
        <v>0</v>
      </c>
      <c r="V464" s="146">
        <f t="shared" si="222"/>
        <v>0</v>
      </c>
      <c r="W464" s="146">
        <f t="shared" si="222"/>
        <v>0</v>
      </c>
      <c r="X464" s="146">
        <f t="shared" si="222"/>
        <v>0</v>
      </c>
      <c r="Y464" s="146">
        <f t="shared" si="226"/>
        <v>0</v>
      </c>
      <c r="Z464" s="146">
        <f t="shared" si="226"/>
        <v>0</v>
      </c>
      <c r="AA464" s="146">
        <f t="shared" si="226"/>
        <v>0</v>
      </c>
      <c r="AB464" s="146">
        <f t="shared" si="226"/>
        <v>0</v>
      </c>
      <c r="AC464" s="146">
        <f t="shared" si="226"/>
        <v>0</v>
      </c>
      <c r="AD464" s="146">
        <f t="shared" si="226"/>
        <v>0</v>
      </c>
      <c r="AE464" s="146">
        <f t="shared" si="226"/>
        <v>0</v>
      </c>
      <c r="AF464" s="146">
        <f t="shared" si="226"/>
        <v>0</v>
      </c>
      <c r="AG464" s="146">
        <f t="shared" si="226"/>
        <v>0</v>
      </c>
      <c r="AH464" s="146">
        <f t="shared" si="226"/>
        <v>0</v>
      </c>
      <c r="AI464" s="146">
        <f t="shared" si="226"/>
        <v>0</v>
      </c>
      <c r="AJ464" s="146">
        <f t="shared" si="226"/>
        <v>0</v>
      </c>
      <c r="AK464" s="146">
        <f t="shared" si="226"/>
        <v>0</v>
      </c>
      <c r="AL464" s="146">
        <f t="shared" si="226"/>
        <v>0</v>
      </c>
      <c r="AM464" s="146">
        <f t="shared" si="226"/>
        <v>0</v>
      </c>
      <c r="AN464" s="146">
        <f t="shared" si="226"/>
        <v>0</v>
      </c>
      <c r="AO464" s="146">
        <f t="shared" si="226"/>
        <v>0</v>
      </c>
      <c r="AP464" s="146">
        <f t="shared" si="226"/>
        <v>0</v>
      </c>
      <c r="AQ464" s="146">
        <f t="shared" si="226"/>
        <v>0</v>
      </c>
      <c r="AR464" s="146">
        <f t="shared" si="226"/>
        <v>0</v>
      </c>
      <c r="AS464" s="146">
        <f t="shared" si="226"/>
        <v>0</v>
      </c>
      <c r="AT464" s="146">
        <f t="shared" si="226"/>
        <v>0</v>
      </c>
      <c r="AU464" s="146">
        <f t="shared" si="226"/>
        <v>0</v>
      </c>
      <c r="AV464" s="146">
        <f t="shared" si="226"/>
        <v>0</v>
      </c>
      <c r="AW464" s="146">
        <f t="shared" si="226"/>
        <v>0</v>
      </c>
      <c r="AX464" s="146">
        <f t="shared" si="226"/>
        <v>0</v>
      </c>
      <c r="AY464" s="146">
        <f t="shared" si="226"/>
        <v>0</v>
      </c>
      <c r="AZ464" s="146">
        <f t="shared" si="226"/>
        <v>0</v>
      </c>
      <c r="BA464" s="146">
        <f t="shared" si="226"/>
        <v>0</v>
      </c>
      <c r="BB464" s="146">
        <f t="shared" si="226"/>
        <v>0</v>
      </c>
      <c r="BC464" s="146">
        <f t="shared" si="226"/>
        <v>7.1428571428571425E-2</v>
      </c>
      <c r="BD464" s="146">
        <f t="shared" si="226"/>
        <v>0.5714285714285714</v>
      </c>
      <c r="BE464" s="146">
        <f t="shared" si="225"/>
        <v>1</v>
      </c>
      <c r="BF464" s="146">
        <f t="shared" si="225"/>
        <v>1</v>
      </c>
      <c r="BG464" s="146">
        <f t="shared" si="225"/>
        <v>1</v>
      </c>
      <c r="BH464" s="146">
        <f t="shared" si="225"/>
        <v>1</v>
      </c>
      <c r="BI464" s="146">
        <f t="shared" si="225"/>
        <v>1</v>
      </c>
      <c r="BJ464" s="146">
        <f t="shared" si="225"/>
        <v>1</v>
      </c>
      <c r="BK464" s="146">
        <f t="shared" si="225"/>
        <v>1</v>
      </c>
      <c r="BL464" s="146">
        <f t="shared" si="225"/>
        <v>1</v>
      </c>
      <c r="BM464" s="146">
        <f t="shared" si="225"/>
        <v>1</v>
      </c>
      <c r="BN464" s="146">
        <f t="shared" si="225"/>
        <v>1</v>
      </c>
      <c r="BO464" s="146">
        <f t="shared" si="225"/>
        <v>1</v>
      </c>
    </row>
    <row r="465" spans="1:67" ht="31.5" x14ac:dyDescent="0.25">
      <c r="A465" s="112"/>
      <c r="B465" s="142" t="s">
        <v>1541</v>
      </c>
      <c r="C465" s="142" t="s">
        <v>1542</v>
      </c>
      <c r="D465" s="142" t="s">
        <v>9</v>
      </c>
      <c r="E465" s="223">
        <f>VLOOKUP(B465,'Cuadro Control'!C506:J2395,8,FALSE)</f>
        <v>179532477.23999998</v>
      </c>
      <c r="F465" s="143">
        <f t="shared" si="221"/>
        <v>3.3817438522495219E-2</v>
      </c>
      <c r="G465" s="144">
        <v>46539</v>
      </c>
      <c r="H465" s="144">
        <v>46552</v>
      </c>
      <c r="I465" s="143">
        <f t="shared" si="222"/>
        <v>0</v>
      </c>
      <c r="J465" s="143">
        <f t="shared" si="222"/>
        <v>0</v>
      </c>
      <c r="K465" s="143">
        <f t="shared" si="222"/>
        <v>0</v>
      </c>
      <c r="L465" s="143">
        <f t="shared" si="222"/>
        <v>0</v>
      </c>
      <c r="M465" s="143">
        <f t="shared" si="222"/>
        <v>0</v>
      </c>
      <c r="N465" s="143">
        <f t="shared" si="222"/>
        <v>0</v>
      </c>
      <c r="O465" s="143">
        <f t="shared" si="222"/>
        <v>0</v>
      </c>
      <c r="P465" s="143">
        <f t="shared" si="222"/>
        <v>0</v>
      </c>
      <c r="Q465" s="143">
        <f t="shared" si="222"/>
        <v>0</v>
      </c>
      <c r="R465" s="143">
        <f t="shared" si="222"/>
        <v>0</v>
      </c>
      <c r="S465" s="143">
        <f t="shared" si="222"/>
        <v>0</v>
      </c>
      <c r="T465" s="143">
        <f t="shared" si="222"/>
        <v>0</v>
      </c>
      <c r="U465" s="143">
        <f t="shared" si="222"/>
        <v>0</v>
      </c>
      <c r="V465" s="143">
        <f t="shared" si="222"/>
        <v>0</v>
      </c>
      <c r="W465" s="143">
        <f t="shared" si="222"/>
        <v>0</v>
      </c>
      <c r="X465" s="143">
        <f t="shared" si="222"/>
        <v>0</v>
      </c>
      <c r="Y465" s="143">
        <f t="shared" si="226"/>
        <v>0</v>
      </c>
      <c r="Z465" s="143">
        <f t="shared" si="226"/>
        <v>0</v>
      </c>
      <c r="AA465" s="143">
        <f t="shared" si="226"/>
        <v>0</v>
      </c>
      <c r="AB465" s="143">
        <f t="shared" si="226"/>
        <v>0</v>
      </c>
      <c r="AC465" s="143">
        <f t="shared" si="226"/>
        <v>0</v>
      </c>
      <c r="AD465" s="143">
        <f t="shared" si="226"/>
        <v>0</v>
      </c>
      <c r="AE465" s="143">
        <f t="shared" si="226"/>
        <v>0</v>
      </c>
      <c r="AF465" s="143">
        <f t="shared" si="226"/>
        <v>0</v>
      </c>
      <c r="AG465" s="143">
        <f t="shared" si="226"/>
        <v>0</v>
      </c>
      <c r="AH465" s="143">
        <f t="shared" si="226"/>
        <v>0</v>
      </c>
      <c r="AI465" s="143">
        <f t="shared" si="226"/>
        <v>0</v>
      </c>
      <c r="AJ465" s="143">
        <f t="shared" si="226"/>
        <v>0</v>
      </c>
      <c r="AK465" s="143">
        <f t="shared" si="226"/>
        <v>0</v>
      </c>
      <c r="AL465" s="143">
        <f t="shared" si="226"/>
        <v>0</v>
      </c>
      <c r="AM465" s="143">
        <f t="shared" si="226"/>
        <v>0</v>
      </c>
      <c r="AN465" s="143">
        <f t="shared" si="226"/>
        <v>0</v>
      </c>
      <c r="AO465" s="143">
        <f t="shared" si="226"/>
        <v>0</v>
      </c>
      <c r="AP465" s="143">
        <f t="shared" si="226"/>
        <v>0</v>
      </c>
      <c r="AQ465" s="143">
        <f t="shared" si="226"/>
        <v>0</v>
      </c>
      <c r="AR465" s="143">
        <f t="shared" si="226"/>
        <v>0</v>
      </c>
      <c r="AS465" s="143">
        <f t="shared" si="226"/>
        <v>0</v>
      </c>
      <c r="AT465" s="143">
        <f t="shared" si="226"/>
        <v>0</v>
      </c>
      <c r="AU465" s="143">
        <f t="shared" si="226"/>
        <v>0</v>
      </c>
      <c r="AV465" s="143">
        <f t="shared" si="226"/>
        <v>0</v>
      </c>
      <c r="AW465" s="143">
        <f t="shared" si="226"/>
        <v>0</v>
      </c>
      <c r="AX465" s="143">
        <f t="shared" si="226"/>
        <v>0</v>
      </c>
      <c r="AY465" s="143">
        <f t="shared" si="226"/>
        <v>0</v>
      </c>
      <c r="AZ465" s="143">
        <f t="shared" si="226"/>
        <v>0</v>
      </c>
      <c r="BA465" s="143">
        <f t="shared" si="226"/>
        <v>0</v>
      </c>
      <c r="BB465" s="143">
        <f t="shared" si="226"/>
        <v>0</v>
      </c>
      <c r="BC465" s="143">
        <f t="shared" si="226"/>
        <v>0</v>
      </c>
      <c r="BD465" s="143">
        <f t="shared" si="226"/>
        <v>0.2857142857142857</v>
      </c>
      <c r="BE465" s="143">
        <f t="shared" si="225"/>
        <v>0.7857142857142857</v>
      </c>
      <c r="BF465" s="143">
        <f t="shared" si="225"/>
        <v>1</v>
      </c>
      <c r="BG465" s="143">
        <f t="shared" si="225"/>
        <v>1</v>
      </c>
      <c r="BH465" s="143">
        <f t="shared" si="225"/>
        <v>1</v>
      </c>
      <c r="BI465" s="143">
        <f t="shared" si="225"/>
        <v>1</v>
      </c>
      <c r="BJ465" s="143">
        <f t="shared" si="225"/>
        <v>1</v>
      </c>
      <c r="BK465" s="143">
        <f t="shared" si="225"/>
        <v>1</v>
      </c>
      <c r="BL465" s="143">
        <f t="shared" si="225"/>
        <v>1</v>
      </c>
      <c r="BM465" s="143">
        <f t="shared" si="225"/>
        <v>1</v>
      </c>
      <c r="BN465" s="143">
        <f t="shared" si="225"/>
        <v>1</v>
      </c>
      <c r="BO465" s="143">
        <f t="shared" si="225"/>
        <v>1</v>
      </c>
    </row>
    <row r="466" spans="1:67" ht="15.75" x14ac:dyDescent="0.25">
      <c r="A466" s="112"/>
      <c r="B466" s="148" t="s">
        <v>1543</v>
      </c>
      <c r="C466" s="148" t="s">
        <v>1994</v>
      </c>
      <c r="D466" s="148" t="s">
        <v>3</v>
      </c>
      <c r="E466" s="225">
        <f>VLOOKUP(B466,'Cuadro Control'!C507:J2396,8,FALSE)</f>
        <v>0</v>
      </c>
      <c r="F466" s="149">
        <f>IFERROR(E466/$E$450,0)</f>
        <v>0</v>
      </c>
      <c r="G466" s="150">
        <v>46606</v>
      </c>
      <c r="H466" s="150">
        <v>46606</v>
      </c>
      <c r="I466" s="149">
        <f t="shared" si="222"/>
        <v>0</v>
      </c>
      <c r="J466" s="149">
        <f t="shared" si="222"/>
        <v>0</v>
      </c>
      <c r="K466" s="149">
        <f t="shared" si="222"/>
        <v>0</v>
      </c>
      <c r="L466" s="149">
        <f t="shared" si="222"/>
        <v>0</v>
      </c>
      <c r="M466" s="149">
        <f t="shared" si="222"/>
        <v>0</v>
      </c>
      <c r="N466" s="149">
        <f t="shared" si="222"/>
        <v>0</v>
      </c>
      <c r="O466" s="149">
        <f t="shared" si="222"/>
        <v>0</v>
      </c>
      <c r="P466" s="149">
        <f t="shared" si="222"/>
        <v>0</v>
      </c>
      <c r="Q466" s="149">
        <f t="shared" si="222"/>
        <v>0</v>
      </c>
      <c r="R466" s="149">
        <f t="shared" si="222"/>
        <v>0</v>
      </c>
      <c r="S466" s="149">
        <f t="shared" si="222"/>
        <v>0</v>
      </c>
      <c r="T466" s="149">
        <f t="shared" si="222"/>
        <v>0</v>
      </c>
      <c r="U466" s="149">
        <f t="shared" si="222"/>
        <v>0</v>
      </c>
      <c r="V466" s="149">
        <f t="shared" si="222"/>
        <v>0</v>
      </c>
      <c r="W466" s="149">
        <f t="shared" si="222"/>
        <v>0</v>
      </c>
      <c r="X466" s="149">
        <f t="shared" ref="X466:BO466" si="227">IF($G466=0,0,IF(X$6&lt;$G466,0,IF(X$6&gt;$H466,1,(X$6-$G466+1)/($H466-$G466+1))))</f>
        <v>0</v>
      </c>
      <c r="Y466" s="149">
        <f t="shared" si="227"/>
        <v>0</v>
      </c>
      <c r="Z466" s="149">
        <f t="shared" si="227"/>
        <v>0</v>
      </c>
      <c r="AA466" s="149">
        <f t="shared" si="227"/>
        <v>0</v>
      </c>
      <c r="AB466" s="149">
        <f t="shared" si="227"/>
        <v>0</v>
      </c>
      <c r="AC466" s="149">
        <f t="shared" si="227"/>
        <v>0</v>
      </c>
      <c r="AD466" s="149">
        <f t="shared" si="227"/>
        <v>0</v>
      </c>
      <c r="AE466" s="149">
        <f t="shared" si="227"/>
        <v>0</v>
      </c>
      <c r="AF466" s="149">
        <f t="shared" si="227"/>
        <v>0</v>
      </c>
      <c r="AG466" s="149">
        <f t="shared" si="227"/>
        <v>0</v>
      </c>
      <c r="AH466" s="149">
        <f t="shared" si="227"/>
        <v>0</v>
      </c>
      <c r="AI466" s="149">
        <f t="shared" si="227"/>
        <v>0</v>
      </c>
      <c r="AJ466" s="149">
        <f t="shared" si="227"/>
        <v>0</v>
      </c>
      <c r="AK466" s="149">
        <f t="shared" si="227"/>
        <v>0</v>
      </c>
      <c r="AL466" s="149">
        <f t="shared" si="227"/>
        <v>0</v>
      </c>
      <c r="AM466" s="149">
        <f t="shared" si="227"/>
        <v>0</v>
      </c>
      <c r="AN466" s="149">
        <f t="shared" si="227"/>
        <v>0</v>
      </c>
      <c r="AO466" s="149">
        <f t="shared" si="227"/>
        <v>0</v>
      </c>
      <c r="AP466" s="149">
        <f t="shared" si="227"/>
        <v>0</v>
      </c>
      <c r="AQ466" s="149">
        <f t="shared" si="227"/>
        <v>0</v>
      </c>
      <c r="AR466" s="149">
        <f t="shared" si="227"/>
        <v>0</v>
      </c>
      <c r="AS466" s="149">
        <f t="shared" si="227"/>
        <v>0</v>
      </c>
      <c r="AT466" s="149">
        <f t="shared" si="227"/>
        <v>0</v>
      </c>
      <c r="AU466" s="149">
        <f t="shared" si="227"/>
        <v>0</v>
      </c>
      <c r="AV466" s="149">
        <f t="shared" si="227"/>
        <v>0</v>
      </c>
      <c r="AW466" s="149">
        <f t="shared" si="227"/>
        <v>0</v>
      </c>
      <c r="AX466" s="149">
        <f t="shared" si="227"/>
        <v>0</v>
      </c>
      <c r="AY466" s="149">
        <f t="shared" si="227"/>
        <v>0</v>
      </c>
      <c r="AZ466" s="149">
        <f t="shared" si="227"/>
        <v>0</v>
      </c>
      <c r="BA466" s="149">
        <f t="shared" si="227"/>
        <v>0</v>
      </c>
      <c r="BB466" s="149">
        <f t="shared" si="227"/>
        <v>0</v>
      </c>
      <c r="BC466" s="149">
        <f t="shared" si="227"/>
        <v>0</v>
      </c>
      <c r="BD466" s="149">
        <f t="shared" si="227"/>
        <v>0</v>
      </c>
      <c r="BE466" s="149">
        <f t="shared" si="227"/>
        <v>0</v>
      </c>
      <c r="BF466" s="149">
        <f t="shared" si="227"/>
        <v>0</v>
      </c>
      <c r="BG466" s="149">
        <f t="shared" si="227"/>
        <v>0</v>
      </c>
      <c r="BH466" s="149">
        <f t="shared" si="227"/>
        <v>0</v>
      </c>
      <c r="BI466" s="149">
        <f t="shared" si="227"/>
        <v>0</v>
      </c>
      <c r="BJ466" s="149">
        <f t="shared" si="227"/>
        <v>0</v>
      </c>
      <c r="BK466" s="149">
        <f t="shared" si="227"/>
        <v>0</v>
      </c>
      <c r="BL466" s="149">
        <f t="shared" si="227"/>
        <v>0</v>
      </c>
      <c r="BM466" s="149">
        <f t="shared" si="227"/>
        <v>0</v>
      </c>
      <c r="BN466" s="149">
        <f t="shared" si="227"/>
        <v>1</v>
      </c>
      <c r="BO466" s="149">
        <f t="shared" si="227"/>
        <v>1</v>
      </c>
    </row>
    <row r="467" spans="1:67" ht="15.75" x14ac:dyDescent="0.25">
      <c r="A467" s="112"/>
      <c r="B467" s="151" t="s">
        <v>1544</v>
      </c>
      <c r="C467" s="151" t="s">
        <v>1545</v>
      </c>
      <c r="D467" s="151" t="s">
        <v>38</v>
      </c>
      <c r="E467" s="226">
        <f>SUM(E468:E483)</f>
        <v>5308872732.0543728</v>
      </c>
      <c r="F467" s="152">
        <f>IFERROR(E467/$E$109,0)</f>
        <v>2.9408554574576196E-2</v>
      </c>
      <c r="G467" s="153">
        <v>46419</v>
      </c>
      <c r="H467" s="153">
        <v>46606</v>
      </c>
      <c r="I467" s="152">
        <f>SUMPRODUCT($F468:$F482,I468:I482)</f>
        <v>0</v>
      </c>
      <c r="J467" s="152">
        <f t="shared" ref="J467:BO467" si="228">SUMPRODUCT($F468:$F482,J468:J482)</f>
        <v>0</v>
      </c>
      <c r="K467" s="152">
        <f t="shared" si="228"/>
        <v>0</v>
      </c>
      <c r="L467" s="152">
        <f t="shared" si="228"/>
        <v>0</v>
      </c>
      <c r="M467" s="152">
        <f t="shared" si="228"/>
        <v>0</v>
      </c>
      <c r="N467" s="152">
        <f t="shared" si="228"/>
        <v>0</v>
      </c>
      <c r="O467" s="152">
        <f t="shared" si="228"/>
        <v>0</v>
      </c>
      <c r="P467" s="152">
        <f t="shared" si="228"/>
        <v>0</v>
      </c>
      <c r="Q467" s="152">
        <f t="shared" si="228"/>
        <v>0</v>
      </c>
      <c r="R467" s="152">
        <f t="shared" si="228"/>
        <v>0</v>
      </c>
      <c r="S467" s="152">
        <f t="shared" si="228"/>
        <v>0</v>
      </c>
      <c r="T467" s="152">
        <f t="shared" si="228"/>
        <v>0</v>
      </c>
      <c r="U467" s="152">
        <f t="shared" si="228"/>
        <v>0</v>
      </c>
      <c r="V467" s="152">
        <f t="shared" si="228"/>
        <v>0</v>
      </c>
      <c r="W467" s="152">
        <f t="shared" si="228"/>
        <v>0</v>
      </c>
      <c r="X467" s="152">
        <f t="shared" si="228"/>
        <v>0</v>
      </c>
      <c r="Y467" s="152">
        <f t="shared" si="228"/>
        <v>0</v>
      </c>
      <c r="Z467" s="152">
        <f t="shared" si="228"/>
        <v>0</v>
      </c>
      <c r="AA467" s="152">
        <f t="shared" si="228"/>
        <v>0</v>
      </c>
      <c r="AB467" s="152">
        <f t="shared" si="228"/>
        <v>0</v>
      </c>
      <c r="AC467" s="152">
        <f t="shared" si="228"/>
        <v>0</v>
      </c>
      <c r="AD467" s="152">
        <f t="shared" si="228"/>
        <v>0</v>
      </c>
      <c r="AE467" s="152">
        <f t="shared" si="228"/>
        <v>0</v>
      </c>
      <c r="AF467" s="152">
        <f t="shared" si="228"/>
        <v>0</v>
      </c>
      <c r="AG467" s="152">
        <f t="shared" si="228"/>
        <v>0</v>
      </c>
      <c r="AH467" s="152">
        <f t="shared" si="228"/>
        <v>0</v>
      </c>
      <c r="AI467" s="152">
        <f t="shared" si="228"/>
        <v>0</v>
      </c>
      <c r="AJ467" s="152">
        <f t="shared" si="228"/>
        <v>0</v>
      </c>
      <c r="AK467" s="152">
        <f t="shared" si="228"/>
        <v>0</v>
      </c>
      <c r="AL467" s="152">
        <f t="shared" si="228"/>
        <v>0</v>
      </c>
      <c r="AM467" s="152">
        <f t="shared" si="228"/>
        <v>8.7141099111024359E-3</v>
      </c>
      <c r="AN467" s="152">
        <f t="shared" si="228"/>
        <v>1.5685397839984384E-2</v>
      </c>
      <c r="AO467" s="152">
        <f t="shared" si="228"/>
        <v>2.2223184703489773E-2</v>
      </c>
      <c r="AP467" s="152">
        <f t="shared" si="228"/>
        <v>6.7987692748027503E-2</v>
      </c>
      <c r="AQ467" s="152">
        <f t="shared" si="228"/>
        <v>0.12461587214543901</v>
      </c>
      <c r="AR467" s="152">
        <f t="shared" si="228"/>
        <v>0.1814926112303839</v>
      </c>
      <c r="AS467" s="152">
        <f t="shared" si="228"/>
        <v>0.26439062293900295</v>
      </c>
      <c r="AT467" s="152">
        <f t="shared" si="228"/>
        <v>0.34052878022238015</v>
      </c>
      <c r="AU467" s="152">
        <f t="shared" si="228"/>
        <v>0.41666693750575734</v>
      </c>
      <c r="AV467" s="152">
        <f t="shared" si="228"/>
        <v>0.41666693750575734</v>
      </c>
      <c r="AW467" s="152">
        <f t="shared" si="228"/>
        <v>0.41666693750575734</v>
      </c>
      <c r="AX467" s="152">
        <f t="shared" si="228"/>
        <v>0.41666693750575734</v>
      </c>
      <c r="AY467" s="152">
        <f t="shared" si="228"/>
        <v>0.41666693750575734</v>
      </c>
      <c r="AZ467" s="152">
        <f t="shared" si="228"/>
        <v>0.41666693750575734</v>
      </c>
      <c r="BA467" s="152">
        <f t="shared" si="228"/>
        <v>0.41666693750575734</v>
      </c>
      <c r="BB467" s="152">
        <f t="shared" si="228"/>
        <v>0.64850810003989967</v>
      </c>
      <c r="BC467" s="152">
        <f t="shared" si="228"/>
        <v>0.65181930815597089</v>
      </c>
      <c r="BD467" s="152">
        <f t="shared" si="228"/>
        <v>0.78267411511564122</v>
      </c>
      <c r="BE467" s="152">
        <f t="shared" si="228"/>
        <v>0.98872752049250168</v>
      </c>
      <c r="BF467" s="152">
        <f t="shared" si="228"/>
        <v>1</v>
      </c>
      <c r="BG467" s="152">
        <f t="shared" si="228"/>
        <v>1</v>
      </c>
      <c r="BH467" s="152">
        <f t="shared" si="228"/>
        <v>1</v>
      </c>
      <c r="BI467" s="152">
        <f t="shared" si="228"/>
        <v>1</v>
      </c>
      <c r="BJ467" s="152">
        <f t="shared" si="228"/>
        <v>1</v>
      </c>
      <c r="BK467" s="152">
        <f t="shared" si="228"/>
        <v>1</v>
      </c>
      <c r="BL467" s="152">
        <f t="shared" si="228"/>
        <v>1</v>
      </c>
      <c r="BM467" s="152">
        <f t="shared" si="228"/>
        <v>1</v>
      </c>
      <c r="BN467" s="152">
        <f t="shared" si="228"/>
        <v>1</v>
      </c>
      <c r="BO467" s="152">
        <f t="shared" si="228"/>
        <v>1</v>
      </c>
    </row>
    <row r="468" spans="1:67" ht="15.75" x14ac:dyDescent="0.25">
      <c r="A468" s="112"/>
      <c r="B468" s="145" t="s">
        <v>1546</v>
      </c>
      <c r="C468" s="145" t="s">
        <v>1547</v>
      </c>
      <c r="D468" s="145" t="s">
        <v>22</v>
      </c>
      <c r="E468" s="224">
        <f>VLOOKUP(B468,'Cuadro Control'!C509:J2398,8,FALSE)</f>
        <v>83271780.884117648</v>
      </c>
      <c r="F468" s="146">
        <f t="shared" ref="F468:F482" si="229">IFERROR(E468/$E$467,0)</f>
        <v>1.5685397839984384E-2</v>
      </c>
      <c r="G468" s="147">
        <v>46419</v>
      </c>
      <c r="H468" s="147">
        <v>46427</v>
      </c>
      <c r="I468" s="146">
        <f t="shared" ref="I468:X483" si="230">IF($G468=0,0,IF(I$6&lt;$G468,0,IF(I$6&gt;$H468,1,(I$6-$G468+1)/($H468-$G468+1))))</f>
        <v>0</v>
      </c>
      <c r="J468" s="146">
        <f t="shared" si="230"/>
        <v>0</v>
      </c>
      <c r="K468" s="146">
        <f t="shared" si="230"/>
        <v>0</v>
      </c>
      <c r="L468" s="146">
        <f t="shared" si="230"/>
        <v>0</v>
      </c>
      <c r="M468" s="146">
        <f t="shared" si="230"/>
        <v>0</v>
      </c>
      <c r="N468" s="146">
        <f t="shared" si="230"/>
        <v>0</v>
      </c>
      <c r="O468" s="146">
        <f t="shared" si="230"/>
        <v>0</v>
      </c>
      <c r="P468" s="146">
        <f t="shared" si="230"/>
        <v>0</v>
      </c>
      <c r="Q468" s="146">
        <f t="shared" si="230"/>
        <v>0</v>
      </c>
      <c r="R468" s="146">
        <f t="shared" si="230"/>
        <v>0</v>
      </c>
      <c r="S468" s="146">
        <f t="shared" si="230"/>
        <v>0</v>
      </c>
      <c r="T468" s="146">
        <f t="shared" si="230"/>
        <v>0</v>
      </c>
      <c r="U468" s="146">
        <f t="shared" si="230"/>
        <v>0</v>
      </c>
      <c r="V468" s="146">
        <f t="shared" si="230"/>
        <v>0</v>
      </c>
      <c r="W468" s="146">
        <f t="shared" si="230"/>
        <v>0</v>
      </c>
      <c r="X468" s="146">
        <f t="shared" si="230"/>
        <v>0</v>
      </c>
      <c r="Y468" s="146">
        <f t="shared" ref="Y468:BD475" si="231">IF($G468=0,0,IF(Y$6&lt;$G468,0,IF(Y$6&gt;$H468,1,(Y$6-$G468+1)/($H468-$G468+1))))</f>
        <v>0</v>
      </c>
      <c r="Z468" s="146">
        <f t="shared" si="231"/>
        <v>0</v>
      </c>
      <c r="AA468" s="146">
        <f t="shared" si="231"/>
        <v>0</v>
      </c>
      <c r="AB468" s="146">
        <f t="shared" si="231"/>
        <v>0</v>
      </c>
      <c r="AC468" s="146">
        <f t="shared" si="231"/>
        <v>0</v>
      </c>
      <c r="AD468" s="146">
        <f t="shared" si="231"/>
        <v>0</v>
      </c>
      <c r="AE468" s="146">
        <f t="shared" si="231"/>
        <v>0</v>
      </c>
      <c r="AF468" s="146">
        <f t="shared" si="231"/>
        <v>0</v>
      </c>
      <c r="AG468" s="146">
        <f t="shared" si="231"/>
        <v>0</v>
      </c>
      <c r="AH468" s="146">
        <f t="shared" si="231"/>
        <v>0</v>
      </c>
      <c r="AI468" s="146">
        <f t="shared" si="231"/>
        <v>0</v>
      </c>
      <c r="AJ468" s="146">
        <f t="shared" si="231"/>
        <v>0</v>
      </c>
      <c r="AK468" s="146">
        <f t="shared" si="231"/>
        <v>0</v>
      </c>
      <c r="AL468" s="146">
        <f t="shared" si="231"/>
        <v>0</v>
      </c>
      <c r="AM468" s="146">
        <f t="shared" si="231"/>
        <v>0.55555555555555558</v>
      </c>
      <c r="AN468" s="146">
        <f t="shared" si="231"/>
        <v>1</v>
      </c>
      <c r="AO468" s="146">
        <f t="shared" si="231"/>
        <v>1</v>
      </c>
      <c r="AP468" s="146">
        <f t="shared" si="231"/>
        <v>1</v>
      </c>
      <c r="AQ468" s="146">
        <f t="shared" si="231"/>
        <v>1</v>
      </c>
      <c r="AR468" s="146">
        <f t="shared" si="231"/>
        <v>1</v>
      </c>
      <c r="AS468" s="146">
        <f t="shared" si="231"/>
        <v>1</v>
      </c>
      <c r="AT468" s="146">
        <f t="shared" si="231"/>
        <v>1</v>
      </c>
      <c r="AU468" s="146">
        <f t="shared" si="231"/>
        <v>1</v>
      </c>
      <c r="AV468" s="146">
        <f t="shared" si="231"/>
        <v>1</v>
      </c>
      <c r="AW468" s="146">
        <f t="shared" si="231"/>
        <v>1</v>
      </c>
      <c r="AX468" s="146">
        <f t="shared" si="231"/>
        <v>1</v>
      </c>
      <c r="AY468" s="146">
        <f t="shared" si="231"/>
        <v>1</v>
      </c>
      <c r="AZ468" s="146">
        <f t="shared" si="231"/>
        <v>1</v>
      </c>
      <c r="BA468" s="146">
        <f t="shared" si="231"/>
        <v>1</v>
      </c>
      <c r="BB468" s="146">
        <f t="shared" si="231"/>
        <v>1</v>
      </c>
      <c r="BC468" s="146">
        <f t="shared" si="231"/>
        <v>1</v>
      </c>
      <c r="BD468" s="146">
        <f t="shared" si="231"/>
        <v>1</v>
      </c>
      <c r="BE468" s="146">
        <f t="shared" ref="BE468:BO474" si="232">IF($G468=0,0,IF(BE$6&lt;$G468,0,IF(BE$6&gt;$H468,1,(BE$6-$G468+1)/($H468-$G468+1))))</f>
        <v>1</v>
      </c>
      <c r="BF468" s="146">
        <f t="shared" si="232"/>
        <v>1</v>
      </c>
      <c r="BG468" s="146">
        <f t="shared" si="232"/>
        <v>1</v>
      </c>
      <c r="BH468" s="146">
        <f t="shared" si="232"/>
        <v>1</v>
      </c>
      <c r="BI468" s="146">
        <f t="shared" si="232"/>
        <v>1</v>
      </c>
      <c r="BJ468" s="146">
        <f t="shared" si="232"/>
        <v>1</v>
      </c>
      <c r="BK468" s="146">
        <f t="shared" si="232"/>
        <v>1</v>
      </c>
      <c r="BL468" s="146">
        <f t="shared" si="232"/>
        <v>1</v>
      </c>
      <c r="BM468" s="146">
        <f t="shared" si="232"/>
        <v>1</v>
      </c>
      <c r="BN468" s="146">
        <f t="shared" si="232"/>
        <v>1</v>
      </c>
      <c r="BO468" s="146">
        <f t="shared" si="232"/>
        <v>1</v>
      </c>
    </row>
    <row r="469" spans="1:67" ht="15.75" x14ac:dyDescent="0.25">
      <c r="A469" s="112"/>
      <c r="B469" s="145" t="s">
        <v>1548</v>
      </c>
      <c r="C469" s="145" t="s">
        <v>1549</v>
      </c>
      <c r="D469" s="145" t="s">
        <v>9</v>
      </c>
      <c r="E469" s="224">
        <f>VLOOKUP(B469,'Cuadro Control'!C510:J2399,8,FALSE)</f>
        <v>312374505.66882348</v>
      </c>
      <c r="F469" s="146">
        <f t="shared" si="229"/>
        <v>5.8840081771548515E-2</v>
      </c>
      <c r="G469" s="147">
        <v>46437</v>
      </c>
      <c r="H469" s="147">
        <v>46445</v>
      </c>
      <c r="I469" s="146">
        <f t="shared" si="230"/>
        <v>0</v>
      </c>
      <c r="J469" s="146">
        <f t="shared" si="230"/>
        <v>0</v>
      </c>
      <c r="K469" s="146">
        <f t="shared" si="230"/>
        <v>0</v>
      </c>
      <c r="L469" s="146">
        <f t="shared" si="230"/>
        <v>0</v>
      </c>
      <c r="M469" s="146">
        <f t="shared" si="230"/>
        <v>0</v>
      </c>
      <c r="N469" s="146">
        <f t="shared" si="230"/>
        <v>0</v>
      </c>
      <c r="O469" s="146">
        <f t="shared" si="230"/>
        <v>0</v>
      </c>
      <c r="P469" s="146">
        <f t="shared" si="230"/>
        <v>0</v>
      </c>
      <c r="Q469" s="146">
        <f t="shared" si="230"/>
        <v>0</v>
      </c>
      <c r="R469" s="146">
        <f t="shared" si="230"/>
        <v>0</v>
      </c>
      <c r="S469" s="146">
        <f t="shared" si="230"/>
        <v>0</v>
      </c>
      <c r="T469" s="146">
        <f t="shared" si="230"/>
        <v>0</v>
      </c>
      <c r="U469" s="146">
        <f t="shared" si="230"/>
        <v>0</v>
      </c>
      <c r="V469" s="146">
        <f t="shared" si="230"/>
        <v>0</v>
      </c>
      <c r="W469" s="146">
        <f t="shared" si="230"/>
        <v>0</v>
      </c>
      <c r="X469" s="146">
        <f t="shared" si="230"/>
        <v>0</v>
      </c>
      <c r="Y469" s="146">
        <f t="shared" si="231"/>
        <v>0</v>
      </c>
      <c r="Z469" s="146">
        <f t="shared" si="231"/>
        <v>0</v>
      </c>
      <c r="AA469" s="146">
        <f t="shared" si="231"/>
        <v>0</v>
      </c>
      <c r="AB469" s="146">
        <f t="shared" si="231"/>
        <v>0</v>
      </c>
      <c r="AC469" s="146">
        <f t="shared" si="231"/>
        <v>0</v>
      </c>
      <c r="AD469" s="146">
        <f t="shared" si="231"/>
        <v>0</v>
      </c>
      <c r="AE469" s="146">
        <f t="shared" si="231"/>
        <v>0</v>
      </c>
      <c r="AF469" s="146">
        <f t="shared" si="231"/>
        <v>0</v>
      </c>
      <c r="AG469" s="146">
        <f t="shared" si="231"/>
        <v>0</v>
      </c>
      <c r="AH469" s="146">
        <f t="shared" si="231"/>
        <v>0</v>
      </c>
      <c r="AI469" s="146">
        <f t="shared" si="231"/>
        <v>0</v>
      </c>
      <c r="AJ469" s="146">
        <f t="shared" si="231"/>
        <v>0</v>
      </c>
      <c r="AK469" s="146">
        <f t="shared" si="231"/>
        <v>0</v>
      </c>
      <c r="AL469" s="146">
        <f t="shared" si="231"/>
        <v>0</v>
      </c>
      <c r="AM469" s="146">
        <f t="shared" si="231"/>
        <v>0</v>
      </c>
      <c r="AN469" s="146">
        <f t="shared" si="231"/>
        <v>0</v>
      </c>
      <c r="AO469" s="146">
        <f t="shared" si="231"/>
        <v>0.1111111111111111</v>
      </c>
      <c r="AP469" s="146">
        <f t="shared" si="231"/>
        <v>0.88888888888888884</v>
      </c>
      <c r="AQ469" s="146">
        <f t="shared" si="231"/>
        <v>1</v>
      </c>
      <c r="AR469" s="146">
        <f t="shared" si="231"/>
        <v>1</v>
      </c>
      <c r="AS469" s="146">
        <f t="shared" si="231"/>
        <v>1</v>
      </c>
      <c r="AT469" s="146">
        <f t="shared" si="231"/>
        <v>1</v>
      </c>
      <c r="AU469" s="146">
        <f t="shared" si="231"/>
        <v>1</v>
      </c>
      <c r="AV469" s="146">
        <f t="shared" si="231"/>
        <v>1</v>
      </c>
      <c r="AW469" s="146">
        <f t="shared" si="231"/>
        <v>1</v>
      </c>
      <c r="AX469" s="146">
        <f t="shared" si="231"/>
        <v>1</v>
      </c>
      <c r="AY469" s="146">
        <f t="shared" si="231"/>
        <v>1</v>
      </c>
      <c r="AZ469" s="146">
        <f t="shared" si="231"/>
        <v>1</v>
      </c>
      <c r="BA469" s="146">
        <f t="shared" si="231"/>
        <v>1</v>
      </c>
      <c r="BB469" s="146">
        <f t="shared" si="231"/>
        <v>1</v>
      </c>
      <c r="BC469" s="146">
        <f t="shared" si="231"/>
        <v>1</v>
      </c>
      <c r="BD469" s="146">
        <f t="shared" si="231"/>
        <v>1</v>
      </c>
      <c r="BE469" s="146">
        <f t="shared" si="232"/>
        <v>1</v>
      </c>
      <c r="BF469" s="146">
        <f t="shared" si="232"/>
        <v>1</v>
      </c>
      <c r="BG469" s="146">
        <f t="shared" si="232"/>
        <v>1</v>
      </c>
      <c r="BH469" s="146">
        <f t="shared" si="232"/>
        <v>1</v>
      </c>
      <c r="BI469" s="146">
        <f t="shared" si="232"/>
        <v>1</v>
      </c>
      <c r="BJ469" s="146">
        <f t="shared" si="232"/>
        <v>1</v>
      </c>
      <c r="BK469" s="146">
        <f t="shared" si="232"/>
        <v>1</v>
      </c>
      <c r="BL469" s="146">
        <f t="shared" si="232"/>
        <v>1</v>
      </c>
      <c r="BM469" s="146">
        <f t="shared" si="232"/>
        <v>1</v>
      </c>
      <c r="BN469" s="146">
        <f t="shared" si="232"/>
        <v>1</v>
      </c>
      <c r="BO469" s="146">
        <f t="shared" si="232"/>
        <v>1</v>
      </c>
    </row>
    <row r="470" spans="1:67" ht="15.75" x14ac:dyDescent="0.25">
      <c r="A470" s="112"/>
      <c r="B470" s="142" t="s">
        <v>1550</v>
      </c>
      <c r="C470" s="142" t="s">
        <v>1551</v>
      </c>
      <c r="D470" s="142" t="s">
        <v>6</v>
      </c>
      <c r="E470" s="223">
        <f>VLOOKUP(B470,'Cuadro Control'!C511:J2400,8,FALSE)</f>
        <v>9527825.6870364472</v>
      </c>
      <c r="F470" s="143">
        <f t="shared" si="229"/>
        <v>1.794698454439963E-3</v>
      </c>
      <c r="G470" s="144">
        <v>46445</v>
      </c>
      <c r="H470" s="144">
        <v>46448</v>
      </c>
      <c r="I470" s="143">
        <f t="shared" si="230"/>
        <v>0</v>
      </c>
      <c r="J470" s="143">
        <f t="shared" si="230"/>
        <v>0</v>
      </c>
      <c r="K470" s="143">
        <f t="shared" si="230"/>
        <v>0</v>
      </c>
      <c r="L470" s="143">
        <f t="shared" si="230"/>
        <v>0</v>
      </c>
      <c r="M470" s="143">
        <f t="shared" si="230"/>
        <v>0</v>
      </c>
      <c r="N470" s="143">
        <f t="shared" si="230"/>
        <v>0</v>
      </c>
      <c r="O470" s="143">
        <f t="shared" si="230"/>
        <v>0</v>
      </c>
      <c r="P470" s="143">
        <f t="shared" si="230"/>
        <v>0</v>
      </c>
      <c r="Q470" s="143">
        <f t="shared" si="230"/>
        <v>0</v>
      </c>
      <c r="R470" s="143">
        <f t="shared" si="230"/>
        <v>0</v>
      </c>
      <c r="S470" s="143">
        <f t="shared" si="230"/>
        <v>0</v>
      </c>
      <c r="T470" s="143">
        <f t="shared" si="230"/>
        <v>0</v>
      </c>
      <c r="U470" s="143">
        <f t="shared" si="230"/>
        <v>0</v>
      </c>
      <c r="V470" s="143">
        <f t="shared" si="230"/>
        <v>0</v>
      </c>
      <c r="W470" s="143">
        <f t="shared" si="230"/>
        <v>0</v>
      </c>
      <c r="X470" s="143">
        <f t="shared" si="230"/>
        <v>0</v>
      </c>
      <c r="Y470" s="143">
        <f t="shared" si="231"/>
        <v>0</v>
      </c>
      <c r="Z470" s="143">
        <f t="shared" si="231"/>
        <v>0</v>
      </c>
      <c r="AA470" s="143">
        <f t="shared" si="231"/>
        <v>0</v>
      </c>
      <c r="AB470" s="143">
        <f t="shared" si="231"/>
        <v>0</v>
      </c>
      <c r="AC470" s="143">
        <f t="shared" si="231"/>
        <v>0</v>
      </c>
      <c r="AD470" s="143">
        <f t="shared" si="231"/>
        <v>0</v>
      </c>
      <c r="AE470" s="143">
        <f t="shared" si="231"/>
        <v>0</v>
      </c>
      <c r="AF470" s="143">
        <f t="shared" si="231"/>
        <v>0</v>
      </c>
      <c r="AG470" s="143">
        <f t="shared" si="231"/>
        <v>0</v>
      </c>
      <c r="AH470" s="143">
        <f t="shared" si="231"/>
        <v>0</v>
      </c>
      <c r="AI470" s="143">
        <f t="shared" si="231"/>
        <v>0</v>
      </c>
      <c r="AJ470" s="143">
        <f t="shared" si="231"/>
        <v>0</v>
      </c>
      <c r="AK470" s="143">
        <f t="shared" si="231"/>
        <v>0</v>
      </c>
      <c r="AL470" s="143">
        <f t="shared" si="231"/>
        <v>0</v>
      </c>
      <c r="AM470" s="143">
        <f t="shared" si="231"/>
        <v>0</v>
      </c>
      <c r="AN470" s="143">
        <f t="shared" si="231"/>
        <v>0</v>
      </c>
      <c r="AO470" s="143">
        <f t="shared" si="231"/>
        <v>0</v>
      </c>
      <c r="AP470" s="143">
        <f t="shared" si="231"/>
        <v>0</v>
      </c>
      <c r="AQ470" s="143">
        <f t="shared" si="231"/>
        <v>1</v>
      </c>
      <c r="AR470" s="143">
        <f t="shared" si="231"/>
        <v>1</v>
      </c>
      <c r="AS470" s="143">
        <f t="shared" si="231"/>
        <v>1</v>
      </c>
      <c r="AT470" s="143">
        <f t="shared" si="231"/>
        <v>1</v>
      </c>
      <c r="AU470" s="143">
        <f t="shared" si="231"/>
        <v>1</v>
      </c>
      <c r="AV470" s="143">
        <f t="shared" si="231"/>
        <v>1</v>
      </c>
      <c r="AW470" s="143">
        <f t="shared" si="231"/>
        <v>1</v>
      </c>
      <c r="AX470" s="143">
        <f t="shared" si="231"/>
        <v>1</v>
      </c>
      <c r="AY470" s="143">
        <f t="shared" si="231"/>
        <v>1</v>
      </c>
      <c r="AZ470" s="143">
        <f t="shared" si="231"/>
        <v>1</v>
      </c>
      <c r="BA470" s="143">
        <f t="shared" si="231"/>
        <v>1</v>
      </c>
      <c r="BB470" s="143">
        <f t="shared" si="231"/>
        <v>1</v>
      </c>
      <c r="BC470" s="143">
        <f t="shared" si="231"/>
        <v>1</v>
      </c>
      <c r="BD470" s="143">
        <f t="shared" si="231"/>
        <v>1</v>
      </c>
      <c r="BE470" s="143">
        <f t="shared" si="232"/>
        <v>1</v>
      </c>
      <c r="BF470" s="143">
        <f t="shared" si="232"/>
        <v>1</v>
      </c>
      <c r="BG470" s="143">
        <f t="shared" si="232"/>
        <v>1</v>
      </c>
      <c r="BH470" s="143">
        <f t="shared" si="232"/>
        <v>1</v>
      </c>
      <c r="BI470" s="143">
        <f t="shared" si="232"/>
        <v>1</v>
      </c>
      <c r="BJ470" s="143">
        <f t="shared" si="232"/>
        <v>1</v>
      </c>
      <c r="BK470" s="143">
        <f t="shared" si="232"/>
        <v>1</v>
      </c>
      <c r="BL470" s="143">
        <f t="shared" si="232"/>
        <v>1</v>
      </c>
      <c r="BM470" s="143">
        <f t="shared" si="232"/>
        <v>1</v>
      </c>
      <c r="BN470" s="143">
        <f t="shared" si="232"/>
        <v>1</v>
      </c>
      <c r="BO470" s="143">
        <f t="shared" si="232"/>
        <v>1</v>
      </c>
    </row>
    <row r="471" spans="1:67" ht="15.75" x14ac:dyDescent="0.25">
      <c r="A471" s="112"/>
      <c r="B471" s="145" t="s">
        <v>1552</v>
      </c>
      <c r="C471" s="145" t="s">
        <v>1553</v>
      </c>
      <c r="D471" s="145" t="s">
        <v>19</v>
      </c>
      <c r="E471" s="224">
        <f>VLOOKUP(B471,'Cuadro Control'!C512:J2401,8,FALSE)</f>
        <v>320494616.71764702</v>
      </c>
      <c r="F471" s="146">
        <f t="shared" si="229"/>
        <v>6.0369617599332674E-2</v>
      </c>
      <c r="G471" s="147">
        <v>46448</v>
      </c>
      <c r="H471" s="147">
        <v>46452</v>
      </c>
      <c r="I471" s="146">
        <f t="shared" si="230"/>
        <v>0</v>
      </c>
      <c r="J471" s="146">
        <f t="shared" si="230"/>
        <v>0</v>
      </c>
      <c r="K471" s="146">
        <f t="shared" si="230"/>
        <v>0</v>
      </c>
      <c r="L471" s="146">
        <f t="shared" si="230"/>
        <v>0</v>
      </c>
      <c r="M471" s="146">
        <f t="shared" si="230"/>
        <v>0</v>
      </c>
      <c r="N471" s="146">
        <f t="shared" si="230"/>
        <v>0</v>
      </c>
      <c r="O471" s="146">
        <f t="shared" si="230"/>
        <v>0</v>
      </c>
      <c r="P471" s="146">
        <f t="shared" si="230"/>
        <v>0</v>
      </c>
      <c r="Q471" s="146">
        <f t="shared" si="230"/>
        <v>0</v>
      </c>
      <c r="R471" s="146">
        <f t="shared" si="230"/>
        <v>0</v>
      </c>
      <c r="S471" s="146">
        <f t="shared" si="230"/>
        <v>0</v>
      </c>
      <c r="T471" s="146">
        <f t="shared" si="230"/>
        <v>0</v>
      </c>
      <c r="U471" s="146">
        <f t="shared" si="230"/>
        <v>0</v>
      </c>
      <c r="V471" s="146">
        <f t="shared" si="230"/>
        <v>0</v>
      </c>
      <c r="W471" s="146">
        <f t="shared" si="230"/>
        <v>0</v>
      </c>
      <c r="X471" s="146">
        <f t="shared" si="230"/>
        <v>0</v>
      </c>
      <c r="Y471" s="146">
        <f t="shared" si="231"/>
        <v>0</v>
      </c>
      <c r="Z471" s="146">
        <f t="shared" si="231"/>
        <v>0</v>
      </c>
      <c r="AA471" s="146">
        <f t="shared" si="231"/>
        <v>0</v>
      </c>
      <c r="AB471" s="146">
        <f t="shared" si="231"/>
        <v>0</v>
      </c>
      <c r="AC471" s="146">
        <f t="shared" si="231"/>
        <v>0</v>
      </c>
      <c r="AD471" s="146">
        <f t="shared" si="231"/>
        <v>0</v>
      </c>
      <c r="AE471" s="146">
        <f t="shared" si="231"/>
        <v>0</v>
      </c>
      <c r="AF471" s="146">
        <f t="shared" si="231"/>
        <v>0</v>
      </c>
      <c r="AG471" s="146">
        <f t="shared" si="231"/>
        <v>0</v>
      </c>
      <c r="AH471" s="146">
        <f t="shared" si="231"/>
        <v>0</v>
      </c>
      <c r="AI471" s="146">
        <f t="shared" si="231"/>
        <v>0</v>
      </c>
      <c r="AJ471" s="146">
        <f t="shared" si="231"/>
        <v>0</v>
      </c>
      <c r="AK471" s="146">
        <f t="shared" si="231"/>
        <v>0</v>
      </c>
      <c r="AL471" s="146">
        <f t="shared" si="231"/>
        <v>0</v>
      </c>
      <c r="AM471" s="146">
        <f t="shared" si="231"/>
        <v>0</v>
      </c>
      <c r="AN471" s="146">
        <f t="shared" si="231"/>
        <v>0</v>
      </c>
      <c r="AO471" s="146">
        <f t="shared" si="231"/>
        <v>0</v>
      </c>
      <c r="AP471" s="146">
        <f t="shared" si="231"/>
        <v>0</v>
      </c>
      <c r="AQ471" s="146">
        <f t="shared" si="231"/>
        <v>0.8</v>
      </c>
      <c r="AR471" s="146">
        <f t="shared" si="231"/>
        <v>1</v>
      </c>
      <c r="AS471" s="146">
        <f t="shared" si="231"/>
        <v>1</v>
      </c>
      <c r="AT471" s="146">
        <f t="shared" si="231"/>
        <v>1</v>
      </c>
      <c r="AU471" s="146">
        <f t="shared" si="231"/>
        <v>1</v>
      </c>
      <c r="AV471" s="146">
        <f t="shared" si="231"/>
        <v>1</v>
      </c>
      <c r="AW471" s="146">
        <f t="shared" si="231"/>
        <v>1</v>
      </c>
      <c r="AX471" s="146">
        <f t="shared" si="231"/>
        <v>1</v>
      </c>
      <c r="AY471" s="146">
        <f t="shared" si="231"/>
        <v>1</v>
      </c>
      <c r="AZ471" s="146">
        <f t="shared" si="231"/>
        <v>1</v>
      </c>
      <c r="BA471" s="146">
        <f t="shared" si="231"/>
        <v>1</v>
      </c>
      <c r="BB471" s="146">
        <f t="shared" si="231"/>
        <v>1</v>
      </c>
      <c r="BC471" s="146">
        <f t="shared" si="231"/>
        <v>1</v>
      </c>
      <c r="BD471" s="146">
        <f t="shared" si="231"/>
        <v>1</v>
      </c>
      <c r="BE471" s="146">
        <f t="shared" si="232"/>
        <v>1</v>
      </c>
      <c r="BF471" s="146">
        <f t="shared" si="232"/>
        <v>1</v>
      </c>
      <c r="BG471" s="146">
        <f t="shared" si="232"/>
        <v>1</v>
      </c>
      <c r="BH471" s="146">
        <f t="shared" si="232"/>
        <v>1</v>
      </c>
      <c r="BI471" s="146">
        <f t="shared" si="232"/>
        <v>1</v>
      </c>
      <c r="BJ471" s="146">
        <f t="shared" si="232"/>
        <v>1</v>
      </c>
      <c r="BK471" s="146">
        <f t="shared" si="232"/>
        <v>1</v>
      </c>
      <c r="BL471" s="146">
        <f t="shared" si="232"/>
        <v>1</v>
      </c>
      <c r="BM471" s="146">
        <f t="shared" si="232"/>
        <v>1</v>
      </c>
      <c r="BN471" s="146">
        <f t="shared" si="232"/>
        <v>1</v>
      </c>
      <c r="BO471" s="146">
        <f t="shared" si="232"/>
        <v>1</v>
      </c>
    </row>
    <row r="472" spans="1:67" ht="15.75" x14ac:dyDescent="0.25">
      <c r="A472" s="112"/>
      <c r="B472" s="145" t="s">
        <v>1554</v>
      </c>
      <c r="C472" s="145" t="s">
        <v>1555</v>
      </c>
      <c r="D472" s="145" t="s">
        <v>8</v>
      </c>
      <c r="E472" s="224">
        <f>VLOOKUP(B472,'Cuadro Control'!C513:J2402,8,FALSE)</f>
        <v>94303618.549411759</v>
      </c>
      <c r="F472" s="146">
        <f t="shared" si="229"/>
        <v>1.7763397864110998E-2</v>
      </c>
      <c r="G472" s="147">
        <v>46452</v>
      </c>
      <c r="H472" s="147">
        <v>46455</v>
      </c>
      <c r="I472" s="146">
        <f t="shared" si="230"/>
        <v>0</v>
      </c>
      <c r="J472" s="146">
        <f t="shared" si="230"/>
        <v>0</v>
      </c>
      <c r="K472" s="146">
        <f t="shared" si="230"/>
        <v>0</v>
      </c>
      <c r="L472" s="146">
        <f t="shared" si="230"/>
        <v>0</v>
      </c>
      <c r="M472" s="146">
        <f t="shared" si="230"/>
        <v>0</v>
      </c>
      <c r="N472" s="146">
        <f t="shared" si="230"/>
        <v>0</v>
      </c>
      <c r="O472" s="146">
        <f t="shared" si="230"/>
        <v>0</v>
      </c>
      <c r="P472" s="146">
        <f t="shared" si="230"/>
        <v>0</v>
      </c>
      <c r="Q472" s="146">
        <f t="shared" si="230"/>
        <v>0</v>
      </c>
      <c r="R472" s="146">
        <f t="shared" si="230"/>
        <v>0</v>
      </c>
      <c r="S472" s="146">
        <f t="shared" si="230"/>
        <v>0</v>
      </c>
      <c r="T472" s="146">
        <f t="shared" si="230"/>
        <v>0</v>
      </c>
      <c r="U472" s="146">
        <f t="shared" si="230"/>
        <v>0</v>
      </c>
      <c r="V472" s="146">
        <f t="shared" si="230"/>
        <v>0</v>
      </c>
      <c r="W472" s="146">
        <f t="shared" si="230"/>
        <v>0</v>
      </c>
      <c r="X472" s="146">
        <f t="shared" si="230"/>
        <v>0</v>
      </c>
      <c r="Y472" s="146">
        <f t="shared" si="231"/>
        <v>0</v>
      </c>
      <c r="Z472" s="146">
        <f t="shared" si="231"/>
        <v>0</v>
      </c>
      <c r="AA472" s="146">
        <f t="shared" si="231"/>
        <v>0</v>
      </c>
      <c r="AB472" s="146">
        <f t="shared" si="231"/>
        <v>0</v>
      </c>
      <c r="AC472" s="146">
        <f t="shared" si="231"/>
        <v>0</v>
      </c>
      <c r="AD472" s="146">
        <f t="shared" si="231"/>
        <v>0</v>
      </c>
      <c r="AE472" s="146">
        <f t="shared" si="231"/>
        <v>0</v>
      </c>
      <c r="AF472" s="146">
        <f t="shared" si="231"/>
        <v>0</v>
      </c>
      <c r="AG472" s="146">
        <f t="shared" si="231"/>
        <v>0</v>
      </c>
      <c r="AH472" s="146">
        <f t="shared" si="231"/>
        <v>0</v>
      </c>
      <c r="AI472" s="146">
        <f t="shared" si="231"/>
        <v>0</v>
      </c>
      <c r="AJ472" s="146">
        <f t="shared" si="231"/>
        <v>0</v>
      </c>
      <c r="AK472" s="146">
        <f t="shared" si="231"/>
        <v>0</v>
      </c>
      <c r="AL472" s="146">
        <f t="shared" si="231"/>
        <v>0</v>
      </c>
      <c r="AM472" s="146">
        <f t="shared" si="231"/>
        <v>0</v>
      </c>
      <c r="AN472" s="146">
        <f t="shared" si="231"/>
        <v>0</v>
      </c>
      <c r="AO472" s="146">
        <f t="shared" si="231"/>
        <v>0</v>
      </c>
      <c r="AP472" s="146">
        <f t="shared" si="231"/>
        <v>0</v>
      </c>
      <c r="AQ472" s="146">
        <f t="shared" si="231"/>
        <v>0</v>
      </c>
      <c r="AR472" s="146">
        <f t="shared" si="231"/>
        <v>1</v>
      </c>
      <c r="AS472" s="146">
        <f t="shared" si="231"/>
        <v>1</v>
      </c>
      <c r="AT472" s="146">
        <f t="shared" si="231"/>
        <v>1</v>
      </c>
      <c r="AU472" s="146">
        <f t="shared" si="231"/>
        <v>1</v>
      </c>
      <c r="AV472" s="146">
        <f t="shared" si="231"/>
        <v>1</v>
      </c>
      <c r="AW472" s="146">
        <f t="shared" si="231"/>
        <v>1</v>
      </c>
      <c r="AX472" s="146">
        <f t="shared" si="231"/>
        <v>1</v>
      </c>
      <c r="AY472" s="146">
        <f t="shared" si="231"/>
        <v>1</v>
      </c>
      <c r="AZ472" s="146">
        <f t="shared" si="231"/>
        <v>1</v>
      </c>
      <c r="BA472" s="146">
        <f t="shared" si="231"/>
        <v>1</v>
      </c>
      <c r="BB472" s="146">
        <f t="shared" si="231"/>
        <v>1</v>
      </c>
      <c r="BC472" s="146">
        <f t="shared" si="231"/>
        <v>1</v>
      </c>
      <c r="BD472" s="146">
        <f t="shared" si="231"/>
        <v>1</v>
      </c>
      <c r="BE472" s="146">
        <f t="shared" si="232"/>
        <v>1</v>
      </c>
      <c r="BF472" s="146">
        <f t="shared" si="232"/>
        <v>1</v>
      </c>
      <c r="BG472" s="146">
        <f t="shared" si="232"/>
        <v>1</v>
      </c>
      <c r="BH472" s="146">
        <f t="shared" si="232"/>
        <v>1</v>
      </c>
      <c r="BI472" s="146">
        <f t="shared" si="232"/>
        <v>1</v>
      </c>
      <c r="BJ472" s="146">
        <f t="shared" si="232"/>
        <v>1</v>
      </c>
      <c r="BK472" s="146">
        <f t="shared" si="232"/>
        <v>1</v>
      </c>
      <c r="BL472" s="146">
        <f t="shared" si="232"/>
        <v>1</v>
      </c>
      <c r="BM472" s="146">
        <f t="shared" si="232"/>
        <v>1</v>
      </c>
      <c r="BN472" s="146">
        <f t="shared" si="232"/>
        <v>1</v>
      </c>
      <c r="BO472" s="146">
        <f t="shared" si="232"/>
        <v>1</v>
      </c>
    </row>
    <row r="473" spans="1:67" ht="15.75" x14ac:dyDescent="0.25">
      <c r="A473" s="112"/>
      <c r="B473" s="145" t="s">
        <v>1556</v>
      </c>
      <c r="C473" s="145" t="s">
        <v>1557</v>
      </c>
      <c r="D473" s="145" t="s">
        <v>26</v>
      </c>
      <c r="E473" s="224">
        <f>VLOOKUP(B473,'Cuadro Control'!C514:J2403,8,FALSE)</f>
        <v>179436034.15411764</v>
      </c>
      <c r="F473" s="146">
        <f t="shared" si="229"/>
        <v>3.3799272126209236E-2</v>
      </c>
      <c r="G473" s="147">
        <v>46455</v>
      </c>
      <c r="H473" s="147">
        <v>46459</v>
      </c>
      <c r="I473" s="146">
        <f t="shared" si="230"/>
        <v>0</v>
      </c>
      <c r="J473" s="146">
        <f t="shared" si="230"/>
        <v>0</v>
      </c>
      <c r="K473" s="146">
        <f t="shared" si="230"/>
        <v>0</v>
      </c>
      <c r="L473" s="146">
        <f t="shared" si="230"/>
        <v>0</v>
      </c>
      <c r="M473" s="146">
        <f t="shared" si="230"/>
        <v>0</v>
      </c>
      <c r="N473" s="146">
        <f t="shared" si="230"/>
        <v>0</v>
      </c>
      <c r="O473" s="146">
        <f t="shared" si="230"/>
        <v>0</v>
      </c>
      <c r="P473" s="146">
        <f t="shared" si="230"/>
        <v>0</v>
      </c>
      <c r="Q473" s="146">
        <f t="shared" si="230"/>
        <v>0</v>
      </c>
      <c r="R473" s="146">
        <f t="shared" si="230"/>
        <v>0</v>
      </c>
      <c r="S473" s="146">
        <f t="shared" si="230"/>
        <v>0</v>
      </c>
      <c r="T473" s="146">
        <f t="shared" si="230"/>
        <v>0</v>
      </c>
      <c r="U473" s="146">
        <f t="shared" si="230"/>
        <v>0</v>
      </c>
      <c r="V473" s="146">
        <f t="shared" si="230"/>
        <v>0</v>
      </c>
      <c r="W473" s="146">
        <f t="shared" si="230"/>
        <v>0</v>
      </c>
      <c r="X473" s="146">
        <f t="shared" si="230"/>
        <v>0</v>
      </c>
      <c r="Y473" s="146">
        <f t="shared" si="231"/>
        <v>0</v>
      </c>
      <c r="Z473" s="146">
        <f t="shared" si="231"/>
        <v>0</v>
      </c>
      <c r="AA473" s="146">
        <f t="shared" si="231"/>
        <v>0</v>
      </c>
      <c r="AB473" s="146">
        <f t="shared" si="231"/>
        <v>0</v>
      </c>
      <c r="AC473" s="146">
        <f t="shared" si="231"/>
        <v>0</v>
      </c>
      <c r="AD473" s="146">
        <f t="shared" si="231"/>
        <v>0</v>
      </c>
      <c r="AE473" s="146">
        <f t="shared" si="231"/>
        <v>0</v>
      </c>
      <c r="AF473" s="146">
        <f t="shared" si="231"/>
        <v>0</v>
      </c>
      <c r="AG473" s="146">
        <f t="shared" si="231"/>
        <v>0</v>
      </c>
      <c r="AH473" s="146">
        <f t="shared" si="231"/>
        <v>0</v>
      </c>
      <c r="AI473" s="146">
        <f t="shared" si="231"/>
        <v>0</v>
      </c>
      <c r="AJ473" s="146">
        <f t="shared" si="231"/>
        <v>0</v>
      </c>
      <c r="AK473" s="146">
        <f t="shared" si="231"/>
        <v>0</v>
      </c>
      <c r="AL473" s="146">
        <f t="shared" si="231"/>
        <v>0</v>
      </c>
      <c r="AM473" s="146">
        <f t="shared" si="231"/>
        <v>0</v>
      </c>
      <c r="AN473" s="146">
        <f t="shared" si="231"/>
        <v>0</v>
      </c>
      <c r="AO473" s="146">
        <f t="shared" si="231"/>
        <v>0</v>
      </c>
      <c r="AP473" s="146">
        <f t="shared" si="231"/>
        <v>0</v>
      </c>
      <c r="AQ473" s="146">
        <f t="shared" si="231"/>
        <v>0</v>
      </c>
      <c r="AR473" s="146">
        <f t="shared" si="231"/>
        <v>0.8</v>
      </c>
      <c r="AS473" s="146">
        <f t="shared" si="231"/>
        <v>1</v>
      </c>
      <c r="AT473" s="146">
        <f t="shared" si="231"/>
        <v>1</v>
      </c>
      <c r="AU473" s="146">
        <f t="shared" si="231"/>
        <v>1</v>
      </c>
      <c r="AV473" s="146">
        <f t="shared" si="231"/>
        <v>1</v>
      </c>
      <c r="AW473" s="146">
        <f t="shared" si="231"/>
        <v>1</v>
      </c>
      <c r="AX473" s="146">
        <f t="shared" si="231"/>
        <v>1</v>
      </c>
      <c r="AY473" s="146">
        <f t="shared" si="231"/>
        <v>1</v>
      </c>
      <c r="AZ473" s="146">
        <f t="shared" si="231"/>
        <v>1</v>
      </c>
      <c r="BA473" s="146">
        <f t="shared" si="231"/>
        <v>1</v>
      </c>
      <c r="BB473" s="146">
        <f t="shared" si="231"/>
        <v>1</v>
      </c>
      <c r="BC473" s="146">
        <f t="shared" si="231"/>
        <v>1</v>
      </c>
      <c r="BD473" s="146">
        <f t="shared" si="231"/>
        <v>1</v>
      </c>
      <c r="BE473" s="146">
        <f t="shared" si="232"/>
        <v>1</v>
      </c>
      <c r="BF473" s="146">
        <f t="shared" si="232"/>
        <v>1</v>
      </c>
      <c r="BG473" s="146">
        <f t="shared" si="232"/>
        <v>1</v>
      </c>
      <c r="BH473" s="146">
        <f t="shared" si="232"/>
        <v>1</v>
      </c>
      <c r="BI473" s="146">
        <f t="shared" si="232"/>
        <v>1</v>
      </c>
      <c r="BJ473" s="146">
        <f t="shared" si="232"/>
        <v>1</v>
      </c>
      <c r="BK473" s="146">
        <f t="shared" si="232"/>
        <v>1</v>
      </c>
      <c r="BL473" s="146">
        <f t="shared" si="232"/>
        <v>1</v>
      </c>
      <c r="BM473" s="146">
        <f t="shared" si="232"/>
        <v>1</v>
      </c>
      <c r="BN473" s="146">
        <f t="shared" si="232"/>
        <v>1</v>
      </c>
      <c r="BO473" s="146">
        <f t="shared" si="232"/>
        <v>1</v>
      </c>
    </row>
    <row r="474" spans="1:67" ht="15.75" x14ac:dyDescent="0.25">
      <c r="A474" s="112"/>
      <c r="B474" s="145" t="s">
        <v>1558</v>
      </c>
      <c r="C474" s="145" t="s">
        <v>1559</v>
      </c>
      <c r="D474" s="145" t="s">
        <v>730</v>
      </c>
      <c r="E474" s="224">
        <f>VLOOKUP(B474,'Cuadro Control'!C515:J2404,8,FALSE)</f>
        <v>1212623361.2117648</v>
      </c>
      <c r="F474" s="146">
        <f t="shared" si="229"/>
        <v>0.22841447185013161</v>
      </c>
      <c r="G474" s="147">
        <v>46459</v>
      </c>
      <c r="H474" s="147">
        <v>46479</v>
      </c>
      <c r="I474" s="146">
        <f t="shared" si="230"/>
        <v>0</v>
      </c>
      <c r="J474" s="146">
        <f t="shared" si="230"/>
        <v>0</v>
      </c>
      <c r="K474" s="146">
        <f t="shared" si="230"/>
        <v>0</v>
      </c>
      <c r="L474" s="146">
        <f t="shared" si="230"/>
        <v>0</v>
      </c>
      <c r="M474" s="146">
        <f t="shared" si="230"/>
        <v>0</v>
      </c>
      <c r="N474" s="146">
        <f t="shared" si="230"/>
        <v>0</v>
      </c>
      <c r="O474" s="146">
        <f t="shared" si="230"/>
        <v>0</v>
      </c>
      <c r="P474" s="146">
        <f t="shared" si="230"/>
        <v>0</v>
      </c>
      <c r="Q474" s="146">
        <f t="shared" si="230"/>
        <v>0</v>
      </c>
      <c r="R474" s="146">
        <f t="shared" si="230"/>
        <v>0</v>
      </c>
      <c r="S474" s="146">
        <f t="shared" si="230"/>
        <v>0</v>
      </c>
      <c r="T474" s="146">
        <f t="shared" si="230"/>
        <v>0</v>
      </c>
      <c r="U474" s="146">
        <f t="shared" si="230"/>
        <v>0</v>
      </c>
      <c r="V474" s="146">
        <f t="shared" si="230"/>
        <v>0</v>
      </c>
      <c r="W474" s="146">
        <f t="shared" si="230"/>
        <v>0</v>
      </c>
      <c r="X474" s="146">
        <f t="shared" si="230"/>
        <v>0</v>
      </c>
      <c r="Y474" s="146">
        <f t="shared" si="231"/>
        <v>0</v>
      </c>
      <c r="Z474" s="146">
        <f t="shared" si="231"/>
        <v>0</v>
      </c>
      <c r="AA474" s="146">
        <f t="shared" si="231"/>
        <v>0</v>
      </c>
      <c r="AB474" s="146">
        <f t="shared" si="231"/>
        <v>0</v>
      </c>
      <c r="AC474" s="146">
        <f t="shared" si="231"/>
        <v>0</v>
      </c>
      <c r="AD474" s="146">
        <f t="shared" si="231"/>
        <v>0</v>
      </c>
      <c r="AE474" s="146">
        <f t="shared" si="231"/>
        <v>0</v>
      </c>
      <c r="AF474" s="146">
        <f t="shared" si="231"/>
        <v>0</v>
      </c>
      <c r="AG474" s="146">
        <f t="shared" si="231"/>
        <v>0</v>
      </c>
      <c r="AH474" s="146">
        <f t="shared" si="231"/>
        <v>0</v>
      </c>
      <c r="AI474" s="146">
        <f t="shared" si="231"/>
        <v>0</v>
      </c>
      <c r="AJ474" s="146">
        <f t="shared" si="231"/>
        <v>0</v>
      </c>
      <c r="AK474" s="146">
        <f t="shared" si="231"/>
        <v>0</v>
      </c>
      <c r="AL474" s="146">
        <f t="shared" si="231"/>
        <v>0</v>
      </c>
      <c r="AM474" s="146">
        <f t="shared" si="231"/>
        <v>0</v>
      </c>
      <c r="AN474" s="146">
        <f t="shared" si="231"/>
        <v>0</v>
      </c>
      <c r="AO474" s="146">
        <f t="shared" si="231"/>
        <v>0</v>
      </c>
      <c r="AP474" s="146">
        <f t="shared" si="231"/>
        <v>0</v>
      </c>
      <c r="AQ474" s="146">
        <f t="shared" si="231"/>
        <v>0</v>
      </c>
      <c r="AR474" s="146">
        <f t="shared" si="231"/>
        <v>0</v>
      </c>
      <c r="AS474" s="146">
        <f t="shared" si="231"/>
        <v>0.33333333333333331</v>
      </c>
      <c r="AT474" s="146">
        <f t="shared" si="231"/>
        <v>0.66666666666666663</v>
      </c>
      <c r="AU474" s="146">
        <f t="shared" si="231"/>
        <v>1</v>
      </c>
      <c r="AV474" s="146">
        <f t="shared" si="231"/>
        <v>1</v>
      </c>
      <c r="AW474" s="146">
        <f t="shared" si="231"/>
        <v>1</v>
      </c>
      <c r="AX474" s="146">
        <f t="shared" si="231"/>
        <v>1</v>
      </c>
      <c r="AY474" s="146">
        <f t="shared" si="231"/>
        <v>1</v>
      </c>
      <c r="AZ474" s="146">
        <f t="shared" si="231"/>
        <v>1</v>
      </c>
      <c r="BA474" s="146">
        <f t="shared" si="231"/>
        <v>1</v>
      </c>
      <c r="BB474" s="146">
        <f t="shared" si="231"/>
        <v>1</v>
      </c>
      <c r="BC474" s="146">
        <f t="shared" si="231"/>
        <v>1</v>
      </c>
      <c r="BD474" s="146">
        <f t="shared" si="231"/>
        <v>1</v>
      </c>
      <c r="BE474" s="146">
        <f t="shared" si="232"/>
        <v>1</v>
      </c>
      <c r="BF474" s="146">
        <f t="shared" si="232"/>
        <v>1</v>
      </c>
      <c r="BG474" s="146">
        <f t="shared" si="232"/>
        <v>1</v>
      </c>
      <c r="BH474" s="146">
        <f t="shared" si="232"/>
        <v>1</v>
      </c>
      <c r="BI474" s="146">
        <f t="shared" si="232"/>
        <v>1</v>
      </c>
      <c r="BJ474" s="146">
        <f t="shared" si="232"/>
        <v>1</v>
      </c>
      <c r="BK474" s="146">
        <f t="shared" si="232"/>
        <v>1</v>
      </c>
      <c r="BL474" s="146">
        <f t="shared" si="232"/>
        <v>1</v>
      </c>
      <c r="BM474" s="146">
        <f t="shared" si="232"/>
        <v>1</v>
      </c>
      <c r="BN474" s="146">
        <f t="shared" si="232"/>
        <v>1</v>
      </c>
      <c r="BO474" s="146">
        <f t="shared" si="232"/>
        <v>1</v>
      </c>
    </row>
    <row r="475" spans="1:67" ht="15.75" x14ac:dyDescent="0.25">
      <c r="A475" s="112"/>
      <c r="B475" s="145" t="s">
        <v>1560</v>
      </c>
      <c r="C475" s="145" t="s">
        <v>1561</v>
      </c>
      <c r="D475" s="145" t="s">
        <v>6</v>
      </c>
      <c r="E475" s="224">
        <f>VLOOKUP(B475,'Cuadro Control'!C516:J2405,8,FALSE)</f>
        <v>0</v>
      </c>
      <c r="F475" s="146">
        <f t="shared" si="229"/>
        <v>0</v>
      </c>
      <c r="G475" s="147">
        <v>46522</v>
      </c>
      <c r="H475" s="147">
        <v>46526</v>
      </c>
      <c r="I475" s="146">
        <f t="shared" si="230"/>
        <v>0</v>
      </c>
      <c r="J475" s="146">
        <f t="shared" si="230"/>
        <v>0</v>
      </c>
      <c r="K475" s="146">
        <f t="shared" si="230"/>
        <v>0</v>
      </c>
      <c r="L475" s="146">
        <f t="shared" si="230"/>
        <v>0</v>
      </c>
      <c r="M475" s="146">
        <f t="shared" si="230"/>
        <v>0</v>
      </c>
      <c r="N475" s="146">
        <f t="shared" si="230"/>
        <v>0</v>
      </c>
      <c r="O475" s="146">
        <f t="shared" si="230"/>
        <v>0</v>
      </c>
      <c r="P475" s="146">
        <f t="shared" si="230"/>
        <v>0</v>
      </c>
      <c r="Q475" s="146">
        <f t="shared" si="230"/>
        <v>0</v>
      </c>
      <c r="R475" s="146">
        <f t="shared" si="230"/>
        <v>0</v>
      </c>
      <c r="S475" s="146">
        <f t="shared" si="230"/>
        <v>0</v>
      </c>
      <c r="T475" s="146">
        <f t="shared" si="230"/>
        <v>0</v>
      </c>
      <c r="U475" s="146">
        <f t="shared" si="230"/>
        <v>0</v>
      </c>
      <c r="V475" s="146">
        <f t="shared" si="230"/>
        <v>0</v>
      </c>
      <c r="W475" s="146">
        <f t="shared" si="230"/>
        <v>0</v>
      </c>
      <c r="X475" s="146">
        <f t="shared" si="230"/>
        <v>0</v>
      </c>
      <c r="Y475" s="146">
        <f t="shared" si="231"/>
        <v>0</v>
      </c>
      <c r="Z475" s="146">
        <f t="shared" si="231"/>
        <v>0</v>
      </c>
      <c r="AA475" s="146">
        <f t="shared" si="231"/>
        <v>0</v>
      </c>
      <c r="AB475" s="146">
        <f t="shared" si="231"/>
        <v>0</v>
      </c>
      <c r="AC475" s="146">
        <f t="shared" si="231"/>
        <v>0</v>
      </c>
      <c r="AD475" s="146">
        <f t="shared" si="231"/>
        <v>0</v>
      </c>
      <c r="AE475" s="146">
        <f t="shared" si="231"/>
        <v>0</v>
      </c>
      <c r="AF475" s="146">
        <f t="shared" si="231"/>
        <v>0</v>
      </c>
      <c r="AG475" s="146">
        <f t="shared" si="231"/>
        <v>0</v>
      </c>
      <c r="AH475" s="146">
        <f t="shared" si="231"/>
        <v>0</v>
      </c>
      <c r="AI475" s="146">
        <f t="shared" si="231"/>
        <v>0</v>
      </c>
      <c r="AJ475" s="146">
        <f t="shared" si="231"/>
        <v>0</v>
      </c>
      <c r="AK475" s="146">
        <f t="shared" si="231"/>
        <v>0</v>
      </c>
      <c r="AL475" s="146">
        <f t="shared" si="231"/>
        <v>0</v>
      </c>
      <c r="AM475" s="146">
        <f t="shared" si="231"/>
        <v>0</v>
      </c>
      <c r="AN475" s="146">
        <f t="shared" si="231"/>
        <v>0</v>
      </c>
      <c r="AO475" s="146">
        <f t="shared" si="231"/>
        <v>0</v>
      </c>
      <c r="AP475" s="146">
        <f t="shared" si="231"/>
        <v>0</v>
      </c>
      <c r="AQ475" s="146">
        <f t="shared" si="231"/>
        <v>0</v>
      </c>
      <c r="AR475" s="146">
        <f t="shared" si="231"/>
        <v>0</v>
      </c>
      <c r="AS475" s="146">
        <f t="shared" si="231"/>
        <v>0</v>
      </c>
      <c r="AT475" s="146">
        <f t="shared" si="231"/>
        <v>0</v>
      </c>
      <c r="AU475" s="146">
        <f t="shared" si="231"/>
        <v>0</v>
      </c>
      <c r="AV475" s="146">
        <f t="shared" si="231"/>
        <v>0</v>
      </c>
      <c r="AW475" s="146">
        <f t="shared" si="231"/>
        <v>0</v>
      </c>
      <c r="AX475" s="146">
        <f t="shared" si="231"/>
        <v>0</v>
      </c>
      <c r="AY475" s="146">
        <f t="shared" si="231"/>
        <v>0</v>
      </c>
      <c r="AZ475" s="146">
        <f t="shared" si="231"/>
        <v>0</v>
      </c>
      <c r="BA475" s="146">
        <f t="shared" si="231"/>
        <v>0</v>
      </c>
      <c r="BB475" s="146">
        <f t="shared" si="231"/>
        <v>1</v>
      </c>
      <c r="BC475" s="146">
        <f t="shared" si="231"/>
        <v>1</v>
      </c>
      <c r="BD475" s="146">
        <f t="shared" ref="BD475:BO482" si="233">IF($G475=0,0,IF(BD$6&lt;$G475,0,IF(BD$6&gt;$H475,1,(BD$6-$G475+1)/($H475-$G475+1))))</f>
        <v>1</v>
      </c>
      <c r="BE475" s="146">
        <f t="shared" si="233"/>
        <v>1</v>
      </c>
      <c r="BF475" s="146">
        <f t="shared" si="233"/>
        <v>1</v>
      </c>
      <c r="BG475" s="146">
        <f t="shared" si="233"/>
        <v>1</v>
      </c>
      <c r="BH475" s="146">
        <f t="shared" si="233"/>
        <v>1</v>
      </c>
      <c r="BI475" s="146">
        <f t="shared" si="233"/>
        <v>1</v>
      </c>
      <c r="BJ475" s="146">
        <f t="shared" si="233"/>
        <v>1</v>
      </c>
      <c r="BK475" s="146">
        <f t="shared" si="233"/>
        <v>1</v>
      </c>
      <c r="BL475" s="146">
        <f t="shared" si="233"/>
        <v>1</v>
      </c>
      <c r="BM475" s="146">
        <f t="shared" si="233"/>
        <v>1</v>
      </c>
      <c r="BN475" s="146">
        <f t="shared" si="233"/>
        <v>1</v>
      </c>
      <c r="BO475" s="146">
        <f t="shared" si="233"/>
        <v>1</v>
      </c>
    </row>
    <row r="476" spans="1:67" ht="31.5" x14ac:dyDescent="0.25">
      <c r="A476" s="112"/>
      <c r="B476" s="148" t="s">
        <v>1562</v>
      </c>
      <c r="C476" s="148" t="s">
        <v>1563</v>
      </c>
      <c r="D476" s="148" t="s">
        <v>3</v>
      </c>
      <c r="E476" s="225">
        <f>VLOOKUP(B476,'Cuadro Control'!C517:J2406,8,FALSE)</f>
        <v>0</v>
      </c>
      <c r="F476" s="149">
        <f t="shared" si="229"/>
        <v>0</v>
      </c>
      <c r="G476" s="150">
        <v>46526</v>
      </c>
      <c r="H476" s="150">
        <v>46526</v>
      </c>
      <c r="I476" s="149">
        <f t="shared" si="230"/>
        <v>0</v>
      </c>
      <c r="J476" s="149">
        <f t="shared" si="230"/>
        <v>0</v>
      </c>
      <c r="K476" s="149">
        <f t="shared" si="230"/>
        <v>0</v>
      </c>
      <c r="L476" s="149">
        <f t="shared" si="230"/>
        <v>0</v>
      </c>
      <c r="M476" s="149">
        <f t="shared" si="230"/>
        <v>0</v>
      </c>
      <c r="N476" s="149">
        <f t="shared" si="230"/>
        <v>0</v>
      </c>
      <c r="O476" s="149">
        <f t="shared" si="230"/>
        <v>0</v>
      </c>
      <c r="P476" s="149">
        <f t="shared" si="230"/>
        <v>0</v>
      </c>
      <c r="Q476" s="149">
        <f t="shared" si="230"/>
        <v>0</v>
      </c>
      <c r="R476" s="149">
        <f t="shared" si="230"/>
        <v>0</v>
      </c>
      <c r="S476" s="149">
        <f t="shared" si="230"/>
        <v>0</v>
      </c>
      <c r="T476" s="149">
        <f t="shared" si="230"/>
        <v>0</v>
      </c>
      <c r="U476" s="149">
        <f t="shared" si="230"/>
        <v>0</v>
      </c>
      <c r="V476" s="149">
        <f t="shared" si="230"/>
        <v>0</v>
      </c>
      <c r="W476" s="149">
        <f t="shared" si="230"/>
        <v>0</v>
      </c>
      <c r="X476" s="149">
        <f t="shared" si="230"/>
        <v>0</v>
      </c>
      <c r="Y476" s="149">
        <f t="shared" ref="Y476:BD482" si="234">IF($G476=0,0,IF(Y$6&lt;$G476,0,IF(Y$6&gt;$H476,1,(Y$6-$G476+1)/($H476-$G476+1))))</f>
        <v>0</v>
      </c>
      <c r="Z476" s="149">
        <f t="shared" si="234"/>
        <v>0</v>
      </c>
      <c r="AA476" s="149">
        <f t="shared" si="234"/>
        <v>0</v>
      </c>
      <c r="AB476" s="149">
        <f t="shared" si="234"/>
        <v>0</v>
      </c>
      <c r="AC476" s="149">
        <f t="shared" si="234"/>
        <v>0</v>
      </c>
      <c r="AD476" s="149">
        <f t="shared" si="234"/>
        <v>0</v>
      </c>
      <c r="AE476" s="149">
        <f t="shared" si="234"/>
        <v>0</v>
      </c>
      <c r="AF476" s="149">
        <f t="shared" si="234"/>
        <v>0</v>
      </c>
      <c r="AG476" s="149">
        <f t="shared" si="234"/>
        <v>0</v>
      </c>
      <c r="AH476" s="149">
        <f t="shared" si="234"/>
        <v>0</v>
      </c>
      <c r="AI476" s="149">
        <f t="shared" si="234"/>
        <v>0</v>
      </c>
      <c r="AJ476" s="149">
        <f t="shared" si="234"/>
        <v>0</v>
      </c>
      <c r="AK476" s="149">
        <f t="shared" si="234"/>
        <v>0</v>
      </c>
      <c r="AL476" s="149">
        <f t="shared" si="234"/>
        <v>0</v>
      </c>
      <c r="AM476" s="149">
        <f t="shared" si="234"/>
        <v>0</v>
      </c>
      <c r="AN476" s="149">
        <f t="shared" si="234"/>
        <v>0</v>
      </c>
      <c r="AO476" s="149">
        <f t="shared" si="234"/>
        <v>0</v>
      </c>
      <c r="AP476" s="149">
        <f t="shared" si="234"/>
        <v>0</v>
      </c>
      <c r="AQ476" s="149">
        <f t="shared" si="234"/>
        <v>0</v>
      </c>
      <c r="AR476" s="149">
        <f t="shared" si="234"/>
        <v>0</v>
      </c>
      <c r="AS476" s="149">
        <f t="shared" si="234"/>
        <v>0</v>
      </c>
      <c r="AT476" s="149">
        <f t="shared" si="234"/>
        <v>0</v>
      </c>
      <c r="AU476" s="149">
        <f t="shared" si="234"/>
        <v>0</v>
      </c>
      <c r="AV476" s="149">
        <f t="shared" si="234"/>
        <v>0</v>
      </c>
      <c r="AW476" s="149">
        <f t="shared" si="234"/>
        <v>0</v>
      </c>
      <c r="AX476" s="149">
        <f t="shared" si="234"/>
        <v>0</v>
      </c>
      <c r="AY476" s="149">
        <f t="shared" si="234"/>
        <v>0</v>
      </c>
      <c r="AZ476" s="149">
        <f t="shared" si="234"/>
        <v>0</v>
      </c>
      <c r="BA476" s="149">
        <f t="shared" si="234"/>
        <v>0</v>
      </c>
      <c r="BB476" s="149">
        <f t="shared" si="234"/>
        <v>1</v>
      </c>
      <c r="BC476" s="149">
        <f t="shared" si="234"/>
        <v>1</v>
      </c>
      <c r="BD476" s="149">
        <f t="shared" si="234"/>
        <v>1</v>
      </c>
      <c r="BE476" s="149">
        <f t="shared" si="233"/>
        <v>1</v>
      </c>
      <c r="BF476" s="149">
        <f t="shared" si="233"/>
        <v>1</v>
      </c>
      <c r="BG476" s="149">
        <f t="shared" si="233"/>
        <v>1</v>
      </c>
      <c r="BH476" s="149">
        <f t="shared" si="233"/>
        <v>1</v>
      </c>
      <c r="BI476" s="149">
        <f t="shared" si="233"/>
        <v>1</v>
      </c>
      <c r="BJ476" s="149">
        <f t="shared" si="233"/>
        <v>1</v>
      </c>
      <c r="BK476" s="149">
        <f t="shared" si="233"/>
        <v>1</v>
      </c>
      <c r="BL476" s="149">
        <f t="shared" si="233"/>
        <v>1</v>
      </c>
      <c r="BM476" s="149">
        <f t="shared" si="233"/>
        <v>1</v>
      </c>
      <c r="BN476" s="149">
        <f t="shared" si="233"/>
        <v>1</v>
      </c>
      <c r="BO476" s="149">
        <f t="shared" si="233"/>
        <v>1</v>
      </c>
    </row>
    <row r="477" spans="1:67" ht="15.75" x14ac:dyDescent="0.25">
      <c r="A477" s="112"/>
      <c r="B477" s="145" t="s">
        <v>1564</v>
      </c>
      <c r="C477" s="145" t="s">
        <v>1565</v>
      </c>
      <c r="D477" s="145" t="s">
        <v>8</v>
      </c>
      <c r="E477" s="224">
        <f>VLOOKUP(B477,'Cuadro Control'!C518:J2407,8,FALSE)</f>
        <v>1230815225.9452939</v>
      </c>
      <c r="F477" s="146">
        <f t="shared" si="229"/>
        <v>0.2318411625341423</v>
      </c>
      <c r="G477" s="147">
        <v>46526</v>
      </c>
      <c r="H477" s="147">
        <v>46527</v>
      </c>
      <c r="I477" s="146">
        <f t="shared" si="230"/>
        <v>0</v>
      </c>
      <c r="J477" s="146">
        <f t="shared" si="230"/>
        <v>0</v>
      </c>
      <c r="K477" s="146">
        <f t="shared" si="230"/>
        <v>0</v>
      </c>
      <c r="L477" s="146">
        <f t="shared" si="230"/>
        <v>0</v>
      </c>
      <c r="M477" s="146">
        <f t="shared" si="230"/>
        <v>0</v>
      </c>
      <c r="N477" s="146">
        <f t="shared" si="230"/>
        <v>0</v>
      </c>
      <c r="O477" s="146">
        <f t="shared" si="230"/>
        <v>0</v>
      </c>
      <c r="P477" s="146">
        <f t="shared" si="230"/>
        <v>0</v>
      </c>
      <c r="Q477" s="146">
        <f t="shared" si="230"/>
        <v>0</v>
      </c>
      <c r="R477" s="146">
        <f t="shared" si="230"/>
        <v>0</v>
      </c>
      <c r="S477" s="146">
        <f t="shared" si="230"/>
        <v>0</v>
      </c>
      <c r="T477" s="146">
        <f t="shared" si="230"/>
        <v>0</v>
      </c>
      <c r="U477" s="146">
        <f t="shared" si="230"/>
        <v>0</v>
      </c>
      <c r="V477" s="146">
        <f t="shared" si="230"/>
        <v>0</v>
      </c>
      <c r="W477" s="146">
        <f t="shared" si="230"/>
        <v>0</v>
      </c>
      <c r="X477" s="146">
        <f t="shared" si="230"/>
        <v>0</v>
      </c>
      <c r="Y477" s="146">
        <f t="shared" si="234"/>
        <v>0</v>
      </c>
      <c r="Z477" s="146">
        <f t="shared" si="234"/>
        <v>0</v>
      </c>
      <c r="AA477" s="146">
        <f t="shared" si="234"/>
        <v>0</v>
      </c>
      <c r="AB477" s="146">
        <f t="shared" si="234"/>
        <v>0</v>
      </c>
      <c r="AC477" s="146">
        <f t="shared" si="234"/>
        <v>0</v>
      </c>
      <c r="AD477" s="146">
        <f t="shared" si="234"/>
        <v>0</v>
      </c>
      <c r="AE477" s="146">
        <f t="shared" si="234"/>
        <v>0</v>
      </c>
      <c r="AF477" s="146">
        <f t="shared" si="234"/>
        <v>0</v>
      </c>
      <c r="AG477" s="146">
        <f t="shared" si="234"/>
        <v>0</v>
      </c>
      <c r="AH477" s="146">
        <f t="shared" si="234"/>
        <v>0</v>
      </c>
      <c r="AI477" s="146">
        <f t="shared" si="234"/>
        <v>0</v>
      </c>
      <c r="AJ477" s="146">
        <f t="shared" si="234"/>
        <v>0</v>
      </c>
      <c r="AK477" s="146">
        <f t="shared" si="234"/>
        <v>0</v>
      </c>
      <c r="AL477" s="146">
        <f t="shared" si="234"/>
        <v>0</v>
      </c>
      <c r="AM477" s="146">
        <f t="shared" si="234"/>
        <v>0</v>
      </c>
      <c r="AN477" s="146">
        <f t="shared" si="234"/>
        <v>0</v>
      </c>
      <c r="AO477" s="146">
        <f t="shared" si="234"/>
        <v>0</v>
      </c>
      <c r="AP477" s="146">
        <f t="shared" si="234"/>
        <v>0</v>
      </c>
      <c r="AQ477" s="146">
        <f t="shared" si="234"/>
        <v>0</v>
      </c>
      <c r="AR477" s="146">
        <f t="shared" si="234"/>
        <v>0</v>
      </c>
      <c r="AS477" s="146">
        <f t="shared" si="234"/>
        <v>0</v>
      </c>
      <c r="AT477" s="146">
        <f t="shared" si="234"/>
        <v>0</v>
      </c>
      <c r="AU477" s="146">
        <f t="shared" si="234"/>
        <v>0</v>
      </c>
      <c r="AV477" s="146">
        <f t="shared" si="234"/>
        <v>0</v>
      </c>
      <c r="AW477" s="146">
        <f t="shared" si="234"/>
        <v>0</v>
      </c>
      <c r="AX477" s="146">
        <f t="shared" si="234"/>
        <v>0</v>
      </c>
      <c r="AY477" s="146">
        <f t="shared" si="234"/>
        <v>0</v>
      </c>
      <c r="AZ477" s="146">
        <f t="shared" si="234"/>
        <v>0</v>
      </c>
      <c r="BA477" s="146">
        <f t="shared" si="234"/>
        <v>0</v>
      </c>
      <c r="BB477" s="146">
        <f t="shared" si="234"/>
        <v>1</v>
      </c>
      <c r="BC477" s="146">
        <f t="shared" si="234"/>
        <v>1</v>
      </c>
      <c r="BD477" s="146">
        <f t="shared" si="234"/>
        <v>1</v>
      </c>
      <c r="BE477" s="146">
        <f t="shared" si="233"/>
        <v>1</v>
      </c>
      <c r="BF477" s="146">
        <f t="shared" si="233"/>
        <v>1</v>
      </c>
      <c r="BG477" s="146">
        <f t="shared" si="233"/>
        <v>1</v>
      </c>
      <c r="BH477" s="146">
        <f t="shared" si="233"/>
        <v>1</v>
      </c>
      <c r="BI477" s="146">
        <f t="shared" si="233"/>
        <v>1</v>
      </c>
      <c r="BJ477" s="146">
        <f t="shared" si="233"/>
        <v>1</v>
      </c>
      <c r="BK477" s="146">
        <f t="shared" si="233"/>
        <v>1</v>
      </c>
      <c r="BL477" s="146">
        <f t="shared" si="233"/>
        <v>1</v>
      </c>
      <c r="BM477" s="146">
        <f t="shared" si="233"/>
        <v>1</v>
      </c>
      <c r="BN477" s="146">
        <f t="shared" si="233"/>
        <v>1</v>
      </c>
      <c r="BO477" s="146">
        <f t="shared" si="233"/>
        <v>1</v>
      </c>
    </row>
    <row r="478" spans="1:67" ht="15.75" x14ac:dyDescent="0.25">
      <c r="A478" s="112"/>
      <c r="B478" s="145" t="s">
        <v>1566</v>
      </c>
      <c r="C478" s="145" t="s">
        <v>1567</v>
      </c>
      <c r="D478" s="145" t="s">
        <v>26</v>
      </c>
      <c r="E478" s="224">
        <f>VLOOKUP(B478,'Cuadro Control'!C519:J2408,8,FALSE)</f>
        <v>0</v>
      </c>
      <c r="F478" s="146">
        <f t="shared" si="229"/>
        <v>0</v>
      </c>
      <c r="G478" s="147">
        <v>46527</v>
      </c>
      <c r="H478" s="147">
        <v>46534</v>
      </c>
      <c r="I478" s="146">
        <f t="shared" si="230"/>
        <v>0</v>
      </c>
      <c r="J478" s="146">
        <f t="shared" si="230"/>
        <v>0</v>
      </c>
      <c r="K478" s="146">
        <f t="shared" si="230"/>
        <v>0</v>
      </c>
      <c r="L478" s="146">
        <f t="shared" si="230"/>
        <v>0</v>
      </c>
      <c r="M478" s="146">
        <f t="shared" si="230"/>
        <v>0</v>
      </c>
      <c r="N478" s="146">
        <f t="shared" si="230"/>
        <v>0</v>
      </c>
      <c r="O478" s="146">
        <f t="shared" si="230"/>
        <v>0</v>
      </c>
      <c r="P478" s="146">
        <f t="shared" si="230"/>
        <v>0</v>
      </c>
      <c r="Q478" s="146">
        <f t="shared" si="230"/>
        <v>0</v>
      </c>
      <c r="R478" s="146">
        <f t="shared" si="230"/>
        <v>0</v>
      </c>
      <c r="S478" s="146">
        <f t="shared" si="230"/>
        <v>0</v>
      </c>
      <c r="T478" s="146">
        <f t="shared" si="230"/>
        <v>0</v>
      </c>
      <c r="U478" s="146">
        <f t="shared" si="230"/>
        <v>0</v>
      </c>
      <c r="V478" s="146">
        <f t="shared" si="230"/>
        <v>0</v>
      </c>
      <c r="W478" s="146">
        <f t="shared" si="230"/>
        <v>0</v>
      </c>
      <c r="X478" s="146">
        <f t="shared" si="230"/>
        <v>0</v>
      </c>
      <c r="Y478" s="146">
        <f t="shared" si="234"/>
        <v>0</v>
      </c>
      <c r="Z478" s="146">
        <f t="shared" si="234"/>
        <v>0</v>
      </c>
      <c r="AA478" s="146">
        <f t="shared" si="234"/>
        <v>0</v>
      </c>
      <c r="AB478" s="146">
        <f t="shared" si="234"/>
        <v>0</v>
      </c>
      <c r="AC478" s="146">
        <f t="shared" si="234"/>
        <v>0</v>
      </c>
      <c r="AD478" s="146">
        <f t="shared" si="234"/>
        <v>0</v>
      </c>
      <c r="AE478" s="146">
        <f t="shared" si="234"/>
        <v>0</v>
      </c>
      <c r="AF478" s="146">
        <f t="shared" si="234"/>
        <v>0</v>
      </c>
      <c r="AG478" s="146">
        <f t="shared" si="234"/>
        <v>0</v>
      </c>
      <c r="AH478" s="146">
        <f t="shared" si="234"/>
        <v>0</v>
      </c>
      <c r="AI478" s="146">
        <f t="shared" si="234"/>
        <v>0</v>
      </c>
      <c r="AJ478" s="146">
        <f t="shared" si="234"/>
        <v>0</v>
      </c>
      <c r="AK478" s="146">
        <f t="shared" si="234"/>
        <v>0</v>
      </c>
      <c r="AL478" s="146">
        <f t="shared" si="234"/>
        <v>0</v>
      </c>
      <c r="AM478" s="146">
        <f t="shared" si="234"/>
        <v>0</v>
      </c>
      <c r="AN478" s="146">
        <f t="shared" si="234"/>
        <v>0</v>
      </c>
      <c r="AO478" s="146">
        <f t="shared" si="234"/>
        <v>0</v>
      </c>
      <c r="AP478" s="146">
        <f t="shared" si="234"/>
        <v>0</v>
      </c>
      <c r="AQ478" s="146">
        <f t="shared" si="234"/>
        <v>0</v>
      </c>
      <c r="AR478" s="146">
        <f t="shared" si="234"/>
        <v>0</v>
      </c>
      <c r="AS478" s="146">
        <f t="shared" si="234"/>
        <v>0</v>
      </c>
      <c r="AT478" s="146">
        <f t="shared" si="234"/>
        <v>0</v>
      </c>
      <c r="AU478" s="146">
        <f t="shared" si="234"/>
        <v>0</v>
      </c>
      <c r="AV478" s="146">
        <f t="shared" si="234"/>
        <v>0</v>
      </c>
      <c r="AW478" s="146">
        <f t="shared" si="234"/>
        <v>0</v>
      </c>
      <c r="AX478" s="146">
        <f t="shared" si="234"/>
        <v>0</v>
      </c>
      <c r="AY478" s="146">
        <f t="shared" si="234"/>
        <v>0</v>
      </c>
      <c r="AZ478" s="146">
        <f t="shared" si="234"/>
        <v>0</v>
      </c>
      <c r="BA478" s="146">
        <f t="shared" si="234"/>
        <v>0</v>
      </c>
      <c r="BB478" s="146">
        <f t="shared" si="234"/>
        <v>0.25</v>
      </c>
      <c r="BC478" s="146">
        <f t="shared" si="234"/>
        <v>1</v>
      </c>
      <c r="BD478" s="146">
        <f t="shared" si="234"/>
        <v>1</v>
      </c>
      <c r="BE478" s="146">
        <f t="shared" si="233"/>
        <v>1</v>
      </c>
      <c r="BF478" s="146">
        <f t="shared" si="233"/>
        <v>1</v>
      </c>
      <c r="BG478" s="146">
        <f t="shared" si="233"/>
        <v>1</v>
      </c>
      <c r="BH478" s="146">
        <f t="shared" si="233"/>
        <v>1</v>
      </c>
      <c r="BI478" s="146">
        <f t="shared" si="233"/>
        <v>1</v>
      </c>
      <c r="BJ478" s="146">
        <f t="shared" si="233"/>
        <v>1</v>
      </c>
      <c r="BK478" s="146">
        <f t="shared" si="233"/>
        <v>1</v>
      </c>
      <c r="BL478" s="146">
        <f t="shared" si="233"/>
        <v>1</v>
      </c>
      <c r="BM478" s="146">
        <f t="shared" si="233"/>
        <v>1</v>
      </c>
      <c r="BN478" s="146">
        <f t="shared" si="233"/>
        <v>1</v>
      </c>
      <c r="BO478" s="146">
        <f t="shared" si="233"/>
        <v>1</v>
      </c>
    </row>
    <row r="479" spans="1:67" ht="15.75" x14ac:dyDescent="0.25">
      <c r="A479" s="112"/>
      <c r="B479" s="145" t="s">
        <v>1568</v>
      </c>
      <c r="C479" s="145" t="s">
        <v>2073</v>
      </c>
      <c r="D479" s="145" t="s">
        <v>6</v>
      </c>
      <c r="E479" s="224">
        <f>VLOOKUP(B479,'Cuadro Control'!C520:J2409,8,FALSE)</f>
        <v>52736347.43270281</v>
      </c>
      <c r="F479" s="146">
        <f t="shared" si="229"/>
        <v>9.933624348213644E-3</v>
      </c>
      <c r="G479" s="147">
        <v>46534</v>
      </c>
      <c r="H479" s="147">
        <v>46539</v>
      </c>
      <c r="I479" s="146">
        <f t="shared" si="230"/>
        <v>0</v>
      </c>
      <c r="J479" s="146">
        <f t="shared" si="230"/>
        <v>0</v>
      </c>
      <c r="K479" s="146">
        <f t="shared" si="230"/>
        <v>0</v>
      </c>
      <c r="L479" s="146">
        <f t="shared" si="230"/>
        <v>0</v>
      </c>
      <c r="M479" s="146">
        <f t="shared" si="230"/>
        <v>0</v>
      </c>
      <c r="N479" s="146">
        <f t="shared" si="230"/>
        <v>0</v>
      </c>
      <c r="O479" s="146">
        <f t="shared" si="230"/>
        <v>0</v>
      </c>
      <c r="P479" s="146">
        <f t="shared" si="230"/>
        <v>0</v>
      </c>
      <c r="Q479" s="146">
        <f t="shared" si="230"/>
        <v>0</v>
      </c>
      <c r="R479" s="146">
        <f t="shared" si="230"/>
        <v>0</v>
      </c>
      <c r="S479" s="146">
        <f t="shared" si="230"/>
        <v>0</v>
      </c>
      <c r="T479" s="146">
        <f t="shared" si="230"/>
        <v>0</v>
      </c>
      <c r="U479" s="146">
        <f t="shared" si="230"/>
        <v>0</v>
      </c>
      <c r="V479" s="146">
        <f t="shared" si="230"/>
        <v>0</v>
      </c>
      <c r="W479" s="146">
        <f t="shared" si="230"/>
        <v>0</v>
      </c>
      <c r="X479" s="146">
        <f t="shared" si="230"/>
        <v>0</v>
      </c>
      <c r="Y479" s="146">
        <f t="shared" si="234"/>
        <v>0</v>
      </c>
      <c r="Z479" s="146">
        <f t="shared" si="234"/>
        <v>0</v>
      </c>
      <c r="AA479" s="146">
        <f t="shared" si="234"/>
        <v>0</v>
      </c>
      <c r="AB479" s="146">
        <f t="shared" si="234"/>
        <v>0</v>
      </c>
      <c r="AC479" s="146">
        <f t="shared" si="234"/>
        <v>0</v>
      </c>
      <c r="AD479" s="146">
        <f t="shared" si="234"/>
        <v>0</v>
      </c>
      <c r="AE479" s="146">
        <f t="shared" si="234"/>
        <v>0</v>
      </c>
      <c r="AF479" s="146">
        <f t="shared" si="234"/>
        <v>0</v>
      </c>
      <c r="AG479" s="146">
        <f t="shared" si="234"/>
        <v>0</v>
      </c>
      <c r="AH479" s="146">
        <f t="shared" si="234"/>
        <v>0</v>
      </c>
      <c r="AI479" s="146">
        <f t="shared" si="234"/>
        <v>0</v>
      </c>
      <c r="AJ479" s="146">
        <f t="shared" si="234"/>
        <v>0</v>
      </c>
      <c r="AK479" s="146">
        <f t="shared" si="234"/>
        <v>0</v>
      </c>
      <c r="AL479" s="146">
        <f t="shared" si="234"/>
        <v>0</v>
      </c>
      <c r="AM479" s="146">
        <f t="shared" si="234"/>
        <v>0</v>
      </c>
      <c r="AN479" s="146">
        <f t="shared" si="234"/>
        <v>0</v>
      </c>
      <c r="AO479" s="146">
        <f t="shared" si="234"/>
        <v>0</v>
      </c>
      <c r="AP479" s="146">
        <f t="shared" si="234"/>
        <v>0</v>
      </c>
      <c r="AQ479" s="146">
        <f t="shared" si="234"/>
        <v>0</v>
      </c>
      <c r="AR479" s="146">
        <f t="shared" si="234"/>
        <v>0</v>
      </c>
      <c r="AS479" s="146">
        <f t="shared" si="234"/>
        <v>0</v>
      </c>
      <c r="AT479" s="146">
        <f t="shared" si="234"/>
        <v>0</v>
      </c>
      <c r="AU479" s="146">
        <f t="shared" si="234"/>
        <v>0</v>
      </c>
      <c r="AV479" s="146">
        <f t="shared" si="234"/>
        <v>0</v>
      </c>
      <c r="AW479" s="146">
        <f t="shared" si="234"/>
        <v>0</v>
      </c>
      <c r="AX479" s="146">
        <f t="shared" si="234"/>
        <v>0</v>
      </c>
      <c r="AY479" s="146">
        <f t="shared" si="234"/>
        <v>0</v>
      </c>
      <c r="AZ479" s="146">
        <f t="shared" si="234"/>
        <v>0</v>
      </c>
      <c r="BA479" s="146">
        <f t="shared" si="234"/>
        <v>0</v>
      </c>
      <c r="BB479" s="146">
        <f t="shared" si="234"/>
        <v>0</v>
      </c>
      <c r="BC479" s="146">
        <f t="shared" si="234"/>
        <v>0.33333333333333331</v>
      </c>
      <c r="BD479" s="146">
        <f t="shared" si="234"/>
        <v>1</v>
      </c>
      <c r="BE479" s="146">
        <f t="shared" si="233"/>
        <v>1</v>
      </c>
      <c r="BF479" s="146">
        <f t="shared" si="233"/>
        <v>1</v>
      </c>
      <c r="BG479" s="146">
        <f t="shared" si="233"/>
        <v>1</v>
      </c>
      <c r="BH479" s="146">
        <f t="shared" si="233"/>
        <v>1</v>
      </c>
      <c r="BI479" s="146">
        <f t="shared" si="233"/>
        <v>1</v>
      </c>
      <c r="BJ479" s="146">
        <f t="shared" si="233"/>
        <v>1</v>
      </c>
      <c r="BK479" s="146">
        <f t="shared" si="233"/>
        <v>1</v>
      </c>
      <c r="BL479" s="146">
        <f t="shared" si="233"/>
        <v>1</v>
      </c>
      <c r="BM479" s="146">
        <f t="shared" si="233"/>
        <v>1</v>
      </c>
      <c r="BN479" s="146">
        <f t="shared" si="233"/>
        <v>1</v>
      </c>
      <c r="BO479" s="146">
        <f t="shared" si="233"/>
        <v>1</v>
      </c>
    </row>
    <row r="480" spans="1:67" ht="31.5" x14ac:dyDescent="0.25">
      <c r="A480" s="112"/>
      <c r="B480" s="145" t="s">
        <v>1569</v>
      </c>
      <c r="C480" s="145" t="s">
        <v>1570</v>
      </c>
      <c r="D480" s="145" t="s">
        <v>19</v>
      </c>
      <c r="E480" s="224">
        <f>VLOOKUP(B480,'Cuadro Control'!C521:J2410,8,FALSE)</f>
        <v>46410609.014634147</v>
      </c>
      <c r="F480" s="146">
        <f t="shared" si="229"/>
        <v>8.742083556535862E-3</v>
      </c>
      <c r="G480" s="147">
        <v>46539</v>
      </c>
      <c r="H480" s="147">
        <v>46540</v>
      </c>
      <c r="I480" s="146">
        <f t="shared" si="230"/>
        <v>0</v>
      </c>
      <c r="J480" s="146">
        <f t="shared" si="230"/>
        <v>0</v>
      </c>
      <c r="K480" s="146">
        <f t="shared" si="230"/>
        <v>0</v>
      </c>
      <c r="L480" s="146">
        <f t="shared" si="230"/>
        <v>0</v>
      </c>
      <c r="M480" s="146">
        <f t="shared" si="230"/>
        <v>0</v>
      </c>
      <c r="N480" s="146">
        <f t="shared" si="230"/>
        <v>0</v>
      </c>
      <c r="O480" s="146">
        <f t="shared" si="230"/>
        <v>0</v>
      </c>
      <c r="P480" s="146">
        <f t="shared" si="230"/>
        <v>0</v>
      </c>
      <c r="Q480" s="146">
        <f t="shared" si="230"/>
        <v>0</v>
      </c>
      <c r="R480" s="146">
        <f t="shared" si="230"/>
        <v>0</v>
      </c>
      <c r="S480" s="146">
        <f t="shared" si="230"/>
        <v>0</v>
      </c>
      <c r="T480" s="146">
        <f t="shared" si="230"/>
        <v>0</v>
      </c>
      <c r="U480" s="146">
        <f t="shared" si="230"/>
        <v>0</v>
      </c>
      <c r="V480" s="146">
        <f t="shared" si="230"/>
        <v>0</v>
      </c>
      <c r="W480" s="146">
        <f t="shared" si="230"/>
        <v>0</v>
      </c>
      <c r="X480" s="146">
        <f t="shared" si="230"/>
        <v>0</v>
      </c>
      <c r="Y480" s="146">
        <f t="shared" si="234"/>
        <v>0</v>
      </c>
      <c r="Z480" s="146">
        <f t="shared" si="234"/>
        <v>0</v>
      </c>
      <c r="AA480" s="146">
        <f t="shared" si="234"/>
        <v>0</v>
      </c>
      <c r="AB480" s="146">
        <f t="shared" si="234"/>
        <v>0</v>
      </c>
      <c r="AC480" s="146">
        <f t="shared" si="234"/>
        <v>0</v>
      </c>
      <c r="AD480" s="146">
        <f t="shared" si="234"/>
        <v>0</v>
      </c>
      <c r="AE480" s="146">
        <f t="shared" si="234"/>
        <v>0</v>
      </c>
      <c r="AF480" s="146">
        <f t="shared" si="234"/>
        <v>0</v>
      </c>
      <c r="AG480" s="146">
        <f t="shared" si="234"/>
        <v>0</v>
      </c>
      <c r="AH480" s="146">
        <f t="shared" si="234"/>
        <v>0</v>
      </c>
      <c r="AI480" s="146">
        <f t="shared" si="234"/>
        <v>0</v>
      </c>
      <c r="AJ480" s="146">
        <f t="shared" si="234"/>
        <v>0</v>
      </c>
      <c r="AK480" s="146">
        <f t="shared" si="234"/>
        <v>0</v>
      </c>
      <c r="AL480" s="146">
        <f t="shared" si="234"/>
        <v>0</v>
      </c>
      <c r="AM480" s="146">
        <f t="shared" si="234"/>
        <v>0</v>
      </c>
      <c r="AN480" s="146">
        <f t="shared" si="234"/>
        <v>0</v>
      </c>
      <c r="AO480" s="146">
        <f t="shared" si="234"/>
        <v>0</v>
      </c>
      <c r="AP480" s="146">
        <f t="shared" si="234"/>
        <v>0</v>
      </c>
      <c r="AQ480" s="146">
        <f t="shared" si="234"/>
        <v>0</v>
      </c>
      <c r="AR480" s="146">
        <f t="shared" si="234"/>
        <v>0</v>
      </c>
      <c r="AS480" s="146">
        <f t="shared" si="234"/>
        <v>0</v>
      </c>
      <c r="AT480" s="146">
        <f t="shared" si="234"/>
        <v>0</v>
      </c>
      <c r="AU480" s="146">
        <f t="shared" si="234"/>
        <v>0</v>
      </c>
      <c r="AV480" s="146">
        <f t="shared" si="234"/>
        <v>0</v>
      </c>
      <c r="AW480" s="146">
        <f t="shared" si="234"/>
        <v>0</v>
      </c>
      <c r="AX480" s="146">
        <f t="shared" si="234"/>
        <v>0</v>
      </c>
      <c r="AY480" s="146">
        <f t="shared" si="234"/>
        <v>0</v>
      </c>
      <c r="AZ480" s="146">
        <f t="shared" si="234"/>
        <v>0</v>
      </c>
      <c r="BA480" s="146">
        <f t="shared" si="234"/>
        <v>0</v>
      </c>
      <c r="BB480" s="146">
        <f t="shared" si="234"/>
        <v>0</v>
      </c>
      <c r="BC480" s="146">
        <f t="shared" si="234"/>
        <v>0</v>
      </c>
      <c r="BD480" s="146">
        <f t="shared" si="234"/>
        <v>1</v>
      </c>
      <c r="BE480" s="146">
        <f t="shared" si="233"/>
        <v>1</v>
      </c>
      <c r="BF480" s="146">
        <f t="shared" si="233"/>
        <v>1</v>
      </c>
      <c r="BG480" s="146">
        <f t="shared" si="233"/>
        <v>1</v>
      </c>
      <c r="BH480" s="146">
        <f t="shared" si="233"/>
        <v>1</v>
      </c>
      <c r="BI480" s="146">
        <f t="shared" si="233"/>
        <v>1</v>
      </c>
      <c r="BJ480" s="146">
        <f t="shared" si="233"/>
        <v>1</v>
      </c>
      <c r="BK480" s="146">
        <f t="shared" si="233"/>
        <v>1</v>
      </c>
      <c r="BL480" s="146">
        <f t="shared" si="233"/>
        <v>1</v>
      </c>
      <c r="BM480" s="146">
        <f t="shared" si="233"/>
        <v>1</v>
      </c>
      <c r="BN480" s="146">
        <f t="shared" si="233"/>
        <v>1</v>
      </c>
      <c r="BO480" s="146">
        <f t="shared" si="233"/>
        <v>1</v>
      </c>
    </row>
    <row r="481" spans="1:67" ht="31.5" x14ac:dyDescent="0.25">
      <c r="A481" s="112"/>
      <c r="B481" s="145" t="s">
        <v>1571</v>
      </c>
      <c r="C481" s="145" t="s">
        <v>1572</v>
      </c>
      <c r="D481" s="145" t="s">
        <v>9</v>
      </c>
      <c r="E481" s="224">
        <f>VLOOKUP(B481,'Cuadro Control'!C522:J2411,8,FALSE)</f>
        <v>1587346329.5488234</v>
      </c>
      <c r="F481" s="146">
        <f t="shared" si="229"/>
        <v>0.29899875353285565</v>
      </c>
      <c r="G481" s="147">
        <v>46539</v>
      </c>
      <c r="H481" s="147">
        <v>46549</v>
      </c>
      <c r="I481" s="146">
        <f t="shared" si="230"/>
        <v>0</v>
      </c>
      <c r="J481" s="146">
        <f t="shared" si="230"/>
        <v>0</v>
      </c>
      <c r="K481" s="146">
        <f t="shared" si="230"/>
        <v>0</v>
      </c>
      <c r="L481" s="146">
        <f t="shared" si="230"/>
        <v>0</v>
      </c>
      <c r="M481" s="146">
        <f t="shared" si="230"/>
        <v>0</v>
      </c>
      <c r="N481" s="146">
        <f t="shared" si="230"/>
        <v>0</v>
      </c>
      <c r="O481" s="146">
        <f t="shared" si="230"/>
        <v>0</v>
      </c>
      <c r="P481" s="146">
        <f t="shared" si="230"/>
        <v>0</v>
      </c>
      <c r="Q481" s="146">
        <f t="shared" si="230"/>
        <v>0</v>
      </c>
      <c r="R481" s="146">
        <f t="shared" si="230"/>
        <v>0</v>
      </c>
      <c r="S481" s="146">
        <f t="shared" si="230"/>
        <v>0</v>
      </c>
      <c r="T481" s="146">
        <f t="shared" si="230"/>
        <v>0</v>
      </c>
      <c r="U481" s="146">
        <f t="shared" si="230"/>
        <v>0</v>
      </c>
      <c r="V481" s="146">
        <f t="shared" si="230"/>
        <v>0</v>
      </c>
      <c r="W481" s="146">
        <f t="shared" si="230"/>
        <v>0</v>
      </c>
      <c r="X481" s="146">
        <f t="shared" si="230"/>
        <v>0</v>
      </c>
      <c r="Y481" s="146">
        <f t="shared" si="234"/>
        <v>0</v>
      </c>
      <c r="Z481" s="146">
        <f t="shared" si="234"/>
        <v>0</v>
      </c>
      <c r="AA481" s="146">
        <f t="shared" si="234"/>
        <v>0</v>
      </c>
      <c r="AB481" s="146">
        <f t="shared" si="234"/>
        <v>0</v>
      </c>
      <c r="AC481" s="146">
        <f t="shared" si="234"/>
        <v>0</v>
      </c>
      <c r="AD481" s="146">
        <f t="shared" si="234"/>
        <v>0</v>
      </c>
      <c r="AE481" s="146">
        <f t="shared" si="234"/>
        <v>0</v>
      </c>
      <c r="AF481" s="146">
        <f t="shared" si="234"/>
        <v>0</v>
      </c>
      <c r="AG481" s="146">
        <f t="shared" si="234"/>
        <v>0</v>
      </c>
      <c r="AH481" s="146">
        <f t="shared" si="234"/>
        <v>0</v>
      </c>
      <c r="AI481" s="146">
        <f t="shared" si="234"/>
        <v>0</v>
      </c>
      <c r="AJ481" s="146">
        <f t="shared" si="234"/>
        <v>0</v>
      </c>
      <c r="AK481" s="146">
        <f t="shared" si="234"/>
        <v>0</v>
      </c>
      <c r="AL481" s="146">
        <f t="shared" si="234"/>
        <v>0</v>
      </c>
      <c r="AM481" s="146">
        <f t="shared" si="234"/>
        <v>0</v>
      </c>
      <c r="AN481" s="146">
        <f t="shared" si="234"/>
        <v>0</v>
      </c>
      <c r="AO481" s="146">
        <f t="shared" si="234"/>
        <v>0</v>
      </c>
      <c r="AP481" s="146">
        <f t="shared" si="234"/>
        <v>0</v>
      </c>
      <c r="AQ481" s="146">
        <f t="shared" si="234"/>
        <v>0</v>
      </c>
      <c r="AR481" s="146">
        <f t="shared" si="234"/>
        <v>0</v>
      </c>
      <c r="AS481" s="146">
        <f t="shared" si="234"/>
        <v>0</v>
      </c>
      <c r="AT481" s="146">
        <f t="shared" si="234"/>
        <v>0</v>
      </c>
      <c r="AU481" s="146">
        <f t="shared" si="234"/>
        <v>0</v>
      </c>
      <c r="AV481" s="146">
        <f t="shared" si="234"/>
        <v>0</v>
      </c>
      <c r="AW481" s="146">
        <f t="shared" si="234"/>
        <v>0</v>
      </c>
      <c r="AX481" s="146">
        <f t="shared" si="234"/>
        <v>0</v>
      </c>
      <c r="AY481" s="146">
        <f t="shared" si="234"/>
        <v>0</v>
      </c>
      <c r="AZ481" s="146">
        <f t="shared" si="234"/>
        <v>0</v>
      </c>
      <c r="BA481" s="146">
        <f t="shared" si="234"/>
        <v>0</v>
      </c>
      <c r="BB481" s="146">
        <f t="shared" si="234"/>
        <v>0</v>
      </c>
      <c r="BC481" s="146">
        <f t="shared" si="234"/>
        <v>0</v>
      </c>
      <c r="BD481" s="146">
        <f t="shared" si="234"/>
        <v>0.36363636363636365</v>
      </c>
      <c r="BE481" s="146">
        <f t="shared" si="233"/>
        <v>1</v>
      </c>
      <c r="BF481" s="146">
        <f t="shared" si="233"/>
        <v>1</v>
      </c>
      <c r="BG481" s="146">
        <f t="shared" si="233"/>
        <v>1</v>
      </c>
      <c r="BH481" s="146">
        <f t="shared" si="233"/>
        <v>1</v>
      </c>
      <c r="BI481" s="146">
        <f t="shared" si="233"/>
        <v>1</v>
      </c>
      <c r="BJ481" s="146">
        <f t="shared" si="233"/>
        <v>1</v>
      </c>
      <c r="BK481" s="146">
        <f t="shared" si="233"/>
        <v>1</v>
      </c>
      <c r="BL481" s="146">
        <f t="shared" si="233"/>
        <v>1</v>
      </c>
      <c r="BM481" s="146">
        <f t="shared" si="233"/>
        <v>1</v>
      </c>
      <c r="BN481" s="146">
        <f t="shared" si="233"/>
        <v>1</v>
      </c>
      <c r="BO481" s="146">
        <f t="shared" si="233"/>
        <v>1</v>
      </c>
    </row>
    <row r="482" spans="1:67" ht="31.5" x14ac:dyDescent="0.25">
      <c r="A482" s="112"/>
      <c r="B482" s="142" t="s">
        <v>1573</v>
      </c>
      <c r="C482" s="142" t="s">
        <v>1574</v>
      </c>
      <c r="D482" s="142" t="s">
        <v>9</v>
      </c>
      <c r="E482" s="223">
        <f>VLOOKUP(B482,'Cuadro Control'!C523:J2412,8,FALSE)</f>
        <v>179532477.23999998</v>
      </c>
      <c r="F482" s="143">
        <f t="shared" si="229"/>
        <v>3.3817438522495219E-2</v>
      </c>
      <c r="G482" s="144">
        <v>46540</v>
      </c>
      <c r="H482" s="144">
        <v>46554</v>
      </c>
      <c r="I482" s="143">
        <f t="shared" si="230"/>
        <v>0</v>
      </c>
      <c r="J482" s="143">
        <f t="shared" si="230"/>
        <v>0</v>
      </c>
      <c r="K482" s="143">
        <f t="shared" si="230"/>
        <v>0</v>
      </c>
      <c r="L482" s="143">
        <f t="shared" si="230"/>
        <v>0</v>
      </c>
      <c r="M482" s="143">
        <f t="shared" si="230"/>
        <v>0</v>
      </c>
      <c r="N482" s="143">
        <f t="shared" si="230"/>
        <v>0</v>
      </c>
      <c r="O482" s="143">
        <f t="shared" si="230"/>
        <v>0</v>
      </c>
      <c r="P482" s="143">
        <f t="shared" si="230"/>
        <v>0</v>
      </c>
      <c r="Q482" s="143">
        <f t="shared" si="230"/>
        <v>0</v>
      </c>
      <c r="R482" s="143">
        <f t="shared" si="230"/>
        <v>0</v>
      </c>
      <c r="S482" s="143">
        <f t="shared" si="230"/>
        <v>0</v>
      </c>
      <c r="T482" s="143">
        <f t="shared" si="230"/>
        <v>0</v>
      </c>
      <c r="U482" s="143">
        <f t="shared" si="230"/>
        <v>0</v>
      </c>
      <c r="V482" s="143">
        <f t="shared" si="230"/>
        <v>0</v>
      </c>
      <c r="W482" s="143">
        <f t="shared" si="230"/>
        <v>0</v>
      </c>
      <c r="X482" s="143">
        <f t="shared" si="230"/>
        <v>0</v>
      </c>
      <c r="Y482" s="143">
        <f t="shared" si="234"/>
        <v>0</v>
      </c>
      <c r="Z482" s="143">
        <f t="shared" si="234"/>
        <v>0</v>
      </c>
      <c r="AA482" s="143">
        <f t="shared" si="234"/>
        <v>0</v>
      </c>
      <c r="AB482" s="143">
        <f t="shared" si="234"/>
        <v>0</v>
      </c>
      <c r="AC482" s="143">
        <f t="shared" si="234"/>
        <v>0</v>
      </c>
      <c r="AD482" s="143">
        <f t="shared" si="234"/>
        <v>0</v>
      </c>
      <c r="AE482" s="143">
        <f t="shared" si="234"/>
        <v>0</v>
      </c>
      <c r="AF482" s="143">
        <f t="shared" si="234"/>
        <v>0</v>
      </c>
      <c r="AG482" s="143">
        <f t="shared" si="234"/>
        <v>0</v>
      </c>
      <c r="AH482" s="143">
        <f t="shared" si="234"/>
        <v>0</v>
      </c>
      <c r="AI482" s="143">
        <f t="shared" si="234"/>
        <v>0</v>
      </c>
      <c r="AJ482" s="143">
        <f t="shared" si="234"/>
        <v>0</v>
      </c>
      <c r="AK482" s="143">
        <f t="shared" si="234"/>
        <v>0</v>
      </c>
      <c r="AL482" s="143">
        <f t="shared" si="234"/>
        <v>0</v>
      </c>
      <c r="AM482" s="143">
        <f t="shared" si="234"/>
        <v>0</v>
      </c>
      <c r="AN482" s="143">
        <f t="shared" si="234"/>
        <v>0</v>
      </c>
      <c r="AO482" s="143">
        <f t="shared" si="234"/>
        <v>0</v>
      </c>
      <c r="AP482" s="143">
        <f t="shared" si="234"/>
        <v>0</v>
      </c>
      <c r="AQ482" s="143">
        <f t="shared" si="234"/>
        <v>0</v>
      </c>
      <c r="AR482" s="143">
        <f t="shared" si="234"/>
        <v>0</v>
      </c>
      <c r="AS482" s="143">
        <f t="shared" si="234"/>
        <v>0</v>
      </c>
      <c r="AT482" s="143">
        <f t="shared" si="234"/>
        <v>0</v>
      </c>
      <c r="AU482" s="143">
        <f t="shared" si="234"/>
        <v>0</v>
      </c>
      <c r="AV482" s="143">
        <f t="shared" si="234"/>
        <v>0</v>
      </c>
      <c r="AW482" s="143">
        <f t="shared" si="234"/>
        <v>0</v>
      </c>
      <c r="AX482" s="143">
        <f t="shared" si="234"/>
        <v>0</v>
      </c>
      <c r="AY482" s="143">
        <f t="shared" si="234"/>
        <v>0</v>
      </c>
      <c r="AZ482" s="143">
        <f t="shared" si="234"/>
        <v>0</v>
      </c>
      <c r="BA482" s="143">
        <f t="shared" si="234"/>
        <v>0</v>
      </c>
      <c r="BB482" s="143">
        <f t="shared" si="234"/>
        <v>0</v>
      </c>
      <c r="BC482" s="143">
        <f t="shared" si="234"/>
        <v>0</v>
      </c>
      <c r="BD482" s="143">
        <f t="shared" si="234"/>
        <v>0.2</v>
      </c>
      <c r="BE482" s="143">
        <f t="shared" si="233"/>
        <v>0.66666666666666663</v>
      </c>
      <c r="BF482" s="143">
        <f t="shared" si="233"/>
        <v>1</v>
      </c>
      <c r="BG482" s="143">
        <f t="shared" si="233"/>
        <v>1</v>
      </c>
      <c r="BH482" s="143">
        <f t="shared" si="233"/>
        <v>1</v>
      </c>
      <c r="BI482" s="143">
        <f t="shared" si="233"/>
        <v>1</v>
      </c>
      <c r="BJ482" s="143">
        <f t="shared" si="233"/>
        <v>1</v>
      </c>
      <c r="BK482" s="143">
        <f t="shared" si="233"/>
        <v>1</v>
      </c>
      <c r="BL482" s="143">
        <f t="shared" si="233"/>
        <v>1</v>
      </c>
      <c r="BM482" s="143">
        <f t="shared" si="233"/>
        <v>1</v>
      </c>
      <c r="BN482" s="143">
        <f t="shared" si="233"/>
        <v>1</v>
      </c>
      <c r="BO482" s="143">
        <f t="shared" si="233"/>
        <v>1</v>
      </c>
    </row>
    <row r="483" spans="1:67" ht="15.75" x14ac:dyDescent="0.25">
      <c r="A483" s="112"/>
      <c r="B483" s="148" t="s">
        <v>1575</v>
      </c>
      <c r="C483" s="148" t="s">
        <v>1995</v>
      </c>
      <c r="D483" s="148" t="s">
        <v>3</v>
      </c>
      <c r="E483" s="225">
        <f>VLOOKUP(B483,'Cuadro Control'!C524:J2413,8,FALSE)</f>
        <v>0</v>
      </c>
      <c r="F483" s="149">
        <f>IFERROR(E483/$E$467,0)</f>
        <v>0</v>
      </c>
      <c r="G483" s="150">
        <v>46606</v>
      </c>
      <c r="H483" s="150">
        <v>46606</v>
      </c>
      <c r="I483" s="149">
        <f t="shared" si="230"/>
        <v>0</v>
      </c>
      <c r="J483" s="149">
        <f t="shared" si="230"/>
        <v>0</v>
      </c>
      <c r="K483" s="149">
        <f t="shared" si="230"/>
        <v>0</v>
      </c>
      <c r="L483" s="149">
        <f t="shared" si="230"/>
        <v>0</v>
      </c>
      <c r="M483" s="149">
        <f t="shared" si="230"/>
        <v>0</v>
      </c>
      <c r="N483" s="149">
        <f t="shared" si="230"/>
        <v>0</v>
      </c>
      <c r="O483" s="149">
        <f t="shared" si="230"/>
        <v>0</v>
      </c>
      <c r="P483" s="149">
        <f t="shared" si="230"/>
        <v>0</v>
      </c>
      <c r="Q483" s="149">
        <f t="shared" si="230"/>
        <v>0</v>
      </c>
      <c r="R483" s="149">
        <f t="shared" si="230"/>
        <v>0</v>
      </c>
      <c r="S483" s="149">
        <f t="shared" si="230"/>
        <v>0</v>
      </c>
      <c r="T483" s="149">
        <f t="shared" si="230"/>
        <v>0</v>
      </c>
      <c r="U483" s="149">
        <f t="shared" si="230"/>
        <v>0</v>
      </c>
      <c r="V483" s="149">
        <f t="shared" si="230"/>
        <v>0</v>
      </c>
      <c r="W483" s="149">
        <f t="shared" si="230"/>
        <v>0</v>
      </c>
      <c r="X483" s="149">
        <f t="shared" ref="X483:BO483" si="235">IF($G483=0,0,IF(X$6&lt;$G483,0,IF(X$6&gt;$H483,1,(X$6-$G483+1)/($H483-$G483+1))))</f>
        <v>0</v>
      </c>
      <c r="Y483" s="149">
        <f t="shared" si="235"/>
        <v>0</v>
      </c>
      <c r="Z483" s="149">
        <f t="shared" si="235"/>
        <v>0</v>
      </c>
      <c r="AA483" s="149">
        <f t="shared" si="235"/>
        <v>0</v>
      </c>
      <c r="AB483" s="149">
        <f t="shared" si="235"/>
        <v>0</v>
      </c>
      <c r="AC483" s="149">
        <f t="shared" si="235"/>
        <v>0</v>
      </c>
      <c r="AD483" s="149">
        <f t="shared" si="235"/>
        <v>0</v>
      </c>
      <c r="AE483" s="149">
        <f t="shared" si="235"/>
        <v>0</v>
      </c>
      <c r="AF483" s="149">
        <f t="shared" si="235"/>
        <v>0</v>
      </c>
      <c r="AG483" s="149">
        <f t="shared" si="235"/>
        <v>0</v>
      </c>
      <c r="AH483" s="149">
        <f t="shared" si="235"/>
        <v>0</v>
      </c>
      <c r="AI483" s="149">
        <f t="shared" si="235"/>
        <v>0</v>
      </c>
      <c r="AJ483" s="149">
        <f t="shared" si="235"/>
        <v>0</v>
      </c>
      <c r="AK483" s="149">
        <f t="shared" si="235"/>
        <v>0</v>
      </c>
      <c r="AL483" s="149">
        <f t="shared" si="235"/>
        <v>0</v>
      </c>
      <c r="AM483" s="149">
        <f t="shared" si="235"/>
        <v>0</v>
      </c>
      <c r="AN483" s="149">
        <f t="shared" si="235"/>
        <v>0</v>
      </c>
      <c r="AO483" s="149">
        <f t="shared" si="235"/>
        <v>0</v>
      </c>
      <c r="AP483" s="149">
        <f t="shared" si="235"/>
        <v>0</v>
      </c>
      <c r="AQ483" s="149">
        <f t="shared" si="235"/>
        <v>0</v>
      </c>
      <c r="AR483" s="149">
        <f t="shared" si="235"/>
        <v>0</v>
      </c>
      <c r="AS483" s="149">
        <f t="shared" si="235"/>
        <v>0</v>
      </c>
      <c r="AT483" s="149">
        <f t="shared" si="235"/>
        <v>0</v>
      </c>
      <c r="AU483" s="149">
        <f t="shared" si="235"/>
        <v>0</v>
      </c>
      <c r="AV483" s="149">
        <f t="shared" si="235"/>
        <v>0</v>
      </c>
      <c r="AW483" s="149">
        <f t="shared" si="235"/>
        <v>0</v>
      </c>
      <c r="AX483" s="149">
        <f t="shared" si="235"/>
        <v>0</v>
      </c>
      <c r="AY483" s="149">
        <f t="shared" si="235"/>
        <v>0</v>
      </c>
      <c r="AZ483" s="149">
        <f t="shared" si="235"/>
        <v>0</v>
      </c>
      <c r="BA483" s="149">
        <f t="shared" si="235"/>
        <v>0</v>
      </c>
      <c r="BB483" s="149">
        <f t="shared" si="235"/>
        <v>0</v>
      </c>
      <c r="BC483" s="149">
        <f t="shared" si="235"/>
        <v>0</v>
      </c>
      <c r="BD483" s="149">
        <f t="shared" si="235"/>
        <v>0</v>
      </c>
      <c r="BE483" s="149">
        <f t="shared" si="235"/>
        <v>0</v>
      </c>
      <c r="BF483" s="149">
        <f t="shared" si="235"/>
        <v>0</v>
      </c>
      <c r="BG483" s="149">
        <f t="shared" si="235"/>
        <v>0</v>
      </c>
      <c r="BH483" s="149">
        <f t="shared" si="235"/>
        <v>0</v>
      </c>
      <c r="BI483" s="149">
        <f t="shared" si="235"/>
        <v>0</v>
      </c>
      <c r="BJ483" s="149">
        <f t="shared" si="235"/>
        <v>0</v>
      </c>
      <c r="BK483" s="149">
        <f t="shared" si="235"/>
        <v>0</v>
      </c>
      <c r="BL483" s="149">
        <f t="shared" si="235"/>
        <v>0</v>
      </c>
      <c r="BM483" s="149">
        <f t="shared" si="235"/>
        <v>0</v>
      </c>
      <c r="BN483" s="149">
        <f t="shared" si="235"/>
        <v>1</v>
      </c>
      <c r="BO483" s="149">
        <f t="shared" si="235"/>
        <v>1</v>
      </c>
    </row>
    <row r="484" spans="1:67" ht="15.75" x14ac:dyDescent="0.25">
      <c r="A484" s="112"/>
      <c r="B484" s="151" t="s">
        <v>1576</v>
      </c>
      <c r="C484" s="151" t="s">
        <v>1577</v>
      </c>
      <c r="D484" s="151" t="s">
        <v>38</v>
      </c>
      <c r="E484" s="226">
        <f>SUM(E485:E500)</f>
        <v>5308872732.0543728</v>
      </c>
      <c r="F484" s="152">
        <f>IFERROR(E484/$E$109,0)</f>
        <v>2.9408554574576196E-2</v>
      </c>
      <c r="G484" s="153">
        <v>46427</v>
      </c>
      <c r="H484" s="153">
        <v>46606</v>
      </c>
      <c r="I484" s="152">
        <f>SUMPRODUCT($F485:$F499,I485:I499)</f>
        <v>0</v>
      </c>
      <c r="J484" s="152">
        <f t="shared" ref="J484:BO484" si="236">SUMPRODUCT($F485:$F499,J485:J499)</f>
        <v>0</v>
      </c>
      <c r="K484" s="152">
        <f t="shared" si="236"/>
        <v>0</v>
      </c>
      <c r="L484" s="152">
        <f t="shared" si="236"/>
        <v>0</v>
      </c>
      <c r="M484" s="152">
        <f t="shared" si="236"/>
        <v>0</v>
      </c>
      <c r="N484" s="152">
        <f t="shared" si="236"/>
        <v>0</v>
      </c>
      <c r="O484" s="152">
        <f t="shared" si="236"/>
        <v>0</v>
      </c>
      <c r="P484" s="152">
        <f t="shared" si="236"/>
        <v>0</v>
      </c>
      <c r="Q484" s="152">
        <f t="shared" si="236"/>
        <v>0</v>
      </c>
      <c r="R484" s="152">
        <f t="shared" si="236"/>
        <v>0</v>
      </c>
      <c r="S484" s="152">
        <f t="shared" si="236"/>
        <v>0</v>
      </c>
      <c r="T484" s="152">
        <f t="shared" si="236"/>
        <v>0</v>
      </c>
      <c r="U484" s="152">
        <f t="shared" si="236"/>
        <v>0</v>
      </c>
      <c r="V484" s="152">
        <f t="shared" si="236"/>
        <v>0</v>
      </c>
      <c r="W484" s="152">
        <f t="shared" si="236"/>
        <v>0</v>
      </c>
      <c r="X484" s="152">
        <f t="shared" si="236"/>
        <v>0</v>
      </c>
      <c r="Y484" s="152">
        <f t="shared" si="236"/>
        <v>0</v>
      </c>
      <c r="Z484" s="152">
        <f t="shared" si="236"/>
        <v>0</v>
      </c>
      <c r="AA484" s="152">
        <f t="shared" si="236"/>
        <v>0</v>
      </c>
      <c r="AB484" s="152">
        <f t="shared" si="236"/>
        <v>0</v>
      </c>
      <c r="AC484" s="152">
        <f t="shared" si="236"/>
        <v>0</v>
      </c>
      <c r="AD484" s="152">
        <f t="shared" si="236"/>
        <v>0</v>
      </c>
      <c r="AE484" s="152">
        <f t="shared" si="236"/>
        <v>0</v>
      </c>
      <c r="AF484" s="152">
        <f t="shared" si="236"/>
        <v>0</v>
      </c>
      <c r="AG484" s="152">
        <f t="shared" si="236"/>
        <v>0</v>
      </c>
      <c r="AH484" s="152">
        <f t="shared" si="236"/>
        <v>0</v>
      </c>
      <c r="AI484" s="152">
        <f t="shared" si="236"/>
        <v>0</v>
      </c>
      <c r="AJ484" s="152">
        <f t="shared" si="236"/>
        <v>0</v>
      </c>
      <c r="AK484" s="152">
        <f t="shared" si="236"/>
        <v>0</v>
      </c>
      <c r="AL484" s="152">
        <f t="shared" si="236"/>
        <v>0</v>
      </c>
      <c r="AM484" s="152">
        <f t="shared" si="236"/>
        <v>0</v>
      </c>
      <c r="AN484" s="152">
        <f t="shared" si="236"/>
        <v>6.9712879288819484E-3</v>
      </c>
      <c r="AO484" s="152">
        <f t="shared" si="236"/>
        <v>1.5685397839984384E-2</v>
      </c>
      <c r="AP484" s="152">
        <f t="shared" si="236"/>
        <v>1.5685397839984384E-2</v>
      </c>
      <c r="AQ484" s="152">
        <f t="shared" si="236"/>
        <v>1.5685397839984384E-2</v>
      </c>
      <c r="AR484" s="152">
        <f t="shared" si="236"/>
        <v>2.2223184703489773E-2</v>
      </c>
      <c r="AS484" s="152">
        <f t="shared" si="236"/>
        <v>6.7987692748027503E-2</v>
      </c>
      <c r="AT484" s="152">
        <f t="shared" si="236"/>
        <v>9.8958784665722624E-2</v>
      </c>
      <c r="AU484" s="152">
        <f t="shared" si="236"/>
        <v>0.16008640555045139</v>
      </c>
      <c r="AV484" s="152">
        <f t="shared" si="236"/>
        <v>0.2285609018644725</v>
      </c>
      <c r="AW484" s="152">
        <f t="shared" si="236"/>
        <v>0.32261391968511494</v>
      </c>
      <c r="AX484" s="152">
        <f t="shared" si="236"/>
        <v>0.41666693750575734</v>
      </c>
      <c r="AY484" s="152">
        <f t="shared" si="236"/>
        <v>0.41666693750575734</v>
      </c>
      <c r="AZ484" s="152">
        <f t="shared" si="236"/>
        <v>0.41666693750575734</v>
      </c>
      <c r="BA484" s="152">
        <f t="shared" si="236"/>
        <v>0.41666693750575734</v>
      </c>
      <c r="BB484" s="152">
        <f t="shared" si="236"/>
        <v>0.41666693750575734</v>
      </c>
      <c r="BC484" s="152">
        <f t="shared" si="236"/>
        <v>0.41666693750575734</v>
      </c>
      <c r="BD484" s="152">
        <f t="shared" si="236"/>
        <v>0.64850810003989967</v>
      </c>
      <c r="BE484" s="152">
        <f t="shared" si="236"/>
        <v>0.65844172438811333</v>
      </c>
      <c r="BF484" s="152">
        <f t="shared" si="236"/>
        <v>0.85460645462951823</v>
      </c>
      <c r="BG484" s="152">
        <f t="shared" si="236"/>
        <v>0.99739865857519272</v>
      </c>
      <c r="BH484" s="152">
        <f t="shared" si="236"/>
        <v>1</v>
      </c>
      <c r="BI484" s="152">
        <f t="shared" si="236"/>
        <v>1</v>
      </c>
      <c r="BJ484" s="152">
        <f t="shared" si="236"/>
        <v>1</v>
      </c>
      <c r="BK484" s="152">
        <f t="shared" si="236"/>
        <v>1</v>
      </c>
      <c r="BL484" s="152">
        <f t="shared" si="236"/>
        <v>1</v>
      </c>
      <c r="BM484" s="152">
        <f t="shared" si="236"/>
        <v>1</v>
      </c>
      <c r="BN484" s="152">
        <f t="shared" si="236"/>
        <v>1</v>
      </c>
      <c r="BO484" s="152">
        <f t="shared" si="236"/>
        <v>1</v>
      </c>
    </row>
    <row r="485" spans="1:67" ht="15.75" x14ac:dyDescent="0.25">
      <c r="A485" s="112"/>
      <c r="B485" s="145" t="s">
        <v>1578</v>
      </c>
      <c r="C485" s="145" t="s">
        <v>1579</v>
      </c>
      <c r="D485" s="145" t="s">
        <v>22</v>
      </c>
      <c r="E485" s="224">
        <f>VLOOKUP(B485,'Cuadro Control'!C527:J2415,8,FALSE)</f>
        <v>83271780.884117648</v>
      </c>
      <c r="F485" s="146">
        <f t="shared" ref="F485:F499" si="237">IFERROR(E485/$E$484,0)</f>
        <v>1.5685397839984384E-2</v>
      </c>
      <c r="G485" s="147">
        <v>46427</v>
      </c>
      <c r="H485" s="147">
        <v>46435</v>
      </c>
      <c r="I485" s="146">
        <f t="shared" ref="I485:X500" si="238">IF($G485=0,0,IF(I$6&lt;$G485,0,IF(I$6&gt;$H485,1,(I$6-$G485+1)/($H485-$G485+1))))</f>
        <v>0</v>
      </c>
      <c r="J485" s="146">
        <f t="shared" si="238"/>
        <v>0</v>
      </c>
      <c r="K485" s="146">
        <f t="shared" si="238"/>
        <v>0</v>
      </c>
      <c r="L485" s="146">
        <f t="shared" si="238"/>
        <v>0</v>
      </c>
      <c r="M485" s="146">
        <f t="shared" si="238"/>
        <v>0</v>
      </c>
      <c r="N485" s="146">
        <f t="shared" si="238"/>
        <v>0</v>
      </c>
      <c r="O485" s="146">
        <f t="shared" si="238"/>
        <v>0</v>
      </c>
      <c r="P485" s="146">
        <f t="shared" si="238"/>
        <v>0</v>
      </c>
      <c r="Q485" s="146">
        <f t="shared" si="238"/>
        <v>0</v>
      </c>
      <c r="R485" s="146">
        <f t="shared" si="238"/>
        <v>0</v>
      </c>
      <c r="S485" s="146">
        <f t="shared" si="238"/>
        <v>0</v>
      </c>
      <c r="T485" s="146">
        <f t="shared" si="238"/>
        <v>0</v>
      </c>
      <c r="U485" s="146">
        <f t="shared" si="238"/>
        <v>0</v>
      </c>
      <c r="V485" s="146">
        <f t="shared" si="238"/>
        <v>0</v>
      </c>
      <c r="W485" s="146">
        <f t="shared" si="238"/>
        <v>0</v>
      </c>
      <c r="X485" s="146">
        <f t="shared" si="238"/>
        <v>0</v>
      </c>
      <c r="Y485" s="146">
        <f t="shared" ref="Y485:BD492" si="239">IF($G485=0,0,IF(Y$6&lt;$G485,0,IF(Y$6&gt;$H485,1,(Y$6-$G485+1)/($H485-$G485+1))))</f>
        <v>0</v>
      </c>
      <c r="Z485" s="146">
        <f t="shared" si="239"/>
        <v>0</v>
      </c>
      <c r="AA485" s="146">
        <f t="shared" si="239"/>
        <v>0</v>
      </c>
      <c r="AB485" s="146">
        <f t="shared" si="239"/>
        <v>0</v>
      </c>
      <c r="AC485" s="146">
        <f t="shared" si="239"/>
        <v>0</v>
      </c>
      <c r="AD485" s="146">
        <f t="shared" si="239"/>
        <v>0</v>
      </c>
      <c r="AE485" s="146">
        <f t="shared" si="239"/>
        <v>0</v>
      </c>
      <c r="AF485" s="146">
        <f t="shared" si="239"/>
        <v>0</v>
      </c>
      <c r="AG485" s="146">
        <f t="shared" si="239"/>
        <v>0</v>
      </c>
      <c r="AH485" s="146">
        <f t="shared" si="239"/>
        <v>0</v>
      </c>
      <c r="AI485" s="146">
        <f t="shared" si="239"/>
        <v>0</v>
      </c>
      <c r="AJ485" s="146">
        <f t="shared" si="239"/>
        <v>0</v>
      </c>
      <c r="AK485" s="146">
        <f t="shared" si="239"/>
        <v>0</v>
      </c>
      <c r="AL485" s="146">
        <f t="shared" si="239"/>
        <v>0</v>
      </c>
      <c r="AM485" s="146">
        <f t="shared" si="239"/>
        <v>0</v>
      </c>
      <c r="AN485" s="146">
        <f t="shared" si="239"/>
        <v>0.44444444444444442</v>
      </c>
      <c r="AO485" s="146">
        <f t="shared" si="239"/>
        <v>1</v>
      </c>
      <c r="AP485" s="146">
        <f t="shared" si="239"/>
        <v>1</v>
      </c>
      <c r="AQ485" s="146">
        <f t="shared" si="239"/>
        <v>1</v>
      </c>
      <c r="AR485" s="146">
        <f t="shared" si="239"/>
        <v>1</v>
      </c>
      <c r="AS485" s="146">
        <f t="shared" si="239"/>
        <v>1</v>
      </c>
      <c r="AT485" s="146">
        <f t="shared" si="239"/>
        <v>1</v>
      </c>
      <c r="AU485" s="146">
        <f t="shared" si="239"/>
        <v>1</v>
      </c>
      <c r="AV485" s="146">
        <f t="shared" si="239"/>
        <v>1</v>
      </c>
      <c r="AW485" s="146">
        <f t="shared" si="239"/>
        <v>1</v>
      </c>
      <c r="AX485" s="146">
        <f t="shared" si="239"/>
        <v>1</v>
      </c>
      <c r="AY485" s="146">
        <f t="shared" si="239"/>
        <v>1</v>
      </c>
      <c r="AZ485" s="146">
        <f t="shared" si="239"/>
        <v>1</v>
      </c>
      <c r="BA485" s="146">
        <f t="shared" si="239"/>
        <v>1</v>
      </c>
      <c r="BB485" s="146">
        <f t="shared" si="239"/>
        <v>1</v>
      </c>
      <c r="BC485" s="146">
        <f t="shared" si="239"/>
        <v>1</v>
      </c>
      <c r="BD485" s="146">
        <f t="shared" si="239"/>
        <v>1</v>
      </c>
      <c r="BE485" s="146">
        <f t="shared" ref="BE485:BO491" si="240">IF($G485=0,0,IF(BE$6&lt;$G485,0,IF(BE$6&gt;$H485,1,(BE$6-$G485+1)/($H485-$G485+1))))</f>
        <v>1</v>
      </c>
      <c r="BF485" s="146">
        <f t="shared" si="240"/>
        <v>1</v>
      </c>
      <c r="BG485" s="146">
        <f t="shared" si="240"/>
        <v>1</v>
      </c>
      <c r="BH485" s="146">
        <f t="shared" si="240"/>
        <v>1</v>
      </c>
      <c r="BI485" s="146">
        <f t="shared" si="240"/>
        <v>1</v>
      </c>
      <c r="BJ485" s="146">
        <f t="shared" si="240"/>
        <v>1</v>
      </c>
      <c r="BK485" s="146">
        <f t="shared" si="240"/>
        <v>1</v>
      </c>
      <c r="BL485" s="146">
        <f t="shared" si="240"/>
        <v>1</v>
      </c>
      <c r="BM485" s="146">
        <f t="shared" si="240"/>
        <v>1</v>
      </c>
      <c r="BN485" s="146">
        <f t="shared" si="240"/>
        <v>1</v>
      </c>
      <c r="BO485" s="146">
        <f t="shared" si="240"/>
        <v>1</v>
      </c>
    </row>
    <row r="486" spans="1:67" ht="15.75" x14ac:dyDescent="0.25">
      <c r="A486" s="112"/>
      <c r="B486" s="145" t="s">
        <v>1580</v>
      </c>
      <c r="C486" s="145" t="s">
        <v>1581</v>
      </c>
      <c r="D486" s="145" t="s">
        <v>9</v>
      </c>
      <c r="E486" s="224">
        <f>VLOOKUP(B486,'Cuadro Control'!C528:J2416,8,FALSE)</f>
        <v>312374505.66882348</v>
      </c>
      <c r="F486" s="146">
        <f t="shared" si="237"/>
        <v>5.8840081771548515E-2</v>
      </c>
      <c r="G486" s="147">
        <v>46458</v>
      </c>
      <c r="H486" s="147">
        <v>46466</v>
      </c>
      <c r="I486" s="146">
        <f t="shared" si="238"/>
        <v>0</v>
      </c>
      <c r="J486" s="146">
        <f t="shared" si="238"/>
        <v>0</v>
      </c>
      <c r="K486" s="146">
        <f t="shared" si="238"/>
        <v>0</v>
      </c>
      <c r="L486" s="146">
        <f t="shared" si="238"/>
        <v>0</v>
      </c>
      <c r="M486" s="146">
        <f t="shared" si="238"/>
        <v>0</v>
      </c>
      <c r="N486" s="146">
        <f t="shared" si="238"/>
        <v>0</v>
      </c>
      <c r="O486" s="146">
        <f t="shared" si="238"/>
        <v>0</v>
      </c>
      <c r="P486" s="146">
        <f t="shared" si="238"/>
        <v>0</v>
      </c>
      <c r="Q486" s="146">
        <f t="shared" si="238"/>
        <v>0</v>
      </c>
      <c r="R486" s="146">
        <f t="shared" si="238"/>
        <v>0</v>
      </c>
      <c r="S486" s="146">
        <f t="shared" si="238"/>
        <v>0</v>
      </c>
      <c r="T486" s="146">
        <f t="shared" si="238"/>
        <v>0</v>
      </c>
      <c r="U486" s="146">
        <f t="shared" si="238"/>
        <v>0</v>
      </c>
      <c r="V486" s="146">
        <f t="shared" si="238"/>
        <v>0</v>
      </c>
      <c r="W486" s="146">
        <f t="shared" si="238"/>
        <v>0</v>
      </c>
      <c r="X486" s="146">
        <f t="shared" si="238"/>
        <v>0</v>
      </c>
      <c r="Y486" s="146">
        <f t="shared" si="239"/>
        <v>0</v>
      </c>
      <c r="Z486" s="146">
        <f t="shared" si="239"/>
        <v>0</v>
      </c>
      <c r="AA486" s="146">
        <f t="shared" si="239"/>
        <v>0</v>
      </c>
      <c r="AB486" s="146">
        <f t="shared" si="239"/>
        <v>0</v>
      </c>
      <c r="AC486" s="146">
        <f t="shared" si="239"/>
        <v>0</v>
      </c>
      <c r="AD486" s="146">
        <f t="shared" si="239"/>
        <v>0</v>
      </c>
      <c r="AE486" s="146">
        <f t="shared" si="239"/>
        <v>0</v>
      </c>
      <c r="AF486" s="146">
        <f t="shared" si="239"/>
        <v>0</v>
      </c>
      <c r="AG486" s="146">
        <f t="shared" si="239"/>
        <v>0</v>
      </c>
      <c r="AH486" s="146">
        <f t="shared" si="239"/>
        <v>0</v>
      </c>
      <c r="AI486" s="146">
        <f t="shared" si="239"/>
        <v>0</v>
      </c>
      <c r="AJ486" s="146">
        <f t="shared" si="239"/>
        <v>0</v>
      </c>
      <c r="AK486" s="146">
        <f t="shared" si="239"/>
        <v>0</v>
      </c>
      <c r="AL486" s="146">
        <f t="shared" si="239"/>
        <v>0</v>
      </c>
      <c r="AM486" s="146">
        <f t="shared" si="239"/>
        <v>0</v>
      </c>
      <c r="AN486" s="146">
        <f t="shared" si="239"/>
        <v>0</v>
      </c>
      <c r="AO486" s="146">
        <f t="shared" si="239"/>
        <v>0</v>
      </c>
      <c r="AP486" s="146">
        <f t="shared" si="239"/>
        <v>0</v>
      </c>
      <c r="AQ486" s="146">
        <f t="shared" si="239"/>
        <v>0</v>
      </c>
      <c r="AR486" s="146">
        <f t="shared" si="239"/>
        <v>0.1111111111111111</v>
      </c>
      <c r="AS486" s="146">
        <f t="shared" si="239"/>
        <v>0.88888888888888884</v>
      </c>
      <c r="AT486" s="146">
        <f t="shared" si="239"/>
        <v>1</v>
      </c>
      <c r="AU486" s="146">
        <f t="shared" si="239"/>
        <v>1</v>
      </c>
      <c r="AV486" s="146">
        <f t="shared" si="239"/>
        <v>1</v>
      </c>
      <c r="AW486" s="146">
        <f t="shared" si="239"/>
        <v>1</v>
      </c>
      <c r="AX486" s="146">
        <f t="shared" si="239"/>
        <v>1</v>
      </c>
      <c r="AY486" s="146">
        <f t="shared" si="239"/>
        <v>1</v>
      </c>
      <c r="AZ486" s="146">
        <f t="shared" si="239"/>
        <v>1</v>
      </c>
      <c r="BA486" s="146">
        <f t="shared" si="239"/>
        <v>1</v>
      </c>
      <c r="BB486" s="146">
        <f t="shared" si="239"/>
        <v>1</v>
      </c>
      <c r="BC486" s="146">
        <f t="shared" si="239"/>
        <v>1</v>
      </c>
      <c r="BD486" s="146">
        <f t="shared" si="239"/>
        <v>1</v>
      </c>
      <c r="BE486" s="146">
        <f t="shared" si="240"/>
        <v>1</v>
      </c>
      <c r="BF486" s="146">
        <f t="shared" si="240"/>
        <v>1</v>
      </c>
      <c r="BG486" s="146">
        <f t="shared" si="240"/>
        <v>1</v>
      </c>
      <c r="BH486" s="146">
        <f t="shared" si="240"/>
        <v>1</v>
      </c>
      <c r="BI486" s="146">
        <f t="shared" si="240"/>
        <v>1</v>
      </c>
      <c r="BJ486" s="146">
        <f t="shared" si="240"/>
        <v>1</v>
      </c>
      <c r="BK486" s="146">
        <f t="shared" si="240"/>
        <v>1</v>
      </c>
      <c r="BL486" s="146">
        <f t="shared" si="240"/>
        <v>1</v>
      </c>
      <c r="BM486" s="146">
        <f t="shared" si="240"/>
        <v>1</v>
      </c>
      <c r="BN486" s="146">
        <f t="shared" si="240"/>
        <v>1</v>
      </c>
      <c r="BO486" s="146">
        <f t="shared" si="240"/>
        <v>1</v>
      </c>
    </row>
    <row r="487" spans="1:67" ht="15.75" x14ac:dyDescent="0.25">
      <c r="A487" s="112"/>
      <c r="B487" s="142" t="s">
        <v>1582</v>
      </c>
      <c r="C487" s="142" t="s">
        <v>1583</v>
      </c>
      <c r="D487" s="142" t="s">
        <v>6</v>
      </c>
      <c r="E487" s="223">
        <f>VLOOKUP(B487,'Cuadro Control'!C529:J2417,8,FALSE)</f>
        <v>9527825.6870364472</v>
      </c>
      <c r="F487" s="143">
        <f t="shared" si="237"/>
        <v>1.794698454439963E-3</v>
      </c>
      <c r="G487" s="144">
        <v>46466</v>
      </c>
      <c r="H487" s="144">
        <v>46470</v>
      </c>
      <c r="I487" s="143">
        <f t="shared" si="238"/>
        <v>0</v>
      </c>
      <c r="J487" s="143">
        <f t="shared" si="238"/>
        <v>0</v>
      </c>
      <c r="K487" s="143">
        <f t="shared" si="238"/>
        <v>0</v>
      </c>
      <c r="L487" s="143">
        <f t="shared" si="238"/>
        <v>0</v>
      </c>
      <c r="M487" s="143">
        <f t="shared" si="238"/>
        <v>0</v>
      </c>
      <c r="N487" s="143">
        <f t="shared" si="238"/>
        <v>0</v>
      </c>
      <c r="O487" s="143">
        <f t="shared" si="238"/>
        <v>0</v>
      </c>
      <c r="P487" s="143">
        <f t="shared" si="238"/>
        <v>0</v>
      </c>
      <c r="Q487" s="143">
        <f t="shared" si="238"/>
        <v>0</v>
      </c>
      <c r="R487" s="143">
        <f t="shared" si="238"/>
        <v>0</v>
      </c>
      <c r="S487" s="143">
        <f t="shared" si="238"/>
        <v>0</v>
      </c>
      <c r="T487" s="143">
        <f t="shared" si="238"/>
        <v>0</v>
      </c>
      <c r="U487" s="143">
        <f t="shared" si="238"/>
        <v>0</v>
      </c>
      <c r="V487" s="143">
        <f t="shared" si="238"/>
        <v>0</v>
      </c>
      <c r="W487" s="143">
        <f t="shared" si="238"/>
        <v>0</v>
      </c>
      <c r="X487" s="143">
        <f t="shared" si="238"/>
        <v>0</v>
      </c>
      <c r="Y487" s="143">
        <f t="shared" si="239"/>
        <v>0</v>
      </c>
      <c r="Z487" s="143">
        <f t="shared" si="239"/>
        <v>0</v>
      </c>
      <c r="AA487" s="143">
        <f t="shared" si="239"/>
        <v>0</v>
      </c>
      <c r="AB487" s="143">
        <f t="shared" si="239"/>
        <v>0</v>
      </c>
      <c r="AC487" s="143">
        <f t="shared" si="239"/>
        <v>0</v>
      </c>
      <c r="AD487" s="143">
        <f t="shared" si="239"/>
        <v>0</v>
      </c>
      <c r="AE487" s="143">
        <f t="shared" si="239"/>
        <v>0</v>
      </c>
      <c r="AF487" s="143">
        <f t="shared" si="239"/>
        <v>0</v>
      </c>
      <c r="AG487" s="143">
        <f t="shared" si="239"/>
        <v>0</v>
      </c>
      <c r="AH487" s="143">
        <f t="shared" si="239"/>
        <v>0</v>
      </c>
      <c r="AI487" s="143">
        <f t="shared" si="239"/>
        <v>0</v>
      </c>
      <c r="AJ487" s="143">
        <f t="shared" si="239"/>
        <v>0</v>
      </c>
      <c r="AK487" s="143">
        <f t="shared" si="239"/>
        <v>0</v>
      </c>
      <c r="AL487" s="143">
        <f t="shared" si="239"/>
        <v>0</v>
      </c>
      <c r="AM487" s="143">
        <f t="shared" si="239"/>
        <v>0</v>
      </c>
      <c r="AN487" s="143">
        <f t="shared" si="239"/>
        <v>0</v>
      </c>
      <c r="AO487" s="143">
        <f t="shared" si="239"/>
        <v>0</v>
      </c>
      <c r="AP487" s="143">
        <f t="shared" si="239"/>
        <v>0</v>
      </c>
      <c r="AQ487" s="143">
        <f t="shared" si="239"/>
        <v>0</v>
      </c>
      <c r="AR487" s="143">
        <f t="shared" si="239"/>
        <v>0</v>
      </c>
      <c r="AS487" s="143">
        <f t="shared" si="239"/>
        <v>0</v>
      </c>
      <c r="AT487" s="143">
        <f t="shared" si="239"/>
        <v>1</v>
      </c>
      <c r="AU487" s="143">
        <f t="shared" si="239"/>
        <v>1</v>
      </c>
      <c r="AV487" s="143">
        <f t="shared" si="239"/>
        <v>1</v>
      </c>
      <c r="AW487" s="143">
        <f t="shared" si="239"/>
        <v>1</v>
      </c>
      <c r="AX487" s="143">
        <f t="shared" si="239"/>
        <v>1</v>
      </c>
      <c r="AY487" s="143">
        <f t="shared" si="239"/>
        <v>1</v>
      </c>
      <c r="AZ487" s="143">
        <f t="shared" si="239"/>
        <v>1</v>
      </c>
      <c r="BA487" s="143">
        <f t="shared" si="239"/>
        <v>1</v>
      </c>
      <c r="BB487" s="143">
        <f t="shared" si="239"/>
        <v>1</v>
      </c>
      <c r="BC487" s="143">
        <f t="shared" si="239"/>
        <v>1</v>
      </c>
      <c r="BD487" s="143">
        <f t="shared" si="239"/>
        <v>1</v>
      </c>
      <c r="BE487" s="143">
        <f t="shared" si="240"/>
        <v>1</v>
      </c>
      <c r="BF487" s="143">
        <f t="shared" si="240"/>
        <v>1</v>
      </c>
      <c r="BG487" s="143">
        <f t="shared" si="240"/>
        <v>1</v>
      </c>
      <c r="BH487" s="143">
        <f t="shared" si="240"/>
        <v>1</v>
      </c>
      <c r="BI487" s="143">
        <f t="shared" si="240"/>
        <v>1</v>
      </c>
      <c r="BJ487" s="143">
        <f t="shared" si="240"/>
        <v>1</v>
      </c>
      <c r="BK487" s="143">
        <f t="shared" si="240"/>
        <v>1</v>
      </c>
      <c r="BL487" s="143">
        <f t="shared" si="240"/>
        <v>1</v>
      </c>
      <c r="BM487" s="143">
        <f t="shared" si="240"/>
        <v>1</v>
      </c>
      <c r="BN487" s="143">
        <f t="shared" si="240"/>
        <v>1</v>
      </c>
      <c r="BO487" s="143">
        <f t="shared" si="240"/>
        <v>1</v>
      </c>
    </row>
    <row r="488" spans="1:67" ht="15.75" x14ac:dyDescent="0.25">
      <c r="A488" s="112"/>
      <c r="B488" s="145" t="s">
        <v>1584</v>
      </c>
      <c r="C488" s="145" t="s">
        <v>1585</v>
      </c>
      <c r="D488" s="145" t="s">
        <v>19</v>
      </c>
      <c r="E488" s="224">
        <f>VLOOKUP(B488,'Cuadro Control'!C530:J2418,8,FALSE)</f>
        <v>320494616.71764702</v>
      </c>
      <c r="F488" s="146">
        <f t="shared" si="237"/>
        <v>6.0369617599332674E-2</v>
      </c>
      <c r="G488" s="147">
        <v>46470</v>
      </c>
      <c r="H488" s="147">
        <v>46477</v>
      </c>
      <c r="I488" s="146">
        <f t="shared" si="238"/>
        <v>0</v>
      </c>
      <c r="J488" s="146">
        <f t="shared" si="238"/>
        <v>0</v>
      </c>
      <c r="K488" s="146">
        <f t="shared" si="238"/>
        <v>0</v>
      </c>
      <c r="L488" s="146">
        <f t="shared" si="238"/>
        <v>0</v>
      </c>
      <c r="M488" s="146">
        <f t="shared" si="238"/>
        <v>0</v>
      </c>
      <c r="N488" s="146">
        <f t="shared" si="238"/>
        <v>0</v>
      </c>
      <c r="O488" s="146">
        <f t="shared" si="238"/>
        <v>0</v>
      </c>
      <c r="P488" s="146">
        <f t="shared" si="238"/>
        <v>0</v>
      </c>
      <c r="Q488" s="146">
        <f t="shared" si="238"/>
        <v>0</v>
      </c>
      <c r="R488" s="146">
        <f t="shared" si="238"/>
        <v>0</v>
      </c>
      <c r="S488" s="146">
        <f t="shared" si="238"/>
        <v>0</v>
      </c>
      <c r="T488" s="146">
        <f t="shared" si="238"/>
        <v>0</v>
      </c>
      <c r="U488" s="146">
        <f t="shared" si="238"/>
        <v>0</v>
      </c>
      <c r="V488" s="146">
        <f t="shared" si="238"/>
        <v>0</v>
      </c>
      <c r="W488" s="146">
        <f t="shared" si="238"/>
        <v>0</v>
      </c>
      <c r="X488" s="146">
        <f t="shared" si="238"/>
        <v>0</v>
      </c>
      <c r="Y488" s="146">
        <f t="shared" si="239"/>
        <v>0</v>
      </c>
      <c r="Z488" s="146">
        <f t="shared" si="239"/>
        <v>0</v>
      </c>
      <c r="AA488" s="146">
        <f t="shared" si="239"/>
        <v>0</v>
      </c>
      <c r="AB488" s="146">
        <f t="shared" si="239"/>
        <v>0</v>
      </c>
      <c r="AC488" s="146">
        <f t="shared" si="239"/>
        <v>0</v>
      </c>
      <c r="AD488" s="146">
        <f t="shared" si="239"/>
        <v>0</v>
      </c>
      <c r="AE488" s="146">
        <f t="shared" si="239"/>
        <v>0</v>
      </c>
      <c r="AF488" s="146">
        <f t="shared" si="239"/>
        <v>0</v>
      </c>
      <c r="AG488" s="146">
        <f t="shared" si="239"/>
        <v>0</v>
      </c>
      <c r="AH488" s="146">
        <f t="shared" si="239"/>
        <v>0</v>
      </c>
      <c r="AI488" s="146">
        <f t="shared" si="239"/>
        <v>0</v>
      </c>
      <c r="AJ488" s="146">
        <f t="shared" si="239"/>
        <v>0</v>
      </c>
      <c r="AK488" s="146">
        <f t="shared" si="239"/>
        <v>0</v>
      </c>
      <c r="AL488" s="146">
        <f t="shared" si="239"/>
        <v>0</v>
      </c>
      <c r="AM488" s="146">
        <f t="shared" si="239"/>
        <v>0</v>
      </c>
      <c r="AN488" s="146">
        <f t="shared" si="239"/>
        <v>0</v>
      </c>
      <c r="AO488" s="146">
        <f t="shared" si="239"/>
        <v>0</v>
      </c>
      <c r="AP488" s="146">
        <f t="shared" si="239"/>
        <v>0</v>
      </c>
      <c r="AQ488" s="146">
        <f t="shared" si="239"/>
        <v>0</v>
      </c>
      <c r="AR488" s="146">
        <f t="shared" si="239"/>
        <v>0</v>
      </c>
      <c r="AS488" s="146">
        <f t="shared" si="239"/>
        <v>0</v>
      </c>
      <c r="AT488" s="146">
        <f t="shared" si="239"/>
        <v>0.375</v>
      </c>
      <c r="AU488" s="146">
        <f t="shared" si="239"/>
        <v>1</v>
      </c>
      <c r="AV488" s="146">
        <f t="shared" si="239"/>
        <v>1</v>
      </c>
      <c r="AW488" s="146">
        <f t="shared" si="239"/>
        <v>1</v>
      </c>
      <c r="AX488" s="146">
        <f t="shared" si="239"/>
        <v>1</v>
      </c>
      <c r="AY488" s="146">
        <f t="shared" si="239"/>
        <v>1</v>
      </c>
      <c r="AZ488" s="146">
        <f t="shared" si="239"/>
        <v>1</v>
      </c>
      <c r="BA488" s="146">
        <f t="shared" si="239"/>
        <v>1</v>
      </c>
      <c r="BB488" s="146">
        <f t="shared" si="239"/>
        <v>1</v>
      </c>
      <c r="BC488" s="146">
        <f t="shared" si="239"/>
        <v>1</v>
      </c>
      <c r="BD488" s="146">
        <f t="shared" si="239"/>
        <v>1</v>
      </c>
      <c r="BE488" s="146">
        <f t="shared" si="240"/>
        <v>1</v>
      </c>
      <c r="BF488" s="146">
        <f t="shared" si="240"/>
        <v>1</v>
      </c>
      <c r="BG488" s="146">
        <f t="shared" si="240"/>
        <v>1</v>
      </c>
      <c r="BH488" s="146">
        <f t="shared" si="240"/>
        <v>1</v>
      </c>
      <c r="BI488" s="146">
        <f t="shared" si="240"/>
        <v>1</v>
      </c>
      <c r="BJ488" s="146">
        <f t="shared" si="240"/>
        <v>1</v>
      </c>
      <c r="BK488" s="146">
        <f t="shared" si="240"/>
        <v>1</v>
      </c>
      <c r="BL488" s="146">
        <f t="shared" si="240"/>
        <v>1</v>
      </c>
      <c r="BM488" s="146">
        <f t="shared" si="240"/>
        <v>1</v>
      </c>
      <c r="BN488" s="146">
        <f t="shared" si="240"/>
        <v>1</v>
      </c>
      <c r="BO488" s="146">
        <f t="shared" si="240"/>
        <v>1</v>
      </c>
    </row>
    <row r="489" spans="1:67" ht="15.75" x14ac:dyDescent="0.25">
      <c r="A489" s="112"/>
      <c r="B489" s="145" t="s">
        <v>1586</v>
      </c>
      <c r="C489" s="145" t="s">
        <v>1587</v>
      </c>
      <c r="D489" s="145" t="s">
        <v>8</v>
      </c>
      <c r="E489" s="224">
        <f>VLOOKUP(B489,'Cuadro Control'!C531:J2419,8,FALSE)</f>
        <v>94303618.549411759</v>
      </c>
      <c r="F489" s="146">
        <f t="shared" si="237"/>
        <v>1.7763397864110998E-2</v>
      </c>
      <c r="G489" s="147">
        <v>46477</v>
      </c>
      <c r="H489" s="147">
        <v>46479</v>
      </c>
      <c r="I489" s="146">
        <f t="shared" si="238"/>
        <v>0</v>
      </c>
      <c r="J489" s="146">
        <f t="shared" si="238"/>
        <v>0</v>
      </c>
      <c r="K489" s="146">
        <f t="shared" si="238"/>
        <v>0</v>
      </c>
      <c r="L489" s="146">
        <f t="shared" si="238"/>
        <v>0</v>
      </c>
      <c r="M489" s="146">
        <f t="shared" si="238"/>
        <v>0</v>
      </c>
      <c r="N489" s="146">
        <f t="shared" si="238"/>
        <v>0</v>
      </c>
      <c r="O489" s="146">
        <f t="shared" si="238"/>
        <v>0</v>
      </c>
      <c r="P489" s="146">
        <f t="shared" si="238"/>
        <v>0</v>
      </c>
      <c r="Q489" s="146">
        <f t="shared" si="238"/>
        <v>0</v>
      </c>
      <c r="R489" s="146">
        <f t="shared" si="238"/>
        <v>0</v>
      </c>
      <c r="S489" s="146">
        <f t="shared" si="238"/>
        <v>0</v>
      </c>
      <c r="T489" s="146">
        <f t="shared" si="238"/>
        <v>0</v>
      </c>
      <c r="U489" s="146">
        <f t="shared" si="238"/>
        <v>0</v>
      </c>
      <c r="V489" s="146">
        <f t="shared" si="238"/>
        <v>0</v>
      </c>
      <c r="W489" s="146">
        <f t="shared" si="238"/>
        <v>0</v>
      </c>
      <c r="X489" s="146">
        <f t="shared" si="238"/>
        <v>0</v>
      </c>
      <c r="Y489" s="146">
        <f t="shared" si="239"/>
        <v>0</v>
      </c>
      <c r="Z489" s="146">
        <f t="shared" si="239"/>
        <v>0</v>
      </c>
      <c r="AA489" s="146">
        <f t="shared" si="239"/>
        <v>0</v>
      </c>
      <c r="AB489" s="146">
        <f t="shared" si="239"/>
        <v>0</v>
      </c>
      <c r="AC489" s="146">
        <f t="shared" si="239"/>
        <v>0</v>
      </c>
      <c r="AD489" s="146">
        <f t="shared" si="239"/>
        <v>0</v>
      </c>
      <c r="AE489" s="146">
        <f t="shared" si="239"/>
        <v>0</v>
      </c>
      <c r="AF489" s="146">
        <f t="shared" si="239"/>
        <v>0</v>
      </c>
      <c r="AG489" s="146">
        <f t="shared" si="239"/>
        <v>0</v>
      </c>
      <c r="AH489" s="146">
        <f t="shared" si="239"/>
        <v>0</v>
      </c>
      <c r="AI489" s="146">
        <f t="shared" si="239"/>
        <v>0</v>
      </c>
      <c r="AJ489" s="146">
        <f t="shared" si="239"/>
        <v>0</v>
      </c>
      <c r="AK489" s="146">
        <f t="shared" si="239"/>
        <v>0</v>
      </c>
      <c r="AL489" s="146">
        <f t="shared" si="239"/>
        <v>0</v>
      </c>
      <c r="AM489" s="146">
        <f t="shared" si="239"/>
        <v>0</v>
      </c>
      <c r="AN489" s="146">
        <f t="shared" si="239"/>
        <v>0</v>
      </c>
      <c r="AO489" s="146">
        <f t="shared" si="239"/>
        <v>0</v>
      </c>
      <c r="AP489" s="146">
        <f t="shared" si="239"/>
        <v>0</v>
      </c>
      <c r="AQ489" s="146">
        <f t="shared" si="239"/>
        <v>0</v>
      </c>
      <c r="AR489" s="146">
        <f t="shared" si="239"/>
        <v>0</v>
      </c>
      <c r="AS489" s="146">
        <f t="shared" si="239"/>
        <v>0</v>
      </c>
      <c r="AT489" s="146">
        <f t="shared" si="239"/>
        <v>0</v>
      </c>
      <c r="AU489" s="146">
        <f t="shared" si="239"/>
        <v>1</v>
      </c>
      <c r="AV489" s="146">
        <f t="shared" si="239"/>
        <v>1</v>
      </c>
      <c r="AW489" s="146">
        <f t="shared" si="239"/>
        <v>1</v>
      </c>
      <c r="AX489" s="146">
        <f t="shared" si="239"/>
        <v>1</v>
      </c>
      <c r="AY489" s="146">
        <f t="shared" si="239"/>
        <v>1</v>
      </c>
      <c r="AZ489" s="146">
        <f t="shared" si="239"/>
        <v>1</v>
      </c>
      <c r="BA489" s="146">
        <f t="shared" si="239"/>
        <v>1</v>
      </c>
      <c r="BB489" s="146">
        <f t="shared" si="239"/>
        <v>1</v>
      </c>
      <c r="BC489" s="146">
        <f t="shared" si="239"/>
        <v>1</v>
      </c>
      <c r="BD489" s="146">
        <f t="shared" si="239"/>
        <v>1</v>
      </c>
      <c r="BE489" s="146">
        <f t="shared" si="240"/>
        <v>1</v>
      </c>
      <c r="BF489" s="146">
        <f t="shared" si="240"/>
        <v>1</v>
      </c>
      <c r="BG489" s="146">
        <f t="shared" si="240"/>
        <v>1</v>
      </c>
      <c r="BH489" s="146">
        <f t="shared" si="240"/>
        <v>1</v>
      </c>
      <c r="BI489" s="146">
        <f t="shared" si="240"/>
        <v>1</v>
      </c>
      <c r="BJ489" s="146">
        <f t="shared" si="240"/>
        <v>1</v>
      </c>
      <c r="BK489" s="146">
        <f t="shared" si="240"/>
        <v>1</v>
      </c>
      <c r="BL489" s="146">
        <f t="shared" si="240"/>
        <v>1</v>
      </c>
      <c r="BM489" s="146">
        <f t="shared" si="240"/>
        <v>1</v>
      </c>
      <c r="BN489" s="146">
        <f t="shared" si="240"/>
        <v>1</v>
      </c>
      <c r="BO489" s="146">
        <f t="shared" si="240"/>
        <v>1</v>
      </c>
    </row>
    <row r="490" spans="1:67" ht="15.75" x14ac:dyDescent="0.25">
      <c r="A490" s="112"/>
      <c r="B490" s="145" t="s">
        <v>1588</v>
      </c>
      <c r="C490" s="145" t="s">
        <v>1589</v>
      </c>
      <c r="D490" s="145" t="s">
        <v>26</v>
      </c>
      <c r="E490" s="224">
        <f>VLOOKUP(B490,'Cuadro Control'!C532:J2420,8,FALSE)</f>
        <v>179436034.15411764</v>
      </c>
      <c r="F490" s="146">
        <f t="shared" si="237"/>
        <v>3.3799272126209236E-2</v>
      </c>
      <c r="G490" s="147">
        <v>46479</v>
      </c>
      <c r="H490" s="147">
        <v>46484</v>
      </c>
      <c r="I490" s="146">
        <f t="shared" si="238"/>
        <v>0</v>
      </c>
      <c r="J490" s="146">
        <f t="shared" si="238"/>
        <v>0</v>
      </c>
      <c r="K490" s="146">
        <f t="shared" si="238"/>
        <v>0</v>
      </c>
      <c r="L490" s="146">
        <f t="shared" si="238"/>
        <v>0</v>
      </c>
      <c r="M490" s="146">
        <f t="shared" si="238"/>
        <v>0</v>
      </c>
      <c r="N490" s="146">
        <f t="shared" si="238"/>
        <v>0</v>
      </c>
      <c r="O490" s="146">
        <f t="shared" si="238"/>
        <v>0</v>
      </c>
      <c r="P490" s="146">
        <f t="shared" si="238"/>
        <v>0</v>
      </c>
      <c r="Q490" s="146">
        <f t="shared" si="238"/>
        <v>0</v>
      </c>
      <c r="R490" s="146">
        <f t="shared" si="238"/>
        <v>0</v>
      </c>
      <c r="S490" s="146">
        <f t="shared" si="238"/>
        <v>0</v>
      </c>
      <c r="T490" s="146">
        <f t="shared" si="238"/>
        <v>0</v>
      </c>
      <c r="U490" s="146">
        <f t="shared" si="238"/>
        <v>0</v>
      </c>
      <c r="V490" s="146">
        <f t="shared" si="238"/>
        <v>0</v>
      </c>
      <c r="W490" s="146">
        <f t="shared" si="238"/>
        <v>0</v>
      </c>
      <c r="X490" s="146">
        <f t="shared" si="238"/>
        <v>0</v>
      </c>
      <c r="Y490" s="146">
        <f t="shared" si="239"/>
        <v>0</v>
      </c>
      <c r="Z490" s="146">
        <f t="shared" si="239"/>
        <v>0</v>
      </c>
      <c r="AA490" s="146">
        <f t="shared" si="239"/>
        <v>0</v>
      </c>
      <c r="AB490" s="146">
        <f t="shared" si="239"/>
        <v>0</v>
      </c>
      <c r="AC490" s="146">
        <f t="shared" si="239"/>
        <v>0</v>
      </c>
      <c r="AD490" s="146">
        <f t="shared" si="239"/>
        <v>0</v>
      </c>
      <c r="AE490" s="146">
        <f t="shared" si="239"/>
        <v>0</v>
      </c>
      <c r="AF490" s="146">
        <f t="shared" si="239"/>
        <v>0</v>
      </c>
      <c r="AG490" s="146">
        <f t="shared" si="239"/>
        <v>0</v>
      </c>
      <c r="AH490" s="146">
        <f t="shared" si="239"/>
        <v>0</v>
      </c>
      <c r="AI490" s="146">
        <f t="shared" si="239"/>
        <v>0</v>
      </c>
      <c r="AJ490" s="146">
        <f t="shared" si="239"/>
        <v>0</v>
      </c>
      <c r="AK490" s="146">
        <f t="shared" si="239"/>
        <v>0</v>
      </c>
      <c r="AL490" s="146">
        <f t="shared" si="239"/>
        <v>0</v>
      </c>
      <c r="AM490" s="146">
        <f t="shared" si="239"/>
        <v>0</v>
      </c>
      <c r="AN490" s="146">
        <f t="shared" si="239"/>
        <v>0</v>
      </c>
      <c r="AO490" s="146">
        <f t="shared" si="239"/>
        <v>0</v>
      </c>
      <c r="AP490" s="146">
        <f t="shared" si="239"/>
        <v>0</v>
      </c>
      <c r="AQ490" s="146">
        <f t="shared" si="239"/>
        <v>0</v>
      </c>
      <c r="AR490" s="146">
        <f t="shared" si="239"/>
        <v>0</v>
      </c>
      <c r="AS490" s="146">
        <f t="shared" si="239"/>
        <v>0</v>
      </c>
      <c r="AT490" s="146">
        <f t="shared" si="239"/>
        <v>0</v>
      </c>
      <c r="AU490" s="146">
        <f t="shared" si="239"/>
        <v>0.16666666666666666</v>
      </c>
      <c r="AV490" s="146">
        <f t="shared" si="239"/>
        <v>1</v>
      </c>
      <c r="AW490" s="146">
        <f t="shared" si="239"/>
        <v>1</v>
      </c>
      <c r="AX490" s="146">
        <f t="shared" si="239"/>
        <v>1</v>
      </c>
      <c r="AY490" s="146">
        <f t="shared" si="239"/>
        <v>1</v>
      </c>
      <c r="AZ490" s="146">
        <f t="shared" si="239"/>
        <v>1</v>
      </c>
      <c r="BA490" s="146">
        <f t="shared" si="239"/>
        <v>1</v>
      </c>
      <c r="BB490" s="146">
        <f t="shared" si="239"/>
        <v>1</v>
      </c>
      <c r="BC490" s="146">
        <f t="shared" si="239"/>
        <v>1</v>
      </c>
      <c r="BD490" s="146">
        <f t="shared" si="239"/>
        <v>1</v>
      </c>
      <c r="BE490" s="146">
        <f t="shared" si="240"/>
        <v>1</v>
      </c>
      <c r="BF490" s="146">
        <f t="shared" si="240"/>
        <v>1</v>
      </c>
      <c r="BG490" s="146">
        <f t="shared" si="240"/>
        <v>1</v>
      </c>
      <c r="BH490" s="146">
        <f t="shared" si="240"/>
        <v>1</v>
      </c>
      <c r="BI490" s="146">
        <f t="shared" si="240"/>
        <v>1</v>
      </c>
      <c r="BJ490" s="146">
        <f t="shared" si="240"/>
        <v>1</v>
      </c>
      <c r="BK490" s="146">
        <f t="shared" si="240"/>
        <v>1</v>
      </c>
      <c r="BL490" s="146">
        <f t="shared" si="240"/>
        <v>1</v>
      </c>
      <c r="BM490" s="146">
        <f t="shared" si="240"/>
        <v>1</v>
      </c>
      <c r="BN490" s="146">
        <f t="shared" si="240"/>
        <v>1</v>
      </c>
      <c r="BO490" s="146">
        <f t="shared" si="240"/>
        <v>1</v>
      </c>
    </row>
    <row r="491" spans="1:67" ht="15.75" x14ac:dyDescent="0.25">
      <c r="A491" s="112"/>
      <c r="B491" s="145" t="s">
        <v>1590</v>
      </c>
      <c r="C491" s="145" t="s">
        <v>1591</v>
      </c>
      <c r="D491" s="145" t="s">
        <v>730</v>
      </c>
      <c r="E491" s="224">
        <f>VLOOKUP(B491,'Cuadro Control'!C533:J2421,8,FALSE)</f>
        <v>1212623361.2117648</v>
      </c>
      <c r="F491" s="146">
        <f t="shared" si="237"/>
        <v>0.22841447185013161</v>
      </c>
      <c r="G491" s="147">
        <v>46484</v>
      </c>
      <c r="H491" s="147">
        <v>46500</v>
      </c>
      <c r="I491" s="146">
        <f t="shared" si="238"/>
        <v>0</v>
      </c>
      <c r="J491" s="146">
        <f t="shared" si="238"/>
        <v>0</v>
      </c>
      <c r="K491" s="146">
        <f t="shared" si="238"/>
        <v>0</v>
      </c>
      <c r="L491" s="146">
        <f t="shared" si="238"/>
        <v>0</v>
      </c>
      <c r="M491" s="146">
        <f t="shared" si="238"/>
        <v>0</v>
      </c>
      <c r="N491" s="146">
        <f t="shared" si="238"/>
        <v>0</v>
      </c>
      <c r="O491" s="146">
        <f t="shared" si="238"/>
        <v>0</v>
      </c>
      <c r="P491" s="146">
        <f t="shared" si="238"/>
        <v>0</v>
      </c>
      <c r="Q491" s="146">
        <f t="shared" si="238"/>
        <v>0</v>
      </c>
      <c r="R491" s="146">
        <f t="shared" si="238"/>
        <v>0</v>
      </c>
      <c r="S491" s="146">
        <f t="shared" si="238"/>
        <v>0</v>
      </c>
      <c r="T491" s="146">
        <f t="shared" si="238"/>
        <v>0</v>
      </c>
      <c r="U491" s="146">
        <f t="shared" si="238"/>
        <v>0</v>
      </c>
      <c r="V491" s="146">
        <f t="shared" si="238"/>
        <v>0</v>
      </c>
      <c r="W491" s="146">
        <f t="shared" si="238"/>
        <v>0</v>
      </c>
      <c r="X491" s="146">
        <f t="shared" si="238"/>
        <v>0</v>
      </c>
      <c r="Y491" s="146">
        <f t="shared" si="239"/>
        <v>0</v>
      </c>
      <c r="Z491" s="146">
        <f t="shared" si="239"/>
        <v>0</v>
      </c>
      <c r="AA491" s="146">
        <f t="shared" si="239"/>
        <v>0</v>
      </c>
      <c r="AB491" s="146">
        <f t="shared" si="239"/>
        <v>0</v>
      </c>
      <c r="AC491" s="146">
        <f t="shared" si="239"/>
        <v>0</v>
      </c>
      <c r="AD491" s="146">
        <f t="shared" si="239"/>
        <v>0</v>
      </c>
      <c r="AE491" s="146">
        <f t="shared" si="239"/>
        <v>0</v>
      </c>
      <c r="AF491" s="146">
        <f t="shared" si="239"/>
        <v>0</v>
      </c>
      <c r="AG491" s="146">
        <f t="shared" si="239"/>
        <v>0</v>
      </c>
      <c r="AH491" s="146">
        <f t="shared" si="239"/>
        <v>0</v>
      </c>
      <c r="AI491" s="146">
        <f t="shared" si="239"/>
        <v>0</v>
      </c>
      <c r="AJ491" s="146">
        <f t="shared" si="239"/>
        <v>0</v>
      </c>
      <c r="AK491" s="146">
        <f t="shared" si="239"/>
        <v>0</v>
      </c>
      <c r="AL491" s="146">
        <f t="shared" si="239"/>
        <v>0</v>
      </c>
      <c r="AM491" s="146">
        <f t="shared" si="239"/>
        <v>0</v>
      </c>
      <c r="AN491" s="146">
        <f t="shared" si="239"/>
        <v>0</v>
      </c>
      <c r="AO491" s="146">
        <f t="shared" si="239"/>
        <v>0</v>
      </c>
      <c r="AP491" s="146">
        <f t="shared" si="239"/>
        <v>0</v>
      </c>
      <c r="AQ491" s="146">
        <f t="shared" si="239"/>
        <v>0</v>
      </c>
      <c r="AR491" s="146">
        <f t="shared" si="239"/>
        <v>0</v>
      </c>
      <c r="AS491" s="146">
        <f t="shared" si="239"/>
        <v>0</v>
      </c>
      <c r="AT491" s="146">
        <f t="shared" si="239"/>
        <v>0</v>
      </c>
      <c r="AU491" s="146">
        <f t="shared" si="239"/>
        <v>0</v>
      </c>
      <c r="AV491" s="146">
        <f t="shared" si="239"/>
        <v>0.17647058823529413</v>
      </c>
      <c r="AW491" s="146">
        <f t="shared" si="239"/>
        <v>0.58823529411764708</v>
      </c>
      <c r="AX491" s="146">
        <f t="shared" si="239"/>
        <v>1</v>
      </c>
      <c r="AY491" s="146">
        <f t="shared" si="239"/>
        <v>1</v>
      </c>
      <c r="AZ491" s="146">
        <f t="shared" si="239"/>
        <v>1</v>
      </c>
      <c r="BA491" s="146">
        <f t="shared" si="239"/>
        <v>1</v>
      </c>
      <c r="BB491" s="146">
        <f t="shared" si="239"/>
        <v>1</v>
      </c>
      <c r="BC491" s="146">
        <f t="shared" si="239"/>
        <v>1</v>
      </c>
      <c r="BD491" s="146">
        <f t="shared" si="239"/>
        <v>1</v>
      </c>
      <c r="BE491" s="146">
        <f t="shared" si="240"/>
        <v>1</v>
      </c>
      <c r="BF491" s="146">
        <f t="shared" si="240"/>
        <v>1</v>
      </c>
      <c r="BG491" s="146">
        <f t="shared" si="240"/>
        <v>1</v>
      </c>
      <c r="BH491" s="146">
        <f t="shared" si="240"/>
        <v>1</v>
      </c>
      <c r="BI491" s="146">
        <f t="shared" si="240"/>
        <v>1</v>
      </c>
      <c r="BJ491" s="146">
        <f t="shared" si="240"/>
        <v>1</v>
      </c>
      <c r="BK491" s="146">
        <f t="shared" si="240"/>
        <v>1</v>
      </c>
      <c r="BL491" s="146">
        <f t="shared" si="240"/>
        <v>1</v>
      </c>
      <c r="BM491" s="146">
        <f t="shared" si="240"/>
        <v>1</v>
      </c>
      <c r="BN491" s="146">
        <f t="shared" si="240"/>
        <v>1</v>
      </c>
      <c r="BO491" s="146">
        <f t="shared" si="240"/>
        <v>1</v>
      </c>
    </row>
    <row r="492" spans="1:67" ht="15.75" x14ac:dyDescent="0.25">
      <c r="A492" s="112"/>
      <c r="B492" s="145" t="s">
        <v>1592</v>
      </c>
      <c r="C492" s="145" t="s">
        <v>1593</v>
      </c>
      <c r="D492" s="145" t="s">
        <v>6</v>
      </c>
      <c r="E492" s="224">
        <f>VLOOKUP(B492,'Cuadro Control'!C534:J2422,8,FALSE)</f>
        <v>0</v>
      </c>
      <c r="F492" s="146">
        <f t="shared" si="237"/>
        <v>0</v>
      </c>
      <c r="G492" s="147">
        <v>46533</v>
      </c>
      <c r="H492" s="147">
        <v>46536</v>
      </c>
      <c r="I492" s="146">
        <f t="shared" si="238"/>
        <v>0</v>
      </c>
      <c r="J492" s="146">
        <f t="shared" si="238"/>
        <v>0</v>
      </c>
      <c r="K492" s="146">
        <f t="shared" si="238"/>
        <v>0</v>
      </c>
      <c r="L492" s="146">
        <f t="shared" si="238"/>
        <v>0</v>
      </c>
      <c r="M492" s="146">
        <f t="shared" si="238"/>
        <v>0</v>
      </c>
      <c r="N492" s="146">
        <f t="shared" si="238"/>
        <v>0</v>
      </c>
      <c r="O492" s="146">
        <f t="shared" si="238"/>
        <v>0</v>
      </c>
      <c r="P492" s="146">
        <f t="shared" si="238"/>
        <v>0</v>
      </c>
      <c r="Q492" s="146">
        <f t="shared" si="238"/>
        <v>0</v>
      </c>
      <c r="R492" s="146">
        <f t="shared" si="238"/>
        <v>0</v>
      </c>
      <c r="S492" s="146">
        <f t="shared" si="238"/>
        <v>0</v>
      </c>
      <c r="T492" s="146">
        <f t="shared" si="238"/>
        <v>0</v>
      </c>
      <c r="U492" s="146">
        <f t="shared" si="238"/>
        <v>0</v>
      </c>
      <c r="V492" s="146">
        <f t="shared" si="238"/>
        <v>0</v>
      </c>
      <c r="W492" s="146">
        <f t="shared" si="238"/>
        <v>0</v>
      </c>
      <c r="X492" s="146">
        <f t="shared" si="238"/>
        <v>0</v>
      </c>
      <c r="Y492" s="146">
        <f t="shared" si="239"/>
        <v>0</v>
      </c>
      <c r="Z492" s="146">
        <f t="shared" si="239"/>
        <v>0</v>
      </c>
      <c r="AA492" s="146">
        <f t="shared" si="239"/>
        <v>0</v>
      </c>
      <c r="AB492" s="146">
        <f t="shared" si="239"/>
        <v>0</v>
      </c>
      <c r="AC492" s="146">
        <f t="shared" si="239"/>
        <v>0</v>
      </c>
      <c r="AD492" s="146">
        <f t="shared" si="239"/>
        <v>0</v>
      </c>
      <c r="AE492" s="146">
        <f t="shared" si="239"/>
        <v>0</v>
      </c>
      <c r="AF492" s="146">
        <f t="shared" si="239"/>
        <v>0</v>
      </c>
      <c r="AG492" s="146">
        <f t="shared" si="239"/>
        <v>0</v>
      </c>
      <c r="AH492" s="146">
        <f t="shared" si="239"/>
        <v>0</v>
      </c>
      <c r="AI492" s="146">
        <f t="shared" si="239"/>
        <v>0</v>
      </c>
      <c r="AJ492" s="146">
        <f t="shared" si="239"/>
        <v>0</v>
      </c>
      <c r="AK492" s="146">
        <f t="shared" si="239"/>
        <v>0</v>
      </c>
      <c r="AL492" s="146">
        <f t="shared" si="239"/>
        <v>0</v>
      </c>
      <c r="AM492" s="146">
        <f t="shared" si="239"/>
        <v>0</v>
      </c>
      <c r="AN492" s="146">
        <f t="shared" si="239"/>
        <v>0</v>
      </c>
      <c r="AO492" s="146">
        <f t="shared" si="239"/>
        <v>0</v>
      </c>
      <c r="AP492" s="146">
        <f t="shared" si="239"/>
        <v>0</v>
      </c>
      <c r="AQ492" s="146">
        <f t="shared" si="239"/>
        <v>0</v>
      </c>
      <c r="AR492" s="146">
        <f t="shared" si="239"/>
        <v>0</v>
      </c>
      <c r="AS492" s="146">
        <f t="shared" si="239"/>
        <v>0</v>
      </c>
      <c r="AT492" s="146">
        <f t="shared" si="239"/>
        <v>0</v>
      </c>
      <c r="AU492" s="146">
        <f t="shared" si="239"/>
        <v>0</v>
      </c>
      <c r="AV492" s="146">
        <f t="shared" si="239"/>
        <v>0</v>
      </c>
      <c r="AW492" s="146">
        <f t="shared" si="239"/>
        <v>0</v>
      </c>
      <c r="AX492" s="146">
        <f t="shared" si="239"/>
        <v>0</v>
      </c>
      <c r="AY492" s="146">
        <f t="shared" si="239"/>
        <v>0</v>
      </c>
      <c r="AZ492" s="146">
        <f t="shared" si="239"/>
        <v>0</v>
      </c>
      <c r="BA492" s="146">
        <f t="shared" si="239"/>
        <v>0</v>
      </c>
      <c r="BB492" s="146">
        <f t="shared" si="239"/>
        <v>0</v>
      </c>
      <c r="BC492" s="146">
        <f t="shared" si="239"/>
        <v>0.75</v>
      </c>
      <c r="BD492" s="146">
        <f t="shared" ref="BD492:BO499" si="241">IF($G492=0,0,IF(BD$6&lt;$G492,0,IF(BD$6&gt;$H492,1,(BD$6-$G492+1)/($H492-$G492+1))))</f>
        <v>1</v>
      </c>
      <c r="BE492" s="146">
        <f t="shared" si="241"/>
        <v>1</v>
      </c>
      <c r="BF492" s="146">
        <f t="shared" si="241"/>
        <v>1</v>
      </c>
      <c r="BG492" s="146">
        <f t="shared" si="241"/>
        <v>1</v>
      </c>
      <c r="BH492" s="146">
        <f t="shared" si="241"/>
        <v>1</v>
      </c>
      <c r="BI492" s="146">
        <f t="shared" si="241"/>
        <v>1</v>
      </c>
      <c r="BJ492" s="146">
        <f t="shared" si="241"/>
        <v>1</v>
      </c>
      <c r="BK492" s="146">
        <f t="shared" si="241"/>
        <v>1</v>
      </c>
      <c r="BL492" s="146">
        <f t="shared" si="241"/>
        <v>1</v>
      </c>
      <c r="BM492" s="146">
        <f t="shared" si="241"/>
        <v>1</v>
      </c>
      <c r="BN492" s="146">
        <f t="shared" si="241"/>
        <v>1</v>
      </c>
      <c r="BO492" s="146">
        <f t="shared" si="241"/>
        <v>1</v>
      </c>
    </row>
    <row r="493" spans="1:67" ht="31.5" x14ac:dyDescent="0.25">
      <c r="A493" s="112"/>
      <c r="B493" s="148" t="s">
        <v>1594</v>
      </c>
      <c r="C493" s="148" t="s">
        <v>1595</v>
      </c>
      <c r="D493" s="148" t="s">
        <v>3</v>
      </c>
      <c r="E493" s="225">
        <f>VLOOKUP(B493,'Cuadro Control'!C535:J2423,8,FALSE)</f>
        <v>0</v>
      </c>
      <c r="F493" s="149">
        <f t="shared" si="237"/>
        <v>0</v>
      </c>
      <c r="G493" s="150">
        <v>46536</v>
      </c>
      <c r="H493" s="150">
        <v>46536</v>
      </c>
      <c r="I493" s="149">
        <f t="shared" si="238"/>
        <v>0</v>
      </c>
      <c r="J493" s="149">
        <f t="shared" si="238"/>
        <v>0</v>
      </c>
      <c r="K493" s="149">
        <f t="shared" si="238"/>
        <v>0</v>
      </c>
      <c r="L493" s="149">
        <f t="shared" si="238"/>
        <v>0</v>
      </c>
      <c r="M493" s="149">
        <f t="shared" si="238"/>
        <v>0</v>
      </c>
      <c r="N493" s="149">
        <f t="shared" si="238"/>
        <v>0</v>
      </c>
      <c r="O493" s="149">
        <f t="shared" si="238"/>
        <v>0</v>
      </c>
      <c r="P493" s="149">
        <f t="shared" si="238"/>
        <v>0</v>
      </c>
      <c r="Q493" s="149">
        <f t="shared" si="238"/>
        <v>0</v>
      </c>
      <c r="R493" s="149">
        <f t="shared" si="238"/>
        <v>0</v>
      </c>
      <c r="S493" s="149">
        <f t="shared" si="238"/>
        <v>0</v>
      </c>
      <c r="T493" s="149">
        <f t="shared" si="238"/>
        <v>0</v>
      </c>
      <c r="U493" s="149">
        <f t="shared" si="238"/>
        <v>0</v>
      </c>
      <c r="V493" s="149">
        <f t="shared" si="238"/>
        <v>0</v>
      </c>
      <c r="W493" s="149">
        <f t="shared" si="238"/>
        <v>0</v>
      </c>
      <c r="X493" s="149">
        <f t="shared" si="238"/>
        <v>0</v>
      </c>
      <c r="Y493" s="149">
        <f t="shared" ref="Y493:BD499" si="242">IF($G493=0,0,IF(Y$6&lt;$G493,0,IF(Y$6&gt;$H493,1,(Y$6-$G493+1)/($H493-$G493+1))))</f>
        <v>0</v>
      </c>
      <c r="Z493" s="149">
        <f t="shared" si="242"/>
        <v>0</v>
      </c>
      <c r="AA493" s="149">
        <f t="shared" si="242"/>
        <v>0</v>
      </c>
      <c r="AB493" s="149">
        <f t="shared" si="242"/>
        <v>0</v>
      </c>
      <c r="AC493" s="149">
        <f t="shared" si="242"/>
        <v>0</v>
      </c>
      <c r="AD493" s="149">
        <f t="shared" si="242"/>
        <v>0</v>
      </c>
      <c r="AE493" s="149">
        <f t="shared" si="242"/>
        <v>0</v>
      </c>
      <c r="AF493" s="149">
        <f t="shared" si="242"/>
        <v>0</v>
      </c>
      <c r="AG493" s="149">
        <f t="shared" si="242"/>
        <v>0</v>
      </c>
      <c r="AH493" s="149">
        <f t="shared" si="242"/>
        <v>0</v>
      </c>
      <c r="AI493" s="149">
        <f t="shared" si="242"/>
        <v>0</v>
      </c>
      <c r="AJ493" s="149">
        <f t="shared" si="242"/>
        <v>0</v>
      </c>
      <c r="AK493" s="149">
        <f t="shared" si="242"/>
        <v>0</v>
      </c>
      <c r="AL493" s="149">
        <f t="shared" si="242"/>
        <v>0</v>
      </c>
      <c r="AM493" s="149">
        <f t="shared" si="242"/>
        <v>0</v>
      </c>
      <c r="AN493" s="149">
        <f t="shared" si="242"/>
        <v>0</v>
      </c>
      <c r="AO493" s="149">
        <f t="shared" si="242"/>
        <v>0</v>
      </c>
      <c r="AP493" s="149">
        <f t="shared" si="242"/>
        <v>0</v>
      </c>
      <c r="AQ493" s="149">
        <f t="shared" si="242"/>
        <v>0</v>
      </c>
      <c r="AR493" s="149">
        <f t="shared" si="242"/>
        <v>0</v>
      </c>
      <c r="AS493" s="149">
        <f t="shared" si="242"/>
        <v>0</v>
      </c>
      <c r="AT493" s="149">
        <f t="shared" si="242"/>
        <v>0</v>
      </c>
      <c r="AU493" s="149">
        <f t="shared" si="242"/>
        <v>0</v>
      </c>
      <c r="AV493" s="149">
        <f t="shared" si="242"/>
        <v>0</v>
      </c>
      <c r="AW493" s="149">
        <f t="shared" si="242"/>
        <v>0</v>
      </c>
      <c r="AX493" s="149">
        <f t="shared" si="242"/>
        <v>0</v>
      </c>
      <c r="AY493" s="149">
        <f t="shared" si="242"/>
        <v>0</v>
      </c>
      <c r="AZ493" s="149">
        <f t="shared" si="242"/>
        <v>0</v>
      </c>
      <c r="BA493" s="149">
        <f t="shared" si="242"/>
        <v>0</v>
      </c>
      <c r="BB493" s="149">
        <f t="shared" si="242"/>
        <v>0</v>
      </c>
      <c r="BC493" s="149">
        <f t="shared" si="242"/>
        <v>0</v>
      </c>
      <c r="BD493" s="149">
        <f t="shared" si="242"/>
        <v>1</v>
      </c>
      <c r="BE493" s="149">
        <f t="shared" si="241"/>
        <v>1</v>
      </c>
      <c r="BF493" s="149">
        <f t="shared" si="241"/>
        <v>1</v>
      </c>
      <c r="BG493" s="149">
        <f t="shared" si="241"/>
        <v>1</v>
      </c>
      <c r="BH493" s="149">
        <f t="shared" si="241"/>
        <v>1</v>
      </c>
      <c r="BI493" s="149">
        <f t="shared" si="241"/>
        <v>1</v>
      </c>
      <c r="BJ493" s="149">
        <f t="shared" si="241"/>
        <v>1</v>
      </c>
      <c r="BK493" s="149">
        <f t="shared" si="241"/>
        <v>1</v>
      </c>
      <c r="BL493" s="149">
        <f t="shared" si="241"/>
        <v>1</v>
      </c>
      <c r="BM493" s="149">
        <f t="shared" si="241"/>
        <v>1</v>
      </c>
      <c r="BN493" s="149">
        <f t="shared" si="241"/>
        <v>1</v>
      </c>
      <c r="BO493" s="149">
        <f t="shared" si="241"/>
        <v>1</v>
      </c>
    </row>
    <row r="494" spans="1:67" ht="15.75" x14ac:dyDescent="0.25">
      <c r="A494" s="112"/>
      <c r="B494" s="145" t="s">
        <v>1596</v>
      </c>
      <c r="C494" s="145" t="s">
        <v>1597</v>
      </c>
      <c r="D494" s="145" t="s">
        <v>8</v>
      </c>
      <c r="E494" s="224">
        <f>VLOOKUP(B494,'Cuadro Control'!C536:J2424,8,FALSE)</f>
        <v>1230815225.9452939</v>
      </c>
      <c r="F494" s="146">
        <f t="shared" si="237"/>
        <v>0.2318411625341423</v>
      </c>
      <c r="G494" s="147">
        <v>46536</v>
      </c>
      <c r="H494" s="147">
        <v>46539</v>
      </c>
      <c r="I494" s="146">
        <f t="shared" si="238"/>
        <v>0</v>
      </c>
      <c r="J494" s="146">
        <f t="shared" si="238"/>
        <v>0</v>
      </c>
      <c r="K494" s="146">
        <f t="shared" si="238"/>
        <v>0</v>
      </c>
      <c r="L494" s="146">
        <f t="shared" si="238"/>
        <v>0</v>
      </c>
      <c r="M494" s="146">
        <f t="shared" si="238"/>
        <v>0</v>
      </c>
      <c r="N494" s="146">
        <f t="shared" si="238"/>
        <v>0</v>
      </c>
      <c r="O494" s="146">
        <f t="shared" si="238"/>
        <v>0</v>
      </c>
      <c r="P494" s="146">
        <f t="shared" si="238"/>
        <v>0</v>
      </c>
      <c r="Q494" s="146">
        <f t="shared" si="238"/>
        <v>0</v>
      </c>
      <c r="R494" s="146">
        <f t="shared" si="238"/>
        <v>0</v>
      </c>
      <c r="S494" s="146">
        <f t="shared" si="238"/>
        <v>0</v>
      </c>
      <c r="T494" s="146">
        <f t="shared" si="238"/>
        <v>0</v>
      </c>
      <c r="U494" s="146">
        <f t="shared" si="238"/>
        <v>0</v>
      </c>
      <c r="V494" s="146">
        <f t="shared" si="238"/>
        <v>0</v>
      </c>
      <c r="W494" s="146">
        <f t="shared" si="238"/>
        <v>0</v>
      </c>
      <c r="X494" s="146">
        <f t="shared" si="238"/>
        <v>0</v>
      </c>
      <c r="Y494" s="146">
        <f t="shared" si="242"/>
        <v>0</v>
      </c>
      <c r="Z494" s="146">
        <f t="shared" si="242"/>
        <v>0</v>
      </c>
      <c r="AA494" s="146">
        <f t="shared" si="242"/>
        <v>0</v>
      </c>
      <c r="AB494" s="146">
        <f t="shared" si="242"/>
        <v>0</v>
      </c>
      <c r="AC494" s="146">
        <f t="shared" si="242"/>
        <v>0</v>
      </c>
      <c r="AD494" s="146">
        <f t="shared" si="242"/>
        <v>0</v>
      </c>
      <c r="AE494" s="146">
        <f t="shared" si="242"/>
        <v>0</v>
      </c>
      <c r="AF494" s="146">
        <f t="shared" si="242"/>
        <v>0</v>
      </c>
      <c r="AG494" s="146">
        <f t="shared" si="242"/>
        <v>0</v>
      </c>
      <c r="AH494" s="146">
        <f t="shared" si="242"/>
        <v>0</v>
      </c>
      <c r="AI494" s="146">
        <f t="shared" si="242"/>
        <v>0</v>
      </c>
      <c r="AJ494" s="146">
        <f t="shared" si="242"/>
        <v>0</v>
      </c>
      <c r="AK494" s="146">
        <f t="shared" si="242"/>
        <v>0</v>
      </c>
      <c r="AL494" s="146">
        <f t="shared" si="242"/>
        <v>0</v>
      </c>
      <c r="AM494" s="146">
        <f t="shared" si="242"/>
        <v>0</v>
      </c>
      <c r="AN494" s="146">
        <f t="shared" si="242"/>
        <v>0</v>
      </c>
      <c r="AO494" s="146">
        <f t="shared" si="242"/>
        <v>0</v>
      </c>
      <c r="AP494" s="146">
        <f t="shared" si="242"/>
        <v>0</v>
      </c>
      <c r="AQ494" s="146">
        <f t="shared" si="242"/>
        <v>0</v>
      </c>
      <c r="AR494" s="146">
        <f t="shared" si="242"/>
        <v>0</v>
      </c>
      <c r="AS494" s="146">
        <f t="shared" si="242"/>
        <v>0</v>
      </c>
      <c r="AT494" s="146">
        <f t="shared" si="242"/>
        <v>0</v>
      </c>
      <c r="AU494" s="146">
        <f t="shared" si="242"/>
        <v>0</v>
      </c>
      <c r="AV494" s="146">
        <f t="shared" si="242"/>
        <v>0</v>
      </c>
      <c r="AW494" s="146">
        <f t="shared" si="242"/>
        <v>0</v>
      </c>
      <c r="AX494" s="146">
        <f t="shared" si="242"/>
        <v>0</v>
      </c>
      <c r="AY494" s="146">
        <f t="shared" si="242"/>
        <v>0</v>
      </c>
      <c r="AZ494" s="146">
        <f t="shared" si="242"/>
        <v>0</v>
      </c>
      <c r="BA494" s="146">
        <f t="shared" si="242"/>
        <v>0</v>
      </c>
      <c r="BB494" s="146">
        <f t="shared" si="242"/>
        <v>0</v>
      </c>
      <c r="BC494" s="146">
        <f t="shared" si="242"/>
        <v>0</v>
      </c>
      <c r="BD494" s="146">
        <f t="shared" si="242"/>
        <v>1</v>
      </c>
      <c r="BE494" s="146">
        <f t="shared" si="241"/>
        <v>1</v>
      </c>
      <c r="BF494" s="146">
        <f t="shared" si="241"/>
        <v>1</v>
      </c>
      <c r="BG494" s="146">
        <f t="shared" si="241"/>
        <v>1</v>
      </c>
      <c r="BH494" s="146">
        <f t="shared" si="241"/>
        <v>1</v>
      </c>
      <c r="BI494" s="146">
        <f t="shared" si="241"/>
        <v>1</v>
      </c>
      <c r="BJ494" s="146">
        <f t="shared" si="241"/>
        <v>1</v>
      </c>
      <c r="BK494" s="146">
        <f t="shared" si="241"/>
        <v>1</v>
      </c>
      <c r="BL494" s="146">
        <f t="shared" si="241"/>
        <v>1</v>
      </c>
      <c r="BM494" s="146">
        <f t="shared" si="241"/>
        <v>1</v>
      </c>
      <c r="BN494" s="146">
        <f t="shared" si="241"/>
        <v>1</v>
      </c>
      <c r="BO494" s="146">
        <f t="shared" si="241"/>
        <v>1</v>
      </c>
    </row>
    <row r="495" spans="1:67" ht="15.75" x14ac:dyDescent="0.25">
      <c r="A495" s="112"/>
      <c r="B495" s="145" t="s">
        <v>1598</v>
      </c>
      <c r="C495" s="145" t="s">
        <v>1599</v>
      </c>
      <c r="D495" s="145" t="s">
        <v>26</v>
      </c>
      <c r="E495" s="224">
        <f>VLOOKUP(B495,'Cuadro Control'!C537:J2425,8,FALSE)</f>
        <v>0</v>
      </c>
      <c r="F495" s="146">
        <f t="shared" si="237"/>
        <v>0</v>
      </c>
      <c r="G495" s="147">
        <v>46539</v>
      </c>
      <c r="H495" s="147">
        <v>46547</v>
      </c>
      <c r="I495" s="146">
        <f t="shared" si="238"/>
        <v>0</v>
      </c>
      <c r="J495" s="146">
        <f t="shared" si="238"/>
        <v>0</v>
      </c>
      <c r="K495" s="146">
        <f t="shared" si="238"/>
        <v>0</v>
      </c>
      <c r="L495" s="146">
        <f t="shared" si="238"/>
        <v>0</v>
      </c>
      <c r="M495" s="146">
        <f t="shared" si="238"/>
        <v>0</v>
      </c>
      <c r="N495" s="146">
        <f t="shared" si="238"/>
        <v>0</v>
      </c>
      <c r="O495" s="146">
        <f t="shared" si="238"/>
        <v>0</v>
      </c>
      <c r="P495" s="146">
        <f t="shared" si="238"/>
        <v>0</v>
      </c>
      <c r="Q495" s="146">
        <f t="shared" si="238"/>
        <v>0</v>
      </c>
      <c r="R495" s="146">
        <f t="shared" si="238"/>
        <v>0</v>
      </c>
      <c r="S495" s="146">
        <f t="shared" si="238"/>
        <v>0</v>
      </c>
      <c r="T495" s="146">
        <f t="shared" si="238"/>
        <v>0</v>
      </c>
      <c r="U495" s="146">
        <f t="shared" si="238"/>
        <v>0</v>
      </c>
      <c r="V495" s="146">
        <f t="shared" si="238"/>
        <v>0</v>
      </c>
      <c r="W495" s="146">
        <f t="shared" si="238"/>
        <v>0</v>
      </c>
      <c r="X495" s="146">
        <f t="shared" si="238"/>
        <v>0</v>
      </c>
      <c r="Y495" s="146">
        <f t="shared" si="242"/>
        <v>0</v>
      </c>
      <c r="Z495" s="146">
        <f t="shared" si="242"/>
        <v>0</v>
      </c>
      <c r="AA495" s="146">
        <f t="shared" si="242"/>
        <v>0</v>
      </c>
      <c r="AB495" s="146">
        <f t="shared" si="242"/>
        <v>0</v>
      </c>
      <c r="AC495" s="146">
        <f t="shared" si="242"/>
        <v>0</v>
      </c>
      <c r="AD495" s="146">
        <f t="shared" si="242"/>
        <v>0</v>
      </c>
      <c r="AE495" s="146">
        <f t="shared" si="242"/>
        <v>0</v>
      </c>
      <c r="AF495" s="146">
        <f t="shared" si="242"/>
        <v>0</v>
      </c>
      <c r="AG495" s="146">
        <f t="shared" si="242"/>
        <v>0</v>
      </c>
      <c r="AH495" s="146">
        <f t="shared" si="242"/>
        <v>0</v>
      </c>
      <c r="AI495" s="146">
        <f t="shared" si="242"/>
        <v>0</v>
      </c>
      <c r="AJ495" s="146">
        <f t="shared" si="242"/>
        <v>0</v>
      </c>
      <c r="AK495" s="146">
        <f t="shared" si="242"/>
        <v>0</v>
      </c>
      <c r="AL495" s="146">
        <f t="shared" si="242"/>
        <v>0</v>
      </c>
      <c r="AM495" s="146">
        <f t="shared" si="242"/>
        <v>0</v>
      </c>
      <c r="AN495" s="146">
        <f t="shared" si="242"/>
        <v>0</v>
      </c>
      <c r="AO495" s="146">
        <f t="shared" si="242"/>
        <v>0</v>
      </c>
      <c r="AP495" s="146">
        <f t="shared" si="242"/>
        <v>0</v>
      </c>
      <c r="AQ495" s="146">
        <f t="shared" si="242"/>
        <v>0</v>
      </c>
      <c r="AR495" s="146">
        <f t="shared" si="242"/>
        <v>0</v>
      </c>
      <c r="AS495" s="146">
        <f t="shared" si="242"/>
        <v>0</v>
      </c>
      <c r="AT495" s="146">
        <f t="shared" si="242"/>
        <v>0</v>
      </c>
      <c r="AU495" s="146">
        <f t="shared" si="242"/>
        <v>0</v>
      </c>
      <c r="AV495" s="146">
        <f t="shared" si="242"/>
        <v>0</v>
      </c>
      <c r="AW495" s="146">
        <f t="shared" si="242"/>
        <v>0</v>
      </c>
      <c r="AX495" s="146">
        <f t="shared" si="242"/>
        <v>0</v>
      </c>
      <c r="AY495" s="146">
        <f t="shared" si="242"/>
        <v>0</v>
      </c>
      <c r="AZ495" s="146">
        <f t="shared" si="242"/>
        <v>0</v>
      </c>
      <c r="BA495" s="146">
        <f t="shared" si="242"/>
        <v>0</v>
      </c>
      <c r="BB495" s="146">
        <f t="shared" si="242"/>
        <v>0</v>
      </c>
      <c r="BC495" s="146">
        <f t="shared" si="242"/>
        <v>0</v>
      </c>
      <c r="BD495" s="146">
        <f t="shared" si="242"/>
        <v>0.44444444444444442</v>
      </c>
      <c r="BE495" s="146">
        <f t="shared" si="241"/>
        <v>1</v>
      </c>
      <c r="BF495" s="146">
        <f t="shared" si="241"/>
        <v>1</v>
      </c>
      <c r="BG495" s="146">
        <f t="shared" si="241"/>
        <v>1</v>
      </c>
      <c r="BH495" s="146">
        <f t="shared" si="241"/>
        <v>1</v>
      </c>
      <c r="BI495" s="146">
        <f t="shared" si="241"/>
        <v>1</v>
      </c>
      <c r="BJ495" s="146">
        <f t="shared" si="241"/>
        <v>1</v>
      </c>
      <c r="BK495" s="146">
        <f t="shared" si="241"/>
        <v>1</v>
      </c>
      <c r="BL495" s="146">
        <f t="shared" si="241"/>
        <v>1</v>
      </c>
      <c r="BM495" s="146">
        <f t="shared" si="241"/>
        <v>1</v>
      </c>
      <c r="BN495" s="146">
        <f t="shared" si="241"/>
        <v>1</v>
      </c>
      <c r="BO495" s="146">
        <f t="shared" si="241"/>
        <v>1</v>
      </c>
    </row>
    <row r="496" spans="1:67" ht="15.75" x14ac:dyDescent="0.25">
      <c r="A496" s="112"/>
      <c r="B496" s="145" t="s">
        <v>1600</v>
      </c>
      <c r="C496" s="145" t="s">
        <v>2074</v>
      </c>
      <c r="D496" s="145" t="s">
        <v>6</v>
      </c>
      <c r="E496" s="224">
        <f>VLOOKUP(B496,'Cuadro Control'!C538:J2426,8,FALSE)</f>
        <v>52736347.43270281</v>
      </c>
      <c r="F496" s="146">
        <f t="shared" si="237"/>
        <v>9.933624348213644E-3</v>
      </c>
      <c r="G496" s="147">
        <v>46547</v>
      </c>
      <c r="H496" s="147">
        <v>46549</v>
      </c>
      <c r="I496" s="146">
        <f t="shared" si="238"/>
        <v>0</v>
      </c>
      <c r="J496" s="146">
        <f t="shared" si="238"/>
        <v>0</v>
      </c>
      <c r="K496" s="146">
        <f t="shared" si="238"/>
        <v>0</v>
      </c>
      <c r="L496" s="146">
        <f t="shared" si="238"/>
        <v>0</v>
      </c>
      <c r="M496" s="146">
        <f t="shared" si="238"/>
        <v>0</v>
      </c>
      <c r="N496" s="146">
        <f t="shared" si="238"/>
        <v>0</v>
      </c>
      <c r="O496" s="146">
        <f t="shared" si="238"/>
        <v>0</v>
      </c>
      <c r="P496" s="146">
        <f t="shared" si="238"/>
        <v>0</v>
      </c>
      <c r="Q496" s="146">
        <f t="shared" si="238"/>
        <v>0</v>
      </c>
      <c r="R496" s="146">
        <f t="shared" si="238"/>
        <v>0</v>
      </c>
      <c r="S496" s="146">
        <f t="shared" si="238"/>
        <v>0</v>
      </c>
      <c r="T496" s="146">
        <f t="shared" si="238"/>
        <v>0</v>
      </c>
      <c r="U496" s="146">
        <f t="shared" si="238"/>
        <v>0</v>
      </c>
      <c r="V496" s="146">
        <f t="shared" si="238"/>
        <v>0</v>
      </c>
      <c r="W496" s="146">
        <f t="shared" si="238"/>
        <v>0</v>
      </c>
      <c r="X496" s="146">
        <f t="shared" si="238"/>
        <v>0</v>
      </c>
      <c r="Y496" s="146">
        <f t="shared" si="242"/>
        <v>0</v>
      </c>
      <c r="Z496" s="146">
        <f t="shared" si="242"/>
        <v>0</v>
      </c>
      <c r="AA496" s="146">
        <f t="shared" si="242"/>
        <v>0</v>
      </c>
      <c r="AB496" s="146">
        <f t="shared" si="242"/>
        <v>0</v>
      </c>
      <c r="AC496" s="146">
        <f t="shared" si="242"/>
        <v>0</v>
      </c>
      <c r="AD496" s="146">
        <f t="shared" si="242"/>
        <v>0</v>
      </c>
      <c r="AE496" s="146">
        <f t="shared" si="242"/>
        <v>0</v>
      </c>
      <c r="AF496" s="146">
        <f t="shared" si="242"/>
        <v>0</v>
      </c>
      <c r="AG496" s="146">
        <f t="shared" si="242"/>
        <v>0</v>
      </c>
      <c r="AH496" s="146">
        <f t="shared" si="242"/>
        <v>0</v>
      </c>
      <c r="AI496" s="146">
        <f t="shared" si="242"/>
        <v>0</v>
      </c>
      <c r="AJ496" s="146">
        <f t="shared" si="242"/>
        <v>0</v>
      </c>
      <c r="AK496" s="146">
        <f t="shared" si="242"/>
        <v>0</v>
      </c>
      <c r="AL496" s="146">
        <f t="shared" si="242"/>
        <v>0</v>
      </c>
      <c r="AM496" s="146">
        <f t="shared" si="242"/>
        <v>0</v>
      </c>
      <c r="AN496" s="146">
        <f t="shared" si="242"/>
        <v>0</v>
      </c>
      <c r="AO496" s="146">
        <f t="shared" si="242"/>
        <v>0</v>
      </c>
      <c r="AP496" s="146">
        <f t="shared" si="242"/>
        <v>0</v>
      </c>
      <c r="AQ496" s="146">
        <f t="shared" si="242"/>
        <v>0</v>
      </c>
      <c r="AR496" s="146">
        <f t="shared" si="242"/>
        <v>0</v>
      </c>
      <c r="AS496" s="146">
        <f t="shared" si="242"/>
        <v>0</v>
      </c>
      <c r="AT496" s="146">
        <f t="shared" si="242"/>
        <v>0</v>
      </c>
      <c r="AU496" s="146">
        <f t="shared" si="242"/>
        <v>0</v>
      </c>
      <c r="AV496" s="146">
        <f t="shared" si="242"/>
        <v>0</v>
      </c>
      <c r="AW496" s="146">
        <f t="shared" si="242"/>
        <v>0</v>
      </c>
      <c r="AX496" s="146">
        <f t="shared" si="242"/>
        <v>0</v>
      </c>
      <c r="AY496" s="146">
        <f t="shared" si="242"/>
        <v>0</v>
      </c>
      <c r="AZ496" s="146">
        <f t="shared" si="242"/>
        <v>0</v>
      </c>
      <c r="BA496" s="146">
        <f t="shared" si="242"/>
        <v>0</v>
      </c>
      <c r="BB496" s="146">
        <f t="shared" si="242"/>
        <v>0</v>
      </c>
      <c r="BC496" s="146">
        <f t="shared" si="242"/>
        <v>0</v>
      </c>
      <c r="BD496" s="146">
        <f t="shared" si="242"/>
        <v>0</v>
      </c>
      <c r="BE496" s="146">
        <f t="shared" si="241"/>
        <v>1</v>
      </c>
      <c r="BF496" s="146">
        <f t="shared" si="241"/>
        <v>1</v>
      </c>
      <c r="BG496" s="146">
        <f t="shared" si="241"/>
        <v>1</v>
      </c>
      <c r="BH496" s="146">
        <f t="shared" si="241"/>
        <v>1</v>
      </c>
      <c r="BI496" s="146">
        <f t="shared" si="241"/>
        <v>1</v>
      </c>
      <c r="BJ496" s="146">
        <f t="shared" si="241"/>
        <v>1</v>
      </c>
      <c r="BK496" s="146">
        <f t="shared" si="241"/>
        <v>1</v>
      </c>
      <c r="BL496" s="146">
        <f t="shared" si="241"/>
        <v>1</v>
      </c>
      <c r="BM496" s="146">
        <f t="shared" si="241"/>
        <v>1</v>
      </c>
      <c r="BN496" s="146">
        <f t="shared" si="241"/>
        <v>1</v>
      </c>
      <c r="BO496" s="146">
        <f t="shared" si="241"/>
        <v>1</v>
      </c>
    </row>
    <row r="497" spans="1:67" ht="31.5" x14ac:dyDescent="0.25">
      <c r="A497" s="112"/>
      <c r="B497" s="145" t="s">
        <v>1601</v>
      </c>
      <c r="C497" s="145" t="s">
        <v>1602</v>
      </c>
      <c r="D497" s="145" t="s">
        <v>19</v>
      </c>
      <c r="E497" s="224">
        <f>VLOOKUP(B497,'Cuadro Control'!C539:J2427,8,FALSE)</f>
        <v>46410609.014634147</v>
      </c>
      <c r="F497" s="146">
        <f t="shared" si="237"/>
        <v>8.742083556535862E-3</v>
      </c>
      <c r="G497" s="147">
        <v>46550</v>
      </c>
      <c r="H497" s="147">
        <v>46552</v>
      </c>
      <c r="I497" s="146">
        <f t="shared" si="238"/>
        <v>0</v>
      </c>
      <c r="J497" s="146">
        <f t="shared" si="238"/>
        <v>0</v>
      </c>
      <c r="K497" s="146">
        <f t="shared" si="238"/>
        <v>0</v>
      </c>
      <c r="L497" s="146">
        <f t="shared" si="238"/>
        <v>0</v>
      </c>
      <c r="M497" s="146">
        <f t="shared" si="238"/>
        <v>0</v>
      </c>
      <c r="N497" s="146">
        <f t="shared" si="238"/>
        <v>0</v>
      </c>
      <c r="O497" s="146">
        <f t="shared" si="238"/>
        <v>0</v>
      </c>
      <c r="P497" s="146">
        <f t="shared" si="238"/>
        <v>0</v>
      </c>
      <c r="Q497" s="146">
        <f t="shared" si="238"/>
        <v>0</v>
      </c>
      <c r="R497" s="146">
        <f t="shared" si="238"/>
        <v>0</v>
      </c>
      <c r="S497" s="146">
        <f t="shared" si="238"/>
        <v>0</v>
      </c>
      <c r="T497" s="146">
        <f t="shared" si="238"/>
        <v>0</v>
      </c>
      <c r="U497" s="146">
        <f t="shared" si="238"/>
        <v>0</v>
      </c>
      <c r="V497" s="146">
        <f t="shared" si="238"/>
        <v>0</v>
      </c>
      <c r="W497" s="146">
        <f t="shared" si="238"/>
        <v>0</v>
      </c>
      <c r="X497" s="146">
        <f t="shared" si="238"/>
        <v>0</v>
      </c>
      <c r="Y497" s="146">
        <f t="shared" si="242"/>
        <v>0</v>
      </c>
      <c r="Z497" s="146">
        <f t="shared" si="242"/>
        <v>0</v>
      </c>
      <c r="AA497" s="146">
        <f t="shared" si="242"/>
        <v>0</v>
      </c>
      <c r="AB497" s="146">
        <f t="shared" si="242"/>
        <v>0</v>
      </c>
      <c r="AC497" s="146">
        <f t="shared" si="242"/>
        <v>0</v>
      </c>
      <c r="AD497" s="146">
        <f t="shared" si="242"/>
        <v>0</v>
      </c>
      <c r="AE497" s="146">
        <f t="shared" si="242"/>
        <v>0</v>
      </c>
      <c r="AF497" s="146">
        <f t="shared" si="242"/>
        <v>0</v>
      </c>
      <c r="AG497" s="146">
        <f t="shared" si="242"/>
        <v>0</v>
      </c>
      <c r="AH497" s="146">
        <f t="shared" si="242"/>
        <v>0</v>
      </c>
      <c r="AI497" s="146">
        <f t="shared" si="242"/>
        <v>0</v>
      </c>
      <c r="AJ497" s="146">
        <f t="shared" si="242"/>
        <v>0</v>
      </c>
      <c r="AK497" s="146">
        <f t="shared" si="242"/>
        <v>0</v>
      </c>
      <c r="AL497" s="146">
        <f t="shared" si="242"/>
        <v>0</v>
      </c>
      <c r="AM497" s="146">
        <f t="shared" si="242"/>
        <v>0</v>
      </c>
      <c r="AN497" s="146">
        <f t="shared" si="242"/>
        <v>0</v>
      </c>
      <c r="AO497" s="146">
        <f t="shared" si="242"/>
        <v>0</v>
      </c>
      <c r="AP497" s="146">
        <f t="shared" si="242"/>
        <v>0</v>
      </c>
      <c r="AQ497" s="146">
        <f t="shared" si="242"/>
        <v>0</v>
      </c>
      <c r="AR497" s="146">
        <f t="shared" si="242"/>
        <v>0</v>
      </c>
      <c r="AS497" s="146">
        <f t="shared" si="242"/>
        <v>0</v>
      </c>
      <c r="AT497" s="146">
        <f t="shared" si="242"/>
        <v>0</v>
      </c>
      <c r="AU497" s="146">
        <f t="shared" si="242"/>
        <v>0</v>
      </c>
      <c r="AV497" s="146">
        <f t="shared" si="242"/>
        <v>0</v>
      </c>
      <c r="AW497" s="146">
        <f t="shared" si="242"/>
        <v>0</v>
      </c>
      <c r="AX497" s="146">
        <f t="shared" si="242"/>
        <v>0</v>
      </c>
      <c r="AY497" s="146">
        <f t="shared" si="242"/>
        <v>0</v>
      </c>
      <c r="AZ497" s="146">
        <f t="shared" si="242"/>
        <v>0</v>
      </c>
      <c r="BA497" s="146">
        <f t="shared" si="242"/>
        <v>0</v>
      </c>
      <c r="BB497" s="146">
        <f t="shared" si="242"/>
        <v>0</v>
      </c>
      <c r="BC497" s="146">
        <f t="shared" si="242"/>
        <v>0</v>
      </c>
      <c r="BD497" s="146">
        <f t="shared" si="242"/>
        <v>0</v>
      </c>
      <c r="BE497" s="146">
        <f t="shared" si="241"/>
        <v>0</v>
      </c>
      <c r="BF497" s="146">
        <f t="shared" si="241"/>
        <v>1</v>
      </c>
      <c r="BG497" s="146">
        <f t="shared" si="241"/>
        <v>1</v>
      </c>
      <c r="BH497" s="146">
        <f t="shared" si="241"/>
        <v>1</v>
      </c>
      <c r="BI497" s="146">
        <f t="shared" si="241"/>
        <v>1</v>
      </c>
      <c r="BJ497" s="146">
        <f t="shared" si="241"/>
        <v>1</v>
      </c>
      <c r="BK497" s="146">
        <f t="shared" si="241"/>
        <v>1</v>
      </c>
      <c r="BL497" s="146">
        <f t="shared" si="241"/>
        <v>1</v>
      </c>
      <c r="BM497" s="146">
        <f t="shared" si="241"/>
        <v>1</v>
      </c>
      <c r="BN497" s="146">
        <f t="shared" si="241"/>
        <v>1</v>
      </c>
      <c r="BO497" s="146">
        <f t="shared" si="241"/>
        <v>1</v>
      </c>
    </row>
    <row r="498" spans="1:67" ht="31.5" x14ac:dyDescent="0.25">
      <c r="A498" s="112"/>
      <c r="B498" s="145" t="s">
        <v>1603</v>
      </c>
      <c r="C498" s="145" t="s">
        <v>1604</v>
      </c>
      <c r="D498" s="145" t="s">
        <v>9</v>
      </c>
      <c r="E498" s="224">
        <f>VLOOKUP(B498,'Cuadro Control'!C540:J2428,8,FALSE)</f>
        <v>1587346329.5488234</v>
      </c>
      <c r="F498" s="146">
        <f t="shared" si="237"/>
        <v>0.29899875353285565</v>
      </c>
      <c r="G498" s="147">
        <v>46550</v>
      </c>
      <c r="H498" s="147">
        <v>46561</v>
      </c>
      <c r="I498" s="146">
        <f t="shared" si="238"/>
        <v>0</v>
      </c>
      <c r="J498" s="146">
        <f t="shared" si="238"/>
        <v>0</v>
      </c>
      <c r="K498" s="146">
        <f t="shared" si="238"/>
        <v>0</v>
      </c>
      <c r="L498" s="146">
        <f t="shared" si="238"/>
        <v>0</v>
      </c>
      <c r="M498" s="146">
        <f t="shared" si="238"/>
        <v>0</v>
      </c>
      <c r="N498" s="146">
        <f t="shared" si="238"/>
        <v>0</v>
      </c>
      <c r="O498" s="146">
        <f t="shared" si="238"/>
        <v>0</v>
      </c>
      <c r="P498" s="146">
        <f t="shared" si="238"/>
        <v>0</v>
      </c>
      <c r="Q498" s="146">
        <f t="shared" si="238"/>
        <v>0</v>
      </c>
      <c r="R498" s="146">
        <f t="shared" si="238"/>
        <v>0</v>
      </c>
      <c r="S498" s="146">
        <f t="shared" si="238"/>
        <v>0</v>
      </c>
      <c r="T498" s="146">
        <f t="shared" si="238"/>
        <v>0</v>
      </c>
      <c r="U498" s="146">
        <f t="shared" si="238"/>
        <v>0</v>
      </c>
      <c r="V498" s="146">
        <f t="shared" si="238"/>
        <v>0</v>
      </c>
      <c r="W498" s="146">
        <f t="shared" si="238"/>
        <v>0</v>
      </c>
      <c r="X498" s="146">
        <f t="shared" si="238"/>
        <v>0</v>
      </c>
      <c r="Y498" s="146">
        <f t="shared" si="242"/>
        <v>0</v>
      </c>
      <c r="Z498" s="146">
        <f t="shared" si="242"/>
        <v>0</v>
      </c>
      <c r="AA498" s="146">
        <f t="shared" si="242"/>
        <v>0</v>
      </c>
      <c r="AB498" s="146">
        <f t="shared" si="242"/>
        <v>0</v>
      </c>
      <c r="AC498" s="146">
        <f t="shared" si="242"/>
        <v>0</v>
      </c>
      <c r="AD498" s="146">
        <f t="shared" si="242"/>
        <v>0</v>
      </c>
      <c r="AE498" s="146">
        <f t="shared" si="242"/>
        <v>0</v>
      </c>
      <c r="AF498" s="146">
        <f t="shared" si="242"/>
        <v>0</v>
      </c>
      <c r="AG498" s="146">
        <f t="shared" si="242"/>
        <v>0</v>
      </c>
      <c r="AH498" s="146">
        <f t="shared" si="242"/>
        <v>0</v>
      </c>
      <c r="AI498" s="146">
        <f t="shared" si="242"/>
        <v>0</v>
      </c>
      <c r="AJ498" s="146">
        <f t="shared" si="242"/>
        <v>0</v>
      </c>
      <c r="AK498" s="146">
        <f t="shared" si="242"/>
        <v>0</v>
      </c>
      <c r="AL498" s="146">
        <f t="shared" si="242"/>
        <v>0</v>
      </c>
      <c r="AM498" s="146">
        <f t="shared" si="242"/>
        <v>0</v>
      </c>
      <c r="AN498" s="146">
        <f t="shared" si="242"/>
        <v>0</v>
      </c>
      <c r="AO498" s="146">
        <f t="shared" si="242"/>
        <v>0</v>
      </c>
      <c r="AP498" s="146">
        <f t="shared" si="242"/>
        <v>0</v>
      </c>
      <c r="AQ498" s="146">
        <f t="shared" si="242"/>
        <v>0</v>
      </c>
      <c r="AR498" s="146">
        <f t="shared" si="242"/>
        <v>0</v>
      </c>
      <c r="AS498" s="146">
        <f t="shared" si="242"/>
        <v>0</v>
      </c>
      <c r="AT498" s="146">
        <f t="shared" si="242"/>
        <v>0</v>
      </c>
      <c r="AU498" s="146">
        <f t="shared" si="242"/>
        <v>0</v>
      </c>
      <c r="AV498" s="146">
        <f t="shared" si="242"/>
        <v>0</v>
      </c>
      <c r="AW498" s="146">
        <f t="shared" si="242"/>
        <v>0</v>
      </c>
      <c r="AX498" s="146">
        <f t="shared" si="242"/>
        <v>0</v>
      </c>
      <c r="AY498" s="146">
        <f t="shared" si="242"/>
        <v>0</v>
      </c>
      <c r="AZ498" s="146">
        <f t="shared" si="242"/>
        <v>0</v>
      </c>
      <c r="BA498" s="146">
        <f t="shared" si="242"/>
        <v>0</v>
      </c>
      <c r="BB498" s="146">
        <f t="shared" si="242"/>
        <v>0</v>
      </c>
      <c r="BC498" s="146">
        <f t="shared" si="242"/>
        <v>0</v>
      </c>
      <c r="BD498" s="146">
        <f t="shared" si="242"/>
        <v>0</v>
      </c>
      <c r="BE498" s="146">
        <f t="shared" si="241"/>
        <v>0</v>
      </c>
      <c r="BF498" s="146">
        <f t="shared" si="241"/>
        <v>0.58333333333333337</v>
      </c>
      <c r="BG498" s="146">
        <f t="shared" si="241"/>
        <v>1</v>
      </c>
      <c r="BH498" s="146">
        <f t="shared" si="241"/>
        <v>1</v>
      </c>
      <c r="BI498" s="146">
        <f t="shared" si="241"/>
        <v>1</v>
      </c>
      <c r="BJ498" s="146">
        <f t="shared" si="241"/>
        <v>1</v>
      </c>
      <c r="BK498" s="146">
        <f t="shared" si="241"/>
        <v>1</v>
      </c>
      <c r="BL498" s="146">
        <f t="shared" si="241"/>
        <v>1</v>
      </c>
      <c r="BM498" s="146">
        <f t="shared" si="241"/>
        <v>1</v>
      </c>
      <c r="BN498" s="146">
        <f t="shared" si="241"/>
        <v>1</v>
      </c>
      <c r="BO498" s="146">
        <f t="shared" si="241"/>
        <v>1</v>
      </c>
    </row>
    <row r="499" spans="1:67" ht="31.5" x14ac:dyDescent="0.25">
      <c r="A499" s="112"/>
      <c r="B499" s="142" t="s">
        <v>1605</v>
      </c>
      <c r="C499" s="142" t="s">
        <v>1606</v>
      </c>
      <c r="D499" s="142" t="s">
        <v>9</v>
      </c>
      <c r="E499" s="223">
        <f>VLOOKUP(B499,'Cuadro Control'!C541:J2429,8,FALSE)</f>
        <v>179532477.23999998</v>
      </c>
      <c r="F499" s="143">
        <f t="shared" si="237"/>
        <v>3.3817438522495219E-2</v>
      </c>
      <c r="G499" s="144">
        <v>46552</v>
      </c>
      <c r="H499" s="144">
        <v>46564</v>
      </c>
      <c r="I499" s="143">
        <f t="shared" si="238"/>
        <v>0</v>
      </c>
      <c r="J499" s="143">
        <f t="shared" si="238"/>
        <v>0</v>
      </c>
      <c r="K499" s="143">
        <f t="shared" si="238"/>
        <v>0</v>
      </c>
      <c r="L499" s="143">
        <f t="shared" si="238"/>
        <v>0</v>
      </c>
      <c r="M499" s="143">
        <f t="shared" si="238"/>
        <v>0</v>
      </c>
      <c r="N499" s="143">
        <f t="shared" si="238"/>
        <v>0</v>
      </c>
      <c r="O499" s="143">
        <f t="shared" si="238"/>
        <v>0</v>
      </c>
      <c r="P499" s="143">
        <f t="shared" si="238"/>
        <v>0</v>
      </c>
      <c r="Q499" s="143">
        <f t="shared" si="238"/>
        <v>0</v>
      </c>
      <c r="R499" s="143">
        <f t="shared" si="238"/>
        <v>0</v>
      </c>
      <c r="S499" s="143">
        <f t="shared" si="238"/>
        <v>0</v>
      </c>
      <c r="T499" s="143">
        <f t="shared" si="238"/>
        <v>0</v>
      </c>
      <c r="U499" s="143">
        <f t="shared" si="238"/>
        <v>0</v>
      </c>
      <c r="V499" s="143">
        <f t="shared" si="238"/>
        <v>0</v>
      </c>
      <c r="W499" s="143">
        <f t="shared" si="238"/>
        <v>0</v>
      </c>
      <c r="X499" s="143">
        <f t="shared" si="238"/>
        <v>0</v>
      </c>
      <c r="Y499" s="143">
        <f t="shared" si="242"/>
        <v>0</v>
      </c>
      <c r="Z499" s="143">
        <f t="shared" si="242"/>
        <v>0</v>
      </c>
      <c r="AA499" s="143">
        <f t="shared" si="242"/>
        <v>0</v>
      </c>
      <c r="AB499" s="143">
        <f t="shared" si="242"/>
        <v>0</v>
      </c>
      <c r="AC499" s="143">
        <f t="shared" si="242"/>
        <v>0</v>
      </c>
      <c r="AD499" s="143">
        <f t="shared" si="242"/>
        <v>0</v>
      </c>
      <c r="AE499" s="143">
        <f t="shared" si="242"/>
        <v>0</v>
      </c>
      <c r="AF499" s="143">
        <f t="shared" si="242"/>
        <v>0</v>
      </c>
      <c r="AG499" s="143">
        <f t="shared" si="242"/>
        <v>0</v>
      </c>
      <c r="AH499" s="143">
        <f t="shared" si="242"/>
        <v>0</v>
      </c>
      <c r="AI499" s="143">
        <f t="shared" si="242"/>
        <v>0</v>
      </c>
      <c r="AJ499" s="143">
        <f t="shared" si="242"/>
        <v>0</v>
      </c>
      <c r="AK499" s="143">
        <f t="shared" si="242"/>
        <v>0</v>
      </c>
      <c r="AL499" s="143">
        <f t="shared" si="242"/>
        <v>0</v>
      </c>
      <c r="AM499" s="143">
        <f t="shared" si="242"/>
        <v>0</v>
      </c>
      <c r="AN499" s="143">
        <f t="shared" si="242"/>
        <v>0</v>
      </c>
      <c r="AO499" s="143">
        <f t="shared" si="242"/>
        <v>0</v>
      </c>
      <c r="AP499" s="143">
        <f t="shared" si="242"/>
        <v>0</v>
      </c>
      <c r="AQ499" s="143">
        <f t="shared" si="242"/>
        <v>0</v>
      </c>
      <c r="AR499" s="143">
        <f t="shared" si="242"/>
        <v>0</v>
      </c>
      <c r="AS499" s="143">
        <f t="shared" si="242"/>
        <v>0</v>
      </c>
      <c r="AT499" s="143">
        <f t="shared" si="242"/>
        <v>0</v>
      </c>
      <c r="AU499" s="143">
        <f t="shared" si="242"/>
        <v>0</v>
      </c>
      <c r="AV499" s="143">
        <f t="shared" si="242"/>
        <v>0</v>
      </c>
      <c r="AW499" s="143">
        <f t="shared" si="242"/>
        <v>0</v>
      </c>
      <c r="AX499" s="143">
        <f t="shared" si="242"/>
        <v>0</v>
      </c>
      <c r="AY499" s="143">
        <f t="shared" si="242"/>
        <v>0</v>
      </c>
      <c r="AZ499" s="143">
        <f t="shared" si="242"/>
        <v>0</v>
      </c>
      <c r="BA499" s="143">
        <f t="shared" si="242"/>
        <v>0</v>
      </c>
      <c r="BB499" s="143">
        <f t="shared" si="242"/>
        <v>0</v>
      </c>
      <c r="BC499" s="143">
        <f t="shared" si="242"/>
        <v>0</v>
      </c>
      <c r="BD499" s="143">
        <f t="shared" si="242"/>
        <v>0</v>
      </c>
      <c r="BE499" s="143">
        <f t="shared" si="241"/>
        <v>0</v>
      </c>
      <c r="BF499" s="143">
        <f t="shared" si="241"/>
        <v>0.38461538461538464</v>
      </c>
      <c r="BG499" s="143">
        <f t="shared" si="241"/>
        <v>0.92307692307692313</v>
      </c>
      <c r="BH499" s="143">
        <f t="shared" si="241"/>
        <v>1</v>
      </c>
      <c r="BI499" s="143">
        <f t="shared" si="241"/>
        <v>1</v>
      </c>
      <c r="BJ499" s="143">
        <f t="shared" si="241"/>
        <v>1</v>
      </c>
      <c r="BK499" s="143">
        <f t="shared" si="241"/>
        <v>1</v>
      </c>
      <c r="BL499" s="143">
        <f t="shared" si="241"/>
        <v>1</v>
      </c>
      <c r="BM499" s="143">
        <f t="shared" si="241"/>
        <v>1</v>
      </c>
      <c r="BN499" s="143">
        <f t="shared" si="241"/>
        <v>1</v>
      </c>
      <c r="BO499" s="143">
        <f t="shared" si="241"/>
        <v>1</v>
      </c>
    </row>
    <row r="500" spans="1:67" ht="15.75" x14ac:dyDescent="0.25">
      <c r="A500" s="112"/>
      <c r="B500" s="148" t="s">
        <v>1607</v>
      </c>
      <c r="C500" s="148" t="s">
        <v>1996</v>
      </c>
      <c r="D500" s="148" t="s">
        <v>3</v>
      </c>
      <c r="E500" s="225">
        <f>VLOOKUP(B500,'Cuadro Control'!C542:J2430,8,FALSE)</f>
        <v>0</v>
      </c>
      <c r="F500" s="149">
        <f>IFERROR(E500/$E$484,0)</f>
        <v>0</v>
      </c>
      <c r="G500" s="150">
        <v>46606</v>
      </c>
      <c r="H500" s="150">
        <v>46606</v>
      </c>
      <c r="I500" s="149">
        <f t="shared" si="238"/>
        <v>0</v>
      </c>
      <c r="J500" s="149">
        <f t="shared" si="238"/>
        <v>0</v>
      </c>
      <c r="K500" s="149">
        <f t="shared" si="238"/>
        <v>0</v>
      </c>
      <c r="L500" s="149">
        <f t="shared" si="238"/>
        <v>0</v>
      </c>
      <c r="M500" s="149">
        <f t="shared" si="238"/>
        <v>0</v>
      </c>
      <c r="N500" s="149">
        <f t="shared" si="238"/>
        <v>0</v>
      </c>
      <c r="O500" s="149">
        <f t="shared" si="238"/>
        <v>0</v>
      </c>
      <c r="P500" s="149">
        <f t="shared" si="238"/>
        <v>0</v>
      </c>
      <c r="Q500" s="149">
        <f t="shared" si="238"/>
        <v>0</v>
      </c>
      <c r="R500" s="149">
        <f t="shared" si="238"/>
        <v>0</v>
      </c>
      <c r="S500" s="149">
        <f t="shared" si="238"/>
        <v>0</v>
      </c>
      <c r="T500" s="149">
        <f t="shared" si="238"/>
        <v>0</v>
      </c>
      <c r="U500" s="149">
        <f t="shared" si="238"/>
        <v>0</v>
      </c>
      <c r="V500" s="149">
        <f t="shared" si="238"/>
        <v>0</v>
      </c>
      <c r="W500" s="149">
        <f t="shared" si="238"/>
        <v>0</v>
      </c>
      <c r="X500" s="149">
        <f t="shared" ref="X500:BO500" si="243">IF($G500=0,0,IF(X$6&lt;$G500,0,IF(X$6&gt;$H500,1,(X$6-$G500+1)/($H500-$G500+1))))</f>
        <v>0</v>
      </c>
      <c r="Y500" s="149">
        <f t="shared" si="243"/>
        <v>0</v>
      </c>
      <c r="Z500" s="149">
        <f t="shared" si="243"/>
        <v>0</v>
      </c>
      <c r="AA500" s="149">
        <f t="shared" si="243"/>
        <v>0</v>
      </c>
      <c r="AB500" s="149">
        <f t="shared" si="243"/>
        <v>0</v>
      </c>
      <c r="AC500" s="149">
        <f t="shared" si="243"/>
        <v>0</v>
      </c>
      <c r="AD500" s="149">
        <f t="shared" si="243"/>
        <v>0</v>
      </c>
      <c r="AE500" s="149">
        <f t="shared" si="243"/>
        <v>0</v>
      </c>
      <c r="AF500" s="149">
        <f t="shared" si="243"/>
        <v>0</v>
      </c>
      <c r="AG500" s="149">
        <f t="shared" si="243"/>
        <v>0</v>
      </c>
      <c r="AH500" s="149">
        <f t="shared" si="243"/>
        <v>0</v>
      </c>
      <c r="AI500" s="149">
        <f t="shared" si="243"/>
        <v>0</v>
      </c>
      <c r="AJ500" s="149">
        <f t="shared" si="243"/>
        <v>0</v>
      </c>
      <c r="AK500" s="149">
        <f t="shared" si="243"/>
        <v>0</v>
      </c>
      <c r="AL500" s="149">
        <f t="shared" si="243"/>
        <v>0</v>
      </c>
      <c r="AM500" s="149">
        <f t="shared" si="243"/>
        <v>0</v>
      </c>
      <c r="AN500" s="149">
        <f t="shared" si="243"/>
        <v>0</v>
      </c>
      <c r="AO500" s="149">
        <f t="shared" si="243"/>
        <v>0</v>
      </c>
      <c r="AP500" s="149">
        <f t="shared" si="243"/>
        <v>0</v>
      </c>
      <c r="AQ500" s="149">
        <f t="shared" si="243"/>
        <v>0</v>
      </c>
      <c r="AR500" s="149">
        <f t="shared" si="243"/>
        <v>0</v>
      </c>
      <c r="AS500" s="149">
        <f t="shared" si="243"/>
        <v>0</v>
      </c>
      <c r="AT500" s="149">
        <f t="shared" si="243"/>
        <v>0</v>
      </c>
      <c r="AU500" s="149">
        <f t="shared" si="243"/>
        <v>0</v>
      </c>
      <c r="AV500" s="149">
        <f t="shared" si="243"/>
        <v>0</v>
      </c>
      <c r="AW500" s="149">
        <f t="shared" si="243"/>
        <v>0</v>
      </c>
      <c r="AX500" s="149">
        <f t="shared" si="243"/>
        <v>0</v>
      </c>
      <c r="AY500" s="149">
        <f t="shared" si="243"/>
        <v>0</v>
      </c>
      <c r="AZ500" s="149">
        <f t="shared" si="243"/>
        <v>0</v>
      </c>
      <c r="BA500" s="149">
        <f t="shared" si="243"/>
        <v>0</v>
      </c>
      <c r="BB500" s="149">
        <f t="shared" si="243"/>
        <v>0</v>
      </c>
      <c r="BC500" s="149">
        <f t="shared" si="243"/>
        <v>0</v>
      </c>
      <c r="BD500" s="149">
        <f t="shared" si="243"/>
        <v>0</v>
      </c>
      <c r="BE500" s="149">
        <f t="shared" si="243"/>
        <v>0</v>
      </c>
      <c r="BF500" s="149">
        <f t="shared" si="243"/>
        <v>0</v>
      </c>
      <c r="BG500" s="149">
        <f t="shared" si="243"/>
        <v>0</v>
      </c>
      <c r="BH500" s="149">
        <f t="shared" si="243"/>
        <v>0</v>
      </c>
      <c r="BI500" s="149">
        <f t="shared" si="243"/>
        <v>0</v>
      </c>
      <c r="BJ500" s="149">
        <f t="shared" si="243"/>
        <v>0</v>
      </c>
      <c r="BK500" s="149">
        <f t="shared" si="243"/>
        <v>0</v>
      </c>
      <c r="BL500" s="149">
        <f t="shared" si="243"/>
        <v>0</v>
      </c>
      <c r="BM500" s="149">
        <f t="shared" si="243"/>
        <v>0</v>
      </c>
      <c r="BN500" s="149">
        <f t="shared" si="243"/>
        <v>1</v>
      </c>
      <c r="BO500" s="149">
        <f t="shared" si="243"/>
        <v>1</v>
      </c>
    </row>
    <row r="501" spans="1:67" ht="15.75" x14ac:dyDescent="0.25">
      <c r="A501" s="112"/>
      <c r="B501" s="151" t="s">
        <v>1608</v>
      </c>
      <c r="C501" s="151" t="s">
        <v>1609</v>
      </c>
      <c r="D501" s="151" t="s">
        <v>38</v>
      </c>
      <c r="E501" s="226">
        <f>SUM(E502:E517)</f>
        <v>5308872732.0543728</v>
      </c>
      <c r="F501" s="152">
        <f>IFERROR(E501/$E$109,0)</f>
        <v>2.9408554574576196E-2</v>
      </c>
      <c r="G501" s="153">
        <v>46436</v>
      </c>
      <c r="H501" s="153">
        <v>46606</v>
      </c>
      <c r="I501" s="152">
        <f>SUMPRODUCT($F502:$F516,I502:I516)</f>
        <v>0</v>
      </c>
      <c r="J501" s="152">
        <f t="shared" ref="J501:BO501" si="244">SUMPRODUCT($F502:$F516,J502:J516)</f>
        <v>0</v>
      </c>
      <c r="K501" s="152">
        <f t="shared" si="244"/>
        <v>0</v>
      </c>
      <c r="L501" s="152">
        <f t="shared" si="244"/>
        <v>0</v>
      </c>
      <c r="M501" s="152">
        <f t="shared" si="244"/>
        <v>0</v>
      </c>
      <c r="N501" s="152">
        <f t="shared" si="244"/>
        <v>0</v>
      </c>
      <c r="O501" s="152">
        <f t="shared" si="244"/>
        <v>0</v>
      </c>
      <c r="P501" s="152">
        <f t="shared" si="244"/>
        <v>0</v>
      </c>
      <c r="Q501" s="152">
        <f t="shared" si="244"/>
        <v>0</v>
      </c>
      <c r="R501" s="152">
        <f t="shared" si="244"/>
        <v>0</v>
      </c>
      <c r="S501" s="152">
        <f t="shared" si="244"/>
        <v>0</v>
      </c>
      <c r="T501" s="152">
        <f t="shared" si="244"/>
        <v>0</v>
      </c>
      <c r="U501" s="152">
        <f t="shared" si="244"/>
        <v>0</v>
      </c>
      <c r="V501" s="152">
        <f t="shared" si="244"/>
        <v>0</v>
      </c>
      <c r="W501" s="152">
        <f t="shared" si="244"/>
        <v>0</v>
      </c>
      <c r="X501" s="152">
        <f t="shared" si="244"/>
        <v>0</v>
      </c>
      <c r="Y501" s="152">
        <f t="shared" si="244"/>
        <v>0</v>
      </c>
      <c r="Z501" s="152">
        <f t="shared" si="244"/>
        <v>0</v>
      </c>
      <c r="AA501" s="152">
        <f t="shared" si="244"/>
        <v>0</v>
      </c>
      <c r="AB501" s="152">
        <f t="shared" si="244"/>
        <v>0</v>
      </c>
      <c r="AC501" s="152">
        <f t="shared" si="244"/>
        <v>0</v>
      </c>
      <c r="AD501" s="152">
        <f t="shared" si="244"/>
        <v>0</v>
      </c>
      <c r="AE501" s="152">
        <f t="shared" si="244"/>
        <v>0</v>
      </c>
      <c r="AF501" s="152">
        <f t="shared" si="244"/>
        <v>0</v>
      </c>
      <c r="AG501" s="152">
        <f t="shared" si="244"/>
        <v>0</v>
      </c>
      <c r="AH501" s="152">
        <f t="shared" si="244"/>
        <v>0</v>
      </c>
      <c r="AI501" s="152">
        <f t="shared" si="244"/>
        <v>0</v>
      </c>
      <c r="AJ501" s="152">
        <f t="shared" si="244"/>
        <v>0</v>
      </c>
      <c r="AK501" s="152">
        <f t="shared" si="244"/>
        <v>0</v>
      </c>
      <c r="AL501" s="152">
        <f t="shared" si="244"/>
        <v>0</v>
      </c>
      <c r="AM501" s="152">
        <f t="shared" si="244"/>
        <v>0</v>
      </c>
      <c r="AN501" s="152">
        <f t="shared" si="244"/>
        <v>0</v>
      </c>
      <c r="AO501" s="152">
        <f t="shared" si="244"/>
        <v>3.4856439644409742E-3</v>
      </c>
      <c r="AP501" s="152">
        <f t="shared" si="244"/>
        <v>1.5685397839984384E-2</v>
      </c>
      <c r="AQ501" s="152">
        <f t="shared" si="244"/>
        <v>1.5685397839984384E-2</v>
      </c>
      <c r="AR501" s="152">
        <f t="shared" si="244"/>
        <v>1.5685397839984384E-2</v>
      </c>
      <c r="AS501" s="152">
        <f t="shared" si="244"/>
        <v>1.5685397839984384E-2</v>
      </c>
      <c r="AT501" s="152">
        <f t="shared" si="244"/>
        <v>1.5685397839984384E-2</v>
      </c>
      <c r="AU501" s="152">
        <f t="shared" si="244"/>
        <v>2.3040408061427948E-2</v>
      </c>
      <c r="AV501" s="152">
        <f t="shared" si="244"/>
        <v>7.4884419302420888E-2</v>
      </c>
      <c r="AW501" s="152">
        <f t="shared" si="244"/>
        <v>0.13668979566530554</v>
      </c>
      <c r="AX501" s="152">
        <f t="shared" si="244"/>
        <v>0.18261925363459089</v>
      </c>
      <c r="AY501" s="152">
        <f t="shared" si="244"/>
        <v>0.27708031581956583</v>
      </c>
      <c r="AZ501" s="152">
        <f t="shared" si="244"/>
        <v>0.3659081659835059</v>
      </c>
      <c r="BA501" s="152">
        <f t="shared" si="244"/>
        <v>0.41666693750575734</v>
      </c>
      <c r="BB501" s="152">
        <f t="shared" si="244"/>
        <v>0.41666693750575734</v>
      </c>
      <c r="BC501" s="152">
        <f t="shared" si="244"/>
        <v>0.64850810003989967</v>
      </c>
      <c r="BD501" s="152">
        <f t="shared" si="244"/>
        <v>0.64850810003989967</v>
      </c>
      <c r="BE501" s="152">
        <f t="shared" si="244"/>
        <v>0.70827484997692258</v>
      </c>
      <c r="BF501" s="152">
        <f t="shared" si="244"/>
        <v>0.90443958021832749</v>
      </c>
      <c r="BG501" s="152">
        <f t="shared" si="244"/>
        <v>0.99739865857519272</v>
      </c>
      <c r="BH501" s="152">
        <f t="shared" si="244"/>
        <v>1</v>
      </c>
      <c r="BI501" s="152">
        <f t="shared" si="244"/>
        <v>1</v>
      </c>
      <c r="BJ501" s="152">
        <f t="shared" si="244"/>
        <v>1</v>
      </c>
      <c r="BK501" s="152">
        <f t="shared" si="244"/>
        <v>1</v>
      </c>
      <c r="BL501" s="152">
        <f t="shared" si="244"/>
        <v>1</v>
      </c>
      <c r="BM501" s="152">
        <f t="shared" si="244"/>
        <v>1</v>
      </c>
      <c r="BN501" s="152">
        <f t="shared" si="244"/>
        <v>1</v>
      </c>
      <c r="BO501" s="152">
        <f t="shared" si="244"/>
        <v>1</v>
      </c>
    </row>
    <row r="502" spans="1:67" ht="15.75" x14ac:dyDescent="0.25">
      <c r="A502" s="112"/>
      <c r="B502" s="145" t="s">
        <v>1610</v>
      </c>
      <c r="C502" s="145" t="s">
        <v>1611</v>
      </c>
      <c r="D502" s="145" t="s">
        <v>22</v>
      </c>
      <c r="E502" s="224">
        <f>VLOOKUP(B502,'Cuadro Control'!C544:J2432,8,FALSE)</f>
        <v>83271780.884117648</v>
      </c>
      <c r="F502" s="146">
        <f t="shared" ref="F502:F516" si="245">IFERROR(E502/$E$501,0)</f>
        <v>1.5685397839984384E-2</v>
      </c>
      <c r="G502" s="147">
        <v>46436</v>
      </c>
      <c r="H502" s="147">
        <v>46444</v>
      </c>
      <c r="I502" s="146">
        <f t="shared" ref="I502:X517" si="246">IF($G502=0,0,IF(I$6&lt;$G502,0,IF(I$6&gt;$H502,1,(I$6-$G502+1)/($H502-$G502+1))))</f>
        <v>0</v>
      </c>
      <c r="J502" s="146">
        <f t="shared" si="246"/>
        <v>0</v>
      </c>
      <c r="K502" s="146">
        <f t="shared" si="246"/>
        <v>0</v>
      </c>
      <c r="L502" s="146">
        <f t="shared" si="246"/>
        <v>0</v>
      </c>
      <c r="M502" s="146">
        <f t="shared" si="246"/>
        <v>0</v>
      </c>
      <c r="N502" s="146">
        <f t="shared" si="246"/>
        <v>0</v>
      </c>
      <c r="O502" s="146">
        <f t="shared" si="246"/>
        <v>0</v>
      </c>
      <c r="P502" s="146">
        <f t="shared" si="246"/>
        <v>0</v>
      </c>
      <c r="Q502" s="146">
        <f t="shared" si="246"/>
        <v>0</v>
      </c>
      <c r="R502" s="146">
        <f t="shared" si="246"/>
        <v>0</v>
      </c>
      <c r="S502" s="146">
        <f t="shared" si="246"/>
        <v>0</v>
      </c>
      <c r="T502" s="146">
        <f t="shared" si="246"/>
        <v>0</v>
      </c>
      <c r="U502" s="146">
        <f t="shared" si="246"/>
        <v>0</v>
      </c>
      <c r="V502" s="146">
        <f t="shared" si="246"/>
        <v>0</v>
      </c>
      <c r="W502" s="146">
        <f t="shared" si="246"/>
        <v>0</v>
      </c>
      <c r="X502" s="146">
        <f t="shared" si="246"/>
        <v>0</v>
      </c>
      <c r="Y502" s="146">
        <f t="shared" ref="Y502:BD509" si="247">IF($G502=0,0,IF(Y$6&lt;$G502,0,IF(Y$6&gt;$H502,1,(Y$6-$G502+1)/($H502-$G502+1))))</f>
        <v>0</v>
      </c>
      <c r="Z502" s="146">
        <f t="shared" si="247"/>
        <v>0</v>
      </c>
      <c r="AA502" s="146">
        <f t="shared" si="247"/>
        <v>0</v>
      </c>
      <c r="AB502" s="146">
        <f t="shared" si="247"/>
        <v>0</v>
      </c>
      <c r="AC502" s="146">
        <f t="shared" si="247"/>
        <v>0</v>
      </c>
      <c r="AD502" s="146">
        <f t="shared" si="247"/>
        <v>0</v>
      </c>
      <c r="AE502" s="146">
        <f t="shared" si="247"/>
        <v>0</v>
      </c>
      <c r="AF502" s="146">
        <f t="shared" si="247"/>
        <v>0</v>
      </c>
      <c r="AG502" s="146">
        <f t="shared" si="247"/>
        <v>0</v>
      </c>
      <c r="AH502" s="146">
        <f t="shared" si="247"/>
        <v>0</v>
      </c>
      <c r="AI502" s="146">
        <f t="shared" si="247"/>
        <v>0</v>
      </c>
      <c r="AJ502" s="146">
        <f t="shared" si="247"/>
        <v>0</v>
      </c>
      <c r="AK502" s="146">
        <f t="shared" si="247"/>
        <v>0</v>
      </c>
      <c r="AL502" s="146">
        <f t="shared" si="247"/>
        <v>0</v>
      </c>
      <c r="AM502" s="146">
        <f t="shared" si="247"/>
        <v>0</v>
      </c>
      <c r="AN502" s="146">
        <f t="shared" si="247"/>
        <v>0</v>
      </c>
      <c r="AO502" s="146">
        <f t="shared" si="247"/>
        <v>0.22222222222222221</v>
      </c>
      <c r="AP502" s="146">
        <f t="shared" si="247"/>
        <v>1</v>
      </c>
      <c r="AQ502" s="146">
        <f t="shared" si="247"/>
        <v>1</v>
      </c>
      <c r="AR502" s="146">
        <f t="shared" si="247"/>
        <v>1</v>
      </c>
      <c r="AS502" s="146">
        <f t="shared" si="247"/>
        <v>1</v>
      </c>
      <c r="AT502" s="146">
        <f t="shared" si="247"/>
        <v>1</v>
      </c>
      <c r="AU502" s="146">
        <f t="shared" si="247"/>
        <v>1</v>
      </c>
      <c r="AV502" s="146">
        <f t="shared" si="247"/>
        <v>1</v>
      </c>
      <c r="AW502" s="146">
        <f t="shared" si="247"/>
        <v>1</v>
      </c>
      <c r="AX502" s="146">
        <f t="shared" si="247"/>
        <v>1</v>
      </c>
      <c r="AY502" s="146">
        <f t="shared" si="247"/>
        <v>1</v>
      </c>
      <c r="AZ502" s="146">
        <f t="shared" si="247"/>
        <v>1</v>
      </c>
      <c r="BA502" s="146">
        <f t="shared" si="247"/>
        <v>1</v>
      </c>
      <c r="BB502" s="146">
        <f t="shared" si="247"/>
        <v>1</v>
      </c>
      <c r="BC502" s="146">
        <f t="shared" si="247"/>
        <v>1</v>
      </c>
      <c r="BD502" s="146">
        <f t="shared" si="247"/>
        <v>1</v>
      </c>
      <c r="BE502" s="146">
        <f t="shared" ref="BE502:BO508" si="248">IF($G502=0,0,IF(BE$6&lt;$G502,0,IF(BE$6&gt;$H502,1,(BE$6-$G502+1)/($H502-$G502+1))))</f>
        <v>1</v>
      </c>
      <c r="BF502" s="146">
        <f t="shared" si="248"/>
        <v>1</v>
      </c>
      <c r="BG502" s="146">
        <f t="shared" si="248"/>
        <v>1</v>
      </c>
      <c r="BH502" s="146">
        <f t="shared" si="248"/>
        <v>1</v>
      </c>
      <c r="BI502" s="146">
        <f t="shared" si="248"/>
        <v>1</v>
      </c>
      <c r="BJ502" s="146">
        <f t="shared" si="248"/>
        <v>1</v>
      </c>
      <c r="BK502" s="146">
        <f t="shared" si="248"/>
        <v>1</v>
      </c>
      <c r="BL502" s="146">
        <f t="shared" si="248"/>
        <v>1</v>
      </c>
      <c r="BM502" s="146">
        <f t="shared" si="248"/>
        <v>1</v>
      </c>
      <c r="BN502" s="146">
        <f t="shared" si="248"/>
        <v>1</v>
      </c>
      <c r="BO502" s="146">
        <f t="shared" si="248"/>
        <v>1</v>
      </c>
    </row>
    <row r="503" spans="1:67" ht="15.75" x14ac:dyDescent="0.25">
      <c r="A503" s="112"/>
      <c r="B503" s="145" t="s">
        <v>1612</v>
      </c>
      <c r="C503" s="145" t="s">
        <v>1613</v>
      </c>
      <c r="D503" s="145" t="s">
        <v>9</v>
      </c>
      <c r="E503" s="224">
        <f>VLOOKUP(B503,'Cuadro Control'!C545:J2433,8,FALSE)</f>
        <v>312374505.66882348</v>
      </c>
      <c r="F503" s="146">
        <f t="shared" si="245"/>
        <v>5.8840081771548515E-2</v>
      </c>
      <c r="G503" s="147">
        <v>46479</v>
      </c>
      <c r="H503" s="147">
        <v>46486</v>
      </c>
      <c r="I503" s="146">
        <f t="shared" si="246"/>
        <v>0</v>
      </c>
      <c r="J503" s="146">
        <f t="shared" si="246"/>
        <v>0</v>
      </c>
      <c r="K503" s="146">
        <f t="shared" si="246"/>
        <v>0</v>
      </c>
      <c r="L503" s="146">
        <f t="shared" si="246"/>
        <v>0</v>
      </c>
      <c r="M503" s="146">
        <f t="shared" si="246"/>
        <v>0</v>
      </c>
      <c r="N503" s="146">
        <f t="shared" si="246"/>
        <v>0</v>
      </c>
      <c r="O503" s="146">
        <f t="shared" si="246"/>
        <v>0</v>
      </c>
      <c r="P503" s="146">
        <f t="shared" si="246"/>
        <v>0</v>
      </c>
      <c r="Q503" s="146">
        <f t="shared" si="246"/>
        <v>0</v>
      </c>
      <c r="R503" s="146">
        <f t="shared" si="246"/>
        <v>0</v>
      </c>
      <c r="S503" s="146">
        <f t="shared" si="246"/>
        <v>0</v>
      </c>
      <c r="T503" s="146">
        <f t="shared" si="246"/>
        <v>0</v>
      </c>
      <c r="U503" s="146">
        <f t="shared" si="246"/>
        <v>0</v>
      </c>
      <c r="V503" s="146">
        <f t="shared" si="246"/>
        <v>0</v>
      </c>
      <c r="W503" s="146">
        <f t="shared" si="246"/>
        <v>0</v>
      </c>
      <c r="X503" s="146">
        <f t="shared" si="246"/>
        <v>0</v>
      </c>
      <c r="Y503" s="146">
        <f t="shared" si="247"/>
        <v>0</v>
      </c>
      <c r="Z503" s="146">
        <f t="shared" si="247"/>
        <v>0</v>
      </c>
      <c r="AA503" s="146">
        <f t="shared" si="247"/>
        <v>0</v>
      </c>
      <c r="AB503" s="146">
        <f t="shared" si="247"/>
        <v>0</v>
      </c>
      <c r="AC503" s="146">
        <f t="shared" si="247"/>
        <v>0</v>
      </c>
      <c r="AD503" s="146">
        <f t="shared" si="247"/>
        <v>0</v>
      </c>
      <c r="AE503" s="146">
        <f t="shared" si="247"/>
        <v>0</v>
      </c>
      <c r="AF503" s="146">
        <f t="shared" si="247"/>
        <v>0</v>
      </c>
      <c r="AG503" s="146">
        <f t="shared" si="247"/>
        <v>0</v>
      </c>
      <c r="AH503" s="146">
        <f t="shared" si="247"/>
        <v>0</v>
      </c>
      <c r="AI503" s="146">
        <f t="shared" si="247"/>
        <v>0</v>
      </c>
      <c r="AJ503" s="146">
        <f t="shared" si="247"/>
        <v>0</v>
      </c>
      <c r="AK503" s="146">
        <f t="shared" si="247"/>
        <v>0</v>
      </c>
      <c r="AL503" s="146">
        <f t="shared" si="247"/>
        <v>0</v>
      </c>
      <c r="AM503" s="146">
        <f t="shared" si="247"/>
        <v>0</v>
      </c>
      <c r="AN503" s="146">
        <f t="shared" si="247"/>
        <v>0</v>
      </c>
      <c r="AO503" s="146">
        <f t="shared" si="247"/>
        <v>0</v>
      </c>
      <c r="AP503" s="146">
        <f t="shared" si="247"/>
        <v>0</v>
      </c>
      <c r="AQ503" s="146">
        <f t="shared" si="247"/>
        <v>0</v>
      </c>
      <c r="AR503" s="146">
        <f t="shared" si="247"/>
        <v>0</v>
      </c>
      <c r="AS503" s="146">
        <f t="shared" si="247"/>
        <v>0</v>
      </c>
      <c r="AT503" s="146">
        <f t="shared" si="247"/>
        <v>0</v>
      </c>
      <c r="AU503" s="146">
        <f t="shared" si="247"/>
        <v>0.125</v>
      </c>
      <c r="AV503" s="146">
        <f t="shared" si="247"/>
        <v>1</v>
      </c>
      <c r="AW503" s="146">
        <f t="shared" si="247"/>
        <v>1</v>
      </c>
      <c r="AX503" s="146">
        <f t="shared" si="247"/>
        <v>1</v>
      </c>
      <c r="AY503" s="146">
        <f t="shared" si="247"/>
        <v>1</v>
      </c>
      <c r="AZ503" s="146">
        <f t="shared" si="247"/>
        <v>1</v>
      </c>
      <c r="BA503" s="146">
        <f t="shared" si="247"/>
        <v>1</v>
      </c>
      <c r="BB503" s="146">
        <f t="shared" si="247"/>
        <v>1</v>
      </c>
      <c r="BC503" s="146">
        <f t="shared" si="247"/>
        <v>1</v>
      </c>
      <c r="BD503" s="146">
        <f t="shared" si="247"/>
        <v>1</v>
      </c>
      <c r="BE503" s="146">
        <f t="shared" si="248"/>
        <v>1</v>
      </c>
      <c r="BF503" s="146">
        <f t="shared" si="248"/>
        <v>1</v>
      </c>
      <c r="BG503" s="146">
        <f t="shared" si="248"/>
        <v>1</v>
      </c>
      <c r="BH503" s="146">
        <f t="shared" si="248"/>
        <v>1</v>
      </c>
      <c r="BI503" s="146">
        <f t="shared" si="248"/>
        <v>1</v>
      </c>
      <c r="BJ503" s="146">
        <f t="shared" si="248"/>
        <v>1</v>
      </c>
      <c r="BK503" s="146">
        <f t="shared" si="248"/>
        <v>1</v>
      </c>
      <c r="BL503" s="146">
        <f t="shared" si="248"/>
        <v>1</v>
      </c>
      <c r="BM503" s="146">
        <f t="shared" si="248"/>
        <v>1</v>
      </c>
      <c r="BN503" s="146">
        <f t="shared" si="248"/>
        <v>1</v>
      </c>
      <c r="BO503" s="146">
        <f t="shared" si="248"/>
        <v>1</v>
      </c>
    </row>
    <row r="504" spans="1:67" ht="15.75" x14ac:dyDescent="0.25">
      <c r="A504" s="112"/>
      <c r="B504" s="142" t="s">
        <v>1614</v>
      </c>
      <c r="C504" s="142" t="s">
        <v>1615</v>
      </c>
      <c r="D504" s="142" t="s">
        <v>6</v>
      </c>
      <c r="E504" s="223">
        <f>VLOOKUP(B504,'Cuadro Control'!C546:J2434,8,FALSE)</f>
        <v>9527825.6870364472</v>
      </c>
      <c r="F504" s="143">
        <f t="shared" si="245"/>
        <v>1.794698454439963E-3</v>
      </c>
      <c r="G504" s="144">
        <v>46486</v>
      </c>
      <c r="H504" s="144">
        <v>46490</v>
      </c>
      <c r="I504" s="143">
        <f t="shared" si="246"/>
        <v>0</v>
      </c>
      <c r="J504" s="143">
        <f t="shared" si="246"/>
        <v>0</v>
      </c>
      <c r="K504" s="143">
        <f t="shared" si="246"/>
        <v>0</v>
      </c>
      <c r="L504" s="143">
        <f t="shared" si="246"/>
        <v>0</v>
      </c>
      <c r="M504" s="143">
        <f t="shared" si="246"/>
        <v>0</v>
      </c>
      <c r="N504" s="143">
        <f t="shared" si="246"/>
        <v>0</v>
      </c>
      <c r="O504" s="143">
        <f t="shared" si="246"/>
        <v>0</v>
      </c>
      <c r="P504" s="143">
        <f t="shared" si="246"/>
        <v>0</v>
      </c>
      <c r="Q504" s="143">
        <f t="shared" si="246"/>
        <v>0</v>
      </c>
      <c r="R504" s="143">
        <f t="shared" si="246"/>
        <v>0</v>
      </c>
      <c r="S504" s="143">
        <f t="shared" si="246"/>
        <v>0</v>
      </c>
      <c r="T504" s="143">
        <f t="shared" si="246"/>
        <v>0</v>
      </c>
      <c r="U504" s="143">
        <f t="shared" si="246"/>
        <v>0</v>
      </c>
      <c r="V504" s="143">
        <f t="shared" si="246"/>
        <v>0</v>
      </c>
      <c r="W504" s="143">
        <f t="shared" si="246"/>
        <v>0</v>
      </c>
      <c r="X504" s="143">
        <f t="shared" si="246"/>
        <v>0</v>
      </c>
      <c r="Y504" s="143">
        <f t="shared" si="247"/>
        <v>0</v>
      </c>
      <c r="Z504" s="143">
        <f t="shared" si="247"/>
        <v>0</v>
      </c>
      <c r="AA504" s="143">
        <f t="shared" si="247"/>
        <v>0</v>
      </c>
      <c r="AB504" s="143">
        <f t="shared" si="247"/>
        <v>0</v>
      </c>
      <c r="AC504" s="143">
        <f t="shared" si="247"/>
        <v>0</v>
      </c>
      <c r="AD504" s="143">
        <f t="shared" si="247"/>
        <v>0</v>
      </c>
      <c r="AE504" s="143">
        <f t="shared" si="247"/>
        <v>0</v>
      </c>
      <c r="AF504" s="143">
        <f t="shared" si="247"/>
        <v>0</v>
      </c>
      <c r="AG504" s="143">
        <f t="shared" si="247"/>
        <v>0</v>
      </c>
      <c r="AH504" s="143">
        <f t="shared" si="247"/>
        <v>0</v>
      </c>
      <c r="AI504" s="143">
        <f t="shared" si="247"/>
        <v>0</v>
      </c>
      <c r="AJ504" s="143">
        <f t="shared" si="247"/>
        <v>0</v>
      </c>
      <c r="AK504" s="143">
        <f t="shared" si="247"/>
        <v>0</v>
      </c>
      <c r="AL504" s="143">
        <f t="shared" si="247"/>
        <v>0</v>
      </c>
      <c r="AM504" s="143">
        <f t="shared" si="247"/>
        <v>0</v>
      </c>
      <c r="AN504" s="143">
        <f t="shared" si="247"/>
        <v>0</v>
      </c>
      <c r="AO504" s="143">
        <f t="shared" si="247"/>
        <v>0</v>
      </c>
      <c r="AP504" s="143">
        <f t="shared" si="247"/>
        <v>0</v>
      </c>
      <c r="AQ504" s="143">
        <f t="shared" si="247"/>
        <v>0</v>
      </c>
      <c r="AR504" s="143">
        <f t="shared" si="247"/>
        <v>0</v>
      </c>
      <c r="AS504" s="143">
        <f t="shared" si="247"/>
        <v>0</v>
      </c>
      <c r="AT504" s="143">
        <f t="shared" si="247"/>
        <v>0</v>
      </c>
      <c r="AU504" s="143">
        <f t="shared" si="247"/>
        <v>0</v>
      </c>
      <c r="AV504" s="143">
        <f t="shared" si="247"/>
        <v>0.2</v>
      </c>
      <c r="AW504" s="143">
        <f t="shared" si="247"/>
        <v>1</v>
      </c>
      <c r="AX504" s="143">
        <f t="shared" si="247"/>
        <v>1</v>
      </c>
      <c r="AY504" s="143">
        <f t="shared" si="247"/>
        <v>1</v>
      </c>
      <c r="AZ504" s="143">
        <f t="shared" si="247"/>
        <v>1</v>
      </c>
      <c r="BA504" s="143">
        <f t="shared" si="247"/>
        <v>1</v>
      </c>
      <c r="BB504" s="143">
        <f t="shared" si="247"/>
        <v>1</v>
      </c>
      <c r="BC504" s="143">
        <f t="shared" si="247"/>
        <v>1</v>
      </c>
      <c r="BD504" s="143">
        <f t="shared" si="247"/>
        <v>1</v>
      </c>
      <c r="BE504" s="143">
        <f t="shared" si="248"/>
        <v>1</v>
      </c>
      <c r="BF504" s="143">
        <f t="shared" si="248"/>
        <v>1</v>
      </c>
      <c r="BG504" s="143">
        <f t="shared" si="248"/>
        <v>1</v>
      </c>
      <c r="BH504" s="143">
        <f t="shared" si="248"/>
        <v>1</v>
      </c>
      <c r="BI504" s="143">
        <f t="shared" si="248"/>
        <v>1</v>
      </c>
      <c r="BJ504" s="143">
        <f t="shared" si="248"/>
        <v>1</v>
      </c>
      <c r="BK504" s="143">
        <f t="shared" si="248"/>
        <v>1</v>
      </c>
      <c r="BL504" s="143">
        <f t="shared" si="248"/>
        <v>1</v>
      </c>
      <c r="BM504" s="143">
        <f t="shared" si="248"/>
        <v>1</v>
      </c>
      <c r="BN504" s="143">
        <f t="shared" si="248"/>
        <v>1</v>
      </c>
      <c r="BO504" s="143">
        <f t="shared" si="248"/>
        <v>1</v>
      </c>
    </row>
    <row r="505" spans="1:67" ht="15.75" x14ac:dyDescent="0.25">
      <c r="A505" s="112"/>
      <c r="B505" s="145" t="s">
        <v>1616</v>
      </c>
      <c r="C505" s="145" t="s">
        <v>1617</v>
      </c>
      <c r="D505" s="145" t="s">
        <v>19</v>
      </c>
      <c r="E505" s="224">
        <f>VLOOKUP(B505,'Cuadro Control'!C547:J2435,8,FALSE)</f>
        <v>320494616.71764702</v>
      </c>
      <c r="F505" s="146">
        <f t="shared" si="245"/>
        <v>6.0369617599332674E-2</v>
      </c>
      <c r="G505" s="147">
        <v>46490</v>
      </c>
      <c r="H505" s="147">
        <v>46493</v>
      </c>
      <c r="I505" s="146">
        <f t="shared" si="246"/>
        <v>0</v>
      </c>
      <c r="J505" s="146">
        <f t="shared" si="246"/>
        <v>0</v>
      </c>
      <c r="K505" s="146">
        <f t="shared" si="246"/>
        <v>0</v>
      </c>
      <c r="L505" s="146">
        <f t="shared" si="246"/>
        <v>0</v>
      </c>
      <c r="M505" s="146">
        <f t="shared" si="246"/>
        <v>0</v>
      </c>
      <c r="N505" s="146">
        <f t="shared" si="246"/>
        <v>0</v>
      </c>
      <c r="O505" s="146">
        <f t="shared" si="246"/>
        <v>0</v>
      </c>
      <c r="P505" s="146">
        <f t="shared" si="246"/>
        <v>0</v>
      </c>
      <c r="Q505" s="146">
        <f t="shared" si="246"/>
        <v>0</v>
      </c>
      <c r="R505" s="146">
        <f t="shared" si="246"/>
        <v>0</v>
      </c>
      <c r="S505" s="146">
        <f t="shared" si="246"/>
        <v>0</v>
      </c>
      <c r="T505" s="146">
        <f t="shared" si="246"/>
        <v>0</v>
      </c>
      <c r="U505" s="146">
        <f t="shared" si="246"/>
        <v>0</v>
      </c>
      <c r="V505" s="146">
        <f t="shared" si="246"/>
        <v>0</v>
      </c>
      <c r="W505" s="146">
        <f t="shared" si="246"/>
        <v>0</v>
      </c>
      <c r="X505" s="146">
        <f t="shared" si="246"/>
        <v>0</v>
      </c>
      <c r="Y505" s="146">
        <f t="shared" si="247"/>
        <v>0</v>
      </c>
      <c r="Z505" s="146">
        <f t="shared" si="247"/>
        <v>0</v>
      </c>
      <c r="AA505" s="146">
        <f t="shared" si="247"/>
        <v>0</v>
      </c>
      <c r="AB505" s="146">
        <f t="shared" si="247"/>
        <v>0</v>
      </c>
      <c r="AC505" s="146">
        <f t="shared" si="247"/>
        <v>0</v>
      </c>
      <c r="AD505" s="146">
        <f t="shared" si="247"/>
        <v>0</v>
      </c>
      <c r="AE505" s="146">
        <f t="shared" si="247"/>
        <v>0</v>
      </c>
      <c r="AF505" s="146">
        <f t="shared" si="247"/>
        <v>0</v>
      </c>
      <c r="AG505" s="146">
        <f t="shared" si="247"/>
        <v>0</v>
      </c>
      <c r="AH505" s="146">
        <f t="shared" si="247"/>
        <v>0</v>
      </c>
      <c r="AI505" s="146">
        <f t="shared" si="247"/>
        <v>0</v>
      </c>
      <c r="AJ505" s="146">
        <f t="shared" si="247"/>
        <v>0</v>
      </c>
      <c r="AK505" s="146">
        <f t="shared" si="247"/>
        <v>0</v>
      </c>
      <c r="AL505" s="146">
        <f t="shared" si="247"/>
        <v>0</v>
      </c>
      <c r="AM505" s="146">
        <f t="shared" si="247"/>
        <v>0</v>
      </c>
      <c r="AN505" s="146">
        <f t="shared" si="247"/>
        <v>0</v>
      </c>
      <c r="AO505" s="146">
        <f t="shared" si="247"/>
        <v>0</v>
      </c>
      <c r="AP505" s="146">
        <f t="shared" si="247"/>
        <v>0</v>
      </c>
      <c r="AQ505" s="146">
        <f t="shared" si="247"/>
        <v>0</v>
      </c>
      <c r="AR505" s="146">
        <f t="shared" si="247"/>
        <v>0</v>
      </c>
      <c r="AS505" s="146">
        <f t="shared" si="247"/>
        <v>0</v>
      </c>
      <c r="AT505" s="146">
        <f t="shared" si="247"/>
        <v>0</v>
      </c>
      <c r="AU505" s="146">
        <f t="shared" si="247"/>
        <v>0</v>
      </c>
      <c r="AV505" s="146">
        <f t="shared" si="247"/>
        <v>0</v>
      </c>
      <c r="AW505" s="146">
        <f t="shared" si="247"/>
        <v>1</v>
      </c>
      <c r="AX505" s="146">
        <f t="shared" si="247"/>
        <v>1</v>
      </c>
      <c r="AY505" s="146">
        <f t="shared" si="247"/>
        <v>1</v>
      </c>
      <c r="AZ505" s="146">
        <f t="shared" si="247"/>
        <v>1</v>
      </c>
      <c r="BA505" s="146">
        <f t="shared" si="247"/>
        <v>1</v>
      </c>
      <c r="BB505" s="146">
        <f t="shared" si="247"/>
        <v>1</v>
      </c>
      <c r="BC505" s="146">
        <f t="shared" si="247"/>
        <v>1</v>
      </c>
      <c r="BD505" s="146">
        <f t="shared" si="247"/>
        <v>1</v>
      </c>
      <c r="BE505" s="146">
        <f t="shared" si="248"/>
        <v>1</v>
      </c>
      <c r="BF505" s="146">
        <f t="shared" si="248"/>
        <v>1</v>
      </c>
      <c r="BG505" s="146">
        <f t="shared" si="248"/>
        <v>1</v>
      </c>
      <c r="BH505" s="146">
        <f t="shared" si="248"/>
        <v>1</v>
      </c>
      <c r="BI505" s="146">
        <f t="shared" si="248"/>
        <v>1</v>
      </c>
      <c r="BJ505" s="146">
        <f t="shared" si="248"/>
        <v>1</v>
      </c>
      <c r="BK505" s="146">
        <f t="shared" si="248"/>
        <v>1</v>
      </c>
      <c r="BL505" s="146">
        <f t="shared" si="248"/>
        <v>1</v>
      </c>
      <c r="BM505" s="146">
        <f t="shared" si="248"/>
        <v>1</v>
      </c>
      <c r="BN505" s="146">
        <f t="shared" si="248"/>
        <v>1</v>
      </c>
      <c r="BO505" s="146">
        <f t="shared" si="248"/>
        <v>1</v>
      </c>
    </row>
    <row r="506" spans="1:67" ht="15.75" x14ac:dyDescent="0.25">
      <c r="A506" s="112"/>
      <c r="B506" s="145" t="s">
        <v>1618</v>
      </c>
      <c r="C506" s="145" t="s">
        <v>1619</v>
      </c>
      <c r="D506" s="145" t="s">
        <v>8</v>
      </c>
      <c r="E506" s="224">
        <f>VLOOKUP(B506,'Cuadro Control'!C548:J2436,8,FALSE)</f>
        <v>94303618.549411759</v>
      </c>
      <c r="F506" s="146">
        <f t="shared" si="245"/>
        <v>1.7763397864110998E-2</v>
      </c>
      <c r="G506" s="147">
        <v>46494</v>
      </c>
      <c r="H506" s="147">
        <v>46496</v>
      </c>
      <c r="I506" s="146">
        <f t="shared" si="246"/>
        <v>0</v>
      </c>
      <c r="J506" s="146">
        <f t="shared" si="246"/>
        <v>0</v>
      </c>
      <c r="K506" s="146">
        <f t="shared" si="246"/>
        <v>0</v>
      </c>
      <c r="L506" s="146">
        <f t="shared" si="246"/>
        <v>0</v>
      </c>
      <c r="M506" s="146">
        <f t="shared" si="246"/>
        <v>0</v>
      </c>
      <c r="N506" s="146">
        <f t="shared" si="246"/>
        <v>0</v>
      </c>
      <c r="O506" s="146">
        <f t="shared" si="246"/>
        <v>0</v>
      </c>
      <c r="P506" s="146">
        <f t="shared" si="246"/>
        <v>0</v>
      </c>
      <c r="Q506" s="146">
        <f t="shared" si="246"/>
        <v>0</v>
      </c>
      <c r="R506" s="146">
        <f t="shared" si="246"/>
        <v>0</v>
      </c>
      <c r="S506" s="146">
        <f t="shared" si="246"/>
        <v>0</v>
      </c>
      <c r="T506" s="146">
        <f t="shared" si="246"/>
        <v>0</v>
      </c>
      <c r="U506" s="146">
        <f t="shared" si="246"/>
        <v>0</v>
      </c>
      <c r="V506" s="146">
        <f t="shared" si="246"/>
        <v>0</v>
      </c>
      <c r="W506" s="146">
        <f t="shared" si="246"/>
        <v>0</v>
      </c>
      <c r="X506" s="146">
        <f t="shared" si="246"/>
        <v>0</v>
      </c>
      <c r="Y506" s="146">
        <f t="shared" si="247"/>
        <v>0</v>
      </c>
      <c r="Z506" s="146">
        <f t="shared" si="247"/>
        <v>0</v>
      </c>
      <c r="AA506" s="146">
        <f t="shared" si="247"/>
        <v>0</v>
      </c>
      <c r="AB506" s="146">
        <f t="shared" si="247"/>
        <v>0</v>
      </c>
      <c r="AC506" s="146">
        <f t="shared" si="247"/>
        <v>0</v>
      </c>
      <c r="AD506" s="146">
        <f t="shared" si="247"/>
        <v>0</v>
      </c>
      <c r="AE506" s="146">
        <f t="shared" si="247"/>
        <v>0</v>
      </c>
      <c r="AF506" s="146">
        <f t="shared" si="247"/>
        <v>0</v>
      </c>
      <c r="AG506" s="146">
        <f t="shared" si="247"/>
        <v>0</v>
      </c>
      <c r="AH506" s="146">
        <f t="shared" si="247"/>
        <v>0</v>
      </c>
      <c r="AI506" s="146">
        <f t="shared" si="247"/>
        <v>0</v>
      </c>
      <c r="AJ506" s="146">
        <f t="shared" si="247"/>
        <v>0</v>
      </c>
      <c r="AK506" s="146">
        <f t="shared" si="247"/>
        <v>0</v>
      </c>
      <c r="AL506" s="146">
        <f t="shared" si="247"/>
        <v>0</v>
      </c>
      <c r="AM506" s="146">
        <f t="shared" si="247"/>
        <v>0</v>
      </c>
      <c r="AN506" s="146">
        <f t="shared" si="247"/>
        <v>0</v>
      </c>
      <c r="AO506" s="146">
        <f t="shared" si="247"/>
        <v>0</v>
      </c>
      <c r="AP506" s="146">
        <f t="shared" si="247"/>
        <v>0</v>
      </c>
      <c r="AQ506" s="146">
        <f t="shared" si="247"/>
        <v>0</v>
      </c>
      <c r="AR506" s="146">
        <f t="shared" si="247"/>
        <v>0</v>
      </c>
      <c r="AS506" s="146">
        <f t="shared" si="247"/>
        <v>0</v>
      </c>
      <c r="AT506" s="146">
        <f t="shared" si="247"/>
        <v>0</v>
      </c>
      <c r="AU506" s="146">
        <f t="shared" si="247"/>
        <v>0</v>
      </c>
      <c r="AV506" s="146">
        <f t="shared" si="247"/>
        <v>0</v>
      </c>
      <c r="AW506" s="146">
        <f t="shared" si="247"/>
        <v>0</v>
      </c>
      <c r="AX506" s="146">
        <f t="shared" si="247"/>
        <v>1</v>
      </c>
      <c r="AY506" s="146">
        <f t="shared" si="247"/>
        <v>1</v>
      </c>
      <c r="AZ506" s="146">
        <f t="shared" si="247"/>
        <v>1</v>
      </c>
      <c r="BA506" s="146">
        <f t="shared" si="247"/>
        <v>1</v>
      </c>
      <c r="BB506" s="146">
        <f t="shared" si="247"/>
        <v>1</v>
      </c>
      <c r="BC506" s="146">
        <f t="shared" si="247"/>
        <v>1</v>
      </c>
      <c r="BD506" s="146">
        <f t="shared" si="247"/>
        <v>1</v>
      </c>
      <c r="BE506" s="146">
        <f t="shared" si="248"/>
        <v>1</v>
      </c>
      <c r="BF506" s="146">
        <f t="shared" si="248"/>
        <v>1</v>
      </c>
      <c r="BG506" s="146">
        <f t="shared" si="248"/>
        <v>1</v>
      </c>
      <c r="BH506" s="146">
        <f t="shared" si="248"/>
        <v>1</v>
      </c>
      <c r="BI506" s="146">
        <f t="shared" si="248"/>
        <v>1</v>
      </c>
      <c r="BJ506" s="146">
        <f t="shared" si="248"/>
        <v>1</v>
      </c>
      <c r="BK506" s="146">
        <f t="shared" si="248"/>
        <v>1</v>
      </c>
      <c r="BL506" s="146">
        <f t="shared" si="248"/>
        <v>1</v>
      </c>
      <c r="BM506" s="146">
        <f t="shared" si="248"/>
        <v>1</v>
      </c>
      <c r="BN506" s="146">
        <f t="shared" si="248"/>
        <v>1</v>
      </c>
      <c r="BO506" s="146">
        <f t="shared" si="248"/>
        <v>1</v>
      </c>
    </row>
    <row r="507" spans="1:67" ht="15.75" x14ac:dyDescent="0.25">
      <c r="A507" s="112"/>
      <c r="B507" s="145" t="s">
        <v>1620</v>
      </c>
      <c r="C507" s="145" t="s">
        <v>1621</v>
      </c>
      <c r="D507" s="145" t="s">
        <v>26</v>
      </c>
      <c r="E507" s="224">
        <f>VLOOKUP(B507,'Cuadro Control'!C549:J2437,8,FALSE)</f>
        <v>179436034.15411764</v>
      </c>
      <c r="F507" s="146">
        <f t="shared" si="245"/>
        <v>3.3799272126209236E-2</v>
      </c>
      <c r="G507" s="147">
        <v>46496</v>
      </c>
      <c r="H507" s="147">
        <v>46501</v>
      </c>
      <c r="I507" s="146">
        <f t="shared" si="246"/>
        <v>0</v>
      </c>
      <c r="J507" s="146">
        <f t="shared" si="246"/>
        <v>0</v>
      </c>
      <c r="K507" s="146">
        <f t="shared" si="246"/>
        <v>0</v>
      </c>
      <c r="L507" s="146">
        <f t="shared" si="246"/>
        <v>0</v>
      </c>
      <c r="M507" s="146">
        <f t="shared" si="246"/>
        <v>0</v>
      </c>
      <c r="N507" s="146">
        <f t="shared" si="246"/>
        <v>0</v>
      </c>
      <c r="O507" s="146">
        <f t="shared" si="246"/>
        <v>0</v>
      </c>
      <c r="P507" s="146">
        <f t="shared" si="246"/>
        <v>0</v>
      </c>
      <c r="Q507" s="146">
        <f t="shared" si="246"/>
        <v>0</v>
      </c>
      <c r="R507" s="146">
        <f t="shared" si="246"/>
        <v>0</v>
      </c>
      <c r="S507" s="146">
        <f t="shared" si="246"/>
        <v>0</v>
      </c>
      <c r="T507" s="146">
        <f t="shared" si="246"/>
        <v>0</v>
      </c>
      <c r="U507" s="146">
        <f t="shared" si="246"/>
        <v>0</v>
      </c>
      <c r="V507" s="146">
        <f t="shared" si="246"/>
        <v>0</v>
      </c>
      <c r="W507" s="146">
        <f t="shared" si="246"/>
        <v>0</v>
      </c>
      <c r="X507" s="146">
        <f t="shared" si="246"/>
        <v>0</v>
      </c>
      <c r="Y507" s="146">
        <f t="shared" si="247"/>
        <v>0</v>
      </c>
      <c r="Z507" s="146">
        <f t="shared" si="247"/>
        <v>0</v>
      </c>
      <c r="AA507" s="146">
        <f t="shared" si="247"/>
        <v>0</v>
      </c>
      <c r="AB507" s="146">
        <f t="shared" si="247"/>
        <v>0</v>
      </c>
      <c r="AC507" s="146">
        <f t="shared" si="247"/>
        <v>0</v>
      </c>
      <c r="AD507" s="146">
        <f t="shared" si="247"/>
        <v>0</v>
      </c>
      <c r="AE507" s="146">
        <f t="shared" si="247"/>
        <v>0</v>
      </c>
      <c r="AF507" s="146">
        <f t="shared" si="247"/>
        <v>0</v>
      </c>
      <c r="AG507" s="146">
        <f t="shared" si="247"/>
        <v>0</v>
      </c>
      <c r="AH507" s="146">
        <f t="shared" si="247"/>
        <v>0</v>
      </c>
      <c r="AI507" s="146">
        <f t="shared" si="247"/>
        <v>0</v>
      </c>
      <c r="AJ507" s="146">
        <f t="shared" si="247"/>
        <v>0</v>
      </c>
      <c r="AK507" s="146">
        <f t="shared" si="247"/>
        <v>0</v>
      </c>
      <c r="AL507" s="146">
        <f t="shared" si="247"/>
        <v>0</v>
      </c>
      <c r="AM507" s="146">
        <f t="shared" si="247"/>
        <v>0</v>
      </c>
      <c r="AN507" s="146">
        <f t="shared" si="247"/>
        <v>0</v>
      </c>
      <c r="AO507" s="146">
        <f t="shared" si="247"/>
        <v>0</v>
      </c>
      <c r="AP507" s="146">
        <f t="shared" si="247"/>
        <v>0</v>
      </c>
      <c r="AQ507" s="146">
        <f t="shared" si="247"/>
        <v>0</v>
      </c>
      <c r="AR507" s="146">
        <f t="shared" si="247"/>
        <v>0</v>
      </c>
      <c r="AS507" s="146">
        <f t="shared" si="247"/>
        <v>0</v>
      </c>
      <c r="AT507" s="146">
        <f t="shared" si="247"/>
        <v>0</v>
      </c>
      <c r="AU507" s="146">
        <f t="shared" si="247"/>
        <v>0</v>
      </c>
      <c r="AV507" s="146">
        <f t="shared" si="247"/>
        <v>0</v>
      </c>
      <c r="AW507" s="146">
        <f t="shared" si="247"/>
        <v>0</v>
      </c>
      <c r="AX507" s="146">
        <f t="shared" si="247"/>
        <v>0.83333333333333337</v>
      </c>
      <c r="AY507" s="146">
        <f t="shared" si="247"/>
        <v>1</v>
      </c>
      <c r="AZ507" s="146">
        <f t="shared" si="247"/>
        <v>1</v>
      </c>
      <c r="BA507" s="146">
        <f t="shared" si="247"/>
        <v>1</v>
      </c>
      <c r="BB507" s="146">
        <f t="shared" si="247"/>
        <v>1</v>
      </c>
      <c r="BC507" s="146">
        <f t="shared" si="247"/>
        <v>1</v>
      </c>
      <c r="BD507" s="146">
        <f t="shared" si="247"/>
        <v>1</v>
      </c>
      <c r="BE507" s="146">
        <f t="shared" si="248"/>
        <v>1</v>
      </c>
      <c r="BF507" s="146">
        <f t="shared" si="248"/>
        <v>1</v>
      </c>
      <c r="BG507" s="146">
        <f t="shared" si="248"/>
        <v>1</v>
      </c>
      <c r="BH507" s="146">
        <f t="shared" si="248"/>
        <v>1</v>
      </c>
      <c r="BI507" s="146">
        <f t="shared" si="248"/>
        <v>1</v>
      </c>
      <c r="BJ507" s="146">
        <f t="shared" si="248"/>
        <v>1</v>
      </c>
      <c r="BK507" s="146">
        <f t="shared" si="248"/>
        <v>1</v>
      </c>
      <c r="BL507" s="146">
        <f t="shared" si="248"/>
        <v>1</v>
      </c>
      <c r="BM507" s="146">
        <f t="shared" si="248"/>
        <v>1</v>
      </c>
      <c r="BN507" s="146">
        <f t="shared" si="248"/>
        <v>1</v>
      </c>
      <c r="BO507" s="146">
        <f t="shared" si="248"/>
        <v>1</v>
      </c>
    </row>
    <row r="508" spans="1:67" ht="15.75" x14ac:dyDescent="0.25">
      <c r="A508" s="112"/>
      <c r="B508" s="145" t="s">
        <v>1622</v>
      </c>
      <c r="C508" s="145" t="s">
        <v>1623</v>
      </c>
      <c r="D508" s="145" t="s">
        <v>730</v>
      </c>
      <c r="E508" s="224">
        <f>VLOOKUP(B508,'Cuadro Control'!C550:J2438,8,FALSE)</f>
        <v>1212623361.2117648</v>
      </c>
      <c r="F508" s="146">
        <f t="shared" si="245"/>
        <v>0.22841447185013161</v>
      </c>
      <c r="G508" s="147">
        <v>46501</v>
      </c>
      <c r="H508" s="147">
        <v>46518</v>
      </c>
      <c r="I508" s="146">
        <f t="shared" si="246"/>
        <v>0</v>
      </c>
      <c r="J508" s="146">
        <f t="shared" si="246"/>
        <v>0</v>
      </c>
      <c r="K508" s="146">
        <f t="shared" si="246"/>
        <v>0</v>
      </c>
      <c r="L508" s="146">
        <f t="shared" si="246"/>
        <v>0</v>
      </c>
      <c r="M508" s="146">
        <f t="shared" si="246"/>
        <v>0</v>
      </c>
      <c r="N508" s="146">
        <f t="shared" si="246"/>
        <v>0</v>
      </c>
      <c r="O508" s="146">
        <f t="shared" si="246"/>
        <v>0</v>
      </c>
      <c r="P508" s="146">
        <f t="shared" si="246"/>
        <v>0</v>
      </c>
      <c r="Q508" s="146">
        <f t="shared" si="246"/>
        <v>0</v>
      </c>
      <c r="R508" s="146">
        <f t="shared" si="246"/>
        <v>0</v>
      </c>
      <c r="S508" s="146">
        <f t="shared" si="246"/>
        <v>0</v>
      </c>
      <c r="T508" s="146">
        <f t="shared" si="246"/>
        <v>0</v>
      </c>
      <c r="U508" s="146">
        <f t="shared" si="246"/>
        <v>0</v>
      </c>
      <c r="V508" s="146">
        <f t="shared" si="246"/>
        <v>0</v>
      </c>
      <c r="W508" s="146">
        <f t="shared" si="246"/>
        <v>0</v>
      </c>
      <c r="X508" s="146">
        <f t="shared" si="246"/>
        <v>0</v>
      </c>
      <c r="Y508" s="146">
        <f t="shared" si="247"/>
        <v>0</v>
      </c>
      <c r="Z508" s="146">
        <f t="shared" si="247"/>
        <v>0</v>
      </c>
      <c r="AA508" s="146">
        <f t="shared" si="247"/>
        <v>0</v>
      </c>
      <c r="AB508" s="146">
        <f t="shared" si="247"/>
        <v>0</v>
      </c>
      <c r="AC508" s="146">
        <f t="shared" si="247"/>
        <v>0</v>
      </c>
      <c r="AD508" s="146">
        <f t="shared" si="247"/>
        <v>0</v>
      </c>
      <c r="AE508" s="146">
        <f t="shared" si="247"/>
        <v>0</v>
      </c>
      <c r="AF508" s="146">
        <f t="shared" si="247"/>
        <v>0</v>
      </c>
      <c r="AG508" s="146">
        <f t="shared" si="247"/>
        <v>0</v>
      </c>
      <c r="AH508" s="146">
        <f t="shared" si="247"/>
        <v>0</v>
      </c>
      <c r="AI508" s="146">
        <f t="shared" si="247"/>
        <v>0</v>
      </c>
      <c r="AJ508" s="146">
        <f t="shared" si="247"/>
        <v>0</v>
      </c>
      <c r="AK508" s="146">
        <f t="shared" si="247"/>
        <v>0</v>
      </c>
      <c r="AL508" s="146">
        <f t="shared" si="247"/>
        <v>0</v>
      </c>
      <c r="AM508" s="146">
        <f t="shared" si="247"/>
        <v>0</v>
      </c>
      <c r="AN508" s="146">
        <f t="shared" si="247"/>
        <v>0</v>
      </c>
      <c r="AO508" s="146">
        <f t="shared" si="247"/>
        <v>0</v>
      </c>
      <c r="AP508" s="146">
        <f t="shared" si="247"/>
        <v>0</v>
      </c>
      <c r="AQ508" s="146">
        <f t="shared" si="247"/>
        <v>0</v>
      </c>
      <c r="AR508" s="146">
        <f t="shared" si="247"/>
        <v>0</v>
      </c>
      <c r="AS508" s="146">
        <f t="shared" si="247"/>
        <v>0</v>
      </c>
      <c r="AT508" s="146">
        <f t="shared" si="247"/>
        <v>0</v>
      </c>
      <c r="AU508" s="146">
        <f t="shared" si="247"/>
        <v>0</v>
      </c>
      <c r="AV508" s="146">
        <f t="shared" si="247"/>
        <v>0</v>
      </c>
      <c r="AW508" s="146">
        <f t="shared" si="247"/>
        <v>0</v>
      </c>
      <c r="AX508" s="146">
        <f t="shared" si="247"/>
        <v>0</v>
      </c>
      <c r="AY508" s="146">
        <f t="shared" si="247"/>
        <v>0.3888888888888889</v>
      </c>
      <c r="AZ508" s="146">
        <f t="shared" si="247"/>
        <v>0.77777777777777779</v>
      </c>
      <c r="BA508" s="146">
        <f t="shared" si="247"/>
        <v>1</v>
      </c>
      <c r="BB508" s="146">
        <f t="shared" si="247"/>
        <v>1</v>
      </c>
      <c r="BC508" s="146">
        <f t="shared" si="247"/>
        <v>1</v>
      </c>
      <c r="BD508" s="146">
        <f t="shared" si="247"/>
        <v>1</v>
      </c>
      <c r="BE508" s="146">
        <f t="shared" si="248"/>
        <v>1</v>
      </c>
      <c r="BF508" s="146">
        <f t="shared" si="248"/>
        <v>1</v>
      </c>
      <c r="BG508" s="146">
        <f t="shared" si="248"/>
        <v>1</v>
      </c>
      <c r="BH508" s="146">
        <f t="shared" si="248"/>
        <v>1</v>
      </c>
      <c r="BI508" s="146">
        <f t="shared" si="248"/>
        <v>1</v>
      </c>
      <c r="BJ508" s="146">
        <f t="shared" si="248"/>
        <v>1</v>
      </c>
      <c r="BK508" s="146">
        <f t="shared" si="248"/>
        <v>1</v>
      </c>
      <c r="BL508" s="146">
        <f t="shared" si="248"/>
        <v>1</v>
      </c>
      <c r="BM508" s="146">
        <f t="shared" si="248"/>
        <v>1</v>
      </c>
      <c r="BN508" s="146">
        <f t="shared" si="248"/>
        <v>1</v>
      </c>
      <c r="BO508" s="146">
        <f t="shared" si="248"/>
        <v>1</v>
      </c>
    </row>
    <row r="509" spans="1:67" ht="15.75" x14ac:dyDescent="0.25">
      <c r="A509" s="112"/>
      <c r="B509" s="145" t="s">
        <v>1624</v>
      </c>
      <c r="C509" s="145" t="s">
        <v>1625</v>
      </c>
      <c r="D509" s="145" t="s">
        <v>6</v>
      </c>
      <c r="E509" s="224">
        <f>VLOOKUP(B509,'Cuadro Control'!C551:J2439,8,FALSE)</f>
        <v>0</v>
      </c>
      <c r="F509" s="146">
        <f t="shared" si="245"/>
        <v>0</v>
      </c>
      <c r="G509" s="147">
        <v>46531</v>
      </c>
      <c r="H509" s="147">
        <v>46534</v>
      </c>
      <c r="I509" s="146">
        <f t="shared" si="246"/>
        <v>0</v>
      </c>
      <c r="J509" s="146">
        <f t="shared" si="246"/>
        <v>0</v>
      </c>
      <c r="K509" s="146">
        <f t="shared" si="246"/>
        <v>0</v>
      </c>
      <c r="L509" s="146">
        <f t="shared" si="246"/>
        <v>0</v>
      </c>
      <c r="M509" s="146">
        <f t="shared" si="246"/>
        <v>0</v>
      </c>
      <c r="N509" s="146">
        <f t="shared" si="246"/>
        <v>0</v>
      </c>
      <c r="O509" s="146">
        <f t="shared" si="246"/>
        <v>0</v>
      </c>
      <c r="P509" s="146">
        <f t="shared" si="246"/>
        <v>0</v>
      </c>
      <c r="Q509" s="146">
        <f t="shared" si="246"/>
        <v>0</v>
      </c>
      <c r="R509" s="146">
        <f t="shared" si="246"/>
        <v>0</v>
      </c>
      <c r="S509" s="146">
        <f t="shared" si="246"/>
        <v>0</v>
      </c>
      <c r="T509" s="146">
        <f t="shared" si="246"/>
        <v>0</v>
      </c>
      <c r="U509" s="146">
        <f t="shared" si="246"/>
        <v>0</v>
      </c>
      <c r="V509" s="146">
        <f t="shared" si="246"/>
        <v>0</v>
      </c>
      <c r="W509" s="146">
        <f t="shared" si="246"/>
        <v>0</v>
      </c>
      <c r="X509" s="146">
        <f t="shared" si="246"/>
        <v>0</v>
      </c>
      <c r="Y509" s="146">
        <f t="shared" si="247"/>
        <v>0</v>
      </c>
      <c r="Z509" s="146">
        <f t="shared" si="247"/>
        <v>0</v>
      </c>
      <c r="AA509" s="146">
        <f t="shared" si="247"/>
        <v>0</v>
      </c>
      <c r="AB509" s="146">
        <f t="shared" si="247"/>
        <v>0</v>
      </c>
      <c r="AC509" s="146">
        <f t="shared" si="247"/>
        <v>0</v>
      </c>
      <c r="AD509" s="146">
        <f t="shared" si="247"/>
        <v>0</v>
      </c>
      <c r="AE509" s="146">
        <f t="shared" si="247"/>
        <v>0</v>
      </c>
      <c r="AF509" s="146">
        <f t="shared" si="247"/>
        <v>0</v>
      </c>
      <c r="AG509" s="146">
        <f t="shared" si="247"/>
        <v>0</v>
      </c>
      <c r="AH509" s="146">
        <f t="shared" si="247"/>
        <v>0</v>
      </c>
      <c r="AI509" s="146">
        <f t="shared" si="247"/>
        <v>0</v>
      </c>
      <c r="AJ509" s="146">
        <f t="shared" si="247"/>
        <v>0</v>
      </c>
      <c r="AK509" s="146">
        <f t="shared" si="247"/>
        <v>0</v>
      </c>
      <c r="AL509" s="146">
        <f t="shared" si="247"/>
        <v>0</v>
      </c>
      <c r="AM509" s="146">
        <f t="shared" si="247"/>
        <v>0</v>
      </c>
      <c r="AN509" s="146">
        <f t="shared" si="247"/>
        <v>0</v>
      </c>
      <c r="AO509" s="146">
        <f t="shared" si="247"/>
        <v>0</v>
      </c>
      <c r="AP509" s="146">
        <f t="shared" si="247"/>
        <v>0</v>
      </c>
      <c r="AQ509" s="146">
        <f t="shared" si="247"/>
        <v>0</v>
      </c>
      <c r="AR509" s="146">
        <f t="shared" si="247"/>
        <v>0</v>
      </c>
      <c r="AS509" s="146">
        <f t="shared" si="247"/>
        <v>0</v>
      </c>
      <c r="AT509" s="146">
        <f t="shared" si="247"/>
        <v>0</v>
      </c>
      <c r="AU509" s="146">
        <f t="shared" si="247"/>
        <v>0</v>
      </c>
      <c r="AV509" s="146">
        <f t="shared" si="247"/>
        <v>0</v>
      </c>
      <c r="AW509" s="146">
        <f t="shared" si="247"/>
        <v>0</v>
      </c>
      <c r="AX509" s="146">
        <f t="shared" si="247"/>
        <v>0</v>
      </c>
      <c r="AY509" s="146">
        <f t="shared" si="247"/>
        <v>0</v>
      </c>
      <c r="AZ509" s="146">
        <f t="shared" si="247"/>
        <v>0</v>
      </c>
      <c r="BA509" s="146">
        <f t="shared" si="247"/>
        <v>0</v>
      </c>
      <c r="BB509" s="146">
        <f t="shared" si="247"/>
        <v>0</v>
      </c>
      <c r="BC509" s="146">
        <f t="shared" si="247"/>
        <v>1</v>
      </c>
      <c r="BD509" s="146">
        <f t="shared" ref="BD509:BO516" si="249">IF($G509=0,0,IF(BD$6&lt;$G509,0,IF(BD$6&gt;$H509,1,(BD$6-$G509+1)/($H509-$G509+1))))</f>
        <v>1</v>
      </c>
      <c r="BE509" s="146">
        <f t="shared" si="249"/>
        <v>1</v>
      </c>
      <c r="BF509" s="146">
        <f t="shared" si="249"/>
        <v>1</v>
      </c>
      <c r="BG509" s="146">
        <f t="shared" si="249"/>
        <v>1</v>
      </c>
      <c r="BH509" s="146">
        <f t="shared" si="249"/>
        <v>1</v>
      </c>
      <c r="BI509" s="146">
        <f t="shared" si="249"/>
        <v>1</v>
      </c>
      <c r="BJ509" s="146">
        <f t="shared" si="249"/>
        <v>1</v>
      </c>
      <c r="BK509" s="146">
        <f t="shared" si="249"/>
        <v>1</v>
      </c>
      <c r="BL509" s="146">
        <f t="shared" si="249"/>
        <v>1</v>
      </c>
      <c r="BM509" s="146">
        <f t="shared" si="249"/>
        <v>1</v>
      </c>
      <c r="BN509" s="146">
        <f t="shared" si="249"/>
        <v>1</v>
      </c>
      <c r="BO509" s="146">
        <f t="shared" si="249"/>
        <v>1</v>
      </c>
    </row>
    <row r="510" spans="1:67" ht="31.5" x14ac:dyDescent="0.25">
      <c r="A510" s="112"/>
      <c r="B510" s="148" t="s">
        <v>1626</v>
      </c>
      <c r="C510" s="148" t="s">
        <v>1627</v>
      </c>
      <c r="D510" s="148" t="s">
        <v>3</v>
      </c>
      <c r="E510" s="225">
        <f>VLOOKUP(B510,'Cuadro Control'!C552:J2440,8,FALSE)</f>
        <v>0</v>
      </c>
      <c r="F510" s="149">
        <f t="shared" si="245"/>
        <v>0</v>
      </c>
      <c r="G510" s="150">
        <v>46534</v>
      </c>
      <c r="H510" s="150">
        <v>46534</v>
      </c>
      <c r="I510" s="149">
        <f t="shared" si="246"/>
        <v>0</v>
      </c>
      <c r="J510" s="149">
        <f t="shared" si="246"/>
        <v>0</v>
      </c>
      <c r="K510" s="149">
        <f t="shared" si="246"/>
        <v>0</v>
      </c>
      <c r="L510" s="149">
        <f t="shared" si="246"/>
        <v>0</v>
      </c>
      <c r="M510" s="149">
        <f t="shared" si="246"/>
        <v>0</v>
      </c>
      <c r="N510" s="149">
        <f t="shared" si="246"/>
        <v>0</v>
      </c>
      <c r="O510" s="149">
        <f t="shared" si="246"/>
        <v>0</v>
      </c>
      <c r="P510" s="149">
        <f t="shared" si="246"/>
        <v>0</v>
      </c>
      <c r="Q510" s="149">
        <f t="shared" si="246"/>
        <v>0</v>
      </c>
      <c r="R510" s="149">
        <f t="shared" si="246"/>
        <v>0</v>
      </c>
      <c r="S510" s="149">
        <f t="shared" si="246"/>
        <v>0</v>
      </c>
      <c r="T510" s="149">
        <f t="shared" si="246"/>
        <v>0</v>
      </c>
      <c r="U510" s="149">
        <f t="shared" si="246"/>
        <v>0</v>
      </c>
      <c r="V510" s="149">
        <f t="shared" si="246"/>
        <v>0</v>
      </c>
      <c r="W510" s="149">
        <f t="shared" si="246"/>
        <v>0</v>
      </c>
      <c r="X510" s="149">
        <f t="shared" si="246"/>
        <v>0</v>
      </c>
      <c r="Y510" s="149">
        <f t="shared" ref="Y510:BD516" si="250">IF($G510=0,0,IF(Y$6&lt;$G510,0,IF(Y$6&gt;$H510,1,(Y$6-$G510+1)/($H510-$G510+1))))</f>
        <v>0</v>
      </c>
      <c r="Z510" s="149">
        <f t="shared" si="250"/>
        <v>0</v>
      </c>
      <c r="AA510" s="149">
        <f t="shared" si="250"/>
        <v>0</v>
      </c>
      <c r="AB510" s="149">
        <f t="shared" si="250"/>
        <v>0</v>
      </c>
      <c r="AC510" s="149">
        <f t="shared" si="250"/>
        <v>0</v>
      </c>
      <c r="AD510" s="149">
        <f t="shared" si="250"/>
        <v>0</v>
      </c>
      <c r="AE510" s="149">
        <f t="shared" si="250"/>
        <v>0</v>
      </c>
      <c r="AF510" s="149">
        <f t="shared" si="250"/>
        <v>0</v>
      </c>
      <c r="AG510" s="149">
        <f t="shared" si="250"/>
        <v>0</v>
      </c>
      <c r="AH510" s="149">
        <f t="shared" si="250"/>
        <v>0</v>
      </c>
      <c r="AI510" s="149">
        <f t="shared" si="250"/>
        <v>0</v>
      </c>
      <c r="AJ510" s="149">
        <f t="shared" si="250"/>
        <v>0</v>
      </c>
      <c r="AK510" s="149">
        <f t="shared" si="250"/>
        <v>0</v>
      </c>
      <c r="AL510" s="149">
        <f t="shared" si="250"/>
        <v>0</v>
      </c>
      <c r="AM510" s="149">
        <f t="shared" si="250"/>
        <v>0</v>
      </c>
      <c r="AN510" s="149">
        <f t="shared" si="250"/>
        <v>0</v>
      </c>
      <c r="AO510" s="149">
        <f t="shared" si="250"/>
        <v>0</v>
      </c>
      <c r="AP510" s="149">
        <f t="shared" si="250"/>
        <v>0</v>
      </c>
      <c r="AQ510" s="149">
        <f t="shared" si="250"/>
        <v>0</v>
      </c>
      <c r="AR510" s="149">
        <f t="shared" si="250"/>
        <v>0</v>
      </c>
      <c r="AS510" s="149">
        <f t="shared" si="250"/>
        <v>0</v>
      </c>
      <c r="AT510" s="149">
        <f t="shared" si="250"/>
        <v>0</v>
      </c>
      <c r="AU510" s="149">
        <f t="shared" si="250"/>
        <v>0</v>
      </c>
      <c r="AV510" s="149">
        <f t="shared" si="250"/>
        <v>0</v>
      </c>
      <c r="AW510" s="149">
        <f t="shared" si="250"/>
        <v>0</v>
      </c>
      <c r="AX510" s="149">
        <f t="shared" si="250"/>
        <v>0</v>
      </c>
      <c r="AY510" s="149">
        <f t="shared" si="250"/>
        <v>0</v>
      </c>
      <c r="AZ510" s="149">
        <f t="shared" si="250"/>
        <v>0</v>
      </c>
      <c r="BA510" s="149">
        <f t="shared" si="250"/>
        <v>0</v>
      </c>
      <c r="BB510" s="149">
        <f t="shared" si="250"/>
        <v>0</v>
      </c>
      <c r="BC510" s="149">
        <f t="shared" si="250"/>
        <v>1</v>
      </c>
      <c r="BD510" s="149">
        <f t="shared" si="250"/>
        <v>1</v>
      </c>
      <c r="BE510" s="149">
        <f t="shared" si="249"/>
        <v>1</v>
      </c>
      <c r="BF510" s="149">
        <f t="shared" si="249"/>
        <v>1</v>
      </c>
      <c r="BG510" s="149">
        <f t="shared" si="249"/>
        <v>1</v>
      </c>
      <c r="BH510" s="149">
        <f t="shared" si="249"/>
        <v>1</v>
      </c>
      <c r="BI510" s="149">
        <f t="shared" si="249"/>
        <v>1</v>
      </c>
      <c r="BJ510" s="149">
        <f t="shared" si="249"/>
        <v>1</v>
      </c>
      <c r="BK510" s="149">
        <f t="shared" si="249"/>
        <v>1</v>
      </c>
      <c r="BL510" s="149">
        <f t="shared" si="249"/>
        <v>1</v>
      </c>
      <c r="BM510" s="149">
        <f t="shared" si="249"/>
        <v>1</v>
      </c>
      <c r="BN510" s="149">
        <f t="shared" si="249"/>
        <v>1</v>
      </c>
      <c r="BO510" s="149">
        <f t="shared" si="249"/>
        <v>1</v>
      </c>
    </row>
    <row r="511" spans="1:67" ht="15.75" x14ac:dyDescent="0.25">
      <c r="A511" s="112"/>
      <c r="B511" s="145" t="s">
        <v>1628</v>
      </c>
      <c r="C511" s="145" t="s">
        <v>1629</v>
      </c>
      <c r="D511" s="145" t="s">
        <v>8</v>
      </c>
      <c r="E511" s="224">
        <f>VLOOKUP(B511,'Cuadro Control'!C553:J2441,8,FALSE)</f>
        <v>1230815225.9452939</v>
      </c>
      <c r="F511" s="146">
        <f t="shared" si="245"/>
        <v>0.2318411625341423</v>
      </c>
      <c r="G511" s="147">
        <v>46534</v>
      </c>
      <c r="H511" s="147">
        <v>46535</v>
      </c>
      <c r="I511" s="146">
        <f t="shared" si="246"/>
        <v>0</v>
      </c>
      <c r="J511" s="146">
        <f t="shared" si="246"/>
        <v>0</v>
      </c>
      <c r="K511" s="146">
        <f t="shared" si="246"/>
        <v>0</v>
      </c>
      <c r="L511" s="146">
        <f t="shared" si="246"/>
        <v>0</v>
      </c>
      <c r="M511" s="146">
        <f t="shared" si="246"/>
        <v>0</v>
      </c>
      <c r="N511" s="146">
        <f t="shared" si="246"/>
        <v>0</v>
      </c>
      <c r="O511" s="146">
        <f t="shared" si="246"/>
        <v>0</v>
      </c>
      <c r="P511" s="146">
        <f t="shared" si="246"/>
        <v>0</v>
      </c>
      <c r="Q511" s="146">
        <f t="shared" si="246"/>
        <v>0</v>
      </c>
      <c r="R511" s="146">
        <f t="shared" si="246"/>
        <v>0</v>
      </c>
      <c r="S511" s="146">
        <f t="shared" si="246"/>
        <v>0</v>
      </c>
      <c r="T511" s="146">
        <f t="shared" si="246"/>
        <v>0</v>
      </c>
      <c r="U511" s="146">
        <f t="shared" si="246"/>
        <v>0</v>
      </c>
      <c r="V511" s="146">
        <f t="shared" si="246"/>
        <v>0</v>
      </c>
      <c r="W511" s="146">
        <f t="shared" si="246"/>
        <v>0</v>
      </c>
      <c r="X511" s="146">
        <f t="shared" si="246"/>
        <v>0</v>
      </c>
      <c r="Y511" s="146">
        <f t="shared" si="250"/>
        <v>0</v>
      </c>
      <c r="Z511" s="146">
        <f t="shared" si="250"/>
        <v>0</v>
      </c>
      <c r="AA511" s="146">
        <f t="shared" si="250"/>
        <v>0</v>
      </c>
      <c r="AB511" s="146">
        <f t="shared" si="250"/>
        <v>0</v>
      </c>
      <c r="AC511" s="146">
        <f t="shared" si="250"/>
        <v>0</v>
      </c>
      <c r="AD511" s="146">
        <f t="shared" si="250"/>
        <v>0</v>
      </c>
      <c r="AE511" s="146">
        <f t="shared" si="250"/>
        <v>0</v>
      </c>
      <c r="AF511" s="146">
        <f t="shared" si="250"/>
        <v>0</v>
      </c>
      <c r="AG511" s="146">
        <f t="shared" si="250"/>
        <v>0</v>
      </c>
      <c r="AH511" s="146">
        <f t="shared" si="250"/>
        <v>0</v>
      </c>
      <c r="AI511" s="146">
        <f t="shared" si="250"/>
        <v>0</v>
      </c>
      <c r="AJ511" s="146">
        <f t="shared" si="250"/>
        <v>0</v>
      </c>
      <c r="AK511" s="146">
        <f t="shared" si="250"/>
        <v>0</v>
      </c>
      <c r="AL511" s="146">
        <f t="shared" si="250"/>
        <v>0</v>
      </c>
      <c r="AM511" s="146">
        <f t="shared" si="250"/>
        <v>0</v>
      </c>
      <c r="AN511" s="146">
        <f t="shared" si="250"/>
        <v>0</v>
      </c>
      <c r="AO511" s="146">
        <f t="shared" si="250"/>
        <v>0</v>
      </c>
      <c r="AP511" s="146">
        <f t="shared" si="250"/>
        <v>0</v>
      </c>
      <c r="AQ511" s="146">
        <f t="shared" si="250"/>
        <v>0</v>
      </c>
      <c r="AR511" s="146">
        <f t="shared" si="250"/>
        <v>0</v>
      </c>
      <c r="AS511" s="146">
        <f t="shared" si="250"/>
        <v>0</v>
      </c>
      <c r="AT511" s="146">
        <f t="shared" si="250"/>
        <v>0</v>
      </c>
      <c r="AU511" s="146">
        <f t="shared" si="250"/>
        <v>0</v>
      </c>
      <c r="AV511" s="146">
        <f t="shared" si="250"/>
        <v>0</v>
      </c>
      <c r="AW511" s="146">
        <f t="shared" si="250"/>
        <v>0</v>
      </c>
      <c r="AX511" s="146">
        <f t="shared" si="250"/>
        <v>0</v>
      </c>
      <c r="AY511" s="146">
        <f t="shared" si="250"/>
        <v>0</v>
      </c>
      <c r="AZ511" s="146">
        <f t="shared" si="250"/>
        <v>0</v>
      </c>
      <c r="BA511" s="146">
        <f t="shared" si="250"/>
        <v>0</v>
      </c>
      <c r="BB511" s="146">
        <f t="shared" si="250"/>
        <v>0</v>
      </c>
      <c r="BC511" s="146">
        <f t="shared" si="250"/>
        <v>1</v>
      </c>
      <c r="BD511" s="146">
        <f t="shared" si="250"/>
        <v>1</v>
      </c>
      <c r="BE511" s="146">
        <f t="shared" si="249"/>
        <v>1</v>
      </c>
      <c r="BF511" s="146">
        <f t="shared" si="249"/>
        <v>1</v>
      </c>
      <c r="BG511" s="146">
        <f t="shared" si="249"/>
        <v>1</v>
      </c>
      <c r="BH511" s="146">
        <f t="shared" si="249"/>
        <v>1</v>
      </c>
      <c r="BI511" s="146">
        <f t="shared" si="249"/>
        <v>1</v>
      </c>
      <c r="BJ511" s="146">
        <f t="shared" si="249"/>
        <v>1</v>
      </c>
      <c r="BK511" s="146">
        <f t="shared" si="249"/>
        <v>1</v>
      </c>
      <c r="BL511" s="146">
        <f t="shared" si="249"/>
        <v>1</v>
      </c>
      <c r="BM511" s="146">
        <f t="shared" si="249"/>
        <v>1</v>
      </c>
      <c r="BN511" s="146">
        <f t="shared" si="249"/>
        <v>1</v>
      </c>
      <c r="BO511" s="146">
        <f t="shared" si="249"/>
        <v>1</v>
      </c>
    </row>
    <row r="512" spans="1:67" ht="15.75" x14ac:dyDescent="0.25">
      <c r="A512" s="112"/>
      <c r="B512" s="145" t="s">
        <v>1630</v>
      </c>
      <c r="C512" s="145" t="s">
        <v>1631</v>
      </c>
      <c r="D512" s="145" t="s">
        <v>26</v>
      </c>
      <c r="E512" s="224">
        <f>VLOOKUP(B512,'Cuadro Control'!C554:J2442,8,FALSE)</f>
        <v>0</v>
      </c>
      <c r="F512" s="146">
        <f t="shared" si="245"/>
        <v>0</v>
      </c>
      <c r="G512" s="147">
        <v>46535</v>
      </c>
      <c r="H512" s="147">
        <v>46543</v>
      </c>
      <c r="I512" s="146">
        <f t="shared" si="246"/>
        <v>0</v>
      </c>
      <c r="J512" s="146">
        <f t="shared" si="246"/>
        <v>0</v>
      </c>
      <c r="K512" s="146">
        <f t="shared" si="246"/>
        <v>0</v>
      </c>
      <c r="L512" s="146">
        <f t="shared" si="246"/>
        <v>0</v>
      </c>
      <c r="M512" s="146">
        <f t="shared" si="246"/>
        <v>0</v>
      </c>
      <c r="N512" s="146">
        <f t="shared" si="246"/>
        <v>0</v>
      </c>
      <c r="O512" s="146">
        <f t="shared" si="246"/>
        <v>0</v>
      </c>
      <c r="P512" s="146">
        <f t="shared" si="246"/>
        <v>0</v>
      </c>
      <c r="Q512" s="146">
        <f t="shared" si="246"/>
        <v>0</v>
      </c>
      <c r="R512" s="146">
        <f t="shared" si="246"/>
        <v>0</v>
      </c>
      <c r="S512" s="146">
        <f t="shared" si="246"/>
        <v>0</v>
      </c>
      <c r="T512" s="146">
        <f t="shared" si="246"/>
        <v>0</v>
      </c>
      <c r="U512" s="146">
        <f t="shared" si="246"/>
        <v>0</v>
      </c>
      <c r="V512" s="146">
        <f t="shared" si="246"/>
        <v>0</v>
      </c>
      <c r="W512" s="146">
        <f t="shared" si="246"/>
        <v>0</v>
      </c>
      <c r="X512" s="146">
        <f t="shared" si="246"/>
        <v>0</v>
      </c>
      <c r="Y512" s="146">
        <f t="shared" si="250"/>
        <v>0</v>
      </c>
      <c r="Z512" s="146">
        <f t="shared" si="250"/>
        <v>0</v>
      </c>
      <c r="AA512" s="146">
        <f t="shared" si="250"/>
        <v>0</v>
      </c>
      <c r="AB512" s="146">
        <f t="shared" si="250"/>
        <v>0</v>
      </c>
      <c r="AC512" s="146">
        <f t="shared" si="250"/>
        <v>0</v>
      </c>
      <c r="AD512" s="146">
        <f t="shared" si="250"/>
        <v>0</v>
      </c>
      <c r="AE512" s="146">
        <f t="shared" si="250"/>
        <v>0</v>
      </c>
      <c r="AF512" s="146">
        <f t="shared" si="250"/>
        <v>0</v>
      </c>
      <c r="AG512" s="146">
        <f t="shared" si="250"/>
        <v>0</v>
      </c>
      <c r="AH512" s="146">
        <f t="shared" si="250"/>
        <v>0</v>
      </c>
      <c r="AI512" s="146">
        <f t="shared" si="250"/>
        <v>0</v>
      </c>
      <c r="AJ512" s="146">
        <f t="shared" si="250"/>
        <v>0</v>
      </c>
      <c r="AK512" s="146">
        <f t="shared" si="250"/>
        <v>0</v>
      </c>
      <c r="AL512" s="146">
        <f t="shared" si="250"/>
        <v>0</v>
      </c>
      <c r="AM512" s="146">
        <f t="shared" si="250"/>
        <v>0</v>
      </c>
      <c r="AN512" s="146">
        <f t="shared" si="250"/>
        <v>0</v>
      </c>
      <c r="AO512" s="146">
        <f t="shared" si="250"/>
        <v>0</v>
      </c>
      <c r="AP512" s="146">
        <f t="shared" si="250"/>
        <v>0</v>
      </c>
      <c r="AQ512" s="146">
        <f t="shared" si="250"/>
        <v>0</v>
      </c>
      <c r="AR512" s="146">
        <f t="shared" si="250"/>
        <v>0</v>
      </c>
      <c r="AS512" s="146">
        <f t="shared" si="250"/>
        <v>0</v>
      </c>
      <c r="AT512" s="146">
        <f t="shared" si="250"/>
        <v>0</v>
      </c>
      <c r="AU512" s="146">
        <f t="shared" si="250"/>
        <v>0</v>
      </c>
      <c r="AV512" s="146">
        <f t="shared" si="250"/>
        <v>0</v>
      </c>
      <c r="AW512" s="146">
        <f t="shared" si="250"/>
        <v>0</v>
      </c>
      <c r="AX512" s="146">
        <f t="shared" si="250"/>
        <v>0</v>
      </c>
      <c r="AY512" s="146">
        <f t="shared" si="250"/>
        <v>0</v>
      </c>
      <c r="AZ512" s="146">
        <f t="shared" si="250"/>
        <v>0</v>
      </c>
      <c r="BA512" s="146">
        <f t="shared" si="250"/>
        <v>0</v>
      </c>
      <c r="BB512" s="146">
        <f t="shared" si="250"/>
        <v>0</v>
      </c>
      <c r="BC512" s="146">
        <f t="shared" si="250"/>
        <v>0.1111111111111111</v>
      </c>
      <c r="BD512" s="146">
        <f t="shared" si="250"/>
        <v>0.88888888888888884</v>
      </c>
      <c r="BE512" s="146">
        <f t="shared" si="249"/>
        <v>1</v>
      </c>
      <c r="BF512" s="146">
        <f t="shared" si="249"/>
        <v>1</v>
      </c>
      <c r="BG512" s="146">
        <f t="shared" si="249"/>
        <v>1</v>
      </c>
      <c r="BH512" s="146">
        <f t="shared" si="249"/>
        <v>1</v>
      </c>
      <c r="BI512" s="146">
        <f t="shared" si="249"/>
        <v>1</v>
      </c>
      <c r="BJ512" s="146">
        <f t="shared" si="249"/>
        <v>1</v>
      </c>
      <c r="BK512" s="146">
        <f t="shared" si="249"/>
        <v>1</v>
      </c>
      <c r="BL512" s="146">
        <f t="shared" si="249"/>
        <v>1</v>
      </c>
      <c r="BM512" s="146">
        <f t="shared" si="249"/>
        <v>1</v>
      </c>
      <c r="BN512" s="146">
        <f t="shared" si="249"/>
        <v>1</v>
      </c>
      <c r="BO512" s="146">
        <f t="shared" si="249"/>
        <v>1</v>
      </c>
    </row>
    <row r="513" spans="1:67" ht="15.75" x14ac:dyDescent="0.25">
      <c r="A513" s="112"/>
      <c r="B513" s="145" t="s">
        <v>1632</v>
      </c>
      <c r="C513" s="145" t="s">
        <v>2075</v>
      </c>
      <c r="D513" s="145" t="s">
        <v>6</v>
      </c>
      <c r="E513" s="224">
        <f>VLOOKUP(B513,'Cuadro Control'!C555:J2443,8,FALSE)</f>
        <v>52736347.43270281</v>
      </c>
      <c r="F513" s="146">
        <f t="shared" si="245"/>
        <v>9.933624348213644E-3</v>
      </c>
      <c r="G513" s="147">
        <v>46543</v>
      </c>
      <c r="H513" s="147">
        <v>46548</v>
      </c>
      <c r="I513" s="146">
        <f t="shared" si="246"/>
        <v>0</v>
      </c>
      <c r="J513" s="146">
        <f t="shared" si="246"/>
        <v>0</v>
      </c>
      <c r="K513" s="146">
        <f t="shared" si="246"/>
        <v>0</v>
      </c>
      <c r="L513" s="146">
        <f t="shared" si="246"/>
        <v>0</v>
      </c>
      <c r="M513" s="146">
        <f t="shared" si="246"/>
        <v>0</v>
      </c>
      <c r="N513" s="146">
        <f t="shared" si="246"/>
        <v>0</v>
      </c>
      <c r="O513" s="146">
        <f t="shared" si="246"/>
        <v>0</v>
      </c>
      <c r="P513" s="146">
        <f t="shared" si="246"/>
        <v>0</v>
      </c>
      <c r="Q513" s="146">
        <f t="shared" si="246"/>
        <v>0</v>
      </c>
      <c r="R513" s="146">
        <f t="shared" si="246"/>
        <v>0</v>
      </c>
      <c r="S513" s="146">
        <f t="shared" si="246"/>
        <v>0</v>
      </c>
      <c r="T513" s="146">
        <f t="shared" si="246"/>
        <v>0</v>
      </c>
      <c r="U513" s="146">
        <f t="shared" si="246"/>
        <v>0</v>
      </c>
      <c r="V513" s="146">
        <f t="shared" si="246"/>
        <v>0</v>
      </c>
      <c r="W513" s="146">
        <f t="shared" si="246"/>
        <v>0</v>
      </c>
      <c r="X513" s="146">
        <f t="shared" si="246"/>
        <v>0</v>
      </c>
      <c r="Y513" s="146">
        <f t="shared" si="250"/>
        <v>0</v>
      </c>
      <c r="Z513" s="146">
        <f t="shared" si="250"/>
        <v>0</v>
      </c>
      <c r="AA513" s="146">
        <f t="shared" si="250"/>
        <v>0</v>
      </c>
      <c r="AB513" s="146">
        <f t="shared" si="250"/>
        <v>0</v>
      </c>
      <c r="AC513" s="146">
        <f t="shared" si="250"/>
        <v>0</v>
      </c>
      <c r="AD513" s="146">
        <f t="shared" si="250"/>
        <v>0</v>
      </c>
      <c r="AE513" s="146">
        <f t="shared" si="250"/>
        <v>0</v>
      </c>
      <c r="AF513" s="146">
        <f t="shared" si="250"/>
        <v>0</v>
      </c>
      <c r="AG513" s="146">
        <f t="shared" si="250"/>
        <v>0</v>
      </c>
      <c r="AH513" s="146">
        <f t="shared" si="250"/>
        <v>0</v>
      </c>
      <c r="AI513" s="146">
        <f t="shared" si="250"/>
        <v>0</v>
      </c>
      <c r="AJ513" s="146">
        <f t="shared" si="250"/>
        <v>0</v>
      </c>
      <c r="AK513" s="146">
        <f t="shared" si="250"/>
        <v>0</v>
      </c>
      <c r="AL513" s="146">
        <f t="shared" si="250"/>
        <v>0</v>
      </c>
      <c r="AM513" s="146">
        <f t="shared" si="250"/>
        <v>0</v>
      </c>
      <c r="AN513" s="146">
        <f t="shared" si="250"/>
        <v>0</v>
      </c>
      <c r="AO513" s="146">
        <f t="shared" si="250"/>
        <v>0</v>
      </c>
      <c r="AP513" s="146">
        <f t="shared" si="250"/>
        <v>0</v>
      </c>
      <c r="AQ513" s="146">
        <f t="shared" si="250"/>
        <v>0</v>
      </c>
      <c r="AR513" s="146">
        <f t="shared" si="250"/>
        <v>0</v>
      </c>
      <c r="AS513" s="146">
        <f t="shared" si="250"/>
        <v>0</v>
      </c>
      <c r="AT513" s="146">
        <f t="shared" si="250"/>
        <v>0</v>
      </c>
      <c r="AU513" s="146">
        <f t="shared" si="250"/>
        <v>0</v>
      </c>
      <c r="AV513" s="146">
        <f t="shared" si="250"/>
        <v>0</v>
      </c>
      <c r="AW513" s="146">
        <f t="shared" si="250"/>
        <v>0</v>
      </c>
      <c r="AX513" s="146">
        <f t="shared" si="250"/>
        <v>0</v>
      </c>
      <c r="AY513" s="146">
        <f t="shared" si="250"/>
        <v>0</v>
      </c>
      <c r="AZ513" s="146">
        <f t="shared" si="250"/>
        <v>0</v>
      </c>
      <c r="BA513" s="146">
        <f t="shared" si="250"/>
        <v>0</v>
      </c>
      <c r="BB513" s="146">
        <f t="shared" si="250"/>
        <v>0</v>
      </c>
      <c r="BC513" s="146">
        <f t="shared" si="250"/>
        <v>0</v>
      </c>
      <c r="BD513" s="146">
        <f t="shared" si="250"/>
        <v>0</v>
      </c>
      <c r="BE513" s="146">
        <f t="shared" si="249"/>
        <v>1</v>
      </c>
      <c r="BF513" s="146">
        <f t="shared" si="249"/>
        <v>1</v>
      </c>
      <c r="BG513" s="146">
        <f t="shared" si="249"/>
        <v>1</v>
      </c>
      <c r="BH513" s="146">
        <f t="shared" si="249"/>
        <v>1</v>
      </c>
      <c r="BI513" s="146">
        <f t="shared" si="249"/>
        <v>1</v>
      </c>
      <c r="BJ513" s="146">
        <f t="shared" si="249"/>
        <v>1</v>
      </c>
      <c r="BK513" s="146">
        <f t="shared" si="249"/>
        <v>1</v>
      </c>
      <c r="BL513" s="146">
        <f t="shared" si="249"/>
        <v>1</v>
      </c>
      <c r="BM513" s="146">
        <f t="shared" si="249"/>
        <v>1</v>
      </c>
      <c r="BN513" s="146">
        <f t="shared" si="249"/>
        <v>1</v>
      </c>
      <c r="BO513" s="146">
        <f t="shared" si="249"/>
        <v>1</v>
      </c>
    </row>
    <row r="514" spans="1:67" ht="31.5" x14ac:dyDescent="0.25">
      <c r="A514" s="112"/>
      <c r="B514" s="145" t="s">
        <v>1633</v>
      </c>
      <c r="C514" s="145" t="s">
        <v>1634</v>
      </c>
      <c r="D514" s="145" t="s">
        <v>19</v>
      </c>
      <c r="E514" s="224">
        <f>VLOOKUP(B514,'Cuadro Control'!C556:J2444,8,FALSE)</f>
        <v>46410609.014634147</v>
      </c>
      <c r="F514" s="146">
        <f t="shared" si="245"/>
        <v>8.742083556535862E-3</v>
      </c>
      <c r="G514" s="147">
        <v>46550</v>
      </c>
      <c r="H514" s="147">
        <v>46552</v>
      </c>
      <c r="I514" s="146">
        <f t="shared" si="246"/>
        <v>0</v>
      </c>
      <c r="J514" s="146">
        <f t="shared" si="246"/>
        <v>0</v>
      </c>
      <c r="K514" s="146">
        <f t="shared" si="246"/>
        <v>0</v>
      </c>
      <c r="L514" s="146">
        <f t="shared" si="246"/>
        <v>0</v>
      </c>
      <c r="M514" s="146">
        <f t="shared" si="246"/>
        <v>0</v>
      </c>
      <c r="N514" s="146">
        <f t="shared" si="246"/>
        <v>0</v>
      </c>
      <c r="O514" s="146">
        <f t="shared" si="246"/>
        <v>0</v>
      </c>
      <c r="P514" s="146">
        <f t="shared" si="246"/>
        <v>0</v>
      </c>
      <c r="Q514" s="146">
        <f t="shared" si="246"/>
        <v>0</v>
      </c>
      <c r="R514" s="146">
        <f t="shared" si="246"/>
        <v>0</v>
      </c>
      <c r="S514" s="146">
        <f t="shared" si="246"/>
        <v>0</v>
      </c>
      <c r="T514" s="146">
        <f t="shared" si="246"/>
        <v>0</v>
      </c>
      <c r="U514" s="146">
        <f t="shared" si="246"/>
        <v>0</v>
      </c>
      <c r="V514" s="146">
        <f t="shared" si="246"/>
        <v>0</v>
      </c>
      <c r="W514" s="146">
        <f t="shared" si="246"/>
        <v>0</v>
      </c>
      <c r="X514" s="146">
        <f t="shared" si="246"/>
        <v>0</v>
      </c>
      <c r="Y514" s="146">
        <f t="shared" si="250"/>
        <v>0</v>
      </c>
      <c r="Z514" s="146">
        <f t="shared" si="250"/>
        <v>0</v>
      </c>
      <c r="AA514" s="146">
        <f t="shared" si="250"/>
        <v>0</v>
      </c>
      <c r="AB514" s="146">
        <f t="shared" si="250"/>
        <v>0</v>
      </c>
      <c r="AC514" s="146">
        <f t="shared" si="250"/>
        <v>0</v>
      </c>
      <c r="AD514" s="146">
        <f t="shared" si="250"/>
        <v>0</v>
      </c>
      <c r="AE514" s="146">
        <f t="shared" si="250"/>
        <v>0</v>
      </c>
      <c r="AF514" s="146">
        <f t="shared" si="250"/>
        <v>0</v>
      </c>
      <c r="AG514" s="146">
        <f t="shared" si="250"/>
        <v>0</v>
      </c>
      <c r="AH514" s="146">
        <f t="shared" si="250"/>
        <v>0</v>
      </c>
      <c r="AI514" s="146">
        <f t="shared" si="250"/>
        <v>0</v>
      </c>
      <c r="AJ514" s="146">
        <f t="shared" si="250"/>
        <v>0</v>
      </c>
      <c r="AK514" s="146">
        <f t="shared" si="250"/>
        <v>0</v>
      </c>
      <c r="AL514" s="146">
        <f t="shared" si="250"/>
        <v>0</v>
      </c>
      <c r="AM514" s="146">
        <f t="shared" si="250"/>
        <v>0</v>
      </c>
      <c r="AN514" s="146">
        <f t="shared" si="250"/>
        <v>0</v>
      </c>
      <c r="AO514" s="146">
        <f t="shared" si="250"/>
        <v>0</v>
      </c>
      <c r="AP514" s="146">
        <f t="shared" si="250"/>
        <v>0</v>
      </c>
      <c r="AQ514" s="146">
        <f t="shared" si="250"/>
        <v>0</v>
      </c>
      <c r="AR514" s="146">
        <f t="shared" si="250"/>
        <v>0</v>
      </c>
      <c r="AS514" s="146">
        <f t="shared" si="250"/>
        <v>0</v>
      </c>
      <c r="AT514" s="146">
        <f t="shared" si="250"/>
        <v>0</v>
      </c>
      <c r="AU514" s="146">
        <f t="shared" si="250"/>
        <v>0</v>
      </c>
      <c r="AV514" s="146">
        <f t="shared" si="250"/>
        <v>0</v>
      </c>
      <c r="AW514" s="146">
        <f t="shared" si="250"/>
        <v>0</v>
      </c>
      <c r="AX514" s="146">
        <f t="shared" si="250"/>
        <v>0</v>
      </c>
      <c r="AY514" s="146">
        <f t="shared" si="250"/>
        <v>0</v>
      </c>
      <c r="AZ514" s="146">
        <f t="shared" si="250"/>
        <v>0</v>
      </c>
      <c r="BA514" s="146">
        <f t="shared" si="250"/>
        <v>0</v>
      </c>
      <c r="BB514" s="146">
        <f t="shared" si="250"/>
        <v>0</v>
      </c>
      <c r="BC514" s="146">
        <f t="shared" si="250"/>
        <v>0</v>
      </c>
      <c r="BD514" s="146">
        <f t="shared" si="250"/>
        <v>0</v>
      </c>
      <c r="BE514" s="146">
        <f t="shared" si="249"/>
        <v>0</v>
      </c>
      <c r="BF514" s="146">
        <f t="shared" si="249"/>
        <v>1</v>
      </c>
      <c r="BG514" s="146">
        <f t="shared" si="249"/>
        <v>1</v>
      </c>
      <c r="BH514" s="146">
        <f t="shared" si="249"/>
        <v>1</v>
      </c>
      <c r="BI514" s="146">
        <f t="shared" si="249"/>
        <v>1</v>
      </c>
      <c r="BJ514" s="146">
        <f t="shared" si="249"/>
        <v>1</v>
      </c>
      <c r="BK514" s="146">
        <f t="shared" si="249"/>
        <v>1</v>
      </c>
      <c r="BL514" s="146">
        <f t="shared" si="249"/>
        <v>1</v>
      </c>
      <c r="BM514" s="146">
        <f t="shared" si="249"/>
        <v>1</v>
      </c>
      <c r="BN514" s="146">
        <f t="shared" si="249"/>
        <v>1</v>
      </c>
      <c r="BO514" s="146">
        <f t="shared" si="249"/>
        <v>1</v>
      </c>
    </row>
    <row r="515" spans="1:67" ht="15.75" x14ac:dyDescent="0.25">
      <c r="A515" s="112"/>
      <c r="B515" s="145" t="s">
        <v>1635</v>
      </c>
      <c r="C515" s="145" t="s">
        <v>1636</v>
      </c>
      <c r="D515" s="145" t="s">
        <v>9</v>
      </c>
      <c r="E515" s="224">
        <f>VLOOKUP(B515,'Cuadro Control'!C557:J2445,8,FALSE)</f>
        <v>1587346329.5488234</v>
      </c>
      <c r="F515" s="146">
        <f t="shared" si="245"/>
        <v>0.29899875353285565</v>
      </c>
      <c r="G515" s="147">
        <v>46548</v>
      </c>
      <c r="H515" s="147">
        <v>46559</v>
      </c>
      <c r="I515" s="146">
        <f t="shared" si="246"/>
        <v>0</v>
      </c>
      <c r="J515" s="146">
        <f t="shared" si="246"/>
        <v>0</v>
      </c>
      <c r="K515" s="146">
        <f t="shared" si="246"/>
        <v>0</v>
      </c>
      <c r="L515" s="146">
        <f t="shared" si="246"/>
        <v>0</v>
      </c>
      <c r="M515" s="146">
        <f t="shared" si="246"/>
        <v>0</v>
      </c>
      <c r="N515" s="146">
        <f t="shared" si="246"/>
        <v>0</v>
      </c>
      <c r="O515" s="146">
        <f t="shared" si="246"/>
        <v>0</v>
      </c>
      <c r="P515" s="146">
        <f t="shared" si="246"/>
        <v>0</v>
      </c>
      <c r="Q515" s="146">
        <f t="shared" si="246"/>
        <v>0</v>
      </c>
      <c r="R515" s="146">
        <f t="shared" si="246"/>
        <v>0</v>
      </c>
      <c r="S515" s="146">
        <f t="shared" si="246"/>
        <v>0</v>
      </c>
      <c r="T515" s="146">
        <f t="shared" si="246"/>
        <v>0</v>
      </c>
      <c r="U515" s="146">
        <f t="shared" si="246"/>
        <v>0</v>
      </c>
      <c r="V515" s="146">
        <f t="shared" si="246"/>
        <v>0</v>
      </c>
      <c r="W515" s="146">
        <f t="shared" si="246"/>
        <v>0</v>
      </c>
      <c r="X515" s="146">
        <f t="shared" si="246"/>
        <v>0</v>
      </c>
      <c r="Y515" s="146">
        <f t="shared" si="250"/>
        <v>0</v>
      </c>
      <c r="Z515" s="146">
        <f t="shared" si="250"/>
        <v>0</v>
      </c>
      <c r="AA515" s="146">
        <f t="shared" si="250"/>
        <v>0</v>
      </c>
      <c r="AB515" s="146">
        <f t="shared" si="250"/>
        <v>0</v>
      </c>
      <c r="AC515" s="146">
        <f t="shared" si="250"/>
        <v>0</v>
      </c>
      <c r="AD515" s="146">
        <f t="shared" si="250"/>
        <v>0</v>
      </c>
      <c r="AE515" s="146">
        <f t="shared" si="250"/>
        <v>0</v>
      </c>
      <c r="AF515" s="146">
        <f t="shared" si="250"/>
        <v>0</v>
      </c>
      <c r="AG515" s="146">
        <f t="shared" si="250"/>
        <v>0</v>
      </c>
      <c r="AH515" s="146">
        <f t="shared" si="250"/>
        <v>0</v>
      </c>
      <c r="AI515" s="146">
        <f t="shared" si="250"/>
        <v>0</v>
      </c>
      <c r="AJ515" s="146">
        <f t="shared" si="250"/>
        <v>0</v>
      </c>
      <c r="AK515" s="146">
        <f t="shared" si="250"/>
        <v>0</v>
      </c>
      <c r="AL515" s="146">
        <f t="shared" si="250"/>
        <v>0</v>
      </c>
      <c r="AM515" s="146">
        <f t="shared" si="250"/>
        <v>0</v>
      </c>
      <c r="AN515" s="146">
        <f t="shared" si="250"/>
        <v>0</v>
      </c>
      <c r="AO515" s="146">
        <f t="shared" si="250"/>
        <v>0</v>
      </c>
      <c r="AP515" s="146">
        <f t="shared" si="250"/>
        <v>0</v>
      </c>
      <c r="AQ515" s="146">
        <f t="shared" si="250"/>
        <v>0</v>
      </c>
      <c r="AR515" s="146">
        <f t="shared" si="250"/>
        <v>0</v>
      </c>
      <c r="AS515" s="146">
        <f t="shared" si="250"/>
        <v>0</v>
      </c>
      <c r="AT515" s="146">
        <f t="shared" si="250"/>
        <v>0</v>
      </c>
      <c r="AU515" s="146">
        <f t="shared" si="250"/>
        <v>0</v>
      </c>
      <c r="AV515" s="146">
        <f t="shared" si="250"/>
        <v>0</v>
      </c>
      <c r="AW515" s="146">
        <f t="shared" si="250"/>
        <v>0</v>
      </c>
      <c r="AX515" s="146">
        <f t="shared" si="250"/>
        <v>0</v>
      </c>
      <c r="AY515" s="146">
        <f t="shared" si="250"/>
        <v>0</v>
      </c>
      <c r="AZ515" s="146">
        <f t="shared" si="250"/>
        <v>0</v>
      </c>
      <c r="BA515" s="146">
        <f t="shared" si="250"/>
        <v>0</v>
      </c>
      <c r="BB515" s="146">
        <f t="shared" si="250"/>
        <v>0</v>
      </c>
      <c r="BC515" s="146">
        <f t="shared" si="250"/>
        <v>0</v>
      </c>
      <c r="BD515" s="146">
        <f t="shared" si="250"/>
        <v>0</v>
      </c>
      <c r="BE515" s="146">
        <f t="shared" si="249"/>
        <v>0.16666666666666666</v>
      </c>
      <c r="BF515" s="146">
        <f t="shared" si="249"/>
        <v>0.75</v>
      </c>
      <c r="BG515" s="146">
        <f t="shared" si="249"/>
        <v>1</v>
      </c>
      <c r="BH515" s="146">
        <f t="shared" si="249"/>
        <v>1</v>
      </c>
      <c r="BI515" s="146">
        <f t="shared" si="249"/>
        <v>1</v>
      </c>
      <c r="BJ515" s="146">
        <f t="shared" si="249"/>
        <v>1</v>
      </c>
      <c r="BK515" s="146">
        <f t="shared" si="249"/>
        <v>1</v>
      </c>
      <c r="BL515" s="146">
        <f t="shared" si="249"/>
        <v>1</v>
      </c>
      <c r="BM515" s="146">
        <f t="shared" si="249"/>
        <v>1</v>
      </c>
      <c r="BN515" s="146">
        <f t="shared" si="249"/>
        <v>1</v>
      </c>
      <c r="BO515" s="146">
        <f t="shared" si="249"/>
        <v>1</v>
      </c>
    </row>
    <row r="516" spans="1:67" ht="31.5" x14ac:dyDescent="0.25">
      <c r="A516" s="112"/>
      <c r="B516" s="142" t="s">
        <v>1637</v>
      </c>
      <c r="C516" s="142" t="s">
        <v>1638</v>
      </c>
      <c r="D516" s="142" t="s">
        <v>9</v>
      </c>
      <c r="E516" s="223">
        <f>VLOOKUP(B516,'Cuadro Control'!C558:J2446,8,FALSE)</f>
        <v>179532477.23999998</v>
      </c>
      <c r="F516" s="143">
        <f t="shared" si="245"/>
        <v>3.3817438522495219E-2</v>
      </c>
      <c r="G516" s="144">
        <v>46552</v>
      </c>
      <c r="H516" s="144">
        <v>46564</v>
      </c>
      <c r="I516" s="143">
        <f t="shared" si="246"/>
        <v>0</v>
      </c>
      <c r="J516" s="143">
        <f t="shared" si="246"/>
        <v>0</v>
      </c>
      <c r="K516" s="143">
        <f t="shared" si="246"/>
        <v>0</v>
      </c>
      <c r="L516" s="143">
        <f t="shared" si="246"/>
        <v>0</v>
      </c>
      <c r="M516" s="143">
        <f t="shared" si="246"/>
        <v>0</v>
      </c>
      <c r="N516" s="143">
        <f t="shared" si="246"/>
        <v>0</v>
      </c>
      <c r="O516" s="143">
        <f t="shared" si="246"/>
        <v>0</v>
      </c>
      <c r="P516" s="143">
        <f t="shared" si="246"/>
        <v>0</v>
      </c>
      <c r="Q516" s="143">
        <f t="shared" si="246"/>
        <v>0</v>
      </c>
      <c r="R516" s="143">
        <f t="shared" si="246"/>
        <v>0</v>
      </c>
      <c r="S516" s="143">
        <f t="shared" si="246"/>
        <v>0</v>
      </c>
      <c r="T516" s="143">
        <f t="shared" si="246"/>
        <v>0</v>
      </c>
      <c r="U516" s="143">
        <f t="shared" si="246"/>
        <v>0</v>
      </c>
      <c r="V516" s="143">
        <f t="shared" si="246"/>
        <v>0</v>
      </c>
      <c r="W516" s="143">
        <f t="shared" si="246"/>
        <v>0</v>
      </c>
      <c r="X516" s="143">
        <f t="shared" si="246"/>
        <v>0</v>
      </c>
      <c r="Y516" s="143">
        <f t="shared" si="250"/>
        <v>0</v>
      </c>
      <c r="Z516" s="143">
        <f t="shared" si="250"/>
        <v>0</v>
      </c>
      <c r="AA516" s="143">
        <f t="shared" si="250"/>
        <v>0</v>
      </c>
      <c r="AB516" s="143">
        <f t="shared" si="250"/>
        <v>0</v>
      </c>
      <c r="AC516" s="143">
        <f t="shared" si="250"/>
        <v>0</v>
      </c>
      <c r="AD516" s="143">
        <f t="shared" si="250"/>
        <v>0</v>
      </c>
      <c r="AE516" s="143">
        <f t="shared" si="250"/>
        <v>0</v>
      </c>
      <c r="AF516" s="143">
        <f t="shared" si="250"/>
        <v>0</v>
      </c>
      <c r="AG516" s="143">
        <f t="shared" si="250"/>
        <v>0</v>
      </c>
      <c r="AH516" s="143">
        <f t="shared" si="250"/>
        <v>0</v>
      </c>
      <c r="AI516" s="143">
        <f t="shared" si="250"/>
        <v>0</v>
      </c>
      <c r="AJ516" s="143">
        <f t="shared" si="250"/>
        <v>0</v>
      </c>
      <c r="AK516" s="143">
        <f t="shared" si="250"/>
        <v>0</v>
      </c>
      <c r="AL516" s="143">
        <f t="shared" si="250"/>
        <v>0</v>
      </c>
      <c r="AM516" s="143">
        <f t="shared" si="250"/>
        <v>0</v>
      </c>
      <c r="AN516" s="143">
        <f t="shared" si="250"/>
        <v>0</v>
      </c>
      <c r="AO516" s="143">
        <f t="shared" si="250"/>
        <v>0</v>
      </c>
      <c r="AP516" s="143">
        <f t="shared" si="250"/>
        <v>0</v>
      </c>
      <c r="AQ516" s="143">
        <f t="shared" si="250"/>
        <v>0</v>
      </c>
      <c r="AR516" s="143">
        <f t="shared" si="250"/>
        <v>0</v>
      </c>
      <c r="AS516" s="143">
        <f t="shared" si="250"/>
        <v>0</v>
      </c>
      <c r="AT516" s="143">
        <f t="shared" si="250"/>
        <v>0</v>
      </c>
      <c r="AU516" s="143">
        <f t="shared" si="250"/>
        <v>0</v>
      </c>
      <c r="AV516" s="143">
        <f t="shared" si="250"/>
        <v>0</v>
      </c>
      <c r="AW516" s="143">
        <f t="shared" si="250"/>
        <v>0</v>
      </c>
      <c r="AX516" s="143">
        <f t="shared" si="250"/>
        <v>0</v>
      </c>
      <c r="AY516" s="143">
        <f t="shared" si="250"/>
        <v>0</v>
      </c>
      <c r="AZ516" s="143">
        <f t="shared" si="250"/>
        <v>0</v>
      </c>
      <c r="BA516" s="143">
        <f t="shared" si="250"/>
        <v>0</v>
      </c>
      <c r="BB516" s="143">
        <f t="shared" si="250"/>
        <v>0</v>
      </c>
      <c r="BC516" s="143">
        <f t="shared" si="250"/>
        <v>0</v>
      </c>
      <c r="BD516" s="143">
        <f t="shared" si="250"/>
        <v>0</v>
      </c>
      <c r="BE516" s="143">
        <f t="shared" si="249"/>
        <v>0</v>
      </c>
      <c r="BF516" s="143">
        <f t="shared" si="249"/>
        <v>0.38461538461538464</v>
      </c>
      <c r="BG516" s="143">
        <f t="shared" si="249"/>
        <v>0.92307692307692313</v>
      </c>
      <c r="BH516" s="143">
        <f t="shared" si="249"/>
        <v>1</v>
      </c>
      <c r="BI516" s="143">
        <f t="shared" si="249"/>
        <v>1</v>
      </c>
      <c r="BJ516" s="143">
        <f t="shared" si="249"/>
        <v>1</v>
      </c>
      <c r="BK516" s="143">
        <f t="shared" si="249"/>
        <v>1</v>
      </c>
      <c r="BL516" s="143">
        <f t="shared" si="249"/>
        <v>1</v>
      </c>
      <c r="BM516" s="143">
        <f t="shared" si="249"/>
        <v>1</v>
      </c>
      <c r="BN516" s="143">
        <f t="shared" si="249"/>
        <v>1</v>
      </c>
      <c r="BO516" s="143">
        <f t="shared" si="249"/>
        <v>1</v>
      </c>
    </row>
    <row r="517" spans="1:67" ht="15.75" x14ac:dyDescent="0.25">
      <c r="A517" s="112"/>
      <c r="B517" s="148" t="s">
        <v>1639</v>
      </c>
      <c r="C517" s="148" t="s">
        <v>1997</v>
      </c>
      <c r="D517" s="148" t="s">
        <v>3</v>
      </c>
      <c r="E517" s="225">
        <f>VLOOKUP(B517,'Cuadro Control'!C559:J2447,8,FALSE)</f>
        <v>0</v>
      </c>
      <c r="F517" s="149">
        <f>IFERROR(E517/$E$501,0)</f>
        <v>0</v>
      </c>
      <c r="G517" s="150">
        <v>46606</v>
      </c>
      <c r="H517" s="150">
        <v>46606</v>
      </c>
      <c r="I517" s="149">
        <f t="shared" si="246"/>
        <v>0</v>
      </c>
      <c r="J517" s="149">
        <f t="shared" si="246"/>
        <v>0</v>
      </c>
      <c r="K517" s="149">
        <f t="shared" si="246"/>
        <v>0</v>
      </c>
      <c r="L517" s="149">
        <f t="shared" si="246"/>
        <v>0</v>
      </c>
      <c r="M517" s="149">
        <f t="shared" si="246"/>
        <v>0</v>
      </c>
      <c r="N517" s="149">
        <f t="shared" si="246"/>
        <v>0</v>
      </c>
      <c r="O517" s="149">
        <f t="shared" si="246"/>
        <v>0</v>
      </c>
      <c r="P517" s="149">
        <f t="shared" si="246"/>
        <v>0</v>
      </c>
      <c r="Q517" s="149">
        <f t="shared" si="246"/>
        <v>0</v>
      </c>
      <c r="R517" s="149">
        <f t="shared" si="246"/>
        <v>0</v>
      </c>
      <c r="S517" s="149">
        <f t="shared" si="246"/>
        <v>0</v>
      </c>
      <c r="T517" s="149">
        <f t="shared" si="246"/>
        <v>0</v>
      </c>
      <c r="U517" s="149">
        <f t="shared" si="246"/>
        <v>0</v>
      </c>
      <c r="V517" s="149">
        <f t="shared" si="246"/>
        <v>0</v>
      </c>
      <c r="W517" s="149">
        <f t="shared" si="246"/>
        <v>0</v>
      </c>
      <c r="X517" s="149">
        <f t="shared" ref="X517:BO517" si="251">IF($G517=0,0,IF(X$6&lt;$G517,0,IF(X$6&gt;$H517,1,(X$6-$G517+1)/($H517-$G517+1))))</f>
        <v>0</v>
      </c>
      <c r="Y517" s="149">
        <f t="shared" si="251"/>
        <v>0</v>
      </c>
      <c r="Z517" s="149">
        <f t="shared" si="251"/>
        <v>0</v>
      </c>
      <c r="AA517" s="149">
        <f t="shared" si="251"/>
        <v>0</v>
      </c>
      <c r="AB517" s="149">
        <f t="shared" si="251"/>
        <v>0</v>
      </c>
      <c r="AC517" s="149">
        <f t="shared" si="251"/>
        <v>0</v>
      </c>
      <c r="AD517" s="149">
        <f t="shared" si="251"/>
        <v>0</v>
      </c>
      <c r="AE517" s="149">
        <f t="shared" si="251"/>
        <v>0</v>
      </c>
      <c r="AF517" s="149">
        <f t="shared" si="251"/>
        <v>0</v>
      </c>
      <c r="AG517" s="149">
        <f t="shared" si="251"/>
        <v>0</v>
      </c>
      <c r="AH517" s="149">
        <f t="shared" si="251"/>
        <v>0</v>
      </c>
      <c r="AI517" s="149">
        <f t="shared" si="251"/>
        <v>0</v>
      </c>
      <c r="AJ517" s="149">
        <f t="shared" si="251"/>
        <v>0</v>
      </c>
      <c r="AK517" s="149">
        <f t="shared" si="251"/>
        <v>0</v>
      </c>
      <c r="AL517" s="149">
        <f t="shared" si="251"/>
        <v>0</v>
      </c>
      <c r="AM517" s="149">
        <f t="shared" si="251"/>
        <v>0</v>
      </c>
      <c r="AN517" s="149">
        <f t="shared" si="251"/>
        <v>0</v>
      </c>
      <c r="AO517" s="149">
        <f t="shared" si="251"/>
        <v>0</v>
      </c>
      <c r="AP517" s="149">
        <f t="shared" si="251"/>
        <v>0</v>
      </c>
      <c r="AQ517" s="149">
        <f t="shared" si="251"/>
        <v>0</v>
      </c>
      <c r="AR517" s="149">
        <f t="shared" si="251"/>
        <v>0</v>
      </c>
      <c r="AS517" s="149">
        <f t="shared" si="251"/>
        <v>0</v>
      </c>
      <c r="AT517" s="149">
        <f t="shared" si="251"/>
        <v>0</v>
      </c>
      <c r="AU517" s="149">
        <f t="shared" si="251"/>
        <v>0</v>
      </c>
      <c r="AV517" s="149">
        <f t="shared" si="251"/>
        <v>0</v>
      </c>
      <c r="AW517" s="149">
        <f t="shared" si="251"/>
        <v>0</v>
      </c>
      <c r="AX517" s="149">
        <f t="shared" si="251"/>
        <v>0</v>
      </c>
      <c r="AY517" s="149">
        <f t="shared" si="251"/>
        <v>0</v>
      </c>
      <c r="AZ517" s="149">
        <f t="shared" si="251"/>
        <v>0</v>
      </c>
      <c r="BA517" s="149">
        <f t="shared" si="251"/>
        <v>0</v>
      </c>
      <c r="BB517" s="149">
        <f t="shared" si="251"/>
        <v>0</v>
      </c>
      <c r="BC517" s="149">
        <f t="shared" si="251"/>
        <v>0</v>
      </c>
      <c r="BD517" s="149">
        <f t="shared" si="251"/>
        <v>0</v>
      </c>
      <c r="BE517" s="149">
        <f t="shared" si="251"/>
        <v>0</v>
      </c>
      <c r="BF517" s="149">
        <f t="shared" si="251"/>
        <v>0</v>
      </c>
      <c r="BG517" s="149">
        <f t="shared" si="251"/>
        <v>0</v>
      </c>
      <c r="BH517" s="149">
        <f t="shared" si="251"/>
        <v>0</v>
      </c>
      <c r="BI517" s="149">
        <f t="shared" si="251"/>
        <v>0</v>
      </c>
      <c r="BJ517" s="149">
        <f t="shared" si="251"/>
        <v>0</v>
      </c>
      <c r="BK517" s="149">
        <f t="shared" si="251"/>
        <v>0</v>
      </c>
      <c r="BL517" s="149">
        <f t="shared" si="251"/>
        <v>0</v>
      </c>
      <c r="BM517" s="149">
        <f t="shared" si="251"/>
        <v>0</v>
      </c>
      <c r="BN517" s="149">
        <f t="shared" si="251"/>
        <v>1</v>
      </c>
      <c r="BO517" s="149">
        <f t="shared" si="251"/>
        <v>1</v>
      </c>
    </row>
    <row r="518" spans="1:67" ht="15.75" x14ac:dyDescent="0.25">
      <c r="A518" s="112"/>
      <c r="B518" s="139" t="s">
        <v>1640</v>
      </c>
      <c r="C518" s="139" t="s">
        <v>1641</v>
      </c>
      <c r="D518" s="139" t="s">
        <v>38</v>
      </c>
      <c r="E518" s="222">
        <f>SUM(E519:E534)</f>
        <v>5308872732.0543728</v>
      </c>
      <c r="F518" s="140">
        <f>IFERROR(E518/$E$109,0)</f>
        <v>2.9408554574576196E-2</v>
      </c>
      <c r="G518" s="141">
        <v>46444</v>
      </c>
      <c r="H518" s="141">
        <v>46606</v>
      </c>
      <c r="I518" s="140">
        <f>SUMPRODUCT($F519:$F533,I519:I533)</f>
        <v>0</v>
      </c>
      <c r="J518" s="140">
        <f t="shared" ref="J518:BO518" si="252">SUMPRODUCT($F519:$F533,J519:J533)</f>
        <v>0</v>
      </c>
      <c r="K518" s="140">
        <f t="shared" si="252"/>
        <v>0</v>
      </c>
      <c r="L518" s="140">
        <f t="shared" si="252"/>
        <v>0</v>
      </c>
      <c r="M518" s="140">
        <f t="shared" si="252"/>
        <v>0</v>
      </c>
      <c r="N518" s="140">
        <f t="shared" si="252"/>
        <v>0</v>
      </c>
      <c r="O518" s="140">
        <f t="shared" si="252"/>
        <v>0</v>
      </c>
      <c r="P518" s="140">
        <f t="shared" si="252"/>
        <v>0</v>
      </c>
      <c r="Q518" s="140">
        <f t="shared" si="252"/>
        <v>0</v>
      </c>
      <c r="R518" s="140">
        <f t="shared" si="252"/>
        <v>0</v>
      </c>
      <c r="S518" s="140">
        <f t="shared" si="252"/>
        <v>0</v>
      </c>
      <c r="T518" s="140">
        <f t="shared" si="252"/>
        <v>0</v>
      </c>
      <c r="U518" s="140">
        <f t="shared" si="252"/>
        <v>0</v>
      </c>
      <c r="V518" s="140">
        <f t="shared" si="252"/>
        <v>0</v>
      </c>
      <c r="W518" s="140">
        <f t="shared" si="252"/>
        <v>0</v>
      </c>
      <c r="X518" s="140">
        <f t="shared" si="252"/>
        <v>0</v>
      </c>
      <c r="Y518" s="140">
        <f t="shared" si="252"/>
        <v>0</v>
      </c>
      <c r="Z518" s="140">
        <f t="shared" si="252"/>
        <v>0</v>
      </c>
      <c r="AA518" s="140">
        <f t="shared" si="252"/>
        <v>0</v>
      </c>
      <c r="AB518" s="140">
        <f t="shared" si="252"/>
        <v>0</v>
      </c>
      <c r="AC518" s="140">
        <f t="shared" si="252"/>
        <v>0</v>
      </c>
      <c r="AD518" s="140">
        <f t="shared" si="252"/>
        <v>0</v>
      </c>
      <c r="AE518" s="140">
        <f t="shared" si="252"/>
        <v>0</v>
      </c>
      <c r="AF518" s="140">
        <f t="shared" si="252"/>
        <v>0</v>
      </c>
      <c r="AG518" s="140">
        <f t="shared" si="252"/>
        <v>0</v>
      </c>
      <c r="AH518" s="140">
        <f t="shared" si="252"/>
        <v>0</v>
      </c>
      <c r="AI518" s="140">
        <f t="shared" si="252"/>
        <v>0</v>
      </c>
      <c r="AJ518" s="140">
        <f t="shared" si="252"/>
        <v>0</v>
      </c>
      <c r="AK518" s="140">
        <f t="shared" si="252"/>
        <v>0</v>
      </c>
      <c r="AL518" s="140">
        <f t="shared" si="252"/>
        <v>0</v>
      </c>
      <c r="AM518" s="140">
        <f t="shared" si="252"/>
        <v>0</v>
      </c>
      <c r="AN518" s="140">
        <f t="shared" si="252"/>
        <v>0</v>
      </c>
      <c r="AO518" s="140">
        <f t="shared" si="252"/>
        <v>0</v>
      </c>
      <c r="AP518" s="140">
        <f t="shared" si="252"/>
        <v>1.7428219822204871E-3</v>
      </c>
      <c r="AQ518" s="140">
        <f t="shared" si="252"/>
        <v>1.3942575857763897E-2</v>
      </c>
      <c r="AR518" s="140">
        <f t="shared" si="252"/>
        <v>1.5685397839984384E-2</v>
      </c>
      <c r="AS518" s="140">
        <f t="shared" si="252"/>
        <v>4.8374332157511336E-2</v>
      </c>
      <c r="AT518" s="140">
        <f t="shared" si="252"/>
        <v>7.5422828838752884E-2</v>
      </c>
      <c r="AU518" s="140">
        <f t="shared" si="252"/>
        <v>0.14113064513133328</v>
      </c>
      <c r="AV518" s="140">
        <f t="shared" si="252"/>
        <v>0.20094215853618863</v>
      </c>
      <c r="AW518" s="140">
        <f t="shared" si="252"/>
        <v>0.2897700087001287</v>
      </c>
      <c r="AX518" s="140">
        <f t="shared" si="252"/>
        <v>0.37859785886406877</v>
      </c>
      <c r="AY518" s="140">
        <f t="shared" si="252"/>
        <v>0.41666693750575734</v>
      </c>
      <c r="AZ518" s="140">
        <f t="shared" si="252"/>
        <v>0.41666693750575734</v>
      </c>
      <c r="BA518" s="140">
        <f t="shared" si="252"/>
        <v>0.41666693750575734</v>
      </c>
      <c r="BB518" s="140">
        <f t="shared" si="252"/>
        <v>0.41666693750575734</v>
      </c>
      <c r="BC518" s="140">
        <f t="shared" si="252"/>
        <v>0.41666693750575734</v>
      </c>
      <c r="BD518" s="140">
        <f t="shared" si="252"/>
        <v>0.64850810003989967</v>
      </c>
      <c r="BE518" s="140">
        <f t="shared" si="252"/>
        <v>0.65099150612695311</v>
      </c>
      <c r="BF518" s="140">
        <f t="shared" si="252"/>
        <v>0.81033892624687143</v>
      </c>
      <c r="BG518" s="140">
        <f t="shared" si="252"/>
        <v>0.9903378747078585</v>
      </c>
      <c r="BH518" s="140">
        <f t="shared" si="252"/>
        <v>1</v>
      </c>
      <c r="BI518" s="140">
        <f t="shared" si="252"/>
        <v>1</v>
      </c>
      <c r="BJ518" s="140">
        <f t="shared" si="252"/>
        <v>1</v>
      </c>
      <c r="BK518" s="140">
        <f t="shared" si="252"/>
        <v>1</v>
      </c>
      <c r="BL518" s="140">
        <f t="shared" si="252"/>
        <v>1</v>
      </c>
      <c r="BM518" s="140">
        <f t="shared" si="252"/>
        <v>1</v>
      </c>
      <c r="BN518" s="140">
        <f t="shared" si="252"/>
        <v>1</v>
      </c>
      <c r="BO518" s="140">
        <f t="shared" si="252"/>
        <v>1</v>
      </c>
    </row>
    <row r="519" spans="1:67" ht="15.75" x14ac:dyDescent="0.25">
      <c r="A519" s="112"/>
      <c r="B519" s="145" t="s">
        <v>1642</v>
      </c>
      <c r="C519" s="145" t="s">
        <v>1643</v>
      </c>
      <c r="D519" s="145" t="s">
        <v>22</v>
      </c>
      <c r="E519" s="224">
        <f>VLOOKUP(B519,'Cuadro Control'!C561:J2449,8,FALSE)</f>
        <v>83271780.884117648</v>
      </c>
      <c r="F519" s="146">
        <f t="shared" ref="F519:F533" si="253">IFERROR(E519/$E$518,0)</f>
        <v>1.5685397839984384E-2</v>
      </c>
      <c r="G519" s="147">
        <v>46444</v>
      </c>
      <c r="H519" s="147">
        <v>46452</v>
      </c>
      <c r="I519" s="146">
        <f t="shared" ref="I519:X534" si="254">IF($G519=0,0,IF(I$6&lt;$G519,0,IF(I$6&gt;$H519,1,(I$6-$G519+1)/($H519-$G519+1))))</f>
        <v>0</v>
      </c>
      <c r="J519" s="146">
        <f t="shared" si="254"/>
        <v>0</v>
      </c>
      <c r="K519" s="146">
        <f t="shared" si="254"/>
        <v>0</v>
      </c>
      <c r="L519" s="146">
        <f t="shared" si="254"/>
        <v>0</v>
      </c>
      <c r="M519" s="146">
        <f t="shared" si="254"/>
        <v>0</v>
      </c>
      <c r="N519" s="146">
        <f t="shared" si="254"/>
        <v>0</v>
      </c>
      <c r="O519" s="146">
        <f t="shared" si="254"/>
        <v>0</v>
      </c>
      <c r="P519" s="146">
        <f t="shared" si="254"/>
        <v>0</v>
      </c>
      <c r="Q519" s="146">
        <f t="shared" si="254"/>
        <v>0</v>
      </c>
      <c r="R519" s="146">
        <f t="shared" si="254"/>
        <v>0</v>
      </c>
      <c r="S519" s="146">
        <f t="shared" si="254"/>
        <v>0</v>
      </c>
      <c r="T519" s="146">
        <f t="shared" si="254"/>
        <v>0</v>
      </c>
      <c r="U519" s="146">
        <f t="shared" si="254"/>
        <v>0</v>
      </c>
      <c r="V519" s="146">
        <f t="shared" si="254"/>
        <v>0</v>
      </c>
      <c r="W519" s="146">
        <f t="shared" si="254"/>
        <v>0</v>
      </c>
      <c r="X519" s="146">
        <f t="shared" si="254"/>
        <v>0</v>
      </c>
      <c r="Y519" s="146">
        <f t="shared" ref="Y519:BD526" si="255">IF($G519=0,0,IF(Y$6&lt;$G519,0,IF(Y$6&gt;$H519,1,(Y$6-$G519+1)/($H519-$G519+1))))</f>
        <v>0</v>
      </c>
      <c r="Z519" s="146">
        <f t="shared" si="255"/>
        <v>0</v>
      </c>
      <c r="AA519" s="146">
        <f t="shared" si="255"/>
        <v>0</v>
      </c>
      <c r="AB519" s="146">
        <f t="shared" si="255"/>
        <v>0</v>
      </c>
      <c r="AC519" s="146">
        <f t="shared" si="255"/>
        <v>0</v>
      </c>
      <c r="AD519" s="146">
        <f t="shared" si="255"/>
        <v>0</v>
      </c>
      <c r="AE519" s="146">
        <f t="shared" si="255"/>
        <v>0</v>
      </c>
      <c r="AF519" s="146">
        <f t="shared" si="255"/>
        <v>0</v>
      </c>
      <c r="AG519" s="146">
        <f t="shared" si="255"/>
        <v>0</v>
      </c>
      <c r="AH519" s="146">
        <f t="shared" si="255"/>
        <v>0</v>
      </c>
      <c r="AI519" s="146">
        <f t="shared" si="255"/>
        <v>0</v>
      </c>
      <c r="AJ519" s="146">
        <f t="shared" si="255"/>
        <v>0</v>
      </c>
      <c r="AK519" s="146">
        <f t="shared" si="255"/>
        <v>0</v>
      </c>
      <c r="AL519" s="146">
        <f t="shared" si="255"/>
        <v>0</v>
      </c>
      <c r="AM519" s="146">
        <f t="shared" si="255"/>
        <v>0</v>
      </c>
      <c r="AN519" s="146">
        <f t="shared" si="255"/>
        <v>0</v>
      </c>
      <c r="AO519" s="146">
        <f t="shared" si="255"/>
        <v>0</v>
      </c>
      <c r="AP519" s="146">
        <f t="shared" si="255"/>
        <v>0.1111111111111111</v>
      </c>
      <c r="AQ519" s="146">
        <f t="shared" si="255"/>
        <v>0.88888888888888884</v>
      </c>
      <c r="AR519" s="146">
        <f t="shared" si="255"/>
        <v>1</v>
      </c>
      <c r="AS519" s="146">
        <f t="shared" si="255"/>
        <v>1</v>
      </c>
      <c r="AT519" s="146">
        <f t="shared" si="255"/>
        <v>1</v>
      </c>
      <c r="AU519" s="146">
        <f t="shared" si="255"/>
        <v>1</v>
      </c>
      <c r="AV519" s="146">
        <f t="shared" si="255"/>
        <v>1</v>
      </c>
      <c r="AW519" s="146">
        <f t="shared" si="255"/>
        <v>1</v>
      </c>
      <c r="AX519" s="146">
        <f t="shared" si="255"/>
        <v>1</v>
      </c>
      <c r="AY519" s="146">
        <f t="shared" si="255"/>
        <v>1</v>
      </c>
      <c r="AZ519" s="146">
        <f t="shared" si="255"/>
        <v>1</v>
      </c>
      <c r="BA519" s="146">
        <f t="shared" si="255"/>
        <v>1</v>
      </c>
      <c r="BB519" s="146">
        <f t="shared" si="255"/>
        <v>1</v>
      </c>
      <c r="BC519" s="146">
        <f t="shared" si="255"/>
        <v>1</v>
      </c>
      <c r="BD519" s="146">
        <f t="shared" si="255"/>
        <v>1</v>
      </c>
      <c r="BE519" s="146">
        <f t="shared" ref="BE519:BO525" si="256">IF($G519=0,0,IF(BE$6&lt;$G519,0,IF(BE$6&gt;$H519,1,(BE$6-$G519+1)/($H519-$G519+1))))</f>
        <v>1</v>
      </c>
      <c r="BF519" s="146">
        <f t="shared" si="256"/>
        <v>1</v>
      </c>
      <c r="BG519" s="146">
        <f t="shared" si="256"/>
        <v>1</v>
      </c>
      <c r="BH519" s="146">
        <f t="shared" si="256"/>
        <v>1</v>
      </c>
      <c r="BI519" s="146">
        <f t="shared" si="256"/>
        <v>1</v>
      </c>
      <c r="BJ519" s="146">
        <f t="shared" si="256"/>
        <v>1</v>
      </c>
      <c r="BK519" s="146">
        <f t="shared" si="256"/>
        <v>1</v>
      </c>
      <c r="BL519" s="146">
        <f t="shared" si="256"/>
        <v>1</v>
      </c>
      <c r="BM519" s="146">
        <f t="shared" si="256"/>
        <v>1</v>
      </c>
      <c r="BN519" s="146">
        <f t="shared" si="256"/>
        <v>1</v>
      </c>
      <c r="BO519" s="146">
        <f t="shared" si="256"/>
        <v>1</v>
      </c>
    </row>
    <row r="520" spans="1:67" ht="15.75" x14ac:dyDescent="0.25">
      <c r="A520" s="112"/>
      <c r="B520" s="145" t="s">
        <v>1644</v>
      </c>
      <c r="C520" s="145" t="s">
        <v>1645</v>
      </c>
      <c r="D520" s="145" t="s">
        <v>9</v>
      </c>
      <c r="E520" s="224">
        <f>VLOOKUP(B520,'Cuadro Control'!C562:J2450,8,FALSE)</f>
        <v>312374505.66882348</v>
      </c>
      <c r="F520" s="146">
        <f t="shared" si="253"/>
        <v>5.8840081771548515E-2</v>
      </c>
      <c r="G520" s="147">
        <v>46461</v>
      </c>
      <c r="H520" s="147">
        <v>46469</v>
      </c>
      <c r="I520" s="146">
        <f t="shared" si="254"/>
        <v>0</v>
      </c>
      <c r="J520" s="146">
        <f t="shared" si="254"/>
        <v>0</v>
      </c>
      <c r="K520" s="146">
        <f t="shared" si="254"/>
        <v>0</v>
      </c>
      <c r="L520" s="146">
        <f t="shared" si="254"/>
        <v>0</v>
      </c>
      <c r="M520" s="146">
        <f t="shared" si="254"/>
        <v>0</v>
      </c>
      <c r="N520" s="146">
        <f t="shared" si="254"/>
        <v>0</v>
      </c>
      <c r="O520" s="146">
        <f t="shared" si="254"/>
        <v>0</v>
      </c>
      <c r="P520" s="146">
        <f t="shared" si="254"/>
        <v>0</v>
      </c>
      <c r="Q520" s="146">
        <f t="shared" si="254"/>
        <v>0</v>
      </c>
      <c r="R520" s="146">
        <f t="shared" si="254"/>
        <v>0</v>
      </c>
      <c r="S520" s="146">
        <f t="shared" si="254"/>
        <v>0</v>
      </c>
      <c r="T520" s="146">
        <f t="shared" si="254"/>
        <v>0</v>
      </c>
      <c r="U520" s="146">
        <f t="shared" si="254"/>
        <v>0</v>
      </c>
      <c r="V520" s="146">
        <f t="shared" si="254"/>
        <v>0</v>
      </c>
      <c r="W520" s="146">
        <f t="shared" si="254"/>
        <v>0</v>
      </c>
      <c r="X520" s="146">
        <f t="shared" si="254"/>
        <v>0</v>
      </c>
      <c r="Y520" s="146">
        <f t="shared" si="255"/>
        <v>0</v>
      </c>
      <c r="Z520" s="146">
        <f t="shared" si="255"/>
        <v>0</v>
      </c>
      <c r="AA520" s="146">
        <f t="shared" si="255"/>
        <v>0</v>
      </c>
      <c r="AB520" s="146">
        <f t="shared" si="255"/>
        <v>0</v>
      </c>
      <c r="AC520" s="146">
        <f t="shared" si="255"/>
        <v>0</v>
      </c>
      <c r="AD520" s="146">
        <f t="shared" si="255"/>
        <v>0</v>
      </c>
      <c r="AE520" s="146">
        <f t="shared" si="255"/>
        <v>0</v>
      </c>
      <c r="AF520" s="146">
        <f t="shared" si="255"/>
        <v>0</v>
      </c>
      <c r="AG520" s="146">
        <f t="shared" si="255"/>
        <v>0</v>
      </c>
      <c r="AH520" s="146">
        <f t="shared" si="255"/>
        <v>0</v>
      </c>
      <c r="AI520" s="146">
        <f t="shared" si="255"/>
        <v>0</v>
      </c>
      <c r="AJ520" s="146">
        <f t="shared" si="255"/>
        <v>0</v>
      </c>
      <c r="AK520" s="146">
        <f t="shared" si="255"/>
        <v>0</v>
      </c>
      <c r="AL520" s="146">
        <f t="shared" si="255"/>
        <v>0</v>
      </c>
      <c r="AM520" s="146">
        <f t="shared" si="255"/>
        <v>0</v>
      </c>
      <c r="AN520" s="146">
        <f t="shared" si="255"/>
        <v>0</v>
      </c>
      <c r="AO520" s="146">
        <f t="shared" si="255"/>
        <v>0</v>
      </c>
      <c r="AP520" s="146">
        <f t="shared" si="255"/>
        <v>0</v>
      </c>
      <c r="AQ520" s="146">
        <f t="shared" si="255"/>
        <v>0</v>
      </c>
      <c r="AR520" s="146">
        <f t="shared" si="255"/>
        <v>0</v>
      </c>
      <c r="AS520" s="146">
        <f t="shared" si="255"/>
        <v>0.55555555555555558</v>
      </c>
      <c r="AT520" s="146">
        <f t="shared" si="255"/>
        <v>1</v>
      </c>
      <c r="AU520" s="146">
        <f t="shared" si="255"/>
        <v>1</v>
      </c>
      <c r="AV520" s="146">
        <f t="shared" si="255"/>
        <v>1</v>
      </c>
      <c r="AW520" s="146">
        <f t="shared" si="255"/>
        <v>1</v>
      </c>
      <c r="AX520" s="146">
        <f t="shared" si="255"/>
        <v>1</v>
      </c>
      <c r="AY520" s="146">
        <f t="shared" si="255"/>
        <v>1</v>
      </c>
      <c r="AZ520" s="146">
        <f t="shared" si="255"/>
        <v>1</v>
      </c>
      <c r="BA520" s="146">
        <f t="shared" si="255"/>
        <v>1</v>
      </c>
      <c r="BB520" s="146">
        <f t="shared" si="255"/>
        <v>1</v>
      </c>
      <c r="BC520" s="146">
        <f t="shared" si="255"/>
        <v>1</v>
      </c>
      <c r="BD520" s="146">
        <f t="shared" si="255"/>
        <v>1</v>
      </c>
      <c r="BE520" s="146">
        <f t="shared" si="256"/>
        <v>1</v>
      </c>
      <c r="BF520" s="146">
        <f t="shared" si="256"/>
        <v>1</v>
      </c>
      <c r="BG520" s="146">
        <f t="shared" si="256"/>
        <v>1</v>
      </c>
      <c r="BH520" s="146">
        <f t="shared" si="256"/>
        <v>1</v>
      </c>
      <c r="BI520" s="146">
        <f t="shared" si="256"/>
        <v>1</v>
      </c>
      <c r="BJ520" s="146">
        <f t="shared" si="256"/>
        <v>1</v>
      </c>
      <c r="BK520" s="146">
        <f t="shared" si="256"/>
        <v>1</v>
      </c>
      <c r="BL520" s="146">
        <f t="shared" si="256"/>
        <v>1</v>
      </c>
      <c r="BM520" s="146">
        <f t="shared" si="256"/>
        <v>1</v>
      </c>
      <c r="BN520" s="146">
        <f t="shared" si="256"/>
        <v>1</v>
      </c>
      <c r="BO520" s="146">
        <f t="shared" si="256"/>
        <v>1</v>
      </c>
    </row>
    <row r="521" spans="1:67" ht="15.75" x14ac:dyDescent="0.25">
      <c r="A521" s="112"/>
      <c r="B521" s="142" t="s">
        <v>1646</v>
      </c>
      <c r="C521" s="142" t="s">
        <v>1647</v>
      </c>
      <c r="D521" s="142" t="s">
        <v>6</v>
      </c>
      <c r="E521" s="223">
        <f>VLOOKUP(B521,'Cuadro Control'!C563:J2451,8,FALSE)</f>
        <v>9527825.6870364472</v>
      </c>
      <c r="F521" s="143">
        <f t="shared" si="253"/>
        <v>1.794698454439963E-3</v>
      </c>
      <c r="G521" s="144">
        <v>46470</v>
      </c>
      <c r="H521" s="144">
        <v>46475</v>
      </c>
      <c r="I521" s="143">
        <f t="shared" si="254"/>
        <v>0</v>
      </c>
      <c r="J521" s="143">
        <f t="shared" si="254"/>
        <v>0</v>
      </c>
      <c r="K521" s="143">
        <f t="shared" si="254"/>
        <v>0</v>
      </c>
      <c r="L521" s="143">
        <f t="shared" si="254"/>
        <v>0</v>
      </c>
      <c r="M521" s="143">
        <f t="shared" si="254"/>
        <v>0</v>
      </c>
      <c r="N521" s="143">
        <f t="shared" si="254"/>
        <v>0</v>
      </c>
      <c r="O521" s="143">
        <f t="shared" si="254"/>
        <v>0</v>
      </c>
      <c r="P521" s="143">
        <f t="shared" si="254"/>
        <v>0</v>
      </c>
      <c r="Q521" s="143">
        <f t="shared" si="254"/>
        <v>0</v>
      </c>
      <c r="R521" s="143">
        <f t="shared" si="254"/>
        <v>0</v>
      </c>
      <c r="S521" s="143">
        <f t="shared" si="254"/>
        <v>0</v>
      </c>
      <c r="T521" s="143">
        <f t="shared" si="254"/>
        <v>0</v>
      </c>
      <c r="U521" s="143">
        <f t="shared" si="254"/>
        <v>0</v>
      </c>
      <c r="V521" s="143">
        <f t="shared" si="254"/>
        <v>0</v>
      </c>
      <c r="W521" s="143">
        <f t="shared" si="254"/>
        <v>0</v>
      </c>
      <c r="X521" s="143">
        <f t="shared" si="254"/>
        <v>0</v>
      </c>
      <c r="Y521" s="143">
        <f t="shared" si="255"/>
        <v>0</v>
      </c>
      <c r="Z521" s="143">
        <f t="shared" si="255"/>
        <v>0</v>
      </c>
      <c r="AA521" s="143">
        <f t="shared" si="255"/>
        <v>0</v>
      </c>
      <c r="AB521" s="143">
        <f t="shared" si="255"/>
        <v>0</v>
      </c>
      <c r="AC521" s="143">
        <f t="shared" si="255"/>
        <v>0</v>
      </c>
      <c r="AD521" s="143">
        <f t="shared" si="255"/>
        <v>0</v>
      </c>
      <c r="AE521" s="143">
        <f t="shared" si="255"/>
        <v>0</v>
      </c>
      <c r="AF521" s="143">
        <f t="shared" si="255"/>
        <v>0</v>
      </c>
      <c r="AG521" s="143">
        <f t="shared" si="255"/>
        <v>0</v>
      </c>
      <c r="AH521" s="143">
        <f t="shared" si="255"/>
        <v>0</v>
      </c>
      <c r="AI521" s="143">
        <f t="shared" si="255"/>
        <v>0</v>
      </c>
      <c r="AJ521" s="143">
        <f t="shared" si="255"/>
        <v>0</v>
      </c>
      <c r="AK521" s="143">
        <f t="shared" si="255"/>
        <v>0</v>
      </c>
      <c r="AL521" s="143">
        <f t="shared" si="255"/>
        <v>0</v>
      </c>
      <c r="AM521" s="143">
        <f t="shared" si="255"/>
        <v>0</v>
      </c>
      <c r="AN521" s="143">
        <f t="shared" si="255"/>
        <v>0</v>
      </c>
      <c r="AO521" s="143">
        <f t="shared" si="255"/>
        <v>0</v>
      </c>
      <c r="AP521" s="143">
        <f t="shared" si="255"/>
        <v>0</v>
      </c>
      <c r="AQ521" s="143">
        <f t="shared" si="255"/>
        <v>0</v>
      </c>
      <c r="AR521" s="143">
        <f t="shared" si="255"/>
        <v>0</v>
      </c>
      <c r="AS521" s="143">
        <f t="shared" si="255"/>
        <v>0</v>
      </c>
      <c r="AT521" s="143">
        <f t="shared" si="255"/>
        <v>0.5</v>
      </c>
      <c r="AU521" s="143">
        <f t="shared" si="255"/>
        <v>1</v>
      </c>
      <c r="AV521" s="143">
        <f t="shared" si="255"/>
        <v>1</v>
      </c>
      <c r="AW521" s="143">
        <f t="shared" si="255"/>
        <v>1</v>
      </c>
      <c r="AX521" s="143">
        <f t="shared" si="255"/>
        <v>1</v>
      </c>
      <c r="AY521" s="143">
        <f t="shared" si="255"/>
        <v>1</v>
      </c>
      <c r="AZ521" s="143">
        <f t="shared" si="255"/>
        <v>1</v>
      </c>
      <c r="BA521" s="143">
        <f t="shared" si="255"/>
        <v>1</v>
      </c>
      <c r="BB521" s="143">
        <f t="shared" si="255"/>
        <v>1</v>
      </c>
      <c r="BC521" s="143">
        <f t="shared" si="255"/>
        <v>1</v>
      </c>
      <c r="BD521" s="143">
        <f t="shared" si="255"/>
        <v>1</v>
      </c>
      <c r="BE521" s="143">
        <f t="shared" si="256"/>
        <v>1</v>
      </c>
      <c r="BF521" s="143">
        <f t="shared" si="256"/>
        <v>1</v>
      </c>
      <c r="BG521" s="143">
        <f t="shared" si="256"/>
        <v>1</v>
      </c>
      <c r="BH521" s="143">
        <f t="shared" si="256"/>
        <v>1</v>
      </c>
      <c r="BI521" s="143">
        <f t="shared" si="256"/>
        <v>1</v>
      </c>
      <c r="BJ521" s="143">
        <f t="shared" si="256"/>
        <v>1</v>
      </c>
      <c r="BK521" s="143">
        <f t="shared" si="256"/>
        <v>1</v>
      </c>
      <c r="BL521" s="143">
        <f t="shared" si="256"/>
        <v>1</v>
      </c>
      <c r="BM521" s="143">
        <f t="shared" si="256"/>
        <v>1</v>
      </c>
      <c r="BN521" s="143">
        <f t="shared" si="256"/>
        <v>1</v>
      </c>
      <c r="BO521" s="143">
        <f t="shared" si="256"/>
        <v>1</v>
      </c>
    </row>
    <row r="522" spans="1:67" ht="15.75" x14ac:dyDescent="0.25">
      <c r="A522" s="112"/>
      <c r="B522" s="145" t="s">
        <v>1648</v>
      </c>
      <c r="C522" s="145" t="s">
        <v>1649</v>
      </c>
      <c r="D522" s="145" t="s">
        <v>19</v>
      </c>
      <c r="E522" s="224">
        <f>VLOOKUP(B522,'Cuadro Control'!C564:J2452,8,FALSE)</f>
        <v>320494616.71764702</v>
      </c>
      <c r="F522" s="146">
        <f t="shared" si="253"/>
        <v>6.0369617599332674E-2</v>
      </c>
      <c r="G522" s="147">
        <v>46475</v>
      </c>
      <c r="H522" s="147">
        <v>46479</v>
      </c>
      <c r="I522" s="146">
        <f t="shared" si="254"/>
        <v>0</v>
      </c>
      <c r="J522" s="146">
        <f t="shared" si="254"/>
        <v>0</v>
      </c>
      <c r="K522" s="146">
        <f t="shared" si="254"/>
        <v>0</v>
      </c>
      <c r="L522" s="146">
        <f t="shared" si="254"/>
        <v>0</v>
      </c>
      <c r="M522" s="146">
        <f t="shared" si="254"/>
        <v>0</v>
      </c>
      <c r="N522" s="146">
        <f t="shared" si="254"/>
        <v>0</v>
      </c>
      <c r="O522" s="146">
        <f t="shared" si="254"/>
        <v>0</v>
      </c>
      <c r="P522" s="146">
        <f t="shared" si="254"/>
        <v>0</v>
      </c>
      <c r="Q522" s="146">
        <f t="shared" si="254"/>
        <v>0</v>
      </c>
      <c r="R522" s="146">
        <f t="shared" si="254"/>
        <v>0</v>
      </c>
      <c r="S522" s="146">
        <f t="shared" si="254"/>
        <v>0</v>
      </c>
      <c r="T522" s="146">
        <f t="shared" si="254"/>
        <v>0</v>
      </c>
      <c r="U522" s="146">
        <f t="shared" si="254"/>
        <v>0</v>
      </c>
      <c r="V522" s="146">
        <f t="shared" si="254"/>
        <v>0</v>
      </c>
      <c r="W522" s="146">
        <f t="shared" si="254"/>
        <v>0</v>
      </c>
      <c r="X522" s="146">
        <f t="shared" si="254"/>
        <v>0</v>
      </c>
      <c r="Y522" s="146">
        <f t="shared" si="255"/>
        <v>0</v>
      </c>
      <c r="Z522" s="146">
        <f t="shared" si="255"/>
        <v>0</v>
      </c>
      <c r="AA522" s="146">
        <f t="shared" si="255"/>
        <v>0</v>
      </c>
      <c r="AB522" s="146">
        <f t="shared" si="255"/>
        <v>0</v>
      </c>
      <c r="AC522" s="146">
        <f t="shared" si="255"/>
        <v>0</v>
      </c>
      <c r="AD522" s="146">
        <f t="shared" si="255"/>
        <v>0</v>
      </c>
      <c r="AE522" s="146">
        <f t="shared" si="255"/>
        <v>0</v>
      </c>
      <c r="AF522" s="146">
        <f t="shared" si="255"/>
        <v>0</v>
      </c>
      <c r="AG522" s="146">
        <f t="shared" si="255"/>
        <v>0</v>
      </c>
      <c r="AH522" s="146">
        <f t="shared" si="255"/>
        <v>0</v>
      </c>
      <c r="AI522" s="146">
        <f t="shared" si="255"/>
        <v>0</v>
      </c>
      <c r="AJ522" s="146">
        <f t="shared" si="255"/>
        <v>0</v>
      </c>
      <c r="AK522" s="146">
        <f t="shared" si="255"/>
        <v>0</v>
      </c>
      <c r="AL522" s="146">
        <f t="shared" si="255"/>
        <v>0</v>
      </c>
      <c r="AM522" s="146">
        <f t="shared" si="255"/>
        <v>0</v>
      </c>
      <c r="AN522" s="146">
        <f t="shared" si="255"/>
        <v>0</v>
      </c>
      <c r="AO522" s="146">
        <f t="shared" si="255"/>
        <v>0</v>
      </c>
      <c r="AP522" s="146">
        <f t="shared" si="255"/>
        <v>0</v>
      </c>
      <c r="AQ522" s="146">
        <f t="shared" si="255"/>
        <v>0</v>
      </c>
      <c r="AR522" s="146">
        <f t="shared" si="255"/>
        <v>0</v>
      </c>
      <c r="AS522" s="146">
        <f t="shared" si="255"/>
        <v>0</v>
      </c>
      <c r="AT522" s="146">
        <f t="shared" si="255"/>
        <v>0</v>
      </c>
      <c r="AU522" s="146">
        <f t="shared" si="255"/>
        <v>1</v>
      </c>
      <c r="AV522" s="146">
        <f t="shared" si="255"/>
        <v>1</v>
      </c>
      <c r="AW522" s="146">
        <f t="shared" si="255"/>
        <v>1</v>
      </c>
      <c r="AX522" s="146">
        <f t="shared" si="255"/>
        <v>1</v>
      </c>
      <c r="AY522" s="146">
        <f t="shared" si="255"/>
        <v>1</v>
      </c>
      <c r="AZ522" s="146">
        <f t="shared" si="255"/>
        <v>1</v>
      </c>
      <c r="BA522" s="146">
        <f t="shared" si="255"/>
        <v>1</v>
      </c>
      <c r="BB522" s="146">
        <f t="shared" si="255"/>
        <v>1</v>
      </c>
      <c r="BC522" s="146">
        <f t="shared" si="255"/>
        <v>1</v>
      </c>
      <c r="BD522" s="146">
        <f t="shared" si="255"/>
        <v>1</v>
      </c>
      <c r="BE522" s="146">
        <f t="shared" si="256"/>
        <v>1</v>
      </c>
      <c r="BF522" s="146">
        <f t="shared" si="256"/>
        <v>1</v>
      </c>
      <c r="BG522" s="146">
        <f t="shared" si="256"/>
        <v>1</v>
      </c>
      <c r="BH522" s="146">
        <f t="shared" si="256"/>
        <v>1</v>
      </c>
      <c r="BI522" s="146">
        <f t="shared" si="256"/>
        <v>1</v>
      </c>
      <c r="BJ522" s="146">
        <f t="shared" si="256"/>
        <v>1</v>
      </c>
      <c r="BK522" s="146">
        <f t="shared" si="256"/>
        <v>1</v>
      </c>
      <c r="BL522" s="146">
        <f t="shared" si="256"/>
        <v>1</v>
      </c>
      <c r="BM522" s="146">
        <f t="shared" si="256"/>
        <v>1</v>
      </c>
      <c r="BN522" s="146">
        <f t="shared" si="256"/>
        <v>1</v>
      </c>
      <c r="BO522" s="146">
        <f t="shared" si="256"/>
        <v>1</v>
      </c>
    </row>
    <row r="523" spans="1:67" ht="15.75" x14ac:dyDescent="0.25">
      <c r="A523" s="112"/>
      <c r="B523" s="145" t="s">
        <v>1650</v>
      </c>
      <c r="C523" s="145" t="s">
        <v>1651</v>
      </c>
      <c r="D523" s="145" t="s">
        <v>8</v>
      </c>
      <c r="E523" s="224">
        <f>VLOOKUP(B523,'Cuadro Control'!C565:J2453,8,FALSE)</f>
        <v>94303618.549411759</v>
      </c>
      <c r="F523" s="146">
        <f t="shared" si="253"/>
        <v>1.7763397864110998E-2</v>
      </c>
      <c r="G523" s="147">
        <v>46479</v>
      </c>
      <c r="H523" s="147">
        <v>46482</v>
      </c>
      <c r="I523" s="146">
        <f t="shared" si="254"/>
        <v>0</v>
      </c>
      <c r="J523" s="146">
        <f t="shared" si="254"/>
        <v>0</v>
      </c>
      <c r="K523" s="146">
        <f t="shared" si="254"/>
        <v>0</v>
      </c>
      <c r="L523" s="146">
        <f t="shared" si="254"/>
        <v>0</v>
      </c>
      <c r="M523" s="146">
        <f t="shared" si="254"/>
        <v>0</v>
      </c>
      <c r="N523" s="146">
        <f t="shared" si="254"/>
        <v>0</v>
      </c>
      <c r="O523" s="146">
        <f t="shared" si="254"/>
        <v>0</v>
      </c>
      <c r="P523" s="146">
        <f t="shared" si="254"/>
        <v>0</v>
      </c>
      <c r="Q523" s="146">
        <f t="shared" si="254"/>
        <v>0</v>
      </c>
      <c r="R523" s="146">
        <f t="shared" si="254"/>
        <v>0</v>
      </c>
      <c r="S523" s="146">
        <f t="shared" si="254"/>
        <v>0</v>
      </c>
      <c r="T523" s="146">
        <f t="shared" si="254"/>
        <v>0</v>
      </c>
      <c r="U523" s="146">
        <f t="shared" si="254"/>
        <v>0</v>
      </c>
      <c r="V523" s="146">
        <f t="shared" si="254"/>
        <v>0</v>
      </c>
      <c r="W523" s="146">
        <f t="shared" si="254"/>
        <v>0</v>
      </c>
      <c r="X523" s="146">
        <f t="shared" si="254"/>
        <v>0</v>
      </c>
      <c r="Y523" s="146">
        <f t="shared" si="255"/>
        <v>0</v>
      </c>
      <c r="Z523" s="146">
        <f t="shared" si="255"/>
        <v>0</v>
      </c>
      <c r="AA523" s="146">
        <f t="shared" si="255"/>
        <v>0</v>
      </c>
      <c r="AB523" s="146">
        <f t="shared" si="255"/>
        <v>0</v>
      </c>
      <c r="AC523" s="146">
        <f t="shared" si="255"/>
        <v>0</v>
      </c>
      <c r="AD523" s="146">
        <f t="shared" si="255"/>
        <v>0</v>
      </c>
      <c r="AE523" s="146">
        <f t="shared" si="255"/>
        <v>0</v>
      </c>
      <c r="AF523" s="146">
        <f t="shared" si="255"/>
        <v>0</v>
      </c>
      <c r="AG523" s="146">
        <f t="shared" si="255"/>
        <v>0</v>
      </c>
      <c r="AH523" s="146">
        <f t="shared" si="255"/>
        <v>0</v>
      </c>
      <c r="AI523" s="146">
        <f t="shared" si="255"/>
        <v>0</v>
      </c>
      <c r="AJ523" s="146">
        <f t="shared" si="255"/>
        <v>0</v>
      </c>
      <c r="AK523" s="146">
        <f t="shared" si="255"/>
        <v>0</v>
      </c>
      <c r="AL523" s="146">
        <f t="shared" si="255"/>
        <v>0</v>
      </c>
      <c r="AM523" s="146">
        <f t="shared" si="255"/>
        <v>0</v>
      </c>
      <c r="AN523" s="146">
        <f t="shared" si="255"/>
        <v>0</v>
      </c>
      <c r="AO523" s="146">
        <f t="shared" si="255"/>
        <v>0</v>
      </c>
      <c r="AP523" s="146">
        <f t="shared" si="255"/>
        <v>0</v>
      </c>
      <c r="AQ523" s="146">
        <f t="shared" si="255"/>
        <v>0</v>
      </c>
      <c r="AR523" s="146">
        <f t="shared" si="255"/>
        <v>0</v>
      </c>
      <c r="AS523" s="146">
        <f t="shared" si="255"/>
        <v>0</v>
      </c>
      <c r="AT523" s="146">
        <f t="shared" si="255"/>
        <v>0</v>
      </c>
      <c r="AU523" s="146">
        <f t="shared" si="255"/>
        <v>0.25</v>
      </c>
      <c r="AV523" s="146">
        <f t="shared" si="255"/>
        <v>1</v>
      </c>
      <c r="AW523" s="146">
        <f t="shared" si="255"/>
        <v>1</v>
      </c>
      <c r="AX523" s="146">
        <f t="shared" si="255"/>
        <v>1</v>
      </c>
      <c r="AY523" s="146">
        <f t="shared" si="255"/>
        <v>1</v>
      </c>
      <c r="AZ523" s="146">
        <f t="shared" si="255"/>
        <v>1</v>
      </c>
      <c r="BA523" s="146">
        <f t="shared" si="255"/>
        <v>1</v>
      </c>
      <c r="BB523" s="146">
        <f t="shared" si="255"/>
        <v>1</v>
      </c>
      <c r="BC523" s="146">
        <f t="shared" si="255"/>
        <v>1</v>
      </c>
      <c r="BD523" s="146">
        <f t="shared" si="255"/>
        <v>1</v>
      </c>
      <c r="BE523" s="146">
        <f t="shared" si="256"/>
        <v>1</v>
      </c>
      <c r="BF523" s="146">
        <f t="shared" si="256"/>
        <v>1</v>
      </c>
      <c r="BG523" s="146">
        <f t="shared" si="256"/>
        <v>1</v>
      </c>
      <c r="BH523" s="146">
        <f t="shared" si="256"/>
        <v>1</v>
      </c>
      <c r="BI523" s="146">
        <f t="shared" si="256"/>
        <v>1</v>
      </c>
      <c r="BJ523" s="146">
        <f t="shared" si="256"/>
        <v>1</v>
      </c>
      <c r="BK523" s="146">
        <f t="shared" si="256"/>
        <v>1</v>
      </c>
      <c r="BL523" s="146">
        <f t="shared" si="256"/>
        <v>1</v>
      </c>
      <c r="BM523" s="146">
        <f t="shared" si="256"/>
        <v>1</v>
      </c>
      <c r="BN523" s="146">
        <f t="shared" si="256"/>
        <v>1</v>
      </c>
      <c r="BO523" s="146">
        <f t="shared" si="256"/>
        <v>1</v>
      </c>
    </row>
    <row r="524" spans="1:67" ht="15.75" x14ac:dyDescent="0.25">
      <c r="A524" s="112"/>
      <c r="B524" s="145" t="s">
        <v>1652</v>
      </c>
      <c r="C524" s="145" t="s">
        <v>1653</v>
      </c>
      <c r="D524" s="145" t="s">
        <v>26</v>
      </c>
      <c r="E524" s="224">
        <f>VLOOKUP(B524,'Cuadro Control'!C566:J2454,8,FALSE)</f>
        <v>179436034.15411764</v>
      </c>
      <c r="F524" s="146">
        <f t="shared" si="253"/>
        <v>3.3799272126209236E-2</v>
      </c>
      <c r="G524" s="147">
        <v>46482</v>
      </c>
      <c r="H524" s="147">
        <v>46486</v>
      </c>
      <c r="I524" s="146">
        <f t="shared" si="254"/>
        <v>0</v>
      </c>
      <c r="J524" s="146">
        <f t="shared" si="254"/>
        <v>0</v>
      </c>
      <c r="K524" s="146">
        <f t="shared" si="254"/>
        <v>0</v>
      </c>
      <c r="L524" s="146">
        <f t="shared" si="254"/>
        <v>0</v>
      </c>
      <c r="M524" s="146">
        <f t="shared" si="254"/>
        <v>0</v>
      </c>
      <c r="N524" s="146">
        <f t="shared" si="254"/>
        <v>0</v>
      </c>
      <c r="O524" s="146">
        <f t="shared" si="254"/>
        <v>0</v>
      </c>
      <c r="P524" s="146">
        <f t="shared" si="254"/>
        <v>0</v>
      </c>
      <c r="Q524" s="146">
        <f t="shared" si="254"/>
        <v>0</v>
      </c>
      <c r="R524" s="146">
        <f t="shared" si="254"/>
        <v>0</v>
      </c>
      <c r="S524" s="146">
        <f t="shared" si="254"/>
        <v>0</v>
      </c>
      <c r="T524" s="146">
        <f t="shared" si="254"/>
        <v>0</v>
      </c>
      <c r="U524" s="146">
        <f t="shared" si="254"/>
        <v>0</v>
      </c>
      <c r="V524" s="146">
        <f t="shared" si="254"/>
        <v>0</v>
      </c>
      <c r="W524" s="146">
        <f t="shared" si="254"/>
        <v>0</v>
      </c>
      <c r="X524" s="146">
        <f t="shared" si="254"/>
        <v>0</v>
      </c>
      <c r="Y524" s="146">
        <f t="shared" si="255"/>
        <v>0</v>
      </c>
      <c r="Z524" s="146">
        <f t="shared" si="255"/>
        <v>0</v>
      </c>
      <c r="AA524" s="146">
        <f t="shared" si="255"/>
        <v>0</v>
      </c>
      <c r="AB524" s="146">
        <f t="shared" si="255"/>
        <v>0</v>
      </c>
      <c r="AC524" s="146">
        <f t="shared" si="255"/>
        <v>0</v>
      </c>
      <c r="AD524" s="146">
        <f t="shared" si="255"/>
        <v>0</v>
      </c>
      <c r="AE524" s="146">
        <f t="shared" si="255"/>
        <v>0</v>
      </c>
      <c r="AF524" s="146">
        <f t="shared" si="255"/>
        <v>0</v>
      </c>
      <c r="AG524" s="146">
        <f t="shared" si="255"/>
        <v>0</v>
      </c>
      <c r="AH524" s="146">
        <f t="shared" si="255"/>
        <v>0</v>
      </c>
      <c r="AI524" s="146">
        <f t="shared" si="255"/>
        <v>0</v>
      </c>
      <c r="AJ524" s="146">
        <f t="shared" si="255"/>
        <v>0</v>
      </c>
      <c r="AK524" s="146">
        <f t="shared" si="255"/>
        <v>0</v>
      </c>
      <c r="AL524" s="146">
        <f t="shared" si="255"/>
        <v>0</v>
      </c>
      <c r="AM524" s="146">
        <f t="shared" si="255"/>
        <v>0</v>
      </c>
      <c r="AN524" s="146">
        <f t="shared" si="255"/>
        <v>0</v>
      </c>
      <c r="AO524" s="146">
        <f t="shared" si="255"/>
        <v>0</v>
      </c>
      <c r="AP524" s="146">
        <f t="shared" si="255"/>
        <v>0</v>
      </c>
      <c r="AQ524" s="146">
        <f t="shared" si="255"/>
        <v>0</v>
      </c>
      <c r="AR524" s="146">
        <f t="shared" si="255"/>
        <v>0</v>
      </c>
      <c r="AS524" s="146">
        <f t="shared" si="255"/>
        <v>0</v>
      </c>
      <c r="AT524" s="146">
        <f t="shared" si="255"/>
        <v>0</v>
      </c>
      <c r="AU524" s="146">
        <f t="shared" si="255"/>
        <v>0</v>
      </c>
      <c r="AV524" s="146">
        <f t="shared" si="255"/>
        <v>1</v>
      </c>
      <c r="AW524" s="146">
        <f t="shared" si="255"/>
        <v>1</v>
      </c>
      <c r="AX524" s="146">
        <f t="shared" si="255"/>
        <v>1</v>
      </c>
      <c r="AY524" s="146">
        <f t="shared" si="255"/>
        <v>1</v>
      </c>
      <c r="AZ524" s="146">
        <f t="shared" si="255"/>
        <v>1</v>
      </c>
      <c r="BA524" s="146">
        <f t="shared" si="255"/>
        <v>1</v>
      </c>
      <c r="BB524" s="146">
        <f t="shared" si="255"/>
        <v>1</v>
      </c>
      <c r="BC524" s="146">
        <f t="shared" si="255"/>
        <v>1</v>
      </c>
      <c r="BD524" s="146">
        <f t="shared" si="255"/>
        <v>1</v>
      </c>
      <c r="BE524" s="146">
        <f t="shared" si="256"/>
        <v>1</v>
      </c>
      <c r="BF524" s="146">
        <f t="shared" si="256"/>
        <v>1</v>
      </c>
      <c r="BG524" s="146">
        <f t="shared" si="256"/>
        <v>1</v>
      </c>
      <c r="BH524" s="146">
        <f t="shared" si="256"/>
        <v>1</v>
      </c>
      <c r="BI524" s="146">
        <f t="shared" si="256"/>
        <v>1</v>
      </c>
      <c r="BJ524" s="146">
        <f t="shared" si="256"/>
        <v>1</v>
      </c>
      <c r="BK524" s="146">
        <f t="shared" si="256"/>
        <v>1</v>
      </c>
      <c r="BL524" s="146">
        <f t="shared" si="256"/>
        <v>1</v>
      </c>
      <c r="BM524" s="146">
        <f t="shared" si="256"/>
        <v>1</v>
      </c>
      <c r="BN524" s="146">
        <f t="shared" si="256"/>
        <v>1</v>
      </c>
      <c r="BO524" s="146">
        <f t="shared" si="256"/>
        <v>1</v>
      </c>
    </row>
    <row r="525" spans="1:67" ht="15.75" x14ac:dyDescent="0.25">
      <c r="A525" s="112"/>
      <c r="B525" s="145" t="s">
        <v>1654</v>
      </c>
      <c r="C525" s="145" t="s">
        <v>1655</v>
      </c>
      <c r="D525" s="145" t="s">
        <v>730</v>
      </c>
      <c r="E525" s="224">
        <f>VLOOKUP(B525,'Cuadro Control'!C567:J2455,8,FALSE)</f>
        <v>1212623361.2117648</v>
      </c>
      <c r="F525" s="146">
        <f t="shared" si="253"/>
        <v>0.22841447185013161</v>
      </c>
      <c r="G525" s="147">
        <v>46486</v>
      </c>
      <c r="H525" s="147">
        <v>46503</v>
      </c>
      <c r="I525" s="146">
        <f t="shared" si="254"/>
        <v>0</v>
      </c>
      <c r="J525" s="146">
        <f t="shared" si="254"/>
        <v>0</v>
      </c>
      <c r="K525" s="146">
        <f t="shared" si="254"/>
        <v>0</v>
      </c>
      <c r="L525" s="146">
        <f t="shared" si="254"/>
        <v>0</v>
      </c>
      <c r="M525" s="146">
        <f t="shared" si="254"/>
        <v>0</v>
      </c>
      <c r="N525" s="146">
        <f t="shared" si="254"/>
        <v>0</v>
      </c>
      <c r="O525" s="146">
        <f t="shared" si="254"/>
        <v>0</v>
      </c>
      <c r="P525" s="146">
        <f t="shared" si="254"/>
        <v>0</v>
      </c>
      <c r="Q525" s="146">
        <f t="shared" si="254"/>
        <v>0</v>
      </c>
      <c r="R525" s="146">
        <f t="shared" si="254"/>
        <v>0</v>
      </c>
      <c r="S525" s="146">
        <f t="shared" si="254"/>
        <v>0</v>
      </c>
      <c r="T525" s="146">
        <f t="shared" si="254"/>
        <v>0</v>
      </c>
      <c r="U525" s="146">
        <f t="shared" si="254"/>
        <v>0</v>
      </c>
      <c r="V525" s="146">
        <f t="shared" si="254"/>
        <v>0</v>
      </c>
      <c r="W525" s="146">
        <f t="shared" si="254"/>
        <v>0</v>
      </c>
      <c r="X525" s="146">
        <f t="shared" si="254"/>
        <v>0</v>
      </c>
      <c r="Y525" s="146">
        <f t="shared" si="255"/>
        <v>0</v>
      </c>
      <c r="Z525" s="146">
        <f t="shared" si="255"/>
        <v>0</v>
      </c>
      <c r="AA525" s="146">
        <f t="shared" si="255"/>
        <v>0</v>
      </c>
      <c r="AB525" s="146">
        <f t="shared" si="255"/>
        <v>0</v>
      </c>
      <c r="AC525" s="146">
        <f t="shared" si="255"/>
        <v>0</v>
      </c>
      <c r="AD525" s="146">
        <f t="shared" si="255"/>
        <v>0</v>
      </c>
      <c r="AE525" s="146">
        <f t="shared" si="255"/>
        <v>0</v>
      </c>
      <c r="AF525" s="146">
        <f t="shared" si="255"/>
        <v>0</v>
      </c>
      <c r="AG525" s="146">
        <f t="shared" si="255"/>
        <v>0</v>
      </c>
      <c r="AH525" s="146">
        <f t="shared" si="255"/>
        <v>0</v>
      </c>
      <c r="AI525" s="146">
        <f t="shared" si="255"/>
        <v>0</v>
      </c>
      <c r="AJ525" s="146">
        <f t="shared" si="255"/>
        <v>0</v>
      </c>
      <c r="AK525" s="146">
        <f t="shared" si="255"/>
        <v>0</v>
      </c>
      <c r="AL525" s="146">
        <f t="shared" si="255"/>
        <v>0</v>
      </c>
      <c r="AM525" s="146">
        <f t="shared" si="255"/>
        <v>0</v>
      </c>
      <c r="AN525" s="146">
        <f t="shared" si="255"/>
        <v>0</v>
      </c>
      <c r="AO525" s="146">
        <f t="shared" si="255"/>
        <v>0</v>
      </c>
      <c r="AP525" s="146">
        <f t="shared" si="255"/>
        <v>0</v>
      </c>
      <c r="AQ525" s="146">
        <f t="shared" si="255"/>
        <v>0</v>
      </c>
      <c r="AR525" s="146">
        <f t="shared" si="255"/>
        <v>0</v>
      </c>
      <c r="AS525" s="146">
        <f t="shared" si="255"/>
        <v>0</v>
      </c>
      <c r="AT525" s="146">
        <f t="shared" si="255"/>
        <v>0</v>
      </c>
      <c r="AU525" s="146">
        <f t="shared" si="255"/>
        <v>0</v>
      </c>
      <c r="AV525" s="146">
        <f t="shared" si="255"/>
        <v>5.5555555555555552E-2</v>
      </c>
      <c r="AW525" s="146">
        <f t="shared" si="255"/>
        <v>0.44444444444444442</v>
      </c>
      <c r="AX525" s="146">
        <f t="shared" si="255"/>
        <v>0.83333333333333337</v>
      </c>
      <c r="AY525" s="146">
        <f t="shared" si="255"/>
        <v>1</v>
      </c>
      <c r="AZ525" s="146">
        <f t="shared" si="255"/>
        <v>1</v>
      </c>
      <c r="BA525" s="146">
        <f t="shared" si="255"/>
        <v>1</v>
      </c>
      <c r="BB525" s="146">
        <f t="shared" si="255"/>
        <v>1</v>
      </c>
      <c r="BC525" s="146">
        <f t="shared" si="255"/>
        <v>1</v>
      </c>
      <c r="BD525" s="146">
        <f t="shared" si="255"/>
        <v>1</v>
      </c>
      <c r="BE525" s="146">
        <f t="shared" si="256"/>
        <v>1</v>
      </c>
      <c r="BF525" s="146">
        <f t="shared" si="256"/>
        <v>1</v>
      </c>
      <c r="BG525" s="146">
        <f t="shared" si="256"/>
        <v>1</v>
      </c>
      <c r="BH525" s="146">
        <f t="shared" si="256"/>
        <v>1</v>
      </c>
      <c r="BI525" s="146">
        <f t="shared" si="256"/>
        <v>1</v>
      </c>
      <c r="BJ525" s="146">
        <f t="shared" si="256"/>
        <v>1</v>
      </c>
      <c r="BK525" s="146">
        <f t="shared" si="256"/>
        <v>1</v>
      </c>
      <c r="BL525" s="146">
        <f t="shared" si="256"/>
        <v>1</v>
      </c>
      <c r="BM525" s="146">
        <f t="shared" si="256"/>
        <v>1</v>
      </c>
      <c r="BN525" s="146">
        <f t="shared" si="256"/>
        <v>1</v>
      </c>
      <c r="BO525" s="146">
        <f t="shared" si="256"/>
        <v>1</v>
      </c>
    </row>
    <row r="526" spans="1:67" ht="15.75" x14ac:dyDescent="0.25">
      <c r="A526" s="112"/>
      <c r="B526" s="145" t="s">
        <v>1656</v>
      </c>
      <c r="C526" s="145" t="s">
        <v>1657</v>
      </c>
      <c r="D526" s="145" t="s">
        <v>6</v>
      </c>
      <c r="E526" s="224">
        <f>VLOOKUP(B526,'Cuadro Control'!C568:J2456,8,FALSE)</f>
        <v>0</v>
      </c>
      <c r="F526" s="146">
        <f t="shared" si="253"/>
        <v>0</v>
      </c>
      <c r="G526" s="147">
        <v>46535</v>
      </c>
      <c r="H526" s="147">
        <v>46539</v>
      </c>
      <c r="I526" s="146">
        <f t="shared" si="254"/>
        <v>0</v>
      </c>
      <c r="J526" s="146">
        <f t="shared" si="254"/>
        <v>0</v>
      </c>
      <c r="K526" s="146">
        <f t="shared" si="254"/>
        <v>0</v>
      </c>
      <c r="L526" s="146">
        <f t="shared" si="254"/>
        <v>0</v>
      </c>
      <c r="M526" s="146">
        <f t="shared" si="254"/>
        <v>0</v>
      </c>
      <c r="N526" s="146">
        <f t="shared" si="254"/>
        <v>0</v>
      </c>
      <c r="O526" s="146">
        <f t="shared" si="254"/>
        <v>0</v>
      </c>
      <c r="P526" s="146">
        <f t="shared" si="254"/>
        <v>0</v>
      </c>
      <c r="Q526" s="146">
        <f t="shared" si="254"/>
        <v>0</v>
      </c>
      <c r="R526" s="146">
        <f t="shared" si="254"/>
        <v>0</v>
      </c>
      <c r="S526" s="146">
        <f t="shared" si="254"/>
        <v>0</v>
      </c>
      <c r="T526" s="146">
        <f t="shared" si="254"/>
        <v>0</v>
      </c>
      <c r="U526" s="146">
        <f t="shared" si="254"/>
        <v>0</v>
      </c>
      <c r="V526" s="146">
        <f t="shared" si="254"/>
        <v>0</v>
      </c>
      <c r="W526" s="146">
        <f t="shared" si="254"/>
        <v>0</v>
      </c>
      <c r="X526" s="146">
        <f t="shared" si="254"/>
        <v>0</v>
      </c>
      <c r="Y526" s="146">
        <f t="shared" si="255"/>
        <v>0</v>
      </c>
      <c r="Z526" s="146">
        <f t="shared" si="255"/>
        <v>0</v>
      </c>
      <c r="AA526" s="146">
        <f t="shared" si="255"/>
        <v>0</v>
      </c>
      <c r="AB526" s="146">
        <f t="shared" si="255"/>
        <v>0</v>
      </c>
      <c r="AC526" s="146">
        <f t="shared" si="255"/>
        <v>0</v>
      </c>
      <c r="AD526" s="146">
        <f t="shared" si="255"/>
        <v>0</v>
      </c>
      <c r="AE526" s="146">
        <f t="shared" si="255"/>
        <v>0</v>
      </c>
      <c r="AF526" s="146">
        <f t="shared" si="255"/>
        <v>0</v>
      </c>
      <c r="AG526" s="146">
        <f t="shared" si="255"/>
        <v>0</v>
      </c>
      <c r="AH526" s="146">
        <f t="shared" si="255"/>
        <v>0</v>
      </c>
      <c r="AI526" s="146">
        <f t="shared" si="255"/>
        <v>0</v>
      </c>
      <c r="AJ526" s="146">
        <f t="shared" si="255"/>
        <v>0</v>
      </c>
      <c r="AK526" s="146">
        <f t="shared" si="255"/>
        <v>0</v>
      </c>
      <c r="AL526" s="146">
        <f t="shared" si="255"/>
        <v>0</v>
      </c>
      <c r="AM526" s="146">
        <f t="shared" si="255"/>
        <v>0</v>
      </c>
      <c r="AN526" s="146">
        <f t="shared" si="255"/>
        <v>0</v>
      </c>
      <c r="AO526" s="146">
        <f t="shared" si="255"/>
        <v>0</v>
      </c>
      <c r="AP526" s="146">
        <f t="shared" si="255"/>
        <v>0</v>
      </c>
      <c r="AQ526" s="146">
        <f t="shared" si="255"/>
        <v>0</v>
      </c>
      <c r="AR526" s="146">
        <f t="shared" si="255"/>
        <v>0</v>
      </c>
      <c r="AS526" s="146">
        <f t="shared" si="255"/>
        <v>0</v>
      </c>
      <c r="AT526" s="146">
        <f t="shared" si="255"/>
        <v>0</v>
      </c>
      <c r="AU526" s="146">
        <f t="shared" si="255"/>
        <v>0</v>
      </c>
      <c r="AV526" s="146">
        <f t="shared" si="255"/>
        <v>0</v>
      </c>
      <c r="AW526" s="146">
        <f t="shared" si="255"/>
        <v>0</v>
      </c>
      <c r="AX526" s="146">
        <f t="shared" si="255"/>
        <v>0</v>
      </c>
      <c r="AY526" s="146">
        <f t="shared" si="255"/>
        <v>0</v>
      </c>
      <c r="AZ526" s="146">
        <f t="shared" si="255"/>
        <v>0</v>
      </c>
      <c r="BA526" s="146">
        <f t="shared" si="255"/>
        <v>0</v>
      </c>
      <c r="BB526" s="146">
        <f t="shared" si="255"/>
        <v>0</v>
      </c>
      <c r="BC526" s="146">
        <f t="shared" si="255"/>
        <v>0.2</v>
      </c>
      <c r="BD526" s="146">
        <f t="shared" ref="BD526:BO533" si="257">IF($G526=0,0,IF(BD$6&lt;$G526,0,IF(BD$6&gt;$H526,1,(BD$6-$G526+1)/($H526-$G526+1))))</f>
        <v>1</v>
      </c>
      <c r="BE526" s="146">
        <f t="shared" si="257"/>
        <v>1</v>
      </c>
      <c r="BF526" s="146">
        <f t="shared" si="257"/>
        <v>1</v>
      </c>
      <c r="BG526" s="146">
        <f t="shared" si="257"/>
        <v>1</v>
      </c>
      <c r="BH526" s="146">
        <f t="shared" si="257"/>
        <v>1</v>
      </c>
      <c r="BI526" s="146">
        <f t="shared" si="257"/>
        <v>1</v>
      </c>
      <c r="BJ526" s="146">
        <f t="shared" si="257"/>
        <v>1</v>
      </c>
      <c r="BK526" s="146">
        <f t="shared" si="257"/>
        <v>1</v>
      </c>
      <c r="BL526" s="146">
        <f t="shared" si="257"/>
        <v>1</v>
      </c>
      <c r="BM526" s="146">
        <f t="shared" si="257"/>
        <v>1</v>
      </c>
      <c r="BN526" s="146">
        <f t="shared" si="257"/>
        <v>1</v>
      </c>
      <c r="BO526" s="146">
        <f t="shared" si="257"/>
        <v>1</v>
      </c>
    </row>
    <row r="527" spans="1:67" ht="31.5" x14ac:dyDescent="0.25">
      <c r="A527" s="112"/>
      <c r="B527" s="148" t="s">
        <v>1658</v>
      </c>
      <c r="C527" s="148" t="s">
        <v>1659</v>
      </c>
      <c r="D527" s="148" t="s">
        <v>3</v>
      </c>
      <c r="E527" s="225">
        <f>VLOOKUP(B527,'Cuadro Control'!C569:J2457,8,FALSE)</f>
        <v>0</v>
      </c>
      <c r="F527" s="149">
        <f t="shared" si="253"/>
        <v>0</v>
      </c>
      <c r="G527" s="150">
        <v>46540</v>
      </c>
      <c r="H527" s="150">
        <v>46540</v>
      </c>
      <c r="I527" s="149">
        <f t="shared" si="254"/>
        <v>0</v>
      </c>
      <c r="J527" s="149">
        <f t="shared" si="254"/>
        <v>0</v>
      </c>
      <c r="K527" s="149">
        <f t="shared" si="254"/>
        <v>0</v>
      </c>
      <c r="L527" s="149">
        <f t="shared" si="254"/>
        <v>0</v>
      </c>
      <c r="M527" s="149">
        <f t="shared" si="254"/>
        <v>0</v>
      </c>
      <c r="N527" s="149">
        <f t="shared" si="254"/>
        <v>0</v>
      </c>
      <c r="O527" s="149">
        <f t="shared" si="254"/>
        <v>0</v>
      </c>
      <c r="P527" s="149">
        <f t="shared" si="254"/>
        <v>0</v>
      </c>
      <c r="Q527" s="149">
        <f t="shared" si="254"/>
        <v>0</v>
      </c>
      <c r="R527" s="149">
        <f t="shared" si="254"/>
        <v>0</v>
      </c>
      <c r="S527" s="149">
        <f t="shared" si="254"/>
        <v>0</v>
      </c>
      <c r="T527" s="149">
        <f t="shared" si="254"/>
        <v>0</v>
      </c>
      <c r="U527" s="149">
        <f t="shared" si="254"/>
        <v>0</v>
      </c>
      <c r="V527" s="149">
        <f t="shared" si="254"/>
        <v>0</v>
      </c>
      <c r="W527" s="149">
        <f t="shared" si="254"/>
        <v>0</v>
      </c>
      <c r="X527" s="149">
        <f t="shared" si="254"/>
        <v>0</v>
      </c>
      <c r="Y527" s="149">
        <f t="shared" ref="Y527:BD533" si="258">IF($G527=0,0,IF(Y$6&lt;$G527,0,IF(Y$6&gt;$H527,1,(Y$6-$G527+1)/($H527-$G527+1))))</f>
        <v>0</v>
      </c>
      <c r="Z527" s="149">
        <f t="shared" si="258"/>
        <v>0</v>
      </c>
      <c r="AA527" s="149">
        <f t="shared" si="258"/>
        <v>0</v>
      </c>
      <c r="AB527" s="149">
        <f t="shared" si="258"/>
        <v>0</v>
      </c>
      <c r="AC527" s="149">
        <f t="shared" si="258"/>
        <v>0</v>
      </c>
      <c r="AD527" s="149">
        <f t="shared" si="258"/>
        <v>0</v>
      </c>
      <c r="AE527" s="149">
        <f t="shared" si="258"/>
        <v>0</v>
      </c>
      <c r="AF527" s="149">
        <f t="shared" si="258"/>
        <v>0</v>
      </c>
      <c r="AG527" s="149">
        <f t="shared" si="258"/>
        <v>0</v>
      </c>
      <c r="AH527" s="149">
        <f t="shared" si="258"/>
        <v>0</v>
      </c>
      <c r="AI527" s="149">
        <f t="shared" si="258"/>
        <v>0</v>
      </c>
      <c r="AJ527" s="149">
        <f t="shared" si="258"/>
        <v>0</v>
      </c>
      <c r="AK527" s="149">
        <f t="shared" si="258"/>
        <v>0</v>
      </c>
      <c r="AL527" s="149">
        <f t="shared" si="258"/>
        <v>0</v>
      </c>
      <c r="AM527" s="149">
        <f t="shared" si="258"/>
        <v>0</v>
      </c>
      <c r="AN527" s="149">
        <f t="shared" si="258"/>
        <v>0</v>
      </c>
      <c r="AO527" s="149">
        <f t="shared" si="258"/>
        <v>0</v>
      </c>
      <c r="AP527" s="149">
        <f t="shared" si="258"/>
        <v>0</v>
      </c>
      <c r="AQ527" s="149">
        <f t="shared" si="258"/>
        <v>0</v>
      </c>
      <c r="AR527" s="149">
        <f t="shared" si="258"/>
        <v>0</v>
      </c>
      <c r="AS527" s="149">
        <f t="shared" si="258"/>
        <v>0</v>
      </c>
      <c r="AT527" s="149">
        <f t="shared" si="258"/>
        <v>0</v>
      </c>
      <c r="AU527" s="149">
        <f t="shared" si="258"/>
        <v>0</v>
      </c>
      <c r="AV527" s="149">
        <f t="shared" si="258"/>
        <v>0</v>
      </c>
      <c r="AW527" s="149">
        <f t="shared" si="258"/>
        <v>0</v>
      </c>
      <c r="AX527" s="149">
        <f t="shared" si="258"/>
        <v>0</v>
      </c>
      <c r="AY527" s="149">
        <f t="shared" si="258"/>
        <v>0</v>
      </c>
      <c r="AZ527" s="149">
        <f t="shared" si="258"/>
        <v>0</v>
      </c>
      <c r="BA527" s="149">
        <f t="shared" si="258"/>
        <v>0</v>
      </c>
      <c r="BB527" s="149">
        <f t="shared" si="258"/>
        <v>0</v>
      </c>
      <c r="BC527" s="149">
        <f t="shared" si="258"/>
        <v>0</v>
      </c>
      <c r="BD527" s="149">
        <f t="shared" si="258"/>
        <v>1</v>
      </c>
      <c r="BE527" s="149">
        <f t="shared" si="257"/>
        <v>1</v>
      </c>
      <c r="BF527" s="149">
        <f t="shared" si="257"/>
        <v>1</v>
      </c>
      <c r="BG527" s="149">
        <f t="shared" si="257"/>
        <v>1</v>
      </c>
      <c r="BH527" s="149">
        <f t="shared" si="257"/>
        <v>1</v>
      </c>
      <c r="BI527" s="149">
        <f t="shared" si="257"/>
        <v>1</v>
      </c>
      <c r="BJ527" s="149">
        <f t="shared" si="257"/>
        <v>1</v>
      </c>
      <c r="BK527" s="149">
        <f t="shared" si="257"/>
        <v>1</v>
      </c>
      <c r="BL527" s="149">
        <f t="shared" si="257"/>
        <v>1</v>
      </c>
      <c r="BM527" s="149">
        <f t="shared" si="257"/>
        <v>1</v>
      </c>
      <c r="BN527" s="149">
        <f t="shared" si="257"/>
        <v>1</v>
      </c>
      <c r="BO527" s="149">
        <f t="shared" si="257"/>
        <v>1</v>
      </c>
    </row>
    <row r="528" spans="1:67" ht="15.75" x14ac:dyDescent="0.25">
      <c r="A528" s="112"/>
      <c r="B528" s="145" t="s">
        <v>1660</v>
      </c>
      <c r="C528" s="145" t="s">
        <v>1661</v>
      </c>
      <c r="D528" s="145" t="s">
        <v>8</v>
      </c>
      <c r="E528" s="224">
        <f>VLOOKUP(B528,'Cuadro Control'!C570:J2458,8,FALSE)</f>
        <v>1230815225.9452939</v>
      </c>
      <c r="F528" s="146">
        <f t="shared" si="253"/>
        <v>0.2318411625341423</v>
      </c>
      <c r="G528" s="147">
        <v>46540</v>
      </c>
      <c r="H528" s="147">
        <v>46540</v>
      </c>
      <c r="I528" s="146">
        <f t="shared" si="254"/>
        <v>0</v>
      </c>
      <c r="J528" s="146">
        <f t="shared" si="254"/>
        <v>0</v>
      </c>
      <c r="K528" s="146">
        <f t="shared" si="254"/>
        <v>0</v>
      </c>
      <c r="L528" s="146">
        <f t="shared" si="254"/>
        <v>0</v>
      </c>
      <c r="M528" s="146">
        <f t="shared" si="254"/>
        <v>0</v>
      </c>
      <c r="N528" s="146">
        <f t="shared" si="254"/>
        <v>0</v>
      </c>
      <c r="O528" s="146">
        <f t="shared" si="254"/>
        <v>0</v>
      </c>
      <c r="P528" s="146">
        <f t="shared" si="254"/>
        <v>0</v>
      </c>
      <c r="Q528" s="146">
        <f t="shared" si="254"/>
        <v>0</v>
      </c>
      <c r="R528" s="146">
        <f t="shared" si="254"/>
        <v>0</v>
      </c>
      <c r="S528" s="146">
        <f t="shared" si="254"/>
        <v>0</v>
      </c>
      <c r="T528" s="146">
        <f t="shared" si="254"/>
        <v>0</v>
      </c>
      <c r="U528" s="146">
        <f t="shared" si="254"/>
        <v>0</v>
      </c>
      <c r="V528" s="146">
        <f t="shared" si="254"/>
        <v>0</v>
      </c>
      <c r="W528" s="146">
        <f t="shared" si="254"/>
        <v>0</v>
      </c>
      <c r="X528" s="146">
        <f t="shared" si="254"/>
        <v>0</v>
      </c>
      <c r="Y528" s="146">
        <f t="shared" si="258"/>
        <v>0</v>
      </c>
      <c r="Z528" s="146">
        <f t="shared" si="258"/>
        <v>0</v>
      </c>
      <c r="AA528" s="146">
        <f t="shared" si="258"/>
        <v>0</v>
      </c>
      <c r="AB528" s="146">
        <f t="shared" si="258"/>
        <v>0</v>
      </c>
      <c r="AC528" s="146">
        <f t="shared" si="258"/>
        <v>0</v>
      </c>
      <c r="AD528" s="146">
        <f t="shared" si="258"/>
        <v>0</v>
      </c>
      <c r="AE528" s="146">
        <f t="shared" si="258"/>
        <v>0</v>
      </c>
      <c r="AF528" s="146">
        <f t="shared" si="258"/>
        <v>0</v>
      </c>
      <c r="AG528" s="146">
        <f t="shared" si="258"/>
        <v>0</v>
      </c>
      <c r="AH528" s="146">
        <f t="shared" si="258"/>
        <v>0</v>
      </c>
      <c r="AI528" s="146">
        <f t="shared" si="258"/>
        <v>0</v>
      </c>
      <c r="AJ528" s="146">
        <f t="shared" si="258"/>
        <v>0</v>
      </c>
      <c r="AK528" s="146">
        <f t="shared" si="258"/>
        <v>0</v>
      </c>
      <c r="AL528" s="146">
        <f t="shared" si="258"/>
        <v>0</v>
      </c>
      <c r="AM528" s="146">
        <f t="shared" si="258"/>
        <v>0</v>
      </c>
      <c r="AN528" s="146">
        <f t="shared" si="258"/>
        <v>0</v>
      </c>
      <c r="AO528" s="146">
        <f t="shared" si="258"/>
        <v>0</v>
      </c>
      <c r="AP528" s="146">
        <f t="shared" si="258"/>
        <v>0</v>
      </c>
      <c r="AQ528" s="146">
        <f t="shared" si="258"/>
        <v>0</v>
      </c>
      <c r="AR528" s="146">
        <f t="shared" si="258"/>
        <v>0</v>
      </c>
      <c r="AS528" s="146">
        <f t="shared" si="258"/>
        <v>0</v>
      </c>
      <c r="AT528" s="146">
        <f t="shared" si="258"/>
        <v>0</v>
      </c>
      <c r="AU528" s="146">
        <f t="shared" si="258"/>
        <v>0</v>
      </c>
      <c r="AV528" s="146">
        <f t="shared" si="258"/>
        <v>0</v>
      </c>
      <c r="AW528" s="146">
        <f t="shared" si="258"/>
        <v>0</v>
      </c>
      <c r="AX528" s="146">
        <f t="shared" si="258"/>
        <v>0</v>
      </c>
      <c r="AY528" s="146">
        <f t="shared" si="258"/>
        <v>0</v>
      </c>
      <c r="AZ528" s="146">
        <f t="shared" si="258"/>
        <v>0</v>
      </c>
      <c r="BA528" s="146">
        <f t="shared" si="258"/>
        <v>0</v>
      </c>
      <c r="BB528" s="146">
        <f t="shared" si="258"/>
        <v>0</v>
      </c>
      <c r="BC528" s="146">
        <f t="shared" si="258"/>
        <v>0</v>
      </c>
      <c r="BD528" s="146">
        <f t="shared" si="258"/>
        <v>1</v>
      </c>
      <c r="BE528" s="146">
        <f t="shared" si="257"/>
        <v>1</v>
      </c>
      <c r="BF528" s="146">
        <f t="shared" si="257"/>
        <v>1</v>
      </c>
      <c r="BG528" s="146">
        <f t="shared" si="257"/>
        <v>1</v>
      </c>
      <c r="BH528" s="146">
        <f t="shared" si="257"/>
        <v>1</v>
      </c>
      <c r="BI528" s="146">
        <f t="shared" si="257"/>
        <v>1</v>
      </c>
      <c r="BJ528" s="146">
        <f t="shared" si="257"/>
        <v>1</v>
      </c>
      <c r="BK528" s="146">
        <f t="shared" si="257"/>
        <v>1</v>
      </c>
      <c r="BL528" s="146">
        <f t="shared" si="257"/>
        <v>1</v>
      </c>
      <c r="BM528" s="146">
        <f t="shared" si="257"/>
        <v>1</v>
      </c>
      <c r="BN528" s="146">
        <f t="shared" si="257"/>
        <v>1</v>
      </c>
      <c r="BO528" s="146">
        <f t="shared" si="257"/>
        <v>1</v>
      </c>
    </row>
    <row r="529" spans="1:67" ht="15.75" x14ac:dyDescent="0.25">
      <c r="A529" s="112"/>
      <c r="B529" s="145" t="s">
        <v>1662</v>
      </c>
      <c r="C529" s="145" t="s">
        <v>1663</v>
      </c>
      <c r="D529" s="145" t="s">
        <v>26</v>
      </c>
      <c r="E529" s="224">
        <f>VLOOKUP(B529,'Cuadro Control'!C571:J2459,8,FALSE)</f>
        <v>0</v>
      </c>
      <c r="F529" s="146">
        <f t="shared" si="253"/>
        <v>0</v>
      </c>
      <c r="G529" s="147">
        <v>46540</v>
      </c>
      <c r="H529" s="147">
        <v>46549</v>
      </c>
      <c r="I529" s="146">
        <f t="shared" si="254"/>
        <v>0</v>
      </c>
      <c r="J529" s="146">
        <f t="shared" si="254"/>
        <v>0</v>
      </c>
      <c r="K529" s="146">
        <f t="shared" si="254"/>
        <v>0</v>
      </c>
      <c r="L529" s="146">
        <f t="shared" si="254"/>
        <v>0</v>
      </c>
      <c r="M529" s="146">
        <f t="shared" si="254"/>
        <v>0</v>
      </c>
      <c r="N529" s="146">
        <f t="shared" si="254"/>
        <v>0</v>
      </c>
      <c r="O529" s="146">
        <f t="shared" si="254"/>
        <v>0</v>
      </c>
      <c r="P529" s="146">
        <f t="shared" si="254"/>
        <v>0</v>
      </c>
      <c r="Q529" s="146">
        <f t="shared" si="254"/>
        <v>0</v>
      </c>
      <c r="R529" s="146">
        <f t="shared" si="254"/>
        <v>0</v>
      </c>
      <c r="S529" s="146">
        <f t="shared" si="254"/>
        <v>0</v>
      </c>
      <c r="T529" s="146">
        <f t="shared" si="254"/>
        <v>0</v>
      </c>
      <c r="U529" s="146">
        <f t="shared" si="254"/>
        <v>0</v>
      </c>
      <c r="V529" s="146">
        <f t="shared" si="254"/>
        <v>0</v>
      </c>
      <c r="W529" s="146">
        <f t="shared" si="254"/>
        <v>0</v>
      </c>
      <c r="X529" s="146">
        <f t="shared" si="254"/>
        <v>0</v>
      </c>
      <c r="Y529" s="146">
        <f t="shared" si="258"/>
        <v>0</v>
      </c>
      <c r="Z529" s="146">
        <f t="shared" si="258"/>
        <v>0</v>
      </c>
      <c r="AA529" s="146">
        <f t="shared" si="258"/>
        <v>0</v>
      </c>
      <c r="AB529" s="146">
        <f t="shared" si="258"/>
        <v>0</v>
      </c>
      <c r="AC529" s="146">
        <f t="shared" si="258"/>
        <v>0</v>
      </c>
      <c r="AD529" s="146">
        <f t="shared" si="258"/>
        <v>0</v>
      </c>
      <c r="AE529" s="146">
        <f t="shared" si="258"/>
        <v>0</v>
      </c>
      <c r="AF529" s="146">
        <f t="shared" si="258"/>
        <v>0</v>
      </c>
      <c r="AG529" s="146">
        <f t="shared" si="258"/>
        <v>0</v>
      </c>
      <c r="AH529" s="146">
        <f t="shared" si="258"/>
        <v>0</v>
      </c>
      <c r="AI529" s="146">
        <f t="shared" si="258"/>
        <v>0</v>
      </c>
      <c r="AJ529" s="146">
        <f t="shared" si="258"/>
        <v>0</v>
      </c>
      <c r="AK529" s="146">
        <f t="shared" si="258"/>
        <v>0</v>
      </c>
      <c r="AL529" s="146">
        <f t="shared" si="258"/>
        <v>0</v>
      </c>
      <c r="AM529" s="146">
        <f t="shared" si="258"/>
        <v>0</v>
      </c>
      <c r="AN529" s="146">
        <f t="shared" si="258"/>
        <v>0</v>
      </c>
      <c r="AO529" s="146">
        <f t="shared" si="258"/>
        <v>0</v>
      </c>
      <c r="AP529" s="146">
        <f t="shared" si="258"/>
        <v>0</v>
      </c>
      <c r="AQ529" s="146">
        <f t="shared" si="258"/>
        <v>0</v>
      </c>
      <c r="AR529" s="146">
        <f t="shared" si="258"/>
        <v>0</v>
      </c>
      <c r="AS529" s="146">
        <f t="shared" si="258"/>
        <v>0</v>
      </c>
      <c r="AT529" s="146">
        <f t="shared" si="258"/>
        <v>0</v>
      </c>
      <c r="AU529" s="146">
        <f t="shared" si="258"/>
        <v>0</v>
      </c>
      <c r="AV529" s="146">
        <f t="shared" si="258"/>
        <v>0</v>
      </c>
      <c r="AW529" s="146">
        <f t="shared" si="258"/>
        <v>0</v>
      </c>
      <c r="AX529" s="146">
        <f t="shared" si="258"/>
        <v>0</v>
      </c>
      <c r="AY529" s="146">
        <f t="shared" si="258"/>
        <v>0</v>
      </c>
      <c r="AZ529" s="146">
        <f t="shared" si="258"/>
        <v>0</v>
      </c>
      <c r="BA529" s="146">
        <f t="shared" si="258"/>
        <v>0</v>
      </c>
      <c r="BB529" s="146">
        <f t="shared" si="258"/>
        <v>0</v>
      </c>
      <c r="BC529" s="146">
        <f t="shared" si="258"/>
        <v>0</v>
      </c>
      <c r="BD529" s="146">
        <f t="shared" si="258"/>
        <v>0.3</v>
      </c>
      <c r="BE529" s="146">
        <f t="shared" si="257"/>
        <v>1</v>
      </c>
      <c r="BF529" s="146">
        <f t="shared" si="257"/>
        <v>1</v>
      </c>
      <c r="BG529" s="146">
        <f t="shared" si="257"/>
        <v>1</v>
      </c>
      <c r="BH529" s="146">
        <f t="shared" si="257"/>
        <v>1</v>
      </c>
      <c r="BI529" s="146">
        <f t="shared" si="257"/>
        <v>1</v>
      </c>
      <c r="BJ529" s="146">
        <f t="shared" si="257"/>
        <v>1</v>
      </c>
      <c r="BK529" s="146">
        <f t="shared" si="257"/>
        <v>1</v>
      </c>
      <c r="BL529" s="146">
        <f t="shared" si="257"/>
        <v>1</v>
      </c>
      <c r="BM529" s="146">
        <f t="shared" si="257"/>
        <v>1</v>
      </c>
      <c r="BN529" s="146">
        <f t="shared" si="257"/>
        <v>1</v>
      </c>
      <c r="BO529" s="146">
        <f t="shared" si="257"/>
        <v>1</v>
      </c>
    </row>
    <row r="530" spans="1:67" ht="15.75" x14ac:dyDescent="0.25">
      <c r="A530" s="112"/>
      <c r="B530" s="145" t="s">
        <v>1664</v>
      </c>
      <c r="C530" s="145" t="s">
        <v>2076</v>
      </c>
      <c r="D530" s="145" t="s">
        <v>6</v>
      </c>
      <c r="E530" s="224">
        <f>VLOOKUP(B530,'Cuadro Control'!C572:J2460,8,FALSE)</f>
        <v>52736347.43270281</v>
      </c>
      <c r="F530" s="146">
        <f t="shared" si="253"/>
        <v>9.933624348213644E-3</v>
      </c>
      <c r="G530" s="147">
        <v>46549</v>
      </c>
      <c r="H530" s="147">
        <v>46552</v>
      </c>
      <c r="I530" s="146">
        <f t="shared" si="254"/>
        <v>0</v>
      </c>
      <c r="J530" s="146">
        <f t="shared" si="254"/>
        <v>0</v>
      </c>
      <c r="K530" s="146">
        <f t="shared" si="254"/>
        <v>0</v>
      </c>
      <c r="L530" s="146">
        <f t="shared" si="254"/>
        <v>0</v>
      </c>
      <c r="M530" s="146">
        <f t="shared" si="254"/>
        <v>0</v>
      </c>
      <c r="N530" s="146">
        <f t="shared" si="254"/>
        <v>0</v>
      </c>
      <c r="O530" s="146">
        <f t="shared" si="254"/>
        <v>0</v>
      </c>
      <c r="P530" s="146">
        <f t="shared" si="254"/>
        <v>0</v>
      </c>
      <c r="Q530" s="146">
        <f t="shared" si="254"/>
        <v>0</v>
      </c>
      <c r="R530" s="146">
        <f t="shared" si="254"/>
        <v>0</v>
      </c>
      <c r="S530" s="146">
        <f t="shared" si="254"/>
        <v>0</v>
      </c>
      <c r="T530" s="146">
        <f t="shared" si="254"/>
        <v>0</v>
      </c>
      <c r="U530" s="146">
        <f t="shared" si="254"/>
        <v>0</v>
      </c>
      <c r="V530" s="146">
        <f t="shared" si="254"/>
        <v>0</v>
      </c>
      <c r="W530" s="146">
        <f t="shared" si="254"/>
        <v>0</v>
      </c>
      <c r="X530" s="146">
        <f t="shared" si="254"/>
        <v>0</v>
      </c>
      <c r="Y530" s="146">
        <f t="shared" si="258"/>
        <v>0</v>
      </c>
      <c r="Z530" s="146">
        <f t="shared" si="258"/>
        <v>0</v>
      </c>
      <c r="AA530" s="146">
        <f t="shared" si="258"/>
        <v>0</v>
      </c>
      <c r="AB530" s="146">
        <f t="shared" si="258"/>
        <v>0</v>
      </c>
      <c r="AC530" s="146">
        <f t="shared" si="258"/>
        <v>0</v>
      </c>
      <c r="AD530" s="146">
        <f t="shared" si="258"/>
        <v>0</v>
      </c>
      <c r="AE530" s="146">
        <f t="shared" si="258"/>
        <v>0</v>
      </c>
      <c r="AF530" s="146">
        <f t="shared" si="258"/>
        <v>0</v>
      </c>
      <c r="AG530" s="146">
        <f t="shared" si="258"/>
        <v>0</v>
      </c>
      <c r="AH530" s="146">
        <f t="shared" si="258"/>
        <v>0</v>
      </c>
      <c r="AI530" s="146">
        <f t="shared" si="258"/>
        <v>0</v>
      </c>
      <c r="AJ530" s="146">
        <f t="shared" si="258"/>
        <v>0</v>
      </c>
      <c r="AK530" s="146">
        <f t="shared" si="258"/>
        <v>0</v>
      </c>
      <c r="AL530" s="146">
        <f t="shared" si="258"/>
        <v>0</v>
      </c>
      <c r="AM530" s="146">
        <f t="shared" si="258"/>
        <v>0</v>
      </c>
      <c r="AN530" s="146">
        <f t="shared" si="258"/>
        <v>0</v>
      </c>
      <c r="AO530" s="146">
        <f t="shared" si="258"/>
        <v>0</v>
      </c>
      <c r="AP530" s="146">
        <f t="shared" si="258"/>
        <v>0</v>
      </c>
      <c r="AQ530" s="146">
        <f t="shared" si="258"/>
        <v>0</v>
      </c>
      <c r="AR530" s="146">
        <f t="shared" si="258"/>
        <v>0</v>
      </c>
      <c r="AS530" s="146">
        <f t="shared" si="258"/>
        <v>0</v>
      </c>
      <c r="AT530" s="146">
        <f t="shared" si="258"/>
        <v>0</v>
      </c>
      <c r="AU530" s="146">
        <f t="shared" si="258"/>
        <v>0</v>
      </c>
      <c r="AV530" s="146">
        <f t="shared" si="258"/>
        <v>0</v>
      </c>
      <c r="AW530" s="146">
        <f t="shared" si="258"/>
        <v>0</v>
      </c>
      <c r="AX530" s="146">
        <f t="shared" si="258"/>
        <v>0</v>
      </c>
      <c r="AY530" s="146">
        <f t="shared" si="258"/>
        <v>0</v>
      </c>
      <c r="AZ530" s="146">
        <f t="shared" si="258"/>
        <v>0</v>
      </c>
      <c r="BA530" s="146">
        <f t="shared" si="258"/>
        <v>0</v>
      </c>
      <c r="BB530" s="146">
        <f t="shared" si="258"/>
        <v>0</v>
      </c>
      <c r="BC530" s="146">
        <f t="shared" si="258"/>
        <v>0</v>
      </c>
      <c r="BD530" s="146">
        <f t="shared" si="258"/>
        <v>0</v>
      </c>
      <c r="BE530" s="146">
        <f t="shared" si="257"/>
        <v>0.25</v>
      </c>
      <c r="BF530" s="146">
        <f t="shared" si="257"/>
        <v>1</v>
      </c>
      <c r="BG530" s="146">
        <f t="shared" si="257"/>
        <v>1</v>
      </c>
      <c r="BH530" s="146">
        <f t="shared" si="257"/>
        <v>1</v>
      </c>
      <c r="BI530" s="146">
        <f t="shared" si="257"/>
        <v>1</v>
      </c>
      <c r="BJ530" s="146">
        <f t="shared" si="257"/>
        <v>1</v>
      </c>
      <c r="BK530" s="146">
        <f t="shared" si="257"/>
        <v>1</v>
      </c>
      <c r="BL530" s="146">
        <f t="shared" si="257"/>
        <v>1</v>
      </c>
      <c r="BM530" s="146">
        <f t="shared" si="257"/>
        <v>1</v>
      </c>
      <c r="BN530" s="146">
        <f t="shared" si="257"/>
        <v>1</v>
      </c>
      <c r="BO530" s="146">
        <f t="shared" si="257"/>
        <v>1</v>
      </c>
    </row>
    <row r="531" spans="1:67" ht="31.5" x14ac:dyDescent="0.25">
      <c r="A531" s="112"/>
      <c r="B531" s="145" t="s">
        <v>1665</v>
      </c>
      <c r="C531" s="145" t="s">
        <v>1666</v>
      </c>
      <c r="D531" s="145" t="s">
        <v>19</v>
      </c>
      <c r="E531" s="224">
        <f>VLOOKUP(B531,'Cuadro Control'!C573:J2461,8,FALSE)</f>
        <v>46410609.014634147</v>
      </c>
      <c r="F531" s="146">
        <f t="shared" si="253"/>
        <v>8.742083556535862E-3</v>
      </c>
      <c r="G531" s="147">
        <v>46552</v>
      </c>
      <c r="H531" s="147">
        <v>46554</v>
      </c>
      <c r="I531" s="146">
        <f t="shared" si="254"/>
        <v>0</v>
      </c>
      <c r="J531" s="146">
        <f t="shared" si="254"/>
        <v>0</v>
      </c>
      <c r="K531" s="146">
        <f t="shared" si="254"/>
        <v>0</v>
      </c>
      <c r="L531" s="146">
        <f t="shared" si="254"/>
        <v>0</v>
      </c>
      <c r="M531" s="146">
        <f t="shared" si="254"/>
        <v>0</v>
      </c>
      <c r="N531" s="146">
        <f t="shared" si="254"/>
        <v>0</v>
      </c>
      <c r="O531" s="146">
        <f t="shared" si="254"/>
        <v>0</v>
      </c>
      <c r="P531" s="146">
        <f t="shared" si="254"/>
        <v>0</v>
      </c>
      <c r="Q531" s="146">
        <f t="shared" si="254"/>
        <v>0</v>
      </c>
      <c r="R531" s="146">
        <f t="shared" si="254"/>
        <v>0</v>
      </c>
      <c r="S531" s="146">
        <f t="shared" si="254"/>
        <v>0</v>
      </c>
      <c r="T531" s="146">
        <f t="shared" si="254"/>
        <v>0</v>
      </c>
      <c r="U531" s="146">
        <f t="shared" si="254"/>
        <v>0</v>
      </c>
      <c r="V531" s="146">
        <f t="shared" si="254"/>
        <v>0</v>
      </c>
      <c r="W531" s="146">
        <f t="shared" si="254"/>
        <v>0</v>
      </c>
      <c r="X531" s="146">
        <f t="shared" si="254"/>
        <v>0</v>
      </c>
      <c r="Y531" s="146">
        <f t="shared" si="258"/>
        <v>0</v>
      </c>
      <c r="Z531" s="146">
        <f t="shared" si="258"/>
        <v>0</v>
      </c>
      <c r="AA531" s="146">
        <f t="shared" si="258"/>
        <v>0</v>
      </c>
      <c r="AB531" s="146">
        <f t="shared" si="258"/>
        <v>0</v>
      </c>
      <c r="AC531" s="146">
        <f t="shared" si="258"/>
        <v>0</v>
      </c>
      <c r="AD531" s="146">
        <f t="shared" si="258"/>
        <v>0</v>
      </c>
      <c r="AE531" s="146">
        <f t="shared" si="258"/>
        <v>0</v>
      </c>
      <c r="AF531" s="146">
        <f t="shared" si="258"/>
        <v>0</v>
      </c>
      <c r="AG531" s="146">
        <f t="shared" si="258"/>
        <v>0</v>
      </c>
      <c r="AH531" s="146">
        <f t="shared" si="258"/>
        <v>0</v>
      </c>
      <c r="AI531" s="146">
        <f t="shared" si="258"/>
        <v>0</v>
      </c>
      <c r="AJ531" s="146">
        <f t="shared" si="258"/>
        <v>0</v>
      </c>
      <c r="AK531" s="146">
        <f t="shared" si="258"/>
        <v>0</v>
      </c>
      <c r="AL531" s="146">
        <f t="shared" si="258"/>
        <v>0</v>
      </c>
      <c r="AM531" s="146">
        <f t="shared" si="258"/>
        <v>0</v>
      </c>
      <c r="AN531" s="146">
        <f t="shared" si="258"/>
        <v>0</v>
      </c>
      <c r="AO531" s="146">
        <f t="shared" si="258"/>
        <v>0</v>
      </c>
      <c r="AP531" s="146">
        <f t="shared" si="258"/>
        <v>0</v>
      </c>
      <c r="AQ531" s="146">
        <f t="shared" si="258"/>
        <v>0</v>
      </c>
      <c r="AR531" s="146">
        <f t="shared" si="258"/>
        <v>0</v>
      </c>
      <c r="AS531" s="146">
        <f t="shared" si="258"/>
        <v>0</v>
      </c>
      <c r="AT531" s="146">
        <f t="shared" si="258"/>
        <v>0</v>
      </c>
      <c r="AU531" s="146">
        <f t="shared" si="258"/>
        <v>0</v>
      </c>
      <c r="AV531" s="146">
        <f t="shared" si="258"/>
        <v>0</v>
      </c>
      <c r="AW531" s="146">
        <f t="shared" si="258"/>
        <v>0</v>
      </c>
      <c r="AX531" s="146">
        <f t="shared" si="258"/>
        <v>0</v>
      </c>
      <c r="AY531" s="146">
        <f t="shared" si="258"/>
        <v>0</v>
      </c>
      <c r="AZ531" s="146">
        <f t="shared" si="258"/>
        <v>0</v>
      </c>
      <c r="BA531" s="146">
        <f t="shared" si="258"/>
        <v>0</v>
      </c>
      <c r="BB531" s="146">
        <f t="shared" si="258"/>
        <v>0</v>
      </c>
      <c r="BC531" s="146">
        <f t="shared" si="258"/>
        <v>0</v>
      </c>
      <c r="BD531" s="146">
        <f t="shared" si="258"/>
        <v>0</v>
      </c>
      <c r="BE531" s="146">
        <f t="shared" si="257"/>
        <v>0</v>
      </c>
      <c r="BF531" s="146">
        <f t="shared" si="257"/>
        <v>1</v>
      </c>
      <c r="BG531" s="146">
        <f t="shared" si="257"/>
        <v>1</v>
      </c>
      <c r="BH531" s="146">
        <f t="shared" si="257"/>
        <v>1</v>
      </c>
      <c r="BI531" s="146">
        <f t="shared" si="257"/>
        <v>1</v>
      </c>
      <c r="BJ531" s="146">
        <f t="shared" si="257"/>
        <v>1</v>
      </c>
      <c r="BK531" s="146">
        <f t="shared" si="257"/>
        <v>1</v>
      </c>
      <c r="BL531" s="146">
        <f t="shared" si="257"/>
        <v>1</v>
      </c>
      <c r="BM531" s="146">
        <f t="shared" si="257"/>
        <v>1</v>
      </c>
      <c r="BN531" s="146">
        <f t="shared" si="257"/>
        <v>1</v>
      </c>
      <c r="BO531" s="146">
        <f t="shared" si="257"/>
        <v>1</v>
      </c>
    </row>
    <row r="532" spans="1:67" ht="15.75" x14ac:dyDescent="0.25">
      <c r="A532" s="112"/>
      <c r="B532" s="145" t="s">
        <v>1667</v>
      </c>
      <c r="C532" s="145" t="s">
        <v>1668</v>
      </c>
      <c r="D532" s="145" t="s">
        <v>9</v>
      </c>
      <c r="E532" s="224">
        <f>VLOOKUP(B532,'Cuadro Control'!C574:J2462,8,FALSE)</f>
        <v>1587346329.5488234</v>
      </c>
      <c r="F532" s="146">
        <f t="shared" si="253"/>
        <v>0.29899875353285565</v>
      </c>
      <c r="G532" s="147">
        <v>46552</v>
      </c>
      <c r="H532" s="147">
        <v>46562</v>
      </c>
      <c r="I532" s="146">
        <f t="shared" si="254"/>
        <v>0</v>
      </c>
      <c r="J532" s="146">
        <f t="shared" si="254"/>
        <v>0</v>
      </c>
      <c r="K532" s="146">
        <f t="shared" si="254"/>
        <v>0</v>
      </c>
      <c r="L532" s="146">
        <f t="shared" si="254"/>
        <v>0</v>
      </c>
      <c r="M532" s="146">
        <f t="shared" si="254"/>
        <v>0</v>
      </c>
      <c r="N532" s="146">
        <f t="shared" si="254"/>
        <v>0</v>
      </c>
      <c r="O532" s="146">
        <f t="shared" si="254"/>
        <v>0</v>
      </c>
      <c r="P532" s="146">
        <f t="shared" si="254"/>
        <v>0</v>
      </c>
      <c r="Q532" s="146">
        <f t="shared" si="254"/>
        <v>0</v>
      </c>
      <c r="R532" s="146">
        <f t="shared" si="254"/>
        <v>0</v>
      </c>
      <c r="S532" s="146">
        <f t="shared" si="254"/>
        <v>0</v>
      </c>
      <c r="T532" s="146">
        <f t="shared" si="254"/>
        <v>0</v>
      </c>
      <c r="U532" s="146">
        <f t="shared" si="254"/>
        <v>0</v>
      </c>
      <c r="V532" s="146">
        <f t="shared" si="254"/>
        <v>0</v>
      </c>
      <c r="W532" s="146">
        <f t="shared" si="254"/>
        <v>0</v>
      </c>
      <c r="X532" s="146">
        <f t="shared" si="254"/>
        <v>0</v>
      </c>
      <c r="Y532" s="146">
        <f t="shared" si="258"/>
        <v>0</v>
      </c>
      <c r="Z532" s="146">
        <f t="shared" si="258"/>
        <v>0</v>
      </c>
      <c r="AA532" s="146">
        <f t="shared" si="258"/>
        <v>0</v>
      </c>
      <c r="AB532" s="146">
        <f t="shared" si="258"/>
        <v>0</v>
      </c>
      <c r="AC532" s="146">
        <f t="shared" si="258"/>
        <v>0</v>
      </c>
      <c r="AD532" s="146">
        <f t="shared" si="258"/>
        <v>0</v>
      </c>
      <c r="AE532" s="146">
        <f t="shared" si="258"/>
        <v>0</v>
      </c>
      <c r="AF532" s="146">
        <f t="shared" si="258"/>
        <v>0</v>
      </c>
      <c r="AG532" s="146">
        <f t="shared" si="258"/>
        <v>0</v>
      </c>
      <c r="AH532" s="146">
        <f t="shared" si="258"/>
        <v>0</v>
      </c>
      <c r="AI532" s="146">
        <f t="shared" si="258"/>
        <v>0</v>
      </c>
      <c r="AJ532" s="146">
        <f t="shared" si="258"/>
        <v>0</v>
      </c>
      <c r="AK532" s="146">
        <f t="shared" si="258"/>
        <v>0</v>
      </c>
      <c r="AL532" s="146">
        <f t="shared" si="258"/>
        <v>0</v>
      </c>
      <c r="AM532" s="146">
        <f t="shared" si="258"/>
        <v>0</v>
      </c>
      <c r="AN532" s="146">
        <f t="shared" si="258"/>
        <v>0</v>
      </c>
      <c r="AO532" s="146">
        <f t="shared" si="258"/>
        <v>0</v>
      </c>
      <c r="AP532" s="146">
        <f t="shared" si="258"/>
        <v>0</v>
      </c>
      <c r="AQ532" s="146">
        <f t="shared" si="258"/>
        <v>0</v>
      </c>
      <c r="AR532" s="146">
        <f t="shared" si="258"/>
        <v>0</v>
      </c>
      <c r="AS532" s="146">
        <f t="shared" si="258"/>
        <v>0</v>
      </c>
      <c r="AT532" s="146">
        <f t="shared" si="258"/>
        <v>0</v>
      </c>
      <c r="AU532" s="146">
        <f t="shared" si="258"/>
        <v>0</v>
      </c>
      <c r="AV532" s="146">
        <f t="shared" si="258"/>
        <v>0</v>
      </c>
      <c r="AW532" s="146">
        <f t="shared" si="258"/>
        <v>0</v>
      </c>
      <c r="AX532" s="146">
        <f t="shared" si="258"/>
        <v>0</v>
      </c>
      <c r="AY532" s="146">
        <f t="shared" si="258"/>
        <v>0</v>
      </c>
      <c r="AZ532" s="146">
        <f t="shared" si="258"/>
        <v>0</v>
      </c>
      <c r="BA532" s="146">
        <f t="shared" si="258"/>
        <v>0</v>
      </c>
      <c r="BB532" s="146">
        <f t="shared" si="258"/>
        <v>0</v>
      </c>
      <c r="BC532" s="146">
        <f t="shared" si="258"/>
        <v>0</v>
      </c>
      <c r="BD532" s="146">
        <f t="shared" si="258"/>
        <v>0</v>
      </c>
      <c r="BE532" s="146">
        <f t="shared" si="257"/>
        <v>0</v>
      </c>
      <c r="BF532" s="146">
        <f t="shared" si="257"/>
        <v>0.45454545454545453</v>
      </c>
      <c r="BG532" s="146">
        <f t="shared" si="257"/>
        <v>1</v>
      </c>
      <c r="BH532" s="146">
        <f t="shared" si="257"/>
        <v>1</v>
      </c>
      <c r="BI532" s="146">
        <f t="shared" si="257"/>
        <v>1</v>
      </c>
      <c r="BJ532" s="146">
        <f t="shared" si="257"/>
        <v>1</v>
      </c>
      <c r="BK532" s="146">
        <f t="shared" si="257"/>
        <v>1</v>
      </c>
      <c r="BL532" s="146">
        <f t="shared" si="257"/>
        <v>1</v>
      </c>
      <c r="BM532" s="146">
        <f t="shared" si="257"/>
        <v>1</v>
      </c>
      <c r="BN532" s="146">
        <f t="shared" si="257"/>
        <v>1</v>
      </c>
      <c r="BO532" s="146">
        <f t="shared" si="257"/>
        <v>1</v>
      </c>
    </row>
    <row r="533" spans="1:67" ht="31.5" x14ac:dyDescent="0.25">
      <c r="A533" s="112"/>
      <c r="B533" s="142" t="s">
        <v>1669</v>
      </c>
      <c r="C533" s="142" t="s">
        <v>1670</v>
      </c>
      <c r="D533" s="142" t="s">
        <v>9</v>
      </c>
      <c r="E533" s="223">
        <f>VLOOKUP(B533,'Cuadro Control'!C576:J2463,8,FALSE)</f>
        <v>179532477.23999998</v>
      </c>
      <c r="F533" s="143">
        <f t="shared" si="253"/>
        <v>3.3817438522495219E-2</v>
      </c>
      <c r="G533" s="144">
        <v>46554</v>
      </c>
      <c r="H533" s="144">
        <v>46567</v>
      </c>
      <c r="I533" s="143">
        <f t="shared" si="254"/>
        <v>0</v>
      </c>
      <c r="J533" s="143">
        <f t="shared" si="254"/>
        <v>0</v>
      </c>
      <c r="K533" s="143">
        <f t="shared" si="254"/>
        <v>0</v>
      </c>
      <c r="L533" s="143">
        <f t="shared" si="254"/>
        <v>0</v>
      </c>
      <c r="M533" s="143">
        <f t="shared" si="254"/>
        <v>0</v>
      </c>
      <c r="N533" s="143">
        <f t="shared" si="254"/>
        <v>0</v>
      </c>
      <c r="O533" s="143">
        <f t="shared" si="254"/>
        <v>0</v>
      </c>
      <c r="P533" s="143">
        <f t="shared" si="254"/>
        <v>0</v>
      </c>
      <c r="Q533" s="143">
        <f t="shared" si="254"/>
        <v>0</v>
      </c>
      <c r="R533" s="143">
        <f t="shared" si="254"/>
        <v>0</v>
      </c>
      <c r="S533" s="143">
        <f t="shared" si="254"/>
        <v>0</v>
      </c>
      <c r="T533" s="143">
        <f t="shared" si="254"/>
        <v>0</v>
      </c>
      <c r="U533" s="143">
        <f t="shared" si="254"/>
        <v>0</v>
      </c>
      <c r="V533" s="143">
        <f t="shared" si="254"/>
        <v>0</v>
      </c>
      <c r="W533" s="143">
        <f t="shared" si="254"/>
        <v>0</v>
      </c>
      <c r="X533" s="143">
        <f t="shared" si="254"/>
        <v>0</v>
      </c>
      <c r="Y533" s="143">
        <f t="shared" si="258"/>
        <v>0</v>
      </c>
      <c r="Z533" s="143">
        <f t="shared" si="258"/>
        <v>0</v>
      </c>
      <c r="AA533" s="143">
        <f t="shared" si="258"/>
        <v>0</v>
      </c>
      <c r="AB533" s="143">
        <f t="shared" si="258"/>
        <v>0</v>
      </c>
      <c r="AC533" s="143">
        <f t="shared" si="258"/>
        <v>0</v>
      </c>
      <c r="AD533" s="143">
        <f t="shared" si="258"/>
        <v>0</v>
      </c>
      <c r="AE533" s="143">
        <f t="shared" si="258"/>
        <v>0</v>
      </c>
      <c r="AF533" s="143">
        <f t="shared" si="258"/>
        <v>0</v>
      </c>
      <c r="AG533" s="143">
        <f t="shared" si="258"/>
        <v>0</v>
      </c>
      <c r="AH533" s="143">
        <f t="shared" si="258"/>
        <v>0</v>
      </c>
      <c r="AI533" s="143">
        <f t="shared" si="258"/>
        <v>0</v>
      </c>
      <c r="AJ533" s="143">
        <f t="shared" si="258"/>
        <v>0</v>
      </c>
      <c r="AK533" s="143">
        <f t="shared" si="258"/>
        <v>0</v>
      </c>
      <c r="AL533" s="143">
        <f t="shared" si="258"/>
        <v>0</v>
      </c>
      <c r="AM533" s="143">
        <f t="shared" si="258"/>
        <v>0</v>
      </c>
      <c r="AN533" s="143">
        <f t="shared" si="258"/>
        <v>0</v>
      </c>
      <c r="AO533" s="143">
        <f t="shared" si="258"/>
        <v>0</v>
      </c>
      <c r="AP533" s="143">
        <f t="shared" si="258"/>
        <v>0</v>
      </c>
      <c r="AQ533" s="143">
        <f t="shared" si="258"/>
        <v>0</v>
      </c>
      <c r="AR533" s="143">
        <f t="shared" si="258"/>
        <v>0</v>
      </c>
      <c r="AS533" s="143">
        <f t="shared" si="258"/>
        <v>0</v>
      </c>
      <c r="AT533" s="143">
        <f t="shared" si="258"/>
        <v>0</v>
      </c>
      <c r="AU533" s="143">
        <f t="shared" si="258"/>
        <v>0</v>
      </c>
      <c r="AV533" s="143">
        <f t="shared" si="258"/>
        <v>0</v>
      </c>
      <c r="AW533" s="143">
        <f t="shared" si="258"/>
        <v>0</v>
      </c>
      <c r="AX533" s="143">
        <f t="shared" si="258"/>
        <v>0</v>
      </c>
      <c r="AY533" s="143">
        <f t="shared" si="258"/>
        <v>0</v>
      </c>
      <c r="AZ533" s="143">
        <f t="shared" si="258"/>
        <v>0</v>
      </c>
      <c r="BA533" s="143">
        <f t="shared" si="258"/>
        <v>0</v>
      </c>
      <c r="BB533" s="143">
        <f t="shared" si="258"/>
        <v>0</v>
      </c>
      <c r="BC533" s="143">
        <f t="shared" si="258"/>
        <v>0</v>
      </c>
      <c r="BD533" s="143">
        <f t="shared" si="258"/>
        <v>0</v>
      </c>
      <c r="BE533" s="143">
        <f t="shared" si="257"/>
        <v>0</v>
      </c>
      <c r="BF533" s="143">
        <f t="shared" si="257"/>
        <v>0.21428571428571427</v>
      </c>
      <c r="BG533" s="143">
        <f t="shared" si="257"/>
        <v>0.7142857142857143</v>
      </c>
      <c r="BH533" s="143">
        <f t="shared" si="257"/>
        <v>1</v>
      </c>
      <c r="BI533" s="143">
        <f t="shared" si="257"/>
        <v>1</v>
      </c>
      <c r="BJ533" s="143">
        <f t="shared" si="257"/>
        <v>1</v>
      </c>
      <c r="BK533" s="143">
        <f t="shared" si="257"/>
        <v>1</v>
      </c>
      <c r="BL533" s="143">
        <f t="shared" si="257"/>
        <v>1</v>
      </c>
      <c r="BM533" s="143">
        <f t="shared" si="257"/>
        <v>1</v>
      </c>
      <c r="BN533" s="143">
        <f t="shared" si="257"/>
        <v>1</v>
      </c>
      <c r="BO533" s="143">
        <f t="shared" si="257"/>
        <v>1</v>
      </c>
    </row>
    <row r="534" spans="1:67" ht="15.75" x14ac:dyDescent="0.25">
      <c r="A534" s="112"/>
      <c r="B534" s="148" t="s">
        <v>1671</v>
      </c>
      <c r="C534" s="148" t="s">
        <v>1998</v>
      </c>
      <c r="D534" s="148" t="s">
        <v>3</v>
      </c>
      <c r="E534" s="225">
        <f>VLOOKUP(B534,'Cuadro Control'!C577:J2464,8,FALSE)</f>
        <v>0</v>
      </c>
      <c r="F534" s="149">
        <f>IFERROR(E534/$E$518,0)</f>
        <v>0</v>
      </c>
      <c r="G534" s="150">
        <v>46606</v>
      </c>
      <c r="H534" s="150">
        <v>46606</v>
      </c>
      <c r="I534" s="149">
        <f t="shared" si="254"/>
        <v>0</v>
      </c>
      <c r="J534" s="149">
        <f t="shared" si="254"/>
        <v>0</v>
      </c>
      <c r="K534" s="149">
        <f t="shared" si="254"/>
        <v>0</v>
      </c>
      <c r="L534" s="149">
        <f t="shared" si="254"/>
        <v>0</v>
      </c>
      <c r="M534" s="149">
        <f t="shared" si="254"/>
        <v>0</v>
      </c>
      <c r="N534" s="149">
        <f t="shared" si="254"/>
        <v>0</v>
      </c>
      <c r="O534" s="149">
        <f t="shared" si="254"/>
        <v>0</v>
      </c>
      <c r="P534" s="149">
        <f t="shared" si="254"/>
        <v>0</v>
      </c>
      <c r="Q534" s="149">
        <f t="shared" si="254"/>
        <v>0</v>
      </c>
      <c r="R534" s="149">
        <f t="shared" si="254"/>
        <v>0</v>
      </c>
      <c r="S534" s="149">
        <f t="shared" si="254"/>
        <v>0</v>
      </c>
      <c r="T534" s="149">
        <f t="shared" si="254"/>
        <v>0</v>
      </c>
      <c r="U534" s="149">
        <f t="shared" si="254"/>
        <v>0</v>
      </c>
      <c r="V534" s="149">
        <f t="shared" si="254"/>
        <v>0</v>
      </c>
      <c r="W534" s="149">
        <f t="shared" si="254"/>
        <v>0</v>
      </c>
      <c r="X534" s="149">
        <f t="shared" ref="X534:BO534" si="259">IF($G534=0,0,IF(X$6&lt;$G534,0,IF(X$6&gt;$H534,1,(X$6-$G534+1)/($H534-$G534+1))))</f>
        <v>0</v>
      </c>
      <c r="Y534" s="149">
        <f t="shared" si="259"/>
        <v>0</v>
      </c>
      <c r="Z534" s="149">
        <f t="shared" si="259"/>
        <v>0</v>
      </c>
      <c r="AA534" s="149">
        <f t="shared" si="259"/>
        <v>0</v>
      </c>
      <c r="AB534" s="149">
        <f t="shared" si="259"/>
        <v>0</v>
      </c>
      <c r="AC534" s="149">
        <f t="shared" si="259"/>
        <v>0</v>
      </c>
      <c r="AD534" s="149">
        <f t="shared" si="259"/>
        <v>0</v>
      </c>
      <c r="AE534" s="149">
        <f t="shared" si="259"/>
        <v>0</v>
      </c>
      <c r="AF534" s="149">
        <f t="shared" si="259"/>
        <v>0</v>
      </c>
      <c r="AG534" s="149">
        <f t="shared" si="259"/>
        <v>0</v>
      </c>
      <c r="AH534" s="149">
        <f t="shared" si="259"/>
        <v>0</v>
      </c>
      <c r="AI534" s="149">
        <f t="shared" si="259"/>
        <v>0</v>
      </c>
      <c r="AJ534" s="149">
        <f t="shared" si="259"/>
        <v>0</v>
      </c>
      <c r="AK534" s="149">
        <f t="shared" si="259"/>
        <v>0</v>
      </c>
      <c r="AL534" s="149">
        <f t="shared" si="259"/>
        <v>0</v>
      </c>
      <c r="AM534" s="149">
        <f t="shared" si="259"/>
        <v>0</v>
      </c>
      <c r="AN534" s="149">
        <f t="shared" si="259"/>
        <v>0</v>
      </c>
      <c r="AO534" s="149">
        <f t="shared" si="259"/>
        <v>0</v>
      </c>
      <c r="AP534" s="149">
        <f t="shared" si="259"/>
        <v>0</v>
      </c>
      <c r="AQ534" s="149">
        <f t="shared" si="259"/>
        <v>0</v>
      </c>
      <c r="AR534" s="149">
        <f t="shared" si="259"/>
        <v>0</v>
      </c>
      <c r="AS534" s="149">
        <f t="shared" si="259"/>
        <v>0</v>
      </c>
      <c r="AT534" s="149">
        <f t="shared" si="259"/>
        <v>0</v>
      </c>
      <c r="AU534" s="149">
        <f t="shared" si="259"/>
        <v>0</v>
      </c>
      <c r="AV534" s="149">
        <f t="shared" si="259"/>
        <v>0</v>
      </c>
      <c r="AW534" s="149">
        <f t="shared" si="259"/>
        <v>0</v>
      </c>
      <c r="AX534" s="149">
        <f t="shared" si="259"/>
        <v>0</v>
      </c>
      <c r="AY534" s="149">
        <f t="shared" si="259"/>
        <v>0</v>
      </c>
      <c r="AZ534" s="149">
        <f t="shared" si="259"/>
        <v>0</v>
      </c>
      <c r="BA534" s="149">
        <f t="shared" si="259"/>
        <v>0</v>
      </c>
      <c r="BB534" s="149">
        <f t="shared" si="259"/>
        <v>0</v>
      </c>
      <c r="BC534" s="149">
        <f t="shared" si="259"/>
        <v>0</v>
      </c>
      <c r="BD534" s="149">
        <f t="shared" si="259"/>
        <v>0</v>
      </c>
      <c r="BE534" s="149">
        <f t="shared" si="259"/>
        <v>0</v>
      </c>
      <c r="BF534" s="149">
        <f t="shared" si="259"/>
        <v>0</v>
      </c>
      <c r="BG534" s="149">
        <f t="shared" si="259"/>
        <v>0</v>
      </c>
      <c r="BH534" s="149">
        <f t="shared" si="259"/>
        <v>0</v>
      </c>
      <c r="BI534" s="149">
        <f t="shared" si="259"/>
        <v>0</v>
      </c>
      <c r="BJ534" s="149">
        <f t="shared" si="259"/>
        <v>0</v>
      </c>
      <c r="BK534" s="149">
        <f t="shared" si="259"/>
        <v>0</v>
      </c>
      <c r="BL534" s="149">
        <f t="shared" si="259"/>
        <v>0</v>
      </c>
      <c r="BM534" s="149">
        <f t="shared" si="259"/>
        <v>0</v>
      </c>
      <c r="BN534" s="149">
        <f t="shared" si="259"/>
        <v>1</v>
      </c>
      <c r="BO534" s="149">
        <f t="shared" si="259"/>
        <v>1</v>
      </c>
    </row>
    <row r="535" spans="1:67" ht="15.75" x14ac:dyDescent="0.25">
      <c r="A535" s="112"/>
      <c r="B535" s="139" t="s">
        <v>1672</v>
      </c>
      <c r="C535" s="139" t="s">
        <v>1673</v>
      </c>
      <c r="D535" s="139" t="s">
        <v>38</v>
      </c>
      <c r="E535" s="222">
        <f>SUM(E536:E551)</f>
        <v>5308872732.0543728</v>
      </c>
      <c r="F535" s="140">
        <f>IFERROR(E535/$E$109,0)</f>
        <v>2.9408554574576196E-2</v>
      </c>
      <c r="G535" s="141">
        <v>46452</v>
      </c>
      <c r="H535" s="141">
        <v>46606</v>
      </c>
      <c r="I535" s="140">
        <f>SUMPRODUCT($F536:$F550,I536:I550)</f>
        <v>0</v>
      </c>
      <c r="J535" s="140">
        <f t="shared" ref="J535:BO535" si="260">SUMPRODUCT($F536:$F550,J536:J550)</f>
        <v>0</v>
      </c>
      <c r="K535" s="140">
        <f t="shared" si="260"/>
        <v>0</v>
      </c>
      <c r="L535" s="140">
        <f t="shared" si="260"/>
        <v>0</v>
      </c>
      <c r="M535" s="140">
        <f t="shared" si="260"/>
        <v>0</v>
      </c>
      <c r="N535" s="140">
        <f t="shared" si="260"/>
        <v>0</v>
      </c>
      <c r="O535" s="140">
        <f t="shared" si="260"/>
        <v>0</v>
      </c>
      <c r="P535" s="140">
        <f t="shared" si="260"/>
        <v>0</v>
      </c>
      <c r="Q535" s="140">
        <f t="shared" si="260"/>
        <v>0</v>
      </c>
      <c r="R535" s="140">
        <f t="shared" si="260"/>
        <v>0</v>
      </c>
      <c r="S535" s="140">
        <f t="shared" si="260"/>
        <v>0</v>
      </c>
      <c r="T535" s="140">
        <f t="shared" si="260"/>
        <v>0</v>
      </c>
      <c r="U535" s="140">
        <f t="shared" si="260"/>
        <v>0</v>
      </c>
      <c r="V535" s="140">
        <f t="shared" si="260"/>
        <v>0</v>
      </c>
      <c r="W535" s="140">
        <f t="shared" si="260"/>
        <v>0</v>
      </c>
      <c r="X535" s="140">
        <f t="shared" si="260"/>
        <v>0</v>
      </c>
      <c r="Y535" s="140">
        <f t="shared" si="260"/>
        <v>0</v>
      </c>
      <c r="Z535" s="140">
        <f t="shared" si="260"/>
        <v>0</v>
      </c>
      <c r="AA535" s="140">
        <f t="shared" si="260"/>
        <v>0</v>
      </c>
      <c r="AB535" s="140">
        <f t="shared" si="260"/>
        <v>0</v>
      </c>
      <c r="AC535" s="140">
        <f t="shared" si="260"/>
        <v>0</v>
      </c>
      <c r="AD535" s="140">
        <f t="shared" si="260"/>
        <v>0</v>
      </c>
      <c r="AE535" s="140">
        <f t="shared" si="260"/>
        <v>0</v>
      </c>
      <c r="AF535" s="140">
        <f t="shared" si="260"/>
        <v>0</v>
      </c>
      <c r="AG535" s="140">
        <f t="shared" si="260"/>
        <v>0</v>
      </c>
      <c r="AH535" s="140">
        <f t="shared" si="260"/>
        <v>0</v>
      </c>
      <c r="AI535" s="140">
        <f t="shared" si="260"/>
        <v>0</v>
      </c>
      <c r="AJ535" s="140">
        <f t="shared" si="260"/>
        <v>0</v>
      </c>
      <c r="AK535" s="140">
        <f t="shared" si="260"/>
        <v>0</v>
      </c>
      <c r="AL535" s="140">
        <f t="shared" si="260"/>
        <v>0</v>
      </c>
      <c r="AM535" s="140">
        <f t="shared" si="260"/>
        <v>0</v>
      </c>
      <c r="AN535" s="140">
        <f t="shared" si="260"/>
        <v>0</v>
      </c>
      <c r="AO535" s="140">
        <f t="shared" si="260"/>
        <v>0</v>
      </c>
      <c r="AP535" s="140">
        <f t="shared" si="260"/>
        <v>0</v>
      </c>
      <c r="AQ535" s="140">
        <f t="shared" si="260"/>
        <v>0</v>
      </c>
      <c r="AR535" s="140">
        <f t="shared" si="260"/>
        <v>1.0979778487989068E-2</v>
      </c>
      <c r="AS535" s="140">
        <f t="shared" si="260"/>
        <v>1.5685397839984384E-2</v>
      </c>
      <c r="AT535" s="140">
        <f t="shared" si="260"/>
        <v>1.5685397839984384E-2</v>
      </c>
      <c r="AU535" s="140">
        <f t="shared" si="260"/>
        <v>1.5685397839984384E-2</v>
      </c>
      <c r="AV535" s="140">
        <f t="shared" si="260"/>
        <v>2.8760971566995162E-2</v>
      </c>
      <c r="AW535" s="140">
        <f t="shared" si="260"/>
        <v>7.4974154225142892E-2</v>
      </c>
      <c r="AX535" s="140">
        <f t="shared" si="260"/>
        <v>0.14113064513133328</v>
      </c>
      <c r="AY535" s="140">
        <f t="shared" si="260"/>
        <v>0.20027427996352742</v>
      </c>
      <c r="AZ535" s="140">
        <f t="shared" si="260"/>
        <v>0.28442698011883905</v>
      </c>
      <c r="BA535" s="140">
        <f t="shared" si="260"/>
        <v>0.36857968027415072</v>
      </c>
      <c r="BB535" s="140">
        <f t="shared" si="260"/>
        <v>0.41666693750575734</v>
      </c>
      <c r="BC535" s="140">
        <f t="shared" si="260"/>
        <v>0.41666693750575734</v>
      </c>
      <c r="BD535" s="140">
        <f t="shared" si="260"/>
        <v>0.41666693750575734</v>
      </c>
      <c r="BE535" s="140">
        <f t="shared" si="260"/>
        <v>0.41666693750575734</v>
      </c>
      <c r="BF535" s="140">
        <f t="shared" si="260"/>
        <v>0.64850810003989967</v>
      </c>
      <c r="BG535" s="140">
        <f t="shared" si="260"/>
        <v>0.71026958832829457</v>
      </c>
      <c r="BH535" s="140">
        <f t="shared" si="260"/>
        <v>0.8899644163163547</v>
      </c>
      <c r="BI535" s="140">
        <f t="shared" si="260"/>
        <v>0.99774550409850038</v>
      </c>
      <c r="BJ535" s="140">
        <f t="shared" si="260"/>
        <v>1</v>
      </c>
      <c r="BK535" s="140">
        <f t="shared" si="260"/>
        <v>1</v>
      </c>
      <c r="BL535" s="140">
        <f t="shared" si="260"/>
        <v>1</v>
      </c>
      <c r="BM535" s="140">
        <f t="shared" si="260"/>
        <v>1</v>
      </c>
      <c r="BN535" s="140">
        <f t="shared" si="260"/>
        <v>1</v>
      </c>
      <c r="BO535" s="140">
        <f t="shared" si="260"/>
        <v>1</v>
      </c>
    </row>
    <row r="536" spans="1:67" ht="15.75" x14ac:dyDescent="0.25">
      <c r="A536" s="112"/>
      <c r="B536" s="145" t="s">
        <v>1674</v>
      </c>
      <c r="C536" s="145" t="s">
        <v>1675</v>
      </c>
      <c r="D536" s="145" t="s">
        <v>22</v>
      </c>
      <c r="E536" s="224">
        <f>VLOOKUP(B536,'Cuadro Control'!C579:J2466,8,FALSE)</f>
        <v>83271780.884117648</v>
      </c>
      <c r="F536" s="146">
        <f t="shared" ref="F536:F550" si="261">IFERROR(E536/$E$535,0)</f>
        <v>1.5685397839984384E-2</v>
      </c>
      <c r="G536" s="147">
        <v>46452</v>
      </c>
      <c r="H536" s="147">
        <v>46461</v>
      </c>
      <c r="I536" s="146">
        <f t="shared" ref="I536:X551" si="262">IF($G536=0,0,IF(I$6&lt;$G536,0,IF(I$6&gt;$H536,1,(I$6-$G536+1)/($H536-$G536+1))))</f>
        <v>0</v>
      </c>
      <c r="J536" s="146">
        <f t="shared" si="262"/>
        <v>0</v>
      </c>
      <c r="K536" s="146">
        <f t="shared" si="262"/>
        <v>0</v>
      </c>
      <c r="L536" s="146">
        <f t="shared" si="262"/>
        <v>0</v>
      </c>
      <c r="M536" s="146">
        <f t="shared" si="262"/>
        <v>0</v>
      </c>
      <c r="N536" s="146">
        <f t="shared" si="262"/>
        <v>0</v>
      </c>
      <c r="O536" s="146">
        <f t="shared" si="262"/>
        <v>0</v>
      </c>
      <c r="P536" s="146">
        <f t="shared" si="262"/>
        <v>0</v>
      </c>
      <c r="Q536" s="146">
        <f t="shared" si="262"/>
        <v>0</v>
      </c>
      <c r="R536" s="146">
        <f t="shared" si="262"/>
        <v>0</v>
      </c>
      <c r="S536" s="146">
        <f t="shared" si="262"/>
        <v>0</v>
      </c>
      <c r="T536" s="146">
        <f t="shared" si="262"/>
        <v>0</v>
      </c>
      <c r="U536" s="146">
        <f t="shared" si="262"/>
        <v>0</v>
      </c>
      <c r="V536" s="146">
        <f t="shared" si="262"/>
        <v>0</v>
      </c>
      <c r="W536" s="146">
        <f t="shared" si="262"/>
        <v>0</v>
      </c>
      <c r="X536" s="146">
        <f t="shared" si="262"/>
        <v>0</v>
      </c>
      <c r="Y536" s="146">
        <f t="shared" ref="Y536:BD543" si="263">IF($G536=0,0,IF(Y$6&lt;$G536,0,IF(Y$6&gt;$H536,1,(Y$6-$G536+1)/($H536-$G536+1))))</f>
        <v>0</v>
      </c>
      <c r="Z536" s="146">
        <f t="shared" si="263"/>
        <v>0</v>
      </c>
      <c r="AA536" s="146">
        <f t="shared" si="263"/>
        <v>0</v>
      </c>
      <c r="AB536" s="146">
        <f t="shared" si="263"/>
        <v>0</v>
      </c>
      <c r="AC536" s="146">
        <f t="shared" si="263"/>
        <v>0</v>
      </c>
      <c r="AD536" s="146">
        <f t="shared" si="263"/>
        <v>0</v>
      </c>
      <c r="AE536" s="146">
        <f t="shared" si="263"/>
        <v>0</v>
      </c>
      <c r="AF536" s="146">
        <f t="shared" si="263"/>
        <v>0</v>
      </c>
      <c r="AG536" s="146">
        <f t="shared" si="263"/>
        <v>0</v>
      </c>
      <c r="AH536" s="146">
        <f t="shared" si="263"/>
        <v>0</v>
      </c>
      <c r="AI536" s="146">
        <f t="shared" si="263"/>
        <v>0</v>
      </c>
      <c r="AJ536" s="146">
        <f t="shared" si="263"/>
        <v>0</v>
      </c>
      <c r="AK536" s="146">
        <f t="shared" si="263"/>
        <v>0</v>
      </c>
      <c r="AL536" s="146">
        <f t="shared" si="263"/>
        <v>0</v>
      </c>
      <c r="AM536" s="146">
        <f t="shared" si="263"/>
        <v>0</v>
      </c>
      <c r="AN536" s="146">
        <f t="shared" si="263"/>
        <v>0</v>
      </c>
      <c r="AO536" s="146">
        <f t="shared" si="263"/>
        <v>0</v>
      </c>
      <c r="AP536" s="146">
        <f t="shared" si="263"/>
        <v>0</v>
      </c>
      <c r="AQ536" s="146">
        <f t="shared" si="263"/>
        <v>0</v>
      </c>
      <c r="AR536" s="146">
        <f t="shared" si="263"/>
        <v>0.7</v>
      </c>
      <c r="AS536" s="146">
        <f t="shared" si="263"/>
        <v>1</v>
      </c>
      <c r="AT536" s="146">
        <f t="shared" si="263"/>
        <v>1</v>
      </c>
      <c r="AU536" s="146">
        <f t="shared" si="263"/>
        <v>1</v>
      </c>
      <c r="AV536" s="146">
        <f t="shared" si="263"/>
        <v>1</v>
      </c>
      <c r="AW536" s="146">
        <f t="shared" si="263"/>
        <v>1</v>
      </c>
      <c r="AX536" s="146">
        <f t="shared" si="263"/>
        <v>1</v>
      </c>
      <c r="AY536" s="146">
        <f t="shared" si="263"/>
        <v>1</v>
      </c>
      <c r="AZ536" s="146">
        <f t="shared" si="263"/>
        <v>1</v>
      </c>
      <c r="BA536" s="146">
        <f t="shared" si="263"/>
        <v>1</v>
      </c>
      <c r="BB536" s="146">
        <f t="shared" si="263"/>
        <v>1</v>
      </c>
      <c r="BC536" s="146">
        <f t="shared" si="263"/>
        <v>1</v>
      </c>
      <c r="BD536" s="146">
        <f t="shared" si="263"/>
        <v>1</v>
      </c>
      <c r="BE536" s="146">
        <f t="shared" ref="BE536:BO542" si="264">IF($G536=0,0,IF(BE$6&lt;$G536,0,IF(BE$6&gt;$H536,1,(BE$6-$G536+1)/($H536-$G536+1))))</f>
        <v>1</v>
      </c>
      <c r="BF536" s="146">
        <f t="shared" si="264"/>
        <v>1</v>
      </c>
      <c r="BG536" s="146">
        <f t="shared" si="264"/>
        <v>1</v>
      </c>
      <c r="BH536" s="146">
        <f t="shared" si="264"/>
        <v>1</v>
      </c>
      <c r="BI536" s="146">
        <f t="shared" si="264"/>
        <v>1</v>
      </c>
      <c r="BJ536" s="146">
        <f t="shared" si="264"/>
        <v>1</v>
      </c>
      <c r="BK536" s="146">
        <f t="shared" si="264"/>
        <v>1</v>
      </c>
      <c r="BL536" s="146">
        <f t="shared" si="264"/>
        <v>1</v>
      </c>
      <c r="BM536" s="146">
        <f t="shared" si="264"/>
        <v>1</v>
      </c>
      <c r="BN536" s="146">
        <f t="shared" si="264"/>
        <v>1</v>
      </c>
      <c r="BO536" s="146">
        <f t="shared" si="264"/>
        <v>1</v>
      </c>
    </row>
    <row r="537" spans="1:67" ht="15.75" x14ac:dyDescent="0.25">
      <c r="A537" s="112"/>
      <c r="B537" s="145" t="s">
        <v>1676</v>
      </c>
      <c r="C537" s="145" t="s">
        <v>1677</v>
      </c>
      <c r="D537" s="145" t="s">
        <v>9</v>
      </c>
      <c r="E537" s="224">
        <f>VLOOKUP(B537,'Cuadro Control'!C580:J2467,8,FALSE)</f>
        <v>312374505.66882348</v>
      </c>
      <c r="F537" s="146">
        <f t="shared" si="261"/>
        <v>5.8840081771548515E-2</v>
      </c>
      <c r="G537" s="147">
        <v>46485</v>
      </c>
      <c r="H537" s="147">
        <v>46493</v>
      </c>
      <c r="I537" s="146">
        <f t="shared" si="262"/>
        <v>0</v>
      </c>
      <c r="J537" s="146">
        <f t="shared" si="262"/>
        <v>0</v>
      </c>
      <c r="K537" s="146">
        <f t="shared" si="262"/>
        <v>0</v>
      </c>
      <c r="L537" s="146">
        <f t="shared" si="262"/>
        <v>0</v>
      </c>
      <c r="M537" s="146">
        <f t="shared" si="262"/>
        <v>0</v>
      </c>
      <c r="N537" s="146">
        <f t="shared" si="262"/>
        <v>0</v>
      </c>
      <c r="O537" s="146">
        <f t="shared" si="262"/>
        <v>0</v>
      </c>
      <c r="P537" s="146">
        <f t="shared" si="262"/>
        <v>0</v>
      </c>
      <c r="Q537" s="146">
        <f t="shared" si="262"/>
        <v>0</v>
      </c>
      <c r="R537" s="146">
        <f t="shared" si="262"/>
        <v>0</v>
      </c>
      <c r="S537" s="146">
        <f t="shared" si="262"/>
        <v>0</v>
      </c>
      <c r="T537" s="146">
        <f t="shared" si="262"/>
        <v>0</v>
      </c>
      <c r="U537" s="146">
        <f t="shared" si="262"/>
        <v>0</v>
      </c>
      <c r="V537" s="146">
        <f t="shared" si="262"/>
        <v>0</v>
      </c>
      <c r="W537" s="146">
        <f t="shared" si="262"/>
        <v>0</v>
      </c>
      <c r="X537" s="146">
        <f t="shared" si="262"/>
        <v>0</v>
      </c>
      <c r="Y537" s="146">
        <f t="shared" si="263"/>
        <v>0</v>
      </c>
      <c r="Z537" s="146">
        <f t="shared" si="263"/>
        <v>0</v>
      </c>
      <c r="AA537" s="146">
        <f t="shared" si="263"/>
        <v>0</v>
      </c>
      <c r="AB537" s="146">
        <f t="shared" si="263"/>
        <v>0</v>
      </c>
      <c r="AC537" s="146">
        <f t="shared" si="263"/>
        <v>0</v>
      </c>
      <c r="AD537" s="146">
        <f t="shared" si="263"/>
        <v>0</v>
      </c>
      <c r="AE537" s="146">
        <f t="shared" si="263"/>
        <v>0</v>
      </c>
      <c r="AF537" s="146">
        <f t="shared" si="263"/>
        <v>0</v>
      </c>
      <c r="AG537" s="146">
        <f t="shared" si="263"/>
        <v>0</v>
      </c>
      <c r="AH537" s="146">
        <f t="shared" si="263"/>
        <v>0</v>
      </c>
      <c r="AI537" s="146">
        <f t="shared" si="263"/>
        <v>0</v>
      </c>
      <c r="AJ537" s="146">
        <f t="shared" si="263"/>
        <v>0</v>
      </c>
      <c r="AK537" s="146">
        <f t="shared" si="263"/>
        <v>0</v>
      </c>
      <c r="AL537" s="146">
        <f t="shared" si="263"/>
        <v>0</v>
      </c>
      <c r="AM537" s="146">
        <f t="shared" si="263"/>
        <v>0</v>
      </c>
      <c r="AN537" s="146">
        <f t="shared" si="263"/>
        <v>0</v>
      </c>
      <c r="AO537" s="146">
        <f t="shared" si="263"/>
        <v>0</v>
      </c>
      <c r="AP537" s="146">
        <f t="shared" si="263"/>
        <v>0</v>
      </c>
      <c r="AQ537" s="146">
        <f t="shared" si="263"/>
        <v>0</v>
      </c>
      <c r="AR537" s="146">
        <f t="shared" si="263"/>
        <v>0</v>
      </c>
      <c r="AS537" s="146">
        <f t="shared" si="263"/>
        <v>0</v>
      </c>
      <c r="AT537" s="146">
        <f t="shared" si="263"/>
        <v>0</v>
      </c>
      <c r="AU537" s="146">
        <f t="shared" si="263"/>
        <v>0</v>
      </c>
      <c r="AV537" s="146">
        <f t="shared" si="263"/>
        <v>0.22222222222222221</v>
      </c>
      <c r="AW537" s="146">
        <f t="shared" si="263"/>
        <v>1</v>
      </c>
      <c r="AX537" s="146">
        <f t="shared" si="263"/>
        <v>1</v>
      </c>
      <c r="AY537" s="146">
        <f t="shared" si="263"/>
        <v>1</v>
      </c>
      <c r="AZ537" s="146">
        <f t="shared" si="263"/>
        <v>1</v>
      </c>
      <c r="BA537" s="146">
        <f t="shared" si="263"/>
        <v>1</v>
      </c>
      <c r="BB537" s="146">
        <f t="shared" si="263"/>
        <v>1</v>
      </c>
      <c r="BC537" s="146">
        <f t="shared" si="263"/>
        <v>1</v>
      </c>
      <c r="BD537" s="146">
        <f t="shared" si="263"/>
        <v>1</v>
      </c>
      <c r="BE537" s="146">
        <f t="shared" si="264"/>
        <v>1</v>
      </c>
      <c r="BF537" s="146">
        <f t="shared" si="264"/>
        <v>1</v>
      </c>
      <c r="BG537" s="146">
        <f t="shared" si="264"/>
        <v>1</v>
      </c>
      <c r="BH537" s="146">
        <f t="shared" si="264"/>
        <v>1</v>
      </c>
      <c r="BI537" s="146">
        <f t="shared" si="264"/>
        <v>1</v>
      </c>
      <c r="BJ537" s="146">
        <f t="shared" si="264"/>
        <v>1</v>
      </c>
      <c r="BK537" s="146">
        <f t="shared" si="264"/>
        <v>1</v>
      </c>
      <c r="BL537" s="146">
        <f t="shared" si="264"/>
        <v>1</v>
      </c>
      <c r="BM537" s="146">
        <f t="shared" si="264"/>
        <v>1</v>
      </c>
      <c r="BN537" s="146">
        <f t="shared" si="264"/>
        <v>1</v>
      </c>
      <c r="BO537" s="146">
        <f t="shared" si="264"/>
        <v>1</v>
      </c>
    </row>
    <row r="538" spans="1:67" ht="15.75" x14ac:dyDescent="0.25">
      <c r="A538" s="112"/>
      <c r="B538" s="142" t="s">
        <v>1678</v>
      </c>
      <c r="C538" s="142" t="s">
        <v>1679</v>
      </c>
      <c r="D538" s="142" t="s">
        <v>6</v>
      </c>
      <c r="E538" s="223">
        <f>VLOOKUP(B538,'Cuadro Control'!C581:J2468,8,FALSE)</f>
        <v>9527825.6870364472</v>
      </c>
      <c r="F538" s="143">
        <f t="shared" si="261"/>
        <v>1.794698454439963E-3</v>
      </c>
      <c r="G538" s="144">
        <v>46493</v>
      </c>
      <c r="H538" s="144">
        <v>46496</v>
      </c>
      <c r="I538" s="143">
        <f t="shared" si="262"/>
        <v>0</v>
      </c>
      <c r="J538" s="143">
        <f t="shared" si="262"/>
        <v>0</v>
      </c>
      <c r="K538" s="143">
        <f t="shared" si="262"/>
        <v>0</v>
      </c>
      <c r="L538" s="143">
        <f t="shared" si="262"/>
        <v>0</v>
      </c>
      <c r="M538" s="143">
        <f t="shared" si="262"/>
        <v>0</v>
      </c>
      <c r="N538" s="143">
        <f t="shared" si="262"/>
        <v>0</v>
      </c>
      <c r="O538" s="143">
        <f t="shared" si="262"/>
        <v>0</v>
      </c>
      <c r="P538" s="143">
        <f t="shared" si="262"/>
        <v>0</v>
      </c>
      <c r="Q538" s="143">
        <f t="shared" si="262"/>
        <v>0</v>
      </c>
      <c r="R538" s="143">
        <f t="shared" si="262"/>
        <v>0</v>
      </c>
      <c r="S538" s="143">
        <f t="shared" si="262"/>
        <v>0</v>
      </c>
      <c r="T538" s="143">
        <f t="shared" si="262"/>
        <v>0</v>
      </c>
      <c r="U538" s="143">
        <f t="shared" si="262"/>
        <v>0</v>
      </c>
      <c r="V538" s="143">
        <f t="shared" si="262"/>
        <v>0</v>
      </c>
      <c r="W538" s="143">
        <f t="shared" si="262"/>
        <v>0</v>
      </c>
      <c r="X538" s="143">
        <f t="shared" si="262"/>
        <v>0</v>
      </c>
      <c r="Y538" s="143">
        <f t="shared" si="263"/>
        <v>0</v>
      </c>
      <c r="Z538" s="143">
        <f t="shared" si="263"/>
        <v>0</v>
      </c>
      <c r="AA538" s="143">
        <f t="shared" si="263"/>
        <v>0</v>
      </c>
      <c r="AB538" s="143">
        <f t="shared" si="263"/>
        <v>0</v>
      </c>
      <c r="AC538" s="143">
        <f t="shared" si="263"/>
        <v>0</v>
      </c>
      <c r="AD538" s="143">
        <f t="shared" si="263"/>
        <v>0</v>
      </c>
      <c r="AE538" s="143">
        <f t="shared" si="263"/>
        <v>0</v>
      </c>
      <c r="AF538" s="143">
        <f t="shared" si="263"/>
        <v>0</v>
      </c>
      <c r="AG538" s="143">
        <f t="shared" si="263"/>
        <v>0</v>
      </c>
      <c r="AH538" s="143">
        <f t="shared" si="263"/>
        <v>0</v>
      </c>
      <c r="AI538" s="143">
        <f t="shared" si="263"/>
        <v>0</v>
      </c>
      <c r="AJ538" s="143">
        <f t="shared" si="263"/>
        <v>0</v>
      </c>
      <c r="AK538" s="143">
        <f t="shared" si="263"/>
        <v>0</v>
      </c>
      <c r="AL538" s="143">
        <f t="shared" si="263"/>
        <v>0</v>
      </c>
      <c r="AM538" s="143">
        <f t="shared" si="263"/>
        <v>0</v>
      </c>
      <c r="AN538" s="143">
        <f t="shared" si="263"/>
        <v>0</v>
      </c>
      <c r="AO538" s="143">
        <f t="shared" si="263"/>
        <v>0</v>
      </c>
      <c r="AP538" s="143">
        <f t="shared" si="263"/>
        <v>0</v>
      </c>
      <c r="AQ538" s="143">
        <f t="shared" si="263"/>
        <v>0</v>
      </c>
      <c r="AR538" s="143">
        <f t="shared" si="263"/>
        <v>0</v>
      </c>
      <c r="AS538" s="143">
        <f t="shared" si="263"/>
        <v>0</v>
      </c>
      <c r="AT538" s="143">
        <f t="shared" si="263"/>
        <v>0</v>
      </c>
      <c r="AU538" s="143">
        <f t="shared" si="263"/>
        <v>0</v>
      </c>
      <c r="AV538" s="143">
        <f t="shared" si="263"/>
        <v>0</v>
      </c>
      <c r="AW538" s="143">
        <f t="shared" si="263"/>
        <v>0.25</v>
      </c>
      <c r="AX538" s="143">
        <f t="shared" si="263"/>
        <v>1</v>
      </c>
      <c r="AY538" s="143">
        <f t="shared" si="263"/>
        <v>1</v>
      </c>
      <c r="AZ538" s="143">
        <f t="shared" si="263"/>
        <v>1</v>
      </c>
      <c r="BA538" s="143">
        <f t="shared" si="263"/>
        <v>1</v>
      </c>
      <c r="BB538" s="143">
        <f t="shared" si="263"/>
        <v>1</v>
      </c>
      <c r="BC538" s="143">
        <f t="shared" si="263"/>
        <v>1</v>
      </c>
      <c r="BD538" s="143">
        <f t="shared" si="263"/>
        <v>1</v>
      </c>
      <c r="BE538" s="143">
        <f t="shared" si="264"/>
        <v>1</v>
      </c>
      <c r="BF538" s="143">
        <f t="shared" si="264"/>
        <v>1</v>
      </c>
      <c r="BG538" s="143">
        <f t="shared" si="264"/>
        <v>1</v>
      </c>
      <c r="BH538" s="143">
        <f t="shared" si="264"/>
        <v>1</v>
      </c>
      <c r="BI538" s="143">
        <f t="shared" si="264"/>
        <v>1</v>
      </c>
      <c r="BJ538" s="143">
        <f t="shared" si="264"/>
        <v>1</v>
      </c>
      <c r="BK538" s="143">
        <f t="shared" si="264"/>
        <v>1</v>
      </c>
      <c r="BL538" s="143">
        <f t="shared" si="264"/>
        <v>1</v>
      </c>
      <c r="BM538" s="143">
        <f t="shared" si="264"/>
        <v>1</v>
      </c>
      <c r="BN538" s="143">
        <f t="shared" si="264"/>
        <v>1</v>
      </c>
      <c r="BO538" s="143">
        <f t="shared" si="264"/>
        <v>1</v>
      </c>
    </row>
    <row r="539" spans="1:67" ht="15.75" x14ac:dyDescent="0.25">
      <c r="A539" s="112"/>
      <c r="B539" s="145" t="s">
        <v>1680</v>
      </c>
      <c r="C539" s="145" t="s">
        <v>1681</v>
      </c>
      <c r="D539" s="145" t="s">
        <v>19</v>
      </c>
      <c r="E539" s="224">
        <f>VLOOKUP(B539,'Cuadro Control'!C582:J2469,8,FALSE)</f>
        <v>320494616.71764702</v>
      </c>
      <c r="F539" s="146">
        <f t="shared" si="261"/>
        <v>6.0369617599332674E-2</v>
      </c>
      <c r="G539" s="147">
        <v>46496</v>
      </c>
      <c r="H539" s="147">
        <v>46500</v>
      </c>
      <c r="I539" s="146">
        <f t="shared" si="262"/>
        <v>0</v>
      </c>
      <c r="J539" s="146">
        <f t="shared" si="262"/>
        <v>0</v>
      </c>
      <c r="K539" s="146">
        <f t="shared" si="262"/>
        <v>0</v>
      </c>
      <c r="L539" s="146">
        <f t="shared" si="262"/>
        <v>0</v>
      </c>
      <c r="M539" s="146">
        <f t="shared" si="262"/>
        <v>0</v>
      </c>
      <c r="N539" s="146">
        <f t="shared" si="262"/>
        <v>0</v>
      </c>
      <c r="O539" s="146">
        <f t="shared" si="262"/>
        <v>0</v>
      </c>
      <c r="P539" s="146">
        <f t="shared" si="262"/>
        <v>0</v>
      </c>
      <c r="Q539" s="146">
        <f t="shared" si="262"/>
        <v>0</v>
      </c>
      <c r="R539" s="146">
        <f t="shared" si="262"/>
        <v>0</v>
      </c>
      <c r="S539" s="146">
        <f t="shared" si="262"/>
        <v>0</v>
      </c>
      <c r="T539" s="146">
        <f t="shared" si="262"/>
        <v>0</v>
      </c>
      <c r="U539" s="146">
        <f t="shared" si="262"/>
        <v>0</v>
      </c>
      <c r="V539" s="146">
        <f t="shared" si="262"/>
        <v>0</v>
      </c>
      <c r="W539" s="146">
        <f t="shared" si="262"/>
        <v>0</v>
      </c>
      <c r="X539" s="146">
        <f t="shared" si="262"/>
        <v>0</v>
      </c>
      <c r="Y539" s="146">
        <f t="shared" si="263"/>
        <v>0</v>
      </c>
      <c r="Z539" s="146">
        <f t="shared" si="263"/>
        <v>0</v>
      </c>
      <c r="AA539" s="146">
        <f t="shared" si="263"/>
        <v>0</v>
      </c>
      <c r="AB539" s="146">
        <f t="shared" si="263"/>
        <v>0</v>
      </c>
      <c r="AC539" s="146">
        <f t="shared" si="263"/>
        <v>0</v>
      </c>
      <c r="AD539" s="146">
        <f t="shared" si="263"/>
        <v>0</v>
      </c>
      <c r="AE539" s="146">
        <f t="shared" si="263"/>
        <v>0</v>
      </c>
      <c r="AF539" s="146">
        <f t="shared" si="263"/>
        <v>0</v>
      </c>
      <c r="AG539" s="146">
        <f t="shared" si="263"/>
        <v>0</v>
      </c>
      <c r="AH539" s="146">
        <f t="shared" si="263"/>
        <v>0</v>
      </c>
      <c r="AI539" s="146">
        <f t="shared" si="263"/>
        <v>0</v>
      </c>
      <c r="AJ539" s="146">
        <f t="shared" si="263"/>
        <v>0</v>
      </c>
      <c r="AK539" s="146">
        <f t="shared" si="263"/>
        <v>0</v>
      </c>
      <c r="AL539" s="146">
        <f t="shared" si="263"/>
        <v>0</v>
      </c>
      <c r="AM539" s="146">
        <f t="shared" si="263"/>
        <v>0</v>
      </c>
      <c r="AN539" s="146">
        <f t="shared" si="263"/>
        <v>0</v>
      </c>
      <c r="AO539" s="146">
        <f t="shared" si="263"/>
        <v>0</v>
      </c>
      <c r="AP539" s="146">
        <f t="shared" si="263"/>
        <v>0</v>
      </c>
      <c r="AQ539" s="146">
        <f t="shared" si="263"/>
        <v>0</v>
      </c>
      <c r="AR539" s="146">
        <f t="shared" si="263"/>
        <v>0</v>
      </c>
      <c r="AS539" s="146">
        <f t="shared" si="263"/>
        <v>0</v>
      </c>
      <c r="AT539" s="146">
        <f t="shared" si="263"/>
        <v>0</v>
      </c>
      <c r="AU539" s="146">
        <f t="shared" si="263"/>
        <v>0</v>
      </c>
      <c r="AV539" s="146">
        <f t="shared" si="263"/>
        <v>0</v>
      </c>
      <c r="AW539" s="146">
        <f t="shared" si="263"/>
        <v>0</v>
      </c>
      <c r="AX539" s="146">
        <f t="shared" si="263"/>
        <v>1</v>
      </c>
      <c r="AY539" s="146">
        <f t="shared" si="263"/>
        <v>1</v>
      </c>
      <c r="AZ539" s="146">
        <f t="shared" si="263"/>
        <v>1</v>
      </c>
      <c r="BA539" s="146">
        <f t="shared" si="263"/>
        <v>1</v>
      </c>
      <c r="BB539" s="146">
        <f t="shared" si="263"/>
        <v>1</v>
      </c>
      <c r="BC539" s="146">
        <f t="shared" si="263"/>
        <v>1</v>
      </c>
      <c r="BD539" s="146">
        <f t="shared" si="263"/>
        <v>1</v>
      </c>
      <c r="BE539" s="146">
        <f t="shared" si="264"/>
        <v>1</v>
      </c>
      <c r="BF539" s="146">
        <f t="shared" si="264"/>
        <v>1</v>
      </c>
      <c r="BG539" s="146">
        <f t="shared" si="264"/>
        <v>1</v>
      </c>
      <c r="BH539" s="146">
        <f t="shared" si="264"/>
        <v>1</v>
      </c>
      <c r="BI539" s="146">
        <f t="shared" si="264"/>
        <v>1</v>
      </c>
      <c r="BJ539" s="146">
        <f t="shared" si="264"/>
        <v>1</v>
      </c>
      <c r="BK539" s="146">
        <f t="shared" si="264"/>
        <v>1</v>
      </c>
      <c r="BL539" s="146">
        <f t="shared" si="264"/>
        <v>1</v>
      </c>
      <c r="BM539" s="146">
        <f t="shared" si="264"/>
        <v>1</v>
      </c>
      <c r="BN539" s="146">
        <f t="shared" si="264"/>
        <v>1</v>
      </c>
      <c r="BO539" s="146">
        <f t="shared" si="264"/>
        <v>1</v>
      </c>
    </row>
    <row r="540" spans="1:67" ht="15.75" x14ac:dyDescent="0.25">
      <c r="A540" s="112"/>
      <c r="B540" s="145" t="s">
        <v>1682</v>
      </c>
      <c r="C540" s="145" t="s">
        <v>1683</v>
      </c>
      <c r="D540" s="145" t="s">
        <v>8</v>
      </c>
      <c r="E540" s="224">
        <f>VLOOKUP(B540,'Cuadro Control'!C583:J2470,8,FALSE)</f>
        <v>94303618.549411759</v>
      </c>
      <c r="F540" s="146">
        <f t="shared" si="261"/>
        <v>1.7763397864110998E-2</v>
      </c>
      <c r="G540" s="147">
        <v>46500</v>
      </c>
      <c r="H540" s="147">
        <v>46503</v>
      </c>
      <c r="I540" s="146">
        <f t="shared" si="262"/>
        <v>0</v>
      </c>
      <c r="J540" s="146">
        <f t="shared" si="262"/>
        <v>0</v>
      </c>
      <c r="K540" s="146">
        <f t="shared" si="262"/>
        <v>0</v>
      </c>
      <c r="L540" s="146">
        <f t="shared" si="262"/>
        <v>0</v>
      </c>
      <c r="M540" s="146">
        <f t="shared" si="262"/>
        <v>0</v>
      </c>
      <c r="N540" s="146">
        <f t="shared" si="262"/>
        <v>0</v>
      </c>
      <c r="O540" s="146">
        <f t="shared" si="262"/>
        <v>0</v>
      </c>
      <c r="P540" s="146">
        <f t="shared" si="262"/>
        <v>0</v>
      </c>
      <c r="Q540" s="146">
        <f t="shared" si="262"/>
        <v>0</v>
      </c>
      <c r="R540" s="146">
        <f t="shared" si="262"/>
        <v>0</v>
      </c>
      <c r="S540" s="146">
        <f t="shared" si="262"/>
        <v>0</v>
      </c>
      <c r="T540" s="146">
        <f t="shared" si="262"/>
        <v>0</v>
      </c>
      <c r="U540" s="146">
        <f t="shared" si="262"/>
        <v>0</v>
      </c>
      <c r="V540" s="146">
        <f t="shared" si="262"/>
        <v>0</v>
      </c>
      <c r="W540" s="146">
        <f t="shared" si="262"/>
        <v>0</v>
      </c>
      <c r="X540" s="146">
        <f t="shared" si="262"/>
        <v>0</v>
      </c>
      <c r="Y540" s="146">
        <f t="shared" si="263"/>
        <v>0</v>
      </c>
      <c r="Z540" s="146">
        <f t="shared" si="263"/>
        <v>0</v>
      </c>
      <c r="AA540" s="146">
        <f t="shared" si="263"/>
        <v>0</v>
      </c>
      <c r="AB540" s="146">
        <f t="shared" si="263"/>
        <v>0</v>
      </c>
      <c r="AC540" s="146">
        <f t="shared" si="263"/>
        <v>0</v>
      </c>
      <c r="AD540" s="146">
        <f t="shared" si="263"/>
        <v>0</v>
      </c>
      <c r="AE540" s="146">
        <f t="shared" si="263"/>
        <v>0</v>
      </c>
      <c r="AF540" s="146">
        <f t="shared" si="263"/>
        <v>0</v>
      </c>
      <c r="AG540" s="146">
        <f t="shared" si="263"/>
        <v>0</v>
      </c>
      <c r="AH540" s="146">
        <f t="shared" si="263"/>
        <v>0</v>
      </c>
      <c r="AI540" s="146">
        <f t="shared" si="263"/>
        <v>0</v>
      </c>
      <c r="AJ540" s="146">
        <f t="shared" si="263"/>
        <v>0</v>
      </c>
      <c r="AK540" s="146">
        <f t="shared" si="263"/>
        <v>0</v>
      </c>
      <c r="AL540" s="146">
        <f t="shared" si="263"/>
        <v>0</v>
      </c>
      <c r="AM540" s="146">
        <f t="shared" si="263"/>
        <v>0</v>
      </c>
      <c r="AN540" s="146">
        <f t="shared" si="263"/>
        <v>0</v>
      </c>
      <c r="AO540" s="146">
        <f t="shared" si="263"/>
        <v>0</v>
      </c>
      <c r="AP540" s="146">
        <f t="shared" si="263"/>
        <v>0</v>
      </c>
      <c r="AQ540" s="146">
        <f t="shared" si="263"/>
        <v>0</v>
      </c>
      <c r="AR540" s="146">
        <f t="shared" si="263"/>
        <v>0</v>
      </c>
      <c r="AS540" s="146">
        <f t="shared" si="263"/>
        <v>0</v>
      </c>
      <c r="AT540" s="146">
        <f t="shared" si="263"/>
        <v>0</v>
      </c>
      <c r="AU540" s="146">
        <f t="shared" si="263"/>
        <v>0</v>
      </c>
      <c r="AV540" s="146">
        <f t="shared" si="263"/>
        <v>0</v>
      </c>
      <c r="AW540" s="146">
        <f t="shared" si="263"/>
        <v>0</v>
      </c>
      <c r="AX540" s="146">
        <f t="shared" si="263"/>
        <v>0.25</v>
      </c>
      <c r="AY540" s="146">
        <f t="shared" si="263"/>
        <v>1</v>
      </c>
      <c r="AZ540" s="146">
        <f t="shared" si="263"/>
        <v>1</v>
      </c>
      <c r="BA540" s="146">
        <f t="shared" si="263"/>
        <v>1</v>
      </c>
      <c r="BB540" s="146">
        <f t="shared" si="263"/>
        <v>1</v>
      </c>
      <c r="BC540" s="146">
        <f t="shared" si="263"/>
        <v>1</v>
      </c>
      <c r="BD540" s="146">
        <f t="shared" si="263"/>
        <v>1</v>
      </c>
      <c r="BE540" s="146">
        <f t="shared" si="264"/>
        <v>1</v>
      </c>
      <c r="BF540" s="146">
        <f t="shared" si="264"/>
        <v>1</v>
      </c>
      <c r="BG540" s="146">
        <f t="shared" si="264"/>
        <v>1</v>
      </c>
      <c r="BH540" s="146">
        <f t="shared" si="264"/>
        <v>1</v>
      </c>
      <c r="BI540" s="146">
        <f t="shared" si="264"/>
        <v>1</v>
      </c>
      <c r="BJ540" s="146">
        <f t="shared" si="264"/>
        <v>1</v>
      </c>
      <c r="BK540" s="146">
        <f t="shared" si="264"/>
        <v>1</v>
      </c>
      <c r="BL540" s="146">
        <f t="shared" si="264"/>
        <v>1</v>
      </c>
      <c r="BM540" s="146">
        <f t="shared" si="264"/>
        <v>1</v>
      </c>
      <c r="BN540" s="146">
        <f t="shared" si="264"/>
        <v>1</v>
      </c>
      <c r="BO540" s="146">
        <f t="shared" si="264"/>
        <v>1</v>
      </c>
    </row>
    <row r="541" spans="1:67" ht="15.75" x14ac:dyDescent="0.25">
      <c r="A541" s="112"/>
      <c r="B541" s="145" t="s">
        <v>1684</v>
      </c>
      <c r="C541" s="145" t="s">
        <v>1685</v>
      </c>
      <c r="D541" s="145" t="s">
        <v>26</v>
      </c>
      <c r="E541" s="224">
        <f>VLOOKUP(B541,'Cuadro Control'!C584:J2471,8,FALSE)</f>
        <v>179436034.15411764</v>
      </c>
      <c r="F541" s="146">
        <f t="shared" si="261"/>
        <v>3.3799272126209236E-2</v>
      </c>
      <c r="G541" s="147">
        <v>46503</v>
      </c>
      <c r="H541" s="147">
        <v>46507</v>
      </c>
      <c r="I541" s="146">
        <f t="shared" si="262"/>
        <v>0</v>
      </c>
      <c r="J541" s="146">
        <f t="shared" si="262"/>
        <v>0</v>
      </c>
      <c r="K541" s="146">
        <f t="shared" si="262"/>
        <v>0</v>
      </c>
      <c r="L541" s="146">
        <f t="shared" si="262"/>
        <v>0</v>
      </c>
      <c r="M541" s="146">
        <f t="shared" si="262"/>
        <v>0</v>
      </c>
      <c r="N541" s="146">
        <f t="shared" si="262"/>
        <v>0</v>
      </c>
      <c r="O541" s="146">
        <f t="shared" si="262"/>
        <v>0</v>
      </c>
      <c r="P541" s="146">
        <f t="shared" si="262"/>
        <v>0</v>
      </c>
      <c r="Q541" s="146">
        <f t="shared" si="262"/>
        <v>0</v>
      </c>
      <c r="R541" s="146">
        <f t="shared" si="262"/>
        <v>0</v>
      </c>
      <c r="S541" s="146">
        <f t="shared" si="262"/>
        <v>0</v>
      </c>
      <c r="T541" s="146">
        <f t="shared" si="262"/>
        <v>0</v>
      </c>
      <c r="U541" s="146">
        <f t="shared" si="262"/>
        <v>0</v>
      </c>
      <c r="V541" s="146">
        <f t="shared" si="262"/>
        <v>0</v>
      </c>
      <c r="W541" s="146">
        <f t="shared" si="262"/>
        <v>0</v>
      </c>
      <c r="X541" s="146">
        <f t="shared" si="262"/>
        <v>0</v>
      </c>
      <c r="Y541" s="146">
        <f t="shared" si="263"/>
        <v>0</v>
      </c>
      <c r="Z541" s="146">
        <f t="shared" si="263"/>
        <v>0</v>
      </c>
      <c r="AA541" s="146">
        <f t="shared" si="263"/>
        <v>0</v>
      </c>
      <c r="AB541" s="146">
        <f t="shared" si="263"/>
        <v>0</v>
      </c>
      <c r="AC541" s="146">
        <f t="shared" si="263"/>
        <v>0</v>
      </c>
      <c r="AD541" s="146">
        <f t="shared" si="263"/>
        <v>0</v>
      </c>
      <c r="AE541" s="146">
        <f t="shared" si="263"/>
        <v>0</v>
      </c>
      <c r="AF541" s="146">
        <f t="shared" si="263"/>
        <v>0</v>
      </c>
      <c r="AG541" s="146">
        <f t="shared" si="263"/>
        <v>0</v>
      </c>
      <c r="AH541" s="146">
        <f t="shared" si="263"/>
        <v>0</v>
      </c>
      <c r="AI541" s="146">
        <f t="shared" si="263"/>
        <v>0</v>
      </c>
      <c r="AJ541" s="146">
        <f t="shared" si="263"/>
        <v>0</v>
      </c>
      <c r="AK541" s="146">
        <f t="shared" si="263"/>
        <v>0</v>
      </c>
      <c r="AL541" s="146">
        <f t="shared" si="263"/>
        <v>0</v>
      </c>
      <c r="AM541" s="146">
        <f t="shared" si="263"/>
        <v>0</v>
      </c>
      <c r="AN541" s="146">
        <f t="shared" si="263"/>
        <v>0</v>
      </c>
      <c r="AO541" s="146">
        <f t="shared" si="263"/>
        <v>0</v>
      </c>
      <c r="AP541" s="146">
        <f t="shared" si="263"/>
        <v>0</v>
      </c>
      <c r="AQ541" s="146">
        <f t="shared" si="263"/>
        <v>0</v>
      </c>
      <c r="AR541" s="146">
        <f t="shared" si="263"/>
        <v>0</v>
      </c>
      <c r="AS541" s="146">
        <f t="shared" si="263"/>
        <v>0</v>
      </c>
      <c r="AT541" s="146">
        <f t="shared" si="263"/>
        <v>0</v>
      </c>
      <c r="AU541" s="146">
        <f t="shared" si="263"/>
        <v>0</v>
      </c>
      <c r="AV541" s="146">
        <f t="shared" si="263"/>
        <v>0</v>
      </c>
      <c r="AW541" s="146">
        <f t="shared" si="263"/>
        <v>0</v>
      </c>
      <c r="AX541" s="146">
        <f t="shared" si="263"/>
        <v>0</v>
      </c>
      <c r="AY541" s="146">
        <f t="shared" si="263"/>
        <v>1</v>
      </c>
      <c r="AZ541" s="146">
        <f t="shared" si="263"/>
        <v>1</v>
      </c>
      <c r="BA541" s="146">
        <f t="shared" si="263"/>
        <v>1</v>
      </c>
      <c r="BB541" s="146">
        <f t="shared" si="263"/>
        <v>1</v>
      </c>
      <c r="BC541" s="146">
        <f t="shared" si="263"/>
        <v>1</v>
      </c>
      <c r="BD541" s="146">
        <f t="shared" si="263"/>
        <v>1</v>
      </c>
      <c r="BE541" s="146">
        <f t="shared" si="264"/>
        <v>1</v>
      </c>
      <c r="BF541" s="146">
        <f t="shared" si="264"/>
        <v>1</v>
      </c>
      <c r="BG541" s="146">
        <f t="shared" si="264"/>
        <v>1</v>
      </c>
      <c r="BH541" s="146">
        <f t="shared" si="264"/>
        <v>1</v>
      </c>
      <c r="BI541" s="146">
        <f t="shared" si="264"/>
        <v>1</v>
      </c>
      <c r="BJ541" s="146">
        <f t="shared" si="264"/>
        <v>1</v>
      </c>
      <c r="BK541" s="146">
        <f t="shared" si="264"/>
        <v>1</v>
      </c>
      <c r="BL541" s="146">
        <f t="shared" si="264"/>
        <v>1</v>
      </c>
      <c r="BM541" s="146">
        <f t="shared" si="264"/>
        <v>1</v>
      </c>
      <c r="BN541" s="146">
        <f t="shared" si="264"/>
        <v>1</v>
      </c>
      <c r="BO541" s="146">
        <f t="shared" si="264"/>
        <v>1</v>
      </c>
    </row>
    <row r="542" spans="1:67" ht="15.75" x14ac:dyDescent="0.25">
      <c r="A542" s="112"/>
      <c r="B542" s="145" t="s">
        <v>1686</v>
      </c>
      <c r="C542" s="145" t="s">
        <v>1687</v>
      </c>
      <c r="D542" s="145" t="s">
        <v>730</v>
      </c>
      <c r="E542" s="224">
        <f>VLOOKUP(B542,'Cuadro Control'!C585:J2472,8,FALSE)</f>
        <v>1212623361.2117648</v>
      </c>
      <c r="F542" s="146">
        <f t="shared" si="261"/>
        <v>0.22841447185013161</v>
      </c>
      <c r="G542" s="147">
        <v>46507</v>
      </c>
      <c r="H542" s="147">
        <v>46525</v>
      </c>
      <c r="I542" s="146">
        <f t="shared" si="262"/>
        <v>0</v>
      </c>
      <c r="J542" s="146">
        <f t="shared" si="262"/>
        <v>0</v>
      </c>
      <c r="K542" s="146">
        <f t="shared" si="262"/>
        <v>0</v>
      </c>
      <c r="L542" s="146">
        <f t="shared" si="262"/>
        <v>0</v>
      </c>
      <c r="M542" s="146">
        <f t="shared" si="262"/>
        <v>0</v>
      </c>
      <c r="N542" s="146">
        <f t="shared" si="262"/>
        <v>0</v>
      </c>
      <c r="O542" s="146">
        <f t="shared" si="262"/>
        <v>0</v>
      </c>
      <c r="P542" s="146">
        <f t="shared" si="262"/>
        <v>0</v>
      </c>
      <c r="Q542" s="146">
        <f t="shared" si="262"/>
        <v>0</v>
      </c>
      <c r="R542" s="146">
        <f t="shared" si="262"/>
        <v>0</v>
      </c>
      <c r="S542" s="146">
        <f t="shared" si="262"/>
        <v>0</v>
      </c>
      <c r="T542" s="146">
        <f t="shared" si="262"/>
        <v>0</v>
      </c>
      <c r="U542" s="146">
        <f t="shared" si="262"/>
        <v>0</v>
      </c>
      <c r="V542" s="146">
        <f t="shared" si="262"/>
        <v>0</v>
      </c>
      <c r="W542" s="146">
        <f t="shared" si="262"/>
        <v>0</v>
      </c>
      <c r="X542" s="146">
        <f t="shared" si="262"/>
        <v>0</v>
      </c>
      <c r="Y542" s="146">
        <f t="shared" si="263"/>
        <v>0</v>
      </c>
      <c r="Z542" s="146">
        <f t="shared" si="263"/>
        <v>0</v>
      </c>
      <c r="AA542" s="146">
        <f t="shared" si="263"/>
        <v>0</v>
      </c>
      <c r="AB542" s="146">
        <f t="shared" si="263"/>
        <v>0</v>
      </c>
      <c r="AC542" s="146">
        <f t="shared" si="263"/>
        <v>0</v>
      </c>
      <c r="AD542" s="146">
        <f t="shared" si="263"/>
        <v>0</v>
      </c>
      <c r="AE542" s="146">
        <f t="shared" si="263"/>
        <v>0</v>
      </c>
      <c r="AF542" s="146">
        <f t="shared" si="263"/>
        <v>0</v>
      </c>
      <c r="AG542" s="146">
        <f t="shared" si="263"/>
        <v>0</v>
      </c>
      <c r="AH542" s="146">
        <f t="shared" si="263"/>
        <v>0</v>
      </c>
      <c r="AI542" s="146">
        <f t="shared" si="263"/>
        <v>0</v>
      </c>
      <c r="AJ542" s="146">
        <f t="shared" si="263"/>
        <v>0</v>
      </c>
      <c r="AK542" s="146">
        <f t="shared" si="263"/>
        <v>0</v>
      </c>
      <c r="AL542" s="146">
        <f t="shared" si="263"/>
        <v>0</v>
      </c>
      <c r="AM542" s="146">
        <f t="shared" si="263"/>
        <v>0</v>
      </c>
      <c r="AN542" s="146">
        <f t="shared" si="263"/>
        <v>0</v>
      </c>
      <c r="AO542" s="146">
        <f t="shared" si="263"/>
        <v>0</v>
      </c>
      <c r="AP542" s="146">
        <f t="shared" si="263"/>
        <v>0</v>
      </c>
      <c r="AQ542" s="146">
        <f t="shared" si="263"/>
        <v>0</v>
      </c>
      <c r="AR542" s="146">
        <f t="shared" si="263"/>
        <v>0</v>
      </c>
      <c r="AS542" s="146">
        <f t="shared" si="263"/>
        <v>0</v>
      </c>
      <c r="AT542" s="146">
        <f t="shared" si="263"/>
        <v>0</v>
      </c>
      <c r="AU542" s="146">
        <f t="shared" si="263"/>
        <v>0</v>
      </c>
      <c r="AV542" s="146">
        <f t="shared" si="263"/>
        <v>0</v>
      </c>
      <c r="AW542" s="146">
        <f t="shared" si="263"/>
        <v>0</v>
      </c>
      <c r="AX542" s="146">
        <f t="shared" si="263"/>
        <v>0</v>
      </c>
      <c r="AY542" s="146">
        <f t="shared" si="263"/>
        <v>5.2631578947368418E-2</v>
      </c>
      <c r="AZ542" s="146">
        <f t="shared" si="263"/>
        <v>0.42105263157894735</v>
      </c>
      <c r="BA542" s="146">
        <f t="shared" si="263"/>
        <v>0.78947368421052633</v>
      </c>
      <c r="BB542" s="146">
        <f t="shared" si="263"/>
        <v>1</v>
      </c>
      <c r="BC542" s="146">
        <f t="shared" si="263"/>
        <v>1</v>
      </c>
      <c r="BD542" s="146">
        <f t="shared" si="263"/>
        <v>1</v>
      </c>
      <c r="BE542" s="146">
        <f t="shared" si="264"/>
        <v>1</v>
      </c>
      <c r="BF542" s="146">
        <f t="shared" si="264"/>
        <v>1</v>
      </c>
      <c r="BG542" s="146">
        <f t="shared" si="264"/>
        <v>1</v>
      </c>
      <c r="BH542" s="146">
        <f t="shared" si="264"/>
        <v>1</v>
      </c>
      <c r="BI542" s="146">
        <f t="shared" si="264"/>
        <v>1</v>
      </c>
      <c r="BJ542" s="146">
        <f t="shared" si="264"/>
        <v>1</v>
      </c>
      <c r="BK542" s="146">
        <f t="shared" si="264"/>
        <v>1</v>
      </c>
      <c r="BL542" s="146">
        <f t="shared" si="264"/>
        <v>1</v>
      </c>
      <c r="BM542" s="146">
        <f t="shared" si="264"/>
        <v>1</v>
      </c>
      <c r="BN542" s="146">
        <f t="shared" si="264"/>
        <v>1</v>
      </c>
      <c r="BO542" s="146">
        <f t="shared" si="264"/>
        <v>1</v>
      </c>
    </row>
    <row r="543" spans="1:67" ht="15.75" x14ac:dyDescent="0.25">
      <c r="A543" s="112"/>
      <c r="B543" s="145" t="s">
        <v>1688</v>
      </c>
      <c r="C543" s="145" t="s">
        <v>1689</v>
      </c>
      <c r="D543" s="145" t="s">
        <v>6</v>
      </c>
      <c r="E543" s="224">
        <f>VLOOKUP(B543,'Cuadro Control'!C586:J2473,8,FALSE)</f>
        <v>0</v>
      </c>
      <c r="F543" s="146">
        <f t="shared" si="261"/>
        <v>0</v>
      </c>
      <c r="G543" s="147">
        <v>46548</v>
      </c>
      <c r="H543" s="147">
        <v>46550</v>
      </c>
      <c r="I543" s="146">
        <f t="shared" si="262"/>
        <v>0</v>
      </c>
      <c r="J543" s="146">
        <f t="shared" si="262"/>
        <v>0</v>
      </c>
      <c r="K543" s="146">
        <f t="shared" si="262"/>
        <v>0</v>
      </c>
      <c r="L543" s="146">
        <f t="shared" si="262"/>
        <v>0</v>
      </c>
      <c r="M543" s="146">
        <f t="shared" si="262"/>
        <v>0</v>
      </c>
      <c r="N543" s="146">
        <f t="shared" si="262"/>
        <v>0</v>
      </c>
      <c r="O543" s="146">
        <f t="shared" si="262"/>
        <v>0</v>
      </c>
      <c r="P543" s="146">
        <f t="shared" si="262"/>
        <v>0</v>
      </c>
      <c r="Q543" s="146">
        <f t="shared" si="262"/>
        <v>0</v>
      </c>
      <c r="R543" s="146">
        <f t="shared" si="262"/>
        <v>0</v>
      </c>
      <c r="S543" s="146">
        <f t="shared" si="262"/>
        <v>0</v>
      </c>
      <c r="T543" s="146">
        <f t="shared" si="262"/>
        <v>0</v>
      </c>
      <c r="U543" s="146">
        <f t="shared" si="262"/>
        <v>0</v>
      </c>
      <c r="V543" s="146">
        <f t="shared" si="262"/>
        <v>0</v>
      </c>
      <c r="W543" s="146">
        <f t="shared" si="262"/>
        <v>0</v>
      </c>
      <c r="X543" s="146">
        <f t="shared" si="262"/>
        <v>0</v>
      </c>
      <c r="Y543" s="146">
        <f t="shared" si="263"/>
        <v>0</v>
      </c>
      <c r="Z543" s="146">
        <f t="shared" si="263"/>
        <v>0</v>
      </c>
      <c r="AA543" s="146">
        <f t="shared" si="263"/>
        <v>0</v>
      </c>
      <c r="AB543" s="146">
        <f t="shared" si="263"/>
        <v>0</v>
      </c>
      <c r="AC543" s="146">
        <f t="shared" si="263"/>
        <v>0</v>
      </c>
      <c r="AD543" s="146">
        <f t="shared" si="263"/>
        <v>0</v>
      </c>
      <c r="AE543" s="146">
        <f t="shared" si="263"/>
        <v>0</v>
      </c>
      <c r="AF543" s="146">
        <f t="shared" si="263"/>
        <v>0</v>
      </c>
      <c r="AG543" s="146">
        <f t="shared" si="263"/>
        <v>0</v>
      </c>
      <c r="AH543" s="146">
        <f t="shared" si="263"/>
        <v>0</v>
      </c>
      <c r="AI543" s="146">
        <f t="shared" si="263"/>
        <v>0</v>
      </c>
      <c r="AJ543" s="146">
        <f t="shared" si="263"/>
        <v>0</v>
      </c>
      <c r="AK543" s="146">
        <f t="shared" si="263"/>
        <v>0</v>
      </c>
      <c r="AL543" s="146">
        <f t="shared" si="263"/>
        <v>0</v>
      </c>
      <c r="AM543" s="146">
        <f t="shared" si="263"/>
        <v>0</v>
      </c>
      <c r="AN543" s="146">
        <f t="shared" si="263"/>
        <v>0</v>
      </c>
      <c r="AO543" s="146">
        <f t="shared" si="263"/>
        <v>0</v>
      </c>
      <c r="AP543" s="146">
        <f t="shared" si="263"/>
        <v>0</v>
      </c>
      <c r="AQ543" s="146">
        <f t="shared" si="263"/>
        <v>0</v>
      </c>
      <c r="AR543" s="146">
        <f t="shared" si="263"/>
        <v>0</v>
      </c>
      <c r="AS543" s="146">
        <f t="shared" si="263"/>
        <v>0</v>
      </c>
      <c r="AT543" s="146">
        <f t="shared" si="263"/>
        <v>0</v>
      </c>
      <c r="AU543" s="146">
        <f t="shared" si="263"/>
        <v>0</v>
      </c>
      <c r="AV543" s="146">
        <f t="shared" si="263"/>
        <v>0</v>
      </c>
      <c r="AW543" s="146">
        <f t="shared" si="263"/>
        <v>0</v>
      </c>
      <c r="AX543" s="146">
        <f t="shared" si="263"/>
        <v>0</v>
      </c>
      <c r="AY543" s="146">
        <f t="shared" si="263"/>
        <v>0</v>
      </c>
      <c r="AZ543" s="146">
        <f t="shared" si="263"/>
        <v>0</v>
      </c>
      <c r="BA543" s="146">
        <f t="shared" si="263"/>
        <v>0</v>
      </c>
      <c r="BB543" s="146">
        <f t="shared" si="263"/>
        <v>0</v>
      </c>
      <c r="BC543" s="146">
        <f t="shared" si="263"/>
        <v>0</v>
      </c>
      <c r="BD543" s="146">
        <f t="shared" ref="BD543:BO550" si="265">IF($G543=0,0,IF(BD$6&lt;$G543,0,IF(BD$6&gt;$H543,1,(BD$6-$G543+1)/($H543-$G543+1))))</f>
        <v>0</v>
      </c>
      <c r="BE543" s="146">
        <f t="shared" si="265"/>
        <v>0.66666666666666663</v>
      </c>
      <c r="BF543" s="146">
        <f t="shared" si="265"/>
        <v>1</v>
      </c>
      <c r="BG543" s="146">
        <f t="shared" si="265"/>
        <v>1</v>
      </c>
      <c r="BH543" s="146">
        <f t="shared" si="265"/>
        <v>1</v>
      </c>
      <c r="BI543" s="146">
        <f t="shared" si="265"/>
        <v>1</v>
      </c>
      <c r="BJ543" s="146">
        <f t="shared" si="265"/>
        <v>1</v>
      </c>
      <c r="BK543" s="146">
        <f t="shared" si="265"/>
        <v>1</v>
      </c>
      <c r="BL543" s="146">
        <f t="shared" si="265"/>
        <v>1</v>
      </c>
      <c r="BM543" s="146">
        <f t="shared" si="265"/>
        <v>1</v>
      </c>
      <c r="BN543" s="146">
        <f t="shared" si="265"/>
        <v>1</v>
      </c>
      <c r="BO543" s="146">
        <f t="shared" si="265"/>
        <v>1</v>
      </c>
    </row>
    <row r="544" spans="1:67" ht="31.5" x14ac:dyDescent="0.25">
      <c r="A544" s="112"/>
      <c r="B544" s="148" t="s">
        <v>1690</v>
      </c>
      <c r="C544" s="148" t="s">
        <v>1691</v>
      </c>
      <c r="D544" s="148" t="s">
        <v>3</v>
      </c>
      <c r="E544" s="225">
        <f>VLOOKUP(B544,'Cuadro Control'!C587:J2474,8,FALSE)</f>
        <v>0</v>
      </c>
      <c r="F544" s="149">
        <f t="shared" si="261"/>
        <v>0</v>
      </c>
      <c r="G544" s="150">
        <v>46550</v>
      </c>
      <c r="H544" s="150">
        <v>46550</v>
      </c>
      <c r="I544" s="149">
        <f t="shared" si="262"/>
        <v>0</v>
      </c>
      <c r="J544" s="149">
        <f t="shared" si="262"/>
        <v>0</v>
      </c>
      <c r="K544" s="149">
        <f t="shared" si="262"/>
        <v>0</v>
      </c>
      <c r="L544" s="149">
        <f t="shared" si="262"/>
        <v>0</v>
      </c>
      <c r="M544" s="149">
        <f t="shared" si="262"/>
        <v>0</v>
      </c>
      <c r="N544" s="149">
        <f t="shared" si="262"/>
        <v>0</v>
      </c>
      <c r="O544" s="149">
        <f t="shared" si="262"/>
        <v>0</v>
      </c>
      <c r="P544" s="149">
        <f t="shared" si="262"/>
        <v>0</v>
      </c>
      <c r="Q544" s="149">
        <f t="shared" si="262"/>
        <v>0</v>
      </c>
      <c r="R544" s="149">
        <f t="shared" si="262"/>
        <v>0</v>
      </c>
      <c r="S544" s="149">
        <f t="shared" si="262"/>
        <v>0</v>
      </c>
      <c r="T544" s="149">
        <f t="shared" si="262"/>
        <v>0</v>
      </c>
      <c r="U544" s="149">
        <f t="shared" si="262"/>
        <v>0</v>
      </c>
      <c r="V544" s="149">
        <f t="shared" si="262"/>
        <v>0</v>
      </c>
      <c r="W544" s="149">
        <f t="shared" si="262"/>
        <v>0</v>
      </c>
      <c r="X544" s="149">
        <f t="shared" si="262"/>
        <v>0</v>
      </c>
      <c r="Y544" s="149">
        <f t="shared" ref="Y544:BD550" si="266">IF($G544=0,0,IF(Y$6&lt;$G544,0,IF(Y$6&gt;$H544,1,(Y$6-$G544+1)/($H544-$G544+1))))</f>
        <v>0</v>
      </c>
      <c r="Z544" s="149">
        <f t="shared" si="266"/>
        <v>0</v>
      </c>
      <c r="AA544" s="149">
        <f t="shared" si="266"/>
        <v>0</v>
      </c>
      <c r="AB544" s="149">
        <f t="shared" si="266"/>
        <v>0</v>
      </c>
      <c r="AC544" s="149">
        <f t="shared" si="266"/>
        <v>0</v>
      </c>
      <c r="AD544" s="149">
        <f t="shared" si="266"/>
        <v>0</v>
      </c>
      <c r="AE544" s="149">
        <f t="shared" si="266"/>
        <v>0</v>
      </c>
      <c r="AF544" s="149">
        <f t="shared" si="266"/>
        <v>0</v>
      </c>
      <c r="AG544" s="149">
        <f t="shared" si="266"/>
        <v>0</v>
      </c>
      <c r="AH544" s="149">
        <f t="shared" si="266"/>
        <v>0</v>
      </c>
      <c r="AI544" s="149">
        <f t="shared" si="266"/>
        <v>0</v>
      </c>
      <c r="AJ544" s="149">
        <f t="shared" si="266"/>
        <v>0</v>
      </c>
      <c r="AK544" s="149">
        <f t="shared" si="266"/>
        <v>0</v>
      </c>
      <c r="AL544" s="149">
        <f t="shared" si="266"/>
        <v>0</v>
      </c>
      <c r="AM544" s="149">
        <f t="shared" si="266"/>
        <v>0</v>
      </c>
      <c r="AN544" s="149">
        <f t="shared" si="266"/>
        <v>0</v>
      </c>
      <c r="AO544" s="149">
        <f t="shared" si="266"/>
        <v>0</v>
      </c>
      <c r="AP544" s="149">
        <f t="shared" si="266"/>
        <v>0</v>
      </c>
      <c r="AQ544" s="149">
        <f t="shared" si="266"/>
        <v>0</v>
      </c>
      <c r="AR544" s="149">
        <f t="shared" si="266"/>
        <v>0</v>
      </c>
      <c r="AS544" s="149">
        <f t="shared" si="266"/>
        <v>0</v>
      </c>
      <c r="AT544" s="149">
        <f t="shared" si="266"/>
        <v>0</v>
      </c>
      <c r="AU544" s="149">
        <f t="shared" si="266"/>
        <v>0</v>
      </c>
      <c r="AV544" s="149">
        <f t="shared" si="266"/>
        <v>0</v>
      </c>
      <c r="AW544" s="149">
        <f t="shared" si="266"/>
        <v>0</v>
      </c>
      <c r="AX544" s="149">
        <f t="shared" si="266"/>
        <v>0</v>
      </c>
      <c r="AY544" s="149">
        <f t="shared" si="266"/>
        <v>0</v>
      </c>
      <c r="AZ544" s="149">
        <f t="shared" si="266"/>
        <v>0</v>
      </c>
      <c r="BA544" s="149">
        <f t="shared" si="266"/>
        <v>0</v>
      </c>
      <c r="BB544" s="149">
        <f t="shared" si="266"/>
        <v>0</v>
      </c>
      <c r="BC544" s="149">
        <f t="shared" si="266"/>
        <v>0</v>
      </c>
      <c r="BD544" s="149">
        <f t="shared" si="266"/>
        <v>0</v>
      </c>
      <c r="BE544" s="149">
        <f t="shared" si="265"/>
        <v>0</v>
      </c>
      <c r="BF544" s="149">
        <f t="shared" si="265"/>
        <v>1</v>
      </c>
      <c r="BG544" s="149">
        <f t="shared" si="265"/>
        <v>1</v>
      </c>
      <c r="BH544" s="149">
        <f t="shared" si="265"/>
        <v>1</v>
      </c>
      <c r="BI544" s="149">
        <f t="shared" si="265"/>
        <v>1</v>
      </c>
      <c r="BJ544" s="149">
        <f t="shared" si="265"/>
        <v>1</v>
      </c>
      <c r="BK544" s="149">
        <f t="shared" si="265"/>
        <v>1</v>
      </c>
      <c r="BL544" s="149">
        <f t="shared" si="265"/>
        <v>1</v>
      </c>
      <c r="BM544" s="149">
        <f t="shared" si="265"/>
        <v>1</v>
      </c>
      <c r="BN544" s="149">
        <f t="shared" si="265"/>
        <v>1</v>
      </c>
      <c r="BO544" s="149">
        <f t="shared" si="265"/>
        <v>1</v>
      </c>
    </row>
    <row r="545" spans="1:67" ht="15.75" x14ac:dyDescent="0.25">
      <c r="A545" s="112"/>
      <c r="B545" s="145" t="s">
        <v>1692</v>
      </c>
      <c r="C545" s="145" t="s">
        <v>1693</v>
      </c>
      <c r="D545" s="145" t="s">
        <v>8</v>
      </c>
      <c r="E545" s="224">
        <f>VLOOKUP(B545,'Cuadro Control'!C588:J2475,8,FALSE)</f>
        <v>1230815225.9452939</v>
      </c>
      <c r="F545" s="146">
        <f t="shared" si="261"/>
        <v>0.2318411625341423</v>
      </c>
      <c r="G545" s="147">
        <v>46550</v>
      </c>
      <c r="H545" s="147">
        <v>46552</v>
      </c>
      <c r="I545" s="146">
        <f t="shared" si="262"/>
        <v>0</v>
      </c>
      <c r="J545" s="146">
        <f t="shared" si="262"/>
        <v>0</v>
      </c>
      <c r="K545" s="146">
        <f t="shared" si="262"/>
        <v>0</v>
      </c>
      <c r="L545" s="146">
        <f t="shared" si="262"/>
        <v>0</v>
      </c>
      <c r="M545" s="146">
        <f t="shared" si="262"/>
        <v>0</v>
      </c>
      <c r="N545" s="146">
        <f t="shared" si="262"/>
        <v>0</v>
      </c>
      <c r="O545" s="146">
        <f t="shared" si="262"/>
        <v>0</v>
      </c>
      <c r="P545" s="146">
        <f t="shared" si="262"/>
        <v>0</v>
      </c>
      <c r="Q545" s="146">
        <f t="shared" si="262"/>
        <v>0</v>
      </c>
      <c r="R545" s="146">
        <f t="shared" si="262"/>
        <v>0</v>
      </c>
      <c r="S545" s="146">
        <f t="shared" si="262"/>
        <v>0</v>
      </c>
      <c r="T545" s="146">
        <f t="shared" si="262"/>
        <v>0</v>
      </c>
      <c r="U545" s="146">
        <f t="shared" si="262"/>
        <v>0</v>
      </c>
      <c r="V545" s="146">
        <f t="shared" si="262"/>
        <v>0</v>
      </c>
      <c r="W545" s="146">
        <f t="shared" si="262"/>
        <v>0</v>
      </c>
      <c r="X545" s="146">
        <f t="shared" si="262"/>
        <v>0</v>
      </c>
      <c r="Y545" s="146">
        <f t="shared" si="266"/>
        <v>0</v>
      </c>
      <c r="Z545" s="146">
        <f t="shared" si="266"/>
        <v>0</v>
      </c>
      <c r="AA545" s="146">
        <f t="shared" si="266"/>
        <v>0</v>
      </c>
      <c r="AB545" s="146">
        <f t="shared" si="266"/>
        <v>0</v>
      </c>
      <c r="AC545" s="146">
        <f t="shared" si="266"/>
        <v>0</v>
      </c>
      <c r="AD545" s="146">
        <f t="shared" si="266"/>
        <v>0</v>
      </c>
      <c r="AE545" s="146">
        <f t="shared" si="266"/>
        <v>0</v>
      </c>
      <c r="AF545" s="146">
        <f t="shared" si="266"/>
        <v>0</v>
      </c>
      <c r="AG545" s="146">
        <f t="shared" si="266"/>
        <v>0</v>
      </c>
      <c r="AH545" s="146">
        <f t="shared" si="266"/>
        <v>0</v>
      </c>
      <c r="AI545" s="146">
        <f t="shared" si="266"/>
        <v>0</v>
      </c>
      <c r="AJ545" s="146">
        <f t="shared" si="266"/>
        <v>0</v>
      </c>
      <c r="AK545" s="146">
        <f t="shared" si="266"/>
        <v>0</v>
      </c>
      <c r="AL545" s="146">
        <f t="shared" si="266"/>
        <v>0</v>
      </c>
      <c r="AM545" s="146">
        <f t="shared" si="266"/>
        <v>0</v>
      </c>
      <c r="AN545" s="146">
        <f t="shared" si="266"/>
        <v>0</v>
      </c>
      <c r="AO545" s="146">
        <f t="shared" si="266"/>
        <v>0</v>
      </c>
      <c r="AP545" s="146">
        <f t="shared" si="266"/>
        <v>0</v>
      </c>
      <c r="AQ545" s="146">
        <f t="shared" si="266"/>
        <v>0</v>
      </c>
      <c r="AR545" s="146">
        <f t="shared" si="266"/>
        <v>0</v>
      </c>
      <c r="AS545" s="146">
        <f t="shared" si="266"/>
        <v>0</v>
      </c>
      <c r="AT545" s="146">
        <f t="shared" si="266"/>
        <v>0</v>
      </c>
      <c r="AU545" s="146">
        <f t="shared" si="266"/>
        <v>0</v>
      </c>
      <c r="AV545" s="146">
        <f t="shared" si="266"/>
        <v>0</v>
      </c>
      <c r="AW545" s="146">
        <f t="shared" si="266"/>
        <v>0</v>
      </c>
      <c r="AX545" s="146">
        <f t="shared" si="266"/>
        <v>0</v>
      </c>
      <c r="AY545" s="146">
        <f t="shared" si="266"/>
        <v>0</v>
      </c>
      <c r="AZ545" s="146">
        <f t="shared" si="266"/>
        <v>0</v>
      </c>
      <c r="BA545" s="146">
        <f t="shared" si="266"/>
        <v>0</v>
      </c>
      <c r="BB545" s="146">
        <f t="shared" si="266"/>
        <v>0</v>
      </c>
      <c r="BC545" s="146">
        <f t="shared" si="266"/>
        <v>0</v>
      </c>
      <c r="BD545" s="146">
        <f t="shared" si="266"/>
        <v>0</v>
      </c>
      <c r="BE545" s="146">
        <f t="shared" si="265"/>
        <v>0</v>
      </c>
      <c r="BF545" s="146">
        <f t="shared" si="265"/>
        <v>1</v>
      </c>
      <c r="BG545" s="146">
        <f t="shared" si="265"/>
        <v>1</v>
      </c>
      <c r="BH545" s="146">
        <f t="shared" si="265"/>
        <v>1</v>
      </c>
      <c r="BI545" s="146">
        <f t="shared" si="265"/>
        <v>1</v>
      </c>
      <c r="BJ545" s="146">
        <f t="shared" si="265"/>
        <v>1</v>
      </c>
      <c r="BK545" s="146">
        <f t="shared" si="265"/>
        <v>1</v>
      </c>
      <c r="BL545" s="146">
        <f t="shared" si="265"/>
        <v>1</v>
      </c>
      <c r="BM545" s="146">
        <f t="shared" si="265"/>
        <v>1</v>
      </c>
      <c r="BN545" s="146">
        <f t="shared" si="265"/>
        <v>1</v>
      </c>
      <c r="BO545" s="146">
        <f t="shared" si="265"/>
        <v>1</v>
      </c>
    </row>
    <row r="546" spans="1:67" ht="15.75" x14ac:dyDescent="0.25">
      <c r="A546" s="112"/>
      <c r="B546" s="145" t="s">
        <v>1694</v>
      </c>
      <c r="C546" s="145" t="s">
        <v>1695</v>
      </c>
      <c r="D546" s="145" t="s">
        <v>26</v>
      </c>
      <c r="E546" s="224">
        <f>VLOOKUP(B546,'Cuadro Control'!C589:J2476,8,FALSE)</f>
        <v>0</v>
      </c>
      <c r="F546" s="146">
        <f t="shared" si="261"/>
        <v>0</v>
      </c>
      <c r="G546" s="147">
        <v>46552</v>
      </c>
      <c r="H546" s="147">
        <v>46560</v>
      </c>
      <c r="I546" s="146">
        <f t="shared" si="262"/>
        <v>0</v>
      </c>
      <c r="J546" s="146">
        <f t="shared" si="262"/>
        <v>0</v>
      </c>
      <c r="K546" s="146">
        <f t="shared" si="262"/>
        <v>0</v>
      </c>
      <c r="L546" s="146">
        <f t="shared" si="262"/>
        <v>0</v>
      </c>
      <c r="M546" s="146">
        <f t="shared" si="262"/>
        <v>0</v>
      </c>
      <c r="N546" s="146">
        <f t="shared" si="262"/>
        <v>0</v>
      </c>
      <c r="O546" s="146">
        <f t="shared" si="262"/>
        <v>0</v>
      </c>
      <c r="P546" s="146">
        <f t="shared" si="262"/>
        <v>0</v>
      </c>
      <c r="Q546" s="146">
        <f t="shared" si="262"/>
        <v>0</v>
      </c>
      <c r="R546" s="146">
        <f t="shared" si="262"/>
        <v>0</v>
      </c>
      <c r="S546" s="146">
        <f t="shared" si="262"/>
        <v>0</v>
      </c>
      <c r="T546" s="146">
        <f t="shared" si="262"/>
        <v>0</v>
      </c>
      <c r="U546" s="146">
        <f t="shared" si="262"/>
        <v>0</v>
      </c>
      <c r="V546" s="146">
        <f t="shared" si="262"/>
        <v>0</v>
      </c>
      <c r="W546" s="146">
        <f t="shared" si="262"/>
        <v>0</v>
      </c>
      <c r="X546" s="146">
        <f t="shared" si="262"/>
        <v>0</v>
      </c>
      <c r="Y546" s="146">
        <f t="shared" si="266"/>
        <v>0</v>
      </c>
      <c r="Z546" s="146">
        <f t="shared" si="266"/>
        <v>0</v>
      </c>
      <c r="AA546" s="146">
        <f t="shared" si="266"/>
        <v>0</v>
      </c>
      <c r="AB546" s="146">
        <f t="shared" si="266"/>
        <v>0</v>
      </c>
      <c r="AC546" s="146">
        <f t="shared" si="266"/>
        <v>0</v>
      </c>
      <c r="AD546" s="146">
        <f t="shared" si="266"/>
        <v>0</v>
      </c>
      <c r="AE546" s="146">
        <f t="shared" si="266"/>
        <v>0</v>
      </c>
      <c r="AF546" s="146">
        <f t="shared" si="266"/>
        <v>0</v>
      </c>
      <c r="AG546" s="146">
        <f t="shared" si="266"/>
        <v>0</v>
      </c>
      <c r="AH546" s="146">
        <f t="shared" si="266"/>
        <v>0</v>
      </c>
      <c r="AI546" s="146">
        <f t="shared" si="266"/>
        <v>0</v>
      </c>
      <c r="AJ546" s="146">
        <f t="shared" si="266"/>
        <v>0</v>
      </c>
      <c r="AK546" s="146">
        <f t="shared" si="266"/>
        <v>0</v>
      </c>
      <c r="AL546" s="146">
        <f t="shared" si="266"/>
        <v>0</v>
      </c>
      <c r="AM546" s="146">
        <f t="shared" si="266"/>
        <v>0</v>
      </c>
      <c r="AN546" s="146">
        <f t="shared" si="266"/>
        <v>0</v>
      </c>
      <c r="AO546" s="146">
        <f t="shared" si="266"/>
        <v>0</v>
      </c>
      <c r="AP546" s="146">
        <f t="shared" si="266"/>
        <v>0</v>
      </c>
      <c r="AQ546" s="146">
        <f t="shared" si="266"/>
        <v>0</v>
      </c>
      <c r="AR546" s="146">
        <f t="shared" si="266"/>
        <v>0</v>
      </c>
      <c r="AS546" s="146">
        <f t="shared" si="266"/>
        <v>0</v>
      </c>
      <c r="AT546" s="146">
        <f t="shared" si="266"/>
        <v>0</v>
      </c>
      <c r="AU546" s="146">
        <f t="shared" si="266"/>
        <v>0</v>
      </c>
      <c r="AV546" s="146">
        <f t="shared" si="266"/>
        <v>0</v>
      </c>
      <c r="AW546" s="146">
        <f t="shared" si="266"/>
        <v>0</v>
      </c>
      <c r="AX546" s="146">
        <f t="shared" si="266"/>
        <v>0</v>
      </c>
      <c r="AY546" s="146">
        <f t="shared" si="266"/>
        <v>0</v>
      </c>
      <c r="AZ546" s="146">
        <f t="shared" si="266"/>
        <v>0</v>
      </c>
      <c r="BA546" s="146">
        <f t="shared" si="266"/>
        <v>0</v>
      </c>
      <c r="BB546" s="146">
        <f t="shared" si="266"/>
        <v>0</v>
      </c>
      <c r="BC546" s="146">
        <f t="shared" si="266"/>
        <v>0</v>
      </c>
      <c r="BD546" s="146">
        <f t="shared" si="266"/>
        <v>0</v>
      </c>
      <c r="BE546" s="146">
        <f t="shared" si="265"/>
        <v>0</v>
      </c>
      <c r="BF546" s="146">
        <f t="shared" si="265"/>
        <v>0.55555555555555558</v>
      </c>
      <c r="BG546" s="146">
        <f t="shared" si="265"/>
        <v>1</v>
      </c>
      <c r="BH546" s="146">
        <f t="shared" si="265"/>
        <v>1</v>
      </c>
      <c r="BI546" s="146">
        <f t="shared" si="265"/>
        <v>1</v>
      </c>
      <c r="BJ546" s="146">
        <f t="shared" si="265"/>
        <v>1</v>
      </c>
      <c r="BK546" s="146">
        <f t="shared" si="265"/>
        <v>1</v>
      </c>
      <c r="BL546" s="146">
        <f t="shared" si="265"/>
        <v>1</v>
      </c>
      <c r="BM546" s="146">
        <f t="shared" si="265"/>
        <v>1</v>
      </c>
      <c r="BN546" s="146">
        <f t="shared" si="265"/>
        <v>1</v>
      </c>
      <c r="BO546" s="146">
        <f t="shared" si="265"/>
        <v>1</v>
      </c>
    </row>
    <row r="547" spans="1:67" ht="15.75" x14ac:dyDescent="0.25">
      <c r="A547" s="112"/>
      <c r="B547" s="145" t="s">
        <v>1696</v>
      </c>
      <c r="C547" s="145" t="s">
        <v>2077</v>
      </c>
      <c r="D547" s="145" t="s">
        <v>6</v>
      </c>
      <c r="E547" s="224">
        <f>VLOOKUP(B547,'Cuadro Control'!C590:J2477,8,FALSE)</f>
        <v>52736347.43270281</v>
      </c>
      <c r="F547" s="146">
        <f t="shared" si="261"/>
        <v>9.933624348213644E-3</v>
      </c>
      <c r="G547" s="147">
        <v>46560</v>
      </c>
      <c r="H547" s="147">
        <v>46562</v>
      </c>
      <c r="I547" s="146">
        <f t="shared" si="262"/>
        <v>0</v>
      </c>
      <c r="J547" s="146">
        <f t="shared" si="262"/>
        <v>0</v>
      </c>
      <c r="K547" s="146">
        <f t="shared" si="262"/>
        <v>0</v>
      </c>
      <c r="L547" s="146">
        <f t="shared" si="262"/>
        <v>0</v>
      </c>
      <c r="M547" s="146">
        <f t="shared" si="262"/>
        <v>0</v>
      </c>
      <c r="N547" s="146">
        <f t="shared" si="262"/>
        <v>0</v>
      </c>
      <c r="O547" s="146">
        <f t="shared" si="262"/>
        <v>0</v>
      </c>
      <c r="P547" s="146">
        <f t="shared" si="262"/>
        <v>0</v>
      </c>
      <c r="Q547" s="146">
        <f t="shared" si="262"/>
        <v>0</v>
      </c>
      <c r="R547" s="146">
        <f t="shared" si="262"/>
        <v>0</v>
      </c>
      <c r="S547" s="146">
        <f t="shared" si="262"/>
        <v>0</v>
      </c>
      <c r="T547" s="146">
        <f t="shared" si="262"/>
        <v>0</v>
      </c>
      <c r="U547" s="146">
        <f t="shared" si="262"/>
        <v>0</v>
      </c>
      <c r="V547" s="146">
        <f t="shared" si="262"/>
        <v>0</v>
      </c>
      <c r="W547" s="146">
        <f t="shared" si="262"/>
        <v>0</v>
      </c>
      <c r="X547" s="146">
        <f t="shared" si="262"/>
        <v>0</v>
      </c>
      <c r="Y547" s="146">
        <f t="shared" si="266"/>
        <v>0</v>
      </c>
      <c r="Z547" s="146">
        <f t="shared" si="266"/>
        <v>0</v>
      </c>
      <c r="AA547" s="146">
        <f t="shared" si="266"/>
        <v>0</v>
      </c>
      <c r="AB547" s="146">
        <f t="shared" si="266"/>
        <v>0</v>
      </c>
      <c r="AC547" s="146">
        <f t="shared" si="266"/>
        <v>0</v>
      </c>
      <c r="AD547" s="146">
        <f t="shared" si="266"/>
        <v>0</v>
      </c>
      <c r="AE547" s="146">
        <f t="shared" si="266"/>
        <v>0</v>
      </c>
      <c r="AF547" s="146">
        <f t="shared" si="266"/>
        <v>0</v>
      </c>
      <c r="AG547" s="146">
        <f t="shared" si="266"/>
        <v>0</v>
      </c>
      <c r="AH547" s="146">
        <f t="shared" si="266"/>
        <v>0</v>
      </c>
      <c r="AI547" s="146">
        <f t="shared" si="266"/>
        <v>0</v>
      </c>
      <c r="AJ547" s="146">
        <f t="shared" si="266"/>
        <v>0</v>
      </c>
      <c r="AK547" s="146">
        <f t="shared" si="266"/>
        <v>0</v>
      </c>
      <c r="AL547" s="146">
        <f t="shared" si="266"/>
        <v>0</v>
      </c>
      <c r="AM547" s="146">
        <f t="shared" si="266"/>
        <v>0</v>
      </c>
      <c r="AN547" s="146">
        <f t="shared" si="266"/>
        <v>0</v>
      </c>
      <c r="AO547" s="146">
        <f t="shared" si="266"/>
        <v>0</v>
      </c>
      <c r="AP547" s="146">
        <f t="shared" si="266"/>
        <v>0</v>
      </c>
      <c r="AQ547" s="146">
        <f t="shared" si="266"/>
        <v>0</v>
      </c>
      <c r="AR547" s="146">
        <f t="shared" si="266"/>
        <v>0</v>
      </c>
      <c r="AS547" s="146">
        <f t="shared" si="266"/>
        <v>0</v>
      </c>
      <c r="AT547" s="146">
        <f t="shared" si="266"/>
        <v>0</v>
      </c>
      <c r="AU547" s="146">
        <f t="shared" si="266"/>
        <v>0</v>
      </c>
      <c r="AV547" s="146">
        <f t="shared" si="266"/>
        <v>0</v>
      </c>
      <c r="AW547" s="146">
        <f t="shared" si="266"/>
        <v>0</v>
      </c>
      <c r="AX547" s="146">
        <f t="shared" si="266"/>
        <v>0</v>
      </c>
      <c r="AY547" s="146">
        <f t="shared" si="266"/>
        <v>0</v>
      </c>
      <c r="AZ547" s="146">
        <f t="shared" si="266"/>
        <v>0</v>
      </c>
      <c r="BA547" s="146">
        <f t="shared" si="266"/>
        <v>0</v>
      </c>
      <c r="BB547" s="146">
        <f t="shared" si="266"/>
        <v>0</v>
      </c>
      <c r="BC547" s="146">
        <f t="shared" si="266"/>
        <v>0</v>
      </c>
      <c r="BD547" s="146">
        <f t="shared" si="266"/>
        <v>0</v>
      </c>
      <c r="BE547" s="146">
        <f t="shared" si="265"/>
        <v>0</v>
      </c>
      <c r="BF547" s="146">
        <f t="shared" si="265"/>
        <v>0</v>
      </c>
      <c r="BG547" s="146">
        <f t="shared" si="265"/>
        <v>1</v>
      </c>
      <c r="BH547" s="146">
        <f t="shared" si="265"/>
        <v>1</v>
      </c>
      <c r="BI547" s="146">
        <f t="shared" si="265"/>
        <v>1</v>
      </c>
      <c r="BJ547" s="146">
        <f t="shared" si="265"/>
        <v>1</v>
      </c>
      <c r="BK547" s="146">
        <f t="shared" si="265"/>
        <v>1</v>
      </c>
      <c r="BL547" s="146">
        <f t="shared" si="265"/>
        <v>1</v>
      </c>
      <c r="BM547" s="146">
        <f t="shared" si="265"/>
        <v>1</v>
      </c>
      <c r="BN547" s="146">
        <f t="shared" si="265"/>
        <v>1</v>
      </c>
      <c r="BO547" s="146">
        <f t="shared" si="265"/>
        <v>1</v>
      </c>
    </row>
    <row r="548" spans="1:67" ht="31.5" x14ac:dyDescent="0.25">
      <c r="A548" s="112"/>
      <c r="B548" s="145" t="s">
        <v>1697</v>
      </c>
      <c r="C548" s="145" t="s">
        <v>1698</v>
      </c>
      <c r="D548" s="145" t="s">
        <v>19</v>
      </c>
      <c r="E548" s="224">
        <f>VLOOKUP(B548,'Cuadro Control'!C591:J2478,8,FALSE)</f>
        <v>46410609.014634147</v>
      </c>
      <c r="F548" s="146">
        <f t="shared" si="261"/>
        <v>8.742083556535862E-3</v>
      </c>
      <c r="G548" s="147">
        <v>46562</v>
      </c>
      <c r="H548" s="147">
        <v>46564</v>
      </c>
      <c r="I548" s="146">
        <f t="shared" si="262"/>
        <v>0</v>
      </c>
      <c r="J548" s="146">
        <f t="shared" si="262"/>
        <v>0</v>
      </c>
      <c r="K548" s="146">
        <f t="shared" si="262"/>
        <v>0</v>
      </c>
      <c r="L548" s="146">
        <f t="shared" si="262"/>
        <v>0</v>
      </c>
      <c r="M548" s="146">
        <f t="shared" si="262"/>
        <v>0</v>
      </c>
      <c r="N548" s="146">
        <f t="shared" si="262"/>
        <v>0</v>
      </c>
      <c r="O548" s="146">
        <f t="shared" si="262"/>
        <v>0</v>
      </c>
      <c r="P548" s="146">
        <f t="shared" si="262"/>
        <v>0</v>
      </c>
      <c r="Q548" s="146">
        <f t="shared" si="262"/>
        <v>0</v>
      </c>
      <c r="R548" s="146">
        <f t="shared" si="262"/>
        <v>0</v>
      </c>
      <c r="S548" s="146">
        <f t="shared" si="262"/>
        <v>0</v>
      </c>
      <c r="T548" s="146">
        <f t="shared" si="262"/>
        <v>0</v>
      </c>
      <c r="U548" s="146">
        <f t="shared" si="262"/>
        <v>0</v>
      </c>
      <c r="V548" s="146">
        <f t="shared" si="262"/>
        <v>0</v>
      </c>
      <c r="W548" s="146">
        <f t="shared" si="262"/>
        <v>0</v>
      </c>
      <c r="X548" s="146">
        <f t="shared" si="262"/>
        <v>0</v>
      </c>
      <c r="Y548" s="146">
        <f t="shared" si="266"/>
        <v>0</v>
      </c>
      <c r="Z548" s="146">
        <f t="shared" si="266"/>
        <v>0</v>
      </c>
      <c r="AA548" s="146">
        <f t="shared" si="266"/>
        <v>0</v>
      </c>
      <c r="AB548" s="146">
        <f t="shared" si="266"/>
        <v>0</v>
      </c>
      <c r="AC548" s="146">
        <f t="shared" si="266"/>
        <v>0</v>
      </c>
      <c r="AD548" s="146">
        <f t="shared" si="266"/>
        <v>0</v>
      </c>
      <c r="AE548" s="146">
        <f t="shared" si="266"/>
        <v>0</v>
      </c>
      <c r="AF548" s="146">
        <f t="shared" si="266"/>
        <v>0</v>
      </c>
      <c r="AG548" s="146">
        <f t="shared" si="266"/>
        <v>0</v>
      </c>
      <c r="AH548" s="146">
        <f t="shared" si="266"/>
        <v>0</v>
      </c>
      <c r="AI548" s="146">
        <f t="shared" si="266"/>
        <v>0</v>
      </c>
      <c r="AJ548" s="146">
        <f t="shared" si="266"/>
        <v>0</v>
      </c>
      <c r="AK548" s="146">
        <f t="shared" si="266"/>
        <v>0</v>
      </c>
      <c r="AL548" s="146">
        <f t="shared" si="266"/>
        <v>0</v>
      </c>
      <c r="AM548" s="146">
        <f t="shared" si="266"/>
        <v>0</v>
      </c>
      <c r="AN548" s="146">
        <f t="shared" si="266"/>
        <v>0</v>
      </c>
      <c r="AO548" s="146">
        <f t="shared" si="266"/>
        <v>0</v>
      </c>
      <c r="AP548" s="146">
        <f t="shared" si="266"/>
        <v>0</v>
      </c>
      <c r="AQ548" s="146">
        <f t="shared" si="266"/>
        <v>0</v>
      </c>
      <c r="AR548" s="146">
        <f t="shared" si="266"/>
        <v>0</v>
      </c>
      <c r="AS548" s="146">
        <f t="shared" si="266"/>
        <v>0</v>
      </c>
      <c r="AT548" s="146">
        <f t="shared" si="266"/>
        <v>0</v>
      </c>
      <c r="AU548" s="146">
        <f t="shared" si="266"/>
        <v>0</v>
      </c>
      <c r="AV548" s="146">
        <f t="shared" si="266"/>
        <v>0</v>
      </c>
      <c r="AW548" s="146">
        <f t="shared" si="266"/>
        <v>0</v>
      </c>
      <c r="AX548" s="146">
        <f t="shared" si="266"/>
        <v>0</v>
      </c>
      <c r="AY548" s="146">
        <f t="shared" si="266"/>
        <v>0</v>
      </c>
      <c r="AZ548" s="146">
        <f t="shared" si="266"/>
        <v>0</v>
      </c>
      <c r="BA548" s="146">
        <f t="shared" si="266"/>
        <v>0</v>
      </c>
      <c r="BB548" s="146">
        <f t="shared" si="266"/>
        <v>0</v>
      </c>
      <c r="BC548" s="146">
        <f t="shared" si="266"/>
        <v>0</v>
      </c>
      <c r="BD548" s="146">
        <f t="shared" si="266"/>
        <v>0</v>
      </c>
      <c r="BE548" s="146">
        <f t="shared" si="265"/>
        <v>0</v>
      </c>
      <c r="BF548" s="146">
        <f t="shared" si="265"/>
        <v>0</v>
      </c>
      <c r="BG548" s="146">
        <f t="shared" si="265"/>
        <v>0.66666666666666663</v>
      </c>
      <c r="BH548" s="146">
        <f t="shared" si="265"/>
        <v>1</v>
      </c>
      <c r="BI548" s="146">
        <f t="shared" si="265"/>
        <v>1</v>
      </c>
      <c r="BJ548" s="146">
        <f t="shared" si="265"/>
        <v>1</v>
      </c>
      <c r="BK548" s="146">
        <f t="shared" si="265"/>
        <v>1</v>
      </c>
      <c r="BL548" s="146">
        <f t="shared" si="265"/>
        <v>1</v>
      </c>
      <c r="BM548" s="146">
        <f t="shared" si="265"/>
        <v>1</v>
      </c>
      <c r="BN548" s="146">
        <f t="shared" si="265"/>
        <v>1</v>
      </c>
      <c r="BO548" s="146">
        <f t="shared" si="265"/>
        <v>1</v>
      </c>
    </row>
    <row r="549" spans="1:67" ht="15.75" x14ac:dyDescent="0.25">
      <c r="A549" s="112"/>
      <c r="B549" s="145" t="s">
        <v>1699</v>
      </c>
      <c r="C549" s="145" t="s">
        <v>1700</v>
      </c>
      <c r="D549" s="145" t="s">
        <v>9</v>
      </c>
      <c r="E549" s="224">
        <f>VLOOKUP(B549,'Cuadro Control'!C592:J2479,8,FALSE)</f>
        <v>1587346329.5488234</v>
      </c>
      <c r="F549" s="146">
        <f t="shared" si="261"/>
        <v>0.29899875353285565</v>
      </c>
      <c r="G549" s="147">
        <v>46562</v>
      </c>
      <c r="H549" s="147">
        <v>46574</v>
      </c>
      <c r="I549" s="146">
        <f t="shared" si="262"/>
        <v>0</v>
      </c>
      <c r="J549" s="146">
        <f t="shared" si="262"/>
        <v>0</v>
      </c>
      <c r="K549" s="146">
        <f t="shared" si="262"/>
        <v>0</v>
      </c>
      <c r="L549" s="146">
        <f t="shared" si="262"/>
        <v>0</v>
      </c>
      <c r="M549" s="146">
        <f t="shared" si="262"/>
        <v>0</v>
      </c>
      <c r="N549" s="146">
        <f t="shared" si="262"/>
        <v>0</v>
      </c>
      <c r="O549" s="146">
        <f t="shared" si="262"/>
        <v>0</v>
      </c>
      <c r="P549" s="146">
        <f t="shared" si="262"/>
        <v>0</v>
      </c>
      <c r="Q549" s="146">
        <f t="shared" si="262"/>
        <v>0</v>
      </c>
      <c r="R549" s="146">
        <f t="shared" si="262"/>
        <v>0</v>
      </c>
      <c r="S549" s="146">
        <f t="shared" si="262"/>
        <v>0</v>
      </c>
      <c r="T549" s="146">
        <f t="shared" si="262"/>
        <v>0</v>
      </c>
      <c r="U549" s="146">
        <f t="shared" si="262"/>
        <v>0</v>
      </c>
      <c r="V549" s="146">
        <f t="shared" si="262"/>
        <v>0</v>
      </c>
      <c r="W549" s="146">
        <f t="shared" si="262"/>
        <v>0</v>
      </c>
      <c r="X549" s="146">
        <f t="shared" si="262"/>
        <v>0</v>
      </c>
      <c r="Y549" s="146">
        <f t="shared" si="266"/>
        <v>0</v>
      </c>
      <c r="Z549" s="146">
        <f t="shared" si="266"/>
        <v>0</v>
      </c>
      <c r="AA549" s="146">
        <f t="shared" si="266"/>
        <v>0</v>
      </c>
      <c r="AB549" s="146">
        <f t="shared" si="266"/>
        <v>0</v>
      </c>
      <c r="AC549" s="146">
        <f t="shared" si="266"/>
        <v>0</v>
      </c>
      <c r="AD549" s="146">
        <f t="shared" si="266"/>
        <v>0</v>
      </c>
      <c r="AE549" s="146">
        <f t="shared" si="266"/>
        <v>0</v>
      </c>
      <c r="AF549" s="146">
        <f t="shared" si="266"/>
        <v>0</v>
      </c>
      <c r="AG549" s="146">
        <f t="shared" si="266"/>
        <v>0</v>
      </c>
      <c r="AH549" s="146">
        <f t="shared" si="266"/>
        <v>0</v>
      </c>
      <c r="AI549" s="146">
        <f t="shared" si="266"/>
        <v>0</v>
      </c>
      <c r="AJ549" s="146">
        <f t="shared" si="266"/>
        <v>0</v>
      </c>
      <c r="AK549" s="146">
        <f t="shared" si="266"/>
        <v>0</v>
      </c>
      <c r="AL549" s="146">
        <f t="shared" si="266"/>
        <v>0</v>
      </c>
      <c r="AM549" s="146">
        <f t="shared" si="266"/>
        <v>0</v>
      </c>
      <c r="AN549" s="146">
        <f t="shared" si="266"/>
        <v>0</v>
      </c>
      <c r="AO549" s="146">
        <f t="shared" si="266"/>
        <v>0</v>
      </c>
      <c r="AP549" s="146">
        <f t="shared" si="266"/>
        <v>0</v>
      </c>
      <c r="AQ549" s="146">
        <f t="shared" si="266"/>
        <v>0</v>
      </c>
      <c r="AR549" s="146">
        <f t="shared" si="266"/>
        <v>0</v>
      </c>
      <c r="AS549" s="146">
        <f t="shared" si="266"/>
        <v>0</v>
      </c>
      <c r="AT549" s="146">
        <f t="shared" si="266"/>
        <v>0</v>
      </c>
      <c r="AU549" s="146">
        <f t="shared" si="266"/>
        <v>0</v>
      </c>
      <c r="AV549" s="146">
        <f t="shared" si="266"/>
        <v>0</v>
      </c>
      <c r="AW549" s="146">
        <f t="shared" si="266"/>
        <v>0</v>
      </c>
      <c r="AX549" s="146">
        <f t="shared" si="266"/>
        <v>0</v>
      </c>
      <c r="AY549" s="146">
        <f t="shared" si="266"/>
        <v>0</v>
      </c>
      <c r="AZ549" s="146">
        <f t="shared" si="266"/>
        <v>0</v>
      </c>
      <c r="BA549" s="146">
        <f t="shared" si="266"/>
        <v>0</v>
      </c>
      <c r="BB549" s="146">
        <f t="shared" si="266"/>
        <v>0</v>
      </c>
      <c r="BC549" s="146">
        <f t="shared" si="266"/>
        <v>0</v>
      </c>
      <c r="BD549" s="146">
        <f t="shared" si="266"/>
        <v>0</v>
      </c>
      <c r="BE549" s="146">
        <f t="shared" si="265"/>
        <v>0</v>
      </c>
      <c r="BF549" s="146">
        <f t="shared" si="265"/>
        <v>0</v>
      </c>
      <c r="BG549" s="146">
        <f t="shared" si="265"/>
        <v>0.15384615384615385</v>
      </c>
      <c r="BH549" s="146">
        <f t="shared" si="265"/>
        <v>0.69230769230769229</v>
      </c>
      <c r="BI549" s="146">
        <f t="shared" si="265"/>
        <v>1</v>
      </c>
      <c r="BJ549" s="146">
        <f t="shared" si="265"/>
        <v>1</v>
      </c>
      <c r="BK549" s="146">
        <f t="shared" si="265"/>
        <v>1</v>
      </c>
      <c r="BL549" s="146">
        <f t="shared" si="265"/>
        <v>1</v>
      </c>
      <c r="BM549" s="146">
        <f t="shared" si="265"/>
        <v>1</v>
      </c>
      <c r="BN549" s="146">
        <f t="shared" si="265"/>
        <v>1</v>
      </c>
      <c r="BO549" s="146">
        <f t="shared" si="265"/>
        <v>1</v>
      </c>
    </row>
    <row r="550" spans="1:67" ht="31.5" x14ac:dyDescent="0.25">
      <c r="A550" s="112"/>
      <c r="B550" s="142" t="s">
        <v>1701</v>
      </c>
      <c r="C550" s="142" t="s">
        <v>1702</v>
      </c>
      <c r="D550" s="142" t="s">
        <v>9</v>
      </c>
      <c r="E550" s="223">
        <f>VLOOKUP(B550,'Cuadro Control'!C593:J2480,8,FALSE)</f>
        <v>179532477.23999998</v>
      </c>
      <c r="F550" s="143">
        <f t="shared" si="261"/>
        <v>3.3817438522495219E-2</v>
      </c>
      <c r="G550" s="144">
        <v>46564</v>
      </c>
      <c r="H550" s="144">
        <v>46578</v>
      </c>
      <c r="I550" s="143">
        <f t="shared" si="262"/>
        <v>0</v>
      </c>
      <c r="J550" s="143">
        <f t="shared" si="262"/>
        <v>0</v>
      </c>
      <c r="K550" s="143">
        <f t="shared" si="262"/>
        <v>0</v>
      </c>
      <c r="L550" s="143">
        <f t="shared" si="262"/>
        <v>0</v>
      </c>
      <c r="M550" s="143">
        <f t="shared" si="262"/>
        <v>0</v>
      </c>
      <c r="N550" s="143">
        <f t="shared" si="262"/>
        <v>0</v>
      </c>
      <c r="O550" s="143">
        <f t="shared" si="262"/>
        <v>0</v>
      </c>
      <c r="P550" s="143">
        <f t="shared" si="262"/>
        <v>0</v>
      </c>
      <c r="Q550" s="143">
        <f t="shared" si="262"/>
        <v>0</v>
      </c>
      <c r="R550" s="143">
        <f t="shared" si="262"/>
        <v>0</v>
      </c>
      <c r="S550" s="143">
        <f t="shared" si="262"/>
        <v>0</v>
      </c>
      <c r="T550" s="143">
        <f t="shared" si="262"/>
        <v>0</v>
      </c>
      <c r="U550" s="143">
        <f t="shared" si="262"/>
        <v>0</v>
      </c>
      <c r="V550" s="143">
        <f t="shared" si="262"/>
        <v>0</v>
      </c>
      <c r="W550" s="143">
        <f t="shared" si="262"/>
        <v>0</v>
      </c>
      <c r="X550" s="143">
        <f t="shared" si="262"/>
        <v>0</v>
      </c>
      <c r="Y550" s="143">
        <f t="shared" si="266"/>
        <v>0</v>
      </c>
      <c r="Z550" s="143">
        <f t="shared" si="266"/>
        <v>0</v>
      </c>
      <c r="AA550" s="143">
        <f t="shared" si="266"/>
        <v>0</v>
      </c>
      <c r="AB550" s="143">
        <f t="shared" si="266"/>
        <v>0</v>
      </c>
      <c r="AC550" s="143">
        <f t="shared" si="266"/>
        <v>0</v>
      </c>
      <c r="AD550" s="143">
        <f t="shared" si="266"/>
        <v>0</v>
      </c>
      <c r="AE550" s="143">
        <f t="shared" si="266"/>
        <v>0</v>
      </c>
      <c r="AF550" s="143">
        <f t="shared" si="266"/>
        <v>0</v>
      </c>
      <c r="AG550" s="143">
        <f t="shared" si="266"/>
        <v>0</v>
      </c>
      <c r="AH550" s="143">
        <f t="shared" si="266"/>
        <v>0</v>
      </c>
      <c r="AI550" s="143">
        <f t="shared" si="266"/>
        <v>0</v>
      </c>
      <c r="AJ550" s="143">
        <f t="shared" si="266"/>
        <v>0</v>
      </c>
      <c r="AK550" s="143">
        <f t="shared" si="266"/>
        <v>0</v>
      </c>
      <c r="AL550" s="143">
        <f t="shared" si="266"/>
        <v>0</v>
      </c>
      <c r="AM550" s="143">
        <f t="shared" si="266"/>
        <v>0</v>
      </c>
      <c r="AN550" s="143">
        <f t="shared" si="266"/>
        <v>0</v>
      </c>
      <c r="AO550" s="143">
        <f t="shared" si="266"/>
        <v>0</v>
      </c>
      <c r="AP550" s="143">
        <f t="shared" si="266"/>
        <v>0</v>
      </c>
      <c r="AQ550" s="143">
        <f t="shared" si="266"/>
        <v>0</v>
      </c>
      <c r="AR550" s="143">
        <f t="shared" si="266"/>
        <v>0</v>
      </c>
      <c r="AS550" s="143">
        <f t="shared" si="266"/>
        <v>0</v>
      </c>
      <c r="AT550" s="143">
        <f t="shared" si="266"/>
        <v>0</v>
      </c>
      <c r="AU550" s="143">
        <f t="shared" si="266"/>
        <v>0</v>
      </c>
      <c r="AV550" s="143">
        <f t="shared" si="266"/>
        <v>0</v>
      </c>
      <c r="AW550" s="143">
        <f t="shared" si="266"/>
        <v>0</v>
      </c>
      <c r="AX550" s="143">
        <f t="shared" si="266"/>
        <v>0</v>
      </c>
      <c r="AY550" s="143">
        <f t="shared" si="266"/>
        <v>0</v>
      </c>
      <c r="AZ550" s="143">
        <f t="shared" si="266"/>
        <v>0</v>
      </c>
      <c r="BA550" s="143">
        <f t="shared" si="266"/>
        <v>0</v>
      </c>
      <c r="BB550" s="143">
        <f t="shared" si="266"/>
        <v>0</v>
      </c>
      <c r="BC550" s="143">
        <f t="shared" si="266"/>
        <v>0</v>
      </c>
      <c r="BD550" s="143">
        <f t="shared" si="266"/>
        <v>0</v>
      </c>
      <c r="BE550" s="143">
        <f t="shared" si="265"/>
        <v>0</v>
      </c>
      <c r="BF550" s="143">
        <f t="shared" si="265"/>
        <v>0</v>
      </c>
      <c r="BG550" s="143">
        <f t="shared" si="265"/>
        <v>0</v>
      </c>
      <c r="BH550" s="143">
        <f t="shared" si="265"/>
        <v>0.46666666666666667</v>
      </c>
      <c r="BI550" s="143">
        <f t="shared" si="265"/>
        <v>0.93333333333333335</v>
      </c>
      <c r="BJ550" s="143">
        <f t="shared" si="265"/>
        <v>1</v>
      </c>
      <c r="BK550" s="143">
        <f t="shared" si="265"/>
        <v>1</v>
      </c>
      <c r="BL550" s="143">
        <f t="shared" si="265"/>
        <v>1</v>
      </c>
      <c r="BM550" s="143">
        <f t="shared" si="265"/>
        <v>1</v>
      </c>
      <c r="BN550" s="143">
        <f t="shared" si="265"/>
        <v>1</v>
      </c>
      <c r="BO550" s="143">
        <f t="shared" si="265"/>
        <v>1</v>
      </c>
    </row>
    <row r="551" spans="1:67" ht="15.75" x14ac:dyDescent="0.25">
      <c r="A551" s="112"/>
      <c r="B551" s="148" t="s">
        <v>1703</v>
      </c>
      <c r="C551" s="148" t="s">
        <v>1999</v>
      </c>
      <c r="D551" s="148" t="s">
        <v>3</v>
      </c>
      <c r="E551" s="225">
        <f>VLOOKUP(B551,'Cuadro Control'!C594:J2481,8,FALSE)</f>
        <v>0</v>
      </c>
      <c r="F551" s="149">
        <f>IFERROR(E551/$E$535,0)</f>
        <v>0</v>
      </c>
      <c r="G551" s="150">
        <v>46606</v>
      </c>
      <c r="H551" s="150">
        <v>46606</v>
      </c>
      <c r="I551" s="149">
        <f t="shared" si="262"/>
        <v>0</v>
      </c>
      <c r="J551" s="149">
        <f t="shared" si="262"/>
        <v>0</v>
      </c>
      <c r="K551" s="149">
        <f t="shared" si="262"/>
        <v>0</v>
      </c>
      <c r="L551" s="149">
        <f t="shared" si="262"/>
        <v>0</v>
      </c>
      <c r="M551" s="149">
        <f t="shared" si="262"/>
        <v>0</v>
      </c>
      <c r="N551" s="149">
        <f t="shared" si="262"/>
        <v>0</v>
      </c>
      <c r="O551" s="149">
        <f t="shared" si="262"/>
        <v>0</v>
      </c>
      <c r="P551" s="149">
        <f t="shared" si="262"/>
        <v>0</v>
      </c>
      <c r="Q551" s="149">
        <f t="shared" si="262"/>
        <v>0</v>
      </c>
      <c r="R551" s="149">
        <f t="shared" si="262"/>
        <v>0</v>
      </c>
      <c r="S551" s="149">
        <f t="shared" si="262"/>
        <v>0</v>
      </c>
      <c r="T551" s="149">
        <f t="shared" si="262"/>
        <v>0</v>
      </c>
      <c r="U551" s="149">
        <f t="shared" si="262"/>
        <v>0</v>
      </c>
      <c r="V551" s="149">
        <f t="shared" si="262"/>
        <v>0</v>
      </c>
      <c r="W551" s="149">
        <f t="shared" si="262"/>
        <v>0</v>
      </c>
      <c r="X551" s="149">
        <f t="shared" ref="X551:BO551" si="267">IF($G551=0,0,IF(X$6&lt;$G551,0,IF(X$6&gt;$H551,1,(X$6-$G551+1)/($H551-$G551+1))))</f>
        <v>0</v>
      </c>
      <c r="Y551" s="149">
        <f t="shared" si="267"/>
        <v>0</v>
      </c>
      <c r="Z551" s="149">
        <f t="shared" si="267"/>
        <v>0</v>
      </c>
      <c r="AA551" s="149">
        <f t="shared" si="267"/>
        <v>0</v>
      </c>
      <c r="AB551" s="149">
        <f t="shared" si="267"/>
        <v>0</v>
      </c>
      <c r="AC551" s="149">
        <f t="shared" si="267"/>
        <v>0</v>
      </c>
      <c r="AD551" s="149">
        <f t="shared" si="267"/>
        <v>0</v>
      </c>
      <c r="AE551" s="149">
        <f t="shared" si="267"/>
        <v>0</v>
      </c>
      <c r="AF551" s="149">
        <f t="shared" si="267"/>
        <v>0</v>
      </c>
      <c r="AG551" s="149">
        <f t="shared" si="267"/>
        <v>0</v>
      </c>
      <c r="AH551" s="149">
        <f t="shared" si="267"/>
        <v>0</v>
      </c>
      <c r="AI551" s="149">
        <f t="shared" si="267"/>
        <v>0</v>
      </c>
      <c r="AJ551" s="149">
        <f t="shared" si="267"/>
        <v>0</v>
      </c>
      <c r="AK551" s="149">
        <f t="shared" si="267"/>
        <v>0</v>
      </c>
      <c r="AL551" s="149">
        <f t="shared" si="267"/>
        <v>0</v>
      </c>
      <c r="AM551" s="149">
        <f t="shared" si="267"/>
        <v>0</v>
      </c>
      <c r="AN551" s="149">
        <f t="shared" si="267"/>
        <v>0</v>
      </c>
      <c r="AO551" s="149">
        <f t="shared" si="267"/>
        <v>0</v>
      </c>
      <c r="AP551" s="149">
        <f t="shared" si="267"/>
        <v>0</v>
      </c>
      <c r="AQ551" s="149">
        <f t="shared" si="267"/>
        <v>0</v>
      </c>
      <c r="AR551" s="149">
        <f t="shared" si="267"/>
        <v>0</v>
      </c>
      <c r="AS551" s="149">
        <f t="shared" si="267"/>
        <v>0</v>
      </c>
      <c r="AT551" s="149">
        <f t="shared" si="267"/>
        <v>0</v>
      </c>
      <c r="AU551" s="149">
        <f t="shared" si="267"/>
        <v>0</v>
      </c>
      <c r="AV551" s="149">
        <f t="shared" si="267"/>
        <v>0</v>
      </c>
      <c r="AW551" s="149">
        <f t="shared" si="267"/>
        <v>0</v>
      </c>
      <c r="AX551" s="149">
        <f t="shared" si="267"/>
        <v>0</v>
      </c>
      <c r="AY551" s="149">
        <f t="shared" si="267"/>
        <v>0</v>
      </c>
      <c r="AZ551" s="149">
        <f t="shared" si="267"/>
        <v>0</v>
      </c>
      <c r="BA551" s="149">
        <f t="shared" si="267"/>
        <v>0</v>
      </c>
      <c r="BB551" s="149">
        <f t="shared" si="267"/>
        <v>0</v>
      </c>
      <c r="BC551" s="149">
        <f t="shared" si="267"/>
        <v>0</v>
      </c>
      <c r="BD551" s="149">
        <f t="shared" si="267"/>
        <v>0</v>
      </c>
      <c r="BE551" s="149">
        <f t="shared" si="267"/>
        <v>0</v>
      </c>
      <c r="BF551" s="149">
        <f t="shared" si="267"/>
        <v>0</v>
      </c>
      <c r="BG551" s="149">
        <f t="shared" si="267"/>
        <v>0</v>
      </c>
      <c r="BH551" s="149">
        <f t="shared" si="267"/>
        <v>0</v>
      </c>
      <c r="BI551" s="149">
        <f t="shared" si="267"/>
        <v>0</v>
      </c>
      <c r="BJ551" s="149">
        <f t="shared" si="267"/>
        <v>0</v>
      </c>
      <c r="BK551" s="149">
        <f t="shared" si="267"/>
        <v>0</v>
      </c>
      <c r="BL551" s="149">
        <f t="shared" si="267"/>
        <v>0</v>
      </c>
      <c r="BM551" s="149">
        <f t="shared" si="267"/>
        <v>0</v>
      </c>
      <c r="BN551" s="149">
        <f t="shared" si="267"/>
        <v>1</v>
      </c>
      <c r="BO551" s="149">
        <f t="shared" si="267"/>
        <v>1</v>
      </c>
    </row>
    <row r="552" spans="1:67" ht="15.75" x14ac:dyDescent="0.25">
      <c r="A552" s="112"/>
      <c r="B552" s="139" t="s">
        <v>1704</v>
      </c>
      <c r="C552" s="139" t="s">
        <v>2000</v>
      </c>
      <c r="D552" s="139" t="s">
        <v>38</v>
      </c>
      <c r="E552" s="222">
        <f>SUM(E553:E568)</f>
        <v>5308872732.0543728</v>
      </c>
      <c r="F552" s="140">
        <f>IFERROR(E552/$E$109,0)</f>
        <v>2.9408554574576196E-2</v>
      </c>
      <c r="G552" s="141">
        <v>46461</v>
      </c>
      <c r="H552" s="141">
        <v>46606</v>
      </c>
      <c r="I552" s="140">
        <f>SUMPRODUCT($F553:$F567,I553:I567)</f>
        <v>0</v>
      </c>
      <c r="J552" s="140">
        <f t="shared" ref="J552:BO552" si="268">SUMPRODUCT($F553:$F567,J553:J567)</f>
        <v>0</v>
      </c>
      <c r="K552" s="140">
        <f t="shared" si="268"/>
        <v>0</v>
      </c>
      <c r="L552" s="140">
        <f t="shared" si="268"/>
        <v>0</v>
      </c>
      <c r="M552" s="140">
        <f t="shared" si="268"/>
        <v>0</v>
      </c>
      <c r="N552" s="140">
        <f t="shared" si="268"/>
        <v>0</v>
      </c>
      <c r="O552" s="140">
        <f t="shared" si="268"/>
        <v>0</v>
      </c>
      <c r="P552" s="140">
        <f t="shared" si="268"/>
        <v>0</v>
      </c>
      <c r="Q552" s="140">
        <f t="shared" si="268"/>
        <v>0</v>
      </c>
      <c r="R552" s="140">
        <f t="shared" si="268"/>
        <v>0</v>
      </c>
      <c r="S552" s="140">
        <f t="shared" si="268"/>
        <v>0</v>
      </c>
      <c r="T552" s="140">
        <f t="shared" si="268"/>
        <v>0</v>
      </c>
      <c r="U552" s="140">
        <f t="shared" si="268"/>
        <v>0</v>
      </c>
      <c r="V552" s="140">
        <f t="shared" si="268"/>
        <v>0</v>
      </c>
      <c r="W552" s="140">
        <f t="shared" si="268"/>
        <v>0</v>
      </c>
      <c r="X552" s="140">
        <f t="shared" si="268"/>
        <v>0</v>
      </c>
      <c r="Y552" s="140">
        <f t="shared" si="268"/>
        <v>0</v>
      </c>
      <c r="Z552" s="140">
        <f t="shared" si="268"/>
        <v>0</v>
      </c>
      <c r="AA552" s="140">
        <f t="shared" si="268"/>
        <v>0</v>
      </c>
      <c r="AB552" s="140">
        <f t="shared" si="268"/>
        <v>0</v>
      </c>
      <c r="AC552" s="140">
        <f t="shared" si="268"/>
        <v>0</v>
      </c>
      <c r="AD552" s="140">
        <f t="shared" si="268"/>
        <v>0</v>
      </c>
      <c r="AE552" s="140">
        <f t="shared" si="268"/>
        <v>0</v>
      </c>
      <c r="AF552" s="140">
        <f t="shared" si="268"/>
        <v>0</v>
      </c>
      <c r="AG552" s="140">
        <f t="shared" si="268"/>
        <v>0</v>
      </c>
      <c r="AH552" s="140">
        <f t="shared" si="268"/>
        <v>0</v>
      </c>
      <c r="AI552" s="140">
        <f t="shared" si="268"/>
        <v>0</v>
      </c>
      <c r="AJ552" s="140">
        <f t="shared" si="268"/>
        <v>0</v>
      </c>
      <c r="AK552" s="140">
        <f t="shared" si="268"/>
        <v>0</v>
      </c>
      <c r="AL552" s="140">
        <f t="shared" si="268"/>
        <v>0</v>
      </c>
      <c r="AM552" s="140">
        <f t="shared" si="268"/>
        <v>0</v>
      </c>
      <c r="AN552" s="140">
        <f t="shared" si="268"/>
        <v>0</v>
      </c>
      <c r="AO552" s="140">
        <f t="shared" si="268"/>
        <v>0</v>
      </c>
      <c r="AP552" s="140">
        <f t="shared" si="268"/>
        <v>0</v>
      </c>
      <c r="AQ552" s="140">
        <f t="shared" si="268"/>
        <v>0</v>
      </c>
      <c r="AR552" s="140">
        <f t="shared" si="268"/>
        <v>0</v>
      </c>
      <c r="AS552" s="140">
        <f t="shared" si="268"/>
        <v>7.8426989199921922E-3</v>
      </c>
      <c r="AT552" s="140">
        <f t="shared" si="268"/>
        <v>1.5685397839984384E-2</v>
      </c>
      <c r="AU552" s="140">
        <f t="shared" si="268"/>
        <v>1.5685397839984384E-2</v>
      </c>
      <c r="AV552" s="140">
        <f t="shared" si="268"/>
        <v>1.5685397839984384E-2</v>
      </c>
      <c r="AW552" s="140">
        <f t="shared" si="268"/>
        <v>2.3040408061427948E-2</v>
      </c>
      <c r="AX552" s="140">
        <f t="shared" si="268"/>
        <v>7.4525479611532899E-2</v>
      </c>
      <c r="AY552" s="140">
        <f t="shared" si="268"/>
        <v>7.4525479611532899E-2</v>
      </c>
      <c r="AZ552" s="140">
        <f t="shared" si="268"/>
        <v>9.6443383932417096E-2</v>
      </c>
      <c r="BA552" s="140">
        <f t="shared" si="268"/>
        <v>0.16411012842261916</v>
      </c>
      <c r="BB552" s="140">
        <f t="shared" si="268"/>
        <v>0.2285609018644725</v>
      </c>
      <c r="BC552" s="140">
        <f t="shared" si="268"/>
        <v>0.32261391968511494</v>
      </c>
      <c r="BD552" s="140">
        <f t="shared" si="268"/>
        <v>0.41666693750575734</v>
      </c>
      <c r="BE552" s="140">
        <f t="shared" si="268"/>
        <v>0.64850810003989967</v>
      </c>
      <c r="BF552" s="140">
        <f t="shared" si="268"/>
        <v>0.65248154977918515</v>
      </c>
      <c r="BG552" s="140">
        <f t="shared" si="268"/>
        <v>0.80017830442558679</v>
      </c>
      <c r="BH552" s="140">
        <f t="shared" si="268"/>
        <v>0.98196403278800259</v>
      </c>
      <c r="BI552" s="140">
        <f t="shared" si="268"/>
        <v>0.99774550409850038</v>
      </c>
      <c r="BJ552" s="140">
        <f t="shared" si="268"/>
        <v>1</v>
      </c>
      <c r="BK552" s="140">
        <f t="shared" si="268"/>
        <v>1</v>
      </c>
      <c r="BL552" s="140">
        <f t="shared" si="268"/>
        <v>1</v>
      </c>
      <c r="BM552" s="140">
        <f t="shared" si="268"/>
        <v>1</v>
      </c>
      <c r="BN552" s="140">
        <f t="shared" si="268"/>
        <v>1</v>
      </c>
      <c r="BO552" s="140">
        <f t="shared" si="268"/>
        <v>1</v>
      </c>
    </row>
    <row r="553" spans="1:67" ht="15.75" x14ac:dyDescent="0.25">
      <c r="A553" s="112"/>
      <c r="B553" s="145" t="s">
        <v>1705</v>
      </c>
      <c r="C553" s="145" t="s">
        <v>2001</v>
      </c>
      <c r="D553" s="145" t="s">
        <v>22</v>
      </c>
      <c r="E553" s="224">
        <f>VLOOKUP(B553,'Cuadro Control'!C596:J2483,8,FALSE)</f>
        <v>83271780.884117648</v>
      </c>
      <c r="F553" s="146">
        <f t="shared" ref="F553:F567" si="269">IFERROR(E553/$E$552,0)</f>
        <v>1.5685397839984384E-2</v>
      </c>
      <c r="G553" s="147">
        <v>46461</v>
      </c>
      <c r="H553" s="147">
        <v>46470</v>
      </c>
      <c r="I553" s="146">
        <f t="shared" ref="I553:X568" si="270">IF($G553=0,0,IF(I$6&lt;$G553,0,IF(I$6&gt;$H553,1,(I$6-$G553+1)/($H553-$G553+1))))</f>
        <v>0</v>
      </c>
      <c r="J553" s="146">
        <f t="shared" si="270"/>
        <v>0</v>
      </c>
      <c r="K553" s="146">
        <f t="shared" si="270"/>
        <v>0</v>
      </c>
      <c r="L553" s="146">
        <f t="shared" si="270"/>
        <v>0</v>
      </c>
      <c r="M553" s="146">
        <f t="shared" si="270"/>
        <v>0</v>
      </c>
      <c r="N553" s="146">
        <f t="shared" si="270"/>
        <v>0</v>
      </c>
      <c r="O553" s="146">
        <f t="shared" si="270"/>
        <v>0</v>
      </c>
      <c r="P553" s="146">
        <f t="shared" si="270"/>
        <v>0</v>
      </c>
      <c r="Q553" s="146">
        <f t="shared" si="270"/>
        <v>0</v>
      </c>
      <c r="R553" s="146">
        <f t="shared" si="270"/>
        <v>0</v>
      </c>
      <c r="S553" s="146">
        <f t="shared" si="270"/>
        <v>0</v>
      </c>
      <c r="T553" s="146">
        <f t="shared" si="270"/>
        <v>0</v>
      </c>
      <c r="U553" s="146">
        <f t="shared" si="270"/>
        <v>0</v>
      </c>
      <c r="V553" s="146">
        <f t="shared" si="270"/>
        <v>0</v>
      </c>
      <c r="W553" s="146">
        <f t="shared" si="270"/>
        <v>0</v>
      </c>
      <c r="X553" s="146">
        <f t="shared" si="270"/>
        <v>0</v>
      </c>
      <c r="Y553" s="146">
        <f t="shared" ref="Y553:BD560" si="271">IF($G553=0,0,IF(Y$6&lt;$G553,0,IF(Y$6&gt;$H553,1,(Y$6-$G553+1)/($H553-$G553+1))))</f>
        <v>0</v>
      </c>
      <c r="Z553" s="146">
        <f t="shared" si="271"/>
        <v>0</v>
      </c>
      <c r="AA553" s="146">
        <f t="shared" si="271"/>
        <v>0</v>
      </c>
      <c r="AB553" s="146">
        <f t="shared" si="271"/>
        <v>0</v>
      </c>
      <c r="AC553" s="146">
        <f t="shared" si="271"/>
        <v>0</v>
      </c>
      <c r="AD553" s="146">
        <f t="shared" si="271"/>
        <v>0</v>
      </c>
      <c r="AE553" s="146">
        <f t="shared" si="271"/>
        <v>0</v>
      </c>
      <c r="AF553" s="146">
        <f t="shared" si="271"/>
        <v>0</v>
      </c>
      <c r="AG553" s="146">
        <f t="shared" si="271"/>
        <v>0</v>
      </c>
      <c r="AH553" s="146">
        <f t="shared" si="271"/>
        <v>0</v>
      </c>
      <c r="AI553" s="146">
        <f t="shared" si="271"/>
        <v>0</v>
      </c>
      <c r="AJ553" s="146">
        <f t="shared" si="271"/>
        <v>0</v>
      </c>
      <c r="AK553" s="146">
        <f t="shared" si="271"/>
        <v>0</v>
      </c>
      <c r="AL553" s="146">
        <f t="shared" si="271"/>
        <v>0</v>
      </c>
      <c r="AM553" s="146">
        <f t="shared" si="271"/>
        <v>0</v>
      </c>
      <c r="AN553" s="146">
        <f t="shared" si="271"/>
        <v>0</v>
      </c>
      <c r="AO553" s="146">
        <f t="shared" si="271"/>
        <v>0</v>
      </c>
      <c r="AP553" s="146">
        <f t="shared" si="271"/>
        <v>0</v>
      </c>
      <c r="AQ553" s="146">
        <f t="shared" si="271"/>
        <v>0</v>
      </c>
      <c r="AR553" s="146">
        <f t="shared" si="271"/>
        <v>0</v>
      </c>
      <c r="AS553" s="146">
        <f t="shared" si="271"/>
        <v>0.5</v>
      </c>
      <c r="AT553" s="146">
        <f t="shared" si="271"/>
        <v>1</v>
      </c>
      <c r="AU553" s="146">
        <f t="shared" si="271"/>
        <v>1</v>
      </c>
      <c r="AV553" s="146">
        <f t="shared" si="271"/>
        <v>1</v>
      </c>
      <c r="AW553" s="146">
        <f t="shared" si="271"/>
        <v>1</v>
      </c>
      <c r="AX553" s="146">
        <f t="shared" si="271"/>
        <v>1</v>
      </c>
      <c r="AY553" s="146">
        <f t="shared" si="271"/>
        <v>1</v>
      </c>
      <c r="AZ553" s="146">
        <f t="shared" si="271"/>
        <v>1</v>
      </c>
      <c r="BA553" s="146">
        <f t="shared" si="271"/>
        <v>1</v>
      </c>
      <c r="BB553" s="146">
        <f t="shared" si="271"/>
        <v>1</v>
      </c>
      <c r="BC553" s="146">
        <f t="shared" si="271"/>
        <v>1</v>
      </c>
      <c r="BD553" s="146">
        <f t="shared" si="271"/>
        <v>1</v>
      </c>
      <c r="BE553" s="146">
        <f t="shared" ref="BE553:BO559" si="272">IF($G553=0,0,IF(BE$6&lt;$G553,0,IF(BE$6&gt;$H553,1,(BE$6-$G553+1)/($H553-$G553+1))))</f>
        <v>1</v>
      </c>
      <c r="BF553" s="146">
        <f t="shared" si="272"/>
        <v>1</v>
      </c>
      <c r="BG553" s="146">
        <f t="shared" si="272"/>
        <v>1</v>
      </c>
      <c r="BH553" s="146">
        <f t="shared" si="272"/>
        <v>1</v>
      </c>
      <c r="BI553" s="146">
        <f t="shared" si="272"/>
        <v>1</v>
      </c>
      <c r="BJ553" s="146">
        <f t="shared" si="272"/>
        <v>1</v>
      </c>
      <c r="BK553" s="146">
        <f t="shared" si="272"/>
        <v>1</v>
      </c>
      <c r="BL553" s="146">
        <f t="shared" si="272"/>
        <v>1</v>
      </c>
      <c r="BM553" s="146">
        <f t="shared" si="272"/>
        <v>1</v>
      </c>
      <c r="BN553" s="146">
        <f t="shared" si="272"/>
        <v>1</v>
      </c>
      <c r="BO553" s="146">
        <f t="shared" si="272"/>
        <v>1</v>
      </c>
    </row>
    <row r="554" spans="1:67" ht="15.75" x14ac:dyDescent="0.25">
      <c r="A554" s="112"/>
      <c r="B554" s="145" t="s">
        <v>1706</v>
      </c>
      <c r="C554" s="145" t="s">
        <v>2002</v>
      </c>
      <c r="D554" s="145" t="s">
        <v>9</v>
      </c>
      <c r="E554" s="224">
        <f>VLOOKUP(B554,'Cuadro Control'!C597:J2484,8,FALSE)</f>
        <v>312374505.66882348</v>
      </c>
      <c r="F554" s="146">
        <f t="shared" si="269"/>
        <v>5.8840081771548515E-2</v>
      </c>
      <c r="G554" s="147">
        <v>46493</v>
      </c>
      <c r="H554" s="147">
        <v>46500</v>
      </c>
      <c r="I554" s="146">
        <f t="shared" si="270"/>
        <v>0</v>
      </c>
      <c r="J554" s="146">
        <f t="shared" si="270"/>
        <v>0</v>
      </c>
      <c r="K554" s="146">
        <f t="shared" si="270"/>
        <v>0</v>
      </c>
      <c r="L554" s="146">
        <f t="shared" si="270"/>
        <v>0</v>
      </c>
      <c r="M554" s="146">
        <f t="shared" si="270"/>
        <v>0</v>
      </c>
      <c r="N554" s="146">
        <f t="shared" si="270"/>
        <v>0</v>
      </c>
      <c r="O554" s="146">
        <f t="shared" si="270"/>
        <v>0</v>
      </c>
      <c r="P554" s="146">
        <f t="shared" si="270"/>
        <v>0</v>
      </c>
      <c r="Q554" s="146">
        <f t="shared" si="270"/>
        <v>0</v>
      </c>
      <c r="R554" s="146">
        <f t="shared" si="270"/>
        <v>0</v>
      </c>
      <c r="S554" s="146">
        <f t="shared" si="270"/>
        <v>0</v>
      </c>
      <c r="T554" s="146">
        <f t="shared" si="270"/>
        <v>0</v>
      </c>
      <c r="U554" s="146">
        <f t="shared" si="270"/>
        <v>0</v>
      </c>
      <c r="V554" s="146">
        <f t="shared" si="270"/>
        <v>0</v>
      </c>
      <c r="W554" s="146">
        <f t="shared" si="270"/>
        <v>0</v>
      </c>
      <c r="X554" s="146">
        <f t="shared" si="270"/>
        <v>0</v>
      </c>
      <c r="Y554" s="146">
        <f t="shared" si="271"/>
        <v>0</v>
      </c>
      <c r="Z554" s="146">
        <f t="shared" si="271"/>
        <v>0</v>
      </c>
      <c r="AA554" s="146">
        <f t="shared" si="271"/>
        <v>0</v>
      </c>
      <c r="AB554" s="146">
        <f t="shared" si="271"/>
        <v>0</v>
      </c>
      <c r="AC554" s="146">
        <f t="shared" si="271"/>
        <v>0</v>
      </c>
      <c r="AD554" s="146">
        <f t="shared" si="271"/>
        <v>0</v>
      </c>
      <c r="AE554" s="146">
        <f t="shared" si="271"/>
        <v>0</v>
      </c>
      <c r="AF554" s="146">
        <f t="shared" si="271"/>
        <v>0</v>
      </c>
      <c r="AG554" s="146">
        <f t="shared" si="271"/>
        <v>0</v>
      </c>
      <c r="AH554" s="146">
        <f t="shared" si="271"/>
        <v>0</v>
      </c>
      <c r="AI554" s="146">
        <f t="shared" si="271"/>
        <v>0</v>
      </c>
      <c r="AJ554" s="146">
        <f t="shared" si="271"/>
        <v>0</v>
      </c>
      <c r="AK554" s="146">
        <f t="shared" si="271"/>
        <v>0</v>
      </c>
      <c r="AL554" s="146">
        <f t="shared" si="271"/>
        <v>0</v>
      </c>
      <c r="AM554" s="146">
        <f t="shared" si="271"/>
        <v>0</v>
      </c>
      <c r="AN554" s="146">
        <f t="shared" si="271"/>
        <v>0</v>
      </c>
      <c r="AO554" s="146">
        <f t="shared" si="271"/>
        <v>0</v>
      </c>
      <c r="AP554" s="146">
        <f t="shared" si="271"/>
        <v>0</v>
      </c>
      <c r="AQ554" s="146">
        <f t="shared" si="271"/>
        <v>0</v>
      </c>
      <c r="AR554" s="146">
        <f t="shared" si="271"/>
        <v>0</v>
      </c>
      <c r="AS554" s="146">
        <f t="shared" si="271"/>
        <v>0</v>
      </c>
      <c r="AT554" s="146">
        <f t="shared" si="271"/>
        <v>0</v>
      </c>
      <c r="AU554" s="146">
        <f t="shared" si="271"/>
        <v>0</v>
      </c>
      <c r="AV554" s="146">
        <f t="shared" si="271"/>
        <v>0</v>
      </c>
      <c r="AW554" s="146">
        <f t="shared" si="271"/>
        <v>0.125</v>
      </c>
      <c r="AX554" s="146">
        <f t="shared" si="271"/>
        <v>1</v>
      </c>
      <c r="AY554" s="146">
        <f t="shared" si="271"/>
        <v>1</v>
      </c>
      <c r="AZ554" s="146">
        <f t="shared" si="271"/>
        <v>1</v>
      </c>
      <c r="BA554" s="146">
        <f t="shared" si="271"/>
        <v>1</v>
      </c>
      <c r="BB554" s="146">
        <f t="shared" si="271"/>
        <v>1</v>
      </c>
      <c r="BC554" s="146">
        <f t="shared" si="271"/>
        <v>1</v>
      </c>
      <c r="BD554" s="146">
        <f t="shared" si="271"/>
        <v>1</v>
      </c>
      <c r="BE554" s="146">
        <f t="shared" si="272"/>
        <v>1</v>
      </c>
      <c r="BF554" s="146">
        <f t="shared" si="272"/>
        <v>1</v>
      </c>
      <c r="BG554" s="146">
        <f t="shared" si="272"/>
        <v>1</v>
      </c>
      <c r="BH554" s="146">
        <f t="shared" si="272"/>
        <v>1</v>
      </c>
      <c r="BI554" s="146">
        <f t="shared" si="272"/>
        <v>1</v>
      </c>
      <c r="BJ554" s="146">
        <f t="shared" si="272"/>
        <v>1</v>
      </c>
      <c r="BK554" s="146">
        <f t="shared" si="272"/>
        <v>1</v>
      </c>
      <c r="BL554" s="146">
        <f t="shared" si="272"/>
        <v>1</v>
      </c>
      <c r="BM554" s="146">
        <f t="shared" si="272"/>
        <v>1</v>
      </c>
      <c r="BN554" s="146">
        <f t="shared" si="272"/>
        <v>1</v>
      </c>
      <c r="BO554" s="146">
        <f t="shared" si="272"/>
        <v>1</v>
      </c>
    </row>
    <row r="555" spans="1:67" ht="15.75" x14ac:dyDescent="0.25">
      <c r="A555" s="112"/>
      <c r="B555" s="142" t="s">
        <v>1707</v>
      </c>
      <c r="C555" s="142" t="s">
        <v>2003</v>
      </c>
      <c r="D555" s="142" t="s">
        <v>6</v>
      </c>
      <c r="E555" s="223">
        <f>VLOOKUP(B555,'Cuadro Control'!C598:J2485,8,FALSE)</f>
        <v>9527825.6870364472</v>
      </c>
      <c r="F555" s="143">
        <f t="shared" si="269"/>
        <v>1.794698454439963E-3</v>
      </c>
      <c r="G555" s="144">
        <v>46510</v>
      </c>
      <c r="H555" s="144">
        <v>46513</v>
      </c>
      <c r="I555" s="143">
        <f t="shared" si="270"/>
        <v>0</v>
      </c>
      <c r="J555" s="143">
        <f t="shared" si="270"/>
        <v>0</v>
      </c>
      <c r="K555" s="143">
        <f t="shared" si="270"/>
        <v>0</v>
      </c>
      <c r="L555" s="143">
        <f t="shared" si="270"/>
        <v>0</v>
      </c>
      <c r="M555" s="143">
        <f t="shared" si="270"/>
        <v>0</v>
      </c>
      <c r="N555" s="143">
        <f t="shared" si="270"/>
        <v>0</v>
      </c>
      <c r="O555" s="143">
        <f t="shared" si="270"/>
        <v>0</v>
      </c>
      <c r="P555" s="143">
        <f t="shared" si="270"/>
        <v>0</v>
      </c>
      <c r="Q555" s="143">
        <f t="shared" si="270"/>
        <v>0</v>
      </c>
      <c r="R555" s="143">
        <f t="shared" si="270"/>
        <v>0</v>
      </c>
      <c r="S555" s="143">
        <f t="shared" si="270"/>
        <v>0</v>
      </c>
      <c r="T555" s="143">
        <f t="shared" si="270"/>
        <v>0</v>
      </c>
      <c r="U555" s="143">
        <f t="shared" si="270"/>
        <v>0</v>
      </c>
      <c r="V555" s="143">
        <f t="shared" si="270"/>
        <v>0</v>
      </c>
      <c r="W555" s="143">
        <f t="shared" si="270"/>
        <v>0</v>
      </c>
      <c r="X555" s="143">
        <f t="shared" si="270"/>
        <v>0</v>
      </c>
      <c r="Y555" s="143">
        <f t="shared" si="271"/>
        <v>0</v>
      </c>
      <c r="Z555" s="143">
        <f t="shared" si="271"/>
        <v>0</v>
      </c>
      <c r="AA555" s="143">
        <f t="shared" si="271"/>
        <v>0</v>
      </c>
      <c r="AB555" s="143">
        <f t="shared" si="271"/>
        <v>0</v>
      </c>
      <c r="AC555" s="143">
        <f t="shared" si="271"/>
        <v>0</v>
      </c>
      <c r="AD555" s="143">
        <f t="shared" si="271"/>
        <v>0</v>
      </c>
      <c r="AE555" s="143">
        <f t="shared" si="271"/>
        <v>0</v>
      </c>
      <c r="AF555" s="143">
        <f t="shared" si="271"/>
        <v>0</v>
      </c>
      <c r="AG555" s="143">
        <f t="shared" si="271"/>
        <v>0</v>
      </c>
      <c r="AH555" s="143">
        <f t="shared" si="271"/>
        <v>0</v>
      </c>
      <c r="AI555" s="143">
        <f t="shared" si="271"/>
        <v>0</v>
      </c>
      <c r="AJ555" s="143">
        <f t="shared" si="271"/>
        <v>0</v>
      </c>
      <c r="AK555" s="143">
        <f t="shared" si="271"/>
        <v>0</v>
      </c>
      <c r="AL555" s="143">
        <f t="shared" si="271"/>
        <v>0</v>
      </c>
      <c r="AM555" s="143">
        <f t="shared" si="271"/>
        <v>0</v>
      </c>
      <c r="AN555" s="143">
        <f t="shared" si="271"/>
        <v>0</v>
      </c>
      <c r="AO555" s="143">
        <f t="shared" si="271"/>
        <v>0</v>
      </c>
      <c r="AP555" s="143">
        <f t="shared" si="271"/>
        <v>0</v>
      </c>
      <c r="AQ555" s="143">
        <f t="shared" si="271"/>
        <v>0</v>
      </c>
      <c r="AR555" s="143">
        <f t="shared" si="271"/>
        <v>0</v>
      </c>
      <c r="AS555" s="143">
        <f t="shared" si="271"/>
        <v>0</v>
      </c>
      <c r="AT555" s="143">
        <f t="shared" si="271"/>
        <v>0</v>
      </c>
      <c r="AU555" s="143">
        <f t="shared" si="271"/>
        <v>0</v>
      </c>
      <c r="AV555" s="143">
        <f t="shared" si="271"/>
        <v>0</v>
      </c>
      <c r="AW555" s="143">
        <f t="shared" si="271"/>
        <v>0</v>
      </c>
      <c r="AX555" s="143">
        <f t="shared" si="271"/>
        <v>0</v>
      </c>
      <c r="AY555" s="143">
        <f t="shared" si="271"/>
        <v>0</v>
      </c>
      <c r="AZ555" s="143">
        <f t="shared" si="271"/>
        <v>1</v>
      </c>
      <c r="BA555" s="143">
        <f t="shared" si="271"/>
        <v>1</v>
      </c>
      <c r="BB555" s="143">
        <f t="shared" si="271"/>
        <v>1</v>
      </c>
      <c r="BC555" s="143">
        <f t="shared" si="271"/>
        <v>1</v>
      </c>
      <c r="BD555" s="143">
        <f t="shared" si="271"/>
        <v>1</v>
      </c>
      <c r="BE555" s="143">
        <f t="shared" si="272"/>
        <v>1</v>
      </c>
      <c r="BF555" s="143">
        <f t="shared" si="272"/>
        <v>1</v>
      </c>
      <c r="BG555" s="143">
        <f t="shared" si="272"/>
        <v>1</v>
      </c>
      <c r="BH555" s="143">
        <f t="shared" si="272"/>
        <v>1</v>
      </c>
      <c r="BI555" s="143">
        <f t="shared" si="272"/>
        <v>1</v>
      </c>
      <c r="BJ555" s="143">
        <f t="shared" si="272"/>
        <v>1</v>
      </c>
      <c r="BK555" s="143">
        <f t="shared" si="272"/>
        <v>1</v>
      </c>
      <c r="BL555" s="143">
        <f t="shared" si="272"/>
        <v>1</v>
      </c>
      <c r="BM555" s="143">
        <f t="shared" si="272"/>
        <v>1</v>
      </c>
      <c r="BN555" s="143">
        <f t="shared" si="272"/>
        <v>1</v>
      </c>
      <c r="BO555" s="143">
        <f t="shared" si="272"/>
        <v>1</v>
      </c>
    </row>
    <row r="556" spans="1:67" ht="15.75" x14ac:dyDescent="0.25">
      <c r="A556" s="112"/>
      <c r="B556" s="145" t="s">
        <v>1708</v>
      </c>
      <c r="C556" s="145" t="s">
        <v>2004</v>
      </c>
      <c r="D556" s="145" t="s">
        <v>19</v>
      </c>
      <c r="E556" s="224">
        <f>VLOOKUP(B556,'Cuadro Control'!C599:J2486,8,FALSE)</f>
        <v>320494616.71764702</v>
      </c>
      <c r="F556" s="146">
        <f t="shared" si="269"/>
        <v>6.0369617599332674E-2</v>
      </c>
      <c r="G556" s="147">
        <v>46513</v>
      </c>
      <c r="H556" s="147">
        <v>46518</v>
      </c>
      <c r="I556" s="146">
        <f t="shared" si="270"/>
        <v>0</v>
      </c>
      <c r="J556" s="146">
        <f t="shared" si="270"/>
        <v>0</v>
      </c>
      <c r="K556" s="146">
        <f t="shared" si="270"/>
        <v>0</v>
      </c>
      <c r="L556" s="146">
        <f t="shared" si="270"/>
        <v>0</v>
      </c>
      <c r="M556" s="146">
        <f t="shared" si="270"/>
        <v>0</v>
      </c>
      <c r="N556" s="146">
        <f t="shared" si="270"/>
        <v>0</v>
      </c>
      <c r="O556" s="146">
        <f t="shared" si="270"/>
        <v>0</v>
      </c>
      <c r="P556" s="146">
        <f t="shared" si="270"/>
        <v>0</v>
      </c>
      <c r="Q556" s="146">
        <f t="shared" si="270"/>
        <v>0</v>
      </c>
      <c r="R556" s="146">
        <f t="shared" si="270"/>
        <v>0</v>
      </c>
      <c r="S556" s="146">
        <f t="shared" si="270"/>
        <v>0</v>
      </c>
      <c r="T556" s="146">
        <f t="shared" si="270"/>
        <v>0</v>
      </c>
      <c r="U556" s="146">
        <f t="shared" si="270"/>
        <v>0</v>
      </c>
      <c r="V556" s="146">
        <f t="shared" si="270"/>
        <v>0</v>
      </c>
      <c r="W556" s="146">
        <f t="shared" si="270"/>
        <v>0</v>
      </c>
      <c r="X556" s="146">
        <f t="shared" si="270"/>
        <v>0</v>
      </c>
      <c r="Y556" s="146">
        <f t="shared" si="271"/>
        <v>0</v>
      </c>
      <c r="Z556" s="146">
        <f t="shared" si="271"/>
        <v>0</v>
      </c>
      <c r="AA556" s="146">
        <f t="shared" si="271"/>
        <v>0</v>
      </c>
      <c r="AB556" s="146">
        <f t="shared" si="271"/>
        <v>0</v>
      </c>
      <c r="AC556" s="146">
        <f t="shared" si="271"/>
        <v>0</v>
      </c>
      <c r="AD556" s="146">
        <f t="shared" si="271"/>
        <v>0</v>
      </c>
      <c r="AE556" s="146">
        <f t="shared" si="271"/>
        <v>0</v>
      </c>
      <c r="AF556" s="146">
        <f t="shared" si="271"/>
        <v>0</v>
      </c>
      <c r="AG556" s="146">
        <f t="shared" si="271"/>
        <v>0</v>
      </c>
      <c r="AH556" s="146">
        <f t="shared" si="271"/>
        <v>0</v>
      </c>
      <c r="AI556" s="146">
        <f t="shared" si="271"/>
        <v>0</v>
      </c>
      <c r="AJ556" s="146">
        <f t="shared" si="271"/>
        <v>0</v>
      </c>
      <c r="AK556" s="146">
        <f t="shared" si="271"/>
        <v>0</v>
      </c>
      <c r="AL556" s="146">
        <f t="shared" si="271"/>
        <v>0</v>
      </c>
      <c r="AM556" s="146">
        <f t="shared" si="271"/>
        <v>0</v>
      </c>
      <c r="AN556" s="146">
        <f t="shared" si="271"/>
        <v>0</v>
      </c>
      <c r="AO556" s="146">
        <f t="shared" si="271"/>
        <v>0</v>
      </c>
      <c r="AP556" s="146">
        <f t="shared" si="271"/>
        <v>0</v>
      </c>
      <c r="AQ556" s="146">
        <f t="shared" si="271"/>
        <v>0</v>
      </c>
      <c r="AR556" s="146">
        <f t="shared" si="271"/>
        <v>0</v>
      </c>
      <c r="AS556" s="146">
        <f t="shared" si="271"/>
        <v>0</v>
      </c>
      <c r="AT556" s="146">
        <f t="shared" si="271"/>
        <v>0</v>
      </c>
      <c r="AU556" s="146">
        <f t="shared" si="271"/>
        <v>0</v>
      </c>
      <c r="AV556" s="146">
        <f t="shared" si="271"/>
        <v>0</v>
      </c>
      <c r="AW556" s="146">
        <f t="shared" si="271"/>
        <v>0</v>
      </c>
      <c r="AX556" s="146">
        <f t="shared" si="271"/>
        <v>0</v>
      </c>
      <c r="AY556" s="146">
        <f t="shared" si="271"/>
        <v>0</v>
      </c>
      <c r="AZ556" s="146">
        <f t="shared" si="271"/>
        <v>0.33333333333333331</v>
      </c>
      <c r="BA556" s="146">
        <f t="shared" si="271"/>
        <v>1</v>
      </c>
      <c r="BB556" s="146">
        <f t="shared" si="271"/>
        <v>1</v>
      </c>
      <c r="BC556" s="146">
        <f t="shared" si="271"/>
        <v>1</v>
      </c>
      <c r="BD556" s="146">
        <f t="shared" si="271"/>
        <v>1</v>
      </c>
      <c r="BE556" s="146">
        <f t="shared" si="272"/>
        <v>1</v>
      </c>
      <c r="BF556" s="146">
        <f t="shared" si="272"/>
        <v>1</v>
      </c>
      <c r="BG556" s="146">
        <f t="shared" si="272"/>
        <v>1</v>
      </c>
      <c r="BH556" s="146">
        <f t="shared" si="272"/>
        <v>1</v>
      </c>
      <c r="BI556" s="146">
        <f t="shared" si="272"/>
        <v>1</v>
      </c>
      <c r="BJ556" s="146">
        <f t="shared" si="272"/>
        <v>1</v>
      </c>
      <c r="BK556" s="146">
        <f t="shared" si="272"/>
        <v>1</v>
      </c>
      <c r="BL556" s="146">
        <f t="shared" si="272"/>
        <v>1</v>
      </c>
      <c r="BM556" s="146">
        <f t="shared" si="272"/>
        <v>1</v>
      </c>
      <c r="BN556" s="146">
        <f t="shared" si="272"/>
        <v>1</v>
      </c>
      <c r="BO556" s="146">
        <f t="shared" si="272"/>
        <v>1</v>
      </c>
    </row>
    <row r="557" spans="1:67" ht="15.75" x14ac:dyDescent="0.25">
      <c r="A557" s="112"/>
      <c r="B557" s="145" t="s">
        <v>1709</v>
      </c>
      <c r="C557" s="145" t="s">
        <v>2005</v>
      </c>
      <c r="D557" s="145" t="s">
        <v>8</v>
      </c>
      <c r="E557" s="224">
        <f>VLOOKUP(B557,'Cuadro Control'!C600:J2487,8,FALSE)</f>
        <v>94303618.549411759</v>
      </c>
      <c r="F557" s="146">
        <f t="shared" si="269"/>
        <v>1.7763397864110998E-2</v>
      </c>
      <c r="G557" s="147">
        <v>46518</v>
      </c>
      <c r="H557" s="147">
        <v>46520</v>
      </c>
      <c r="I557" s="146">
        <f t="shared" si="270"/>
        <v>0</v>
      </c>
      <c r="J557" s="146">
        <f t="shared" si="270"/>
        <v>0</v>
      </c>
      <c r="K557" s="146">
        <f t="shared" si="270"/>
        <v>0</v>
      </c>
      <c r="L557" s="146">
        <f t="shared" si="270"/>
        <v>0</v>
      </c>
      <c r="M557" s="146">
        <f t="shared" si="270"/>
        <v>0</v>
      </c>
      <c r="N557" s="146">
        <f t="shared" si="270"/>
        <v>0</v>
      </c>
      <c r="O557" s="146">
        <f t="shared" si="270"/>
        <v>0</v>
      </c>
      <c r="P557" s="146">
        <f t="shared" si="270"/>
        <v>0</v>
      </c>
      <c r="Q557" s="146">
        <f t="shared" si="270"/>
        <v>0</v>
      </c>
      <c r="R557" s="146">
        <f t="shared" si="270"/>
        <v>0</v>
      </c>
      <c r="S557" s="146">
        <f t="shared" si="270"/>
        <v>0</v>
      </c>
      <c r="T557" s="146">
        <f t="shared" si="270"/>
        <v>0</v>
      </c>
      <c r="U557" s="146">
        <f t="shared" si="270"/>
        <v>0</v>
      </c>
      <c r="V557" s="146">
        <f t="shared" si="270"/>
        <v>0</v>
      </c>
      <c r="W557" s="146">
        <f t="shared" si="270"/>
        <v>0</v>
      </c>
      <c r="X557" s="146">
        <f t="shared" si="270"/>
        <v>0</v>
      </c>
      <c r="Y557" s="146">
        <f t="shared" si="271"/>
        <v>0</v>
      </c>
      <c r="Z557" s="146">
        <f t="shared" si="271"/>
        <v>0</v>
      </c>
      <c r="AA557" s="146">
        <f t="shared" si="271"/>
        <v>0</v>
      </c>
      <c r="AB557" s="146">
        <f t="shared" si="271"/>
        <v>0</v>
      </c>
      <c r="AC557" s="146">
        <f t="shared" si="271"/>
        <v>0</v>
      </c>
      <c r="AD557" s="146">
        <f t="shared" si="271"/>
        <v>0</v>
      </c>
      <c r="AE557" s="146">
        <f t="shared" si="271"/>
        <v>0</v>
      </c>
      <c r="AF557" s="146">
        <f t="shared" si="271"/>
        <v>0</v>
      </c>
      <c r="AG557" s="146">
        <f t="shared" si="271"/>
        <v>0</v>
      </c>
      <c r="AH557" s="146">
        <f t="shared" si="271"/>
        <v>0</v>
      </c>
      <c r="AI557" s="146">
        <f t="shared" si="271"/>
        <v>0</v>
      </c>
      <c r="AJ557" s="146">
        <f t="shared" si="271"/>
        <v>0</v>
      </c>
      <c r="AK557" s="146">
        <f t="shared" si="271"/>
        <v>0</v>
      </c>
      <c r="AL557" s="146">
        <f t="shared" si="271"/>
        <v>0</v>
      </c>
      <c r="AM557" s="146">
        <f t="shared" si="271"/>
        <v>0</v>
      </c>
      <c r="AN557" s="146">
        <f t="shared" si="271"/>
        <v>0</v>
      </c>
      <c r="AO557" s="146">
        <f t="shared" si="271"/>
        <v>0</v>
      </c>
      <c r="AP557" s="146">
        <f t="shared" si="271"/>
        <v>0</v>
      </c>
      <c r="AQ557" s="146">
        <f t="shared" si="271"/>
        <v>0</v>
      </c>
      <c r="AR557" s="146">
        <f t="shared" si="271"/>
        <v>0</v>
      </c>
      <c r="AS557" s="146">
        <f t="shared" si="271"/>
        <v>0</v>
      </c>
      <c r="AT557" s="146">
        <f t="shared" si="271"/>
        <v>0</v>
      </c>
      <c r="AU557" s="146">
        <f t="shared" si="271"/>
        <v>0</v>
      </c>
      <c r="AV557" s="146">
        <f t="shared" si="271"/>
        <v>0</v>
      </c>
      <c r="AW557" s="146">
        <f t="shared" si="271"/>
        <v>0</v>
      </c>
      <c r="AX557" s="146">
        <f t="shared" si="271"/>
        <v>0</v>
      </c>
      <c r="AY557" s="146">
        <f t="shared" si="271"/>
        <v>0</v>
      </c>
      <c r="AZ557" s="146">
        <f t="shared" si="271"/>
        <v>0</v>
      </c>
      <c r="BA557" s="146">
        <f t="shared" si="271"/>
        <v>1</v>
      </c>
      <c r="BB557" s="146">
        <f t="shared" si="271"/>
        <v>1</v>
      </c>
      <c r="BC557" s="146">
        <f t="shared" si="271"/>
        <v>1</v>
      </c>
      <c r="BD557" s="146">
        <f t="shared" si="271"/>
        <v>1</v>
      </c>
      <c r="BE557" s="146">
        <f t="shared" si="272"/>
        <v>1</v>
      </c>
      <c r="BF557" s="146">
        <f t="shared" si="272"/>
        <v>1</v>
      </c>
      <c r="BG557" s="146">
        <f t="shared" si="272"/>
        <v>1</v>
      </c>
      <c r="BH557" s="146">
        <f t="shared" si="272"/>
        <v>1</v>
      </c>
      <c r="BI557" s="146">
        <f t="shared" si="272"/>
        <v>1</v>
      </c>
      <c r="BJ557" s="146">
        <f t="shared" si="272"/>
        <v>1</v>
      </c>
      <c r="BK557" s="146">
        <f t="shared" si="272"/>
        <v>1</v>
      </c>
      <c r="BL557" s="146">
        <f t="shared" si="272"/>
        <v>1</v>
      </c>
      <c r="BM557" s="146">
        <f t="shared" si="272"/>
        <v>1</v>
      </c>
      <c r="BN557" s="146">
        <f t="shared" si="272"/>
        <v>1</v>
      </c>
      <c r="BO557" s="146">
        <f t="shared" si="272"/>
        <v>1</v>
      </c>
    </row>
    <row r="558" spans="1:67" ht="15.75" x14ac:dyDescent="0.25">
      <c r="A558" s="112"/>
      <c r="B558" s="145" t="s">
        <v>1710</v>
      </c>
      <c r="C558" s="145" t="s">
        <v>2006</v>
      </c>
      <c r="D558" s="145" t="s">
        <v>26</v>
      </c>
      <c r="E558" s="224">
        <f>VLOOKUP(B558,'Cuadro Control'!C601:J2488,8,FALSE)</f>
        <v>179436034.15411764</v>
      </c>
      <c r="F558" s="146">
        <f t="shared" si="269"/>
        <v>3.3799272126209236E-2</v>
      </c>
      <c r="G558" s="147">
        <v>46520</v>
      </c>
      <c r="H558" s="147">
        <v>46526</v>
      </c>
      <c r="I558" s="146">
        <f t="shared" si="270"/>
        <v>0</v>
      </c>
      <c r="J558" s="146">
        <f t="shared" si="270"/>
        <v>0</v>
      </c>
      <c r="K558" s="146">
        <f t="shared" si="270"/>
        <v>0</v>
      </c>
      <c r="L558" s="146">
        <f t="shared" si="270"/>
        <v>0</v>
      </c>
      <c r="M558" s="146">
        <f t="shared" si="270"/>
        <v>0</v>
      </c>
      <c r="N558" s="146">
        <f t="shared" si="270"/>
        <v>0</v>
      </c>
      <c r="O558" s="146">
        <f t="shared" si="270"/>
        <v>0</v>
      </c>
      <c r="P558" s="146">
        <f t="shared" si="270"/>
        <v>0</v>
      </c>
      <c r="Q558" s="146">
        <f t="shared" si="270"/>
        <v>0</v>
      </c>
      <c r="R558" s="146">
        <f t="shared" si="270"/>
        <v>0</v>
      </c>
      <c r="S558" s="146">
        <f t="shared" si="270"/>
        <v>0</v>
      </c>
      <c r="T558" s="146">
        <f t="shared" si="270"/>
        <v>0</v>
      </c>
      <c r="U558" s="146">
        <f t="shared" si="270"/>
        <v>0</v>
      </c>
      <c r="V558" s="146">
        <f t="shared" si="270"/>
        <v>0</v>
      </c>
      <c r="W558" s="146">
        <f t="shared" si="270"/>
        <v>0</v>
      </c>
      <c r="X558" s="146">
        <f t="shared" si="270"/>
        <v>0</v>
      </c>
      <c r="Y558" s="146">
        <f t="shared" si="271"/>
        <v>0</v>
      </c>
      <c r="Z558" s="146">
        <f t="shared" si="271"/>
        <v>0</v>
      </c>
      <c r="AA558" s="146">
        <f t="shared" si="271"/>
        <v>0</v>
      </c>
      <c r="AB558" s="146">
        <f t="shared" si="271"/>
        <v>0</v>
      </c>
      <c r="AC558" s="146">
        <f t="shared" si="271"/>
        <v>0</v>
      </c>
      <c r="AD558" s="146">
        <f t="shared" si="271"/>
        <v>0</v>
      </c>
      <c r="AE558" s="146">
        <f t="shared" si="271"/>
        <v>0</v>
      </c>
      <c r="AF558" s="146">
        <f t="shared" si="271"/>
        <v>0</v>
      </c>
      <c r="AG558" s="146">
        <f t="shared" si="271"/>
        <v>0</v>
      </c>
      <c r="AH558" s="146">
        <f t="shared" si="271"/>
        <v>0</v>
      </c>
      <c r="AI558" s="146">
        <f t="shared" si="271"/>
        <v>0</v>
      </c>
      <c r="AJ558" s="146">
        <f t="shared" si="271"/>
        <v>0</v>
      </c>
      <c r="AK558" s="146">
        <f t="shared" si="271"/>
        <v>0</v>
      </c>
      <c r="AL558" s="146">
        <f t="shared" si="271"/>
        <v>0</v>
      </c>
      <c r="AM558" s="146">
        <f t="shared" si="271"/>
        <v>0</v>
      </c>
      <c r="AN558" s="146">
        <f t="shared" si="271"/>
        <v>0</v>
      </c>
      <c r="AO558" s="146">
        <f t="shared" si="271"/>
        <v>0</v>
      </c>
      <c r="AP558" s="146">
        <f t="shared" si="271"/>
        <v>0</v>
      </c>
      <c r="AQ558" s="146">
        <f t="shared" si="271"/>
        <v>0</v>
      </c>
      <c r="AR558" s="146">
        <f t="shared" si="271"/>
        <v>0</v>
      </c>
      <c r="AS558" s="146">
        <f t="shared" si="271"/>
        <v>0</v>
      </c>
      <c r="AT558" s="146">
        <f t="shared" si="271"/>
        <v>0</v>
      </c>
      <c r="AU558" s="146">
        <f t="shared" si="271"/>
        <v>0</v>
      </c>
      <c r="AV558" s="146">
        <f t="shared" si="271"/>
        <v>0</v>
      </c>
      <c r="AW558" s="146">
        <f t="shared" si="271"/>
        <v>0</v>
      </c>
      <c r="AX558" s="146">
        <f t="shared" si="271"/>
        <v>0</v>
      </c>
      <c r="AY558" s="146">
        <f t="shared" si="271"/>
        <v>0</v>
      </c>
      <c r="AZ558" s="146">
        <f t="shared" si="271"/>
        <v>0</v>
      </c>
      <c r="BA558" s="146">
        <f t="shared" si="271"/>
        <v>0.2857142857142857</v>
      </c>
      <c r="BB558" s="146">
        <f t="shared" si="271"/>
        <v>1</v>
      </c>
      <c r="BC558" s="146">
        <f t="shared" si="271"/>
        <v>1</v>
      </c>
      <c r="BD558" s="146">
        <f t="shared" si="271"/>
        <v>1</v>
      </c>
      <c r="BE558" s="146">
        <f t="shared" si="272"/>
        <v>1</v>
      </c>
      <c r="BF558" s="146">
        <f t="shared" si="272"/>
        <v>1</v>
      </c>
      <c r="BG558" s="146">
        <f t="shared" si="272"/>
        <v>1</v>
      </c>
      <c r="BH558" s="146">
        <f t="shared" si="272"/>
        <v>1</v>
      </c>
      <c r="BI558" s="146">
        <f t="shared" si="272"/>
        <v>1</v>
      </c>
      <c r="BJ558" s="146">
        <f t="shared" si="272"/>
        <v>1</v>
      </c>
      <c r="BK558" s="146">
        <f t="shared" si="272"/>
        <v>1</v>
      </c>
      <c r="BL558" s="146">
        <f t="shared" si="272"/>
        <v>1</v>
      </c>
      <c r="BM558" s="146">
        <f t="shared" si="272"/>
        <v>1</v>
      </c>
      <c r="BN558" s="146">
        <f t="shared" si="272"/>
        <v>1</v>
      </c>
      <c r="BO558" s="146">
        <f t="shared" si="272"/>
        <v>1</v>
      </c>
    </row>
    <row r="559" spans="1:67" ht="15.75" x14ac:dyDescent="0.25">
      <c r="A559" s="112"/>
      <c r="B559" s="145" t="s">
        <v>1711</v>
      </c>
      <c r="C559" s="145" t="s">
        <v>2007</v>
      </c>
      <c r="D559" s="145" t="s">
        <v>730</v>
      </c>
      <c r="E559" s="224">
        <f>VLOOKUP(B559,'Cuadro Control'!C602:J2489,8,FALSE)</f>
        <v>1212623361.2117648</v>
      </c>
      <c r="F559" s="146">
        <f t="shared" si="269"/>
        <v>0.22841447185013161</v>
      </c>
      <c r="G559" s="147">
        <v>46526</v>
      </c>
      <c r="H559" s="147">
        <v>46542</v>
      </c>
      <c r="I559" s="146">
        <f t="shared" si="270"/>
        <v>0</v>
      </c>
      <c r="J559" s="146">
        <f t="shared" si="270"/>
        <v>0</v>
      </c>
      <c r="K559" s="146">
        <f t="shared" si="270"/>
        <v>0</v>
      </c>
      <c r="L559" s="146">
        <f t="shared" si="270"/>
        <v>0</v>
      </c>
      <c r="M559" s="146">
        <f t="shared" si="270"/>
        <v>0</v>
      </c>
      <c r="N559" s="146">
        <f t="shared" si="270"/>
        <v>0</v>
      </c>
      <c r="O559" s="146">
        <f t="shared" si="270"/>
        <v>0</v>
      </c>
      <c r="P559" s="146">
        <f t="shared" si="270"/>
        <v>0</v>
      </c>
      <c r="Q559" s="146">
        <f t="shared" si="270"/>
        <v>0</v>
      </c>
      <c r="R559" s="146">
        <f t="shared" si="270"/>
        <v>0</v>
      </c>
      <c r="S559" s="146">
        <f t="shared" si="270"/>
        <v>0</v>
      </c>
      <c r="T559" s="146">
        <f t="shared" si="270"/>
        <v>0</v>
      </c>
      <c r="U559" s="146">
        <f t="shared" si="270"/>
        <v>0</v>
      </c>
      <c r="V559" s="146">
        <f t="shared" si="270"/>
        <v>0</v>
      </c>
      <c r="W559" s="146">
        <f t="shared" si="270"/>
        <v>0</v>
      </c>
      <c r="X559" s="146">
        <f t="shared" si="270"/>
        <v>0</v>
      </c>
      <c r="Y559" s="146">
        <f t="shared" si="271"/>
        <v>0</v>
      </c>
      <c r="Z559" s="146">
        <f t="shared" si="271"/>
        <v>0</v>
      </c>
      <c r="AA559" s="146">
        <f t="shared" si="271"/>
        <v>0</v>
      </c>
      <c r="AB559" s="146">
        <f t="shared" si="271"/>
        <v>0</v>
      </c>
      <c r="AC559" s="146">
        <f t="shared" si="271"/>
        <v>0</v>
      </c>
      <c r="AD559" s="146">
        <f t="shared" si="271"/>
        <v>0</v>
      </c>
      <c r="AE559" s="146">
        <f t="shared" si="271"/>
        <v>0</v>
      </c>
      <c r="AF559" s="146">
        <f t="shared" si="271"/>
        <v>0</v>
      </c>
      <c r="AG559" s="146">
        <f t="shared" si="271"/>
        <v>0</v>
      </c>
      <c r="AH559" s="146">
        <f t="shared" si="271"/>
        <v>0</v>
      </c>
      <c r="AI559" s="146">
        <f t="shared" si="271"/>
        <v>0</v>
      </c>
      <c r="AJ559" s="146">
        <f t="shared" si="271"/>
        <v>0</v>
      </c>
      <c r="AK559" s="146">
        <f t="shared" si="271"/>
        <v>0</v>
      </c>
      <c r="AL559" s="146">
        <f t="shared" si="271"/>
        <v>0</v>
      </c>
      <c r="AM559" s="146">
        <f t="shared" si="271"/>
        <v>0</v>
      </c>
      <c r="AN559" s="146">
        <f t="shared" si="271"/>
        <v>0</v>
      </c>
      <c r="AO559" s="146">
        <f t="shared" si="271"/>
        <v>0</v>
      </c>
      <c r="AP559" s="146">
        <f t="shared" si="271"/>
        <v>0</v>
      </c>
      <c r="AQ559" s="146">
        <f t="shared" si="271"/>
        <v>0</v>
      </c>
      <c r="AR559" s="146">
        <f t="shared" si="271"/>
        <v>0</v>
      </c>
      <c r="AS559" s="146">
        <f t="shared" si="271"/>
        <v>0</v>
      </c>
      <c r="AT559" s="146">
        <f t="shared" si="271"/>
        <v>0</v>
      </c>
      <c r="AU559" s="146">
        <f t="shared" si="271"/>
        <v>0</v>
      </c>
      <c r="AV559" s="146">
        <f t="shared" si="271"/>
        <v>0</v>
      </c>
      <c r="AW559" s="146">
        <f t="shared" si="271"/>
        <v>0</v>
      </c>
      <c r="AX559" s="146">
        <f t="shared" si="271"/>
        <v>0</v>
      </c>
      <c r="AY559" s="146">
        <f t="shared" si="271"/>
        <v>0</v>
      </c>
      <c r="AZ559" s="146">
        <f t="shared" si="271"/>
        <v>0</v>
      </c>
      <c r="BA559" s="146">
        <f t="shared" si="271"/>
        <v>0</v>
      </c>
      <c r="BB559" s="146">
        <f t="shared" si="271"/>
        <v>0.17647058823529413</v>
      </c>
      <c r="BC559" s="146">
        <f t="shared" si="271"/>
        <v>0.58823529411764708</v>
      </c>
      <c r="BD559" s="146">
        <f t="shared" si="271"/>
        <v>1</v>
      </c>
      <c r="BE559" s="146">
        <f t="shared" si="272"/>
        <v>1</v>
      </c>
      <c r="BF559" s="146">
        <f t="shared" si="272"/>
        <v>1</v>
      </c>
      <c r="BG559" s="146">
        <f t="shared" si="272"/>
        <v>1</v>
      </c>
      <c r="BH559" s="146">
        <f t="shared" si="272"/>
        <v>1</v>
      </c>
      <c r="BI559" s="146">
        <f t="shared" si="272"/>
        <v>1</v>
      </c>
      <c r="BJ559" s="146">
        <f t="shared" si="272"/>
        <v>1</v>
      </c>
      <c r="BK559" s="146">
        <f t="shared" si="272"/>
        <v>1</v>
      </c>
      <c r="BL559" s="146">
        <f t="shared" si="272"/>
        <v>1</v>
      </c>
      <c r="BM559" s="146">
        <f t="shared" si="272"/>
        <v>1</v>
      </c>
      <c r="BN559" s="146">
        <f t="shared" si="272"/>
        <v>1</v>
      </c>
      <c r="BO559" s="146">
        <f t="shared" si="272"/>
        <v>1</v>
      </c>
    </row>
    <row r="560" spans="1:67" ht="15.75" x14ac:dyDescent="0.25">
      <c r="A560" s="112"/>
      <c r="B560" s="145" t="s">
        <v>1712</v>
      </c>
      <c r="C560" s="145" t="s">
        <v>2008</v>
      </c>
      <c r="D560" s="145" t="s">
        <v>6</v>
      </c>
      <c r="E560" s="224">
        <f>VLOOKUP(B560,'Cuadro Control'!C603:J2490,8,FALSE)</f>
        <v>0</v>
      </c>
      <c r="F560" s="146">
        <f t="shared" si="269"/>
        <v>0</v>
      </c>
      <c r="G560" s="147">
        <v>46542</v>
      </c>
      <c r="H560" s="147">
        <v>46547</v>
      </c>
      <c r="I560" s="146">
        <f t="shared" si="270"/>
        <v>0</v>
      </c>
      <c r="J560" s="146">
        <f t="shared" si="270"/>
        <v>0</v>
      </c>
      <c r="K560" s="146">
        <f t="shared" si="270"/>
        <v>0</v>
      </c>
      <c r="L560" s="146">
        <f t="shared" si="270"/>
        <v>0</v>
      </c>
      <c r="M560" s="146">
        <f t="shared" si="270"/>
        <v>0</v>
      </c>
      <c r="N560" s="146">
        <f t="shared" si="270"/>
        <v>0</v>
      </c>
      <c r="O560" s="146">
        <f t="shared" si="270"/>
        <v>0</v>
      </c>
      <c r="P560" s="146">
        <f t="shared" si="270"/>
        <v>0</v>
      </c>
      <c r="Q560" s="146">
        <f t="shared" si="270"/>
        <v>0</v>
      </c>
      <c r="R560" s="146">
        <f t="shared" si="270"/>
        <v>0</v>
      </c>
      <c r="S560" s="146">
        <f t="shared" si="270"/>
        <v>0</v>
      </c>
      <c r="T560" s="146">
        <f t="shared" si="270"/>
        <v>0</v>
      </c>
      <c r="U560" s="146">
        <f t="shared" si="270"/>
        <v>0</v>
      </c>
      <c r="V560" s="146">
        <f t="shared" si="270"/>
        <v>0</v>
      </c>
      <c r="W560" s="146">
        <f t="shared" si="270"/>
        <v>0</v>
      </c>
      <c r="X560" s="146">
        <f t="shared" si="270"/>
        <v>0</v>
      </c>
      <c r="Y560" s="146">
        <f t="shared" si="271"/>
        <v>0</v>
      </c>
      <c r="Z560" s="146">
        <f t="shared" si="271"/>
        <v>0</v>
      </c>
      <c r="AA560" s="146">
        <f t="shared" si="271"/>
        <v>0</v>
      </c>
      <c r="AB560" s="146">
        <f t="shared" si="271"/>
        <v>0</v>
      </c>
      <c r="AC560" s="146">
        <f t="shared" si="271"/>
        <v>0</v>
      </c>
      <c r="AD560" s="146">
        <f t="shared" si="271"/>
        <v>0</v>
      </c>
      <c r="AE560" s="146">
        <f t="shared" si="271"/>
        <v>0</v>
      </c>
      <c r="AF560" s="146">
        <f t="shared" si="271"/>
        <v>0</v>
      </c>
      <c r="AG560" s="146">
        <f t="shared" si="271"/>
        <v>0</v>
      </c>
      <c r="AH560" s="146">
        <f t="shared" si="271"/>
        <v>0</v>
      </c>
      <c r="AI560" s="146">
        <f t="shared" si="271"/>
        <v>0</v>
      </c>
      <c r="AJ560" s="146">
        <f t="shared" si="271"/>
        <v>0</v>
      </c>
      <c r="AK560" s="146">
        <f t="shared" si="271"/>
        <v>0</v>
      </c>
      <c r="AL560" s="146">
        <f t="shared" si="271"/>
        <v>0</v>
      </c>
      <c r="AM560" s="146">
        <f t="shared" si="271"/>
        <v>0</v>
      </c>
      <c r="AN560" s="146">
        <f t="shared" si="271"/>
        <v>0</v>
      </c>
      <c r="AO560" s="146">
        <f t="shared" si="271"/>
        <v>0</v>
      </c>
      <c r="AP560" s="146">
        <f t="shared" si="271"/>
        <v>0</v>
      </c>
      <c r="AQ560" s="146">
        <f t="shared" si="271"/>
        <v>0</v>
      </c>
      <c r="AR560" s="146">
        <f t="shared" si="271"/>
        <v>0</v>
      </c>
      <c r="AS560" s="146">
        <f t="shared" si="271"/>
        <v>0</v>
      </c>
      <c r="AT560" s="146">
        <f t="shared" si="271"/>
        <v>0</v>
      </c>
      <c r="AU560" s="146">
        <f t="shared" si="271"/>
        <v>0</v>
      </c>
      <c r="AV560" s="146">
        <f t="shared" si="271"/>
        <v>0</v>
      </c>
      <c r="AW560" s="146">
        <f t="shared" si="271"/>
        <v>0</v>
      </c>
      <c r="AX560" s="146">
        <f t="shared" si="271"/>
        <v>0</v>
      </c>
      <c r="AY560" s="146">
        <f t="shared" si="271"/>
        <v>0</v>
      </c>
      <c r="AZ560" s="146">
        <f t="shared" si="271"/>
        <v>0</v>
      </c>
      <c r="BA560" s="146">
        <f t="shared" si="271"/>
        <v>0</v>
      </c>
      <c r="BB560" s="146">
        <f t="shared" si="271"/>
        <v>0</v>
      </c>
      <c r="BC560" s="146">
        <f t="shared" si="271"/>
        <v>0</v>
      </c>
      <c r="BD560" s="146">
        <f t="shared" ref="BD560:BO567" si="273">IF($G560=0,0,IF(BD$6&lt;$G560,0,IF(BD$6&gt;$H560,1,(BD$6-$G560+1)/($H560-$G560+1))))</f>
        <v>0.16666666666666666</v>
      </c>
      <c r="BE560" s="146">
        <f t="shared" si="273"/>
        <v>1</v>
      </c>
      <c r="BF560" s="146">
        <f t="shared" si="273"/>
        <v>1</v>
      </c>
      <c r="BG560" s="146">
        <f t="shared" si="273"/>
        <v>1</v>
      </c>
      <c r="BH560" s="146">
        <f t="shared" si="273"/>
        <v>1</v>
      </c>
      <c r="BI560" s="146">
        <f t="shared" si="273"/>
        <v>1</v>
      </c>
      <c r="BJ560" s="146">
        <f t="shared" si="273"/>
        <v>1</v>
      </c>
      <c r="BK560" s="146">
        <f t="shared" si="273"/>
        <v>1</v>
      </c>
      <c r="BL560" s="146">
        <f t="shared" si="273"/>
        <v>1</v>
      </c>
      <c r="BM560" s="146">
        <f t="shared" si="273"/>
        <v>1</v>
      </c>
      <c r="BN560" s="146">
        <f t="shared" si="273"/>
        <v>1</v>
      </c>
      <c r="BO560" s="146">
        <f t="shared" si="273"/>
        <v>1</v>
      </c>
    </row>
    <row r="561" spans="1:67" ht="31.5" x14ac:dyDescent="0.25">
      <c r="A561" s="112"/>
      <c r="B561" s="148" t="s">
        <v>1713</v>
      </c>
      <c r="C561" s="148" t="s">
        <v>2009</v>
      </c>
      <c r="D561" s="148" t="s">
        <v>3</v>
      </c>
      <c r="E561" s="225">
        <f>VLOOKUP(B561,'Cuadro Control'!C604:J2491,8,FALSE)</f>
        <v>0</v>
      </c>
      <c r="F561" s="149">
        <f t="shared" si="269"/>
        <v>0</v>
      </c>
      <c r="G561" s="150">
        <v>46547</v>
      </c>
      <c r="H561" s="150">
        <v>46547</v>
      </c>
      <c r="I561" s="149">
        <f t="shared" si="270"/>
        <v>0</v>
      </c>
      <c r="J561" s="149">
        <f t="shared" si="270"/>
        <v>0</v>
      </c>
      <c r="K561" s="149">
        <f t="shared" si="270"/>
        <v>0</v>
      </c>
      <c r="L561" s="149">
        <f t="shared" si="270"/>
        <v>0</v>
      </c>
      <c r="M561" s="149">
        <f t="shared" si="270"/>
        <v>0</v>
      </c>
      <c r="N561" s="149">
        <f t="shared" si="270"/>
        <v>0</v>
      </c>
      <c r="O561" s="149">
        <f t="shared" si="270"/>
        <v>0</v>
      </c>
      <c r="P561" s="149">
        <f t="shared" si="270"/>
        <v>0</v>
      </c>
      <c r="Q561" s="149">
        <f t="shared" si="270"/>
        <v>0</v>
      </c>
      <c r="R561" s="149">
        <f t="shared" si="270"/>
        <v>0</v>
      </c>
      <c r="S561" s="149">
        <f t="shared" si="270"/>
        <v>0</v>
      </c>
      <c r="T561" s="149">
        <f t="shared" si="270"/>
        <v>0</v>
      </c>
      <c r="U561" s="149">
        <f t="shared" si="270"/>
        <v>0</v>
      </c>
      <c r="V561" s="149">
        <f t="shared" si="270"/>
        <v>0</v>
      </c>
      <c r="W561" s="149">
        <f t="shared" si="270"/>
        <v>0</v>
      </c>
      <c r="X561" s="149">
        <f t="shared" si="270"/>
        <v>0</v>
      </c>
      <c r="Y561" s="149">
        <f t="shared" ref="Y561:BD567" si="274">IF($G561=0,0,IF(Y$6&lt;$G561,0,IF(Y$6&gt;$H561,1,(Y$6-$G561+1)/($H561-$G561+1))))</f>
        <v>0</v>
      </c>
      <c r="Z561" s="149">
        <f t="shared" si="274"/>
        <v>0</v>
      </c>
      <c r="AA561" s="149">
        <f t="shared" si="274"/>
        <v>0</v>
      </c>
      <c r="AB561" s="149">
        <f t="shared" si="274"/>
        <v>0</v>
      </c>
      <c r="AC561" s="149">
        <f t="shared" si="274"/>
        <v>0</v>
      </c>
      <c r="AD561" s="149">
        <f t="shared" si="274"/>
        <v>0</v>
      </c>
      <c r="AE561" s="149">
        <f t="shared" si="274"/>
        <v>0</v>
      </c>
      <c r="AF561" s="149">
        <f t="shared" si="274"/>
        <v>0</v>
      </c>
      <c r="AG561" s="149">
        <f t="shared" si="274"/>
        <v>0</v>
      </c>
      <c r="AH561" s="149">
        <f t="shared" si="274"/>
        <v>0</v>
      </c>
      <c r="AI561" s="149">
        <f t="shared" si="274"/>
        <v>0</v>
      </c>
      <c r="AJ561" s="149">
        <f t="shared" si="274"/>
        <v>0</v>
      </c>
      <c r="AK561" s="149">
        <f t="shared" si="274"/>
        <v>0</v>
      </c>
      <c r="AL561" s="149">
        <f t="shared" si="274"/>
        <v>0</v>
      </c>
      <c r="AM561" s="149">
        <f t="shared" si="274"/>
        <v>0</v>
      </c>
      <c r="AN561" s="149">
        <f t="shared" si="274"/>
        <v>0</v>
      </c>
      <c r="AO561" s="149">
        <f t="shared" si="274"/>
        <v>0</v>
      </c>
      <c r="AP561" s="149">
        <f t="shared" si="274"/>
        <v>0</v>
      </c>
      <c r="AQ561" s="149">
        <f t="shared" si="274"/>
        <v>0</v>
      </c>
      <c r="AR561" s="149">
        <f t="shared" si="274"/>
        <v>0</v>
      </c>
      <c r="AS561" s="149">
        <f t="shared" si="274"/>
        <v>0</v>
      </c>
      <c r="AT561" s="149">
        <f t="shared" si="274"/>
        <v>0</v>
      </c>
      <c r="AU561" s="149">
        <f t="shared" si="274"/>
        <v>0</v>
      </c>
      <c r="AV561" s="149">
        <f t="shared" si="274"/>
        <v>0</v>
      </c>
      <c r="AW561" s="149">
        <f t="shared" si="274"/>
        <v>0</v>
      </c>
      <c r="AX561" s="149">
        <f t="shared" si="274"/>
        <v>0</v>
      </c>
      <c r="AY561" s="149">
        <f t="shared" si="274"/>
        <v>0</v>
      </c>
      <c r="AZ561" s="149">
        <f t="shared" si="274"/>
        <v>0</v>
      </c>
      <c r="BA561" s="149">
        <f t="shared" si="274"/>
        <v>0</v>
      </c>
      <c r="BB561" s="149">
        <f t="shared" si="274"/>
        <v>0</v>
      </c>
      <c r="BC561" s="149">
        <f t="shared" si="274"/>
        <v>0</v>
      </c>
      <c r="BD561" s="149">
        <f t="shared" si="274"/>
        <v>0</v>
      </c>
      <c r="BE561" s="149">
        <f t="shared" si="273"/>
        <v>1</v>
      </c>
      <c r="BF561" s="149">
        <f t="shared" si="273"/>
        <v>1</v>
      </c>
      <c r="BG561" s="149">
        <f t="shared" si="273"/>
        <v>1</v>
      </c>
      <c r="BH561" s="149">
        <f t="shared" si="273"/>
        <v>1</v>
      </c>
      <c r="BI561" s="149">
        <f t="shared" si="273"/>
        <v>1</v>
      </c>
      <c r="BJ561" s="149">
        <f t="shared" si="273"/>
        <v>1</v>
      </c>
      <c r="BK561" s="149">
        <f t="shared" si="273"/>
        <v>1</v>
      </c>
      <c r="BL561" s="149">
        <f t="shared" si="273"/>
        <v>1</v>
      </c>
      <c r="BM561" s="149">
        <f t="shared" si="273"/>
        <v>1</v>
      </c>
      <c r="BN561" s="149">
        <f t="shared" si="273"/>
        <v>1</v>
      </c>
      <c r="BO561" s="149">
        <f t="shared" si="273"/>
        <v>1</v>
      </c>
    </row>
    <row r="562" spans="1:67" ht="15.75" x14ac:dyDescent="0.25">
      <c r="A562" s="112"/>
      <c r="B562" s="145" t="s">
        <v>1714</v>
      </c>
      <c r="C562" s="145" t="s">
        <v>2010</v>
      </c>
      <c r="D562" s="145" t="s">
        <v>8</v>
      </c>
      <c r="E562" s="224">
        <f>VLOOKUP(B562,'Cuadro Control'!C605:J2492,8,FALSE)</f>
        <v>1230815225.9452939</v>
      </c>
      <c r="F562" s="146">
        <f t="shared" si="269"/>
        <v>0.2318411625341423</v>
      </c>
      <c r="G562" s="147">
        <v>46547</v>
      </c>
      <c r="H562" s="147">
        <v>46548</v>
      </c>
      <c r="I562" s="146">
        <f t="shared" si="270"/>
        <v>0</v>
      </c>
      <c r="J562" s="146">
        <f t="shared" si="270"/>
        <v>0</v>
      </c>
      <c r="K562" s="146">
        <f t="shared" si="270"/>
        <v>0</v>
      </c>
      <c r="L562" s="146">
        <f t="shared" si="270"/>
        <v>0</v>
      </c>
      <c r="M562" s="146">
        <f t="shared" si="270"/>
        <v>0</v>
      </c>
      <c r="N562" s="146">
        <f t="shared" si="270"/>
        <v>0</v>
      </c>
      <c r="O562" s="146">
        <f t="shared" si="270"/>
        <v>0</v>
      </c>
      <c r="P562" s="146">
        <f t="shared" si="270"/>
        <v>0</v>
      </c>
      <c r="Q562" s="146">
        <f t="shared" si="270"/>
        <v>0</v>
      </c>
      <c r="R562" s="146">
        <f t="shared" si="270"/>
        <v>0</v>
      </c>
      <c r="S562" s="146">
        <f t="shared" si="270"/>
        <v>0</v>
      </c>
      <c r="T562" s="146">
        <f t="shared" si="270"/>
        <v>0</v>
      </c>
      <c r="U562" s="146">
        <f t="shared" si="270"/>
        <v>0</v>
      </c>
      <c r="V562" s="146">
        <f t="shared" si="270"/>
        <v>0</v>
      </c>
      <c r="W562" s="146">
        <f t="shared" si="270"/>
        <v>0</v>
      </c>
      <c r="X562" s="146">
        <f t="shared" si="270"/>
        <v>0</v>
      </c>
      <c r="Y562" s="146">
        <f t="shared" si="274"/>
        <v>0</v>
      </c>
      <c r="Z562" s="146">
        <f t="shared" si="274"/>
        <v>0</v>
      </c>
      <c r="AA562" s="146">
        <f t="shared" si="274"/>
        <v>0</v>
      </c>
      <c r="AB562" s="146">
        <f t="shared" si="274"/>
        <v>0</v>
      </c>
      <c r="AC562" s="146">
        <f t="shared" si="274"/>
        <v>0</v>
      </c>
      <c r="AD562" s="146">
        <f t="shared" si="274"/>
        <v>0</v>
      </c>
      <c r="AE562" s="146">
        <f t="shared" si="274"/>
        <v>0</v>
      </c>
      <c r="AF562" s="146">
        <f t="shared" si="274"/>
        <v>0</v>
      </c>
      <c r="AG562" s="146">
        <f t="shared" si="274"/>
        <v>0</v>
      </c>
      <c r="AH562" s="146">
        <f t="shared" si="274"/>
        <v>0</v>
      </c>
      <c r="AI562" s="146">
        <f t="shared" si="274"/>
        <v>0</v>
      </c>
      <c r="AJ562" s="146">
        <f t="shared" si="274"/>
        <v>0</v>
      </c>
      <c r="AK562" s="146">
        <f t="shared" si="274"/>
        <v>0</v>
      </c>
      <c r="AL562" s="146">
        <f t="shared" si="274"/>
        <v>0</v>
      </c>
      <c r="AM562" s="146">
        <f t="shared" si="274"/>
        <v>0</v>
      </c>
      <c r="AN562" s="146">
        <f t="shared" si="274"/>
        <v>0</v>
      </c>
      <c r="AO562" s="146">
        <f t="shared" si="274"/>
        <v>0</v>
      </c>
      <c r="AP562" s="146">
        <f t="shared" si="274"/>
        <v>0</v>
      </c>
      <c r="AQ562" s="146">
        <f t="shared" si="274"/>
        <v>0</v>
      </c>
      <c r="AR562" s="146">
        <f t="shared" si="274"/>
        <v>0</v>
      </c>
      <c r="AS562" s="146">
        <f t="shared" si="274"/>
        <v>0</v>
      </c>
      <c r="AT562" s="146">
        <f t="shared" si="274"/>
        <v>0</v>
      </c>
      <c r="AU562" s="146">
        <f t="shared" si="274"/>
        <v>0</v>
      </c>
      <c r="AV562" s="146">
        <f t="shared" si="274"/>
        <v>0</v>
      </c>
      <c r="AW562" s="146">
        <f t="shared" si="274"/>
        <v>0</v>
      </c>
      <c r="AX562" s="146">
        <f t="shared" si="274"/>
        <v>0</v>
      </c>
      <c r="AY562" s="146">
        <f t="shared" si="274"/>
        <v>0</v>
      </c>
      <c r="AZ562" s="146">
        <f t="shared" si="274"/>
        <v>0</v>
      </c>
      <c r="BA562" s="146">
        <f t="shared" si="274"/>
        <v>0</v>
      </c>
      <c r="BB562" s="146">
        <f t="shared" si="274"/>
        <v>0</v>
      </c>
      <c r="BC562" s="146">
        <f t="shared" si="274"/>
        <v>0</v>
      </c>
      <c r="BD562" s="146">
        <f t="shared" si="274"/>
        <v>0</v>
      </c>
      <c r="BE562" s="146">
        <f t="shared" si="273"/>
        <v>1</v>
      </c>
      <c r="BF562" s="146">
        <f t="shared" si="273"/>
        <v>1</v>
      </c>
      <c r="BG562" s="146">
        <f t="shared" si="273"/>
        <v>1</v>
      </c>
      <c r="BH562" s="146">
        <f t="shared" si="273"/>
        <v>1</v>
      </c>
      <c r="BI562" s="146">
        <f t="shared" si="273"/>
        <v>1</v>
      </c>
      <c r="BJ562" s="146">
        <f t="shared" si="273"/>
        <v>1</v>
      </c>
      <c r="BK562" s="146">
        <f t="shared" si="273"/>
        <v>1</v>
      </c>
      <c r="BL562" s="146">
        <f t="shared" si="273"/>
        <v>1</v>
      </c>
      <c r="BM562" s="146">
        <f t="shared" si="273"/>
        <v>1</v>
      </c>
      <c r="BN562" s="146">
        <f t="shared" si="273"/>
        <v>1</v>
      </c>
      <c r="BO562" s="146">
        <f t="shared" si="273"/>
        <v>1</v>
      </c>
    </row>
    <row r="563" spans="1:67" ht="15.75" x14ac:dyDescent="0.25">
      <c r="A563" s="112"/>
      <c r="B563" s="145" t="s">
        <v>1715</v>
      </c>
      <c r="C563" s="145" t="s">
        <v>2011</v>
      </c>
      <c r="D563" s="145" t="s">
        <v>26</v>
      </c>
      <c r="E563" s="224">
        <f>VLOOKUP(B563,'Cuadro Control'!C606:J2493,8,FALSE)</f>
        <v>0</v>
      </c>
      <c r="F563" s="146">
        <f t="shared" si="269"/>
        <v>0</v>
      </c>
      <c r="G563" s="147">
        <v>46548</v>
      </c>
      <c r="H563" s="147">
        <v>46555</v>
      </c>
      <c r="I563" s="146">
        <f t="shared" si="270"/>
        <v>0</v>
      </c>
      <c r="J563" s="146">
        <f t="shared" si="270"/>
        <v>0</v>
      </c>
      <c r="K563" s="146">
        <f t="shared" si="270"/>
        <v>0</v>
      </c>
      <c r="L563" s="146">
        <f t="shared" si="270"/>
        <v>0</v>
      </c>
      <c r="M563" s="146">
        <f t="shared" si="270"/>
        <v>0</v>
      </c>
      <c r="N563" s="146">
        <f t="shared" si="270"/>
        <v>0</v>
      </c>
      <c r="O563" s="146">
        <f t="shared" si="270"/>
        <v>0</v>
      </c>
      <c r="P563" s="146">
        <f t="shared" si="270"/>
        <v>0</v>
      </c>
      <c r="Q563" s="146">
        <f t="shared" si="270"/>
        <v>0</v>
      </c>
      <c r="R563" s="146">
        <f t="shared" si="270"/>
        <v>0</v>
      </c>
      <c r="S563" s="146">
        <f t="shared" si="270"/>
        <v>0</v>
      </c>
      <c r="T563" s="146">
        <f t="shared" si="270"/>
        <v>0</v>
      </c>
      <c r="U563" s="146">
        <f t="shared" si="270"/>
        <v>0</v>
      </c>
      <c r="V563" s="146">
        <f t="shared" si="270"/>
        <v>0</v>
      </c>
      <c r="W563" s="146">
        <f t="shared" si="270"/>
        <v>0</v>
      </c>
      <c r="X563" s="146">
        <f t="shared" si="270"/>
        <v>0</v>
      </c>
      <c r="Y563" s="146">
        <f t="shared" si="274"/>
        <v>0</v>
      </c>
      <c r="Z563" s="146">
        <f t="shared" si="274"/>
        <v>0</v>
      </c>
      <c r="AA563" s="146">
        <f t="shared" si="274"/>
        <v>0</v>
      </c>
      <c r="AB563" s="146">
        <f t="shared" si="274"/>
        <v>0</v>
      </c>
      <c r="AC563" s="146">
        <f t="shared" si="274"/>
        <v>0</v>
      </c>
      <c r="AD563" s="146">
        <f t="shared" si="274"/>
        <v>0</v>
      </c>
      <c r="AE563" s="146">
        <f t="shared" si="274"/>
        <v>0</v>
      </c>
      <c r="AF563" s="146">
        <f t="shared" si="274"/>
        <v>0</v>
      </c>
      <c r="AG563" s="146">
        <f t="shared" si="274"/>
        <v>0</v>
      </c>
      <c r="AH563" s="146">
        <f t="shared" si="274"/>
        <v>0</v>
      </c>
      <c r="AI563" s="146">
        <f t="shared" si="274"/>
        <v>0</v>
      </c>
      <c r="AJ563" s="146">
        <f t="shared" si="274"/>
        <v>0</v>
      </c>
      <c r="AK563" s="146">
        <f t="shared" si="274"/>
        <v>0</v>
      </c>
      <c r="AL563" s="146">
        <f t="shared" si="274"/>
        <v>0</v>
      </c>
      <c r="AM563" s="146">
        <f t="shared" si="274"/>
        <v>0</v>
      </c>
      <c r="AN563" s="146">
        <f t="shared" si="274"/>
        <v>0</v>
      </c>
      <c r="AO563" s="146">
        <f t="shared" si="274"/>
        <v>0</v>
      </c>
      <c r="AP563" s="146">
        <f t="shared" si="274"/>
        <v>0</v>
      </c>
      <c r="AQ563" s="146">
        <f t="shared" si="274"/>
        <v>0</v>
      </c>
      <c r="AR563" s="146">
        <f t="shared" si="274"/>
        <v>0</v>
      </c>
      <c r="AS563" s="146">
        <f t="shared" si="274"/>
        <v>0</v>
      </c>
      <c r="AT563" s="146">
        <f t="shared" si="274"/>
        <v>0</v>
      </c>
      <c r="AU563" s="146">
        <f t="shared" si="274"/>
        <v>0</v>
      </c>
      <c r="AV563" s="146">
        <f t="shared" si="274"/>
        <v>0</v>
      </c>
      <c r="AW563" s="146">
        <f t="shared" si="274"/>
        <v>0</v>
      </c>
      <c r="AX563" s="146">
        <f t="shared" si="274"/>
        <v>0</v>
      </c>
      <c r="AY563" s="146">
        <f t="shared" si="274"/>
        <v>0</v>
      </c>
      <c r="AZ563" s="146">
        <f t="shared" si="274"/>
        <v>0</v>
      </c>
      <c r="BA563" s="146">
        <f t="shared" si="274"/>
        <v>0</v>
      </c>
      <c r="BB563" s="146">
        <f t="shared" si="274"/>
        <v>0</v>
      </c>
      <c r="BC563" s="146">
        <f t="shared" si="274"/>
        <v>0</v>
      </c>
      <c r="BD563" s="146">
        <f t="shared" si="274"/>
        <v>0</v>
      </c>
      <c r="BE563" s="146">
        <f t="shared" si="273"/>
        <v>0.25</v>
      </c>
      <c r="BF563" s="146">
        <f t="shared" si="273"/>
        <v>1</v>
      </c>
      <c r="BG563" s="146">
        <f t="shared" si="273"/>
        <v>1</v>
      </c>
      <c r="BH563" s="146">
        <f t="shared" si="273"/>
        <v>1</v>
      </c>
      <c r="BI563" s="146">
        <f t="shared" si="273"/>
        <v>1</v>
      </c>
      <c r="BJ563" s="146">
        <f t="shared" si="273"/>
        <v>1</v>
      </c>
      <c r="BK563" s="146">
        <f t="shared" si="273"/>
        <v>1</v>
      </c>
      <c r="BL563" s="146">
        <f t="shared" si="273"/>
        <v>1</v>
      </c>
      <c r="BM563" s="146">
        <f t="shared" si="273"/>
        <v>1</v>
      </c>
      <c r="BN563" s="146">
        <f t="shared" si="273"/>
        <v>1</v>
      </c>
      <c r="BO563" s="146">
        <f t="shared" si="273"/>
        <v>1</v>
      </c>
    </row>
    <row r="564" spans="1:67" ht="15.75" x14ac:dyDescent="0.25">
      <c r="A564" s="112"/>
      <c r="B564" s="145" t="s">
        <v>1716</v>
      </c>
      <c r="C564" s="145" t="s">
        <v>2078</v>
      </c>
      <c r="D564" s="145" t="s">
        <v>6</v>
      </c>
      <c r="E564" s="224">
        <f>VLOOKUP(B564,'Cuadro Control'!C607:J2494,8,FALSE)</f>
        <v>52736347.43270281</v>
      </c>
      <c r="F564" s="146">
        <f t="shared" si="269"/>
        <v>9.933624348213644E-3</v>
      </c>
      <c r="G564" s="147">
        <v>46555</v>
      </c>
      <c r="H564" s="147">
        <v>46559</v>
      </c>
      <c r="I564" s="146">
        <f t="shared" si="270"/>
        <v>0</v>
      </c>
      <c r="J564" s="146">
        <f t="shared" si="270"/>
        <v>0</v>
      </c>
      <c r="K564" s="146">
        <f t="shared" si="270"/>
        <v>0</v>
      </c>
      <c r="L564" s="146">
        <f t="shared" si="270"/>
        <v>0</v>
      </c>
      <c r="M564" s="146">
        <f t="shared" si="270"/>
        <v>0</v>
      </c>
      <c r="N564" s="146">
        <f t="shared" si="270"/>
        <v>0</v>
      </c>
      <c r="O564" s="146">
        <f t="shared" si="270"/>
        <v>0</v>
      </c>
      <c r="P564" s="146">
        <f t="shared" si="270"/>
        <v>0</v>
      </c>
      <c r="Q564" s="146">
        <f t="shared" si="270"/>
        <v>0</v>
      </c>
      <c r="R564" s="146">
        <f t="shared" si="270"/>
        <v>0</v>
      </c>
      <c r="S564" s="146">
        <f t="shared" si="270"/>
        <v>0</v>
      </c>
      <c r="T564" s="146">
        <f t="shared" si="270"/>
        <v>0</v>
      </c>
      <c r="U564" s="146">
        <f t="shared" si="270"/>
        <v>0</v>
      </c>
      <c r="V564" s="146">
        <f t="shared" si="270"/>
        <v>0</v>
      </c>
      <c r="W564" s="146">
        <f t="shared" si="270"/>
        <v>0</v>
      </c>
      <c r="X564" s="146">
        <f t="shared" si="270"/>
        <v>0</v>
      </c>
      <c r="Y564" s="146">
        <f t="shared" si="274"/>
        <v>0</v>
      </c>
      <c r="Z564" s="146">
        <f t="shared" si="274"/>
        <v>0</v>
      </c>
      <c r="AA564" s="146">
        <f t="shared" si="274"/>
        <v>0</v>
      </c>
      <c r="AB564" s="146">
        <f t="shared" si="274"/>
        <v>0</v>
      </c>
      <c r="AC564" s="146">
        <f t="shared" si="274"/>
        <v>0</v>
      </c>
      <c r="AD564" s="146">
        <f t="shared" si="274"/>
        <v>0</v>
      </c>
      <c r="AE564" s="146">
        <f t="shared" si="274"/>
        <v>0</v>
      </c>
      <c r="AF564" s="146">
        <f t="shared" si="274"/>
        <v>0</v>
      </c>
      <c r="AG564" s="146">
        <f t="shared" si="274"/>
        <v>0</v>
      </c>
      <c r="AH564" s="146">
        <f t="shared" si="274"/>
        <v>0</v>
      </c>
      <c r="AI564" s="146">
        <f t="shared" si="274"/>
        <v>0</v>
      </c>
      <c r="AJ564" s="146">
        <f t="shared" si="274"/>
        <v>0</v>
      </c>
      <c r="AK564" s="146">
        <f t="shared" si="274"/>
        <v>0</v>
      </c>
      <c r="AL564" s="146">
        <f t="shared" si="274"/>
        <v>0</v>
      </c>
      <c r="AM564" s="146">
        <f t="shared" si="274"/>
        <v>0</v>
      </c>
      <c r="AN564" s="146">
        <f t="shared" si="274"/>
        <v>0</v>
      </c>
      <c r="AO564" s="146">
        <f t="shared" si="274"/>
        <v>0</v>
      </c>
      <c r="AP564" s="146">
        <f t="shared" si="274"/>
        <v>0</v>
      </c>
      <c r="AQ564" s="146">
        <f t="shared" si="274"/>
        <v>0</v>
      </c>
      <c r="AR564" s="146">
        <f t="shared" si="274"/>
        <v>0</v>
      </c>
      <c r="AS564" s="146">
        <f t="shared" si="274"/>
        <v>0</v>
      </c>
      <c r="AT564" s="146">
        <f t="shared" si="274"/>
        <v>0</v>
      </c>
      <c r="AU564" s="146">
        <f t="shared" si="274"/>
        <v>0</v>
      </c>
      <c r="AV564" s="146">
        <f t="shared" si="274"/>
        <v>0</v>
      </c>
      <c r="AW564" s="146">
        <f t="shared" si="274"/>
        <v>0</v>
      </c>
      <c r="AX564" s="146">
        <f t="shared" si="274"/>
        <v>0</v>
      </c>
      <c r="AY564" s="146">
        <f t="shared" si="274"/>
        <v>0</v>
      </c>
      <c r="AZ564" s="146">
        <f t="shared" si="274"/>
        <v>0</v>
      </c>
      <c r="BA564" s="146">
        <f t="shared" si="274"/>
        <v>0</v>
      </c>
      <c r="BB564" s="146">
        <f t="shared" si="274"/>
        <v>0</v>
      </c>
      <c r="BC564" s="146">
        <f t="shared" si="274"/>
        <v>0</v>
      </c>
      <c r="BD564" s="146">
        <f t="shared" si="274"/>
        <v>0</v>
      </c>
      <c r="BE564" s="146">
        <f t="shared" si="273"/>
        <v>0</v>
      </c>
      <c r="BF564" s="146">
        <f t="shared" si="273"/>
        <v>0.4</v>
      </c>
      <c r="BG564" s="146">
        <f t="shared" si="273"/>
        <v>1</v>
      </c>
      <c r="BH564" s="146">
        <f t="shared" si="273"/>
        <v>1</v>
      </c>
      <c r="BI564" s="146">
        <f t="shared" si="273"/>
        <v>1</v>
      </c>
      <c r="BJ564" s="146">
        <f t="shared" si="273"/>
        <v>1</v>
      </c>
      <c r="BK564" s="146">
        <f t="shared" si="273"/>
        <v>1</v>
      </c>
      <c r="BL564" s="146">
        <f t="shared" si="273"/>
        <v>1</v>
      </c>
      <c r="BM564" s="146">
        <f t="shared" si="273"/>
        <v>1</v>
      </c>
      <c r="BN564" s="146">
        <f t="shared" si="273"/>
        <v>1</v>
      </c>
      <c r="BO564" s="146">
        <f t="shared" si="273"/>
        <v>1</v>
      </c>
    </row>
    <row r="565" spans="1:67" ht="31.5" x14ac:dyDescent="0.25">
      <c r="A565" s="112"/>
      <c r="B565" s="145" t="s">
        <v>1717</v>
      </c>
      <c r="C565" s="145" t="s">
        <v>2012</v>
      </c>
      <c r="D565" s="145" t="s">
        <v>19</v>
      </c>
      <c r="E565" s="224">
        <f>VLOOKUP(B565,'Cuadro Control'!C608:J2495,8,FALSE)</f>
        <v>46410609.014634147</v>
      </c>
      <c r="F565" s="146">
        <f t="shared" si="269"/>
        <v>8.742083556535862E-3</v>
      </c>
      <c r="G565" s="147">
        <v>46562</v>
      </c>
      <c r="H565" s="147">
        <v>46564</v>
      </c>
      <c r="I565" s="146">
        <f t="shared" si="270"/>
        <v>0</v>
      </c>
      <c r="J565" s="146">
        <f t="shared" si="270"/>
        <v>0</v>
      </c>
      <c r="K565" s="146">
        <f t="shared" si="270"/>
        <v>0</v>
      </c>
      <c r="L565" s="146">
        <f t="shared" si="270"/>
        <v>0</v>
      </c>
      <c r="M565" s="146">
        <f t="shared" si="270"/>
        <v>0</v>
      </c>
      <c r="N565" s="146">
        <f t="shared" si="270"/>
        <v>0</v>
      </c>
      <c r="O565" s="146">
        <f t="shared" si="270"/>
        <v>0</v>
      </c>
      <c r="P565" s="146">
        <f t="shared" si="270"/>
        <v>0</v>
      </c>
      <c r="Q565" s="146">
        <f t="shared" si="270"/>
        <v>0</v>
      </c>
      <c r="R565" s="146">
        <f t="shared" si="270"/>
        <v>0</v>
      </c>
      <c r="S565" s="146">
        <f t="shared" si="270"/>
        <v>0</v>
      </c>
      <c r="T565" s="146">
        <f t="shared" si="270"/>
        <v>0</v>
      </c>
      <c r="U565" s="146">
        <f t="shared" si="270"/>
        <v>0</v>
      </c>
      <c r="V565" s="146">
        <f t="shared" si="270"/>
        <v>0</v>
      </c>
      <c r="W565" s="146">
        <f t="shared" si="270"/>
        <v>0</v>
      </c>
      <c r="X565" s="146">
        <f t="shared" si="270"/>
        <v>0</v>
      </c>
      <c r="Y565" s="146">
        <f t="shared" si="274"/>
        <v>0</v>
      </c>
      <c r="Z565" s="146">
        <f t="shared" si="274"/>
        <v>0</v>
      </c>
      <c r="AA565" s="146">
        <f t="shared" si="274"/>
        <v>0</v>
      </c>
      <c r="AB565" s="146">
        <f t="shared" si="274"/>
        <v>0</v>
      </c>
      <c r="AC565" s="146">
        <f t="shared" si="274"/>
        <v>0</v>
      </c>
      <c r="AD565" s="146">
        <f t="shared" si="274"/>
        <v>0</v>
      </c>
      <c r="AE565" s="146">
        <f t="shared" si="274"/>
        <v>0</v>
      </c>
      <c r="AF565" s="146">
        <f t="shared" si="274"/>
        <v>0</v>
      </c>
      <c r="AG565" s="146">
        <f t="shared" si="274"/>
        <v>0</v>
      </c>
      <c r="AH565" s="146">
        <f t="shared" si="274"/>
        <v>0</v>
      </c>
      <c r="AI565" s="146">
        <f t="shared" si="274"/>
        <v>0</v>
      </c>
      <c r="AJ565" s="146">
        <f t="shared" si="274"/>
        <v>0</v>
      </c>
      <c r="AK565" s="146">
        <f t="shared" si="274"/>
        <v>0</v>
      </c>
      <c r="AL565" s="146">
        <f t="shared" si="274"/>
        <v>0</v>
      </c>
      <c r="AM565" s="146">
        <f t="shared" si="274"/>
        <v>0</v>
      </c>
      <c r="AN565" s="146">
        <f t="shared" si="274"/>
        <v>0</v>
      </c>
      <c r="AO565" s="146">
        <f t="shared" si="274"/>
        <v>0</v>
      </c>
      <c r="AP565" s="146">
        <f t="shared" si="274"/>
        <v>0</v>
      </c>
      <c r="AQ565" s="146">
        <f t="shared" si="274"/>
        <v>0</v>
      </c>
      <c r="AR565" s="146">
        <f t="shared" si="274"/>
        <v>0</v>
      </c>
      <c r="AS565" s="146">
        <f t="shared" si="274"/>
        <v>0</v>
      </c>
      <c r="AT565" s="146">
        <f t="shared" si="274"/>
        <v>0</v>
      </c>
      <c r="AU565" s="146">
        <f t="shared" si="274"/>
        <v>0</v>
      </c>
      <c r="AV565" s="146">
        <f t="shared" si="274"/>
        <v>0</v>
      </c>
      <c r="AW565" s="146">
        <f t="shared" si="274"/>
        <v>0</v>
      </c>
      <c r="AX565" s="146">
        <f t="shared" si="274"/>
        <v>0</v>
      </c>
      <c r="AY565" s="146">
        <f t="shared" si="274"/>
        <v>0</v>
      </c>
      <c r="AZ565" s="146">
        <f t="shared" si="274"/>
        <v>0</v>
      </c>
      <c r="BA565" s="146">
        <f t="shared" si="274"/>
        <v>0</v>
      </c>
      <c r="BB565" s="146">
        <f t="shared" si="274"/>
        <v>0</v>
      </c>
      <c r="BC565" s="146">
        <f t="shared" si="274"/>
        <v>0</v>
      </c>
      <c r="BD565" s="146">
        <f t="shared" si="274"/>
        <v>0</v>
      </c>
      <c r="BE565" s="146">
        <f t="shared" si="273"/>
        <v>0</v>
      </c>
      <c r="BF565" s="146">
        <f t="shared" si="273"/>
        <v>0</v>
      </c>
      <c r="BG565" s="146">
        <f t="shared" si="273"/>
        <v>0.66666666666666663</v>
      </c>
      <c r="BH565" s="146">
        <f t="shared" si="273"/>
        <v>1</v>
      </c>
      <c r="BI565" s="146">
        <f t="shared" si="273"/>
        <v>1</v>
      </c>
      <c r="BJ565" s="146">
        <f t="shared" si="273"/>
        <v>1</v>
      </c>
      <c r="BK565" s="146">
        <f t="shared" si="273"/>
        <v>1</v>
      </c>
      <c r="BL565" s="146">
        <f t="shared" si="273"/>
        <v>1</v>
      </c>
      <c r="BM565" s="146">
        <f t="shared" si="273"/>
        <v>1</v>
      </c>
      <c r="BN565" s="146">
        <f t="shared" si="273"/>
        <v>1</v>
      </c>
      <c r="BO565" s="146">
        <f t="shared" si="273"/>
        <v>1</v>
      </c>
    </row>
    <row r="566" spans="1:67" ht="31.5" x14ac:dyDescent="0.25">
      <c r="A566" s="112"/>
      <c r="B566" s="145" t="s">
        <v>1718</v>
      </c>
      <c r="C566" s="145" t="s">
        <v>2013</v>
      </c>
      <c r="D566" s="145" t="s">
        <v>9</v>
      </c>
      <c r="E566" s="224">
        <f>VLOOKUP(B566,'Cuadro Control'!C609:J2496,8,FALSE)</f>
        <v>1587346329.5488234</v>
      </c>
      <c r="F566" s="146">
        <f t="shared" si="269"/>
        <v>0.29899875353285565</v>
      </c>
      <c r="G566" s="147">
        <v>46559</v>
      </c>
      <c r="H566" s="147">
        <v>46569</v>
      </c>
      <c r="I566" s="146">
        <f t="shared" si="270"/>
        <v>0</v>
      </c>
      <c r="J566" s="146">
        <f t="shared" si="270"/>
        <v>0</v>
      </c>
      <c r="K566" s="146">
        <f t="shared" si="270"/>
        <v>0</v>
      </c>
      <c r="L566" s="146">
        <f t="shared" si="270"/>
        <v>0</v>
      </c>
      <c r="M566" s="146">
        <f t="shared" si="270"/>
        <v>0</v>
      </c>
      <c r="N566" s="146">
        <f t="shared" si="270"/>
        <v>0</v>
      </c>
      <c r="O566" s="146">
        <f t="shared" si="270"/>
        <v>0</v>
      </c>
      <c r="P566" s="146">
        <f t="shared" si="270"/>
        <v>0</v>
      </c>
      <c r="Q566" s="146">
        <f t="shared" si="270"/>
        <v>0</v>
      </c>
      <c r="R566" s="146">
        <f t="shared" si="270"/>
        <v>0</v>
      </c>
      <c r="S566" s="146">
        <f t="shared" si="270"/>
        <v>0</v>
      </c>
      <c r="T566" s="146">
        <f t="shared" si="270"/>
        <v>0</v>
      </c>
      <c r="U566" s="146">
        <f t="shared" si="270"/>
        <v>0</v>
      </c>
      <c r="V566" s="146">
        <f t="shared" si="270"/>
        <v>0</v>
      </c>
      <c r="W566" s="146">
        <f t="shared" si="270"/>
        <v>0</v>
      </c>
      <c r="X566" s="146">
        <f t="shared" si="270"/>
        <v>0</v>
      </c>
      <c r="Y566" s="146">
        <f t="shared" si="274"/>
        <v>0</v>
      </c>
      <c r="Z566" s="146">
        <f t="shared" si="274"/>
        <v>0</v>
      </c>
      <c r="AA566" s="146">
        <f t="shared" si="274"/>
        <v>0</v>
      </c>
      <c r="AB566" s="146">
        <f t="shared" si="274"/>
        <v>0</v>
      </c>
      <c r="AC566" s="146">
        <f t="shared" si="274"/>
        <v>0</v>
      </c>
      <c r="AD566" s="146">
        <f t="shared" si="274"/>
        <v>0</v>
      </c>
      <c r="AE566" s="146">
        <f t="shared" si="274"/>
        <v>0</v>
      </c>
      <c r="AF566" s="146">
        <f t="shared" si="274"/>
        <v>0</v>
      </c>
      <c r="AG566" s="146">
        <f t="shared" si="274"/>
        <v>0</v>
      </c>
      <c r="AH566" s="146">
        <f t="shared" si="274"/>
        <v>0</v>
      </c>
      <c r="AI566" s="146">
        <f t="shared" si="274"/>
        <v>0</v>
      </c>
      <c r="AJ566" s="146">
        <f t="shared" si="274"/>
        <v>0</v>
      </c>
      <c r="AK566" s="146">
        <f t="shared" si="274"/>
        <v>0</v>
      </c>
      <c r="AL566" s="146">
        <f t="shared" si="274"/>
        <v>0</v>
      </c>
      <c r="AM566" s="146">
        <f t="shared" si="274"/>
        <v>0</v>
      </c>
      <c r="AN566" s="146">
        <f t="shared" si="274"/>
        <v>0</v>
      </c>
      <c r="AO566" s="146">
        <f t="shared" si="274"/>
        <v>0</v>
      </c>
      <c r="AP566" s="146">
        <f t="shared" si="274"/>
        <v>0</v>
      </c>
      <c r="AQ566" s="146">
        <f t="shared" si="274"/>
        <v>0</v>
      </c>
      <c r="AR566" s="146">
        <f t="shared" si="274"/>
        <v>0</v>
      </c>
      <c r="AS566" s="146">
        <f t="shared" si="274"/>
        <v>0</v>
      </c>
      <c r="AT566" s="146">
        <f t="shared" si="274"/>
        <v>0</v>
      </c>
      <c r="AU566" s="146">
        <f t="shared" si="274"/>
        <v>0</v>
      </c>
      <c r="AV566" s="146">
        <f t="shared" si="274"/>
        <v>0</v>
      </c>
      <c r="AW566" s="146">
        <f t="shared" si="274"/>
        <v>0</v>
      </c>
      <c r="AX566" s="146">
        <f t="shared" si="274"/>
        <v>0</v>
      </c>
      <c r="AY566" s="146">
        <f t="shared" si="274"/>
        <v>0</v>
      </c>
      <c r="AZ566" s="146">
        <f t="shared" si="274"/>
        <v>0</v>
      </c>
      <c r="BA566" s="146">
        <f t="shared" si="274"/>
        <v>0</v>
      </c>
      <c r="BB566" s="146">
        <f t="shared" si="274"/>
        <v>0</v>
      </c>
      <c r="BC566" s="146">
        <f t="shared" si="274"/>
        <v>0</v>
      </c>
      <c r="BD566" s="146">
        <f t="shared" si="274"/>
        <v>0</v>
      </c>
      <c r="BE566" s="146">
        <f t="shared" si="273"/>
        <v>0</v>
      </c>
      <c r="BF566" s="146">
        <f t="shared" si="273"/>
        <v>0</v>
      </c>
      <c r="BG566" s="146">
        <f t="shared" si="273"/>
        <v>0.45454545454545453</v>
      </c>
      <c r="BH566" s="146">
        <f t="shared" si="273"/>
        <v>1</v>
      </c>
      <c r="BI566" s="146">
        <f t="shared" si="273"/>
        <v>1</v>
      </c>
      <c r="BJ566" s="146">
        <f t="shared" si="273"/>
        <v>1</v>
      </c>
      <c r="BK566" s="146">
        <f t="shared" si="273"/>
        <v>1</v>
      </c>
      <c r="BL566" s="146">
        <f t="shared" si="273"/>
        <v>1</v>
      </c>
      <c r="BM566" s="146">
        <f t="shared" si="273"/>
        <v>1</v>
      </c>
      <c r="BN566" s="146">
        <f t="shared" si="273"/>
        <v>1</v>
      </c>
      <c r="BO566" s="146">
        <f t="shared" si="273"/>
        <v>1</v>
      </c>
    </row>
    <row r="567" spans="1:67" ht="31.5" x14ac:dyDescent="0.25">
      <c r="A567" s="112"/>
      <c r="B567" s="142" t="s">
        <v>1719</v>
      </c>
      <c r="C567" s="142" t="s">
        <v>2014</v>
      </c>
      <c r="D567" s="142" t="s">
        <v>9</v>
      </c>
      <c r="E567" s="223">
        <f>VLOOKUP(B567,'Cuadro Control'!C610:J2497,8,FALSE)</f>
        <v>179532477.23999998</v>
      </c>
      <c r="F567" s="143">
        <f t="shared" si="269"/>
        <v>3.3817438522495219E-2</v>
      </c>
      <c r="G567" s="144">
        <v>46564</v>
      </c>
      <c r="H567" s="144">
        <v>46578</v>
      </c>
      <c r="I567" s="143">
        <f t="shared" si="270"/>
        <v>0</v>
      </c>
      <c r="J567" s="143">
        <f t="shared" si="270"/>
        <v>0</v>
      </c>
      <c r="K567" s="143">
        <f t="shared" si="270"/>
        <v>0</v>
      </c>
      <c r="L567" s="143">
        <f t="shared" si="270"/>
        <v>0</v>
      </c>
      <c r="M567" s="143">
        <f t="shared" si="270"/>
        <v>0</v>
      </c>
      <c r="N567" s="143">
        <f t="shared" si="270"/>
        <v>0</v>
      </c>
      <c r="O567" s="143">
        <f t="shared" si="270"/>
        <v>0</v>
      </c>
      <c r="P567" s="143">
        <f t="shared" si="270"/>
        <v>0</v>
      </c>
      <c r="Q567" s="143">
        <f t="shared" si="270"/>
        <v>0</v>
      </c>
      <c r="R567" s="143">
        <f t="shared" si="270"/>
        <v>0</v>
      </c>
      <c r="S567" s="143">
        <f t="shared" si="270"/>
        <v>0</v>
      </c>
      <c r="T567" s="143">
        <f t="shared" si="270"/>
        <v>0</v>
      </c>
      <c r="U567" s="143">
        <f t="shared" si="270"/>
        <v>0</v>
      </c>
      <c r="V567" s="143">
        <f t="shared" si="270"/>
        <v>0</v>
      </c>
      <c r="W567" s="143">
        <f t="shared" si="270"/>
        <v>0</v>
      </c>
      <c r="X567" s="143">
        <f t="shared" si="270"/>
        <v>0</v>
      </c>
      <c r="Y567" s="143">
        <f t="shared" si="274"/>
        <v>0</v>
      </c>
      <c r="Z567" s="143">
        <f t="shared" si="274"/>
        <v>0</v>
      </c>
      <c r="AA567" s="143">
        <f t="shared" si="274"/>
        <v>0</v>
      </c>
      <c r="AB567" s="143">
        <f t="shared" si="274"/>
        <v>0</v>
      </c>
      <c r="AC567" s="143">
        <f t="shared" si="274"/>
        <v>0</v>
      </c>
      <c r="AD567" s="143">
        <f t="shared" si="274"/>
        <v>0</v>
      </c>
      <c r="AE567" s="143">
        <f t="shared" si="274"/>
        <v>0</v>
      </c>
      <c r="AF567" s="143">
        <f t="shared" si="274"/>
        <v>0</v>
      </c>
      <c r="AG567" s="143">
        <f t="shared" si="274"/>
        <v>0</v>
      </c>
      <c r="AH567" s="143">
        <f t="shared" si="274"/>
        <v>0</v>
      </c>
      <c r="AI567" s="143">
        <f t="shared" si="274"/>
        <v>0</v>
      </c>
      <c r="AJ567" s="143">
        <f t="shared" si="274"/>
        <v>0</v>
      </c>
      <c r="AK567" s="143">
        <f t="shared" si="274"/>
        <v>0</v>
      </c>
      <c r="AL567" s="143">
        <f t="shared" si="274"/>
        <v>0</v>
      </c>
      <c r="AM567" s="143">
        <f t="shared" si="274"/>
        <v>0</v>
      </c>
      <c r="AN567" s="143">
        <f t="shared" si="274"/>
        <v>0</v>
      </c>
      <c r="AO567" s="143">
        <f t="shared" si="274"/>
        <v>0</v>
      </c>
      <c r="AP567" s="143">
        <f t="shared" si="274"/>
        <v>0</v>
      </c>
      <c r="AQ567" s="143">
        <f t="shared" si="274"/>
        <v>0</v>
      </c>
      <c r="AR567" s="143">
        <f t="shared" si="274"/>
        <v>0</v>
      </c>
      <c r="AS567" s="143">
        <f t="shared" si="274"/>
        <v>0</v>
      </c>
      <c r="AT567" s="143">
        <f t="shared" si="274"/>
        <v>0</v>
      </c>
      <c r="AU567" s="143">
        <f t="shared" si="274"/>
        <v>0</v>
      </c>
      <c r="AV567" s="143">
        <f t="shared" si="274"/>
        <v>0</v>
      </c>
      <c r="AW567" s="143">
        <f t="shared" si="274"/>
        <v>0</v>
      </c>
      <c r="AX567" s="143">
        <f t="shared" si="274"/>
        <v>0</v>
      </c>
      <c r="AY567" s="143">
        <f t="shared" si="274"/>
        <v>0</v>
      </c>
      <c r="AZ567" s="143">
        <f t="shared" si="274"/>
        <v>0</v>
      </c>
      <c r="BA567" s="143">
        <f t="shared" si="274"/>
        <v>0</v>
      </c>
      <c r="BB567" s="143">
        <f t="shared" si="274"/>
        <v>0</v>
      </c>
      <c r="BC567" s="143">
        <f t="shared" si="274"/>
        <v>0</v>
      </c>
      <c r="BD567" s="143">
        <f t="shared" si="274"/>
        <v>0</v>
      </c>
      <c r="BE567" s="143">
        <f t="shared" si="273"/>
        <v>0</v>
      </c>
      <c r="BF567" s="143">
        <f t="shared" si="273"/>
        <v>0</v>
      </c>
      <c r="BG567" s="143">
        <f t="shared" si="273"/>
        <v>0</v>
      </c>
      <c r="BH567" s="143">
        <f t="shared" si="273"/>
        <v>0.46666666666666667</v>
      </c>
      <c r="BI567" s="143">
        <f t="shared" si="273"/>
        <v>0.93333333333333335</v>
      </c>
      <c r="BJ567" s="143">
        <f t="shared" si="273"/>
        <v>1</v>
      </c>
      <c r="BK567" s="143">
        <f t="shared" si="273"/>
        <v>1</v>
      </c>
      <c r="BL567" s="143">
        <f t="shared" si="273"/>
        <v>1</v>
      </c>
      <c r="BM567" s="143">
        <f t="shared" si="273"/>
        <v>1</v>
      </c>
      <c r="BN567" s="143">
        <f t="shared" si="273"/>
        <v>1</v>
      </c>
      <c r="BO567" s="143">
        <f t="shared" si="273"/>
        <v>1</v>
      </c>
    </row>
    <row r="568" spans="1:67" ht="15.75" x14ac:dyDescent="0.25">
      <c r="A568" s="112"/>
      <c r="B568" s="148" t="s">
        <v>1720</v>
      </c>
      <c r="C568" s="148" t="s">
        <v>2015</v>
      </c>
      <c r="D568" s="148" t="s">
        <v>3</v>
      </c>
      <c r="E568" s="225">
        <f>VLOOKUP(B568,'Cuadro Control'!C611:J2498,8,FALSE)</f>
        <v>0</v>
      </c>
      <c r="F568" s="149">
        <f>IFERROR(E568/$E$552,0)</f>
        <v>0</v>
      </c>
      <c r="G568" s="150">
        <v>46606</v>
      </c>
      <c r="H568" s="150">
        <v>46606</v>
      </c>
      <c r="I568" s="149">
        <f t="shared" si="270"/>
        <v>0</v>
      </c>
      <c r="J568" s="149">
        <f t="shared" si="270"/>
        <v>0</v>
      </c>
      <c r="K568" s="149">
        <f t="shared" si="270"/>
        <v>0</v>
      </c>
      <c r="L568" s="149">
        <f t="shared" si="270"/>
        <v>0</v>
      </c>
      <c r="M568" s="149">
        <f t="shared" si="270"/>
        <v>0</v>
      </c>
      <c r="N568" s="149">
        <f t="shared" si="270"/>
        <v>0</v>
      </c>
      <c r="O568" s="149">
        <f t="shared" si="270"/>
        <v>0</v>
      </c>
      <c r="P568" s="149">
        <f t="shared" si="270"/>
        <v>0</v>
      </c>
      <c r="Q568" s="149">
        <f t="shared" si="270"/>
        <v>0</v>
      </c>
      <c r="R568" s="149">
        <f t="shared" si="270"/>
        <v>0</v>
      </c>
      <c r="S568" s="149">
        <f t="shared" si="270"/>
        <v>0</v>
      </c>
      <c r="T568" s="149">
        <f t="shared" si="270"/>
        <v>0</v>
      </c>
      <c r="U568" s="149">
        <f t="shared" si="270"/>
        <v>0</v>
      </c>
      <c r="V568" s="149">
        <f t="shared" si="270"/>
        <v>0</v>
      </c>
      <c r="W568" s="149">
        <f t="shared" si="270"/>
        <v>0</v>
      </c>
      <c r="X568" s="149">
        <f t="shared" ref="X568:BO568" si="275">IF($G568=0,0,IF(X$6&lt;$G568,0,IF(X$6&gt;$H568,1,(X$6-$G568+1)/($H568-$G568+1))))</f>
        <v>0</v>
      </c>
      <c r="Y568" s="149">
        <f t="shared" si="275"/>
        <v>0</v>
      </c>
      <c r="Z568" s="149">
        <f t="shared" si="275"/>
        <v>0</v>
      </c>
      <c r="AA568" s="149">
        <f t="shared" si="275"/>
        <v>0</v>
      </c>
      <c r="AB568" s="149">
        <f t="shared" si="275"/>
        <v>0</v>
      </c>
      <c r="AC568" s="149">
        <f t="shared" si="275"/>
        <v>0</v>
      </c>
      <c r="AD568" s="149">
        <f t="shared" si="275"/>
        <v>0</v>
      </c>
      <c r="AE568" s="149">
        <f t="shared" si="275"/>
        <v>0</v>
      </c>
      <c r="AF568" s="149">
        <f t="shared" si="275"/>
        <v>0</v>
      </c>
      <c r="AG568" s="149">
        <f t="shared" si="275"/>
        <v>0</v>
      </c>
      <c r="AH568" s="149">
        <f t="shared" si="275"/>
        <v>0</v>
      </c>
      <c r="AI568" s="149">
        <f t="shared" si="275"/>
        <v>0</v>
      </c>
      <c r="AJ568" s="149">
        <f t="shared" si="275"/>
        <v>0</v>
      </c>
      <c r="AK568" s="149">
        <f t="shared" si="275"/>
        <v>0</v>
      </c>
      <c r="AL568" s="149">
        <f t="shared" si="275"/>
        <v>0</v>
      </c>
      <c r="AM568" s="149">
        <f t="shared" si="275"/>
        <v>0</v>
      </c>
      <c r="AN568" s="149">
        <f t="shared" si="275"/>
        <v>0</v>
      </c>
      <c r="AO568" s="149">
        <f t="shared" si="275"/>
        <v>0</v>
      </c>
      <c r="AP568" s="149">
        <f t="shared" si="275"/>
        <v>0</v>
      </c>
      <c r="AQ568" s="149">
        <f t="shared" si="275"/>
        <v>0</v>
      </c>
      <c r="AR568" s="149">
        <f t="shared" si="275"/>
        <v>0</v>
      </c>
      <c r="AS568" s="149">
        <f t="shared" si="275"/>
        <v>0</v>
      </c>
      <c r="AT568" s="149">
        <f t="shared" si="275"/>
        <v>0</v>
      </c>
      <c r="AU568" s="149">
        <f t="shared" si="275"/>
        <v>0</v>
      </c>
      <c r="AV568" s="149">
        <f t="shared" si="275"/>
        <v>0</v>
      </c>
      <c r="AW568" s="149">
        <f t="shared" si="275"/>
        <v>0</v>
      </c>
      <c r="AX568" s="149">
        <f t="shared" si="275"/>
        <v>0</v>
      </c>
      <c r="AY568" s="149">
        <f t="shared" si="275"/>
        <v>0</v>
      </c>
      <c r="AZ568" s="149">
        <f t="shared" si="275"/>
        <v>0</v>
      </c>
      <c r="BA568" s="149">
        <f t="shared" si="275"/>
        <v>0</v>
      </c>
      <c r="BB568" s="149">
        <f t="shared" si="275"/>
        <v>0</v>
      </c>
      <c r="BC568" s="149">
        <f t="shared" si="275"/>
        <v>0</v>
      </c>
      <c r="BD568" s="149">
        <f t="shared" si="275"/>
        <v>0</v>
      </c>
      <c r="BE568" s="149">
        <f t="shared" si="275"/>
        <v>0</v>
      </c>
      <c r="BF568" s="149">
        <f t="shared" si="275"/>
        <v>0</v>
      </c>
      <c r="BG568" s="149">
        <f t="shared" si="275"/>
        <v>0</v>
      </c>
      <c r="BH568" s="149">
        <f t="shared" si="275"/>
        <v>0</v>
      </c>
      <c r="BI568" s="149">
        <f t="shared" si="275"/>
        <v>0</v>
      </c>
      <c r="BJ568" s="149">
        <f t="shared" si="275"/>
        <v>0</v>
      </c>
      <c r="BK568" s="149">
        <f t="shared" si="275"/>
        <v>0</v>
      </c>
      <c r="BL568" s="149">
        <f t="shared" si="275"/>
        <v>0</v>
      </c>
      <c r="BM568" s="149">
        <f t="shared" si="275"/>
        <v>0</v>
      </c>
      <c r="BN568" s="149">
        <f t="shared" si="275"/>
        <v>1</v>
      </c>
      <c r="BO568" s="149">
        <f t="shared" si="275"/>
        <v>1</v>
      </c>
    </row>
    <row r="569" spans="1:67" ht="15.75" x14ac:dyDescent="0.25">
      <c r="A569" s="112"/>
      <c r="B569" s="151" t="s">
        <v>1721</v>
      </c>
      <c r="C569" s="151" t="s">
        <v>1722</v>
      </c>
      <c r="D569" s="151" t="s">
        <v>38</v>
      </c>
      <c r="E569" s="226">
        <f>SUM(E570:E585)</f>
        <v>5308872732.0543728</v>
      </c>
      <c r="F569" s="152">
        <f>IFERROR(E569/$E$109,0)</f>
        <v>2.9408554574576196E-2</v>
      </c>
      <c r="G569" s="153">
        <v>46470</v>
      </c>
      <c r="H569" s="153">
        <v>46606</v>
      </c>
      <c r="I569" s="152">
        <f>SUMPRODUCT($F570:$F584,I570:I584)</f>
        <v>0</v>
      </c>
      <c r="J569" s="152">
        <f t="shared" ref="J569:BO569" si="276">SUMPRODUCT($F570:$F584,J570:J584)</f>
        <v>0</v>
      </c>
      <c r="K569" s="152">
        <f t="shared" si="276"/>
        <v>0</v>
      </c>
      <c r="L569" s="152">
        <f t="shared" si="276"/>
        <v>0</v>
      </c>
      <c r="M569" s="152">
        <f t="shared" si="276"/>
        <v>0</v>
      </c>
      <c r="N569" s="152">
        <f t="shared" si="276"/>
        <v>0</v>
      </c>
      <c r="O569" s="152">
        <f t="shared" si="276"/>
        <v>0</v>
      </c>
      <c r="P569" s="152">
        <f t="shared" si="276"/>
        <v>0</v>
      </c>
      <c r="Q569" s="152">
        <f t="shared" si="276"/>
        <v>0</v>
      </c>
      <c r="R569" s="152">
        <f t="shared" si="276"/>
        <v>0</v>
      </c>
      <c r="S569" s="152">
        <f t="shared" si="276"/>
        <v>0</v>
      </c>
      <c r="T569" s="152">
        <f t="shared" si="276"/>
        <v>0</v>
      </c>
      <c r="U569" s="152">
        <f t="shared" si="276"/>
        <v>0</v>
      </c>
      <c r="V569" s="152">
        <f t="shared" si="276"/>
        <v>0</v>
      </c>
      <c r="W569" s="152">
        <f t="shared" si="276"/>
        <v>0</v>
      </c>
      <c r="X569" s="152">
        <f t="shared" si="276"/>
        <v>0</v>
      </c>
      <c r="Y569" s="152">
        <f t="shared" si="276"/>
        <v>0</v>
      </c>
      <c r="Z569" s="152">
        <f t="shared" si="276"/>
        <v>0</v>
      </c>
      <c r="AA569" s="152">
        <f t="shared" si="276"/>
        <v>0</v>
      </c>
      <c r="AB569" s="152">
        <f t="shared" si="276"/>
        <v>0</v>
      </c>
      <c r="AC569" s="152">
        <f t="shared" si="276"/>
        <v>0</v>
      </c>
      <c r="AD569" s="152">
        <f t="shared" si="276"/>
        <v>0</v>
      </c>
      <c r="AE569" s="152">
        <f t="shared" si="276"/>
        <v>0</v>
      </c>
      <c r="AF569" s="152">
        <f t="shared" si="276"/>
        <v>0</v>
      </c>
      <c r="AG569" s="152">
        <f t="shared" si="276"/>
        <v>0</v>
      </c>
      <c r="AH569" s="152">
        <f t="shared" si="276"/>
        <v>0</v>
      </c>
      <c r="AI569" s="152">
        <f t="shared" si="276"/>
        <v>0</v>
      </c>
      <c r="AJ569" s="152">
        <f t="shared" si="276"/>
        <v>0</v>
      </c>
      <c r="AK569" s="152">
        <f t="shared" si="276"/>
        <v>0</v>
      </c>
      <c r="AL569" s="152">
        <f t="shared" si="276"/>
        <v>0</v>
      </c>
      <c r="AM569" s="152">
        <f t="shared" si="276"/>
        <v>0</v>
      </c>
      <c r="AN569" s="152">
        <f t="shared" si="276"/>
        <v>0</v>
      </c>
      <c r="AO569" s="152">
        <f t="shared" si="276"/>
        <v>0</v>
      </c>
      <c r="AP569" s="152">
        <f t="shared" si="276"/>
        <v>0</v>
      </c>
      <c r="AQ569" s="152">
        <f t="shared" si="276"/>
        <v>0</v>
      </c>
      <c r="AR569" s="152">
        <f t="shared" si="276"/>
        <v>0</v>
      </c>
      <c r="AS569" s="152">
        <f t="shared" si="276"/>
        <v>0</v>
      </c>
      <c r="AT569" s="152">
        <f t="shared" si="276"/>
        <v>3.6197071938425503E-3</v>
      </c>
      <c r="AU569" s="152">
        <f t="shared" si="276"/>
        <v>1.2065690646141835E-2</v>
      </c>
      <c r="AV569" s="152">
        <f t="shared" si="276"/>
        <v>1.5685397839984384E-2</v>
      </c>
      <c r="AW569" s="152">
        <f t="shared" si="276"/>
        <v>6.7170469390089332E-2</v>
      </c>
      <c r="AX569" s="152">
        <f t="shared" si="276"/>
        <v>0.10650498686563921</v>
      </c>
      <c r="AY569" s="152">
        <f t="shared" si="276"/>
        <v>0.17135282959252116</v>
      </c>
      <c r="AZ569" s="152">
        <f t="shared" si="276"/>
        <v>0.25170093005844008</v>
      </c>
      <c r="BA569" s="152">
        <f t="shared" si="276"/>
        <v>0.34052878022238015</v>
      </c>
      <c r="BB569" s="152">
        <f t="shared" si="276"/>
        <v>0.41666693750575734</v>
      </c>
      <c r="BC569" s="152">
        <f t="shared" si="276"/>
        <v>0.41666693750575734</v>
      </c>
      <c r="BD569" s="152">
        <f t="shared" si="276"/>
        <v>0.41666693750575734</v>
      </c>
      <c r="BE569" s="152">
        <f t="shared" si="276"/>
        <v>0.41666693750575734</v>
      </c>
      <c r="BF569" s="152">
        <f t="shared" si="276"/>
        <v>0.64850810003989967</v>
      </c>
      <c r="BG569" s="152">
        <f t="shared" si="276"/>
        <v>0.65513051627204211</v>
      </c>
      <c r="BH569" s="152">
        <f t="shared" si="276"/>
        <v>0.83663749640065677</v>
      </c>
      <c r="BI569" s="152">
        <f t="shared" si="276"/>
        <v>0.98943205046172022</v>
      </c>
      <c r="BJ569" s="152">
        <f t="shared" si="276"/>
        <v>1</v>
      </c>
      <c r="BK569" s="152">
        <f t="shared" si="276"/>
        <v>1</v>
      </c>
      <c r="BL569" s="152">
        <f t="shared" si="276"/>
        <v>1</v>
      </c>
      <c r="BM569" s="152">
        <f t="shared" si="276"/>
        <v>1</v>
      </c>
      <c r="BN569" s="152">
        <f t="shared" si="276"/>
        <v>1</v>
      </c>
      <c r="BO569" s="152">
        <f t="shared" si="276"/>
        <v>1</v>
      </c>
    </row>
    <row r="570" spans="1:67" ht="15.75" x14ac:dyDescent="0.25">
      <c r="A570" s="112"/>
      <c r="B570" s="145" t="s">
        <v>1723</v>
      </c>
      <c r="C570" s="145" t="s">
        <v>1724</v>
      </c>
      <c r="D570" s="145" t="s">
        <v>22</v>
      </c>
      <c r="E570" s="224">
        <f>VLOOKUP(B570,'Cuadro Control'!C613:J2500,8,FALSE)</f>
        <v>83271780.884117648</v>
      </c>
      <c r="F570" s="146">
        <f t="shared" ref="F570:F584" si="277">IFERROR(E570/$E$569,0)</f>
        <v>1.5685397839984384E-2</v>
      </c>
      <c r="G570" s="147">
        <v>46470</v>
      </c>
      <c r="H570" s="147">
        <v>46482</v>
      </c>
      <c r="I570" s="146">
        <f t="shared" ref="I570:X585" si="278">IF($G570=0,0,IF(I$6&lt;$G570,0,IF(I$6&gt;$H570,1,(I$6-$G570+1)/($H570-$G570+1))))</f>
        <v>0</v>
      </c>
      <c r="J570" s="146">
        <f t="shared" si="278"/>
        <v>0</v>
      </c>
      <c r="K570" s="146">
        <f t="shared" si="278"/>
        <v>0</v>
      </c>
      <c r="L570" s="146">
        <f t="shared" si="278"/>
        <v>0</v>
      </c>
      <c r="M570" s="146">
        <f t="shared" si="278"/>
        <v>0</v>
      </c>
      <c r="N570" s="146">
        <f t="shared" si="278"/>
        <v>0</v>
      </c>
      <c r="O570" s="146">
        <f t="shared" si="278"/>
        <v>0</v>
      </c>
      <c r="P570" s="146">
        <f t="shared" si="278"/>
        <v>0</v>
      </c>
      <c r="Q570" s="146">
        <f t="shared" si="278"/>
        <v>0</v>
      </c>
      <c r="R570" s="146">
        <f t="shared" si="278"/>
        <v>0</v>
      </c>
      <c r="S570" s="146">
        <f t="shared" si="278"/>
        <v>0</v>
      </c>
      <c r="T570" s="146">
        <f t="shared" si="278"/>
        <v>0</v>
      </c>
      <c r="U570" s="146">
        <f t="shared" si="278"/>
        <v>0</v>
      </c>
      <c r="V570" s="146">
        <f t="shared" si="278"/>
        <v>0</v>
      </c>
      <c r="W570" s="146">
        <f t="shared" si="278"/>
        <v>0</v>
      </c>
      <c r="X570" s="146">
        <f t="shared" si="278"/>
        <v>0</v>
      </c>
      <c r="Y570" s="146">
        <f t="shared" ref="Y570:BD577" si="279">IF($G570=0,0,IF(Y$6&lt;$G570,0,IF(Y$6&gt;$H570,1,(Y$6-$G570+1)/($H570-$G570+1))))</f>
        <v>0</v>
      </c>
      <c r="Z570" s="146">
        <f t="shared" si="279"/>
        <v>0</v>
      </c>
      <c r="AA570" s="146">
        <f t="shared" si="279"/>
        <v>0</v>
      </c>
      <c r="AB570" s="146">
        <f t="shared" si="279"/>
        <v>0</v>
      </c>
      <c r="AC570" s="146">
        <f t="shared" si="279"/>
        <v>0</v>
      </c>
      <c r="AD570" s="146">
        <f t="shared" si="279"/>
        <v>0</v>
      </c>
      <c r="AE570" s="146">
        <f t="shared" si="279"/>
        <v>0</v>
      </c>
      <c r="AF570" s="146">
        <f t="shared" si="279"/>
        <v>0</v>
      </c>
      <c r="AG570" s="146">
        <f t="shared" si="279"/>
        <v>0</v>
      </c>
      <c r="AH570" s="146">
        <f t="shared" si="279"/>
        <v>0</v>
      </c>
      <c r="AI570" s="146">
        <f t="shared" si="279"/>
        <v>0</v>
      </c>
      <c r="AJ570" s="146">
        <f t="shared" si="279"/>
        <v>0</v>
      </c>
      <c r="AK570" s="146">
        <f t="shared" si="279"/>
        <v>0</v>
      </c>
      <c r="AL570" s="146">
        <f t="shared" si="279"/>
        <v>0</v>
      </c>
      <c r="AM570" s="146">
        <f t="shared" si="279"/>
        <v>0</v>
      </c>
      <c r="AN570" s="146">
        <f t="shared" si="279"/>
        <v>0</v>
      </c>
      <c r="AO570" s="146">
        <f t="shared" si="279"/>
        <v>0</v>
      </c>
      <c r="AP570" s="146">
        <f t="shared" si="279"/>
        <v>0</v>
      </c>
      <c r="AQ570" s="146">
        <f t="shared" si="279"/>
        <v>0</v>
      </c>
      <c r="AR570" s="146">
        <f t="shared" si="279"/>
        <v>0</v>
      </c>
      <c r="AS570" s="146">
        <f t="shared" si="279"/>
        <v>0</v>
      </c>
      <c r="AT570" s="146">
        <f t="shared" si="279"/>
        <v>0.23076923076923078</v>
      </c>
      <c r="AU570" s="146">
        <f t="shared" si="279"/>
        <v>0.76923076923076927</v>
      </c>
      <c r="AV570" s="146">
        <f t="shared" si="279"/>
        <v>1</v>
      </c>
      <c r="AW570" s="146">
        <f t="shared" si="279"/>
        <v>1</v>
      </c>
      <c r="AX570" s="146">
        <f t="shared" si="279"/>
        <v>1</v>
      </c>
      <c r="AY570" s="146">
        <f t="shared" si="279"/>
        <v>1</v>
      </c>
      <c r="AZ570" s="146">
        <f t="shared" si="279"/>
        <v>1</v>
      </c>
      <c r="BA570" s="146">
        <f t="shared" si="279"/>
        <v>1</v>
      </c>
      <c r="BB570" s="146">
        <f t="shared" si="279"/>
        <v>1</v>
      </c>
      <c r="BC570" s="146">
        <f t="shared" si="279"/>
        <v>1</v>
      </c>
      <c r="BD570" s="146">
        <f t="shared" si="279"/>
        <v>1</v>
      </c>
      <c r="BE570" s="146">
        <f t="shared" ref="BE570:BO576" si="280">IF($G570=0,0,IF(BE$6&lt;$G570,0,IF(BE$6&gt;$H570,1,(BE$6-$G570+1)/($H570-$G570+1))))</f>
        <v>1</v>
      </c>
      <c r="BF570" s="146">
        <f t="shared" si="280"/>
        <v>1</v>
      </c>
      <c r="BG570" s="146">
        <f t="shared" si="280"/>
        <v>1</v>
      </c>
      <c r="BH570" s="146">
        <f t="shared" si="280"/>
        <v>1</v>
      </c>
      <c r="BI570" s="146">
        <f t="shared" si="280"/>
        <v>1</v>
      </c>
      <c r="BJ570" s="146">
        <f t="shared" si="280"/>
        <v>1</v>
      </c>
      <c r="BK570" s="146">
        <f t="shared" si="280"/>
        <v>1</v>
      </c>
      <c r="BL570" s="146">
        <f t="shared" si="280"/>
        <v>1</v>
      </c>
      <c r="BM570" s="146">
        <f t="shared" si="280"/>
        <v>1</v>
      </c>
      <c r="BN570" s="146">
        <f t="shared" si="280"/>
        <v>1</v>
      </c>
      <c r="BO570" s="146">
        <f t="shared" si="280"/>
        <v>1</v>
      </c>
    </row>
    <row r="571" spans="1:67" ht="15.75" x14ac:dyDescent="0.25">
      <c r="A571" s="112"/>
      <c r="B571" s="145" t="s">
        <v>1725</v>
      </c>
      <c r="C571" s="145" t="s">
        <v>1726</v>
      </c>
      <c r="D571" s="145" t="s">
        <v>9</v>
      </c>
      <c r="E571" s="224">
        <f>VLOOKUP(B571,'Cuadro Control'!C614:J2501,8,FALSE)</f>
        <v>312374505.66882348</v>
      </c>
      <c r="F571" s="146">
        <f t="shared" si="277"/>
        <v>5.8840081771548515E-2</v>
      </c>
      <c r="G571" s="147">
        <v>46487</v>
      </c>
      <c r="H571" s="147">
        <v>46494</v>
      </c>
      <c r="I571" s="146">
        <f t="shared" si="278"/>
        <v>0</v>
      </c>
      <c r="J571" s="146">
        <f t="shared" si="278"/>
        <v>0</v>
      </c>
      <c r="K571" s="146">
        <f t="shared" si="278"/>
        <v>0</v>
      </c>
      <c r="L571" s="146">
        <f t="shared" si="278"/>
        <v>0</v>
      </c>
      <c r="M571" s="146">
        <f t="shared" si="278"/>
        <v>0</v>
      </c>
      <c r="N571" s="146">
        <f t="shared" si="278"/>
        <v>0</v>
      </c>
      <c r="O571" s="146">
        <f t="shared" si="278"/>
        <v>0</v>
      </c>
      <c r="P571" s="146">
        <f t="shared" si="278"/>
        <v>0</v>
      </c>
      <c r="Q571" s="146">
        <f t="shared" si="278"/>
        <v>0</v>
      </c>
      <c r="R571" s="146">
        <f t="shared" si="278"/>
        <v>0</v>
      </c>
      <c r="S571" s="146">
        <f t="shared" si="278"/>
        <v>0</v>
      </c>
      <c r="T571" s="146">
        <f t="shared" si="278"/>
        <v>0</v>
      </c>
      <c r="U571" s="146">
        <f t="shared" si="278"/>
        <v>0</v>
      </c>
      <c r="V571" s="146">
        <f t="shared" si="278"/>
        <v>0</v>
      </c>
      <c r="W571" s="146">
        <f t="shared" si="278"/>
        <v>0</v>
      </c>
      <c r="X571" s="146">
        <f t="shared" si="278"/>
        <v>0</v>
      </c>
      <c r="Y571" s="146">
        <f t="shared" si="279"/>
        <v>0</v>
      </c>
      <c r="Z571" s="146">
        <f t="shared" si="279"/>
        <v>0</v>
      </c>
      <c r="AA571" s="146">
        <f t="shared" si="279"/>
        <v>0</v>
      </c>
      <c r="AB571" s="146">
        <f t="shared" si="279"/>
        <v>0</v>
      </c>
      <c r="AC571" s="146">
        <f t="shared" si="279"/>
        <v>0</v>
      </c>
      <c r="AD571" s="146">
        <f t="shared" si="279"/>
        <v>0</v>
      </c>
      <c r="AE571" s="146">
        <f t="shared" si="279"/>
        <v>0</v>
      </c>
      <c r="AF571" s="146">
        <f t="shared" si="279"/>
        <v>0</v>
      </c>
      <c r="AG571" s="146">
        <f t="shared" si="279"/>
        <v>0</v>
      </c>
      <c r="AH571" s="146">
        <f t="shared" si="279"/>
        <v>0</v>
      </c>
      <c r="AI571" s="146">
        <f t="shared" si="279"/>
        <v>0</v>
      </c>
      <c r="AJ571" s="146">
        <f t="shared" si="279"/>
        <v>0</v>
      </c>
      <c r="AK571" s="146">
        <f t="shared" si="279"/>
        <v>0</v>
      </c>
      <c r="AL571" s="146">
        <f t="shared" si="279"/>
        <v>0</v>
      </c>
      <c r="AM571" s="146">
        <f t="shared" si="279"/>
        <v>0</v>
      </c>
      <c r="AN571" s="146">
        <f t="shared" si="279"/>
        <v>0</v>
      </c>
      <c r="AO571" s="146">
        <f t="shared" si="279"/>
        <v>0</v>
      </c>
      <c r="AP571" s="146">
        <f t="shared" si="279"/>
        <v>0</v>
      </c>
      <c r="AQ571" s="146">
        <f t="shared" si="279"/>
        <v>0</v>
      </c>
      <c r="AR571" s="146">
        <f t="shared" si="279"/>
        <v>0</v>
      </c>
      <c r="AS571" s="146">
        <f t="shared" si="279"/>
        <v>0</v>
      </c>
      <c r="AT571" s="146">
        <f t="shared" si="279"/>
        <v>0</v>
      </c>
      <c r="AU571" s="146">
        <f t="shared" si="279"/>
        <v>0</v>
      </c>
      <c r="AV571" s="146">
        <f t="shared" si="279"/>
        <v>0</v>
      </c>
      <c r="AW571" s="146">
        <f t="shared" si="279"/>
        <v>0.875</v>
      </c>
      <c r="AX571" s="146">
        <f t="shared" si="279"/>
        <v>1</v>
      </c>
      <c r="AY571" s="146">
        <f t="shared" si="279"/>
        <v>1</v>
      </c>
      <c r="AZ571" s="146">
        <f t="shared" si="279"/>
        <v>1</v>
      </c>
      <c r="BA571" s="146">
        <f t="shared" si="279"/>
        <v>1</v>
      </c>
      <c r="BB571" s="146">
        <f t="shared" si="279"/>
        <v>1</v>
      </c>
      <c r="BC571" s="146">
        <f t="shared" si="279"/>
        <v>1</v>
      </c>
      <c r="BD571" s="146">
        <f t="shared" si="279"/>
        <v>1</v>
      </c>
      <c r="BE571" s="146">
        <f t="shared" si="280"/>
        <v>1</v>
      </c>
      <c r="BF571" s="146">
        <f t="shared" si="280"/>
        <v>1</v>
      </c>
      <c r="BG571" s="146">
        <f t="shared" si="280"/>
        <v>1</v>
      </c>
      <c r="BH571" s="146">
        <f t="shared" si="280"/>
        <v>1</v>
      </c>
      <c r="BI571" s="146">
        <f t="shared" si="280"/>
        <v>1</v>
      </c>
      <c r="BJ571" s="146">
        <f t="shared" si="280"/>
        <v>1</v>
      </c>
      <c r="BK571" s="146">
        <f t="shared" si="280"/>
        <v>1</v>
      </c>
      <c r="BL571" s="146">
        <f t="shared" si="280"/>
        <v>1</v>
      </c>
      <c r="BM571" s="146">
        <f t="shared" si="280"/>
        <v>1</v>
      </c>
      <c r="BN571" s="146">
        <f t="shared" si="280"/>
        <v>1</v>
      </c>
      <c r="BO571" s="146">
        <f t="shared" si="280"/>
        <v>1</v>
      </c>
    </row>
    <row r="572" spans="1:67" ht="15.75" x14ac:dyDescent="0.25">
      <c r="A572" s="112"/>
      <c r="B572" s="142" t="s">
        <v>1727</v>
      </c>
      <c r="C572" s="142" t="s">
        <v>1728</v>
      </c>
      <c r="D572" s="142" t="s">
        <v>6</v>
      </c>
      <c r="E572" s="223">
        <f>VLOOKUP(B572,'Cuadro Control'!C615:J2502,8,FALSE)</f>
        <v>9527825.6870364472</v>
      </c>
      <c r="F572" s="143">
        <f t="shared" si="277"/>
        <v>1.794698454439963E-3</v>
      </c>
      <c r="G572" s="144">
        <v>46494</v>
      </c>
      <c r="H572" s="144">
        <v>46498</v>
      </c>
      <c r="I572" s="143">
        <f t="shared" si="278"/>
        <v>0</v>
      </c>
      <c r="J572" s="143">
        <f t="shared" si="278"/>
        <v>0</v>
      </c>
      <c r="K572" s="143">
        <f t="shared" si="278"/>
        <v>0</v>
      </c>
      <c r="L572" s="143">
        <f t="shared" si="278"/>
        <v>0</v>
      </c>
      <c r="M572" s="143">
        <f t="shared" si="278"/>
        <v>0</v>
      </c>
      <c r="N572" s="143">
        <f t="shared" si="278"/>
        <v>0</v>
      </c>
      <c r="O572" s="143">
        <f t="shared" si="278"/>
        <v>0</v>
      </c>
      <c r="P572" s="143">
        <f t="shared" si="278"/>
        <v>0</v>
      </c>
      <c r="Q572" s="143">
        <f t="shared" si="278"/>
        <v>0</v>
      </c>
      <c r="R572" s="143">
        <f t="shared" si="278"/>
        <v>0</v>
      </c>
      <c r="S572" s="143">
        <f t="shared" si="278"/>
        <v>0</v>
      </c>
      <c r="T572" s="143">
        <f t="shared" si="278"/>
        <v>0</v>
      </c>
      <c r="U572" s="143">
        <f t="shared" si="278"/>
        <v>0</v>
      </c>
      <c r="V572" s="143">
        <f t="shared" si="278"/>
        <v>0</v>
      </c>
      <c r="W572" s="143">
        <f t="shared" si="278"/>
        <v>0</v>
      </c>
      <c r="X572" s="143">
        <f t="shared" si="278"/>
        <v>0</v>
      </c>
      <c r="Y572" s="143">
        <f t="shared" si="279"/>
        <v>0</v>
      </c>
      <c r="Z572" s="143">
        <f t="shared" si="279"/>
        <v>0</v>
      </c>
      <c r="AA572" s="143">
        <f t="shared" si="279"/>
        <v>0</v>
      </c>
      <c r="AB572" s="143">
        <f t="shared" si="279"/>
        <v>0</v>
      </c>
      <c r="AC572" s="143">
        <f t="shared" si="279"/>
        <v>0</v>
      </c>
      <c r="AD572" s="143">
        <f t="shared" si="279"/>
        <v>0</v>
      </c>
      <c r="AE572" s="143">
        <f t="shared" si="279"/>
        <v>0</v>
      </c>
      <c r="AF572" s="143">
        <f t="shared" si="279"/>
        <v>0</v>
      </c>
      <c r="AG572" s="143">
        <f t="shared" si="279"/>
        <v>0</v>
      </c>
      <c r="AH572" s="143">
        <f t="shared" si="279"/>
        <v>0</v>
      </c>
      <c r="AI572" s="143">
        <f t="shared" si="279"/>
        <v>0</v>
      </c>
      <c r="AJ572" s="143">
        <f t="shared" si="279"/>
        <v>0</v>
      </c>
      <c r="AK572" s="143">
        <f t="shared" si="279"/>
        <v>0</v>
      </c>
      <c r="AL572" s="143">
        <f t="shared" si="279"/>
        <v>0</v>
      </c>
      <c r="AM572" s="143">
        <f t="shared" si="279"/>
        <v>0</v>
      </c>
      <c r="AN572" s="143">
        <f t="shared" si="279"/>
        <v>0</v>
      </c>
      <c r="AO572" s="143">
        <f t="shared" si="279"/>
        <v>0</v>
      </c>
      <c r="AP572" s="143">
        <f t="shared" si="279"/>
        <v>0</v>
      </c>
      <c r="AQ572" s="143">
        <f t="shared" si="279"/>
        <v>0</v>
      </c>
      <c r="AR572" s="143">
        <f t="shared" si="279"/>
        <v>0</v>
      </c>
      <c r="AS572" s="143">
        <f t="shared" si="279"/>
        <v>0</v>
      </c>
      <c r="AT572" s="143">
        <f t="shared" si="279"/>
        <v>0</v>
      </c>
      <c r="AU572" s="143">
        <f t="shared" si="279"/>
        <v>0</v>
      </c>
      <c r="AV572" s="143">
        <f t="shared" si="279"/>
        <v>0</v>
      </c>
      <c r="AW572" s="143">
        <f t="shared" si="279"/>
        <v>0</v>
      </c>
      <c r="AX572" s="143">
        <f t="shared" si="279"/>
        <v>1</v>
      </c>
      <c r="AY572" s="143">
        <f t="shared" si="279"/>
        <v>1</v>
      </c>
      <c r="AZ572" s="143">
        <f t="shared" si="279"/>
        <v>1</v>
      </c>
      <c r="BA572" s="143">
        <f t="shared" si="279"/>
        <v>1</v>
      </c>
      <c r="BB572" s="143">
        <f t="shared" si="279"/>
        <v>1</v>
      </c>
      <c r="BC572" s="143">
        <f t="shared" si="279"/>
        <v>1</v>
      </c>
      <c r="BD572" s="143">
        <f t="shared" si="279"/>
        <v>1</v>
      </c>
      <c r="BE572" s="143">
        <f t="shared" si="280"/>
        <v>1</v>
      </c>
      <c r="BF572" s="143">
        <f t="shared" si="280"/>
        <v>1</v>
      </c>
      <c r="BG572" s="143">
        <f t="shared" si="280"/>
        <v>1</v>
      </c>
      <c r="BH572" s="143">
        <f t="shared" si="280"/>
        <v>1</v>
      </c>
      <c r="BI572" s="143">
        <f t="shared" si="280"/>
        <v>1</v>
      </c>
      <c r="BJ572" s="143">
        <f t="shared" si="280"/>
        <v>1</v>
      </c>
      <c r="BK572" s="143">
        <f t="shared" si="280"/>
        <v>1</v>
      </c>
      <c r="BL572" s="143">
        <f t="shared" si="280"/>
        <v>1</v>
      </c>
      <c r="BM572" s="143">
        <f t="shared" si="280"/>
        <v>1</v>
      </c>
      <c r="BN572" s="143">
        <f t="shared" si="280"/>
        <v>1</v>
      </c>
      <c r="BO572" s="143">
        <f t="shared" si="280"/>
        <v>1</v>
      </c>
    </row>
    <row r="573" spans="1:67" ht="15.75" x14ac:dyDescent="0.25">
      <c r="A573" s="112"/>
      <c r="B573" s="145" t="s">
        <v>1729</v>
      </c>
      <c r="C573" s="145" t="s">
        <v>1730</v>
      </c>
      <c r="D573" s="145" t="s">
        <v>19</v>
      </c>
      <c r="E573" s="224">
        <f>VLOOKUP(B573,'Cuadro Control'!C616:J2503,8,FALSE)</f>
        <v>320494616.71764702</v>
      </c>
      <c r="F573" s="146">
        <f t="shared" si="277"/>
        <v>6.0369617599332674E-2</v>
      </c>
      <c r="G573" s="147">
        <v>46498</v>
      </c>
      <c r="H573" s="147">
        <v>46503</v>
      </c>
      <c r="I573" s="146">
        <f t="shared" si="278"/>
        <v>0</v>
      </c>
      <c r="J573" s="146">
        <f t="shared" si="278"/>
        <v>0</v>
      </c>
      <c r="K573" s="146">
        <f t="shared" si="278"/>
        <v>0</v>
      </c>
      <c r="L573" s="146">
        <f t="shared" si="278"/>
        <v>0</v>
      </c>
      <c r="M573" s="146">
        <f t="shared" si="278"/>
        <v>0</v>
      </c>
      <c r="N573" s="146">
        <f t="shared" si="278"/>
        <v>0</v>
      </c>
      <c r="O573" s="146">
        <f t="shared" si="278"/>
        <v>0</v>
      </c>
      <c r="P573" s="146">
        <f t="shared" si="278"/>
        <v>0</v>
      </c>
      <c r="Q573" s="146">
        <f t="shared" si="278"/>
        <v>0</v>
      </c>
      <c r="R573" s="146">
        <f t="shared" si="278"/>
        <v>0</v>
      </c>
      <c r="S573" s="146">
        <f t="shared" si="278"/>
        <v>0</v>
      </c>
      <c r="T573" s="146">
        <f t="shared" si="278"/>
        <v>0</v>
      </c>
      <c r="U573" s="146">
        <f t="shared" si="278"/>
        <v>0</v>
      </c>
      <c r="V573" s="146">
        <f t="shared" si="278"/>
        <v>0</v>
      </c>
      <c r="W573" s="146">
        <f t="shared" si="278"/>
        <v>0</v>
      </c>
      <c r="X573" s="146">
        <f t="shared" si="278"/>
        <v>0</v>
      </c>
      <c r="Y573" s="146">
        <f t="shared" si="279"/>
        <v>0</v>
      </c>
      <c r="Z573" s="146">
        <f t="shared" si="279"/>
        <v>0</v>
      </c>
      <c r="AA573" s="146">
        <f t="shared" si="279"/>
        <v>0</v>
      </c>
      <c r="AB573" s="146">
        <f t="shared" si="279"/>
        <v>0</v>
      </c>
      <c r="AC573" s="146">
        <f t="shared" si="279"/>
        <v>0</v>
      </c>
      <c r="AD573" s="146">
        <f t="shared" si="279"/>
        <v>0</v>
      </c>
      <c r="AE573" s="146">
        <f t="shared" si="279"/>
        <v>0</v>
      </c>
      <c r="AF573" s="146">
        <f t="shared" si="279"/>
        <v>0</v>
      </c>
      <c r="AG573" s="146">
        <f t="shared" si="279"/>
        <v>0</v>
      </c>
      <c r="AH573" s="146">
        <f t="shared" si="279"/>
        <v>0</v>
      </c>
      <c r="AI573" s="146">
        <f t="shared" si="279"/>
        <v>0</v>
      </c>
      <c r="AJ573" s="146">
        <f t="shared" si="279"/>
        <v>0</v>
      </c>
      <c r="AK573" s="146">
        <f t="shared" si="279"/>
        <v>0</v>
      </c>
      <c r="AL573" s="146">
        <f t="shared" si="279"/>
        <v>0</v>
      </c>
      <c r="AM573" s="146">
        <f t="shared" si="279"/>
        <v>0</v>
      </c>
      <c r="AN573" s="146">
        <f t="shared" si="279"/>
        <v>0</v>
      </c>
      <c r="AO573" s="146">
        <f t="shared" si="279"/>
        <v>0</v>
      </c>
      <c r="AP573" s="146">
        <f t="shared" si="279"/>
        <v>0</v>
      </c>
      <c r="AQ573" s="146">
        <f t="shared" si="279"/>
        <v>0</v>
      </c>
      <c r="AR573" s="146">
        <f t="shared" si="279"/>
        <v>0</v>
      </c>
      <c r="AS573" s="146">
        <f t="shared" si="279"/>
        <v>0</v>
      </c>
      <c r="AT573" s="146">
        <f t="shared" si="279"/>
        <v>0</v>
      </c>
      <c r="AU573" s="146">
        <f t="shared" si="279"/>
        <v>0</v>
      </c>
      <c r="AV573" s="146">
        <f t="shared" si="279"/>
        <v>0</v>
      </c>
      <c r="AW573" s="146">
        <f t="shared" si="279"/>
        <v>0</v>
      </c>
      <c r="AX573" s="146">
        <f t="shared" si="279"/>
        <v>0.5</v>
      </c>
      <c r="AY573" s="146">
        <f t="shared" si="279"/>
        <v>1</v>
      </c>
      <c r="AZ573" s="146">
        <f t="shared" si="279"/>
        <v>1</v>
      </c>
      <c r="BA573" s="146">
        <f t="shared" si="279"/>
        <v>1</v>
      </c>
      <c r="BB573" s="146">
        <f t="shared" si="279"/>
        <v>1</v>
      </c>
      <c r="BC573" s="146">
        <f t="shared" si="279"/>
        <v>1</v>
      </c>
      <c r="BD573" s="146">
        <f t="shared" si="279"/>
        <v>1</v>
      </c>
      <c r="BE573" s="146">
        <f t="shared" si="280"/>
        <v>1</v>
      </c>
      <c r="BF573" s="146">
        <f t="shared" si="280"/>
        <v>1</v>
      </c>
      <c r="BG573" s="146">
        <f t="shared" si="280"/>
        <v>1</v>
      </c>
      <c r="BH573" s="146">
        <f t="shared" si="280"/>
        <v>1</v>
      </c>
      <c r="BI573" s="146">
        <f t="shared" si="280"/>
        <v>1</v>
      </c>
      <c r="BJ573" s="146">
        <f t="shared" si="280"/>
        <v>1</v>
      </c>
      <c r="BK573" s="146">
        <f t="shared" si="280"/>
        <v>1</v>
      </c>
      <c r="BL573" s="146">
        <f t="shared" si="280"/>
        <v>1</v>
      </c>
      <c r="BM573" s="146">
        <f t="shared" si="280"/>
        <v>1</v>
      </c>
      <c r="BN573" s="146">
        <f t="shared" si="280"/>
        <v>1</v>
      </c>
      <c r="BO573" s="146">
        <f t="shared" si="280"/>
        <v>1</v>
      </c>
    </row>
    <row r="574" spans="1:67" ht="15.75" x14ac:dyDescent="0.25">
      <c r="A574" s="112"/>
      <c r="B574" s="145" t="s">
        <v>1731</v>
      </c>
      <c r="C574" s="145" t="s">
        <v>1732</v>
      </c>
      <c r="D574" s="145" t="s">
        <v>8</v>
      </c>
      <c r="E574" s="224">
        <f>VLOOKUP(B574,'Cuadro Control'!C617:J2504,8,FALSE)</f>
        <v>94303618.549411759</v>
      </c>
      <c r="F574" s="146">
        <f t="shared" si="277"/>
        <v>1.7763397864110998E-2</v>
      </c>
      <c r="G574" s="147">
        <v>46503</v>
      </c>
      <c r="H574" s="147">
        <v>46505</v>
      </c>
      <c r="I574" s="146">
        <f t="shared" si="278"/>
        <v>0</v>
      </c>
      <c r="J574" s="146">
        <f t="shared" si="278"/>
        <v>0</v>
      </c>
      <c r="K574" s="146">
        <f t="shared" si="278"/>
        <v>0</v>
      </c>
      <c r="L574" s="146">
        <f t="shared" si="278"/>
        <v>0</v>
      </c>
      <c r="M574" s="146">
        <f t="shared" si="278"/>
        <v>0</v>
      </c>
      <c r="N574" s="146">
        <f t="shared" si="278"/>
        <v>0</v>
      </c>
      <c r="O574" s="146">
        <f t="shared" si="278"/>
        <v>0</v>
      </c>
      <c r="P574" s="146">
        <f t="shared" si="278"/>
        <v>0</v>
      </c>
      <c r="Q574" s="146">
        <f t="shared" si="278"/>
        <v>0</v>
      </c>
      <c r="R574" s="146">
        <f t="shared" si="278"/>
        <v>0</v>
      </c>
      <c r="S574" s="146">
        <f t="shared" si="278"/>
        <v>0</v>
      </c>
      <c r="T574" s="146">
        <f t="shared" si="278"/>
        <v>0</v>
      </c>
      <c r="U574" s="146">
        <f t="shared" si="278"/>
        <v>0</v>
      </c>
      <c r="V574" s="146">
        <f t="shared" si="278"/>
        <v>0</v>
      </c>
      <c r="W574" s="146">
        <f t="shared" si="278"/>
        <v>0</v>
      </c>
      <c r="X574" s="146">
        <f t="shared" si="278"/>
        <v>0</v>
      </c>
      <c r="Y574" s="146">
        <f t="shared" si="279"/>
        <v>0</v>
      </c>
      <c r="Z574" s="146">
        <f t="shared" si="279"/>
        <v>0</v>
      </c>
      <c r="AA574" s="146">
        <f t="shared" si="279"/>
        <v>0</v>
      </c>
      <c r="AB574" s="146">
        <f t="shared" si="279"/>
        <v>0</v>
      </c>
      <c r="AC574" s="146">
        <f t="shared" si="279"/>
        <v>0</v>
      </c>
      <c r="AD574" s="146">
        <f t="shared" si="279"/>
        <v>0</v>
      </c>
      <c r="AE574" s="146">
        <f t="shared" si="279"/>
        <v>0</v>
      </c>
      <c r="AF574" s="146">
        <f t="shared" si="279"/>
        <v>0</v>
      </c>
      <c r="AG574" s="146">
        <f t="shared" si="279"/>
        <v>0</v>
      </c>
      <c r="AH574" s="146">
        <f t="shared" si="279"/>
        <v>0</v>
      </c>
      <c r="AI574" s="146">
        <f t="shared" si="279"/>
        <v>0</v>
      </c>
      <c r="AJ574" s="146">
        <f t="shared" si="279"/>
        <v>0</v>
      </c>
      <c r="AK574" s="146">
        <f t="shared" si="279"/>
        <v>0</v>
      </c>
      <c r="AL574" s="146">
        <f t="shared" si="279"/>
        <v>0</v>
      </c>
      <c r="AM574" s="146">
        <f t="shared" si="279"/>
        <v>0</v>
      </c>
      <c r="AN574" s="146">
        <f t="shared" si="279"/>
        <v>0</v>
      </c>
      <c r="AO574" s="146">
        <f t="shared" si="279"/>
        <v>0</v>
      </c>
      <c r="AP574" s="146">
        <f t="shared" si="279"/>
        <v>0</v>
      </c>
      <c r="AQ574" s="146">
        <f t="shared" si="279"/>
        <v>0</v>
      </c>
      <c r="AR574" s="146">
        <f t="shared" si="279"/>
        <v>0</v>
      </c>
      <c r="AS574" s="146">
        <f t="shared" si="279"/>
        <v>0</v>
      </c>
      <c r="AT574" s="146">
        <f t="shared" si="279"/>
        <v>0</v>
      </c>
      <c r="AU574" s="146">
        <f t="shared" si="279"/>
        <v>0</v>
      </c>
      <c r="AV574" s="146">
        <f t="shared" si="279"/>
        <v>0</v>
      </c>
      <c r="AW574" s="146">
        <f t="shared" si="279"/>
        <v>0</v>
      </c>
      <c r="AX574" s="146">
        <f t="shared" si="279"/>
        <v>0</v>
      </c>
      <c r="AY574" s="146">
        <f t="shared" si="279"/>
        <v>1</v>
      </c>
      <c r="AZ574" s="146">
        <f t="shared" si="279"/>
        <v>1</v>
      </c>
      <c r="BA574" s="146">
        <f t="shared" si="279"/>
        <v>1</v>
      </c>
      <c r="BB574" s="146">
        <f t="shared" si="279"/>
        <v>1</v>
      </c>
      <c r="BC574" s="146">
        <f t="shared" si="279"/>
        <v>1</v>
      </c>
      <c r="BD574" s="146">
        <f t="shared" si="279"/>
        <v>1</v>
      </c>
      <c r="BE574" s="146">
        <f t="shared" si="280"/>
        <v>1</v>
      </c>
      <c r="BF574" s="146">
        <f t="shared" si="280"/>
        <v>1</v>
      </c>
      <c r="BG574" s="146">
        <f t="shared" si="280"/>
        <v>1</v>
      </c>
      <c r="BH574" s="146">
        <f t="shared" si="280"/>
        <v>1</v>
      </c>
      <c r="BI574" s="146">
        <f t="shared" si="280"/>
        <v>1</v>
      </c>
      <c r="BJ574" s="146">
        <f t="shared" si="280"/>
        <v>1</v>
      </c>
      <c r="BK574" s="146">
        <f t="shared" si="280"/>
        <v>1</v>
      </c>
      <c r="BL574" s="146">
        <f t="shared" si="280"/>
        <v>1</v>
      </c>
      <c r="BM574" s="146">
        <f t="shared" si="280"/>
        <v>1</v>
      </c>
      <c r="BN574" s="146">
        <f t="shared" si="280"/>
        <v>1</v>
      </c>
      <c r="BO574" s="146">
        <f t="shared" si="280"/>
        <v>1</v>
      </c>
    </row>
    <row r="575" spans="1:67" ht="15.75" x14ac:dyDescent="0.25">
      <c r="A575" s="112"/>
      <c r="B575" s="145" t="s">
        <v>1733</v>
      </c>
      <c r="C575" s="145" t="s">
        <v>1734</v>
      </c>
      <c r="D575" s="145" t="s">
        <v>26</v>
      </c>
      <c r="E575" s="224">
        <f>VLOOKUP(B575,'Cuadro Control'!C618:J2505,8,FALSE)</f>
        <v>179436034.15411764</v>
      </c>
      <c r="F575" s="146">
        <f t="shared" si="277"/>
        <v>3.3799272126209236E-2</v>
      </c>
      <c r="G575" s="147">
        <v>46505</v>
      </c>
      <c r="H575" s="147">
        <v>46510</v>
      </c>
      <c r="I575" s="146">
        <f t="shared" si="278"/>
        <v>0</v>
      </c>
      <c r="J575" s="146">
        <f t="shared" si="278"/>
        <v>0</v>
      </c>
      <c r="K575" s="146">
        <f t="shared" si="278"/>
        <v>0</v>
      </c>
      <c r="L575" s="146">
        <f t="shared" si="278"/>
        <v>0</v>
      </c>
      <c r="M575" s="146">
        <f t="shared" si="278"/>
        <v>0</v>
      </c>
      <c r="N575" s="146">
        <f t="shared" si="278"/>
        <v>0</v>
      </c>
      <c r="O575" s="146">
        <f t="shared" si="278"/>
        <v>0</v>
      </c>
      <c r="P575" s="146">
        <f t="shared" si="278"/>
        <v>0</v>
      </c>
      <c r="Q575" s="146">
        <f t="shared" si="278"/>
        <v>0</v>
      </c>
      <c r="R575" s="146">
        <f t="shared" si="278"/>
        <v>0</v>
      </c>
      <c r="S575" s="146">
        <f t="shared" si="278"/>
        <v>0</v>
      </c>
      <c r="T575" s="146">
        <f t="shared" si="278"/>
        <v>0</v>
      </c>
      <c r="U575" s="146">
        <f t="shared" si="278"/>
        <v>0</v>
      </c>
      <c r="V575" s="146">
        <f t="shared" si="278"/>
        <v>0</v>
      </c>
      <c r="W575" s="146">
        <f t="shared" si="278"/>
        <v>0</v>
      </c>
      <c r="X575" s="146">
        <f t="shared" si="278"/>
        <v>0</v>
      </c>
      <c r="Y575" s="146">
        <f t="shared" si="279"/>
        <v>0</v>
      </c>
      <c r="Z575" s="146">
        <f t="shared" si="279"/>
        <v>0</v>
      </c>
      <c r="AA575" s="146">
        <f t="shared" si="279"/>
        <v>0</v>
      </c>
      <c r="AB575" s="146">
        <f t="shared" si="279"/>
        <v>0</v>
      </c>
      <c r="AC575" s="146">
        <f t="shared" si="279"/>
        <v>0</v>
      </c>
      <c r="AD575" s="146">
        <f t="shared" si="279"/>
        <v>0</v>
      </c>
      <c r="AE575" s="146">
        <f t="shared" si="279"/>
        <v>0</v>
      </c>
      <c r="AF575" s="146">
        <f t="shared" si="279"/>
        <v>0</v>
      </c>
      <c r="AG575" s="146">
        <f t="shared" si="279"/>
        <v>0</v>
      </c>
      <c r="AH575" s="146">
        <f t="shared" si="279"/>
        <v>0</v>
      </c>
      <c r="AI575" s="146">
        <f t="shared" si="279"/>
        <v>0</v>
      </c>
      <c r="AJ575" s="146">
        <f t="shared" si="279"/>
        <v>0</v>
      </c>
      <c r="AK575" s="146">
        <f t="shared" si="279"/>
        <v>0</v>
      </c>
      <c r="AL575" s="146">
        <f t="shared" si="279"/>
        <v>0</v>
      </c>
      <c r="AM575" s="146">
        <f t="shared" si="279"/>
        <v>0</v>
      </c>
      <c r="AN575" s="146">
        <f t="shared" si="279"/>
        <v>0</v>
      </c>
      <c r="AO575" s="146">
        <f t="shared" si="279"/>
        <v>0</v>
      </c>
      <c r="AP575" s="146">
        <f t="shared" si="279"/>
        <v>0</v>
      </c>
      <c r="AQ575" s="146">
        <f t="shared" si="279"/>
        <v>0</v>
      </c>
      <c r="AR575" s="146">
        <f t="shared" si="279"/>
        <v>0</v>
      </c>
      <c r="AS575" s="146">
        <f t="shared" si="279"/>
        <v>0</v>
      </c>
      <c r="AT575" s="146">
        <f t="shared" si="279"/>
        <v>0</v>
      </c>
      <c r="AU575" s="146">
        <f t="shared" si="279"/>
        <v>0</v>
      </c>
      <c r="AV575" s="146">
        <f t="shared" si="279"/>
        <v>0</v>
      </c>
      <c r="AW575" s="146">
        <f t="shared" si="279"/>
        <v>0</v>
      </c>
      <c r="AX575" s="146">
        <f t="shared" si="279"/>
        <v>0</v>
      </c>
      <c r="AY575" s="146">
        <f t="shared" si="279"/>
        <v>0.5</v>
      </c>
      <c r="AZ575" s="146">
        <f t="shared" si="279"/>
        <v>1</v>
      </c>
      <c r="BA575" s="146">
        <f t="shared" si="279"/>
        <v>1</v>
      </c>
      <c r="BB575" s="146">
        <f t="shared" si="279"/>
        <v>1</v>
      </c>
      <c r="BC575" s="146">
        <f t="shared" si="279"/>
        <v>1</v>
      </c>
      <c r="BD575" s="146">
        <f t="shared" si="279"/>
        <v>1</v>
      </c>
      <c r="BE575" s="146">
        <f t="shared" si="280"/>
        <v>1</v>
      </c>
      <c r="BF575" s="146">
        <f t="shared" si="280"/>
        <v>1</v>
      </c>
      <c r="BG575" s="146">
        <f t="shared" si="280"/>
        <v>1</v>
      </c>
      <c r="BH575" s="146">
        <f t="shared" si="280"/>
        <v>1</v>
      </c>
      <c r="BI575" s="146">
        <f t="shared" si="280"/>
        <v>1</v>
      </c>
      <c r="BJ575" s="146">
        <f t="shared" si="280"/>
        <v>1</v>
      </c>
      <c r="BK575" s="146">
        <f t="shared" si="280"/>
        <v>1</v>
      </c>
      <c r="BL575" s="146">
        <f t="shared" si="280"/>
        <v>1</v>
      </c>
      <c r="BM575" s="146">
        <f t="shared" si="280"/>
        <v>1</v>
      </c>
      <c r="BN575" s="146">
        <f t="shared" si="280"/>
        <v>1</v>
      </c>
      <c r="BO575" s="146">
        <f t="shared" si="280"/>
        <v>1</v>
      </c>
    </row>
    <row r="576" spans="1:67" ht="15.75" x14ac:dyDescent="0.25">
      <c r="A576" s="112"/>
      <c r="B576" s="145" t="s">
        <v>1735</v>
      </c>
      <c r="C576" s="145" t="s">
        <v>1736</v>
      </c>
      <c r="D576" s="145" t="s">
        <v>730</v>
      </c>
      <c r="E576" s="224">
        <f>VLOOKUP(B576,'Cuadro Control'!C619:J2506,8,FALSE)</f>
        <v>1212623361.2117648</v>
      </c>
      <c r="F576" s="146">
        <f t="shared" si="277"/>
        <v>0.22841447185013161</v>
      </c>
      <c r="G576" s="147">
        <v>46510</v>
      </c>
      <c r="H576" s="147">
        <v>46527</v>
      </c>
      <c r="I576" s="146">
        <f t="shared" si="278"/>
        <v>0</v>
      </c>
      <c r="J576" s="146">
        <f t="shared" si="278"/>
        <v>0</v>
      </c>
      <c r="K576" s="146">
        <f t="shared" si="278"/>
        <v>0</v>
      </c>
      <c r="L576" s="146">
        <f t="shared" si="278"/>
        <v>0</v>
      </c>
      <c r="M576" s="146">
        <f t="shared" si="278"/>
        <v>0</v>
      </c>
      <c r="N576" s="146">
        <f t="shared" si="278"/>
        <v>0</v>
      </c>
      <c r="O576" s="146">
        <f t="shared" si="278"/>
        <v>0</v>
      </c>
      <c r="P576" s="146">
        <f t="shared" si="278"/>
        <v>0</v>
      </c>
      <c r="Q576" s="146">
        <f t="shared" si="278"/>
        <v>0</v>
      </c>
      <c r="R576" s="146">
        <f t="shared" si="278"/>
        <v>0</v>
      </c>
      <c r="S576" s="146">
        <f t="shared" si="278"/>
        <v>0</v>
      </c>
      <c r="T576" s="146">
        <f t="shared" si="278"/>
        <v>0</v>
      </c>
      <c r="U576" s="146">
        <f t="shared" si="278"/>
        <v>0</v>
      </c>
      <c r="V576" s="146">
        <f t="shared" si="278"/>
        <v>0</v>
      </c>
      <c r="W576" s="146">
        <f t="shared" si="278"/>
        <v>0</v>
      </c>
      <c r="X576" s="146">
        <f t="shared" si="278"/>
        <v>0</v>
      </c>
      <c r="Y576" s="146">
        <f t="shared" si="279"/>
        <v>0</v>
      </c>
      <c r="Z576" s="146">
        <f t="shared" si="279"/>
        <v>0</v>
      </c>
      <c r="AA576" s="146">
        <f t="shared" si="279"/>
        <v>0</v>
      </c>
      <c r="AB576" s="146">
        <f t="shared" si="279"/>
        <v>0</v>
      </c>
      <c r="AC576" s="146">
        <f t="shared" si="279"/>
        <v>0</v>
      </c>
      <c r="AD576" s="146">
        <f t="shared" si="279"/>
        <v>0</v>
      </c>
      <c r="AE576" s="146">
        <f t="shared" si="279"/>
        <v>0</v>
      </c>
      <c r="AF576" s="146">
        <f t="shared" si="279"/>
        <v>0</v>
      </c>
      <c r="AG576" s="146">
        <f t="shared" si="279"/>
        <v>0</v>
      </c>
      <c r="AH576" s="146">
        <f t="shared" si="279"/>
        <v>0</v>
      </c>
      <c r="AI576" s="146">
        <f t="shared" si="279"/>
        <v>0</v>
      </c>
      <c r="AJ576" s="146">
        <f t="shared" si="279"/>
        <v>0</v>
      </c>
      <c r="AK576" s="146">
        <f t="shared" si="279"/>
        <v>0</v>
      </c>
      <c r="AL576" s="146">
        <f t="shared" si="279"/>
        <v>0</v>
      </c>
      <c r="AM576" s="146">
        <f t="shared" si="279"/>
        <v>0</v>
      </c>
      <c r="AN576" s="146">
        <f t="shared" si="279"/>
        <v>0</v>
      </c>
      <c r="AO576" s="146">
        <f t="shared" si="279"/>
        <v>0</v>
      </c>
      <c r="AP576" s="146">
        <f t="shared" si="279"/>
        <v>0</v>
      </c>
      <c r="AQ576" s="146">
        <f t="shared" si="279"/>
        <v>0</v>
      </c>
      <c r="AR576" s="146">
        <f t="shared" si="279"/>
        <v>0</v>
      </c>
      <c r="AS576" s="146">
        <f t="shared" si="279"/>
        <v>0</v>
      </c>
      <c r="AT576" s="146">
        <f t="shared" si="279"/>
        <v>0</v>
      </c>
      <c r="AU576" s="146">
        <f t="shared" si="279"/>
        <v>0</v>
      </c>
      <c r="AV576" s="146">
        <f t="shared" si="279"/>
        <v>0</v>
      </c>
      <c r="AW576" s="146">
        <f t="shared" si="279"/>
        <v>0</v>
      </c>
      <c r="AX576" s="146">
        <f t="shared" si="279"/>
        <v>0</v>
      </c>
      <c r="AY576" s="146">
        <f t="shared" si="279"/>
        <v>0</v>
      </c>
      <c r="AZ576" s="146">
        <f t="shared" si="279"/>
        <v>0.27777777777777779</v>
      </c>
      <c r="BA576" s="146">
        <f t="shared" si="279"/>
        <v>0.66666666666666663</v>
      </c>
      <c r="BB576" s="146">
        <f t="shared" si="279"/>
        <v>1</v>
      </c>
      <c r="BC576" s="146">
        <f t="shared" si="279"/>
        <v>1</v>
      </c>
      <c r="BD576" s="146">
        <f t="shared" si="279"/>
        <v>1</v>
      </c>
      <c r="BE576" s="146">
        <f t="shared" si="280"/>
        <v>1</v>
      </c>
      <c r="BF576" s="146">
        <f t="shared" si="280"/>
        <v>1</v>
      </c>
      <c r="BG576" s="146">
        <f t="shared" si="280"/>
        <v>1</v>
      </c>
      <c r="BH576" s="146">
        <f t="shared" si="280"/>
        <v>1</v>
      </c>
      <c r="BI576" s="146">
        <f t="shared" si="280"/>
        <v>1</v>
      </c>
      <c r="BJ576" s="146">
        <f t="shared" si="280"/>
        <v>1</v>
      </c>
      <c r="BK576" s="146">
        <f t="shared" si="280"/>
        <v>1</v>
      </c>
      <c r="BL576" s="146">
        <f t="shared" si="280"/>
        <v>1</v>
      </c>
      <c r="BM576" s="146">
        <f t="shared" si="280"/>
        <v>1</v>
      </c>
      <c r="BN576" s="146">
        <f t="shared" si="280"/>
        <v>1</v>
      </c>
      <c r="BO576" s="146">
        <f t="shared" si="280"/>
        <v>1</v>
      </c>
    </row>
    <row r="577" spans="1:67" ht="15.75" x14ac:dyDescent="0.25">
      <c r="A577" s="112"/>
      <c r="B577" s="145" t="s">
        <v>1737</v>
      </c>
      <c r="C577" s="145" t="s">
        <v>1738</v>
      </c>
      <c r="D577" s="145" t="s">
        <v>6</v>
      </c>
      <c r="E577" s="224">
        <f>VLOOKUP(B577,'Cuadro Control'!C620:J2507,8,FALSE)</f>
        <v>0</v>
      </c>
      <c r="F577" s="146">
        <f t="shared" si="277"/>
        <v>0</v>
      </c>
      <c r="G577" s="147">
        <v>46550</v>
      </c>
      <c r="H577" s="147">
        <v>46553</v>
      </c>
      <c r="I577" s="146">
        <f t="shared" si="278"/>
        <v>0</v>
      </c>
      <c r="J577" s="146">
        <f t="shared" si="278"/>
        <v>0</v>
      </c>
      <c r="K577" s="146">
        <f t="shared" si="278"/>
        <v>0</v>
      </c>
      <c r="L577" s="146">
        <f t="shared" si="278"/>
        <v>0</v>
      </c>
      <c r="M577" s="146">
        <f t="shared" si="278"/>
        <v>0</v>
      </c>
      <c r="N577" s="146">
        <f t="shared" si="278"/>
        <v>0</v>
      </c>
      <c r="O577" s="146">
        <f t="shared" si="278"/>
        <v>0</v>
      </c>
      <c r="P577" s="146">
        <f t="shared" si="278"/>
        <v>0</v>
      </c>
      <c r="Q577" s="146">
        <f t="shared" si="278"/>
        <v>0</v>
      </c>
      <c r="R577" s="146">
        <f t="shared" si="278"/>
        <v>0</v>
      </c>
      <c r="S577" s="146">
        <f t="shared" si="278"/>
        <v>0</v>
      </c>
      <c r="T577" s="146">
        <f t="shared" si="278"/>
        <v>0</v>
      </c>
      <c r="U577" s="146">
        <f t="shared" si="278"/>
        <v>0</v>
      </c>
      <c r="V577" s="146">
        <f t="shared" si="278"/>
        <v>0</v>
      </c>
      <c r="W577" s="146">
        <f t="shared" si="278"/>
        <v>0</v>
      </c>
      <c r="X577" s="146">
        <f t="shared" si="278"/>
        <v>0</v>
      </c>
      <c r="Y577" s="146">
        <f t="shared" si="279"/>
        <v>0</v>
      </c>
      <c r="Z577" s="146">
        <f t="shared" si="279"/>
        <v>0</v>
      </c>
      <c r="AA577" s="146">
        <f t="shared" si="279"/>
        <v>0</v>
      </c>
      <c r="AB577" s="146">
        <f t="shared" si="279"/>
        <v>0</v>
      </c>
      <c r="AC577" s="146">
        <f t="shared" si="279"/>
        <v>0</v>
      </c>
      <c r="AD577" s="146">
        <f t="shared" si="279"/>
        <v>0</v>
      </c>
      <c r="AE577" s="146">
        <f t="shared" si="279"/>
        <v>0</v>
      </c>
      <c r="AF577" s="146">
        <f t="shared" si="279"/>
        <v>0</v>
      </c>
      <c r="AG577" s="146">
        <f t="shared" si="279"/>
        <v>0</v>
      </c>
      <c r="AH577" s="146">
        <f t="shared" si="279"/>
        <v>0</v>
      </c>
      <c r="AI577" s="146">
        <f t="shared" si="279"/>
        <v>0</v>
      </c>
      <c r="AJ577" s="146">
        <f t="shared" si="279"/>
        <v>0</v>
      </c>
      <c r="AK577" s="146">
        <f t="shared" si="279"/>
        <v>0</v>
      </c>
      <c r="AL577" s="146">
        <f t="shared" si="279"/>
        <v>0</v>
      </c>
      <c r="AM577" s="146">
        <f t="shared" si="279"/>
        <v>0</v>
      </c>
      <c r="AN577" s="146">
        <f t="shared" si="279"/>
        <v>0</v>
      </c>
      <c r="AO577" s="146">
        <f t="shared" si="279"/>
        <v>0</v>
      </c>
      <c r="AP577" s="146">
        <f t="shared" si="279"/>
        <v>0</v>
      </c>
      <c r="AQ577" s="146">
        <f t="shared" si="279"/>
        <v>0</v>
      </c>
      <c r="AR577" s="146">
        <f t="shared" si="279"/>
        <v>0</v>
      </c>
      <c r="AS577" s="146">
        <f t="shared" si="279"/>
        <v>0</v>
      </c>
      <c r="AT577" s="146">
        <f t="shared" si="279"/>
        <v>0</v>
      </c>
      <c r="AU577" s="146">
        <f t="shared" si="279"/>
        <v>0</v>
      </c>
      <c r="AV577" s="146">
        <f t="shared" si="279"/>
        <v>0</v>
      </c>
      <c r="AW577" s="146">
        <f t="shared" si="279"/>
        <v>0</v>
      </c>
      <c r="AX577" s="146">
        <f t="shared" si="279"/>
        <v>0</v>
      </c>
      <c r="AY577" s="146">
        <f t="shared" si="279"/>
        <v>0</v>
      </c>
      <c r="AZ577" s="146">
        <f t="shared" si="279"/>
        <v>0</v>
      </c>
      <c r="BA577" s="146">
        <f t="shared" si="279"/>
        <v>0</v>
      </c>
      <c r="BB577" s="146">
        <f t="shared" si="279"/>
        <v>0</v>
      </c>
      <c r="BC577" s="146">
        <f t="shared" si="279"/>
        <v>0</v>
      </c>
      <c r="BD577" s="146">
        <f t="shared" ref="BD577:BO584" si="281">IF($G577=0,0,IF(BD$6&lt;$G577,0,IF(BD$6&gt;$H577,1,(BD$6-$G577+1)/($H577-$G577+1))))</f>
        <v>0</v>
      </c>
      <c r="BE577" s="146">
        <f t="shared" si="281"/>
        <v>0</v>
      </c>
      <c r="BF577" s="146">
        <f t="shared" si="281"/>
        <v>1</v>
      </c>
      <c r="BG577" s="146">
        <f t="shared" si="281"/>
        <v>1</v>
      </c>
      <c r="BH577" s="146">
        <f t="shared" si="281"/>
        <v>1</v>
      </c>
      <c r="BI577" s="146">
        <f t="shared" si="281"/>
        <v>1</v>
      </c>
      <c r="BJ577" s="146">
        <f t="shared" si="281"/>
        <v>1</v>
      </c>
      <c r="BK577" s="146">
        <f t="shared" si="281"/>
        <v>1</v>
      </c>
      <c r="BL577" s="146">
        <f t="shared" si="281"/>
        <v>1</v>
      </c>
      <c r="BM577" s="146">
        <f t="shared" si="281"/>
        <v>1</v>
      </c>
      <c r="BN577" s="146">
        <f t="shared" si="281"/>
        <v>1</v>
      </c>
      <c r="BO577" s="146">
        <f t="shared" si="281"/>
        <v>1</v>
      </c>
    </row>
    <row r="578" spans="1:67" ht="31.5" x14ac:dyDescent="0.25">
      <c r="A578" s="112"/>
      <c r="B578" s="148" t="s">
        <v>1739</v>
      </c>
      <c r="C578" s="148" t="s">
        <v>1740</v>
      </c>
      <c r="D578" s="148" t="s">
        <v>3</v>
      </c>
      <c r="E578" s="225">
        <f>VLOOKUP(B578,'Cuadro Control'!C621:J2508,8,FALSE)</f>
        <v>0</v>
      </c>
      <c r="F578" s="149">
        <f t="shared" si="277"/>
        <v>0</v>
      </c>
      <c r="G578" s="150">
        <v>46553</v>
      </c>
      <c r="H578" s="150">
        <v>46553</v>
      </c>
      <c r="I578" s="149">
        <f t="shared" si="278"/>
        <v>0</v>
      </c>
      <c r="J578" s="149">
        <f t="shared" si="278"/>
        <v>0</v>
      </c>
      <c r="K578" s="149">
        <f t="shared" si="278"/>
        <v>0</v>
      </c>
      <c r="L578" s="149">
        <f t="shared" si="278"/>
        <v>0</v>
      </c>
      <c r="M578" s="149">
        <f t="shared" si="278"/>
        <v>0</v>
      </c>
      <c r="N578" s="149">
        <f t="shared" si="278"/>
        <v>0</v>
      </c>
      <c r="O578" s="149">
        <f t="shared" si="278"/>
        <v>0</v>
      </c>
      <c r="P578" s="149">
        <f t="shared" si="278"/>
        <v>0</v>
      </c>
      <c r="Q578" s="149">
        <f t="shared" si="278"/>
        <v>0</v>
      </c>
      <c r="R578" s="149">
        <f t="shared" si="278"/>
        <v>0</v>
      </c>
      <c r="S578" s="149">
        <f t="shared" si="278"/>
        <v>0</v>
      </c>
      <c r="T578" s="149">
        <f t="shared" si="278"/>
        <v>0</v>
      </c>
      <c r="U578" s="149">
        <f t="shared" si="278"/>
        <v>0</v>
      </c>
      <c r="V578" s="149">
        <f t="shared" si="278"/>
        <v>0</v>
      </c>
      <c r="W578" s="149">
        <f t="shared" si="278"/>
        <v>0</v>
      </c>
      <c r="X578" s="149">
        <f t="shared" si="278"/>
        <v>0</v>
      </c>
      <c r="Y578" s="149">
        <f t="shared" ref="Y578:BD584" si="282">IF($G578=0,0,IF(Y$6&lt;$G578,0,IF(Y$6&gt;$H578,1,(Y$6-$G578+1)/($H578-$G578+1))))</f>
        <v>0</v>
      </c>
      <c r="Z578" s="149">
        <f t="shared" si="282"/>
        <v>0</v>
      </c>
      <c r="AA578" s="149">
        <f t="shared" si="282"/>
        <v>0</v>
      </c>
      <c r="AB578" s="149">
        <f t="shared" si="282"/>
        <v>0</v>
      </c>
      <c r="AC578" s="149">
        <f t="shared" si="282"/>
        <v>0</v>
      </c>
      <c r="AD578" s="149">
        <f t="shared" si="282"/>
        <v>0</v>
      </c>
      <c r="AE578" s="149">
        <f t="shared" si="282"/>
        <v>0</v>
      </c>
      <c r="AF578" s="149">
        <f t="shared" si="282"/>
        <v>0</v>
      </c>
      <c r="AG578" s="149">
        <f t="shared" si="282"/>
        <v>0</v>
      </c>
      <c r="AH578" s="149">
        <f t="shared" si="282"/>
        <v>0</v>
      </c>
      <c r="AI578" s="149">
        <f t="shared" si="282"/>
        <v>0</v>
      </c>
      <c r="AJ578" s="149">
        <f t="shared" si="282"/>
        <v>0</v>
      </c>
      <c r="AK578" s="149">
        <f t="shared" si="282"/>
        <v>0</v>
      </c>
      <c r="AL578" s="149">
        <f t="shared" si="282"/>
        <v>0</v>
      </c>
      <c r="AM578" s="149">
        <f t="shared" si="282"/>
        <v>0</v>
      </c>
      <c r="AN578" s="149">
        <f t="shared" si="282"/>
        <v>0</v>
      </c>
      <c r="AO578" s="149">
        <f t="shared" si="282"/>
        <v>0</v>
      </c>
      <c r="AP578" s="149">
        <f t="shared" si="282"/>
        <v>0</v>
      </c>
      <c r="AQ578" s="149">
        <f t="shared" si="282"/>
        <v>0</v>
      </c>
      <c r="AR578" s="149">
        <f t="shared" si="282"/>
        <v>0</v>
      </c>
      <c r="AS578" s="149">
        <f t="shared" si="282"/>
        <v>0</v>
      </c>
      <c r="AT578" s="149">
        <f t="shared" si="282"/>
        <v>0</v>
      </c>
      <c r="AU578" s="149">
        <f t="shared" si="282"/>
        <v>0</v>
      </c>
      <c r="AV578" s="149">
        <f t="shared" si="282"/>
        <v>0</v>
      </c>
      <c r="AW578" s="149">
        <f t="shared" si="282"/>
        <v>0</v>
      </c>
      <c r="AX578" s="149">
        <f t="shared" si="282"/>
        <v>0</v>
      </c>
      <c r="AY578" s="149">
        <f t="shared" si="282"/>
        <v>0</v>
      </c>
      <c r="AZ578" s="149">
        <f t="shared" si="282"/>
        <v>0</v>
      </c>
      <c r="BA578" s="149">
        <f t="shared" si="282"/>
        <v>0</v>
      </c>
      <c r="BB578" s="149">
        <f t="shared" si="282"/>
        <v>0</v>
      </c>
      <c r="BC578" s="149">
        <f t="shared" si="282"/>
        <v>0</v>
      </c>
      <c r="BD578" s="149">
        <f t="shared" si="282"/>
        <v>0</v>
      </c>
      <c r="BE578" s="149">
        <f t="shared" si="281"/>
        <v>0</v>
      </c>
      <c r="BF578" s="149">
        <f t="shared" si="281"/>
        <v>1</v>
      </c>
      <c r="BG578" s="149">
        <f t="shared" si="281"/>
        <v>1</v>
      </c>
      <c r="BH578" s="149">
        <f t="shared" si="281"/>
        <v>1</v>
      </c>
      <c r="BI578" s="149">
        <f t="shared" si="281"/>
        <v>1</v>
      </c>
      <c r="BJ578" s="149">
        <f t="shared" si="281"/>
        <v>1</v>
      </c>
      <c r="BK578" s="149">
        <f t="shared" si="281"/>
        <v>1</v>
      </c>
      <c r="BL578" s="149">
        <f t="shared" si="281"/>
        <v>1</v>
      </c>
      <c r="BM578" s="149">
        <f t="shared" si="281"/>
        <v>1</v>
      </c>
      <c r="BN578" s="149">
        <f t="shared" si="281"/>
        <v>1</v>
      </c>
      <c r="BO578" s="149">
        <f t="shared" si="281"/>
        <v>1</v>
      </c>
    </row>
    <row r="579" spans="1:67" ht="15.75" x14ac:dyDescent="0.25">
      <c r="A579" s="112"/>
      <c r="B579" s="145" t="s">
        <v>1741</v>
      </c>
      <c r="C579" s="145" t="s">
        <v>1742</v>
      </c>
      <c r="D579" s="145" t="s">
        <v>8</v>
      </c>
      <c r="E579" s="224">
        <f>VLOOKUP(B579,'Cuadro Control'!C622:J2509,8,FALSE)</f>
        <v>1230815225.9452939</v>
      </c>
      <c r="F579" s="146">
        <f t="shared" si="277"/>
        <v>0.2318411625341423</v>
      </c>
      <c r="G579" s="147">
        <v>46553</v>
      </c>
      <c r="H579" s="147">
        <v>46554</v>
      </c>
      <c r="I579" s="146">
        <f t="shared" si="278"/>
        <v>0</v>
      </c>
      <c r="J579" s="146">
        <f t="shared" si="278"/>
        <v>0</v>
      </c>
      <c r="K579" s="146">
        <f t="shared" si="278"/>
        <v>0</v>
      </c>
      <c r="L579" s="146">
        <f t="shared" si="278"/>
        <v>0</v>
      </c>
      <c r="M579" s="146">
        <f t="shared" si="278"/>
        <v>0</v>
      </c>
      <c r="N579" s="146">
        <f t="shared" si="278"/>
        <v>0</v>
      </c>
      <c r="O579" s="146">
        <f t="shared" si="278"/>
        <v>0</v>
      </c>
      <c r="P579" s="146">
        <f t="shared" si="278"/>
        <v>0</v>
      </c>
      <c r="Q579" s="146">
        <f t="shared" si="278"/>
        <v>0</v>
      </c>
      <c r="R579" s="146">
        <f t="shared" si="278"/>
        <v>0</v>
      </c>
      <c r="S579" s="146">
        <f t="shared" si="278"/>
        <v>0</v>
      </c>
      <c r="T579" s="146">
        <f t="shared" si="278"/>
        <v>0</v>
      </c>
      <c r="U579" s="146">
        <f t="shared" si="278"/>
        <v>0</v>
      </c>
      <c r="V579" s="146">
        <f t="shared" si="278"/>
        <v>0</v>
      </c>
      <c r="W579" s="146">
        <f t="shared" si="278"/>
        <v>0</v>
      </c>
      <c r="X579" s="146">
        <f t="shared" si="278"/>
        <v>0</v>
      </c>
      <c r="Y579" s="146">
        <f t="shared" si="282"/>
        <v>0</v>
      </c>
      <c r="Z579" s="146">
        <f t="shared" si="282"/>
        <v>0</v>
      </c>
      <c r="AA579" s="146">
        <f t="shared" si="282"/>
        <v>0</v>
      </c>
      <c r="AB579" s="146">
        <f t="shared" si="282"/>
        <v>0</v>
      </c>
      <c r="AC579" s="146">
        <f t="shared" si="282"/>
        <v>0</v>
      </c>
      <c r="AD579" s="146">
        <f t="shared" si="282"/>
        <v>0</v>
      </c>
      <c r="AE579" s="146">
        <f t="shared" si="282"/>
        <v>0</v>
      </c>
      <c r="AF579" s="146">
        <f t="shared" si="282"/>
        <v>0</v>
      </c>
      <c r="AG579" s="146">
        <f t="shared" si="282"/>
        <v>0</v>
      </c>
      <c r="AH579" s="146">
        <f t="shared" si="282"/>
        <v>0</v>
      </c>
      <c r="AI579" s="146">
        <f t="shared" si="282"/>
        <v>0</v>
      </c>
      <c r="AJ579" s="146">
        <f t="shared" si="282"/>
        <v>0</v>
      </c>
      <c r="AK579" s="146">
        <f t="shared" si="282"/>
        <v>0</v>
      </c>
      <c r="AL579" s="146">
        <f t="shared" si="282"/>
        <v>0</v>
      </c>
      <c r="AM579" s="146">
        <f t="shared" si="282"/>
        <v>0</v>
      </c>
      <c r="AN579" s="146">
        <f t="shared" si="282"/>
        <v>0</v>
      </c>
      <c r="AO579" s="146">
        <f t="shared" si="282"/>
        <v>0</v>
      </c>
      <c r="AP579" s="146">
        <f t="shared" si="282"/>
        <v>0</v>
      </c>
      <c r="AQ579" s="146">
        <f t="shared" si="282"/>
        <v>0</v>
      </c>
      <c r="AR579" s="146">
        <f t="shared" si="282"/>
        <v>0</v>
      </c>
      <c r="AS579" s="146">
        <f t="shared" si="282"/>
        <v>0</v>
      </c>
      <c r="AT579" s="146">
        <f t="shared" si="282"/>
        <v>0</v>
      </c>
      <c r="AU579" s="146">
        <f t="shared" si="282"/>
        <v>0</v>
      </c>
      <c r="AV579" s="146">
        <f t="shared" si="282"/>
        <v>0</v>
      </c>
      <c r="AW579" s="146">
        <f t="shared" si="282"/>
        <v>0</v>
      </c>
      <c r="AX579" s="146">
        <f t="shared" si="282"/>
        <v>0</v>
      </c>
      <c r="AY579" s="146">
        <f t="shared" si="282"/>
        <v>0</v>
      </c>
      <c r="AZ579" s="146">
        <f t="shared" si="282"/>
        <v>0</v>
      </c>
      <c r="BA579" s="146">
        <f t="shared" si="282"/>
        <v>0</v>
      </c>
      <c r="BB579" s="146">
        <f t="shared" si="282"/>
        <v>0</v>
      </c>
      <c r="BC579" s="146">
        <f t="shared" si="282"/>
        <v>0</v>
      </c>
      <c r="BD579" s="146">
        <f t="shared" si="282"/>
        <v>0</v>
      </c>
      <c r="BE579" s="146">
        <f t="shared" si="281"/>
        <v>0</v>
      </c>
      <c r="BF579" s="146">
        <f t="shared" si="281"/>
        <v>1</v>
      </c>
      <c r="BG579" s="146">
        <f t="shared" si="281"/>
        <v>1</v>
      </c>
      <c r="BH579" s="146">
        <f t="shared" si="281"/>
        <v>1</v>
      </c>
      <c r="BI579" s="146">
        <f t="shared" si="281"/>
        <v>1</v>
      </c>
      <c r="BJ579" s="146">
        <f t="shared" si="281"/>
        <v>1</v>
      </c>
      <c r="BK579" s="146">
        <f t="shared" si="281"/>
        <v>1</v>
      </c>
      <c r="BL579" s="146">
        <f t="shared" si="281"/>
        <v>1</v>
      </c>
      <c r="BM579" s="146">
        <f t="shared" si="281"/>
        <v>1</v>
      </c>
      <c r="BN579" s="146">
        <f t="shared" si="281"/>
        <v>1</v>
      </c>
      <c r="BO579" s="146">
        <f t="shared" si="281"/>
        <v>1</v>
      </c>
    </row>
    <row r="580" spans="1:67" ht="15.75" x14ac:dyDescent="0.25">
      <c r="A580" s="112"/>
      <c r="B580" s="145" t="s">
        <v>1743</v>
      </c>
      <c r="C580" s="145" t="s">
        <v>1744</v>
      </c>
      <c r="D580" s="145" t="s">
        <v>26</v>
      </c>
      <c r="E580" s="224">
        <f>VLOOKUP(B580,'Cuadro Control'!C623:J2510,8,FALSE)</f>
        <v>0</v>
      </c>
      <c r="F580" s="146">
        <f t="shared" si="277"/>
        <v>0</v>
      </c>
      <c r="G580" s="147">
        <v>46554</v>
      </c>
      <c r="H580" s="147">
        <v>46561</v>
      </c>
      <c r="I580" s="146">
        <f t="shared" si="278"/>
        <v>0</v>
      </c>
      <c r="J580" s="146">
        <f t="shared" si="278"/>
        <v>0</v>
      </c>
      <c r="K580" s="146">
        <f t="shared" si="278"/>
        <v>0</v>
      </c>
      <c r="L580" s="146">
        <f t="shared" si="278"/>
        <v>0</v>
      </c>
      <c r="M580" s="146">
        <f t="shared" si="278"/>
        <v>0</v>
      </c>
      <c r="N580" s="146">
        <f t="shared" si="278"/>
        <v>0</v>
      </c>
      <c r="O580" s="146">
        <f t="shared" si="278"/>
        <v>0</v>
      </c>
      <c r="P580" s="146">
        <f t="shared" si="278"/>
        <v>0</v>
      </c>
      <c r="Q580" s="146">
        <f t="shared" si="278"/>
        <v>0</v>
      </c>
      <c r="R580" s="146">
        <f t="shared" si="278"/>
        <v>0</v>
      </c>
      <c r="S580" s="146">
        <f t="shared" si="278"/>
        <v>0</v>
      </c>
      <c r="T580" s="146">
        <f t="shared" si="278"/>
        <v>0</v>
      </c>
      <c r="U580" s="146">
        <f t="shared" si="278"/>
        <v>0</v>
      </c>
      <c r="V580" s="146">
        <f t="shared" si="278"/>
        <v>0</v>
      </c>
      <c r="W580" s="146">
        <f t="shared" si="278"/>
        <v>0</v>
      </c>
      <c r="X580" s="146">
        <f t="shared" si="278"/>
        <v>0</v>
      </c>
      <c r="Y580" s="146">
        <f t="shared" si="282"/>
        <v>0</v>
      </c>
      <c r="Z580" s="146">
        <f t="shared" si="282"/>
        <v>0</v>
      </c>
      <c r="AA580" s="146">
        <f t="shared" si="282"/>
        <v>0</v>
      </c>
      <c r="AB580" s="146">
        <f t="shared" si="282"/>
        <v>0</v>
      </c>
      <c r="AC580" s="146">
        <f t="shared" si="282"/>
        <v>0</v>
      </c>
      <c r="AD580" s="146">
        <f t="shared" si="282"/>
        <v>0</v>
      </c>
      <c r="AE580" s="146">
        <f t="shared" si="282"/>
        <v>0</v>
      </c>
      <c r="AF580" s="146">
        <f t="shared" si="282"/>
        <v>0</v>
      </c>
      <c r="AG580" s="146">
        <f t="shared" si="282"/>
        <v>0</v>
      </c>
      <c r="AH580" s="146">
        <f t="shared" si="282"/>
        <v>0</v>
      </c>
      <c r="AI580" s="146">
        <f t="shared" si="282"/>
        <v>0</v>
      </c>
      <c r="AJ580" s="146">
        <f t="shared" si="282"/>
        <v>0</v>
      </c>
      <c r="AK580" s="146">
        <f t="shared" si="282"/>
        <v>0</v>
      </c>
      <c r="AL580" s="146">
        <f t="shared" si="282"/>
        <v>0</v>
      </c>
      <c r="AM580" s="146">
        <f t="shared" si="282"/>
        <v>0</v>
      </c>
      <c r="AN580" s="146">
        <f t="shared" si="282"/>
        <v>0</v>
      </c>
      <c r="AO580" s="146">
        <f t="shared" si="282"/>
        <v>0</v>
      </c>
      <c r="AP580" s="146">
        <f t="shared" si="282"/>
        <v>0</v>
      </c>
      <c r="AQ580" s="146">
        <f t="shared" si="282"/>
        <v>0</v>
      </c>
      <c r="AR580" s="146">
        <f t="shared" si="282"/>
        <v>0</v>
      </c>
      <c r="AS580" s="146">
        <f t="shared" si="282"/>
        <v>0</v>
      </c>
      <c r="AT580" s="146">
        <f t="shared" si="282"/>
        <v>0</v>
      </c>
      <c r="AU580" s="146">
        <f t="shared" si="282"/>
        <v>0</v>
      </c>
      <c r="AV580" s="146">
        <f t="shared" si="282"/>
        <v>0</v>
      </c>
      <c r="AW580" s="146">
        <f t="shared" si="282"/>
        <v>0</v>
      </c>
      <c r="AX580" s="146">
        <f t="shared" si="282"/>
        <v>0</v>
      </c>
      <c r="AY580" s="146">
        <f t="shared" si="282"/>
        <v>0</v>
      </c>
      <c r="AZ580" s="146">
        <f t="shared" si="282"/>
        <v>0</v>
      </c>
      <c r="BA580" s="146">
        <f t="shared" si="282"/>
        <v>0</v>
      </c>
      <c r="BB580" s="146">
        <f t="shared" si="282"/>
        <v>0</v>
      </c>
      <c r="BC580" s="146">
        <f t="shared" si="282"/>
        <v>0</v>
      </c>
      <c r="BD580" s="146">
        <f t="shared" si="282"/>
        <v>0</v>
      </c>
      <c r="BE580" s="146">
        <f t="shared" si="281"/>
        <v>0</v>
      </c>
      <c r="BF580" s="146">
        <f t="shared" si="281"/>
        <v>0.375</v>
      </c>
      <c r="BG580" s="146">
        <f t="shared" si="281"/>
        <v>1</v>
      </c>
      <c r="BH580" s="146">
        <f t="shared" si="281"/>
        <v>1</v>
      </c>
      <c r="BI580" s="146">
        <f t="shared" si="281"/>
        <v>1</v>
      </c>
      <c r="BJ580" s="146">
        <f t="shared" si="281"/>
        <v>1</v>
      </c>
      <c r="BK580" s="146">
        <f t="shared" si="281"/>
        <v>1</v>
      </c>
      <c r="BL580" s="146">
        <f t="shared" si="281"/>
        <v>1</v>
      </c>
      <c r="BM580" s="146">
        <f t="shared" si="281"/>
        <v>1</v>
      </c>
      <c r="BN580" s="146">
        <f t="shared" si="281"/>
        <v>1</v>
      </c>
      <c r="BO580" s="146">
        <f t="shared" si="281"/>
        <v>1</v>
      </c>
    </row>
    <row r="581" spans="1:67" ht="15.75" x14ac:dyDescent="0.25">
      <c r="A581" s="112"/>
      <c r="B581" s="145" t="s">
        <v>1745</v>
      </c>
      <c r="C581" s="145" t="s">
        <v>2079</v>
      </c>
      <c r="D581" s="145" t="s">
        <v>6</v>
      </c>
      <c r="E581" s="224">
        <f>VLOOKUP(B581,'Cuadro Control'!C625:J2511,8,FALSE)</f>
        <v>52736347.43270281</v>
      </c>
      <c r="F581" s="146">
        <f t="shared" si="277"/>
        <v>9.933624348213644E-3</v>
      </c>
      <c r="G581" s="147">
        <v>46562</v>
      </c>
      <c r="H581" s="147">
        <v>46564</v>
      </c>
      <c r="I581" s="146">
        <f t="shared" si="278"/>
        <v>0</v>
      </c>
      <c r="J581" s="146">
        <f t="shared" si="278"/>
        <v>0</v>
      </c>
      <c r="K581" s="146">
        <f t="shared" si="278"/>
        <v>0</v>
      </c>
      <c r="L581" s="146">
        <f t="shared" si="278"/>
        <v>0</v>
      </c>
      <c r="M581" s="146">
        <f t="shared" si="278"/>
        <v>0</v>
      </c>
      <c r="N581" s="146">
        <f t="shared" si="278"/>
        <v>0</v>
      </c>
      <c r="O581" s="146">
        <f t="shared" si="278"/>
        <v>0</v>
      </c>
      <c r="P581" s="146">
        <f t="shared" si="278"/>
        <v>0</v>
      </c>
      <c r="Q581" s="146">
        <f t="shared" si="278"/>
        <v>0</v>
      </c>
      <c r="R581" s="146">
        <f t="shared" si="278"/>
        <v>0</v>
      </c>
      <c r="S581" s="146">
        <f t="shared" si="278"/>
        <v>0</v>
      </c>
      <c r="T581" s="146">
        <f t="shared" si="278"/>
        <v>0</v>
      </c>
      <c r="U581" s="146">
        <f t="shared" si="278"/>
        <v>0</v>
      </c>
      <c r="V581" s="146">
        <f t="shared" si="278"/>
        <v>0</v>
      </c>
      <c r="W581" s="146">
        <f t="shared" si="278"/>
        <v>0</v>
      </c>
      <c r="X581" s="146">
        <f t="shared" si="278"/>
        <v>0</v>
      </c>
      <c r="Y581" s="146">
        <f t="shared" si="282"/>
        <v>0</v>
      </c>
      <c r="Z581" s="146">
        <f t="shared" si="282"/>
        <v>0</v>
      </c>
      <c r="AA581" s="146">
        <f t="shared" si="282"/>
        <v>0</v>
      </c>
      <c r="AB581" s="146">
        <f t="shared" si="282"/>
        <v>0</v>
      </c>
      <c r="AC581" s="146">
        <f t="shared" si="282"/>
        <v>0</v>
      </c>
      <c r="AD581" s="146">
        <f t="shared" si="282"/>
        <v>0</v>
      </c>
      <c r="AE581" s="146">
        <f t="shared" si="282"/>
        <v>0</v>
      </c>
      <c r="AF581" s="146">
        <f t="shared" si="282"/>
        <v>0</v>
      </c>
      <c r="AG581" s="146">
        <f t="shared" si="282"/>
        <v>0</v>
      </c>
      <c r="AH581" s="146">
        <f t="shared" si="282"/>
        <v>0</v>
      </c>
      <c r="AI581" s="146">
        <f t="shared" si="282"/>
        <v>0</v>
      </c>
      <c r="AJ581" s="146">
        <f t="shared" si="282"/>
        <v>0</v>
      </c>
      <c r="AK581" s="146">
        <f t="shared" si="282"/>
        <v>0</v>
      </c>
      <c r="AL581" s="146">
        <f t="shared" si="282"/>
        <v>0</v>
      </c>
      <c r="AM581" s="146">
        <f t="shared" si="282"/>
        <v>0</v>
      </c>
      <c r="AN581" s="146">
        <f t="shared" si="282"/>
        <v>0</v>
      </c>
      <c r="AO581" s="146">
        <f t="shared" si="282"/>
        <v>0</v>
      </c>
      <c r="AP581" s="146">
        <f t="shared" si="282"/>
        <v>0</v>
      </c>
      <c r="AQ581" s="146">
        <f t="shared" si="282"/>
        <v>0</v>
      </c>
      <c r="AR581" s="146">
        <f t="shared" si="282"/>
        <v>0</v>
      </c>
      <c r="AS581" s="146">
        <f t="shared" si="282"/>
        <v>0</v>
      </c>
      <c r="AT581" s="146">
        <f t="shared" si="282"/>
        <v>0</v>
      </c>
      <c r="AU581" s="146">
        <f t="shared" si="282"/>
        <v>0</v>
      </c>
      <c r="AV581" s="146">
        <f t="shared" si="282"/>
        <v>0</v>
      </c>
      <c r="AW581" s="146">
        <f t="shared" si="282"/>
        <v>0</v>
      </c>
      <c r="AX581" s="146">
        <f t="shared" si="282"/>
        <v>0</v>
      </c>
      <c r="AY581" s="146">
        <f t="shared" si="282"/>
        <v>0</v>
      </c>
      <c r="AZ581" s="146">
        <f t="shared" si="282"/>
        <v>0</v>
      </c>
      <c r="BA581" s="146">
        <f t="shared" si="282"/>
        <v>0</v>
      </c>
      <c r="BB581" s="146">
        <f t="shared" si="282"/>
        <v>0</v>
      </c>
      <c r="BC581" s="146">
        <f t="shared" si="282"/>
        <v>0</v>
      </c>
      <c r="BD581" s="146">
        <f t="shared" si="282"/>
        <v>0</v>
      </c>
      <c r="BE581" s="146">
        <f t="shared" si="281"/>
        <v>0</v>
      </c>
      <c r="BF581" s="146">
        <f t="shared" si="281"/>
        <v>0</v>
      </c>
      <c r="BG581" s="146">
        <f t="shared" si="281"/>
        <v>0.66666666666666663</v>
      </c>
      <c r="BH581" s="146">
        <f t="shared" si="281"/>
        <v>1</v>
      </c>
      <c r="BI581" s="146">
        <f t="shared" si="281"/>
        <v>1</v>
      </c>
      <c r="BJ581" s="146">
        <f t="shared" si="281"/>
        <v>1</v>
      </c>
      <c r="BK581" s="146">
        <f t="shared" si="281"/>
        <v>1</v>
      </c>
      <c r="BL581" s="146">
        <f t="shared" si="281"/>
        <v>1</v>
      </c>
      <c r="BM581" s="146">
        <f t="shared" si="281"/>
        <v>1</v>
      </c>
      <c r="BN581" s="146">
        <f t="shared" si="281"/>
        <v>1</v>
      </c>
      <c r="BO581" s="146">
        <f t="shared" si="281"/>
        <v>1</v>
      </c>
    </row>
    <row r="582" spans="1:67" ht="31.5" x14ac:dyDescent="0.25">
      <c r="A582" s="112"/>
      <c r="B582" s="145" t="s">
        <v>1746</v>
      </c>
      <c r="C582" s="145" t="s">
        <v>1747</v>
      </c>
      <c r="D582" s="145" t="s">
        <v>19</v>
      </c>
      <c r="E582" s="224">
        <f>VLOOKUP(B582,'Cuadro Control'!C626:J2512,8,FALSE)</f>
        <v>46410609.014634147</v>
      </c>
      <c r="F582" s="146">
        <f t="shared" si="277"/>
        <v>8.742083556535862E-3</v>
      </c>
      <c r="G582" s="147">
        <v>46564</v>
      </c>
      <c r="H582" s="147">
        <v>46567</v>
      </c>
      <c r="I582" s="146">
        <f t="shared" si="278"/>
        <v>0</v>
      </c>
      <c r="J582" s="146">
        <f t="shared" si="278"/>
        <v>0</v>
      </c>
      <c r="K582" s="146">
        <f t="shared" si="278"/>
        <v>0</v>
      </c>
      <c r="L582" s="146">
        <f t="shared" si="278"/>
        <v>0</v>
      </c>
      <c r="M582" s="146">
        <f t="shared" si="278"/>
        <v>0</v>
      </c>
      <c r="N582" s="146">
        <f t="shared" si="278"/>
        <v>0</v>
      </c>
      <c r="O582" s="146">
        <f t="shared" si="278"/>
        <v>0</v>
      </c>
      <c r="P582" s="146">
        <f t="shared" si="278"/>
        <v>0</v>
      </c>
      <c r="Q582" s="146">
        <f t="shared" si="278"/>
        <v>0</v>
      </c>
      <c r="R582" s="146">
        <f t="shared" si="278"/>
        <v>0</v>
      </c>
      <c r="S582" s="146">
        <f t="shared" si="278"/>
        <v>0</v>
      </c>
      <c r="T582" s="146">
        <f t="shared" si="278"/>
        <v>0</v>
      </c>
      <c r="U582" s="146">
        <f t="shared" si="278"/>
        <v>0</v>
      </c>
      <c r="V582" s="146">
        <f t="shared" si="278"/>
        <v>0</v>
      </c>
      <c r="W582" s="146">
        <f t="shared" si="278"/>
        <v>0</v>
      </c>
      <c r="X582" s="146">
        <f t="shared" si="278"/>
        <v>0</v>
      </c>
      <c r="Y582" s="146">
        <f t="shared" si="282"/>
        <v>0</v>
      </c>
      <c r="Z582" s="146">
        <f t="shared" si="282"/>
        <v>0</v>
      </c>
      <c r="AA582" s="146">
        <f t="shared" si="282"/>
        <v>0</v>
      </c>
      <c r="AB582" s="146">
        <f t="shared" si="282"/>
        <v>0</v>
      </c>
      <c r="AC582" s="146">
        <f t="shared" si="282"/>
        <v>0</v>
      </c>
      <c r="AD582" s="146">
        <f t="shared" si="282"/>
        <v>0</v>
      </c>
      <c r="AE582" s="146">
        <f t="shared" si="282"/>
        <v>0</v>
      </c>
      <c r="AF582" s="146">
        <f t="shared" si="282"/>
        <v>0</v>
      </c>
      <c r="AG582" s="146">
        <f t="shared" si="282"/>
        <v>0</v>
      </c>
      <c r="AH582" s="146">
        <f t="shared" si="282"/>
        <v>0</v>
      </c>
      <c r="AI582" s="146">
        <f t="shared" si="282"/>
        <v>0</v>
      </c>
      <c r="AJ582" s="146">
        <f t="shared" si="282"/>
        <v>0</v>
      </c>
      <c r="AK582" s="146">
        <f t="shared" si="282"/>
        <v>0</v>
      </c>
      <c r="AL582" s="146">
        <f t="shared" si="282"/>
        <v>0</v>
      </c>
      <c r="AM582" s="146">
        <f t="shared" si="282"/>
        <v>0</v>
      </c>
      <c r="AN582" s="146">
        <f t="shared" si="282"/>
        <v>0</v>
      </c>
      <c r="AO582" s="146">
        <f t="shared" si="282"/>
        <v>0</v>
      </c>
      <c r="AP582" s="146">
        <f t="shared" si="282"/>
        <v>0</v>
      </c>
      <c r="AQ582" s="146">
        <f t="shared" si="282"/>
        <v>0</v>
      </c>
      <c r="AR582" s="146">
        <f t="shared" si="282"/>
        <v>0</v>
      </c>
      <c r="AS582" s="146">
        <f t="shared" si="282"/>
        <v>0</v>
      </c>
      <c r="AT582" s="146">
        <f t="shared" si="282"/>
        <v>0</v>
      </c>
      <c r="AU582" s="146">
        <f t="shared" si="282"/>
        <v>0</v>
      </c>
      <c r="AV582" s="146">
        <f t="shared" si="282"/>
        <v>0</v>
      </c>
      <c r="AW582" s="146">
        <f t="shared" si="282"/>
        <v>0</v>
      </c>
      <c r="AX582" s="146">
        <f t="shared" si="282"/>
        <v>0</v>
      </c>
      <c r="AY582" s="146">
        <f t="shared" si="282"/>
        <v>0</v>
      </c>
      <c r="AZ582" s="146">
        <f t="shared" si="282"/>
        <v>0</v>
      </c>
      <c r="BA582" s="146">
        <f t="shared" si="282"/>
        <v>0</v>
      </c>
      <c r="BB582" s="146">
        <f t="shared" si="282"/>
        <v>0</v>
      </c>
      <c r="BC582" s="146">
        <f t="shared" si="282"/>
        <v>0</v>
      </c>
      <c r="BD582" s="146">
        <f t="shared" si="282"/>
        <v>0</v>
      </c>
      <c r="BE582" s="146">
        <f t="shared" si="281"/>
        <v>0</v>
      </c>
      <c r="BF582" s="146">
        <f t="shared" si="281"/>
        <v>0</v>
      </c>
      <c r="BG582" s="146">
        <f t="shared" si="281"/>
        <v>0</v>
      </c>
      <c r="BH582" s="146">
        <f t="shared" si="281"/>
        <v>1</v>
      </c>
      <c r="BI582" s="146">
        <f t="shared" si="281"/>
        <v>1</v>
      </c>
      <c r="BJ582" s="146">
        <f t="shared" si="281"/>
        <v>1</v>
      </c>
      <c r="BK582" s="146">
        <f t="shared" si="281"/>
        <v>1</v>
      </c>
      <c r="BL582" s="146">
        <f t="shared" si="281"/>
        <v>1</v>
      </c>
      <c r="BM582" s="146">
        <f t="shared" si="281"/>
        <v>1</v>
      </c>
      <c r="BN582" s="146">
        <f t="shared" si="281"/>
        <v>1</v>
      </c>
      <c r="BO582" s="146">
        <f t="shared" si="281"/>
        <v>1</v>
      </c>
    </row>
    <row r="583" spans="1:67" ht="31.5" x14ac:dyDescent="0.25">
      <c r="A583" s="112"/>
      <c r="B583" s="145" t="s">
        <v>1748</v>
      </c>
      <c r="C583" s="145" t="s">
        <v>1749</v>
      </c>
      <c r="D583" s="145" t="s">
        <v>9</v>
      </c>
      <c r="E583" s="224">
        <f>VLOOKUP(B583,'Cuadro Control'!C627:J2513,8,FALSE)</f>
        <v>1587346329.5488234</v>
      </c>
      <c r="F583" s="146">
        <f t="shared" si="277"/>
        <v>0.29899875353285565</v>
      </c>
      <c r="G583" s="147">
        <v>46564</v>
      </c>
      <c r="H583" s="147">
        <v>46576</v>
      </c>
      <c r="I583" s="146">
        <f t="shared" si="278"/>
        <v>0</v>
      </c>
      <c r="J583" s="146">
        <f t="shared" si="278"/>
        <v>0</v>
      </c>
      <c r="K583" s="146">
        <f t="shared" si="278"/>
        <v>0</v>
      </c>
      <c r="L583" s="146">
        <f t="shared" si="278"/>
        <v>0</v>
      </c>
      <c r="M583" s="146">
        <f t="shared" si="278"/>
        <v>0</v>
      </c>
      <c r="N583" s="146">
        <f t="shared" si="278"/>
        <v>0</v>
      </c>
      <c r="O583" s="146">
        <f t="shared" si="278"/>
        <v>0</v>
      </c>
      <c r="P583" s="146">
        <f t="shared" si="278"/>
        <v>0</v>
      </c>
      <c r="Q583" s="146">
        <f t="shared" si="278"/>
        <v>0</v>
      </c>
      <c r="R583" s="146">
        <f t="shared" si="278"/>
        <v>0</v>
      </c>
      <c r="S583" s="146">
        <f t="shared" si="278"/>
        <v>0</v>
      </c>
      <c r="T583" s="146">
        <f t="shared" si="278"/>
        <v>0</v>
      </c>
      <c r="U583" s="146">
        <f t="shared" si="278"/>
        <v>0</v>
      </c>
      <c r="V583" s="146">
        <f t="shared" si="278"/>
        <v>0</v>
      </c>
      <c r="W583" s="146">
        <f t="shared" si="278"/>
        <v>0</v>
      </c>
      <c r="X583" s="146">
        <f t="shared" si="278"/>
        <v>0</v>
      </c>
      <c r="Y583" s="146">
        <f t="shared" si="282"/>
        <v>0</v>
      </c>
      <c r="Z583" s="146">
        <f t="shared" si="282"/>
        <v>0</v>
      </c>
      <c r="AA583" s="146">
        <f t="shared" si="282"/>
        <v>0</v>
      </c>
      <c r="AB583" s="146">
        <f t="shared" si="282"/>
        <v>0</v>
      </c>
      <c r="AC583" s="146">
        <f t="shared" si="282"/>
        <v>0</v>
      </c>
      <c r="AD583" s="146">
        <f t="shared" si="282"/>
        <v>0</v>
      </c>
      <c r="AE583" s="146">
        <f t="shared" si="282"/>
        <v>0</v>
      </c>
      <c r="AF583" s="146">
        <f t="shared" si="282"/>
        <v>0</v>
      </c>
      <c r="AG583" s="146">
        <f t="shared" si="282"/>
        <v>0</v>
      </c>
      <c r="AH583" s="146">
        <f t="shared" si="282"/>
        <v>0</v>
      </c>
      <c r="AI583" s="146">
        <f t="shared" si="282"/>
        <v>0</v>
      </c>
      <c r="AJ583" s="146">
        <f t="shared" si="282"/>
        <v>0</v>
      </c>
      <c r="AK583" s="146">
        <f t="shared" si="282"/>
        <v>0</v>
      </c>
      <c r="AL583" s="146">
        <f t="shared" si="282"/>
        <v>0</v>
      </c>
      <c r="AM583" s="146">
        <f t="shared" si="282"/>
        <v>0</v>
      </c>
      <c r="AN583" s="146">
        <f t="shared" si="282"/>
        <v>0</v>
      </c>
      <c r="AO583" s="146">
        <f t="shared" si="282"/>
        <v>0</v>
      </c>
      <c r="AP583" s="146">
        <f t="shared" si="282"/>
        <v>0</v>
      </c>
      <c r="AQ583" s="146">
        <f t="shared" si="282"/>
        <v>0</v>
      </c>
      <c r="AR583" s="146">
        <f t="shared" si="282"/>
        <v>0</v>
      </c>
      <c r="AS583" s="146">
        <f t="shared" si="282"/>
        <v>0</v>
      </c>
      <c r="AT583" s="146">
        <f t="shared" si="282"/>
        <v>0</v>
      </c>
      <c r="AU583" s="146">
        <f t="shared" si="282"/>
        <v>0</v>
      </c>
      <c r="AV583" s="146">
        <f t="shared" si="282"/>
        <v>0</v>
      </c>
      <c r="AW583" s="146">
        <f t="shared" si="282"/>
        <v>0</v>
      </c>
      <c r="AX583" s="146">
        <f t="shared" si="282"/>
        <v>0</v>
      </c>
      <c r="AY583" s="146">
        <f t="shared" si="282"/>
        <v>0</v>
      </c>
      <c r="AZ583" s="146">
        <f t="shared" si="282"/>
        <v>0</v>
      </c>
      <c r="BA583" s="146">
        <f t="shared" si="282"/>
        <v>0</v>
      </c>
      <c r="BB583" s="146">
        <f t="shared" si="282"/>
        <v>0</v>
      </c>
      <c r="BC583" s="146">
        <f t="shared" si="282"/>
        <v>0</v>
      </c>
      <c r="BD583" s="146">
        <f t="shared" si="282"/>
        <v>0</v>
      </c>
      <c r="BE583" s="146">
        <f t="shared" si="281"/>
        <v>0</v>
      </c>
      <c r="BF583" s="146">
        <f t="shared" si="281"/>
        <v>0</v>
      </c>
      <c r="BG583" s="146">
        <f t="shared" si="281"/>
        <v>0</v>
      </c>
      <c r="BH583" s="146">
        <f t="shared" si="281"/>
        <v>0.53846153846153844</v>
      </c>
      <c r="BI583" s="146">
        <f t="shared" si="281"/>
        <v>1</v>
      </c>
      <c r="BJ583" s="146">
        <f t="shared" si="281"/>
        <v>1</v>
      </c>
      <c r="BK583" s="146">
        <f t="shared" si="281"/>
        <v>1</v>
      </c>
      <c r="BL583" s="146">
        <f t="shared" si="281"/>
        <v>1</v>
      </c>
      <c r="BM583" s="146">
        <f t="shared" si="281"/>
        <v>1</v>
      </c>
      <c r="BN583" s="146">
        <f t="shared" si="281"/>
        <v>1</v>
      </c>
      <c r="BO583" s="146">
        <f t="shared" si="281"/>
        <v>1</v>
      </c>
    </row>
    <row r="584" spans="1:67" ht="31.5" x14ac:dyDescent="0.25">
      <c r="A584" s="112"/>
      <c r="B584" s="142" t="s">
        <v>1750</v>
      </c>
      <c r="C584" s="142" t="s">
        <v>1751</v>
      </c>
      <c r="D584" s="142" t="s">
        <v>9</v>
      </c>
      <c r="E584" s="223">
        <f>VLOOKUP(B584,'Cuadro Control'!C628:J2514,8,FALSE)</f>
        <v>179532477.23999998</v>
      </c>
      <c r="F584" s="143">
        <f t="shared" si="277"/>
        <v>3.3817438522495219E-2</v>
      </c>
      <c r="G584" s="144">
        <v>46567</v>
      </c>
      <c r="H584" s="144">
        <v>46582</v>
      </c>
      <c r="I584" s="143">
        <f t="shared" si="278"/>
        <v>0</v>
      </c>
      <c r="J584" s="143">
        <f t="shared" si="278"/>
        <v>0</v>
      </c>
      <c r="K584" s="143">
        <f t="shared" si="278"/>
        <v>0</v>
      </c>
      <c r="L584" s="143">
        <f t="shared" si="278"/>
        <v>0</v>
      </c>
      <c r="M584" s="143">
        <f t="shared" si="278"/>
        <v>0</v>
      </c>
      <c r="N584" s="143">
        <f t="shared" si="278"/>
        <v>0</v>
      </c>
      <c r="O584" s="143">
        <f t="shared" si="278"/>
        <v>0</v>
      </c>
      <c r="P584" s="143">
        <f t="shared" si="278"/>
        <v>0</v>
      </c>
      <c r="Q584" s="143">
        <f t="shared" si="278"/>
        <v>0</v>
      </c>
      <c r="R584" s="143">
        <f t="shared" si="278"/>
        <v>0</v>
      </c>
      <c r="S584" s="143">
        <f t="shared" si="278"/>
        <v>0</v>
      </c>
      <c r="T584" s="143">
        <f t="shared" si="278"/>
        <v>0</v>
      </c>
      <c r="U584" s="143">
        <f t="shared" si="278"/>
        <v>0</v>
      </c>
      <c r="V584" s="143">
        <f t="shared" si="278"/>
        <v>0</v>
      </c>
      <c r="W584" s="143">
        <f t="shared" si="278"/>
        <v>0</v>
      </c>
      <c r="X584" s="143">
        <f t="shared" si="278"/>
        <v>0</v>
      </c>
      <c r="Y584" s="143">
        <f t="shared" si="282"/>
        <v>0</v>
      </c>
      <c r="Z584" s="143">
        <f t="shared" si="282"/>
        <v>0</v>
      </c>
      <c r="AA584" s="143">
        <f t="shared" si="282"/>
        <v>0</v>
      </c>
      <c r="AB584" s="143">
        <f t="shared" si="282"/>
        <v>0</v>
      </c>
      <c r="AC584" s="143">
        <f t="shared" si="282"/>
        <v>0</v>
      </c>
      <c r="AD584" s="143">
        <f t="shared" si="282"/>
        <v>0</v>
      </c>
      <c r="AE584" s="143">
        <f t="shared" si="282"/>
        <v>0</v>
      </c>
      <c r="AF584" s="143">
        <f t="shared" si="282"/>
        <v>0</v>
      </c>
      <c r="AG584" s="143">
        <f t="shared" si="282"/>
        <v>0</v>
      </c>
      <c r="AH584" s="143">
        <f t="shared" si="282"/>
        <v>0</v>
      </c>
      <c r="AI584" s="143">
        <f t="shared" si="282"/>
        <v>0</v>
      </c>
      <c r="AJ584" s="143">
        <f t="shared" si="282"/>
        <v>0</v>
      </c>
      <c r="AK584" s="143">
        <f t="shared" si="282"/>
        <v>0</v>
      </c>
      <c r="AL584" s="143">
        <f t="shared" si="282"/>
        <v>0</v>
      </c>
      <c r="AM584" s="143">
        <f t="shared" si="282"/>
        <v>0</v>
      </c>
      <c r="AN584" s="143">
        <f t="shared" si="282"/>
        <v>0</v>
      </c>
      <c r="AO584" s="143">
        <f t="shared" si="282"/>
        <v>0</v>
      </c>
      <c r="AP584" s="143">
        <f t="shared" si="282"/>
        <v>0</v>
      </c>
      <c r="AQ584" s="143">
        <f t="shared" si="282"/>
        <v>0</v>
      </c>
      <c r="AR584" s="143">
        <f t="shared" si="282"/>
        <v>0</v>
      </c>
      <c r="AS584" s="143">
        <f t="shared" si="282"/>
        <v>0</v>
      </c>
      <c r="AT584" s="143">
        <f t="shared" si="282"/>
        <v>0</v>
      </c>
      <c r="AU584" s="143">
        <f t="shared" si="282"/>
        <v>0</v>
      </c>
      <c r="AV584" s="143">
        <f t="shared" si="282"/>
        <v>0</v>
      </c>
      <c r="AW584" s="143">
        <f t="shared" si="282"/>
        <v>0</v>
      </c>
      <c r="AX584" s="143">
        <f t="shared" si="282"/>
        <v>0</v>
      </c>
      <c r="AY584" s="143">
        <f t="shared" si="282"/>
        <v>0</v>
      </c>
      <c r="AZ584" s="143">
        <f t="shared" si="282"/>
        <v>0</v>
      </c>
      <c r="BA584" s="143">
        <f t="shared" si="282"/>
        <v>0</v>
      </c>
      <c r="BB584" s="143">
        <f t="shared" si="282"/>
        <v>0</v>
      </c>
      <c r="BC584" s="143">
        <f t="shared" si="282"/>
        <v>0</v>
      </c>
      <c r="BD584" s="143">
        <f t="shared" si="282"/>
        <v>0</v>
      </c>
      <c r="BE584" s="143">
        <f t="shared" si="281"/>
        <v>0</v>
      </c>
      <c r="BF584" s="143">
        <f t="shared" si="281"/>
        <v>0</v>
      </c>
      <c r="BG584" s="143">
        <f t="shared" si="281"/>
        <v>0</v>
      </c>
      <c r="BH584" s="143">
        <f t="shared" si="281"/>
        <v>0.25</v>
      </c>
      <c r="BI584" s="143">
        <f t="shared" si="281"/>
        <v>0.6875</v>
      </c>
      <c r="BJ584" s="143">
        <f t="shared" si="281"/>
        <v>1</v>
      </c>
      <c r="BK584" s="143">
        <f t="shared" si="281"/>
        <v>1</v>
      </c>
      <c r="BL584" s="143">
        <f t="shared" si="281"/>
        <v>1</v>
      </c>
      <c r="BM584" s="143">
        <f t="shared" si="281"/>
        <v>1</v>
      </c>
      <c r="BN584" s="143">
        <f t="shared" si="281"/>
        <v>1</v>
      </c>
      <c r="BO584" s="143">
        <f t="shared" si="281"/>
        <v>1</v>
      </c>
    </row>
    <row r="585" spans="1:67" ht="15.75" x14ac:dyDescent="0.25">
      <c r="A585" s="112"/>
      <c r="B585" s="148" t="s">
        <v>1752</v>
      </c>
      <c r="C585" s="148" t="s">
        <v>2016</v>
      </c>
      <c r="D585" s="148" t="s">
        <v>3</v>
      </c>
      <c r="E585" s="225">
        <f>VLOOKUP(B585,'Cuadro Control'!C629:J2515,8,FALSE)</f>
        <v>0</v>
      </c>
      <c r="F585" s="149">
        <f>IFERROR(E585/$E$569,0)</f>
        <v>0</v>
      </c>
      <c r="G585" s="150">
        <v>46606</v>
      </c>
      <c r="H585" s="150">
        <v>46606</v>
      </c>
      <c r="I585" s="149">
        <f t="shared" si="278"/>
        <v>0</v>
      </c>
      <c r="J585" s="149">
        <f t="shared" si="278"/>
        <v>0</v>
      </c>
      <c r="K585" s="149">
        <f t="shared" si="278"/>
        <v>0</v>
      </c>
      <c r="L585" s="149">
        <f t="shared" si="278"/>
        <v>0</v>
      </c>
      <c r="M585" s="149">
        <f t="shared" si="278"/>
        <v>0</v>
      </c>
      <c r="N585" s="149">
        <f t="shared" si="278"/>
        <v>0</v>
      </c>
      <c r="O585" s="149">
        <f t="shared" si="278"/>
        <v>0</v>
      </c>
      <c r="P585" s="149">
        <f t="shared" si="278"/>
        <v>0</v>
      </c>
      <c r="Q585" s="149">
        <f t="shared" si="278"/>
        <v>0</v>
      </c>
      <c r="R585" s="149">
        <f t="shared" si="278"/>
        <v>0</v>
      </c>
      <c r="S585" s="149">
        <f t="shared" si="278"/>
        <v>0</v>
      </c>
      <c r="T585" s="149">
        <f t="shared" si="278"/>
        <v>0</v>
      </c>
      <c r="U585" s="149">
        <f t="shared" si="278"/>
        <v>0</v>
      </c>
      <c r="V585" s="149">
        <f t="shared" si="278"/>
        <v>0</v>
      </c>
      <c r="W585" s="149">
        <f t="shared" si="278"/>
        <v>0</v>
      </c>
      <c r="X585" s="149">
        <f t="shared" ref="X585:BO585" si="283">IF($G585=0,0,IF(X$6&lt;$G585,0,IF(X$6&gt;$H585,1,(X$6-$G585+1)/($H585-$G585+1))))</f>
        <v>0</v>
      </c>
      <c r="Y585" s="149">
        <f t="shared" si="283"/>
        <v>0</v>
      </c>
      <c r="Z585" s="149">
        <f t="shared" si="283"/>
        <v>0</v>
      </c>
      <c r="AA585" s="149">
        <f t="shared" si="283"/>
        <v>0</v>
      </c>
      <c r="AB585" s="149">
        <f t="shared" si="283"/>
        <v>0</v>
      </c>
      <c r="AC585" s="149">
        <f t="shared" si="283"/>
        <v>0</v>
      </c>
      <c r="AD585" s="149">
        <f t="shared" si="283"/>
        <v>0</v>
      </c>
      <c r="AE585" s="149">
        <f t="shared" si="283"/>
        <v>0</v>
      </c>
      <c r="AF585" s="149">
        <f t="shared" si="283"/>
        <v>0</v>
      </c>
      <c r="AG585" s="149">
        <f t="shared" si="283"/>
        <v>0</v>
      </c>
      <c r="AH585" s="149">
        <f t="shared" si="283"/>
        <v>0</v>
      </c>
      <c r="AI585" s="149">
        <f t="shared" si="283"/>
        <v>0</v>
      </c>
      <c r="AJ585" s="149">
        <f t="shared" si="283"/>
        <v>0</v>
      </c>
      <c r="AK585" s="149">
        <f t="shared" si="283"/>
        <v>0</v>
      </c>
      <c r="AL585" s="149">
        <f t="shared" si="283"/>
        <v>0</v>
      </c>
      <c r="AM585" s="149">
        <f t="shared" si="283"/>
        <v>0</v>
      </c>
      <c r="AN585" s="149">
        <f t="shared" si="283"/>
        <v>0</v>
      </c>
      <c r="AO585" s="149">
        <f t="shared" si="283"/>
        <v>0</v>
      </c>
      <c r="AP585" s="149">
        <f t="shared" si="283"/>
        <v>0</v>
      </c>
      <c r="AQ585" s="149">
        <f t="shared" si="283"/>
        <v>0</v>
      </c>
      <c r="AR585" s="149">
        <f t="shared" si="283"/>
        <v>0</v>
      </c>
      <c r="AS585" s="149">
        <f t="shared" si="283"/>
        <v>0</v>
      </c>
      <c r="AT585" s="149">
        <f t="shared" si="283"/>
        <v>0</v>
      </c>
      <c r="AU585" s="149">
        <f t="shared" si="283"/>
        <v>0</v>
      </c>
      <c r="AV585" s="149">
        <f t="shared" si="283"/>
        <v>0</v>
      </c>
      <c r="AW585" s="149">
        <f t="shared" si="283"/>
        <v>0</v>
      </c>
      <c r="AX585" s="149">
        <f t="shared" si="283"/>
        <v>0</v>
      </c>
      <c r="AY585" s="149">
        <f t="shared" si="283"/>
        <v>0</v>
      </c>
      <c r="AZ585" s="149">
        <f t="shared" si="283"/>
        <v>0</v>
      </c>
      <c r="BA585" s="149">
        <f t="shared" si="283"/>
        <v>0</v>
      </c>
      <c r="BB585" s="149">
        <f t="shared" si="283"/>
        <v>0</v>
      </c>
      <c r="BC585" s="149">
        <f t="shared" si="283"/>
        <v>0</v>
      </c>
      <c r="BD585" s="149">
        <f t="shared" si="283"/>
        <v>0</v>
      </c>
      <c r="BE585" s="149">
        <f t="shared" si="283"/>
        <v>0</v>
      </c>
      <c r="BF585" s="149">
        <f t="shared" si="283"/>
        <v>0</v>
      </c>
      <c r="BG585" s="149">
        <f t="shared" si="283"/>
        <v>0</v>
      </c>
      <c r="BH585" s="149">
        <f t="shared" si="283"/>
        <v>0</v>
      </c>
      <c r="BI585" s="149">
        <f t="shared" si="283"/>
        <v>0</v>
      </c>
      <c r="BJ585" s="149">
        <f t="shared" si="283"/>
        <v>0</v>
      </c>
      <c r="BK585" s="149">
        <f t="shared" si="283"/>
        <v>0</v>
      </c>
      <c r="BL585" s="149">
        <f t="shared" si="283"/>
        <v>0</v>
      </c>
      <c r="BM585" s="149">
        <f t="shared" si="283"/>
        <v>0</v>
      </c>
      <c r="BN585" s="149">
        <f t="shared" si="283"/>
        <v>1</v>
      </c>
      <c r="BO585" s="149">
        <f t="shared" si="283"/>
        <v>1</v>
      </c>
    </row>
    <row r="586" spans="1:67" ht="15.75" x14ac:dyDescent="0.25">
      <c r="A586" s="112"/>
      <c r="B586" s="151" t="s">
        <v>1753</v>
      </c>
      <c r="C586" s="151" t="s">
        <v>1754</v>
      </c>
      <c r="D586" s="151" t="s">
        <v>38</v>
      </c>
      <c r="E586" s="226">
        <f>SUM(E587:E602)</f>
        <v>5308872732.0543728</v>
      </c>
      <c r="F586" s="152">
        <f>IFERROR(E586/$E$109,0)</f>
        <v>2.9408554574576196E-2</v>
      </c>
      <c r="G586" s="153">
        <v>46482</v>
      </c>
      <c r="H586" s="153">
        <v>46606</v>
      </c>
      <c r="I586" s="152">
        <f>SUMPRODUCT($F587:$F601,I587:I601)</f>
        <v>0</v>
      </c>
      <c r="J586" s="152">
        <f t="shared" ref="J586:BO586" si="284">SUMPRODUCT($F587:$F601,J587:J601)</f>
        <v>0</v>
      </c>
      <c r="K586" s="152">
        <f t="shared" si="284"/>
        <v>0</v>
      </c>
      <c r="L586" s="152">
        <f t="shared" si="284"/>
        <v>0</v>
      </c>
      <c r="M586" s="152">
        <f t="shared" si="284"/>
        <v>0</v>
      </c>
      <c r="N586" s="152">
        <f t="shared" si="284"/>
        <v>0</v>
      </c>
      <c r="O586" s="152">
        <f t="shared" si="284"/>
        <v>0</v>
      </c>
      <c r="P586" s="152">
        <f t="shared" si="284"/>
        <v>0</v>
      </c>
      <c r="Q586" s="152">
        <f t="shared" si="284"/>
        <v>0</v>
      </c>
      <c r="R586" s="152">
        <f t="shared" si="284"/>
        <v>0</v>
      </c>
      <c r="S586" s="152">
        <f t="shared" si="284"/>
        <v>0</v>
      </c>
      <c r="T586" s="152">
        <f t="shared" si="284"/>
        <v>0</v>
      </c>
      <c r="U586" s="152">
        <f t="shared" si="284"/>
        <v>0</v>
      </c>
      <c r="V586" s="152">
        <f t="shared" si="284"/>
        <v>0</v>
      </c>
      <c r="W586" s="152">
        <f t="shared" si="284"/>
        <v>0</v>
      </c>
      <c r="X586" s="152">
        <f t="shared" si="284"/>
        <v>0</v>
      </c>
      <c r="Y586" s="152">
        <f t="shared" si="284"/>
        <v>0</v>
      </c>
      <c r="Z586" s="152">
        <f t="shared" si="284"/>
        <v>0</v>
      </c>
      <c r="AA586" s="152">
        <f t="shared" si="284"/>
        <v>0</v>
      </c>
      <c r="AB586" s="152">
        <f t="shared" si="284"/>
        <v>0</v>
      </c>
      <c r="AC586" s="152">
        <f t="shared" si="284"/>
        <v>0</v>
      </c>
      <c r="AD586" s="152">
        <f t="shared" si="284"/>
        <v>0</v>
      </c>
      <c r="AE586" s="152">
        <f t="shared" si="284"/>
        <v>0</v>
      </c>
      <c r="AF586" s="152">
        <f t="shared" si="284"/>
        <v>0</v>
      </c>
      <c r="AG586" s="152">
        <f t="shared" si="284"/>
        <v>0</v>
      </c>
      <c r="AH586" s="152">
        <f t="shared" si="284"/>
        <v>0</v>
      </c>
      <c r="AI586" s="152">
        <f t="shared" si="284"/>
        <v>0</v>
      </c>
      <c r="AJ586" s="152">
        <f t="shared" si="284"/>
        <v>0</v>
      </c>
      <c r="AK586" s="152">
        <f t="shared" si="284"/>
        <v>0</v>
      </c>
      <c r="AL586" s="152">
        <f t="shared" si="284"/>
        <v>0</v>
      </c>
      <c r="AM586" s="152">
        <f t="shared" si="284"/>
        <v>0</v>
      </c>
      <c r="AN586" s="152">
        <f t="shared" si="284"/>
        <v>0</v>
      </c>
      <c r="AO586" s="152">
        <f t="shared" si="284"/>
        <v>0</v>
      </c>
      <c r="AP586" s="152">
        <f t="shared" si="284"/>
        <v>0</v>
      </c>
      <c r="AQ586" s="152">
        <f t="shared" si="284"/>
        <v>0</v>
      </c>
      <c r="AR586" s="152">
        <f t="shared" si="284"/>
        <v>0</v>
      </c>
      <c r="AS586" s="152">
        <f t="shared" si="284"/>
        <v>0</v>
      </c>
      <c r="AT586" s="152">
        <f t="shared" si="284"/>
        <v>0</v>
      </c>
      <c r="AU586" s="152">
        <f t="shared" si="284"/>
        <v>0</v>
      </c>
      <c r="AV586" s="152">
        <f t="shared" si="284"/>
        <v>8.7141099111024359E-3</v>
      </c>
      <c r="AW586" s="152">
        <f t="shared" si="284"/>
        <v>1.5685397839984384E-2</v>
      </c>
      <c r="AX586" s="152">
        <f t="shared" si="284"/>
        <v>1.5685397839984384E-2</v>
      </c>
      <c r="AY586" s="152">
        <f t="shared" si="284"/>
        <v>1.5685397839984384E-2</v>
      </c>
      <c r="AZ586" s="152">
        <f t="shared" si="284"/>
        <v>6.7170469390089332E-2</v>
      </c>
      <c r="BA586" s="152">
        <f t="shared" si="284"/>
        <v>9.6443383932417096E-2</v>
      </c>
      <c r="BB586" s="152">
        <f t="shared" si="284"/>
        <v>0.16571961757148626</v>
      </c>
      <c r="BC586" s="152">
        <f t="shared" si="284"/>
        <v>0.23901123717787723</v>
      </c>
      <c r="BD586" s="152">
        <f t="shared" si="284"/>
        <v>0.32783908734181733</v>
      </c>
      <c r="BE586" s="152">
        <f t="shared" si="284"/>
        <v>0.41666693750575734</v>
      </c>
      <c r="BF586" s="152">
        <f t="shared" si="284"/>
        <v>0.41666693750575734</v>
      </c>
      <c r="BG586" s="152">
        <f t="shared" si="284"/>
        <v>0.53258751877282851</v>
      </c>
      <c r="BH586" s="152">
        <f t="shared" si="284"/>
        <v>0.64850810003989967</v>
      </c>
      <c r="BI586" s="152">
        <f t="shared" si="284"/>
        <v>0.70698388774002141</v>
      </c>
      <c r="BJ586" s="152">
        <f t="shared" si="284"/>
        <v>0.87332211998553766</v>
      </c>
      <c r="BK586" s="152">
        <f t="shared" si="284"/>
        <v>0.99403221673132436</v>
      </c>
      <c r="BL586" s="152">
        <f t="shared" si="284"/>
        <v>1</v>
      </c>
      <c r="BM586" s="152">
        <f t="shared" si="284"/>
        <v>1</v>
      </c>
      <c r="BN586" s="152">
        <f t="shared" si="284"/>
        <v>1</v>
      </c>
      <c r="BO586" s="152">
        <f t="shared" si="284"/>
        <v>1</v>
      </c>
    </row>
    <row r="587" spans="1:67" ht="15.75" x14ac:dyDescent="0.25">
      <c r="A587" s="112"/>
      <c r="B587" s="145" t="s">
        <v>1755</v>
      </c>
      <c r="C587" s="145" t="s">
        <v>1756</v>
      </c>
      <c r="D587" s="145" t="s">
        <v>22</v>
      </c>
      <c r="E587" s="224">
        <f>VLOOKUP(B587,'Cuadro Control'!C631:J2517,8,FALSE)</f>
        <v>83271780.884117648</v>
      </c>
      <c r="F587" s="146">
        <f t="shared" ref="F587:F601" si="285">IFERROR(E587/$E$586,0)</f>
        <v>1.5685397839984384E-2</v>
      </c>
      <c r="G587" s="147">
        <v>46482</v>
      </c>
      <c r="H587" s="147">
        <v>46490</v>
      </c>
      <c r="I587" s="146">
        <f t="shared" ref="I587:X602" si="286">IF($G587=0,0,IF(I$6&lt;$G587,0,IF(I$6&gt;$H587,1,(I$6-$G587+1)/($H587-$G587+1))))</f>
        <v>0</v>
      </c>
      <c r="J587" s="146">
        <f t="shared" si="286"/>
        <v>0</v>
      </c>
      <c r="K587" s="146">
        <f t="shared" si="286"/>
        <v>0</v>
      </c>
      <c r="L587" s="146">
        <f t="shared" si="286"/>
        <v>0</v>
      </c>
      <c r="M587" s="146">
        <f t="shared" si="286"/>
        <v>0</v>
      </c>
      <c r="N587" s="146">
        <f t="shared" si="286"/>
        <v>0</v>
      </c>
      <c r="O587" s="146">
        <f t="shared" si="286"/>
        <v>0</v>
      </c>
      <c r="P587" s="146">
        <f t="shared" si="286"/>
        <v>0</v>
      </c>
      <c r="Q587" s="146">
        <f t="shared" si="286"/>
        <v>0</v>
      </c>
      <c r="R587" s="146">
        <f t="shared" si="286"/>
        <v>0</v>
      </c>
      <c r="S587" s="146">
        <f t="shared" si="286"/>
        <v>0</v>
      </c>
      <c r="T587" s="146">
        <f t="shared" si="286"/>
        <v>0</v>
      </c>
      <c r="U587" s="146">
        <f t="shared" si="286"/>
        <v>0</v>
      </c>
      <c r="V587" s="146">
        <f t="shared" si="286"/>
        <v>0</v>
      </c>
      <c r="W587" s="146">
        <f t="shared" si="286"/>
        <v>0</v>
      </c>
      <c r="X587" s="146">
        <f t="shared" si="286"/>
        <v>0</v>
      </c>
      <c r="Y587" s="146">
        <f t="shared" ref="Y587:BD594" si="287">IF($G587=0,0,IF(Y$6&lt;$G587,0,IF(Y$6&gt;$H587,1,(Y$6-$G587+1)/($H587-$G587+1))))</f>
        <v>0</v>
      </c>
      <c r="Z587" s="146">
        <f t="shared" si="287"/>
        <v>0</v>
      </c>
      <c r="AA587" s="146">
        <f t="shared" si="287"/>
        <v>0</v>
      </c>
      <c r="AB587" s="146">
        <f t="shared" si="287"/>
        <v>0</v>
      </c>
      <c r="AC587" s="146">
        <f t="shared" si="287"/>
        <v>0</v>
      </c>
      <c r="AD587" s="146">
        <f t="shared" si="287"/>
        <v>0</v>
      </c>
      <c r="AE587" s="146">
        <f t="shared" si="287"/>
        <v>0</v>
      </c>
      <c r="AF587" s="146">
        <f t="shared" si="287"/>
        <v>0</v>
      </c>
      <c r="AG587" s="146">
        <f t="shared" si="287"/>
        <v>0</v>
      </c>
      <c r="AH587" s="146">
        <f t="shared" si="287"/>
        <v>0</v>
      </c>
      <c r="AI587" s="146">
        <f t="shared" si="287"/>
        <v>0</v>
      </c>
      <c r="AJ587" s="146">
        <f t="shared" si="287"/>
        <v>0</v>
      </c>
      <c r="AK587" s="146">
        <f t="shared" si="287"/>
        <v>0</v>
      </c>
      <c r="AL587" s="146">
        <f t="shared" si="287"/>
        <v>0</v>
      </c>
      <c r="AM587" s="146">
        <f t="shared" si="287"/>
        <v>0</v>
      </c>
      <c r="AN587" s="146">
        <f t="shared" si="287"/>
        <v>0</v>
      </c>
      <c r="AO587" s="146">
        <f t="shared" si="287"/>
        <v>0</v>
      </c>
      <c r="AP587" s="146">
        <f t="shared" si="287"/>
        <v>0</v>
      </c>
      <c r="AQ587" s="146">
        <f t="shared" si="287"/>
        <v>0</v>
      </c>
      <c r="AR587" s="146">
        <f t="shared" si="287"/>
        <v>0</v>
      </c>
      <c r="AS587" s="146">
        <f t="shared" si="287"/>
        <v>0</v>
      </c>
      <c r="AT587" s="146">
        <f t="shared" si="287"/>
        <v>0</v>
      </c>
      <c r="AU587" s="146">
        <f t="shared" si="287"/>
        <v>0</v>
      </c>
      <c r="AV587" s="146">
        <f t="shared" si="287"/>
        <v>0.55555555555555558</v>
      </c>
      <c r="AW587" s="146">
        <f t="shared" si="287"/>
        <v>1</v>
      </c>
      <c r="AX587" s="146">
        <f t="shared" si="287"/>
        <v>1</v>
      </c>
      <c r="AY587" s="146">
        <f t="shared" si="287"/>
        <v>1</v>
      </c>
      <c r="AZ587" s="146">
        <f t="shared" si="287"/>
        <v>1</v>
      </c>
      <c r="BA587" s="146">
        <f t="shared" si="287"/>
        <v>1</v>
      </c>
      <c r="BB587" s="146">
        <f t="shared" si="287"/>
        <v>1</v>
      </c>
      <c r="BC587" s="146">
        <f t="shared" si="287"/>
        <v>1</v>
      </c>
      <c r="BD587" s="146">
        <f t="shared" si="287"/>
        <v>1</v>
      </c>
      <c r="BE587" s="146">
        <f t="shared" ref="BE587:BO593" si="288">IF($G587=0,0,IF(BE$6&lt;$G587,0,IF(BE$6&gt;$H587,1,(BE$6-$G587+1)/($H587-$G587+1))))</f>
        <v>1</v>
      </c>
      <c r="BF587" s="146">
        <f t="shared" si="288"/>
        <v>1</v>
      </c>
      <c r="BG587" s="146">
        <f t="shared" si="288"/>
        <v>1</v>
      </c>
      <c r="BH587" s="146">
        <f t="shared" si="288"/>
        <v>1</v>
      </c>
      <c r="BI587" s="146">
        <f t="shared" si="288"/>
        <v>1</v>
      </c>
      <c r="BJ587" s="146">
        <f t="shared" si="288"/>
        <v>1</v>
      </c>
      <c r="BK587" s="146">
        <f t="shared" si="288"/>
        <v>1</v>
      </c>
      <c r="BL587" s="146">
        <f t="shared" si="288"/>
        <v>1</v>
      </c>
      <c r="BM587" s="146">
        <f t="shared" si="288"/>
        <v>1</v>
      </c>
      <c r="BN587" s="146">
        <f t="shared" si="288"/>
        <v>1</v>
      </c>
      <c r="BO587" s="146">
        <f t="shared" si="288"/>
        <v>1</v>
      </c>
    </row>
    <row r="588" spans="1:67" ht="15.75" x14ac:dyDescent="0.25">
      <c r="A588" s="112"/>
      <c r="B588" s="145" t="s">
        <v>1757</v>
      </c>
      <c r="C588" s="145" t="s">
        <v>1758</v>
      </c>
      <c r="D588" s="145" t="s">
        <v>9</v>
      </c>
      <c r="E588" s="224">
        <f>VLOOKUP(B588,'Cuadro Control'!C632:J2518,8,FALSE)</f>
        <v>312374505.66882348</v>
      </c>
      <c r="F588" s="146">
        <f t="shared" si="285"/>
        <v>5.8840081771548515E-2</v>
      </c>
      <c r="G588" s="147">
        <v>46508</v>
      </c>
      <c r="H588" s="147">
        <v>46515</v>
      </c>
      <c r="I588" s="146">
        <f t="shared" si="286"/>
        <v>0</v>
      </c>
      <c r="J588" s="146">
        <f t="shared" si="286"/>
        <v>0</v>
      </c>
      <c r="K588" s="146">
        <f t="shared" si="286"/>
        <v>0</v>
      </c>
      <c r="L588" s="146">
        <f t="shared" si="286"/>
        <v>0</v>
      </c>
      <c r="M588" s="146">
        <f t="shared" si="286"/>
        <v>0</v>
      </c>
      <c r="N588" s="146">
        <f t="shared" si="286"/>
        <v>0</v>
      </c>
      <c r="O588" s="146">
        <f t="shared" si="286"/>
        <v>0</v>
      </c>
      <c r="P588" s="146">
        <f t="shared" si="286"/>
        <v>0</v>
      </c>
      <c r="Q588" s="146">
        <f t="shared" si="286"/>
        <v>0</v>
      </c>
      <c r="R588" s="146">
        <f t="shared" si="286"/>
        <v>0</v>
      </c>
      <c r="S588" s="146">
        <f t="shared" si="286"/>
        <v>0</v>
      </c>
      <c r="T588" s="146">
        <f t="shared" si="286"/>
        <v>0</v>
      </c>
      <c r="U588" s="146">
        <f t="shared" si="286"/>
        <v>0</v>
      </c>
      <c r="V588" s="146">
        <f t="shared" si="286"/>
        <v>0</v>
      </c>
      <c r="W588" s="146">
        <f t="shared" si="286"/>
        <v>0</v>
      </c>
      <c r="X588" s="146">
        <f t="shared" si="286"/>
        <v>0</v>
      </c>
      <c r="Y588" s="146">
        <f t="shared" si="287"/>
        <v>0</v>
      </c>
      <c r="Z588" s="146">
        <f t="shared" si="287"/>
        <v>0</v>
      </c>
      <c r="AA588" s="146">
        <f t="shared" si="287"/>
        <v>0</v>
      </c>
      <c r="AB588" s="146">
        <f t="shared" si="287"/>
        <v>0</v>
      </c>
      <c r="AC588" s="146">
        <f t="shared" si="287"/>
        <v>0</v>
      </c>
      <c r="AD588" s="146">
        <f t="shared" si="287"/>
        <v>0</v>
      </c>
      <c r="AE588" s="146">
        <f t="shared" si="287"/>
        <v>0</v>
      </c>
      <c r="AF588" s="146">
        <f t="shared" si="287"/>
        <v>0</v>
      </c>
      <c r="AG588" s="146">
        <f t="shared" si="287"/>
        <v>0</v>
      </c>
      <c r="AH588" s="146">
        <f t="shared" si="287"/>
        <v>0</v>
      </c>
      <c r="AI588" s="146">
        <f t="shared" si="287"/>
        <v>0</v>
      </c>
      <c r="AJ588" s="146">
        <f t="shared" si="287"/>
        <v>0</v>
      </c>
      <c r="AK588" s="146">
        <f t="shared" si="287"/>
        <v>0</v>
      </c>
      <c r="AL588" s="146">
        <f t="shared" si="287"/>
        <v>0</v>
      </c>
      <c r="AM588" s="146">
        <f t="shared" si="287"/>
        <v>0</v>
      </c>
      <c r="AN588" s="146">
        <f t="shared" si="287"/>
        <v>0</v>
      </c>
      <c r="AO588" s="146">
        <f t="shared" si="287"/>
        <v>0</v>
      </c>
      <c r="AP588" s="146">
        <f t="shared" si="287"/>
        <v>0</v>
      </c>
      <c r="AQ588" s="146">
        <f t="shared" si="287"/>
        <v>0</v>
      </c>
      <c r="AR588" s="146">
        <f t="shared" si="287"/>
        <v>0</v>
      </c>
      <c r="AS588" s="146">
        <f t="shared" si="287"/>
        <v>0</v>
      </c>
      <c r="AT588" s="146">
        <f t="shared" si="287"/>
        <v>0</v>
      </c>
      <c r="AU588" s="146">
        <f t="shared" si="287"/>
        <v>0</v>
      </c>
      <c r="AV588" s="146">
        <f t="shared" si="287"/>
        <v>0</v>
      </c>
      <c r="AW588" s="146">
        <f t="shared" si="287"/>
        <v>0</v>
      </c>
      <c r="AX588" s="146">
        <f t="shared" si="287"/>
        <v>0</v>
      </c>
      <c r="AY588" s="146">
        <f t="shared" si="287"/>
        <v>0</v>
      </c>
      <c r="AZ588" s="146">
        <f t="shared" si="287"/>
        <v>0.875</v>
      </c>
      <c r="BA588" s="146">
        <f t="shared" si="287"/>
        <v>1</v>
      </c>
      <c r="BB588" s="146">
        <f t="shared" si="287"/>
        <v>1</v>
      </c>
      <c r="BC588" s="146">
        <f t="shared" si="287"/>
        <v>1</v>
      </c>
      <c r="BD588" s="146">
        <f t="shared" si="287"/>
        <v>1</v>
      </c>
      <c r="BE588" s="146">
        <f t="shared" si="288"/>
        <v>1</v>
      </c>
      <c r="BF588" s="146">
        <f t="shared" si="288"/>
        <v>1</v>
      </c>
      <c r="BG588" s="146">
        <f t="shared" si="288"/>
        <v>1</v>
      </c>
      <c r="BH588" s="146">
        <f t="shared" si="288"/>
        <v>1</v>
      </c>
      <c r="BI588" s="146">
        <f t="shared" si="288"/>
        <v>1</v>
      </c>
      <c r="BJ588" s="146">
        <f t="shared" si="288"/>
        <v>1</v>
      </c>
      <c r="BK588" s="146">
        <f t="shared" si="288"/>
        <v>1</v>
      </c>
      <c r="BL588" s="146">
        <f t="shared" si="288"/>
        <v>1</v>
      </c>
      <c r="BM588" s="146">
        <f t="shared" si="288"/>
        <v>1</v>
      </c>
      <c r="BN588" s="146">
        <f t="shared" si="288"/>
        <v>1</v>
      </c>
      <c r="BO588" s="146">
        <f t="shared" si="288"/>
        <v>1</v>
      </c>
    </row>
    <row r="589" spans="1:67" ht="15.75" x14ac:dyDescent="0.25">
      <c r="A589" s="112"/>
      <c r="B589" s="142" t="s">
        <v>1759</v>
      </c>
      <c r="C589" s="142" t="s">
        <v>1760</v>
      </c>
      <c r="D589" s="142" t="s">
        <v>6</v>
      </c>
      <c r="E589" s="223">
        <f>VLOOKUP(B589,'Cuadro Control'!C633:J2519,8,FALSE)</f>
        <v>9527825.6870364472</v>
      </c>
      <c r="F589" s="143">
        <f t="shared" si="285"/>
        <v>1.794698454439963E-3</v>
      </c>
      <c r="G589" s="144">
        <v>46518</v>
      </c>
      <c r="H589" s="144">
        <v>46520</v>
      </c>
      <c r="I589" s="143">
        <f t="shared" si="286"/>
        <v>0</v>
      </c>
      <c r="J589" s="143">
        <f t="shared" si="286"/>
        <v>0</v>
      </c>
      <c r="K589" s="143">
        <f t="shared" si="286"/>
        <v>0</v>
      </c>
      <c r="L589" s="143">
        <f t="shared" si="286"/>
        <v>0</v>
      </c>
      <c r="M589" s="143">
        <f t="shared" si="286"/>
        <v>0</v>
      </c>
      <c r="N589" s="143">
        <f t="shared" si="286"/>
        <v>0</v>
      </c>
      <c r="O589" s="143">
        <f t="shared" si="286"/>
        <v>0</v>
      </c>
      <c r="P589" s="143">
        <f t="shared" si="286"/>
        <v>0</v>
      </c>
      <c r="Q589" s="143">
        <f t="shared" si="286"/>
        <v>0</v>
      </c>
      <c r="R589" s="143">
        <f t="shared" si="286"/>
        <v>0</v>
      </c>
      <c r="S589" s="143">
        <f t="shared" si="286"/>
        <v>0</v>
      </c>
      <c r="T589" s="143">
        <f t="shared" si="286"/>
        <v>0</v>
      </c>
      <c r="U589" s="143">
        <f t="shared" si="286"/>
        <v>0</v>
      </c>
      <c r="V589" s="143">
        <f t="shared" si="286"/>
        <v>0</v>
      </c>
      <c r="W589" s="143">
        <f t="shared" si="286"/>
        <v>0</v>
      </c>
      <c r="X589" s="143">
        <f t="shared" si="286"/>
        <v>0</v>
      </c>
      <c r="Y589" s="143">
        <f t="shared" si="287"/>
        <v>0</v>
      </c>
      <c r="Z589" s="143">
        <f t="shared" si="287"/>
        <v>0</v>
      </c>
      <c r="AA589" s="143">
        <f t="shared" si="287"/>
        <v>0</v>
      </c>
      <c r="AB589" s="143">
        <f t="shared" si="287"/>
        <v>0</v>
      </c>
      <c r="AC589" s="143">
        <f t="shared" si="287"/>
        <v>0</v>
      </c>
      <c r="AD589" s="143">
        <f t="shared" si="287"/>
        <v>0</v>
      </c>
      <c r="AE589" s="143">
        <f t="shared" si="287"/>
        <v>0</v>
      </c>
      <c r="AF589" s="143">
        <f t="shared" si="287"/>
        <v>0</v>
      </c>
      <c r="AG589" s="143">
        <f t="shared" si="287"/>
        <v>0</v>
      </c>
      <c r="AH589" s="143">
        <f t="shared" si="287"/>
        <v>0</v>
      </c>
      <c r="AI589" s="143">
        <f t="shared" si="287"/>
        <v>0</v>
      </c>
      <c r="AJ589" s="143">
        <f t="shared" si="287"/>
        <v>0</v>
      </c>
      <c r="AK589" s="143">
        <f t="shared" si="287"/>
        <v>0</v>
      </c>
      <c r="AL589" s="143">
        <f t="shared" si="287"/>
        <v>0</v>
      </c>
      <c r="AM589" s="143">
        <f t="shared" si="287"/>
        <v>0</v>
      </c>
      <c r="AN589" s="143">
        <f t="shared" si="287"/>
        <v>0</v>
      </c>
      <c r="AO589" s="143">
        <f t="shared" si="287"/>
        <v>0</v>
      </c>
      <c r="AP589" s="143">
        <f t="shared" si="287"/>
        <v>0</v>
      </c>
      <c r="AQ589" s="143">
        <f t="shared" si="287"/>
        <v>0</v>
      </c>
      <c r="AR589" s="143">
        <f t="shared" si="287"/>
        <v>0</v>
      </c>
      <c r="AS589" s="143">
        <f t="shared" si="287"/>
        <v>0</v>
      </c>
      <c r="AT589" s="143">
        <f t="shared" si="287"/>
        <v>0</v>
      </c>
      <c r="AU589" s="143">
        <f t="shared" si="287"/>
        <v>0</v>
      </c>
      <c r="AV589" s="143">
        <f t="shared" si="287"/>
        <v>0</v>
      </c>
      <c r="AW589" s="143">
        <f t="shared" si="287"/>
        <v>0</v>
      </c>
      <c r="AX589" s="143">
        <f t="shared" si="287"/>
        <v>0</v>
      </c>
      <c r="AY589" s="143">
        <f t="shared" si="287"/>
        <v>0</v>
      </c>
      <c r="AZ589" s="143">
        <f t="shared" si="287"/>
        <v>0</v>
      </c>
      <c r="BA589" s="143">
        <f t="shared" si="287"/>
        <v>1</v>
      </c>
      <c r="BB589" s="143">
        <f t="shared" si="287"/>
        <v>1</v>
      </c>
      <c r="BC589" s="143">
        <f t="shared" si="287"/>
        <v>1</v>
      </c>
      <c r="BD589" s="143">
        <f t="shared" si="287"/>
        <v>1</v>
      </c>
      <c r="BE589" s="143">
        <f t="shared" si="288"/>
        <v>1</v>
      </c>
      <c r="BF589" s="143">
        <f t="shared" si="288"/>
        <v>1</v>
      </c>
      <c r="BG589" s="143">
        <f t="shared" si="288"/>
        <v>1</v>
      </c>
      <c r="BH589" s="143">
        <f t="shared" si="288"/>
        <v>1</v>
      </c>
      <c r="BI589" s="143">
        <f t="shared" si="288"/>
        <v>1</v>
      </c>
      <c r="BJ589" s="143">
        <f t="shared" si="288"/>
        <v>1</v>
      </c>
      <c r="BK589" s="143">
        <f t="shared" si="288"/>
        <v>1</v>
      </c>
      <c r="BL589" s="143">
        <f t="shared" si="288"/>
        <v>1</v>
      </c>
      <c r="BM589" s="143">
        <f t="shared" si="288"/>
        <v>1</v>
      </c>
      <c r="BN589" s="143">
        <f t="shared" si="288"/>
        <v>1</v>
      </c>
      <c r="BO589" s="143">
        <f t="shared" si="288"/>
        <v>1</v>
      </c>
    </row>
    <row r="590" spans="1:67" ht="15.75" x14ac:dyDescent="0.25">
      <c r="A590" s="112"/>
      <c r="B590" s="145" t="s">
        <v>1761</v>
      </c>
      <c r="C590" s="145" t="s">
        <v>1762</v>
      </c>
      <c r="D590" s="145" t="s">
        <v>19</v>
      </c>
      <c r="E590" s="224">
        <f>VLOOKUP(B590,'Cuadro Control'!C634:J2520,8,FALSE)</f>
        <v>320494616.71764702</v>
      </c>
      <c r="F590" s="146">
        <f t="shared" si="285"/>
        <v>6.0369617599332674E-2</v>
      </c>
      <c r="G590" s="147">
        <v>46520</v>
      </c>
      <c r="H590" s="147">
        <v>46525</v>
      </c>
      <c r="I590" s="146">
        <f t="shared" si="286"/>
        <v>0</v>
      </c>
      <c r="J590" s="146">
        <f t="shared" si="286"/>
        <v>0</v>
      </c>
      <c r="K590" s="146">
        <f t="shared" si="286"/>
        <v>0</v>
      </c>
      <c r="L590" s="146">
        <f t="shared" si="286"/>
        <v>0</v>
      </c>
      <c r="M590" s="146">
        <f t="shared" si="286"/>
        <v>0</v>
      </c>
      <c r="N590" s="146">
        <f t="shared" si="286"/>
        <v>0</v>
      </c>
      <c r="O590" s="146">
        <f t="shared" si="286"/>
        <v>0</v>
      </c>
      <c r="P590" s="146">
        <f t="shared" si="286"/>
        <v>0</v>
      </c>
      <c r="Q590" s="146">
        <f t="shared" si="286"/>
        <v>0</v>
      </c>
      <c r="R590" s="146">
        <f t="shared" si="286"/>
        <v>0</v>
      </c>
      <c r="S590" s="146">
        <f t="shared" si="286"/>
        <v>0</v>
      </c>
      <c r="T590" s="146">
        <f t="shared" si="286"/>
        <v>0</v>
      </c>
      <c r="U590" s="146">
        <f t="shared" si="286"/>
        <v>0</v>
      </c>
      <c r="V590" s="146">
        <f t="shared" si="286"/>
        <v>0</v>
      </c>
      <c r="W590" s="146">
        <f t="shared" si="286"/>
        <v>0</v>
      </c>
      <c r="X590" s="146">
        <f t="shared" si="286"/>
        <v>0</v>
      </c>
      <c r="Y590" s="146">
        <f t="shared" si="287"/>
        <v>0</v>
      </c>
      <c r="Z590" s="146">
        <f t="shared" si="287"/>
        <v>0</v>
      </c>
      <c r="AA590" s="146">
        <f t="shared" si="287"/>
        <v>0</v>
      </c>
      <c r="AB590" s="146">
        <f t="shared" si="287"/>
        <v>0</v>
      </c>
      <c r="AC590" s="146">
        <f t="shared" si="287"/>
        <v>0</v>
      </c>
      <c r="AD590" s="146">
        <f t="shared" si="287"/>
        <v>0</v>
      </c>
      <c r="AE590" s="146">
        <f t="shared" si="287"/>
        <v>0</v>
      </c>
      <c r="AF590" s="146">
        <f t="shared" si="287"/>
        <v>0</v>
      </c>
      <c r="AG590" s="146">
        <f t="shared" si="287"/>
        <v>0</v>
      </c>
      <c r="AH590" s="146">
        <f t="shared" si="287"/>
        <v>0</v>
      </c>
      <c r="AI590" s="146">
        <f t="shared" si="287"/>
        <v>0</v>
      </c>
      <c r="AJ590" s="146">
        <f t="shared" si="287"/>
        <v>0</v>
      </c>
      <c r="AK590" s="146">
        <f t="shared" si="287"/>
        <v>0</v>
      </c>
      <c r="AL590" s="146">
        <f t="shared" si="287"/>
        <v>0</v>
      </c>
      <c r="AM590" s="146">
        <f t="shared" si="287"/>
        <v>0</v>
      </c>
      <c r="AN590" s="146">
        <f t="shared" si="287"/>
        <v>0</v>
      </c>
      <c r="AO590" s="146">
        <f t="shared" si="287"/>
        <v>0</v>
      </c>
      <c r="AP590" s="146">
        <f t="shared" si="287"/>
        <v>0</v>
      </c>
      <c r="AQ590" s="146">
        <f t="shared" si="287"/>
        <v>0</v>
      </c>
      <c r="AR590" s="146">
        <f t="shared" si="287"/>
        <v>0</v>
      </c>
      <c r="AS590" s="146">
        <f t="shared" si="287"/>
        <v>0</v>
      </c>
      <c r="AT590" s="146">
        <f t="shared" si="287"/>
        <v>0</v>
      </c>
      <c r="AU590" s="146">
        <f t="shared" si="287"/>
        <v>0</v>
      </c>
      <c r="AV590" s="146">
        <f t="shared" si="287"/>
        <v>0</v>
      </c>
      <c r="AW590" s="146">
        <f t="shared" si="287"/>
        <v>0</v>
      </c>
      <c r="AX590" s="146">
        <f t="shared" si="287"/>
        <v>0</v>
      </c>
      <c r="AY590" s="146">
        <f t="shared" si="287"/>
        <v>0</v>
      </c>
      <c r="AZ590" s="146">
        <f t="shared" si="287"/>
        <v>0</v>
      </c>
      <c r="BA590" s="146">
        <f t="shared" si="287"/>
        <v>0.33333333333333331</v>
      </c>
      <c r="BB590" s="146">
        <f t="shared" si="287"/>
        <v>1</v>
      </c>
      <c r="BC590" s="146">
        <f t="shared" si="287"/>
        <v>1</v>
      </c>
      <c r="BD590" s="146">
        <f t="shared" si="287"/>
        <v>1</v>
      </c>
      <c r="BE590" s="146">
        <f t="shared" si="288"/>
        <v>1</v>
      </c>
      <c r="BF590" s="146">
        <f t="shared" si="288"/>
        <v>1</v>
      </c>
      <c r="BG590" s="146">
        <f t="shared" si="288"/>
        <v>1</v>
      </c>
      <c r="BH590" s="146">
        <f t="shared" si="288"/>
        <v>1</v>
      </c>
      <c r="BI590" s="146">
        <f t="shared" si="288"/>
        <v>1</v>
      </c>
      <c r="BJ590" s="146">
        <f t="shared" si="288"/>
        <v>1</v>
      </c>
      <c r="BK590" s="146">
        <f t="shared" si="288"/>
        <v>1</v>
      </c>
      <c r="BL590" s="146">
        <f t="shared" si="288"/>
        <v>1</v>
      </c>
      <c r="BM590" s="146">
        <f t="shared" si="288"/>
        <v>1</v>
      </c>
      <c r="BN590" s="146">
        <f t="shared" si="288"/>
        <v>1</v>
      </c>
      <c r="BO590" s="146">
        <f t="shared" si="288"/>
        <v>1</v>
      </c>
    </row>
    <row r="591" spans="1:67" ht="15.75" x14ac:dyDescent="0.25">
      <c r="A591" s="112"/>
      <c r="B591" s="145" t="s">
        <v>1763</v>
      </c>
      <c r="C591" s="145" t="s">
        <v>1764</v>
      </c>
      <c r="D591" s="145" t="s">
        <v>8</v>
      </c>
      <c r="E591" s="224">
        <f>VLOOKUP(B591,'Cuadro Control'!C635:J2521,8,FALSE)</f>
        <v>94303618.549411759</v>
      </c>
      <c r="F591" s="146">
        <f t="shared" si="285"/>
        <v>1.7763397864110998E-2</v>
      </c>
      <c r="G591" s="147">
        <v>46525</v>
      </c>
      <c r="H591" s="147">
        <v>46527</v>
      </c>
      <c r="I591" s="146">
        <f t="shared" si="286"/>
        <v>0</v>
      </c>
      <c r="J591" s="146">
        <f t="shared" si="286"/>
        <v>0</v>
      </c>
      <c r="K591" s="146">
        <f t="shared" si="286"/>
        <v>0</v>
      </c>
      <c r="L591" s="146">
        <f t="shared" si="286"/>
        <v>0</v>
      </c>
      <c r="M591" s="146">
        <f t="shared" si="286"/>
        <v>0</v>
      </c>
      <c r="N591" s="146">
        <f t="shared" si="286"/>
        <v>0</v>
      </c>
      <c r="O591" s="146">
        <f t="shared" si="286"/>
        <v>0</v>
      </c>
      <c r="P591" s="146">
        <f t="shared" si="286"/>
        <v>0</v>
      </c>
      <c r="Q591" s="146">
        <f t="shared" si="286"/>
        <v>0</v>
      </c>
      <c r="R591" s="146">
        <f t="shared" si="286"/>
        <v>0</v>
      </c>
      <c r="S591" s="146">
        <f t="shared" si="286"/>
        <v>0</v>
      </c>
      <c r="T591" s="146">
        <f t="shared" si="286"/>
        <v>0</v>
      </c>
      <c r="U591" s="146">
        <f t="shared" si="286"/>
        <v>0</v>
      </c>
      <c r="V591" s="146">
        <f t="shared" si="286"/>
        <v>0</v>
      </c>
      <c r="W591" s="146">
        <f t="shared" si="286"/>
        <v>0</v>
      </c>
      <c r="X591" s="146">
        <f t="shared" si="286"/>
        <v>0</v>
      </c>
      <c r="Y591" s="146">
        <f t="shared" si="287"/>
        <v>0</v>
      </c>
      <c r="Z591" s="146">
        <f t="shared" si="287"/>
        <v>0</v>
      </c>
      <c r="AA591" s="146">
        <f t="shared" si="287"/>
        <v>0</v>
      </c>
      <c r="AB591" s="146">
        <f t="shared" si="287"/>
        <v>0</v>
      </c>
      <c r="AC591" s="146">
        <f t="shared" si="287"/>
        <v>0</v>
      </c>
      <c r="AD591" s="146">
        <f t="shared" si="287"/>
        <v>0</v>
      </c>
      <c r="AE591" s="146">
        <f t="shared" si="287"/>
        <v>0</v>
      </c>
      <c r="AF591" s="146">
        <f t="shared" si="287"/>
        <v>0</v>
      </c>
      <c r="AG591" s="146">
        <f t="shared" si="287"/>
        <v>0</v>
      </c>
      <c r="AH591" s="146">
        <f t="shared" si="287"/>
        <v>0</v>
      </c>
      <c r="AI591" s="146">
        <f t="shared" si="287"/>
        <v>0</v>
      </c>
      <c r="AJ591" s="146">
        <f t="shared" si="287"/>
        <v>0</v>
      </c>
      <c r="AK591" s="146">
        <f t="shared" si="287"/>
        <v>0</v>
      </c>
      <c r="AL591" s="146">
        <f t="shared" si="287"/>
        <v>0</v>
      </c>
      <c r="AM591" s="146">
        <f t="shared" si="287"/>
        <v>0</v>
      </c>
      <c r="AN591" s="146">
        <f t="shared" si="287"/>
        <v>0</v>
      </c>
      <c r="AO591" s="146">
        <f t="shared" si="287"/>
        <v>0</v>
      </c>
      <c r="AP591" s="146">
        <f t="shared" si="287"/>
        <v>0</v>
      </c>
      <c r="AQ591" s="146">
        <f t="shared" si="287"/>
        <v>0</v>
      </c>
      <c r="AR591" s="146">
        <f t="shared" si="287"/>
        <v>0</v>
      </c>
      <c r="AS591" s="146">
        <f t="shared" si="287"/>
        <v>0</v>
      </c>
      <c r="AT591" s="146">
        <f t="shared" si="287"/>
        <v>0</v>
      </c>
      <c r="AU591" s="146">
        <f t="shared" si="287"/>
        <v>0</v>
      </c>
      <c r="AV591" s="146">
        <f t="shared" si="287"/>
        <v>0</v>
      </c>
      <c r="AW591" s="146">
        <f t="shared" si="287"/>
        <v>0</v>
      </c>
      <c r="AX591" s="146">
        <f t="shared" si="287"/>
        <v>0</v>
      </c>
      <c r="AY591" s="146">
        <f t="shared" si="287"/>
        <v>0</v>
      </c>
      <c r="AZ591" s="146">
        <f t="shared" si="287"/>
        <v>0</v>
      </c>
      <c r="BA591" s="146">
        <f t="shared" si="287"/>
        <v>0</v>
      </c>
      <c r="BB591" s="146">
        <f t="shared" si="287"/>
        <v>1</v>
      </c>
      <c r="BC591" s="146">
        <f t="shared" si="287"/>
        <v>1</v>
      </c>
      <c r="BD591" s="146">
        <f t="shared" si="287"/>
        <v>1</v>
      </c>
      <c r="BE591" s="146">
        <f t="shared" si="288"/>
        <v>1</v>
      </c>
      <c r="BF591" s="146">
        <f t="shared" si="288"/>
        <v>1</v>
      </c>
      <c r="BG591" s="146">
        <f t="shared" si="288"/>
        <v>1</v>
      </c>
      <c r="BH591" s="146">
        <f t="shared" si="288"/>
        <v>1</v>
      </c>
      <c r="BI591" s="146">
        <f t="shared" si="288"/>
        <v>1</v>
      </c>
      <c r="BJ591" s="146">
        <f t="shared" si="288"/>
        <v>1</v>
      </c>
      <c r="BK591" s="146">
        <f t="shared" si="288"/>
        <v>1</v>
      </c>
      <c r="BL591" s="146">
        <f t="shared" si="288"/>
        <v>1</v>
      </c>
      <c r="BM591" s="146">
        <f t="shared" si="288"/>
        <v>1</v>
      </c>
      <c r="BN591" s="146">
        <f t="shared" si="288"/>
        <v>1</v>
      </c>
      <c r="BO591" s="146">
        <f t="shared" si="288"/>
        <v>1</v>
      </c>
    </row>
    <row r="592" spans="1:67" ht="15.75" x14ac:dyDescent="0.25">
      <c r="A592" s="112"/>
      <c r="B592" s="145" t="s">
        <v>1765</v>
      </c>
      <c r="C592" s="145" t="s">
        <v>1766</v>
      </c>
      <c r="D592" s="145" t="s">
        <v>26</v>
      </c>
      <c r="E592" s="224">
        <f>VLOOKUP(B592,'Cuadro Control'!C636:J2522,8,FALSE)</f>
        <v>179436034.15411764</v>
      </c>
      <c r="F592" s="146">
        <f t="shared" si="285"/>
        <v>3.3799272126209236E-2</v>
      </c>
      <c r="G592" s="147">
        <v>46527</v>
      </c>
      <c r="H592" s="147">
        <v>46532</v>
      </c>
      <c r="I592" s="146">
        <f t="shared" si="286"/>
        <v>0</v>
      </c>
      <c r="J592" s="146">
        <f t="shared" si="286"/>
        <v>0</v>
      </c>
      <c r="K592" s="146">
        <f t="shared" si="286"/>
        <v>0</v>
      </c>
      <c r="L592" s="146">
        <f t="shared" si="286"/>
        <v>0</v>
      </c>
      <c r="M592" s="146">
        <f t="shared" si="286"/>
        <v>0</v>
      </c>
      <c r="N592" s="146">
        <f t="shared" si="286"/>
        <v>0</v>
      </c>
      <c r="O592" s="146">
        <f t="shared" si="286"/>
        <v>0</v>
      </c>
      <c r="P592" s="146">
        <f t="shared" si="286"/>
        <v>0</v>
      </c>
      <c r="Q592" s="146">
        <f t="shared" si="286"/>
        <v>0</v>
      </c>
      <c r="R592" s="146">
        <f t="shared" si="286"/>
        <v>0</v>
      </c>
      <c r="S592" s="146">
        <f t="shared" si="286"/>
        <v>0</v>
      </c>
      <c r="T592" s="146">
        <f t="shared" si="286"/>
        <v>0</v>
      </c>
      <c r="U592" s="146">
        <f t="shared" si="286"/>
        <v>0</v>
      </c>
      <c r="V592" s="146">
        <f t="shared" si="286"/>
        <v>0</v>
      </c>
      <c r="W592" s="146">
        <f t="shared" si="286"/>
        <v>0</v>
      </c>
      <c r="X592" s="146">
        <f t="shared" si="286"/>
        <v>0</v>
      </c>
      <c r="Y592" s="146">
        <f t="shared" si="287"/>
        <v>0</v>
      </c>
      <c r="Z592" s="146">
        <f t="shared" si="287"/>
        <v>0</v>
      </c>
      <c r="AA592" s="146">
        <f t="shared" si="287"/>
        <v>0</v>
      </c>
      <c r="AB592" s="146">
        <f t="shared" si="287"/>
        <v>0</v>
      </c>
      <c r="AC592" s="146">
        <f t="shared" si="287"/>
        <v>0</v>
      </c>
      <c r="AD592" s="146">
        <f t="shared" si="287"/>
        <v>0</v>
      </c>
      <c r="AE592" s="146">
        <f t="shared" si="287"/>
        <v>0</v>
      </c>
      <c r="AF592" s="146">
        <f t="shared" si="287"/>
        <v>0</v>
      </c>
      <c r="AG592" s="146">
        <f t="shared" si="287"/>
        <v>0</v>
      </c>
      <c r="AH592" s="146">
        <f t="shared" si="287"/>
        <v>0</v>
      </c>
      <c r="AI592" s="146">
        <f t="shared" si="287"/>
        <v>0</v>
      </c>
      <c r="AJ592" s="146">
        <f t="shared" si="287"/>
        <v>0</v>
      </c>
      <c r="AK592" s="146">
        <f t="shared" si="287"/>
        <v>0</v>
      </c>
      <c r="AL592" s="146">
        <f t="shared" si="287"/>
        <v>0</v>
      </c>
      <c r="AM592" s="146">
        <f t="shared" si="287"/>
        <v>0</v>
      </c>
      <c r="AN592" s="146">
        <f t="shared" si="287"/>
        <v>0</v>
      </c>
      <c r="AO592" s="146">
        <f t="shared" si="287"/>
        <v>0</v>
      </c>
      <c r="AP592" s="146">
        <f t="shared" si="287"/>
        <v>0</v>
      </c>
      <c r="AQ592" s="146">
        <f t="shared" si="287"/>
        <v>0</v>
      </c>
      <c r="AR592" s="146">
        <f t="shared" si="287"/>
        <v>0</v>
      </c>
      <c r="AS592" s="146">
        <f t="shared" si="287"/>
        <v>0</v>
      </c>
      <c r="AT592" s="146">
        <f t="shared" si="287"/>
        <v>0</v>
      </c>
      <c r="AU592" s="146">
        <f t="shared" si="287"/>
        <v>0</v>
      </c>
      <c r="AV592" s="146">
        <f t="shared" si="287"/>
        <v>0</v>
      </c>
      <c r="AW592" s="146">
        <f t="shared" si="287"/>
        <v>0</v>
      </c>
      <c r="AX592" s="146">
        <f t="shared" si="287"/>
        <v>0</v>
      </c>
      <c r="AY592" s="146">
        <f t="shared" si="287"/>
        <v>0</v>
      </c>
      <c r="AZ592" s="146">
        <f t="shared" si="287"/>
        <v>0</v>
      </c>
      <c r="BA592" s="146">
        <f t="shared" si="287"/>
        <v>0</v>
      </c>
      <c r="BB592" s="146">
        <f t="shared" si="287"/>
        <v>0.33333333333333331</v>
      </c>
      <c r="BC592" s="146">
        <f t="shared" si="287"/>
        <v>1</v>
      </c>
      <c r="BD592" s="146">
        <f t="shared" si="287"/>
        <v>1</v>
      </c>
      <c r="BE592" s="146">
        <f t="shared" si="288"/>
        <v>1</v>
      </c>
      <c r="BF592" s="146">
        <f t="shared" si="288"/>
        <v>1</v>
      </c>
      <c r="BG592" s="146">
        <f t="shared" si="288"/>
        <v>1</v>
      </c>
      <c r="BH592" s="146">
        <f t="shared" si="288"/>
        <v>1</v>
      </c>
      <c r="BI592" s="146">
        <f t="shared" si="288"/>
        <v>1</v>
      </c>
      <c r="BJ592" s="146">
        <f t="shared" si="288"/>
        <v>1</v>
      </c>
      <c r="BK592" s="146">
        <f t="shared" si="288"/>
        <v>1</v>
      </c>
      <c r="BL592" s="146">
        <f t="shared" si="288"/>
        <v>1</v>
      </c>
      <c r="BM592" s="146">
        <f t="shared" si="288"/>
        <v>1</v>
      </c>
      <c r="BN592" s="146">
        <f t="shared" si="288"/>
        <v>1</v>
      </c>
      <c r="BO592" s="146">
        <f t="shared" si="288"/>
        <v>1</v>
      </c>
    </row>
    <row r="593" spans="1:67" ht="15.75" x14ac:dyDescent="0.25">
      <c r="A593" s="112"/>
      <c r="B593" s="145" t="s">
        <v>1767</v>
      </c>
      <c r="C593" s="145" t="s">
        <v>1768</v>
      </c>
      <c r="D593" s="145" t="s">
        <v>730</v>
      </c>
      <c r="E593" s="224">
        <f>VLOOKUP(B593,'Cuadro Control'!C637:J2523,8,FALSE)</f>
        <v>1212623361.2117648</v>
      </c>
      <c r="F593" s="146">
        <f t="shared" si="285"/>
        <v>0.22841447185013161</v>
      </c>
      <c r="G593" s="147">
        <v>46532</v>
      </c>
      <c r="H593" s="147">
        <v>46549</v>
      </c>
      <c r="I593" s="146">
        <f t="shared" si="286"/>
        <v>0</v>
      </c>
      <c r="J593" s="146">
        <f t="shared" si="286"/>
        <v>0</v>
      </c>
      <c r="K593" s="146">
        <f t="shared" si="286"/>
        <v>0</v>
      </c>
      <c r="L593" s="146">
        <f t="shared" si="286"/>
        <v>0</v>
      </c>
      <c r="M593" s="146">
        <f t="shared" si="286"/>
        <v>0</v>
      </c>
      <c r="N593" s="146">
        <f t="shared" si="286"/>
        <v>0</v>
      </c>
      <c r="O593" s="146">
        <f t="shared" si="286"/>
        <v>0</v>
      </c>
      <c r="P593" s="146">
        <f t="shared" si="286"/>
        <v>0</v>
      </c>
      <c r="Q593" s="146">
        <f t="shared" si="286"/>
        <v>0</v>
      </c>
      <c r="R593" s="146">
        <f t="shared" si="286"/>
        <v>0</v>
      </c>
      <c r="S593" s="146">
        <f t="shared" si="286"/>
        <v>0</v>
      </c>
      <c r="T593" s="146">
        <f t="shared" si="286"/>
        <v>0</v>
      </c>
      <c r="U593" s="146">
        <f t="shared" si="286"/>
        <v>0</v>
      </c>
      <c r="V593" s="146">
        <f t="shared" si="286"/>
        <v>0</v>
      </c>
      <c r="W593" s="146">
        <f t="shared" si="286"/>
        <v>0</v>
      </c>
      <c r="X593" s="146">
        <f t="shared" si="286"/>
        <v>0</v>
      </c>
      <c r="Y593" s="146">
        <f t="shared" si="287"/>
        <v>0</v>
      </c>
      <c r="Z593" s="146">
        <f t="shared" si="287"/>
        <v>0</v>
      </c>
      <c r="AA593" s="146">
        <f t="shared" si="287"/>
        <v>0</v>
      </c>
      <c r="AB593" s="146">
        <f t="shared" si="287"/>
        <v>0</v>
      </c>
      <c r="AC593" s="146">
        <f t="shared" si="287"/>
        <v>0</v>
      </c>
      <c r="AD593" s="146">
        <f t="shared" si="287"/>
        <v>0</v>
      </c>
      <c r="AE593" s="146">
        <f t="shared" si="287"/>
        <v>0</v>
      </c>
      <c r="AF593" s="146">
        <f t="shared" si="287"/>
        <v>0</v>
      </c>
      <c r="AG593" s="146">
        <f t="shared" si="287"/>
        <v>0</v>
      </c>
      <c r="AH593" s="146">
        <f t="shared" si="287"/>
        <v>0</v>
      </c>
      <c r="AI593" s="146">
        <f t="shared" si="287"/>
        <v>0</v>
      </c>
      <c r="AJ593" s="146">
        <f t="shared" si="287"/>
        <v>0</v>
      </c>
      <c r="AK593" s="146">
        <f t="shared" si="287"/>
        <v>0</v>
      </c>
      <c r="AL593" s="146">
        <f t="shared" si="287"/>
        <v>0</v>
      </c>
      <c r="AM593" s="146">
        <f t="shared" si="287"/>
        <v>0</v>
      </c>
      <c r="AN593" s="146">
        <f t="shared" si="287"/>
        <v>0</v>
      </c>
      <c r="AO593" s="146">
        <f t="shared" si="287"/>
        <v>0</v>
      </c>
      <c r="AP593" s="146">
        <f t="shared" si="287"/>
        <v>0</v>
      </c>
      <c r="AQ593" s="146">
        <f t="shared" si="287"/>
        <v>0</v>
      </c>
      <c r="AR593" s="146">
        <f t="shared" si="287"/>
        <v>0</v>
      </c>
      <c r="AS593" s="146">
        <f t="shared" si="287"/>
        <v>0</v>
      </c>
      <c r="AT593" s="146">
        <f t="shared" si="287"/>
        <v>0</v>
      </c>
      <c r="AU593" s="146">
        <f t="shared" si="287"/>
        <v>0</v>
      </c>
      <c r="AV593" s="146">
        <f t="shared" si="287"/>
        <v>0</v>
      </c>
      <c r="AW593" s="146">
        <f t="shared" si="287"/>
        <v>0</v>
      </c>
      <c r="AX593" s="146">
        <f t="shared" si="287"/>
        <v>0</v>
      </c>
      <c r="AY593" s="146">
        <f t="shared" si="287"/>
        <v>0</v>
      </c>
      <c r="AZ593" s="146">
        <f t="shared" si="287"/>
        <v>0</v>
      </c>
      <c r="BA593" s="146">
        <f t="shared" si="287"/>
        <v>0</v>
      </c>
      <c r="BB593" s="146">
        <f t="shared" si="287"/>
        <v>0</v>
      </c>
      <c r="BC593" s="146">
        <f t="shared" si="287"/>
        <v>0.22222222222222221</v>
      </c>
      <c r="BD593" s="146">
        <f t="shared" si="287"/>
        <v>0.61111111111111116</v>
      </c>
      <c r="BE593" s="146">
        <f t="shared" si="288"/>
        <v>1</v>
      </c>
      <c r="BF593" s="146">
        <f t="shared" si="288"/>
        <v>1</v>
      </c>
      <c r="BG593" s="146">
        <f t="shared" si="288"/>
        <v>1</v>
      </c>
      <c r="BH593" s="146">
        <f t="shared" si="288"/>
        <v>1</v>
      </c>
      <c r="BI593" s="146">
        <f t="shared" si="288"/>
        <v>1</v>
      </c>
      <c r="BJ593" s="146">
        <f t="shared" si="288"/>
        <v>1</v>
      </c>
      <c r="BK593" s="146">
        <f t="shared" si="288"/>
        <v>1</v>
      </c>
      <c r="BL593" s="146">
        <f t="shared" si="288"/>
        <v>1</v>
      </c>
      <c r="BM593" s="146">
        <f t="shared" si="288"/>
        <v>1</v>
      </c>
      <c r="BN593" s="146">
        <f t="shared" si="288"/>
        <v>1</v>
      </c>
      <c r="BO593" s="146">
        <f t="shared" si="288"/>
        <v>1</v>
      </c>
    </row>
    <row r="594" spans="1:67" ht="15.75" x14ac:dyDescent="0.25">
      <c r="A594" s="112"/>
      <c r="B594" s="145" t="s">
        <v>1769</v>
      </c>
      <c r="C594" s="145" t="s">
        <v>1770</v>
      </c>
      <c r="D594" s="145" t="s">
        <v>6</v>
      </c>
      <c r="E594" s="224">
        <f>VLOOKUP(B594,'Cuadro Control'!C638:J2524,8,FALSE)</f>
        <v>0</v>
      </c>
      <c r="F594" s="146">
        <f t="shared" si="285"/>
        <v>0</v>
      </c>
      <c r="G594" s="147">
        <v>46561</v>
      </c>
      <c r="H594" s="147">
        <v>46563</v>
      </c>
      <c r="I594" s="146">
        <f t="shared" si="286"/>
        <v>0</v>
      </c>
      <c r="J594" s="146">
        <f t="shared" si="286"/>
        <v>0</v>
      </c>
      <c r="K594" s="146">
        <f t="shared" si="286"/>
        <v>0</v>
      </c>
      <c r="L594" s="146">
        <f t="shared" si="286"/>
        <v>0</v>
      </c>
      <c r="M594" s="146">
        <f t="shared" si="286"/>
        <v>0</v>
      </c>
      <c r="N594" s="146">
        <f t="shared" si="286"/>
        <v>0</v>
      </c>
      <c r="O594" s="146">
        <f t="shared" si="286"/>
        <v>0</v>
      </c>
      <c r="P594" s="146">
        <f t="shared" si="286"/>
        <v>0</v>
      </c>
      <c r="Q594" s="146">
        <f t="shared" si="286"/>
        <v>0</v>
      </c>
      <c r="R594" s="146">
        <f t="shared" si="286"/>
        <v>0</v>
      </c>
      <c r="S594" s="146">
        <f t="shared" si="286"/>
        <v>0</v>
      </c>
      <c r="T594" s="146">
        <f t="shared" si="286"/>
        <v>0</v>
      </c>
      <c r="U594" s="146">
        <f t="shared" si="286"/>
        <v>0</v>
      </c>
      <c r="V594" s="146">
        <f t="shared" si="286"/>
        <v>0</v>
      </c>
      <c r="W594" s="146">
        <f t="shared" si="286"/>
        <v>0</v>
      </c>
      <c r="X594" s="146">
        <f t="shared" si="286"/>
        <v>0</v>
      </c>
      <c r="Y594" s="146">
        <f t="shared" si="287"/>
        <v>0</v>
      </c>
      <c r="Z594" s="146">
        <f t="shared" si="287"/>
        <v>0</v>
      </c>
      <c r="AA594" s="146">
        <f t="shared" si="287"/>
        <v>0</v>
      </c>
      <c r="AB594" s="146">
        <f t="shared" si="287"/>
        <v>0</v>
      </c>
      <c r="AC594" s="146">
        <f t="shared" si="287"/>
        <v>0</v>
      </c>
      <c r="AD594" s="146">
        <f t="shared" si="287"/>
        <v>0</v>
      </c>
      <c r="AE594" s="146">
        <f t="shared" si="287"/>
        <v>0</v>
      </c>
      <c r="AF594" s="146">
        <f t="shared" si="287"/>
        <v>0</v>
      </c>
      <c r="AG594" s="146">
        <f t="shared" si="287"/>
        <v>0</v>
      </c>
      <c r="AH594" s="146">
        <f t="shared" si="287"/>
        <v>0</v>
      </c>
      <c r="AI594" s="146">
        <f t="shared" si="287"/>
        <v>0</v>
      </c>
      <c r="AJ594" s="146">
        <f t="shared" si="287"/>
        <v>0</v>
      </c>
      <c r="AK594" s="146">
        <f t="shared" si="287"/>
        <v>0</v>
      </c>
      <c r="AL594" s="146">
        <f t="shared" si="287"/>
        <v>0</v>
      </c>
      <c r="AM594" s="146">
        <f t="shared" si="287"/>
        <v>0</v>
      </c>
      <c r="AN594" s="146">
        <f t="shared" si="287"/>
        <v>0</v>
      </c>
      <c r="AO594" s="146">
        <f t="shared" si="287"/>
        <v>0</v>
      </c>
      <c r="AP594" s="146">
        <f t="shared" si="287"/>
        <v>0</v>
      </c>
      <c r="AQ594" s="146">
        <f t="shared" si="287"/>
        <v>0</v>
      </c>
      <c r="AR594" s="146">
        <f t="shared" si="287"/>
        <v>0</v>
      </c>
      <c r="AS594" s="146">
        <f t="shared" si="287"/>
        <v>0</v>
      </c>
      <c r="AT594" s="146">
        <f t="shared" si="287"/>
        <v>0</v>
      </c>
      <c r="AU594" s="146">
        <f t="shared" si="287"/>
        <v>0</v>
      </c>
      <c r="AV594" s="146">
        <f t="shared" si="287"/>
        <v>0</v>
      </c>
      <c r="AW594" s="146">
        <f t="shared" si="287"/>
        <v>0</v>
      </c>
      <c r="AX594" s="146">
        <f t="shared" si="287"/>
        <v>0</v>
      </c>
      <c r="AY594" s="146">
        <f t="shared" si="287"/>
        <v>0</v>
      </c>
      <c r="AZ594" s="146">
        <f t="shared" si="287"/>
        <v>0</v>
      </c>
      <c r="BA594" s="146">
        <f t="shared" si="287"/>
        <v>0</v>
      </c>
      <c r="BB594" s="146">
        <f t="shared" si="287"/>
        <v>0</v>
      </c>
      <c r="BC594" s="146">
        <f t="shared" si="287"/>
        <v>0</v>
      </c>
      <c r="BD594" s="146">
        <f t="shared" ref="BD594:BO601" si="289">IF($G594=0,0,IF(BD$6&lt;$G594,0,IF(BD$6&gt;$H594,1,(BD$6-$G594+1)/($H594-$G594+1))))</f>
        <v>0</v>
      </c>
      <c r="BE594" s="146">
        <f t="shared" si="289"/>
        <v>0</v>
      </c>
      <c r="BF594" s="146">
        <f t="shared" si="289"/>
        <v>0</v>
      </c>
      <c r="BG594" s="146">
        <f t="shared" si="289"/>
        <v>1</v>
      </c>
      <c r="BH594" s="146">
        <f t="shared" si="289"/>
        <v>1</v>
      </c>
      <c r="BI594" s="146">
        <f t="shared" si="289"/>
        <v>1</v>
      </c>
      <c r="BJ594" s="146">
        <f t="shared" si="289"/>
        <v>1</v>
      </c>
      <c r="BK594" s="146">
        <f t="shared" si="289"/>
        <v>1</v>
      </c>
      <c r="BL594" s="146">
        <f t="shared" si="289"/>
        <v>1</v>
      </c>
      <c r="BM594" s="146">
        <f t="shared" si="289"/>
        <v>1</v>
      </c>
      <c r="BN594" s="146">
        <f t="shared" si="289"/>
        <v>1</v>
      </c>
      <c r="BO594" s="146">
        <f t="shared" si="289"/>
        <v>1</v>
      </c>
    </row>
    <row r="595" spans="1:67" ht="31.5" x14ac:dyDescent="0.25">
      <c r="A595" s="112"/>
      <c r="B595" s="148" t="s">
        <v>1771</v>
      </c>
      <c r="C595" s="148" t="s">
        <v>1772</v>
      </c>
      <c r="D595" s="148" t="s">
        <v>3</v>
      </c>
      <c r="E595" s="225">
        <f>VLOOKUP(B595,'Cuadro Control'!C639:J2525,8,FALSE)</f>
        <v>0</v>
      </c>
      <c r="F595" s="149">
        <f t="shared" si="285"/>
        <v>0</v>
      </c>
      <c r="G595" s="150">
        <v>46563</v>
      </c>
      <c r="H595" s="150">
        <v>46563</v>
      </c>
      <c r="I595" s="149">
        <f t="shared" si="286"/>
        <v>0</v>
      </c>
      <c r="J595" s="149">
        <f t="shared" si="286"/>
        <v>0</v>
      </c>
      <c r="K595" s="149">
        <f t="shared" si="286"/>
        <v>0</v>
      </c>
      <c r="L595" s="149">
        <f t="shared" si="286"/>
        <v>0</v>
      </c>
      <c r="M595" s="149">
        <f t="shared" si="286"/>
        <v>0</v>
      </c>
      <c r="N595" s="149">
        <f t="shared" si="286"/>
        <v>0</v>
      </c>
      <c r="O595" s="149">
        <f t="shared" si="286"/>
        <v>0</v>
      </c>
      <c r="P595" s="149">
        <f t="shared" si="286"/>
        <v>0</v>
      </c>
      <c r="Q595" s="149">
        <f t="shared" si="286"/>
        <v>0</v>
      </c>
      <c r="R595" s="149">
        <f t="shared" si="286"/>
        <v>0</v>
      </c>
      <c r="S595" s="149">
        <f t="shared" si="286"/>
        <v>0</v>
      </c>
      <c r="T595" s="149">
        <f t="shared" si="286"/>
        <v>0</v>
      </c>
      <c r="U595" s="149">
        <f t="shared" si="286"/>
        <v>0</v>
      </c>
      <c r="V595" s="149">
        <f t="shared" si="286"/>
        <v>0</v>
      </c>
      <c r="W595" s="149">
        <f t="shared" si="286"/>
        <v>0</v>
      </c>
      <c r="X595" s="149">
        <f t="shared" si="286"/>
        <v>0</v>
      </c>
      <c r="Y595" s="149">
        <f t="shared" ref="Y595:BD601" si="290">IF($G595=0,0,IF(Y$6&lt;$G595,0,IF(Y$6&gt;$H595,1,(Y$6-$G595+1)/($H595-$G595+1))))</f>
        <v>0</v>
      </c>
      <c r="Z595" s="149">
        <f t="shared" si="290"/>
        <v>0</v>
      </c>
      <c r="AA595" s="149">
        <f t="shared" si="290"/>
        <v>0</v>
      </c>
      <c r="AB595" s="149">
        <f t="shared" si="290"/>
        <v>0</v>
      </c>
      <c r="AC595" s="149">
        <f t="shared" si="290"/>
        <v>0</v>
      </c>
      <c r="AD595" s="149">
        <f t="shared" si="290"/>
        <v>0</v>
      </c>
      <c r="AE595" s="149">
        <f t="shared" si="290"/>
        <v>0</v>
      </c>
      <c r="AF595" s="149">
        <f t="shared" si="290"/>
        <v>0</v>
      </c>
      <c r="AG595" s="149">
        <f t="shared" si="290"/>
        <v>0</v>
      </c>
      <c r="AH595" s="149">
        <f t="shared" si="290"/>
        <v>0</v>
      </c>
      <c r="AI595" s="149">
        <f t="shared" si="290"/>
        <v>0</v>
      </c>
      <c r="AJ595" s="149">
        <f t="shared" si="290"/>
        <v>0</v>
      </c>
      <c r="AK595" s="149">
        <f t="shared" si="290"/>
        <v>0</v>
      </c>
      <c r="AL595" s="149">
        <f t="shared" si="290"/>
        <v>0</v>
      </c>
      <c r="AM595" s="149">
        <f t="shared" si="290"/>
        <v>0</v>
      </c>
      <c r="AN595" s="149">
        <f t="shared" si="290"/>
        <v>0</v>
      </c>
      <c r="AO595" s="149">
        <f t="shared" si="290"/>
        <v>0</v>
      </c>
      <c r="AP595" s="149">
        <f t="shared" si="290"/>
        <v>0</v>
      </c>
      <c r="AQ595" s="149">
        <f t="shared" si="290"/>
        <v>0</v>
      </c>
      <c r="AR595" s="149">
        <f t="shared" si="290"/>
        <v>0</v>
      </c>
      <c r="AS595" s="149">
        <f t="shared" si="290"/>
        <v>0</v>
      </c>
      <c r="AT595" s="149">
        <f t="shared" si="290"/>
        <v>0</v>
      </c>
      <c r="AU595" s="149">
        <f t="shared" si="290"/>
        <v>0</v>
      </c>
      <c r="AV595" s="149">
        <f t="shared" si="290"/>
        <v>0</v>
      </c>
      <c r="AW595" s="149">
        <f t="shared" si="290"/>
        <v>0</v>
      </c>
      <c r="AX595" s="149">
        <f t="shared" si="290"/>
        <v>0</v>
      </c>
      <c r="AY595" s="149">
        <f t="shared" si="290"/>
        <v>0</v>
      </c>
      <c r="AZ595" s="149">
        <f t="shared" si="290"/>
        <v>0</v>
      </c>
      <c r="BA595" s="149">
        <f t="shared" si="290"/>
        <v>0</v>
      </c>
      <c r="BB595" s="149">
        <f t="shared" si="290"/>
        <v>0</v>
      </c>
      <c r="BC595" s="149">
        <f t="shared" si="290"/>
        <v>0</v>
      </c>
      <c r="BD595" s="149">
        <f t="shared" si="290"/>
        <v>0</v>
      </c>
      <c r="BE595" s="149">
        <f t="shared" si="289"/>
        <v>0</v>
      </c>
      <c r="BF595" s="149">
        <f t="shared" si="289"/>
        <v>0</v>
      </c>
      <c r="BG595" s="149">
        <f t="shared" si="289"/>
        <v>1</v>
      </c>
      <c r="BH595" s="149">
        <f t="shared" si="289"/>
        <v>1</v>
      </c>
      <c r="BI595" s="149">
        <f t="shared" si="289"/>
        <v>1</v>
      </c>
      <c r="BJ595" s="149">
        <f t="shared" si="289"/>
        <v>1</v>
      </c>
      <c r="BK595" s="149">
        <f t="shared" si="289"/>
        <v>1</v>
      </c>
      <c r="BL595" s="149">
        <f t="shared" si="289"/>
        <v>1</v>
      </c>
      <c r="BM595" s="149">
        <f t="shared" si="289"/>
        <v>1</v>
      </c>
      <c r="BN595" s="149">
        <f t="shared" si="289"/>
        <v>1</v>
      </c>
      <c r="BO595" s="149">
        <f t="shared" si="289"/>
        <v>1</v>
      </c>
    </row>
    <row r="596" spans="1:67" ht="15.75" x14ac:dyDescent="0.25">
      <c r="A596" s="112"/>
      <c r="B596" s="145" t="s">
        <v>1773</v>
      </c>
      <c r="C596" s="145" t="s">
        <v>1774</v>
      </c>
      <c r="D596" s="145" t="s">
        <v>8</v>
      </c>
      <c r="E596" s="224">
        <f>VLOOKUP(B596,'Cuadro Control'!C640:J2526,8,FALSE)</f>
        <v>1230815225.9452939</v>
      </c>
      <c r="F596" s="146">
        <f t="shared" si="285"/>
        <v>0.2318411625341423</v>
      </c>
      <c r="G596" s="147">
        <v>46563</v>
      </c>
      <c r="H596" s="147">
        <v>46564</v>
      </c>
      <c r="I596" s="146">
        <f t="shared" si="286"/>
        <v>0</v>
      </c>
      <c r="J596" s="146">
        <f t="shared" si="286"/>
        <v>0</v>
      </c>
      <c r="K596" s="146">
        <f t="shared" si="286"/>
        <v>0</v>
      </c>
      <c r="L596" s="146">
        <f t="shared" si="286"/>
        <v>0</v>
      </c>
      <c r="M596" s="146">
        <f t="shared" si="286"/>
        <v>0</v>
      </c>
      <c r="N596" s="146">
        <f t="shared" si="286"/>
        <v>0</v>
      </c>
      <c r="O596" s="146">
        <f t="shared" si="286"/>
        <v>0</v>
      </c>
      <c r="P596" s="146">
        <f t="shared" si="286"/>
        <v>0</v>
      </c>
      <c r="Q596" s="146">
        <f t="shared" si="286"/>
        <v>0</v>
      </c>
      <c r="R596" s="146">
        <f t="shared" si="286"/>
        <v>0</v>
      </c>
      <c r="S596" s="146">
        <f t="shared" si="286"/>
        <v>0</v>
      </c>
      <c r="T596" s="146">
        <f t="shared" si="286"/>
        <v>0</v>
      </c>
      <c r="U596" s="146">
        <f t="shared" si="286"/>
        <v>0</v>
      </c>
      <c r="V596" s="146">
        <f t="shared" si="286"/>
        <v>0</v>
      </c>
      <c r="W596" s="146">
        <f t="shared" si="286"/>
        <v>0</v>
      </c>
      <c r="X596" s="146">
        <f t="shared" si="286"/>
        <v>0</v>
      </c>
      <c r="Y596" s="146">
        <f t="shared" si="290"/>
        <v>0</v>
      </c>
      <c r="Z596" s="146">
        <f t="shared" si="290"/>
        <v>0</v>
      </c>
      <c r="AA596" s="146">
        <f t="shared" si="290"/>
        <v>0</v>
      </c>
      <c r="AB596" s="146">
        <f t="shared" si="290"/>
        <v>0</v>
      </c>
      <c r="AC596" s="146">
        <f t="shared" si="290"/>
        <v>0</v>
      </c>
      <c r="AD596" s="146">
        <f t="shared" si="290"/>
        <v>0</v>
      </c>
      <c r="AE596" s="146">
        <f t="shared" si="290"/>
        <v>0</v>
      </c>
      <c r="AF596" s="146">
        <f t="shared" si="290"/>
        <v>0</v>
      </c>
      <c r="AG596" s="146">
        <f t="shared" si="290"/>
        <v>0</v>
      </c>
      <c r="AH596" s="146">
        <f t="shared" si="290"/>
        <v>0</v>
      </c>
      <c r="AI596" s="146">
        <f t="shared" si="290"/>
        <v>0</v>
      </c>
      <c r="AJ596" s="146">
        <f t="shared" si="290"/>
        <v>0</v>
      </c>
      <c r="AK596" s="146">
        <f t="shared" si="290"/>
        <v>0</v>
      </c>
      <c r="AL596" s="146">
        <f t="shared" si="290"/>
        <v>0</v>
      </c>
      <c r="AM596" s="146">
        <f t="shared" si="290"/>
        <v>0</v>
      </c>
      <c r="AN596" s="146">
        <f t="shared" si="290"/>
        <v>0</v>
      </c>
      <c r="AO596" s="146">
        <f t="shared" si="290"/>
        <v>0</v>
      </c>
      <c r="AP596" s="146">
        <f t="shared" si="290"/>
        <v>0</v>
      </c>
      <c r="AQ596" s="146">
        <f t="shared" si="290"/>
        <v>0</v>
      </c>
      <c r="AR596" s="146">
        <f t="shared" si="290"/>
        <v>0</v>
      </c>
      <c r="AS596" s="146">
        <f t="shared" si="290"/>
        <v>0</v>
      </c>
      <c r="AT596" s="146">
        <f t="shared" si="290"/>
        <v>0</v>
      </c>
      <c r="AU596" s="146">
        <f t="shared" si="290"/>
        <v>0</v>
      </c>
      <c r="AV596" s="146">
        <f t="shared" si="290"/>
        <v>0</v>
      </c>
      <c r="AW596" s="146">
        <f t="shared" si="290"/>
        <v>0</v>
      </c>
      <c r="AX596" s="146">
        <f t="shared" si="290"/>
        <v>0</v>
      </c>
      <c r="AY596" s="146">
        <f t="shared" si="290"/>
        <v>0</v>
      </c>
      <c r="AZ596" s="146">
        <f t="shared" si="290"/>
        <v>0</v>
      </c>
      <c r="BA596" s="146">
        <f t="shared" si="290"/>
        <v>0</v>
      </c>
      <c r="BB596" s="146">
        <f t="shared" si="290"/>
        <v>0</v>
      </c>
      <c r="BC596" s="146">
        <f t="shared" si="290"/>
        <v>0</v>
      </c>
      <c r="BD596" s="146">
        <f t="shared" si="290"/>
        <v>0</v>
      </c>
      <c r="BE596" s="146">
        <f t="shared" si="289"/>
        <v>0</v>
      </c>
      <c r="BF596" s="146">
        <f t="shared" si="289"/>
        <v>0</v>
      </c>
      <c r="BG596" s="146">
        <f t="shared" si="289"/>
        <v>0.5</v>
      </c>
      <c r="BH596" s="146">
        <f t="shared" si="289"/>
        <v>1</v>
      </c>
      <c r="BI596" s="146">
        <f t="shared" si="289"/>
        <v>1</v>
      </c>
      <c r="BJ596" s="146">
        <f t="shared" si="289"/>
        <v>1</v>
      </c>
      <c r="BK596" s="146">
        <f t="shared" si="289"/>
        <v>1</v>
      </c>
      <c r="BL596" s="146">
        <f t="shared" si="289"/>
        <v>1</v>
      </c>
      <c r="BM596" s="146">
        <f t="shared" si="289"/>
        <v>1</v>
      </c>
      <c r="BN596" s="146">
        <f t="shared" si="289"/>
        <v>1</v>
      </c>
      <c r="BO596" s="146">
        <f t="shared" si="289"/>
        <v>1</v>
      </c>
    </row>
    <row r="597" spans="1:67" ht="15.75" x14ac:dyDescent="0.25">
      <c r="A597" s="112"/>
      <c r="B597" s="145" t="s">
        <v>1775</v>
      </c>
      <c r="C597" s="145" t="s">
        <v>1776</v>
      </c>
      <c r="D597" s="145" t="s">
        <v>26</v>
      </c>
      <c r="E597" s="224">
        <f>VLOOKUP(B597,'Cuadro Control'!C641:J2527,8,FALSE)</f>
        <v>0</v>
      </c>
      <c r="F597" s="146">
        <f t="shared" si="285"/>
        <v>0</v>
      </c>
      <c r="G597" s="147">
        <v>46564</v>
      </c>
      <c r="H597" s="147">
        <v>46571</v>
      </c>
      <c r="I597" s="146">
        <f t="shared" si="286"/>
        <v>0</v>
      </c>
      <c r="J597" s="146">
        <f t="shared" si="286"/>
        <v>0</v>
      </c>
      <c r="K597" s="146">
        <f t="shared" si="286"/>
        <v>0</v>
      </c>
      <c r="L597" s="146">
        <f t="shared" si="286"/>
        <v>0</v>
      </c>
      <c r="M597" s="146">
        <f t="shared" si="286"/>
        <v>0</v>
      </c>
      <c r="N597" s="146">
        <f t="shared" si="286"/>
        <v>0</v>
      </c>
      <c r="O597" s="146">
        <f t="shared" si="286"/>
        <v>0</v>
      </c>
      <c r="P597" s="146">
        <f t="shared" si="286"/>
        <v>0</v>
      </c>
      <c r="Q597" s="146">
        <f t="shared" si="286"/>
        <v>0</v>
      </c>
      <c r="R597" s="146">
        <f t="shared" si="286"/>
        <v>0</v>
      </c>
      <c r="S597" s="146">
        <f t="shared" si="286"/>
        <v>0</v>
      </c>
      <c r="T597" s="146">
        <f t="shared" si="286"/>
        <v>0</v>
      </c>
      <c r="U597" s="146">
        <f t="shared" si="286"/>
        <v>0</v>
      </c>
      <c r="V597" s="146">
        <f t="shared" si="286"/>
        <v>0</v>
      </c>
      <c r="W597" s="146">
        <f t="shared" si="286"/>
        <v>0</v>
      </c>
      <c r="X597" s="146">
        <f t="shared" si="286"/>
        <v>0</v>
      </c>
      <c r="Y597" s="146">
        <f t="shared" si="290"/>
        <v>0</v>
      </c>
      <c r="Z597" s="146">
        <f t="shared" si="290"/>
        <v>0</v>
      </c>
      <c r="AA597" s="146">
        <f t="shared" si="290"/>
        <v>0</v>
      </c>
      <c r="AB597" s="146">
        <f t="shared" si="290"/>
        <v>0</v>
      </c>
      <c r="AC597" s="146">
        <f t="shared" si="290"/>
        <v>0</v>
      </c>
      <c r="AD597" s="146">
        <f t="shared" si="290"/>
        <v>0</v>
      </c>
      <c r="AE597" s="146">
        <f t="shared" si="290"/>
        <v>0</v>
      </c>
      <c r="AF597" s="146">
        <f t="shared" si="290"/>
        <v>0</v>
      </c>
      <c r="AG597" s="146">
        <f t="shared" si="290"/>
        <v>0</v>
      </c>
      <c r="AH597" s="146">
        <f t="shared" si="290"/>
        <v>0</v>
      </c>
      <c r="AI597" s="146">
        <f t="shared" si="290"/>
        <v>0</v>
      </c>
      <c r="AJ597" s="146">
        <f t="shared" si="290"/>
        <v>0</v>
      </c>
      <c r="AK597" s="146">
        <f t="shared" si="290"/>
        <v>0</v>
      </c>
      <c r="AL597" s="146">
        <f t="shared" si="290"/>
        <v>0</v>
      </c>
      <c r="AM597" s="146">
        <f t="shared" si="290"/>
        <v>0</v>
      </c>
      <c r="AN597" s="146">
        <f t="shared" si="290"/>
        <v>0</v>
      </c>
      <c r="AO597" s="146">
        <f t="shared" si="290"/>
        <v>0</v>
      </c>
      <c r="AP597" s="146">
        <f t="shared" si="290"/>
        <v>0</v>
      </c>
      <c r="AQ597" s="146">
        <f t="shared" si="290"/>
        <v>0</v>
      </c>
      <c r="AR597" s="146">
        <f t="shared" si="290"/>
        <v>0</v>
      </c>
      <c r="AS597" s="146">
        <f t="shared" si="290"/>
        <v>0</v>
      </c>
      <c r="AT597" s="146">
        <f t="shared" si="290"/>
        <v>0</v>
      </c>
      <c r="AU597" s="146">
        <f t="shared" si="290"/>
        <v>0</v>
      </c>
      <c r="AV597" s="146">
        <f t="shared" si="290"/>
        <v>0</v>
      </c>
      <c r="AW597" s="146">
        <f t="shared" si="290"/>
        <v>0</v>
      </c>
      <c r="AX597" s="146">
        <f t="shared" si="290"/>
        <v>0</v>
      </c>
      <c r="AY597" s="146">
        <f t="shared" si="290"/>
        <v>0</v>
      </c>
      <c r="AZ597" s="146">
        <f t="shared" si="290"/>
        <v>0</v>
      </c>
      <c r="BA597" s="146">
        <f t="shared" si="290"/>
        <v>0</v>
      </c>
      <c r="BB597" s="146">
        <f t="shared" si="290"/>
        <v>0</v>
      </c>
      <c r="BC597" s="146">
        <f t="shared" si="290"/>
        <v>0</v>
      </c>
      <c r="BD597" s="146">
        <f t="shared" si="290"/>
        <v>0</v>
      </c>
      <c r="BE597" s="146">
        <f t="shared" si="289"/>
        <v>0</v>
      </c>
      <c r="BF597" s="146">
        <f t="shared" si="289"/>
        <v>0</v>
      </c>
      <c r="BG597" s="146">
        <f t="shared" si="289"/>
        <v>0</v>
      </c>
      <c r="BH597" s="146">
        <f t="shared" si="289"/>
        <v>0.875</v>
      </c>
      <c r="BI597" s="146">
        <f t="shared" si="289"/>
        <v>1</v>
      </c>
      <c r="BJ597" s="146">
        <f t="shared" si="289"/>
        <v>1</v>
      </c>
      <c r="BK597" s="146">
        <f t="shared" si="289"/>
        <v>1</v>
      </c>
      <c r="BL597" s="146">
        <f t="shared" si="289"/>
        <v>1</v>
      </c>
      <c r="BM597" s="146">
        <f t="shared" si="289"/>
        <v>1</v>
      </c>
      <c r="BN597" s="146">
        <f t="shared" si="289"/>
        <v>1</v>
      </c>
      <c r="BO597" s="146">
        <f t="shared" si="289"/>
        <v>1</v>
      </c>
    </row>
    <row r="598" spans="1:67" ht="15.75" x14ac:dyDescent="0.25">
      <c r="A598" s="112"/>
      <c r="B598" s="145" t="s">
        <v>1777</v>
      </c>
      <c r="C598" s="145" t="s">
        <v>2080</v>
      </c>
      <c r="D598" s="145" t="s">
        <v>6</v>
      </c>
      <c r="E598" s="224">
        <f>VLOOKUP(B598,'Cuadro Control'!C642:J2528,8,FALSE)</f>
        <v>52736347.43270281</v>
      </c>
      <c r="F598" s="146">
        <f t="shared" si="285"/>
        <v>9.933624348213644E-3</v>
      </c>
      <c r="G598" s="147">
        <v>46574</v>
      </c>
      <c r="H598" s="147">
        <v>46576</v>
      </c>
      <c r="I598" s="146">
        <f t="shared" si="286"/>
        <v>0</v>
      </c>
      <c r="J598" s="146">
        <f t="shared" si="286"/>
        <v>0</v>
      </c>
      <c r="K598" s="146">
        <f t="shared" si="286"/>
        <v>0</v>
      </c>
      <c r="L598" s="146">
        <f t="shared" si="286"/>
        <v>0</v>
      </c>
      <c r="M598" s="146">
        <f t="shared" si="286"/>
        <v>0</v>
      </c>
      <c r="N598" s="146">
        <f t="shared" si="286"/>
        <v>0</v>
      </c>
      <c r="O598" s="146">
        <f t="shared" si="286"/>
        <v>0</v>
      </c>
      <c r="P598" s="146">
        <f t="shared" si="286"/>
        <v>0</v>
      </c>
      <c r="Q598" s="146">
        <f t="shared" si="286"/>
        <v>0</v>
      </c>
      <c r="R598" s="146">
        <f t="shared" si="286"/>
        <v>0</v>
      </c>
      <c r="S598" s="146">
        <f t="shared" si="286"/>
        <v>0</v>
      </c>
      <c r="T598" s="146">
        <f t="shared" si="286"/>
        <v>0</v>
      </c>
      <c r="U598" s="146">
        <f t="shared" si="286"/>
        <v>0</v>
      </c>
      <c r="V598" s="146">
        <f t="shared" si="286"/>
        <v>0</v>
      </c>
      <c r="W598" s="146">
        <f t="shared" si="286"/>
        <v>0</v>
      </c>
      <c r="X598" s="146">
        <f t="shared" si="286"/>
        <v>0</v>
      </c>
      <c r="Y598" s="146">
        <f t="shared" si="290"/>
        <v>0</v>
      </c>
      <c r="Z598" s="146">
        <f t="shared" si="290"/>
        <v>0</v>
      </c>
      <c r="AA598" s="146">
        <f t="shared" si="290"/>
        <v>0</v>
      </c>
      <c r="AB598" s="146">
        <f t="shared" si="290"/>
        <v>0</v>
      </c>
      <c r="AC598" s="146">
        <f t="shared" si="290"/>
        <v>0</v>
      </c>
      <c r="AD598" s="146">
        <f t="shared" si="290"/>
        <v>0</v>
      </c>
      <c r="AE598" s="146">
        <f t="shared" si="290"/>
        <v>0</v>
      </c>
      <c r="AF598" s="146">
        <f t="shared" si="290"/>
        <v>0</v>
      </c>
      <c r="AG598" s="146">
        <f t="shared" si="290"/>
        <v>0</v>
      </c>
      <c r="AH598" s="146">
        <f t="shared" si="290"/>
        <v>0</v>
      </c>
      <c r="AI598" s="146">
        <f t="shared" si="290"/>
        <v>0</v>
      </c>
      <c r="AJ598" s="146">
        <f t="shared" si="290"/>
        <v>0</v>
      </c>
      <c r="AK598" s="146">
        <f t="shared" si="290"/>
        <v>0</v>
      </c>
      <c r="AL598" s="146">
        <f t="shared" si="290"/>
        <v>0</v>
      </c>
      <c r="AM598" s="146">
        <f t="shared" si="290"/>
        <v>0</v>
      </c>
      <c r="AN598" s="146">
        <f t="shared" si="290"/>
        <v>0</v>
      </c>
      <c r="AO598" s="146">
        <f t="shared" si="290"/>
        <v>0</v>
      </c>
      <c r="AP598" s="146">
        <f t="shared" si="290"/>
        <v>0</v>
      </c>
      <c r="AQ598" s="146">
        <f t="shared" si="290"/>
        <v>0</v>
      </c>
      <c r="AR598" s="146">
        <f t="shared" si="290"/>
        <v>0</v>
      </c>
      <c r="AS598" s="146">
        <f t="shared" si="290"/>
        <v>0</v>
      </c>
      <c r="AT598" s="146">
        <f t="shared" si="290"/>
        <v>0</v>
      </c>
      <c r="AU598" s="146">
        <f t="shared" si="290"/>
        <v>0</v>
      </c>
      <c r="AV598" s="146">
        <f t="shared" si="290"/>
        <v>0</v>
      </c>
      <c r="AW598" s="146">
        <f t="shared" si="290"/>
        <v>0</v>
      </c>
      <c r="AX598" s="146">
        <f t="shared" si="290"/>
        <v>0</v>
      </c>
      <c r="AY598" s="146">
        <f t="shared" si="290"/>
        <v>0</v>
      </c>
      <c r="AZ598" s="146">
        <f t="shared" si="290"/>
        <v>0</v>
      </c>
      <c r="BA598" s="146">
        <f t="shared" si="290"/>
        <v>0</v>
      </c>
      <c r="BB598" s="146">
        <f t="shared" si="290"/>
        <v>0</v>
      </c>
      <c r="BC598" s="146">
        <f t="shared" si="290"/>
        <v>0</v>
      </c>
      <c r="BD598" s="146">
        <f t="shared" si="290"/>
        <v>0</v>
      </c>
      <c r="BE598" s="146">
        <f t="shared" si="289"/>
        <v>0</v>
      </c>
      <c r="BF598" s="146">
        <f t="shared" si="289"/>
        <v>0</v>
      </c>
      <c r="BG598" s="146">
        <f t="shared" si="289"/>
        <v>0</v>
      </c>
      <c r="BH598" s="146">
        <f t="shared" si="289"/>
        <v>0</v>
      </c>
      <c r="BI598" s="146">
        <f t="shared" si="289"/>
        <v>1</v>
      </c>
      <c r="BJ598" s="146">
        <f t="shared" si="289"/>
        <v>1</v>
      </c>
      <c r="BK598" s="146">
        <f t="shared" si="289"/>
        <v>1</v>
      </c>
      <c r="BL598" s="146">
        <f t="shared" si="289"/>
        <v>1</v>
      </c>
      <c r="BM598" s="146">
        <f t="shared" si="289"/>
        <v>1</v>
      </c>
      <c r="BN598" s="146">
        <f t="shared" si="289"/>
        <v>1</v>
      </c>
      <c r="BO598" s="146">
        <f t="shared" si="289"/>
        <v>1</v>
      </c>
    </row>
    <row r="599" spans="1:67" ht="31.5" x14ac:dyDescent="0.25">
      <c r="A599" s="112"/>
      <c r="B599" s="145" t="s">
        <v>1778</v>
      </c>
      <c r="C599" s="145" t="s">
        <v>1779</v>
      </c>
      <c r="D599" s="145" t="s">
        <v>19</v>
      </c>
      <c r="E599" s="224">
        <f>VLOOKUP(B599,'Cuadro Control'!C643:J2529,8,FALSE)</f>
        <v>46410609.014634147</v>
      </c>
      <c r="F599" s="146">
        <f t="shared" si="285"/>
        <v>8.742083556535862E-3</v>
      </c>
      <c r="G599" s="147">
        <v>46576</v>
      </c>
      <c r="H599" s="147">
        <v>46578</v>
      </c>
      <c r="I599" s="146">
        <f t="shared" si="286"/>
        <v>0</v>
      </c>
      <c r="J599" s="146">
        <f t="shared" si="286"/>
        <v>0</v>
      </c>
      <c r="K599" s="146">
        <f t="shared" si="286"/>
        <v>0</v>
      </c>
      <c r="L599" s="146">
        <f t="shared" si="286"/>
        <v>0</v>
      </c>
      <c r="M599" s="146">
        <f t="shared" si="286"/>
        <v>0</v>
      </c>
      <c r="N599" s="146">
        <f t="shared" si="286"/>
        <v>0</v>
      </c>
      <c r="O599" s="146">
        <f t="shared" si="286"/>
        <v>0</v>
      </c>
      <c r="P599" s="146">
        <f t="shared" si="286"/>
        <v>0</v>
      </c>
      <c r="Q599" s="146">
        <f t="shared" si="286"/>
        <v>0</v>
      </c>
      <c r="R599" s="146">
        <f t="shared" si="286"/>
        <v>0</v>
      </c>
      <c r="S599" s="146">
        <f t="shared" si="286"/>
        <v>0</v>
      </c>
      <c r="T599" s="146">
        <f t="shared" si="286"/>
        <v>0</v>
      </c>
      <c r="U599" s="146">
        <f t="shared" si="286"/>
        <v>0</v>
      </c>
      <c r="V599" s="146">
        <f t="shared" si="286"/>
        <v>0</v>
      </c>
      <c r="W599" s="146">
        <f t="shared" si="286"/>
        <v>0</v>
      </c>
      <c r="X599" s="146">
        <f t="shared" si="286"/>
        <v>0</v>
      </c>
      <c r="Y599" s="146">
        <f t="shared" si="290"/>
        <v>0</v>
      </c>
      <c r="Z599" s="146">
        <f t="shared" si="290"/>
        <v>0</v>
      </c>
      <c r="AA599" s="146">
        <f t="shared" si="290"/>
        <v>0</v>
      </c>
      <c r="AB599" s="146">
        <f t="shared" si="290"/>
        <v>0</v>
      </c>
      <c r="AC599" s="146">
        <f t="shared" si="290"/>
        <v>0</v>
      </c>
      <c r="AD599" s="146">
        <f t="shared" si="290"/>
        <v>0</v>
      </c>
      <c r="AE599" s="146">
        <f t="shared" si="290"/>
        <v>0</v>
      </c>
      <c r="AF599" s="146">
        <f t="shared" si="290"/>
        <v>0</v>
      </c>
      <c r="AG599" s="146">
        <f t="shared" si="290"/>
        <v>0</v>
      </c>
      <c r="AH599" s="146">
        <f t="shared" si="290"/>
        <v>0</v>
      </c>
      <c r="AI599" s="146">
        <f t="shared" si="290"/>
        <v>0</v>
      </c>
      <c r="AJ599" s="146">
        <f t="shared" si="290"/>
        <v>0</v>
      </c>
      <c r="AK599" s="146">
        <f t="shared" si="290"/>
        <v>0</v>
      </c>
      <c r="AL599" s="146">
        <f t="shared" si="290"/>
        <v>0</v>
      </c>
      <c r="AM599" s="146">
        <f t="shared" si="290"/>
        <v>0</v>
      </c>
      <c r="AN599" s="146">
        <f t="shared" si="290"/>
        <v>0</v>
      </c>
      <c r="AO599" s="146">
        <f t="shared" si="290"/>
        <v>0</v>
      </c>
      <c r="AP599" s="146">
        <f t="shared" si="290"/>
        <v>0</v>
      </c>
      <c r="AQ599" s="146">
        <f t="shared" si="290"/>
        <v>0</v>
      </c>
      <c r="AR599" s="146">
        <f t="shared" si="290"/>
        <v>0</v>
      </c>
      <c r="AS599" s="146">
        <f t="shared" si="290"/>
        <v>0</v>
      </c>
      <c r="AT599" s="146">
        <f t="shared" si="290"/>
        <v>0</v>
      </c>
      <c r="AU599" s="146">
        <f t="shared" si="290"/>
        <v>0</v>
      </c>
      <c r="AV599" s="146">
        <f t="shared" si="290"/>
        <v>0</v>
      </c>
      <c r="AW599" s="146">
        <f t="shared" si="290"/>
        <v>0</v>
      </c>
      <c r="AX599" s="146">
        <f t="shared" si="290"/>
        <v>0</v>
      </c>
      <c r="AY599" s="146">
        <f t="shared" si="290"/>
        <v>0</v>
      </c>
      <c r="AZ599" s="146">
        <f t="shared" si="290"/>
        <v>0</v>
      </c>
      <c r="BA599" s="146">
        <f t="shared" si="290"/>
        <v>0</v>
      </c>
      <c r="BB599" s="146">
        <f t="shared" si="290"/>
        <v>0</v>
      </c>
      <c r="BC599" s="146">
        <f t="shared" si="290"/>
        <v>0</v>
      </c>
      <c r="BD599" s="146">
        <f t="shared" si="290"/>
        <v>0</v>
      </c>
      <c r="BE599" s="146">
        <f t="shared" si="289"/>
        <v>0</v>
      </c>
      <c r="BF599" s="146">
        <f t="shared" si="289"/>
        <v>0</v>
      </c>
      <c r="BG599" s="146">
        <f t="shared" si="289"/>
        <v>0</v>
      </c>
      <c r="BH599" s="146">
        <f t="shared" si="289"/>
        <v>0</v>
      </c>
      <c r="BI599" s="146">
        <f t="shared" si="289"/>
        <v>0.66666666666666663</v>
      </c>
      <c r="BJ599" s="146">
        <f t="shared" si="289"/>
        <v>1</v>
      </c>
      <c r="BK599" s="146">
        <f t="shared" si="289"/>
        <v>1</v>
      </c>
      <c r="BL599" s="146">
        <f t="shared" si="289"/>
        <v>1</v>
      </c>
      <c r="BM599" s="146">
        <f t="shared" si="289"/>
        <v>1</v>
      </c>
      <c r="BN599" s="146">
        <f t="shared" si="289"/>
        <v>1</v>
      </c>
      <c r="BO599" s="146">
        <f t="shared" si="289"/>
        <v>1</v>
      </c>
    </row>
    <row r="600" spans="1:67" ht="31.5" x14ac:dyDescent="0.25">
      <c r="A600" s="112"/>
      <c r="B600" s="145" t="s">
        <v>1780</v>
      </c>
      <c r="C600" s="145" t="s">
        <v>1781</v>
      </c>
      <c r="D600" s="145" t="s">
        <v>9</v>
      </c>
      <c r="E600" s="224">
        <f>VLOOKUP(B600,'Cuadro Control'!C644:J2530,8,FALSE)</f>
        <v>1587346329.5488234</v>
      </c>
      <c r="F600" s="146">
        <f t="shared" si="285"/>
        <v>0.29899875353285565</v>
      </c>
      <c r="G600" s="147">
        <v>46576</v>
      </c>
      <c r="H600" s="147">
        <v>46589</v>
      </c>
      <c r="I600" s="146">
        <f t="shared" si="286"/>
        <v>0</v>
      </c>
      <c r="J600" s="146">
        <f t="shared" si="286"/>
        <v>0</v>
      </c>
      <c r="K600" s="146">
        <f t="shared" si="286"/>
        <v>0</v>
      </c>
      <c r="L600" s="146">
        <f t="shared" si="286"/>
        <v>0</v>
      </c>
      <c r="M600" s="146">
        <f t="shared" si="286"/>
        <v>0</v>
      </c>
      <c r="N600" s="146">
        <f t="shared" si="286"/>
        <v>0</v>
      </c>
      <c r="O600" s="146">
        <f t="shared" si="286"/>
        <v>0</v>
      </c>
      <c r="P600" s="146">
        <f t="shared" si="286"/>
        <v>0</v>
      </c>
      <c r="Q600" s="146">
        <f t="shared" si="286"/>
        <v>0</v>
      </c>
      <c r="R600" s="146">
        <f t="shared" si="286"/>
        <v>0</v>
      </c>
      <c r="S600" s="146">
        <f t="shared" si="286"/>
        <v>0</v>
      </c>
      <c r="T600" s="146">
        <f t="shared" si="286"/>
        <v>0</v>
      </c>
      <c r="U600" s="146">
        <f t="shared" si="286"/>
        <v>0</v>
      </c>
      <c r="V600" s="146">
        <f t="shared" si="286"/>
        <v>0</v>
      </c>
      <c r="W600" s="146">
        <f t="shared" si="286"/>
        <v>0</v>
      </c>
      <c r="X600" s="146">
        <f t="shared" si="286"/>
        <v>0</v>
      </c>
      <c r="Y600" s="146">
        <f t="shared" si="290"/>
        <v>0</v>
      </c>
      <c r="Z600" s="146">
        <f t="shared" si="290"/>
        <v>0</v>
      </c>
      <c r="AA600" s="146">
        <f t="shared" si="290"/>
        <v>0</v>
      </c>
      <c r="AB600" s="146">
        <f t="shared" si="290"/>
        <v>0</v>
      </c>
      <c r="AC600" s="146">
        <f t="shared" si="290"/>
        <v>0</v>
      </c>
      <c r="AD600" s="146">
        <f t="shared" si="290"/>
        <v>0</v>
      </c>
      <c r="AE600" s="146">
        <f t="shared" si="290"/>
        <v>0</v>
      </c>
      <c r="AF600" s="146">
        <f t="shared" si="290"/>
        <v>0</v>
      </c>
      <c r="AG600" s="146">
        <f t="shared" si="290"/>
        <v>0</v>
      </c>
      <c r="AH600" s="146">
        <f t="shared" si="290"/>
        <v>0</v>
      </c>
      <c r="AI600" s="146">
        <f t="shared" si="290"/>
        <v>0</v>
      </c>
      <c r="AJ600" s="146">
        <f t="shared" si="290"/>
        <v>0</v>
      </c>
      <c r="AK600" s="146">
        <f t="shared" si="290"/>
        <v>0</v>
      </c>
      <c r="AL600" s="146">
        <f t="shared" si="290"/>
        <v>0</v>
      </c>
      <c r="AM600" s="146">
        <f t="shared" si="290"/>
        <v>0</v>
      </c>
      <c r="AN600" s="146">
        <f t="shared" si="290"/>
        <v>0</v>
      </c>
      <c r="AO600" s="146">
        <f t="shared" si="290"/>
        <v>0</v>
      </c>
      <c r="AP600" s="146">
        <f t="shared" si="290"/>
        <v>0</v>
      </c>
      <c r="AQ600" s="146">
        <f t="shared" si="290"/>
        <v>0</v>
      </c>
      <c r="AR600" s="146">
        <f t="shared" si="290"/>
        <v>0</v>
      </c>
      <c r="AS600" s="146">
        <f t="shared" si="290"/>
        <v>0</v>
      </c>
      <c r="AT600" s="146">
        <f t="shared" si="290"/>
        <v>0</v>
      </c>
      <c r="AU600" s="146">
        <f t="shared" si="290"/>
        <v>0</v>
      </c>
      <c r="AV600" s="146">
        <f t="shared" si="290"/>
        <v>0</v>
      </c>
      <c r="AW600" s="146">
        <f t="shared" si="290"/>
        <v>0</v>
      </c>
      <c r="AX600" s="146">
        <f t="shared" si="290"/>
        <v>0</v>
      </c>
      <c r="AY600" s="146">
        <f t="shared" si="290"/>
        <v>0</v>
      </c>
      <c r="AZ600" s="146">
        <f t="shared" si="290"/>
        <v>0</v>
      </c>
      <c r="BA600" s="146">
        <f t="shared" si="290"/>
        <v>0</v>
      </c>
      <c r="BB600" s="146">
        <f t="shared" si="290"/>
        <v>0</v>
      </c>
      <c r="BC600" s="146">
        <f t="shared" si="290"/>
        <v>0</v>
      </c>
      <c r="BD600" s="146">
        <f t="shared" si="290"/>
        <v>0</v>
      </c>
      <c r="BE600" s="146">
        <f t="shared" si="289"/>
        <v>0</v>
      </c>
      <c r="BF600" s="146">
        <f t="shared" si="289"/>
        <v>0</v>
      </c>
      <c r="BG600" s="146">
        <f t="shared" si="289"/>
        <v>0</v>
      </c>
      <c r="BH600" s="146">
        <f t="shared" si="289"/>
        <v>0</v>
      </c>
      <c r="BI600" s="146">
        <f t="shared" si="289"/>
        <v>0.14285714285714285</v>
      </c>
      <c r="BJ600" s="146">
        <f t="shared" si="289"/>
        <v>0.6428571428571429</v>
      </c>
      <c r="BK600" s="146">
        <f t="shared" si="289"/>
        <v>1</v>
      </c>
      <c r="BL600" s="146">
        <f t="shared" si="289"/>
        <v>1</v>
      </c>
      <c r="BM600" s="146">
        <f t="shared" si="289"/>
        <v>1</v>
      </c>
      <c r="BN600" s="146">
        <f t="shared" si="289"/>
        <v>1</v>
      </c>
      <c r="BO600" s="146">
        <f t="shared" si="289"/>
        <v>1</v>
      </c>
    </row>
    <row r="601" spans="1:67" ht="31.5" x14ac:dyDescent="0.25">
      <c r="A601" s="112"/>
      <c r="B601" s="142" t="s">
        <v>1782</v>
      </c>
      <c r="C601" s="142" t="s">
        <v>1783</v>
      </c>
      <c r="D601" s="142" t="s">
        <v>9</v>
      </c>
      <c r="E601" s="223">
        <f>VLOOKUP(B601,'Cuadro Control'!C645:J2531,8,FALSE)</f>
        <v>179532477.23999998</v>
      </c>
      <c r="F601" s="143">
        <f t="shared" si="285"/>
        <v>3.3817438522495219E-2</v>
      </c>
      <c r="G601" s="144">
        <v>46578</v>
      </c>
      <c r="H601" s="144">
        <v>46594</v>
      </c>
      <c r="I601" s="143">
        <f t="shared" si="286"/>
        <v>0</v>
      </c>
      <c r="J601" s="143">
        <f t="shared" si="286"/>
        <v>0</v>
      </c>
      <c r="K601" s="143">
        <f t="shared" si="286"/>
        <v>0</v>
      </c>
      <c r="L601" s="143">
        <f t="shared" si="286"/>
        <v>0</v>
      </c>
      <c r="M601" s="143">
        <f t="shared" si="286"/>
        <v>0</v>
      </c>
      <c r="N601" s="143">
        <f t="shared" si="286"/>
        <v>0</v>
      </c>
      <c r="O601" s="143">
        <f t="shared" si="286"/>
        <v>0</v>
      </c>
      <c r="P601" s="143">
        <f t="shared" si="286"/>
        <v>0</v>
      </c>
      <c r="Q601" s="143">
        <f t="shared" si="286"/>
        <v>0</v>
      </c>
      <c r="R601" s="143">
        <f t="shared" si="286"/>
        <v>0</v>
      </c>
      <c r="S601" s="143">
        <f t="shared" si="286"/>
        <v>0</v>
      </c>
      <c r="T601" s="143">
        <f t="shared" si="286"/>
        <v>0</v>
      </c>
      <c r="U601" s="143">
        <f t="shared" si="286"/>
        <v>0</v>
      </c>
      <c r="V601" s="143">
        <f t="shared" si="286"/>
        <v>0</v>
      </c>
      <c r="W601" s="143">
        <f t="shared" si="286"/>
        <v>0</v>
      </c>
      <c r="X601" s="143">
        <f t="shared" si="286"/>
        <v>0</v>
      </c>
      <c r="Y601" s="143">
        <f t="shared" si="290"/>
        <v>0</v>
      </c>
      <c r="Z601" s="143">
        <f t="shared" si="290"/>
        <v>0</v>
      </c>
      <c r="AA601" s="143">
        <f t="shared" si="290"/>
        <v>0</v>
      </c>
      <c r="AB601" s="143">
        <f t="shared" si="290"/>
        <v>0</v>
      </c>
      <c r="AC601" s="143">
        <f t="shared" si="290"/>
        <v>0</v>
      </c>
      <c r="AD601" s="143">
        <f t="shared" si="290"/>
        <v>0</v>
      </c>
      <c r="AE601" s="143">
        <f t="shared" si="290"/>
        <v>0</v>
      </c>
      <c r="AF601" s="143">
        <f t="shared" si="290"/>
        <v>0</v>
      </c>
      <c r="AG601" s="143">
        <f t="shared" si="290"/>
        <v>0</v>
      </c>
      <c r="AH601" s="143">
        <f t="shared" si="290"/>
        <v>0</v>
      </c>
      <c r="AI601" s="143">
        <f t="shared" si="290"/>
        <v>0</v>
      </c>
      <c r="AJ601" s="143">
        <f t="shared" si="290"/>
        <v>0</v>
      </c>
      <c r="AK601" s="143">
        <f t="shared" si="290"/>
        <v>0</v>
      </c>
      <c r="AL601" s="143">
        <f t="shared" si="290"/>
        <v>0</v>
      </c>
      <c r="AM601" s="143">
        <f t="shared" si="290"/>
        <v>0</v>
      </c>
      <c r="AN601" s="143">
        <f t="shared" si="290"/>
        <v>0</v>
      </c>
      <c r="AO601" s="143">
        <f t="shared" si="290"/>
        <v>0</v>
      </c>
      <c r="AP601" s="143">
        <f t="shared" si="290"/>
        <v>0</v>
      </c>
      <c r="AQ601" s="143">
        <f t="shared" si="290"/>
        <v>0</v>
      </c>
      <c r="AR601" s="143">
        <f t="shared" si="290"/>
        <v>0</v>
      </c>
      <c r="AS601" s="143">
        <f t="shared" si="290"/>
        <v>0</v>
      </c>
      <c r="AT601" s="143">
        <f t="shared" si="290"/>
        <v>0</v>
      </c>
      <c r="AU601" s="143">
        <f t="shared" si="290"/>
        <v>0</v>
      </c>
      <c r="AV601" s="143">
        <f t="shared" si="290"/>
        <v>0</v>
      </c>
      <c r="AW601" s="143">
        <f t="shared" si="290"/>
        <v>0</v>
      </c>
      <c r="AX601" s="143">
        <f t="shared" si="290"/>
        <v>0</v>
      </c>
      <c r="AY601" s="143">
        <f t="shared" si="290"/>
        <v>0</v>
      </c>
      <c r="AZ601" s="143">
        <f t="shared" si="290"/>
        <v>0</v>
      </c>
      <c r="BA601" s="143">
        <f t="shared" si="290"/>
        <v>0</v>
      </c>
      <c r="BB601" s="143">
        <f t="shared" si="290"/>
        <v>0</v>
      </c>
      <c r="BC601" s="143">
        <f t="shared" si="290"/>
        <v>0</v>
      </c>
      <c r="BD601" s="143">
        <f t="shared" si="290"/>
        <v>0</v>
      </c>
      <c r="BE601" s="143">
        <f t="shared" si="289"/>
        <v>0</v>
      </c>
      <c r="BF601" s="143">
        <f t="shared" si="289"/>
        <v>0</v>
      </c>
      <c r="BG601" s="143">
        <f t="shared" si="289"/>
        <v>0</v>
      </c>
      <c r="BH601" s="143">
        <f t="shared" si="289"/>
        <v>0</v>
      </c>
      <c r="BI601" s="143">
        <f t="shared" si="289"/>
        <v>0</v>
      </c>
      <c r="BJ601" s="143">
        <f t="shared" si="289"/>
        <v>0.41176470588235292</v>
      </c>
      <c r="BK601" s="143">
        <f t="shared" si="289"/>
        <v>0.82352941176470584</v>
      </c>
      <c r="BL601" s="143">
        <f t="shared" si="289"/>
        <v>1</v>
      </c>
      <c r="BM601" s="143">
        <f t="shared" si="289"/>
        <v>1</v>
      </c>
      <c r="BN601" s="143">
        <f t="shared" si="289"/>
        <v>1</v>
      </c>
      <c r="BO601" s="143">
        <f t="shared" si="289"/>
        <v>1</v>
      </c>
    </row>
    <row r="602" spans="1:67" ht="15.75" x14ac:dyDescent="0.25">
      <c r="A602" s="112"/>
      <c r="B602" s="148" t="s">
        <v>1784</v>
      </c>
      <c r="C602" s="148" t="s">
        <v>2017</v>
      </c>
      <c r="D602" s="148" t="s">
        <v>3</v>
      </c>
      <c r="E602" s="225">
        <f>VLOOKUP(B602,'Cuadro Control'!C646:J2532,8,FALSE)</f>
        <v>0</v>
      </c>
      <c r="F602" s="149">
        <f>IFERROR(E602/$E$586,0)</f>
        <v>0</v>
      </c>
      <c r="G602" s="150">
        <v>46606</v>
      </c>
      <c r="H602" s="150">
        <v>46606</v>
      </c>
      <c r="I602" s="149">
        <f t="shared" si="286"/>
        <v>0</v>
      </c>
      <c r="J602" s="149">
        <f t="shared" si="286"/>
        <v>0</v>
      </c>
      <c r="K602" s="149">
        <f t="shared" si="286"/>
        <v>0</v>
      </c>
      <c r="L602" s="149">
        <f t="shared" si="286"/>
        <v>0</v>
      </c>
      <c r="M602" s="149">
        <f t="shared" si="286"/>
        <v>0</v>
      </c>
      <c r="N602" s="149">
        <f t="shared" si="286"/>
        <v>0</v>
      </c>
      <c r="O602" s="149">
        <f t="shared" si="286"/>
        <v>0</v>
      </c>
      <c r="P602" s="149">
        <f t="shared" si="286"/>
        <v>0</v>
      </c>
      <c r="Q602" s="149">
        <f t="shared" si="286"/>
        <v>0</v>
      </c>
      <c r="R602" s="149">
        <f t="shared" si="286"/>
        <v>0</v>
      </c>
      <c r="S602" s="149">
        <f t="shared" si="286"/>
        <v>0</v>
      </c>
      <c r="T602" s="149">
        <f t="shared" si="286"/>
        <v>0</v>
      </c>
      <c r="U602" s="149">
        <f t="shared" si="286"/>
        <v>0</v>
      </c>
      <c r="V602" s="149">
        <f t="shared" si="286"/>
        <v>0</v>
      </c>
      <c r="W602" s="149">
        <f t="shared" si="286"/>
        <v>0</v>
      </c>
      <c r="X602" s="149">
        <f t="shared" ref="X602:BO602" si="291">IF($G602=0,0,IF(X$6&lt;$G602,0,IF(X$6&gt;$H602,1,(X$6-$G602+1)/($H602-$G602+1))))</f>
        <v>0</v>
      </c>
      <c r="Y602" s="149">
        <f t="shared" si="291"/>
        <v>0</v>
      </c>
      <c r="Z602" s="149">
        <f t="shared" si="291"/>
        <v>0</v>
      </c>
      <c r="AA602" s="149">
        <f t="shared" si="291"/>
        <v>0</v>
      </c>
      <c r="AB602" s="149">
        <f t="shared" si="291"/>
        <v>0</v>
      </c>
      <c r="AC602" s="149">
        <f t="shared" si="291"/>
        <v>0</v>
      </c>
      <c r="AD602" s="149">
        <f t="shared" si="291"/>
        <v>0</v>
      </c>
      <c r="AE602" s="149">
        <f t="shared" si="291"/>
        <v>0</v>
      </c>
      <c r="AF602" s="149">
        <f t="shared" si="291"/>
        <v>0</v>
      </c>
      <c r="AG602" s="149">
        <f t="shared" si="291"/>
        <v>0</v>
      </c>
      <c r="AH602" s="149">
        <f t="shared" si="291"/>
        <v>0</v>
      </c>
      <c r="AI602" s="149">
        <f t="shared" si="291"/>
        <v>0</v>
      </c>
      <c r="AJ602" s="149">
        <f t="shared" si="291"/>
        <v>0</v>
      </c>
      <c r="AK602" s="149">
        <f t="shared" si="291"/>
        <v>0</v>
      </c>
      <c r="AL602" s="149">
        <f t="shared" si="291"/>
        <v>0</v>
      </c>
      <c r="AM602" s="149">
        <f t="shared" si="291"/>
        <v>0</v>
      </c>
      <c r="AN602" s="149">
        <f t="shared" si="291"/>
        <v>0</v>
      </c>
      <c r="AO602" s="149">
        <f t="shared" si="291"/>
        <v>0</v>
      </c>
      <c r="AP602" s="149">
        <f t="shared" si="291"/>
        <v>0</v>
      </c>
      <c r="AQ602" s="149">
        <f t="shared" si="291"/>
        <v>0</v>
      </c>
      <c r="AR602" s="149">
        <f t="shared" si="291"/>
        <v>0</v>
      </c>
      <c r="AS602" s="149">
        <f t="shared" si="291"/>
        <v>0</v>
      </c>
      <c r="AT602" s="149">
        <f t="shared" si="291"/>
        <v>0</v>
      </c>
      <c r="AU602" s="149">
        <f t="shared" si="291"/>
        <v>0</v>
      </c>
      <c r="AV602" s="149">
        <f t="shared" si="291"/>
        <v>0</v>
      </c>
      <c r="AW602" s="149">
        <f t="shared" si="291"/>
        <v>0</v>
      </c>
      <c r="AX602" s="149">
        <f t="shared" si="291"/>
        <v>0</v>
      </c>
      <c r="AY602" s="149">
        <f t="shared" si="291"/>
        <v>0</v>
      </c>
      <c r="AZ602" s="149">
        <f t="shared" si="291"/>
        <v>0</v>
      </c>
      <c r="BA602" s="149">
        <f t="shared" si="291"/>
        <v>0</v>
      </c>
      <c r="BB602" s="149">
        <f t="shared" si="291"/>
        <v>0</v>
      </c>
      <c r="BC602" s="149">
        <f t="shared" si="291"/>
        <v>0</v>
      </c>
      <c r="BD602" s="149">
        <f t="shared" si="291"/>
        <v>0</v>
      </c>
      <c r="BE602" s="149">
        <f t="shared" si="291"/>
        <v>0</v>
      </c>
      <c r="BF602" s="149">
        <f t="shared" si="291"/>
        <v>0</v>
      </c>
      <c r="BG602" s="149">
        <f t="shared" si="291"/>
        <v>0</v>
      </c>
      <c r="BH602" s="149">
        <f t="shared" si="291"/>
        <v>0</v>
      </c>
      <c r="BI602" s="149">
        <f t="shared" si="291"/>
        <v>0</v>
      </c>
      <c r="BJ602" s="149">
        <f t="shared" si="291"/>
        <v>0</v>
      </c>
      <c r="BK602" s="149">
        <f t="shared" si="291"/>
        <v>0</v>
      </c>
      <c r="BL602" s="149">
        <f t="shared" si="291"/>
        <v>0</v>
      </c>
      <c r="BM602" s="149">
        <f t="shared" si="291"/>
        <v>0</v>
      </c>
      <c r="BN602" s="149">
        <f t="shared" si="291"/>
        <v>1</v>
      </c>
      <c r="BO602" s="149">
        <f t="shared" si="291"/>
        <v>1</v>
      </c>
    </row>
    <row r="603" spans="1:67" ht="15.75" x14ac:dyDescent="0.25">
      <c r="A603" s="112"/>
      <c r="B603" s="151" t="s">
        <v>1785</v>
      </c>
      <c r="C603" s="151" t="s">
        <v>1786</v>
      </c>
      <c r="D603" s="151" t="s">
        <v>38</v>
      </c>
      <c r="E603" s="226">
        <f>SUM(E604:E619)</f>
        <v>5308872732.0543728</v>
      </c>
      <c r="F603" s="152">
        <f>IFERROR(E603/$E$109,0)</f>
        <v>2.9408554574576196E-2</v>
      </c>
      <c r="G603" s="153">
        <v>46490</v>
      </c>
      <c r="H603" s="153">
        <v>46606</v>
      </c>
      <c r="I603" s="152">
        <f>SUMPRODUCT($F604:$F618,I604:I618)</f>
        <v>0</v>
      </c>
      <c r="J603" s="152">
        <f t="shared" ref="J603:BO603" si="292">SUMPRODUCT($F604:$F618,J604:J618)</f>
        <v>0</v>
      </c>
      <c r="K603" s="152">
        <f t="shared" si="292"/>
        <v>0</v>
      </c>
      <c r="L603" s="152">
        <f t="shared" si="292"/>
        <v>0</v>
      </c>
      <c r="M603" s="152">
        <f t="shared" si="292"/>
        <v>0</v>
      </c>
      <c r="N603" s="152">
        <f t="shared" si="292"/>
        <v>0</v>
      </c>
      <c r="O603" s="152">
        <f t="shared" si="292"/>
        <v>0</v>
      </c>
      <c r="P603" s="152">
        <f t="shared" si="292"/>
        <v>0</v>
      </c>
      <c r="Q603" s="152">
        <f t="shared" si="292"/>
        <v>0</v>
      </c>
      <c r="R603" s="152">
        <f t="shared" si="292"/>
        <v>0</v>
      </c>
      <c r="S603" s="152">
        <f t="shared" si="292"/>
        <v>0</v>
      </c>
      <c r="T603" s="152">
        <f t="shared" si="292"/>
        <v>0</v>
      </c>
      <c r="U603" s="152">
        <f t="shared" si="292"/>
        <v>0</v>
      </c>
      <c r="V603" s="152">
        <f t="shared" si="292"/>
        <v>0</v>
      </c>
      <c r="W603" s="152">
        <f t="shared" si="292"/>
        <v>0</v>
      </c>
      <c r="X603" s="152">
        <f t="shared" si="292"/>
        <v>0</v>
      </c>
      <c r="Y603" s="152">
        <f t="shared" si="292"/>
        <v>0</v>
      </c>
      <c r="Z603" s="152">
        <f t="shared" si="292"/>
        <v>0</v>
      </c>
      <c r="AA603" s="152">
        <f t="shared" si="292"/>
        <v>0</v>
      </c>
      <c r="AB603" s="152">
        <f t="shared" si="292"/>
        <v>0</v>
      </c>
      <c r="AC603" s="152">
        <f t="shared" si="292"/>
        <v>0</v>
      </c>
      <c r="AD603" s="152">
        <f t="shared" si="292"/>
        <v>0</v>
      </c>
      <c r="AE603" s="152">
        <f t="shared" si="292"/>
        <v>0</v>
      </c>
      <c r="AF603" s="152">
        <f t="shared" si="292"/>
        <v>0</v>
      </c>
      <c r="AG603" s="152">
        <f t="shared" si="292"/>
        <v>0</v>
      </c>
      <c r="AH603" s="152">
        <f t="shared" si="292"/>
        <v>0</v>
      </c>
      <c r="AI603" s="152">
        <f t="shared" si="292"/>
        <v>0</v>
      </c>
      <c r="AJ603" s="152">
        <f t="shared" si="292"/>
        <v>0</v>
      </c>
      <c r="AK603" s="152">
        <f t="shared" si="292"/>
        <v>0</v>
      </c>
      <c r="AL603" s="152">
        <f t="shared" si="292"/>
        <v>0</v>
      </c>
      <c r="AM603" s="152">
        <f t="shared" si="292"/>
        <v>0</v>
      </c>
      <c r="AN603" s="152">
        <f t="shared" si="292"/>
        <v>0</v>
      </c>
      <c r="AO603" s="152">
        <f t="shared" si="292"/>
        <v>0</v>
      </c>
      <c r="AP603" s="152">
        <f t="shared" si="292"/>
        <v>0</v>
      </c>
      <c r="AQ603" s="152">
        <f t="shared" si="292"/>
        <v>0</v>
      </c>
      <c r="AR603" s="152">
        <f t="shared" si="292"/>
        <v>0</v>
      </c>
      <c r="AS603" s="152">
        <f t="shared" si="292"/>
        <v>0</v>
      </c>
      <c r="AT603" s="152">
        <f t="shared" si="292"/>
        <v>0</v>
      </c>
      <c r="AU603" s="152">
        <f t="shared" si="292"/>
        <v>0</v>
      </c>
      <c r="AV603" s="152">
        <f t="shared" si="292"/>
        <v>0</v>
      </c>
      <c r="AW603" s="152">
        <f t="shared" si="292"/>
        <v>6.9712879288819484E-3</v>
      </c>
      <c r="AX603" s="152">
        <f t="shared" si="292"/>
        <v>2.3040408061427948E-2</v>
      </c>
      <c r="AY603" s="152">
        <f t="shared" si="292"/>
        <v>7.4884419302420888E-2</v>
      </c>
      <c r="AZ603" s="152">
        <f t="shared" si="292"/>
        <v>0.12461587214543901</v>
      </c>
      <c r="BA603" s="152">
        <f t="shared" si="292"/>
        <v>0.17376706331582181</v>
      </c>
      <c r="BB603" s="152">
        <f t="shared" si="292"/>
        <v>0.25543319267037035</v>
      </c>
      <c r="BC603" s="152">
        <f t="shared" si="292"/>
        <v>0.34948621049101281</v>
      </c>
      <c r="BD603" s="152">
        <f t="shared" si="292"/>
        <v>0.41666693750575734</v>
      </c>
      <c r="BE603" s="152">
        <f t="shared" si="292"/>
        <v>0.41666693750575734</v>
      </c>
      <c r="BF603" s="152">
        <f t="shared" si="292"/>
        <v>0.41666693750575734</v>
      </c>
      <c r="BG603" s="152">
        <f t="shared" si="292"/>
        <v>0.64850810003989967</v>
      </c>
      <c r="BH603" s="152">
        <f t="shared" si="292"/>
        <v>0.70115583203566412</v>
      </c>
      <c r="BI603" s="152">
        <f t="shared" si="292"/>
        <v>0.85648326450644929</v>
      </c>
      <c r="BJ603" s="152">
        <f t="shared" si="292"/>
        <v>0.98010738910441464</v>
      </c>
      <c r="BK603" s="152">
        <f t="shared" si="292"/>
        <v>0.99403221673132436</v>
      </c>
      <c r="BL603" s="152">
        <f t="shared" si="292"/>
        <v>1</v>
      </c>
      <c r="BM603" s="152">
        <f t="shared" si="292"/>
        <v>1</v>
      </c>
      <c r="BN603" s="152">
        <f t="shared" si="292"/>
        <v>1</v>
      </c>
      <c r="BO603" s="152">
        <f t="shared" si="292"/>
        <v>1</v>
      </c>
    </row>
    <row r="604" spans="1:67" ht="15.75" x14ac:dyDescent="0.25">
      <c r="A604" s="112"/>
      <c r="B604" s="145" t="s">
        <v>1787</v>
      </c>
      <c r="C604" s="145" t="s">
        <v>1788</v>
      </c>
      <c r="D604" s="145" t="s">
        <v>22</v>
      </c>
      <c r="E604" s="224">
        <f>VLOOKUP(B604,'Cuadro Control'!C648:J2534,8,FALSE)</f>
        <v>83271780.884117648</v>
      </c>
      <c r="F604" s="146">
        <f t="shared" ref="F604:F618" si="293">IFERROR(E604/$E$603,0)</f>
        <v>1.5685397839984384E-2</v>
      </c>
      <c r="G604" s="147">
        <v>46490</v>
      </c>
      <c r="H604" s="147">
        <v>46498</v>
      </c>
      <c r="I604" s="146">
        <f t="shared" ref="I604:X619" si="294">IF($G604=0,0,IF(I$6&lt;$G604,0,IF(I$6&gt;$H604,1,(I$6-$G604+1)/($H604-$G604+1))))</f>
        <v>0</v>
      </c>
      <c r="J604" s="146">
        <f t="shared" si="294"/>
        <v>0</v>
      </c>
      <c r="K604" s="146">
        <f t="shared" si="294"/>
        <v>0</v>
      </c>
      <c r="L604" s="146">
        <f t="shared" si="294"/>
        <v>0</v>
      </c>
      <c r="M604" s="146">
        <f t="shared" si="294"/>
        <v>0</v>
      </c>
      <c r="N604" s="146">
        <f t="shared" si="294"/>
        <v>0</v>
      </c>
      <c r="O604" s="146">
        <f t="shared" si="294"/>
        <v>0</v>
      </c>
      <c r="P604" s="146">
        <f t="shared" si="294"/>
        <v>0</v>
      </c>
      <c r="Q604" s="146">
        <f t="shared" si="294"/>
        <v>0</v>
      </c>
      <c r="R604" s="146">
        <f t="shared" si="294"/>
        <v>0</v>
      </c>
      <c r="S604" s="146">
        <f t="shared" si="294"/>
        <v>0</v>
      </c>
      <c r="T604" s="146">
        <f t="shared" si="294"/>
        <v>0</v>
      </c>
      <c r="U604" s="146">
        <f t="shared" si="294"/>
        <v>0</v>
      </c>
      <c r="V604" s="146">
        <f t="shared" si="294"/>
        <v>0</v>
      </c>
      <c r="W604" s="146">
        <f t="shared" si="294"/>
        <v>0</v>
      </c>
      <c r="X604" s="146">
        <f t="shared" si="294"/>
        <v>0</v>
      </c>
      <c r="Y604" s="146">
        <f t="shared" ref="Y604:BD611" si="295">IF($G604=0,0,IF(Y$6&lt;$G604,0,IF(Y$6&gt;$H604,1,(Y$6-$G604+1)/($H604-$G604+1))))</f>
        <v>0</v>
      </c>
      <c r="Z604" s="146">
        <f t="shared" si="295"/>
        <v>0</v>
      </c>
      <c r="AA604" s="146">
        <f t="shared" si="295"/>
        <v>0</v>
      </c>
      <c r="AB604" s="146">
        <f t="shared" si="295"/>
        <v>0</v>
      </c>
      <c r="AC604" s="146">
        <f t="shared" si="295"/>
        <v>0</v>
      </c>
      <c r="AD604" s="146">
        <f t="shared" si="295"/>
        <v>0</v>
      </c>
      <c r="AE604" s="146">
        <f t="shared" si="295"/>
        <v>0</v>
      </c>
      <c r="AF604" s="146">
        <f t="shared" si="295"/>
        <v>0</v>
      </c>
      <c r="AG604" s="146">
        <f t="shared" si="295"/>
        <v>0</v>
      </c>
      <c r="AH604" s="146">
        <f t="shared" si="295"/>
        <v>0</v>
      </c>
      <c r="AI604" s="146">
        <f t="shared" si="295"/>
        <v>0</v>
      </c>
      <c r="AJ604" s="146">
        <f t="shared" si="295"/>
        <v>0</v>
      </c>
      <c r="AK604" s="146">
        <f t="shared" si="295"/>
        <v>0</v>
      </c>
      <c r="AL604" s="146">
        <f t="shared" si="295"/>
        <v>0</v>
      </c>
      <c r="AM604" s="146">
        <f t="shared" si="295"/>
        <v>0</v>
      </c>
      <c r="AN604" s="146">
        <f t="shared" si="295"/>
        <v>0</v>
      </c>
      <c r="AO604" s="146">
        <f t="shared" si="295"/>
        <v>0</v>
      </c>
      <c r="AP604" s="146">
        <f t="shared" si="295"/>
        <v>0</v>
      </c>
      <c r="AQ604" s="146">
        <f t="shared" si="295"/>
        <v>0</v>
      </c>
      <c r="AR604" s="146">
        <f t="shared" si="295"/>
        <v>0</v>
      </c>
      <c r="AS604" s="146">
        <f t="shared" si="295"/>
        <v>0</v>
      </c>
      <c r="AT604" s="146">
        <f t="shared" si="295"/>
        <v>0</v>
      </c>
      <c r="AU604" s="146">
        <f t="shared" si="295"/>
        <v>0</v>
      </c>
      <c r="AV604" s="146">
        <f t="shared" si="295"/>
        <v>0</v>
      </c>
      <c r="AW604" s="146">
        <f t="shared" si="295"/>
        <v>0.44444444444444442</v>
      </c>
      <c r="AX604" s="146">
        <f t="shared" si="295"/>
        <v>1</v>
      </c>
      <c r="AY604" s="146">
        <f t="shared" si="295"/>
        <v>1</v>
      </c>
      <c r="AZ604" s="146">
        <f t="shared" si="295"/>
        <v>1</v>
      </c>
      <c r="BA604" s="146">
        <f t="shared" si="295"/>
        <v>1</v>
      </c>
      <c r="BB604" s="146">
        <f t="shared" si="295"/>
        <v>1</v>
      </c>
      <c r="BC604" s="146">
        <f t="shared" si="295"/>
        <v>1</v>
      </c>
      <c r="BD604" s="146">
        <f t="shared" si="295"/>
        <v>1</v>
      </c>
      <c r="BE604" s="146">
        <f t="shared" ref="BE604:BO610" si="296">IF($G604=0,0,IF(BE$6&lt;$G604,0,IF(BE$6&gt;$H604,1,(BE$6-$G604+1)/($H604-$G604+1))))</f>
        <v>1</v>
      </c>
      <c r="BF604" s="146">
        <f t="shared" si="296"/>
        <v>1</v>
      </c>
      <c r="BG604" s="146">
        <f t="shared" si="296"/>
        <v>1</v>
      </c>
      <c r="BH604" s="146">
        <f t="shared" si="296"/>
        <v>1</v>
      </c>
      <c r="BI604" s="146">
        <f t="shared" si="296"/>
        <v>1</v>
      </c>
      <c r="BJ604" s="146">
        <f t="shared" si="296"/>
        <v>1</v>
      </c>
      <c r="BK604" s="146">
        <f t="shared" si="296"/>
        <v>1</v>
      </c>
      <c r="BL604" s="146">
        <f t="shared" si="296"/>
        <v>1</v>
      </c>
      <c r="BM604" s="146">
        <f t="shared" si="296"/>
        <v>1</v>
      </c>
      <c r="BN604" s="146">
        <f t="shared" si="296"/>
        <v>1</v>
      </c>
      <c r="BO604" s="146">
        <f t="shared" si="296"/>
        <v>1</v>
      </c>
    </row>
    <row r="605" spans="1:67" ht="15.75" x14ac:dyDescent="0.25">
      <c r="A605" s="112"/>
      <c r="B605" s="145" t="s">
        <v>1789</v>
      </c>
      <c r="C605" s="145" t="s">
        <v>1790</v>
      </c>
      <c r="D605" s="145" t="s">
        <v>9</v>
      </c>
      <c r="E605" s="224">
        <f>VLOOKUP(B605,'Cuadro Control'!C649:J2535,8,FALSE)</f>
        <v>312374505.66882348</v>
      </c>
      <c r="F605" s="146">
        <f t="shared" si="293"/>
        <v>5.8840081771548515E-2</v>
      </c>
      <c r="G605" s="147">
        <v>46500</v>
      </c>
      <c r="H605" s="147">
        <v>46507</v>
      </c>
      <c r="I605" s="146">
        <f t="shared" si="294"/>
        <v>0</v>
      </c>
      <c r="J605" s="146">
        <f t="shared" si="294"/>
        <v>0</v>
      </c>
      <c r="K605" s="146">
        <f t="shared" si="294"/>
        <v>0</v>
      </c>
      <c r="L605" s="146">
        <f t="shared" si="294"/>
        <v>0</v>
      </c>
      <c r="M605" s="146">
        <f t="shared" si="294"/>
        <v>0</v>
      </c>
      <c r="N605" s="146">
        <f t="shared" si="294"/>
        <v>0</v>
      </c>
      <c r="O605" s="146">
        <f t="shared" si="294"/>
        <v>0</v>
      </c>
      <c r="P605" s="146">
        <f t="shared" si="294"/>
        <v>0</v>
      </c>
      <c r="Q605" s="146">
        <f t="shared" si="294"/>
        <v>0</v>
      </c>
      <c r="R605" s="146">
        <f t="shared" si="294"/>
        <v>0</v>
      </c>
      <c r="S605" s="146">
        <f t="shared" si="294"/>
        <v>0</v>
      </c>
      <c r="T605" s="146">
        <f t="shared" si="294"/>
        <v>0</v>
      </c>
      <c r="U605" s="146">
        <f t="shared" si="294"/>
        <v>0</v>
      </c>
      <c r="V605" s="146">
        <f t="shared" si="294"/>
        <v>0</v>
      </c>
      <c r="W605" s="146">
        <f t="shared" si="294"/>
        <v>0</v>
      </c>
      <c r="X605" s="146">
        <f t="shared" si="294"/>
        <v>0</v>
      </c>
      <c r="Y605" s="146">
        <f t="shared" si="295"/>
        <v>0</v>
      </c>
      <c r="Z605" s="146">
        <f t="shared" si="295"/>
        <v>0</v>
      </c>
      <c r="AA605" s="146">
        <f t="shared" si="295"/>
        <v>0</v>
      </c>
      <c r="AB605" s="146">
        <f t="shared" si="295"/>
        <v>0</v>
      </c>
      <c r="AC605" s="146">
        <f t="shared" si="295"/>
        <v>0</v>
      </c>
      <c r="AD605" s="146">
        <f t="shared" si="295"/>
        <v>0</v>
      </c>
      <c r="AE605" s="146">
        <f t="shared" si="295"/>
        <v>0</v>
      </c>
      <c r="AF605" s="146">
        <f t="shared" si="295"/>
        <v>0</v>
      </c>
      <c r="AG605" s="146">
        <f t="shared" si="295"/>
        <v>0</v>
      </c>
      <c r="AH605" s="146">
        <f t="shared" si="295"/>
        <v>0</v>
      </c>
      <c r="AI605" s="146">
        <f t="shared" si="295"/>
        <v>0</v>
      </c>
      <c r="AJ605" s="146">
        <f t="shared" si="295"/>
        <v>0</v>
      </c>
      <c r="AK605" s="146">
        <f t="shared" si="295"/>
        <v>0</v>
      </c>
      <c r="AL605" s="146">
        <f t="shared" si="295"/>
        <v>0</v>
      </c>
      <c r="AM605" s="146">
        <f t="shared" si="295"/>
        <v>0</v>
      </c>
      <c r="AN605" s="146">
        <f t="shared" si="295"/>
        <v>0</v>
      </c>
      <c r="AO605" s="146">
        <f t="shared" si="295"/>
        <v>0</v>
      </c>
      <c r="AP605" s="146">
        <f t="shared" si="295"/>
        <v>0</v>
      </c>
      <c r="AQ605" s="146">
        <f t="shared" si="295"/>
        <v>0</v>
      </c>
      <c r="AR605" s="146">
        <f t="shared" si="295"/>
        <v>0</v>
      </c>
      <c r="AS605" s="146">
        <f t="shared" si="295"/>
        <v>0</v>
      </c>
      <c r="AT605" s="146">
        <f t="shared" si="295"/>
        <v>0</v>
      </c>
      <c r="AU605" s="146">
        <f t="shared" si="295"/>
        <v>0</v>
      </c>
      <c r="AV605" s="146">
        <f t="shared" si="295"/>
        <v>0</v>
      </c>
      <c r="AW605" s="146">
        <f t="shared" si="295"/>
        <v>0</v>
      </c>
      <c r="AX605" s="146">
        <f t="shared" si="295"/>
        <v>0.125</v>
      </c>
      <c r="AY605" s="146">
        <f t="shared" si="295"/>
        <v>1</v>
      </c>
      <c r="AZ605" s="146">
        <f t="shared" si="295"/>
        <v>1</v>
      </c>
      <c r="BA605" s="146">
        <f t="shared" si="295"/>
        <v>1</v>
      </c>
      <c r="BB605" s="146">
        <f t="shared" si="295"/>
        <v>1</v>
      </c>
      <c r="BC605" s="146">
        <f t="shared" si="295"/>
        <v>1</v>
      </c>
      <c r="BD605" s="146">
        <f t="shared" si="295"/>
        <v>1</v>
      </c>
      <c r="BE605" s="146">
        <f t="shared" si="296"/>
        <v>1</v>
      </c>
      <c r="BF605" s="146">
        <f t="shared" si="296"/>
        <v>1</v>
      </c>
      <c r="BG605" s="146">
        <f t="shared" si="296"/>
        <v>1</v>
      </c>
      <c r="BH605" s="146">
        <f t="shared" si="296"/>
        <v>1</v>
      </c>
      <c r="BI605" s="146">
        <f t="shared" si="296"/>
        <v>1</v>
      </c>
      <c r="BJ605" s="146">
        <f t="shared" si="296"/>
        <v>1</v>
      </c>
      <c r="BK605" s="146">
        <f t="shared" si="296"/>
        <v>1</v>
      </c>
      <c r="BL605" s="146">
        <f t="shared" si="296"/>
        <v>1</v>
      </c>
      <c r="BM605" s="146">
        <f t="shared" si="296"/>
        <v>1</v>
      </c>
      <c r="BN605" s="146">
        <f t="shared" si="296"/>
        <v>1</v>
      </c>
      <c r="BO605" s="146">
        <f t="shared" si="296"/>
        <v>1</v>
      </c>
    </row>
    <row r="606" spans="1:67" ht="15.75" x14ac:dyDescent="0.25">
      <c r="A606" s="112"/>
      <c r="B606" s="142" t="s">
        <v>1791</v>
      </c>
      <c r="C606" s="142" t="s">
        <v>1792</v>
      </c>
      <c r="D606" s="142" t="s">
        <v>6</v>
      </c>
      <c r="E606" s="223">
        <f>VLOOKUP(B606,'Cuadro Control'!C650:J2536,8,FALSE)</f>
        <v>9527825.6870364472</v>
      </c>
      <c r="F606" s="143">
        <f t="shared" si="293"/>
        <v>1.794698454439963E-3</v>
      </c>
      <c r="G606" s="144">
        <v>46507</v>
      </c>
      <c r="H606" s="144">
        <v>46511</v>
      </c>
      <c r="I606" s="143">
        <f t="shared" si="294"/>
        <v>0</v>
      </c>
      <c r="J606" s="143">
        <f t="shared" si="294"/>
        <v>0</v>
      </c>
      <c r="K606" s="143">
        <f t="shared" si="294"/>
        <v>0</v>
      </c>
      <c r="L606" s="143">
        <f t="shared" si="294"/>
        <v>0</v>
      </c>
      <c r="M606" s="143">
        <f t="shared" si="294"/>
        <v>0</v>
      </c>
      <c r="N606" s="143">
        <f t="shared" si="294"/>
        <v>0</v>
      </c>
      <c r="O606" s="143">
        <f t="shared" si="294"/>
        <v>0</v>
      </c>
      <c r="P606" s="143">
        <f t="shared" si="294"/>
        <v>0</v>
      </c>
      <c r="Q606" s="143">
        <f t="shared" si="294"/>
        <v>0</v>
      </c>
      <c r="R606" s="143">
        <f t="shared" si="294"/>
        <v>0</v>
      </c>
      <c r="S606" s="143">
        <f t="shared" si="294"/>
        <v>0</v>
      </c>
      <c r="T606" s="143">
        <f t="shared" si="294"/>
        <v>0</v>
      </c>
      <c r="U606" s="143">
        <f t="shared" si="294"/>
        <v>0</v>
      </c>
      <c r="V606" s="143">
        <f t="shared" si="294"/>
        <v>0</v>
      </c>
      <c r="W606" s="143">
        <f t="shared" si="294"/>
        <v>0</v>
      </c>
      <c r="X606" s="143">
        <f t="shared" si="294"/>
        <v>0</v>
      </c>
      <c r="Y606" s="143">
        <f t="shared" si="295"/>
        <v>0</v>
      </c>
      <c r="Z606" s="143">
        <f t="shared" si="295"/>
        <v>0</v>
      </c>
      <c r="AA606" s="143">
        <f t="shared" si="295"/>
        <v>0</v>
      </c>
      <c r="AB606" s="143">
        <f t="shared" si="295"/>
        <v>0</v>
      </c>
      <c r="AC606" s="143">
        <f t="shared" si="295"/>
        <v>0</v>
      </c>
      <c r="AD606" s="143">
        <f t="shared" si="295"/>
        <v>0</v>
      </c>
      <c r="AE606" s="143">
        <f t="shared" si="295"/>
        <v>0</v>
      </c>
      <c r="AF606" s="143">
        <f t="shared" si="295"/>
        <v>0</v>
      </c>
      <c r="AG606" s="143">
        <f t="shared" si="295"/>
        <v>0</v>
      </c>
      <c r="AH606" s="143">
        <f t="shared" si="295"/>
        <v>0</v>
      </c>
      <c r="AI606" s="143">
        <f t="shared" si="295"/>
        <v>0</v>
      </c>
      <c r="AJ606" s="143">
        <f t="shared" si="295"/>
        <v>0</v>
      </c>
      <c r="AK606" s="143">
        <f t="shared" si="295"/>
        <v>0</v>
      </c>
      <c r="AL606" s="143">
        <f t="shared" si="295"/>
        <v>0</v>
      </c>
      <c r="AM606" s="143">
        <f t="shared" si="295"/>
        <v>0</v>
      </c>
      <c r="AN606" s="143">
        <f t="shared" si="295"/>
        <v>0</v>
      </c>
      <c r="AO606" s="143">
        <f t="shared" si="295"/>
        <v>0</v>
      </c>
      <c r="AP606" s="143">
        <f t="shared" si="295"/>
        <v>0</v>
      </c>
      <c r="AQ606" s="143">
        <f t="shared" si="295"/>
        <v>0</v>
      </c>
      <c r="AR606" s="143">
        <f t="shared" si="295"/>
        <v>0</v>
      </c>
      <c r="AS606" s="143">
        <f t="shared" si="295"/>
        <v>0</v>
      </c>
      <c r="AT606" s="143">
        <f t="shared" si="295"/>
        <v>0</v>
      </c>
      <c r="AU606" s="143">
        <f t="shared" si="295"/>
        <v>0</v>
      </c>
      <c r="AV606" s="143">
        <f t="shared" si="295"/>
        <v>0</v>
      </c>
      <c r="AW606" s="143">
        <f t="shared" si="295"/>
        <v>0</v>
      </c>
      <c r="AX606" s="143">
        <f t="shared" si="295"/>
        <v>0</v>
      </c>
      <c r="AY606" s="143">
        <f t="shared" si="295"/>
        <v>0.2</v>
      </c>
      <c r="AZ606" s="143">
        <f t="shared" si="295"/>
        <v>1</v>
      </c>
      <c r="BA606" s="143">
        <f t="shared" si="295"/>
        <v>1</v>
      </c>
      <c r="BB606" s="143">
        <f t="shared" si="295"/>
        <v>1</v>
      </c>
      <c r="BC606" s="143">
        <f t="shared" si="295"/>
        <v>1</v>
      </c>
      <c r="BD606" s="143">
        <f t="shared" si="295"/>
        <v>1</v>
      </c>
      <c r="BE606" s="143">
        <f t="shared" si="296"/>
        <v>1</v>
      </c>
      <c r="BF606" s="143">
        <f t="shared" si="296"/>
        <v>1</v>
      </c>
      <c r="BG606" s="143">
        <f t="shared" si="296"/>
        <v>1</v>
      </c>
      <c r="BH606" s="143">
        <f t="shared" si="296"/>
        <v>1</v>
      </c>
      <c r="BI606" s="143">
        <f t="shared" si="296"/>
        <v>1</v>
      </c>
      <c r="BJ606" s="143">
        <f t="shared" si="296"/>
        <v>1</v>
      </c>
      <c r="BK606" s="143">
        <f t="shared" si="296"/>
        <v>1</v>
      </c>
      <c r="BL606" s="143">
        <f t="shared" si="296"/>
        <v>1</v>
      </c>
      <c r="BM606" s="143">
        <f t="shared" si="296"/>
        <v>1</v>
      </c>
      <c r="BN606" s="143">
        <f t="shared" si="296"/>
        <v>1</v>
      </c>
      <c r="BO606" s="143">
        <f t="shared" si="296"/>
        <v>1</v>
      </c>
    </row>
    <row r="607" spans="1:67" ht="15.75" x14ac:dyDescent="0.25">
      <c r="A607" s="112"/>
      <c r="B607" s="145" t="s">
        <v>1793</v>
      </c>
      <c r="C607" s="145" t="s">
        <v>1794</v>
      </c>
      <c r="D607" s="145" t="s">
        <v>19</v>
      </c>
      <c r="E607" s="224">
        <f>VLOOKUP(B607,'Cuadro Control'!C651:J2537,8,FALSE)</f>
        <v>320494616.71764702</v>
      </c>
      <c r="F607" s="146">
        <f t="shared" si="293"/>
        <v>6.0369617599332674E-2</v>
      </c>
      <c r="G607" s="147">
        <v>46511</v>
      </c>
      <c r="H607" s="147">
        <v>46515</v>
      </c>
      <c r="I607" s="146">
        <f t="shared" si="294"/>
        <v>0</v>
      </c>
      <c r="J607" s="146">
        <f t="shared" si="294"/>
        <v>0</v>
      </c>
      <c r="K607" s="146">
        <f t="shared" si="294"/>
        <v>0</v>
      </c>
      <c r="L607" s="146">
        <f t="shared" si="294"/>
        <v>0</v>
      </c>
      <c r="M607" s="146">
        <f t="shared" si="294"/>
        <v>0</v>
      </c>
      <c r="N607" s="146">
        <f t="shared" si="294"/>
        <v>0</v>
      </c>
      <c r="O607" s="146">
        <f t="shared" si="294"/>
        <v>0</v>
      </c>
      <c r="P607" s="146">
        <f t="shared" si="294"/>
        <v>0</v>
      </c>
      <c r="Q607" s="146">
        <f t="shared" si="294"/>
        <v>0</v>
      </c>
      <c r="R607" s="146">
        <f t="shared" si="294"/>
        <v>0</v>
      </c>
      <c r="S607" s="146">
        <f t="shared" si="294"/>
        <v>0</v>
      </c>
      <c r="T607" s="146">
        <f t="shared" si="294"/>
        <v>0</v>
      </c>
      <c r="U607" s="146">
        <f t="shared" si="294"/>
        <v>0</v>
      </c>
      <c r="V607" s="146">
        <f t="shared" si="294"/>
        <v>0</v>
      </c>
      <c r="W607" s="146">
        <f t="shared" si="294"/>
        <v>0</v>
      </c>
      <c r="X607" s="146">
        <f t="shared" si="294"/>
        <v>0</v>
      </c>
      <c r="Y607" s="146">
        <f t="shared" si="295"/>
        <v>0</v>
      </c>
      <c r="Z607" s="146">
        <f t="shared" si="295"/>
        <v>0</v>
      </c>
      <c r="AA607" s="146">
        <f t="shared" si="295"/>
        <v>0</v>
      </c>
      <c r="AB607" s="146">
        <f t="shared" si="295"/>
        <v>0</v>
      </c>
      <c r="AC607" s="146">
        <f t="shared" si="295"/>
        <v>0</v>
      </c>
      <c r="AD607" s="146">
        <f t="shared" si="295"/>
        <v>0</v>
      </c>
      <c r="AE607" s="146">
        <f t="shared" si="295"/>
        <v>0</v>
      </c>
      <c r="AF607" s="146">
        <f t="shared" si="295"/>
        <v>0</v>
      </c>
      <c r="AG607" s="146">
        <f t="shared" si="295"/>
        <v>0</v>
      </c>
      <c r="AH607" s="146">
        <f t="shared" si="295"/>
        <v>0</v>
      </c>
      <c r="AI607" s="146">
        <f t="shared" si="295"/>
        <v>0</v>
      </c>
      <c r="AJ607" s="146">
        <f t="shared" si="295"/>
        <v>0</v>
      </c>
      <c r="AK607" s="146">
        <f t="shared" si="295"/>
        <v>0</v>
      </c>
      <c r="AL607" s="146">
        <f t="shared" si="295"/>
        <v>0</v>
      </c>
      <c r="AM607" s="146">
        <f t="shared" si="295"/>
        <v>0</v>
      </c>
      <c r="AN607" s="146">
        <f t="shared" si="295"/>
        <v>0</v>
      </c>
      <c r="AO607" s="146">
        <f t="shared" si="295"/>
        <v>0</v>
      </c>
      <c r="AP607" s="146">
        <f t="shared" si="295"/>
        <v>0</v>
      </c>
      <c r="AQ607" s="146">
        <f t="shared" si="295"/>
        <v>0</v>
      </c>
      <c r="AR607" s="146">
        <f t="shared" si="295"/>
        <v>0</v>
      </c>
      <c r="AS607" s="146">
        <f t="shared" si="295"/>
        <v>0</v>
      </c>
      <c r="AT607" s="146">
        <f t="shared" si="295"/>
        <v>0</v>
      </c>
      <c r="AU607" s="146">
        <f t="shared" si="295"/>
        <v>0</v>
      </c>
      <c r="AV607" s="146">
        <f t="shared" si="295"/>
        <v>0</v>
      </c>
      <c r="AW607" s="146">
        <f t="shared" si="295"/>
        <v>0</v>
      </c>
      <c r="AX607" s="146">
        <f t="shared" si="295"/>
        <v>0</v>
      </c>
      <c r="AY607" s="146">
        <f t="shared" si="295"/>
        <v>0</v>
      </c>
      <c r="AZ607" s="146">
        <f t="shared" si="295"/>
        <v>0.8</v>
      </c>
      <c r="BA607" s="146">
        <f t="shared" si="295"/>
        <v>1</v>
      </c>
      <c r="BB607" s="146">
        <f t="shared" si="295"/>
        <v>1</v>
      </c>
      <c r="BC607" s="146">
        <f t="shared" si="295"/>
        <v>1</v>
      </c>
      <c r="BD607" s="146">
        <f t="shared" si="295"/>
        <v>1</v>
      </c>
      <c r="BE607" s="146">
        <f t="shared" si="296"/>
        <v>1</v>
      </c>
      <c r="BF607" s="146">
        <f t="shared" si="296"/>
        <v>1</v>
      </c>
      <c r="BG607" s="146">
        <f t="shared" si="296"/>
        <v>1</v>
      </c>
      <c r="BH607" s="146">
        <f t="shared" si="296"/>
        <v>1</v>
      </c>
      <c r="BI607" s="146">
        <f t="shared" si="296"/>
        <v>1</v>
      </c>
      <c r="BJ607" s="146">
        <f t="shared" si="296"/>
        <v>1</v>
      </c>
      <c r="BK607" s="146">
        <f t="shared" si="296"/>
        <v>1</v>
      </c>
      <c r="BL607" s="146">
        <f t="shared" si="296"/>
        <v>1</v>
      </c>
      <c r="BM607" s="146">
        <f t="shared" si="296"/>
        <v>1</v>
      </c>
      <c r="BN607" s="146">
        <f t="shared" si="296"/>
        <v>1</v>
      </c>
      <c r="BO607" s="146">
        <f t="shared" si="296"/>
        <v>1</v>
      </c>
    </row>
    <row r="608" spans="1:67" ht="15.75" x14ac:dyDescent="0.25">
      <c r="A608" s="112"/>
      <c r="B608" s="145" t="s">
        <v>1795</v>
      </c>
      <c r="C608" s="145" t="s">
        <v>1796</v>
      </c>
      <c r="D608" s="145" t="s">
        <v>8</v>
      </c>
      <c r="E608" s="224">
        <f>VLOOKUP(B608,'Cuadro Control'!C652:J2538,8,FALSE)</f>
        <v>94303618.549411759</v>
      </c>
      <c r="F608" s="146">
        <f t="shared" si="293"/>
        <v>1.7763397864110998E-2</v>
      </c>
      <c r="G608" s="147">
        <v>46515</v>
      </c>
      <c r="H608" s="147">
        <v>46518</v>
      </c>
      <c r="I608" s="146">
        <f t="shared" si="294"/>
        <v>0</v>
      </c>
      <c r="J608" s="146">
        <f t="shared" si="294"/>
        <v>0</v>
      </c>
      <c r="K608" s="146">
        <f t="shared" si="294"/>
        <v>0</v>
      </c>
      <c r="L608" s="146">
        <f t="shared" si="294"/>
        <v>0</v>
      </c>
      <c r="M608" s="146">
        <f t="shared" si="294"/>
        <v>0</v>
      </c>
      <c r="N608" s="146">
        <f t="shared" si="294"/>
        <v>0</v>
      </c>
      <c r="O608" s="146">
        <f t="shared" si="294"/>
        <v>0</v>
      </c>
      <c r="P608" s="146">
        <f t="shared" si="294"/>
        <v>0</v>
      </c>
      <c r="Q608" s="146">
        <f t="shared" si="294"/>
        <v>0</v>
      </c>
      <c r="R608" s="146">
        <f t="shared" si="294"/>
        <v>0</v>
      </c>
      <c r="S608" s="146">
        <f t="shared" si="294"/>
        <v>0</v>
      </c>
      <c r="T608" s="146">
        <f t="shared" si="294"/>
        <v>0</v>
      </c>
      <c r="U608" s="146">
        <f t="shared" si="294"/>
        <v>0</v>
      </c>
      <c r="V608" s="146">
        <f t="shared" si="294"/>
        <v>0</v>
      </c>
      <c r="W608" s="146">
        <f t="shared" si="294"/>
        <v>0</v>
      </c>
      <c r="X608" s="146">
        <f t="shared" si="294"/>
        <v>0</v>
      </c>
      <c r="Y608" s="146">
        <f t="shared" si="295"/>
        <v>0</v>
      </c>
      <c r="Z608" s="146">
        <f t="shared" si="295"/>
        <v>0</v>
      </c>
      <c r="AA608" s="146">
        <f t="shared" si="295"/>
        <v>0</v>
      </c>
      <c r="AB608" s="146">
        <f t="shared" si="295"/>
        <v>0</v>
      </c>
      <c r="AC608" s="146">
        <f t="shared" si="295"/>
        <v>0</v>
      </c>
      <c r="AD608" s="146">
        <f t="shared" si="295"/>
        <v>0</v>
      </c>
      <c r="AE608" s="146">
        <f t="shared" si="295"/>
        <v>0</v>
      </c>
      <c r="AF608" s="146">
        <f t="shared" si="295"/>
        <v>0</v>
      </c>
      <c r="AG608" s="146">
        <f t="shared" si="295"/>
        <v>0</v>
      </c>
      <c r="AH608" s="146">
        <f t="shared" si="295"/>
        <v>0</v>
      </c>
      <c r="AI608" s="146">
        <f t="shared" si="295"/>
        <v>0</v>
      </c>
      <c r="AJ608" s="146">
        <f t="shared" si="295"/>
        <v>0</v>
      </c>
      <c r="AK608" s="146">
        <f t="shared" si="295"/>
        <v>0</v>
      </c>
      <c r="AL608" s="146">
        <f t="shared" si="295"/>
        <v>0</v>
      </c>
      <c r="AM608" s="146">
        <f t="shared" si="295"/>
        <v>0</v>
      </c>
      <c r="AN608" s="146">
        <f t="shared" si="295"/>
        <v>0</v>
      </c>
      <c r="AO608" s="146">
        <f t="shared" si="295"/>
        <v>0</v>
      </c>
      <c r="AP608" s="146">
        <f t="shared" si="295"/>
        <v>0</v>
      </c>
      <c r="AQ608" s="146">
        <f t="shared" si="295"/>
        <v>0</v>
      </c>
      <c r="AR608" s="146">
        <f t="shared" si="295"/>
        <v>0</v>
      </c>
      <c r="AS608" s="146">
        <f t="shared" si="295"/>
        <v>0</v>
      </c>
      <c r="AT608" s="146">
        <f t="shared" si="295"/>
        <v>0</v>
      </c>
      <c r="AU608" s="146">
        <f t="shared" si="295"/>
        <v>0</v>
      </c>
      <c r="AV608" s="146">
        <f t="shared" si="295"/>
        <v>0</v>
      </c>
      <c r="AW608" s="146">
        <f t="shared" si="295"/>
        <v>0</v>
      </c>
      <c r="AX608" s="146">
        <f t="shared" si="295"/>
        <v>0</v>
      </c>
      <c r="AY608" s="146">
        <f t="shared" si="295"/>
        <v>0</v>
      </c>
      <c r="AZ608" s="146">
        <f t="shared" si="295"/>
        <v>0</v>
      </c>
      <c r="BA608" s="146">
        <f t="shared" si="295"/>
        <v>1</v>
      </c>
      <c r="BB608" s="146">
        <f t="shared" si="295"/>
        <v>1</v>
      </c>
      <c r="BC608" s="146">
        <f t="shared" si="295"/>
        <v>1</v>
      </c>
      <c r="BD608" s="146">
        <f t="shared" si="295"/>
        <v>1</v>
      </c>
      <c r="BE608" s="146">
        <f t="shared" si="296"/>
        <v>1</v>
      </c>
      <c r="BF608" s="146">
        <f t="shared" si="296"/>
        <v>1</v>
      </c>
      <c r="BG608" s="146">
        <f t="shared" si="296"/>
        <v>1</v>
      </c>
      <c r="BH608" s="146">
        <f t="shared" si="296"/>
        <v>1</v>
      </c>
      <c r="BI608" s="146">
        <f t="shared" si="296"/>
        <v>1</v>
      </c>
      <c r="BJ608" s="146">
        <f t="shared" si="296"/>
        <v>1</v>
      </c>
      <c r="BK608" s="146">
        <f t="shared" si="296"/>
        <v>1</v>
      </c>
      <c r="BL608" s="146">
        <f t="shared" si="296"/>
        <v>1</v>
      </c>
      <c r="BM608" s="146">
        <f t="shared" si="296"/>
        <v>1</v>
      </c>
      <c r="BN608" s="146">
        <f t="shared" si="296"/>
        <v>1</v>
      </c>
      <c r="BO608" s="146">
        <f t="shared" si="296"/>
        <v>1</v>
      </c>
    </row>
    <row r="609" spans="1:67" ht="15.75" x14ac:dyDescent="0.25">
      <c r="A609" s="112"/>
      <c r="B609" s="145" t="s">
        <v>1797</v>
      </c>
      <c r="C609" s="145" t="s">
        <v>1798</v>
      </c>
      <c r="D609" s="145" t="s">
        <v>26</v>
      </c>
      <c r="E609" s="224">
        <f>VLOOKUP(B609,'Cuadro Control'!C653:J2539,8,FALSE)</f>
        <v>179436034.15411764</v>
      </c>
      <c r="F609" s="146">
        <f t="shared" si="293"/>
        <v>3.3799272126209236E-2</v>
      </c>
      <c r="G609" s="147">
        <v>46518</v>
      </c>
      <c r="H609" s="147">
        <v>46524</v>
      </c>
      <c r="I609" s="146">
        <f t="shared" si="294"/>
        <v>0</v>
      </c>
      <c r="J609" s="146">
        <f t="shared" si="294"/>
        <v>0</v>
      </c>
      <c r="K609" s="146">
        <f t="shared" si="294"/>
        <v>0</v>
      </c>
      <c r="L609" s="146">
        <f t="shared" si="294"/>
        <v>0</v>
      </c>
      <c r="M609" s="146">
        <f t="shared" si="294"/>
        <v>0</v>
      </c>
      <c r="N609" s="146">
        <f t="shared" si="294"/>
        <v>0</v>
      </c>
      <c r="O609" s="146">
        <f t="shared" si="294"/>
        <v>0</v>
      </c>
      <c r="P609" s="146">
        <f t="shared" si="294"/>
        <v>0</v>
      </c>
      <c r="Q609" s="146">
        <f t="shared" si="294"/>
        <v>0</v>
      </c>
      <c r="R609" s="146">
        <f t="shared" si="294"/>
        <v>0</v>
      </c>
      <c r="S609" s="146">
        <f t="shared" si="294"/>
        <v>0</v>
      </c>
      <c r="T609" s="146">
        <f t="shared" si="294"/>
        <v>0</v>
      </c>
      <c r="U609" s="146">
        <f t="shared" si="294"/>
        <v>0</v>
      </c>
      <c r="V609" s="146">
        <f t="shared" si="294"/>
        <v>0</v>
      </c>
      <c r="W609" s="146">
        <f t="shared" si="294"/>
        <v>0</v>
      </c>
      <c r="X609" s="146">
        <f t="shared" si="294"/>
        <v>0</v>
      </c>
      <c r="Y609" s="146">
        <f t="shared" si="295"/>
        <v>0</v>
      </c>
      <c r="Z609" s="146">
        <f t="shared" si="295"/>
        <v>0</v>
      </c>
      <c r="AA609" s="146">
        <f t="shared" si="295"/>
        <v>0</v>
      </c>
      <c r="AB609" s="146">
        <f t="shared" si="295"/>
        <v>0</v>
      </c>
      <c r="AC609" s="146">
        <f t="shared" si="295"/>
        <v>0</v>
      </c>
      <c r="AD609" s="146">
        <f t="shared" si="295"/>
        <v>0</v>
      </c>
      <c r="AE609" s="146">
        <f t="shared" si="295"/>
        <v>0</v>
      </c>
      <c r="AF609" s="146">
        <f t="shared" si="295"/>
        <v>0</v>
      </c>
      <c r="AG609" s="146">
        <f t="shared" si="295"/>
        <v>0</v>
      </c>
      <c r="AH609" s="146">
        <f t="shared" si="295"/>
        <v>0</v>
      </c>
      <c r="AI609" s="146">
        <f t="shared" si="295"/>
        <v>0</v>
      </c>
      <c r="AJ609" s="146">
        <f t="shared" si="295"/>
        <v>0</v>
      </c>
      <c r="AK609" s="146">
        <f t="shared" si="295"/>
        <v>0</v>
      </c>
      <c r="AL609" s="146">
        <f t="shared" si="295"/>
        <v>0</v>
      </c>
      <c r="AM609" s="146">
        <f t="shared" si="295"/>
        <v>0</v>
      </c>
      <c r="AN609" s="146">
        <f t="shared" si="295"/>
        <v>0</v>
      </c>
      <c r="AO609" s="146">
        <f t="shared" si="295"/>
        <v>0</v>
      </c>
      <c r="AP609" s="146">
        <f t="shared" si="295"/>
        <v>0</v>
      </c>
      <c r="AQ609" s="146">
        <f t="shared" si="295"/>
        <v>0</v>
      </c>
      <c r="AR609" s="146">
        <f t="shared" si="295"/>
        <v>0</v>
      </c>
      <c r="AS609" s="146">
        <f t="shared" si="295"/>
        <v>0</v>
      </c>
      <c r="AT609" s="146">
        <f t="shared" si="295"/>
        <v>0</v>
      </c>
      <c r="AU609" s="146">
        <f t="shared" si="295"/>
        <v>0</v>
      </c>
      <c r="AV609" s="146">
        <f t="shared" si="295"/>
        <v>0</v>
      </c>
      <c r="AW609" s="146">
        <f t="shared" si="295"/>
        <v>0</v>
      </c>
      <c r="AX609" s="146">
        <f t="shared" si="295"/>
        <v>0</v>
      </c>
      <c r="AY609" s="146">
        <f t="shared" si="295"/>
        <v>0</v>
      </c>
      <c r="AZ609" s="146">
        <f t="shared" si="295"/>
        <v>0</v>
      </c>
      <c r="BA609" s="146">
        <f t="shared" si="295"/>
        <v>0.5714285714285714</v>
      </c>
      <c r="BB609" s="146">
        <f t="shared" si="295"/>
        <v>1</v>
      </c>
      <c r="BC609" s="146">
        <f t="shared" si="295"/>
        <v>1</v>
      </c>
      <c r="BD609" s="146">
        <f t="shared" si="295"/>
        <v>1</v>
      </c>
      <c r="BE609" s="146">
        <f t="shared" si="296"/>
        <v>1</v>
      </c>
      <c r="BF609" s="146">
        <f t="shared" si="296"/>
        <v>1</v>
      </c>
      <c r="BG609" s="146">
        <f t="shared" si="296"/>
        <v>1</v>
      </c>
      <c r="BH609" s="146">
        <f t="shared" si="296"/>
        <v>1</v>
      </c>
      <c r="BI609" s="146">
        <f t="shared" si="296"/>
        <v>1</v>
      </c>
      <c r="BJ609" s="146">
        <f t="shared" si="296"/>
        <v>1</v>
      </c>
      <c r="BK609" s="146">
        <f t="shared" si="296"/>
        <v>1</v>
      </c>
      <c r="BL609" s="146">
        <f t="shared" si="296"/>
        <v>1</v>
      </c>
      <c r="BM609" s="146">
        <f t="shared" si="296"/>
        <v>1</v>
      </c>
      <c r="BN609" s="146">
        <f t="shared" si="296"/>
        <v>1</v>
      </c>
      <c r="BO609" s="146">
        <f t="shared" si="296"/>
        <v>1</v>
      </c>
    </row>
    <row r="610" spans="1:67" ht="15.75" x14ac:dyDescent="0.25">
      <c r="A610" s="112"/>
      <c r="B610" s="145" t="s">
        <v>1799</v>
      </c>
      <c r="C610" s="145" t="s">
        <v>1800</v>
      </c>
      <c r="D610" s="145" t="s">
        <v>730</v>
      </c>
      <c r="E610" s="224">
        <f>VLOOKUP(B610,'Cuadro Control'!C654:J2540,8,FALSE)</f>
        <v>1212623361.2117648</v>
      </c>
      <c r="F610" s="146">
        <f t="shared" si="293"/>
        <v>0.22841447185013161</v>
      </c>
      <c r="G610" s="147">
        <v>46524</v>
      </c>
      <c r="H610" s="147">
        <v>46540</v>
      </c>
      <c r="I610" s="146">
        <f t="shared" si="294"/>
        <v>0</v>
      </c>
      <c r="J610" s="146">
        <f t="shared" si="294"/>
        <v>0</v>
      </c>
      <c r="K610" s="146">
        <f t="shared" si="294"/>
        <v>0</v>
      </c>
      <c r="L610" s="146">
        <f t="shared" si="294"/>
        <v>0</v>
      </c>
      <c r="M610" s="146">
        <f t="shared" si="294"/>
        <v>0</v>
      </c>
      <c r="N610" s="146">
        <f t="shared" si="294"/>
        <v>0</v>
      </c>
      <c r="O610" s="146">
        <f t="shared" si="294"/>
        <v>0</v>
      </c>
      <c r="P610" s="146">
        <f t="shared" si="294"/>
        <v>0</v>
      </c>
      <c r="Q610" s="146">
        <f t="shared" si="294"/>
        <v>0</v>
      </c>
      <c r="R610" s="146">
        <f t="shared" si="294"/>
        <v>0</v>
      </c>
      <c r="S610" s="146">
        <f t="shared" si="294"/>
        <v>0</v>
      </c>
      <c r="T610" s="146">
        <f t="shared" si="294"/>
        <v>0</v>
      </c>
      <c r="U610" s="146">
        <f t="shared" si="294"/>
        <v>0</v>
      </c>
      <c r="V610" s="146">
        <f t="shared" si="294"/>
        <v>0</v>
      </c>
      <c r="W610" s="146">
        <f t="shared" si="294"/>
        <v>0</v>
      </c>
      <c r="X610" s="146">
        <f t="shared" si="294"/>
        <v>0</v>
      </c>
      <c r="Y610" s="146">
        <f t="shared" si="295"/>
        <v>0</v>
      </c>
      <c r="Z610" s="146">
        <f t="shared" si="295"/>
        <v>0</v>
      </c>
      <c r="AA610" s="146">
        <f t="shared" si="295"/>
        <v>0</v>
      </c>
      <c r="AB610" s="146">
        <f t="shared" si="295"/>
        <v>0</v>
      </c>
      <c r="AC610" s="146">
        <f t="shared" si="295"/>
        <v>0</v>
      </c>
      <c r="AD610" s="146">
        <f t="shared" si="295"/>
        <v>0</v>
      </c>
      <c r="AE610" s="146">
        <f t="shared" si="295"/>
        <v>0</v>
      </c>
      <c r="AF610" s="146">
        <f t="shared" si="295"/>
        <v>0</v>
      </c>
      <c r="AG610" s="146">
        <f t="shared" si="295"/>
        <v>0</v>
      </c>
      <c r="AH610" s="146">
        <f t="shared" si="295"/>
        <v>0</v>
      </c>
      <c r="AI610" s="146">
        <f t="shared" si="295"/>
        <v>0</v>
      </c>
      <c r="AJ610" s="146">
        <f t="shared" si="295"/>
        <v>0</v>
      </c>
      <c r="AK610" s="146">
        <f t="shared" si="295"/>
        <v>0</v>
      </c>
      <c r="AL610" s="146">
        <f t="shared" si="295"/>
        <v>0</v>
      </c>
      <c r="AM610" s="146">
        <f t="shared" si="295"/>
        <v>0</v>
      </c>
      <c r="AN610" s="146">
        <f t="shared" si="295"/>
        <v>0</v>
      </c>
      <c r="AO610" s="146">
        <f t="shared" si="295"/>
        <v>0</v>
      </c>
      <c r="AP610" s="146">
        <f t="shared" si="295"/>
        <v>0</v>
      </c>
      <c r="AQ610" s="146">
        <f t="shared" si="295"/>
        <v>0</v>
      </c>
      <c r="AR610" s="146">
        <f t="shared" si="295"/>
        <v>0</v>
      </c>
      <c r="AS610" s="146">
        <f t="shared" si="295"/>
        <v>0</v>
      </c>
      <c r="AT610" s="146">
        <f t="shared" si="295"/>
        <v>0</v>
      </c>
      <c r="AU610" s="146">
        <f t="shared" si="295"/>
        <v>0</v>
      </c>
      <c r="AV610" s="146">
        <f t="shared" si="295"/>
        <v>0</v>
      </c>
      <c r="AW610" s="146">
        <f t="shared" si="295"/>
        <v>0</v>
      </c>
      <c r="AX610" s="146">
        <f t="shared" si="295"/>
        <v>0</v>
      </c>
      <c r="AY610" s="146">
        <f t="shared" si="295"/>
        <v>0</v>
      </c>
      <c r="AZ610" s="146">
        <f t="shared" si="295"/>
        <v>0</v>
      </c>
      <c r="BA610" s="146">
        <f t="shared" si="295"/>
        <v>0</v>
      </c>
      <c r="BB610" s="146">
        <f t="shared" si="295"/>
        <v>0.29411764705882354</v>
      </c>
      <c r="BC610" s="146">
        <f t="shared" si="295"/>
        <v>0.70588235294117652</v>
      </c>
      <c r="BD610" s="146">
        <f t="shared" si="295"/>
        <v>1</v>
      </c>
      <c r="BE610" s="146">
        <f t="shared" si="296"/>
        <v>1</v>
      </c>
      <c r="BF610" s="146">
        <f t="shared" si="296"/>
        <v>1</v>
      </c>
      <c r="BG610" s="146">
        <f t="shared" si="296"/>
        <v>1</v>
      </c>
      <c r="BH610" s="146">
        <f t="shared" si="296"/>
        <v>1</v>
      </c>
      <c r="BI610" s="146">
        <f t="shared" si="296"/>
        <v>1</v>
      </c>
      <c r="BJ610" s="146">
        <f t="shared" si="296"/>
        <v>1</v>
      </c>
      <c r="BK610" s="146">
        <f t="shared" si="296"/>
        <v>1</v>
      </c>
      <c r="BL610" s="146">
        <f t="shared" si="296"/>
        <v>1</v>
      </c>
      <c r="BM610" s="146">
        <f t="shared" si="296"/>
        <v>1</v>
      </c>
      <c r="BN610" s="146">
        <f t="shared" si="296"/>
        <v>1</v>
      </c>
      <c r="BO610" s="146">
        <f t="shared" si="296"/>
        <v>1</v>
      </c>
    </row>
    <row r="611" spans="1:67" ht="15.75" x14ac:dyDescent="0.25">
      <c r="A611" s="112"/>
      <c r="B611" s="145" t="s">
        <v>1801</v>
      </c>
      <c r="C611" s="145" t="s">
        <v>1802</v>
      </c>
      <c r="D611" s="145" t="s">
        <v>6</v>
      </c>
      <c r="E611" s="224">
        <f>VLOOKUP(B611,'Cuadro Control'!C655:J2541,8,FALSE)</f>
        <v>0</v>
      </c>
      <c r="F611" s="146">
        <f t="shared" si="293"/>
        <v>0</v>
      </c>
      <c r="G611" s="147">
        <v>46554</v>
      </c>
      <c r="H611" s="147">
        <v>46557</v>
      </c>
      <c r="I611" s="146">
        <f t="shared" si="294"/>
        <v>0</v>
      </c>
      <c r="J611" s="146">
        <f t="shared" si="294"/>
        <v>0</v>
      </c>
      <c r="K611" s="146">
        <f t="shared" si="294"/>
        <v>0</v>
      </c>
      <c r="L611" s="146">
        <f t="shared" si="294"/>
        <v>0</v>
      </c>
      <c r="M611" s="146">
        <f t="shared" si="294"/>
        <v>0</v>
      </c>
      <c r="N611" s="146">
        <f t="shared" si="294"/>
        <v>0</v>
      </c>
      <c r="O611" s="146">
        <f t="shared" si="294"/>
        <v>0</v>
      </c>
      <c r="P611" s="146">
        <f t="shared" si="294"/>
        <v>0</v>
      </c>
      <c r="Q611" s="146">
        <f t="shared" si="294"/>
        <v>0</v>
      </c>
      <c r="R611" s="146">
        <f t="shared" si="294"/>
        <v>0</v>
      </c>
      <c r="S611" s="146">
        <f t="shared" si="294"/>
        <v>0</v>
      </c>
      <c r="T611" s="146">
        <f t="shared" si="294"/>
        <v>0</v>
      </c>
      <c r="U611" s="146">
        <f t="shared" si="294"/>
        <v>0</v>
      </c>
      <c r="V611" s="146">
        <f t="shared" si="294"/>
        <v>0</v>
      </c>
      <c r="W611" s="146">
        <f t="shared" si="294"/>
        <v>0</v>
      </c>
      <c r="X611" s="146">
        <f t="shared" si="294"/>
        <v>0</v>
      </c>
      <c r="Y611" s="146">
        <f t="shared" si="295"/>
        <v>0</v>
      </c>
      <c r="Z611" s="146">
        <f t="shared" si="295"/>
        <v>0</v>
      </c>
      <c r="AA611" s="146">
        <f t="shared" si="295"/>
        <v>0</v>
      </c>
      <c r="AB611" s="146">
        <f t="shared" si="295"/>
        <v>0</v>
      </c>
      <c r="AC611" s="146">
        <f t="shared" si="295"/>
        <v>0</v>
      </c>
      <c r="AD611" s="146">
        <f t="shared" si="295"/>
        <v>0</v>
      </c>
      <c r="AE611" s="146">
        <f t="shared" si="295"/>
        <v>0</v>
      </c>
      <c r="AF611" s="146">
        <f t="shared" si="295"/>
        <v>0</v>
      </c>
      <c r="AG611" s="146">
        <f t="shared" si="295"/>
        <v>0</v>
      </c>
      <c r="AH611" s="146">
        <f t="shared" si="295"/>
        <v>0</v>
      </c>
      <c r="AI611" s="146">
        <f t="shared" si="295"/>
        <v>0</v>
      </c>
      <c r="AJ611" s="146">
        <f t="shared" si="295"/>
        <v>0</v>
      </c>
      <c r="AK611" s="146">
        <f t="shared" si="295"/>
        <v>0</v>
      </c>
      <c r="AL611" s="146">
        <f t="shared" si="295"/>
        <v>0</v>
      </c>
      <c r="AM611" s="146">
        <f t="shared" si="295"/>
        <v>0</v>
      </c>
      <c r="AN611" s="146">
        <f t="shared" si="295"/>
        <v>0</v>
      </c>
      <c r="AO611" s="146">
        <f t="shared" si="295"/>
        <v>0</v>
      </c>
      <c r="AP611" s="146">
        <f t="shared" si="295"/>
        <v>0</v>
      </c>
      <c r="AQ611" s="146">
        <f t="shared" si="295"/>
        <v>0</v>
      </c>
      <c r="AR611" s="146">
        <f t="shared" si="295"/>
        <v>0</v>
      </c>
      <c r="AS611" s="146">
        <f t="shared" si="295"/>
        <v>0</v>
      </c>
      <c r="AT611" s="146">
        <f t="shared" si="295"/>
        <v>0</v>
      </c>
      <c r="AU611" s="146">
        <f t="shared" si="295"/>
        <v>0</v>
      </c>
      <c r="AV611" s="146">
        <f t="shared" si="295"/>
        <v>0</v>
      </c>
      <c r="AW611" s="146">
        <f t="shared" si="295"/>
        <v>0</v>
      </c>
      <c r="AX611" s="146">
        <f t="shared" si="295"/>
        <v>0</v>
      </c>
      <c r="AY611" s="146">
        <f t="shared" si="295"/>
        <v>0</v>
      </c>
      <c r="AZ611" s="146">
        <f t="shared" si="295"/>
        <v>0</v>
      </c>
      <c r="BA611" s="146">
        <f t="shared" si="295"/>
        <v>0</v>
      </c>
      <c r="BB611" s="146">
        <f t="shared" si="295"/>
        <v>0</v>
      </c>
      <c r="BC611" s="146">
        <f t="shared" si="295"/>
        <v>0</v>
      </c>
      <c r="BD611" s="146">
        <f t="shared" ref="BD611:BO618" si="297">IF($G611=0,0,IF(BD$6&lt;$G611,0,IF(BD$6&gt;$H611,1,(BD$6-$G611+1)/($H611-$G611+1))))</f>
        <v>0</v>
      </c>
      <c r="BE611" s="146">
        <f t="shared" si="297"/>
        <v>0</v>
      </c>
      <c r="BF611" s="146">
        <f t="shared" si="297"/>
        <v>0.75</v>
      </c>
      <c r="BG611" s="146">
        <f t="shared" si="297"/>
        <v>1</v>
      </c>
      <c r="BH611" s="146">
        <f t="shared" si="297"/>
        <v>1</v>
      </c>
      <c r="BI611" s="146">
        <f t="shared" si="297"/>
        <v>1</v>
      </c>
      <c r="BJ611" s="146">
        <f t="shared" si="297"/>
        <v>1</v>
      </c>
      <c r="BK611" s="146">
        <f t="shared" si="297"/>
        <v>1</v>
      </c>
      <c r="BL611" s="146">
        <f t="shared" si="297"/>
        <v>1</v>
      </c>
      <c r="BM611" s="146">
        <f t="shared" si="297"/>
        <v>1</v>
      </c>
      <c r="BN611" s="146">
        <f t="shared" si="297"/>
        <v>1</v>
      </c>
      <c r="BO611" s="146">
        <f t="shared" si="297"/>
        <v>1</v>
      </c>
    </row>
    <row r="612" spans="1:67" ht="31.5" x14ac:dyDescent="0.25">
      <c r="A612" s="112"/>
      <c r="B612" s="148" t="s">
        <v>1803</v>
      </c>
      <c r="C612" s="148" t="s">
        <v>1804</v>
      </c>
      <c r="D612" s="148" t="s">
        <v>3</v>
      </c>
      <c r="E612" s="225">
        <f>VLOOKUP(B612,'Cuadro Control'!C656:J2542,8,FALSE)</f>
        <v>0</v>
      </c>
      <c r="F612" s="149">
        <f t="shared" si="293"/>
        <v>0</v>
      </c>
      <c r="G612" s="150">
        <v>46557</v>
      </c>
      <c r="H612" s="150">
        <v>46557</v>
      </c>
      <c r="I612" s="149">
        <f t="shared" si="294"/>
        <v>0</v>
      </c>
      <c r="J612" s="149">
        <f t="shared" si="294"/>
        <v>0</v>
      </c>
      <c r="K612" s="149">
        <f t="shared" si="294"/>
        <v>0</v>
      </c>
      <c r="L612" s="149">
        <f t="shared" si="294"/>
        <v>0</v>
      </c>
      <c r="M612" s="149">
        <f t="shared" si="294"/>
        <v>0</v>
      </c>
      <c r="N612" s="149">
        <f t="shared" si="294"/>
        <v>0</v>
      </c>
      <c r="O612" s="149">
        <f t="shared" si="294"/>
        <v>0</v>
      </c>
      <c r="P612" s="149">
        <f t="shared" si="294"/>
        <v>0</v>
      </c>
      <c r="Q612" s="149">
        <f t="shared" si="294"/>
        <v>0</v>
      </c>
      <c r="R612" s="149">
        <f t="shared" si="294"/>
        <v>0</v>
      </c>
      <c r="S612" s="149">
        <f t="shared" si="294"/>
        <v>0</v>
      </c>
      <c r="T612" s="149">
        <f t="shared" si="294"/>
        <v>0</v>
      </c>
      <c r="U612" s="149">
        <f t="shared" si="294"/>
        <v>0</v>
      </c>
      <c r="V612" s="149">
        <f t="shared" si="294"/>
        <v>0</v>
      </c>
      <c r="W612" s="149">
        <f t="shared" si="294"/>
        <v>0</v>
      </c>
      <c r="X612" s="149">
        <f t="shared" si="294"/>
        <v>0</v>
      </c>
      <c r="Y612" s="149">
        <f t="shared" ref="Y612:BD618" si="298">IF($G612=0,0,IF(Y$6&lt;$G612,0,IF(Y$6&gt;$H612,1,(Y$6-$G612+1)/($H612-$G612+1))))</f>
        <v>0</v>
      </c>
      <c r="Z612" s="149">
        <f t="shared" si="298"/>
        <v>0</v>
      </c>
      <c r="AA612" s="149">
        <f t="shared" si="298"/>
        <v>0</v>
      </c>
      <c r="AB612" s="149">
        <f t="shared" si="298"/>
        <v>0</v>
      </c>
      <c r="AC612" s="149">
        <f t="shared" si="298"/>
        <v>0</v>
      </c>
      <c r="AD612" s="149">
        <f t="shared" si="298"/>
        <v>0</v>
      </c>
      <c r="AE612" s="149">
        <f t="shared" si="298"/>
        <v>0</v>
      </c>
      <c r="AF612" s="149">
        <f t="shared" si="298"/>
        <v>0</v>
      </c>
      <c r="AG612" s="149">
        <f t="shared" si="298"/>
        <v>0</v>
      </c>
      <c r="AH612" s="149">
        <f t="shared" si="298"/>
        <v>0</v>
      </c>
      <c r="AI612" s="149">
        <f t="shared" si="298"/>
        <v>0</v>
      </c>
      <c r="AJ612" s="149">
        <f t="shared" si="298"/>
        <v>0</v>
      </c>
      <c r="AK612" s="149">
        <f t="shared" si="298"/>
        <v>0</v>
      </c>
      <c r="AL612" s="149">
        <f t="shared" si="298"/>
        <v>0</v>
      </c>
      <c r="AM612" s="149">
        <f t="shared" si="298"/>
        <v>0</v>
      </c>
      <c r="AN612" s="149">
        <f t="shared" si="298"/>
        <v>0</v>
      </c>
      <c r="AO612" s="149">
        <f t="shared" si="298"/>
        <v>0</v>
      </c>
      <c r="AP612" s="149">
        <f t="shared" si="298"/>
        <v>0</v>
      </c>
      <c r="AQ612" s="149">
        <f t="shared" si="298"/>
        <v>0</v>
      </c>
      <c r="AR612" s="149">
        <f t="shared" si="298"/>
        <v>0</v>
      </c>
      <c r="AS612" s="149">
        <f t="shared" si="298"/>
        <v>0</v>
      </c>
      <c r="AT612" s="149">
        <f t="shared" si="298"/>
        <v>0</v>
      </c>
      <c r="AU612" s="149">
        <f t="shared" si="298"/>
        <v>0</v>
      </c>
      <c r="AV612" s="149">
        <f t="shared" si="298"/>
        <v>0</v>
      </c>
      <c r="AW612" s="149">
        <f t="shared" si="298"/>
        <v>0</v>
      </c>
      <c r="AX612" s="149">
        <f t="shared" si="298"/>
        <v>0</v>
      </c>
      <c r="AY612" s="149">
        <f t="shared" si="298"/>
        <v>0</v>
      </c>
      <c r="AZ612" s="149">
        <f t="shared" si="298"/>
        <v>0</v>
      </c>
      <c r="BA612" s="149">
        <f t="shared" si="298"/>
        <v>0</v>
      </c>
      <c r="BB612" s="149">
        <f t="shared" si="298"/>
        <v>0</v>
      </c>
      <c r="BC612" s="149">
        <f t="shared" si="298"/>
        <v>0</v>
      </c>
      <c r="BD612" s="149">
        <f t="shared" si="298"/>
        <v>0</v>
      </c>
      <c r="BE612" s="149">
        <f t="shared" si="297"/>
        <v>0</v>
      </c>
      <c r="BF612" s="149">
        <f t="shared" si="297"/>
        <v>0</v>
      </c>
      <c r="BG612" s="149">
        <f t="shared" si="297"/>
        <v>1</v>
      </c>
      <c r="BH612" s="149">
        <f t="shared" si="297"/>
        <v>1</v>
      </c>
      <c r="BI612" s="149">
        <f t="shared" si="297"/>
        <v>1</v>
      </c>
      <c r="BJ612" s="149">
        <f t="shared" si="297"/>
        <v>1</v>
      </c>
      <c r="BK612" s="149">
        <f t="shared" si="297"/>
        <v>1</v>
      </c>
      <c r="BL612" s="149">
        <f t="shared" si="297"/>
        <v>1</v>
      </c>
      <c r="BM612" s="149">
        <f t="shared" si="297"/>
        <v>1</v>
      </c>
      <c r="BN612" s="149">
        <f t="shared" si="297"/>
        <v>1</v>
      </c>
      <c r="BO612" s="149">
        <f t="shared" si="297"/>
        <v>1</v>
      </c>
    </row>
    <row r="613" spans="1:67" ht="15.75" x14ac:dyDescent="0.25">
      <c r="A613" s="112"/>
      <c r="B613" s="145" t="s">
        <v>1805</v>
      </c>
      <c r="C613" s="145" t="s">
        <v>1806</v>
      </c>
      <c r="D613" s="145" t="s">
        <v>8</v>
      </c>
      <c r="E613" s="224">
        <f>VLOOKUP(B613,'Cuadro Control'!C657:J2543,8,FALSE)</f>
        <v>1230815225.9452939</v>
      </c>
      <c r="F613" s="146">
        <f t="shared" si="293"/>
        <v>0.2318411625341423</v>
      </c>
      <c r="G613" s="147">
        <v>46557</v>
      </c>
      <c r="H613" s="147">
        <v>46559</v>
      </c>
      <c r="I613" s="146">
        <f t="shared" si="294"/>
        <v>0</v>
      </c>
      <c r="J613" s="146">
        <f t="shared" si="294"/>
        <v>0</v>
      </c>
      <c r="K613" s="146">
        <f t="shared" si="294"/>
        <v>0</v>
      </c>
      <c r="L613" s="146">
        <f t="shared" si="294"/>
        <v>0</v>
      </c>
      <c r="M613" s="146">
        <f t="shared" si="294"/>
        <v>0</v>
      </c>
      <c r="N613" s="146">
        <f t="shared" si="294"/>
        <v>0</v>
      </c>
      <c r="O613" s="146">
        <f t="shared" si="294"/>
        <v>0</v>
      </c>
      <c r="P613" s="146">
        <f t="shared" si="294"/>
        <v>0</v>
      </c>
      <c r="Q613" s="146">
        <f t="shared" si="294"/>
        <v>0</v>
      </c>
      <c r="R613" s="146">
        <f t="shared" si="294"/>
        <v>0</v>
      </c>
      <c r="S613" s="146">
        <f t="shared" si="294"/>
        <v>0</v>
      </c>
      <c r="T613" s="146">
        <f t="shared" si="294"/>
        <v>0</v>
      </c>
      <c r="U613" s="146">
        <f t="shared" si="294"/>
        <v>0</v>
      </c>
      <c r="V613" s="146">
        <f t="shared" si="294"/>
        <v>0</v>
      </c>
      <c r="W613" s="146">
        <f t="shared" si="294"/>
        <v>0</v>
      </c>
      <c r="X613" s="146">
        <f t="shared" si="294"/>
        <v>0</v>
      </c>
      <c r="Y613" s="146">
        <f t="shared" si="298"/>
        <v>0</v>
      </c>
      <c r="Z613" s="146">
        <f t="shared" si="298"/>
        <v>0</v>
      </c>
      <c r="AA613" s="146">
        <f t="shared" si="298"/>
        <v>0</v>
      </c>
      <c r="AB613" s="146">
        <f t="shared" si="298"/>
        <v>0</v>
      </c>
      <c r="AC613" s="146">
        <f t="shared" si="298"/>
        <v>0</v>
      </c>
      <c r="AD613" s="146">
        <f t="shared" si="298"/>
        <v>0</v>
      </c>
      <c r="AE613" s="146">
        <f t="shared" si="298"/>
        <v>0</v>
      </c>
      <c r="AF613" s="146">
        <f t="shared" si="298"/>
        <v>0</v>
      </c>
      <c r="AG613" s="146">
        <f t="shared" si="298"/>
        <v>0</v>
      </c>
      <c r="AH613" s="146">
        <f t="shared" si="298"/>
        <v>0</v>
      </c>
      <c r="AI613" s="146">
        <f t="shared" si="298"/>
        <v>0</v>
      </c>
      <c r="AJ613" s="146">
        <f t="shared" si="298"/>
        <v>0</v>
      </c>
      <c r="AK613" s="146">
        <f t="shared" si="298"/>
        <v>0</v>
      </c>
      <c r="AL613" s="146">
        <f t="shared" si="298"/>
        <v>0</v>
      </c>
      <c r="AM613" s="146">
        <f t="shared" si="298"/>
        <v>0</v>
      </c>
      <c r="AN613" s="146">
        <f t="shared" si="298"/>
        <v>0</v>
      </c>
      <c r="AO613" s="146">
        <f t="shared" si="298"/>
        <v>0</v>
      </c>
      <c r="AP613" s="146">
        <f t="shared" si="298"/>
        <v>0</v>
      </c>
      <c r="AQ613" s="146">
        <f t="shared" si="298"/>
        <v>0</v>
      </c>
      <c r="AR613" s="146">
        <f t="shared" si="298"/>
        <v>0</v>
      </c>
      <c r="AS613" s="146">
        <f t="shared" si="298"/>
        <v>0</v>
      </c>
      <c r="AT613" s="146">
        <f t="shared" si="298"/>
        <v>0</v>
      </c>
      <c r="AU613" s="146">
        <f t="shared" si="298"/>
        <v>0</v>
      </c>
      <c r="AV613" s="146">
        <f t="shared" si="298"/>
        <v>0</v>
      </c>
      <c r="AW613" s="146">
        <f t="shared" si="298"/>
        <v>0</v>
      </c>
      <c r="AX613" s="146">
        <f t="shared" si="298"/>
        <v>0</v>
      </c>
      <c r="AY613" s="146">
        <f t="shared" si="298"/>
        <v>0</v>
      </c>
      <c r="AZ613" s="146">
        <f t="shared" si="298"/>
        <v>0</v>
      </c>
      <c r="BA613" s="146">
        <f t="shared" si="298"/>
        <v>0</v>
      </c>
      <c r="BB613" s="146">
        <f t="shared" si="298"/>
        <v>0</v>
      </c>
      <c r="BC613" s="146">
        <f t="shared" si="298"/>
        <v>0</v>
      </c>
      <c r="BD613" s="146">
        <f t="shared" si="298"/>
        <v>0</v>
      </c>
      <c r="BE613" s="146">
        <f t="shared" si="297"/>
        <v>0</v>
      </c>
      <c r="BF613" s="146">
        <f t="shared" si="297"/>
        <v>0</v>
      </c>
      <c r="BG613" s="146">
        <f t="shared" si="297"/>
        <v>1</v>
      </c>
      <c r="BH613" s="146">
        <f t="shared" si="297"/>
        <v>1</v>
      </c>
      <c r="BI613" s="146">
        <f t="shared" si="297"/>
        <v>1</v>
      </c>
      <c r="BJ613" s="146">
        <f t="shared" si="297"/>
        <v>1</v>
      </c>
      <c r="BK613" s="146">
        <f t="shared" si="297"/>
        <v>1</v>
      </c>
      <c r="BL613" s="146">
        <f t="shared" si="297"/>
        <v>1</v>
      </c>
      <c r="BM613" s="146">
        <f t="shared" si="297"/>
        <v>1</v>
      </c>
      <c r="BN613" s="146">
        <f t="shared" si="297"/>
        <v>1</v>
      </c>
      <c r="BO613" s="146">
        <f t="shared" si="297"/>
        <v>1</v>
      </c>
    </row>
    <row r="614" spans="1:67" ht="15.75" x14ac:dyDescent="0.25">
      <c r="A614" s="112"/>
      <c r="B614" s="145" t="s">
        <v>1807</v>
      </c>
      <c r="C614" s="145" t="s">
        <v>1808</v>
      </c>
      <c r="D614" s="145" t="s">
        <v>26</v>
      </c>
      <c r="E614" s="224">
        <f>VLOOKUP(B614,'Cuadro Control'!C658:J2544,8,FALSE)</f>
        <v>0</v>
      </c>
      <c r="F614" s="146">
        <f t="shared" si="293"/>
        <v>0</v>
      </c>
      <c r="G614" s="147">
        <v>46559</v>
      </c>
      <c r="H614" s="147">
        <v>46566</v>
      </c>
      <c r="I614" s="146">
        <f t="shared" si="294"/>
        <v>0</v>
      </c>
      <c r="J614" s="146">
        <f t="shared" si="294"/>
        <v>0</v>
      </c>
      <c r="K614" s="146">
        <f t="shared" si="294"/>
        <v>0</v>
      </c>
      <c r="L614" s="146">
        <f t="shared" si="294"/>
        <v>0</v>
      </c>
      <c r="M614" s="146">
        <f t="shared" si="294"/>
        <v>0</v>
      </c>
      <c r="N614" s="146">
        <f t="shared" si="294"/>
        <v>0</v>
      </c>
      <c r="O614" s="146">
        <f t="shared" si="294"/>
        <v>0</v>
      </c>
      <c r="P614" s="146">
        <f t="shared" si="294"/>
        <v>0</v>
      </c>
      <c r="Q614" s="146">
        <f t="shared" si="294"/>
        <v>0</v>
      </c>
      <c r="R614" s="146">
        <f t="shared" si="294"/>
        <v>0</v>
      </c>
      <c r="S614" s="146">
        <f t="shared" si="294"/>
        <v>0</v>
      </c>
      <c r="T614" s="146">
        <f t="shared" si="294"/>
        <v>0</v>
      </c>
      <c r="U614" s="146">
        <f t="shared" si="294"/>
        <v>0</v>
      </c>
      <c r="V614" s="146">
        <f t="shared" si="294"/>
        <v>0</v>
      </c>
      <c r="W614" s="146">
        <f t="shared" si="294"/>
        <v>0</v>
      </c>
      <c r="X614" s="146">
        <f t="shared" si="294"/>
        <v>0</v>
      </c>
      <c r="Y614" s="146">
        <f t="shared" si="298"/>
        <v>0</v>
      </c>
      <c r="Z614" s="146">
        <f t="shared" si="298"/>
        <v>0</v>
      </c>
      <c r="AA614" s="146">
        <f t="shared" si="298"/>
        <v>0</v>
      </c>
      <c r="AB614" s="146">
        <f t="shared" si="298"/>
        <v>0</v>
      </c>
      <c r="AC614" s="146">
        <f t="shared" si="298"/>
        <v>0</v>
      </c>
      <c r="AD614" s="146">
        <f t="shared" si="298"/>
        <v>0</v>
      </c>
      <c r="AE614" s="146">
        <f t="shared" si="298"/>
        <v>0</v>
      </c>
      <c r="AF614" s="146">
        <f t="shared" si="298"/>
        <v>0</v>
      </c>
      <c r="AG614" s="146">
        <f t="shared" si="298"/>
        <v>0</v>
      </c>
      <c r="AH614" s="146">
        <f t="shared" si="298"/>
        <v>0</v>
      </c>
      <c r="AI614" s="146">
        <f t="shared" si="298"/>
        <v>0</v>
      </c>
      <c r="AJ614" s="146">
        <f t="shared" si="298"/>
        <v>0</v>
      </c>
      <c r="AK614" s="146">
        <f t="shared" si="298"/>
        <v>0</v>
      </c>
      <c r="AL614" s="146">
        <f t="shared" si="298"/>
        <v>0</v>
      </c>
      <c r="AM614" s="146">
        <f t="shared" si="298"/>
        <v>0</v>
      </c>
      <c r="AN614" s="146">
        <f t="shared" si="298"/>
        <v>0</v>
      </c>
      <c r="AO614" s="146">
        <f t="shared" si="298"/>
        <v>0</v>
      </c>
      <c r="AP614" s="146">
        <f t="shared" si="298"/>
        <v>0</v>
      </c>
      <c r="AQ614" s="146">
        <f t="shared" si="298"/>
        <v>0</v>
      </c>
      <c r="AR614" s="146">
        <f t="shared" si="298"/>
        <v>0</v>
      </c>
      <c r="AS614" s="146">
        <f t="shared" si="298"/>
        <v>0</v>
      </c>
      <c r="AT614" s="146">
        <f t="shared" si="298"/>
        <v>0</v>
      </c>
      <c r="AU614" s="146">
        <f t="shared" si="298"/>
        <v>0</v>
      </c>
      <c r="AV614" s="146">
        <f t="shared" si="298"/>
        <v>0</v>
      </c>
      <c r="AW614" s="146">
        <f t="shared" si="298"/>
        <v>0</v>
      </c>
      <c r="AX614" s="146">
        <f t="shared" si="298"/>
        <v>0</v>
      </c>
      <c r="AY614" s="146">
        <f t="shared" si="298"/>
        <v>0</v>
      </c>
      <c r="AZ614" s="146">
        <f t="shared" si="298"/>
        <v>0</v>
      </c>
      <c r="BA614" s="146">
        <f t="shared" si="298"/>
        <v>0</v>
      </c>
      <c r="BB614" s="146">
        <f t="shared" si="298"/>
        <v>0</v>
      </c>
      <c r="BC614" s="146">
        <f t="shared" si="298"/>
        <v>0</v>
      </c>
      <c r="BD614" s="146">
        <f t="shared" si="298"/>
        <v>0</v>
      </c>
      <c r="BE614" s="146">
        <f t="shared" si="297"/>
        <v>0</v>
      </c>
      <c r="BF614" s="146">
        <f t="shared" si="297"/>
        <v>0</v>
      </c>
      <c r="BG614" s="146">
        <f t="shared" si="297"/>
        <v>0.625</v>
      </c>
      <c r="BH614" s="146">
        <f t="shared" si="297"/>
        <v>1</v>
      </c>
      <c r="BI614" s="146">
        <f t="shared" si="297"/>
        <v>1</v>
      </c>
      <c r="BJ614" s="146">
        <f t="shared" si="297"/>
        <v>1</v>
      </c>
      <c r="BK614" s="146">
        <f t="shared" si="297"/>
        <v>1</v>
      </c>
      <c r="BL614" s="146">
        <f t="shared" si="297"/>
        <v>1</v>
      </c>
      <c r="BM614" s="146">
        <f t="shared" si="297"/>
        <v>1</v>
      </c>
      <c r="BN614" s="146">
        <f t="shared" si="297"/>
        <v>1</v>
      </c>
      <c r="BO614" s="146">
        <f t="shared" si="297"/>
        <v>1</v>
      </c>
    </row>
    <row r="615" spans="1:67" ht="15.75" x14ac:dyDescent="0.25">
      <c r="A615" s="112"/>
      <c r="B615" s="145" t="s">
        <v>1809</v>
      </c>
      <c r="C615" s="145" t="s">
        <v>2081</v>
      </c>
      <c r="D615" s="145" t="s">
        <v>6</v>
      </c>
      <c r="E615" s="224">
        <f>VLOOKUP(B615,'Cuadro Control'!C659:J2545,8,FALSE)</f>
        <v>52736347.43270281</v>
      </c>
      <c r="F615" s="146">
        <f t="shared" si="293"/>
        <v>9.933624348213644E-3</v>
      </c>
      <c r="G615" s="147">
        <v>46566</v>
      </c>
      <c r="H615" s="147">
        <v>46569</v>
      </c>
      <c r="I615" s="146">
        <f t="shared" si="294"/>
        <v>0</v>
      </c>
      <c r="J615" s="146">
        <f t="shared" si="294"/>
        <v>0</v>
      </c>
      <c r="K615" s="146">
        <f t="shared" si="294"/>
        <v>0</v>
      </c>
      <c r="L615" s="146">
        <f t="shared" si="294"/>
        <v>0</v>
      </c>
      <c r="M615" s="146">
        <f t="shared" si="294"/>
        <v>0</v>
      </c>
      <c r="N615" s="146">
        <f t="shared" si="294"/>
        <v>0</v>
      </c>
      <c r="O615" s="146">
        <f t="shared" si="294"/>
        <v>0</v>
      </c>
      <c r="P615" s="146">
        <f t="shared" si="294"/>
        <v>0</v>
      </c>
      <c r="Q615" s="146">
        <f t="shared" si="294"/>
        <v>0</v>
      </c>
      <c r="R615" s="146">
        <f t="shared" si="294"/>
        <v>0</v>
      </c>
      <c r="S615" s="146">
        <f t="shared" si="294"/>
        <v>0</v>
      </c>
      <c r="T615" s="146">
        <f t="shared" si="294"/>
        <v>0</v>
      </c>
      <c r="U615" s="146">
        <f t="shared" si="294"/>
        <v>0</v>
      </c>
      <c r="V615" s="146">
        <f t="shared" si="294"/>
        <v>0</v>
      </c>
      <c r="W615" s="146">
        <f t="shared" si="294"/>
        <v>0</v>
      </c>
      <c r="X615" s="146">
        <f t="shared" si="294"/>
        <v>0</v>
      </c>
      <c r="Y615" s="146">
        <f t="shared" si="298"/>
        <v>0</v>
      </c>
      <c r="Z615" s="146">
        <f t="shared" si="298"/>
        <v>0</v>
      </c>
      <c r="AA615" s="146">
        <f t="shared" si="298"/>
        <v>0</v>
      </c>
      <c r="AB615" s="146">
        <f t="shared" si="298"/>
        <v>0</v>
      </c>
      <c r="AC615" s="146">
        <f t="shared" si="298"/>
        <v>0</v>
      </c>
      <c r="AD615" s="146">
        <f t="shared" si="298"/>
        <v>0</v>
      </c>
      <c r="AE615" s="146">
        <f t="shared" si="298"/>
        <v>0</v>
      </c>
      <c r="AF615" s="146">
        <f t="shared" si="298"/>
        <v>0</v>
      </c>
      <c r="AG615" s="146">
        <f t="shared" si="298"/>
        <v>0</v>
      </c>
      <c r="AH615" s="146">
        <f t="shared" si="298"/>
        <v>0</v>
      </c>
      <c r="AI615" s="146">
        <f t="shared" si="298"/>
        <v>0</v>
      </c>
      <c r="AJ615" s="146">
        <f t="shared" si="298"/>
        <v>0</v>
      </c>
      <c r="AK615" s="146">
        <f t="shared" si="298"/>
        <v>0</v>
      </c>
      <c r="AL615" s="146">
        <f t="shared" si="298"/>
        <v>0</v>
      </c>
      <c r="AM615" s="146">
        <f t="shared" si="298"/>
        <v>0</v>
      </c>
      <c r="AN615" s="146">
        <f t="shared" si="298"/>
        <v>0</v>
      </c>
      <c r="AO615" s="146">
        <f t="shared" si="298"/>
        <v>0</v>
      </c>
      <c r="AP615" s="146">
        <f t="shared" si="298"/>
        <v>0</v>
      </c>
      <c r="AQ615" s="146">
        <f t="shared" si="298"/>
        <v>0</v>
      </c>
      <c r="AR615" s="146">
        <f t="shared" si="298"/>
        <v>0</v>
      </c>
      <c r="AS615" s="146">
        <f t="shared" si="298"/>
        <v>0</v>
      </c>
      <c r="AT615" s="146">
        <f t="shared" si="298"/>
        <v>0</v>
      </c>
      <c r="AU615" s="146">
        <f t="shared" si="298"/>
        <v>0</v>
      </c>
      <c r="AV615" s="146">
        <f t="shared" si="298"/>
        <v>0</v>
      </c>
      <c r="AW615" s="146">
        <f t="shared" si="298"/>
        <v>0</v>
      </c>
      <c r="AX615" s="146">
        <f t="shared" si="298"/>
        <v>0</v>
      </c>
      <c r="AY615" s="146">
        <f t="shared" si="298"/>
        <v>0</v>
      </c>
      <c r="AZ615" s="146">
        <f t="shared" si="298"/>
        <v>0</v>
      </c>
      <c r="BA615" s="146">
        <f t="shared" si="298"/>
        <v>0</v>
      </c>
      <c r="BB615" s="146">
        <f t="shared" si="298"/>
        <v>0</v>
      </c>
      <c r="BC615" s="146">
        <f t="shared" si="298"/>
        <v>0</v>
      </c>
      <c r="BD615" s="146">
        <f t="shared" si="298"/>
        <v>0</v>
      </c>
      <c r="BE615" s="146">
        <f t="shared" si="297"/>
        <v>0</v>
      </c>
      <c r="BF615" s="146">
        <f t="shared" si="297"/>
        <v>0</v>
      </c>
      <c r="BG615" s="146">
        <f t="shared" si="297"/>
        <v>0</v>
      </c>
      <c r="BH615" s="146">
        <f t="shared" si="297"/>
        <v>1</v>
      </c>
      <c r="BI615" s="146">
        <f t="shared" si="297"/>
        <v>1</v>
      </c>
      <c r="BJ615" s="146">
        <f t="shared" si="297"/>
        <v>1</v>
      </c>
      <c r="BK615" s="146">
        <f t="shared" si="297"/>
        <v>1</v>
      </c>
      <c r="BL615" s="146">
        <f t="shared" si="297"/>
        <v>1</v>
      </c>
      <c r="BM615" s="146">
        <f t="shared" si="297"/>
        <v>1</v>
      </c>
      <c r="BN615" s="146">
        <f t="shared" si="297"/>
        <v>1</v>
      </c>
      <c r="BO615" s="146">
        <f t="shared" si="297"/>
        <v>1</v>
      </c>
    </row>
    <row r="616" spans="1:67" ht="31.5" x14ac:dyDescent="0.25">
      <c r="A616" s="112"/>
      <c r="B616" s="145" t="s">
        <v>1810</v>
      </c>
      <c r="C616" s="145" t="s">
        <v>1811</v>
      </c>
      <c r="D616" s="145" t="s">
        <v>19</v>
      </c>
      <c r="E616" s="224">
        <f>VLOOKUP(B616,'Cuadro Control'!C660:J2546,8,FALSE)</f>
        <v>46410609.014634147</v>
      </c>
      <c r="F616" s="146">
        <f t="shared" si="293"/>
        <v>8.742083556535862E-3</v>
      </c>
      <c r="G616" s="147">
        <v>46576</v>
      </c>
      <c r="H616" s="147">
        <v>46578</v>
      </c>
      <c r="I616" s="146">
        <f t="shared" si="294"/>
        <v>0</v>
      </c>
      <c r="J616" s="146">
        <f t="shared" si="294"/>
        <v>0</v>
      </c>
      <c r="K616" s="146">
        <f t="shared" si="294"/>
        <v>0</v>
      </c>
      <c r="L616" s="146">
        <f t="shared" si="294"/>
        <v>0</v>
      </c>
      <c r="M616" s="146">
        <f t="shared" si="294"/>
        <v>0</v>
      </c>
      <c r="N616" s="146">
        <f t="shared" si="294"/>
        <v>0</v>
      </c>
      <c r="O616" s="146">
        <f t="shared" si="294"/>
        <v>0</v>
      </c>
      <c r="P616" s="146">
        <f t="shared" si="294"/>
        <v>0</v>
      </c>
      <c r="Q616" s="146">
        <f t="shared" si="294"/>
        <v>0</v>
      </c>
      <c r="R616" s="146">
        <f t="shared" si="294"/>
        <v>0</v>
      </c>
      <c r="S616" s="146">
        <f t="shared" si="294"/>
        <v>0</v>
      </c>
      <c r="T616" s="146">
        <f t="shared" si="294"/>
        <v>0</v>
      </c>
      <c r="U616" s="146">
        <f t="shared" si="294"/>
        <v>0</v>
      </c>
      <c r="V616" s="146">
        <f t="shared" si="294"/>
        <v>0</v>
      </c>
      <c r="W616" s="146">
        <f t="shared" si="294"/>
        <v>0</v>
      </c>
      <c r="X616" s="146">
        <f t="shared" si="294"/>
        <v>0</v>
      </c>
      <c r="Y616" s="146">
        <f t="shared" si="298"/>
        <v>0</v>
      </c>
      <c r="Z616" s="146">
        <f t="shared" si="298"/>
        <v>0</v>
      </c>
      <c r="AA616" s="146">
        <f t="shared" si="298"/>
        <v>0</v>
      </c>
      <c r="AB616" s="146">
        <f t="shared" si="298"/>
        <v>0</v>
      </c>
      <c r="AC616" s="146">
        <f t="shared" si="298"/>
        <v>0</v>
      </c>
      <c r="AD616" s="146">
        <f t="shared" si="298"/>
        <v>0</v>
      </c>
      <c r="AE616" s="146">
        <f t="shared" si="298"/>
        <v>0</v>
      </c>
      <c r="AF616" s="146">
        <f t="shared" si="298"/>
        <v>0</v>
      </c>
      <c r="AG616" s="146">
        <f t="shared" si="298"/>
        <v>0</v>
      </c>
      <c r="AH616" s="146">
        <f t="shared" si="298"/>
        <v>0</v>
      </c>
      <c r="AI616" s="146">
        <f t="shared" si="298"/>
        <v>0</v>
      </c>
      <c r="AJ616" s="146">
        <f t="shared" si="298"/>
        <v>0</v>
      </c>
      <c r="AK616" s="146">
        <f t="shared" si="298"/>
        <v>0</v>
      </c>
      <c r="AL616" s="146">
        <f t="shared" si="298"/>
        <v>0</v>
      </c>
      <c r="AM616" s="146">
        <f t="shared" si="298"/>
        <v>0</v>
      </c>
      <c r="AN616" s="146">
        <f t="shared" si="298"/>
        <v>0</v>
      </c>
      <c r="AO616" s="146">
        <f t="shared" si="298"/>
        <v>0</v>
      </c>
      <c r="AP616" s="146">
        <f t="shared" si="298"/>
        <v>0</v>
      </c>
      <c r="AQ616" s="146">
        <f t="shared" si="298"/>
        <v>0</v>
      </c>
      <c r="AR616" s="146">
        <f t="shared" si="298"/>
        <v>0</v>
      </c>
      <c r="AS616" s="146">
        <f t="shared" si="298"/>
        <v>0</v>
      </c>
      <c r="AT616" s="146">
        <f t="shared" si="298"/>
        <v>0</v>
      </c>
      <c r="AU616" s="146">
        <f t="shared" si="298"/>
        <v>0</v>
      </c>
      <c r="AV616" s="146">
        <f t="shared" si="298"/>
        <v>0</v>
      </c>
      <c r="AW616" s="146">
        <f t="shared" si="298"/>
        <v>0</v>
      </c>
      <c r="AX616" s="146">
        <f t="shared" si="298"/>
        <v>0</v>
      </c>
      <c r="AY616" s="146">
        <f t="shared" si="298"/>
        <v>0</v>
      </c>
      <c r="AZ616" s="146">
        <f t="shared" si="298"/>
        <v>0</v>
      </c>
      <c r="BA616" s="146">
        <f t="shared" si="298"/>
        <v>0</v>
      </c>
      <c r="BB616" s="146">
        <f t="shared" si="298"/>
        <v>0</v>
      </c>
      <c r="BC616" s="146">
        <f t="shared" si="298"/>
        <v>0</v>
      </c>
      <c r="BD616" s="146">
        <f t="shared" si="298"/>
        <v>0</v>
      </c>
      <c r="BE616" s="146">
        <f t="shared" si="297"/>
        <v>0</v>
      </c>
      <c r="BF616" s="146">
        <f t="shared" si="297"/>
        <v>0</v>
      </c>
      <c r="BG616" s="146">
        <f t="shared" si="297"/>
        <v>0</v>
      </c>
      <c r="BH616" s="146">
        <f t="shared" si="297"/>
        <v>0</v>
      </c>
      <c r="BI616" s="146">
        <f t="shared" si="297"/>
        <v>0.66666666666666663</v>
      </c>
      <c r="BJ616" s="146">
        <f t="shared" si="297"/>
        <v>1</v>
      </c>
      <c r="BK616" s="146">
        <f t="shared" si="297"/>
        <v>1</v>
      </c>
      <c r="BL616" s="146">
        <f t="shared" si="297"/>
        <v>1</v>
      </c>
      <c r="BM616" s="146">
        <f t="shared" si="297"/>
        <v>1</v>
      </c>
      <c r="BN616" s="146">
        <f t="shared" si="297"/>
        <v>1</v>
      </c>
      <c r="BO616" s="146">
        <f t="shared" si="297"/>
        <v>1</v>
      </c>
    </row>
    <row r="617" spans="1:67" ht="31.5" x14ac:dyDescent="0.25">
      <c r="A617" s="112"/>
      <c r="B617" s="145" t="s">
        <v>1812</v>
      </c>
      <c r="C617" s="145" t="s">
        <v>1813</v>
      </c>
      <c r="D617" s="145" t="s">
        <v>9</v>
      </c>
      <c r="E617" s="224">
        <f>VLOOKUP(B617,'Cuadro Control'!C661:J2547,8,FALSE)</f>
        <v>1587346329.5488234</v>
      </c>
      <c r="F617" s="146">
        <f t="shared" si="293"/>
        <v>0.29899875353285565</v>
      </c>
      <c r="G617" s="147">
        <v>46569</v>
      </c>
      <c r="H617" s="147">
        <v>46582</v>
      </c>
      <c r="I617" s="146">
        <f t="shared" si="294"/>
        <v>0</v>
      </c>
      <c r="J617" s="146">
        <f t="shared" si="294"/>
        <v>0</v>
      </c>
      <c r="K617" s="146">
        <f t="shared" si="294"/>
        <v>0</v>
      </c>
      <c r="L617" s="146">
        <f t="shared" si="294"/>
        <v>0</v>
      </c>
      <c r="M617" s="146">
        <f t="shared" si="294"/>
        <v>0</v>
      </c>
      <c r="N617" s="146">
        <f t="shared" si="294"/>
        <v>0</v>
      </c>
      <c r="O617" s="146">
        <f t="shared" si="294"/>
        <v>0</v>
      </c>
      <c r="P617" s="146">
        <f t="shared" si="294"/>
        <v>0</v>
      </c>
      <c r="Q617" s="146">
        <f t="shared" si="294"/>
        <v>0</v>
      </c>
      <c r="R617" s="146">
        <f t="shared" si="294"/>
        <v>0</v>
      </c>
      <c r="S617" s="146">
        <f t="shared" si="294"/>
        <v>0</v>
      </c>
      <c r="T617" s="146">
        <f t="shared" si="294"/>
        <v>0</v>
      </c>
      <c r="U617" s="146">
        <f t="shared" si="294"/>
        <v>0</v>
      </c>
      <c r="V617" s="146">
        <f t="shared" si="294"/>
        <v>0</v>
      </c>
      <c r="W617" s="146">
        <f t="shared" si="294"/>
        <v>0</v>
      </c>
      <c r="X617" s="146">
        <f t="shared" si="294"/>
        <v>0</v>
      </c>
      <c r="Y617" s="146">
        <f t="shared" si="298"/>
        <v>0</v>
      </c>
      <c r="Z617" s="146">
        <f t="shared" si="298"/>
        <v>0</v>
      </c>
      <c r="AA617" s="146">
        <f t="shared" si="298"/>
        <v>0</v>
      </c>
      <c r="AB617" s="146">
        <f t="shared" si="298"/>
        <v>0</v>
      </c>
      <c r="AC617" s="146">
        <f t="shared" si="298"/>
        <v>0</v>
      </c>
      <c r="AD617" s="146">
        <f t="shared" si="298"/>
        <v>0</v>
      </c>
      <c r="AE617" s="146">
        <f t="shared" si="298"/>
        <v>0</v>
      </c>
      <c r="AF617" s="146">
        <f t="shared" si="298"/>
        <v>0</v>
      </c>
      <c r="AG617" s="146">
        <f t="shared" si="298"/>
        <v>0</v>
      </c>
      <c r="AH617" s="146">
        <f t="shared" si="298"/>
        <v>0</v>
      </c>
      <c r="AI617" s="146">
        <f t="shared" si="298"/>
        <v>0</v>
      </c>
      <c r="AJ617" s="146">
        <f t="shared" si="298"/>
        <v>0</v>
      </c>
      <c r="AK617" s="146">
        <f t="shared" si="298"/>
        <v>0</v>
      </c>
      <c r="AL617" s="146">
        <f t="shared" si="298"/>
        <v>0</v>
      </c>
      <c r="AM617" s="146">
        <f t="shared" si="298"/>
        <v>0</v>
      </c>
      <c r="AN617" s="146">
        <f t="shared" si="298"/>
        <v>0</v>
      </c>
      <c r="AO617" s="146">
        <f t="shared" si="298"/>
        <v>0</v>
      </c>
      <c r="AP617" s="146">
        <f t="shared" si="298"/>
        <v>0</v>
      </c>
      <c r="AQ617" s="146">
        <f t="shared" si="298"/>
        <v>0</v>
      </c>
      <c r="AR617" s="146">
        <f t="shared" si="298"/>
        <v>0</v>
      </c>
      <c r="AS617" s="146">
        <f t="shared" si="298"/>
        <v>0</v>
      </c>
      <c r="AT617" s="146">
        <f t="shared" si="298"/>
        <v>0</v>
      </c>
      <c r="AU617" s="146">
        <f t="shared" si="298"/>
        <v>0</v>
      </c>
      <c r="AV617" s="146">
        <f t="shared" si="298"/>
        <v>0</v>
      </c>
      <c r="AW617" s="146">
        <f t="shared" si="298"/>
        <v>0</v>
      </c>
      <c r="AX617" s="146">
        <f t="shared" si="298"/>
        <v>0</v>
      </c>
      <c r="AY617" s="146">
        <f t="shared" si="298"/>
        <v>0</v>
      </c>
      <c r="AZ617" s="146">
        <f t="shared" si="298"/>
        <v>0</v>
      </c>
      <c r="BA617" s="146">
        <f t="shared" si="298"/>
        <v>0</v>
      </c>
      <c r="BB617" s="146">
        <f t="shared" si="298"/>
        <v>0</v>
      </c>
      <c r="BC617" s="146">
        <f t="shared" si="298"/>
        <v>0</v>
      </c>
      <c r="BD617" s="146">
        <f t="shared" si="298"/>
        <v>0</v>
      </c>
      <c r="BE617" s="146">
        <f t="shared" si="297"/>
        <v>0</v>
      </c>
      <c r="BF617" s="146">
        <f t="shared" si="297"/>
        <v>0</v>
      </c>
      <c r="BG617" s="146">
        <f t="shared" si="297"/>
        <v>0</v>
      </c>
      <c r="BH617" s="146">
        <f t="shared" si="297"/>
        <v>0.14285714285714285</v>
      </c>
      <c r="BI617" s="146">
        <f t="shared" si="297"/>
        <v>0.6428571428571429</v>
      </c>
      <c r="BJ617" s="146">
        <f t="shared" si="297"/>
        <v>1</v>
      </c>
      <c r="BK617" s="146">
        <f t="shared" si="297"/>
        <v>1</v>
      </c>
      <c r="BL617" s="146">
        <f t="shared" si="297"/>
        <v>1</v>
      </c>
      <c r="BM617" s="146">
        <f t="shared" si="297"/>
        <v>1</v>
      </c>
      <c r="BN617" s="146">
        <f t="shared" si="297"/>
        <v>1</v>
      </c>
      <c r="BO617" s="146">
        <f t="shared" si="297"/>
        <v>1</v>
      </c>
    </row>
    <row r="618" spans="1:67" ht="31.5" x14ac:dyDescent="0.25">
      <c r="A618" s="112"/>
      <c r="B618" s="142" t="s">
        <v>1814</v>
      </c>
      <c r="C618" s="142" t="s">
        <v>1815</v>
      </c>
      <c r="D618" s="142" t="s">
        <v>9</v>
      </c>
      <c r="E618" s="223">
        <f>VLOOKUP(B618,'Cuadro Control'!C662:J2548,8,FALSE)</f>
        <v>179532477.23999998</v>
      </c>
      <c r="F618" s="143">
        <f t="shared" si="293"/>
        <v>3.3817438522495219E-2</v>
      </c>
      <c r="G618" s="144">
        <v>46578</v>
      </c>
      <c r="H618" s="144">
        <v>46594</v>
      </c>
      <c r="I618" s="143">
        <f t="shared" si="294"/>
        <v>0</v>
      </c>
      <c r="J618" s="143">
        <f t="shared" si="294"/>
        <v>0</v>
      </c>
      <c r="K618" s="143">
        <f t="shared" si="294"/>
        <v>0</v>
      </c>
      <c r="L618" s="143">
        <f t="shared" si="294"/>
        <v>0</v>
      </c>
      <c r="M618" s="143">
        <f t="shared" si="294"/>
        <v>0</v>
      </c>
      <c r="N618" s="143">
        <f t="shared" si="294"/>
        <v>0</v>
      </c>
      <c r="O618" s="143">
        <f t="shared" si="294"/>
        <v>0</v>
      </c>
      <c r="P618" s="143">
        <f t="shared" si="294"/>
        <v>0</v>
      </c>
      <c r="Q618" s="143">
        <f t="shared" si="294"/>
        <v>0</v>
      </c>
      <c r="R618" s="143">
        <f t="shared" si="294"/>
        <v>0</v>
      </c>
      <c r="S618" s="143">
        <f t="shared" si="294"/>
        <v>0</v>
      </c>
      <c r="T618" s="143">
        <f t="shared" si="294"/>
        <v>0</v>
      </c>
      <c r="U618" s="143">
        <f t="shared" si="294"/>
        <v>0</v>
      </c>
      <c r="V618" s="143">
        <f t="shared" si="294"/>
        <v>0</v>
      </c>
      <c r="W618" s="143">
        <f t="shared" si="294"/>
        <v>0</v>
      </c>
      <c r="X618" s="143">
        <f t="shared" si="294"/>
        <v>0</v>
      </c>
      <c r="Y618" s="143">
        <f t="shared" si="298"/>
        <v>0</v>
      </c>
      <c r="Z618" s="143">
        <f t="shared" si="298"/>
        <v>0</v>
      </c>
      <c r="AA618" s="143">
        <f t="shared" si="298"/>
        <v>0</v>
      </c>
      <c r="AB618" s="143">
        <f t="shared" si="298"/>
        <v>0</v>
      </c>
      <c r="AC618" s="143">
        <f t="shared" si="298"/>
        <v>0</v>
      </c>
      <c r="AD618" s="143">
        <f t="shared" si="298"/>
        <v>0</v>
      </c>
      <c r="AE618" s="143">
        <f t="shared" si="298"/>
        <v>0</v>
      </c>
      <c r="AF618" s="143">
        <f t="shared" si="298"/>
        <v>0</v>
      </c>
      <c r="AG618" s="143">
        <f t="shared" si="298"/>
        <v>0</v>
      </c>
      <c r="AH618" s="143">
        <f t="shared" si="298"/>
        <v>0</v>
      </c>
      <c r="AI618" s="143">
        <f t="shared" si="298"/>
        <v>0</v>
      </c>
      <c r="AJ618" s="143">
        <f t="shared" si="298"/>
        <v>0</v>
      </c>
      <c r="AK618" s="143">
        <f t="shared" si="298"/>
        <v>0</v>
      </c>
      <c r="AL618" s="143">
        <f t="shared" si="298"/>
        <v>0</v>
      </c>
      <c r="AM618" s="143">
        <f t="shared" si="298"/>
        <v>0</v>
      </c>
      <c r="AN618" s="143">
        <f t="shared" si="298"/>
        <v>0</v>
      </c>
      <c r="AO618" s="143">
        <f t="shared" si="298"/>
        <v>0</v>
      </c>
      <c r="AP618" s="143">
        <f t="shared" si="298"/>
        <v>0</v>
      </c>
      <c r="AQ618" s="143">
        <f t="shared" si="298"/>
        <v>0</v>
      </c>
      <c r="AR618" s="143">
        <f t="shared" si="298"/>
        <v>0</v>
      </c>
      <c r="AS618" s="143">
        <f t="shared" si="298"/>
        <v>0</v>
      </c>
      <c r="AT618" s="143">
        <f t="shared" si="298"/>
        <v>0</v>
      </c>
      <c r="AU618" s="143">
        <f t="shared" si="298"/>
        <v>0</v>
      </c>
      <c r="AV618" s="143">
        <f t="shared" si="298"/>
        <v>0</v>
      </c>
      <c r="AW618" s="143">
        <f t="shared" si="298"/>
        <v>0</v>
      </c>
      <c r="AX618" s="143">
        <f t="shared" si="298"/>
        <v>0</v>
      </c>
      <c r="AY618" s="143">
        <f t="shared" si="298"/>
        <v>0</v>
      </c>
      <c r="AZ618" s="143">
        <f t="shared" si="298"/>
        <v>0</v>
      </c>
      <c r="BA618" s="143">
        <f t="shared" si="298"/>
        <v>0</v>
      </c>
      <c r="BB618" s="143">
        <f t="shared" si="298"/>
        <v>0</v>
      </c>
      <c r="BC618" s="143">
        <f t="shared" si="298"/>
        <v>0</v>
      </c>
      <c r="BD618" s="143">
        <f t="shared" si="298"/>
        <v>0</v>
      </c>
      <c r="BE618" s="143">
        <f t="shared" si="297"/>
        <v>0</v>
      </c>
      <c r="BF618" s="143">
        <f t="shared" si="297"/>
        <v>0</v>
      </c>
      <c r="BG618" s="143">
        <f t="shared" si="297"/>
        <v>0</v>
      </c>
      <c r="BH618" s="143">
        <f t="shared" si="297"/>
        <v>0</v>
      </c>
      <c r="BI618" s="143">
        <f t="shared" si="297"/>
        <v>0</v>
      </c>
      <c r="BJ618" s="143">
        <f t="shared" si="297"/>
        <v>0.41176470588235292</v>
      </c>
      <c r="BK618" s="143">
        <f t="shared" si="297"/>
        <v>0.82352941176470584</v>
      </c>
      <c r="BL618" s="143">
        <f t="shared" si="297"/>
        <v>1</v>
      </c>
      <c r="BM618" s="143">
        <f t="shared" si="297"/>
        <v>1</v>
      </c>
      <c r="BN618" s="143">
        <f t="shared" si="297"/>
        <v>1</v>
      </c>
      <c r="BO618" s="143">
        <f t="shared" si="297"/>
        <v>1</v>
      </c>
    </row>
    <row r="619" spans="1:67" ht="15.75" x14ac:dyDescent="0.25">
      <c r="A619" s="112"/>
      <c r="B619" s="148" t="s">
        <v>1816</v>
      </c>
      <c r="C619" s="148" t="s">
        <v>2018</v>
      </c>
      <c r="D619" s="148" t="s">
        <v>3</v>
      </c>
      <c r="E619" s="225">
        <f>VLOOKUP(B619,'Cuadro Control'!C663:J2549,8,FALSE)</f>
        <v>0</v>
      </c>
      <c r="F619" s="149">
        <f>IFERROR(E619/$E$603,0)</f>
        <v>0</v>
      </c>
      <c r="G619" s="150">
        <v>46606</v>
      </c>
      <c r="H619" s="150">
        <v>46606</v>
      </c>
      <c r="I619" s="149">
        <f t="shared" si="294"/>
        <v>0</v>
      </c>
      <c r="J619" s="149">
        <f t="shared" si="294"/>
        <v>0</v>
      </c>
      <c r="K619" s="149">
        <f t="shared" si="294"/>
        <v>0</v>
      </c>
      <c r="L619" s="149">
        <f t="shared" si="294"/>
        <v>0</v>
      </c>
      <c r="M619" s="149">
        <f t="shared" si="294"/>
        <v>0</v>
      </c>
      <c r="N619" s="149">
        <f t="shared" si="294"/>
        <v>0</v>
      </c>
      <c r="O619" s="149">
        <f t="shared" si="294"/>
        <v>0</v>
      </c>
      <c r="P619" s="149">
        <f t="shared" si="294"/>
        <v>0</v>
      </c>
      <c r="Q619" s="149">
        <f t="shared" si="294"/>
        <v>0</v>
      </c>
      <c r="R619" s="149">
        <f t="shared" si="294"/>
        <v>0</v>
      </c>
      <c r="S619" s="149">
        <f t="shared" si="294"/>
        <v>0</v>
      </c>
      <c r="T619" s="149">
        <f t="shared" si="294"/>
        <v>0</v>
      </c>
      <c r="U619" s="149">
        <f t="shared" si="294"/>
        <v>0</v>
      </c>
      <c r="V619" s="149">
        <f t="shared" si="294"/>
        <v>0</v>
      </c>
      <c r="W619" s="149">
        <f t="shared" si="294"/>
        <v>0</v>
      </c>
      <c r="X619" s="149">
        <f t="shared" ref="X619:BO619" si="299">IF($G619=0,0,IF(X$6&lt;$G619,0,IF(X$6&gt;$H619,1,(X$6-$G619+1)/($H619-$G619+1))))</f>
        <v>0</v>
      </c>
      <c r="Y619" s="149">
        <f t="shared" si="299"/>
        <v>0</v>
      </c>
      <c r="Z619" s="149">
        <f t="shared" si="299"/>
        <v>0</v>
      </c>
      <c r="AA619" s="149">
        <f t="shared" si="299"/>
        <v>0</v>
      </c>
      <c r="AB619" s="149">
        <f t="shared" si="299"/>
        <v>0</v>
      </c>
      <c r="AC619" s="149">
        <f t="shared" si="299"/>
        <v>0</v>
      </c>
      <c r="AD619" s="149">
        <f t="shared" si="299"/>
        <v>0</v>
      </c>
      <c r="AE619" s="149">
        <f t="shared" si="299"/>
        <v>0</v>
      </c>
      <c r="AF619" s="149">
        <f t="shared" si="299"/>
        <v>0</v>
      </c>
      <c r="AG619" s="149">
        <f t="shared" si="299"/>
        <v>0</v>
      </c>
      <c r="AH619" s="149">
        <f t="shared" si="299"/>
        <v>0</v>
      </c>
      <c r="AI619" s="149">
        <f t="shared" si="299"/>
        <v>0</v>
      </c>
      <c r="AJ619" s="149">
        <f t="shared" si="299"/>
        <v>0</v>
      </c>
      <c r="AK619" s="149">
        <f t="shared" si="299"/>
        <v>0</v>
      </c>
      <c r="AL619" s="149">
        <f t="shared" si="299"/>
        <v>0</v>
      </c>
      <c r="AM619" s="149">
        <f t="shared" si="299"/>
        <v>0</v>
      </c>
      <c r="AN619" s="149">
        <f t="shared" si="299"/>
        <v>0</v>
      </c>
      <c r="AO619" s="149">
        <f t="shared" si="299"/>
        <v>0</v>
      </c>
      <c r="AP619" s="149">
        <f t="shared" si="299"/>
        <v>0</v>
      </c>
      <c r="AQ619" s="149">
        <f t="shared" si="299"/>
        <v>0</v>
      </c>
      <c r="AR619" s="149">
        <f t="shared" si="299"/>
        <v>0</v>
      </c>
      <c r="AS619" s="149">
        <f t="shared" si="299"/>
        <v>0</v>
      </c>
      <c r="AT619" s="149">
        <f t="shared" si="299"/>
        <v>0</v>
      </c>
      <c r="AU619" s="149">
        <f t="shared" si="299"/>
        <v>0</v>
      </c>
      <c r="AV619" s="149">
        <f t="shared" si="299"/>
        <v>0</v>
      </c>
      <c r="AW619" s="149">
        <f t="shared" si="299"/>
        <v>0</v>
      </c>
      <c r="AX619" s="149">
        <f t="shared" si="299"/>
        <v>0</v>
      </c>
      <c r="AY619" s="149">
        <f t="shared" si="299"/>
        <v>0</v>
      </c>
      <c r="AZ619" s="149">
        <f t="shared" si="299"/>
        <v>0</v>
      </c>
      <c r="BA619" s="149">
        <f t="shared" si="299"/>
        <v>0</v>
      </c>
      <c r="BB619" s="149">
        <f t="shared" si="299"/>
        <v>0</v>
      </c>
      <c r="BC619" s="149">
        <f t="shared" si="299"/>
        <v>0</v>
      </c>
      <c r="BD619" s="149">
        <f t="shared" si="299"/>
        <v>0</v>
      </c>
      <c r="BE619" s="149">
        <f t="shared" si="299"/>
        <v>0</v>
      </c>
      <c r="BF619" s="149">
        <f t="shared" si="299"/>
        <v>0</v>
      </c>
      <c r="BG619" s="149">
        <f t="shared" si="299"/>
        <v>0</v>
      </c>
      <c r="BH619" s="149">
        <f t="shared" si="299"/>
        <v>0</v>
      </c>
      <c r="BI619" s="149">
        <f t="shared" si="299"/>
        <v>0</v>
      </c>
      <c r="BJ619" s="149">
        <f t="shared" si="299"/>
        <v>0</v>
      </c>
      <c r="BK619" s="149">
        <f t="shared" si="299"/>
        <v>0</v>
      </c>
      <c r="BL619" s="149">
        <f t="shared" si="299"/>
        <v>0</v>
      </c>
      <c r="BM619" s="149">
        <f t="shared" si="299"/>
        <v>0</v>
      </c>
      <c r="BN619" s="149">
        <f t="shared" si="299"/>
        <v>1</v>
      </c>
      <c r="BO619" s="149">
        <f t="shared" si="299"/>
        <v>1</v>
      </c>
    </row>
    <row r="620" spans="1:67" ht="15.75" x14ac:dyDescent="0.25">
      <c r="A620" s="112"/>
      <c r="B620" s="139" t="s">
        <v>1817</v>
      </c>
      <c r="C620" s="139" t="s">
        <v>1818</v>
      </c>
      <c r="D620" s="139" t="s">
        <v>38</v>
      </c>
      <c r="E620" s="222">
        <f>SUM(E621:E636)</f>
        <v>5308872732.0543728</v>
      </c>
      <c r="F620" s="140">
        <f>IFERROR(E620/$E$109,0)</f>
        <v>2.9408554574576196E-2</v>
      </c>
      <c r="G620" s="141">
        <v>46498</v>
      </c>
      <c r="H620" s="141">
        <v>46606</v>
      </c>
      <c r="I620" s="140">
        <f>SUMPRODUCT($F621:$F635,I621:I635)</f>
        <v>0</v>
      </c>
      <c r="J620" s="140">
        <f t="shared" ref="J620:BO620" si="300">SUMPRODUCT($F621:$F635,J621:J635)</f>
        <v>0</v>
      </c>
      <c r="K620" s="140">
        <f t="shared" si="300"/>
        <v>0</v>
      </c>
      <c r="L620" s="140">
        <f t="shared" si="300"/>
        <v>0</v>
      </c>
      <c r="M620" s="140">
        <f t="shared" si="300"/>
        <v>0</v>
      </c>
      <c r="N620" s="140">
        <f t="shared" si="300"/>
        <v>0</v>
      </c>
      <c r="O620" s="140">
        <f t="shared" si="300"/>
        <v>0</v>
      </c>
      <c r="P620" s="140">
        <f t="shared" si="300"/>
        <v>0</v>
      </c>
      <c r="Q620" s="140">
        <f t="shared" si="300"/>
        <v>0</v>
      </c>
      <c r="R620" s="140">
        <f t="shared" si="300"/>
        <v>0</v>
      </c>
      <c r="S620" s="140">
        <f t="shared" si="300"/>
        <v>0</v>
      </c>
      <c r="T620" s="140">
        <f t="shared" si="300"/>
        <v>0</v>
      </c>
      <c r="U620" s="140">
        <f t="shared" si="300"/>
        <v>0</v>
      </c>
      <c r="V620" s="140">
        <f t="shared" si="300"/>
        <v>0</v>
      </c>
      <c r="W620" s="140">
        <f t="shared" si="300"/>
        <v>0</v>
      </c>
      <c r="X620" s="140">
        <f t="shared" si="300"/>
        <v>0</v>
      </c>
      <c r="Y620" s="140">
        <f t="shared" si="300"/>
        <v>0</v>
      </c>
      <c r="Z620" s="140">
        <f t="shared" si="300"/>
        <v>0</v>
      </c>
      <c r="AA620" s="140">
        <f t="shared" si="300"/>
        <v>0</v>
      </c>
      <c r="AB620" s="140">
        <f t="shared" si="300"/>
        <v>0</v>
      </c>
      <c r="AC620" s="140">
        <f t="shared" si="300"/>
        <v>0</v>
      </c>
      <c r="AD620" s="140">
        <f t="shared" si="300"/>
        <v>0</v>
      </c>
      <c r="AE620" s="140">
        <f t="shared" si="300"/>
        <v>0</v>
      </c>
      <c r="AF620" s="140">
        <f t="shared" si="300"/>
        <v>0</v>
      </c>
      <c r="AG620" s="140">
        <f t="shared" si="300"/>
        <v>0</v>
      </c>
      <c r="AH620" s="140">
        <f t="shared" si="300"/>
        <v>0</v>
      </c>
      <c r="AI620" s="140">
        <f t="shared" si="300"/>
        <v>0</v>
      </c>
      <c r="AJ620" s="140">
        <f t="shared" si="300"/>
        <v>0</v>
      </c>
      <c r="AK620" s="140">
        <f t="shared" si="300"/>
        <v>0</v>
      </c>
      <c r="AL620" s="140">
        <f t="shared" si="300"/>
        <v>0</v>
      </c>
      <c r="AM620" s="140">
        <f t="shared" si="300"/>
        <v>0</v>
      </c>
      <c r="AN620" s="140">
        <f t="shared" si="300"/>
        <v>0</v>
      </c>
      <c r="AO620" s="140">
        <f t="shared" si="300"/>
        <v>0</v>
      </c>
      <c r="AP620" s="140">
        <f t="shared" si="300"/>
        <v>0</v>
      </c>
      <c r="AQ620" s="140">
        <f t="shared" si="300"/>
        <v>0</v>
      </c>
      <c r="AR620" s="140">
        <f t="shared" si="300"/>
        <v>0</v>
      </c>
      <c r="AS620" s="140">
        <f t="shared" si="300"/>
        <v>0</v>
      </c>
      <c r="AT620" s="140">
        <f t="shared" si="300"/>
        <v>0</v>
      </c>
      <c r="AU620" s="140">
        <f t="shared" si="300"/>
        <v>0</v>
      </c>
      <c r="AV620" s="140">
        <f t="shared" si="300"/>
        <v>0</v>
      </c>
      <c r="AW620" s="140">
        <f t="shared" si="300"/>
        <v>0</v>
      </c>
      <c r="AX620" s="140">
        <f t="shared" si="300"/>
        <v>5.2284659466614609E-3</v>
      </c>
      <c r="AY620" s="140">
        <f t="shared" si="300"/>
        <v>1.5685397839984384E-2</v>
      </c>
      <c r="AZ620" s="140">
        <f t="shared" si="300"/>
        <v>4.1836545294005947E-2</v>
      </c>
      <c r="BA620" s="140">
        <f t="shared" si="300"/>
        <v>7.5871503452362876E-2</v>
      </c>
      <c r="BB620" s="140">
        <f t="shared" si="300"/>
        <v>0.15928166097601784</v>
      </c>
      <c r="BC620" s="140">
        <f t="shared" si="300"/>
        <v>0.21229609427142909</v>
      </c>
      <c r="BD620" s="140">
        <f t="shared" si="300"/>
        <v>0.29644879442674071</v>
      </c>
      <c r="BE620" s="140">
        <f t="shared" si="300"/>
        <v>0.38060149458205239</v>
      </c>
      <c r="BF620" s="140">
        <f t="shared" si="300"/>
        <v>0.41666693750575734</v>
      </c>
      <c r="BG620" s="140">
        <f t="shared" si="300"/>
        <v>0.41666693750575734</v>
      </c>
      <c r="BH620" s="140">
        <f t="shared" si="300"/>
        <v>0.64850810003989967</v>
      </c>
      <c r="BI620" s="140">
        <f t="shared" si="300"/>
        <v>0.65595831830105988</v>
      </c>
      <c r="BJ620" s="140">
        <f t="shared" si="300"/>
        <v>0.82344667241557601</v>
      </c>
      <c r="BK620" s="140">
        <f t="shared" si="300"/>
        <v>0.98872752049250168</v>
      </c>
      <c r="BL620" s="140">
        <f t="shared" si="300"/>
        <v>1</v>
      </c>
      <c r="BM620" s="140">
        <f t="shared" si="300"/>
        <v>1</v>
      </c>
      <c r="BN620" s="140">
        <f t="shared" si="300"/>
        <v>1</v>
      </c>
      <c r="BO620" s="140">
        <f t="shared" si="300"/>
        <v>1</v>
      </c>
    </row>
    <row r="621" spans="1:67" ht="15.75" x14ac:dyDescent="0.25">
      <c r="A621" s="112"/>
      <c r="B621" s="145" t="s">
        <v>1819</v>
      </c>
      <c r="C621" s="145" t="s">
        <v>1820</v>
      </c>
      <c r="D621" s="145" t="s">
        <v>22</v>
      </c>
      <c r="E621" s="224">
        <f>VLOOKUP(B621,'Cuadro Control'!C665:J2551,8,FALSE)</f>
        <v>83271780.884117648</v>
      </c>
      <c r="F621" s="146">
        <f t="shared" ref="F621:F635" si="301">IFERROR(E621/$E$620,0)</f>
        <v>1.5685397839984384E-2</v>
      </c>
      <c r="G621" s="147">
        <v>46498</v>
      </c>
      <c r="H621" s="147">
        <v>46506</v>
      </c>
      <c r="I621" s="146">
        <f t="shared" ref="I621:X636" si="302">IF($G621=0,0,IF(I$6&lt;$G621,0,IF(I$6&gt;$H621,1,(I$6-$G621+1)/($H621-$G621+1))))</f>
        <v>0</v>
      </c>
      <c r="J621" s="146">
        <f t="shared" si="302"/>
        <v>0</v>
      </c>
      <c r="K621" s="146">
        <f t="shared" si="302"/>
        <v>0</v>
      </c>
      <c r="L621" s="146">
        <f t="shared" si="302"/>
        <v>0</v>
      </c>
      <c r="M621" s="146">
        <f t="shared" si="302"/>
        <v>0</v>
      </c>
      <c r="N621" s="146">
        <f t="shared" si="302"/>
        <v>0</v>
      </c>
      <c r="O621" s="146">
        <f t="shared" si="302"/>
        <v>0</v>
      </c>
      <c r="P621" s="146">
        <f t="shared" si="302"/>
        <v>0</v>
      </c>
      <c r="Q621" s="146">
        <f t="shared" si="302"/>
        <v>0</v>
      </c>
      <c r="R621" s="146">
        <f t="shared" si="302"/>
        <v>0</v>
      </c>
      <c r="S621" s="146">
        <f t="shared" si="302"/>
        <v>0</v>
      </c>
      <c r="T621" s="146">
        <f t="shared" si="302"/>
        <v>0</v>
      </c>
      <c r="U621" s="146">
        <f t="shared" si="302"/>
        <v>0</v>
      </c>
      <c r="V621" s="146">
        <f t="shared" si="302"/>
        <v>0</v>
      </c>
      <c r="W621" s="146">
        <f t="shared" si="302"/>
        <v>0</v>
      </c>
      <c r="X621" s="146">
        <f t="shared" si="302"/>
        <v>0</v>
      </c>
      <c r="Y621" s="146">
        <f t="shared" ref="Y621:BD628" si="303">IF($G621=0,0,IF(Y$6&lt;$G621,0,IF(Y$6&gt;$H621,1,(Y$6-$G621+1)/($H621-$G621+1))))</f>
        <v>0</v>
      </c>
      <c r="Z621" s="146">
        <f t="shared" si="303"/>
        <v>0</v>
      </c>
      <c r="AA621" s="146">
        <f t="shared" si="303"/>
        <v>0</v>
      </c>
      <c r="AB621" s="146">
        <f t="shared" si="303"/>
        <v>0</v>
      </c>
      <c r="AC621" s="146">
        <f t="shared" si="303"/>
        <v>0</v>
      </c>
      <c r="AD621" s="146">
        <f t="shared" si="303"/>
        <v>0</v>
      </c>
      <c r="AE621" s="146">
        <f t="shared" si="303"/>
        <v>0</v>
      </c>
      <c r="AF621" s="146">
        <f t="shared" si="303"/>
        <v>0</v>
      </c>
      <c r="AG621" s="146">
        <f t="shared" si="303"/>
        <v>0</v>
      </c>
      <c r="AH621" s="146">
        <f t="shared" si="303"/>
        <v>0</v>
      </c>
      <c r="AI621" s="146">
        <f t="shared" si="303"/>
        <v>0</v>
      </c>
      <c r="AJ621" s="146">
        <f t="shared" si="303"/>
        <v>0</v>
      </c>
      <c r="AK621" s="146">
        <f t="shared" si="303"/>
        <v>0</v>
      </c>
      <c r="AL621" s="146">
        <f t="shared" si="303"/>
        <v>0</v>
      </c>
      <c r="AM621" s="146">
        <f t="shared" si="303"/>
        <v>0</v>
      </c>
      <c r="AN621" s="146">
        <f t="shared" si="303"/>
        <v>0</v>
      </c>
      <c r="AO621" s="146">
        <f t="shared" si="303"/>
        <v>0</v>
      </c>
      <c r="AP621" s="146">
        <f t="shared" si="303"/>
        <v>0</v>
      </c>
      <c r="AQ621" s="146">
        <f t="shared" si="303"/>
        <v>0</v>
      </c>
      <c r="AR621" s="146">
        <f t="shared" si="303"/>
        <v>0</v>
      </c>
      <c r="AS621" s="146">
        <f t="shared" si="303"/>
        <v>0</v>
      </c>
      <c r="AT621" s="146">
        <f t="shared" si="303"/>
        <v>0</v>
      </c>
      <c r="AU621" s="146">
        <f t="shared" si="303"/>
        <v>0</v>
      </c>
      <c r="AV621" s="146">
        <f t="shared" si="303"/>
        <v>0</v>
      </c>
      <c r="AW621" s="146">
        <f t="shared" si="303"/>
        <v>0</v>
      </c>
      <c r="AX621" s="146">
        <f t="shared" si="303"/>
        <v>0.33333333333333331</v>
      </c>
      <c r="AY621" s="146">
        <f t="shared" si="303"/>
        <v>1</v>
      </c>
      <c r="AZ621" s="146">
        <f t="shared" si="303"/>
        <v>1</v>
      </c>
      <c r="BA621" s="146">
        <f t="shared" si="303"/>
        <v>1</v>
      </c>
      <c r="BB621" s="146">
        <f t="shared" si="303"/>
        <v>1</v>
      </c>
      <c r="BC621" s="146">
        <f t="shared" si="303"/>
        <v>1</v>
      </c>
      <c r="BD621" s="146">
        <f t="shared" si="303"/>
        <v>1</v>
      </c>
      <c r="BE621" s="146">
        <f t="shared" ref="BE621:BO627" si="304">IF($G621=0,0,IF(BE$6&lt;$G621,0,IF(BE$6&gt;$H621,1,(BE$6-$G621+1)/($H621-$G621+1))))</f>
        <v>1</v>
      </c>
      <c r="BF621" s="146">
        <f t="shared" si="304"/>
        <v>1</v>
      </c>
      <c r="BG621" s="146">
        <f t="shared" si="304"/>
        <v>1</v>
      </c>
      <c r="BH621" s="146">
        <f t="shared" si="304"/>
        <v>1</v>
      </c>
      <c r="BI621" s="146">
        <f t="shared" si="304"/>
        <v>1</v>
      </c>
      <c r="BJ621" s="146">
        <f t="shared" si="304"/>
        <v>1</v>
      </c>
      <c r="BK621" s="146">
        <f t="shared" si="304"/>
        <v>1</v>
      </c>
      <c r="BL621" s="146">
        <f t="shared" si="304"/>
        <v>1</v>
      </c>
      <c r="BM621" s="146">
        <f t="shared" si="304"/>
        <v>1</v>
      </c>
      <c r="BN621" s="146">
        <f t="shared" si="304"/>
        <v>1</v>
      </c>
      <c r="BO621" s="146">
        <f t="shared" si="304"/>
        <v>1</v>
      </c>
    </row>
    <row r="622" spans="1:67" ht="15.75" x14ac:dyDescent="0.25">
      <c r="A622" s="112"/>
      <c r="B622" s="145" t="s">
        <v>1821</v>
      </c>
      <c r="C622" s="145" t="s">
        <v>1822</v>
      </c>
      <c r="D622" s="145" t="s">
        <v>9</v>
      </c>
      <c r="E622" s="224">
        <f>VLOOKUP(B622,'Cuadro Control'!C666:J2552,8,FALSE)</f>
        <v>312374505.66882348</v>
      </c>
      <c r="F622" s="146">
        <f t="shared" si="301"/>
        <v>5.8840081771548515E-2</v>
      </c>
      <c r="G622" s="147">
        <v>46511</v>
      </c>
      <c r="H622" s="147">
        <v>46519</v>
      </c>
      <c r="I622" s="146">
        <f t="shared" si="302"/>
        <v>0</v>
      </c>
      <c r="J622" s="146">
        <f t="shared" si="302"/>
        <v>0</v>
      </c>
      <c r="K622" s="146">
        <f t="shared" si="302"/>
        <v>0</v>
      </c>
      <c r="L622" s="146">
        <f t="shared" si="302"/>
        <v>0</v>
      </c>
      <c r="M622" s="146">
        <f t="shared" si="302"/>
        <v>0</v>
      </c>
      <c r="N622" s="146">
        <f t="shared" si="302"/>
        <v>0</v>
      </c>
      <c r="O622" s="146">
        <f t="shared" si="302"/>
        <v>0</v>
      </c>
      <c r="P622" s="146">
        <f t="shared" si="302"/>
        <v>0</v>
      </c>
      <c r="Q622" s="146">
        <f t="shared" si="302"/>
        <v>0</v>
      </c>
      <c r="R622" s="146">
        <f t="shared" si="302"/>
        <v>0</v>
      </c>
      <c r="S622" s="146">
        <f t="shared" si="302"/>
        <v>0</v>
      </c>
      <c r="T622" s="146">
        <f t="shared" si="302"/>
        <v>0</v>
      </c>
      <c r="U622" s="146">
        <f t="shared" si="302"/>
        <v>0</v>
      </c>
      <c r="V622" s="146">
        <f t="shared" si="302"/>
        <v>0</v>
      </c>
      <c r="W622" s="146">
        <f t="shared" si="302"/>
        <v>0</v>
      </c>
      <c r="X622" s="146">
        <f t="shared" si="302"/>
        <v>0</v>
      </c>
      <c r="Y622" s="146">
        <f t="shared" si="303"/>
        <v>0</v>
      </c>
      <c r="Z622" s="146">
        <f t="shared" si="303"/>
        <v>0</v>
      </c>
      <c r="AA622" s="146">
        <f t="shared" si="303"/>
        <v>0</v>
      </c>
      <c r="AB622" s="146">
        <f t="shared" si="303"/>
        <v>0</v>
      </c>
      <c r="AC622" s="146">
        <f t="shared" si="303"/>
        <v>0</v>
      </c>
      <c r="AD622" s="146">
        <f t="shared" si="303"/>
        <v>0</v>
      </c>
      <c r="AE622" s="146">
        <f t="shared" si="303"/>
        <v>0</v>
      </c>
      <c r="AF622" s="146">
        <f t="shared" si="303"/>
        <v>0</v>
      </c>
      <c r="AG622" s="146">
        <f t="shared" si="303"/>
        <v>0</v>
      </c>
      <c r="AH622" s="146">
        <f t="shared" si="303"/>
        <v>0</v>
      </c>
      <c r="AI622" s="146">
        <f t="shared" si="303"/>
        <v>0</v>
      </c>
      <c r="AJ622" s="146">
        <f t="shared" si="303"/>
        <v>0</v>
      </c>
      <c r="AK622" s="146">
        <f t="shared" si="303"/>
        <v>0</v>
      </c>
      <c r="AL622" s="146">
        <f t="shared" si="303"/>
        <v>0</v>
      </c>
      <c r="AM622" s="146">
        <f t="shared" si="303"/>
        <v>0</v>
      </c>
      <c r="AN622" s="146">
        <f t="shared" si="303"/>
        <v>0</v>
      </c>
      <c r="AO622" s="146">
        <f t="shared" si="303"/>
        <v>0</v>
      </c>
      <c r="AP622" s="146">
        <f t="shared" si="303"/>
        <v>0</v>
      </c>
      <c r="AQ622" s="146">
        <f t="shared" si="303"/>
        <v>0</v>
      </c>
      <c r="AR622" s="146">
        <f t="shared" si="303"/>
        <v>0</v>
      </c>
      <c r="AS622" s="146">
        <f t="shared" si="303"/>
        <v>0</v>
      </c>
      <c r="AT622" s="146">
        <f t="shared" si="303"/>
        <v>0</v>
      </c>
      <c r="AU622" s="146">
        <f t="shared" si="303"/>
        <v>0</v>
      </c>
      <c r="AV622" s="146">
        <f t="shared" si="303"/>
        <v>0</v>
      </c>
      <c r="AW622" s="146">
        <f t="shared" si="303"/>
        <v>0</v>
      </c>
      <c r="AX622" s="146">
        <f t="shared" si="303"/>
        <v>0</v>
      </c>
      <c r="AY622" s="146">
        <f t="shared" si="303"/>
        <v>0</v>
      </c>
      <c r="AZ622" s="146">
        <f t="shared" si="303"/>
        <v>0.44444444444444442</v>
      </c>
      <c r="BA622" s="146">
        <f t="shared" si="303"/>
        <v>1</v>
      </c>
      <c r="BB622" s="146">
        <f t="shared" si="303"/>
        <v>1</v>
      </c>
      <c r="BC622" s="146">
        <f t="shared" si="303"/>
        <v>1</v>
      </c>
      <c r="BD622" s="146">
        <f t="shared" si="303"/>
        <v>1</v>
      </c>
      <c r="BE622" s="146">
        <f t="shared" si="304"/>
        <v>1</v>
      </c>
      <c r="BF622" s="146">
        <f t="shared" si="304"/>
        <v>1</v>
      </c>
      <c r="BG622" s="146">
        <f t="shared" si="304"/>
        <v>1</v>
      </c>
      <c r="BH622" s="146">
        <f t="shared" si="304"/>
        <v>1</v>
      </c>
      <c r="BI622" s="146">
        <f t="shared" si="304"/>
        <v>1</v>
      </c>
      <c r="BJ622" s="146">
        <f t="shared" si="304"/>
        <v>1</v>
      </c>
      <c r="BK622" s="146">
        <f t="shared" si="304"/>
        <v>1</v>
      </c>
      <c r="BL622" s="146">
        <f t="shared" si="304"/>
        <v>1</v>
      </c>
      <c r="BM622" s="146">
        <f t="shared" si="304"/>
        <v>1</v>
      </c>
      <c r="BN622" s="146">
        <f t="shared" si="304"/>
        <v>1</v>
      </c>
      <c r="BO622" s="146">
        <f t="shared" si="304"/>
        <v>1</v>
      </c>
    </row>
    <row r="623" spans="1:67" ht="15.75" x14ac:dyDescent="0.25">
      <c r="A623" s="112"/>
      <c r="B623" s="142" t="s">
        <v>1823</v>
      </c>
      <c r="C623" s="142" t="s">
        <v>1824</v>
      </c>
      <c r="D623" s="142" t="s">
        <v>6</v>
      </c>
      <c r="E623" s="223">
        <f>VLOOKUP(B623,'Cuadro Control'!C667:J2553,8,FALSE)</f>
        <v>9527825.6870364472</v>
      </c>
      <c r="F623" s="143">
        <f t="shared" si="301"/>
        <v>1.794698454439963E-3</v>
      </c>
      <c r="G623" s="144">
        <v>46519</v>
      </c>
      <c r="H623" s="144">
        <v>46522</v>
      </c>
      <c r="I623" s="143">
        <f t="shared" si="302"/>
        <v>0</v>
      </c>
      <c r="J623" s="143">
        <f t="shared" si="302"/>
        <v>0</v>
      </c>
      <c r="K623" s="143">
        <f t="shared" si="302"/>
        <v>0</v>
      </c>
      <c r="L623" s="143">
        <f t="shared" si="302"/>
        <v>0</v>
      </c>
      <c r="M623" s="143">
        <f t="shared" si="302"/>
        <v>0</v>
      </c>
      <c r="N623" s="143">
        <f t="shared" si="302"/>
        <v>0</v>
      </c>
      <c r="O623" s="143">
        <f t="shared" si="302"/>
        <v>0</v>
      </c>
      <c r="P623" s="143">
        <f t="shared" si="302"/>
        <v>0</v>
      </c>
      <c r="Q623" s="143">
        <f t="shared" si="302"/>
        <v>0</v>
      </c>
      <c r="R623" s="143">
        <f t="shared" si="302"/>
        <v>0</v>
      </c>
      <c r="S623" s="143">
        <f t="shared" si="302"/>
        <v>0</v>
      </c>
      <c r="T623" s="143">
        <f t="shared" si="302"/>
        <v>0</v>
      </c>
      <c r="U623" s="143">
        <f t="shared" si="302"/>
        <v>0</v>
      </c>
      <c r="V623" s="143">
        <f t="shared" si="302"/>
        <v>0</v>
      </c>
      <c r="W623" s="143">
        <f t="shared" si="302"/>
        <v>0</v>
      </c>
      <c r="X623" s="143">
        <f t="shared" si="302"/>
        <v>0</v>
      </c>
      <c r="Y623" s="143">
        <f t="shared" si="303"/>
        <v>0</v>
      </c>
      <c r="Z623" s="143">
        <f t="shared" si="303"/>
        <v>0</v>
      </c>
      <c r="AA623" s="143">
        <f t="shared" si="303"/>
        <v>0</v>
      </c>
      <c r="AB623" s="143">
        <f t="shared" si="303"/>
        <v>0</v>
      </c>
      <c r="AC623" s="143">
        <f t="shared" si="303"/>
        <v>0</v>
      </c>
      <c r="AD623" s="143">
        <f t="shared" si="303"/>
        <v>0</v>
      </c>
      <c r="AE623" s="143">
        <f t="shared" si="303"/>
        <v>0</v>
      </c>
      <c r="AF623" s="143">
        <f t="shared" si="303"/>
        <v>0</v>
      </c>
      <c r="AG623" s="143">
        <f t="shared" si="303"/>
        <v>0</v>
      </c>
      <c r="AH623" s="143">
        <f t="shared" si="303"/>
        <v>0</v>
      </c>
      <c r="AI623" s="143">
        <f t="shared" si="303"/>
        <v>0</v>
      </c>
      <c r="AJ623" s="143">
        <f t="shared" si="303"/>
        <v>0</v>
      </c>
      <c r="AK623" s="143">
        <f t="shared" si="303"/>
        <v>0</v>
      </c>
      <c r="AL623" s="143">
        <f t="shared" si="303"/>
        <v>0</v>
      </c>
      <c r="AM623" s="143">
        <f t="shared" si="303"/>
        <v>0</v>
      </c>
      <c r="AN623" s="143">
        <f t="shared" si="303"/>
        <v>0</v>
      </c>
      <c r="AO623" s="143">
        <f t="shared" si="303"/>
        <v>0</v>
      </c>
      <c r="AP623" s="143">
        <f t="shared" si="303"/>
        <v>0</v>
      </c>
      <c r="AQ623" s="143">
        <f t="shared" si="303"/>
        <v>0</v>
      </c>
      <c r="AR623" s="143">
        <f t="shared" si="303"/>
        <v>0</v>
      </c>
      <c r="AS623" s="143">
        <f t="shared" si="303"/>
        <v>0</v>
      </c>
      <c r="AT623" s="143">
        <f t="shared" si="303"/>
        <v>0</v>
      </c>
      <c r="AU623" s="143">
        <f t="shared" si="303"/>
        <v>0</v>
      </c>
      <c r="AV623" s="143">
        <f t="shared" si="303"/>
        <v>0</v>
      </c>
      <c r="AW623" s="143">
        <f t="shared" si="303"/>
        <v>0</v>
      </c>
      <c r="AX623" s="143">
        <f t="shared" si="303"/>
        <v>0</v>
      </c>
      <c r="AY623" s="143">
        <f t="shared" si="303"/>
        <v>0</v>
      </c>
      <c r="AZ623" s="143">
        <f t="shared" si="303"/>
        <v>0</v>
      </c>
      <c r="BA623" s="143">
        <f t="shared" si="303"/>
        <v>0.75</v>
      </c>
      <c r="BB623" s="143">
        <f t="shared" si="303"/>
        <v>1</v>
      </c>
      <c r="BC623" s="143">
        <f t="shared" si="303"/>
        <v>1</v>
      </c>
      <c r="BD623" s="143">
        <f t="shared" si="303"/>
        <v>1</v>
      </c>
      <c r="BE623" s="143">
        <f t="shared" si="304"/>
        <v>1</v>
      </c>
      <c r="BF623" s="143">
        <f t="shared" si="304"/>
        <v>1</v>
      </c>
      <c r="BG623" s="143">
        <f t="shared" si="304"/>
        <v>1</v>
      </c>
      <c r="BH623" s="143">
        <f t="shared" si="304"/>
        <v>1</v>
      </c>
      <c r="BI623" s="143">
        <f t="shared" si="304"/>
        <v>1</v>
      </c>
      <c r="BJ623" s="143">
        <f t="shared" si="304"/>
        <v>1</v>
      </c>
      <c r="BK623" s="143">
        <f t="shared" si="304"/>
        <v>1</v>
      </c>
      <c r="BL623" s="143">
        <f t="shared" si="304"/>
        <v>1</v>
      </c>
      <c r="BM623" s="143">
        <f t="shared" si="304"/>
        <v>1</v>
      </c>
      <c r="BN623" s="143">
        <f t="shared" si="304"/>
        <v>1</v>
      </c>
      <c r="BO623" s="143">
        <f t="shared" si="304"/>
        <v>1</v>
      </c>
    </row>
    <row r="624" spans="1:67" ht="15.75" x14ac:dyDescent="0.25">
      <c r="A624" s="112"/>
      <c r="B624" s="145" t="s">
        <v>1825</v>
      </c>
      <c r="C624" s="145" t="s">
        <v>1826</v>
      </c>
      <c r="D624" s="145" t="s">
        <v>19</v>
      </c>
      <c r="E624" s="224">
        <f>VLOOKUP(B624,'Cuadro Control'!C668:J2554,8,FALSE)</f>
        <v>320494616.71764702</v>
      </c>
      <c r="F624" s="146">
        <f t="shared" si="301"/>
        <v>6.0369617599332674E-2</v>
      </c>
      <c r="G624" s="147">
        <v>46522</v>
      </c>
      <c r="H624" s="147">
        <v>46527</v>
      </c>
      <c r="I624" s="146">
        <f t="shared" si="302"/>
        <v>0</v>
      </c>
      <c r="J624" s="146">
        <f t="shared" si="302"/>
        <v>0</v>
      </c>
      <c r="K624" s="146">
        <f t="shared" si="302"/>
        <v>0</v>
      </c>
      <c r="L624" s="146">
        <f t="shared" si="302"/>
        <v>0</v>
      </c>
      <c r="M624" s="146">
        <f t="shared" si="302"/>
        <v>0</v>
      </c>
      <c r="N624" s="146">
        <f t="shared" si="302"/>
        <v>0</v>
      </c>
      <c r="O624" s="146">
        <f t="shared" si="302"/>
        <v>0</v>
      </c>
      <c r="P624" s="146">
        <f t="shared" si="302"/>
        <v>0</v>
      </c>
      <c r="Q624" s="146">
        <f t="shared" si="302"/>
        <v>0</v>
      </c>
      <c r="R624" s="146">
        <f t="shared" si="302"/>
        <v>0</v>
      </c>
      <c r="S624" s="146">
        <f t="shared" si="302"/>
        <v>0</v>
      </c>
      <c r="T624" s="146">
        <f t="shared" si="302"/>
        <v>0</v>
      </c>
      <c r="U624" s="146">
        <f t="shared" si="302"/>
        <v>0</v>
      </c>
      <c r="V624" s="146">
        <f t="shared" si="302"/>
        <v>0</v>
      </c>
      <c r="W624" s="146">
        <f t="shared" si="302"/>
        <v>0</v>
      </c>
      <c r="X624" s="146">
        <f t="shared" si="302"/>
        <v>0</v>
      </c>
      <c r="Y624" s="146">
        <f t="shared" si="303"/>
        <v>0</v>
      </c>
      <c r="Z624" s="146">
        <f t="shared" si="303"/>
        <v>0</v>
      </c>
      <c r="AA624" s="146">
        <f t="shared" si="303"/>
        <v>0</v>
      </c>
      <c r="AB624" s="146">
        <f t="shared" si="303"/>
        <v>0</v>
      </c>
      <c r="AC624" s="146">
        <f t="shared" si="303"/>
        <v>0</v>
      </c>
      <c r="AD624" s="146">
        <f t="shared" si="303"/>
        <v>0</v>
      </c>
      <c r="AE624" s="146">
        <f t="shared" si="303"/>
        <v>0</v>
      </c>
      <c r="AF624" s="146">
        <f t="shared" si="303"/>
        <v>0</v>
      </c>
      <c r="AG624" s="146">
        <f t="shared" si="303"/>
        <v>0</v>
      </c>
      <c r="AH624" s="146">
        <f t="shared" si="303"/>
        <v>0</v>
      </c>
      <c r="AI624" s="146">
        <f t="shared" si="303"/>
        <v>0</v>
      </c>
      <c r="AJ624" s="146">
        <f t="shared" si="303"/>
        <v>0</v>
      </c>
      <c r="AK624" s="146">
        <f t="shared" si="303"/>
        <v>0</v>
      </c>
      <c r="AL624" s="146">
        <f t="shared" si="303"/>
        <v>0</v>
      </c>
      <c r="AM624" s="146">
        <f t="shared" si="303"/>
        <v>0</v>
      </c>
      <c r="AN624" s="146">
        <f t="shared" si="303"/>
        <v>0</v>
      </c>
      <c r="AO624" s="146">
        <f t="shared" si="303"/>
        <v>0</v>
      </c>
      <c r="AP624" s="146">
        <f t="shared" si="303"/>
        <v>0</v>
      </c>
      <c r="AQ624" s="146">
        <f t="shared" si="303"/>
        <v>0</v>
      </c>
      <c r="AR624" s="146">
        <f t="shared" si="303"/>
        <v>0</v>
      </c>
      <c r="AS624" s="146">
        <f t="shared" si="303"/>
        <v>0</v>
      </c>
      <c r="AT624" s="146">
        <f t="shared" si="303"/>
        <v>0</v>
      </c>
      <c r="AU624" s="146">
        <f t="shared" si="303"/>
        <v>0</v>
      </c>
      <c r="AV624" s="146">
        <f t="shared" si="303"/>
        <v>0</v>
      </c>
      <c r="AW624" s="146">
        <f t="shared" si="303"/>
        <v>0</v>
      </c>
      <c r="AX624" s="146">
        <f t="shared" si="303"/>
        <v>0</v>
      </c>
      <c r="AY624" s="146">
        <f t="shared" si="303"/>
        <v>0</v>
      </c>
      <c r="AZ624" s="146">
        <f t="shared" si="303"/>
        <v>0</v>
      </c>
      <c r="BA624" s="146">
        <f t="shared" si="303"/>
        <v>0</v>
      </c>
      <c r="BB624" s="146">
        <f t="shared" si="303"/>
        <v>1</v>
      </c>
      <c r="BC624" s="146">
        <f t="shared" si="303"/>
        <v>1</v>
      </c>
      <c r="BD624" s="146">
        <f t="shared" si="303"/>
        <v>1</v>
      </c>
      <c r="BE624" s="146">
        <f t="shared" si="304"/>
        <v>1</v>
      </c>
      <c r="BF624" s="146">
        <f t="shared" si="304"/>
        <v>1</v>
      </c>
      <c r="BG624" s="146">
        <f t="shared" si="304"/>
        <v>1</v>
      </c>
      <c r="BH624" s="146">
        <f t="shared" si="304"/>
        <v>1</v>
      </c>
      <c r="BI624" s="146">
        <f t="shared" si="304"/>
        <v>1</v>
      </c>
      <c r="BJ624" s="146">
        <f t="shared" si="304"/>
        <v>1</v>
      </c>
      <c r="BK624" s="146">
        <f t="shared" si="304"/>
        <v>1</v>
      </c>
      <c r="BL624" s="146">
        <f t="shared" si="304"/>
        <v>1</v>
      </c>
      <c r="BM624" s="146">
        <f t="shared" si="304"/>
        <v>1</v>
      </c>
      <c r="BN624" s="146">
        <f t="shared" si="304"/>
        <v>1</v>
      </c>
      <c r="BO624" s="146">
        <f t="shared" si="304"/>
        <v>1</v>
      </c>
    </row>
    <row r="625" spans="1:67" ht="15.75" x14ac:dyDescent="0.25">
      <c r="A625" s="112"/>
      <c r="B625" s="145" t="s">
        <v>1827</v>
      </c>
      <c r="C625" s="145" t="s">
        <v>1828</v>
      </c>
      <c r="D625" s="145" t="s">
        <v>8</v>
      </c>
      <c r="E625" s="224">
        <f>VLOOKUP(B625,'Cuadro Control'!C669:J2555,8,FALSE)</f>
        <v>94303618.549411759</v>
      </c>
      <c r="F625" s="146">
        <f t="shared" si="301"/>
        <v>1.7763397864110998E-2</v>
      </c>
      <c r="G625" s="147">
        <v>46527</v>
      </c>
      <c r="H625" s="147">
        <v>46528</v>
      </c>
      <c r="I625" s="146">
        <f t="shared" si="302"/>
        <v>0</v>
      </c>
      <c r="J625" s="146">
        <f t="shared" si="302"/>
        <v>0</v>
      </c>
      <c r="K625" s="146">
        <f t="shared" si="302"/>
        <v>0</v>
      </c>
      <c r="L625" s="146">
        <f t="shared" si="302"/>
        <v>0</v>
      </c>
      <c r="M625" s="146">
        <f t="shared" si="302"/>
        <v>0</v>
      </c>
      <c r="N625" s="146">
        <f t="shared" si="302"/>
        <v>0</v>
      </c>
      <c r="O625" s="146">
        <f t="shared" si="302"/>
        <v>0</v>
      </c>
      <c r="P625" s="146">
        <f t="shared" si="302"/>
        <v>0</v>
      </c>
      <c r="Q625" s="146">
        <f t="shared" si="302"/>
        <v>0</v>
      </c>
      <c r="R625" s="146">
        <f t="shared" si="302"/>
        <v>0</v>
      </c>
      <c r="S625" s="146">
        <f t="shared" si="302"/>
        <v>0</v>
      </c>
      <c r="T625" s="146">
        <f t="shared" si="302"/>
        <v>0</v>
      </c>
      <c r="U625" s="146">
        <f t="shared" si="302"/>
        <v>0</v>
      </c>
      <c r="V625" s="146">
        <f t="shared" si="302"/>
        <v>0</v>
      </c>
      <c r="W625" s="146">
        <f t="shared" si="302"/>
        <v>0</v>
      </c>
      <c r="X625" s="146">
        <f t="shared" si="302"/>
        <v>0</v>
      </c>
      <c r="Y625" s="146">
        <f t="shared" si="303"/>
        <v>0</v>
      </c>
      <c r="Z625" s="146">
        <f t="shared" si="303"/>
        <v>0</v>
      </c>
      <c r="AA625" s="146">
        <f t="shared" si="303"/>
        <v>0</v>
      </c>
      <c r="AB625" s="146">
        <f t="shared" si="303"/>
        <v>0</v>
      </c>
      <c r="AC625" s="146">
        <f t="shared" si="303"/>
        <v>0</v>
      </c>
      <c r="AD625" s="146">
        <f t="shared" si="303"/>
        <v>0</v>
      </c>
      <c r="AE625" s="146">
        <f t="shared" si="303"/>
        <v>0</v>
      </c>
      <c r="AF625" s="146">
        <f t="shared" si="303"/>
        <v>0</v>
      </c>
      <c r="AG625" s="146">
        <f t="shared" si="303"/>
        <v>0</v>
      </c>
      <c r="AH625" s="146">
        <f t="shared" si="303"/>
        <v>0</v>
      </c>
      <c r="AI625" s="146">
        <f t="shared" si="303"/>
        <v>0</v>
      </c>
      <c r="AJ625" s="146">
        <f t="shared" si="303"/>
        <v>0</v>
      </c>
      <c r="AK625" s="146">
        <f t="shared" si="303"/>
        <v>0</v>
      </c>
      <c r="AL625" s="146">
        <f t="shared" si="303"/>
        <v>0</v>
      </c>
      <c r="AM625" s="146">
        <f t="shared" si="303"/>
        <v>0</v>
      </c>
      <c r="AN625" s="146">
        <f t="shared" si="303"/>
        <v>0</v>
      </c>
      <c r="AO625" s="146">
        <f t="shared" si="303"/>
        <v>0</v>
      </c>
      <c r="AP625" s="146">
        <f t="shared" si="303"/>
        <v>0</v>
      </c>
      <c r="AQ625" s="146">
        <f t="shared" si="303"/>
        <v>0</v>
      </c>
      <c r="AR625" s="146">
        <f t="shared" si="303"/>
        <v>0</v>
      </c>
      <c r="AS625" s="146">
        <f t="shared" si="303"/>
        <v>0</v>
      </c>
      <c r="AT625" s="146">
        <f t="shared" si="303"/>
        <v>0</v>
      </c>
      <c r="AU625" s="146">
        <f t="shared" si="303"/>
        <v>0</v>
      </c>
      <c r="AV625" s="146">
        <f t="shared" si="303"/>
        <v>0</v>
      </c>
      <c r="AW625" s="146">
        <f t="shared" si="303"/>
        <v>0</v>
      </c>
      <c r="AX625" s="146">
        <f t="shared" si="303"/>
        <v>0</v>
      </c>
      <c r="AY625" s="146">
        <f t="shared" si="303"/>
        <v>0</v>
      </c>
      <c r="AZ625" s="146">
        <f t="shared" si="303"/>
        <v>0</v>
      </c>
      <c r="BA625" s="146">
        <f t="shared" si="303"/>
        <v>0</v>
      </c>
      <c r="BB625" s="146">
        <f t="shared" si="303"/>
        <v>1</v>
      </c>
      <c r="BC625" s="146">
        <f t="shared" si="303"/>
        <v>1</v>
      </c>
      <c r="BD625" s="146">
        <f t="shared" si="303"/>
        <v>1</v>
      </c>
      <c r="BE625" s="146">
        <f t="shared" si="304"/>
        <v>1</v>
      </c>
      <c r="BF625" s="146">
        <f t="shared" si="304"/>
        <v>1</v>
      </c>
      <c r="BG625" s="146">
        <f t="shared" si="304"/>
        <v>1</v>
      </c>
      <c r="BH625" s="146">
        <f t="shared" si="304"/>
        <v>1</v>
      </c>
      <c r="BI625" s="146">
        <f t="shared" si="304"/>
        <v>1</v>
      </c>
      <c r="BJ625" s="146">
        <f t="shared" si="304"/>
        <v>1</v>
      </c>
      <c r="BK625" s="146">
        <f t="shared" si="304"/>
        <v>1</v>
      </c>
      <c r="BL625" s="146">
        <f t="shared" si="304"/>
        <v>1</v>
      </c>
      <c r="BM625" s="146">
        <f t="shared" si="304"/>
        <v>1</v>
      </c>
      <c r="BN625" s="146">
        <f t="shared" si="304"/>
        <v>1</v>
      </c>
      <c r="BO625" s="146">
        <f t="shared" si="304"/>
        <v>1</v>
      </c>
    </row>
    <row r="626" spans="1:67" ht="15.75" x14ac:dyDescent="0.25">
      <c r="A626" s="112"/>
      <c r="B626" s="145" t="s">
        <v>1829</v>
      </c>
      <c r="C626" s="145" t="s">
        <v>1830</v>
      </c>
      <c r="D626" s="145" t="s">
        <v>26</v>
      </c>
      <c r="E626" s="224">
        <f>VLOOKUP(B626,'Cuadro Control'!C670:J2556,8,FALSE)</f>
        <v>179436034.15411764</v>
      </c>
      <c r="F626" s="146">
        <f t="shared" si="301"/>
        <v>3.3799272126209236E-2</v>
      </c>
      <c r="G626" s="147">
        <v>46528</v>
      </c>
      <c r="H626" s="147">
        <v>46534</v>
      </c>
      <c r="I626" s="146">
        <f t="shared" si="302"/>
        <v>0</v>
      </c>
      <c r="J626" s="146">
        <f t="shared" si="302"/>
        <v>0</v>
      </c>
      <c r="K626" s="146">
        <f t="shared" si="302"/>
        <v>0</v>
      </c>
      <c r="L626" s="146">
        <f t="shared" si="302"/>
        <v>0</v>
      </c>
      <c r="M626" s="146">
        <f t="shared" si="302"/>
        <v>0</v>
      </c>
      <c r="N626" s="146">
        <f t="shared" si="302"/>
        <v>0</v>
      </c>
      <c r="O626" s="146">
        <f t="shared" si="302"/>
        <v>0</v>
      </c>
      <c r="P626" s="146">
        <f t="shared" si="302"/>
        <v>0</v>
      </c>
      <c r="Q626" s="146">
        <f t="shared" si="302"/>
        <v>0</v>
      </c>
      <c r="R626" s="146">
        <f t="shared" si="302"/>
        <v>0</v>
      </c>
      <c r="S626" s="146">
        <f t="shared" si="302"/>
        <v>0</v>
      </c>
      <c r="T626" s="146">
        <f t="shared" si="302"/>
        <v>0</v>
      </c>
      <c r="U626" s="146">
        <f t="shared" si="302"/>
        <v>0</v>
      </c>
      <c r="V626" s="146">
        <f t="shared" si="302"/>
        <v>0</v>
      </c>
      <c r="W626" s="146">
        <f t="shared" si="302"/>
        <v>0</v>
      </c>
      <c r="X626" s="146">
        <f t="shared" si="302"/>
        <v>0</v>
      </c>
      <c r="Y626" s="146">
        <f t="shared" si="303"/>
        <v>0</v>
      </c>
      <c r="Z626" s="146">
        <f t="shared" si="303"/>
        <v>0</v>
      </c>
      <c r="AA626" s="146">
        <f t="shared" si="303"/>
        <v>0</v>
      </c>
      <c r="AB626" s="146">
        <f t="shared" si="303"/>
        <v>0</v>
      </c>
      <c r="AC626" s="146">
        <f t="shared" si="303"/>
        <v>0</v>
      </c>
      <c r="AD626" s="146">
        <f t="shared" si="303"/>
        <v>0</v>
      </c>
      <c r="AE626" s="146">
        <f t="shared" si="303"/>
        <v>0</v>
      </c>
      <c r="AF626" s="146">
        <f t="shared" si="303"/>
        <v>0</v>
      </c>
      <c r="AG626" s="146">
        <f t="shared" si="303"/>
        <v>0</v>
      </c>
      <c r="AH626" s="146">
        <f t="shared" si="303"/>
        <v>0</v>
      </c>
      <c r="AI626" s="146">
        <f t="shared" si="303"/>
        <v>0</v>
      </c>
      <c r="AJ626" s="146">
        <f t="shared" si="303"/>
        <v>0</v>
      </c>
      <c r="AK626" s="146">
        <f t="shared" si="303"/>
        <v>0</v>
      </c>
      <c r="AL626" s="146">
        <f t="shared" si="303"/>
        <v>0</v>
      </c>
      <c r="AM626" s="146">
        <f t="shared" si="303"/>
        <v>0</v>
      </c>
      <c r="AN626" s="146">
        <f t="shared" si="303"/>
        <v>0</v>
      </c>
      <c r="AO626" s="146">
        <f t="shared" si="303"/>
        <v>0</v>
      </c>
      <c r="AP626" s="146">
        <f t="shared" si="303"/>
        <v>0</v>
      </c>
      <c r="AQ626" s="146">
        <f t="shared" si="303"/>
        <v>0</v>
      </c>
      <c r="AR626" s="146">
        <f t="shared" si="303"/>
        <v>0</v>
      </c>
      <c r="AS626" s="146">
        <f t="shared" si="303"/>
        <v>0</v>
      </c>
      <c r="AT626" s="146">
        <f t="shared" si="303"/>
        <v>0</v>
      </c>
      <c r="AU626" s="146">
        <f t="shared" si="303"/>
        <v>0</v>
      </c>
      <c r="AV626" s="146">
        <f t="shared" si="303"/>
        <v>0</v>
      </c>
      <c r="AW626" s="146">
        <f t="shared" si="303"/>
        <v>0</v>
      </c>
      <c r="AX626" s="146">
        <f t="shared" si="303"/>
        <v>0</v>
      </c>
      <c r="AY626" s="146">
        <f t="shared" si="303"/>
        <v>0</v>
      </c>
      <c r="AZ626" s="146">
        <f t="shared" si="303"/>
        <v>0</v>
      </c>
      <c r="BA626" s="146">
        <f t="shared" si="303"/>
        <v>0</v>
      </c>
      <c r="BB626" s="146">
        <f t="shared" si="303"/>
        <v>0.14285714285714285</v>
      </c>
      <c r="BC626" s="146">
        <f t="shared" si="303"/>
        <v>1</v>
      </c>
      <c r="BD626" s="146">
        <f t="shared" si="303"/>
        <v>1</v>
      </c>
      <c r="BE626" s="146">
        <f t="shared" si="304"/>
        <v>1</v>
      </c>
      <c r="BF626" s="146">
        <f t="shared" si="304"/>
        <v>1</v>
      </c>
      <c r="BG626" s="146">
        <f t="shared" si="304"/>
        <v>1</v>
      </c>
      <c r="BH626" s="146">
        <f t="shared" si="304"/>
        <v>1</v>
      </c>
      <c r="BI626" s="146">
        <f t="shared" si="304"/>
        <v>1</v>
      </c>
      <c r="BJ626" s="146">
        <f t="shared" si="304"/>
        <v>1</v>
      </c>
      <c r="BK626" s="146">
        <f t="shared" si="304"/>
        <v>1</v>
      </c>
      <c r="BL626" s="146">
        <f t="shared" si="304"/>
        <v>1</v>
      </c>
      <c r="BM626" s="146">
        <f t="shared" si="304"/>
        <v>1</v>
      </c>
      <c r="BN626" s="146">
        <f t="shared" si="304"/>
        <v>1</v>
      </c>
      <c r="BO626" s="146">
        <f t="shared" si="304"/>
        <v>1</v>
      </c>
    </row>
    <row r="627" spans="1:67" ht="15.75" x14ac:dyDescent="0.25">
      <c r="A627" s="112"/>
      <c r="B627" s="145" t="s">
        <v>1831</v>
      </c>
      <c r="C627" s="145" t="s">
        <v>1832</v>
      </c>
      <c r="D627" s="145" t="s">
        <v>730</v>
      </c>
      <c r="E627" s="224">
        <f>VLOOKUP(B627,'Cuadro Control'!C671:J2557,8,FALSE)</f>
        <v>1212623361.2117648</v>
      </c>
      <c r="F627" s="146">
        <f t="shared" si="301"/>
        <v>0.22841447185013161</v>
      </c>
      <c r="G627" s="147">
        <v>46534</v>
      </c>
      <c r="H627" s="147">
        <v>46552</v>
      </c>
      <c r="I627" s="146">
        <f t="shared" si="302"/>
        <v>0</v>
      </c>
      <c r="J627" s="146">
        <f t="shared" si="302"/>
        <v>0</v>
      </c>
      <c r="K627" s="146">
        <f t="shared" si="302"/>
        <v>0</v>
      </c>
      <c r="L627" s="146">
        <f t="shared" si="302"/>
        <v>0</v>
      </c>
      <c r="M627" s="146">
        <f t="shared" si="302"/>
        <v>0</v>
      </c>
      <c r="N627" s="146">
        <f t="shared" si="302"/>
        <v>0</v>
      </c>
      <c r="O627" s="146">
        <f t="shared" si="302"/>
        <v>0</v>
      </c>
      <c r="P627" s="146">
        <f t="shared" si="302"/>
        <v>0</v>
      </c>
      <c r="Q627" s="146">
        <f t="shared" si="302"/>
        <v>0</v>
      </c>
      <c r="R627" s="146">
        <f t="shared" si="302"/>
        <v>0</v>
      </c>
      <c r="S627" s="146">
        <f t="shared" si="302"/>
        <v>0</v>
      </c>
      <c r="T627" s="146">
        <f t="shared" si="302"/>
        <v>0</v>
      </c>
      <c r="U627" s="146">
        <f t="shared" si="302"/>
        <v>0</v>
      </c>
      <c r="V627" s="146">
        <f t="shared" si="302"/>
        <v>0</v>
      </c>
      <c r="W627" s="146">
        <f t="shared" si="302"/>
        <v>0</v>
      </c>
      <c r="X627" s="146">
        <f t="shared" si="302"/>
        <v>0</v>
      </c>
      <c r="Y627" s="146">
        <f t="shared" si="303"/>
        <v>0</v>
      </c>
      <c r="Z627" s="146">
        <f t="shared" si="303"/>
        <v>0</v>
      </c>
      <c r="AA627" s="146">
        <f t="shared" si="303"/>
        <v>0</v>
      </c>
      <c r="AB627" s="146">
        <f t="shared" si="303"/>
        <v>0</v>
      </c>
      <c r="AC627" s="146">
        <f t="shared" si="303"/>
        <v>0</v>
      </c>
      <c r="AD627" s="146">
        <f t="shared" si="303"/>
        <v>0</v>
      </c>
      <c r="AE627" s="146">
        <f t="shared" si="303"/>
        <v>0</v>
      </c>
      <c r="AF627" s="146">
        <f t="shared" si="303"/>
        <v>0</v>
      </c>
      <c r="AG627" s="146">
        <f t="shared" si="303"/>
        <v>0</v>
      </c>
      <c r="AH627" s="146">
        <f t="shared" si="303"/>
        <v>0</v>
      </c>
      <c r="AI627" s="146">
        <f t="shared" si="303"/>
        <v>0</v>
      </c>
      <c r="AJ627" s="146">
        <f t="shared" si="303"/>
        <v>0</v>
      </c>
      <c r="AK627" s="146">
        <f t="shared" si="303"/>
        <v>0</v>
      </c>
      <c r="AL627" s="146">
        <f t="shared" si="303"/>
        <v>0</v>
      </c>
      <c r="AM627" s="146">
        <f t="shared" si="303"/>
        <v>0</v>
      </c>
      <c r="AN627" s="146">
        <f t="shared" si="303"/>
        <v>0</v>
      </c>
      <c r="AO627" s="146">
        <f t="shared" si="303"/>
        <v>0</v>
      </c>
      <c r="AP627" s="146">
        <f t="shared" si="303"/>
        <v>0</v>
      </c>
      <c r="AQ627" s="146">
        <f t="shared" si="303"/>
        <v>0</v>
      </c>
      <c r="AR627" s="146">
        <f t="shared" si="303"/>
        <v>0</v>
      </c>
      <c r="AS627" s="146">
        <f t="shared" si="303"/>
        <v>0</v>
      </c>
      <c r="AT627" s="146">
        <f t="shared" si="303"/>
        <v>0</v>
      </c>
      <c r="AU627" s="146">
        <f t="shared" si="303"/>
        <v>0</v>
      </c>
      <c r="AV627" s="146">
        <f t="shared" si="303"/>
        <v>0</v>
      </c>
      <c r="AW627" s="146">
        <f t="shared" si="303"/>
        <v>0</v>
      </c>
      <c r="AX627" s="146">
        <f t="shared" si="303"/>
        <v>0</v>
      </c>
      <c r="AY627" s="146">
        <f t="shared" si="303"/>
        <v>0</v>
      </c>
      <c r="AZ627" s="146">
        <f t="shared" si="303"/>
        <v>0</v>
      </c>
      <c r="BA627" s="146">
        <f t="shared" si="303"/>
        <v>0</v>
      </c>
      <c r="BB627" s="146">
        <f t="shared" si="303"/>
        <v>0</v>
      </c>
      <c r="BC627" s="146">
        <f t="shared" si="303"/>
        <v>0.10526315789473684</v>
      </c>
      <c r="BD627" s="146">
        <f t="shared" si="303"/>
        <v>0.47368421052631576</v>
      </c>
      <c r="BE627" s="146">
        <f t="shared" si="304"/>
        <v>0.84210526315789469</v>
      </c>
      <c r="BF627" s="146">
        <f t="shared" si="304"/>
        <v>1</v>
      </c>
      <c r="BG627" s="146">
        <f t="shared" si="304"/>
        <v>1</v>
      </c>
      <c r="BH627" s="146">
        <f t="shared" si="304"/>
        <v>1</v>
      </c>
      <c r="BI627" s="146">
        <f t="shared" si="304"/>
        <v>1</v>
      </c>
      <c r="BJ627" s="146">
        <f t="shared" si="304"/>
        <v>1</v>
      </c>
      <c r="BK627" s="146">
        <f t="shared" si="304"/>
        <v>1</v>
      </c>
      <c r="BL627" s="146">
        <f t="shared" si="304"/>
        <v>1</v>
      </c>
      <c r="BM627" s="146">
        <f t="shared" si="304"/>
        <v>1</v>
      </c>
      <c r="BN627" s="146">
        <f t="shared" si="304"/>
        <v>1</v>
      </c>
      <c r="BO627" s="146">
        <f t="shared" si="304"/>
        <v>1</v>
      </c>
    </row>
    <row r="628" spans="1:67" ht="15.75" x14ac:dyDescent="0.25">
      <c r="A628" s="112"/>
      <c r="B628" s="145" t="s">
        <v>1833</v>
      </c>
      <c r="C628" s="145" t="s">
        <v>1834</v>
      </c>
      <c r="D628" s="145" t="s">
        <v>6</v>
      </c>
      <c r="E628" s="224">
        <f>VLOOKUP(B628,'Cuadro Control'!C672:J2558,8,FALSE)</f>
        <v>0</v>
      </c>
      <c r="F628" s="146">
        <f t="shared" si="301"/>
        <v>0</v>
      </c>
      <c r="G628" s="147">
        <v>46562</v>
      </c>
      <c r="H628" s="147">
        <v>46566</v>
      </c>
      <c r="I628" s="146">
        <f t="shared" si="302"/>
        <v>0</v>
      </c>
      <c r="J628" s="146">
        <f t="shared" si="302"/>
        <v>0</v>
      </c>
      <c r="K628" s="146">
        <f t="shared" si="302"/>
        <v>0</v>
      </c>
      <c r="L628" s="146">
        <f t="shared" si="302"/>
        <v>0</v>
      </c>
      <c r="M628" s="146">
        <f t="shared" si="302"/>
        <v>0</v>
      </c>
      <c r="N628" s="146">
        <f t="shared" si="302"/>
        <v>0</v>
      </c>
      <c r="O628" s="146">
        <f t="shared" si="302"/>
        <v>0</v>
      </c>
      <c r="P628" s="146">
        <f t="shared" si="302"/>
        <v>0</v>
      </c>
      <c r="Q628" s="146">
        <f t="shared" si="302"/>
        <v>0</v>
      </c>
      <c r="R628" s="146">
        <f t="shared" si="302"/>
        <v>0</v>
      </c>
      <c r="S628" s="146">
        <f t="shared" si="302"/>
        <v>0</v>
      </c>
      <c r="T628" s="146">
        <f t="shared" si="302"/>
        <v>0</v>
      </c>
      <c r="U628" s="146">
        <f t="shared" si="302"/>
        <v>0</v>
      </c>
      <c r="V628" s="146">
        <f t="shared" si="302"/>
        <v>0</v>
      </c>
      <c r="W628" s="146">
        <f t="shared" si="302"/>
        <v>0</v>
      </c>
      <c r="X628" s="146">
        <f t="shared" si="302"/>
        <v>0</v>
      </c>
      <c r="Y628" s="146">
        <f t="shared" si="303"/>
        <v>0</v>
      </c>
      <c r="Z628" s="146">
        <f t="shared" si="303"/>
        <v>0</v>
      </c>
      <c r="AA628" s="146">
        <f t="shared" si="303"/>
        <v>0</v>
      </c>
      <c r="AB628" s="146">
        <f t="shared" si="303"/>
        <v>0</v>
      </c>
      <c r="AC628" s="146">
        <f t="shared" si="303"/>
        <v>0</v>
      </c>
      <c r="AD628" s="146">
        <f t="shared" si="303"/>
        <v>0</v>
      </c>
      <c r="AE628" s="146">
        <f t="shared" si="303"/>
        <v>0</v>
      </c>
      <c r="AF628" s="146">
        <f t="shared" si="303"/>
        <v>0</v>
      </c>
      <c r="AG628" s="146">
        <f t="shared" si="303"/>
        <v>0</v>
      </c>
      <c r="AH628" s="146">
        <f t="shared" si="303"/>
        <v>0</v>
      </c>
      <c r="AI628" s="146">
        <f t="shared" si="303"/>
        <v>0</v>
      </c>
      <c r="AJ628" s="146">
        <f t="shared" si="303"/>
        <v>0</v>
      </c>
      <c r="AK628" s="146">
        <f t="shared" si="303"/>
        <v>0</v>
      </c>
      <c r="AL628" s="146">
        <f t="shared" si="303"/>
        <v>0</v>
      </c>
      <c r="AM628" s="146">
        <f t="shared" si="303"/>
        <v>0</v>
      </c>
      <c r="AN628" s="146">
        <f t="shared" si="303"/>
        <v>0</v>
      </c>
      <c r="AO628" s="146">
        <f t="shared" si="303"/>
        <v>0</v>
      </c>
      <c r="AP628" s="146">
        <f t="shared" si="303"/>
        <v>0</v>
      </c>
      <c r="AQ628" s="146">
        <f t="shared" si="303"/>
        <v>0</v>
      </c>
      <c r="AR628" s="146">
        <f t="shared" si="303"/>
        <v>0</v>
      </c>
      <c r="AS628" s="146">
        <f t="shared" si="303"/>
        <v>0</v>
      </c>
      <c r="AT628" s="146">
        <f t="shared" si="303"/>
        <v>0</v>
      </c>
      <c r="AU628" s="146">
        <f t="shared" si="303"/>
        <v>0</v>
      </c>
      <c r="AV628" s="146">
        <f t="shared" si="303"/>
        <v>0</v>
      </c>
      <c r="AW628" s="146">
        <f t="shared" si="303"/>
        <v>0</v>
      </c>
      <c r="AX628" s="146">
        <f t="shared" si="303"/>
        <v>0</v>
      </c>
      <c r="AY628" s="146">
        <f t="shared" si="303"/>
        <v>0</v>
      </c>
      <c r="AZ628" s="146">
        <f t="shared" si="303"/>
        <v>0</v>
      </c>
      <c r="BA628" s="146">
        <f t="shared" si="303"/>
        <v>0</v>
      </c>
      <c r="BB628" s="146">
        <f t="shared" si="303"/>
        <v>0</v>
      </c>
      <c r="BC628" s="146">
        <f t="shared" si="303"/>
        <v>0</v>
      </c>
      <c r="BD628" s="146">
        <f t="shared" ref="BD628:BO635" si="305">IF($G628=0,0,IF(BD$6&lt;$G628,0,IF(BD$6&gt;$H628,1,(BD$6-$G628+1)/($H628-$G628+1))))</f>
        <v>0</v>
      </c>
      <c r="BE628" s="146">
        <f t="shared" si="305"/>
        <v>0</v>
      </c>
      <c r="BF628" s="146">
        <f t="shared" si="305"/>
        <v>0</v>
      </c>
      <c r="BG628" s="146">
        <f t="shared" si="305"/>
        <v>0.4</v>
      </c>
      <c r="BH628" s="146">
        <f t="shared" si="305"/>
        <v>1</v>
      </c>
      <c r="BI628" s="146">
        <f t="shared" si="305"/>
        <v>1</v>
      </c>
      <c r="BJ628" s="146">
        <f t="shared" si="305"/>
        <v>1</v>
      </c>
      <c r="BK628" s="146">
        <f t="shared" si="305"/>
        <v>1</v>
      </c>
      <c r="BL628" s="146">
        <f t="shared" si="305"/>
        <v>1</v>
      </c>
      <c r="BM628" s="146">
        <f t="shared" si="305"/>
        <v>1</v>
      </c>
      <c r="BN628" s="146">
        <f t="shared" si="305"/>
        <v>1</v>
      </c>
      <c r="BO628" s="146">
        <f t="shared" si="305"/>
        <v>1</v>
      </c>
    </row>
    <row r="629" spans="1:67" ht="31.5" x14ac:dyDescent="0.25">
      <c r="A629" s="112"/>
      <c r="B629" s="148" t="s">
        <v>1835</v>
      </c>
      <c r="C629" s="148" t="s">
        <v>1836</v>
      </c>
      <c r="D629" s="148" t="s">
        <v>3</v>
      </c>
      <c r="E629" s="225">
        <f>VLOOKUP(B629,'Cuadro Control'!C674:J2559,8,FALSE)</f>
        <v>0</v>
      </c>
      <c r="F629" s="149">
        <f t="shared" si="301"/>
        <v>0</v>
      </c>
      <c r="G629" s="150">
        <v>46566</v>
      </c>
      <c r="H629" s="150">
        <v>46566</v>
      </c>
      <c r="I629" s="149">
        <f t="shared" si="302"/>
        <v>0</v>
      </c>
      <c r="J629" s="149">
        <f t="shared" si="302"/>
        <v>0</v>
      </c>
      <c r="K629" s="149">
        <f t="shared" si="302"/>
        <v>0</v>
      </c>
      <c r="L629" s="149">
        <f t="shared" si="302"/>
        <v>0</v>
      </c>
      <c r="M629" s="149">
        <f t="shared" si="302"/>
        <v>0</v>
      </c>
      <c r="N629" s="149">
        <f t="shared" si="302"/>
        <v>0</v>
      </c>
      <c r="O629" s="149">
        <f t="shared" si="302"/>
        <v>0</v>
      </c>
      <c r="P629" s="149">
        <f t="shared" si="302"/>
        <v>0</v>
      </c>
      <c r="Q629" s="149">
        <f t="shared" si="302"/>
        <v>0</v>
      </c>
      <c r="R629" s="149">
        <f t="shared" si="302"/>
        <v>0</v>
      </c>
      <c r="S629" s="149">
        <f t="shared" si="302"/>
        <v>0</v>
      </c>
      <c r="T629" s="149">
        <f t="shared" si="302"/>
        <v>0</v>
      </c>
      <c r="U629" s="149">
        <f t="shared" si="302"/>
        <v>0</v>
      </c>
      <c r="V629" s="149">
        <f t="shared" si="302"/>
        <v>0</v>
      </c>
      <c r="W629" s="149">
        <f t="shared" si="302"/>
        <v>0</v>
      </c>
      <c r="X629" s="149">
        <f t="shared" si="302"/>
        <v>0</v>
      </c>
      <c r="Y629" s="149">
        <f t="shared" ref="Y629:BD635" si="306">IF($G629=0,0,IF(Y$6&lt;$G629,0,IF(Y$6&gt;$H629,1,(Y$6-$G629+1)/($H629-$G629+1))))</f>
        <v>0</v>
      </c>
      <c r="Z629" s="149">
        <f t="shared" si="306"/>
        <v>0</v>
      </c>
      <c r="AA629" s="149">
        <f t="shared" si="306"/>
        <v>0</v>
      </c>
      <c r="AB629" s="149">
        <f t="shared" si="306"/>
        <v>0</v>
      </c>
      <c r="AC629" s="149">
        <f t="shared" si="306"/>
        <v>0</v>
      </c>
      <c r="AD629" s="149">
        <f t="shared" si="306"/>
        <v>0</v>
      </c>
      <c r="AE629" s="149">
        <f t="shared" si="306"/>
        <v>0</v>
      </c>
      <c r="AF629" s="149">
        <f t="shared" si="306"/>
        <v>0</v>
      </c>
      <c r="AG629" s="149">
        <f t="shared" si="306"/>
        <v>0</v>
      </c>
      <c r="AH629" s="149">
        <f t="shared" si="306"/>
        <v>0</v>
      </c>
      <c r="AI629" s="149">
        <f t="shared" si="306"/>
        <v>0</v>
      </c>
      <c r="AJ629" s="149">
        <f t="shared" si="306"/>
        <v>0</v>
      </c>
      <c r="AK629" s="149">
        <f t="shared" si="306"/>
        <v>0</v>
      </c>
      <c r="AL629" s="149">
        <f t="shared" si="306"/>
        <v>0</v>
      </c>
      <c r="AM629" s="149">
        <f t="shared" si="306"/>
        <v>0</v>
      </c>
      <c r="AN629" s="149">
        <f t="shared" si="306"/>
        <v>0</v>
      </c>
      <c r="AO629" s="149">
        <f t="shared" si="306"/>
        <v>0</v>
      </c>
      <c r="AP629" s="149">
        <f t="shared" si="306"/>
        <v>0</v>
      </c>
      <c r="AQ629" s="149">
        <f t="shared" si="306"/>
        <v>0</v>
      </c>
      <c r="AR629" s="149">
        <f t="shared" si="306"/>
        <v>0</v>
      </c>
      <c r="AS629" s="149">
        <f t="shared" si="306"/>
        <v>0</v>
      </c>
      <c r="AT629" s="149">
        <f t="shared" si="306"/>
        <v>0</v>
      </c>
      <c r="AU629" s="149">
        <f t="shared" si="306"/>
        <v>0</v>
      </c>
      <c r="AV629" s="149">
        <f t="shared" si="306"/>
        <v>0</v>
      </c>
      <c r="AW629" s="149">
        <f t="shared" si="306"/>
        <v>0</v>
      </c>
      <c r="AX629" s="149">
        <f t="shared" si="306"/>
        <v>0</v>
      </c>
      <c r="AY629" s="149">
        <f t="shared" si="306"/>
        <v>0</v>
      </c>
      <c r="AZ629" s="149">
        <f t="shared" si="306"/>
        <v>0</v>
      </c>
      <c r="BA629" s="149">
        <f t="shared" si="306"/>
        <v>0</v>
      </c>
      <c r="BB629" s="149">
        <f t="shared" si="306"/>
        <v>0</v>
      </c>
      <c r="BC629" s="149">
        <f t="shared" si="306"/>
        <v>0</v>
      </c>
      <c r="BD629" s="149">
        <f t="shared" si="306"/>
        <v>0</v>
      </c>
      <c r="BE629" s="149">
        <f t="shared" si="305"/>
        <v>0</v>
      </c>
      <c r="BF629" s="149">
        <f t="shared" si="305"/>
        <v>0</v>
      </c>
      <c r="BG629" s="149">
        <f t="shared" si="305"/>
        <v>0</v>
      </c>
      <c r="BH629" s="149">
        <f t="shared" si="305"/>
        <v>1</v>
      </c>
      <c r="BI629" s="149">
        <f t="shared" si="305"/>
        <v>1</v>
      </c>
      <c r="BJ629" s="149">
        <f t="shared" si="305"/>
        <v>1</v>
      </c>
      <c r="BK629" s="149">
        <f t="shared" si="305"/>
        <v>1</v>
      </c>
      <c r="BL629" s="149">
        <f t="shared" si="305"/>
        <v>1</v>
      </c>
      <c r="BM629" s="149">
        <f t="shared" si="305"/>
        <v>1</v>
      </c>
      <c r="BN629" s="149">
        <f t="shared" si="305"/>
        <v>1</v>
      </c>
      <c r="BO629" s="149">
        <f t="shared" si="305"/>
        <v>1</v>
      </c>
    </row>
    <row r="630" spans="1:67" ht="15.75" x14ac:dyDescent="0.25">
      <c r="A630" s="112"/>
      <c r="B630" s="145" t="s">
        <v>1837</v>
      </c>
      <c r="C630" s="145" t="s">
        <v>1838</v>
      </c>
      <c r="D630" s="145" t="s">
        <v>8</v>
      </c>
      <c r="E630" s="224">
        <f>VLOOKUP(B630,'Cuadro Control'!C675:J2560,8,FALSE)</f>
        <v>1230815225.9452939</v>
      </c>
      <c r="F630" s="146">
        <f t="shared" si="301"/>
        <v>0.2318411625341423</v>
      </c>
      <c r="G630" s="147">
        <v>46566</v>
      </c>
      <c r="H630" s="147">
        <v>46567</v>
      </c>
      <c r="I630" s="146">
        <f t="shared" si="302"/>
        <v>0</v>
      </c>
      <c r="J630" s="146">
        <f t="shared" si="302"/>
        <v>0</v>
      </c>
      <c r="K630" s="146">
        <f t="shared" si="302"/>
        <v>0</v>
      </c>
      <c r="L630" s="146">
        <f t="shared" si="302"/>
        <v>0</v>
      </c>
      <c r="M630" s="146">
        <f t="shared" si="302"/>
        <v>0</v>
      </c>
      <c r="N630" s="146">
        <f t="shared" si="302"/>
        <v>0</v>
      </c>
      <c r="O630" s="146">
        <f t="shared" si="302"/>
        <v>0</v>
      </c>
      <c r="P630" s="146">
        <f t="shared" si="302"/>
        <v>0</v>
      </c>
      <c r="Q630" s="146">
        <f t="shared" si="302"/>
        <v>0</v>
      </c>
      <c r="R630" s="146">
        <f t="shared" si="302"/>
        <v>0</v>
      </c>
      <c r="S630" s="146">
        <f t="shared" si="302"/>
        <v>0</v>
      </c>
      <c r="T630" s="146">
        <f t="shared" si="302"/>
        <v>0</v>
      </c>
      <c r="U630" s="146">
        <f t="shared" si="302"/>
        <v>0</v>
      </c>
      <c r="V630" s="146">
        <f t="shared" si="302"/>
        <v>0</v>
      </c>
      <c r="W630" s="146">
        <f t="shared" si="302"/>
        <v>0</v>
      </c>
      <c r="X630" s="146">
        <f t="shared" si="302"/>
        <v>0</v>
      </c>
      <c r="Y630" s="146">
        <f t="shared" si="306"/>
        <v>0</v>
      </c>
      <c r="Z630" s="146">
        <f t="shared" si="306"/>
        <v>0</v>
      </c>
      <c r="AA630" s="146">
        <f t="shared" si="306"/>
        <v>0</v>
      </c>
      <c r="AB630" s="146">
        <f t="shared" si="306"/>
        <v>0</v>
      </c>
      <c r="AC630" s="146">
        <f t="shared" si="306"/>
        <v>0</v>
      </c>
      <c r="AD630" s="146">
        <f t="shared" si="306"/>
        <v>0</v>
      </c>
      <c r="AE630" s="146">
        <f t="shared" si="306"/>
        <v>0</v>
      </c>
      <c r="AF630" s="146">
        <f t="shared" si="306"/>
        <v>0</v>
      </c>
      <c r="AG630" s="146">
        <f t="shared" si="306"/>
        <v>0</v>
      </c>
      <c r="AH630" s="146">
        <f t="shared" si="306"/>
        <v>0</v>
      </c>
      <c r="AI630" s="146">
        <f t="shared" si="306"/>
        <v>0</v>
      </c>
      <c r="AJ630" s="146">
        <f t="shared" si="306"/>
        <v>0</v>
      </c>
      <c r="AK630" s="146">
        <f t="shared" si="306"/>
        <v>0</v>
      </c>
      <c r="AL630" s="146">
        <f t="shared" si="306"/>
        <v>0</v>
      </c>
      <c r="AM630" s="146">
        <f t="shared" si="306"/>
        <v>0</v>
      </c>
      <c r="AN630" s="146">
        <f t="shared" si="306"/>
        <v>0</v>
      </c>
      <c r="AO630" s="146">
        <f t="shared" si="306"/>
        <v>0</v>
      </c>
      <c r="AP630" s="146">
        <f t="shared" si="306"/>
        <v>0</v>
      </c>
      <c r="AQ630" s="146">
        <f t="shared" si="306"/>
        <v>0</v>
      </c>
      <c r="AR630" s="146">
        <f t="shared" si="306"/>
        <v>0</v>
      </c>
      <c r="AS630" s="146">
        <f t="shared" si="306"/>
        <v>0</v>
      </c>
      <c r="AT630" s="146">
        <f t="shared" si="306"/>
        <v>0</v>
      </c>
      <c r="AU630" s="146">
        <f t="shared" si="306"/>
        <v>0</v>
      </c>
      <c r="AV630" s="146">
        <f t="shared" si="306"/>
        <v>0</v>
      </c>
      <c r="AW630" s="146">
        <f t="shared" si="306"/>
        <v>0</v>
      </c>
      <c r="AX630" s="146">
        <f t="shared" si="306"/>
        <v>0</v>
      </c>
      <c r="AY630" s="146">
        <f t="shared" si="306"/>
        <v>0</v>
      </c>
      <c r="AZ630" s="146">
        <f t="shared" si="306"/>
        <v>0</v>
      </c>
      <c r="BA630" s="146">
        <f t="shared" si="306"/>
        <v>0</v>
      </c>
      <c r="BB630" s="146">
        <f t="shared" si="306"/>
        <v>0</v>
      </c>
      <c r="BC630" s="146">
        <f t="shared" si="306"/>
        <v>0</v>
      </c>
      <c r="BD630" s="146">
        <f t="shared" si="306"/>
        <v>0</v>
      </c>
      <c r="BE630" s="146">
        <f t="shared" si="305"/>
        <v>0</v>
      </c>
      <c r="BF630" s="146">
        <f t="shared" si="305"/>
        <v>0</v>
      </c>
      <c r="BG630" s="146">
        <f t="shared" si="305"/>
        <v>0</v>
      </c>
      <c r="BH630" s="146">
        <f t="shared" si="305"/>
        <v>1</v>
      </c>
      <c r="BI630" s="146">
        <f t="shared" si="305"/>
        <v>1</v>
      </c>
      <c r="BJ630" s="146">
        <f t="shared" si="305"/>
        <v>1</v>
      </c>
      <c r="BK630" s="146">
        <f t="shared" si="305"/>
        <v>1</v>
      </c>
      <c r="BL630" s="146">
        <f t="shared" si="305"/>
        <v>1</v>
      </c>
      <c r="BM630" s="146">
        <f t="shared" si="305"/>
        <v>1</v>
      </c>
      <c r="BN630" s="146">
        <f t="shared" si="305"/>
        <v>1</v>
      </c>
      <c r="BO630" s="146">
        <f t="shared" si="305"/>
        <v>1</v>
      </c>
    </row>
    <row r="631" spans="1:67" ht="15.75" x14ac:dyDescent="0.25">
      <c r="A631" s="112"/>
      <c r="B631" s="145" t="s">
        <v>1839</v>
      </c>
      <c r="C631" s="145" t="s">
        <v>1840</v>
      </c>
      <c r="D631" s="145" t="s">
        <v>26</v>
      </c>
      <c r="E631" s="224">
        <f>VLOOKUP(B631,'Cuadro Control'!C676:J2561,8,FALSE)</f>
        <v>0</v>
      </c>
      <c r="F631" s="146">
        <f t="shared" si="301"/>
        <v>0</v>
      </c>
      <c r="G631" s="147">
        <v>46567</v>
      </c>
      <c r="H631" s="147">
        <v>46575</v>
      </c>
      <c r="I631" s="146">
        <f t="shared" si="302"/>
        <v>0</v>
      </c>
      <c r="J631" s="146">
        <f t="shared" si="302"/>
        <v>0</v>
      </c>
      <c r="K631" s="146">
        <f t="shared" si="302"/>
        <v>0</v>
      </c>
      <c r="L631" s="146">
        <f t="shared" si="302"/>
        <v>0</v>
      </c>
      <c r="M631" s="146">
        <f t="shared" si="302"/>
        <v>0</v>
      </c>
      <c r="N631" s="146">
        <f t="shared" si="302"/>
        <v>0</v>
      </c>
      <c r="O631" s="146">
        <f t="shared" si="302"/>
        <v>0</v>
      </c>
      <c r="P631" s="146">
        <f t="shared" si="302"/>
        <v>0</v>
      </c>
      <c r="Q631" s="146">
        <f t="shared" si="302"/>
        <v>0</v>
      </c>
      <c r="R631" s="146">
        <f t="shared" si="302"/>
        <v>0</v>
      </c>
      <c r="S631" s="146">
        <f t="shared" si="302"/>
        <v>0</v>
      </c>
      <c r="T631" s="146">
        <f t="shared" si="302"/>
        <v>0</v>
      </c>
      <c r="U631" s="146">
        <f t="shared" si="302"/>
        <v>0</v>
      </c>
      <c r="V631" s="146">
        <f t="shared" si="302"/>
        <v>0</v>
      </c>
      <c r="W631" s="146">
        <f t="shared" si="302"/>
        <v>0</v>
      </c>
      <c r="X631" s="146">
        <f t="shared" si="302"/>
        <v>0</v>
      </c>
      <c r="Y631" s="146">
        <f t="shared" si="306"/>
        <v>0</v>
      </c>
      <c r="Z631" s="146">
        <f t="shared" si="306"/>
        <v>0</v>
      </c>
      <c r="AA631" s="146">
        <f t="shared" si="306"/>
        <v>0</v>
      </c>
      <c r="AB631" s="146">
        <f t="shared" si="306"/>
        <v>0</v>
      </c>
      <c r="AC631" s="146">
        <f t="shared" si="306"/>
        <v>0</v>
      </c>
      <c r="AD631" s="146">
        <f t="shared" si="306"/>
        <v>0</v>
      </c>
      <c r="AE631" s="146">
        <f t="shared" si="306"/>
        <v>0</v>
      </c>
      <c r="AF631" s="146">
        <f t="shared" si="306"/>
        <v>0</v>
      </c>
      <c r="AG631" s="146">
        <f t="shared" si="306"/>
        <v>0</v>
      </c>
      <c r="AH631" s="146">
        <f t="shared" si="306"/>
        <v>0</v>
      </c>
      <c r="AI631" s="146">
        <f t="shared" si="306"/>
        <v>0</v>
      </c>
      <c r="AJ631" s="146">
        <f t="shared" si="306"/>
        <v>0</v>
      </c>
      <c r="AK631" s="146">
        <f t="shared" si="306"/>
        <v>0</v>
      </c>
      <c r="AL631" s="146">
        <f t="shared" si="306"/>
        <v>0</v>
      </c>
      <c r="AM631" s="146">
        <f t="shared" si="306"/>
        <v>0</v>
      </c>
      <c r="AN631" s="146">
        <f t="shared" si="306"/>
        <v>0</v>
      </c>
      <c r="AO631" s="146">
        <f t="shared" si="306"/>
        <v>0</v>
      </c>
      <c r="AP631" s="146">
        <f t="shared" si="306"/>
        <v>0</v>
      </c>
      <c r="AQ631" s="146">
        <f t="shared" si="306"/>
        <v>0</v>
      </c>
      <c r="AR631" s="146">
        <f t="shared" si="306"/>
        <v>0</v>
      </c>
      <c r="AS631" s="146">
        <f t="shared" si="306"/>
        <v>0</v>
      </c>
      <c r="AT631" s="146">
        <f t="shared" si="306"/>
        <v>0</v>
      </c>
      <c r="AU631" s="146">
        <f t="shared" si="306"/>
        <v>0</v>
      </c>
      <c r="AV631" s="146">
        <f t="shared" si="306"/>
        <v>0</v>
      </c>
      <c r="AW631" s="146">
        <f t="shared" si="306"/>
        <v>0</v>
      </c>
      <c r="AX631" s="146">
        <f t="shared" si="306"/>
        <v>0</v>
      </c>
      <c r="AY631" s="146">
        <f t="shared" si="306"/>
        <v>0</v>
      </c>
      <c r="AZ631" s="146">
        <f t="shared" si="306"/>
        <v>0</v>
      </c>
      <c r="BA631" s="146">
        <f t="shared" si="306"/>
        <v>0</v>
      </c>
      <c r="BB631" s="146">
        <f t="shared" si="306"/>
        <v>0</v>
      </c>
      <c r="BC631" s="146">
        <f t="shared" si="306"/>
        <v>0</v>
      </c>
      <c r="BD631" s="146">
        <f t="shared" si="306"/>
        <v>0</v>
      </c>
      <c r="BE631" s="146">
        <f t="shared" si="305"/>
        <v>0</v>
      </c>
      <c r="BF631" s="146">
        <f t="shared" si="305"/>
        <v>0</v>
      </c>
      <c r="BG631" s="146">
        <f t="shared" si="305"/>
        <v>0</v>
      </c>
      <c r="BH631" s="146">
        <f t="shared" si="305"/>
        <v>0.44444444444444442</v>
      </c>
      <c r="BI631" s="146">
        <f t="shared" si="305"/>
        <v>1</v>
      </c>
      <c r="BJ631" s="146">
        <f t="shared" si="305"/>
        <v>1</v>
      </c>
      <c r="BK631" s="146">
        <f t="shared" si="305"/>
        <v>1</v>
      </c>
      <c r="BL631" s="146">
        <f t="shared" si="305"/>
        <v>1</v>
      </c>
      <c r="BM631" s="146">
        <f t="shared" si="305"/>
        <v>1</v>
      </c>
      <c r="BN631" s="146">
        <f t="shared" si="305"/>
        <v>1</v>
      </c>
      <c r="BO631" s="146">
        <f t="shared" si="305"/>
        <v>1</v>
      </c>
    </row>
    <row r="632" spans="1:67" ht="15.75" x14ac:dyDescent="0.25">
      <c r="A632" s="112"/>
      <c r="B632" s="145" t="s">
        <v>1841</v>
      </c>
      <c r="C632" s="145" t="s">
        <v>2082</v>
      </c>
      <c r="D632" s="145" t="s">
        <v>6</v>
      </c>
      <c r="E632" s="224">
        <f>VLOOKUP(B632,'Cuadro Control'!C677:J2562,8,FALSE)</f>
        <v>52736347.43270281</v>
      </c>
      <c r="F632" s="146">
        <f t="shared" si="301"/>
        <v>9.933624348213644E-3</v>
      </c>
      <c r="G632" s="147">
        <v>46575</v>
      </c>
      <c r="H632" s="147">
        <v>46578</v>
      </c>
      <c r="I632" s="146">
        <f t="shared" si="302"/>
        <v>0</v>
      </c>
      <c r="J632" s="146">
        <f t="shared" si="302"/>
        <v>0</v>
      </c>
      <c r="K632" s="146">
        <f t="shared" si="302"/>
        <v>0</v>
      </c>
      <c r="L632" s="146">
        <f t="shared" si="302"/>
        <v>0</v>
      </c>
      <c r="M632" s="146">
        <f t="shared" si="302"/>
        <v>0</v>
      </c>
      <c r="N632" s="146">
        <f t="shared" si="302"/>
        <v>0</v>
      </c>
      <c r="O632" s="146">
        <f t="shared" si="302"/>
        <v>0</v>
      </c>
      <c r="P632" s="146">
        <f t="shared" si="302"/>
        <v>0</v>
      </c>
      <c r="Q632" s="146">
        <f t="shared" si="302"/>
        <v>0</v>
      </c>
      <c r="R632" s="146">
        <f t="shared" si="302"/>
        <v>0</v>
      </c>
      <c r="S632" s="146">
        <f t="shared" si="302"/>
        <v>0</v>
      </c>
      <c r="T632" s="146">
        <f t="shared" si="302"/>
        <v>0</v>
      </c>
      <c r="U632" s="146">
        <f t="shared" si="302"/>
        <v>0</v>
      </c>
      <c r="V632" s="146">
        <f t="shared" si="302"/>
        <v>0</v>
      </c>
      <c r="W632" s="146">
        <f t="shared" si="302"/>
        <v>0</v>
      </c>
      <c r="X632" s="146">
        <f t="shared" si="302"/>
        <v>0</v>
      </c>
      <c r="Y632" s="146">
        <f t="shared" si="306"/>
        <v>0</v>
      </c>
      <c r="Z632" s="146">
        <f t="shared" si="306"/>
        <v>0</v>
      </c>
      <c r="AA632" s="146">
        <f t="shared" si="306"/>
        <v>0</v>
      </c>
      <c r="AB632" s="146">
        <f t="shared" si="306"/>
        <v>0</v>
      </c>
      <c r="AC632" s="146">
        <f t="shared" si="306"/>
        <v>0</v>
      </c>
      <c r="AD632" s="146">
        <f t="shared" si="306"/>
        <v>0</v>
      </c>
      <c r="AE632" s="146">
        <f t="shared" si="306"/>
        <v>0</v>
      </c>
      <c r="AF632" s="146">
        <f t="shared" si="306"/>
        <v>0</v>
      </c>
      <c r="AG632" s="146">
        <f t="shared" si="306"/>
        <v>0</v>
      </c>
      <c r="AH632" s="146">
        <f t="shared" si="306"/>
        <v>0</v>
      </c>
      <c r="AI632" s="146">
        <f t="shared" si="306"/>
        <v>0</v>
      </c>
      <c r="AJ632" s="146">
        <f t="shared" si="306"/>
        <v>0</v>
      </c>
      <c r="AK632" s="146">
        <f t="shared" si="306"/>
        <v>0</v>
      </c>
      <c r="AL632" s="146">
        <f t="shared" si="306"/>
        <v>0</v>
      </c>
      <c r="AM632" s="146">
        <f t="shared" si="306"/>
        <v>0</v>
      </c>
      <c r="AN632" s="146">
        <f t="shared" si="306"/>
        <v>0</v>
      </c>
      <c r="AO632" s="146">
        <f t="shared" si="306"/>
        <v>0</v>
      </c>
      <c r="AP632" s="146">
        <f t="shared" si="306"/>
        <v>0</v>
      </c>
      <c r="AQ632" s="146">
        <f t="shared" si="306"/>
        <v>0</v>
      </c>
      <c r="AR632" s="146">
        <f t="shared" si="306"/>
        <v>0</v>
      </c>
      <c r="AS632" s="146">
        <f t="shared" si="306"/>
        <v>0</v>
      </c>
      <c r="AT632" s="146">
        <f t="shared" si="306"/>
        <v>0</v>
      </c>
      <c r="AU632" s="146">
        <f t="shared" si="306"/>
        <v>0</v>
      </c>
      <c r="AV632" s="146">
        <f t="shared" si="306"/>
        <v>0</v>
      </c>
      <c r="AW632" s="146">
        <f t="shared" si="306"/>
        <v>0</v>
      </c>
      <c r="AX632" s="146">
        <f t="shared" si="306"/>
        <v>0</v>
      </c>
      <c r="AY632" s="146">
        <f t="shared" si="306"/>
        <v>0</v>
      </c>
      <c r="AZ632" s="146">
        <f t="shared" si="306"/>
        <v>0</v>
      </c>
      <c r="BA632" s="146">
        <f t="shared" si="306"/>
        <v>0</v>
      </c>
      <c r="BB632" s="146">
        <f t="shared" si="306"/>
        <v>0</v>
      </c>
      <c r="BC632" s="146">
        <f t="shared" si="306"/>
        <v>0</v>
      </c>
      <c r="BD632" s="146">
        <f t="shared" si="306"/>
        <v>0</v>
      </c>
      <c r="BE632" s="146">
        <f t="shared" si="305"/>
        <v>0</v>
      </c>
      <c r="BF632" s="146">
        <f t="shared" si="305"/>
        <v>0</v>
      </c>
      <c r="BG632" s="146">
        <f t="shared" si="305"/>
        <v>0</v>
      </c>
      <c r="BH632" s="146">
        <f t="shared" si="305"/>
        <v>0</v>
      </c>
      <c r="BI632" s="146">
        <f t="shared" si="305"/>
        <v>0.75</v>
      </c>
      <c r="BJ632" s="146">
        <f t="shared" si="305"/>
        <v>1</v>
      </c>
      <c r="BK632" s="146">
        <f t="shared" si="305"/>
        <v>1</v>
      </c>
      <c r="BL632" s="146">
        <f t="shared" si="305"/>
        <v>1</v>
      </c>
      <c r="BM632" s="146">
        <f t="shared" si="305"/>
        <v>1</v>
      </c>
      <c r="BN632" s="146">
        <f t="shared" si="305"/>
        <v>1</v>
      </c>
      <c r="BO632" s="146">
        <f t="shared" si="305"/>
        <v>1</v>
      </c>
    </row>
    <row r="633" spans="1:67" ht="31.5" x14ac:dyDescent="0.25">
      <c r="A633" s="112"/>
      <c r="B633" s="145" t="s">
        <v>1842</v>
      </c>
      <c r="C633" s="145" t="s">
        <v>1843</v>
      </c>
      <c r="D633" s="145" t="s">
        <v>19</v>
      </c>
      <c r="E633" s="224">
        <f>VLOOKUP(B633,'Cuadro Control'!C678:J2563,8,FALSE)</f>
        <v>46410609.014634147</v>
      </c>
      <c r="F633" s="146">
        <f t="shared" si="301"/>
        <v>8.742083556535862E-3</v>
      </c>
      <c r="G633" s="147">
        <v>46578</v>
      </c>
      <c r="H633" s="147">
        <v>46582</v>
      </c>
      <c r="I633" s="146">
        <f t="shared" si="302"/>
        <v>0</v>
      </c>
      <c r="J633" s="146">
        <f t="shared" si="302"/>
        <v>0</v>
      </c>
      <c r="K633" s="146">
        <f t="shared" si="302"/>
        <v>0</v>
      </c>
      <c r="L633" s="146">
        <f t="shared" si="302"/>
        <v>0</v>
      </c>
      <c r="M633" s="146">
        <f t="shared" si="302"/>
        <v>0</v>
      </c>
      <c r="N633" s="146">
        <f t="shared" si="302"/>
        <v>0</v>
      </c>
      <c r="O633" s="146">
        <f t="shared" si="302"/>
        <v>0</v>
      </c>
      <c r="P633" s="146">
        <f t="shared" si="302"/>
        <v>0</v>
      </c>
      <c r="Q633" s="146">
        <f t="shared" si="302"/>
        <v>0</v>
      </c>
      <c r="R633" s="146">
        <f t="shared" si="302"/>
        <v>0</v>
      </c>
      <c r="S633" s="146">
        <f t="shared" si="302"/>
        <v>0</v>
      </c>
      <c r="T633" s="146">
        <f t="shared" si="302"/>
        <v>0</v>
      </c>
      <c r="U633" s="146">
        <f t="shared" si="302"/>
        <v>0</v>
      </c>
      <c r="V633" s="146">
        <f t="shared" si="302"/>
        <v>0</v>
      </c>
      <c r="W633" s="146">
        <f t="shared" si="302"/>
        <v>0</v>
      </c>
      <c r="X633" s="146">
        <f t="shared" si="302"/>
        <v>0</v>
      </c>
      <c r="Y633" s="146">
        <f t="shared" si="306"/>
        <v>0</v>
      </c>
      <c r="Z633" s="146">
        <f t="shared" si="306"/>
        <v>0</v>
      </c>
      <c r="AA633" s="146">
        <f t="shared" si="306"/>
        <v>0</v>
      </c>
      <c r="AB633" s="146">
        <f t="shared" si="306"/>
        <v>0</v>
      </c>
      <c r="AC633" s="146">
        <f t="shared" si="306"/>
        <v>0</v>
      </c>
      <c r="AD633" s="146">
        <f t="shared" si="306"/>
        <v>0</v>
      </c>
      <c r="AE633" s="146">
        <f t="shared" si="306"/>
        <v>0</v>
      </c>
      <c r="AF633" s="146">
        <f t="shared" si="306"/>
        <v>0</v>
      </c>
      <c r="AG633" s="146">
        <f t="shared" si="306"/>
        <v>0</v>
      </c>
      <c r="AH633" s="146">
        <f t="shared" si="306"/>
        <v>0</v>
      </c>
      <c r="AI633" s="146">
        <f t="shared" si="306"/>
        <v>0</v>
      </c>
      <c r="AJ633" s="146">
        <f t="shared" si="306"/>
        <v>0</v>
      </c>
      <c r="AK633" s="146">
        <f t="shared" si="306"/>
        <v>0</v>
      </c>
      <c r="AL633" s="146">
        <f t="shared" si="306"/>
        <v>0</v>
      </c>
      <c r="AM633" s="146">
        <f t="shared" si="306"/>
        <v>0</v>
      </c>
      <c r="AN633" s="146">
        <f t="shared" si="306"/>
        <v>0</v>
      </c>
      <c r="AO633" s="146">
        <f t="shared" si="306"/>
        <v>0</v>
      </c>
      <c r="AP633" s="146">
        <f t="shared" si="306"/>
        <v>0</v>
      </c>
      <c r="AQ633" s="146">
        <f t="shared" si="306"/>
        <v>0</v>
      </c>
      <c r="AR633" s="146">
        <f t="shared" si="306"/>
        <v>0</v>
      </c>
      <c r="AS633" s="146">
        <f t="shared" si="306"/>
        <v>0</v>
      </c>
      <c r="AT633" s="146">
        <f t="shared" si="306"/>
        <v>0</v>
      </c>
      <c r="AU633" s="146">
        <f t="shared" si="306"/>
        <v>0</v>
      </c>
      <c r="AV633" s="146">
        <f t="shared" si="306"/>
        <v>0</v>
      </c>
      <c r="AW633" s="146">
        <f t="shared" si="306"/>
        <v>0</v>
      </c>
      <c r="AX633" s="146">
        <f t="shared" si="306"/>
        <v>0</v>
      </c>
      <c r="AY633" s="146">
        <f t="shared" si="306"/>
        <v>0</v>
      </c>
      <c r="AZ633" s="146">
        <f t="shared" si="306"/>
        <v>0</v>
      </c>
      <c r="BA633" s="146">
        <f t="shared" si="306"/>
        <v>0</v>
      </c>
      <c r="BB633" s="146">
        <f t="shared" si="306"/>
        <v>0</v>
      </c>
      <c r="BC633" s="146">
        <f t="shared" si="306"/>
        <v>0</v>
      </c>
      <c r="BD633" s="146">
        <f t="shared" si="306"/>
        <v>0</v>
      </c>
      <c r="BE633" s="146">
        <f t="shared" si="305"/>
        <v>0</v>
      </c>
      <c r="BF633" s="146">
        <f t="shared" si="305"/>
        <v>0</v>
      </c>
      <c r="BG633" s="146">
        <f t="shared" si="305"/>
        <v>0</v>
      </c>
      <c r="BH633" s="146">
        <f t="shared" si="305"/>
        <v>0</v>
      </c>
      <c r="BI633" s="146">
        <f t="shared" si="305"/>
        <v>0</v>
      </c>
      <c r="BJ633" s="146">
        <f t="shared" si="305"/>
        <v>1</v>
      </c>
      <c r="BK633" s="146">
        <f t="shared" si="305"/>
        <v>1</v>
      </c>
      <c r="BL633" s="146">
        <f t="shared" si="305"/>
        <v>1</v>
      </c>
      <c r="BM633" s="146">
        <f t="shared" si="305"/>
        <v>1</v>
      </c>
      <c r="BN633" s="146">
        <f t="shared" si="305"/>
        <v>1</v>
      </c>
      <c r="BO633" s="146">
        <f t="shared" si="305"/>
        <v>1</v>
      </c>
    </row>
    <row r="634" spans="1:67" ht="31.5" x14ac:dyDescent="0.25">
      <c r="A634" s="112"/>
      <c r="B634" s="145" t="s">
        <v>1844</v>
      </c>
      <c r="C634" s="145" t="s">
        <v>1845</v>
      </c>
      <c r="D634" s="145" t="s">
        <v>9</v>
      </c>
      <c r="E634" s="224">
        <f>VLOOKUP(B634,'Cuadro Control'!C679:J2564,8,FALSE)</f>
        <v>1587346329.5488234</v>
      </c>
      <c r="F634" s="146">
        <f t="shared" si="301"/>
        <v>0.29899875353285565</v>
      </c>
      <c r="G634" s="147">
        <v>46578</v>
      </c>
      <c r="H634" s="147">
        <v>46591</v>
      </c>
      <c r="I634" s="146">
        <f t="shared" si="302"/>
        <v>0</v>
      </c>
      <c r="J634" s="146">
        <f t="shared" si="302"/>
        <v>0</v>
      </c>
      <c r="K634" s="146">
        <f t="shared" si="302"/>
        <v>0</v>
      </c>
      <c r="L634" s="146">
        <f t="shared" si="302"/>
        <v>0</v>
      </c>
      <c r="M634" s="146">
        <f t="shared" si="302"/>
        <v>0</v>
      </c>
      <c r="N634" s="146">
        <f t="shared" si="302"/>
        <v>0</v>
      </c>
      <c r="O634" s="146">
        <f t="shared" si="302"/>
        <v>0</v>
      </c>
      <c r="P634" s="146">
        <f t="shared" si="302"/>
        <v>0</v>
      </c>
      <c r="Q634" s="146">
        <f t="shared" si="302"/>
        <v>0</v>
      </c>
      <c r="R634" s="146">
        <f t="shared" si="302"/>
        <v>0</v>
      </c>
      <c r="S634" s="146">
        <f t="shared" si="302"/>
        <v>0</v>
      </c>
      <c r="T634" s="146">
        <f t="shared" si="302"/>
        <v>0</v>
      </c>
      <c r="U634" s="146">
        <f t="shared" si="302"/>
        <v>0</v>
      </c>
      <c r="V634" s="146">
        <f t="shared" si="302"/>
        <v>0</v>
      </c>
      <c r="W634" s="146">
        <f t="shared" si="302"/>
        <v>0</v>
      </c>
      <c r="X634" s="146">
        <f t="shared" si="302"/>
        <v>0</v>
      </c>
      <c r="Y634" s="146">
        <f t="shared" si="306"/>
        <v>0</v>
      </c>
      <c r="Z634" s="146">
        <f t="shared" si="306"/>
        <v>0</v>
      </c>
      <c r="AA634" s="146">
        <f t="shared" si="306"/>
        <v>0</v>
      </c>
      <c r="AB634" s="146">
        <f t="shared" si="306"/>
        <v>0</v>
      </c>
      <c r="AC634" s="146">
        <f t="shared" si="306"/>
        <v>0</v>
      </c>
      <c r="AD634" s="146">
        <f t="shared" si="306"/>
        <v>0</v>
      </c>
      <c r="AE634" s="146">
        <f t="shared" si="306"/>
        <v>0</v>
      </c>
      <c r="AF634" s="146">
        <f t="shared" si="306"/>
        <v>0</v>
      </c>
      <c r="AG634" s="146">
        <f t="shared" si="306"/>
        <v>0</v>
      </c>
      <c r="AH634" s="146">
        <f t="shared" si="306"/>
        <v>0</v>
      </c>
      <c r="AI634" s="146">
        <f t="shared" si="306"/>
        <v>0</v>
      </c>
      <c r="AJ634" s="146">
        <f t="shared" si="306"/>
        <v>0</v>
      </c>
      <c r="AK634" s="146">
        <f t="shared" si="306"/>
        <v>0</v>
      </c>
      <c r="AL634" s="146">
        <f t="shared" si="306"/>
        <v>0</v>
      </c>
      <c r="AM634" s="146">
        <f t="shared" si="306"/>
        <v>0</v>
      </c>
      <c r="AN634" s="146">
        <f t="shared" si="306"/>
        <v>0</v>
      </c>
      <c r="AO634" s="146">
        <f t="shared" si="306"/>
        <v>0</v>
      </c>
      <c r="AP634" s="146">
        <f t="shared" si="306"/>
        <v>0</v>
      </c>
      <c r="AQ634" s="146">
        <f t="shared" si="306"/>
        <v>0</v>
      </c>
      <c r="AR634" s="146">
        <f t="shared" si="306"/>
        <v>0</v>
      </c>
      <c r="AS634" s="146">
        <f t="shared" si="306"/>
        <v>0</v>
      </c>
      <c r="AT634" s="146">
        <f t="shared" si="306"/>
        <v>0</v>
      </c>
      <c r="AU634" s="146">
        <f t="shared" si="306"/>
        <v>0</v>
      </c>
      <c r="AV634" s="146">
        <f t="shared" si="306"/>
        <v>0</v>
      </c>
      <c r="AW634" s="146">
        <f t="shared" si="306"/>
        <v>0</v>
      </c>
      <c r="AX634" s="146">
        <f t="shared" si="306"/>
        <v>0</v>
      </c>
      <c r="AY634" s="146">
        <f t="shared" si="306"/>
        <v>0</v>
      </c>
      <c r="AZ634" s="146">
        <f t="shared" si="306"/>
        <v>0</v>
      </c>
      <c r="BA634" s="146">
        <f t="shared" si="306"/>
        <v>0</v>
      </c>
      <c r="BB634" s="146">
        <f t="shared" si="306"/>
        <v>0</v>
      </c>
      <c r="BC634" s="146">
        <f t="shared" si="306"/>
        <v>0</v>
      </c>
      <c r="BD634" s="146">
        <f t="shared" si="306"/>
        <v>0</v>
      </c>
      <c r="BE634" s="146">
        <f t="shared" si="305"/>
        <v>0</v>
      </c>
      <c r="BF634" s="146">
        <f t="shared" si="305"/>
        <v>0</v>
      </c>
      <c r="BG634" s="146">
        <f t="shared" si="305"/>
        <v>0</v>
      </c>
      <c r="BH634" s="146">
        <f t="shared" si="305"/>
        <v>0</v>
      </c>
      <c r="BI634" s="146">
        <f t="shared" si="305"/>
        <v>0</v>
      </c>
      <c r="BJ634" s="146">
        <f t="shared" si="305"/>
        <v>0.5</v>
      </c>
      <c r="BK634" s="146">
        <f t="shared" si="305"/>
        <v>1</v>
      </c>
      <c r="BL634" s="146">
        <f t="shared" si="305"/>
        <v>1</v>
      </c>
      <c r="BM634" s="146">
        <f t="shared" si="305"/>
        <v>1</v>
      </c>
      <c r="BN634" s="146">
        <f t="shared" si="305"/>
        <v>1</v>
      </c>
      <c r="BO634" s="146">
        <f t="shared" si="305"/>
        <v>1</v>
      </c>
    </row>
    <row r="635" spans="1:67" ht="31.5" x14ac:dyDescent="0.25">
      <c r="A635" s="112"/>
      <c r="B635" s="142" t="s">
        <v>1846</v>
      </c>
      <c r="C635" s="142" t="s">
        <v>1847</v>
      </c>
      <c r="D635" s="142" t="s">
        <v>9</v>
      </c>
      <c r="E635" s="223">
        <f>VLOOKUP(B635,'Cuadro Control'!C680:J2565,8,FALSE)</f>
        <v>179532477.23999998</v>
      </c>
      <c r="F635" s="143">
        <f t="shared" si="301"/>
        <v>3.3817438522495219E-2</v>
      </c>
      <c r="G635" s="144">
        <v>46582</v>
      </c>
      <c r="H635" s="144">
        <v>46596</v>
      </c>
      <c r="I635" s="143">
        <f t="shared" si="302"/>
        <v>0</v>
      </c>
      <c r="J635" s="143">
        <f t="shared" si="302"/>
        <v>0</v>
      </c>
      <c r="K635" s="143">
        <f t="shared" si="302"/>
        <v>0</v>
      </c>
      <c r="L635" s="143">
        <f t="shared" si="302"/>
        <v>0</v>
      </c>
      <c r="M635" s="143">
        <f t="shared" si="302"/>
        <v>0</v>
      </c>
      <c r="N635" s="143">
        <f t="shared" si="302"/>
        <v>0</v>
      </c>
      <c r="O635" s="143">
        <f t="shared" si="302"/>
        <v>0</v>
      </c>
      <c r="P635" s="143">
        <f t="shared" si="302"/>
        <v>0</v>
      </c>
      <c r="Q635" s="143">
        <f t="shared" si="302"/>
        <v>0</v>
      </c>
      <c r="R635" s="143">
        <f t="shared" si="302"/>
        <v>0</v>
      </c>
      <c r="S635" s="143">
        <f t="shared" si="302"/>
        <v>0</v>
      </c>
      <c r="T635" s="143">
        <f t="shared" si="302"/>
        <v>0</v>
      </c>
      <c r="U635" s="143">
        <f t="shared" si="302"/>
        <v>0</v>
      </c>
      <c r="V635" s="143">
        <f t="shared" si="302"/>
        <v>0</v>
      </c>
      <c r="W635" s="143">
        <f t="shared" si="302"/>
        <v>0</v>
      </c>
      <c r="X635" s="143">
        <f t="shared" si="302"/>
        <v>0</v>
      </c>
      <c r="Y635" s="143">
        <f t="shared" si="306"/>
        <v>0</v>
      </c>
      <c r="Z635" s="143">
        <f t="shared" si="306"/>
        <v>0</v>
      </c>
      <c r="AA635" s="143">
        <f t="shared" si="306"/>
        <v>0</v>
      </c>
      <c r="AB635" s="143">
        <f t="shared" si="306"/>
        <v>0</v>
      </c>
      <c r="AC635" s="143">
        <f t="shared" si="306"/>
        <v>0</v>
      </c>
      <c r="AD635" s="143">
        <f t="shared" si="306"/>
        <v>0</v>
      </c>
      <c r="AE635" s="143">
        <f t="shared" si="306"/>
        <v>0</v>
      </c>
      <c r="AF635" s="143">
        <f t="shared" si="306"/>
        <v>0</v>
      </c>
      <c r="AG635" s="143">
        <f t="shared" si="306"/>
        <v>0</v>
      </c>
      <c r="AH635" s="143">
        <f t="shared" si="306"/>
        <v>0</v>
      </c>
      <c r="AI635" s="143">
        <f t="shared" si="306"/>
        <v>0</v>
      </c>
      <c r="AJ635" s="143">
        <f t="shared" si="306"/>
        <v>0</v>
      </c>
      <c r="AK635" s="143">
        <f t="shared" si="306"/>
        <v>0</v>
      </c>
      <c r="AL635" s="143">
        <f t="shared" si="306"/>
        <v>0</v>
      </c>
      <c r="AM635" s="143">
        <f t="shared" si="306"/>
        <v>0</v>
      </c>
      <c r="AN635" s="143">
        <f t="shared" si="306"/>
        <v>0</v>
      </c>
      <c r="AO635" s="143">
        <f t="shared" si="306"/>
        <v>0</v>
      </c>
      <c r="AP635" s="143">
        <f t="shared" si="306"/>
        <v>0</v>
      </c>
      <c r="AQ635" s="143">
        <f t="shared" si="306"/>
        <v>0</v>
      </c>
      <c r="AR635" s="143">
        <f t="shared" si="306"/>
        <v>0</v>
      </c>
      <c r="AS635" s="143">
        <f t="shared" si="306"/>
        <v>0</v>
      </c>
      <c r="AT635" s="143">
        <f t="shared" si="306"/>
        <v>0</v>
      </c>
      <c r="AU635" s="143">
        <f t="shared" si="306"/>
        <v>0</v>
      </c>
      <c r="AV635" s="143">
        <f t="shared" si="306"/>
        <v>0</v>
      </c>
      <c r="AW635" s="143">
        <f t="shared" si="306"/>
        <v>0</v>
      </c>
      <c r="AX635" s="143">
        <f t="shared" si="306"/>
        <v>0</v>
      </c>
      <c r="AY635" s="143">
        <f t="shared" si="306"/>
        <v>0</v>
      </c>
      <c r="AZ635" s="143">
        <f t="shared" si="306"/>
        <v>0</v>
      </c>
      <c r="BA635" s="143">
        <f t="shared" si="306"/>
        <v>0</v>
      </c>
      <c r="BB635" s="143">
        <f t="shared" si="306"/>
        <v>0</v>
      </c>
      <c r="BC635" s="143">
        <f t="shared" si="306"/>
        <v>0</v>
      </c>
      <c r="BD635" s="143">
        <f t="shared" si="306"/>
        <v>0</v>
      </c>
      <c r="BE635" s="143">
        <f t="shared" si="305"/>
        <v>0</v>
      </c>
      <c r="BF635" s="143">
        <f t="shared" si="305"/>
        <v>0</v>
      </c>
      <c r="BG635" s="143">
        <f t="shared" si="305"/>
        <v>0</v>
      </c>
      <c r="BH635" s="143">
        <f t="shared" si="305"/>
        <v>0</v>
      </c>
      <c r="BI635" s="143">
        <f t="shared" si="305"/>
        <v>0</v>
      </c>
      <c r="BJ635" s="143">
        <f t="shared" si="305"/>
        <v>0.2</v>
      </c>
      <c r="BK635" s="143">
        <f t="shared" si="305"/>
        <v>0.66666666666666663</v>
      </c>
      <c r="BL635" s="143">
        <f t="shared" si="305"/>
        <v>1</v>
      </c>
      <c r="BM635" s="143">
        <f t="shared" si="305"/>
        <v>1</v>
      </c>
      <c r="BN635" s="143">
        <f t="shared" si="305"/>
        <v>1</v>
      </c>
      <c r="BO635" s="143">
        <f t="shared" si="305"/>
        <v>1</v>
      </c>
    </row>
    <row r="636" spans="1:67" ht="15.75" x14ac:dyDescent="0.25">
      <c r="A636" s="112"/>
      <c r="B636" s="148" t="s">
        <v>1848</v>
      </c>
      <c r="C636" s="148" t="s">
        <v>2019</v>
      </c>
      <c r="D636" s="148" t="s">
        <v>3</v>
      </c>
      <c r="E636" s="225">
        <f>VLOOKUP(B636,'Cuadro Control'!C681:J2566,8,FALSE)</f>
        <v>0</v>
      </c>
      <c r="F636" s="149">
        <f>IFERROR(E636/$E$620,0)</f>
        <v>0</v>
      </c>
      <c r="G636" s="150">
        <v>46606</v>
      </c>
      <c r="H636" s="150">
        <v>46606</v>
      </c>
      <c r="I636" s="149">
        <f t="shared" si="302"/>
        <v>0</v>
      </c>
      <c r="J636" s="149">
        <f t="shared" si="302"/>
        <v>0</v>
      </c>
      <c r="K636" s="149">
        <f t="shared" si="302"/>
        <v>0</v>
      </c>
      <c r="L636" s="149">
        <f t="shared" si="302"/>
        <v>0</v>
      </c>
      <c r="M636" s="149">
        <f t="shared" si="302"/>
        <v>0</v>
      </c>
      <c r="N636" s="149">
        <f t="shared" si="302"/>
        <v>0</v>
      </c>
      <c r="O636" s="149">
        <f t="shared" si="302"/>
        <v>0</v>
      </c>
      <c r="P636" s="149">
        <f t="shared" si="302"/>
        <v>0</v>
      </c>
      <c r="Q636" s="149">
        <f t="shared" si="302"/>
        <v>0</v>
      </c>
      <c r="R636" s="149">
        <f t="shared" si="302"/>
        <v>0</v>
      </c>
      <c r="S636" s="149">
        <f t="shared" si="302"/>
        <v>0</v>
      </c>
      <c r="T636" s="149">
        <f t="shared" si="302"/>
        <v>0</v>
      </c>
      <c r="U636" s="149">
        <f t="shared" si="302"/>
        <v>0</v>
      </c>
      <c r="V636" s="149">
        <f t="shared" si="302"/>
        <v>0</v>
      </c>
      <c r="W636" s="149">
        <f t="shared" si="302"/>
        <v>0</v>
      </c>
      <c r="X636" s="149">
        <f t="shared" ref="X636:BO636" si="307">IF($G636=0,0,IF(X$6&lt;$G636,0,IF(X$6&gt;$H636,1,(X$6-$G636+1)/($H636-$G636+1))))</f>
        <v>0</v>
      </c>
      <c r="Y636" s="149">
        <f t="shared" si="307"/>
        <v>0</v>
      </c>
      <c r="Z636" s="149">
        <f t="shared" si="307"/>
        <v>0</v>
      </c>
      <c r="AA636" s="149">
        <f t="shared" si="307"/>
        <v>0</v>
      </c>
      <c r="AB636" s="149">
        <f t="shared" si="307"/>
        <v>0</v>
      </c>
      <c r="AC636" s="149">
        <f t="shared" si="307"/>
        <v>0</v>
      </c>
      <c r="AD636" s="149">
        <f t="shared" si="307"/>
        <v>0</v>
      </c>
      <c r="AE636" s="149">
        <f t="shared" si="307"/>
        <v>0</v>
      </c>
      <c r="AF636" s="149">
        <f t="shared" si="307"/>
        <v>0</v>
      </c>
      <c r="AG636" s="149">
        <f t="shared" si="307"/>
        <v>0</v>
      </c>
      <c r="AH636" s="149">
        <f t="shared" si="307"/>
        <v>0</v>
      </c>
      <c r="AI636" s="149">
        <f t="shared" si="307"/>
        <v>0</v>
      </c>
      <c r="AJ636" s="149">
        <f t="shared" si="307"/>
        <v>0</v>
      </c>
      <c r="AK636" s="149">
        <f t="shared" si="307"/>
        <v>0</v>
      </c>
      <c r="AL636" s="149">
        <f t="shared" si="307"/>
        <v>0</v>
      </c>
      <c r="AM636" s="149">
        <f t="shared" si="307"/>
        <v>0</v>
      </c>
      <c r="AN636" s="149">
        <f t="shared" si="307"/>
        <v>0</v>
      </c>
      <c r="AO636" s="149">
        <f t="shared" si="307"/>
        <v>0</v>
      </c>
      <c r="AP636" s="149">
        <f t="shared" si="307"/>
        <v>0</v>
      </c>
      <c r="AQ636" s="149">
        <f t="shared" si="307"/>
        <v>0</v>
      </c>
      <c r="AR636" s="149">
        <f t="shared" si="307"/>
        <v>0</v>
      </c>
      <c r="AS636" s="149">
        <f t="shared" si="307"/>
        <v>0</v>
      </c>
      <c r="AT636" s="149">
        <f t="shared" si="307"/>
        <v>0</v>
      </c>
      <c r="AU636" s="149">
        <f t="shared" si="307"/>
        <v>0</v>
      </c>
      <c r="AV636" s="149">
        <f t="shared" si="307"/>
        <v>0</v>
      </c>
      <c r="AW636" s="149">
        <f t="shared" si="307"/>
        <v>0</v>
      </c>
      <c r="AX636" s="149">
        <f t="shared" si="307"/>
        <v>0</v>
      </c>
      <c r="AY636" s="149">
        <f t="shared" si="307"/>
        <v>0</v>
      </c>
      <c r="AZ636" s="149">
        <f t="shared" si="307"/>
        <v>0</v>
      </c>
      <c r="BA636" s="149">
        <f t="shared" si="307"/>
        <v>0</v>
      </c>
      <c r="BB636" s="149">
        <f t="shared" si="307"/>
        <v>0</v>
      </c>
      <c r="BC636" s="149">
        <f t="shared" si="307"/>
        <v>0</v>
      </c>
      <c r="BD636" s="149">
        <f t="shared" si="307"/>
        <v>0</v>
      </c>
      <c r="BE636" s="149">
        <f t="shared" si="307"/>
        <v>0</v>
      </c>
      <c r="BF636" s="149">
        <f t="shared" si="307"/>
        <v>0</v>
      </c>
      <c r="BG636" s="149">
        <f t="shared" si="307"/>
        <v>0</v>
      </c>
      <c r="BH636" s="149">
        <f t="shared" si="307"/>
        <v>0</v>
      </c>
      <c r="BI636" s="149">
        <f t="shared" si="307"/>
        <v>0</v>
      </c>
      <c r="BJ636" s="149">
        <f t="shared" si="307"/>
        <v>0</v>
      </c>
      <c r="BK636" s="149">
        <f t="shared" si="307"/>
        <v>0</v>
      </c>
      <c r="BL636" s="149">
        <f t="shared" si="307"/>
        <v>0</v>
      </c>
      <c r="BM636" s="149">
        <f t="shared" si="307"/>
        <v>0</v>
      </c>
      <c r="BN636" s="149">
        <f t="shared" si="307"/>
        <v>1</v>
      </c>
      <c r="BO636" s="149">
        <f t="shared" si="307"/>
        <v>1</v>
      </c>
    </row>
    <row r="637" spans="1:67" ht="15.75" x14ac:dyDescent="0.25">
      <c r="A637" s="112"/>
      <c r="B637" s="139" t="s">
        <v>1849</v>
      </c>
      <c r="C637" s="139" t="s">
        <v>1850</v>
      </c>
      <c r="D637" s="139" t="s">
        <v>38</v>
      </c>
      <c r="E637" s="222">
        <f>SUM(E638:E653)</f>
        <v>5308872732.0543728</v>
      </c>
      <c r="F637" s="140">
        <f>IFERROR(E637/$E$109,0)</f>
        <v>2.9408554574576196E-2</v>
      </c>
      <c r="G637" s="141">
        <v>46506</v>
      </c>
      <c r="H637" s="141">
        <v>46606</v>
      </c>
      <c r="I637" s="140">
        <f>SUMPRODUCT($F638:$F652,I638:I652)</f>
        <v>0</v>
      </c>
      <c r="J637" s="140">
        <f t="shared" ref="J637:BO637" si="308">SUMPRODUCT($F638:$F652,J638:J652)</f>
        <v>0</v>
      </c>
      <c r="K637" s="140">
        <f t="shared" si="308"/>
        <v>0</v>
      </c>
      <c r="L637" s="140">
        <f t="shared" si="308"/>
        <v>0</v>
      </c>
      <c r="M637" s="140">
        <f t="shared" si="308"/>
        <v>0</v>
      </c>
      <c r="N637" s="140">
        <f t="shared" si="308"/>
        <v>0</v>
      </c>
      <c r="O637" s="140">
        <f t="shared" si="308"/>
        <v>0</v>
      </c>
      <c r="P637" s="140">
        <f t="shared" si="308"/>
        <v>0</v>
      </c>
      <c r="Q637" s="140">
        <f t="shared" si="308"/>
        <v>0</v>
      </c>
      <c r="R637" s="140">
        <f t="shared" si="308"/>
        <v>0</v>
      </c>
      <c r="S637" s="140">
        <f t="shared" si="308"/>
        <v>0</v>
      </c>
      <c r="T637" s="140">
        <f t="shared" si="308"/>
        <v>0</v>
      </c>
      <c r="U637" s="140">
        <f t="shared" si="308"/>
        <v>0</v>
      </c>
      <c r="V637" s="140">
        <f t="shared" si="308"/>
        <v>0</v>
      </c>
      <c r="W637" s="140">
        <f t="shared" si="308"/>
        <v>0</v>
      </c>
      <c r="X637" s="140">
        <f t="shared" si="308"/>
        <v>0</v>
      </c>
      <c r="Y637" s="140">
        <f t="shared" si="308"/>
        <v>0</v>
      </c>
      <c r="Z637" s="140">
        <f t="shared" si="308"/>
        <v>0</v>
      </c>
      <c r="AA637" s="140">
        <f t="shared" si="308"/>
        <v>0</v>
      </c>
      <c r="AB637" s="140">
        <f t="shared" si="308"/>
        <v>0</v>
      </c>
      <c r="AC637" s="140">
        <f t="shared" si="308"/>
        <v>0</v>
      </c>
      <c r="AD637" s="140">
        <f t="shared" si="308"/>
        <v>0</v>
      </c>
      <c r="AE637" s="140">
        <f t="shared" si="308"/>
        <v>0</v>
      </c>
      <c r="AF637" s="140">
        <f t="shared" si="308"/>
        <v>0</v>
      </c>
      <c r="AG637" s="140">
        <f t="shared" si="308"/>
        <v>0</v>
      </c>
      <c r="AH637" s="140">
        <f t="shared" si="308"/>
        <v>0</v>
      </c>
      <c r="AI637" s="140">
        <f t="shared" si="308"/>
        <v>0</v>
      </c>
      <c r="AJ637" s="140">
        <f t="shared" si="308"/>
        <v>0</v>
      </c>
      <c r="AK637" s="140">
        <f t="shared" si="308"/>
        <v>0</v>
      </c>
      <c r="AL637" s="140">
        <f t="shared" si="308"/>
        <v>0</v>
      </c>
      <c r="AM637" s="140">
        <f t="shared" si="308"/>
        <v>0</v>
      </c>
      <c r="AN637" s="140">
        <f t="shared" si="308"/>
        <v>0</v>
      </c>
      <c r="AO637" s="140">
        <f t="shared" si="308"/>
        <v>0</v>
      </c>
      <c r="AP637" s="140">
        <f t="shared" si="308"/>
        <v>0</v>
      </c>
      <c r="AQ637" s="140">
        <f t="shared" si="308"/>
        <v>0</v>
      </c>
      <c r="AR637" s="140">
        <f t="shared" si="308"/>
        <v>0</v>
      </c>
      <c r="AS637" s="140">
        <f t="shared" si="308"/>
        <v>0</v>
      </c>
      <c r="AT637" s="140">
        <f t="shared" si="308"/>
        <v>0</v>
      </c>
      <c r="AU637" s="140">
        <f t="shared" si="308"/>
        <v>0</v>
      </c>
      <c r="AV637" s="140">
        <f t="shared" si="308"/>
        <v>0</v>
      </c>
      <c r="AW637" s="140">
        <f t="shared" si="308"/>
        <v>0</v>
      </c>
      <c r="AX637" s="140">
        <f t="shared" si="308"/>
        <v>0</v>
      </c>
      <c r="AY637" s="140">
        <f t="shared" si="308"/>
        <v>3.137079567996877E-3</v>
      </c>
      <c r="AZ637" s="140">
        <f t="shared" si="308"/>
        <v>1.4116858055985946E-2</v>
      </c>
      <c r="BA637" s="140">
        <f t="shared" si="308"/>
        <v>1.5685397839984384E-2</v>
      </c>
      <c r="BB637" s="140">
        <f t="shared" si="308"/>
        <v>1.5685397839984384E-2</v>
      </c>
      <c r="BC637" s="140">
        <f t="shared" si="308"/>
        <v>3.5298758430500551E-2</v>
      </c>
      <c r="BD637" s="140">
        <f t="shared" si="308"/>
        <v>7.5123712429679551E-2</v>
      </c>
      <c r="BE637" s="140">
        <f t="shared" si="308"/>
        <v>0.13668979566530554</v>
      </c>
      <c r="BF637" s="140">
        <f t="shared" si="308"/>
        <v>0.18261925363459089</v>
      </c>
      <c r="BG637" s="140">
        <f t="shared" si="308"/>
        <v>0.27708031581956583</v>
      </c>
      <c r="BH637" s="140">
        <f t="shared" si="308"/>
        <v>0.3659081659835059</v>
      </c>
      <c r="BI637" s="140">
        <f t="shared" si="308"/>
        <v>0.53258751877282851</v>
      </c>
      <c r="BJ637" s="140">
        <f t="shared" si="308"/>
        <v>0.64850810003989967</v>
      </c>
      <c r="BK637" s="140">
        <f t="shared" si="308"/>
        <v>0.68554380807165194</v>
      </c>
      <c r="BL637" s="140">
        <f t="shared" si="308"/>
        <v>0.87952301742392291</v>
      </c>
      <c r="BM637" s="140">
        <f t="shared" si="308"/>
        <v>0.99739865857519272</v>
      </c>
      <c r="BN637" s="140">
        <f t="shared" si="308"/>
        <v>1</v>
      </c>
      <c r="BO637" s="140">
        <f t="shared" si="308"/>
        <v>1</v>
      </c>
    </row>
    <row r="638" spans="1:67" ht="15.75" x14ac:dyDescent="0.25">
      <c r="A638" s="112"/>
      <c r="B638" s="145" t="s">
        <v>1851</v>
      </c>
      <c r="C638" s="145" t="s">
        <v>1852</v>
      </c>
      <c r="D638" s="145" t="s">
        <v>22</v>
      </c>
      <c r="E638" s="224">
        <f>VLOOKUP(B638,'Cuadro Control'!C683:J2568,8,FALSE)</f>
        <v>83271780.884117648</v>
      </c>
      <c r="F638" s="146">
        <f t="shared" ref="F638:F652" si="309">IFERROR(E638/$E$637,0)</f>
        <v>1.5685397839984384E-2</v>
      </c>
      <c r="G638" s="147">
        <v>46506</v>
      </c>
      <c r="H638" s="147">
        <v>46515</v>
      </c>
      <c r="I638" s="146">
        <f t="shared" ref="I638:X653" si="310">IF($G638=0,0,IF(I$6&lt;$G638,0,IF(I$6&gt;$H638,1,(I$6-$G638+1)/($H638-$G638+1))))</f>
        <v>0</v>
      </c>
      <c r="J638" s="146">
        <f t="shared" si="310"/>
        <v>0</v>
      </c>
      <c r="K638" s="146">
        <f t="shared" si="310"/>
        <v>0</v>
      </c>
      <c r="L638" s="146">
        <f t="shared" si="310"/>
        <v>0</v>
      </c>
      <c r="M638" s="146">
        <f t="shared" si="310"/>
        <v>0</v>
      </c>
      <c r="N638" s="146">
        <f t="shared" si="310"/>
        <v>0</v>
      </c>
      <c r="O638" s="146">
        <f t="shared" si="310"/>
        <v>0</v>
      </c>
      <c r="P638" s="146">
        <f t="shared" si="310"/>
        <v>0</v>
      </c>
      <c r="Q638" s="146">
        <f t="shared" si="310"/>
        <v>0</v>
      </c>
      <c r="R638" s="146">
        <f t="shared" si="310"/>
        <v>0</v>
      </c>
      <c r="S638" s="146">
        <f t="shared" si="310"/>
        <v>0</v>
      </c>
      <c r="T638" s="146">
        <f t="shared" si="310"/>
        <v>0</v>
      </c>
      <c r="U638" s="146">
        <f t="shared" si="310"/>
        <v>0</v>
      </c>
      <c r="V638" s="146">
        <f t="shared" si="310"/>
        <v>0</v>
      </c>
      <c r="W638" s="146">
        <f t="shared" si="310"/>
        <v>0</v>
      </c>
      <c r="X638" s="146">
        <f t="shared" si="310"/>
        <v>0</v>
      </c>
      <c r="Y638" s="146">
        <f t="shared" ref="Y638:BD645" si="311">IF($G638=0,0,IF(Y$6&lt;$G638,0,IF(Y$6&gt;$H638,1,(Y$6-$G638+1)/($H638-$G638+1))))</f>
        <v>0</v>
      </c>
      <c r="Z638" s="146">
        <f t="shared" si="311"/>
        <v>0</v>
      </c>
      <c r="AA638" s="146">
        <f t="shared" si="311"/>
        <v>0</v>
      </c>
      <c r="AB638" s="146">
        <f t="shared" si="311"/>
        <v>0</v>
      </c>
      <c r="AC638" s="146">
        <f t="shared" si="311"/>
        <v>0</v>
      </c>
      <c r="AD638" s="146">
        <f t="shared" si="311"/>
        <v>0</v>
      </c>
      <c r="AE638" s="146">
        <f t="shared" si="311"/>
        <v>0</v>
      </c>
      <c r="AF638" s="146">
        <f t="shared" si="311"/>
        <v>0</v>
      </c>
      <c r="AG638" s="146">
        <f t="shared" si="311"/>
        <v>0</v>
      </c>
      <c r="AH638" s="146">
        <f t="shared" si="311"/>
        <v>0</v>
      </c>
      <c r="AI638" s="146">
        <f t="shared" si="311"/>
        <v>0</v>
      </c>
      <c r="AJ638" s="146">
        <f t="shared" si="311"/>
        <v>0</v>
      </c>
      <c r="AK638" s="146">
        <f t="shared" si="311"/>
        <v>0</v>
      </c>
      <c r="AL638" s="146">
        <f t="shared" si="311"/>
        <v>0</v>
      </c>
      <c r="AM638" s="146">
        <f t="shared" si="311"/>
        <v>0</v>
      </c>
      <c r="AN638" s="146">
        <f t="shared" si="311"/>
        <v>0</v>
      </c>
      <c r="AO638" s="146">
        <f t="shared" si="311"/>
        <v>0</v>
      </c>
      <c r="AP638" s="146">
        <f t="shared" si="311"/>
        <v>0</v>
      </c>
      <c r="AQ638" s="146">
        <f t="shared" si="311"/>
        <v>0</v>
      </c>
      <c r="AR638" s="146">
        <f t="shared" si="311"/>
        <v>0</v>
      </c>
      <c r="AS638" s="146">
        <f t="shared" si="311"/>
        <v>0</v>
      </c>
      <c r="AT638" s="146">
        <f t="shared" si="311"/>
        <v>0</v>
      </c>
      <c r="AU638" s="146">
        <f t="shared" si="311"/>
        <v>0</v>
      </c>
      <c r="AV638" s="146">
        <f t="shared" si="311"/>
        <v>0</v>
      </c>
      <c r="AW638" s="146">
        <f t="shared" si="311"/>
        <v>0</v>
      </c>
      <c r="AX638" s="146">
        <f t="shared" si="311"/>
        <v>0</v>
      </c>
      <c r="AY638" s="146">
        <f t="shared" si="311"/>
        <v>0.2</v>
      </c>
      <c r="AZ638" s="146">
        <f t="shared" si="311"/>
        <v>0.9</v>
      </c>
      <c r="BA638" s="146">
        <f t="shared" si="311"/>
        <v>1</v>
      </c>
      <c r="BB638" s="146">
        <f t="shared" si="311"/>
        <v>1</v>
      </c>
      <c r="BC638" s="146">
        <f t="shared" si="311"/>
        <v>1</v>
      </c>
      <c r="BD638" s="146">
        <f t="shared" si="311"/>
        <v>1</v>
      </c>
      <c r="BE638" s="146">
        <f t="shared" ref="BE638:BO644" si="312">IF($G638=0,0,IF(BE$6&lt;$G638,0,IF(BE$6&gt;$H638,1,(BE$6-$G638+1)/($H638-$G638+1))))</f>
        <v>1</v>
      </c>
      <c r="BF638" s="146">
        <f t="shared" si="312"/>
        <v>1</v>
      </c>
      <c r="BG638" s="146">
        <f t="shared" si="312"/>
        <v>1</v>
      </c>
      <c r="BH638" s="146">
        <f t="shared" si="312"/>
        <v>1</v>
      </c>
      <c r="BI638" s="146">
        <f t="shared" si="312"/>
        <v>1</v>
      </c>
      <c r="BJ638" s="146">
        <f t="shared" si="312"/>
        <v>1</v>
      </c>
      <c r="BK638" s="146">
        <f t="shared" si="312"/>
        <v>1</v>
      </c>
      <c r="BL638" s="146">
        <f t="shared" si="312"/>
        <v>1</v>
      </c>
      <c r="BM638" s="146">
        <f t="shared" si="312"/>
        <v>1</v>
      </c>
      <c r="BN638" s="146">
        <f t="shared" si="312"/>
        <v>1</v>
      </c>
      <c r="BO638" s="146">
        <f t="shared" si="312"/>
        <v>1</v>
      </c>
    </row>
    <row r="639" spans="1:67" ht="15.75" x14ac:dyDescent="0.25">
      <c r="A639" s="112"/>
      <c r="B639" s="145" t="s">
        <v>1853</v>
      </c>
      <c r="C639" s="145" t="s">
        <v>1854</v>
      </c>
      <c r="D639" s="145" t="s">
        <v>9</v>
      </c>
      <c r="E639" s="224">
        <f>VLOOKUP(B639,'Cuadro Control'!C684:J2569,8,FALSE)</f>
        <v>312374505.66882348</v>
      </c>
      <c r="F639" s="146">
        <f t="shared" si="309"/>
        <v>5.8840081771548515E-2</v>
      </c>
      <c r="G639" s="147">
        <v>46533</v>
      </c>
      <c r="H639" s="147">
        <v>46541</v>
      </c>
      <c r="I639" s="146">
        <f t="shared" si="310"/>
        <v>0</v>
      </c>
      <c r="J639" s="146">
        <f t="shared" si="310"/>
        <v>0</v>
      </c>
      <c r="K639" s="146">
        <f t="shared" si="310"/>
        <v>0</v>
      </c>
      <c r="L639" s="146">
        <f t="shared" si="310"/>
        <v>0</v>
      </c>
      <c r="M639" s="146">
        <f t="shared" si="310"/>
        <v>0</v>
      </c>
      <c r="N639" s="146">
        <f t="shared" si="310"/>
        <v>0</v>
      </c>
      <c r="O639" s="146">
        <f t="shared" si="310"/>
        <v>0</v>
      </c>
      <c r="P639" s="146">
        <f t="shared" si="310"/>
        <v>0</v>
      </c>
      <c r="Q639" s="146">
        <f t="shared" si="310"/>
        <v>0</v>
      </c>
      <c r="R639" s="146">
        <f t="shared" si="310"/>
        <v>0</v>
      </c>
      <c r="S639" s="146">
        <f t="shared" si="310"/>
        <v>0</v>
      </c>
      <c r="T639" s="146">
        <f t="shared" si="310"/>
        <v>0</v>
      </c>
      <c r="U639" s="146">
        <f t="shared" si="310"/>
        <v>0</v>
      </c>
      <c r="V639" s="146">
        <f t="shared" si="310"/>
        <v>0</v>
      </c>
      <c r="W639" s="146">
        <f t="shared" si="310"/>
        <v>0</v>
      </c>
      <c r="X639" s="146">
        <f t="shared" si="310"/>
        <v>0</v>
      </c>
      <c r="Y639" s="146">
        <f t="shared" si="311"/>
        <v>0</v>
      </c>
      <c r="Z639" s="146">
        <f t="shared" si="311"/>
        <v>0</v>
      </c>
      <c r="AA639" s="146">
        <f t="shared" si="311"/>
        <v>0</v>
      </c>
      <c r="AB639" s="146">
        <f t="shared" si="311"/>
        <v>0</v>
      </c>
      <c r="AC639" s="146">
        <f t="shared" si="311"/>
        <v>0</v>
      </c>
      <c r="AD639" s="146">
        <f t="shared" si="311"/>
        <v>0</v>
      </c>
      <c r="AE639" s="146">
        <f t="shared" si="311"/>
        <v>0</v>
      </c>
      <c r="AF639" s="146">
        <f t="shared" si="311"/>
        <v>0</v>
      </c>
      <c r="AG639" s="146">
        <f t="shared" si="311"/>
        <v>0</v>
      </c>
      <c r="AH639" s="146">
        <f t="shared" si="311"/>
        <v>0</v>
      </c>
      <c r="AI639" s="146">
        <f t="shared" si="311"/>
        <v>0</v>
      </c>
      <c r="AJ639" s="146">
        <f t="shared" si="311"/>
        <v>0</v>
      </c>
      <c r="AK639" s="146">
        <f t="shared" si="311"/>
        <v>0</v>
      </c>
      <c r="AL639" s="146">
        <f t="shared" si="311"/>
        <v>0</v>
      </c>
      <c r="AM639" s="146">
        <f t="shared" si="311"/>
        <v>0</v>
      </c>
      <c r="AN639" s="146">
        <f t="shared" si="311"/>
        <v>0</v>
      </c>
      <c r="AO639" s="146">
        <f t="shared" si="311"/>
        <v>0</v>
      </c>
      <c r="AP639" s="146">
        <f t="shared" si="311"/>
        <v>0</v>
      </c>
      <c r="AQ639" s="146">
        <f t="shared" si="311"/>
        <v>0</v>
      </c>
      <c r="AR639" s="146">
        <f t="shared" si="311"/>
        <v>0</v>
      </c>
      <c r="AS639" s="146">
        <f t="shared" si="311"/>
        <v>0</v>
      </c>
      <c r="AT639" s="146">
        <f t="shared" si="311"/>
        <v>0</v>
      </c>
      <c r="AU639" s="146">
        <f t="shared" si="311"/>
        <v>0</v>
      </c>
      <c r="AV639" s="146">
        <f t="shared" si="311"/>
        <v>0</v>
      </c>
      <c r="AW639" s="146">
        <f t="shared" si="311"/>
        <v>0</v>
      </c>
      <c r="AX639" s="146">
        <f t="shared" si="311"/>
        <v>0</v>
      </c>
      <c r="AY639" s="146">
        <f t="shared" si="311"/>
        <v>0</v>
      </c>
      <c r="AZ639" s="146">
        <f t="shared" si="311"/>
        <v>0</v>
      </c>
      <c r="BA639" s="146">
        <f t="shared" si="311"/>
        <v>0</v>
      </c>
      <c r="BB639" s="146">
        <f t="shared" si="311"/>
        <v>0</v>
      </c>
      <c r="BC639" s="146">
        <f t="shared" si="311"/>
        <v>0.33333333333333331</v>
      </c>
      <c r="BD639" s="146">
        <f t="shared" si="311"/>
        <v>1</v>
      </c>
      <c r="BE639" s="146">
        <f t="shared" si="312"/>
        <v>1</v>
      </c>
      <c r="BF639" s="146">
        <f t="shared" si="312"/>
        <v>1</v>
      </c>
      <c r="BG639" s="146">
        <f t="shared" si="312"/>
        <v>1</v>
      </c>
      <c r="BH639" s="146">
        <f t="shared" si="312"/>
        <v>1</v>
      </c>
      <c r="BI639" s="146">
        <f t="shared" si="312"/>
        <v>1</v>
      </c>
      <c r="BJ639" s="146">
        <f t="shared" si="312"/>
        <v>1</v>
      </c>
      <c r="BK639" s="146">
        <f t="shared" si="312"/>
        <v>1</v>
      </c>
      <c r="BL639" s="146">
        <f t="shared" si="312"/>
        <v>1</v>
      </c>
      <c r="BM639" s="146">
        <f t="shared" si="312"/>
        <v>1</v>
      </c>
      <c r="BN639" s="146">
        <f t="shared" si="312"/>
        <v>1</v>
      </c>
      <c r="BO639" s="146">
        <f t="shared" si="312"/>
        <v>1</v>
      </c>
    </row>
    <row r="640" spans="1:67" ht="15.75" x14ac:dyDescent="0.25">
      <c r="A640" s="112"/>
      <c r="B640" s="142" t="s">
        <v>1855</v>
      </c>
      <c r="C640" s="142" t="s">
        <v>1856</v>
      </c>
      <c r="D640" s="142" t="s">
        <v>6</v>
      </c>
      <c r="E640" s="223">
        <f>VLOOKUP(B640,'Cuadro Control'!C685:J2570,8,FALSE)</f>
        <v>9527825.6870364472</v>
      </c>
      <c r="F640" s="143">
        <f t="shared" si="309"/>
        <v>1.794698454439963E-3</v>
      </c>
      <c r="G640" s="144">
        <v>46541</v>
      </c>
      <c r="H640" s="144">
        <v>46546</v>
      </c>
      <c r="I640" s="143">
        <f t="shared" si="310"/>
        <v>0</v>
      </c>
      <c r="J640" s="143">
        <f t="shared" si="310"/>
        <v>0</v>
      </c>
      <c r="K640" s="143">
        <f t="shared" si="310"/>
        <v>0</v>
      </c>
      <c r="L640" s="143">
        <f t="shared" si="310"/>
        <v>0</v>
      </c>
      <c r="M640" s="143">
        <f t="shared" si="310"/>
        <v>0</v>
      </c>
      <c r="N640" s="143">
        <f t="shared" si="310"/>
        <v>0</v>
      </c>
      <c r="O640" s="143">
        <f t="shared" si="310"/>
        <v>0</v>
      </c>
      <c r="P640" s="143">
        <f t="shared" si="310"/>
        <v>0</v>
      </c>
      <c r="Q640" s="143">
        <f t="shared" si="310"/>
        <v>0</v>
      </c>
      <c r="R640" s="143">
        <f t="shared" si="310"/>
        <v>0</v>
      </c>
      <c r="S640" s="143">
        <f t="shared" si="310"/>
        <v>0</v>
      </c>
      <c r="T640" s="143">
        <f t="shared" si="310"/>
        <v>0</v>
      </c>
      <c r="U640" s="143">
        <f t="shared" si="310"/>
        <v>0</v>
      </c>
      <c r="V640" s="143">
        <f t="shared" si="310"/>
        <v>0</v>
      </c>
      <c r="W640" s="143">
        <f t="shared" si="310"/>
        <v>0</v>
      </c>
      <c r="X640" s="143">
        <f t="shared" si="310"/>
        <v>0</v>
      </c>
      <c r="Y640" s="143">
        <f t="shared" si="311"/>
        <v>0</v>
      </c>
      <c r="Z640" s="143">
        <f t="shared" si="311"/>
        <v>0</v>
      </c>
      <c r="AA640" s="143">
        <f t="shared" si="311"/>
        <v>0</v>
      </c>
      <c r="AB640" s="143">
        <f t="shared" si="311"/>
        <v>0</v>
      </c>
      <c r="AC640" s="143">
        <f t="shared" si="311"/>
        <v>0</v>
      </c>
      <c r="AD640" s="143">
        <f t="shared" si="311"/>
        <v>0</v>
      </c>
      <c r="AE640" s="143">
        <f t="shared" si="311"/>
        <v>0</v>
      </c>
      <c r="AF640" s="143">
        <f t="shared" si="311"/>
        <v>0</v>
      </c>
      <c r="AG640" s="143">
        <f t="shared" si="311"/>
        <v>0</v>
      </c>
      <c r="AH640" s="143">
        <f t="shared" si="311"/>
        <v>0</v>
      </c>
      <c r="AI640" s="143">
        <f t="shared" si="311"/>
        <v>0</v>
      </c>
      <c r="AJ640" s="143">
        <f t="shared" si="311"/>
        <v>0</v>
      </c>
      <c r="AK640" s="143">
        <f t="shared" si="311"/>
        <v>0</v>
      </c>
      <c r="AL640" s="143">
        <f t="shared" si="311"/>
        <v>0</v>
      </c>
      <c r="AM640" s="143">
        <f t="shared" si="311"/>
        <v>0</v>
      </c>
      <c r="AN640" s="143">
        <f t="shared" si="311"/>
        <v>0</v>
      </c>
      <c r="AO640" s="143">
        <f t="shared" si="311"/>
        <v>0</v>
      </c>
      <c r="AP640" s="143">
        <f t="shared" si="311"/>
        <v>0</v>
      </c>
      <c r="AQ640" s="143">
        <f t="shared" si="311"/>
        <v>0</v>
      </c>
      <c r="AR640" s="143">
        <f t="shared" si="311"/>
        <v>0</v>
      </c>
      <c r="AS640" s="143">
        <f t="shared" si="311"/>
        <v>0</v>
      </c>
      <c r="AT640" s="143">
        <f t="shared" si="311"/>
        <v>0</v>
      </c>
      <c r="AU640" s="143">
        <f t="shared" si="311"/>
        <v>0</v>
      </c>
      <c r="AV640" s="143">
        <f t="shared" si="311"/>
        <v>0</v>
      </c>
      <c r="AW640" s="143">
        <f t="shared" si="311"/>
        <v>0</v>
      </c>
      <c r="AX640" s="143">
        <f t="shared" si="311"/>
        <v>0</v>
      </c>
      <c r="AY640" s="143">
        <f t="shared" si="311"/>
        <v>0</v>
      </c>
      <c r="AZ640" s="143">
        <f t="shared" si="311"/>
        <v>0</v>
      </c>
      <c r="BA640" s="143">
        <f t="shared" si="311"/>
        <v>0</v>
      </c>
      <c r="BB640" s="143">
        <f t="shared" si="311"/>
        <v>0</v>
      </c>
      <c r="BC640" s="143">
        <f t="shared" si="311"/>
        <v>0</v>
      </c>
      <c r="BD640" s="143">
        <f t="shared" si="311"/>
        <v>0.33333333333333331</v>
      </c>
      <c r="BE640" s="143">
        <f t="shared" si="312"/>
        <v>1</v>
      </c>
      <c r="BF640" s="143">
        <f t="shared" si="312"/>
        <v>1</v>
      </c>
      <c r="BG640" s="143">
        <f t="shared" si="312"/>
        <v>1</v>
      </c>
      <c r="BH640" s="143">
        <f t="shared" si="312"/>
        <v>1</v>
      </c>
      <c r="BI640" s="143">
        <f t="shared" si="312"/>
        <v>1</v>
      </c>
      <c r="BJ640" s="143">
        <f t="shared" si="312"/>
        <v>1</v>
      </c>
      <c r="BK640" s="143">
        <f t="shared" si="312"/>
        <v>1</v>
      </c>
      <c r="BL640" s="143">
        <f t="shared" si="312"/>
        <v>1</v>
      </c>
      <c r="BM640" s="143">
        <f t="shared" si="312"/>
        <v>1</v>
      </c>
      <c r="BN640" s="143">
        <f t="shared" si="312"/>
        <v>1</v>
      </c>
      <c r="BO640" s="143">
        <f t="shared" si="312"/>
        <v>1</v>
      </c>
    </row>
    <row r="641" spans="1:67" ht="15.75" x14ac:dyDescent="0.25">
      <c r="A641" s="112"/>
      <c r="B641" s="145" t="s">
        <v>1857</v>
      </c>
      <c r="C641" s="145" t="s">
        <v>1858</v>
      </c>
      <c r="D641" s="145" t="s">
        <v>19</v>
      </c>
      <c r="E641" s="224">
        <f>VLOOKUP(B641,'Cuadro Control'!C686:J2571,8,FALSE)</f>
        <v>320494616.71764702</v>
      </c>
      <c r="F641" s="146">
        <f t="shared" si="309"/>
        <v>6.0369617599332674E-2</v>
      </c>
      <c r="G641" s="147">
        <v>46546</v>
      </c>
      <c r="H641" s="147">
        <v>46549</v>
      </c>
      <c r="I641" s="146">
        <f t="shared" si="310"/>
        <v>0</v>
      </c>
      <c r="J641" s="146">
        <f t="shared" si="310"/>
        <v>0</v>
      </c>
      <c r="K641" s="146">
        <f t="shared" si="310"/>
        <v>0</v>
      </c>
      <c r="L641" s="146">
        <f t="shared" si="310"/>
        <v>0</v>
      </c>
      <c r="M641" s="146">
        <f t="shared" si="310"/>
        <v>0</v>
      </c>
      <c r="N641" s="146">
        <f t="shared" si="310"/>
        <v>0</v>
      </c>
      <c r="O641" s="146">
        <f t="shared" si="310"/>
        <v>0</v>
      </c>
      <c r="P641" s="146">
        <f t="shared" si="310"/>
        <v>0</v>
      </c>
      <c r="Q641" s="146">
        <f t="shared" si="310"/>
        <v>0</v>
      </c>
      <c r="R641" s="146">
        <f t="shared" si="310"/>
        <v>0</v>
      </c>
      <c r="S641" s="146">
        <f t="shared" si="310"/>
        <v>0</v>
      </c>
      <c r="T641" s="146">
        <f t="shared" si="310"/>
        <v>0</v>
      </c>
      <c r="U641" s="146">
        <f t="shared" si="310"/>
        <v>0</v>
      </c>
      <c r="V641" s="146">
        <f t="shared" si="310"/>
        <v>0</v>
      </c>
      <c r="W641" s="146">
        <f t="shared" si="310"/>
        <v>0</v>
      </c>
      <c r="X641" s="146">
        <f t="shared" si="310"/>
        <v>0</v>
      </c>
      <c r="Y641" s="146">
        <f t="shared" si="311"/>
        <v>0</v>
      </c>
      <c r="Z641" s="146">
        <f t="shared" si="311"/>
        <v>0</v>
      </c>
      <c r="AA641" s="146">
        <f t="shared" si="311"/>
        <v>0</v>
      </c>
      <c r="AB641" s="146">
        <f t="shared" si="311"/>
        <v>0</v>
      </c>
      <c r="AC641" s="146">
        <f t="shared" si="311"/>
        <v>0</v>
      </c>
      <c r="AD641" s="146">
        <f t="shared" si="311"/>
        <v>0</v>
      </c>
      <c r="AE641" s="146">
        <f t="shared" si="311"/>
        <v>0</v>
      </c>
      <c r="AF641" s="146">
        <f t="shared" si="311"/>
        <v>0</v>
      </c>
      <c r="AG641" s="146">
        <f t="shared" si="311"/>
        <v>0</v>
      </c>
      <c r="AH641" s="146">
        <f t="shared" si="311"/>
        <v>0</v>
      </c>
      <c r="AI641" s="146">
        <f t="shared" si="311"/>
        <v>0</v>
      </c>
      <c r="AJ641" s="146">
        <f t="shared" si="311"/>
        <v>0</v>
      </c>
      <c r="AK641" s="146">
        <f t="shared" si="311"/>
        <v>0</v>
      </c>
      <c r="AL641" s="146">
        <f t="shared" si="311"/>
        <v>0</v>
      </c>
      <c r="AM641" s="146">
        <f t="shared" si="311"/>
        <v>0</v>
      </c>
      <c r="AN641" s="146">
        <f t="shared" si="311"/>
        <v>0</v>
      </c>
      <c r="AO641" s="146">
        <f t="shared" si="311"/>
        <v>0</v>
      </c>
      <c r="AP641" s="146">
        <f t="shared" si="311"/>
        <v>0</v>
      </c>
      <c r="AQ641" s="146">
        <f t="shared" si="311"/>
        <v>0</v>
      </c>
      <c r="AR641" s="146">
        <f t="shared" si="311"/>
        <v>0</v>
      </c>
      <c r="AS641" s="146">
        <f t="shared" si="311"/>
        <v>0</v>
      </c>
      <c r="AT641" s="146">
        <f t="shared" si="311"/>
        <v>0</v>
      </c>
      <c r="AU641" s="146">
        <f t="shared" si="311"/>
        <v>0</v>
      </c>
      <c r="AV641" s="146">
        <f t="shared" si="311"/>
        <v>0</v>
      </c>
      <c r="AW641" s="146">
        <f t="shared" si="311"/>
        <v>0</v>
      </c>
      <c r="AX641" s="146">
        <f t="shared" si="311"/>
        <v>0</v>
      </c>
      <c r="AY641" s="146">
        <f t="shared" si="311"/>
        <v>0</v>
      </c>
      <c r="AZ641" s="146">
        <f t="shared" si="311"/>
        <v>0</v>
      </c>
      <c r="BA641" s="146">
        <f t="shared" si="311"/>
        <v>0</v>
      </c>
      <c r="BB641" s="146">
        <f t="shared" si="311"/>
        <v>0</v>
      </c>
      <c r="BC641" s="146">
        <f t="shared" si="311"/>
        <v>0</v>
      </c>
      <c r="BD641" s="146">
        <f t="shared" si="311"/>
        <v>0</v>
      </c>
      <c r="BE641" s="146">
        <f t="shared" si="312"/>
        <v>1</v>
      </c>
      <c r="BF641" s="146">
        <f t="shared" si="312"/>
        <v>1</v>
      </c>
      <c r="BG641" s="146">
        <f t="shared" si="312"/>
        <v>1</v>
      </c>
      <c r="BH641" s="146">
        <f t="shared" si="312"/>
        <v>1</v>
      </c>
      <c r="BI641" s="146">
        <f t="shared" si="312"/>
        <v>1</v>
      </c>
      <c r="BJ641" s="146">
        <f t="shared" si="312"/>
        <v>1</v>
      </c>
      <c r="BK641" s="146">
        <f t="shared" si="312"/>
        <v>1</v>
      </c>
      <c r="BL641" s="146">
        <f t="shared" si="312"/>
        <v>1</v>
      </c>
      <c r="BM641" s="146">
        <f t="shared" si="312"/>
        <v>1</v>
      </c>
      <c r="BN641" s="146">
        <f t="shared" si="312"/>
        <v>1</v>
      </c>
      <c r="BO641" s="146">
        <f t="shared" si="312"/>
        <v>1</v>
      </c>
    </row>
    <row r="642" spans="1:67" ht="15.75" x14ac:dyDescent="0.25">
      <c r="A642" s="112"/>
      <c r="B642" s="145" t="s">
        <v>1859</v>
      </c>
      <c r="C642" s="145" t="s">
        <v>1860</v>
      </c>
      <c r="D642" s="145" t="s">
        <v>8</v>
      </c>
      <c r="E642" s="224">
        <f>VLOOKUP(B642,'Cuadro Control'!C687:J2572,8,FALSE)</f>
        <v>94303618.549411759</v>
      </c>
      <c r="F642" s="146">
        <f t="shared" si="309"/>
        <v>1.7763397864110998E-2</v>
      </c>
      <c r="G642" s="147">
        <v>46550</v>
      </c>
      <c r="H642" s="147">
        <v>46552</v>
      </c>
      <c r="I642" s="146">
        <f t="shared" si="310"/>
        <v>0</v>
      </c>
      <c r="J642" s="146">
        <f t="shared" si="310"/>
        <v>0</v>
      </c>
      <c r="K642" s="146">
        <f t="shared" si="310"/>
        <v>0</v>
      </c>
      <c r="L642" s="146">
        <f t="shared" si="310"/>
        <v>0</v>
      </c>
      <c r="M642" s="146">
        <f t="shared" si="310"/>
        <v>0</v>
      </c>
      <c r="N642" s="146">
        <f t="shared" si="310"/>
        <v>0</v>
      </c>
      <c r="O642" s="146">
        <f t="shared" si="310"/>
        <v>0</v>
      </c>
      <c r="P642" s="146">
        <f t="shared" si="310"/>
        <v>0</v>
      </c>
      <c r="Q642" s="146">
        <f t="shared" si="310"/>
        <v>0</v>
      </c>
      <c r="R642" s="146">
        <f t="shared" si="310"/>
        <v>0</v>
      </c>
      <c r="S642" s="146">
        <f t="shared" si="310"/>
        <v>0</v>
      </c>
      <c r="T642" s="146">
        <f t="shared" si="310"/>
        <v>0</v>
      </c>
      <c r="U642" s="146">
        <f t="shared" si="310"/>
        <v>0</v>
      </c>
      <c r="V642" s="146">
        <f t="shared" si="310"/>
        <v>0</v>
      </c>
      <c r="W642" s="146">
        <f t="shared" si="310"/>
        <v>0</v>
      </c>
      <c r="X642" s="146">
        <f t="shared" si="310"/>
        <v>0</v>
      </c>
      <c r="Y642" s="146">
        <f t="shared" si="311"/>
        <v>0</v>
      </c>
      <c r="Z642" s="146">
        <f t="shared" si="311"/>
        <v>0</v>
      </c>
      <c r="AA642" s="146">
        <f t="shared" si="311"/>
        <v>0</v>
      </c>
      <c r="AB642" s="146">
        <f t="shared" si="311"/>
        <v>0</v>
      </c>
      <c r="AC642" s="146">
        <f t="shared" si="311"/>
        <v>0</v>
      </c>
      <c r="AD642" s="146">
        <f t="shared" si="311"/>
        <v>0</v>
      </c>
      <c r="AE642" s="146">
        <f t="shared" si="311"/>
        <v>0</v>
      </c>
      <c r="AF642" s="146">
        <f t="shared" si="311"/>
        <v>0</v>
      </c>
      <c r="AG642" s="146">
        <f t="shared" si="311"/>
        <v>0</v>
      </c>
      <c r="AH642" s="146">
        <f t="shared" si="311"/>
        <v>0</v>
      </c>
      <c r="AI642" s="146">
        <f t="shared" si="311"/>
        <v>0</v>
      </c>
      <c r="AJ642" s="146">
        <f t="shared" si="311"/>
        <v>0</v>
      </c>
      <c r="AK642" s="146">
        <f t="shared" si="311"/>
        <v>0</v>
      </c>
      <c r="AL642" s="146">
        <f t="shared" si="311"/>
        <v>0</v>
      </c>
      <c r="AM642" s="146">
        <f t="shared" si="311"/>
        <v>0</v>
      </c>
      <c r="AN642" s="146">
        <f t="shared" si="311"/>
        <v>0</v>
      </c>
      <c r="AO642" s="146">
        <f t="shared" si="311"/>
        <v>0</v>
      </c>
      <c r="AP642" s="146">
        <f t="shared" si="311"/>
        <v>0</v>
      </c>
      <c r="AQ642" s="146">
        <f t="shared" si="311"/>
        <v>0</v>
      </c>
      <c r="AR642" s="146">
        <f t="shared" si="311"/>
        <v>0</v>
      </c>
      <c r="AS642" s="146">
        <f t="shared" si="311"/>
        <v>0</v>
      </c>
      <c r="AT642" s="146">
        <f t="shared" si="311"/>
        <v>0</v>
      </c>
      <c r="AU642" s="146">
        <f t="shared" si="311"/>
        <v>0</v>
      </c>
      <c r="AV642" s="146">
        <f t="shared" si="311"/>
        <v>0</v>
      </c>
      <c r="AW642" s="146">
        <f t="shared" si="311"/>
        <v>0</v>
      </c>
      <c r="AX642" s="146">
        <f t="shared" si="311"/>
        <v>0</v>
      </c>
      <c r="AY642" s="146">
        <f t="shared" si="311"/>
        <v>0</v>
      </c>
      <c r="AZ642" s="146">
        <f t="shared" si="311"/>
        <v>0</v>
      </c>
      <c r="BA642" s="146">
        <f t="shared" si="311"/>
        <v>0</v>
      </c>
      <c r="BB642" s="146">
        <f t="shared" si="311"/>
        <v>0</v>
      </c>
      <c r="BC642" s="146">
        <f t="shared" si="311"/>
        <v>0</v>
      </c>
      <c r="BD642" s="146">
        <f t="shared" si="311"/>
        <v>0</v>
      </c>
      <c r="BE642" s="146">
        <f t="shared" si="312"/>
        <v>0</v>
      </c>
      <c r="BF642" s="146">
        <f t="shared" si="312"/>
        <v>1</v>
      </c>
      <c r="BG642" s="146">
        <f t="shared" si="312"/>
        <v>1</v>
      </c>
      <c r="BH642" s="146">
        <f t="shared" si="312"/>
        <v>1</v>
      </c>
      <c r="BI642" s="146">
        <f t="shared" si="312"/>
        <v>1</v>
      </c>
      <c r="BJ642" s="146">
        <f t="shared" si="312"/>
        <v>1</v>
      </c>
      <c r="BK642" s="146">
        <f t="shared" si="312"/>
        <v>1</v>
      </c>
      <c r="BL642" s="146">
        <f t="shared" si="312"/>
        <v>1</v>
      </c>
      <c r="BM642" s="146">
        <f t="shared" si="312"/>
        <v>1</v>
      </c>
      <c r="BN642" s="146">
        <f t="shared" si="312"/>
        <v>1</v>
      </c>
      <c r="BO642" s="146">
        <f t="shared" si="312"/>
        <v>1</v>
      </c>
    </row>
    <row r="643" spans="1:67" ht="15.75" x14ac:dyDescent="0.25">
      <c r="A643" s="112"/>
      <c r="B643" s="145" t="s">
        <v>1861</v>
      </c>
      <c r="C643" s="145" t="s">
        <v>1862</v>
      </c>
      <c r="D643" s="145" t="s">
        <v>26</v>
      </c>
      <c r="E643" s="224">
        <f>VLOOKUP(B643,'Cuadro Control'!C688:J2573,8,FALSE)</f>
        <v>179436034.15411764</v>
      </c>
      <c r="F643" s="146">
        <f t="shared" si="309"/>
        <v>3.3799272126209236E-2</v>
      </c>
      <c r="G643" s="147">
        <v>46552</v>
      </c>
      <c r="H643" s="147">
        <v>46557</v>
      </c>
      <c r="I643" s="146">
        <f t="shared" si="310"/>
        <v>0</v>
      </c>
      <c r="J643" s="146">
        <f t="shared" si="310"/>
        <v>0</v>
      </c>
      <c r="K643" s="146">
        <f t="shared" si="310"/>
        <v>0</v>
      </c>
      <c r="L643" s="146">
        <f t="shared" si="310"/>
        <v>0</v>
      </c>
      <c r="M643" s="146">
        <f t="shared" si="310"/>
        <v>0</v>
      </c>
      <c r="N643" s="146">
        <f t="shared" si="310"/>
        <v>0</v>
      </c>
      <c r="O643" s="146">
        <f t="shared" si="310"/>
        <v>0</v>
      </c>
      <c r="P643" s="146">
        <f t="shared" si="310"/>
        <v>0</v>
      </c>
      <c r="Q643" s="146">
        <f t="shared" si="310"/>
        <v>0</v>
      </c>
      <c r="R643" s="146">
        <f t="shared" si="310"/>
        <v>0</v>
      </c>
      <c r="S643" s="146">
        <f t="shared" si="310"/>
        <v>0</v>
      </c>
      <c r="T643" s="146">
        <f t="shared" si="310"/>
        <v>0</v>
      </c>
      <c r="U643" s="146">
        <f t="shared" si="310"/>
        <v>0</v>
      </c>
      <c r="V643" s="146">
        <f t="shared" si="310"/>
        <v>0</v>
      </c>
      <c r="W643" s="146">
        <f t="shared" si="310"/>
        <v>0</v>
      </c>
      <c r="X643" s="146">
        <f t="shared" si="310"/>
        <v>0</v>
      </c>
      <c r="Y643" s="146">
        <f t="shared" si="311"/>
        <v>0</v>
      </c>
      <c r="Z643" s="146">
        <f t="shared" si="311"/>
        <v>0</v>
      </c>
      <c r="AA643" s="146">
        <f t="shared" si="311"/>
        <v>0</v>
      </c>
      <c r="AB643" s="146">
        <f t="shared" si="311"/>
        <v>0</v>
      </c>
      <c r="AC643" s="146">
        <f t="shared" si="311"/>
        <v>0</v>
      </c>
      <c r="AD643" s="146">
        <f t="shared" si="311"/>
        <v>0</v>
      </c>
      <c r="AE643" s="146">
        <f t="shared" si="311"/>
        <v>0</v>
      </c>
      <c r="AF643" s="146">
        <f t="shared" si="311"/>
        <v>0</v>
      </c>
      <c r="AG643" s="146">
        <f t="shared" si="311"/>
        <v>0</v>
      </c>
      <c r="AH643" s="146">
        <f t="shared" si="311"/>
        <v>0</v>
      </c>
      <c r="AI643" s="146">
        <f t="shared" si="311"/>
        <v>0</v>
      </c>
      <c r="AJ643" s="146">
        <f t="shared" si="311"/>
        <v>0</v>
      </c>
      <c r="AK643" s="146">
        <f t="shared" si="311"/>
        <v>0</v>
      </c>
      <c r="AL643" s="146">
        <f t="shared" si="311"/>
        <v>0</v>
      </c>
      <c r="AM643" s="146">
        <f t="shared" si="311"/>
        <v>0</v>
      </c>
      <c r="AN643" s="146">
        <f t="shared" si="311"/>
        <v>0</v>
      </c>
      <c r="AO643" s="146">
        <f t="shared" si="311"/>
        <v>0</v>
      </c>
      <c r="AP643" s="146">
        <f t="shared" si="311"/>
        <v>0</v>
      </c>
      <c r="AQ643" s="146">
        <f t="shared" si="311"/>
        <v>0</v>
      </c>
      <c r="AR643" s="146">
        <f t="shared" si="311"/>
        <v>0</v>
      </c>
      <c r="AS643" s="146">
        <f t="shared" si="311"/>
        <v>0</v>
      </c>
      <c r="AT643" s="146">
        <f t="shared" si="311"/>
        <v>0</v>
      </c>
      <c r="AU643" s="146">
        <f t="shared" si="311"/>
        <v>0</v>
      </c>
      <c r="AV643" s="146">
        <f t="shared" si="311"/>
        <v>0</v>
      </c>
      <c r="AW643" s="146">
        <f t="shared" si="311"/>
        <v>0</v>
      </c>
      <c r="AX643" s="146">
        <f t="shared" si="311"/>
        <v>0</v>
      </c>
      <c r="AY643" s="146">
        <f t="shared" si="311"/>
        <v>0</v>
      </c>
      <c r="AZ643" s="146">
        <f t="shared" si="311"/>
        <v>0</v>
      </c>
      <c r="BA643" s="146">
        <f t="shared" si="311"/>
        <v>0</v>
      </c>
      <c r="BB643" s="146">
        <f t="shared" si="311"/>
        <v>0</v>
      </c>
      <c r="BC643" s="146">
        <f t="shared" si="311"/>
        <v>0</v>
      </c>
      <c r="BD643" s="146">
        <f t="shared" si="311"/>
        <v>0</v>
      </c>
      <c r="BE643" s="146">
        <f t="shared" si="312"/>
        <v>0</v>
      </c>
      <c r="BF643" s="146">
        <f t="shared" si="312"/>
        <v>0.83333333333333337</v>
      </c>
      <c r="BG643" s="146">
        <f t="shared" si="312"/>
        <v>1</v>
      </c>
      <c r="BH643" s="146">
        <f t="shared" si="312"/>
        <v>1</v>
      </c>
      <c r="BI643" s="146">
        <f t="shared" si="312"/>
        <v>1</v>
      </c>
      <c r="BJ643" s="146">
        <f t="shared" si="312"/>
        <v>1</v>
      </c>
      <c r="BK643" s="146">
        <f t="shared" si="312"/>
        <v>1</v>
      </c>
      <c r="BL643" s="146">
        <f t="shared" si="312"/>
        <v>1</v>
      </c>
      <c r="BM643" s="146">
        <f t="shared" si="312"/>
        <v>1</v>
      </c>
      <c r="BN643" s="146">
        <f t="shared" si="312"/>
        <v>1</v>
      </c>
      <c r="BO643" s="146">
        <f t="shared" si="312"/>
        <v>1</v>
      </c>
    </row>
    <row r="644" spans="1:67" ht="15.75" x14ac:dyDescent="0.25">
      <c r="A644" s="112"/>
      <c r="B644" s="145" t="s">
        <v>1863</v>
      </c>
      <c r="C644" s="145" t="s">
        <v>1864</v>
      </c>
      <c r="D644" s="145" t="s">
        <v>730</v>
      </c>
      <c r="E644" s="224">
        <f>VLOOKUP(B644,'Cuadro Control'!C689:J2574,8,FALSE)</f>
        <v>1212623361.2117648</v>
      </c>
      <c r="F644" s="146">
        <f t="shared" si="309"/>
        <v>0.22841447185013161</v>
      </c>
      <c r="G644" s="147">
        <v>46557</v>
      </c>
      <c r="H644" s="147">
        <v>46574</v>
      </c>
      <c r="I644" s="146">
        <f t="shared" si="310"/>
        <v>0</v>
      </c>
      <c r="J644" s="146">
        <f t="shared" si="310"/>
        <v>0</v>
      </c>
      <c r="K644" s="146">
        <f t="shared" si="310"/>
        <v>0</v>
      </c>
      <c r="L644" s="146">
        <f t="shared" si="310"/>
        <v>0</v>
      </c>
      <c r="M644" s="146">
        <f t="shared" si="310"/>
        <v>0</v>
      </c>
      <c r="N644" s="146">
        <f t="shared" si="310"/>
        <v>0</v>
      </c>
      <c r="O644" s="146">
        <f t="shared" si="310"/>
        <v>0</v>
      </c>
      <c r="P644" s="146">
        <f t="shared" si="310"/>
        <v>0</v>
      </c>
      <c r="Q644" s="146">
        <f t="shared" si="310"/>
        <v>0</v>
      </c>
      <c r="R644" s="146">
        <f t="shared" si="310"/>
        <v>0</v>
      </c>
      <c r="S644" s="146">
        <f t="shared" si="310"/>
        <v>0</v>
      </c>
      <c r="T644" s="146">
        <f t="shared" si="310"/>
        <v>0</v>
      </c>
      <c r="U644" s="146">
        <f t="shared" si="310"/>
        <v>0</v>
      </c>
      <c r="V644" s="146">
        <f t="shared" si="310"/>
        <v>0</v>
      </c>
      <c r="W644" s="146">
        <f t="shared" si="310"/>
        <v>0</v>
      </c>
      <c r="X644" s="146">
        <f t="shared" si="310"/>
        <v>0</v>
      </c>
      <c r="Y644" s="146">
        <f t="shared" si="311"/>
        <v>0</v>
      </c>
      <c r="Z644" s="146">
        <f t="shared" si="311"/>
        <v>0</v>
      </c>
      <c r="AA644" s="146">
        <f t="shared" si="311"/>
        <v>0</v>
      </c>
      <c r="AB644" s="146">
        <f t="shared" si="311"/>
        <v>0</v>
      </c>
      <c r="AC644" s="146">
        <f t="shared" si="311"/>
        <v>0</v>
      </c>
      <c r="AD644" s="146">
        <f t="shared" si="311"/>
        <v>0</v>
      </c>
      <c r="AE644" s="146">
        <f t="shared" si="311"/>
        <v>0</v>
      </c>
      <c r="AF644" s="146">
        <f t="shared" si="311"/>
        <v>0</v>
      </c>
      <c r="AG644" s="146">
        <f t="shared" si="311"/>
        <v>0</v>
      </c>
      <c r="AH644" s="146">
        <f t="shared" si="311"/>
        <v>0</v>
      </c>
      <c r="AI644" s="146">
        <f t="shared" si="311"/>
        <v>0</v>
      </c>
      <c r="AJ644" s="146">
        <f t="shared" si="311"/>
        <v>0</v>
      </c>
      <c r="AK644" s="146">
        <f t="shared" si="311"/>
        <v>0</v>
      </c>
      <c r="AL644" s="146">
        <f t="shared" si="311"/>
        <v>0</v>
      </c>
      <c r="AM644" s="146">
        <f t="shared" si="311"/>
        <v>0</v>
      </c>
      <c r="AN644" s="146">
        <f t="shared" si="311"/>
        <v>0</v>
      </c>
      <c r="AO644" s="146">
        <f t="shared" si="311"/>
        <v>0</v>
      </c>
      <c r="AP644" s="146">
        <f t="shared" si="311"/>
        <v>0</v>
      </c>
      <c r="AQ644" s="146">
        <f t="shared" si="311"/>
        <v>0</v>
      </c>
      <c r="AR644" s="146">
        <f t="shared" si="311"/>
        <v>0</v>
      </c>
      <c r="AS644" s="146">
        <f t="shared" si="311"/>
        <v>0</v>
      </c>
      <c r="AT644" s="146">
        <f t="shared" si="311"/>
        <v>0</v>
      </c>
      <c r="AU644" s="146">
        <f t="shared" si="311"/>
        <v>0</v>
      </c>
      <c r="AV644" s="146">
        <f t="shared" si="311"/>
        <v>0</v>
      </c>
      <c r="AW644" s="146">
        <f t="shared" si="311"/>
        <v>0</v>
      </c>
      <c r="AX644" s="146">
        <f t="shared" si="311"/>
        <v>0</v>
      </c>
      <c r="AY644" s="146">
        <f t="shared" si="311"/>
        <v>0</v>
      </c>
      <c r="AZ644" s="146">
        <f t="shared" si="311"/>
        <v>0</v>
      </c>
      <c r="BA644" s="146">
        <f t="shared" si="311"/>
        <v>0</v>
      </c>
      <c r="BB644" s="146">
        <f t="shared" si="311"/>
        <v>0</v>
      </c>
      <c r="BC644" s="146">
        <f t="shared" si="311"/>
        <v>0</v>
      </c>
      <c r="BD644" s="146">
        <f t="shared" si="311"/>
        <v>0</v>
      </c>
      <c r="BE644" s="146">
        <f t="shared" si="312"/>
        <v>0</v>
      </c>
      <c r="BF644" s="146">
        <f t="shared" si="312"/>
        <v>0</v>
      </c>
      <c r="BG644" s="146">
        <f t="shared" si="312"/>
        <v>0.3888888888888889</v>
      </c>
      <c r="BH644" s="146">
        <f t="shared" si="312"/>
        <v>0.77777777777777779</v>
      </c>
      <c r="BI644" s="146">
        <f t="shared" si="312"/>
        <v>1</v>
      </c>
      <c r="BJ644" s="146">
        <f t="shared" si="312"/>
        <v>1</v>
      </c>
      <c r="BK644" s="146">
        <f t="shared" si="312"/>
        <v>1</v>
      </c>
      <c r="BL644" s="146">
        <f t="shared" si="312"/>
        <v>1</v>
      </c>
      <c r="BM644" s="146">
        <f t="shared" si="312"/>
        <v>1</v>
      </c>
      <c r="BN644" s="146">
        <f t="shared" si="312"/>
        <v>1</v>
      </c>
      <c r="BO644" s="146">
        <f t="shared" si="312"/>
        <v>1</v>
      </c>
    </row>
    <row r="645" spans="1:67" ht="15.75" x14ac:dyDescent="0.25">
      <c r="A645" s="112"/>
      <c r="B645" s="145" t="s">
        <v>1865</v>
      </c>
      <c r="C645" s="145" t="s">
        <v>1866</v>
      </c>
      <c r="D645" s="145" t="s">
        <v>6</v>
      </c>
      <c r="E645" s="224">
        <f>VLOOKUP(B645,'Cuadro Control'!C690:J2575,8,FALSE)</f>
        <v>0</v>
      </c>
      <c r="F645" s="146">
        <f t="shared" si="309"/>
        <v>0</v>
      </c>
      <c r="G645" s="147">
        <v>46574</v>
      </c>
      <c r="H645" s="147">
        <v>46577</v>
      </c>
      <c r="I645" s="146">
        <f t="shared" si="310"/>
        <v>0</v>
      </c>
      <c r="J645" s="146">
        <f t="shared" si="310"/>
        <v>0</v>
      </c>
      <c r="K645" s="146">
        <f t="shared" si="310"/>
        <v>0</v>
      </c>
      <c r="L645" s="146">
        <f t="shared" si="310"/>
        <v>0</v>
      </c>
      <c r="M645" s="146">
        <f t="shared" si="310"/>
        <v>0</v>
      </c>
      <c r="N645" s="146">
        <f t="shared" si="310"/>
        <v>0</v>
      </c>
      <c r="O645" s="146">
        <f t="shared" si="310"/>
        <v>0</v>
      </c>
      <c r="P645" s="146">
        <f t="shared" si="310"/>
        <v>0</v>
      </c>
      <c r="Q645" s="146">
        <f t="shared" si="310"/>
        <v>0</v>
      </c>
      <c r="R645" s="146">
        <f t="shared" si="310"/>
        <v>0</v>
      </c>
      <c r="S645" s="146">
        <f t="shared" si="310"/>
        <v>0</v>
      </c>
      <c r="T645" s="146">
        <f t="shared" si="310"/>
        <v>0</v>
      </c>
      <c r="U645" s="146">
        <f t="shared" si="310"/>
        <v>0</v>
      </c>
      <c r="V645" s="146">
        <f t="shared" si="310"/>
        <v>0</v>
      </c>
      <c r="W645" s="146">
        <f t="shared" si="310"/>
        <v>0</v>
      </c>
      <c r="X645" s="146">
        <f t="shared" si="310"/>
        <v>0</v>
      </c>
      <c r="Y645" s="146">
        <f t="shared" si="311"/>
        <v>0</v>
      </c>
      <c r="Z645" s="146">
        <f t="shared" si="311"/>
        <v>0</v>
      </c>
      <c r="AA645" s="146">
        <f t="shared" si="311"/>
        <v>0</v>
      </c>
      <c r="AB645" s="146">
        <f t="shared" si="311"/>
        <v>0</v>
      </c>
      <c r="AC645" s="146">
        <f t="shared" si="311"/>
        <v>0</v>
      </c>
      <c r="AD645" s="146">
        <f t="shared" si="311"/>
        <v>0</v>
      </c>
      <c r="AE645" s="146">
        <f t="shared" si="311"/>
        <v>0</v>
      </c>
      <c r="AF645" s="146">
        <f t="shared" si="311"/>
        <v>0</v>
      </c>
      <c r="AG645" s="146">
        <f t="shared" si="311"/>
        <v>0</v>
      </c>
      <c r="AH645" s="146">
        <f t="shared" si="311"/>
        <v>0</v>
      </c>
      <c r="AI645" s="146">
        <f t="shared" si="311"/>
        <v>0</v>
      </c>
      <c r="AJ645" s="146">
        <f t="shared" si="311"/>
        <v>0</v>
      </c>
      <c r="AK645" s="146">
        <f t="shared" si="311"/>
        <v>0</v>
      </c>
      <c r="AL645" s="146">
        <f t="shared" si="311"/>
        <v>0</v>
      </c>
      <c r="AM645" s="146">
        <f t="shared" si="311"/>
        <v>0</v>
      </c>
      <c r="AN645" s="146">
        <f t="shared" si="311"/>
        <v>0</v>
      </c>
      <c r="AO645" s="146">
        <f t="shared" si="311"/>
        <v>0</v>
      </c>
      <c r="AP645" s="146">
        <f t="shared" si="311"/>
        <v>0</v>
      </c>
      <c r="AQ645" s="146">
        <f t="shared" si="311"/>
        <v>0</v>
      </c>
      <c r="AR645" s="146">
        <f t="shared" si="311"/>
        <v>0</v>
      </c>
      <c r="AS645" s="146">
        <f t="shared" si="311"/>
        <v>0</v>
      </c>
      <c r="AT645" s="146">
        <f t="shared" si="311"/>
        <v>0</v>
      </c>
      <c r="AU645" s="146">
        <f t="shared" si="311"/>
        <v>0</v>
      </c>
      <c r="AV645" s="146">
        <f t="shared" si="311"/>
        <v>0</v>
      </c>
      <c r="AW645" s="146">
        <f t="shared" si="311"/>
        <v>0</v>
      </c>
      <c r="AX645" s="146">
        <f t="shared" si="311"/>
        <v>0</v>
      </c>
      <c r="AY645" s="146">
        <f t="shared" si="311"/>
        <v>0</v>
      </c>
      <c r="AZ645" s="146">
        <f t="shared" si="311"/>
        <v>0</v>
      </c>
      <c r="BA645" s="146">
        <f t="shared" si="311"/>
        <v>0</v>
      </c>
      <c r="BB645" s="146">
        <f t="shared" si="311"/>
        <v>0</v>
      </c>
      <c r="BC645" s="146">
        <f t="shared" si="311"/>
        <v>0</v>
      </c>
      <c r="BD645" s="146">
        <f t="shared" ref="BD645:BO652" si="313">IF($G645=0,0,IF(BD$6&lt;$G645,0,IF(BD$6&gt;$H645,1,(BD$6-$G645+1)/($H645-$G645+1))))</f>
        <v>0</v>
      </c>
      <c r="BE645" s="146">
        <f t="shared" si="313"/>
        <v>0</v>
      </c>
      <c r="BF645" s="146">
        <f t="shared" si="313"/>
        <v>0</v>
      </c>
      <c r="BG645" s="146">
        <f t="shared" si="313"/>
        <v>0</v>
      </c>
      <c r="BH645" s="146">
        <f t="shared" si="313"/>
        <v>0</v>
      </c>
      <c r="BI645" s="146">
        <f t="shared" si="313"/>
        <v>1</v>
      </c>
      <c r="BJ645" s="146">
        <f t="shared" si="313"/>
        <v>1</v>
      </c>
      <c r="BK645" s="146">
        <f t="shared" si="313"/>
        <v>1</v>
      </c>
      <c r="BL645" s="146">
        <f t="shared" si="313"/>
        <v>1</v>
      </c>
      <c r="BM645" s="146">
        <f t="shared" si="313"/>
        <v>1</v>
      </c>
      <c r="BN645" s="146">
        <f t="shared" si="313"/>
        <v>1</v>
      </c>
      <c r="BO645" s="146">
        <f t="shared" si="313"/>
        <v>1</v>
      </c>
    </row>
    <row r="646" spans="1:67" ht="31.5" x14ac:dyDescent="0.25">
      <c r="A646" s="112"/>
      <c r="B646" s="148" t="s">
        <v>1867</v>
      </c>
      <c r="C646" s="148" t="s">
        <v>1868</v>
      </c>
      <c r="D646" s="148" t="s">
        <v>3</v>
      </c>
      <c r="E646" s="225">
        <f>VLOOKUP(B646,'Cuadro Control'!C691:J2576,8,FALSE)</f>
        <v>0</v>
      </c>
      <c r="F646" s="149">
        <f t="shared" si="309"/>
        <v>0</v>
      </c>
      <c r="G646" s="150">
        <v>46577</v>
      </c>
      <c r="H646" s="150">
        <v>46577</v>
      </c>
      <c r="I646" s="149">
        <f t="shared" si="310"/>
        <v>0</v>
      </c>
      <c r="J646" s="149">
        <f t="shared" si="310"/>
        <v>0</v>
      </c>
      <c r="K646" s="149">
        <f t="shared" si="310"/>
        <v>0</v>
      </c>
      <c r="L646" s="149">
        <f t="shared" si="310"/>
        <v>0</v>
      </c>
      <c r="M646" s="149">
        <f t="shared" si="310"/>
        <v>0</v>
      </c>
      <c r="N646" s="149">
        <f t="shared" si="310"/>
        <v>0</v>
      </c>
      <c r="O646" s="149">
        <f t="shared" si="310"/>
        <v>0</v>
      </c>
      <c r="P646" s="149">
        <f t="shared" si="310"/>
        <v>0</v>
      </c>
      <c r="Q646" s="149">
        <f t="shared" si="310"/>
        <v>0</v>
      </c>
      <c r="R646" s="149">
        <f t="shared" si="310"/>
        <v>0</v>
      </c>
      <c r="S646" s="149">
        <f t="shared" si="310"/>
        <v>0</v>
      </c>
      <c r="T646" s="149">
        <f t="shared" si="310"/>
        <v>0</v>
      </c>
      <c r="U646" s="149">
        <f t="shared" si="310"/>
        <v>0</v>
      </c>
      <c r="V646" s="149">
        <f t="shared" si="310"/>
        <v>0</v>
      </c>
      <c r="W646" s="149">
        <f t="shared" si="310"/>
        <v>0</v>
      </c>
      <c r="X646" s="149">
        <f t="shared" si="310"/>
        <v>0</v>
      </c>
      <c r="Y646" s="149">
        <f t="shared" ref="Y646:BD652" si="314">IF($G646=0,0,IF(Y$6&lt;$G646,0,IF(Y$6&gt;$H646,1,(Y$6-$G646+1)/($H646-$G646+1))))</f>
        <v>0</v>
      </c>
      <c r="Z646" s="149">
        <f t="shared" si="314"/>
        <v>0</v>
      </c>
      <c r="AA646" s="149">
        <f t="shared" si="314"/>
        <v>0</v>
      </c>
      <c r="AB646" s="149">
        <f t="shared" si="314"/>
        <v>0</v>
      </c>
      <c r="AC646" s="149">
        <f t="shared" si="314"/>
        <v>0</v>
      </c>
      <c r="AD646" s="149">
        <f t="shared" si="314"/>
        <v>0</v>
      </c>
      <c r="AE646" s="149">
        <f t="shared" si="314"/>
        <v>0</v>
      </c>
      <c r="AF646" s="149">
        <f t="shared" si="314"/>
        <v>0</v>
      </c>
      <c r="AG646" s="149">
        <f t="shared" si="314"/>
        <v>0</v>
      </c>
      <c r="AH646" s="149">
        <f t="shared" si="314"/>
        <v>0</v>
      </c>
      <c r="AI646" s="149">
        <f t="shared" si="314"/>
        <v>0</v>
      </c>
      <c r="AJ646" s="149">
        <f t="shared" si="314"/>
        <v>0</v>
      </c>
      <c r="AK646" s="149">
        <f t="shared" si="314"/>
        <v>0</v>
      </c>
      <c r="AL646" s="149">
        <f t="shared" si="314"/>
        <v>0</v>
      </c>
      <c r="AM646" s="149">
        <f t="shared" si="314"/>
        <v>0</v>
      </c>
      <c r="AN646" s="149">
        <f t="shared" si="314"/>
        <v>0</v>
      </c>
      <c r="AO646" s="149">
        <f t="shared" si="314"/>
        <v>0</v>
      </c>
      <c r="AP646" s="149">
        <f t="shared" si="314"/>
        <v>0</v>
      </c>
      <c r="AQ646" s="149">
        <f t="shared" si="314"/>
        <v>0</v>
      </c>
      <c r="AR646" s="149">
        <f t="shared" si="314"/>
        <v>0</v>
      </c>
      <c r="AS646" s="149">
        <f t="shared" si="314"/>
        <v>0</v>
      </c>
      <c r="AT646" s="149">
        <f t="shared" si="314"/>
        <v>0</v>
      </c>
      <c r="AU646" s="149">
        <f t="shared" si="314"/>
        <v>0</v>
      </c>
      <c r="AV646" s="149">
        <f t="shared" si="314"/>
        <v>0</v>
      </c>
      <c r="AW646" s="149">
        <f t="shared" si="314"/>
        <v>0</v>
      </c>
      <c r="AX646" s="149">
        <f t="shared" si="314"/>
        <v>0</v>
      </c>
      <c r="AY646" s="149">
        <f t="shared" si="314"/>
        <v>0</v>
      </c>
      <c r="AZ646" s="149">
        <f t="shared" si="314"/>
        <v>0</v>
      </c>
      <c r="BA646" s="149">
        <f t="shared" si="314"/>
        <v>0</v>
      </c>
      <c r="BB646" s="149">
        <f t="shared" si="314"/>
        <v>0</v>
      </c>
      <c r="BC646" s="149">
        <f t="shared" si="314"/>
        <v>0</v>
      </c>
      <c r="BD646" s="149">
        <f t="shared" si="314"/>
        <v>0</v>
      </c>
      <c r="BE646" s="149">
        <f t="shared" si="313"/>
        <v>0</v>
      </c>
      <c r="BF646" s="149">
        <f t="shared" si="313"/>
        <v>0</v>
      </c>
      <c r="BG646" s="149">
        <f t="shared" si="313"/>
        <v>0</v>
      </c>
      <c r="BH646" s="149">
        <f t="shared" si="313"/>
        <v>0</v>
      </c>
      <c r="BI646" s="149">
        <f t="shared" si="313"/>
        <v>1</v>
      </c>
      <c r="BJ646" s="149">
        <f t="shared" si="313"/>
        <v>1</v>
      </c>
      <c r="BK646" s="149">
        <f t="shared" si="313"/>
        <v>1</v>
      </c>
      <c r="BL646" s="149">
        <f t="shared" si="313"/>
        <v>1</v>
      </c>
      <c r="BM646" s="149">
        <f t="shared" si="313"/>
        <v>1</v>
      </c>
      <c r="BN646" s="149">
        <f t="shared" si="313"/>
        <v>1</v>
      </c>
      <c r="BO646" s="149">
        <f t="shared" si="313"/>
        <v>1</v>
      </c>
    </row>
    <row r="647" spans="1:67" ht="15.75" x14ac:dyDescent="0.25">
      <c r="A647" s="112"/>
      <c r="B647" s="145" t="s">
        <v>1869</v>
      </c>
      <c r="C647" s="145" t="s">
        <v>1870</v>
      </c>
      <c r="D647" s="145" t="s">
        <v>8</v>
      </c>
      <c r="E647" s="224">
        <f>VLOOKUP(B647,'Cuadro Control'!C692:J2577,8,FALSE)</f>
        <v>1230815225.9452939</v>
      </c>
      <c r="F647" s="146">
        <f t="shared" si="309"/>
        <v>0.2318411625341423</v>
      </c>
      <c r="G647" s="147">
        <v>46577</v>
      </c>
      <c r="H647" s="147">
        <v>46578</v>
      </c>
      <c r="I647" s="146">
        <f t="shared" si="310"/>
        <v>0</v>
      </c>
      <c r="J647" s="146">
        <f t="shared" si="310"/>
        <v>0</v>
      </c>
      <c r="K647" s="146">
        <f t="shared" si="310"/>
        <v>0</v>
      </c>
      <c r="L647" s="146">
        <f t="shared" si="310"/>
        <v>0</v>
      </c>
      <c r="M647" s="146">
        <f t="shared" si="310"/>
        <v>0</v>
      </c>
      <c r="N647" s="146">
        <f t="shared" si="310"/>
        <v>0</v>
      </c>
      <c r="O647" s="146">
        <f t="shared" si="310"/>
        <v>0</v>
      </c>
      <c r="P647" s="146">
        <f t="shared" si="310"/>
        <v>0</v>
      </c>
      <c r="Q647" s="146">
        <f t="shared" si="310"/>
        <v>0</v>
      </c>
      <c r="R647" s="146">
        <f t="shared" si="310"/>
        <v>0</v>
      </c>
      <c r="S647" s="146">
        <f t="shared" si="310"/>
        <v>0</v>
      </c>
      <c r="T647" s="146">
        <f t="shared" si="310"/>
        <v>0</v>
      </c>
      <c r="U647" s="146">
        <f t="shared" si="310"/>
        <v>0</v>
      </c>
      <c r="V647" s="146">
        <f t="shared" si="310"/>
        <v>0</v>
      </c>
      <c r="W647" s="146">
        <f t="shared" si="310"/>
        <v>0</v>
      </c>
      <c r="X647" s="146">
        <f t="shared" si="310"/>
        <v>0</v>
      </c>
      <c r="Y647" s="146">
        <f t="shared" si="314"/>
        <v>0</v>
      </c>
      <c r="Z647" s="146">
        <f t="shared" si="314"/>
        <v>0</v>
      </c>
      <c r="AA647" s="146">
        <f t="shared" si="314"/>
        <v>0</v>
      </c>
      <c r="AB647" s="146">
        <f t="shared" si="314"/>
        <v>0</v>
      </c>
      <c r="AC647" s="146">
        <f t="shared" si="314"/>
        <v>0</v>
      </c>
      <c r="AD647" s="146">
        <f t="shared" si="314"/>
        <v>0</v>
      </c>
      <c r="AE647" s="146">
        <f t="shared" si="314"/>
        <v>0</v>
      </c>
      <c r="AF647" s="146">
        <f t="shared" si="314"/>
        <v>0</v>
      </c>
      <c r="AG647" s="146">
        <f t="shared" si="314"/>
        <v>0</v>
      </c>
      <c r="AH647" s="146">
        <f t="shared" si="314"/>
        <v>0</v>
      </c>
      <c r="AI647" s="146">
        <f t="shared" si="314"/>
        <v>0</v>
      </c>
      <c r="AJ647" s="146">
        <f t="shared" si="314"/>
        <v>0</v>
      </c>
      <c r="AK647" s="146">
        <f t="shared" si="314"/>
        <v>0</v>
      </c>
      <c r="AL647" s="146">
        <f t="shared" si="314"/>
        <v>0</v>
      </c>
      <c r="AM647" s="146">
        <f t="shared" si="314"/>
        <v>0</v>
      </c>
      <c r="AN647" s="146">
        <f t="shared" si="314"/>
        <v>0</v>
      </c>
      <c r="AO647" s="146">
        <f t="shared" si="314"/>
        <v>0</v>
      </c>
      <c r="AP647" s="146">
        <f t="shared" si="314"/>
        <v>0</v>
      </c>
      <c r="AQ647" s="146">
        <f t="shared" si="314"/>
        <v>0</v>
      </c>
      <c r="AR647" s="146">
        <f t="shared" si="314"/>
        <v>0</v>
      </c>
      <c r="AS647" s="146">
        <f t="shared" si="314"/>
        <v>0</v>
      </c>
      <c r="AT647" s="146">
        <f t="shared" si="314"/>
        <v>0</v>
      </c>
      <c r="AU647" s="146">
        <f t="shared" si="314"/>
        <v>0</v>
      </c>
      <c r="AV647" s="146">
        <f t="shared" si="314"/>
        <v>0</v>
      </c>
      <c r="AW647" s="146">
        <f t="shared" si="314"/>
        <v>0</v>
      </c>
      <c r="AX647" s="146">
        <f t="shared" si="314"/>
        <v>0</v>
      </c>
      <c r="AY647" s="146">
        <f t="shared" si="314"/>
        <v>0</v>
      </c>
      <c r="AZ647" s="146">
        <f t="shared" si="314"/>
        <v>0</v>
      </c>
      <c r="BA647" s="146">
        <f t="shared" si="314"/>
        <v>0</v>
      </c>
      <c r="BB647" s="146">
        <f t="shared" si="314"/>
        <v>0</v>
      </c>
      <c r="BC647" s="146">
        <f t="shared" si="314"/>
        <v>0</v>
      </c>
      <c r="BD647" s="146">
        <f t="shared" si="314"/>
        <v>0</v>
      </c>
      <c r="BE647" s="146">
        <f t="shared" si="313"/>
        <v>0</v>
      </c>
      <c r="BF647" s="146">
        <f t="shared" si="313"/>
        <v>0</v>
      </c>
      <c r="BG647" s="146">
        <f t="shared" si="313"/>
        <v>0</v>
      </c>
      <c r="BH647" s="146">
        <f t="shared" si="313"/>
        <v>0</v>
      </c>
      <c r="BI647" s="146">
        <f t="shared" si="313"/>
        <v>0.5</v>
      </c>
      <c r="BJ647" s="146">
        <f t="shared" si="313"/>
        <v>1</v>
      </c>
      <c r="BK647" s="146">
        <f t="shared" si="313"/>
        <v>1</v>
      </c>
      <c r="BL647" s="146">
        <f t="shared" si="313"/>
        <v>1</v>
      </c>
      <c r="BM647" s="146">
        <f t="shared" si="313"/>
        <v>1</v>
      </c>
      <c r="BN647" s="146">
        <f t="shared" si="313"/>
        <v>1</v>
      </c>
      <c r="BO647" s="146">
        <f t="shared" si="313"/>
        <v>1</v>
      </c>
    </row>
    <row r="648" spans="1:67" ht="15.75" x14ac:dyDescent="0.25">
      <c r="A648" s="112"/>
      <c r="B648" s="145" t="s">
        <v>1871</v>
      </c>
      <c r="C648" s="145" t="s">
        <v>1872</v>
      </c>
      <c r="D648" s="145" t="s">
        <v>26</v>
      </c>
      <c r="E648" s="224">
        <f>VLOOKUP(B648,'Cuadro Control'!C693:J2578,8,FALSE)</f>
        <v>0</v>
      </c>
      <c r="F648" s="146">
        <f t="shared" si="309"/>
        <v>0</v>
      </c>
      <c r="G648" s="147">
        <v>46578</v>
      </c>
      <c r="H648" s="147">
        <v>46587</v>
      </c>
      <c r="I648" s="146">
        <f t="shared" si="310"/>
        <v>0</v>
      </c>
      <c r="J648" s="146">
        <f t="shared" si="310"/>
        <v>0</v>
      </c>
      <c r="K648" s="146">
        <f t="shared" si="310"/>
        <v>0</v>
      </c>
      <c r="L648" s="146">
        <f t="shared" si="310"/>
        <v>0</v>
      </c>
      <c r="M648" s="146">
        <f t="shared" si="310"/>
        <v>0</v>
      </c>
      <c r="N648" s="146">
        <f t="shared" si="310"/>
        <v>0</v>
      </c>
      <c r="O648" s="146">
        <f t="shared" si="310"/>
        <v>0</v>
      </c>
      <c r="P648" s="146">
        <f t="shared" si="310"/>
        <v>0</v>
      </c>
      <c r="Q648" s="146">
        <f t="shared" si="310"/>
        <v>0</v>
      </c>
      <c r="R648" s="146">
        <f t="shared" si="310"/>
        <v>0</v>
      </c>
      <c r="S648" s="146">
        <f t="shared" si="310"/>
        <v>0</v>
      </c>
      <c r="T648" s="146">
        <f t="shared" si="310"/>
        <v>0</v>
      </c>
      <c r="U648" s="146">
        <f t="shared" si="310"/>
        <v>0</v>
      </c>
      <c r="V648" s="146">
        <f t="shared" si="310"/>
        <v>0</v>
      </c>
      <c r="W648" s="146">
        <f t="shared" si="310"/>
        <v>0</v>
      </c>
      <c r="X648" s="146">
        <f t="shared" si="310"/>
        <v>0</v>
      </c>
      <c r="Y648" s="146">
        <f t="shared" si="314"/>
        <v>0</v>
      </c>
      <c r="Z648" s="146">
        <f t="shared" si="314"/>
        <v>0</v>
      </c>
      <c r="AA648" s="146">
        <f t="shared" si="314"/>
        <v>0</v>
      </c>
      <c r="AB648" s="146">
        <f t="shared" si="314"/>
        <v>0</v>
      </c>
      <c r="AC648" s="146">
        <f t="shared" si="314"/>
        <v>0</v>
      </c>
      <c r="AD648" s="146">
        <f t="shared" si="314"/>
        <v>0</v>
      </c>
      <c r="AE648" s="146">
        <f t="shared" si="314"/>
        <v>0</v>
      </c>
      <c r="AF648" s="146">
        <f t="shared" si="314"/>
        <v>0</v>
      </c>
      <c r="AG648" s="146">
        <f t="shared" si="314"/>
        <v>0</v>
      </c>
      <c r="AH648" s="146">
        <f t="shared" si="314"/>
        <v>0</v>
      </c>
      <c r="AI648" s="146">
        <f t="shared" si="314"/>
        <v>0</v>
      </c>
      <c r="AJ648" s="146">
        <f t="shared" si="314"/>
        <v>0</v>
      </c>
      <c r="AK648" s="146">
        <f t="shared" si="314"/>
        <v>0</v>
      </c>
      <c r="AL648" s="146">
        <f t="shared" si="314"/>
        <v>0</v>
      </c>
      <c r="AM648" s="146">
        <f t="shared" si="314"/>
        <v>0</v>
      </c>
      <c r="AN648" s="146">
        <f t="shared" si="314"/>
        <v>0</v>
      </c>
      <c r="AO648" s="146">
        <f t="shared" si="314"/>
        <v>0</v>
      </c>
      <c r="AP648" s="146">
        <f t="shared" si="314"/>
        <v>0</v>
      </c>
      <c r="AQ648" s="146">
        <f t="shared" si="314"/>
        <v>0</v>
      </c>
      <c r="AR648" s="146">
        <f t="shared" si="314"/>
        <v>0</v>
      </c>
      <c r="AS648" s="146">
        <f t="shared" si="314"/>
        <v>0</v>
      </c>
      <c r="AT648" s="146">
        <f t="shared" si="314"/>
        <v>0</v>
      </c>
      <c r="AU648" s="146">
        <f t="shared" si="314"/>
        <v>0</v>
      </c>
      <c r="AV648" s="146">
        <f t="shared" si="314"/>
        <v>0</v>
      </c>
      <c r="AW648" s="146">
        <f t="shared" si="314"/>
        <v>0</v>
      </c>
      <c r="AX648" s="146">
        <f t="shared" si="314"/>
        <v>0</v>
      </c>
      <c r="AY648" s="146">
        <f t="shared" si="314"/>
        <v>0</v>
      </c>
      <c r="AZ648" s="146">
        <f t="shared" si="314"/>
        <v>0</v>
      </c>
      <c r="BA648" s="146">
        <f t="shared" si="314"/>
        <v>0</v>
      </c>
      <c r="BB648" s="146">
        <f t="shared" si="314"/>
        <v>0</v>
      </c>
      <c r="BC648" s="146">
        <f t="shared" si="314"/>
        <v>0</v>
      </c>
      <c r="BD648" s="146">
        <f t="shared" si="314"/>
        <v>0</v>
      </c>
      <c r="BE648" s="146">
        <f t="shared" si="313"/>
        <v>0</v>
      </c>
      <c r="BF648" s="146">
        <f t="shared" si="313"/>
        <v>0</v>
      </c>
      <c r="BG648" s="146">
        <f t="shared" si="313"/>
        <v>0</v>
      </c>
      <c r="BH648" s="146">
        <f t="shared" si="313"/>
        <v>0</v>
      </c>
      <c r="BI648" s="146">
        <f t="shared" si="313"/>
        <v>0</v>
      </c>
      <c r="BJ648" s="146">
        <f t="shared" si="313"/>
        <v>0.7</v>
      </c>
      <c r="BK648" s="146">
        <f t="shared" si="313"/>
        <v>1</v>
      </c>
      <c r="BL648" s="146">
        <f t="shared" si="313"/>
        <v>1</v>
      </c>
      <c r="BM648" s="146">
        <f t="shared" si="313"/>
        <v>1</v>
      </c>
      <c r="BN648" s="146">
        <f t="shared" si="313"/>
        <v>1</v>
      </c>
      <c r="BO648" s="146">
        <f t="shared" si="313"/>
        <v>1</v>
      </c>
    </row>
    <row r="649" spans="1:67" ht="15.75" x14ac:dyDescent="0.25">
      <c r="A649" s="112"/>
      <c r="B649" s="145" t="s">
        <v>1873</v>
      </c>
      <c r="C649" s="145" t="s">
        <v>2083</v>
      </c>
      <c r="D649" s="145" t="s">
        <v>6</v>
      </c>
      <c r="E649" s="224">
        <f>VLOOKUP(B649,'Cuadro Control'!C694:J2579,8,FALSE)</f>
        <v>52736347.43270281</v>
      </c>
      <c r="F649" s="146">
        <f t="shared" si="309"/>
        <v>9.933624348213644E-3</v>
      </c>
      <c r="G649" s="147">
        <v>46587</v>
      </c>
      <c r="H649" s="147">
        <v>46591</v>
      </c>
      <c r="I649" s="146">
        <f t="shared" si="310"/>
        <v>0</v>
      </c>
      <c r="J649" s="146">
        <f t="shared" si="310"/>
        <v>0</v>
      </c>
      <c r="K649" s="146">
        <f t="shared" si="310"/>
        <v>0</v>
      </c>
      <c r="L649" s="146">
        <f t="shared" si="310"/>
        <v>0</v>
      </c>
      <c r="M649" s="146">
        <f t="shared" si="310"/>
        <v>0</v>
      </c>
      <c r="N649" s="146">
        <f t="shared" si="310"/>
        <v>0</v>
      </c>
      <c r="O649" s="146">
        <f t="shared" si="310"/>
        <v>0</v>
      </c>
      <c r="P649" s="146">
        <f t="shared" si="310"/>
        <v>0</v>
      </c>
      <c r="Q649" s="146">
        <f t="shared" si="310"/>
        <v>0</v>
      </c>
      <c r="R649" s="146">
        <f t="shared" si="310"/>
        <v>0</v>
      </c>
      <c r="S649" s="146">
        <f t="shared" si="310"/>
        <v>0</v>
      </c>
      <c r="T649" s="146">
        <f t="shared" si="310"/>
        <v>0</v>
      </c>
      <c r="U649" s="146">
        <f t="shared" si="310"/>
        <v>0</v>
      </c>
      <c r="V649" s="146">
        <f t="shared" si="310"/>
        <v>0</v>
      </c>
      <c r="W649" s="146">
        <f t="shared" si="310"/>
        <v>0</v>
      </c>
      <c r="X649" s="146">
        <f t="shared" si="310"/>
        <v>0</v>
      </c>
      <c r="Y649" s="146">
        <f t="shared" si="314"/>
        <v>0</v>
      </c>
      <c r="Z649" s="146">
        <f t="shared" si="314"/>
        <v>0</v>
      </c>
      <c r="AA649" s="146">
        <f t="shared" si="314"/>
        <v>0</v>
      </c>
      <c r="AB649" s="146">
        <f t="shared" si="314"/>
        <v>0</v>
      </c>
      <c r="AC649" s="146">
        <f t="shared" si="314"/>
        <v>0</v>
      </c>
      <c r="AD649" s="146">
        <f t="shared" si="314"/>
        <v>0</v>
      </c>
      <c r="AE649" s="146">
        <f t="shared" si="314"/>
        <v>0</v>
      </c>
      <c r="AF649" s="146">
        <f t="shared" si="314"/>
        <v>0</v>
      </c>
      <c r="AG649" s="146">
        <f t="shared" si="314"/>
        <v>0</v>
      </c>
      <c r="AH649" s="146">
        <f t="shared" si="314"/>
        <v>0</v>
      </c>
      <c r="AI649" s="146">
        <f t="shared" si="314"/>
        <v>0</v>
      </c>
      <c r="AJ649" s="146">
        <f t="shared" si="314"/>
        <v>0</v>
      </c>
      <c r="AK649" s="146">
        <f t="shared" si="314"/>
        <v>0</v>
      </c>
      <c r="AL649" s="146">
        <f t="shared" si="314"/>
        <v>0</v>
      </c>
      <c r="AM649" s="146">
        <f t="shared" si="314"/>
        <v>0</v>
      </c>
      <c r="AN649" s="146">
        <f t="shared" si="314"/>
        <v>0</v>
      </c>
      <c r="AO649" s="146">
        <f t="shared" si="314"/>
        <v>0</v>
      </c>
      <c r="AP649" s="146">
        <f t="shared" si="314"/>
        <v>0</v>
      </c>
      <c r="AQ649" s="146">
        <f t="shared" si="314"/>
        <v>0</v>
      </c>
      <c r="AR649" s="146">
        <f t="shared" si="314"/>
        <v>0</v>
      </c>
      <c r="AS649" s="146">
        <f t="shared" si="314"/>
        <v>0</v>
      </c>
      <c r="AT649" s="146">
        <f t="shared" si="314"/>
        <v>0</v>
      </c>
      <c r="AU649" s="146">
        <f t="shared" si="314"/>
        <v>0</v>
      </c>
      <c r="AV649" s="146">
        <f t="shared" si="314"/>
        <v>0</v>
      </c>
      <c r="AW649" s="146">
        <f t="shared" si="314"/>
        <v>0</v>
      </c>
      <c r="AX649" s="146">
        <f t="shared" si="314"/>
        <v>0</v>
      </c>
      <c r="AY649" s="146">
        <f t="shared" si="314"/>
        <v>0</v>
      </c>
      <c r="AZ649" s="146">
        <f t="shared" si="314"/>
        <v>0</v>
      </c>
      <c r="BA649" s="146">
        <f t="shared" si="314"/>
        <v>0</v>
      </c>
      <c r="BB649" s="146">
        <f t="shared" si="314"/>
        <v>0</v>
      </c>
      <c r="BC649" s="146">
        <f t="shared" si="314"/>
        <v>0</v>
      </c>
      <c r="BD649" s="146">
        <f t="shared" si="314"/>
        <v>0</v>
      </c>
      <c r="BE649" s="146">
        <f t="shared" si="313"/>
        <v>0</v>
      </c>
      <c r="BF649" s="146">
        <f t="shared" si="313"/>
        <v>0</v>
      </c>
      <c r="BG649" s="146">
        <f t="shared" si="313"/>
        <v>0</v>
      </c>
      <c r="BH649" s="146">
        <f t="shared" si="313"/>
        <v>0</v>
      </c>
      <c r="BI649" s="146">
        <f t="shared" si="313"/>
        <v>0</v>
      </c>
      <c r="BJ649" s="146">
        <f t="shared" si="313"/>
        <v>0</v>
      </c>
      <c r="BK649" s="146">
        <f t="shared" si="313"/>
        <v>1</v>
      </c>
      <c r="BL649" s="146">
        <f t="shared" si="313"/>
        <v>1</v>
      </c>
      <c r="BM649" s="146">
        <f t="shared" si="313"/>
        <v>1</v>
      </c>
      <c r="BN649" s="146">
        <f t="shared" si="313"/>
        <v>1</v>
      </c>
      <c r="BO649" s="146">
        <f t="shared" si="313"/>
        <v>1</v>
      </c>
    </row>
    <row r="650" spans="1:67" ht="31.5" x14ac:dyDescent="0.25">
      <c r="A650" s="112"/>
      <c r="B650" s="145" t="s">
        <v>1874</v>
      </c>
      <c r="C650" s="145" t="s">
        <v>1875</v>
      </c>
      <c r="D650" s="145" t="s">
        <v>19</v>
      </c>
      <c r="E650" s="224">
        <f>VLOOKUP(B650,'Cuadro Control'!C695:J2580,8,FALSE)</f>
        <v>46410609.014634147</v>
      </c>
      <c r="F650" s="146">
        <f t="shared" si="309"/>
        <v>8.742083556535862E-3</v>
      </c>
      <c r="G650" s="147">
        <v>46591</v>
      </c>
      <c r="H650" s="147">
        <v>46594</v>
      </c>
      <c r="I650" s="146">
        <f t="shared" si="310"/>
        <v>0</v>
      </c>
      <c r="J650" s="146">
        <f t="shared" si="310"/>
        <v>0</v>
      </c>
      <c r="K650" s="146">
        <f t="shared" si="310"/>
        <v>0</v>
      </c>
      <c r="L650" s="146">
        <f t="shared" si="310"/>
        <v>0</v>
      </c>
      <c r="M650" s="146">
        <f t="shared" si="310"/>
        <v>0</v>
      </c>
      <c r="N650" s="146">
        <f t="shared" si="310"/>
        <v>0</v>
      </c>
      <c r="O650" s="146">
        <f t="shared" si="310"/>
        <v>0</v>
      </c>
      <c r="P650" s="146">
        <f t="shared" si="310"/>
        <v>0</v>
      </c>
      <c r="Q650" s="146">
        <f t="shared" si="310"/>
        <v>0</v>
      </c>
      <c r="R650" s="146">
        <f t="shared" si="310"/>
        <v>0</v>
      </c>
      <c r="S650" s="146">
        <f t="shared" si="310"/>
        <v>0</v>
      </c>
      <c r="T650" s="146">
        <f t="shared" si="310"/>
        <v>0</v>
      </c>
      <c r="U650" s="146">
        <f t="shared" si="310"/>
        <v>0</v>
      </c>
      <c r="V650" s="146">
        <f t="shared" si="310"/>
        <v>0</v>
      </c>
      <c r="W650" s="146">
        <f t="shared" si="310"/>
        <v>0</v>
      </c>
      <c r="X650" s="146">
        <f t="shared" si="310"/>
        <v>0</v>
      </c>
      <c r="Y650" s="146">
        <f t="shared" si="314"/>
        <v>0</v>
      </c>
      <c r="Z650" s="146">
        <f t="shared" si="314"/>
        <v>0</v>
      </c>
      <c r="AA650" s="146">
        <f t="shared" si="314"/>
        <v>0</v>
      </c>
      <c r="AB650" s="146">
        <f t="shared" si="314"/>
        <v>0</v>
      </c>
      <c r="AC650" s="146">
        <f t="shared" si="314"/>
        <v>0</v>
      </c>
      <c r="AD650" s="146">
        <f t="shared" si="314"/>
        <v>0</v>
      </c>
      <c r="AE650" s="146">
        <f t="shared" si="314"/>
        <v>0</v>
      </c>
      <c r="AF650" s="146">
        <f t="shared" si="314"/>
        <v>0</v>
      </c>
      <c r="AG650" s="146">
        <f t="shared" si="314"/>
        <v>0</v>
      </c>
      <c r="AH650" s="146">
        <f t="shared" si="314"/>
        <v>0</v>
      </c>
      <c r="AI650" s="146">
        <f t="shared" si="314"/>
        <v>0</v>
      </c>
      <c r="AJ650" s="146">
        <f t="shared" si="314"/>
        <v>0</v>
      </c>
      <c r="AK650" s="146">
        <f t="shared" si="314"/>
        <v>0</v>
      </c>
      <c r="AL650" s="146">
        <f t="shared" si="314"/>
        <v>0</v>
      </c>
      <c r="AM650" s="146">
        <f t="shared" si="314"/>
        <v>0</v>
      </c>
      <c r="AN650" s="146">
        <f t="shared" si="314"/>
        <v>0</v>
      </c>
      <c r="AO650" s="146">
        <f t="shared" si="314"/>
        <v>0</v>
      </c>
      <c r="AP650" s="146">
        <f t="shared" si="314"/>
        <v>0</v>
      </c>
      <c r="AQ650" s="146">
        <f t="shared" si="314"/>
        <v>0</v>
      </c>
      <c r="AR650" s="146">
        <f t="shared" si="314"/>
        <v>0</v>
      </c>
      <c r="AS650" s="146">
        <f t="shared" si="314"/>
        <v>0</v>
      </c>
      <c r="AT650" s="146">
        <f t="shared" si="314"/>
        <v>0</v>
      </c>
      <c r="AU650" s="146">
        <f t="shared" si="314"/>
        <v>0</v>
      </c>
      <c r="AV650" s="146">
        <f t="shared" si="314"/>
        <v>0</v>
      </c>
      <c r="AW650" s="146">
        <f t="shared" si="314"/>
        <v>0</v>
      </c>
      <c r="AX650" s="146">
        <f t="shared" si="314"/>
        <v>0</v>
      </c>
      <c r="AY650" s="146">
        <f t="shared" si="314"/>
        <v>0</v>
      </c>
      <c r="AZ650" s="146">
        <f t="shared" si="314"/>
        <v>0</v>
      </c>
      <c r="BA650" s="146">
        <f t="shared" si="314"/>
        <v>0</v>
      </c>
      <c r="BB650" s="146">
        <f t="shared" si="314"/>
        <v>0</v>
      </c>
      <c r="BC650" s="146">
        <f t="shared" si="314"/>
        <v>0</v>
      </c>
      <c r="BD650" s="146">
        <f t="shared" si="314"/>
        <v>0</v>
      </c>
      <c r="BE650" s="146">
        <f t="shared" si="313"/>
        <v>0</v>
      </c>
      <c r="BF650" s="146">
        <f t="shared" si="313"/>
        <v>0</v>
      </c>
      <c r="BG650" s="146">
        <f t="shared" si="313"/>
        <v>0</v>
      </c>
      <c r="BH650" s="146">
        <f t="shared" si="313"/>
        <v>0</v>
      </c>
      <c r="BI650" s="146">
        <f t="shared" si="313"/>
        <v>0</v>
      </c>
      <c r="BJ650" s="146">
        <f t="shared" si="313"/>
        <v>0</v>
      </c>
      <c r="BK650" s="146">
        <f t="shared" si="313"/>
        <v>0.25</v>
      </c>
      <c r="BL650" s="146">
        <f t="shared" si="313"/>
        <v>1</v>
      </c>
      <c r="BM650" s="146">
        <f t="shared" si="313"/>
        <v>1</v>
      </c>
      <c r="BN650" s="146">
        <f t="shared" si="313"/>
        <v>1</v>
      </c>
      <c r="BO650" s="146">
        <f t="shared" si="313"/>
        <v>1</v>
      </c>
    </row>
    <row r="651" spans="1:67" ht="31.5" x14ac:dyDescent="0.25">
      <c r="A651" s="112"/>
      <c r="B651" s="145" t="s">
        <v>1876</v>
      </c>
      <c r="C651" s="145" t="s">
        <v>1877</v>
      </c>
      <c r="D651" s="145" t="s">
        <v>9</v>
      </c>
      <c r="E651" s="224">
        <f>VLOOKUP(B651,'Cuadro Control'!C696:J2581,8,FALSE)</f>
        <v>1587346329.5488234</v>
      </c>
      <c r="F651" s="146">
        <f t="shared" si="309"/>
        <v>0.29899875353285565</v>
      </c>
      <c r="G651" s="147">
        <v>46591</v>
      </c>
      <c r="H651" s="147">
        <v>46602</v>
      </c>
      <c r="I651" s="146">
        <f t="shared" si="310"/>
        <v>0</v>
      </c>
      <c r="J651" s="146">
        <f t="shared" si="310"/>
        <v>0</v>
      </c>
      <c r="K651" s="146">
        <f t="shared" si="310"/>
        <v>0</v>
      </c>
      <c r="L651" s="146">
        <f t="shared" si="310"/>
        <v>0</v>
      </c>
      <c r="M651" s="146">
        <f t="shared" si="310"/>
        <v>0</v>
      </c>
      <c r="N651" s="146">
        <f t="shared" si="310"/>
        <v>0</v>
      </c>
      <c r="O651" s="146">
        <f t="shared" si="310"/>
        <v>0</v>
      </c>
      <c r="P651" s="146">
        <f t="shared" si="310"/>
        <v>0</v>
      </c>
      <c r="Q651" s="146">
        <f t="shared" si="310"/>
        <v>0</v>
      </c>
      <c r="R651" s="146">
        <f t="shared" si="310"/>
        <v>0</v>
      </c>
      <c r="S651" s="146">
        <f t="shared" si="310"/>
        <v>0</v>
      </c>
      <c r="T651" s="146">
        <f t="shared" si="310"/>
        <v>0</v>
      </c>
      <c r="U651" s="146">
        <f t="shared" si="310"/>
        <v>0</v>
      </c>
      <c r="V651" s="146">
        <f t="shared" si="310"/>
        <v>0</v>
      </c>
      <c r="W651" s="146">
        <f t="shared" si="310"/>
        <v>0</v>
      </c>
      <c r="X651" s="146">
        <f t="shared" si="310"/>
        <v>0</v>
      </c>
      <c r="Y651" s="146">
        <f t="shared" si="314"/>
        <v>0</v>
      </c>
      <c r="Z651" s="146">
        <f t="shared" si="314"/>
        <v>0</v>
      </c>
      <c r="AA651" s="146">
        <f t="shared" si="314"/>
        <v>0</v>
      </c>
      <c r="AB651" s="146">
        <f t="shared" si="314"/>
        <v>0</v>
      </c>
      <c r="AC651" s="146">
        <f t="shared" si="314"/>
        <v>0</v>
      </c>
      <c r="AD651" s="146">
        <f t="shared" si="314"/>
        <v>0</v>
      </c>
      <c r="AE651" s="146">
        <f t="shared" si="314"/>
        <v>0</v>
      </c>
      <c r="AF651" s="146">
        <f t="shared" si="314"/>
        <v>0</v>
      </c>
      <c r="AG651" s="146">
        <f t="shared" si="314"/>
        <v>0</v>
      </c>
      <c r="AH651" s="146">
        <f t="shared" si="314"/>
        <v>0</v>
      </c>
      <c r="AI651" s="146">
        <f t="shared" si="314"/>
        <v>0</v>
      </c>
      <c r="AJ651" s="146">
        <f t="shared" si="314"/>
        <v>0</v>
      </c>
      <c r="AK651" s="146">
        <f t="shared" si="314"/>
        <v>0</v>
      </c>
      <c r="AL651" s="146">
        <f t="shared" si="314"/>
        <v>0</v>
      </c>
      <c r="AM651" s="146">
        <f t="shared" si="314"/>
        <v>0</v>
      </c>
      <c r="AN651" s="146">
        <f t="shared" si="314"/>
        <v>0</v>
      </c>
      <c r="AO651" s="146">
        <f t="shared" si="314"/>
        <v>0</v>
      </c>
      <c r="AP651" s="146">
        <f t="shared" si="314"/>
        <v>0</v>
      </c>
      <c r="AQ651" s="146">
        <f t="shared" si="314"/>
        <v>0</v>
      </c>
      <c r="AR651" s="146">
        <f t="shared" si="314"/>
        <v>0</v>
      </c>
      <c r="AS651" s="146">
        <f t="shared" si="314"/>
        <v>0</v>
      </c>
      <c r="AT651" s="146">
        <f t="shared" si="314"/>
        <v>0</v>
      </c>
      <c r="AU651" s="146">
        <f t="shared" si="314"/>
        <v>0</v>
      </c>
      <c r="AV651" s="146">
        <f t="shared" si="314"/>
        <v>0</v>
      </c>
      <c r="AW651" s="146">
        <f t="shared" si="314"/>
        <v>0</v>
      </c>
      <c r="AX651" s="146">
        <f t="shared" si="314"/>
        <v>0</v>
      </c>
      <c r="AY651" s="146">
        <f t="shared" si="314"/>
        <v>0</v>
      </c>
      <c r="AZ651" s="146">
        <f t="shared" si="314"/>
        <v>0</v>
      </c>
      <c r="BA651" s="146">
        <f t="shared" si="314"/>
        <v>0</v>
      </c>
      <c r="BB651" s="146">
        <f t="shared" si="314"/>
        <v>0</v>
      </c>
      <c r="BC651" s="146">
        <f t="shared" si="314"/>
        <v>0</v>
      </c>
      <c r="BD651" s="146">
        <f t="shared" si="314"/>
        <v>0</v>
      </c>
      <c r="BE651" s="146">
        <f t="shared" si="313"/>
        <v>0</v>
      </c>
      <c r="BF651" s="146">
        <f t="shared" si="313"/>
        <v>0</v>
      </c>
      <c r="BG651" s="146">
        <f t="shared" si="313"/>
        <v>0</v>
      </c>
      <c r="BH651" s="146">
        <f t="shared" si="313"/>
        <v>0</v>
      </c>
      <c r="BI651" s="146">
        <f t="shared" si="313"/>
        <v>0</v>
      </c>
      <c r="BJ651" s="146">
        <f t="shared" si="313"/>
        <v>0</v>
      </c>
      <c r="BK651" s="146">
        <f t="shared" si="313"/>
        <v>8.3333333333333329E-2</v>
      </c>
      <c r="BL651" s="146">
        <f t="shared" si="313"/>
        <v>0.66666666666666663</v>
      </c>
      <c r="BM651" s="146">
        <f t="shared" si="313"/>
        <v>1</v>
      </c>
      <c r="BN651" s="146">
        <f t="shared" si="313"/>
        <v>1</v>
      </c>
      <c r="BO651" s="146">
        <f t="shared" si="313"/>
        <v>1</v>
      </c>
    </row>
    <row r="652" spans="1:67" ht="31.5" x14ac:dyDescent="0.25">
      <c r="A652" s="112"/>
      <c r="B652" s="142" t="s">
        <v>1878</v>
      </c>
      <c r="C652" s="142" t="s">
        <v>1879</v>
      </c>
      <c r="D652" s="142" t="s">
        <v>9</v>
      </c>
      <c r="E652" s="223">
        <f>VLOOKUP(B652,'Cuadro Control'!C697:J2582,8,FALSE)</f>
        <v>179532477.23999998</v>
      </c>
      <c r="F652" s="143">
        <f t="shared" si="309"/>
        <v>3.3817438522495219E-2</v>
      </c>
      <c r="G652" s="144">
        <v>46594</v>
      </c>
      <c r="H652" s="144">
        <v>46606</v>
      </c>
      <c r="I652" s="143">
        <f t="shared" si="310"/>
        <v>0</v>
      </c>
      <c r="J652" s="143">
        <f t="shared" si="310"/>
        <v>0</v>
      </c>
      <c r="K652" s="143">
        <f t="shared" si="310"/>
        <v>0</v>
      </c>
      <c r="L652" s="143">
        <f t="shared" si="310"/>
        <v>0</v>
      </c>
      <c r="M652" s="143">
        <f t="shared" si="310"/>
        <v>0</v>
      </c>
      <c r="N652" s="143">
        <f t="shared" si="310"/>
        <v>0</v>
      </c>
      <c r="O652" s="143">
        <f t="shared" si="310"/>
        <v>0</v>
      </c>
      <c r="P652" s="143">
        <f t="shared" si="310"/>
        <v>0</v>
      </c>
      <c r="Q652" s="143">
        <f t="shared" si="310"/>
        <v>0</v>
      </c>
      <c r="R652" s="143">
        <f t="shared" si="310"/>
        <v>0</v>
      </c>
      <c r="S652" s="143">
        <f t="shared" si="310"/>
        <v>0</v>
      </c>
      <c r="T652" s="143">
        <f t="shared" si="310"/>
        <v>0</v>
      </c>
      <c r="U652" s="143">
        <f t="shared" si="310"/>
        <v>0</v>
      </c>
      <c r="V652" s="143">
        <f t="shared" si="310"/>
        <v>0</v>
      </c>
      <c r="W652" s="143">
        <f t="shared" si="310"/>
        <v>0</v>
      </c>
      <c r="X652" s="143">
        <f t="shared" si="310"/>
        <v>0</v>
      </c>
      <c r="Y652" s="143">
        <f t="shared" si="314"/>
        <v>0</v>
      </c>
      <c r="Z652" s="143">
        <f t="shared" si="314"/>
        <v>0</v>
      </c>
      <c r="AA652" s="143">
        <f t="shared" si="314"/>
        <v>0</v>
      </c>
      <c r="AB652" s="143">
        <f t="shared" si="314"/>
        <v>0</v>
      </c>
      <c r="AC652" s="143">
        <f t="shared" si="314"/>
        <v>0</v>
      </c>
      <c r="AD652" s="143">
        <f t="shared" si="314"/>
        <v>0</v>
      </c>
      <c r="AE652" s="143">
        <f t="shared" si="314"/>
        <v>0</v>
      </c>
      <c r="AF652" s="143">
        <f t="shared" si="314"/>
        <v>0</v>
      </c>
      <c r="AG652" s="143">
        <f t="shared" si="314"/>
        <v>0</v>
      </c>
      <c r="AH652" s="143">
        <f t="shared" si="314"/>
        <v>0</v>
      </c>
      <c r="AI652" s="143">
        <f t="shared" si="314"/>
        <v>0</v>
      </c>
      <c r="AJ652" s="143">
        <f t="shared" si="314"/>
        <v>0</v>
      </c>
      <c r="AK652" s="143">
        <f t="shared" si="314"/>
        <v>0</v>
      </c>
      <c r="AL652" s="143">
        <f t="shared" si="314"/>
        <v>0</v>
      </c>
      <c r="AM652" s="143">
        <f t="shared" si="314"/>
        <v>0</v>
      </c>
      <c r="AN652" s="143">
        <f t="shared" si="314"/>
        <v>0</v>
      </c>
      <c r="AO652" s="143">
        <f t="shared" si="314"/>
        <v>0</v>
      </c>
      <c r="AP652" s="143">
        <f t="shared" si="314"/>
        <v>0</v>
      </c>
      <c r="AQ652" s="143">
        <f t="shared" si="314"/>
        <v>0</v>
      </c>
      <c r="AR652" s="143">
        <f t="shared" si="314"/>
        <v>0</v>
      </c>
      <c r="AS652" s="143">
        <f t="shared" si="314"/>
        <v>0</v>
      </c>
      <c r="AT652" s="143">
        <f t="shared" si="314"/>
        <v>0</v>
      </c>
      <c r="AU652" s="143">
        <f t="shared" si="314"/>
        <v>0</v>
      </c>
      <c r="AV652" s="143">
        <f t="shared" si="314"/>
        <v>0</v>
      </c>
      <c r="AW652" s="143">
        <f t="shared" si="314"/>
        <v>0</v>
      </c>
      <c r="AX652" s="143">
        <f t="shared" si="314"/>
        <v>0</v>
      </c>
      <c r="AY652" s="143">
        <f t="shared" si="314"/>
        <v>0</v>
      </c>
      <c r="AZ652" s="143">
        <f t="shared" si="314"/>
        <v>0</v>
      </c>
      <c r="BA652" s="143">
        <f t="shared" si="314"/>
        <v>0</v>
      </c>
      <c r="BB652" s="143">
        <f t="shared" si="314"/>
        <v>0</v>
      </c>
      <c r="BC652" s="143">
        <f t="shared" si="314"/>
        <v>0</v>
      </c>
      <c r="BD652" s="143">
        <f t="shared" si="314"/>
        <v>0</v>
      </c>
      <c r="BE652" s="143">
        <f t="shared" si="313"/>
        <v>0</v>
      </c>
      <c r="BF652" s="143">
        <f t="shared" si="313"/>
        <v>0</v>
      </c>
      <c r="BG652" s="143">
        <f t="shared" si="313"/>
        <v>0</v>
      </c>
      <c r="BH652" s="143">
        <f t="shared" si="313"/>
        <v>0</v>
      </c>
      <c r="BI652" s="143">
        <f t="shared" si="313"/>
        <v>0</v>
      </c>
      <c r="BJ652" s="143">
        <f t="shared" si="313"/>
        <v>0</v>
      </c>
      <c r="BK652" s="143">
        <f t="shared" si="313"/>
        <v>0</v>
      </c>
      <c r="BL652" s="143">
        <f t="shared" si="313"/>
        <v>0.38461538461538464</v>
      </c>
      <c r="BM652" s="143">
        <f t="shared" si="313"/>
        <v>0.92307692307692313</v>
      </c>
      <c r="BN652" s="143">
        <f t="shared" si="313"/>
        <v>1</v>
      </c>
      <c r="BO652" s="143">
        <f t="shared" si="313"/>
        <v>1</v>
      </c>
    </row>
    <row r="653" spans="1:67" ht="15.75" x14ac:dyDescent="0.25">
      <c r="A653" s="112"/>
      <c r="B653" s="148" t="s">
        <v>1880</v>
      </c>
      <c r="C653" s="148" t="s">
        <v>2020</v>
      </c>
      <c r="D653" s="148" t="s">
        <v>3</v>
      </c>
      <c r="E653" s="225">
        <f>VLOOKUP(B653,'Cuadro Control'!C698:J2583,8,FALSE)</f>
        <v>0</v>
      </c>
      <c r="F653" s="149">
        <f>IFERROR(E653/$E$637,0)</f>
        <v>0</v>
      </c>
      <c r="G653" s="150">
        <v>46606</v>
      </c>
      <c r="H653" s="150">
        <v>46606</v>
      </c>
      <c r="I653" s="149">
        <f t="shared" si="310"/>
        <v>0</v>
      </c>
      <c r="J653" s="149">
        <f t="shared" si="310"/>
        <v>0</v>
      </c>
      <c r="K653" s="149">
        <f t="shared" si="310"/>
        <v>0</v>
      </c>
      <c r="L653" s="149">
        <f t="shared" si="310"/>
        <v>0</v>
      </c>
      <c r="M653" s="149">
        <f t="shared" si="310"/>
        <v>0</v>
      </c>
      <c r="N653" s="149">
        <f t="shared" si="310"/>
        <v>0</v>
      </c>
      <c r="O653" s="149">
        <f t="shared" si="310"/>
        <v>0</v>
      </c>
      <c r="P653" s="149">
        <f t="shared" si="310"/>
        <v>0</v>
      </c>
      <c r="Q653" s="149">
        <f t="shared" si="310"/>
        <v>0</v>
      </c>
      <c r="R653" s="149">
        <f t="shared" si="310"/>
        <v>0</v>
      </c>
      <c r="S653" s="149">
        <f t="shared" si="310"/>
        <v>0</v>
      </c>
      <c r="T653" s="149">
        <f t="shared" si="310"/>
        <v>0</v>
      </c>
      <c r="U653" s="149">
        <f t="shared" si="310"/>
        <v>0</v>
      </c>
      <c r="V653" s="149">
        <f t="shared" si="310"/>
        <v>0</v>
      </c>
      <c r="W653" s="149">
        <f t="shared" si="310"/>
        <v>0</v>
      </c>
      <c r="X653" s="149">
        <f t="shared" ref="X653:BO653" si="315">IF($G653=0,0,IF(X$6&lt;$G653,0,IF(X$6&gt;$H653,1,(X$6-$G653+1)/($H653-$G653+1))))</f>
        <v>0</v>
      </c>
      <c r="Y653" s="149">
        <f t="shared" si="315"/>
        <v>0</v>
      </c>
      <c r="Z653" s="149">
        <f t="shared" si="315"/>
        <v>0</v>
      </c>
      <c r="AA653" s="149">
        <f t="shared" si="315"/>
        <v>0</v>
      </c>
      <c r="AB653" s="149">
        <f t="shared" si="315"/>
        <v>0</v>
      </c>
      <c r="AC653" s="149">
        <f t="shared" si="315"/>
        <v>0</v>
      </c>
      <c r="AD653" s="149">
        <f t="shared" si="315"/>
        <v>0</v>
      </c>
      <c r="AE653" s="149">
        <f t="shared" si="315"/>
        <v>0</v>
      </c>
      <c r="AF653" s="149">
        <f t="shared" si="315"/>
        <v>0</v>
      </c>
      <c r="AG653" s="149">
        <f t="shared" si="315"/>
        <v>0</v>
      </c>
      <c r="AH653" s="149">
        <f t="shared" si="315"/>
        <v>0</v>
      </c>
      <c r="AI653" s="149">
        <f t="shared" si="315"/>
        <v>0</v>
      </c>
      <c r="AJ653" s="149">
        <f t="shared" si="315"/>
        <v>0</v>
      </c>
      <c r="AK653" s="149">
        <f t="shared" si="315"/>
        <v>0</v>
      </c>
      <c r="AL653" s="149">
        <f t="shared" si="315"/>
        <v>0</v>
      </c>
      <c r="AM653" s="149">
        <f t="shared" si="315"/>
        <v>0</v>
      </c>
      <c r="AN653" s="149">
        <f t="shared" si="315"/>
        <v>0</v>
      </c>
      <c r="AO653" s="149">
        <f t="shared" si="315"/>
        <v>0</v>
      </c>
      <c r="AP653" s="149">
        <f t="shared" si="315"/>
        <v>0</v>
      </c>
      <c r="AQ653" s="149">
        <f t="shared" si="315"/>
        <v>0</v>
      </c>
      <c r="AR653" s="149">
        <f t="shared" si="315"/>
        <v>0</v>
      </c>
      <c r="AS653" s="149">
        <f t="shared" si="315"/>
        <v>0</v>
      </c>
      <c r="AT653" s="149">
        <f t="shared" si="315"/>
        <v>0</v>
      </c>
      <c r="AU653" s="149">
        <f t="shared" si="315"/>
        <v>0</v>
      </c>
      <c r="AV653" s="149">
        <f t="shared" si="315"/>
        <v>0</v>
      </c>
      <c r="AW653" s="149">
        <f t="shared" si="315"/>
        <v>0</v>
      </c>
      <c r="AX653" s="149">
        <f t="shared" si="315"/>
        <v>0</v>
      </c>
      <c r="AY653" s="149">
        <f t="shared" si="315"/>
        <v>0</v>
      </c>
      <c r="AZ653" s="149">
        <f t="shared" si="315"/>
        <v>0</v>
      </c>
      <c r="BA653" s="149">
        <f t="shared" si="315"/>
        <v>0</v>
      </c>
      <c r="BB653" s="149">
        <f t="shared" si="315"/>
        <v>0</v>
      </c>
      <c r="BC653" s="149">
        <f t="shared" si="315"/>
        <v>0</v>
      </c>
      <c r="BD653" s="149">
        <f t="shared" si="315"/>
        <v>0</v>
      </c>
      <c r="BE653" s="149">
        <f t="shared" si="315"/>
        <v>0</v>
      </c>
      <c r="BF653" s="149">
        <f t="shared" si="315"/>
        <v>0</v>
      </c>
      <c r="BG653" s="149">
        <f t="shared" si="315"/>
        <v>0</v>
      </c>
      <c r="BH653" s="149">
        <f t="shared" si="315"/>
        <v>0</v>
      </c>
      <c r="BI653" s="149">
        <f t="shared" si="315"/>
        <v>0</v>
      </c>
      <c r="BJ653" s="149">
        <f t="shared" si="315"/>
        <v>0</v>
      </c>
      <c r="BK653" s="149">
        <f t="shared" si="315"/>
        <v>0</v>
      </c>
      <c r="BL653" s="149">
        <f t="shared" si="315"/>
        <v>0</v>
      </c>
      <c r="BM653" s="149">
        <f t="shared" si="315"/>
        <v>0</v>
      </c>
      <c r="BN653" s="149">
        <f t="shared" si="315"/>
        <v>1</v>
      </c>
      <c r="BO653" s="149">
        <f t="shared" si="315"/>
        <v>1</v>
      </c>
    </row>
    <row r="654" spans="1:67" ht="15.75" x14ac:dyDescent="0.25">
      <c r="A654" s="112"/>
      <c r="B654" s="139" t="s">
        <v>1881</v>
      </c>
      <c r="C654" s="139" t="s">
        <v>1882</v>
      </c>
      <c r="D654" s="139" t="s">
        <v>38</v>
      </c>
      <c r="E654" s="222">
        <f>SUM(E655:E670)</f>
        <v>5308872732.0543728</v>
      </c>
      <c r="F654" s="140">
        <f>IFERROR(E654/$E$109,0)</f>
        <v>2.9408554574576196E-2</v>
      </c>
      <c r="G654" s="141">
        <v>46515</v>
      </c>
      <c r="H654" s="141">
        <v>46606</v>
      </c>
      <c r="I654" s="140">
        <f>SUMPRODUCT($F655:$F669,I655:I669)</f>
        <v>0</v>
      </c>
      <c r="J654" s="140">
        <f t="shared" ref="J654:BO654" si="316">SUMPRODUCT($F655:$F669,J655:J669)</f>
        <v>0</v>
      </c>
      <c r="K654" s="140">
        <f t="shared" si="316"/>
        <v>0</v>
      </c>
      <c r="L654" s="140">
        <f t="shared" si="316"/>
        <v>0</v>
      </c>
      <c r="M654" s="140">
        <f t="shared" si="316"/>
        <v>0</v>
      </c>
      <c r="N654" s="140">
        <f t="shared" si="316"/>
        <v>0</v>
      </c>
      <c r="O654" s="140">
        <f t="shared" si="316"/>
        <v>0</v>
      </c>
      <c r="P654" s="140">
        <f t="shared" si="316"/>
        <v>0</v>
      </c>
      <c r="Q654" s="140">
        <f t="shared" si="316"/>
        <v>0</v>
      </c>
      <c r="R654" s="140">
        <f t="shared" si="316"/>
        <v>0</v>
      </c>
      <c r="S654" s="140">
        <f t="shared" si="316"/>
        <v>0</v>
      </c>
      <c r="T654" s="140">
        <f t="shared" si="316"/>
        <v>0</v>
      </c>
      <c r="U654" s="140">
        <f t="shared" si="316"/>
        <v>0</v>
      </c>
      <c r="V654" s="140">
        <f t="shared" si="316"/>
        <v>0</v>
      </c>
      <c r="W654" s="140">
        <f t="shared" si="316"/>
        <v>0</v>
      </c>
      <c r="X654" s="140">
        <f t="shared" si="316"/>
        <v>0</v>
      </c>
      <c r="Y654" s="140">
        <f t="shared" si="316"/>
        <v>0</v>
      </c>
      <c r="Z654" s="140">
        <f t="shared" si="316"/>
        <v>0</v>
      </c>
      <c r="AA654" s="140">
        <f t="shared" si="316"/>
        <v>0</v>
      </c>
      <c r="AB654" s="140">
        <f t="shared" si="316"/>
        <v>0</v>
      </c>
      <c r="AC654" s="140">
        <f t="shared" si="316"/>
        <v>0</v>
      </c>
      <c r="AD654" s="140">
        <f t="shared" si="316"/>
        <v>0</v>
      </c>
      <c r="AE654" s="140">
        <f t="shared" si="316"/>
        <v>0</v>
      </c>
      <c r="AF654" s="140">
        <f t="shared" si="316"/>
        <v>0</v>
      </c>
      <c r="AG654" s="140">
        <f t="shared" si="316"/>
        <v>0</v>
      </c>
      <c r="AH654" s="140">
        <f t="shared" si="316"/>
        <v>0</v>
      </c>
      <c r="AI654" s="140">
        <f t="shared" si="316"/>
        <v>0</v>
      </c>
      <c r="AJ654" s="140">
        <f t="shared" si="316"/>
        <v>0</v>
      </c>
      <c r="AK654" s="140">
        <f t="shared" si="316"/>
        <v>0</v>
      </c>
      <c r="AL654" s="140">
        <f t="shared" si="316"/>
        <v>0</v>
      </c>
      <c r="AM654" s="140">
        <f t="shared" si="316"/>
        <v>0</v>
      </c>
      <c r="AN654" s="140">
        <f t="shared" si="316"/>
        <v>0</v>
      </c>
      <c r="AO654" s="140">
        <f t="shared" si="316"/>
        <v>0</v>
      </c>
      <c r="AP654" s="140">
        <f t="shared" si="316"/>
        <v>0</v>
      </c>
      <c r="AQ654" s="140">
        <f t="shared" si="316"/>
        <v>0</v>
      </c>
      <c r="AR654" s="140">
        <f t="shared" si="316"/>
        <v>0</v>
      </c>
      <c r="AS654" s="140">
        <f t="shared" si="316"/>
        <v>0</v>
      </c>
      <c r="AT654" s="140">
        <f t="shared" si="316"/>
        <v>0</v>
      </c>
      <c r="AU654" s="140">
        <f t="shared" si="316"/>
        <v>0</v>
      </c>
      <c r="AV654" s="140">
        <f t="shared" si="316"/>
        <v>0</v>
      </c>
      <c r="AW654" s="140">
        <f t="shared" si="316"/>
        <v>0</v>
      </c>
      <c r="AX654" s="140">
        <f t="shared" si="316"/>
        <v>0</v>
      </c>
      <c r="AY654" s="140">
        <f t="shared" si="316"/>
        <v>0</v>
      </c>
      <c r="AZ654" s="140">
        <f t="shared" si="316"/>
        <v>0</v>
      </c>
      <c r="BA654" s="140">
        <f t="shared" si="316"/>
        <v>9.98161680726279E-3</v>
      </c>
      <c r="BB654" s="140">
        <f t="shared" si="316"/>
        <v>4.5105438725758645E-2</v>
      </c>
      <c r="BC654" s="140">
        <f t="shared" si="316"/>
        <v>8.6381780999194982E-2</v>
      </c>
      <c r="BD654" s="140">
        <f t="shared" si="316"/>
        <v>0.15867810254519268</v>
      </c>
      <c r="BE654" s="140">
        <f t="shared" si="316"/>
        <v>0.20252837014625899</v>
      </c>
      <c r="BF654" s="140">
        <f t="shared" si="316"/>
        <v>0.30245970158069158</v>
      </c>
      <c r="BG654" s="140">
        <f t="shared" si="316"/>
        <v>0.40239103301512413</v>
      </c>
      <c r="BH654" s="140">
        <f t="shared" si="316"/>
        <v>0.64850810003989967</v>
      </c>
      <c r="BI654" s="140">
        <f t="shared" si="316"/>
        <v>0.65016370409793522</v>
      </c>
      <c r="BJ654" s="140">
        <f t="shared" si="316"/>
        <v>0.72744143674184925</v>
      </c>
      <c r="BK654" s="140">
        <f t="shared" si="316"/>
        <v>0.89062628645636699</v>
      </c>
      <c r="BL654" s="140">
        <f t="shared" si="316"/>
        <v>0.97918926860154143</v>
      </c>
      <c r="BM654" s="140">
        <f t="shared" si="316"/>
        <v>0.99739865857519272</v>
      </c>
      <c r="BN654" s="140">
        <f t="shared" si="316"/>
        <v>1</v>
      </c>
      <c r="BO654" s="140">
        <f t="shared" si="316"/>
        <v>1</v>
      </c>
    </row>
    <row r="655" spans="1:67" ht="15.75" x14ac:dyDescent="0.25">
      <c r="A655" s="112"/>
      <c r="B655" s="145" t="s">
        <v>1883</v>
      </c>
      <c r="C655" s="145" t="s">
        <v>1884</v>
      </c>
      <c r="D655" s="145" t="s">
        <v>22</v>
      </c>
      <c r="E655" s="224">
        <f>VLOOKUP(B655,'Cuadro Control'!C700:J2585,8,FALSE)</f>
        <v>83271780.884117648</v>
      </c>
      <c r="F655" s="146">
        <f t="shared" ref="F655:F669" si="317">IFERROR(E655/$E$654,0)</f>
        <v>1.5685397839984384E-2</v>
      </c>
      <c r="G655" s="147">
        <v>46515</v>
      </c>
      <c r="H655" s="147">
        <v>46525</v>
      </c>
      <c r="I655" s="146">
        <f t="shared" ref="I655:X670" si="318">IF($G655=0,0,IF(I$6&lt;$G655,0,IF(I$6&gt;$H655,1,(I$6-$G655+1)/($H655-$G655+1))))</f>
        <v>0</v>
      </c>
      <c r="J655" s="146">
        <f t="shared" si="318"/>
        <v>0</v>
      </c>
      <c r="K655" s="146">
        <f t="shared" si="318"/>
        <v>0</v>
      </c>
      <c r="L655" s="146">
        <f t="shared" si="318"/>
        <v>0</v>
      </c>
      <c r="M655" s="146">
        <f t="shared" si="318"/>
        <v>0</v>
      </c>
      <c r="N655" s="146">
        <f t="shared" si="318"/>
        <v>0</v>
      </c>
      <c r="O655" s="146">
        <f t="shared" si="318"/>
        <v>0</v>
      </c>
      <c r="P655" s="146">
        <f t="shared" si="318"/>
        <v>0</v>
      </c>
      <c r="Q655" s="146">
        <f t="shared" si="318"/>
        <v>0</v>
      </c>
      <c r="R655" s="146">
        <f t="shared" si="318"/>
        <v>0</v>
      </c>
      <c r="S655" s="146">
        <f t="shared" si="318"/>
        <v>0</v>
      </c>
      <c r="T655" s="146">
        <f t="shared" si="318"/>
        <v>0</v>
      </c>
      <c r="U655" s="146">
        <f t="shared" si="318"/>
        <v>0</v>
      </c>
      <c r="V655" s="146">
        <f t="shared" si="318"/>
        <v>0</v>
      </c>
      <c r="W655" s="146">
        <f t="shared" si="318"/>
        <v>0</v>
      </c>
      <c r="X655" s="146">
        <f t="shared" si="318"/>
        <v>0</v>
      </c>
      <c r="Y655" s="146">
        <f t="shared" ref="Y655:BD662" si="319">IF($G655=0,0,IF(Y$6&lt;$G655,0,IF(Y$6&gt;$H655,1,(Y$6-$G655+1)/($H655-$G655+1))))</f>
        <v>0</v>
      </c>
      <c r="Z655" s="146">
        <f t="shared" si="319"/>
        <v>0</v>
      </c>
      <c r="AA655" s="146">
        <f t="shared" si="319"/>
        <v>0</v>
      </c>
      <c r="AB655" s="146">
        <f t="shared" si="319"/>
        <v>0</v>
      </c>
      <c r="AC655" s="146">
        <f t="shared" si="319"/>
        <v>0</v>
      </c>
      <c r="AD655" s="146">
        <f t="shared" si="319"/>
        <v>0</v>
      </c>
      <c r="AE655" s="146">
        <f t="shared" si="319"/>
        <v>0</v>
      </c>
      <c r="AF655" s="146">
        <f t="shared" si="319"/>
        <v>0</v>
      </c>
      <c r="AG655" s="146">
        <f t="shared" si="319"/>
        <v>0</v>
      </c>
      <c r="AH655" s="146">
        <f t="shared" si="319"/>
        <v>0</v>
      </c>
      <c r="AI655" s="146">
        <f t="shared" si="319"/>
        <v>0</v>
      </c>
      <c r="AJ655" s="146">
        <f t="shared" si="319"/>
        <v>0</v>
      </c>
      <c r="AK655" s="146">
        <f t="shared" si="319"/>
        <v>0</v>
      </c>
      <c r="AL655" s="146">
        <f t="shared" si="319"/>
        <v>0</v>
      </c>
      <c r="AM655" s="146">
        <f t="shared" si="319"/>
        <v>0</v>
      </c>
      <c r="AN655" s="146">
        <f t="shared" si="319"/>
        <v>0</v>
      </c>
      <c r="AO655" s="146">
        <f t="shared" si="319"/>
        <v>0</v>
      </c>
      <c r="AP655" s="146">
        <f t="shared" si="319"/>
        <v>0</v>
      </c>
      <c r="AQ655" s="146">
        <f t="shared" si="319"/>
        <v>0</v>
      </c>
      <c r="AR655" s="146">
        <f t="shared" si="319"/>
        <v>0</v>
      </c>
      <c r="AS655" s="146">
        <f t="shared" si="319"/>
        <v>0</v>
      </c>
      <c r="AT655" s="146">
        <f t="shared" si="319"/>
        <v>0</v>
      </c>
      <c r="AU655" s="146">
        <f t="shared" si="319"/>
        <v>0</v>
      </c>
      <c r="AV655" s="146">
        <f t="shared" si="319"/>
        <v>0</v>
      </c>
      <c r="AW655" s="146">
        <f t="shared" si="319"/>
        <v>0</v>
      </c>
      <c r="AX655" s="146">
        <f t="shared" si="319"/>
        <v>0</v>
      </c>
      <c r="AY655" s="146">
        <f t="shared" si="319"/>
        <v>0</v>
      </c>
      <c r="AZ655" s="146">
        <f t="shared" si="319"/>
        <v>0</v>
      </c>
      <c r="BA655" s="146">
        <f t="shared" si="319"/>
        <v>0.63636363636363635</v>
      </c>
      <c r="BB655" s="146">
        <f t="shared" si="319"/>
        <v>1</v>
      </c>
      <c r="BC655" s="146">
        <f t="shared" si="319"/>
        <v>1</v>
      </c>
      <c r="BD655" s="146">
        <f t="shared" si="319"/>
        <v>1</v>
      </c>
      <c r="BE655" s="146">
        <f t="shared" ref="BE655:BO661" si="320">IF($G655=0,0,IF(BE$6&lt;$G655,0,IF(BE$6&gt;$H655,1,(BE$6-$G655+1)/($H655-$G655+1))))</f>
        <v>1</v>
      </c>
      <c r="BF655" s="146">
        <f t="shared" si="320"/>
        <v>1</v>
      </c>
      <c r="BG655" s="146">
        <f t="shared" si="320"/>
        <v>1</v>
      </c>
      <c r="BH655" s="146">
        <f t="shared" si="320"/>
        <v>1</v>
      </c>
      <c r="BI655" s="146">
        <f t="shared" si="320"/>
        <v>1</v>
      </c>
      <c r="BJ655" s="146">
        <f t="shared" si="320"/>
        <v>1</v>
      </c>
      <c r="BK655" s="146">
        <f t="shared" si="320"/>
        <v>1</v>
      </c>
      <c r="BL655" s="146">
        <f t="shared" si="320"/>
        <v>1</v>
      </c>
      <c r="BM655" s="146">
        <f t="shared" si="320"/>
        <v>1</v>
      </c>
      <c r="BN655" s="146">
        <f t="shared" si="320"/>
        <v>1</v>
      </c>
      <c r="BO655" s="146">
        <f t="shared" si="320"/>
        <v>1</v>
      </c>
    </row>
    <row r="656" spans="1:67" ht="15.75" x14ac:dyDescent="0.25">
      <c r="A656" s="112"/>
      <c r="B656" s="145" t="s">
        <v>1885</v>
      </c>
      <c r="C656" s="145" t="s">
        <v>1886</v>
      </c>
      <c r="D656" s="145" t="s">
        <v>9</v>
      </c>
      <c r="E656" s="224">
        <f>VLOOKUP(B656,'Cuadro Control'!C701:J2586,8,FALSE)</f>
        <v>312374505.66882348</v>
      </c>
      <c r="F656" s="146">
        <f t="shared" si="317"/>
        <v>5.8840081771548515E-2</v>
      </c>
      <c r="G656" s="147">
        <v>46525</v>
      </c>
      <c r="H656" s="147">
        <v>46532</v>
      </c>
      <c r="I656" s="146">
        <f t="shared" si="318"/>
        <v>0</v>
      </c>
      <c r="J656" s="146">
        <f t="shared" si="318"/>
        <v>0</v>
      </c>
      <c r="K656" s="146">
        <f t="shared" si="318"/>
        <v>0</v>
      </c>
      <c r="L656" s="146">
        <f t="shared" si="318"/>
        <v>0</v>
      </c>
      <c r="M656" s="146">
        <f t="shared" si="318"/>
        <v>0</v>
      </c>
      <c r="N656" s="146">
        <f t="shared" si="318"/>
        <v>0</v>
      </c>
      <c r="O656" s="146">
        <f t="shared" si="318"/>
        <v>0</v>
      </c>
      <c r="P656" s="146">
        <f t="shared" si="318"/>
        <v>0</v>
      </c>
      <c r="Q656" s="146">
        <f t="shared" si="318"/>
        <v>0</v>
      </c>
      <c r="R656" s="146">
        <f t="shared" si="318"/>
        <v>0</v>
      </c>
      <c r="S656" s="146">
        <f t="shared" si="318"/>
        <v>0</v>
      </c>
      <c r="T656" s="146">
        <f t="shared" si="318"/>
        <v>0</v>
      </c>
      <c r="U656" s="146">
        <f t="shared" si="318"/>
        <v>0</v>
      </c>
      <c r="V656" s="146">
        <f t="shared" si="318"/>
        <v>0</v>
      </c>
      <c r="W656" s="146">
        <f t="shared" si="318"/>
        <v>0</v>
      </c>
      <c r="X656" s="146">
        <f t="shared" si="318"/>
        <v>0</v>
      </c>
      <c r="Y656" s="146">
        <f t="shared" si="319"/>
        <v>0</v>
      </c>
      <c r="Z656" s="146">
        <f t="shared" si="319"/>
        <v>0</v>
      </c>
      <c r="AA656" s="146">
        <f t="shared" si="319"/>
        <v>0</v>
      </c>
      <c r="AB656" s="146">
        <f t="shared" si="319"/>
        <v>0</v>
      </c>
      <c r="AC656" s="146">
        <f t="shared" si="319"/>
        <v>0</v>
      </c>
      <c r="AD656" s="146">
        <f t="shared" si="319"/>
        <v>0</v>
      </c>
      <c r="AE656" s="146">
        <f t="shared" si="319"/>
        <v>0</v>
      </c>
      <c r="AF656" s="146">
        <f t="shared" si="319"/>
        <v>0</v>
      </c>
      <c r="AG656" s="146">
        <f t="shared" si="319"/>
        <v>0</v>
      </c>
      <c r="AH656" s="146">
        <f t="shared" si="319"/>
        <v>0</v>
      </c>
      <c r="AI656" s="146">
        <f t="shared" si="319"/>
        <v>0</v>
      </c>
      <c r="AJ656" s="146">
        <f t="shared" si="319"/>
        <v>0</v>
      </c>
      <c r="AK656" s="146">
        <f t="shared" si="319"/>
        <v>0</v>
      </c>
      <c r="AL656" s="146">
        <f t="shared" si="319"/>
        <v>0</v>
      </c>
      <c r="AM656" s="146">
        <f t="shared" si="319"/>
        <v>0</v>
      </c>
      <c r="AN656" s="146">
        <f t="shared" si="319"/>
        <v>0</v>
      </c>
      <c r="AO656" s="146">
        <f t="shared" si="319"/>
        <v>0</v>
      </c>
      <c r="AP656" s="146">
        <f t="shared" si="319"/>
        <v>0</v>
      </c>
      <c r="AQ656" s="146">
        <f t="shared" si="319"/>
        <v>0</v>
      </c>
      <c r="AR656" s="146">
        <f t="shared" si="319"/>
        <v>0</v>
      </c>
      <c r="AS656" s="146">
        <f t="shared" si="319"/>
        <v>0</v>
      </c>
      <c r="AT656" s="146">
        <f t="shared" si="319"/>
        <v>0</v>
      </c>
      <c r="AU656" s="146">
        <f t="shared" si="319"/>
        <v>0</v>
      </c>
      <c r="AV656" s="146">
        <f t="shared" si="319"/>
        <v>0</v>
      </c>
      <c r="AW656" s="146">
        <f t="shared" si="319"/>
        <v>0</v>
      </c>
      <c r="AX656" s="146">
        <f t="shared" si="319"/>
        <v>0</v>
      </c>
      <c r="AY656" s="146">
        <f t="shared" si="319"/>
        <v>0</v>
      </c>
      <c r="AZ656" s="146">
        <f t="shared" si="319"/>
        <v>0</v>
      </c>
      <c r="BA656" s="146">
        <f t="shared" si="319"/>
        <v>0</v>
      </c>
      <c r="BB656" s="146">
        <f t="shared" si="319"/>
        <v>0.5</v>
      </c>
      <c r="BC656" s="146">
        <f t="shared" si="319"/>
        <v>1</v>
      </c>
      <c r="BD656" s="146">
        <f t="shared" si="319"/>
        <v>1</v>
      </c>
      <c r="BE656" s="146">
        <f t="shared" si="320"/>
        <v>1</v>
      </c>
      <c r="BF656" s="146">
        <f t="shared" si="320"/>
        <v>1</v>
      </c>
      <c r="BG656" s="146">
        <f t="shared" si="320"/>
        <v>1</v>
      </c>
      <c r="BH656" s="146">
        <f t="shared" si="320"/>
        <v>1</v>
      </c>
      <c r="BI656" s="146">
        <f t="shared" si="320"/>
        <v>1</v>
      </c>
      <c r="BJ656" s="146">
        <f t="shared" si="320"/>
        <v>1</v>
      </c>
      <c r="BK656" s="146">
        <f t="shared" si="320"/>
        <v>1</v>
      </c>
      <c r="BL656" s="146">
        <f t="shared" si="320"/>
        <v>1</v>
      </c>
      <c r="BM656" s="146">
        <f t="shared" si="320"/>
        <v>1</v>
      </c>
      <c r="BN656" s="146">
        <f t="shared" si="320"/>
        <v>1</v>
      </c>
      <c r="BO656" s="146">
        <f t="shared" si="320"/>
        <v>1</v>
      </c>
    </row>
    <row r="657" spans="1:67" ht="15.75" x14ac:dyDescent="0.25">
      <c r="A657" s="112"/>
      <c r="B657" s="142" t="s">
        <v>1887</v>
      </c>
      <c r="C657" s="142" t="s">
        <v>1888</v>
      </c>
      <c r="D657" s="142" t="s">
        <v>6</v>
      </c>
      <c r="E657" s="223">
        <f>VLOOKUP(B657,'Cuadro Control'!C702:J2587,8,FALSE)</f>
        <v>9527825.6870364472</v>
      </c>
      <c r="F657" s="143">
        <f t="shared" si="317"/>
        <v>1.794698454439963E-3</v>
      </c>
      <c r="G657" s="144">
        <v>46532</v>
      </c>
      <c r="H657" s="144">
        <v>46535</v>
      </c>
      <c r="I657" s="143">
        <f t="shared" si="318"/>
        <v>0</v>
      </c>
      <c r="J657" s="143">
        <f t="shared" si="318"/>
        <v>0</v>
      </c>
      <c r="K657" s="143">
        <f t="shared" si="318"/>
        <v>0</v>
      </c>
      <c r="L657" s="143">
        <f t="shared" si="318"/>
        <v>0</v>
      </c>
      <c r="M657" s="143">
        <f t="shared" si="318"/>
        <v>0</v>
      </c>
      <c r="N657" s="143">
        <f t="shared" si="318"/>
        <v>0</v>
      </c>
      <c r="O657" s="143">
        <f t="shared" si="318"/>
        <v>0</v>
      </c>
      <c r="P657" s="143">
        <f t="shared" si="318"/>
        <v>0</v>
      </c>
      <c r="Q657" s="143">
        <f t="shared" si="318"/>
        <v>0</v>
      </c>
      <c r="R657" s="143">
        <f t="shared" si="318"/>
        <v>0</v>
      </c>
      <c r="S657" s="143">
        <f t="shared" si="318"/>
        <v>0</v>
      </c>
      <c r="T657" s="143">
        <f t="shared" si="318"/>
        <v>0</v>
      </c>
      <c r="U657" s="143">
        <f t="shared" si="318"/>
        <v>0</v>
      </c>
      <c r="V657" s="143">
        <f t="shared" si="318"/>
        <v>0</v>
      </c>
      <c r="W657" s="143">
        <f t="shared" si="318"/>
        <v>0</v>
      </c>
      <c r="X657" s="143">
        <f t="shared" si="318"/>
        <v>0</v>
      </c>
      <c r="Y657" s="143">
        <f t="shared" si="319"/>
        <v>0</v>
      </c>
      <c r="Z657" s="143">
        <f t="shared" si="319"/>
        <v>0</v>
      </c>
      <c r="AA657" s="143">
        <f t="shared" si="319"/>
        <v>0</v>
      </c>
      <c r="AB657" s="143">
        <f t="shared" si="319"/>
        <v>0</v>
      </c>
      <c r="AC657" s="143">
        <f t="shared" si="319"/>
        <v>0</v>
      </c>
      <c r="AD657" s="143">
        <f t="shared" si="319"/>
        <v>0</v>
      </c>
      <c r="AE657" s="143">
        <f t="shared" si="319"/>
        <v>0</v>
      </c>
      <c r="AF657" s="143">
        <f t="shared" si="319"/>
        <v>0</v>
      </c>
      <c r="AG657" s="143">
        <f t="shared" si="319"/>
        <v>0</v>
      </c>
      <c r="AH657" s="143">
        <f t="shared" si="319"/>
        <v>0</v>
      </c>
      <c r="AI657" s="143">
        <f t="shared" si="319"/>
        <v>0</v>
      </c>
      <c r="AJ657" s="143">
        <f t="shared" si="319"/>
        <v>0</v>
      </c>
      <c r="AK657" s="143">
        <f t="shared" si="319"/>
        <v>0</v>
      </c>
      <c r="AL657" s="143">
        <f t="shared" si="319"/>
        <v>0</v>
      </c>
      <c r="AM657" s="143">
        <f t="shared" si="319"/>
        <v>0</v>
      </c>
      <c r="AN657" s="143">
        <f t="shared" si="319"/>
        <v>0</v>
      </c>
      <c r="AO657" s="143">
        <f t="shared" si="319"/>
        <v>0</v>
      </c>
      <c r="AP657" s="143">
        <f t="shared" si="319"/>
        <v>0</v>
      </c>
      <c r="AQ657" s="143">
        <f t="shared" si="319"/>
        <v>0</v>
      </c>
      <c r="AR657" s="143">
        <f t="shared" si="319"/>
        <v>0</v>
      </c>
      <c r="AS657" s="143">
        <f t="shared" si="319"/>
        <v>0</v>
      </c>
      <c r="AT657" s="143">
        <f t="shared" si="319"/>
        <v>0</v>
      </c>
      <c r="AU657" s="143">
        <f t="shared" si="319"/>
        <v>0</v>
      </c>
      <c r="AV657" s="143">
        <f t="shared" si="319"/>
        <v>0</v>
      </c>
      <c r="AW657" s="143">
        <f t="shared" si="319"/>
        <v>0</v>
      </c>
      <c r="AX657" s="143">
        <f t="shared" si="319"/>
        <v>0</v>
      </c>
      <c r="AY657" s="143">
        <f t="shared" si="319"/>
        <v>0</v>
      </c>
      <c r="AZ657" s="143">
        <f t="shared" si="319"/>
        <v>0</v>
      </c>
      <c r="BA657" s="143">
        <f t="shared" si="319"/>
        <v>0</v>
      </c>
      <c r="BB657" s="143">
        <f t="shared" si="319"/>
        <v>0</v>
      </c>
      <c r="BC657" s="143">
        <f t="shared" si="319"/>
        <v>1</v>
      </c>
      <c r="BD657" s="143">
        <f t="shared" si="319"/>
        <v>1</v>
      </c>
      <c r="BE657" s="143">
        <f t="shared" si="320"/>
        <v>1</v>
      </c>
      <c r="BF657" s="143">
        <f t="shared" si="320"/>
        <v>1</v>
      </c>
      <c r="BG657" s="143">
        <f t="shared" si="320"/>
        <v>1</v>
      </c>
      <c r="BH657" s="143">
        <f t="shared" si="320"/>
        <v>1</v>
      </c>
      <c r="BI657" s="143">
        <f t="shared" si="320"/>
        <v>1</v>
      </c>
      <c r="BJ657" s="143">
        <f t="shared" si="320"/>
        <v>1</v>
      </c>
      <c r="BK657" s="143">
        <f t="shared" si="320"/>
        <v>1</v>
      </c>
      <c r="BL657" s="143">
        <f t="shared" si="320"/>
        <v>1</v>
      </c>
      <c r="BM657" s="143">
        <f t="shared" si="320"/>
        <v>1</v>
      </c>
      <c r="BN657" s="143">
        <f t="shared" si="320"/>
        <v>1</v>
      </c>
      <c r="BO657" s="143">
        <f t="shared" si="320"/>
        <v>1</v>
      </c>
    </row>
    <row r="658" spans="1:67" ht="15.75" x14ac:dyDescent="0.25">
      <c r="A658" s="112"/>
      <c r="B658" s="145" t="s">
        <v>1889</v>
      </c>
      <c r="C658" s="145" t="s">
        <v>1890</v>
      </c>
      <c r="D658" s="145" t="s">
        <v>19</v>
      </c>
      <c r="E658" s="224">
        <f>VLOOKUP(B658,'Cuadro Control'!C703:J2588,8,FALSE)</f>
        <v>320494616.71764702</v>
      </c>
      <c r="F658" s="146">
        <f t="shared" si="317"/>
        <v>6.0369617599332674E-2</v>
      </c>
      <c r="G658" s="147">
        <v>46535</v>
      </c>
      <c r="H658" s="147">
        <v>46540</v>
      </c>
      <c r="I658" s="146">
        <f t="shared" si="318"/>
        <v>0</v>
      </c>
      <c r="J658" s="146">
        <f t="shared" si="318"/>
        <v>0</v>
      </c>
      <c r="K658" s="146">
        <f t="shared" si="318"/>
        <v>0</v>
      </c>
      <c r="L658" s="146">
        <f t="shared" si="318"/>
        <v>0</v>
      </c>
      <c r="M658" s="146">
        <f t="shared" si="318"/>
        <v>0</v>
      </c>
      <c r="N658" s="146">
        <f t="shared" si="318"/>
        <v>0</v>
      </c>
      <c r="O658" s="146">
        <f t="shared" si="318"/>
        <v>0</v>
      </c>
      <c r="P658" s="146">
        <f t="shared" si="318"/>
        <v>0</v>
      </c>
      <c r="Q658" s="146">
        <f t="shared" si="318"/>
        <v>0</v>
      </c>
      <c r="R658" s="146">
        <f t="shared" si="318"/>
        <v>0</v>
      </c>
      <c r="S658" s="146">
        <f t="shared" si="318"/>
        <v>0</v>
      </c>
      <c r="T658" s="146">
        <f t="shared" si="318"/>
        <v>0</v>
      </c>
      <c r="U658" s="146">
        <f t="shared" si="318"/>
        <v>0</v>
      </c>
      <c r="V658" s="146">
        <f t="shared" si="318"/>
        <v>0</v>
      </c>
      <c r="W658" s="146">
        <f t="shared" si="318"/>
        <v>0</v>
      </c>
      <c r="X658" s="146">
        <f t="shared" si="318"/>
        <v>0</v>
      </c>
      <c r="Y658" s="146">
        <f t="shared" si="319"/>
        <v>0</v>
      </c>
      <c r="Z658" s="146">
        <f t="shared" si="319"/>
        <v>0</v>
      </c>
      <c r="AA658" s="146">
        <f t="shared" si="319"/>
        <v>0</v>
      </c>
      <c r="AB658" s="146">
        <f t="shared" si="319"/>
        <v>0</v>
      </c>
      <c r="AC658" s="146">
        <f t="shared" si="319"/>
        <v>0</v>
      </c>
      <c r="AD658" s="146">
        <f t="shared" si="319"/>
        <v>0</v>
      </c>
      <c r="AE658" s="146">
        <f t="shared" si="319"/>
        <v>0</v>
      </c>
      <c r="AF658" s="146">
        <f t="shared" si="319"/>
        <v>0</v>
      </c>
      <c r="AG658" s="146">
        <f t="shared" si="319"/>
        <v>0</v>
      </c>
      <c r="AH658" s="146">
        <f t="shared" si="319"/>
        <v>0</v>
      </c>
      <c r="AI658" s="146">
        <f t="shared" si="319"/>
        <v>0</v>
      </c>
      <c r="AJ658" s="146">
        <f t="shared" si="319"/>
        <v>0</v>
      </c>
      <c r="AK658" s="146">
        <f t="shared" si="319"/>
        <v>0</v>
      </c>
      <c r="AL658" s="146">
        <f t="shared" si="319"/>
        <v>0</v>
      </c>
      <c r="AM658" s="146">
        <f t="shared" si="319"/>
        <v>0</v>
      </c>
      <c r="AN658" s="146">
        <f t="shared" si="319"/>
        <v>0</v>
      </c>
      <c r="AO658" s="146">
        <f t="shared" si="319"/>
        <v>0</v>
      </c>
      <c r="AP658" s="146">
        <f t="shared" si="319"/>
        <v>0</v>
      </c>
      <c r="AQ658" s="146">
        <f t="shared" si="319"/>
        <v>0</v>
      </c>
      <c r="AR658" s="146">
        <f t="shared" si="319"/>
        <v>0</v>
      </c>
      <c r="AS658" s="146">
        <f t="shared" si="319"/>
        <v>0</v>
      </c>
      <c r="AT658" s="146">
        <f t="shared" si="319"/>
        <v>0</v>
      </c>
      <c r="AU658" s="146">
        <f t="shared" si="319"/>
        <v>0</v>
      </c>
      <c r="AV658" s="146">
        <f t="shared" si="319"/>
        <v>0</v>
      </c>
      <c r="AW658" s="146">
        <f t="shared" si="319"/>
        <v>0</v>
      </c>
      <c r="AX658" s="146">
        <f t="shared" si="319"/>
        <v>0</v>
      </c>
      <c r="AY658" s="146">
        <f t="shared" si="319"/>
        <v>0</v>
      </c>
      <c r="AZ658" s="146">
        <f t="shared" si="319"/>
        <v>0</v>
      </c>
      <c r="BA658" s="146">
        <f t="shared" si="319"/>
        <v>0</v>
      </c>
      <c r="BB658" s="146">
        <f t="shared" si="319"/>
        <v>0</v>
      </c>
      <c r="BC658" s="146">
        <f t="shared" si="319"/>
        <v>0.16666666666666666</v>
      </c>
      <c r="BD658" s="146">
        <f t="shared" si="319"/>
        <v>1</v>
      </c>
      <c r="BE658" s="146">
        <f t="shared" si="320"/>
        <v>1</v>
      </c>
      <c r="BF658" s="146">
        <f t="shared" si="320"/>
        <v>1</v>
      </c>
      <c r="BG658" s="146">
        <f t="shared" si="320"/>
        <v>1</v>
      </c>
      <c r="BH658" s="146">
        <f t="shared" si="320"/>
        <v>1</v>
      </c>
      <c r="BI658" s="146">
        <f t="shared" si="320"/>
        <v>1</v>
      </c>
      <c r="BJ658" s="146">
        <f t="shared" si="320"/>
        <v>1</v>
      </c>
      <c r="BK658" s="146">
        <f t="shared" si="320"/>
        <v>1</v>
      </c>
      <c r="BL658" s="146">
        <f t="shared" si="320"/>
        <v>1</v>
      </c>
      <c r="BM658" s="146">
        <f t="shared" si="320"/>
        <v>1</v>
      </c>
      <c r="BN658" s="146">
        <f t="shared" si="320"/>
        <v>1</v>
      </c>
      <c r="BO658" s="146">
        <f t="shared" si="320"/>
        <v>1</v>
      </c>
    </row>
    <row r="659" spans="1:67" ht="15.75" x14ac:dyDescent="0.25">
      <c r="A659" s="112"/>
      <c r="B659" s="145" t="s">
        <v>1891</v>
      </c>
      <c r="C659" s="145" t="s">
        <v>1892</v>
      </c>
      <c r="D659" s="145" t="s">
        <v>8</v>
      </c>
      <c r="E659" s="224">
        <f>VLOOKUP(B659,'Cuadro Control'!C704:J2589,8,FALSE)</f>
        <v>94303618.549411759</v>
      </c>
      <c r="F659" s="146">
        <f t="shared" si="317"/>
        <v>1.7763397864110998E-2</v>
      </c>
      <c r="G659" s="147">
        <v>46540</v>
      </c>
      <c r="H659" s="147">
        <v>46542</v>
      </c>
      <c r="I659" s="146">
        <f t="shared" si="318"/>
        <v>0</v>
      </c>
      <c r="J659" s="146">
        <f t="shared" si="318"/>
        <v>0</v>
      </c>
      <c r="K659" s="146">
        <f t="shared" si="318"/>
        <v>0</v>
      </c>
      <c r="L659" s="146">
        <f t="shared" si="318"/>
        <v>0</v>
      </c>
      <c r="M659" s="146">
        <f t="shared" si="318"/>
        <v>0</v>
      </c>
      <c r="N659" s="146">
        <f t="shared" si="318"/>
        <v>0</v>
      </c>
      <c r="O659" s="146">
        <f t="shared" si="318"/>
        <v>0</v>
      </c>
      <c r="P659" s="146">
        <f t="shared" si="318"/>
        <v>0</v>
      </c>
      <c r="Q659" s="146">
        <f t="shared" si="318"/>
        <v>0</v>
      </c>
      <c r="R659" s="146">
        <f t="shared" si="318"/>
        <v>0</v>
      </c>
      <c r="S659" s="146">
        <f t="shared" si="318"/>
        <v>0</v>
      </c>
      <c r="T659" s="146">
        <f t="shared" si="318"/>
        <v>0</v>
      </c>
      <c r="U659" s="146">
        <f t="shared" si="318"/>
        <v>0</v>
      </c>
      <c r="V659" s="146">
        <f t="shared" si="318"/>
        <v>0</v>
      </c>
      <c r="W659" s="146">
        <f t="shared" si="318"/>
        <v>0</v>
      </c>
      <c r="X659" s="146">
        <f t="shared" si="318"/>
        <v>0</v>
      </c>
      <c r="Y659" s="146">
        <f t="shared" si="319"/>
        <v>0</v>
      </c>
      <c r="Z659" s="146">
        <f t="shared" si="319"/>
        <v>0</v>
      </c>
      <c r="AA659" s="146">
        <f t="shared" si="319"/>
        <v>0</v>
      </c>
      <c r="AB659" s="146">
        <f t="shared" si="319"/>
        <v>0</v>
      </c>
      <c r="AC659" s="146">
        <f t="shared" si="319"/>
        <v>0</v>
      </c>
      <c r="AD659" s="146">
        <f t="shared" si="319"/>
        <v>0</v>
      </c>
      <c r="AE659" s="146">
        <f t="shared" si="319"/>
        <v>0</v>
      </c>
      <c r="AF659" s="146">
        <f t="shared" si="319"/>
        <v>0</v>
      </c>
      <c r="AG659" s="146">
        <f t="shared" si="319"/>
        <v>0</v>
      </c>
      <c r="AH659" s="146">
        <f t="shared" si="319"/>
        <v>0</v>
      </c>
      <c r="AI659" s="146">
        <f t="shared" si="319"/>
        <v>0</v>
      </c>
      <c r="AJ659" s="146">
        <f t="shared" si="319"/>
        <v>0</v>
      </c>
      <c r="AK659" s="146">
        <f t="shared" si="319"/>
        <v>0</v>
      </c>
      <c r="AL659" s="146">
        <f t="shared" si="319"/>
        <v>0</v>
      </c>
      <c r="AM659" s="146">
        <f t="shared" si="319"/>
        <v>0</v>
      </c>
      <c r="AN659" s="146">
        <f t="shared" si="319"/>
        <v>0</v>
      </c>
      <c r="AO659" s="146">
        <f t="shared" si="319"/>
        <v>0</v>
      </c>
      <c r="AP659" s="146">
        <f t="shared" si="319"/>
        <v>0</v>
      </c>
      <c r="AQ659" s="146">
        <f t="shared" si="319"/>
        <v>0</v>
      </c>
      <c r="AR659" s="146">
        <f t="shared" si="319"/>
        <v>0</v>
      </c>
      <c r="AS659" s="146">
        <f t="shared" si="319"/>
        <v>0</v>
      </c>
      <c r="AT659" s="146">
        <f t="shared" si="319"/>
        <v>0</v>
      </c>
      <c r="AU659" s="146">
        <f t="shared" si="319"/>
        <v>0</v>
      </c>
      <c r="AV659" s="146">
        <f t="shared" si="319"/>
        <v>0</v>
      </c>
      <c r="AW659" s="146">
        <f t="shared" si="319"/>
        <v>0</v>
      </c>
      <c r="AX659" s="146">
        <f t="shared" si="319"/>
        <v>0</v>
      </c>
      <c r="AY659" s="146">
        <f t="shared" si="319"/>
        <v>0</v>
      </c>
      <c r="AZ659" s="146">
        <f t="shared" si="319"/>
        <v>0</v>
      </c>
      <c r="BA659" s="146">
        <f t="shared" si="319"/>
        <v>0</v>
      </c>
      <c r="BB659" s="146">
        <f t="shared" si="319"/>
        <v>0</v>
      </c>
      <c r="BC659" s="146">
        <f t="shared" si="319"/>
        <v>0</v>
      </c>
      <c r="BD659" s="146">
        <f t="shared" si="319"/>
        <v>1</v>
      </c>
      <c r="BE659" s="146">
        <f t="shared" si="320"/>
        <v>1</v>
      </c>
      <c r="BF659" s="146">
        <f t="shared" si="320"/>
        <v>1</v>
      </c>
      <c r="BG659" s="146">
        <f t="shared" si="320"/>
        <v>1</v>
      </c>
      <c r="BH659" s="146">
        <f t="shared" si="320"/>
        <v>1</v>
      </c>
      <c r="BI659" s="146">
        <f t="shared" si="320"/>
        <v>1</v>
      </c>
      <c r="BJ659" s="146">
        <f t="shared" si="320"/>
        <v>1</v>
      </c>
      <c r="BK659" s="146">
        <f t="shared" si="320"/>
        <v>1</v>
      </c>
      <c r="BL659" s="146">
        <f t="shared" si="320"/>
        <v>1</v>
      </c>
      <c r="BM659" s="146">
        <f t="shared" si="320"/>
        <v>1</v>
      </c>
      <c r="BN659" s="146">
        <f t="shared" si="320"/>
        <v>1</v>
      </c>
      <c r="BO659" s="146">
        <f t="shared" si="320"/>
        <v>1</v>
      </c>
    </row>
    <row r="660" spans="1:67" ht="15.75" x14ac:dyDescent="0.25">
      <c r="A660" s="112"/>
      <c r="B660" s="145" t="s">
        <v>1893</v>
      </c>
      <c r="C660" s="145" t="s">
        <v>1894</v>
      </c>
      <c r="D660" s="145" t="s">
        <v>26</v>
      </c>
      <c r="E660" s="224">
        <f>VLOOKUP(B660,'Cuadro Control'!C705:J2590,8,FALSE)</f>
        <v>179436034.15411764</v>
      </c>
      <c r="F660" s="146">
        <f t="shared" si="317"/>
        <v>3.3799272126209236E-2</v>
      </c>
      <c r="G660" s="147">
        <v>46542</v>
      </c>
      <c r="H660" s="147">
        <v>46549</v>
      </c>
      <c r="I660" s="146">
        <f t="shared" si="318"/>
        <v>0</v>
      </c>
      <c r="J660" s="146">
        <f t="shared" si="318"/>
        <v>0</v>
      </c>
      <c r="K660" s="146">
        <f t="shared" si="318"/>
        <v>0</v>
      </c>
      <c r="L660" s="146">
        <f t="shared" si="318"/>
        <v>0</v>
      </c>
      <c r="M660" s="146">
        <f t="shared" si="318"/>
        <v>0</v>
      </c>
      <c r="N660" s="146">
        <f t="shared" si="318"/>
        <v>0</v>
      </c>
      <c r="O660" s="146">
        <f t="shared" si="318"/>
        <v>0</v>
      </c>
      <c r="P660" s="146">
        <f t="shared" si="318"/>
        <v>0</v>
      </c>
      <c r="Q660" s="146">
        <f t="shared" si="318"/>
        <v>0</v>
      </c>
      <c r="R660" s="146">
        <f t="shared" si="318"/>
        <v>0</v>
      </c>
      <c r="S660" s="146">
        <f t="shared" si="318"/>
        <v>0</v>
      </c>
      <c r="T660" s="146">
        <f t="shared" si="318"/>
        <v>0</v>
      </c>
      <c r="U660" s="146">
        <f t="shared" si="318"/>
        <v>0</v>
      </c>
      <c r="V660" s="146">
        <f t="shared" si="318"/>
        <v>0</v>
      </c>
      <c r="W660" s="146">
        <f t="shared" si="318"/>
        <v>0</v>
      </c>
      <c r="X660" s="146">
        <f t="shared" si="318"/>
        <v>0</v>
      </c>
      <c r="Y660" s="146">
        <f t="shared" si="319"/>
        <v>0</v>
      </c>
      <c r="Z660" s="146">
        <f t="shared" si="319"/>
        <v>0</v>
      </c>
      <c r="AA660" s="146">
        <f t="shared" si="319"/>
        <v>0</v>
      </c>
      <c r="AB660" s="146">
        <f t="shared" si="319"/>
        <v>0</v>
      </c>
      <c r="AC660" s="146">
        <f t="shared" si="319"/>
        <v>0</v>
      </c>
      <c r="AD660" s="146">
        <f t="shared" si="319"/>
        <v>0</v>
      </c>
      <c r="AE660" s="146">
        <f t="shared" si="319"/>
        <v>0</v>
      </c>
      <c r="AF660" s="146">
        <f t="shared" si="319"/>
        <v>0</v>
      </c>
      <c r="AG660" s="146">
        <f t="shared" si="319"/>
        <v>0</v>
      </c>
      <c r="AH660" s="146">
        <f t="shared" si="319"/>
        <v>0</v>
      </c>
      <c r="AI660" s="146">
        <f t="shared" si="319"/>
        <v>0</v>
      </c>
      <c r="AJ660" s="146">
        <f t="shared" si="319"/>
        <v>0</v>
      </c>
      <c r="AK660" s="146">
        <f t="shared" si="319"/>
        <v>0</v>
      </c>
      <c r="AL660" s="146">
        <f t="shared" si="319"/>
        <v>0</v>
      </c>
      <c r="AM660" s="146">
        <f t="shared" si="319"/>
        <v>0</v>
      </c>
      <c r="AN660" s="146">
        <f t="shared" si="319"/>
        <v>0</v>
      </c>
      <c r="AO660" s="146">
        <f t="shared" si="319"/>
        <v>0</v>
      </c>
      <c r="AP660" s="146">
        <f t="shared" si="319"/>
        <v>0</v>
      </c>
      <c r="AQ660" s="146">
        <f t="shared" si="319"/>
        <v>0</v>
      </c>
      <c r="AR660" s="146">
        <f t="shared" si="319"/>
        <v>0</v>
      </c>
      <c r="AS660" s="146">
        <f t="shared" si="319"/>
        <v>0</v>
      </c>
      <c r="AT660" s="146">
        <f t="shared" si="319"/>
        <v>0</v>
      </c>
      <c r="AU660" s="146">
        <f t="shared" si="319"/>
        <v>0</v>
      </c>
      <c r="AV660" s="146">
        <f t="shared" si="319"/>
        <v>0</v>
      </c>
      <c r="AW660" s="146">
        <f t="shared" si="319"/>
        <v>0</v>
      </c>
      <c r="AX660" s="146">
        <f t="shared" si="319"/>
        <v>0</v>
      </c>
      <c r="AY660" s="146">
        <f t="shared" si="319"/>
        <v>0</v>
      </c>
      <c r="AZ660" s="146">
        <f t="shared" si="319"/>
        <v>0</v>
      </c>
      <c r="BA660" s="146">
        <f t="shared" si="319"/>
        <v>0</v>
      </c>
      <c r="BB660" s="146">
        <f t="shared" si="319"/>
        <v>0</v>
      </c>
      <c r="BC660" s="146">
        <f t="shared" si="319"/>
        <v>0</v>
      </c>
      <c r="BD660" s="146">
        <f t="shared" si="319"/>
        <v>0.125</v>
      </c>
      <c r="BE660" s="146">
        <f t="shared" si="320"/>
        <v>1</v>
      </c>
      <c r="BF660" s="146">
        <f t="shared" si="320"/>
        <v>1</v>
      </c>
      <c r="BG660" s="146">
        <f t="shared" si="320"/>
        <v>1</v>
      </c>
      <c r="BH660" s="146">
        <f t="shared" si="320"/>
        <v>1</v>
      </c>
      <c r="BI660" s="146">
        <f t="shared" si="320"/>
        <v>1</v>
      </c>
      <c r="BJ660" s="146">
        <f t="shared" si="320"/>
        <v>1</v>
      </c>
      <c r="BK660" s="146">
        <f t="shared" si="320"/>
        <v>1</v>
      </c>
      <c r="BL660" s="146">
        <f t="shared" si="320"/>
        <v>1</v>
      </c>
      <c r="BM660" s="146">
        <f t="shared" si="320"/>
        <v>1</v>
      </c>
      <c r="BN660" s="146">
        <f t="shared" si="320"/>
        <v>1</v>
      </c>
      <c r="BO660" s="146">
        <f t="shared" si="320"/>
        <v>1</v>
      </c>
    </row>
    <row r="661" spans="1:67" ht="15.75" x14ac:dyDescent="0.25">
      <c r="A661" s="112"/>
      <c r="B661" s="145" t="s">
        <v>1895</v>
      </c>
      <c r="C661" s="145" t="s">
        <v>1896</v>
      </c>
      <c r="D661" s="145" t="s">
        <v>730</v>
      </c>
      <c r="E661" s="224">
        <f>VLOOKUP(B661,'Cuadro Control'!C706:J2591,8,FALSE)</f>
        <v>1212623361.2117648</v>
      </c>
      <c r="F661" s="146">
        <f t="shared" si="317"/>
        <v>0.22841447185013161</v>
      </c>
      <c r="G661" s="147">
        <v>46549</v>
      </c>
      <c r="H661" s="147">
        <v>46564</v>
      </c>
      <c r="I661" s="146">
        <f t="shared" si="318"/>
        <v>0</v>
      </c>
      <c r="J661" s="146">
        <f t="shared" si="318"/>
        <v>0</v>
      </c>
      <c r="K661" s="146">
        <f t="shared" si="318"/>
        <v>0</v>
      </c>
      <c r="L661" s="146">
        <f t="shared" si="318"/>
        <v>0</v>
      </c>
      <c r="M661" s="146">
        <f t="shared" si="318"/>
        <v>0</v>
      </c>
      <c r="N661" s="146">
        <f t="shared" si="318"/>
        <v>0</v>
      </c>
      <c r="O661" s="146">
        <f t="shared" si="318"/>
        <v>0</v>
      </c>
      <c r="P661" s="146">
        <f t="shared" si="318"/>
        <v>0</v>
      </c>
      <c r="Q661" s="146">
        <f t="shared" si="318"/>
        <v>0</v>
      </c>
      <c r="R661" s="146">
        <f t="shared" si="318"/>
        <v>0</v>
      </c>
      <c r="S661" s="146">
        <f t="shared" si="318"/>
        <v>0</v>
      </c>
      <c r="T661" s="146">
        <f t="shared" si="318"/>
        <v>0</v>
      </c>
      <c r="U661" s="146">
        <f t="shared" si="318"/>
        <v>0</v>
      </c>
      <c r="V661" s="146">
        <f t="shared" si="318"/>
        <v>0</v>
      </c>
      <c r="W661" s="146">
        <f t="shared" si="318"/>
        <v>0</v>
      </c>
      <c r="X661" s="146">
        <f t="shared" si="318"/>
        <v>0</v>
      </c>
      <c r="Y661" s="146">
        <f t="shared" si="319"/>
        <v>0</v>
      </c>
      <c r="Z661" s="146">
        <f t="shared" si="319"/>
        <v>0</v>
      </c>
      <c r="AA661" s="146">
        <f t="shared" si="319"/>
        <v>0</v>
      </c>
      <c r="AB661" s="146">
        <f t="shared" si="319"/>
        <v>0</v>
      </c>
      <c r="AC661" s="146">
        <f t="shared" si="319"/>
        <v>0</v>
      </c>
      <c r="AD661" s="146">
        <f t="shared" si="319"/>
        <v>0</v>
      </c>
      <c r="AE661" s="146">
        <f t="shared" si="319"/>
        <v>0</v>
      </c>
      <c r="AF661" s="146">
        <f t="shared" si="319"/>
        <v>0</v>
      </c>
      <c r="AG661" s="146">
        <f t="shared" si="319"/>
        <v>0</v>
      </c>
      <c r="AH661" s="146">
        <f t="shared" si="319"/>
        <v>0</v>
      </c>
      <c r="AI661" s="146">
        <f t="shared" si="319"/>
        <v>0</v>
      </c>
      <c r="AJ661" s="146">
        <f t="shared" si="319"/>
        <v>0</v>
      </c>
      <c r="AK661" s="146">
        <f t="shared" si="319"/>
        <v>0</v>
      </c>
      <c r="AL661" s="146">
        <f t="shared" si="319"/>
        <v>0</v>
      </c>
      <c r="AM661" s="146">
        <f t="shared" si="319"/>
        <v>0</v>
      </c>
      <c r="AN661" s="146">
        <f t="shared" si="319"/>
        <v>0</v>
      </c>
      <c r="AO661" s="146">
        <f t="shared" si="319"/>
        <v>0</v>
      </c>
      <c r="AP661" s="146">
        <f t="shared" si="319"/>
        <v>0</v>
      </c>
      <c r="AQ661" s="146">
        <f t="shared" si="319"/>
        <v>0</v>
      </c>
      <c r="AR661" s="146">
        <f t="shared" si="319"/>
        <v>0</v>
      </c>
      <c r="AS661" s="146">
        <f t="shared" si="319"/>
        <v>0</v>
      </c>
      <c r="AT661" s="146">
        <f t="shared" si="319"/>
        <v>0</v>
      </c>
      <c r="AU661" s="146">
        <f t="shared" si="319"/>
        <v>0</v>
      </c>
      <c r="AV661" s="146">
        <f t="shared" si="319"/>
        <v>0</v>
      </c>
      <c r="AW661" s="146">
        <f t="shared" si="319"/>
        <v>0</v>
      </c>
      <c r="AX661" s="146">
        <f t="shared" si="319"/>
        <v>0</v>
      </c>
      <c r="AY661" s="146">
        <f t="shared" si="319"/>
        <v>0</v>
      </c>
      <c r="AZ661" s="146">
        <f t="shared" si="319"/>
        <v>0</v>
      </c>
      <c r="BA661" s="146">
        <f t="shared" si="319"/>
        <v>0</v>
      </c>
      <c r="BB661" s="146">
        <f t="shared" si="319"/>
        <v>0</v>
      </c>
      <c r="BC661" s="146">
        <f t="shared" si="319"/>
        <v>0</v>
      </c>
      <c r="BD661" s="146">
        <f t="shared" si="319"/>
        <v>0</v>
      </c>
      <c r="BE661" s="146">
        <f t="shared" si="320"/>
        <v>6.25E-2</v>
      </c>
      <c r="BF661" s="146">
        <f t="shared" si="320"/>
        <v>0.5</v>
      </c>
      <c r="BG661" s="146">
        <f t="shared" si="320"/>
        <v>0.9375</v>
      </c>
      <c r="BH661" s="146">
        <f t="shared" si="320"/>
        <v>1</v>
      </c>
      <c r="BI661" s="146">
        <f t="shared" si="320"/>
        <v>1</v>
      </c>
      <c r="BJ661" s="146">
        <f t="shared" si="320"/>
        <v>1</v>
      </c>
      <c r="BK661" s="146">
        <f t="shared" si="320"/>
        <v>1</v>
      </c>
      <c r="BL661" s="146">
        <f t="shared" si="320"/>
        <v>1</v>
      </c>
      <c r="BM661" s="146">
        <f t="shared" si="320"/>
        <v>1</v>
      </c>
      <c r="BN661" s="146">
        <f t="shared" si="320"/>
        <v>1</v>
      </c>
      <c r="BO661" s="146">
        <f t="shared" si="320"/>
        <v>1</v>
      </c>
    </row>
    <row r="662" spans="1:67" ht="15.75" x14ac:dyDescent="0.25">
      <c r="A662" s="112"/>
      <c r="B662" s="145" t="s">
        <v>1897</v>
      </c>
      <c r="C662" s="145" t="s">
        <v>1898</v>
      </c>
      <c r="D662" s="145" t="s">
        <v>6</v>
      </c>
      <c r="E662" s="224">
        <f>VLOOKUP(B662,'Cuadro Control'!C707:J2592,8,FALSE)</f>
        <v>0</v>
      </c>
      <c r="F662" s="146">
        <f t="shared" si="317"/>
        <v>0</v>
      </c>
      <c r="G662" s="147">
        <v>46564</v>
      </c>
      <c r="H662" s="147">
        <v>46568</v>
      </c>
      <c r="I662" s="146">
        <f t="shared" si="318"/>
        <v>0</v>
      </c>
      <c r="J662" s="146">
        <f t="shared" si="318"/>
        <v>0</v>
      </c>
      <c r="K662" s="146">
        <f t="shared" si="318"/>
        <v>0</v>
      </c>
      <c r="L662" s="146">
        <f t="shared" si="318"/>
        <v>0</v>
      </c>
      <c r="M662" s="146">
        <f t="shared" si="318"/>
        <v>0</v>
      </c>
      <c r="N662" s="146">
        <f t="shared" si="318"/>
        <v>0</v>
      </c>
      <c r="O662" s="146">
        <f t="shared" si="318"/>
        <v>0</v>
      </c>
      <c r="P662" s="146">
        <f t="shared" si="318"/>
        <v>0</v>
      </c>
      <c r="Q662" s="146">
        <f t="shared" si="318"/>
        <v>0</v>
      </c>
      <c r="R662" s="146">
        <f t="shared" si="318"/>
        <v>0</v>
      </c>
      <c r="S662" s="146">
        <f t="shared" si="318"/>
        <v>0</v>
      </c>
      <c r="T662" s="146">
        <f t="shared" si="318"/>
        <v>0</v>
      </c>
      <c r="U662" s="146">
        <f t="shared" si="318"/>
        <v>0</v>
      </c>
      <c r="V662" s="146">
        <f t="shared" si="318"/>
        <v>0</v>
      </c>
      <c r="W662" s="146">
        <f t="shared" si="318"/>
        <v>0</v>
      </c>
      <c r="X662" s="146">
        <f t="shared" si="318"/>
        <v>0</v>
      </c>
      <c r="Y662" s="146">
        <f t="shared" si="319"/>
        <v>0</v>
      </c>
      <c r="Z662" s="146">
        <f t="shared" si="319"/>
        <v>0</v>
      </c>
      <c r="AA662" s="146">
        <f t="shared" si="319"/>
        <v>0</v>
      </c>
      <c r="AB662" s="146">
        <f t="shared" si="319"/>
        <v>0</v>
      </c>
      <c r="AC662" s="146">
        <f t="shared" si="319"/>
        <v>0</v>
      </c>
      <c r="AD662" s="146">
        <f t="shared" si="319"/>
        <v>0</v>
      </c>
      <c r="AE662" s="146">
        <f t="shared" si="319"/>
        <v>0</v>
      </c>
      <c r="AF662" s="146">
        <f t="shared" si="319"/>
        <v>0</v>
      </c>
      <c r="AG662" s="146">
        <f t="shared" si="319"/>
        <v>0</v>
      </c>
      <c r="AH662" s="146">
        <f t="shared" si="319"/>
        <v>0</v>
      </c>
      <c r="AI662" s="146">
        <f t="shared" si="319"/>
        <v>0</v>
      </c>
      <c r="AJ662" s="146">
        <f t="shared" si="319"/>
        <v>0</v>
      </c>
      <c r="AK662" s="146">
        <f t="shared" si="319"/>
        <v>0</v>
      </c>
      <c r="AL662" s="146">
        <f t="shared" si="319"/>
        <v>0</v>
      </c>
      <c r="AM662" s="146">
        <f t="shared" si="319"/>
        <v>0</v>
      </c>
      <c r="AN662" s="146">
        <f t="shared" si="319"/>
        <v>0</v>
      </c>
      <c r="AO662" s="146">
        <f t="shared" si="319"/>
        <v>0</v>
      </c>
      <c r="AP662" s="146">
        <f t="shared" si="319"/>
        <v>0</v>
      </c>
      <c r="AQ662" s="146">
        <f t="shared" si="319"/>
        <v>0</v>
      </c>
      <c r="AR662" s="146">
        <f t="shared" si="319"/>
        <v>0</v>
      </c>
      <c r="AS662" s="146">
        <f t="shared" si="319"/>
        <v>0</v>
      </c>
      <c r="AT662" s="146">
        <f t="shared" si="319"/>
        <v>0</v>
      </c>
      <c r="AU662" s="146">
        <f t="shared" si="319"/>
        <v>0</v>
      </c>
      <c r="AV662" s="146">
        <f t="shared" si="319"/>
        <v>0</v>
      </c>
      <c r="AW662" s="146">
        <f t="shared" si="319"/>
        <v>0</v>
      </c>
      <c r="AX662" s="146">
        <f t="shared" si="319"/>
        <v>0</v>
      </c>
      <c r="AY662" s="146">
        <f t="shared" si="319"/>
        <v>0</v>
      </c>
      <c r="AZ662" s="146">
        <f t="shared" si="319"/>
        <v>0</v>
      </c>
      <c r="BA662" s="146">
        <f t="shared" si="319"/>
        <v>0</v>
      </c>
      <c r="BB662" s="146">
        <f t="shared" si="319"/>
        <v>0</v>
      </c>
      <c r="BC662" s="146">
        <f t="shared" si="319"/>
        <v>0</v>
      </c>
      <c r="BD662" s="146">
        <f t="shared" ref="BD662:BO669" si="321">IF($G662=0,0,IF(BD$6&lt;$G662,0,IF(BD$6&gt;$H662,1,(BD$6-$G662+1)/($H662-$G662+1))))</f>
        <v>0</v>
      </c>
      <c r="BE662" s="146">
        <f t="shared" si="321"/>
        <v>0</v>
      </c>
      <c r="BF662" s="146">
        <f t="shared" si="321"/>
        <v>0</v>
      </c>
      <c r="BG662" s="146">
        <f t="shared" si="321"/>
        <v>0</v>
      </c>
      <c r="BH662" s="146">
        <f t="shared" si="321"/>
        <v>1</v>
      </c>
      <c r="BI662" s="146">
        <f t="shared" si="321"/>
        <v>1</v>
      </c>
      <c r="BJ662" s="146">
        <f t="shared" si="321"/>
        <v>1</v>
      </c>
      <c r="BK662" s="146">
        <f t="shared" si="321"/>
        <v>1</v>
      </c>
      <c r="BL662" s="146">
        <f t="shared" si="321"/>
        <v>1</v>
      </c>
      <c r="BM662" s="146">
        <f t="shared" si="321"/>
        <v>1</v>
      </c>
      <c r="BN662" s="146">
        <f t="shared" si="321"/>
        <v>1</v>
      </c>
      <c r="BO662" s="146">
        <f t="shared" si="321"/>
        <v>1</v>
      </c>
    </row>
    <row r="663" spans="1:67" ht="31.5" x14ac:dyDescent="0.25">
      <c r="A663" s="112"/>
      <c r="B663" s="148" t="s">
        <v>1899</v>
      </c>
      <c r="C663" s="148" t="s">
        <v>1900</v>
      </c>
      <c r="D663" s="148" t="s">
        <v>3</v>
      </c>
      <c r="E663" s="225">
        <f>VLOOKUP(B663,'Cuadro Control'!C708:J2593,8,FALSE)</f>
        <v>0</v>
      </c>
      <c r="F663" s="149">
        <f t="shared" si="317"/>
        <v>0</v>
      </c>
      <c r="G663" s="150">
        <v>46568</v>
      </c>
      <c r="H663" s="150">
        <v>46568</v>
      </c>
      <c r="I663" s="149">
        <f t="shared" si="318"/>
        <v>0</v>
      </c>
      <c r="J663" s="149">
        <f t="shared" si="318"/>
        <v>0</v>
      </c>
      <c r="K663" s="149">
        <f t="shared" si="318"/>
        <v>0</v>
      </c>
      <c r="L663" s="149">
        <f t="shared" si="318"/>
        <v>0</v>
      </c>
      <c r="M663" s="149">
        <f t="shared" si="318"/>
        <v>0</v>
      </c>
      <c r="N663" s="149">
        <f t="shared" si="318"/>
        <v>0</v>
      </c>
      <c r="O663" s="149">
        <f t="shared" si="318"/>
        <v>0</v>
      </c>
      <c r="P663" s="149">
        <f t="shared" si="318"/>
        <v>0</v>
      </c>
      <c r="Q663" s="149">
        <f t="shared" si="318"/>
        <v>0</v>
      </c>
      <c r="R663" s="149">
        <f t="shared" si="318"/>
        <v>0</v>
      </c>
      <c r="S663" s="149">
        <f t="shared" si="318"/>
        <v>0</v>
      </c>
      <c r="T663" s="149">
        <f t="shared" si="318"/>
        <v>0</v>
      </c>
      <c r="U663" s="149">
        <f t="shared" si="318"/>
        <v>0</v>
      </c>
      <c r="V663" s="149">
        <f t="shared" si="318"/>
        <v>0</v>
      </c>
      <c r="W663" s="149">
        <f t="shared" si="318"/>
        <v>0</v>
      </c>
      <c r="X663" s="149">
        <f t="shared" si="318"/>
        <v>0</v>
      </c>
      <c r="Y663" s="149">
        <f t="shared" ref="Y663:BD669" si="322">IF($G663=0,0,IF(Y$6&lt;$G663,0,IF(Y$6&gt;$H663,1,(Y$6-$G663+1)/($H663-$G663+1))))</f>
        <v>0</v>
      </c>
      <c r="Z663" s="149">
        <f t="shared" si="322"/>
        <v>0</v>
      </c>
      <c r="AA663" s="149">
        <f t="shared" si="322"/>
        <v>0</v>
      </c>
      <c r="AB663" s="149">
        <f t="shared" si="322"/>
        <v>0</v>
      </c>
      <c r="AC663" s="149">
        <f t="shared" si="322"/>
        <v>0</v>
      </c>
      <c r="AD663" s="149">
        <f t="shared" si="322"/>
        <v>0</v>
      </c>
      <c r="AE663" s="149">
        <f t="shared" si="322"/>
        <v>0</v>
      </c>
      <c r="AF663" s="149">
        <f t="shared" si="322"/>
        <v>0</v>
      </c>
      <c r="AG663" s="149">
        <f t="shared" si="322"/>
        <v>0</v>
      </c>
      <c r="AH663" s="149">
        <f t="shared" si="322"/>
        <v>0</v>
      </c>
      <c r="AI663" s="149">
        <f t="shared" si="322"/>
        <v>0</v>
      </c>
      <c r="AJ663" s="149">
        <f t="shared" si="322"/>
        <v>0</v>
      </c>
      <c r="AK663" s="149">
        <f t="shared" si="322"/>
        <v>0</v>
      </c>
      <c r="AL663" s="149">
        <f t="shared" si="322"/>
        <v>0</v>
      </c>
      <c r="AM663" s="149">
        <f t="shared" si="322"/>
        <v>0</v>
      </c>
      <c r="AN663" s="149">
        <f t="shared" si="322"/>
        <v>0</v>
      </c>
      <c r="AO663" s="149">
        <f t="shared" si="322"/>
        <v>0</v>
      </c>
      <c r="AP663" s="149">
        <f t="shared" si="322"/>
        <v>0</v>
      </c>
      <c r="AQ663" s="149">
        <f t="shared" si="322"/>
        <v>0</v>
      </c>
      <c r="AR663" s="149">
        <f t="shared" si="322"/>
        <v>0</v>
      </c>
      <c r="AS663" s="149">
        <f t="shared" si="322"/>
        <v>0</v>
      </c>
      <c r="AT663" s="149">
        <f t="shared" si="322"/>
        <v>0</v>
      </c>
      <c r="AU663" s="149">
        <f t="shared" si="322"/>
        <v>0</v>
      </c>
      <c r="AV663" s="149">
        <f t="shared" si="322"/>
        <v>0</v>
      </c>
      <c r="AW663" s="149">
        <f t="shared" si="322"/>
        <v>0</v>
      </c>
      <c r="AX663" s="149">
        <f t="shared" si="322"/>
        <v>0</v>
      </c>
      <c r="AY663" s="149">
        <f t="shared" si="322"/>
        <v>0</v>
      </c>
      <c r="AZ663" s="149">
        <f t="shared" si="322"/>
        <v>0</v>
      </c>
      <c r="BA663" s="149">
        <f t="shared" si="322"/>
        <v>0</v>
      </c>
      <c r="BB663" s="149">
        <f t="shared" si="322"/>
        <v>0</v>
      </c>
      <c r="BC663" s="149">
        <f t="shared" si="322"/>
        <v>0</v>
      </c>
      <c r="BD663" s="149">
        <f t="shared" si="322"/>
        <v>0</v>
      </c>
      <c r="BE663" s="149">
        <f t="shared" si="321"/>
        <v>0</v>
      </c>
      <c r="BF663" s="149">
        <f t="shared" si="321"/>
        <v>0</v>
      </c>
      <c r="BG663" s="149">
        <f t="shared" si="321"/>
        <v>0</v>
      </c>
      <c r="BH663" s="149">
        <f t="shared" si="321"/>
        <v>1</v>
      </c>
      <c r="BI663" s="149">
        <f t="shared" si="321"/>
        <v>1</v>
      </c>
      <c r="BJ663" s="149">
        <f t="shared" si="321"/>
        <v>1</v>
      </c>
      <c r="BK663" s="149">
        <f t="shared" si="321"/>
        <v>1</v>
      </c>
      <c r="BL663" s="149">
        <f t="shared" si="321"/>
        <v>1</v>
      </c>
      <c r="BM663" s="149">
        <f t="shared" si="321"/>
        <v>1</v>
      </c>
      <c r="BN663" s="149">
        <f t="shared" si="321"/>
        <v>1</v>
      </c>
      <c r="BO663" s="149">
        <f t="shared" si="321"/>
        <v>1</v>
      </c>
    </row>
    <row r="664" spans="1:67" ht="15.75" x14ac:dyDescent="0.25">
      <c r="A664" s="112"/>
      <c r="B664" s="145" t="s">
        <v>1901</v>
      </c>
      <c r="C664" s="145" t="s">
        <v>1902</v>
      </c>
      <c r="D664" s="145" t="s">
        <v>8</v>
      </c>
      <c r="E664" s="224">
        <f>VLOOKUP(B664,'Cuadro Control'!C709:J2594,8,FALSE)</f>
        <v>1230815225.9452939</v>
      </c>
      <c r="F664" s="146">
        <f t="shared" si="317"/>
        <v>0.2318411625341423</v>
      </c>
      <c r="G664" s="147">
        <v>46568</v>
      </c>
      <c r="H664" s="147">
        <v>46569</v>
      </c>
      <c r="I664" s="146">
        <f t="shared" si="318"/>
        <v>0</v>
      </c>
      <c r="J664" s="146">
        <f t="shared" si="318"/>
        <v>0</v>
      </c>
      <c r="K664" s="146">
        <f t="shared" si="318"/>
        <v>0</v>
      </c>
      <c r="L664" s="146">
        <f t="shared" si="318"/>
        <v>0</v>
      </c>
      <c r="M664" s="146">
        <f t="shared" si="318"/>
        <v>0</v>
      </c>
      <c r="N664" s="146">
        <f t="shared" si="318"/>
        <v>0</v>
      </c>
      <c r="O664" s="146">
        <f t="shared" si="318"/>
        <v>0</v>
      </c>
      <c r="P664" s="146">
        <f t="shared" si="318"/>
        <v>0</v>
      </c>
      <c r="Q664" s="146">
        <f t="shared" si="318"/>
        <v>0</v>
      </c>
      <c r="R664" s="146">
        <f t="shared" si="318"/>
        <v>0</v>
      </c>
      <c r="S664" s="146">
        <f t="shared" si="318"/>
        <v>0</v>
      </c>
      <c r="T664" s="146">
        <f t="shared" si="318"/>
        <v>0</v>
      </c>
      <c r="U664" s="146">
        <f t="shared" si="318"/>
        <v>0</v>
      </c>
      <c r="V664" s="146">
        <f t="shared" si="318"/>
        <v>0</v>
      </c>
      <c r="W664" s="146">
        <f t="shared" si="318"/>
        <v>0</v>
      </c>
      <c r="X664" s="146">
        <f t="shared" si="318"/>
        <v>0</v>
      </c>
      <c r="Y664" s="146">
        <f t="shared" si="322"/>
        <v>0</v>
      </c>
      <c r="Z664" s="146">
        <f t="shared" si="322"/>
        <v>0</v>
      </c>
      <c r="AA664" s="146">
        <f t="shared" si="322"/>
        <v>0</v>
      </c>
      <c r="AB664" s="146">
        <f t="shared" si="322"/>
        <v>0</v>
      </c>
      <c r="AC664" s="146">
        <f t="shared" si="322"/>
        <v>0</v>
      </c>
      <c r="AD664" s="146">
        <f t="shared" si="322"/>
        <v>0</v>
      </c>
      <c r="AE664" s="146">
        <f t="shared" si="322"/>
        <v>0</v>
      </c>
      <c r="AF664" s="146">
        <f t="shared" si="322"/>
        <v>0</v>
      </c>
      <c r="AG664" s="146">
        <f t="shared" si="322"/>
        <v>0</v>
      </c>
      <c r="AH664" s="146">
        <f t="shared" si="322"/>
        <v>0</v>
      </c>
      <c r="AI664" s="146">
        <f t="shared" si="322"/>
        <v>0</v>
      </c>
      <c r="AJ664" s="146">
        <f t="shared" si="322"/>
        <v>0</v>
      </c>
      <c r="AK664" s="146">
        <f t="shared" si="322"/>
        <v>0</v>
      </c>
      <c r="AL664" s="146">
        <f t="shared" si="322"/>
        <v>0</v>
      </c>
      <c r="AM664" s="146">
        <f t="shared" si="322"/>
        <v>0</v>
      </c>
      <c r="AN664" s="146">
        <f t="shared" si="322"/>
        <v>0</v>
      </c>
      <c r="AO664" s="146">
        <f t="shared" si="322"/>
        <v>0</v>
      </c>
      <c r="AP664" s="146">
        <f t="shared" si="322"/>
        <v>0</v>
      </c>
      <c r="AQ664" s="146">
        <f t="shared" si="322"/>
        <v>0</v>
      </c>
      <c r="AR664" s="146">
        <f t="shared" si="322"/>
        <v>0</v>
      </c>
      <c r="AS664" s="146">
        <f t="shared" si="322"/>
        <v>0</v>
      </c>
      <c r="AT664" s="146">
        <f t="shared" si="322"/>
        <v>0</v>
      </c>
      <c r="AU664" s="146">
        <f t="shared" si="322"/>
        <v>0</v>
      </c>
      <c r="AV664" s="146">
        <f t="shared" si="322"/>
        <v>0</v>
      </c>
      <c r="AW664" s="146">
        <f t="shared" si="322"/>
        <v>0</v>
      </c>
      <c r="AX664" s="146">
        <f t="shared" si="322"/>
        <v>0</v>
      </c>
      <c r="AY664" s="146">
        <f t="shared" si="322"/>
        <v>0</v>
      </c>
      <c r="AZ664" s="146">
        <f t="shared" si="322"/>
        <v>0</v>
      </c>
      <c r="BA664" s="146">
        <f t="shared" si="322"/>
        <v>0</v>
      </c>
      <c r="BB664" s="146">
        <f t="shared" si="322"/>
        <v>0</v>
      </c>
      <c r="BC664" s="146">
        <f t="shared" si="322"/>
        <v>0</v>
      </c>
      <c r="BD664" s="146">
        <f t="shared" si="322"/>
        <v>0</v>
      </c>
      <c r="BE664" s="146">
        <f t="shared" si="321"/>
        <v>0</v>
      </c>
      <c r="BF664" s="146">
        <f t="shared" si="321"/>
        <v>0</v>
      </c>
      <c r="BG664" s="146">
        <f t="shared" si="321"/>
        <v>0</v>
      </c>
      <c r="BH664" s="146">
        <f t="shared" si="321"/>
        <v>1</v>
      </c>
      <c r="BI664" s="146">
        <f t="shared" si="321"/>
        <v>1</v>
      </c>
      <c r="BJ664" s="146">
        <f t="shared" si="321"/>
        <v>1</v>
      </c>
      <c r="BK664" s="146">
        <f t="shared" si="321"/>
        <v>1</v>
      </c>
      <c r="BL664" s="146">
        <f t="shared" si="321"/>
        <v>1</v>
      </c>
      <c r="BM664" s="146">
        <f t="shared" si="321"/>
        <v>1</v>
      </c>
      <c r="BN664" s="146">
        <f t="shared" si="321"/>
        <v>1</v>
      </c>
      <c r="BO664" s="146">
        <f t="shared" si="321"/>
        <v>1</v>
      </c>
    </row>
    <row r="665" spans="1:67" ht="15.75" x14ac:dyDescent="0.25">
      <c r="A665" s="112"/>
      <c r="B665" s="145" t="s">
        <v>1903</v>
      </c>
      <c r="C665" s="145" t="s">
        <v>1904</v>
      </c>
      <c r="D665" s="145" t="s">
        <v>26</v>
      </c>
      <c r="E665" s="224">
        <f>VLOOKUP(B665,'Cuadro Control'!C710:J2595,8,FALSE)</f>
        <v>0</v>
      </c>
      <c r="F665" s="146">
        <f t="shared" si="317"/>
        <v>0</v>
      </c>
      <c r="G665" s="147">
        <v>46569</v>
      </c>
      <c r="H665" s="147">
        <v>46577</v>
      </c>
      <c r="I665" s="146">
        <f t="shared" si="318"/>
        <v>0</v>
      </c>
      <c r="J665" s="146">
        <f t="shared" si="318"/>
        <v>0</v>
      </c>
      <c r="K665" s="146">
        <f t="shared" si="318"/>
        <v>0</v>
      </c>
      <c r="L665" s="146">
        <f t="shared" si="318"/>
        <v>0</v>
      </c>
      <c r="M665" s="146">
        <f t="shared" si="318"/>
        <v>0</v>
      </c>
      <c r="N665" s="146">
        <f t="shared" si="318"/>
        <v>0</v>
      </c>
      <c r="O665" s="146">
        <f t="shared" si="318"/>
        <v>0</v>
      </c>
      <c r="P665" s="146">
        <f t="shared" si="318"/>
        <v>0</v>
      </c>
      <c r="Q665" s="146">
        <f t="shared" si="318"/>
        <v>0</v>
      </c>
      <c r="R665" s="146">
        <f t="shared" si="318"/>
        <v>0</v>
      </c>
      <c r="S665" s="146">
        <f t="shared" si="318"/>
        <v>0</v>
      </c>
      <c r="T665" s="146">
        <f t="shared" si="318"/>
        <v>0</v>
      </c>
      <c r="U665" s="146">
        <f t="shared" si="318"/>
        <v>0</v>
      </c>
      <c r="V665" s="146">
        <f t="shared" si="318"/>
        <v>0</v>
      </c>
      <c r="W665" s="146">
        <f t="shared" si="318"/>
        <v>0</v>
      </c>
      <c r="X665" s="146">
        <f t="shared" si="318"/>
        <v>0</v>
      </c>
      <c r="Y665" s="146">
        <f t="shared" si="322"/>
        <v>0</v>
      </c>
      <c r="Z665" s="146">
        <f t="shared" si="322"/>
        <v>0</v>
      </c>
      <c r="AA665" s="146">
        <f t="shared" si="322"/>
        <v>0</v>
      </c>
      <c r="AB665" s="146">
        <f t="shared" si="322"/>
        <v>0</v>
      </c>
      <c r="AC665" s="146">
        <f t="shared" si="322"/>
        <v>0</v>
      </c>
      <c r="AD665" s="146">
        <f t="shared" si="322"/>
        <v>0</v>
      </c>
      <c r="AE665" s="146">
        <f t="shared" si="322"/>
        <v>0</v>
      </c>
      <c r="AF665" s="146">
        <f t="shared" si="322"/>
        <v>0</v>
      </c>
      <c r="AG665" s="146">
        <f t="shared" si="322"/>
        <v>0</v>
      </c>
      <c r="AH665" s="146">
        <f t="shared" si="322"/>
        <v>0</v>
      </c>
      <c r="AI665" s="146">
        <f t="shared" si="322"/>
        <v>0</v>
      </c>
      <c r="AJ665" s="146">
        <f t="shared" si="322"/>
        <v>0</v>
      </c>
      <c r="AK665" s="146">
        <f t="shared" si="322"/>
        <v>0</v>
      </c>
      <c r="AL665" s="146">
        <f t="shared" si="322"/>
        <v>0</v>
      </c>
      <c r="AM665" s="146">
        <f t="shared" si="322"/>
        <v>0</v>
      </c>
      <c r="AN665" s="146">
        <f t="shared" si="322"/>
        <v>0</v>
      </c>
      <c r="AO665" s="146">
        <f t="shared" si="322"/>
        <v>0</v>
      </c>
      <c r="AP665" s="146">
        <f t="shared" si="322"/>
        <v>0</v>
      </c>
      <c r="AQ665" s="146">
        <f t="shared" si="322"/>
        <v>0</v>
      </c>
      <c r="AR665" s="146">
        <f t="shared" si="322"/>
        <v>0</v>
      </c>
      <c r="AS665" s="146">
        <f t="shared" si="322"/>
        <v>0</v>
      </c>
      <c r="AT665" s="146">
        <f t="shared" si="322"/>
        <v>0</v>
      </c>
      <c r="AU665" s="146">
        <f t="shared" si="322"/>
        <v>0</v>
      </c>
      <c r="AV665" s="146">
        <f t="shared" si="322"/>
        <v>0</v>
      </c>
      <c r="AW665" s="146">
        <f t="shared" si="322"/>
        <v>0</v>
      </c>
      <c r="AX665" s="146">
        <f t="shared" si="322"/>
        <v>0</v>
      </c>
      <c r="AY665" s="146">
        <f t="shared" si="322"/>
        <v>0</v>
      </c>
      <c r="AZ665" s="146">
        <f t="shared" si="322"/>
        <v>0</v>
      </c>
      <c r="BA665" s="146">
        <f t="shared" si="322"/>
        <v>0</v>
      </c>
      <c r="BB665" s="146">
        <f t="shared" si="322"/>
        <v>0</v>
      </c>
      <c r="BC665" s="146">
        <f t="shared" si="322"/>
        <v>0</v>
      </c>
      <c r="BD665" s="146">
        <f t="shared" si="322"/>
        <v>0</v>
      </c>
      <c r="BE665" s="146">
        <f t="shared" si="321"/>
        <v>0</v>
      </c>
      <c r="BF665" s="146">
        <f t="shared" si="321"/>
        <v>0</v>
      </c>
      <c r="BG665" s="146">
        <f t="shared" si="321"/>
        <v>0</v>
      </c>
      <c r="BH665" s="146">
        <f t="shared" si="321"/>
        <v>0.22222222222222221</v>
      </c>
      <c r="BI665" s="146">
        <f t="shared" si="321"/>
        <v>1</v>
      </c>
      <c r="BJ665" s="146">
        <f t="shared" si="321"/>
        <v>1</v>
      </c>
      <c r="BK665" s="146">
        <f t="shared" si="321"/>
        <v>1</v>
      </c>
      <c r="BL665" s="146">
        <f t="shared" si="321"/>
        <v>1</v>
      </c>
      <c r="BM665" s="146">
        <f t="shared" si="321"/>
        <v>1</v>
      </c>
      <c r="BN665" s="146">
        <f t="shared" si="321"/>
        <v>1</v>
      </c>
      <c r="BO665" s="146">
        <f t="shared" si="321"/>
        <v>1</v>
      </c>
    </row>
    <row r="666" spans="1:67" ht="15.75" x14ac:dyDescent="0.25">
      <c r="A666" s="112"/>
      <c r="B666" s="145" t="s">
        <v>1905</v>
      </c>
      <c r="C666" s="145" t="s">
        <v>2084</v>
      </c>
      <c r="D666" s="145" t="s">
        <v>6</v>
      </c>
      <c r="E666" s="224">
        <f>VLOOKUP(B666,'Cuadro Control'!C711:J2596,8,FALSE)</f>
        <v>52736347.43270281</v>
      </c>
      <c r="F666" s="146">
        <f t="shared" si="317"/>
        <v>9.933624348213644E-3</v>
      </c>
      <c r="G666" s="147">
        <v>46577</v>
      </c>
      <c r="H666" s="147">
        <v>46582</v>
      </c>
      <c r="I666" s="146">
        <f t="shared" si="318"/>
        <v>0</v>
      </c>
      <c r="J666" s="146">
        <f t="shared" si="318"/>
        <v>0</v>
      </c>
      <c r="K666" s="146">
        <f t="shared" si="318"/>
        <v>0</v>
      </c>
      <c r="L666" s="146">
        <f t="shared" si="318"/>
        <v>0</v>
      </c>
      <c r="M666" s="146">
        <f t="shared" si="318"/>
        <v>0</v>
      </c>
      <c r="N666" s="146">
        <f t="shared" si="318"/>
        <v>0</v>
      </c>
      <c r="O666" s="146">
        <f t="shared" si="318"/>
        <v>0</v>
      </c>
      <c r="P666" s="146">
        <f t="shared" si="318"/>
        <v>0</v>
      </c>
      <c r="Q666" s="146">
        <f t="shared" si="318"/>
        <v>0</v>
      </c>
      <c r="R666" s="146">
        <f t="shared" si="318"/>
        <v>0</v>
      </c>
      <c r="S666" s="146">
        <f t="shared" si="318"/>
        <v>0</v>
      </c>
      <c r="T666" s="146">
        <f t="shared" si="318"/>
        <v>0</v>
      </c>
      <c r="U666" s="146">
        <f t="shared" si="318"/>
        <v>0</v>
      </c>
      <c r="V666" s="146">
        <f t="shared" si="318"/>
        <v>0</v>
      </c>
      <c r="W666" s="146">
        <f t="shared" si="318"/>
        <v>0</v>
      </c>
      <c r="X666" s="146">
        <f t="shared" si="318"/>
        <v>0</v>
      </c>
      <c r="Y666" s="146">
        <f t="shared" si="322"/>
        <v>0</v>
      </c>
      <c r="Z666" s="146">
        <f t="shared" si="322"/>
        <v>0</v>
      </c>
      <c r="AA666" s="146">
        <f t="shared" si="322"/>
        <v>0</v>
      </c>
      <c r="AB666" s="146">
        <f t="shared" si="322"/>
        <v>0</v>
      </c>
      <c r="AC666" s="146">
        <f t="shared" si="322"/>
        <v>0</v>
      </c>
      <c r="AD666" s="146">
        <f t="shared" si="322"/>
        <v>0</v>
      </c>
      <c r="AE666" s="146">
        <f t="shared" si="322"/>
        <v>0</v>
      </c>
      <c r="AF666" s="146">
        <f t="shared" si="322"/>
        <v>0</v>
      </c>
      <c r="AG666" s="146">
        <f t="shared" si="322"/>
        <v>0</v>
      </c>
      <c r="AH666" s="146">
        <f t="shared" si="322"/>
        <v>0</v>
      </c>
      <c r="AI666" s="146">
        <f t="shared" si="322"/>
        <v>0</v>
      </c>
      <c r="AJ666" s="146">
        <f t="shared" si="322"/>
        <v>0</v>
      </c>
      <c r="AK666" s="146">
        <f t="shared" si="322"/>
        <v>0</v>
      </c>
      <c r="AL666" s="146">
        <f t="shared" si="322"/>
        <v>0</v>
      </c>
      <c r="AM666" s="146">
        <f t="shared" si="322"/>
        <v>0</v>
      </c>
      <c r="AN666" s="146">
        <f t="shared" si="322"/>
        <v>0</v>
      </c>
      <c r="AO666" s="146">
        <f t="shared" si="322"/>
        <v>0</v>
      </c>
      <c r="AP666" s="146">
        <f t="shared" si="322"/>
        <v>0</v>
      </c>
      <c r="AQ666" s="146">
        <f t="shared" si="322"/>
        <v>0</v>
      </c>
      <c r="AR666" s="146">
        <f t="shared" si="322"/>
        <v>0</v>
      </c>
      <c r="AS666" s="146">
        <f t="shared" si="322"/>
        <v>0</v>
      </c>
      <c r="AT666" s="146">
        <f t="shared" si="322"/>
        <v>0</v>
      </c>
      <c r="AU666" s="146">
        <f t="shared" si="322"/>
        <v>0</v>
      </c>
      <c r="AV666" s="146">
        <f t="shared" si="322"/>
        <v>0</v>
      </c>
      <c r="AW666" s="146">
        <f t="shared" si="322"/>
        <v>0</v>
      </c>
      <c r="AX666" s="146">
        <f t="shared" si="322"/>
        <v>0</v>
      </c>
      <c r="AY666" s="146">
        <f t="shared" si="322"/>
        <v>0</v>
      </c>
      <c r="AZ666" s="146">
        <f t="shared" si="322"/>
        <v>0</v>
      </c>
      <c r="BA666" s="146">
        <f t="shared" si="322"/>
        <v>0</v>
      </c>
      <c r="BB666" s="146">
        <f t="shared" si="322"/>
        <v>0</v>
      </c>
      <c r="BC666" s="146">
        <f t="shared" si="322"/>
        <v>0</v>
      </c>
      <c r="BD666" s="146">
        <f t="shared" si="322"/>
        <v>0</v>
      </c>
      <c r="BE666" s="146">
        <f t="shared" si="321"/>
        <v>0</v>
      </c>
      <c r="BF666" s="146">
        <f t="shared" si="321"/>
        <v>0</v>
      </c>
      <c r="BG666" s="146">
        <f t="shared" si="321"/>
        <v>0</v>
      </c>
      <c r="BH666" s="146">
        <f t="shared" si="321"/>
        <v>0</v>
      </c>
      <c r="BI666" s="146">
        <f t="shared" si="321"/>
        <v>0.16666666666666666</v>
      </c>
      <c r="BJ666" s="146">
        <f t="shared" si="321"/>
        <v>1</v>
      </c>
      <c r="BK666" s="146">
        <f t="shared" si="321"/>
        <v>1</v>
      </c>
      <c r="BL666" s="146">
        <f t="shared" si="321"/>
        <v>1</v>
      </c>
      <c r="BM666" s="146">
        <f t="shared" si="321"/>
        <v>1</v>
      </c>
      <c r="BN666" s="146">
        <f t="shared" si="321"/>
        <v>1</v>
      </c>
      <c r="BO666" s="146">
        <f t="shared" si="321"/>
        <v>1</v>
      </c>
    </row>
    <row r="667" spans="1:67" ht="31.5" x14ac:dyDescent="0.25">
      <c r="A667" s="112"/>
      <c r="B667" s="145" t="s">
        <v>1906</v>
      </c>
      <c r="C667" s="145" t="s">
        <v>1907</v>
      </c>
      <c r="D667" s="145" t="s">
        <v>19</v>
      </c>
      <c r="E667" s="224">
        <f>VLOOKUP(B667,'Cuadro Control'!C712:J2597,8,FALSE)</f>
        <v>46410609.014634147</v>
      </c>
      <c r="F667" s="146">
        <f t="shared" si="317"/>
        <v>8.742083556535862E-3</v>
      </c>
      <c r="G667" s="147">
        <v>46591</v>
      </c>
      <c r="H667" s="147">
        <v>46594</v>
      </c>
      <c r="I667" s="146">
        <f t="shared" si="318"/>
        <v>0</v>
      </c>
      <c r="J667" s="146">
        <f t="shared" si="318"/>
        <v>0</v>
      </c>
      <c r="K667" s="146">
        <f t="shared" si="318"/>
        <v>0</v>
      </c>
      <c r="L667" s="146">
        <f t="shared" si="318"/>
        <v>0</v>
      </c>
      <c r="M667" s="146">
        <f t="shared" si="318"/>
        <v>0</v>
      </c>
      <c r="N667" s="146">
        <f t="shared" si="318"/>
        <v>0</v>
      </c>
      <c r="O667" s="146">
        <f t="shared" si="318"/>
        <v>0</v>
      </c>
      <c r="P667" s="146">
        <f t="shared" si="318"/>
        <v>0</v>
      </c>
      <c r="Q667" s="146">
        <f t="shared" si="318"/>
        <v>0</v>
      </c>
      <c r="R667" s="146">
        <f t="shared" si="318"/>
        <v>0</v>
      </c>
      <c r="S667" s="146">
        <f t="shared" si="318"/>
        <v>0</v>
      </c>
      <c r="T667" s="146">
        <f t="shared" si="318"/>
        <v>0</v>
      </c>
      <c r="U667" s="146">
        <f t="shared" si="318"/>
        <v>0</v>
      </c>
      <c r="V667" s="146">
        <f t="shared" si="318"/>
        <v>0</v>
      </c>
      <c r="W667" s="146">
        <f t="shared" si="318"/>
        <v>0</v>
      </c>
      <c r="X667" s="146">
        <f t="shared" si="318"/>
        <v>0</v>
      </c>
      <c r="Y667" s="146">
        <f t="shared" si="322"/>
        <v>0</v>
      </c>
      <c r="Z667" s="146">
        <f t="shared" si="322"/>
        <v>0</v>
      </c>
      <c r="AA667" s="146">
        <f t="shared" si="322"/>
        <v>0</v>
      </c>
      <c r="AB667" s="146">
        <f t="shared" si="322"/>
        <v>0</v>
      </c>
      <c r="AC667" s="146">
        <f t="shared" si="322"/>
        <v>0</v>
      </c>
      <c r="AD667" s="146">
        <f t="shared" si="322"/>
        <v>0</v>
      </c>
      <c r="AE667" s="146">
        <f t="shared" si="322"/>
        <v>0</v>
      </c>
      <c r="AF667" s="146">
        <f t="shared" si="322"/>
        <v>0</v>
      </c>
      <c r="AG667" s="146">
        <f t="shared" si="322"/>
        <v>0</v>
      </c>
      <c r="AH667" s="146">
        <f t="shared" si="322"/>
        <v>0</v>
      </c>
      <c r="AI667" s="146">
        <f t="shared" si="322"/>
        <v>0</v>
      </c>
      <c r="AJ667" s="146">
        <f t="shared" si="322"/>
        <v>0</v>
      </c>
      <c r="AK667" s="146">
        <f t="shared" si="322"/>
        <v>0</v>
      </c>
      <c r="AL667" s="146">
        <f t="shared" si="322"/>
        <v>0</v>
      </c>
      <c r="AM667" s="146">
        <f t="shared" si="322"/>
        <v>0</v>
      </c>
      <c r="AN667" s="146">
        <f t="shared" si="322"/>
        <v>0</v>
      </c>
      <c r="AO667" s="146">
        <f t="shared" si="322"/>
        <v>0</v>
      </c>
      <c r="AP667" s="146">
        <f t="shared" si="322"/>
        <v>0</v>
      </c>
      <c r="AQ667" s="146">
        <f t="shared" si="322"/>
        <v>0</v>
      </c>
      <c r="AR667" s="146">
        <f t="shared" si="322"/>
        <v>0</v>
      </c>
      <c r="AS667" s="146">
        <f t="shared" si="322"/>
        <v>0</v>
      </c>
      <c r="AT667" s="146">
        <f t="shared" si="322"/>
        <v>0</v>
      </c>
      <c r="AU667" s="146">
        <f t="shared" si="322"/>
        <v>0</v>
      </c>
      <c r="AV667" s="146">
        <f t="shared" si="322"/>
        <v>0</v>
      </c>
      <c r="AW667" s="146">
        <f t="shared" si="322"/>
        <v>0</v>
      </c>
      <c r="AX667" s="146">
        <f t="shared" si="322"/>
        <v>0</v>
      </c>
      <c r="AY667" s="146">
        <f t="shared" si="322"/>
        <v>0</v>
      </c>
      <c r="AZ667" s="146">
        <f t="shared" si="322"/>
        <v>0</v>
      </c>
      <c r="BA667" s="146">
        <f t="shared" si="322"/>
        <v>0</v>
      </c>
      <c r="BB667" s="146">
        <f t="shared" si="322"/>
        <v>0</v>
      </c>
      <c r="BC667" s="146">
        <f t="shared" si="322"/>
        <v>0</v>
      </c>
      <c r="BD667" s="146">
        <f t="shared" si="322"/>
        <v>0</v>
      </c>
      <c r="BE667" s="146">
        <f t="shared" si="321"/>
        <v>0</v>
      </c>
      <c r="BF667" s="146">
        <f t="shared" si="321"/>
        <v>0</v>
      </c>
      <c r="BG667" s="146">
        <f t="shared" si="321"/>
        <v>0</v>
      </c>
      <c r="BH667" s="146">
        <f t="shared" si="321"/>
        <v>0</v>
      </c>
      <c r="BI667" s="146">
        <f t="shared" si="321"/>
        <v>0</v>
      </c>
      <c r="BJ667" s="146">
        <f t="shared" si="321"/>
        <v>0</v>
      </c>
      <c r="BK667" s="146">
        <f t="shared" si="321"/>
        <v>0.25</v>
      </c>
      <c r="BL667" s="146">
        <f t="shared" si="321"/>
        <v>1</v>
      </c>
      <c r="BM667" s="146">
        <f t="shared" si="321"/>
        <v>1</v>
      </c>
      <c r="BN667" s="146">
        <f t="shared" si="321"/>
        <v>1</v>
      </c>
      <c r="BO667" s="146">
        <f t="shared" si="321"/>
        <v>1</v>
      </c>
    </row>
    <row r="668" spans="1:67" ht="31.5" x14ac:dyDescent="0.25">
      <c r="A668" s="112"/>
      <c r="B668" s="145" t="s">
        <v>1908</v>
      </c>
      <c r="C668" s="145" t="s">
        <v>1909</v>
      </c>
      <c r="D668" s="145" t="s">
        <v>9</v>
      </c>
      <c r="E668" s="224">
        <f>VLOOKUP(B668,'Cuadro Control'!C713:J2598,8,FALSE)</f>
        <v>1587346329.5488234</v>
      </c>
      <c r="F668" s="146">
        <f t="shared" si="317"/>
        <v>0.29899875353285565</v>
      </c>
      <c r="G668" s="147">
        <v>46582</v>
      </c>
      <c r="H668" s="147">
        <v>46594</v>
      </c>
      <c r="I668" s="146">
        <f t="shared" si="318"/>
        <v>0</v>
      </c>
      <c r="J668" s="146">
        <f t="shared" si="318"/>
        <v>0</v>
      </c>
      <c r="K668" s="146">
        <f t="shared" si="318"/>
        <v>0</v>
      </c>
      <c r="L668" s="146">
        <f t="shared" si="318"/>
        <v>0</v>
      </c>
      <c r="M668" s="146">
        <f t="shared" si="318"/>
        <v>0</v>
      </c>
      <c r="N668" s="146">
        <f t="shared" si="318"/>
        <v>0</v>
      </c>
      <c r="O668" s="146">
        <f t="shared" si="318"/>
        <v>0</v>
      </c>
      <c r="P668" s="146">
        <f t="shared" si="318"/>
        <v>0</v>
      </c>
      <c r="Q668" s="146">
        <f t="shared" si="318"/>
        <v>0</v>
      </c>
      <c r="R668" s="146">
        <f t="shared" si="318"/>
        <v>0</v>
      </c>
      <c r="S668" s="146">
        <f t="shared" si="318"/>
        <v>0</v>
      </c>
      <c r="T668" s="146">
        <f t="shared" si="318"/>
        <v>0</v>
      </c>
      <c r="U668" s="146">
        <f t="shared" si="318"/>
        <v>0</v>
      </c>
      <c r="V668" s="146">
        <f t="shared" si="318"/>
        <v>0</v>
      </c>
      <c r="W668" s="146">
        <f t="shared" si="318"/>
        <v>0</v>
      </c>
      <c r="X668" s="146">
        <f t="shared" si="318"/>
        <v>0</v>
      </c>
      <c r="Y668" s="146">
        <f t="shared" si="322"/>
        <v>0</v>
      </c>
      <c r="Z668" s="146">
        <f t="shared" si="322"/>
        <v>0</v>
      </c>
      <c r="AA668" s="146">
        <f t="shared" si="322"/>
        <v>0</v>
      </c>
      <c r="AB668" s="146">
        <f t="shared" si="322"/>
        <v>0</v>
      </c>
      <c r="AC668" s="146">
        <f t="shared" si="322"/>
        <v>0</v>
      </c>
      <c r="AD668" s="146">
        <f t="shared" si="322"/>
        <v>0</v>
      </c>
      <c r="AE668" s="146">
        <f t="shared" si="322"/>
        <v>0</v>
      </c>
      <c r="AF668" s="146">
        <f t="shared" si="322"/>
        <v>0</v>
      </c>
      <c r="AG668" s="146">
        <f t="shared" si="322"/>
        <v>0</v>
      </c>
      <c r="AH668" s="146">
        <f t="shared" si="322"/>
        <v>0</v>
      </c>
      <c r="AI668" s="146">
        <f t="shared" si="322"/>
        <v>0</v>
      </c>
      <c r="AJ668" s="146">
        <f t="shared" si="322"/>
        <v>0</v>
      </c>
      <c r="AK668" s="146">
        <f t="shared" si="322"/>
        <v>0</v>
      </c>
      <c r="AL668" s="146">
        <f t="shared" si="322"/>
        <v>0</v>
      </c>
      <c r="AM668" s="146">
        <f t="shared" si="322"/>
        <v>0</v>
      </c>
      <c r="AN668" s="146">
        <f t="shared" si="322"/>
        <v>0</v>
      </c>
      <c r="AO668" s="146">
        <f t="shared" si="322"/>
        <v>0</v>
      </c>
      <c r="AP668" s="146">
        <f t="shared" si="322"/>
        <v>0</v>
      </c>
      <c r="AQ668" s="146">
        <f t="shared" si="322"/>
        <v>0</v>
      </c>
      <c r="AR668" s="146">
        <f t="shared" si="322"/>
        <v>0</v>
      </c>
      <c r="AS668" s="146">
        <f t="shared" si="322"/>
        <v>0</v>
      </c>
      <c r="AT668" s="146">
        <f t="shared" si="322"/>
        <v>0</v>
      </c>
      <c r="AU668" s="146">
        <f t="shared" si="322"/>
        <v>0</v>
      </c>
      <c r="AV668" s="146">
        <f t="shared" si="322"/>
        <v>0</v>
      </c>
      <c r="AW668" s="146">
        <f t="shared" si="322"/>
        <v>0</v>
      </c>
      <c r="AX668" s="146">
        <f t="shared" si="322"/>
        <v>0</v>
      </c>
      <c r="AY668" s="146">
        <f t="shared" si="322"/>
        <v>0</v>
      </c>
      <c r="AZ668" s="146">
        <f t="shared" si="322"/>
        <v>0</v>
      </c>
      <c r="BA668" s="146">
        <f t="shared" si="322"/>
        <v>0</v>
      </c>
      <c r="BB668" s="146">
        <f t="shared" si="322"/>
        <v>0</v>
      </c>
      <c r="BC668" s="146">
        <f t="shared" si="322"/>
        <v>0</v>
      </c>
      <c r="BD668" s="146">
        <f t="shared" si="322"/>
        <v>0</v>
      </c>
      <c r="BE668" s="146">
        <f t="shared" si="321"/>
        <v>0</v>
      </c>
      <c r="BF668" s="146">
        <f t="shared" si="321"/>
        <v>0</v>
      </c>
      <c r="BG668" s="146">
        <f t="shared" si="321"/>
        <v>0</v>
      </c>
      <c r="BH668" s="146">
        <f t="shared" si="321"/>
        <v>0</v>
      </c>
      <c r="BI668" s="146">
        <f t="shared" si="321"/>
        <v>0</v>
      </c>
      <c r="BJ668" s="146">
        <f t="shared" si="321"/>
        <v>0.23076923076923078</v>
      </c>
      <c r="BK668" s="146">
        <f t="shared" si="321"/>
        <v>0.76923076923076927</v>
      </c>
      <c r="BL668" s="146">
        <f t="shared" si="321"/>
        <v>1</v>
      </c>
      <c r="BM668" s="146">
        <f t="shared" si="321"/>
        <v>1</v>
      </c>
      <c r="BN668" s="146">
        <f t="shared" si="321"/>
        <v>1</v>
      </c>
      <c r="BO668" s="146">
        <f t="shared" si="321"/>
        <v>1</v>
      </c>
    </row>
    <row r="669" spans="1:67" ht="31.5" x14ac:dyDescent="0.25">
      <c r="A669" s="112"/>
      <c r="B669" s="142" t="s">
        <v>1910</v>
      </c>
      <c r="C669" s="142" t="s">
        <v>1911</v>
      </c>
      <c r="D669" s="142" t="s">
        <v>9</v>
      </c>
      <c r="E669" s="223">
        <f>VLOOKUP(B669,'Cuadro Control'!C714:J2599,8,FALSE)</f>
        <v>179532477.23999998</v>
      </c>
      <c r="F669" s="143">
        <f t="shared" si="317"/>
        <v>3.3817438522495219E-2</v>
      </c>
      <c r="G669" s="144">
        <v>46594</v>
      </c>
      <c r="H669" s="144">
        <v>46606</v>
      </c>
      <c r="I669" s="143">
        <f t="shared" si="318"/>
        <v>0</v>
      </c>
      <c r="J669" s="143">
        <f t="shared" si="318"/>
        <v>0</v>
      </c>
      <c r="K669" s="143">
        <f t="shared" si="318"/>
        <v>0</v>
      </c>
      <c r="L669" s="143">
        <f t="shared" si="318"/>
        <v>0</v>
      </c>
      <c r="M669" s="143">
        <f t="shared" si="318"/>
        <v>0</v>
      </c>
      <c r="N669" s="143">
        <f t="shared" si="318"/>
        <v>0</v>
      </c>
      <c r="O669" s="143">
        <f t="shared" si="318"/>
        <v>0</v>
      </c>
      <c r="P669" s="143">
        <f t="shared" si="318"/>
        <v>0</v>
      </c>
      <c r="Q669" s="143">
        <f t="shared" si="318"/>
        <v>0</v>
      </c>
      <c r="R669" s="143">
        <f t="shared" si="318"/>
        <v>0</v>
      </c>
      <c r="S669" s="143">
        <f t="shared" si="318"/>
        <v>0</v>
      </c>
      <c r="T669" s="143">
        <f t="shared" si="318"/>
        <v>0</v>
      </c>
      <c r="U669" s="143">
        <f t="shared" si="318"/>
        <v>0</v>
      </c>
      <c r="V669" s="143">
        <f t="shared" si="318"/>
        <v>0</v>
      </c>
      <c r="W669" s="143">
        <f t="shared" si="318"/>
        <v>0</v>
      </c>
      <c r="X669" s="143">
        <f t="shared" si="318"/>
        <v>0</v>
      </c>
      <c r="Y669" s="143">
        <f t="shared" si="322"/>
        <v>0</v>
      </c>
      <c r="Z669" s="143">
        <f t="shared" si="322"/>
        <v>0</v>
      </c>
      <c r="AA669" s="143">
        <f t="shared" si="322"/>
        <v>0</v>
      </c>
      <c r="AB669" s="143">
        <f t="shared" si="322"/>
        <v>0</v>
      </c>
      <c r="AC669" s="143">
        <f t="shared" si="322"/>
        <v>0</v>
      </c>
      <c r="AD669" s="143">
        <f t="shared" si="322"/>
        <v>0</v>
      </c>
      <c r="AE669" s="143">
        <f t="shared" si="322"/>
        <v>0</v>
      </c>
      <c r="AF669" s="143">
        <f t="shared" si="322"/>
        <v>0</v>
      </c>
      <c r="AG669" s="143">
        <f t="shared" si="322"/>
        <v>0</v>
      </c>
      <c r="AH669" s="143">
        <f t="shared" si="322"/>
        <v>0</v>
      </c>
      <c r="AI669" s="143">
        <f t="shared" si="322"/>
        <v>0</v>
      </c>
      <c r="AJ669" s="143">
        <f t="shared" si="322"/>
        <v>0</v>
      </c>
      <c r="AK669" s="143">
        <f t="shared" si="322"/>
        <v>0</v>
      </c>
      <c r="AL669" s="143">
        <f t="shared" si="322"/>
        <v>0</v>
      </c>
      <c r="AM669" s="143">
        <f t="shared" si="322"/>
        <v>0</v>
      </c>
      <c r="AN669" s="143">
        <f t="shared" si="322"/>
        <v>0</v>
      </c>
      <c r="AO669" s="143">
        <f t="shared" si="322"/>
        <v>0</v>
      </c>
      <c r="AP669" s="143">
        <f t="shared" si="322"/>
        <v>0</v>
      </c>
      <c r="AQ669" s="143">
        <f t="shared" si="322"/>
        <v>0</v>
      </c>
      <c r="AR669" s="143">
        <f t="shared" si="322"/>
        <v>0</v>
      </c>
      <c r="AS669" s="143">
        <f t="shared" si="322"/>
        <v>0</v>
      </c>
      <c r="AT669" s="143">
        <f t="shared" si="322"/>
        <v>0</v>
      </c>
      <c r="AU669" s="143">
        <f t="shared" si="322"/>
        <v>0</v>
      </c>
      <c r="AV669" s="143">
        <f t="shared" si="322"/>
        <v>0</v>
      </c>
      <c r="AW669" s="143">
        <f t="shared" si="322"/>
        <v>0</v>
      </c>
      <c r="AX669" s="143">
        <f t="shared" si="322"/>
        <v>0</v>
      </c>
      <c r="AY669" s="143">
        <f t="shared" si="322"/>
        <v>0</v>
      </c>
      <c r="AZ669" s="143">
        <f t="shared" si="322"/>
        <v>0</v>
      </c>
      <c r="BA669" s="143">
        <f t="shared" si="322"/>
        <v>0</v>
      </c>
      <c r="BB669" s="143">
        <f t="shared" si="322"/>
        <v>0</v>
      </c>
      <c r="BC669" s="143">
        <f t="shared" si="322"/>
        <v>0</v>
      </c>
      <c r="BD669" s="143">
        <f t="shared" si="322"/>
        <v>0</v>
      </c>
      <c r="BE669" s="143">
        <f t="shared" si="321"/>
        <v>0</v>
      </c>
      <c r="BF669" s="143">
        <f t="shared" si="321"/>
        <v>0</v>
      </c>
      <c r="BG669" s="143">
        <f t="shared" si="321"/>
        <v>0</v>
      </c>
      <c r="BH669" s="143">
        <f t="shared" si="321"/>
        <v>0</v>
      </c>
      <c r="BI669" s="143">
        <f t="shared" si="321"/>
        <v>0</v>
      </c>
      <c r="BJ669" s="143">
        <f t="shared" si="321"/>
        <v>0</v>
      </c>
      <c r="BK669" s="143">
        <f t="shared" si="321"/>
        <v>0</v>
      </c>
      <c r="BL669" s="143">
        <f t="shared" si="321"/>
        <v>0.38461538461538464</v>
      </c>
      <c r="BM669" s="143">
        <f t="shared" si="321"/>
        <v>0.92307692307692313</v>
      </c>
      <c r="BN669" s="143">
        <f t="shared" si="321"/>
        <v>1</v>
      </c>
      <c r="BO669" s="143">
        <f t="shared" si="321"/>
        <v>1</v>
      </c>
    </row>
    <row r="670" spans="1:67" ht="15.75" x14ac:dyDescent="0.25">
      <c r="A670" s="112"/>
      <c r="B670" s="148" t="s">
        <v>1912</v>
      </c>
      <c r="C670" s="148" t="s">
        <v>2021</v>
      </c>
      <c r="D670" s="148" t="s">
        <v>3</v>
      </c>
      <c r="E670" s="225">
        <f>VLOOKUP(B670,'Cuadro Control'!C715:J2600,8,FALSE)</f>
        <v>0</v>
      </c>
      <c r="F670" s="149">
        <f>IFERROR(E670/$E$654,0)</f>
        <v>0</v>
      </c>
      <c r="G670" s="150">
        <v>46606</v>
      </c>
      <c r="H670" s="150">
        <v>46606</v>
      </c>
      <c r="I670" s="149">
        <f t="shared" si="318"/>
        <v>0</v>
      </c>
      <c r="J670" s="149">
        <f t="shared" si="318"/>
        <v>0</v>
      </c>
      <c r="K670" s="149">
        <f t="shared" si="318"/>
        <v>0</v>
      </c>
      <c r="L670" s="149">
        <f t="shared" si="318"/>
        <v>0</v>
      </c>
      <c r="M670" s="149">
        <f t="shared" si="318"/>
        <v>0</v>
      </c>
      <c r="N670" s="149">
        <f t="shared" si="318"/>
        <v>0</v>
      </c>
      <c r="O670" s="149">
        <f t="shared" si="318"/>
        <v>0</v>
      </c>
      <c r="P670" s="149">
        <f t="shared" si="318"/>
        <v>0</v>
      </c>
      <c r="Q670" s="149">
        <f t="shared" si="318"/>
        <v>0</v>
      </c>
      <c r="R670" s="149">
        <f t="shared" si="318"/>
        <v>0</v>
      </c>
      <c r="S670" s="149">
        <f t="shared" si="318"/>
        <v>0</v>
      </c>
      <c r="T670" s="149">
        <f t="shared" si="318"/>
        <v>0</v>
      </c>
      <c r="U670" s="149">
        <f t="shared" si="318"/>
        <v>0</v>
      </c>
      <c r="V670" s="149">
        <f t="shared" si="318"/>
        <v>0</v>
      </c>
      <c r="W670" s="149">
        <f t="shared" si="318"/>
        <v>0</v>
      </c>
      <c r="X670" s="149">
        <f t="shared" ref="X670:BO670" si="323">IF($G670=0,0,IF(X$6&lt;$G670,0,IF(X$6&gt;$H670,1,(X$6-$G670+1)/($H670-$G670+1))))</f>
        <v>0</v>
      </c>
      <c r="Y670" s="149">
        <f t="shared" si="323"/>
        <v>0</v>
      </c>
      <c r="Z670" s="149">
        <f t="shared" si="323"/>
        <v>0</v>
      </c>
      <c r="AA670" s="149">
        <f t="shared" si="323"/>
        <v>0</v>
      </c>
      <c r="AB670" s="149">
        <f t="shared" si="323"/>
        <v>0</v>
      </c>
      <c r="AC670" s="149">
        <f t="shared" si="323"/>
        <v>0</v>
      </c>
      <c r="AD670" s="149">
        <f t="shared" si="323"/>
        <v>0</v>
      </c>
      <c r="AE670" s="149">
        <f t="shared" si="323"/>
        <v>0</v>
      </c>
      <c r="AF670" s="149">
        <f t="shared" si="323"/>
        <v>0</v>
      </c>
      <c r="AG670" s="149">
        <f t="shared" si="323"/>
        <v>0</v>
      </c>
      <c r="AH670" s="149">
        <f t="shared" si="323"/>
        <v>0</v>
      </c>
      <c r="AI670" s="149">
        <f t="shared" si="323"/>
        <v>0</v>
      </c>
      <c r="AJ670" s="149">
        <f t="shared" si="323"/>
        <v>0</v>
      </c>
      <c r="AK670" s="149">
        <f t="shared" si="323"/>
        <v>0</v>
      </c>
      <c r="AL670" s="149">
        <f t="shared" si="323"/>
        <v>0</v>
      </c>
      <c r="AM670" s="149">
        <f t="shared" si="323"/>
        <v>0</v>
      </c>
      <c r="AN670" s="149">
        <f t="shared" si="323"/>
        <v>0</v>
      </c>
      <c r="AO670" s="149">
        <f t="shared" si="323"/>
        <v>0</v>
      </c>
      <c r="AP670" s="149">
        <f t="shared" si="323"/>
        <v>0</v>
      </c>
      <c r="AQ670" s="149">
        <f t="shared" si="323"/>
        <v>0</v>
      </c>
      <c r="AR670" s="149">
        <f t="shared" si="323"/>
        <v>0</v>
      </c>
      <c r="AS670" s="149">
        <f t="shared" si="323"/>
        <v>0</v>
      </c>
      <c r="AT670" s="149">
        <f t="shared" si="323"/>
        <v>0</v>
      </c>
      <c r="AU670" s="149">
        <f t="shared" si="323"/>
        <v>0</v>
      </c>
      <c r="AV670" s="149">
        <f t="shared" si="323"/>
        <v>0</v>
      </c>
      <c r="AW670" s="149">
        <f t="shared" si="323"/>
        <v>0</v>
      </c>
      <c r="AX670" s="149">
        <f t="shared" si="323"/>
        <v>0</v>
      </c>
      <c r="AY670" s="149">
        <f t="shared" si="323"/>
        <v>0</v>
      </c>
      <c r="AZ670" s="149">
        <f t="shared" si="323"/>
        <v>0</v>
      </c>
      <c r="BA670" s="149">
        <f t="shared" si="323"/>
        <v>0</v>
      </c>
      <c r="BB670" s="149">
        <f t="shared" si="323"/>
        <v>0</v>
      </c>
      <c r="BC670" s="149">
        <f t="shared" si="323"/>
        <v>0</v>
      </c>
      <c r="BD670" s="149">
        <f t="shared" si="323"/>
        <v>0</v>
      </c>
      <c r="BE670" s="149">
        <f t="shared" si="323"/>
        <v>0</v>
      </c>
      <c r="BF670" s="149">
        <f t="shared" si="323"/>
        <v>0</v>
      </c>
      <c r="BG670" s="149">
        <f t="shared" si="323"/>
        <v>0</v>
      </c>
      <c r="BH670" s="149">
        <f t="shared" si="323"/>
        <v>0</v>
      </c>
      <c r="BI670" s="149">
        <f t="shared" si="323"/>
        <v>0</v>
      </c>
      <c r="BJ670" s="149">
        <f t="shared" si="323"/>
        <v>0</v>
      </c>
      <c r="BK670" s="149">
        <f t="shared" si="323"/>
        <v>0</v>
      </c>
      <c r="BL670" s="149">
        <f t="shared" si="323"/>
        <v>0</v>
      </c>
      <c r="BM670" s="149">
        <f t="shared" si="323"/>
        <v>0</v>
      </c>
      <c r="BN670" s="149">
        <f t="shared" si="323"/>
        <v>1</v>
      </c>
      <c r="BO670" s="149">
        <f t="shared" si="323"/>
        <v>1</v>
      </c>
    </row>
    <row r="671" spans="1:67" ht="15.75" x14ac:dyDescent="0.25">
      <c r="A671" s="112"/>
      <c r="B671" s="151" t="s">
        <v>1913</v>
      </c>
      <c r="C671" s="151" t="s">
        <v>1914</v>
      </c>
      <c r="D671" s="151" t="s">
        <v>38</v>
      </c>
      <c r="E671" s="226">
        <f>SUM(E672:E687)</f>
        <v>5328575640.9303732</v>
      </c>
      <c r="F671" s="152">
        <f>IFERROR(E671/$E$109,0)</f>
        <v>2.9517699038985597E-2</v>
      </c>
      <c r="G671" s="153">
        <v>46527</v>
      </c>
      <c r="H671" s="153">
        <v>46606</v>
      </c>
      <c r="I671" s="152">
        <f>SUMPRODUCT($F672:$F686,I672:I686)</f>
        <v>0</v>
      </c>
      <c r="J671" s="152">
        <f t="shared" ref="J671:BO671" si="324">SUMPRODUCT($F672:$F686,J672:J686)</f>
        <v>0</v>
      </c>
      <c r="K671" s="152">
        <f t="shared" si="324"/>
        <v>0</v>
      </c>
      <c r="L671" s="152">
        <f t="shared" si="324"/>
        <v>0</v>
      </c>
      <c r="M671" s="152">
        <f t="shared" si="324"/>
        <v>0</v>
      </c>
      <c r="N671" s="152">
        <f t="shared" si="324"/>
        <v>0</v>
      </c>
      <c r="O671" s="152">
        <f t="shared" si="324"/>
        <v>0</v>
      </c>
      <c r="P671" s="152">
        <f t="shared" si="324"/>
        <v>0</v>
      </c>
      <c r="Q671" s="152">
        <f t="shared" si="324"/>
        <v>0</v>
      </c>
      <c r="R671" s="152">
        <f t="shared" si="324"/>
        <v>0</v>
      </c>
      <c r="S671" s="152">
        <f t="shared" si="324"/>
        <v>0</v>
      </c>
      <c r="T671" s="152">
        <f t="shared" si="324"/>
        <v>0</v>
      </c>
      <c r="U671" s="152">
        <f t="shared" si="324"/>
        <v>0</v>
      </c>
      <c r="V671" s="152">
        <f t="shared" si="324"/>
        <v>0</v>
      </c>
      <c r="W671" s="152">
        <f t="shared" si="324"/>
        <v>0</v>
      </c>
      <c r="X671" s="152">
        <f t="shared" si="324"/>
        <v>0</v>
      </c>
      <c r="Y671" s="152">
        <f t="shared" si="324"/>
        <v>0</v>
      </c>
      <c r="Z671" s="152">
        <f t="shared" si="324"/>
        <v>0</v>
      </c>
      <c r="AA671" s="152">
        <f t="shared" si="324"/>
        <v>0</v>
      </c>
      <c r="AB671" s="152">
        <f t="shared" si="324"/>
        <v>0</v>
      </c>
      <c r="AC671" s="152">
        <f t="shared" si="324"/>
        <v>0</v>
      </c>
      <c r="AD671" s="152">
        <f t="shared" si="324"/>
        <v>0</v>
      </c>
      <c r="AE671" s="152">
        <f t="shared" si="324"/>
        <v>0</v>
      </c>
      <c r="AF671" s="152">
        <f t="shared" si="324"/>
        <v>0</v>
      </c>
      <c r="AG671" s="152">
        <f t="shared" si="324"/>
        <v>0</v>
      </c>
      <c r="AH671" s="152">
        <f t="shared" si="324"/>
        <v>0</v>
      </c>
      <c r="AI671" s="152">
        <f t="shared" si="324"/>
        <v>0</v>
      </c>
      <c r="AJ671" s="152">
        <f t="shared" si="324"/>
        <v>0</v>
      </c>
      <c r="AK671" s="152">
        <f t="shared" si="324"/>
        <v>0</v>
      </c>
      <c r="AL671" s="152">
        <f t="shared" si="324"/>
        <v>0</v>
      </c>
      <c r="AM671" s="152">
        <f t="shared" si="324"/>
        <v>0</v>
      </c>
      <c r="AN671" s="152">
        <f t="shared" si="324"/>
        <v>0</v>
      </c>
      <c r="AO671" s="152">
        <f t="shared" si="324"/>
        <v>0</v>
      </c>
      <c r="AP671" s="152">
        <f t="shared" si="324"/>
        <v>0</v>
      </c>
      <c r="AQ671" s="152">
        <f t="shared" si="324"/>
        <v>0</v>
      </c>
      <c r="AR671" s="152">
        <f t="shared" si="324"/>
        <v>0</v>
      </c>
      <c r="AS671" s="152">
        <f t="shared" si="324"/>
        <v>0</v>
      </c>
      <c r="AT671" s="152">
        <f t="shared" si="324"/>
        <v>0</v>
      </c>
      <c r="AU671" s="152">
        <f t="shared" si="324"/>
        <v>0</v>
      </c>
      <c r="AV671" s="152">
        <f t="shared" si="324"/>
        <v>0</v>
      </c>
      <c r="AW671" s="152">
        <f t="shared" si="324"/>
        <v>0</v>
      </c>
      <c r="AX671" s="152">
        <f t="shared" si="324"/>
        <v>0</v>
      </c>
      <c r="AY671" s="152">
        <f t="shared" si="324"/>
        <v>0</v>
      </c>
      <c r="AZ671" s="152">
        <f t="shared" si="324"/>
        <v>0</v>
      </c>
      <c r="BA671" s="152">
        <f t="shared" si="324"/>
        <v>0</v>
      </c>
      <c r="BB671" s="152">
        <f t="shared" si="324"/>
        <v>3.4727554685213451E-3</v>
      </c>
      <c r="BC671" s="152">
        <f t="shared" si="324"/>
        <v>2.2141012390914525E-2</v>
      </c>
      <c r="BD671" s="152">
        <f t="shared" si="324"/>
        <v>6.7736301868893817E-2</v>
      </c>
      <c r="BE671" s="152">
        <f t="shared" si="324"/>
        <v>0.10009653514722543</v>
      </c>
      <c r="BF671" s="152">
        <f t="shared" si="324"/>
        <v>0.1683139295447936</v>
      </c>
      <c r="BG671" s="152">
        <f t="shared" si="324"/>
        <v>0.24110224045752154</v>
      </c>
      <c r="BH671" s="152">
        <f t="shared" si="324"/>
        <v>0.33480748841159802</v>
      </c>
      <c r="BI671" s="152">
        <f t="shared" si="324"/>
        <v>0.41512627237223498</v>
      </c>
      <c r="BJ671" s="152">
        <f t="shared" si="324"/>
        <v>0.64611018043408852</v>
      </c>
      <c r="BK671" s="152">
        <f t="shared" si="324"/>
        <v>0.65154797553657517</v>
      </c>
      <c r="BL671" s="152">
        <f t="shared" si="324"/>
        <v>0.81300925197237361</v>
      </c>
      <c r="BM671" s="152">
        <f t="shared" si="324"/>
        <v>0.99693705496658824</v>
      </c>
      <c r="BN671" s="152">
        <f t="shared" si="324"/>
        <v>0.99999999999999978</v>
      </c>
      <c r="BO671" s="152">
        <f t="shared" si="324"/>
        <v>0.99999999999999978</v>
      </c>
    </row>
    <row r="672" spans="1:67" ht="15.75" x14ac:dyDescent="0.25">
      <c r="A672" s="112"/>
      <c r="B672" s="145" t="s">
        <v>1915</v>
      </c>
      <c r="C672" s="145" t="s">
        <v>1916</v>
      </c>
      <c r="D672" s="145" t="s">
        <v>22</v>
      </c>
      <c r="E672" s="224">
        <f>VLOOKUP(B672,'Cuadro Control'!C717:J2602,8,FALSE)</f>
        <v>83271780.884117648</v>
      </c>
      <c r="F672" s="146">
        <f t="shared" ref="F672:F687" si="325">IFERROR(E672/$E$671,0)</f>
        <v>1.5627399608346054E-2</v>
      </c>
      <c r="G672" s="147">
        <v>46527</v>
      </c>
      <c r="H672" s="147">
        <v>46535</v>
      </c>
      <c r="I672" s="146">
        <f t="shared" ref="I672:X687" si="326">IF($G672=0,0,IF(I$6&lt;$G672,0,IF(I$6&gt;$H672,1,(I$6-$G672+1)/($H672-$G672+1))))</f>
        <v>0</v>
      </c>
      <c r="J672" s="146">
        <f t="shared" si="326"/>
        <v>0</v>
      </c>
      <c r="K672" s="146">
        <f t="shared" si="326"/>
        <v>0</v>
      </c>
      <c r="L672" s="146">
        <f t="shared" si="326"/>
        <v>0</v>
      </c>
      <c r="M672" s="146">
        <f t="shared" si="326"/>
        <v>0</v>
      </c>
      <c r="N672" s="146">
        <f t="shared" si="326"/>
        <v>0</v>
      </c>
      <c r="O672" s="146">
        <f t="shared" si="326"/>
        <v>0</v>
      </c>
      <c r="P672" s="146">
        <f t="shared" si="326"/>
        <v>0</v>
      </c>
      <c r="Q672" s="146">
        <f t="shared" si="326"/>
        <v>0</v>
      </c>
      <c r="R672" s="146">
        <f t="shared" si="326"/>
        <v>0</v>
      </c>
      <c r="S672" s="146">
        <f t="shared" si="326"/>
        <v>0</v>
      </c>
      <c r="T672" s="146">
        <f t="shared" si="326"/>
        <v>0</v>
      </c>
      <c r="U672" s="146">
        <f t="shared" si="326"/>
        <v>0</v>
      </c>
      <c r="V672" s="146">
        <f t="shared" si="326"/>
        <v>0</v>
      </c>
      <c r="W672" s="146">
        <f t="shared" si="326"/>
        <v>0</v>
      </c>
      <c r="X672" s="146">
        <f t="shared" si="326"/>
        <v>0</v>
      </c>
      <c r="Y672" s="146">
        <f t="shared" ref="Y672:BD679" si="327">IF($G672=0,0,IF(Y$6&lt;$G672,0,IF(Y$6&gt;$H672,1,(Y$6-$G672+1)/($H672-$G672+1))))</f>
        <v>0</v>
      </c>
      <c r="Z672" s="146">
        <f t="shared" si="327"/>
        <v>0</v>
      </c>
      <c r="AA672" s="146">
        <f t="shared" si="327"/>
        <v>0</v>
      </c>
      <c r="AB672" s="146">
        <f t="shared" si="327"/>
        <v>0</v>
      </c>
      <c r="AC672" s="146">
        <f t="shared" si="327"/>
        <v>0</v>
      </c>
      <c r="AD672" s="146">
        <f t="shared" si="327"/>
        <v>0</v>
      </c>
      <c r="AE672" s="146">
        <f t="shared" si="327"/>
        <v>0</v>
      </c>
      <c r="AF672" s="146">
        <f t="shared" si="327"/>
        <v>0</v>
      </c>
      <c r="AG672" s="146">
        <f t="shared" si="327"/>
        <v>0</v>
      </c>
      <c r="AH672" s="146">
        <f t="shared" si="327"/>
        <v>0</v>
      </c>
      <c r="AI672" s="146">
        <f t="shared" si="327"/>
        <v>0</v>
      </c>
      <c r="AJ672" s="146">
        <f t="shared" si="327"/>
        <v>0</v>
      </c>
      <c r="AK672" s="146">
        <f t="shared" si="327"/>
        <v>0</v>
      </c>
      <c r="AL672" s="146">
        <f t="shared" si="327"/>
        <v>0</v>
      </c>
      <c r="AM672" s="146">
        <f t="shared" si="327"/>
        <v>0</v>
      </c>
      <c r="AN672" s="146">
        <f t="shared" si="327"/>
        <v>0</v>
      </c>
      <c r="AO672" s="146">
        <f t="shared" si="327"/>
        <v>0</v>
      </c>
      <c r="AP672" s="146">
        <f t="shared" si="327"/>
        <v>0</v>
      </c>
      <c r="AQ672" s="146">
        <f t="shared" si="327"/>
        <v>0</v>
      </c>
      <c r="AR672" s="146">
        <f t="shared" si="327"/>
        <v>0</v>
      </c>
      <c r="AS672" s="146">
        <f t="shared" si="327"/>
        <v>0</v>
      </c>
      <c r="AT672" s="146">
        <f t="shared" si="327"/>
        <v>0</v>
      </c>
      <c r="AU672" s="146">
        <f t="shared" si="327"/>
        <v>0</v>
      </c>
      <c r="AV672" s="146">
        <f t="shared" si="327"/>
        <v>0</v>
      </c>
      <c r="AW672" s="146">
        <f t="shared" si="327"/>
        <v>0</v>
      </c>
      <c r="AX672" s="146">
        <f t="shared" si="327"/>
        <v>0</v>
      </c>
      <c r="AY672" s="146">
        <f t="shared" si="327"/>
        <v>0</v>
      </c>
      <c r="AZ672" s="146">
        <f t="shared" si="327"/>
        <v>0</v>
      </c>
      <c r="BA672" s="146">
        <f t="shared" si="327"/>
        <v>0</v>
      </c>
      <c r="BB672" s="146">
        <f t="shared" si="327"/>
        <v>0.22222222222222221</v>
      </c>
      <c r="BC672" s="146">
        <f t="shared" si="327"/>
        <v>1</v>
      </c>
      <c r="BD672" s="146">
        <f t="shared" si="327"/>
        <v>1</v>
      </c>
      <c r="BE672" s="146">
        <f t="shared" ref="BE672:BO678" si="328">IF($G672=0,0,IF(BE$6&lt;$G672,0,IF(BE$6&gt;$H672,1,(BE$6-$G672+1)/($H672-$G672+1))))</f>
        <v>1</v>
      </c>
      <c r="BF672" s="146">
        <f t="shared" si="328"/>
        <v>1</v>
      </c>
      <c r="BG672" s="146">
        <f t="shared" si="328"/>
        <v>1</v>
      </c>
      <c r="BH672" s="146">
        <f t="shared" si="328"/>
        <v>1</v>
      </c>
      <c r="BI672" s="146">
        <f t="shared" si="328"/>
        <v>1</v>
      </c>
      <c r="BJ672" s="146">
        <f t="shared" si="328"/>
        <v>1</v>
      </c>
      <c r="BK672" s="146">
        <f t="shared" si="328"/>
        <v>1</v>
      </c>
      <c r="BL672" s="146">
        <f t="shared" si="328"/>
        <v>1</v>
      </c>
      <c r="BM672" s="146">
        <f t="shared" si="328"/>
        <v>1</v>
      </c>
      <c r="BN672" s="146">
        <f t="shared" si="328"/>
        <v>1</v>
      </c>
      <c r="BO672" s="146">
        <f t="shared" si="328"/>
        <v>1</v>
      </c>
    </row>
    <row r="673" spans="1:67" ht="15.75" x14ac:dyDescent="0.25">
      <c r="A673" s="112"/>
      <c r="B673" s="145" t="s">
        <v>1917</v>
      </c>
      <c r="C673" s="145" t="s">
        <v>1918</v>
      </c>
      <c r="D673" s="145" t="s">
        <v>9</v>
      </c>
      <c r="E673" s="224">
        <f>VLOOKUP(B673,'Cuadro Control'!C718:J2603,8,FALSE)</f>
        <v>312374505.66882348</v>
      </c>
      <c r="F673" s="146">
        <f t="shared" si="325"/>
        <v>5.8622515043116226E-2</v>
      </c>
      <c r="G673" s="147">
        <v>46535</v>
      </c>
      <c r="H673" s="147">
        <v>46543</v>
      </c>
      <c r="I673" s="146">
        <f t="shared" si="326"/>
        <v>0</v>
      </c>
      <c r="J673" s="146">
        <f t="shared" si="326"/>
        <v>0</v>
      </c>
      <c r="K673" s="146">
        <f t="shared" si="326"/>
        <v>0</v>
      </c>
      <c r="L673" s="146">
        <f t="shared" si="326"/>
        <v>0</v>
      </c>
      <c r="M673" s="146">
        <f t="shared" si="326"/>
        <v>0</v>
      </c>
      <c r="N673" s="146">
        <f t="shared" si="326"/>
        <v>0</v>
      </c>
      <c r="O673" s="146">
        <f t="shared" si="326"/>
        <v>0</v>
      </c>
      <c r="P673" s="146">
        <f t="shared" si="326"/>
        <v>0</v>
      </c>
      <c r="Q673" s="146">
        <f t="shared" si="326"/>
        <v>0</v>
      </c>
      <c r="R673" s="146">
        <f t="shared" si="326"/>
        <v>0</v>
      </c>
      <c r="S673" s="146">
        <f t="shared" si="326"/>
        <v>0</v>
      </c>
      <c r="T673" s="146">
        <f t="shared" si="326"/>
        <v>0</v>
      </c>
      <c r="U673" s="146">
        <f t="shared" si="326"/>
        <v>0</v>
      </c>
      <c r="V673" s="146">
        <f t="shared" si="326"/>
        <v>0</v>
      </c>
      <c r="W673" s="146">
        <f t="shared" si="326"/>
        <v>0</v>
      </c>
      <c r="X673" s="146">
        <f t="shared" si="326"/>
        <v>0</v>
      </c>
      <c r="Y673" s="146">
        <f t="shared" si="327"/>
        <v>0</v>
      </c>
      <c r="Z673" s="146">
        <f t="shared" si="327"/>
        <v>0</v>
      </c>
      <c r="AA673" s="146">
        <f t="shared" si="327"/>
        <v>0</v>
      </c>
      <c r="AB673" s="146">
        <f t="shared" si="327"/>
        <v>0</v>
      </c>
      <c r="AC673" s="146">
        <f t="shared" si="327"/>
        <v>0</v>
      </c>
      <c r="AD673" s="146">
        <f t="shared" si="327"/>
        <v>0</v>
      </c>
      <c r="AE673" s="146">
        <f t="shared" si="327"/>
        <v>0</v>
      </c>
      <c r="AF673" s="146">
        <f t="shared" si="327"/>
        <v>0</v>
      </c>
      <c r="AG673" s="146">
        <f t="shared" si="327"/>
        <v>0</v>
      </c>
      <c r="AH673" s="146">
        <f t="shared" si="327"/>
        <v>0</v>
      </c>
      <c r="AI673" s="146">
        <f t="shared" si="327"/>
        <v>0</v>
      </c>
      <c r="AJ673" s="146">
        <f t="shared" si="327"/>
        <v>0</v>
      </c>
      <c r="AK673" s="146">
        <f t="shared" si="327"/>
        <v>0</v>
      </c>
      <c r="AL673" s="146">
        <f t="shared" si="327"/>
        <v>0</v>
      </c>
      <c r="AM673" s="146">
        <f t="shared" si="327"/>
        <v>0</v>
      </c>
      <c r="AN673" s="146">
        <f t="shared" si="327"/>
        <v>0</v>
      </c>
      <c r="AO673" s="146">
        <f t="shared" si="327"/>
        <v>0</v>
      </c>
      <c r="AP673" s="146">
        <f t="shared" si="327"/>
        <v>0</v>
      </c>
      <c r="AQ673" s="146">
        <f t="shared" si="327"/>
        <v>0</v>
      </c>
      <c r="AR673" s="146">
        <f t="shared" si="327"/>
        <v>0</v>
      </c>
      <c r="AS673" s="146">
        <f t="shared" si="327"/>
        <v>0</v>
      </c>
      <c r="AT673" s="146">
        <f t="shared" si="327"/>
        <v>0</v>
      </c>
      <c r="AU673" s="146">
        <f t="shared" si="327"/>
        <v>0</v>
      </c>
      <c r="AV673" s="146">
        <f t="shared" si="327"/>
        <v>0</v>
      </c>
      <c r="AW673" s="146">
        <f t="shared" si="327"/>
        <v>0</v>
      </c>
      <c r="AX673" s="146">
        <f t="shared" si="327"/>
        <v>0</v>
      </c>
      <c r="AY673" s="146">
        <f t="shared" si="327"/>
        <v>0</v>
      </c>
      <c r="AZ673" s="146">
        <f t="shared" si="327"/>
        <v>0</v>
      </c>
      <c r="BA673" s="146">
        <f t="shared" si="327"/>
        <v>0</v>
      </c>
      <c r="BB673" s="146">
        <f t="shared" si="327"/>
        <v>0</v>
      </c>
      <c r="BC673" s="146">
        <f t="shared" si="327"/>
        <v>0.1111111111111111</v>
      </c>
      <c r="BD673" s="146">
        <f t="shared" si="327"/>
        <v>0.88888888888888884</v>
      </c>
      <c r="BE673" s="146">
        <f t="shared" si="328"/>
        <v>1</v>
      </c>
      <c r="BF673" s="146">
        <f t="shared" si="328"/>
        <v>1</v>
      </c>
      <c r="BG673" s="146">
        <f t="shared" si="328"/>
        <v>1</v>
      </c>
      <c r="BH673" s="146">
        <f t="shared" si="328"/>
        <v>1</v>
      </c>
      <c r="BI673" s="146">
        <f t="shared" si="328"/>
        <v>1</v>
      </c>
      <c r="BJ673" s="146">
        <f t="shared" si="328"/>
        <v>1</v>
      </c>
      <c r="BK673" s="146">
        <f t="shared" si="328"/>
        <v>1</v>
      </c>
      <c r="BL673" s="146">
        <f t="shared" si="328"/>
        <v>1</v>
      </c>
      <c r="BM673" s="146">
        <f t="shared" si="328"/>
        <v>1</v>
      </c>
      <c r="BN673" s="146">
        <f t="shared" si="328"/>
        <v>1</v>
      </c>
      <c r="BO673" s="146">
        <f t="shared" si="328"/>
        <v>1</v>
      </c>
    </row>
    <row r="674" spans="1:67" ht="15.75" x14ac:dyDescent="0.25">
      <c r="A674" s="112"/>
      <c r="B674" s="142" t="s">
        <v>1919</v>
      </c>
      <c r="C674" s="142" t="s">
        <v>1920</v>
      </c>
      <c r="D674" s="142" t="s">
        <v>6</v>
      </c>
      <c r="E674" s="223">
        <f>VLOOKUP(B674,'Cuadro Control'!C719:J2604,8,FALSE)</f>
        <v>9527825.6870364472</v>
      </c>
      <c r="F674" s="143">
        <f t="shared" si="325"/>
        <v>1.7880623883520365E-3</v>
      </c>
      <c r="G674" s="144">
        <v>46543</v>
      </c>
      <c r="H674" s="144">
        <v>46548</v>
      </c>
      <c r="I674" s="143">
        <f t="shared" si="326"/>
        <v>0</v>
      </c>
      <c r="J674" s="143">
        <f t="shared" si="326"/>
        <v>0</v>
      </c>
      <c r="K674" s="143">
        <f t="shared" si="326"/>
        <v>0</v>
      </c>
      <c r="L674" s="143">
        <f t="shared" si="326"/>
        <v>0</v>
      </c>
      <c r="M674" s="143">
        <f t="shared" si="326"/>
        <v>0</v>
      </c>
      <c r="N674" s="143">
        <f t="shared" si="326"/>
        <v>0</v>
      </c>
      <c r="O674" s="143">
        <f t="shared" si="326"/>
        <v>0</v>
      </c>
      <c r="P674" s="143">
        <f t="shared" si="326"/>
        <v>0</v>
      </c>
      <c r="Q674" s="143">
        <f t="shared" si="326"/>
        <v>0</v>
      </c>
      <c r="R674" s="143">
        <f t="shared" si="326"/>
        <v>0</v>
      </c>
      <c r="S674" s="143">
        <f t="shared" si="326"/>
        <v>0</v>
      </c>
      <c r="T674" s="143">
        <f t="shared" si="326"/>
        <v>0</v>
      </c>
      <c r="U674" s="143">
        <f t="shared" si="326"/>
        <v>0</v>
      </c>
      <c r="V674" s="143">
        <f t="shared" si="326"/>
        <v>0</v>
      </c>
      <c r="W674" s="143">
        <f t="shared" si="326"/>
        <v>0</v>
      </c>
      <c r="X674" s="143">
        <f t="shared" si="326"/>
        <v>0</v>
      </c>
      <c r="Y674" s="143">
        <f t="shared" si="327"/>
        <v>0</v>
      </c>
      <c r="Z674" s="143">
        <f t="shared" si="327"/>
        <v>0</v>
      </c>
      <c r="AA674" s="143">
        <f t="shared" si="327"/>
        <v>0</v>
      </c>
      <c r="AB674" s="143">
        <f t="shared" si="327"/>
        <v>0</v>
      </c>
      <c r="AC674" s="143">
        <f t="shared" si="327"/>
        <v>0</v>
      </c>
      <c r="AD674" s="143">
        <f t="shared" si="327"/>
        <v>0</v>
      </c>
      <c r="AE674" s="143">
        <f t="shared" si="327"/>
        <v>0</v>
      </c>
      <c r="AF674" s="143">
        <f t="shared" si="327"/>
        <v>0</v>
      </c>
      <c r="AG674" s="143">
        <f t="shared" si="327"/>
        <v>0</v>
      </c>
      <c r="AH674" s="143">
        <f t="shared" si="327"/>
        <v>0</v>
      </c>
      <c r="AI674" s="143">
        <f t="shared" si="327"/>
        <v>0</v>
      </c>
      <c r="AJ674" s="143">
        <f t="shared" si="327"/>
        <v>0</v>
      </c>
      <c r="AK674" s="143">
        <f t="shared" si="327"/>
        <v>0</v>
      </c>
      <c r="AL674" s="143">
        <f t="shared" si="327"/>
        <v>0</v>
      </c>
      <c r="AM674" s="143">
        <f t="shared" si="327"/>
        <v>0</v>
      </c>
      <c r="AN674" s="143">
        <f t="shared" si="327"/>
        <v>0</v>
      </c>
      <c r="AO674" s="143">
        <f t="shared" si="327"/>
        <v>0</v>
      </c>
      <c r="AP674" s="143">
        <f t="shared" si="327"/>
        <v>0</v>
      </c>
      <c r="AQ674" s="143">
        <f t="shared" si="327"/>
        <v>0</v>
      </c>
      <c r="AR674" s="143">
        <f t="shared" si="327"/>
        <v>0</v>
      </c>
      <c r="AS674" s="143">
        <f t="shared" si="327"/>
        <v>0</v>
      </c>
      <c r="AT674" s="143">
        <f t="shared" si="327"/>
        <v>0</v>
      </c>
      <c r="AU674" s="143">
        <f t="shared" si="327"/>
        <v>0</v>
      </c>
      <c r="AV674" s="143">
        <f t="shared" si="327"/>
        <v>0</v>
      </c>
      <c r="AW674" s="143">
        <f t="shared" si="327"/>
        <v>0</v>
      </c>
      <c r="AX674" s="143">
        <f t="shared" si="327"/>
        <v>0</v>
      </c>
      <c r="AY674" s="143">
        <f t="shared" si="327"/>
        <v>0</v>
      </c>
      <c r="AZ674" s="143">
        <f t="shared" si="327"/>
        <v>0</v>
      </c>
      <c r="BA674" s="143">
        <f t="shared" si="327"/>
        <v>0</v>
      </c>
      <c r="BB674" s="143">
        <f t="shared" si="327"/>
        <v>0</v>
      </c>
      <c r="BC674" s="143">
        <f t="shared" si="327"/>
        <v>0</v>
      </c>
      <c r="BD674" s="143">
        <f t="shared" si="327"/>
        <v>0</v>
      </c>
      <c r="BE674" s="143">
        <f t="shared" si="328"/>
        <v>1</v>
      </c>
      <c r="BF674" s="143">
        <f t="shared" si="328"/>
        <v>1</v>
      </c>
      <c r="BG674" s="143">
        <f t="shared" si="328"/>
        <v>1</v>
      </c>
      <c r="BH674" s="143">
        <f t="shared" si="328"/>
        <v>1</v>
      </c>
      <c r="BI674" s="143">
        <f t="shared" si="328"/>
        <v>1</v>
      </c>
      <c r="BJ674" s="143">
        <f t="shared" si="328"/>
        <v>1</v>
      </c>
      <c r="BK674" s="143">
        <f t="shared" si="328"/>
        <v>1</v>
      </c>
      <c r="BL674" s="143">
        <f t="shared" si="328"/>
        <v>1</v>
      </c>
      <c r="BM674" s="143">
        <f t="shared" si="328"/>
        <v>1</v>
      </c>
      <c r="BN674" s="143">
        <f t="shared" si="328"/>
        <v>1</v>
      </c>
      <c r="BO674" s="143">
        <f t="shared" si="328"/>
        <v>1</v>
      </c>
    </row>
    <row r="675" spans="1:67" ht="15.75" x14ac:dyDescent="0.25">
      <c r="A675" s="112"/>
      <c r="B675" s="145" t="s">
        <v>1921</v>
      </c>
      <c r="C675" s="145" t="s">
        <v>1922</v>
      </c>
      <c r="D675" s="145" t="s">
        <v>19</v>
      </c>
      <c r="E675" s="224">
        <f>VLOOKUP(B675,'Cuadro Control'!C720:J2605,8,FALSE)</f>
        <v>320494616.71764702</v>
      </c>
      <c r="F675" s="146">
        <f t="shared" si="325"/>
        <v>6.0146395268527789E-2</v>
      </c>
      <c r="G675" s="147">
        <v>46548</v>
      </c>
      <c r="H675" s="147">
        <v>46552</v>
      </c>
      <c r="I675" s="146">
        <f t="shared" si="326"/>
        <v>0</v>
      </c>
      <c r="J675" s="146">
        <f t="shared" si="326"/>
        <v>0</v>
      </c>
      <c r="K675" s="146">
        <f t="shared" si="326"/>
        <v>0</v>
      </c>
      <c r="L675" s="146">
        <f t="shared" si="326"/>
        <v>0</v>
      </c>
      <c r="M675" s="146">
        <f t="shared" si="326"/>
        <v>0</v>
      </c>
      <c r="N675" s="146">
        <f t="shared" si="326"/>
        <v>0</v>
      </c>
      <c r="O675" s="146">
        <f t="shared" si="326"/>
        <v>0</v>
      </c>
      <c r="P675" s="146">
        <f t="shared" si="326"/>
        <v>0</v>
      </c>
      <c r="Q675" s="146">
        <f t="shared" si="326"/>
        <v>0</v>
      </c>
      <c r="R675" s="146">
        <f t="shared" si="326"/>
        <v>0</v>
      </c>
      <c r="S675" s="146">
        <f t="shared" si="326"/>
        <v>0</v>
      </c>
      <c r="T675" s="146">
        <f t="shared" si="326"/>
        <v>0</v>
      </c>
      <c r="U675" s="146">
        <f t="shared" si="326"/>
        <v>0</v>
      </c>
      <c r="V675" s="146">
        <f t="shared" si="326"/>
        <v>0</v>
      </c>
      <c r="W675" s="146">
        <f t="shared" si="326"/>
        <v>0</v>
      </c>
      <c r="X675" s="146">
        <f t="shared" si="326"/>
        <v>0</v>
      </c>
      <c r="Y675" s="146">
        <f t="shared" si="327"/>
        <v>0</v>
      </c>
      <c r="Z675" s="146">
        <f t="shared" si="327"/>
        <v>0</v>
      </c>
      <c r="AA675" s="146">
        <f t="shared" si="327"/>
        <v>0</v>
      </c>
      <c r="AB675" s="146">
        <f t="shared" si="327"/>
        <v>0</v>
      </c>
      <c r="AC675" s="146">
        <f t="shared" si="327"/>
        <v>0</v>
      </c>
      <c r="AD675" s="146">
        <f t="shared" si="327"/>
        <v>0</v>
      </c>
      <c r="AE675" s="146">
        <f t="shared" si="327"/>
        <v>0</v>
      </c>
      <c r="AF675" s="146">
        <f t="shared" si="327"/>
        <v>0</v>
      </c>
      <c r="AG675" s="146">
        <f t="shared" si="327"/>
        <v>0</v>
      </c>
      <c r="AH675" s="146">
        <f t="shared" si="327"/>
        <v>0</v>
      </c>
      <c r="AI675" s="146">
        <f t="shared" si="327"/>
        <v>0</v>
      </c>
      <c r="AJ675" s="146">
        <f t="shared" si="327"/>
        <v>0</v>
      </c>
      <c r="AK675" s="146">
        <f t="shared" si="327"/>
        <v>0</v>
      </c>
      <c r="AL675" s="146">
        <f t="shared" si="327"/>
        <v>0</v>
      </c>
      <c r="AM675" s="146">
        <f t="shared" si="327"/>
        <v>0</v>
      </c>
      <c r="AN675" s="146">
        <f t="shared" si="327"/>
        <v>0</v>
      </c>
      <c r="AO675" s="146">
        <f t="shared" si="327"/>
        <v>0</v>
      </c>
      <c r="AP675" s="146">
        <f t="shared" si="327"/>
        <v>0</v>
      </c>
      <c r="AQ675" s="146">
        <f t="shared" si="327"/>
        <v>0</v>
      </c>
      <c r="AR675" s="146">
        <f t="shared" si="327"/>
        <v>0</v>
      </c>
      <c r="AS675" s="146">
        <f t="shared" si="327"/>
        <v>0</v>
      </c>
      <c r="AT675" s="146">
        <f t="shared" si="327"/>
        <v>0</v>
      </c>
      <c r="AU675" s="146">
        <f t="shared" si="327"/>
        <v>0</v>
      </c>
      <c r="AV675" s="146">
        <f t="shared" si="327"/>
        <v>0</v>
      </c>
      <c r="AW675" s="146">
        <f t="shared" si="327"/>
        <v>0</v>
      </c>
      <c r="AX675" s="146">
        <f t="shared" si="327"/>
        <v>0</v>
      </c>
      <c r="AY675" s="146">
        <f t="shared" si="327"/>
        <v>0</v>
      </c>
      <c r="AZ675" s="146">
        <f t="shared" si="327"/>
        <v>0</v>
      </c>
      <c r="BA675" s="146">
        <f t="shared" si="327"/>
        <v>0</v>
      </c>
      <c r="BB675" s="146">
        <f t="shared" si="327"/>
        <v>0</v>
      </c>
      <c r="BC675" s="146">
        <f t="shared" si="327"/>
        <v>0</v>
      </c>
      <c r="BD675" s="146">
        <f t="shared" si="327"/>
        <v>0</v>
      </c>
      <c r="BE675" s="146">
        <f t="shared" si="328"/>
        <v>0.4</v>
      </c>
      <c r="BF675" s="146">
        <f t="shared" si="328"/>
        <v>1</v>
      </c>
      <c r="BG675" s="146">
        <f t="shared" si="328"/>
        <v>1</v>
      </c>
      <c r="BH675" s="146">
        <f t="shared" si="328"/>
        <v>1</v>
      </c>
      <c r="BI675" s="146">
        <f t="shared" si="328"/>
        <v>1</v>
      </c>
      <c r="BJ675" s="146">
        <f t="shared" si="328"/>
        <v>1</v>
      </c>
      <c r="BK675" s="146">
        <f t="shared" si="328"/>
        <v>1</v>
      </c>
      <c r="BL675" s="146">
        <f t="shared" si="328"/>
        <v>1</v>
      </c>
      <c r="BM675" s="146">
        <f t="shared" si="328"/>
        <v>1</v>
      </c>
      <c r="BN675" s="146">
        <f t="shared" si="328"/>
        <v>1</v>
      </c>
      <c r="BO675" s="146">
        <f t="shared" si="328"/>
        <v>1</v>
      </c>
    </row>
    <row r="676" spans="1:67" ht="15.75" x14ac:dyDescent="0.25">
      <c r="A676" s="112"/>
      <c r="B676" s="145" t="s">
        <v>1923</v>
      </c>
      <c r="C676" s="145" t="s">
        <v>1924</v>
      </c>
      <c r="D676" s="145" t="s">
        <v>8</v>
      </c>
      <c r="E676" s="224">
        <f>VLOOKUP(B676,'Cuadro Control'!C721:J2606,8,FALSE)</f>
        <v>94303618.549411759</v>
      </c>
      <c r="F676" s="146">
        <f t="shared" si="325"/>
        <v>1.7697716032224003E-2</v>
      </c>
      <c r="G676" s="147">
        <v>46552</v>
      </c>
      <c r="H676" s="147">
        <v>46554</v>
      </c>
      <c r="I676" s="146">
        <f t="shared" si="326"/>
        <v>0</v>
      </c>
      <c r="J676" s="146">
        <f t="shared" si="326"/>
        <v>0</v>
      </c>
      <c r="K676" s="146">
        <f t="shared" si="326"/>
        <v>0</v>
      </c>
      <c r="L676" s="146">
        <f t="shared" si="326"/>
        <v>0</v>
      </c>
      <c r="M676" s="146">
        <f t="shared" si="326"/>
        <v>0</v>
      </c>
      <c r="N676" s="146">
        <f t="shared" si="326"/>
        <v>0</v>
      </c>
      <c r="O676" s="146">
        <f t="shared" si="326"/>
        <v>0</v>
      </c>
      <c r="P676" s="146">
        <f t="shared" si="326"/>
        <v>0</v>
      </c>
      <c r="Q676" s="146">
        <f t="shared" si="326"/>
        <v>0</v>
      </c>
      <c r="R676" s="146">
        <f t="shared" si="326"/>
        <v>0</v>
      </c>
      <c r="S676" s="146">
        <f t="shared" si="326"/>
        <v>0</v>
      </c>
      <c r="T676" s="146">
        <f t="shared" si="326"/>
        <v>0</v>
      </c>
      <c r="U676" s="146">
        <f t="shared" si="326"/>
        <v>0</v>
      </c>
      <c r="V676" s="146">
        <f t="shared" si="326"/>
        <v>0</v>
      </c>
      <c r="W676" s="146">
        <f t="shared" si="326"/>
        <v>0</v>
      </c>
      <c r="X676" s="146">
        <f t="shared" si="326"/>
        <v>0</v>
      </c>
      <c r="Y676" s="146">
        <f t="shared" si="327"/>
        <v>0</v>
      </c>
      <c r="Z676" s="146">
        <f t="shared" si="327"/>
        <v>0</v>
      </c>
      <c r="AA676" s="146">
        <f t="shared" si="327"/>
        <v>0</v>
      </c>
      <c r="AB676" s="146">
        <f t="shared" si="327"/>
        <v>0</v>
      </c>
      <c r="AC676" s="146">
        <f t="shared" si="327"/>
        <v>0</v>
      </c>
      <c r="AD676" s="146">
        <f t="shared" si="327"/>
        <v>0</v>
      </c>
      <c r="AE676" s="146">
        <f t="shared" si="327"/>
        <v>0</v>
      </c>
      <c r="AF676" s="146">
        <f t="shared" si="327"/>
        <v>0</v>
      </c>
      <c r="AG676" s="146">
        <f t="shared" si="327"/>
        <v>0</v>
      </c>
      <c r="AH676" s="146">
        <f t="shared" si="327"/>
        <v>0</v>
      </c>
      <c r="AI676" s="146">
        <f t="shared" si="327"/>
        <v>0</v>
      </c>
      <c r="AJ676" s="146">
        <f t="shared" si="327"/>
        <v>0</v>
      </c>
      <c r="AK676" s="146">
        <f t="shared" si="327"/>
        <v>0</v>
      </c>
      <c r="AL676" s="146">
        <f t="shared" si="327"/>
        <v>0</v>
      </c>
      <c r="AM676" s="146">
        <f t="shared" si="327"/>
        <v>0</v>
      </c>
      <c r="AN676" s="146">
        <f t="shared" si="327"/>
        <v>0</v>
      </c>
      <c r="AO676" s="146">
        <f t="shared" si="327"/>
        <v>0</v>
      </c>
      <c r="AP676" s="146">
        <f t="shared" si="327"/>
        <v>0</v>
      </c>
      <c r="AQ676" s="146">
        <f t="shared" si="327"/>
        <v>0</v>
      </c>
      <c r="AR676" s="146">
        <f t="shared" si="327"/>
        <v>0</v>
      </c>
      <c r="AS676" s="146">
        <f t="shared" si="327"/>
        <v>0</v>
      </c>
      <c r="AT676" s="146">
        <f t="shared" si="327"/>
        <v>0</v>
      </c>
      <c r="AU676" s="146">
        <f t="shared" si="327"/>
        <v>0</v>
      </c>
      <c r="AV676" s="146">
        <f t="shared" si="327"/>
        <v>0</v>
      </c>
      <c r="AW676" s="146">
        <f t="shared" si="327"/>
        <v>0</v>
      </c>
      <c r="AX676" s="146">
        <f t="shared" si="327"/>
        <v>0</v>
      </c>
      <c r="AY676" s="146">
        <f t="shared" si="327"/>
        <v>0</v>
      </c>
      <c r="AZ676" s="146">
        <f t="shared" si="327"/>
        <v>0</v>
      </c>
      <c r="BA676" s="146">
        <f t="shared" si="327"/>
        <v>0</v>
      </c>
      <c r="BB676" s="146">
        <f t="shared" si="327"/>
        <v>0</v>
      </c>
      <c r="BC676" s="146">
        <f t="shared" si="327"/>
        <v>0</v>
      </c>
      <c r="BD676" s="146">
        <f t="shared" si="327"/>
        <v>0</v>
      </c>
      <c r="BE676" s="146">
        <f t="shared" si="328"/>
        <v>0</v>
      </c>
      <c r="BF676" s="146">
        <f t="shared" si="328"/>
        <v>1</v>
      </c>
      <c r="BG676" s="146">
        <f t="shared" si="328"/>
        <v>1</v>
      </c>
      <c r="BH676" s="146">
        <f t="shared" si="328"/>
        <v>1</v>
      </c>
      <c r="BI676" s="146">
        <f t="shared" si="328"/>
        <v>1</v>
      </c>
      <c r="BJ676" s="146">
        <f t="shared" si="328"/>
        <v>1</v>
      </c>
      <c r="BK676" s="146">
        <f t="shared" si="328"/>
        <v>1</v>
      </c>
      <c r="BL676" s="146">
        <f t="shared" si="328"/>
        <v>1</v>
      </c>
      <c r="BM676" s="146">
        <f t="shared" si="328"/>
        <v>1</v>
      </c>
      <c r="BN676" s="146">
        <f t="shared" si="328"/>
        <v>1</v>
      </c>
      <c r="BO676" s="146">
        <f t="shared" si="328"/>
        <v>1</v>
      </c>
    </row>
    <row r="677" spans="1:67" ht="15.75" x14ac:dyDescent="0.25">
      <c r="A677" s="112"/>
      <c r="B677" s="145" t="s">
        <v>1925</v>
      </c>
      <c r="C677" s="145" t="s">
        <v>1926</v>
      </c>
      <c r="D677" s="145" t="s">
        <v>26</v>
      </c>
      <c r="E677" s="224">
        <f>VLOOKUP(B677,'Cuadro Control'!C723:J2607,8,FALSE)</f>
        <v>179436034.15411764</v>
      </c>
      <c r="F677" s="146">
        <f t="shared" si="325"/>
        <v>3.3674296143197467E-2</v>
      </c>
      <c r="G677" s="147">
        <v>46554</v>
      </c>
      <c r="H677" s="147">
        <v>46560</v>
      </c>
      <c r="I677" s="146">
        <f t="shared" si="326"/>
        <v>0</v>
      </c>
      <c r="J677" s="146">
        <f t="shared" si="326"/>
        <v>0</v>
      </c>
      <c r="K677" s="146">
        <f t="shared" si="326"/>
        <v>0</v>
      </c>
      <c r="L677" s="146">
        <f t="shared" si="326"/>
        <v>0</v>
      </c>
      <c r="M677" s="146">
        <f t="shared" si="326"/>
        <v>0</v>
      </c>
      <c r="N677" s="146">
        <f t="shared" si="326"/>
        <v>0</v>
      </c>
      <c r="O677" s="146">
        <f t="shared" si="326"/>
        <v>0</v>
      </c>
      <c r="P677" s="146">
        <f t="shared" si="326"/>
        <v>0</v>
      </c>
      <c r="Q677" s="146">
        <f t="shared" si="326"/>
        <v>0</v>
      </c>
      <c r="R677" s="146">
        <f t="shared" si="326"/>
        <v>0</v>
      </c>
      <c r="S677" s="146">
        <f t="shared" si="326"/>
        <v>0</v>
      </c>
      <c r="T677" s="146">
        <f t="shared" si="326"/>
        <v>0</v>
      </c>
      <c r="U677" s="146">
        <f t="shared" si="326"/>
        <v>0</v>
      </c>
      <c r="V677" s="146">
        <f t="shared" si="326"/>
        <v>0</v>
      </c>
      <c r="W677" s="146">
        <f t="shared" si="326"/>
        <v>0</v>
      </c>
      <c r="X677" s="146">
        <f t="shared" si="326"/>
        <v>0</v>
      </c>
      <c r="Y677" s="146">
        <f t="shared" si="327"/>
        <v>0</v>
      </c>
      <c r="Z677" s="146">
        <f t="shared" si="327"/>
        <v>0</v>
      </c>
      <c r="AA677" s="146">
        <f t="shared" si="327"/>
        <v>0</v>
      </c>
      <c r="AB677" s="146">
        <f t="shared" si="327"/>
        <v>0</v>
      </c>
      <c r="AC677" s="146">
        <f t="shared" si="327"/>
        <v>0</v>
      </c>
      <c r="AD677" s="146">
        <f t="shared" si="327"/>
        <v>0</v>
      </c>
      <c r="AE677" s="146">
        <f t="shared" si="327"/>
        <v>0</v>
      </c>
      <c r="AF677" s="146">
        <f t="shared" si="327"/>
        <v>0</v>
      </c>
      <c r="AG677" s="146">
        <f t="shared" si="327"/>
        <v>0</v>
      </c>
      <c r="AH677" s="146">
        <f t="shared" si="327"/>
        <v>0</v>
      </c>
      <c r="AI677" s="146">
        <f t="shared" si="327"/>
        <v>0</v>
      </c>
      <c r="AJ677" s="146">
        <f t="shared" si="327"/>
        <v>0</v>
      </c>
      <c r="AK677" s="146">
        <f t="shared" si="327"/>
        <v>0</v>
      </c>
      <c r="AL677" s="146">
        <f t="shared" si="327"/>
        <v>0</v>
      </c>
      <c r="AM677" s="146">
        <f t="shared" si="327"/>
        <v>0</v>
      </c>
      <c r="AN677" s="146">
        <f t="shared" si="327"/>
        <v>0</v>
      </c>
      <c r="AO677" s="146">
        <f t="shared" si="327"/>
        <v>0</v>
      </c>
      <c r="AP677" s="146">
        <f t="shared" si="327"/>
        <v>0</v>
      </c>
      <c r="AQ677" s="146">
        <f t="shared" si="327"/>
        <v>0</v>
      </c>
      <c r="AR677" s="146">
        <f t="shared" si="327"/>
        <v>0</v>
      </c>
      <c r="AS677" s="146">
        <f t="shared" si="327"/>
        <v>0</v>
      </c>
      <c r="AT677" s="146">
        <f t="shared" si="327"/>
        <v>0</v>
      </c>
      <c r="AU677" s="146">
        <f t="shared" si="327"/>
        <v>0</v>
      </c>
      <c r="AV677" s="146">
        <f t="shared" si="327"/>
        <v>0</v>
      </c>
      <c r="AW677" s="146">
        <f t="shared" si="327"/>
        <v>0</v>
      </c>
      <c r="AX677" s="146">
        <f t="shared" si="327"/>
        <v>0</v>
      </c>
      <c r="AY677" s="146">
        <f t="shared" si="327"/>
        <v>0</v>
      </c>
      <c r="AZ677" s="146">
        <f t="shared" si="327"/>
        <v>0</v>
      </c>
      <c r="BA677" s="146">
        <f t="shared" si="327"/>
        <v>0</v>
      </c>
      <c r="BB677" s="146">
        <f t="shared" si="327"/>
        <v>0</v>
      </c>
      <c r="BC677" s="146">
        <f t="shared" si="327"/>
        <v>0</v>
      </c>
      <c r="BD677" s="146">
        <f t="shared" si="327"/>
        <v>0</v>
      </c>
      <c r="BE677" s="146">
        <f t="shared" si="328"/>
        <v>0</v>
      </c>
      <c r="BF677" s="146">
        <f t="shared" si="328"/>
        <v>0.42857142857142855</v>
      </c>
      <c r="BG677" s="146">
        <f t="shared" si="328"/>
        <v>1</v>
      </c>
      <c r="BH677" s="146">
        <f t="shared" si="328"/>
        <v>1</v>
      </c>
      <c r="BI677" s="146">
        <f t="shared" si="328"/>
        <v>1</v>
      </c>
      <c r="BJ677" s="146">
        <f t="shared" si="328"/>
        <v>1</v>
      </c>
      <c r="BK677" s="146">
        <f t="shared" si="328"/>
        <v>1</v>
      </c>
      <c r="BL677" s="146">
        <f t="shared" si="328"/>
        <v>1</v>
      </c>
      <c r="BM677" s="146">
        <f t="shared" si="328"/>
        <v>1</v>
      </c>
      <c r="BN677" s="146">
        <f t="shared" si="328"/>
        <v>1</v>
      </c>
      <c r="BO677" s="146">
        <f t="shared" si="328"/>
        <v>1</v>
      </c>
    </row>
    <row r="678" spans="1:67" ht="15.75" x14ac:dyDescent="0.25">
      <c r="A678" s="112"/>
      <c r="B678" s="145" t="s">
        <v>1927</v>
      </c>
      <c r="C678" s="145" t="s">
        <v>1928</v>
      </c>
      <c r="D678" s="145" t="s">
        <v>730</v>
      </c>
      <c r="E678" s="224">
        <f>VLOOKUP(B678,'Cuadro Control'!C724:J2608,8,FALSE)</f>
        <v>1212623361.2117648</v>
      </c>
      <c r="F678" s="146">
        <f t="shared" si="325"/>
        <v>0.22756988788847143</v>
      </c>
      <c r="G678" s="147">
        <v>46560</v>
      </c>
      <c r="H678" s="147">
        <v>46576</v>
      </c>
      <c r="I678" s="146">
        <f t="shared" si="326"/>
        <v>0</v>
      </c>
      <c r="J678" s="146">
        <f t="shared" si="326"/>
        <v>0</v>
      </c>
      <c r="K678" s="146">
        <f t="shared" si="326"/>
        <v>0</v>
      </c>
      <c r="L678" s="146">
        <f t="shared" si="326"/>
        <v>0</v>
      </c>
      <c r="M678" s="146">
        <f t="shared" si="326"/>
        <v>0</v>
      </c>
      <c r="N678" s="146">
        <f t="shared" si="326"/>
        <v>0</v>
      </c>
      <c r="O678" s="146">
        <f t="shared" si="326"/>
        <v>0</v>
      </c>
      <c r="P678" s="146">
        <f t="shared" si="326"/>
        <v>0</v>
      </c>
      <c r="Q678" s="146">
        <f t="shared" si="326"/>
        <v>0</v>
      </c>
      <c r="R678" s="146">
        <f t="shared" si="326"/>
        <v>0</v>
      </c>
      <c r="S678" s="146">
        <f t="shared" si="326"/>
        <v>0</v>
      </c>
      <c r="T678" s="146">
        <f t="shared" si="326"/>
        <v>0</v>
      </c>
      <c r="U678" s="146">
        <f t="shared" si="326"/>
        <v>0</v>
      </c>
      <c r="V678" s="146">
        <f t="shared" si="326"/>
        <v>0</v>
      </c>
      <c r="W678" s="146">
        <f t="shared" si="326"/>
        <v>0</v>
      </c>
      <c r="X678" s="146">
        <f t="shared" si="326"/>
        <v>0</v>
      </c>
      <c r="Y678" s="146">
        <f t="shared" si="327"/>
        <v>0</v>
      </c>
      <c r="Z678" s="146">
        <f t="shared" si="327"/>
        <v>0</v>
      </c>
      <c r="AA678" s="146">
        <f t="shared" si="327"/>
        <v>0</v>
      </c>
      <c r="AB678" s="146">
        <f t="shared" si="327"/>
        <v>0</v>
      </c>
      <c r="AC678" s="146">
        <f t="shared" si="327"/>
        <v>0</v>
      </c>
      <c r="AD678" s="146">
        <f t="shared" si="327"/>
        <v>0</v>
      </c>
      <c r="AE678" s="146">
        <f t="shared" si="327"/>
        <v>0</v>
      </c>
      <c r="AF678" s="146">
        <f t="shared" si="327"/>
        <v>0</v>
      </c>
      <c r="AG678" s="146">
        <f t="shared" si="327"/>
        <v>0</v>
      </c>
      <c r="AH678" s="146">
        <f t="shared" si="327"/>
        <v>0</v>
      </c>
      <c r="AI678" s="146">
        <f t="shared" si="327"/>
        <v>0</v>
      </c>
      <c r="AJ678" s="146">
        <f t="shared" si="327"/>
        <v>0</v>
      </c>
      <c r="AK678" s="146">
        <f t="shared" si="327"/>
        <v>0</v>
      </c>
      <c r="AL678" s="146">
        <f t="shared" si="327"/>
        <v>0</v>
      </c>
      <c r="AM678" s="146">
        <f t="shared" si="327"/>
        <v>0</v>
      </c>
      <c r="AN678" s="146">
        <f t="shared" si="327"/>
        <v>0</v>
      </c>
      <c r="AO678" s="146">
        <f t="shared" si="327"/>
        <v>0</v>
      </c>
      <c r="AP678" s="146">
        <f t="shared" si="327"/>
        <v>0</v>
      </c>
      <c r="AQ678" s="146">
        <f t="shared" si="327"/>
        <v>0</v>
      </c>
      <c r="AR678" s="146">
        <f t="shared" si="327"/>
        <v>0</v>
      </c>
      <c r="AS678" s="146">
        <f t="shared" si="327"/>
        <v>0</v>
      </c>
      <c r="AT678" s="146">
        <f t="shared" si="327"/>
        <v>0</v>
      </c>
      <c r="AU678" s="146">
        <f t="shared" si="327"/>
        <v>0</v>
      </c>
      <c r="AV678" s="146">
        <f t="shared" si="327"/>
        <v>0</v>
      </c>
      <c r="AW678" s="146">
        <f t="shared" si="327"/>
        <v>0</v>
      </c>
      <c r="AX678" s="146">
        <f t="shared" si="327"/>
        <v>0</v>
      </c>
      <c r="AY678" s="146">
        <f t="shared" si="327"/>
        <v>0</v>
      </c>
      <c r="AZ678" s="146">
        <f t="shared" si="327"/>
        <v>0</v>
      </c>
      <c r="BA678" s="146">
        <f t="shared" si="327"/>
        <v>0</v>
      </c>
      <c r="BB678" s="146">
        <f t="shared" si="327"/>
        <v>0</v>
      </c>
      <c r="BC678" s="146">
        <f t="shared" si="327"/>
        <v>0</v>
      </c>
      <c r="BD678" s="146">
        <f t="shared" si="327"/>
        <v>0</v>
      </c>
      <c r="BE678" s="146">
        <f t="shared" si="328"/>
        <v>0</v>
      </c>
      <c r="BF678" s="146">
        <f t="shared" si="328"/>
        <v>0</v>
      </c>
      <c r="BG678" s="146">
        <f t="shared" si="328"/>
        <v>0.23529411764705882</v>
      </c>
      <c r="BH678" s="146">
        <f t="shared" si="328"/>
        <v>0.6470588235294118</v>
      </c>
      <c r="BI678" s="146">
        <f t="shared" si="328"/>
        <v>1</v>
      </c>
      <c r="BJ678" s="146">
        <f t="shared" si="328"/>
        <v>1</v>
      </c>
      <c r="BK678" s="146">
        <f t="shared" si="328"/>
        <v>1</v>
      </c>
      <c r="BL678" s="146">
        <f t="shared" si="328"/>
        <v>1</v>
      </c>
      <c r="BM678" s="146">
        <f t="shared" si="328"/>
        <v>1</v>
      </c>
      <c r="BN678" s="146">
        <f t="shared" si="328"/>
        <v>1</v>
      </c>
      <c r="BO678" s="146">
        <f t="shared" si="328"/>
        <v>1</v>
      </c>
    </row>
    <row r="679" spans="1:67" ht="15.75" x14ac:dyDescent="0.25">
      <c r="A679" s="112"/>
      <c r="B679" s="145" t="s">
        <v>1929</v>
      </c>
      <c r="C679" s="145" t="s">
        <v>1930</v>
      </c>
      <c r="D679" s="145" t="s">
        <v>6</v>
      </c>
      <c r="E679" s="224">
        <f>VLOOKUP(B679,'Cuadro Control'!C725:J2609,8,FALSE)</f>
        <v>0</v>
      </c>
      <c r="F679" s="146">
        <f t="shared" si="325"/>
        <v>0</v>
      </c>
      <c r="G679" s="147">
        <v>46576</v>
      </c>
      <c r="H679" s="147">
        <v>46581</v>
      </c>
      <c r="I679" s="146">
        <f t="shared" si="326"/>
        <v>0</v>
      </c>
      <c r="J679" s="146">
        <f t="shared" si="326"/>
        <v>0</v>
      </c>
      <c r="K679" s="146">
        <f t="shared" si="326"/>
        <v>0</v>
      </c>
      <c r="L679" s="146">
        <f t="shared" si="326"/>
        <v>0</v>
      </c>
      <c r="M679" s="146">
        <f t="shared" si="326"/>
        <v>0</v>
      </c>
      <c r="N679" s="146">
        <f t="shared" si="326"/>
        <v>0</v>
      </c>
      <c r="O679" s="146">
        <f t="shared" si="326"/>
        <v>0</v>
      </c>
      <c r="P679" s="146">
        <f t="shared" si="326"/>
        <v>0</v>
      </c>
      <c r="Q679" s="146">
        <f t="shared" si="326"/>
        <v>0</v>
      </c>
      <c r="R679" s="146">
        <f t="shared" si="326"/>
        <v>0</v>
      </c>
      <c r="S679" s="146">
        <f t="shared" si="326"/>
        <v>0</v>
      </c>
      <c r="T679" s="146">
        <f t="shared" si="326"/>
        <v>0</v>
      </c>
      <c r="U679" s="146">
        <f t="shared" si="326"/>
        <v>0</v>
      </c>
      <c r="V679" s="146">
        <f t="shared" si="326"/>
        <v>0</v>
      </c>
      <c r="W679" s="146">
        <f t="shared" si="326"/>
        <v>0</v>
      </c>
      <c r="X679" s="146">
        <f t="shared" si="326"/>
        <v>0</v>
      </c>
      <c r="Y679" s="146">
        <f t="shared" si="327"/>
        <v>0</v>
      </c>
      <c r="Z679" s="146">
        <f t="shared" si="327"/>
        <v>0</v>
      </c>
      <c r="AA679" s="146">
        <f t="shared" si="327"/>
        <v>0</v>
      </c>
      <c r="AB679" s="146">
        <f t="shared" si="327"/>
        <v>0</v>
      </c>
      <c r="AC679" s="146">
        <f t="shared" si="327"/>
        <v>0</v>
      </c>
      <c r="AD679" s="146">
        <f t="shared" si="327"/>
        <v>0</v>
      </c>
      <c r="AE679" s="146">
        <f t="shared" si="327"/>
        <v>0</v>
      </c>
      <c r="AF679" s="146">
        <f t="shared" si="327"/>
        <v>0</v>
      </c>
      <c r="AG679" s="146">
        <f t="shared" si="327"/>
        <v>0</v>
      </c>
      <c r="AH679" s="146">
        <f t="shared" si="327"/>
        <v>0</v>
      </c>
      <c r="AI679" s="146">
        <f t="shared" si="327"/>
        <v>0</v>
      </c>
      <c r="AJ679" s="146">
        <f t="shared" si="327"/>
        <v>0</v>
      </c>
      <c r="AK679" s="146">
        <f t="shared" si="327"/>
        <v>0</v>
      </c>
      <c r="AL679" s="146">
        <f t="shared" si="327"/>
        <v>0</v>
      </c>
      <c r="AM679" s="146">
        <f t="shared" si="327"/>
        <v>0</v>
      </c>
      <c r="AN679" s="146">
        <f t="shared" si="327"/>
        <v>0</v>
      </c>
      <c r="AO679" s="146">
        <f t="shared" si="327"/>
        <v>0</v>
      </c>
      <c r="AP679" s="146">
        <f t="shared" si="327"/>
        <v>0</v>
      </c>
      <c r="AQ679" s="146">
        <f t="shared" si="327"/>
        <v>0</v>
      </c>
      <c r="AR679" s="146">
        <f t="shared" si="327"/>
        <v>0</v>
      </c>
      <c r="AS679" s="146">
        <f t="shared" si="327"/>
        <v>0</v>
      </c>
      <c r="AT679" s="146">
        <f t="shared" si="327"/>
        <v>0</v>
      </c>
      <c r="AU679" s="146">
        <f t="shared" si="327"/>
        <v>0</v>
      </c>
      <c r="AV679" s="146">
        <f t="shared" si="327"/>
        <v>0</v>
      </c>
      <c r="AW679" s="146">
        <f t="shared" si="327"/>
        <v>0</v>
      </c>
      <c r="AX679" s="146">
        <f t="shared" si="327"/>
        <v>0</v>
      </c>
      <c r="AY679" s="146">
        <f t="shared" si="327"/>
        <v>0</v>
      </c>
      <c r="AZ679" s="146">
        <f t="shared" si="327"/>
        <v>0</v>
      </c>
      <c r="BA679" s="146">
        <f t="shared" si="327"/>
        <v>0</v>
      </c>
      <c r="BB679" s="146">
        <f t="shared" si="327"/>
        <v>0</v>
      </c>
      <c r="BC679" s="146">
        <f t="shared" si="327"/>
        <v>0</v>
      </c>
      <c r="BD679" s="146">
        <f t="shared" ref="BD679:BO688" si="329">IF($G679=0,0,IF(BD$6&lt;$G679,0,IF(BD$6&gt;$H679,1,(BD$6-$G679+1)/($H679-$G679+1))))</f>
        <v>0</v>
      </c>
      <c r="BE679" s="146">
        <f t="shared" si="329"/>
        <v>0</v>
      </c>
      <c r="BF679" s="146">
        <f t="shared" si="329"/>
        <v>0</v>
      </c>
      <c r="BG679" s="146">
        <f t="shared" si="329"/>
        <v>0</v>
      </c>
      <c r="BH679" s="146">
        <f t="shared" si="329"/>
        <v>0</v>
      </c>
      <c r="BI679" s="146">
        <f t="shared" si="329"/>
        <v>0.33333333333333331</v>
      </c>
      <c r="BJ679" s="146">
        <f t="shared" si="329"/>
        <v>1</v>
      </c>
      <c r="BK679" s="146">
        <f t="shared" si="329"/>
        <v>1</v>
      </c>
      <c r="BL679" s="146">
        <f t="shared" si="329"/>
        <v>1</v>
      </c>
      <c r="BM679" s="146">
        <f t="shared" si="329"/>
        <v>1</v>
      </c>
      <c r="BN679" s="146">
        <f t="shared" si="329"/>
        <v>1</v>
      </c>
      <c r="BO679" s="146">
        <f t="shared" si="329"/>
        <v>1</v>
      </c>
    </row>
    <row r="680" spans="1:67" ht="31.5" x14ac:dyDescent="0.25">
      <c r="A680" s="112"/>
      <c r="B680" s="148" t="s">
        <v>1931</v>
      </c>
      <c r="C680" s="148" t="s">
        <v>1932</v>
      </c>
      <c r="D680" s="148" t="s">
        <v>3</v>
      </c>
      <c r="E680" s="225">
        <f>VLOOKUP(B680,'Cuadro Control'!C726:J2610,8,FALSE)</f>
        <v>0</v>
      </c>
      <c r="F680" s="149">
        <f t="shared" si="325"/>
        <v>0</v>
      </c>
      <c r="G680" s="150">
        <v>46581</v>
      </c>
      <c r="H680" s="150">
        <v>46581</v>
      </c>
      <c r="I680" s="149">
        <f t="shared" si="326"/>
        <v>0</v>
      </c>
      <c r="J680" s="149">
        <f t="shared" si="326"/>
        <v>0</v>
      </c>
      <c r="K680" s="149">
        <f t="shared" si="326"/>
        <v>0</v>
      </c>
      <c r="L680" s="149">
        <f t="shared" si="326"/>
        <v>0</v>
      </c>
      <c r="M680" s="149">
        <f t="shared" si="326"/>
        <v>0</v>
      </c>
      <c r="N680" s="149">
        <f t="shared" si="326"/>
        <v>0</v>
      </c>
      <c r="O680" s="149">
        <f t="shared" si="326"/>
        <v>0</v>
      </c>
      <c r="P680" s="149">
        <f t="shared" si="326"/>
        <v>0</v>
      </c>
      <c r="Q680" s="149">
        <f t="shared" si="326"/>
        <v>0</v>
      </c>
      <c r="R680" s="149">
        <f t="shared" si="326"/>
        <v>0</v>
      </c>
      <c r="S680" s="149">
        <f t="shared" si="326"/>
        <v>0</v>
      </c>
      <c r="T680" s="149">
        <f t="shared" si="326"/>
        <v>0</v>
      </c>
      <c r="U680" s="149">
        <f t="shared" si="326"/>
        <v>0</v>
      </c>
      <c r="V680" s="149">
        <f t="shared" si="326"/>
        <v>0</v>
      </c>
      <c r="W680" s="149">
        <f t="shared" si="326"/>
        <v>0</v>
      </c>
      <c r="X680" s="149">
        <f t="shared" si="326"/>
        <v>0</v>
      </c>
      <c r="Y680" s="149">
        <f t="shared" ref="Y680:BD688" si="330">IF($G680=0,0,IF(Y$6&lt;$G680,0,IF(Y$6&gt;$H680,1,(Y$6-$G680+1)/($H680-$G680+1))))</f>
        <v>0</v>
      </c>
      <c r="Z680" s="149">
        <f t="shared" si="330"/>
        <v>0</v>
      </c>
      <c r="AA680" s="149">
        <f t="shared" si="330"/>
        <v>0</v>
      </c>
      <c r="AB680" s="149">
        <f t="shared" si="330"/>
        <v>0</v>
      </c>
      <c r="AC680" s="149">
        <f t="shared" si="330"/>
        <v>0</v>
      </c>
      <c r="AD680" s="149">
        <f t="shared" si="330"/>
        <v>0</v>
      </c>
      <c r="AE680" s="149">
        <f t="shared" si="330"/>
        <v>0</v>
      </c>
      <c r="AF680" s="149">
        <f t="shared" si="330"/>
        <v>0</v>
      </c>
      <c r="AG680" s="149">
        <f t="shared" si="330"/>
        <v>0</v>
      </c>
      <c r="AH680" s="149">
        <f t="shared" si="330"/>
        <v>0</v>
      </c>
      <c r="AI680" s="149">
        <f t="shared" si="330"/>
        <v>0</v>
      </c>
      <c r="AJ680" s="149">
        <f t="shared" si="330"/>
        <v>0</v>
      </c>
      <c r="AK680" s="149">
        <f t="shared" si="330"/>
        <v>0</v>
      </c>
      <c r="AL680" s="149">
        <f t="shared" si="330"/>
        <v>0</v>
      </c>
      <c r="AM680" s="149">
        <f t="shared" si="330"/>
        <v>0</v>
      </c>
      <c r="AN680" s="149">
        <f t="shared" si="330"/>
        <v>0</v>
      </c>
      <c r="AO680" s="149">
        <f t="shared" si="330"/>
        <v>0</v>
      </c>
      <c r="AP680" s="149">
        <f t="shared" si="330"/>
        <v>0</v>
      </c>
      <c r="AQ680" s="149">
        <f t="shared" si="330"/>
        <v>0</v>
      </c>
      <c r="AR680" s="149">
        <f t="shared" si="330"/>
        <v>0</v>
      </c>
      <c r="AS680" s="149">
        <f t="shared" si="330"/>
        <v>0</v>
      </c>
      <c r="AT680" s="149">
        <f t="shared" si="330"/>
        <v>0</v>
      </c>
      <c r="AU680" s="149">
        <f t="shared" si="330"/>
        <v>0</v>
      </c>
      <c r="AV680" s="149">
        <f t="shared" si="330"/>
        <v>0</v>
      </c>
      <c r="AW680" s="149">
        <f t="shared" si="330"/>
        <v>0</v>
      </c>
      <c r="AX680" s="149">
        <f t="shared" si="330"/>
        <v>0</v>
      </c>
      <c r="AY680" s="149">
        <f t="shared" si="330"/>
        <v>0</v>
      </c>
      <c r="AZ680" s="149">
        <f t="shared" si="330"/>
        <v>0</v>
      </c>
      <c r="BA680" s="149">
        <f t="shared" si="330"/>
        <v>0</v>
      </c>
      <c r="BB680" s="149">
        <f t="shared" si="330"/>
        <v>0</v>
      </c>
      <c r="BC680" s="149">
        <f t="shared" si="330"/>
        <v>0</v>
      </c>
      <c r="BD680" s="149">
        <f t="shared" si="330"/>
        <v>0</v>
      </c>
      <c r="BE680" s="149">
        <f t="shared" si="329"/>
        <v>0</v>
      </c>
      <c r="BF680" s="149">
        <f t="shared" si="329"/>
        <v>0</v>
      </c>
      <c r="BG680" s="149">
        <f t="shared" si="329"/>
        <v>0</v>
      </c>
      <c r="BH680" s="149">
        <f t="shared" si="329"/>
        <v>0</v>
      </c>
      <c r="BI680" s="149">
        <f t="shared" si="329"/>
        <v>0</v>
      </c>
      <c r="BJ680" s="149">
        <f t="shared" si="329"/>
        <v>1</v>
      </c>
      <c r="BK680" s="149">
        <f t="shared" si="329"/>
        <v>1</v>
      </c>
      <c r="BL680" s="149">
        <f t="shared" si="329"/>
        <v>1</v>
      </c>
      <c r="BM680" s="149">
        <f t="shared" si="329"/>
        <v>1</v>
      </c>
      <c r="BN680" s="149">
        <f t="shared" si="329"/>
        <v>1</v>
      </c>
      <c r="BO680" s="149">
        <f t="shared" si="329"/>
        <v>1</v>
      </c>
    </row>
    <row r="681" spans="1:67" ht="15.75" x14ac:dyDescent="0.25">
      <c r="A681" s="112"/>
      <c r="B681" s="145" t="s">
        <v>1933</v>
      </c>
      <c r="C681" s="145" t="s">
        <v>1934</v>
      </c>
      <c r="D681" s="145" t="s">
        <v>8</v>
      </c>
      <c r="E681" s="224">
        <f>VLOOKUP(B681,'Cuadro Control'!C727:J2611,8,FALSE)</f>
        <v>1230815225.9452939</v>
      </c>
      <c r="F681" s="146">
        <f t="shared" si="325"/>
        <v>0.23098390806185359</v>
      </c>
      <c r="G681" s="147">
        <v>46581</v>
      </c>
      <c r="H681" s="147">
        <v>46582</v>
      </c>
      <c r="I681" s="146">
        <f t="shared" si="326"/>
        <v>0</v>
      </c>
      <c r="J681" s="146">
        <f t="shared" si="326"/>
        <v>0</v>
      </c>
      <c r="K681" s="146">
        <f t="shared" si="326"/>
        <v>0</v>
      </c>
      <c r="L681" s="146">
        <f t="shared" si="326"/>
        <v>0</v>
      </c>
      <c r="M681" s="146">
        <f t="shared" si="326"/>
        <v>0</v>
      </c>
      <c r="N681" s="146">
        <f t="shared" si="326"/>
        <v>0</v>
      </c>
      <c r="O681" s="146">
        <f t="shared" si="326"/>
        <v>0</v>
      </c>
      <c r="P681" s="146">
        <f t="shared" si="326"/>
        <v>0</v>
      </c>
      <c r="Q681" s="146">
        <f t="shared" si="326"/>
        <v>0</v>
      </c>
      <c r="R681" s="146">
        <f t="shared" si="326"/>
        <v>0</v>
      </c>
      <c r="S681" s="146">
        <f t="shared" si="326"/>
        <v>0</v>
      </c>
      <c r="T681" s="146">
        <f t="shared" si="326"/>
        <v>0</v>
      </c>
      <c r="U681" s="146">
        <f t="shared" si="326"/>
        <v>0</v>
      </c>
      <c r="V681" s="146">
        <f t="shared" si="326"/>
        <v>0</v>
      </c>
      <c r="W681" s="146">
        <f t="shared" si="326"/>
        <v>0</v>
      </c>
      <c r="X681" s="146">
        <f t="shared" si="326"/>
        <v>0</v>
      </c>
      <c r="Y681" s="146">
        <f t="shared" si="330"/>
        <v>0</v>
      </c>
      <c r="Z681" s="146">
        <f t="shared" si="330"/>
        <v>0</v>
      </c>
      <c r="AA681" s="146">
        <f t="shared" si="330"/>
        <v>0</v>
      </c>
      <c r="AB681" s="146">
        <f t="shared" si="330"/>
        <v>0</v>
      </c>
      <c r="AC681" s="146">
        <f t="shared" si="330"/>
        <v>0</v>
      </c>
      <c r="AD681" s="146">
        <f t="shared" si="330"/>
        <v>0</v>
      </c>
      <c r="AE681" s="146">
        <f t="shared" si="330"/>
        <v>0</v>
      </c>
      <c r="AF681" s="146">
        <f t="shared" si="330"/>
        <v>0</v>
      </c>
      <c r="AG681" s="146">
        <f t="shared" si="330"/>
        <v>0</v>
      </c>
      <c r="AH681" s="146">
        <f t="shared" si="330"/>
        <v>0</v>
      </c>
      <c r="AI681" s="146">
        <f t="shared" si="330"/>
        <v>0</v>
      </c>
      <c r="AJ681" s="146">
        <f t="shared" si="330"/>
        <v>0</v>
      </c>
      <c r="AK681" s="146">
        <f t="shared" si="330"/>
        <v>0</v>
      </c>
      <c r="AL681" s="146">
        <f t="shared" si="330"/>
        <v>0</v>
      </c>
      <c r="AM681" s="146">
        <f t="shared" si="330"/>
        <v>0</v>
      </c>
      <c r="AN681" s="146">
        <f t="shared" si="330"/>
        <v>0</v>
      </c>
      <c r="AO681" s="146">
        <f t="shared" si="330"/>
        <v>0</v>
      </c>
      <c r="AP681" s="146">
        <f t="shared" si="330"/>
        <v>0</v>
      </c>
      <c r="AQ681" s="146">
        <f t="shared" si="330"/>
        <v>0</v>
      </c>
      <c r="AR681" s="146">
        <f t="shared" si="330"/>
        <v>0</v>
      </c>
      <c r="AS681" s="146">
        <f t="shared" si="330"/>
        <v>0</v>
      </c>
      <c r="AT681" s="146">
        <f t="shared" si="330"/>
        <v>0</v>
      </c>
      <c r="AU681" s="146">
        <f t="shared" si="330"/>
        <v>0</v>
      </c>
      <c r="AV681" s="146">
        <f t="shared" si="330"/>
        <v>0</v>
      </c>
      <c r="AW681" s="146">
        <f t="shared" si="330"/>
        <v>0</v>
      </c>
      <c r="AX681" s="146">
        <f t="shared" si="330"/>
        <v>0</v>
      </c>
      <c r="AY681" s="146">
        <f t="shared" si="330"/>
        <v>0</v>
      </c>
      <c r="AZ681" s="146">
        <f t="shared" si="330"/>
        <v>0</v>
      </c>
      <c r="BA681" s="146">
        <f t="shared" si="330"/>
        <v>0</v>
      </c>
      <c r="BB681" s="146">
        <f t="shared" si="330"/>
        <v>0</v>
      </c>
      <c r="BC681" s="146">
        <f t="shared" si="330"/>
        <v>0</v>
      </c>
      <c r="BD681" s="146">
        <f t="shared" si="330"/>
        <v>0</v>
      </c>
      <c r="BE681" s="146">
        <f t="shared" si="329"/>
        <v>0</v>
      </c>
      <c r="BF681" s="146">
        <f t="shared" si="329"/>
        <v>0</v>
      </c>
      <c r="BG681" s="146">
        <f t="shared" si="329"/>
        <v>0</v>
      </c>
      <c r="BH681" s="146">
        <f t="shared" si="329"/>
        <v>0</v>
      </c>
      <c r="BI681" s="146">
        <f t="shared" si="329"/>
        <v>0</v>
      </c>
      <c r="BJ681" s="146">
        <f t="shared" si="329"/>
        <v>1</v>
      </c>
      <c r="BK681" s="146">
        <f t="shared" si="329"/>
        <v>1</v>
      </c>
      <c r="BL681" s="146">
        <f t="shared" si="329"/>
        <v>1</v>
      </c>
      <c r="BM681" s="146">
        <f t="shared" si="329"/>
        <v>1</v>
      </c>
      <c r="BN681" s="146">
        <f t="shared" si="329"/>
        <v>1</v>
      </c>
      <c r="BO681" s="146">
        <f t="shared" si="329"/>
        <v>1</v>
      </c>
    </row>
    <row r="682" spans="1:67" ht="15.75" x14ac:dyDescent="0.25">
      <c r="A682" s="112"/>
      <c r="B682" s="145" t="s">
        <v>1935</v>
      </c>
      <c r="C682" s="145" t="s">
        <v>1936</v>
      </c>
      <c r="D682" s="145" t="s">
        <v>26</v>
      </c>
      <c r="E682" s="224">
        <f>VLOOKUP(B682,'Cuadro Control'!C728:J2612,8,FALSE)</f>
        <v>0</v>
      </c>
      <c r="F682" s="146">
        <f t="shared" si="325"/>
        <v>0</v>
      </c>
      <c r="G682" s="147">
        <v>46582</v>
      </c>
      <c r="H682" s="147">
        <v>46590</v>
      </c>
      <c r="I682" s="146">
        <f t="shared" si="326"/>
        <v>0</v>
      </c>
      <c r="J682" s="146">
        <f t="shared" si="326"/>
        <v>0</v>
      </c>
      <c r="K682" s="146">
        <f t="shared" si="326"/>
        <v>0</v>
      </c>
      <c r="L682" s="146">
        <f t="shared" si="326"/>
        <v>0</v>
      </c>
      <c r="M682" s="146">
        <f t="shared" si="326"/>
        <v>0</v>
      </c>
      <c r="N682" s="146">
        <f t="shared" si="326"/>
        <v>0</v>
      </c>
      <c r="O682" s="146">
        <f t="shared" si="326"/>
        <v>0</v>
      </c>
      <c r="P682" s="146">
        <f t="shared" si="326"/>
        <v>0</v>
      </c>
      <c r="Q682" s="146">
        <f t="shared" si="326"/>
        <v>0</v>
      </c>
      <c r="R682" s="146">
        <f t="shared" si="326"/>
        <v>0</v>
      </c>
      <c r="S682" s="146">
        <f t="shared" si="326"/>
        <v>0</v>
      </c>
      <c r="T682" s="146">
        <f t="shared" si="326"/>
        <v>0</v>
      </c>
      <c r="U682" s="146">
        <f t="shared" si="326"/>
        <v>0</v>
      </c>
      <c r="V682" s="146">
        <f t="shared" si="326"/>
        <v>0</v>
      </c>
      <c r="W682" s="146">
        <f t="shared" si="326"/>
        <v>0</v>
      </c>
      <c r="X682" s="146">
        <f t="shared" si="326"/>
        <v>0</v>
      </c>
      <c r="Y682" s="146">
        <f t="shared" si="330"/>
        <v>0</v>
      </c>
      <c r="Z682" s="146">
        <f t="shared" si="330"/>
        <v>0</v>
      </c>
      <c r="AA682" s="146">
        <f t="shared" si="330"/>
        <v>0</v>
      </c>
      <c r="AB682" s="146">
        <f t="shared" si="330"/>
        <v>0</v>
      </c>
      <c r="AC682" s="146">
        <f t="shared" si="330"/>
        <v>0</v>
      </c>
      <c r="AD682" s="146">
        <f t="shared" si="330"/>
        <v>0</v>
      </c>
      <c r="AE682" s="146">
        <f t="shared" si="330"/>
        <v>0</v>
      </c>
      <c r="AF682" s="146">
        <f t="shared" si="330"/>
        <v>0</v>
      </c>
      <c r="AG682" s="146">
        <f t="shared" si="330"/>
        <v>0</v>
      </c>
      <c r="AH682" s="146">
        <f t="shared" si="330"/>
        <v>0</v>
      </c>
      <c r="AI682" s="146">
        <f t="shared" si="330"/>
        <v>0</v>
      </c>
      <c r="AJ682" s="146">
        <f t="shared" si="330"/>
        <v>0</v>
      </c>
      <c r="AK682" s="146">
        <f t="shared" si="330"/>
        <v>0</v>
      </c>
      <c r="AL682" s="146">
        <f t="shared" si="330"/>
        <v>0</v>
      </c>
      <c r="AM682" s="146">
        <f t="shared" si="330"/>
        <v>0</v>
      </c>
      <c r="AN682" s="146">
        <f t="shared" si="330"/>
        <v>0</v>
      </c>
      <c r="AO682" s="146">
        <f t="shared" si="330"/>
        <v>0</v>
      </c>
      <c r="AP682" s="146">
        <f t="shared" si="330"/>
        <v>0</v>
      </c>
      <c r="AQ682" s="146">
        <f t="shared" si="330"/>
        <v>0</v>
      </c>
      <c r="AR682" s="146">
        <f t="shared" si="330"/>
        <v>0</v>
      </c>
      <c r="AS682" s="146">
        <f t="shared" si="330"/>
        <v>0</v>
      </c>
      <c r="AT682" s="146">
        <f t="shared" si="330"/>
        <v>0</v>
      </c>
      <c r="AU682" s="146">
        <f t="shared" si="330"/>
        <v>0</v>
      </c>
      <c r="AV682" s="146">
        <f t="shared" si="330"/>
        <v>0</v>
      </c>
      <c r="AW682" s="146">
        <f t="shared" si="330"/>
        <v>0</v>
      </c>
      <c r="AX682" s="146">
        <f t="shared" si="330"/>
        <v>0</v>
      </c>
      <c r="AY682" s="146">
        <f t="shared" si="330"/>
        <v>0</v>
      </c>
      <c r="AZ682" s="146">
        <f t="shared" si="330"/>
        <v>0</v>
      </c>
      <c r="BA682" s="146">
        <f t="shared" si="330"/>
        <v>0</v>
      </c>
      <c r="BB682" s="146">
        <f t="shared" si="330"/>
        <v>0</v>
      </c>
      <c r="BC682" s="146">
        <f t="shared" si="330"/>
        <v>0</v>
      </c>
      <c r="BD682" s="146">
        <f t="shared" si="330"/>
        <v>0</v>
      </c>
      <c r="BE682" s="146">
        <f t="shared" si="329"/>
        <v>0</v>
      </c>
      <c r="BF682" s="146">
        <f t="shared" si="329"/>
        <v>0</v>
      </c>
      <c r="BG682" s="146">
        <f t="shared" si="329"/>
        <v>0</v>
      </c>
      <c r="BH682" s="146">
        <f t="shared" si="329"/>
        <v>0</v>
      </c>
      <c r="BI682" s="146">
        <f t="shared" si="329"/>
        <v>0</v>
      </c>
      <c r="BJ682" s="146">
        <f t="shared" si="329"/>
        <v>0.33333333333333331</v>
      </c>
      <c r="BK682" s="146">
        <f t="shared" si="329"/>
        <v>1</v>
      </c>
      <c r="BL682" s="146">
        <f t="shared" si="329"/>
        <v>1</v>
      </c>
      <c r="BM682" s="146">
        <f t="shared" si="329"/>
        <v>1</v>
      </c>
      <c r="BN682" s="146">
        <f t="shared" si="329"/>
        <v>1</v>
      </c>
      <c r="BO682" s="146">
        <f t="shared" si="329"/>
        <v>1</v>
      </c>
    </row>
    <row r="683" spans="1:67" ht="15.75" x14ac:dyDescent="0.25">
      <c r="A683" s="112"/>
      <c r="B683" s="145" t="s">
        <v>1937</v>
      </c>
      <c r="C683" s="145" t="s">
        <v>2085</v>
      </c>
      <c r="D683" s="145" t="s">
        <v>6</v>
      </c>
      <c r="E683" s="224">
        <f>VLOOKUP(B683,'Cuadro Control'!C729:J2613,8,FALSE)</f>
        <v>72439256.308702826</v>
      </c>
      <c r="F683" s="146">
        <f t="shared" si="325"/>
        <v>1.3594487756216758E-2</v>
      </c>
      <c r="G683" s="147">
        <v>46590</v>
      </c>
      <c r="H683" s="147">
        <v>46594</v>
      </c>
      <c r="I683" s="146">
        <f t="shared" si="326"/>
        <v>0</v>
      </c>
      <c r="J683" s="146">
        <f t="shared" si="326"/>
        <v>0</v>
      </c>
      <c r="K683" s="146">
        <f t="shared" si="326"/>
        <v>0</v>
      </c>
      <c r="L683" s="146">
        <f t="shared" si="326"/>
        <v>0</v>
      </c>
      <c r="M683" s="146">
        <f t="shared" si="326"/>
        <v>0</v>
      </c>
      <c r="N683" s="146">
        <f t="shared" si="326"/>
        <v>0</v>
      </c>
      <c r="O683" s="146">
        <f t="shared" si="326"/>
        <v>0</v>
      </c>
      <c r="P683" s="146">
        <f t="shared" si="326"/>
        <v>0</v>
      </c>
      <c r="Q683" s="146">
        <f t="shared" si="326"/>
        <v>0</v>
      </c>
      <c r="R683" s="146">
        <f t="shared" si="326"/>
        <v>0</v>
      </c>
      <c r="S683" s="146">
        <f t="shared" si="326"/>
        <v>0</v>
      </c>
      <c r="T683" s="146">
        <f t="shared" si="326"/>
        <v>0</v>
      </c>
      <c r="U683" s="146">
        <f t="shared" si="326"/>
        <v>0</v>
      </c>
      <c r="V683" s="146">
        <f t="shared" si="326"/>
        <v>0</v>
      </c>
      <c r="W683" s="146">
        <f t="shared" si="326"/>
        <v>0</v>
      </c>
      <c r="X683" s="146">
        <f t="shared" si="326"/>
        <v>0</v>
      </c>
      <c r="Y683" s="146">
        <f t="shared" si="330"/>
        <v>0</v>
      </c>
      <c r="Z683" s="146">
        <f t="shared" si="330"/>
        <v>0</v>
      </c>
      <c r="AA683" s="146">
        <f t="shared" si="330"/>
        <v>0</v>
      </c>
      <c r="AB683" s="146">
        <f t="shared" si="330"/>
        <v>0</v>
      </c>
      <c r="AC683" s="146">
        <f t="shared" si="330"/>
        <v>0</v>
      </c>
      <c r="AD683" s="146">
        <f t="shared" si="330"/>
        <v>0</v>
      </c>
      <c r="AE683" s="146">
        <f t="shared" si="330"/>
        <v>0</v>
      </c>
      <c r="AF683" s="146">
        <f t="shared" si="330"/>
        <v>0</v>
      </c>
      <c r="AG683" s="146">
        <f t="shared" si="330"/>
        <v>0</v>
      </c>
      <c r="AH683" s="146">
        <f t="shared" si="330"/>
        <v>0</v>
      </c>
      <c r="AI683" s="146">
        <f t="shared" si="330"/>
        <v>0</v>
      </c>
      <c r="AJ683" s="146">
        <f t="shared" si="330"/>
        <v>0</v>
      </c>
      <c r="AK683" s="146">
        <f t="shared" si="330"/>
        <v>0</v>
      </c>
      <c r="AL683" s="146">
        <f t="shared" si="330"/>
        <v>0</v>
      </c>
      <c r="AM683" s="146">
        <f t="shared" si="330"/>
        <v>0</v>
      </c>
      <c r="AN683" s="146">
        <f t="shared" si="330"/>
        <v>0</v>
      </c>
      <c r="AO683" s="146">
        <f t="shared" si="330"/>
        <v>0</v>
      </c>
      <c r="AP683" s="146">
        <f t="shared" si="330"/>
        <v>0</v>
      </c>
      <c r="AQ683" s="146">
        <f t="shared" si="330"/>
        <v>0</v>
      </c>
      <c r="AR683" s="146">
        <f t="shared" si="330"/>
        <v>0</v>
      </c>
      <c r="AS683" s="146">
        <f t="shared" si="330"/>
        <v>0</v>
      </c>
      <c r="AT683" s="146">
        <f t="shared" si="330"/>
        <v>0</v>
      </c>
      <c r="AU683" s="146">
        <f t="shared" si="330"/>
        <v>0</v>
      </c>
      <c r="AV683" s="146">
        <f t="shared" si="330"/>
        <v>0</v>
      </c>
      <c r="AW683" s="146">
        <f t="shared" si="330"/>
        <v>0</v>
      </c>
      <c r="AX683" s="146">
        <f t="shared" si="330"/>
        <v>0</v>
      </c>
      <c r="AY683" s="146">
        <f t="shared" si="330"/>
        <v>0</v>
      </c>
      <c r="AZ683" s="146">
        <f t="shared" si="330"/>
        <v>0</v>
      </c>
      <c r="BA683" s="146">
        <f t="shared" si="330"/>
        <v>0</v>
      </c>
      <c r="BB683" s="146">
        <f t="shared" si="330"/>
        <v>0</v>
      </c>
      <c r="BC683" s="146">
        <f t="shared" si="330"/>
        <v>0</v>
      </c>
      <c r="BD683" s="146">
        <f t="shared" si="330"/>
        <v>0</v>
      </c>
      <c r="BE683" s="146">
        <f t="shared" si="329"/>
        <v>0</v>
      </c>
      <c r="BF683" s="146">
        <f t="shared" si="329"/>
        <v>0</v>
      </c>
      <c r="BG683" s="146">
        <f t="shared" si="329"/>
        <v>0</v>
      </c>
      <c r="BH683" s="146">
        <f t="shared" si="329"/>
        <v>0</v>
      </c>
      <c r="BI683" s="146">
        <f t="shared" si="329"/>
        <v>0</v>
      </c>
      <c r="BJ683" s="146">
        <f t="shared" si="329"/>
        <v>0</v>
      </c>
      <c r="BK683" s="146">
        <f t="shared" si="329"/>
        <v>0.4</v>
      </c>
      <c r="BL683" s="146">
        <f t="shared" si="329"/>
        <v>1</v>
      </c>
      <c r="BM683" s="146">
        <f t="shared" si="329"/>
        <v>1</v>
      </c>
      <c r="BN683" s="146">
        <f t="shared" si="329"/>
        <v>1</v>
      </c>
      <c r="BO683" s="146">
        <f t="shared" si="329"/>
        <v>1</v>
      </c>
    </row>
    <row r="684" spans="1:67" ht="31.5" x14ac:dyDescent="0.25">
      <c r="A684" s="112"/>
      <c r="B684" s="145" t="s">
        <v>1938</v>
      </c>
      <c r="C684" s="145" t="s">
        <v>1939</v>
      </c>
      <c r="D684" s="145" t="s">
        <v>19</v>
      </c>
      <c r="E684" s="224">
        <f>VLOOKUP(B684,'Cuadro Control'!C730:J2614,8,FALSE)</f>
        <v>46410609.014634147</v>
      </c>
      <c r="F684" s="146">
        <f t="shared" si="325"/>
        <v>8.7097588815556008E-3</v>
      </c>
      <c r="G684" s="147">
        <v>46594</v>
      </c>
      <c r="H684" s="147">
        <v>46596</v>
      </c>
      <c r="I684" s="146">
        <f t="shared" si="326"/>
        <v>0</v>
      </c>
      <c r="J684" s="146">
        <f t="shared" si="326"/>
        <v>0</v>
      </c>
      <c r="K684" s="146">
        <f t="shared" si="326"/>
        <v>0</v>
      </c>
      <c r="L684" s="146">
        <f t="shared" si="326"/>
        <v>0</v>
      </c>
      <c r="M684" s="146">
        <f t="shared" si="326"/>
        <v>0</v>
      </c>
      <c r="N684" s="146">
        <f t="shared" si="326"/>
        <v>0</v>
      </c>
      <c r="O684" s="146">
        <f t="shared" si="326"/>
        <v>0</v>
      </c>
      <c r="P684" s="146">
        <f t="shared" si="326"/>
        <v>0</v>
      </c>
      <c r="Q684" s="146">
        <f t="shared" si="326"/>
        <v>0</v>
      </c>
      <c r="R684" s="146">
        <f t="shared" si="326"/>
        <v>0</v>
      </c>
      <c r="S684" s="146">
        <f t="shared" si="326"/>
        <v>0</v>
      </c>
      <c r="T684" s="146">
        <f t="shared" si="326"/>
        <v>0</v>
      </c>
      <c r="U684" s="146">
        <f t="shared" si="326"/>
        <v>0</v>
      </c>
      <c r="V684" s="146">
        <f t="shared" si="326"/>
        <v>0</v>
      </c>
      <c r="W684" s="146">
        <f t="shared" si="326"/>
        <v>0</v>
      </c>
      <c r="X684" s="146">
        <f t="shared" si="326"/>
        <v>0</v>
      </c>
      <c r="Y684" s="146">
        <f t="shared" si="330"/>
        <v>0</v>
      </c>
      <c r="Z684" s="146">
        <f t="shared" si="330"/>
        <v>0</v>
      </c>
      <c r="AA684" s="146">
        <f t="shared" si="330"/>
        <v>0</v>
      </c>
      <c r="AB684" s="146">
        <f t="shared" si="330"/>
        <v>0</v>
      </c>
      <c r="AC684" s="146">
        <f t="shared" si="330"/>
        <v>0</v>
      </c>
      <c r="AD684" s="146">
        <f t="shared" si="330"/>
        <v>0</v>
      </c>
      <c r="AE684" s="146">
        <f t="shared" si="330"/>
        <v>0</v>
      </c>
      <c r="AF684" s="146">
        <f t="shared" si="330"/>
        <v>0</v>
      </c>
      <c r="AG684" s="146">
        <f t="shared" si="330"/>
        <v>0</v>
      </c>
      <c r="AH684" s="146">
        <f t="shared" si="330"/>
        <v>0</v>
      </c>
      <c r="AI684" s="146">
        <f t="shared" si="330"/>
        <v>0</v>
      </c>
      <c r="AJ684" s="146">
        <f t="shared" si="330"/>
        <v>0</v>
      </c>
      <c r="AK684" s="146">
        <f t="shared" si="330"/>
        <v>0</v>
      </c>
      <c r="AL684" s="146">
        <f t="shared" si="330"/>
        <v>0</v>
      </c>
      <c r="AM684" s="146">
        <f t="shared" si="330"/>
        <v>0</v>
      </c>
      <c r="AN684" s="146">
        <f t="shared" si="330"/>
        <v>0</v>
      </c>
      <c r="AO684" s="146">
        <f t="shared" si="330"/>
        <v>0</v>
      </c>
      <c r="AP684" s="146">
        <f t="shared" si="330"/>
        <v>0</v>
      </c>
      <c r="AQ684" s="146">
        <f t="shared" si="330"/>
        <v>0</v>
      </c>
      <c r="AR684" s="146">
        <f t="shared" si="330"/>
        <v>0</v>
      </c>
      <c r="AS684" s="146">
        <f t="shared" si="330"/>
        <v>0</v>
      </c>
      <c r="AT684" s="146">
        <f t="shared" si="330"/>
        <v>0</v>
      </c>
      <c r="AU684" s="146">
        <f t="shared" si="330"/>
        <v>0</v>
      </c>
      <c r="AV684" s="146">
        <f t="shared" si="330"/>
        <v>0</v>
      </c>
      <c r="AW684" s="146">
        <f t="shared" si="330"/>
        <v>0</v>
      </c>
      <c r="AX684" s="146">
        <f t="shared" si="330"/>
        <v>0</v>
      </c>
      <c r="AY684" s="146">
        <f t="shared" si="330"/>
        <v>0</v>
      </c>
      <c r="AZ684" s="146">
        <f t="shared" si="330"/>
        <v>0</v>
      </c>
      <c r="BA684" s="146">
        <f t="shared" si="330"/>
        <v>0</v>
      </c>
      <c r="BB684" s="146">
        <f t="shared" si="330"/>
        <v>0</v>
      </c>
      <c r="BC684" s="146">
        <f t="shared" si="330"/>
        <v>0</v>
      </c>
      <c r="BD684" s="146">
        <f t="shared" si="330"/>
        <v>0</v>
      </c>
      <c r="BE684" s="146">
        <f t="shared" si="329"/>
        <v>0</v>
      </c>
      <c r="BF684" s="146">
        <f t="shared" si="329"/>
        <v>0</v>
      </c>
      <c r="BG684" s="146">
        <f t="shared" si="329"/>
        <v>0</v>
      </c>
      <c r="BH684" s="146">
        <f t="shared" si="329"/>
        <v>0</v>
      </c>
      <c r="BI684" s="146">
        <f t="shared" si="329"/>
        <v>0</v>
      </c>
      <c r="BJ684" s="146">
        <f t="shared" si="329"/>
        <v>0</v>
      </c>
      <c r="BK684" s="146">
        <f t="shared" si="329"/>
        <v>0</v>
      </c>
      <c r="BL684" s="146">
        <f t="shared" si="329"/>
        <v>1</v>
      </c>
      <c r="BM684" s="146">
        <f t="shared" si="329"/>
        <v>1</v>
      </c>
      <c r="BN684" s="146">
        <f t="shared" si="329"/>
        <v>1</v>
      </c>
      <c r="BO684" s="146">
        <f t="shared" si="329"/>
        <v>1</v>
      </c>
    </row>
    <row r="685" spans="1:67" ht="31.5" x14ac:dyDescent="0.25">
      <c r="A685" s="112"/>
      <c r="B685" s="145" t="s">
        <v>1940</v>
      </c>
      <c r="C685" s="145" t="s">
        <v>1941</v>
      </c>
      <c r="D685" s="145" t="s">
        <v>9</v>
      </c>
      <c r="E685" s="224">
        <f>VLOOKUP(B685,'Cuadro Control'!C731:J2615,8,FALSE)</f>
        <v>1587346329.5488234</v>
      </c>
      <c r="F685" s="146">
        <f t="shared" si="325"/>
        <v>0.29789317756061195</v>
      </c>
      <c r="G685" s="147">
        <v>46594</v>
      </c>
      <c r="H685" s="147">
        <v>46604</v>
      </c>
      <c r="I685" s="146">
        <f t="shared" si="326"/>
        <v>0</v>
      </c>
      <c r="J685" s="146">
        <f t="shared" si="326"/>
        <v>0</v>
      </c>
      <c r="K685" s="146">
        <f t="shared" si="326"/>
        <v>0</v>
      </c>
      <c r="L685" s="146">
        <f t="shared" si="326"/>
        <v>0</v>
      </c>
      <c r="M685" s="146">
        <f t="shared" si="326"/>
        <v>0</v>
      </c>
      <c r="N685" s="146">
        <f t="shared" si="326"/>
        <v>0</v>
      </c>
      <c r="O685" s="146">
        <f t="shared" si="326"/>
        <v>0</v>
      </c>
      <c r="P685" s="146">
        <f t="shared" si="326"/>
        <v>0</v>
      </c>
      <c r="Q685" s="146">
        <f t="shared" si="326"/>
        <v>0</v>
      </c>
      <c r="R685" s="146">
        <f t="shared" si="326"/>
        <v>0</v>
      </c>
      <c r="S685" s="146">
        <f t="shared" si="326"/>
        <v>0</v>
      </c>
      <c r="T685" s="146">
        <f t="shared" si="326"/>
        <v>0</v>
      </c>
      <c r="U685" s="146">
        <f t="shared" si="326"/>
        <v>0</v>
      </c>
      <c r="V685" s="146">
        <f t="shared" si="326"/>
        <v>0</v>
      </c>
      <c r="W685" s="146">
        <f t="shared" si="326"/>
        <v>0</v>
      </c>
      <c r="X685" s="146">
        <f t="shared" si="326"/>
        <v>0</v>
      </c>
      <c r="Y685" s="146">
        <f t="shared" si="330"/>
        <v>0</v>
      </c>
      <c r="Z685" s="146">
        <f t="shared" si="330"/>
        <v>0</v>
      </c>
      <c r="AA685" s="146">
        <f t="shared" si="330"/>
        <v>0</v>
      </c>
      <c r="AB685" s="146">
        <f t="shared" si="330"/>
        <v>0</v>
      </c>
      <c r="AC685" s="146">
        <f t="shared" si="330"/>
        <v>0</v>
      </c>
      <c r="AD685" s="146">
        <f t="shared" si="330"/>
        <v>0</v>
      </c>
      <c r="AE685" s="146">
        <f t="shared" si="330"/>
        <v>0</v>
      </c>
      <c r="AF685" s="146">
        <f t="shared" si="330"/>
        <v>0</v>
      </c>
      <c r="AG685" s="146">
        <f t="shared" si="330"/>
        <v>0</v>
      </c>
      <c r="AH685" s="146">
        <f t="shared" si="330"/>
        <v>0</v>
      </c>
      <c r="AI685" s="146">
        <f t="shared" si="330"/>
        <v>0</v>
      </c>
      <c r="AJ685" s="146">
        <f t="shared" si="330"/>
        <v>0</v>
      </c>
      <c r="AK685" s="146">
        <f t="shared" si="330"/>
        <v>0</v>
      </c>
      <c r="AL685" s="146">
        <f t="shared" si="330"/>
        <v>0</v>
      </c>
      <c r="AM685" s="146">
        <f t="shared" si="330"/>
        <v>0</v>
      </c>
      <c r="AN685" s="146">
        <f t="shared" si="330"/>
        <v>0</v>
      </c>
      <c r="AO685" s="146">
        <f t="shared" si="330"/>
        <v>0</v>
      </c>
      <c r="AP685" s="146">
        <f t="shared" si="330"/>
        <v>0</v>
      </c>
      <c r="AQ685" s="146">
        <f t="shared" si="330"/>
        <v>0</v>
      </c>
      <c r="AR685" s="146">
        <f t="shared" si="330"/>
        <v>0</v>
      </c>
      <c r="AS685" s="146">
        <f t="shared" si="330"/>
        <v>0</v>
      </c>
      <c r="AT685" s="146">
        <f t="shared" si="330"/>
        <v>0</v>
      </c>
      <c r="AU685" s="146">
        <f t="shared" si="330"/>
        <v>0</v>
      </c>
      <c r="AV685" s="146">
        <f t="shared" si="330"/>
        <v>0</v>
      </c>
      <c r="AW685" s="146">
        <f t="shared" si="330"/>
        <v>0</v>
      </c>
      <c r="AX685" s="146">
        <f t="shared" si="330"/>
        <v>0</v>
      </c>
      <c r="AY685" s="146">
        <f t="shared" si="330"/>
        <v>0</v>
      </c>
      <c r="AZ685" s="146">
        <f t="shared" si="330"/>
        <v>0</v>
      </c>
      <c r="BA685" s="146">
        <f t="shared" si="330"/>
        <v>0</v>
      </c>
      <c r="BB685" s="146">
        <f t="shared" si="330"/>
        <v>0</v>
      </c>
      <c r="BC685" s="146">
        <f t="shared" si="330"/>
        <v>0</v>
      </c>
      <c r="BD685" s="146">
        <f t="shared" si="330"/>
        <v>0</v>
      </c>
      <c r="BE685" s="146">
        <f t="shared" si="329"/>
        <v>0</v>
      </c>
      <c r="BF685" s="146">
        <f t="shared" si="329"/>
        <v>0</v>
      </c>
      <c r="BG685" s="146">
        <f t="shared" si="329"/>
        <v>0</v>
      </c>
      <c r="BH685" s="146">
        <f t="shared" si="329"/>
        <v>0</v>
      </c>
      <c r="BI685" s="146">
        <f t="shared" si="329"/>
        <v>0</v>
      </c>
      <c r="BJ685" s="146">
        <f t="shared" si="329"/>
        <v>0</v>
      </c>
      <c r="BK685" s="146">
        <f t="shared" si="329"/>
        <v>0</v>
      </c>
      <c r="BL685" s="146">
        <f t="shared" si="329"/>
        <v>0.45454545454545453</v>
      </c>
      <c r="BM685" s="146">
        <f t="shared" si="329"/>
        <v>1</v>
      </c>
      <c r="BN685" s="146">
        <f t="shared" si="329"/>
        <v>1</v>
      </c>
      <c r="BO685" s="146">
        <f t="shared" si="329"/>
        <v>1</v>
      </c>
    </row>
    <row r="686" spans="1:67" ht="31.5" x14ac:dyDescent="0.25">
      <c r="A686" s="112"/>
      <c r="B686" s="142" t="s">
        <v>1942</v>
      </c>
      <c r="C686" s="142" t="s">
        <v>1943</v>
      </c>
      <c r="D686" s="142" t="s">
        <v>9</v>
      </c>
      <c r="E686" s="223">
        <f>VLOOKUP(B686,'Cuadro Control'!C732:J2616,8,FALSE)</f>
        <v>179532477.23999998</v>
      </c>
      <c r="F686" s="143">
        <f t="shared" si="325"/>
        <v>3.369239536752705E-2</v>
      </c>
      <c r="G686" s="144">
        <v>46596</v>
      </c>
      <c r="H686" s="144">
        <v>46606</v>
      </c>
      <c r="I686" s="143">
        <f t="shared" si="326"/>
        <v>0</v>
      </c>
      <c r="J686" s="143">
        <f t="shared" si="326"/>
        <v>0</v>
      </c>
      <c r="K686" s="143">
        <f t="shared" si="326"/>
        <v>0</v>
      </c>
      <c r="L686" s="143">
        <f t="shared" si="326"/>
        <v>0</v>
      </c>
      <c r="M686" s="143">
        <f t="shared" si="326"/>
        <v>0</v>
      </c>
      <c r="N686" s="143">
        <f t="shared" si="326"/>
        <v>0</v>
      </c>
      <c r="O686" s="143">
        <f t="shared" si="326"/>
        <v>0</v>
      </c>
      <c r="P686" s="143">
        <f t="shared" si="326"/>
        <v>0</v>
      </c>
      <c r="Q686" s="143">
        <f t="shared" si="326"/>
        <v>0</v>
      </c>
      <c r="R686" s="143">
        <f t="shared" si="326"/>
        <v>0</v>
      </c>
      <c r="S686" s="143">
        <f t="shared" si="326"/>
        <v>0</v>
      </c>
      <c r="T686" s="143">
        <f t="shared" si="326"/>
        <v>0</v>
      </c>
      <c r="U686" s="143">
        <f t="shared" si="326"/>
        <v>0</v>
      </c>
      <c r="V686" s="143">
        <f t="shared" si="326"/>
        <v>0</v>
      </c>
      <c r="W686" s="143">
        <f t="shared" si="326"/>
        <v>0</v>
      </c>
      <c r="X686" s="143">
        <f t="shared" si="326"/>
        <v>0</v>
      </c>
      <c r="Y686" s="143">
        <f t="shared" si="330"/>
        <v>0</v>
      </c>
      <c r="Z686" s="143">
        <f t="shared" si="330"/>
        <v>0</v>
      </c>
      <c r="AA686" s="143">
        <f t="shared" si="330"/>
        <v>0</v>
      </c>
      <c r="AB686" s="143">
        <f t="shared" si="330"/>
        <v>0</v>
      </c>
      <c r="AC686" s="143">
        <f t="shared" si="330"/>
        <v>0</v>
      </c>
      <c r="AD686" s="143">
        <f t="shared" si="330"/>
        <v>0</v>
      </c>
      <c r="AE686" s="143">
        <f t="shared" si="330"/>
        <v>0</v>
      </c>
      <c r="AF686" s="143">
        <f t="shared" si="330"/>
        <v>0</v>
      </c>
      <c r="AG686" s="143">
        <f t="shared" si="330"/>
        <v>0</v>
      </c>
      <c r="AH686" s="143">
        <f t="shared" si="330"/>
        <v>0</v>
      </c>
      <c r="AI686" s="143">
        <f t="shared" si="330"/>
        <v>0</v>
      </c>
      <c r="AJ686" s="143">
        <f t="shared" si="330"/>
        <v>0</v>
      </c>
      <c r="AK686" s="143">
        <f t="shared" si="330"/>
        <v>0</v>
      </c>
      <c r="AL686" s="143">
        <f t="shared" si="330"/>
        <v>0</v>
      </c>
      <c r="AM686" s="143">
        <f t="shared" si="330"/>
        <v>0</v>
      </c>
      <c r="AN686" s="143">
        <f t="shared" si="330"/>
        <v>0</v>
      </c>
      <c r="AO686" s="143">
        <f t="shared" si="330"/>
        <v>0</v>
      </c>
      <c r="AP686" s="143">
        <f t="shared" si="330"/>
        <v>0</v>
      </c>
      <c r="AQ686" s="143">
        <f t="shared" si="330"/>
        <v>0</v>
      </c>
      <c r="AR686" s="143">
        <f t="shared" si="330"/>
        <v>0</v>
      </c>
      <c r="AS686" s="143">
        <f t="shared" si="330"/>
        <v>0</v>
      </c>
      <c r="AT686" s="143">
        <f t="shared" si="330"/>
        <v>0</v>
      </c>
      <c r="AU686" s="143">
        <f t="shared" si="330"/>
        <v>0</v>
      </c>
      <c r="AV686" s="143">
        <f t="shared" si="330"/>
        <v>0</v>
      </c>
      <c r="AW686" s="143">
        <f t="shared" si="330"/>
        <v>0</v>
      </c>
      <c r="AX686" s="143">
        <f t="shared" si="330"/>
        <v>0</v>
      </c>
      <c r="AY686" s="143">
        <f t="shared" si="330"/>
        <v>0</v>
      </c>
      <c r="AZ686" s="143">
        <f t="shared" si="330"/>
        <v>0</v>
      </c>
      <c r="BA686" s="143">
        <f t="shared" si="330"/>
        <v>0</v>
      </c>
      <c r="BB686" s="143">
        <f t="shared" si="330"/>
        <v>0</v>
      </c>
      <c r="BC686" s="143">
        <f t="shared" si="330"/>
        <v>0</v>
      </c>
      <c r="BD686" s="143">
        <f t="shared" si="330"/>
        <v>0</v>
      </c>
      <c r="BE686" s="143">
        <f t="shared" si="329"/>
        <v>0</v>
      </c>
      <c r="BF686" s="143">
        <f t="shared" si="329"/>
        <v>0</v>
      </c>
      <c r="BG686" s="143">
        <f t="shared" si="329"/>
        <v>0</v>
      </c>
      <c r="BH686" s="143">
        <f t="shared" si="329"/>
        <v>0</v>
      </c>
      <c r="BI686" s="143">
        <f t="shared" si="329"/>
        <v>0</v>
      </c>
      <c r="BJ686" s="143">
        <f t="shared" si="329"/>
        <v>0</v>
      </c>
      <c r="BK686" s="143">
        <f t="shared" si="329"/>
        <v>0</v>
      </c>
      <c r="BL686" s="143">
        <f t="shared" si="329"/>
        <v>0.27272727272727271</v>
      </c>
      <c r="BM686" s="143">
        <f t="shared" si="329"/>
        <v>0.90909090909090906</v>
      </c>
      <c r="BN686" s="143">
        <f t="shared" si="329"/>
        <v>1</v>
      </c>
      <c r="BO686" s="143">
        <f t="shared" si="329"/>
        <v>1</v>
      </c>
    </row>
    <row r="687" spans="1:67" ht="15.75" x14ac:dyDescent="0.25">
      <c r="A687" s="112"/>
      <c r="B687" s="148" t="s">
        <v>1944</v>
      </c>
      <c r="C687" s="148" t="s">
        <v>2022</v>
      </c>
      <c r="D687" s="148" t="s">
        <v>3</v>
      </c>
      <c r="E687" s="225">
        <f>VLOOKUP(B687,'Cuadro Control'!C733:J2617,8,FALSE)</f>
        <v>0</v>
      </c>
      <c r="F687" s="149">
        <f t="shared" si="325"/>
        <v>0</v>
      </c>
      <c r="G687" s="150">
        <v>46606</v>
      </c>
      <c r="H687" s="150">
        <v>46606</v>
      </c>
      <c r="I687" s="149">
        <f t="shared" si="326"/>
        <v>0</v>
      </c>
      <c r="J687" s="149">
        <f t="shared" si="326"/>
        <v>0</v>
      </c>
      <c r="K687" s="149">
        <f t="shared" si="326"/>
        <v>0</v>
      </c>
      <c r="L687" s="149">
        <f t="shared" si="326"/>
        <v>0</v>
      </c>
      <c r="M687" s="149">
        <f t="shared" si="326"/>
        <v>0</v>
      </c>
      <c r="N687" s="149">
        <f t="shared" si="326"/>
        <v>0</v>
      </c>
      <c r="O687" s="149">
        <f t="shared" si="326"/>
        <v>0</v>
      </c>
      <c r="P687" s="149">
        <f t="shared" si="326"/>
        <v>0</v>
      </c>
      <c r="Q687" s="149">
        <f t="shared" si="326"/>
        <v>0</v>
      </c>
      <c r="R687" s="149">
        <f t="shared" si="326"/>
        <v>0</v>
      </c>
      <c r="S687" s="149">
        <f t="shared" si="326"/>
        <v>0</v>
      </c>
      <c r="T687" s="149">
        <f t="shared" si="326"/>
        <v>0</v>
      </c>
      <c r="U687" s="149">
        <f t="shared" si="326"/>
        <v>0</v>
      </c>
      <c r="V687" s="149">
        <f t="shared" si="326"/>
        <v>0</v>
      </c>
      <c r="W687" s="149">
        <f t="shared" si="326"/>
        <v>0</v>
      </c>
      <c r="X687" s="149">
        <f t="shared" ref="X687:AO688" si="331">IF($G687=0,0,IF(X$6&lt;$G687,0,IF(X$6&gt;$H687,1,(X$6-$G687+1)/($H687-$G687+1))))</f>
        <v>0</v>
      </c>
      <c r="Y687" s="149">
        <f t="shared" si="331"/>
        <v>0</v>
      </c>
      <c r="Z687" s="149">
        <f t="shared" si="331"/>
        <v>0</v>
      </c>
      <c r="AA687" s="149">
        <f t="shared" si="331"/>
        <v>0</v>
      </c>
      <c r="AB687" s="149">
        <f t="shared" si="331"/>
        <v>0</v>
      </c>
      <c r="AC687" s="149">
        <f t="shared" si="331"/>
        <v>0</v>
      </c>
      <c r="AD687" s="149">
        <f t="shared" si="331"/>
        <v>0</v>
      </c>
      <c r="AE687" s="149">
        <f t="shared" si="331"/>
        <v>0</v>
      </c>
      <c r="AF687" s="149">
        <f t="shared" si="331"/>
        <v>0</v>
      </c>
      <c r="AG687" s="149">
        <f t="shared" si="331"/>
        <v>0</v>
      </c>
      <c r="AH687" s="149">
        <f t="shared" si="331"/>
        <v>0</v>
      </c>
      <c r="AI687" s="149">
        <f t="shared" si="331"/>
        <v>0</v>
      </c>
      <c r="AJ687" s="149">
        <f t="shared" si="331"/>
        <v>0</v>
      </c>
      <c r="AK687" s="149">
        <f t="shared" si="331"/>
        <v>0</v>
      </c>
      <c r="AL687" s="149">
        <f t="shared" si="331"/>
        <v>0</v>
      </c>
      <c r="AM687" s="149">
        <f t="shared" si="331"/>
        <v>0</v>
      </c>
      <c r="AN687" s="149">
        <f t="shared" si="331"/>
        <v>0</v>
      </c>
      <c r="AO687" s="149">
        <f t="shared" si="331"/>
        <v>0</v>
      </c>
      <c r="AP687" s="149">
        <f t="shared" si="330"/>
        <v>0</v>
      </c>
      <c r="AQ687" s="149">
        <f t="shared" si="330"/>
        <v>0</v>
      </c>
      <c r="AR687" s="149">
        <f t="shared" si="330"/>
        <v>0</v>
      </c>
      <c r="AS687" s="149">
        <f t="shared" si="330"/>
        <v>0</v>
      </c>
      <c r="AT687" s="149">
        <f t="shared" si="330"/>
        <v>0</v>
      </c>
      <c r="AU687" s="149">
        <f t="shared" si="330"/>
        <v>0</v>
      </c>
      <c r="AV687" s="149">
        <f t="shared" si="330"/>
        <v>0</v>
      </c>
      <c r="AW687" s="149">
        <f t="shared" si="330"/>
        <v>0</v>
      </c>
      <c r="AX687" s="149">
        <f t="shared" si="330"/>
        <v>0</v>
      </c>
      <c r="AY687" s="149">
        <f t="shared" si="330"/>
        <v>0</v>
      </c>
      <c r="AZ687" s="149">
        <f t="shared" si="330"/>
        <v>0</v>
      </c>
      <c r="BA687" s="149">
        <f t="shared" si="330"/>
        <v>0</v>
      </c>
      <c r="BB687" s="149">
        <f t="shared" si="330"/>
        <v>0</v>
      </c>
      <c r="BC687" s="149">
        <f t="shared" si="330"/>
        <v>0</v>
      </c>
      <c r="BD687" s="149">
        <f t="shared" si="330"/>
        <v>0</v>
      </c>
      <c r="BE687" s="149">
        <f t="shared" si="329"/>
        <v>0</v>
      </c>
      <c r="BF687" s="149">
        <f t="shared" si="329"/>
        <v>0</v>
      </c>
      <c r="BG687" s="149">
        <f t="shared" si="329"/>
        <v>0</v>
      </c>
      <c r="BH687" s="149">
        <f t="shared" si="329"/>
        <v>0</v>
      </c>
      <c r="BI687" s="149">
        <f t="shared" si="329"/>
        <v>0</v>
      </c>
      <c r="BJ687" s="149">
        <f t="shared" si="329"/>
        <v>0</v>
      </c>
      <c r="BK687" s="149">
        <f t="shared" si="329"/>
        <v>0</v>
      </c>
      <c r="BL687" s="149">
        <f t="shared" si="329"/>
        <v>0</v>
      </c>
      <c r="BM687" s="149">
        <f t="shared" si="329"/>
        <v>0</v>
      </c>
      <c r="BN687" s="149">
        <f t="shared" si="329"/>
        <v>1</v>
      </c>
      <c r="BO687" s="149">
        <f t="shared" si="329"/>
        <v>1</v>
      </c>
    </row>
    <row r="688" spans="1:67" ht="15.75" x14ac:dyDescent="0.25">
      <c r="A688" s="112"/>
      <c r="B688" s="130" t="s">
        <v>1945</v>
      </c>
      <c r="C688" s="130" t="s">
        <v>1946</v>
      </c>
      <c r="D688" s="130" t="s">
        <v>3</v>
      </c>
      <c r="E688" s="218">
        <f>VLOOKUP(B688,'Cuadro Control'!C734:J2618,8,FALSE)</f>
        <v>0</v>
      </c>
      <c r="F688" s="131">
        <f>IFERROR(E688/$E$671,0)</f>
        <v>0</v>
      </c>
      <c r="G688" s="132">
        <v>46606</v>
      </c>
      <c r="H688" s="132">
        <v>46606</v>
      </c>
      <c r="I688" s="131">
        <f t="shared" ref="I688:X703" si="332">IF($G688=0,0,IF(I$6&lt;$G688,0,IF(I$6&gt;$H688,1,(I$6-$G688+1)/($H688-$G688+1))))</f>
        <v>0</v>
      </c>
      <c r="J688" s="131">
        <f t="shared" si="332"/>
        <v>0</v>
      </c>
      <c r="K688" s="131">
        <f t="shared" si="332"/>
        <v>0</v>
      </c>
      <c r="L688" s="131">
        <f t="shared" si="332"/>
        <v>0</v>
      </c>
      <c r="M688" s="131">
        <f t="shared" si="332"/>
        <v>0</v>
      </c>
      <c r="N688" s="131">
        <f t="shared" si="332"/>
        <v>0</v>
      </c>
      <c r="O688" s="131">
        <f t="shared" si="332"/>
        <v>0</v>
      </c>
      <c r="P688" s="131">
        <f t="shared" si="332"/>
        <v>0</v>
      </c>
      <c r="Q688" s="131">
        <f t="shared" si="332"/>
        <v>0</v>
      </c>
      <c r="R688" s="131">
        <f t="shared" si="332"/>
        <v>0</v>
      </c>
      <c r="S688" s="131">
        <f t="shared" si="332"/>
        <v>0</v>
      </c>
      <c r="T688" s="131">
        <f t="shared" si="332"/>
        <v>0</v>
      </c>
      <c r="U688" s="131">
        <f t="shared" si="332"/>
        <v>0</v>
      </c>
      <c r="V688" s="131">
        <f t="shared" si="332"/>
        <v>0</v>
      </c>
      <c r="W688" s="131">
        <f t="shared" si="332"/>
        <v>0</v>
      </c>
      <c r="X688" s="131">
        <f t="shared" si="332"/>
        <v>0</v>
      </c>
      <c r="Y688" s="131">
        <f t="shared" si="331"/>
        <v>0</v>
      </c>
      <c r="Z688" s="131">
        <f t="shared" si="331"/>
        <v>0</v>
      </c>
      <c r="AA688" s="131">
        <f t="shared" si="331"/>
        <v>0</v>
      </c>
      <c r="AB688" s="131">
        <f t="shared" si="331"/>
        <v>0</v>
      </c>
      <c r="AC688" s="131">
        <f t="shared" si="331"/>
        <v>0</v>
      </c>
      <c r="AD688" s="131">
        <f t="shared" si="331"/>
        <v>0</v>
      </c>
      <c r="AE688" s="131">
        <f t="shared" si="331"/>
        <v>0</v>
      </c>
      <c r="AF688" s="131">
        <f t="shared" si="331"/>
        <v>0</v>
      </c>
      <c r="AG688" s="131">
        <f t="shared" si="331"/>
        <v>0</v>
      </c>
      <c r="AH688" s="131">
        <f t="shared" si="331"/>
        <v>0</v>
      </c>
      <c r="AI688" s="131">
        <f t="shared" si="331"/>
        <v>0</v>
      </c>
      <c r="AJ688" s="131">
        <f t="shared" si="331"/>
        <v>0</v>
      </c>
      <c r="AK688" s="131">
        <f t="shared" si="331"/>
        <v>0</v>
      </c>
      <c r="AL688" s="131">
        <f t="shared" si="331"/>
        <v>0</v>
      </c>
      <c r="AM688" s="131">
        <f t="shared" si="331"/>
        <v>0</v>
      </c>
      <c r="AN688" s="131">
        <f t="shared" si="331"/>
        <v>0</v>
      </c>
      <c r="AO688" s="131">
        <f t="shared" si="331"/>
        <v>0</v>
      </c>
      <c r="AP688" s="131">
        <f t="shared" si="330"/>
        <v>0</v>
      </c>
      <c r="AQ688" s="131">
        <f t="shared" si="330"/>
        <v>0</v>
      </c>
      <c r="AR688" s="131">
        <f t="shared" si="330"/>
        <v>0</v>
      </c>
      <c r="AS688" s="131">
        <f t="shared" si="330"/>
        <v>0</v>
      </c>
      <c r="AT688" s="131">
        <f t="shared" si="330"/>
        <v>0</v>
      </c>
      <c r="AU688" s="131">
        <f t="shared" si="330"/>
        <v>0</v>
      </c>
      <c r="AV688" s="131">
        <f t="shared" si="330"/>
        <v>0</v>
      </c>
      <c r="AW688" s="131">
        <f t="shared" si="330"/>
        <v>0</v>
      </c>
      <c r="AX688" s="131">
        <f t="shared" si="330"/>
        <v>0</v>
      </c>
      <c r="AY688" s="131">
        <f t="shared" si="330"/>
        <v>0</v>
      </c>
      <c r="AZ688" s="131">
        <f t="shared" si="330"/>
        <v>0</v>
      </c>
      <c r="BA688" s="131">
        <f t="shared" si="330"/>
        <v>0</v>
      </c>
      <c r="BB688" s="131">
        <f t="shared" si="330"/>
        <v>0</v>
      </c>
      <c r="BC688" s="131">
        <f t="shared" si="330"/>
        <v>0</v>
      </c>
      <c r="BD688" s="131">
        <f t="shared" si="330"/>
        <v>0</v>
      </c>
      <c r="BE688" s="131">
        <f t="shared" si="329"/>
        <v>0</v>
      </c>
      <c r="BF688" s="131">
        <f t="shared" si="329"/>
        <v>0</v>
      </c>
      <c r="BG688" s="131">
        <f t="shared" si="329"/>
        <v>0</v>
      </c>
      <c r="BH688" s="131">
        <f t="shared" si="329"/>
        <v>0</v>
      </c>
      <c r="BI688" s="131">
        <f t="shared" si="329"/>
        <v>0</v>
      </c>
      <c r="BJ688" s="131">
        <f t="shared" si="329"/>
        <v>0</v>
      </c>
      <c r="BK688" s="131">
        <f t="shared" si="329"/>
        <v>0</v>
      </c>
      <c r="BL688" s="131">
        <f t="shared" si="329"/>
        <v>0</v>
      </c>
      <c r="BM688" s="131">
        <f t="shared" si="329"/>
        <v>0</v>
      </c>
      <c r="BN688" s="131">
        <f t="shared" si="329"/>
        <v>1</v>
      </c>
      <c r="BO688" s="131">
        <f t="shared" si="329"/>
        <v>1</v>
      </c>
    </row>
    <row r="689" spans="1:67" ht="15.75" x14ac:dyDescent="0.25">
      <c r="A689" s="112"/>
      <c r="B689" s="123">
        <v>11</v>
      </c>
      <c r="C689" s="123" t="s">
        <v>1947</v>
      </c>
      <c r="D689" s="123" t="s">
        <v>2091</v>
      </c>
      <c r="E689" s="219">
        <f>SUM(E690:E694)</f>
        <v>909298560</v>
      </c>
      <c r="F689" s="126">
        <f>IFERROR(E689/$E$8,0)</f>
        <v>4.3622719374773553E-3</v>
      </c>
      <c r="G689" s="127">
        <v>46272</v>
      </c>
      <c r="H689" s="127">
        <v>46606</v>
      </c>
      <c r="I689" s="126">
        <f>SUMPRODUCT($F690:$F694,I690:I694)</f>
        <v>0</v>
      </c>
      <c r="J689" s="126">
        <f t="shared" ref="J689:BO689" si="333">SUMPRODUCT($F690:$F694,J690:J694)</f>
        <v>0</v>
      </c>
      <c r="K689" s="126">
        <f t="shared" si="333"/>
        <v>0</v>
      </c>
      <c r="L689" s="126">
        <f t="shared" si="333"/>
        <v>0</v>
      </c>
      <c r="M689" s="126">
        <f t="shared" si="333"/>
        <v>0</v>
      </c>
      <c r="N689" s="126">
        <f t="shared" si="333"/>
        <v>0</v>
      </c>
      <c r="O689" s="126">
        <f t="shared" si="333"/>
        <v>0</v>
      </c>
      <c r="P689" s="126">
        <f t="shared" si="333"/>
        <v>0</v>
      </c>
      <c r="Q689" s="126">
        <f t="shared" si="333"/>
        <v>0</v>
      </c>
      <c r="R689" s="126">
        <f t="shared" si="333"/>
        <v>8.8183421516754845E-3</v>
      </c>
      <c r="S689" s="126">
        <f t="shared" si="333"/>
        <v>2.1164021164021163E-2</v>
      </c>
      <c r="T689" s="126">
        <f t="shared" si="333"/>
        <v>3.3509700176366841E-2</v>
      </c>
      <c r="U689" s="126">
        <f t="shared" si="333"/>
        <v>4.585537918871252E-2</v>
      </c>
      <c r="V689" s="126">
        <f t="shared" si="333"/>
        <v>5.8201058201058198E-2</v>
      </c>
      <c r="W689" s="126">
        <f t="shared" si="333"/>
        <v>7.0546737213403876E-2</v>
      </c>
      <c r="X689" s="126">
        <f t="shared" si="333"/>
        <v>8.2892416225749554E-2</v>
      </c>
      <c r="Y689" s="126">
        <f t="shared" si="333"/>
        <v>9.5238095238095233E-2</v>
      </c>
      <c r="Z689" s="126">
        <f t="shared" si="333"/>
        <v>0.10758377425044091</v>
      </c>
      <c r="AA689" s="126">
        <f t="shared" si="333"/>
        <v>0.11992945326278658</v>
      </c>
      <c r="AB689" s="126">
        <f t="shared" si="333"/>
        <v>0.13227513227513227</v>
      </c>
      <c r="AC689" s="126">
        <f t="shared" si="333"/>
        <v>0.14462081128747795</v>
      </c>
      <c r="AD689" s="126">
        <f t="shared" si="333"/>
        <v>0.15696649029982362</v>
      </c>
      <c r="AE689" s="126">
        <f t="shared" si="333"/>
        <v>0.1693121693121693</v>
      </c>
      <c r="AF689" s="126">
        <f t="shared" si="333"/>
        <v>0.18671473833715721</v>
      </c>
      <c r="AG689" s="126">
        <f t="shared" si="333"/>
        <v>0.20790997487162677</v>
      </c>
      <c r="AH689" s="126">
        <f t="shared" si="333"/>
        <v>0.22910521140609635</v>
      </c>
      <c r="AI689" s="126">
        <f t="shared" si="333"/>
        <v>0.25030044794056594</v>
      </c>
      <c r="AJ689" s="126">
        <f t="shared" si="333"/>
        <v>0.27149568447503547</v>
      </c>
      <c r="AK689" s="126">
        <f t="shared" si="333"/>
        <v>0.28739991571849977</v>
      </c>
      <c r="AL689" s="126">
        <f t="shared" si="333"/>
        <v>0.29624947324062367</v>
      </c>
      <c r="AM689" s="126">
        <f t="shared" si="333"/>
        <v>0.30509903076274758</v>
      </c>
      <c r="AN689" s="126">
        <f t="shared" si="333"/>
        <v>0.31923959357587678</v>
      </c>
      <c r="AO689" s="126">
        <f t="shared" si="333"/>
        <v>0.33734841035725988</v>
      </c>
      <c r="AP689" s="126">
        <f t="shared" si="333"/>
        <v>0.35545722713864303</v>
      </c>
      <c r="AQ689" s="126">
        <f t="shared" si="333"/>
        <v>0.37835789776848383</v>
      </c>
      <c r="AR689" s="126">
        <f t="shared" si="333"/>
        <v>0.4048524587846678</v>
      </c>
      <c r="AS689" s="126">
        <f t="shared" si="333"/>
        <v>0.43134701980085177</v>
      </c>
      <c r="AT689" s="126">
        <f t="shared" si="333"/>
        <v>0.4578415808170358</v>
      </c>
      <c r="AU689" s="126">
        <f t="shared" si="333"/>
        <v>0.48433614183321982</v>
      </c>
      <c r="AV689" s="126">
        <f t="shared" si="333"/>
        <v>0.51168379608324377</v>
      </c>
      <c r="AW689" s="126">
        <f t="shared" si="333"/>
        <v>0.5401689079783879</v>
      </c>
      <c r="AX689" s="126">
        <f t="shared" si="333"/>
        <v>0.56865401987353204</v>
      </c>
      <c r="AY689" s="126">
        <f t="shared" si="333"/>
        <v>0.59713913176867617</v>
      </c>
      <c r="AZ689" s="126">
        <f t="shared" si="333"/>
        <v>0.62562424366382019</v>
      </c>
      <c r="BA689" s="126">
        <f t="shared" si="333"/>
        <v>0.65410935555896443</v>
      </c>
      <c r="BB689" s="126">
        <f t="shared" si="333"/>
        <v>0.68259446745410846</v>
      </c>
      <c r="BC689" s="126">
        <f t="shared" si="333"/>
        <v>0.71107957934925259</v>
      </c>
      <c r="BD689" s="126">
        <f t="shared" si="333"/>
        <v>0.73956469124439672</v>
      </c>
      <c r="BE689" s="126">
        <f t="shared" si="333"/>
        <v>0.76804980313954085</v>
      </c>
      <c r="BF689" s="126">
        <f t="shared" si="333"/>
        <v>0.79653491503468488</v>
      </c>
      <c r="BG689" s="126">
        <f t="shared" si="333"/>
        <v>0.8250200269298289</v>
      </c>
      <c r="BH689" s="126">
        <f t="shared" si="333"/>
        <v>0.85350513882497314</v>
      </c>
      <c r="BI689" s="126">
        <f t="shared" si="333"/>
        <v>0.88199025072011739</v>
      </c>
      <c r="BJ689" s="126">
        <f t="shared" si="333"/>
        <v>0.9104753626152613</v>
      </c>
      <c r="BK689" s="126">
        <f t="shared" si="333"/>
        <v>0.93896047451040543</v>
      </c>
      <c r="BL689" s="126">
        <f t="shared" si="333"/>
        <v>0.96744558640554956</v>
      </c>
      <c r="BM689" s="126">
        <f t="shared" si="333"/>
        <v>0.99593069830069358</v>
      </c>
      <c r="BN689" s="126">
        <f t="shared" si="333"/>
        <v>1</v>
      </c>
      <c r="BO689" s="126">
        <f t="shared" si="333"/>
        <v>1</v>
      </c>
    </row>
    <row r="690" spans="1:67" ht="15.75" x14ac:dyDescent="0.25">
      <c r="A690" s="112"/>
      <c r="B690" s="145" t="s">
        <v>1949</v>
      </c>
      <c r="C690" s="145" t="s">
        <v>1950</v>
      </c>
      <c r="D690" s="145" t="s">
        <v>1951</v>
      </c>
      <c r="E690" s="224">
        <f>VLOOKUP(B690,'Cuadro Control'!C736:J2620,8,FALSE)</f>
        <v>216499657.14285713</v>
      </c>
      <c r="F690" s="146">
        <f>IFERROR(E690/$E$689,0)</f>
        <v>0.23809523809523808</v>
      </c>
      <c r="G690" s="147">
        <v>46272</v>
      </c>
      <c r="H690" s="147">
        <v>46406</v>
      </c>
      <c r="I690" s="146">
        <f t="shared" si="332"/>
        <v>0</v>
      </c>
      <c r="J690" s="146">
        <f t="shared" si="332"/>
        <v>0</v>
      </c>
      <c r="K690" s="146">
        <f t="shared" si="332"/>
        <v>0</v>
      </c>
      <c r="L690" s="146">
        <f t="shared" si="332"/>
        <v>0</v>
      </c>
      <c r="M690" s="146">
        <f t="shared" si="332"/>
        <v>0</v>
      </c>
      <c r="N690" s="146">
        <f t="shared" si="332"/>
        <v>0</v>
      </c>
      <c r="O690" s="146">
        <f t="shared" si="332"/>
        <v>0</v>
      </c>
      <c r="P690" s="146">
        <f t="shared" si="332"/>
        <v>0</v>
      </c>
      <c r="Q690" s="146">
        <f t="shared" si="332"/>
        <v>0</v>
      </c>
      <c r="R690" s="146">
        <f t="shared" si="332"/>
        <v>3.7037037037037035E-2</v>
      </c>
      <c r="S690" s="146">
        <f t="shared" si="332"/>
        <v>8.8888888888888892E-2</v>
      </c>
      <c r="T690" s="146">
        <f t="shared" si="332"/>
        <v>0.14074074074074075</v>
      </c>
      <c r="U690" s="146">
        <f t="shared" si="332"/>
        <v>0.19259259259259259</v>
      </c>
      <c r="V690" s="146">
        <f t="shared" si="332"/>
        <v>0.24444444444444444</v>
      </c>
      <c r="W690" s="146">
        <f t="shared" si="332"/>
        <v>0.29629629629629628</v>
      </c>
      <c r="X690" s="146">
        <f t="shared" si="332"/>
        <v>0.34814814814814815</v>
      </c>
      <c r="Y690" s="146">
        <f t="shared" ref="Y690:BD694" si="334">IF($G690=0,0,IF(Y$6&lt;$G690,0,IF(Y$6&gt;$H690,1,(Y$6-$G690+1)/($H690-$G690+1))))</f>
        <v>0.4</v>
      </c>
      <c r="Z690" s="146">
        <f t="shared" si="334"/>
        <v>0.45185185185185184</v>
      </c>
      <c r="AA690" s="146">
        <f t="shared" si="334"/>
        <v>0.50370370370370365</v>
      </c>
      <c r="AB690" s="146">
        <f t="shared" si="334"/>
        <v>0.55555555555555558</v>
      </c>
      <c r="AC690" s="146">
        <f t="shared" si="334"/>
        <v>0.6074074074074074</v>
      </c>
      <c r="AD690" s="146">
        <f t="shared" si="334"/>
        <v>0.65925925925925921</v>
      </c>
      <c r="AE690" s="146">
        <f t="shared" si="334"/>
        <v>0.71111111111111114</v>
      </c>
      <c r="AF690" s="146">
        <f t="shared" si="334"/>
        <v>0.76296296296296295</v>
      </c>
      <c r="AG690" s="146">
        <f t="shared" si="334"/>
        <v>0.81481481481481477</v>
      </c>
      <c r="AH690" s="146">
        <f t="shared" si="334"/>
        <v>0.8666666666666667</v>
      </c>
      <c r="AI690" s="146">
        <f t="shared" si="334"/>
        <v>0.91851851851851851</v>
      </c>
      <c r="AJ690" s="146">
        <f t="shared" si="334"/>
        <v>0.97037037037037033</v>
      </c>
      <c r="AK690" s="146">
        <f t="shared" si="334"/>
        <v>1</v>
      </c>
      <c r="AL690" s="146">
        <f t="shared" si="334"/>
        <v>1</v>
      </c>
      <c r="AM690" s="146">
        <f t="shared" si="334"/>
        <v>1</v>
      </c>
      <c r="AN690" s="146">
        <f t="shared" si="334"/>
        <v>1</v>
      </c>
      <c r="AO690" s="146">
        <f t="shared" si="334"/>
        <v>1</v>
      </c>
      <c r="AP690" s="146">
        <f t="shared" si="334"/>
        <v>1</v>
      </c>
      <c r="AQ690" s="146">
        <f t="shared" si="334"/>
        <v>1</v>
      </c>
      <c r="AR690" s="146">
        <f t="shared" si="334"/>
        <v>1</v>
      </c>
      <c r="AS690" s="146">
        <f t="shared" si="334"/>
        <v>1</v>
      </c>
      <c r="AT690" s="146">
        <f t="shared" si="334"/>
        <v>1</v>
      </c>
      <c r="AU690" s="146">
        <f t="shared" si="334"/>
        <v>1</v>
      </c>
      <c r="AV690" s="146">
        <f t="shared" si="334"/>
        <v>1</v>
      </c>
      <c r="AW690" s="146">
        <f t="shared" si="334"/>
        <v>1</v>
      </c>
      <c r="AX690" s="146">
        <f t="shared" si="334"/>
        <v>1</v>
      </c>
      <c r="AY690" s="146">
        <f t="shared" si="334"/>
        <v>1</v>
      </c>
      <c r="AZ690" s="146">
        <f t="shared" si="334"/>
        <v>1</v>
      </c>
      <c r="BA690" s="146">
        <f t="shared" si="334"/>
        <v>1</v>
      </c>
      <c r="BB690" s="146">
        <f t="shared" si="334"/>
        <v>1</v>
      </c>
      <c r="BC690" s="146">
        <f t="shared" si="334"/>
        <v>1</v>
      </c>
      <c r="BD690" s="146">
        <f t="shared" si="334"/>
        <v>1</v>
      </c>
      <c r="BE690" s="146">
        <f t="shared" ref="BE690:BO694" si="335">IF($G690=0,0,IF(BE$6&lt;$G690,0,IF(BE$6&gt;$H690,1,(BE$6-$G690+1)/($H690-$G690+1))))</f>
        <v>1</v>
      </c>
      <c r="BF690" s="146">
        <f t="shared" si="335"/>
        <v>1</v>
      </c>
      <c r="BG690" s="146">
        <f t="shared" si="335"/>
        <v>1</v>
      </c>
      <c r="BH690" s="146">
        <f t="shared" si="335"/>
        <v>1</v>
      </c>
      <c r="BI690" s="146">
        <f t="shared" si="335"/>
        <v>1</v>
      </c>
      <c r="BJ690" s="146">
        <f t="shared" si="335"/>
        <v>1</v>
      </c>
      <c r="BK690" s="146">
        <f t="shared" si="335"/>
        <v>1</v>
      </c>
      <c r="BL690" s="146">
        <f t="shared" si="335"/>
        <v>1</v>
      </c>
      <c r="BM690" s="146">
        <f t="shared" si="335"/>
        <v>1</v>
      </c>
      <c r="BN690" s="146">
        <f t="shared" si="335"/>
        <v>1</v>
      </c>
      <c r="BO690" s="146">
        <f t="shared" si="335"/>
        <v>1</v>
      </c>
    </row>
    <row r="691" spans="1:67" ht="15.75" x14ac:dyDescent="0.25">
      <c r="A691" s="112"/>
      <c r="B691" s="145" t="s">
        <v>1952</v>
      </c>
      <c r="C691" s="145" t="s">
        <v>1953</v>
      </c>
      <c r="D691" s="145" t="s">
        <v>1951</v>
      </c>
      <c r="E691" s="224">
        <f>VLOOKUP(B691,'Cuadro Control'!C737:J2621,8,FALSE)</f>
        <v>129899794.28571428</v>
      </c>
      <c r="F691" s="146">
        <f>IFERROR(E691/$E$689,0)</f>
        <v>0.14285714285714285</v>
      </c>
      <c r="G691" s="147">
        <v>46371</v>
      </c>
      <c r="H691" s="147">
        <v>46483</v>
      </c>
      <c r="I691" s="146">
        <f t="shared" si="332"/>
        <v>0</v>
      </c>
      <c r="J691" s="146">
        <f t="shared" si="332"/>
        <v>0</v>
      </c>
      <c r="K691" s="146">
        <f t="shared" si="332"/>
        <v>0</v>
      </c>
      <c r="L691" s="146">
        <f t="shared" si="332"/>
        <v>0</v>
      </c>
      <c r="M691" s="146">
        <f t="shared" si="332"/>
        <v>0</v>
      </c>
      <c r="N691" s="146">
        <f t="shared" si="332"/>
        <v>0</v>
      </c>
      <c r="O691" s="146">
        <f t="shared" si="332"/>
        <v>0</v>
      </c>
      <c r="P691" s="146">
        <f t="shared" si="332"/>
        <v>0</v>
      </c>
      <c r="Q691" s="146">
        <f t="shared" si="332"/>
        <v>0</v>
      </c>
      <c r="R691" s="146">
        <f t="shared" si="332"/>
        <v>0</v>
      </c>
      <c r="S691" s="146">
        <f t="shared" si="332"/>
        <v>0</v>
      </c>
      <c r="T691" s="146">
        <f t="shared" si="332"/>
        <v>0</v>
      </c>
      <c r="U691" s="146">
        <f t="shared" si="332"/>
        <v>0</v>
      </c>
      <c r="V691" s="146">
        <f t="shared" si="332"/>
        <v>0</v>
      </c>
      <c r="W691" s="146">
        <f t="shared" si="332"/>
        <v>0</v>
      </c>
      <c r="X691" s="146">
        <f t="shared" si="332"/>
        <v>0</v>
      </c>
      <c r="Y691" s="146">
        <f t="shared" si="334"/>
        <v>0</v>
      </c>
      <c r="Z691" s="146">
        <f t="shared" si="334"/>
        <v>0</v>
      </c>
      <c r="AA691" s="146">
        <f t="shared" si="334"/>
        <v>0</v>
      </c>
      <c r="AB691" s="146">
        <f t="shared" si="334"/>
        <v>0</v>
      </c>
      <c r="AC691" s="146">
        <f t="shared" si="334"/>
        <v>0</v>
      </c>
      <c r="AD691" s="146">
        <f t="shared" si="334"/>
        <v>0</v>
      </c>
      <c r="AE691" s="146">
        <f t="shared" si="334"/>
        <v>0</v>
      </c>
      <c r="AF691" s="146">
        <f t="shared" si="334"/>
        <v>3.5398230088495575E-2</v>
      </c>
      <c r="AG691" s="146">
        <f t="shared" si="334"/>
        <v>9.7345132743362831E-2</v>
      </c>
      <c r="AH691" s="146">
        <f t="shared" si="334"/>
        <v>0.15929203539823009</v>
      </c>
      <c r="AI691" s="146">
        <f t="shared" si="334"/>
        <v>0.22123893805309736</v>
      </c>
      <c r="AJ691" s="146">
        <f t="shared" si="334"/>
        <v>0.2831858407079646</v>
      </c>
      <c r="AK691" s="146">
        <f t="shared" si="334"/>
        <v>0.34513274336283184</v>
      </c>
      <c r="AL691" s="146">
        <f t="shared" si="334"/>
        <v>0.40707964601769914</v>
      </c>
      <c r="AM691" s="146">
        <f t="shared" si="334"/>
        <v>0.46902654867256638</v>
      </c>
      <c r="AN691" s="146">
        <f t="shared" si="334"/>
        <v>0.53097345132743368</v>
      </c>
      <c r="AO691" s="146">
        <f t="shared" si="334"/>
        <v>0.59292035398230092</v>
      </c>
      <c r="AP691" s="146">
        <f t="shared" si="334"/>
        <v>0.65486725663716816</v>
      </c>
      <c r="AQ691" s="146">
        <f t="shared" si="334"/>
        <v>0.7168141592920354</v>
      </c>
      <c r="AR691" s="146">
        <f t="shared" si="334"/>
        <v>0.77876106194690264</v>
      </c>
      <c r="AS691" s="146">
        <f t="shared" si="334"/>
        <v>0.84070796460176989</v>
      </c>
      <c r="AT691" s="146">
        <f t="shared" si="334"/>
        <v>0.90265486725663713</v>
      </c>
      <c r="AU691" s="146">
        <f t="shared" si="334"/>
        <v>0.96460176991150437</v>
      </c>
      <c r="AV691" s="146">
        <f t="shared" si="334"/>
        <v>1</v>
      </c>
      <c r="AW691" s="146">
        <f t="shared" si="334"/>
        <v>1</v>
      </c>
      <c r="AX691" s="146">
        <f t="shared" si="334"/>
        <v>1</v>
      </c>
      <c r="AY691" s="146">
        <f t="shared" si="334"/>
        <v>1</v>
      </c>
      <c r="AZ691" s="146">
        <f t="shared" si="334"/>
        <v>1</v>
      </c>
      <c r="BA691" s="146">
        <f t="shared" si="334"/>
        <v>1</v>
      </c>
      <c r="BB691" s="146">
        <f t="shared" si="334"/>
        <v>1</v>
      </c>
      <c r="BC691" s="146">
        <f t="shared" si="334"/>
        <v>1</v>
      </c>
      <c r="BD691" s="146">
        <f t="shared" si="334"/>
        <v>1</v>
      </c>
      <c r="BE691" s="146">
        <f t="shared" si="335"/>
        <v>1</v>
      </c>
      <c r="BF691" s="146">
        <f t="shared" si="335"/>
        <v>1</v>
      </c>
      <c r="BG691" s="146">
        <f t="shared" si="335"/>
        <v>1</v>
      </c>
      <c r="BH691" s="146">
        <f t="shared" si="335"/>
        <v>1</v>
      </c>
      <c r="BI691" s="146">
        <f t="shared" si="335"/>
        <v>1</v>
      </c>
      <c r="BJ691" s="146">
        <f t="shared" si="335"/>
        <v>1</v>
      </c>
      <c r="BK691" s="146">
        <f t="shared" si="335"/>
        <v>1</v>
      </c>
      <c r="BL691" s="146">
        <f t="shared" si="335"/>
        <v>1</v>
      </c>
      <c r="BM691" s="146">
        <f t="shared" si="335"/>
        <v>1</v>
      </c>
      <c r="BN691" s="146">
        <f t="shared" si="335"/>
        <v>1</v>
      </c>
      <c r="BO691" s="146">
        <f t="shared" si="335"/>
        <v>1</v>
      </c>
    </row>
    <row r="692" spans="1:67" ht="15.75" x14ac:dyDescent="0.25">
      <c r="A692" s="112"/>
      <c r="B692" s="145" t="s">
        <v>1954</v>
      </c>
      <c r="C692" s="145" t="s">
        <v>1955</v>
      </c>
      <c r="D692" s="145" t="s">
        <v>1956</v>
      </c>
      <c r="E692" s="224">
        <f>VLOOKUP(B692,'Cuadro Control'!C738:J2622,8,FALSE)</f>
        <v>216499657.14285713</v>
      </c>
      <c r="F692" s="146">
        <f>IFERROR(E692/$E$689,0)</f>
        <v>0.23809523809523808</v>
      </c>
      <c r="G692" s="147">
        <v>46427</v>
      </c>
      <c r="H692" s="147">
        <v>46606</v>
      </c>
      <c r="I692" s="146">
        <f t="shared" si="332"/>
        <v>0</v>
      </c>
      <c r="J692" s="146">
        <f t="shared" si="332"/>
        <v>0</v>
      </c>
      <c r="K692" s="146">
        <f t="shared" si="332"/>
        <v>0</v>
      </c>
      <c r="L692" s="146">
        <f t="shared" si="332"/>
        <v>0</v>
      </c>
      <c r="M692" s="146">
        <f t="shared" si="332"/>
        <v>0</v>
      </c>
      <c r="N692" s="146">
        <f t="shared" si="332"/>
        <v>0</v>
      </c>
      <c r="O692" s="146">
        <f t="shared" si="332"/>
        <v>0</v>
      </c>
      <c r="P692" s="146">
        <f t="shared" si="332"/>
        <v>0</v>
      </c>
      <c r="Q692" s="146">
        <f t="shared" si="332"/>
        <v>0</v>
      </c>
      <c r="R692" s="146">
        <f t="shared" si="332"/>
        <v>0</v>
      </c>
      <c r="S692" s="146">
        <f t="shared" si="332"/>
        <v>0</v>
      </c>
      <c r="T692" s="146">
        <f t="shared" si="332"/>
        <v>0</v>
      </c>
      <c r="U692" s="146">
        <f t="shared" si="332"/>
        <v>0</v>
      </c>
      <c r="V692" s="146">
        <f t="shared" si="332"/>
        <v>0</v>
      </c>
      <c r="W692" s="146">
        <f t="shared" si="332"/>
        <v>0</v>
      </c>
      <c r="X692" s="146">
        <f t="shared" si="332"/>
        <v>0</v>
      </c>
      <c r="Y692" s="146">
        <f t="shared" si="334"/>
        <v>0</v>
      </c>
      <c r="Z692" s="146">
        <f t="shared" si="334"/>
        <v>0</v>
      </c>
      <c r="AA692" s="146">
        <f t="shared" si="334"/>
        <v>0</v>
      </c>
      <c r="AB692" s="146">
        <f t="shared" si="334"/>
        <v>0</v>
      </c>
      <c r="AC692" s="146">
        <f t="shared" si="334"/>
        <v>0</v>
      </c>
      <c r="AD692" s="146">
        <f t="shared" si="334"/>
        <v>0</v>
      </c>
      <c r="AE692" s="146">
        <f t="shared" si="334"/>
        <v>0</v>
      </c>
      <c r="AF692" s="146">
        <f t="shared" si="334"/>
        <v>0</v>
      </c>
      <c r="AG692" s="146">
        <f t="shared" si="334"/>
        <v>0</v>
      </c>
      <c r="AH692" s="146">
        <f t="shared" si="334"/>
        <v>0</v>
      </c>
      <c r="AI692" s="146">
        <f t="shared" si="334"/>
        <v>0</v>
      </c>
      <c r="AJ692" s="146">
        <f t="shared" si="334"/>
        <v>0</v>
      </c>
      <c r="AK692" s="146">
        <f t="shared" si="334"/>
        <v>0</v>
      </c>
      <c r="AL692" s="146">
        <f t="shared" si="334"/>
        <v>0</v>
      </c>
      <c r="AM692" s="146">
        <f t="shared" si="334"/>
        <v>0</v>
      </c>
      <c r="AN692" s="146">
        <f t="shared" si="334"/>
        <v>2.2222222222222223E-2</v>
      </c>
      <c r="AO692" s="146">
        <f t="shared" si="334"/>
        <v>6.1111111111111109E-2</v>
      </c>
      <c r="AP692" s="146">
        <f t="shared" si="334"/>
        <v>0.1</v>
      </c>
      <c r="AQ692" s="146">
        <f t="shared" si="334"/>
        <v>0.1388888888888889</v>
      </c>
      <c r="AR692" s="146">
        <f t="shared" si="334"/>
        <v>0.17777777777777778</v>
      </c>
      <c r="AS692" s="146">
        <f t="shared" si="334"/>
        <v>0.21666666666666667</v>
      </c>
      <c r="AT692" s="146">
        <f t="shared" si="334"/>
        <v>0.25555555555555554</v>
      </c>
      <c r="AU692" s="146">
        <f t="shared" si="334"/>
        <v>0.29444444444444445</v>
      </c>
      <c r="AV692" s="146">
        <f t="shared" si="334"/>
        <v>0.33333333333333331</v>
      </c>
      <c r="AW692" s="146">
        <f t="shared" si="334"/>
        <v>0.37222222222222223</v>
      </c>
      <c r="AX692" s="146">
        <f t="shared" si="334"/>
        <v>0.41111111111111109</v>
      </c>
      <c r="AY692" s="146">
        <f t="shared" si="334"/>
        <v>0.45</v>
      </c>
      <c r="AZ692" s="146">
        <f t="shared" si="334"/>
        <v>0.48888888888888887</v>
      </c>
      <c r="BA692" s="146">
        <f t="shared" si="334"/>
        <v>0.52777777777777779</v>
      </c>
      <c r="BB692" s="146">
        <f t="shared" si="334"/>
        <v>0.56666666666666665</v>
      </c>
      <c r="BC692" s="146">
        <f t="shared" si="334"/>
        <v>0.60555555555555551</v>
      </c>
      <c r="BD692" s="146">
        <f t="shared" si="334"/>
        <v>0.64444444444444449</v>
      </c>
      <c r="BE692" s="146">
        <f t="shared" si="335"/>
        <v>0.68333333333333335</v>
      </c>
      <c r="BF692" s="146">
        <f t="shared" si="335"/>
        <v>0.72222222222222221</v>
      </c>
      <c r="BG692" s="146">
        <f t="shared" si="335"/>
        <v>0.76111111111111107</v>
      </c>
      <c r="BH692" s="146">
        <f t="shared" si="335"/>
        <v>0.8</v>
      </c>
      <c r="BI692" s="146">
        <f t="shared" si="335"/>
        <v>0.83888888888888891</v>
      </c>
      <c r="BJ692" s="146">
        <f t="shared" si="335"/>
        <v>0.87777777777777777</v>
      </c>
      <c r="BK692" s="146">
        <f t="shared" si="335"/>
        <v>0.91666666666666663</v>
      </c>
      <c r="BL692" s="146">
        <f t="shared" si="335"/>
        <v>0.9555555555555556</v>
      </c>
      <c r="BM692" s="146">
        <f t="shared" si="335"/>
        <v>0.99444444444444446</v>
      </c>
      <c r="BN692" s="146">
        <f t="shared" si="335"/>
        <v>1</v>
      </c>
      <c r="BO692" s="146">
        <f t="shared" si="335"/>
        <v>1</v>
      </c>
    </row>
    <row r="693" spans="1:67" ht="15.75" x14ac:dyDescent="0.25">
      <c r="A693" s="112"/>
      <c r="B693" s="145" t="s">
        <v>1957</v>
      </c>
      <c r="C693" s="145" t="s">
        <v>1958</v>
      </c>
      <c r="D693" s="145" t="s">
        <v>1959</v>
      </c>
      <c r="E693" s="224">
        <f>VLOOKUP(B693,'Cuadro Control'!C739:J2623,8,FALSE)</f>
        <v>173199725.7142857</v>
      </c>
      <c r="F693" s="146">
        <f>IFERROR(E693/$E$689,0)</f>
        <v>0.19047619047619047</v>
      </c>
      <c r="G693" s="147">
        <v>46448</v>
      </c>
      <c r="H693" s="147">
        <v>46606</v>
      </c>
      <c r="I693" s="146">
        <f t="shared" si="332"/>
        <v>0</v>
      </c>
      <c r="J693" s="146">
        <f t="shared" si="332"/>
        <v>0</v>
      </c>
      <c r="K693" s="146">
        <f t="shared" si="332"/>
        <v>0</v>
      </c>
      <c r="L693" s="146">
        <f t="shared" si="332"/>
        <v>0</v>
      </c>
      <c r="M693" s="146">
        <f t="shared" si="332"/>
        <v>0</v>
      </c>
      <c r="N693" s="146">
        <f t="shared" si="332"/>
        <v>0</v>
      </c>
      <c r="O693" s="146">
        <f t="shared" si="332"/>
        <v>0</v>
      </c>
      <c r="P693" s="146">
        <f t="shared" si="332"/>
        <v>0</v>
      </c>
      <c r="Q693" s="146">
        <f t="shared" si="332"/>
        <v>0</v>
      </c>
      <c r="R693" s="146">
        <f t="shared" si="332"/>
        <v>0</v>
      </c>
      <c r="S693" s="146">
        <f t="shared" si="332"/>
        <v>0</v>
      </c>
      <c r="T693" s="146">
        <f t="shared" si="332"/>
        <v>0</v>
      </c>
      <c r="U693" s="146">
        <f t="shared" si="332"/>
        <v>0</v>
      </c>
      <c r="V693" s="146">
        <f t="shared" si="332"/>
        <v>0</v>
      </c>
      <c r="W693" s="146">
        <f t="shared" si="332"/>
        <v>0</v>
      </c>
      <c r="X693" s="146">
        <f t="shared" si="332"/>
        <v>0</v>
      </c>
      <c r="Y693" s="146">
        <f t="shared" si="334"/>
        <v>0</v>
      </c>
      <c r="Z693" s="146">
        <f t="shared" si="334"/>
        <v>0</v>
      </c>
      <c r="AA693" s="146">
        <f t="shared" si="334"/>
        <v>0</v>
      </c>
      <c r="AB693" s="146">
        <f t="shared" si="334"/>
        <v>0</v>
      </c>
      <c r="AC693" s="146">
        <f t="shared" si="334"/>
        <v>0</v>
      </c>
      <c r="AD693" s="146">
        <f t="shared" si="334"/>
        <v>0</v>
      </c>
      <c r="AE693" s="146">
        <f t="shared" si="334"/>
        <v>0</v>
      </c>
      <c r="AF693" s="146">
        <f t="shared" si="334"/>
        <v>0</v>
      </c>
      <c r="AG693" s="146">
        <f t="shared" si="334"/>
        <v>0</v>
      </c>
      <c r="AH693" s="146">
        <f t="shared" si="334"/>
        <v>0</v>
      </c>
      <c r="AI693" s="146">
        <f t="shared" si="334"/>
        <v>0</v>
      </c>
      <c r="AJ693" s="146">
        <f t="shared" si="334"/>
        <v>0</v>
      </c>
      <c r="AK693" s="146">
        <f t="shared" si="334"/>
        <v>0</v>
      </c>
      <c r="AL693" s="146">
        <f t="shared" si="334"/>
        <v>0</v>
      </c>
      <c r="AM693" s="146">
        <f t="shared" si="334"/>
        <v>0</v>
      </c>
      <c r="AN693" s="146">
        <f t="shared" si="334"/>
        <v>0</v>
      </c>
      <c r="AO693" s="146">
        <f t="shared" si="334"/>
        <v>0</v>
      </c>
      <c r="AP693" s="146">
        <f t="shared" si="334"/>
        <v>0</v>
      </c>
      <c r="AQ693" s="146">
        <f t="shared" si="334"/>
        <v>2.5157232704402517E-2</v>
      </c>
      <c r="AR693" s="146">
        <f t="shared" si="334"/>
        <v>6.9182389937106917E-2</v>
      </c>
      <c r="AS693" s="146">
        <f t="shared" si="334"/>
        <v>0.11320754716981132</v>
      </c>
      <c r="AT693" s="146">
        <f t="shared" si="334"/>
        <v>0.15723270440251572</v>
      </c>
      <c r="AU693" s="146">
        <f t="shared" si="334"/>
        <v>0.20125786163522014</v>
      </c>
      <c r="AV693" s="146">
        <f t="shared" si="334"/>
        <v>0.24528301886792453</v>
      </c>
      <c r="AW693" s="146">
        <f t="shared" si="334"/>
        <v>0.28930817610062892</v>
      </c>
      <c r="AX693" s="146">
        <f t="shared" si="334"/>
        <v>0.33333333333333331</v>
      </c>
      <c r="AY693" s="146">
        <f t="shared" si="334"/>
        <v>0.37735849056603776</v>
      </c>
      <c r="AZ693" s="146">
        <f t="shared" si="334"/>
        <v>0.42138364779874216</v>
      </c>
      <c r="BA693" s="146">
        <f t="shared" si="334"/>
        <v>0.46540880503144655</v>
      </c>
      <c r="BB693" s="146">
        <f t="shared" si="334"/>
        <v>0.50943396226415094</v>
      </c>
      <c r="BC693" s="146">
        <f t="shared" si="334"/>
        <v>0.55345911949685533</v>
      </c>
      <c r="BD693" s="146">
        <f t="shared" si="334"/>
        <v>0.59748427672955973</v>
      </c>
      <c r="BE693" s="146">
        <f t="shared" si="335"/>
        <v>0.64150943396226412</v>
      </c>
      <c r="BF693" s="146">
        <f t="shared" si="335"/>
        <v>0.68553459119496851</v>
      </c>
      <c r="BG693" s="146">
        <f t="shared" si="335"/>
        <v>0.72955974842767291</v>
      </c>
      <c r="BH693" s="146">
        <f t="shared" si="335"/>
        <v>0.77358490566037741</v>
      </c>
      <c r="BI693" s="146">
        <f t="shared" si="335"/>
        <v>0.8176100628930818</v>
      </c>
      <c r="BJ693" s="146">
        <f t="shared" si="335"/>
        <v>0.86163522012578619</v>
      </c>
      <c r="BK693" s="146">
        <f t="shared" si="335"/>
        <v>0.90566037735849059</v>
      </c>
      <c r="BL693" s="146">
        <f t="shared" si="335"/>
        <v>0.94968553459119498</v>
      </c>
      <c r="BM693" s="146">
        <f t="shared" si="335"/>
        <v>0.99371069182389937</v>
      </c>
      <c r="BN693" s="146">
        <f t="shared" si="335"/>
        <v>1</v>
      </c>
      <c r="BO693" s="146">
        <f t="shared" si="335"/>
        <v>1</v>
      </c>
    </row>
    <row r="694" spans="1:67" ht="15.75" x14ac:dyDescent="0.25">
      <c r="A694" s="112"/>
      <c r="B694" s="145" t="s">
        <v>1960</v>
      </c>
      <c r="C694" s="145" t="s">
        <v>1961</v>
      </c>
      <c r="D694" s="145" t="s">
        <v>1951</v>
      </c>
      <c r="E694" s="224">
        <f>VLOOKUP(B694,'Cuadro Control'!C740:J2624,8,FALSE)</f>
        <v>173199725.7142857</v>
      </c>
      <c r="F694" s="146">
        <f>IFERROR(E694/$E$689,0)</f>
        <v>0.19047619047619047</v>
      </c>
      <c r="G694" s="147">
        <v>46484</v>
      </c>
      <c r="H694" s="147">
        <v>46606</v>
      </c>
      <c r="I694" s="146">
        <f t="shared" si="332"/>
        <v>0</v>
      </c>
      <c r="J694" s="146">
        <f t="shared" si="332"/>
        <v>0</v>
      </c>
      <c r="K694" s="146">
        <f t="shared" si="332"/>
        <v>0</v>
      </c>
      <c r="L694" s="146">
        <f t="shared" si="332"/>
        <v>0</v>
      </c>
      <c r="M694" s="146">
        <f t="shared" si="332"/>
        <v>0</v>
      </c>
      <c r="N694" s="146">
        <f t="shared" si="332"/>
        <v>0</v>
      </c>
      <c r="O694" s="146">
        <f t="shared" si="332"/>
        <v>0</v>
      </c>
      <c r="P694" s="146">
        <f t="shared" si="332"/>
        <v>0</v>
      </c>
      <c r="Q694" s="146">
        <f t="shared" si="332"/>
        <v>0</v>
      </c>
      <c r="R694" s="146">
        <f t="shared" si="332"/>
        <v>0</v>
      </c>
      <c r="S694" s="146">
        <f t="shared" si="332"/>
        <v>0</v>
      </c>
      <c r="T694" s="146">
        <f t="shared" si="332"/>
        <v>0</v>
      </c>
      <c r="U694" s="146">
        <f t="shared" si="332"/>
        <v>0</v>
      </c>
      <c r="V694" s="146">
        <f t="shared" si="332"/>
        <v>0</v>
      </c>
      <c r="W694" s="146">
        <f t="shared" si="332"/>
        <v>0</v>
      </c>
      <c r="X694" s="146">
        <f t="shared" si="332"/>
        <v>0</v>
      </c>
      <c r="Y694" s="146">
        <f t="shared" si="334"/>
        <v>0</v>
      </c>
      <c r="Z694" s="146">
        <f t="shared" si="334"/>
        <v>0</v>
      </c>
      <c r="AA694" s="146">
        <f t="shared" si="334"/>
        <v>0</v>
      </c>
      <c r="AB694" s="146">
        <f t="shared" si="334"/>
        <v>0</v>
      </c>
      <c r="AC694" s="146">
        <f t="shared" si="334"/>
        <v>0</v>
      </c>
      <c r="AD694" s="146">
        <f t="shared" si="334"/>
        <v>0</v>
      </c>
      <c r="AE694" s="146">
        <f t="shared" si="334"/>
        <v>0</v>
      </c>
      <c r="AF694" s="146">
        <f t="shared" si="334"/>
        <v>0</v>
      </c>
      <c r="AG694" s="146">
        <f t="shared" si="334"/>
        <v>0</v>
      </c>
      <c r="AH694" s="146">
        <f t="shared" si="334"/>
        <v>0</v>
      </c>
      <c r="AI694" s="146">
        <f t="shared" si="334"/>
        <v>0</v>
      </c>
      <c r="AJ694" s="146">
        <f t="shared" si="334"/>
        <v>0</v>
      </c>
      <c r="AK694" s="146">
        <f t="shared" si="334"/>
        <v>0</v>
      </c>
      <c r="AL694" s="146">
        <f t="shared" si="334"/>
        <v>0</v>
      </c>
      <c r="AM694" s="146">
        <f t="shared" si="334"/>
        <v>0</v>
      </c>
      <c r="AN694" s="146">
        <f t="shared" si="334"/>
        <v>0</v>
      </c>
      <c r="AO694" s="146">
        <f t="shared" si="334"/>
        <v>0</v>
      </c>
      <c r="AP694" s="146">
        <f t="shared" si="334"/>
        <v>0</v>
      </c>
      <c r="AQ694" s="146">
        <f t="shared" si="334"/>
        <v>0</v>
      </c>
      <c r="AR694" s="146">
        <f t="shared" si="334"/>
        <v>0</v>
      </c>
      <c r="AS694" s="146">
        <f t="shared" si="334"/>
        <v>0</v>
      </c>
      <c r="AT694" s="146">
        <f t="shared" si="334"/>
        <v>0</v>
      </c>
      <c r="AU694" s="146">
        <f t="shared" si="334"/>
        <v>0</v>
      </c>
      <c r="AV694" s="146">
        <f t="shared" si="334"/>
        <v>2.4390243902439025E-2</v>
      </c>
      <c r="AW694" s="146">
        <f t="shared" si="334"/>
        <v>8.1300813008130079E-2</v>
      </c>
      <c r="AX694" s="146">
        <f t="shared" si="334"/>
        <v>0.13821138211382114</v>
      </c>
      <c r="AY694" s="146">
        <f t="shared" si="334"/>
        <v>0.1951219512195122</v>
      </c>
      <c r="AZ694" s="146">
        <f t="shared" si="334"/>
        <v>0.25203252032520324</v>
      </c>
      <c r="BA694" s="146">
        <f t="shared" si="334"/>
        <v>0.30894308943089432</v>
      </c>
      <c r="BB694" s="146">
        <f t="shared" si="334"/>
        <v>0.36585365853658536</v>
      </c>
      <c r="BC694" s="146">
        <f t="shared" si="334"/>
        <v>0.42276422764227645</v>
      </c>
      <c r="BD694" s="146">
        <f t="shared" si="334"/>
        <v>0.47967479674796748</v>
      </c>
      <c r="BE694" s="146">
        <f t="shared" si="335"/>
        <v>0.53658536585365857</v>
      </c>
      <c r="BF694" s="146">
        <f t="shared" si="335"/>
        <v>0.5934959349593496</v>
      </c>
      <c r="BG694" s="146">
        <f t="shared" si="335"/>
        <v>0.65040650406504064</v>
      </c>
      <c r="BH694" s="146">
        <f t="shared" si="335"/>
        <v>0.70731707317073167</v>
      </c>
      <c r="BI694" s="146">
        <f t="shared" si="335"/>
        <v>0.76422764227642281</v>
      </c>
      <c r="BJ694" s="146">
        <f t="shared" si="335"/>
        <v>0.82113821138211385</v>
      </c>
      <c r="BK694" s="146">
        <f t="shared" si="335"/>
        <v>0.87804878048780488</v>
      </c>
      <c r="BL694" s="146">
        <f t="shared" si="335"/>
        <v>0.93495934959349591</v>
      </c>
      <c r="BM694" s="146">
        <f t="shared" si="335"/>
        <v>0.99186991869918695</v>
      </c>
      <c r="BN694" s="146">
        <f t="shared" si="335"/>
        <v>1</v>
      </c>
      <c r="BO694" s="146">
        <f t="shared" si="335"/>
        <v>1</v>
      </c>
    </row>
    <row r="695" spans="1:67" ht="31.5" x14ac:dyDescent="0.25">
      <c r="A695" s="112"/>
      <c r="B695" s="123">
        <v>12</v>
      </c>
      <c r="C695" s="123" t="s">
        <v>2086</v>
      </c>
      <c r="D695" s="123" t="s">
        <v>36</v>
      </c>
      <c r="E695" s="219">
        <f>SUM(E696:E698)</f>
        <v>11729331452.099998</v>
      </c>
      <c r="F695" s="126">
        <f>IFERROR(E695/$E$8,0)</f>
        <v>5.6270333738201839E-2</v>
      </c>
      <c r="G695" s="127">
        <v>46534</v>
      </c>
      <c r="H695" s="127">
        <v>46603</v>
      </c>
      <c r="I695" s="126">
        <f>SUMPRODUCT($F696:$F697,I696:I697)</f>
        <v>0</v>
      </c>
      <c r="J695" s="126">
        <f t="shared" ref="J695:BO695" si="336">SUMPRODUCT($F696:$F697,J696:J697)</f>
        <v>0</v>
      </c>
      <c r="K695" s="126">
        <f t="shared" si="336"/>
        <v>0</v>
      </c>
      <c r="L695" s="126">
        <f t="shared" si="336"/>
        <v>0</v>
      </c>
      <c r="M695" s="126">
        <f t="shared" si="336"/>
        <v>0</v>
      </c>
      <c r="N695" s="126">
        <f t="shared" si="336"/>
        <v>0</v>
      </c>
      <c r="O695" s="126">
        <f t="shared" si="336"/>
        <v>0</v>
      </c>
      <c r="P695" s="126">
        <f t="shared" si="336"/>
        <v>0</v>
      </c>
      <c r="Q695" s="126">
        <f t="shared" si="336"/>
        <v>0</v>
      </c>
      <c r="R695" s="126">
        <f t="shared" si="336"/>
        <v>0</v>
      </c>
      <c r="S695" s="126">
        <f t="shared" si="336"/>
        <v>0</v>
      </c>
      <c r="T695" s="126">
        <f t="shared" si="336"/>
        <v>0</v>
      </c>
      <c r="U695" s="126">
        <f t="shared" si="336"/>
        <v>0</v>
      </c>
      <c r="V695" s="126">
        <f t="shared" si="336"/>
        <v>0</v>
      </c>
      <c r="W695" s="126">
        <f t="shared" si="336"/>
        <v>0</v>
      </c>
      <c r="X695" s="126">
        <f t="shared" si="336"/>
        <v>0</v>
      </c>
      <c r="Y695" s="126">
        <f t="shared" si="336"/>
        <v>0</v>
      </c>
      <c r="Z695" s="126">
        <f t="shared" si="336"/>
        <v>0</v>
      </c>
      <c r="AA695" s="126">
        <f t="shared" si="336"/>
        <v>0</v>
      </c>
      <c r="AB695" s="126">
        <f t="shared" si="336"/>
        <v>0</v>
      </c>
      <c r="AC695" s="126">
        <f t="shared" si="336"/>
        <v>0</v>
      </c>
      <c r="AD695" s="126">
        <f t="shared" si="336"/>
        <v>0</v>
      </c>
      <c r="AE695" s="126">
        <f t="shared" si="336"/>
        <v>0</v>
      </c>
      <c r="AF695" s="126">
        <f t="shared" si="336"/>
        <v>0</v>
      </c>
      <c r="AG695" s="126">
        <f t="shared" si="336"/>
        <v>0</v>
      </c>
      <c r="AH695" s="126">
        <f t="shared" si="336"/>
        <v>0</v>
      </c>
      <c r="AI695" s="126">
        <f t="shared" si="336"/>
        <v>0</v>
      </c>
      <c r="AJ695" s="126">
        <f t="shared" si="336"/>
        <v>0</v>
      </c>
      <c r="AK695" s="126">
        <f t="shared" si="336"/>
        <v>0</v>
      </c>
      <c r="AL695" s="126">
        <f t="shared" si="336"/>
        <v>0</v>
      </c>
      <c r="AM695" s="126">
        <f t="shared" si="336"/>
        <v>0</v>
      </c>
      <c r="AN695" s="126">
        <f t="shared" si="336"/>
        <v>0</v>
      </c>
      <c r="AO695" s="126">
        <f t="shared" si="336"/>
        <v>0</v>
      </c>
      <c r="AP695" s="126">
        <f t="shared" si="336"/>
        <v>0</v>
      </c>
      <c r="AQ695" s="126">
        <f t="shared" si="336"/>
        <v>0</v>
      </c>
      <c r="AR695" s="126">
        <f t="shared" si="336"/>
        <v>0</v>
      </c>
      <c r="AS695" s="126">
        <f t="shared" si="336"/>
        <v>0</v>
      </c>
      <c r="AT695" s="126">
        <f t="shared" si="336"/>
        <v>0</v>
      </c>
      <c r="AU695" s="126">
        <f t="shared" si="336"/>
        <v>0</v>
      </c>
      <c r="AV695" s="126">
        <f t="shared" si="336"/>
        <v>0</v>
      </c>
      <c r="AW695" s="126">
        <f t="shared" si="336"/>
        <v>0</v>
      </c>
      <c r="AX695" s="126">
        <f t="shared" si="336"/>
        <v>0</v>
      </c>
      <c r="AY695" s="126">
        <f t="shared" si="336"/>
        <v>0</v>
      </c>
      <c r="AZ695" s="126">
        <f t="shared" si="336"/>
        <v>0</v>
      </c>
      <c r="BA695" s="126">
        <f t="shared" si="336"/>
        <v>0</v>
      </c>
      <c r="BB695" s="126">
        <f t="shared" si="336"/>
        <v>0</v>
      </c>
      <c r="BC695" s="126">
        <f t="shared" si="336"/>
        <v>2.8571428571428574E-2</v>
      </c>
      <c r="BD695" s="126">
        <f t="shared" si="336"/>
        <v>0.12857142857142859</v>
      </c>
      <c r="BE695" s="126">
        <f t="shared" si="336"/>
        <v>0.22857142857142859</v>
      </c>
      <c r="BF695" s="126">
        <f t="shared" si="336"/>
        <v>0.32857142857142863</v>
      </c>
      <c r="BG695" s="126">
        <f t="shared" si="336"/>
        <v>0.4285714285714286</v>
      </c>
      <c r="BH695" s="126">
        <f t="shared" si="336"/>
        <v>0.52857142857142869</v>
      </c>
      <c r="BI695" s="126">
        <f t="shared" si="336"/>
        <v>0.62857142857142867</v>
      </c>
      <c r="BJ695" s="126">
        <f t="shared" si="336"/>
        <v>0.72857142857142865</v>
      </c>
      <c r="BK695" s="126">
        <f t="shared" si="336"/>
        <v>0.82857142857142874</v>
      </c>
      <c r="BL695" s="126">
        <f t="shared" si="336"/>
        <v>0.92857142857142883</v>
      </c>
      <c r="BM695" s="126">
        <f t="shared" si="336"/>
        <v>1</v>
      </c>
      <c r="BN695" s="126">
        <f t="shared" si="336"/>
        <v>1</v>
      </c>
      <c r="BO695" s="126">
        <f t="shared" si="336"/>
        <v>1</v>
      </c>
    </row>
    <row r="696" spans="1:67" ht="15.75" x14ac:dyDescent="0.25">
      <c r="A696" s="112"/>
      <c r="B696" s="145" t="s">
        <v>2024</v>
      </c>
      <c r="C696" s="145" t="s">
        <v>2087</v>
      </c>
      <c r="D696" s="145" t="s">
        <v>36</v>
      </c>
      <c r="E696" s="224">
        <f>VLOOKUP(B696,'Cuadro Control'!C742:J2626,8,FALSE)</f>
        <v>3265847514.5999994</v>
      </c>
      <c r="F696" s="146">
        <f>IFERROR(E696/$E$695,0)</f>
        <v>0.27843424221891933</v>
      </c>
      <c r="G696" s="147">
        <v>46534</v>
      </c>
      <c r="H696" s="147">
        <v>46603</v>
      </c>
      <c r="I696" s="146">
        <f t="shared" si="332"/>
        <v>0</v>
      </c>
      <c r="J696" s="146">
        <f t="shared" si="332"/>
        <v>0</v>
      </c>
      <c r="K696" s="146">
        <f t="shared" si="332"/>
        <v>0</v>
      </c>
      <c r="L696" s="146">
        <f t="shared" si="332"/>
        <v>0</v>
      </c>
      <c r="M696" s="146">
        <f t="shared" si="332"/>
        <v>0</v>
      </c>
      <c r="N696" s="146">
        <f t="shared" si="332"/>
        <v>0</v>
      </c>
      <c r="O696" s="146">
        <f t="shared" si="332"/>
        <v>0</v>
      </c>
      <c r="P696" s="146">
        <f t="shared" si="332"/>
        <v>0</v>
      </c>
      <c r="Q696" s="146">
        <f t="shared" si="332"/>
        <v>0</v>
      </c>
      <c r="R696" s="146">
        <f t="shared" si="332"/>
        <v>0</v>
      </c>
      <c r="S696" s="146">
        <f t="shared" si="332"/>
        <v>0</v>
      </c>
      <c r="T696" s="146">
        <f t="shared" si="332"/>
        <v>0</v>
      </c>
      <c r="U696" s="146">
        <f t="shared" si="332"/>
        <v>0</v>
      </c>
      <c r="V696" s="146">
        <f t="shared" si="332"/>
        <v>0</v>
      </c>
      <c r="W696" s="146">
        <f t="shared" si="332"/>
        <v>0</v>
      </c>
      <c r="X696" s="146">
        <f t="shared" si="332"/>
        <v>0</v>
      </c>
      <c r="Y696" s="146">
        <f t="shared" ref="Y696:BD703" si="337">IF($G696=0,0,IF(Y$6&lt;$G696,0,IF(Y$6&gt;$H696,1,(Y$6-$G696+1)/($H696-$G696+1))))</f>
        <v>0</v>
      </c>
      <c r="Z696" s="146">
        <f t="shared" si="337"/>
        <v>0</v>
      </c>
      <c r="AA696" s="146">
        <f t="shared" si="337"/>
        <v>0</v>
      </c>
      <c r="AB696" s="146">
        <f t="shared" si="337"/>
        <v>0</v>
      </c>
      <c r="AC696" s="146">
        <f t="shared" si="337"/>
        <v>0</v>
      </c>
      <c r="AD696" s="146">
        <f t="shared" si="337"/>
        <v>0</v>
      </c>
      <c r="AE696" s="146">
        <f t="shared" si="337"/>
        <v>0</v>
      </c>
      <c r="AF696" s="146">
        <f t="shared" si="337"/>
        <v>0</v>
      </c>
      <c r="AG696" s="146">
        <f t="shared" si="337"/>
        <v>0</v>
      </c>
      <c r="AH696" s="146">
        <f t="shared" si="337"/>
        <v>0</v>
      </c>
      <c r="AI696" s="146">
        <f t="shared" si="337"/>
        <v>0</v>
      </c>
      <c r="AJ696" s="146">
        <f t="shared" si="337"/>
        <v>0</v>
      </c>
      <c r="AK696" s="146">
        <f t="shared" si="337"/>
        <v>0</v>
      </c>
      <c r="AL696" s="146">
        <f t="shared" si="337"/>
        <v>0</v>
      </c>
      <c r="AM696" s="146">
        <f t="shared" si="337"/>
        <v>0</v>
      </c>
      <c r="AN696" s="146">
        <f t="shared" si="337"/>
        <v>0</v>
      </c>
      <c r="AO696" s="146">
        <f t="shared" si="337"/>
        <v>0</v>
      </c>
      <c r="AP696" s="146">
        <f t="shared" si="337"/>
        <v>0</v>
      </c>
      <c r="AQ696" s="146">
        <f t="shared" si="337"/>
        <v>0</v>
      </c>
      <c r="AR696" s="146">
        <f t="shared" si="337"/>
        <v>0</v>
      </c>
      <c r="AS696" s="146">
        <f t="shared" si="337"/>
        <v>0</v>
      </c>
      <c r="AT696" s="146">
        <f t="shared" si="337"/>
        <v>0</v>
      </c>
      <c r="AU696" s="146">
        <f t="shared" si="337"/>
        <v>0</v>
      </c>
      <c r="AV696" s="146">
        <f t="shared" si="337"/>
        <v>0</v>
      </c>
      <c r="AW696" s="146">
        <f t="shared" si="337"/>
        <v>0</v>
      </c>
      <c r="AX696" s="146">
        <f t="shared" si="337"/>
        <v>0</v>
      </c>
      <c r="AY696" s="146">
        <f t="shared" si="337"/>
        <v>0</v>
      </c>
      <c r="AZ696" s="146">
        <f t="shared" si="337"/>
        <v>0</v>
      </c>
      <c r="BA696" s="146">
        <f t="shared" si="337"/>
        <v>0</v>
      </c>
      <c r="BB696" s="146">
        <f t="shared" si="337"/>
        <v>0</v>
      </c>
      <c r="BC696" s="146">
        <f t="shared" si="337"/>
        <v>2.8571428571428571E-2</v>
      </c>
      <c r="BD696" s="146">
        <f t="shared" si="337"/>
        <v>0.12857142857142856</v>
      </c>
      <c r="BE696" s="146">
        <f t="shared" ref="BE696:BO702" si="338">IF($G696=0,0,IF(BE$6&lt;$G696,0,IF(BE$6&gt;$H696,1,(BE$6-$G696+1)/($H696-$G696+1))))</f>
        <v>0.22857142857142856</v>
      </c>
      <c r="BF696" s="146">
        <f t="shared" si="338"/>
        <v>0.32857142857142857</v>
      </c>
      <c r="BG696" s="146">
        <f t="shared" si="338"/>
        <v>0.42857142857142855</v>
      </c>
      <c r="BH696" s="146">
        <f t="shared" si="338"/>
        <v>0.52857142857142858</v>
      </c>
      <c r="BI696" s="146">
        <f t="shared" si="338"/>
        <v>0.62857142857142856</v>
      </c>
      <c r="BJ696" s="146">
        <f t="shared" si="338"/>
        <v>0.72857142857142854</v>
      </c>
      <c r="BK696" s="146">
        <f t="shared" si="338"/>
        <v>0.82857142857142863</v>
      </c>
      <c r="BL696" s="146">
        <f t="shared" si="338"/>
        <v>0.9285714285714286</v>
      </c>
      <c r="BM696" s="146">
        <f t="shared" si="338"/>
        <v>1</v>
      </c>
      <c r="BN696" s="146">
        <f t="shared" si="338"/>
        <v>1</v>
      </c>
      <c r="BO696" s="146">
        <f t="shared" si="338"/>
        <v>1</v>
      </c>
    </row>
    <row r="697" spans="1:67" ht="15.75" x14ac:dyDescent="0.25">
      <c r="A697" s="112"/>
      <c r="B697" s="145" t="s">
        <v>2025</v>
      </c>
      <c r="C697" s="145" t="s">
        <v>2088</v>
      </c>
      <c r="D697" s="145" t="s">
        <v>36</v>
      </c>
      <c r="E697" s="224">
        <f>VLOOKUP(B697,'Cuadro Control'!C743:J2627,8,FALSE)</f>
        <v>8463483937.5</v>
      </c>
      <c r="F697" s="146">
        <f>IFERROR(E697/$E$695,0)</f>
        <v>0.72156575778108079</v>
      </c>
      <c r="G697" s="147">
        <v>46534</v>
      </c>
      <c r="H697" s="147">
        <v>46603</v>
      </c>
      <c r="I697" s="146">
        <f t="shared" si="332"/>
        <v>0</v>
      </c>
      <c r="J697" s="146">
        <f t="shared" si="332"/>
        <v>0</v>
      </c>
      <c r="K697" s="146">
        <f t="shared" si="332"/>
        <v>0</v>
      </c>
      <c r="L697" s="146">
        <f t="shared" si="332"/>
        <v>0</v>
      </c>
      <c r="M697" s="146">
        <f t="shared" si="332"/>
        <v>0</v>
      </c>
      <c r="N697" s="146">
        <f t="shared" si="332"/>
        <v>0</v>
      </c>
      <c r="O697" s="146">
        <f t="shared" si="332"/>
        <v>0</v>
      </c>
      <c r="P697" s="146">
        <f t="shared" si="332"/>
        <v>0</v>
      </c>
      <c r="Q697" s="146">
        <f t="shared" si="332"/>
        <v>0</v>
      </c>
      <c r="R697" s="146">
        <f t="shared" si="332"/>
        <v>0</v>
      </c>
      <c r="S697" s="146">
        <f t="shared" si="332"/>
        <v>0</v>
      </c>
      <c r="T697" s="146">
        <f t="shared" si="332"/>
        <v>0</v>
      </c>
      <c r="U697" s="146">
        <f t="shared" si="332"/>
        <v>0</v>
      </c>
      <c r="V697" s="146">
        <f t="shared" si="332"/>
        <v>0</v>
      </c>
      <c r="W697" s="146">
        <f t="shared" si="332"/>
        <v>0</v>
      </c>
      <c r="X697" s="146">
        <f t="shared" si="332"/>
        <v>0</v>
      </c>
      <c r="Y697" s="146">
        <f t="shared" si="337"/>
        <v>0</v>
      </c>
      <c r="Z697" s="146">
        <f t="shared" si="337"/>
        <v>0</v>
      </c>
      <c r="AA697" s="146">
        <f t="shared" si="337"/>
        <v>0</v>
      </c>
      <c r="AB697" s="146">
        <f t="shared" si="337"/>
        <v>0</v>
      </c>
      <c r="AC697" s="146">
        <f t="shared" si="337"/>
        <v>0</v>
      </c>
      <c r="AD697" s="146">
        <f t="shared" si="337"/>
        <v>0</v>
      </c>
      <c r="AE697" s="146">
        <f t="shared" si="337"/>
        <v>0</v>
      </c>
      <c r="AF697" s="146">
        <f t="shared" si="337"/>
        <v>0</v>
      </c>
      <c r="AG697" s="146">
        <f t="shared" si="337"/>
        <v>0</v>
      </c>
      <c r="AH697" s="146">
        <f t="shared" si="337"/>
        <v>0</v>
      </c>
      <c r="AI697" s="146">
        <f t="shared" si="337"/>
        <v>0</v>
      </c>
      <c r="AJ697" s="146">
        <f t="shared" si="337"/>
        <v>0</v>
      </c>
      <c r="AK697" s="146">
        <f t="shared" si="337"/>
        <v>0</v>
      </c>
      <c r="AL697" s="146">
        <f t="shared" si="337"/>
        <v>0</v>
      </c>
      <c r="AM697" s="146">
        <f t="shared" si="337"/>
        <v>0</v>
      </c>
      <c r="AN697" s="146">
        <f t="shared" si="337"/>
        <v>0</v>
      </c>
      <c r="AO697" s="146">
        <f t="shared" si="337"/>
        <v>0</v>
      </c>
      <c r="AP697" s="146">
        <f t="shared" si="337"/>
        <v>0</v>
      </c>
      <c r="AQ697" s="146">
        <f t="shared" si="337"/>
        <v>0</v>
      </c>
      <c r="AR697" s="146">
        <f t="shared" si="337"/>
        <v>0</v>
      </c>
      <c r="AS697" s="146">
        <f t="shared" si="337"/>
        <v>0</v>
      </c>
      <c r="AT697" s="146">
        <f t="shared" si="337"/>
        <v>0</v>
      </c>
      <c r="AU697" s="146">
        <f t="shared" si="337"/>
        <v>0</v>
      </c>
      <c r="AV697" s="146">
        <f t="shared" si="337"/>
        <v>0</v>
      </c>
      <c r="AW697" s="146">
        <f t="shared" si="337"/>
        <v>0</v>
      </c>
      <c r="AX697" s="146">
        <f t="shared" si="337"/>
        <v>0</v>
      </c>
      <c r="AY697" s="146">
        <f t="shared" si="337"/>
        <v>0</v>
      </c>
      <c r="AZ697" s="146">
        <f t="shared" si="337"/>
        <v>0</v>
      </c>
      <c r="BA697" s="146">
        <f t="shared" si="337"/>
        <v>0</v>
      </c>
      <c r="BB697" s="146">
        <f t="shared" si="337"/>
        <v>0</v>
      </c>
      <c r="BC697" s="146">
        <f t="shared" si="337"/>
        <v>2.8571428571428571E-2</v>
      </c>
      <c r="BD697" s="146">
        <f t="shared" si="337"/>
        <v>0.12857142857142856</v>
      </c>
      <c r="BE697" s="146">
        <f t="shared" si="338"/>
        <v>0.22857142857142856</v>
      </c>
      <c r="BF697" s="146">
        <f t="shared" si="338"/>
        <v>0.32857142857142857</v>
      </c>
      <c r="BG697" s="146">
        <f t="shared" si="338"/>
        <v>0.42857142857142855</v>
      </c>
      <c r="BH697" s="146">
        <f t="shared" si="338"/>
        <v>0.52857142857142858</v>
      </c>
      <c r="BI697" s="146">
        <f t="shared" si="338"/>
        <v>0.62857142857142856</v>
      </c>
      <c r="BJ697" s="146">
        <f t="shared" si="338"/>
        <v>0.72857142857142854</v>
      </c>
      <c r="BK697" s="146">
        <f t="shared" si="338"/>
        <v>0.82857142857142863</v>
      </c>
      <c r="BL697" s="146">
        <f t="shared" si="338"/>
        <v>0.9285714285714286</v>
      </c>
      <c r="BM697" s="146">
        <f t="shared" si="338"/>
        <v>1</v>
      </c>
      <c r="BN697" s="146">
        <f t="shared" si="338"/>
        <v>1</v>
      </c>
      <c r="BO697" s="146">
        <f t="shared" si="338"/>
        <v>1</v>
      </c>
    </row>
    <row r="698" spans="1:67" ht="15.75" x14ac:dyDescent="0.25">
      <c r="A698" s="112"/>
      <c r="B698" s="130">
        <v>13</v>
      </c>
      <c r="C698" s="130" t="s">
        <v>1962</v>
      </c>
      <c r="D698" s="130" t="s">
        <v>3</v>
      </c>
      <c r="E698" s="218">
        <f>VLOOKUP(B698,'Cuadro Control'!C744:J2628,8,FALSE)</f>
        <v>0</v>
      </c>
      <c r="F698" s="131">
        <f>IFERROR(E698/$E$8,0)</f>
        <v>0</v>
      </c>
      <c r="G698" s="132">
        <v>46606</v>
      </c>
      <c r="H698" s="132">
        <v>46606</v>
      </c>
      <c r="I698" s="131">
        <f t="shared" si="332"/>
        <v>0</v>
      </c>
      <c r="J698" s="131">
        <f t="shared" si="332"/>
        <v>0</v>
      </c>
      <c r="K698" s="131">
        <f t="shared" si="332"/>
        <v>0</v>
      </c>
      <c r="L698" s="131">
        <f t="shared" si="332"/>
        <v>0</v>
      </c>
      <c r="M698" s="131">
        <f t="shared" si="332"/>
        <v>0</v>
      </c>
      <c r="N698" s="131">
        <f t="shared" si="332"/>
        <v>0</v>
      </c>
      <c r="O698" s="131">
        <f t="shared" si="332"/>
        <v>0</v>
      </c>
      <c r="P698" s="131">
        <f t="shared" si="332"/>
        <v>0</v>
      </c>
      <c r="Q698" s="131">
        <f t="shared" si="332"/>
        <v>0</v>
      </c>
      <c r="R698" s="131">
        <f t="shared" si="332"/>
        <v>0</v>
      </c>
      <c r="S698" s="131">
        <f t="shared" si="332"/>
        <v>0</v>
      </c>
      <c r="T698" s="131">
        <f t="shared" si="332"/>
        <v>0</v>
      </c>
      <c r="U698" s="131">
        <f t="shared" si="332"/>
        <v>0</v>
      </c>
      <c r="V698" s="131">
        <f t="shared" si="332"/>
        <v>0</v>
      </c>
      <c r="W698" s="131">
        <f t="shared" si="332"/>
        <v>0</v>
      </c>
      <c r="X698" s="131">
        <f t="shared" si="332"/>
        <v>0</v>
      </c>
      <c r="Y698" s="131">
        <f t="shared" si="337"/>
        <v>0</v>
      </c>
      <c r="Z698" s="131">
        <f t="shared" si="337"/>
        <v>0</v>
      </c>
      <c r="AA698" s="131">
        <f t="shared" si="337"/>
        <v>0</v>
      </c>
      <c r="AB698" s="131">
        <f t="shared" si="337"/>
        <v>0</v>
      </c>
      <c r="AC698" s="131">
        <f t="shared" si="337"/>
        <v>0</v>
      </c>
      <c r="AD698" s="131">
        <f t="shared" si="337"/>
        <v>0</v>
      </c>
      <c r="AE698" s="131">
        <f t="shared" si="337"/>
        <v>0</v>
      </c>
      <c r="AF698" s="131">
        <f t="shared" si="337"/>
        <v>0</v>
      </c>
      <c r="AG698" s="131">
        <f t="shared" si="337"/>
        <v>0</v>
      </c>
      <c r="AH698" s="131">
        <f t="shared" si="337"/>
        <v>0</v>
      </c>
      <c r="AI698" s="131">
        <f t="shared" si="337"/>
        <v>0</v>
      </c>
      <c r="AJ698" s="131">
        <f t="shared" si="337"/>
        <v>0</v>
      </c>
      <c r="AK698" s="131">
        <f t="shared" si="337"/>
        <v>0</v>
      </c>
      <c r="AL698" s="131">
        <f t="shared" si="337"/>
        <v>0</v>
      </c>
      <c r="AM698" s="131">
        <f t="shared" si="337"/>
        <v>0</v>
      </c>
      <c r="AN698" s="131">
        <f t="shared" si="337"/>
        <v>0</v>
      </c>
      <c r="AO698" s="131">
        <f t="shared" si="337"/>
        <v>0</v>
      </c>
      <c r="AP698" s="131">
        <f t="shared" si="337"/>
        <v>0</v>
      </c>
      <c r="AQ698" s="131">
        <f t="shared" si="337"/>
        <v>0</v>
      </c>
      <c r="AR698" s="131">
        <f t="shared" si="337"/>
        <v>0</v>
      </c>
      <c r="AS698" s="131">
        <f t="shared" si="337"/>
        <v>0</v>
      </c>
      <c r="AT698" s="131">
        <f t="shared" si="337"/>
        <v>0</v>
      </c>
      <c r="AU698" s="131">
        <f t="shared" si="337"/>
        <v>0</v>
      </c>
      <c r="AV698" s="131">
        <f t="shared" si="337"/>
        <v>0</v>
      </c>
      <c r="AW698" s="131">
        <f t="shared" si="337"/>
        <v>0</v>
      </c>
      <c r="AX698" s="131">
        <f t="shared" si="337"/>
        <v>0</v>
      </c>
      <c r="AY698" s="131">
        <f t="shared" si="337"/>
        <v>0</v>
      </c>
      <c r="AZ698" s="131">
        <f t="shared" si="337"/>
        <v>0</v>
      </c>
      <c r="BA698" s="131">
        <f t="shared" si="337"/>
        <v>0</v>
      </c>
      <c r="BB698" s="131">
        <f t="shared" si="337"/>
        <v>0</v>
      </c>
      <c r="BC698" s="131">
        <f t="shared" si="337"/>
        <v>0</v>
      </c>
      <c r="BD698" s="131">
        <f t="shared" si="337"/>
        <v>0</v>
      </c>
      <c r="BE698" s="131">
        <f t="shared" si="338"/>
        <v>0</v>
      </c>
      <c r="BF698" s="131">
        <f t="shared" si="338"/>
        <v>0</v>
      </c>
      <c r="BG698" s="131">
        <f t="shared" si="338"/>
        <v>0</v>
      </c>
      <c r="BH698" s="131">
        <f t="shared" si="338"/>
        <v>0</v>
      </c>
      <c r="BI698" s="131">
        <f t="shared" si="338"/>
        <v>0</v>
      </c>
      <c r="BJ698" s="131">
        <f t="shared" si="338"/>
        <v>0</v>
      </c>
      <c r="BK698" s="131">
        <f t="shared" si="338"/>
        <v>0</v>
      </c>
      <c r="BL698" s="131">
        <f t="shared" si="338"/>
        <v>0</v>
      </c>
      <c r="BM698" s="131">
        <f t="shared" si="338"/>
        <v>0</v>
      </c>
      <c r="BN698" s="131">
        <f t="shared" si="338"/>
        <v>1</v>
      </c>
      <c r="BO698" s="131">
        <f t="shared" si="338"/>
        <v>1</v>
      </c>
    </row>
    <row r="699" spans="1:67" ht="15.75" x14ac:dyDescent="0.25">
      <c r="A699" s="112"/>
      <c r="B699" s="123">
        <v>14</v>
      </c>
      <c r="C699" s="123" t="s">
        <v>1963</v>
      </c>
      <c r="D699" s="123" t="s">
        <v>20</v>
      </c>
      <c r="E699" s="219">
        <f>SUM(E700:E703)</f>
        <v>0</v>
      </c>
      <c r="F699" s="126">
        <f>IFERROR(E699/$E$8,0)</f>
        <v>0</v>
      </c>
      <c r="G699" s="127">
        <v>46606</v>
      </c>
      <c r="H699" s="127">
        <v>46617</v>
      </c>
      <c r="I699" s="126">
        <f t="shared" si="332"/>
        <v>0</v>
      </c>
      <c r="J699" s="126">
        <f t="shared" si="332"/>
        <v>0</v>
      </c>
      <c r="K699" s="126">
        <f t="shared" si="332"/>
        <v>0</v>
      </c>
      <c r="L699" s="126">
        <f t="shared" si="332"/>
        <v>0</v>
      </c>
      <c r="M699" s="126">
        <f t="shared" si="332"/>
        <v>0</v>
      </c>
      <c r="N699" s="126">
        <f t="shared" si="332"/>
        <v>0</v>
      </c>
      <c r="O699" s="126">
        <f t="shared" si="332"/>
        <v>0</v>
      </c>
      <c r="P699" s="126">
        <f t="shared" si="332"/>
        <v>0</v>
      </c>
      <c r="Q699" s="126">
        <f t="shared" si="332"/>
        <v>0</v>
      </c>
      <c r="R699" s="126">
        <f t="shared" si="332"/>
        <v>0</v>
      </c>
      <c r="S699" s="126">
        <f t="shared" si="332"/>
        <v>0</v>
      </c>
      <c r="T699" s="126">
        <f t="shared" si="332"/>
        <v>0</v>
      </c>
      <c r="U699" s="126">
        <f t="shared" si="332"/>
        <v>0</v>
      </c>
      <c r="V699" s="126">
        <f t="shared" si="332"/>
        <v>0</v>
      </c>
      <c r="W699" s="126">
        <f t="shared" si="332"/>
        <v>0</v>
      </c>
      <c r="X699" s="126">
        <f t="shared" si="332"/>
        <v>0</v>
      </c>
      <c r="Y699" s="126">
        <f t="shared" si="337"/>
        <v>0</v>
      </c>
      <c r="Z699" s="126">
        <f t="shared" si="337"/>
        <v>0</v>
      </c>
      <c r="AA699" s="126">
        <f t="shared" si="337"/>
        <v>0</v>
      </c>
      <c r="AB699" s="126">
        <f t="shared" si="337"/>
        <v>0</v>
      </c>
      <c r="AC699" s="126">
        <f t="shared" si="337"/>
        <v>0</v>
      </c>
      <c r="AD699" s="126">
        <f t="shared" si="337"/>
        <v>0</v>
      </c>
      <c r="AE699" s="126">
        <f t="shared" si="337"/>
        <v>0</v>
      </c>
      <c r="AF699" s="126">
        <f t="shared" si="337"/>
        <v>0</v>
      </c>
      <c r="AG699" s="126">
        <f t="shared" si="337"/>
        <v>0</v>
      </c>
      <c r="AH699" s="126">
        <f t="shared" si="337"/>
        <v>0</v>
      </c>
      <c r="AI699" s="126">
        <f t="shared" si="337"/>
        <v>0</v>
      </c>
      <c r="AJ699" s="126">
        <f t="shared" si="337"/>
        <v>0</v>
      </c>
      <c r="AK699" s="126">
        <f t="shared" si="337"/>
        <v>0</v>
      </c>
      <c r="AL699" s="126">
        <f t="shared" si="337"/>
        <v>0</v>
      </c>
      <c r="AM699" s="126">
        <f t="shared" si="337"/>
        <v>0</v>
      </c>
      <c r="AN699" s="126">
        <f t="shared" si="337"/>
        <v>0</v>
      </c>
      <c r="AO699" s="126">
        <f t="shared" si="337"/>
        <v>0</v>
      </c>
      <c r="AP699" s="126">
        <f t="shared" si="337"/>
        <v>0</v>
      </c>
      <c r="AQ699" s="126">
        <f t="shared" si="337"/>
        <v>0</v>
      </c>
      <c r="AR699" s="126">
        <f t="shared" si="337"/>
        <v>0</v>
      </c>
      <c r="AS699" s="126">
        <f t="shared" si="337"/>
        <v>0</v>
      </c>
      <c r="AT699" s="126">
        <f t="shared" si="337"/>
        <v>0</v>
      </c>
      <c r="AU699" s="126">
        <f t="shared" si="337"/>
        <v>0</v>
      </c>
      <c r="AV699" s="126">
        <f t="shared" si="337"/>
        <v>0</v>
      </c>
      <c r="AW699" s="126">
        <f t="shared" si="337"/>
        <v>0</v>
      </c>
      <c r="AX699" s="126">
        <f t="shared" si="337"/>
        <v>0</v>
      </c>
      <c r="AY699" s="126">
        <f t="shared" si="337"/>
        <v>0</v>
      </c>
      <c r="AZ699" s="126">
        <f t="shared" si="337"/>
        <v>0</v>
      </c>
      <c r="BA699" s="126">
        <f t="shared" si="337"/>
        <v>0</v>
      </c>
      <c r="BB699" s="126">
        <f t="shared" si="337"/>
        <v>0</v>
      </c>
      <c r="BC699" s="126">
        <f t="shared" si="337"/>
        <v>0</v>
      </c>
      <c r="BD699" s="126">
        <f t="shared" si="337"/>
        <v>0</v>
      </c>
      <c r="BE699" s="126">
        <f t="shared" si="338"/>
        <v>0</v>
      </c>
      <c r="BF699" s="126">
        <f t="shared" si="338"/>
        <v>0</v>
      </c>
      <c r="BG699" s="126">
        <f t="shared" si="338"/>
        <v>0</v>
      </c>
      <c r="BH699" s="126">
        <f t="shared" si="338"/>
        <v>0</v>
      </c>
      <c r="BI699" s="126">
        <f t="shared" si="338"/>
        <v>0</v>
      </c>
      <c r="BJ699" s="126">
        <f t="shared" si="338"/>
        <v>0</v>
      </c>
      <c r="BK699" s="126">
        <f t="shared" si="338"/>
        <v>0</v>
      </c>
      <c r="BL699" s="126">
        <f t="shared" si="338"/>
        <v>0</v>
      </c>
      <c r="BM699" s="126">
        <f t="shared" si="338"/>
        <v>0</v>
      </c>
      <c r="BN699" s="126">
        <f t="shared" si="338"/>
        <v>0.58333333333333337</v>
      </c>
      <c r="BO699" s="126">
        <f t="shared" si="338"/>
        <v>1</v>
      </c>
    </row>
    <row r="700" spans="1:67" ht="15.75" x14ac:dyDescent="0.25">
      <c r="A700" s="112"/>
      <c r="B700" s="145" t="s">
        <v>2028</v>
      </c>
      <c r="C700" s="145" t="s">
        <v>1964</v>
      </c>
      <c r="D700" s="145" t="s">
        <v>20</v>
      </c>
      <c r="E700" s="224">
        <f>VLOOKUP(B700,'Cuadro Control'!C746:J2630,8,FALSE)</f>
        <v>0</v>
      </c>
      <c r="F700" s="146">
        <f>IFERROR(E700/$E$699,0)</f>
        <v>0</v>
      </c>
      <c r="G700" s="147">
        <v>46606</v>
      </c>
      <c r="H700" s="147">
        <v>46617</v>
      </c>
      <c r="I700" s="146">
        <f t="shared" si="332"/>
        <v>0</v>
      </c>
      <c r="J700" s="146">
        <f t="shared" si="332"/>
        <v>0</v>
      </c>
      <c r="K700" s="146">
        <f t="shared" si="332"/>
        <v>0</v>
      </c>
      <c r="L700" s="146">
        <f t="shared" si="332"/>
        <v>0</v>
      </c>
      <c r="M700" s="146">
        <f t="shared" si="332"/>
        <v>0</v>
      </c>
      <c r="N700" s="146">
        <f t="shared" si="332"/>
        <v>0</v>
      </c>
      <c r="O700" s="146">
        <f t="shared" si="332"/>
        <v>0</v>
      </c>
      <c r="P700" s="146">
        <f t="shared" si="332"/>
        <v>0</v>
      </c>
      <c r="Q700" s="146">
        <f t="shared" si="332"/>
        <v>0</v>
      </c>
      <c r="R700" s="146">
        <f t="shared" si="332"/>
        <v>0</v>
      </c>
      <c r="S700" s="146">
        <f t="shared" si="332"/>
        <v>0</v>
      </c>
      <c r="T700" s="146">
        <f t="shared" si="332"/>
        <v>0</v>
      </c>
      <c r="U700" s="146">
        <f t="shared" si="332"/>
        <v>0</v>
      </c>
      <c r="V700" s="146">
        <f t="shared" si="332"/>
        <v>0</v>
      </c>
      <c r="W700" s="146">
        <f t="shared" si="332"/>
        <v>0</v>
      </c>
      <c r="X700" s="146">
        <f t="shared" si="332"/>
        <v>0</v>
      </c>
      <c r="Y700" s="146">
        <f t="shared" si="337"/>
        <v>0</v>
      </c>
      <c r="Z700" s="146">
        <f t="shared" si="337"/>
        <v>0</v>
      </c>
      <c r="AA700" s="146">
        <f t="shared" si="337"/>
        <v>0</v>
      </c>
      <c r="AB700" s="146">
        <f t="shared" si="337"/>
        <v>0</v>
      </c>
      <c r="AC700" s="146">
        <f t="shared" si="337"/>
        <v>0</v>
      </c>
      <c r="AD700" s="146">
        <f t="shared" si="337"/>
        <v>0</v>
      </c>
      <c r="AE700" s="146">
        <f t="shared" si="337"/>
        <v>0</v>
      </c>
      <c r="AF700" s="146">
        <f t="shared" si="337"/>
        <v>0</v>
      </c>
      <c r="AG700" s="146">
        <f t="shared" si="337"/>
        <v>0</v>
      </c>
      <c r="AH700" s="146">
        <f t="shared" si="337"/>
        <v>0</v>
      </c>
      <c r="AI700" s="146">
        <f t="shared" si="337"/>
        <v>0</v>
      </c>
      <c r="AJ700" s="146">
        <f t="shared" si="337"/>
        <v>0</v>
      </c>
      <c r="AK700" s="146">
        <f t="shared" si="337"/>
        <v>0</v>
      </c>
      <c r="AL700" s="146">
        <f t="shared" si="337"/>
        <v>0</v>
      </c>
      <c r="AM700" s="146">
        <f t="shared" si="337"/>
        <v>0</v>
      </c>
      <c r="AN700" s="146">
        <f t="shared" si="337"/>
        <v>0</v>
      </c>
      <c r="AO700" s="146">
        <f t="shared" si="337"/>
        <v>0</v>
      </c>
      <c r="AP700" s="146">
        <f t="shared" si="337"/>
        <v>0</v>
      </c>
      <c r="AQ700" s="146">
        <f t="shared" si="337"/>
        <v>0</v>
      </c>
      <c r="AR700" s="146">
        <f t="shared" si="337"/>
        <v>0</v>
      </c>
      <c r="AS700" s="146">
        <f t="shared" si="337"/>
        <v>0</v>
      </c>
      <c r="AT700" s="146">
        <f t="shared" si="337"/>
        <v>0</v>
      </c>
      <c r="AU700" s="146">
        <f t="shared" si="337"/>
        <v>0</v>
      </c>
      <c r="AV700" s="146">
        <f t="shared" si="337"/>
        <v>0</v>
      </c>
      <c r="AW700" s="146">
        <f t="shared" si="337"/>
        <v>0</v>
      </c>
      <c r="AX700" s="146">
        <f t="shared" si="337"/>
        <v>0</v>
      </c>
      <c r="AY700" s="146">
        <f t="shared" si="337"/>
        <v>0</v>
      </c>
      <c r="AZ700" s="146">
        <f t="shared" si="337"/>
        <v>0</v>
      </c>
      <c r="BA700" s="146">
        <f t="shared" si="337"/>
        <v>0</v>
      </c>
      <c r="BB700" s="146">
        <f t="shared" si="337"/>
        <v>0</v>
      </c>
      <c r="BC700" s="146">
        <f t="shared" si="337"/>
        <v>0</v>
      </c>
      <c r="BD700" s="146">
        <f t="shared" si="337"/>
        <v>0</v>
      </c>
      <c r="BE700" s="146">
        <f t="shared" si="338"/>
        <v>0</v>
      </c>
      <c r="BF700" s="146">
        <f t="shared" si="338"/>
        <v>0</v>
      </c>
      <c r="BG700" s="146">
        <f t="shared" si="338"/>
        <v>0</v>
      </c>
      <c r="BH700" s="146">
        <f t="shared" si="338"/>
        <v>0</v>
      </c>
      <c r="BI700" s="146">
        <f t="shared" si="338"/>
        <v>0</v>
      </c>
      <c r="BJ700" s="146">
        <f t="shared" si="338"/>
        <v>0</v>
      </c>
      <c r="BK700" s="146">
        <f t="shared" si="338"/>
        <v>0</v>
      </c>
      <c r="BL700" s="146">
        <f t="shared" si="338"/>
        <v>0</v>
      </c>
      <c r="BM700" s="146">
        <f t="shared" si="338"/>
        <v>0</v>
      </c>
      <c r="BN700" s="146">
        <f t="shared" si="338"/>
        <v>0.58333333333333337</v>
      </c>
      <c r="BO700" s="146">
        <f t="shared" si="338"/>
        <v>1</v>
      </c>
    </row>
    <row r="701" spans="1:67" ht="15.75" x14ac:dyDescent="0.25">
      <c r="A701" s="112"/>
      <c r="B701" s="145" t="s">
        <v>2030</v>
      </c>
      <c r="C701" s="145" t="s">
        <v>1965</v>
      </c>
      <c r="D701" s="145" t="s">
        <v>20</v>
      </c>
      <c r="E701" s="224">
        <f>VLOOKUP(B701,'Cuadro Control'!C747:J2631,8,FALSE)</f>
        <v>0</v>
      </c>
      <c r="F701" s="146">
        <f>IFERROR(E701/$E$699,0)</f>
        <v>0</v>
      </c>
      <c r="G701" s="147">
        <v>46606</v>
      </c>
      <c r="H701" s="147">
        <v>46617</v>
      </c>
      <c r="I701" s="146">
        <f t="shared" si="332"/>
        <v>0</v>
      </c>
      <c r="J701" s="146">
        <f t="shared" si="332"/>
        <v>0</v>
      </c>
      <c r="K701" s="146">
        <f t="shared" si="332"/>
        <v>0</v>
      </c>
      <c r="L701" s="146">
        <f t="shared" si="332"/>
        <v>0</v>
      </c>
      <c r="M701" s="146">
        <f t="shared" si="332"/>
        <v>0</v>
      </c>
      <c r="N701" s="146">
        <f t="shared" si="332"/>
        <v>0</v>
      </c>
      <c r="O701" s="146">
        <f t="shared" si="332"/>
        <v>0</v>
      </c>
      <c r="P701" s="146">
        <f t="shared" si="332"/>
        <v>0</v>
      </c>
      <c r="Q701" s="146">
        <f t="shared" si="332"/>
        <v>0</v>
      </c>
      <c r="R701" s="146">
        <f t="shared" si="332"/>
        <v>0</v>
      </c>
      <c r="S701" s="146">
        <f t="shared" si="332"/>
        <v>0</v>
      </c>
      <c r="T701" s="146">
        <f t="shared" si="332"/>
        <v>0</v>
      </c>
      <c r="U701" s="146">
        <f t="shared" si="332"/>
        <v>0</v>
      </c>
      <c r="V701" s="146">
        <f t="shared" si="332"/>
        <v>0</v>
      </c>
      <c r="W701" s="146">
        <f t="shared" si="332"/>
        <v>0</v>
      </c>
      <c r="X701" s="146">
        <f t="shared" si="332"/>
        <v>0</v>
      </c>
      <c r="Y701" s="146">
        <f t="shared" si="337"/>
        <v>0</v>
      </c>
      <c r="Z701" s="146">
        <f t="shared" si="337"/>
        <v>0</v>
      </c>
      <c r="AA701" s="146">
        <f t="shared" si="337"/>
        <v>0</v>
      </c>
      <c r="AB701" s="146">
        <f t="shared" si="337"/>
        <v>0</v>
      </c>
      <c r="AC701" s="146">
        <f t="shared" si="337"/>
        <v>0</v>
      </c>
      <c r="AD701" s="146">
        <f t="shared" si="337"/>
        <v>0</v>
      </c>
      <c r="AE701" s="146">
        <f t="shared" si="337"/>
        <v>0</v>
      </c>
      <c r="AF701" s="146">
        <f t="shared" si="337"/>
        <v>0</v>
      </c>
      <c r="AG701" s="146">
        <f t="shared" si="337"/>
        <v>0</v>
      </c>
      <c r="AH701" s="146">
        <f t="shared" si="337"/>
        <v>0</v>
      </c>
      <c r="AI701" s="146">
        <f t="shared" si="337"/>
        <v>0</v>
      </c>
      <c r="AJ701" s="146">
        <f t="shared" si="337"/>
        <v>0</v>
      </c>
      <c r="AK701" s="146">
        <f t="shared" si="337"/>
        <v>0</v>
      </c>
      <c r="AL701" s="146">
        <f t="shared" si="337"/>
        <v>0</v>
      </c>
      <c r="AM701" s="146">
        <f t="shared" si="337"/>
        <v>0</v>
      </c>
      <c r="AN701" s="146">
        <f t="shared" si="337"/>
        <v>0</v>
      </c>
      <c r="AO701" s="146">
        <f t="shared" si="337"/>
        <v>0</v>
      </c>
      <c r="AP701" s="146">
        <f t="shared" si="337"/>
        <v>0</v>
      </c>
      <c r="AQ701" s="146">
        <f t="shared" si="337"/>
        <v>0</v>
      </c>
      <c r="AR701" s="146">
        <f t="shared" si="337"/>
        <v>0</v>
      </c>
      <c r="AS701" s="146">
        <f t="shared" si="337"/>
        <v>0</v>
      </c>
      <c r="AT701" s="146">
        <f t="shared" si="337"/>
        <v>0</v>
      </c>
      <c r="AU701" s="146">
        <f t="shared" si="337"/>
        <v>0</v>
      </c>
      <c r="AV701" s="146">
        <f t="shared" si="337"/>
        <v>0</v>
      </c>
      <c r="AW701" s="146">
        <f t="shared" si="337"/>
        <v>0</v>
      </c>
      <c r="AX701" s="146">
        <f t="shared" si="337"/>
        <v>0</v>
      </c>
      <c r="AY701" s="146">
        <f t="shared" si="337"/>
        <v>0</v>
      </c>
      <c r="AZ701" s="146">
        <f t="shared" si="337"/>
        <v>0</v>
      </c>
      <c r="BA701" s="146">
        <f t="shared" si="337"/>
        <v>0</v>
      </c>
      <c r="BB701" s="146">
        <f t="shared" si="337"/>
        <v>0</v>
      </c>
      <c r="BC701" s="146">
        <f t="shared" si="337"/>
        <v>0</v>
      </c>
      <c r="BD701" s="146">
        <f t="shared" si="337"/>
        <v>0</v>
      </c>
      <c r="BE701" s="146">
        <f t="shared" si="338"/>
        <v>0</v>
      </c>
      <c r="BF701" s="146">
        <f t="shared" si="338"/>
        <v>0</v>
      </c>
      <c r="BG701" s="146">
        <f t="shared" si="338"/>
        <v>0</v>
      </c>
      <c r="BH701" s="146">
        <f t="shared" si="338"/>
        <v>0</v>
      </c>
      <c r="BI701" s="146">
        <f t="shared" si="338"/>
        <v>0</v>
      </c>
      <c r="BJ701" s="146">
        <f t="shared" si="338"/>
        <v>0</v>
      </c>
      <c r="BK701" s="146">
        <f t="shared" si="338"/>
        <v>0</v>
      </c>
      <c r="BL701" s="146">
        <f t="shared" si="338"/>
        <v>0</v>
      </c>
      <c r="BM701" s="146">
        <f t="shared" si="338"/>
        <v>0</v>
      </c>
      <c r="BN701" s="146">
        <f t="shared" si="338"/>
        <v>0.58333333333333337</v>
      </c>
      <c r="BO701" s="146">
        <f t="shared" si="338"/>
        <v>1</v>
      </c>
    </row>
    <row r="702" spans="1:67" ht="15.75" x14ac:dyDescent="0.25">
      <c r="A702" s="112"/>
      <c r="B702" s="145" t="s">
        <v>2032</v>
      </c>
      <c r="C702" s="145" t="s">
        <v>1966</v>
      </c>
      <c r="D702" s="145" t="s">
        <v>20</v>
      </c>
      <c r="E702" s="224">
        <f>VLOOKUP(B702,'Cuadro Control'!C748:J2632,8,FALSE)</f>
        <v>0</v>
      </c>
      <c r="F702" s="146">
        <f>IFERROR(E702/$E$699,0)</f>
        <v>0</v>
      </c>
      <c r="G702" s="147">
        <v>46606</v>
      </c>
      <c r="H702" s="147">
        <v>46617</v>
      </c>
      <c r="I702" s="146">
        <f t="shared" si="332"/>
        <v>0</v>
      </c>
      <c r="J702" s="146">
        <f t="shared" si="332"/>
        <v>0</v>
      </c>
      <c r="K702" s="146">
        <f t="shared" si="332"/>
        <v>0</v>
      </c>
      <c r="L702" s="146">
        <f t="shared" si="332"/>
        <v>0</v>
      </c>
      <c r="M702" s="146">
        <f t="shared" si="332"/>
        <v>0</v>
      </c>
      <c r="N702" s="146">
        <f t="shared" si="332"/>
        <v>0</v>
      </c>
      <c r="O702" s="146">
        <f t="shared" si="332"/>
        <v>0</v>
      </c>
      <c r="P702" s="146">
        <f t="shared" si="332"/>
        <v>0</v>
      </c>
      <c r="Q702" s="146">
        <f t="shared" si="332"/>
        <v>0</v>
      </c>
      <c r="R702" s="146">
        <f t="shared" si="332"/>
        <v>0</v>
      </c>
      <c r="S702" s="146">
        <f t="shared" si="332"/>
        <v>0</v>
      </c>
      <c r="T702" s="146">
        <f t="shared" si="332"/>
        <v>0</v>
      </c>
      <c r="U702" s="146">
        <f t="shared" si="332"/>
        <v>0</v>
      </c>
      <c r="V702" s="146">
        <f t="shared" si="332"/>
        <v>0</v>
      </c>
      <c r="W702" s="146">
        <f t="shared" si="332"/>
        <v>0</v>
      </c>
      <c r="X702" s="146">
        <f t="shared" si="332"/>
        <v>0</v>
      </c>
      <c r="Y702" s="146">
        <f t="shared" si="337"/>
        <v>0</v>
      </c>
      <c r="Z702" s="146">
        <f t="shared" si="337"/>
        <v>0</v>
      </c>
      <c r="AA702" s="146">
        <f t="shared" si="337"/>
        <v>0</v>
      </c>
      <c r="AB702" s="146">
        <f t="shared" si="337"/>
        <v>0</v>
      </c>
      <c r="AC702" s="146">
        <f t="shared" si="337"/>
        <v>0</v>
      </c>
      <c r="AD702" s="146">
        <f t="shared" si="337"/>
        <v>0</v>
      </c>
      <c r="AE702" s="146">
        <f t="shared" si="337"/>
        <v>0</v>
      </c>
      <c r="AF702" s="146">
        <f t="shared" si="337"/>
        <v>0</v>
      </c>
      <c r="AG702" s="146">
        <f t="shared" si="337"/>
        <v>0</v>
      </c>
      <c r="AH702" s="146">
        <f t="shared" si="337"/>
        <v>0</v>
      </c>
      <c r="AI702" s="146">
        <f t="shared" si="337"/>
        <v>0</v>
      </c>
      <c r="AJ702" s="146">
        <f t="shared" si="337"/>
        <v>0</v>
      </c>
      <c r="AK702" s="146">
        <f t="shared" si="337"/>
        <v>0</v>
      </c>
      <c r="AL702" s="146">
        <f t="shared" si="337"/>
        <v>0</v>
      </c>
      <c r="AM702" s="146">
        <f t="shared" si="337"/>
        <v>0</v>
      </c>
      <c r="AN702" s="146">
        <f t="shared" si="337"/>
        <v>0</v>
      </c>
      <c r="AO702" s="146">
        <f t="shared" si="337"/>
        <v>0</v>
      </c>
      <c r="AP702" s="146">
        <f t="shared" si="337"/>
        <v>0</v>
      </c>
      <c r="AQ702" s="146">
        <f t="shared" si="337"/>
        <v>0</v>
      </c>
      <c r="AR702" s="146">
        <f t="shared" si="337"/>
        <v>0</v>
      </c>
      <c r="AS702" s="146">
        <f t="shared" si="337"/>
        <v>0</v>
      </c>
      <c r="AT702" s="146">
        <f t="shared" si="337"/>
        <v>0</v>
      </c>
      <c r="AU702" s="146">
        <f t="shared" si="337"/>
        <v>0</v>
      </c>
      <c r="AV702" s="146">
        <f t="shared" si="337"/>
        <v>0</v>
      </c>
      <c r="AW702" s="146">
        <f t="shared" si="337"/>
        <v>0</v>
      </c>
      <c r="AX702" s="146">
        <f t="shared" si="337"/>
        <v>0</v>
      </c>
      <c r="AY702" s="146">
        <f t="shared" si="337"/>
        <v>0</v>
      </c>
      <c r="AZ702" s="146">
        <f t="shared" si="337"/>
        <v>0</v>
      </c>
      <c r="BA702" s="146">
        <f t="shared" si="337"/>
        <v>0</v>
      </c>
      <c r="BB702" s="146">
        <f t="shared" si="337"/>
        <v>0</v>
      </c>
      <c r="BC702" s="146">
        <f t="shared" si="337"/>
        <v>0</v>
      </c>
      <c r="BD702" s="146">
        <f t="shared" si="337"/>
        <v>0</v>
      </c>
      <c r="BE702" s="146">
        <f t="shared" si="338"/>
        <v>0</v>
      </c>
      <c r="BF702" s="146">
        <f t="shared" si="338"/>
        <v>0</v>
      </c>
      <c r="BG702" s="146">
        <f t="shared" si="338"/>
        <v>0</v>
      </c>
      <c r="BH702" s="146">
        <f t="shared" si="338"/>
        <v>0</v>
      </c>
      <c r="BI702" s="146">
        <f t="shared" si="338"/>
        <v>0</v>
      </c>
      <c r="BJ702" s="146">
        <f t="shared" si="338"/>
        <v>0</v>
      </c>
      <c r="BK702" s="146">
        <f t="shared" si="338"/>
        <v>0</v>
      </c>
      <c r="BL702" s="146">
        <f t="shared" si="338"/>
        <v>0</v>
      </c>
      <c r="BM702" s="146">
        <f t="shared" si="338"/>
        <v>0</v>
      </c>
      <c r="BN702" s="146">
        <f t="shared" si="338"/>
        <v>0.58333333333333337</v>
      </c>
      <c r="BO702" s="146">
        <f t="shared" si="338"/>
        <v>1</v>
      </c>
    </row>
    <row r="703" spans="1:67" ht="15.75" x14ac:dyDescent="0.25">
      <c r="A703" s="112"/>
      <c r="B703" s="130">
        <v>15</v>
      </c>
      <c r="C703" s="130" t="s">
        <v>1967</v>
      </c>
      <c r="D703" s="130" t="s">
        <v>3</v>
      </c>
      <c r="E703" s="218">
        <f>VLOOKUP(B703,'Cuadro Control'!C749:J2633,8,FALSE)</f>
        <v>0</v>
      </c>
      <c r="F703" s="131">
        <f>IFERROR(E703/$E$8,0)</f>
        <v>0</v>
      </c>
      <c r="G703" s="132">
        <v>46617</v>
      </c>
      <c r="H703" s="132">
        <v>46617</v>
      </c>
      <c r="I703" s="131">
        <f t="shared" si="332"/>
        <v>0</v>
      </c>
      <c r="J703" s="131">
        <f t="shared" si="332"/>
        <v>0</v>
      </c>
      <c r="K703" s="131">
        <f t="shared" si="332"/>
        <v>0</v>
      </c>
      <c r="L703" s="131">
        <f t="shared" si="332"/>
        <v>0</v>
      </c>
      <c r="M703" s="131">
        <f t="shared" si="332"/>
        <v>0</v>
      </c>
      <c r="N703" s="131">
        <f t="shared" si="332"/>
        <v>0</v>
      </c>
      <c r="O703" s="131">
        <f t="shared" si="332"/>
        <v>0</v>
      </c>
      <c r="P703" s="131">
        <f t="shared" si="332"/>
        <v>0</v>
      </c>
      <c r="Q703" s="131">
        <f t="shared" si="332"/>
        <v>0</v>
      </c>
      <c r="R703" s="131">
        <f t="shared" si="332"/>
        <v>0</v>
      </c>
      <c r="S703" s="131">
        <f t="shared" si="332"/>
        <v>0</v>
      </c>
      <c r="T703" s="131">
        <f t="shared" si="332"/>
        <v>0</v>
      </c>
      <c r="U703" s="131">
        <f t="shared" si="332"/>
        <v>0</v>
      </c>
      <c r="V703" s="131">
        <f t="shared" si="332"/>
        <v>0</v>
      </c>
      <c r="W703" s="131">
        <f t="shared" si="332"/>
        <v>0</v>
      </c>
      <c r="X703" s="131">
        <f t="shared" si="332"/>
        <v>0</v>
      </c>
      <c r="Y703" s="131">
        <f t="shared" si="337"/>
        <v>0</v>
      </c>
      <c r="Z703" s="131">
        <f t="shared" si="337"/>
        <v>0</v>
      </c>
      <c r="AA703" s="131">
        <f t="shared" si="337"/>
        <v>0</v>
      </c>
      <c r="AB703" s="131">
        <f t="shared" si="337"/>
        <v>0</v>
      </c>
      <c r="AC703" s="131">
        <f t="shared" si="337"/>
        <v>0</v>
      </c>
      <c r="AD703" s="131">
        <f t="shared" si="337"/>
        <v>0</v>
      </c>
      <c r="AE703" s="131">
        <f t="shared" si="337"/>
        <v>0</v>
      </c>
      <c r="AF703" s="131">
        <f t="shared" si="337"/>
        <v>0</v>
      </c>
      <c r="AG703" s="131">
        <f t="shared" si="337"/>
        <v>0</v>
      </c>
      <c r="AH703" s="131">
        <f t="shared" si="337"/>
        <v>0</v>
      </c>
      <c r="AI703" s="131">
        <f t="shared" si="337"/>
        <v>0</v>
      </c>
      <c r="AJ703" s="131">
        <f t="shared" si="337"/>
        <v>0</v>
      </c>
      <c r="AK703" s="131">
        <f t="shared" si="337"/>
        <v>0</v>
      </c>
      <c r="AL703" s="131">
        <f t="shared" si="337"/>
        <v>0</v>
      </c>
      <c r="AM703" s="131">
        <f t="shared" si="337"/>
        <v>0</v>
      </c>
      <c r="AN703" s="131">
        <f t="shared" si="337"/>
        <v>0</v>
      </c>
      <c r="AO703" s="131">
        <f t="shared" si="337"/>
        <v>0</v>
      </c>
      <c r="AP703" s="131">
        <f t="shared" si="337"/>
        <v>0</v>
      </c>
      <c r="AQ703" s="131">
        <f t="shared" si="337"/>
        <v>0</v>
      </c>
      <c r="AR703" s="131">
        <f t="shared" si="337"/>
        <v>0</v>
      </c>
      <c r="AS703" s="131">
        <f t="shared" si="337"/>
        <v>0</v>
      </c>
      <c r="AT703" s="131">
        <f t="shared" si="337"/>
        <v>0</v>
      </c>
      <c r="AU703" s="131">
        <f t="shared" si="337"/>
        <v>0</v>
      </c>
      <c r="AV703" s="131">
        <f t="shared" si="337"/>
        <v>0</v>
      </c>
      <c r="AW703" s="131">
        <f t="shared" si="337"/>
        <v>0</v>
      </c>
      <c r="AX703" s="131">
        <f t="shared" si="337"/>
        <v>0</v>
      </c>
      <c r="AY703" s="131">
        <f t="shared" si="337"/>
        <v>0</v>
      </c>
      <c r="AZ703" s="131">
        <f t="shared" si="337"/>
        <v>0</v>
      </c>
      <c r="BA703" s="131">
        <f t="shared" si="337"/>
        <v>0</v>
      </c>
      <c r="BB703" s="131">
        <f t="shared" si="337"/>
        <v>0</v>
      </c>
      <c r="BC703" s="131">
        <f t="shared" si="337"/>
        <v>0</v>
      </c>
      <c r="BD703" s="131">
        <f t="shared" ref="BD703:BO703" si="339">IF($G703=0,0,IF(BD$6&lt;$G703,0,IF(BD$6&gt;$H703,1,(BD$6-$G703+1)/($H703-$G703+1))))</f>
        <v>0</v>
      </c>
      <c r="BE703" s="131">
        <f t="shared" si="339"/>
        <v>0</v>
      </c>
      <c r="BF703" s="131">
        <f t="shared" si="339"/>
        <v>0</v>
      </c>
      <c r="BG703" s="131">
        <f t="shared" si="339"/>
        <v>0</v>
      </c>
      <c r="BH703" s="131">
        <f t="shared" si="339"/>
        <v>0</v>
      </c>
      <c r="BI703" s="131">
        <f t="shared" si="339"/>
        <v>0</v>
      </c>
      <c r="BJ703" s="131">
        <f t="shared" si="339"/>
        <v>0</v>
      </c>
      <c r="BK703" s="131">
        <f t="shared" si="339"/>
        <v>0</v>
      </c>
      <c r="BL703" s="131">
        <f t="shared" si="339"/>
        <v>0</v>
      </c>
      <c r="BM703" s="131">
        <f t="shared" si="339"/>
        <v>0</v>
      </c>
      <c r="BN703" s="131">
        <f t="shared" si="339"/>
        <v>0</v>
      </c>
      <c r="BO703" s="131">
        <f t="shared" si="339"/>
        <v>1</v>
      </c>
    </row>
  </sheetData>
  <autoFilter ref="B7:BO703" xr:uid="{145BC7E2-250D-43D9-A98B-BAD3268A4CED}"/>
  <mergeCells count="3">
    <mergeCell ref="B3:E6"/>
    <mergeCell ref="F3:G6"/>
    <mergeCell ref="H3:H4"/>
  </mergeCells>
  <pageMargins left="0.7" right="0.7" top="0.75" bottom="0.75" header="0.3" footer="0.3"/>
  <pageSetup paperSize="9" orientation="portrait" r:id="rId1"/>
  <headerFooter>
    <oddFooter>&amp;C_x000D_&amp;1#&amp;"Aptos"&amp;6&amp;K000000 ECP-INFORMACION PUBLICA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450B4-587C-4F2D-8F2A-D8BA4F0E31A1}">
  <sheetPr>
    <tabColor theme="8" tint="0.79998168889431442"/>
  </sheetPr>
  <dimension ref="B1:BV1945"/>
  <sheetViews>
    <sheetView zoomScale="80" zoomScaleNormal="80" workbookViewId="0">
      <pane xSplit="6" ySplit="4" topLeftCell="G149" activePane="bottomRight" state="frozen"/>
      <selection pane="topRight" activeCell="G1" sqref="G1"/>
      <selection pane="bottomLeft" activeCell="A5" sqref="A5"/>
      <selection pane="bottomRight" activeCell="BF34" sqref="BF34"/>
    </sheetView>
    <sheetView workbookViewId="1"/>
  </sheetViews>
  <sheetFormatPr baseColWidth="10" defaultColWidth="11.5703125" defaultRowHeight="15.75" x14ac:dyDescent="0.25"/>
  <cols>
    <col min="1" max="1" width="6.28515625" style="154" customWidth="1"/>
    <col min="2" max="2" width="8.85546875" style="155" customWidth="1"/>
    <col min="3" max="3" width="11.85546875" style="155" bestFit="1" customWidth="1"/>
    <col min="4" max="4" width="63.7109375" style="154" customWidth="1"/>
    <col min="5" max="5" width="11.5703125" style="154"/>
    <col min="6" max="6" width="12.85546875" style="156" bestFit="1" customWidth="1"/>
    <col min="7" max="7" width="12.28515625" style="156" bestFit="1" customWidth="1"/>
    <col min="8" max="8" width="22.28515625" style="156" bestFit="1" customWidth="1"/>
    <col min="9" max="9" width="30" style="156" customWidth="1"/>
    <col min="10" max="10" width="22.140625" style="156" bestFit="1" customWidth="1"/>
    <col min="11" max="13" width="17.28515625" style="156" customWidth="1"/>
    <col min="14" max="17" width="19.7109375" style="154" bestFit="1" customWidth="1"/>
    <col min="18" max="18" width="10.28515625" style="154" bestFit="1" customWidth="1"/>
    <col min="19" max="24" width="19.7109375" style="154" bestFit="1" customWidth="1"/>
    <col min="25" max="25" width="10.28515625" style="154" bestFit="1" customWidth="1"/>
    <col min="26" max="31" width="19.7109375" style="154" bestFit="1" customWidth="1"/>
    <col min="32" max="32" width="10.28515625" style="154" bestFit="1" customWidth="1"/>
    <col min="33" max="38" width="19.7109375" style="154" bestFit="1" customWidth="1"/>
    <col min="39" max="39" width="10.28515625" style="154" bestFit="1" customWidth="1"/>
    <col min="40" max="45" width="19.7109375" style="154" bestFit="1" customWidth="1"/>
    <col min="46" max="46" width="10.28515625" style="154" bestFit="1" customWidth="1"/>
    <col min="47" max="48" width="19.7109375" style="154" bestFit="1" customWidth="1"/>
    <col min="49" max="51" width="15.140625" style="154" bestFit="1" customWidth="1"/>
    <col min="52" max="52" width="16.85546875" style="154" bestFit="1" customWidth="1"/>
    <col min="53" max="53" width="9.85546875" style="154" bestFit="1" customWidth="1"/>
    <col min="54" max="58" width="16.85546875" style="154" bestFit="1" customWidth="1"/>
    <col min="59" max="74" width="10.28515625" style="154" bestFit="1" customWidth="1"/>
    <col min="75" max="16384" width="11.5703125" style="154"/>
  </cols>
  <sheetData>
    <row r="1" spans="2:74" x14ac:dyDescent="0.25">
      <c r="K1" s="83"/>
      <c r="L1" s="83"/>
      <c r="M1" s="362" t="s">
        <v>2252</v>
      </c>
      <c r="N1" s="322">
        <f>+N2</f>
        <v>46218</v>
      </c>
      <c r="O1" s="322">
        <f>+O2</f>
        <v>46219</v>
      </c>
      <c r="P1" s="322">
        <f>+P2</f>
        <v>46220</v>
      </c>
      <c r="Q1" s="322">
        <f t="shared" ref="Q1:S1" si="0">+Q2</f>
        <v>46221</v>
      </c>
      <c r="R1" s="323">
        <f t="shared" si="0"/>
        <v>46222</v>
      </c>
      <c r="S1" s="322">
        <f t="shared" si="0"/>
        <v>46223</v>
      </c>
      <c r="T1" s="322">
        <f t="shared" ref="T1" si="1">+T2</f>
        <v>46224</v>
      </c>
      <c r="U1" s="322">
        <f t="shared" ref="U1" si="2">+U2</f>
        <v>46225</v>
      </c>
      <c r="V1" s="322">
        <f t="shared" ref="V1" si="3">+V2</f>
        <v>46226</v>
      </c>
      <c r="W1" s="322">
        <f t="shared" ref="W1" si="4">+W2</f>
        <v>46227</v>
      </c>
      <c r="X1" s="322">
        <f t="shared" ref="X1" si="5">+X2</f>
        <v>46228</v>
      </c>
      <c r="Y1" s="323">
        <f t="shared" ref="Y1" si="6">+Y2</f>
        <v>46229</v>
      </c>
      <c r="Z1" s="322">
        <f t="shared" ref="Z1" si="7">+Z2</f>
        <v>46230</v>
      </c>
      <c r="AA1" s="322">
        <f t="shared" ref="AA1" si="8">+AA2</f>
        <v>46231</v>
      </c>
      <c r="AB1" s="322">
        <f t="shared" ref="AB1" si="9">+AB2</f>
        <v>46232</v>
      </c>
      <c r="AC1" s="322">
        <f t="shared" ref="AC1" si="10">+AC2</f>
        <v>46233</v>
      </c>
      <c r="AD1" s="322">
        <f t="shared" ref="AD1" si="11">+AD2</f>
        <v>46234</v>
      </c>
      <c r="AE1" s="322">
        <f t="shared" ref="AE1" si="12">+AE2</f>
        <v>46235</v>
      </c>
      <c r="AF1" s="323">
        <f t="shared" ref="AF1" si="13">+AF2</f>
        <v>46236</v>
      </c>
      <c r="AG1" s="322">
        <f t="shared" ref="AG1" si="14">+AG2</f>
        <v>46237</v>
      </c>
      <c r="AH1" s="322">
        <f t="shared" ref="AH1" si="15">+AH2</f>
        <v>46238</v>
      </c>
      <c r="AI1" s="322">
        <f t="shared" ref="AI1" si="16">+AI2</f>
        <v>46239</v>
      </c>
      <c r="AJ1" s="322">
        <f t="shared" ref="AJ1" si="17">+AJ2</f>
        <v>46240</v>
      </c>
      <c r="AK1" s="322">
        <f t="shared" ref="AK1" si="18">+AK2</f>
        <v>46241</v>
      </c>
      <c r="AL1" s="322">
        <f t="shared" ref="AL1" si="19">+AL2</f>
        <v>46242</v>
      </c>
      <c r="AM1" s="323">
        <f t="shared" ref="AM1" si="20">+AM2</f>
        <v>46243</v>
      </c>
      <c r="AN1" s="322">
        <f t="shared" ref="AN1" si="21">+AN2</f>
        <v>46244</v>
      </c>
      <c r="AO1" s="322">
        <f t="shared" ref="AO1" si="22">+AO2</f>
        <v>46245</v>
      </c>
      <c r="AP1" s="322">
        <f t="shared" ref="AP1" si="23">+AP2</f>
        <v>46246</v>
      </c>
      <c r="AQ1" s="322">
        <f t="shared" ref="AQ1" si="24">+AQ2</f>
        <v>46247</v>
      </c>
      <c r="AR1" s="322">
        <f t="shared" ref="AR1" si="25">+AR2</f>
        <v>46248</v>
      </c>
      <c r="AS1" s="322">
        <f t="shared" ref="AS1" si="26">+AS2</f>
        <v>46249</v>
      </c>
      <c r="AT1" s="323">
        <f t="shared" ref="AT1" si="27">+AT2</f>
        <v>46250</v>
      </c>
      <c r="AU1" s="322">
        <f t="shared" ref="AU1" si="28">+AU2</f>
        <v>46251</v>
      </c>
      <c r="AV1" s="322">
        <f t="shared" ref="AV1" si="29">+AV2</f>
        <v>46252</v>
      </c>
      <c r="AW1" s="322">
        <f t="shared" ref="AW1" si="30">+AW2</f>
        <v>46253</v>
      </c>
      <c r="AX1" s="322">
        <f t="shared" ref="AX1" si="31">+AX2</f>
        <v>46254</v>
      </c>
      <c r="AY1" s="322">
        <f t="shared" ref="AY1" si="32">+AY2</f>
        <v>46255</v>
      </c>
      <c r="AZ1" s="322">
        <f t="shared" ref="AZ1" si="33">+AZ2</f>
        <v>46256</v>
      </c>
      <c r="BA1" s="322">
        <f t="shared" ref="BA1" si="34">+BA2</f>
        <v>46257</v>
      </c>
      <c r="BB1" s="322">
        <f t="shared" ref="BB1" si="35">+BB2</f>
        <v>46258</v>
      </c>
      <c r="BC1" s="322">
        <f t="shared" ref="BC1" si="36">+BC2</f>
        <v>46259</v>
      </c>
      <c r="BD1" s="322">
        <f t="shared" ref="BD1" si="37">+BD2</f>
        <v>46260</v>
      </c>
      <c r="BE1" s="322">
        <f t="shared" ref="BE1" si="38">+BE2</f>
        <v>46261</v>
      </c>
      <c r="BF1" s="322">
        <f t="shared" ref="BF1" si="39">+BF2</f>
        <v>46262</v>
      </c>
      <c r="BG1" s="322">
        <f t="shared" ref="BG1" si="40">+BG2</f>
        <v>46263</v>
      </c>
      <c r="BH1" s="322">
        <f t="shared" ref="BH1" si="41">+BH2</f>
        <v>46264</v>
      </c>
      <c r="BI1" s="322">
        <f t="shared" ref="BI1" si="42">+BI2</f>
        <v>46265</v>
      </c>
      <c r="BJ1" s="322">
        <f t="shared" ref="BJ1" si="43">+BJ2</f>
        <v>46266</v>
      </c>
      <c r="BK1" s="322">
        <f t="shared" ref="BK1" si="44">+BK2</f>
        <v>46267</v>
      </c>
      <c r="BL1" s="322">
        <f t="shared" ref="BL1" si="45">+BL2</f>
        <v>46268</v>
      </c>
      <c r="BM1" s="322">
        <f t="shared" ref="BM1" si="46">+BM2</f>
        <v>46269</v>
      </c>
      <c r="BN1" s="322">
        <f t="shared" ref="BN1" si="47">+BN2</f>
        <v>46270</v>
      </c>
      <c r="BO1" s="322">
        <f t="shared" ref="BO1" si="48">+BO2</f>
        <v>46271</v>
      </c>
      <c r="BP1" s="322">
        <f t="shared" ref="BP1" si="49">+BP2</f>
        <v>46272</v>
      </c>
      <c r="BQ1" s="322">
        <f t="shared" ref="BQ1" si="50">+BQ2</f>
        <v>46273</v>
      </c>
      <c r="BR1" s="322">
        <f t="shared" ref="BR1" si="51">+BR2</f>
        <v>46274</v>
      </c>
      <c r="BS1" s="322">
        <f t="shared" ref="BS1" si="52">+BS2</f>
        <v>46275</v>
      </c>
      <c r="BT1" s="322">
        <f t="shared" ref="BT1" si="53">+BT2</f>
        <v>46276</v>
      </c>
      <c r="BU1" s="322">
        <f t="shared" ref="BU1" si="54">+BU2</f>
        <v>46277</v>
      </c>
      <c r="BV1" s="322">
        <f t="shared" ref="BV1" si="55">+BV2</f>
        <v>46278</v>
      </c>
    </row>
    <row r="2" spans="2:74" x14ac:dyDescent="0.25">
      <c r="I2" s="157"/>
      <c r="J2" s="157"/>
      <c r="K2" s="83"/>
      <c r="L2" s="83"/>
      <c r="M2" s="362"/>
      <c r="N2" s="82">
        <f>+'PDT ODS02 EARLY'!I4</f>
        <v>46218</v>
      </c>
      <c r="O2" s="82">
        <f>+N2+1</f>
        <v>46219</v>
      </c>
      <c r="P2" s="82">
        <f t="shared" ref="P2" si="56">+O2+1</f>
        <v>46220</v>
      </c>
      <c r="Q2" s="82">
        <f t="shared" ref="Q2:S2" si="57">+P2+1</f>
        <v>46221</v>
      </c>
      <c r="R2" s="321">
        <f t="shared" si="57"/>
        <v>46222</v>
      </c>
      <c r="S2" s="82">
        <f t="shared" si="57"/>
        <v>46223</v>
      </c>
      <c r="T2" s="82">
        <f t="shared" ref="T2:BV2" si="58">+S2+1</f>
        <v>46224</v>
      </c>
      <c r="U2" s="82">
        <f t="shared" si="58"/>
        <v>46225</v>
      </c>
      <c r="V2" s="82">
        <f t="shared" si="58"/>
        <v>46226</v>
      </c>
      <c r="W2" s="82">
        <f t="shared" si="58"/>
        <v>46227</v>
      </c>
      <c r="X2" s="82">
        <f t="shared" si="58"/>
        <v>46228</v>
      </c>
      <c r="Y2" s="321">
        <f t="shared" si="58"/>
        <v>46229</v>
      </c>
      <c r="Z2" s="82">
        <f t="shared" si="58"/>
        <v>46230</v>
      </c>
      <c r="AA2" s="82">
        <f t="shared" si="58"/>
        <v>46231</v>
      </c>
      <c r="AB2" s="82">
        <f t="shared" si="58"/>
        <v>46232</v>
      </c>
      <c r="AC2" s="82">
        <f t="shared" si="58"/>
        <v>46233</v>
      </c>
      <c r="AD2" s="82">
        <f t="shared" si="58"/>
        <v>46234</v>
      </c>
      <c r="AE2" s="82">
        <f t="shared" si="58"/>
        <v>46235</v>
      </c>
      <c r="AF2" s="321">
        <f t="shared" si="58"/>
        <v>46236</v>
      </c>
      <c r="AG2" s="82">
        <f t="shared" si="58"/>
        <v>46237</v>
      </c>
      <c r="AH2" s="82">
        <f t="shared" si="58"/>
        <v>46238</v>
      </c>
      <c r="AI2" s="82">
        <f t="shared" si="58"/>
        <v>46239</v>
      </c>
      <c r="AJ2" s="82">
        <f t="shared" si="58"/>
        <v>46240</v>
      </c>
      <c r="AK2" s="82">
        <f t="shared" si="58"/>
        <v>46241</v>
      </c>
      <c r="AL2" s="82">
        <f t="shared" si="58"/>
        <v>46242</v>
      </c>
      <c r="AM2" s="321">
        <f t="shared" si="58"/>
        <v>46243</v>
      </c>
      <c r="AN2" s="82">
        <f t="shared" si="58"/>
        <v>46244</v>
      </c>
      <c r="AO2" s="82">
        <f t="shared" si="58"/>
        <v>46245</v>
      </c>
      <c r="AP2" s="82">
        <f t="shared" si="58"/>
        <v>46246</v>
      </c>
      <c r="AQ2" s="82">
        <f t="shared" si="58"/>
        <v>46247</v>
      </c>
      <c r="AR2" s="82">
        <f t="shared" si="58"/>
        <v>46248</v>
      </c>
      <c r="AS2" s="82">
        <f t="shared" si="58"/>
        <v>46249</v>
      </c>
      <c r="AT2" s="321">
        <f t="shared" si="58"/>
        <v>46250</v>
      </c>
      <c r="AU2" s="82">
        <f t="shared" si="58"/>
        <v>46251</v>
      </c>
      <c r="AV2" s="82">
        <f t="shared" si="58"/>
        <v>46252</v>
      </c>
      <c r="AW2" s="82">
        <f t="shared" si="58"/>
        <v>46253</v>
      </c>
      <c r="AX2" s="82">
        <f t="shared" si="58"/>
        <v>46254</v>
      </c>
      <c r="AY2" s="82">
        <f t="shared" si="58"/>
        <v>46255</v>
      </c>
      <c r="AZ2" s="82">
        <f t="shared" si="58"/>
        <v>46256</v>
      </c>
      <c r="BA2" s="82">
        <f t="shared" si="58"/>
        <v>46257</v>
      </c>
      <c r="BB2" s="82">
        <f t="shared" si="58"/>
        <v>46258</v>
      </c>
      <c r="BC2" s="82">
        <f t="shared" si="58"/>
        <v>46259</v>
      </c>
      <c r="BD2" s="82">
        <f t="shared" si="58"/>
        <v>46260</v>
      </c>
      <c r="BE2" s="82">
        <f t="shared" si="58"/>
        <v>46261</v>
      </c>
      <c r="BF2" s="82">
        <f t="shared" si="58"/>
        <v>46262</v>
      </c>
      <c r="BG2" s="82">
        <f t="shared" si="58"/>
        <v>46263</v>
      </c>
      <c r="BH2" s="82">
        <f t="shared" si="58"/>
        <v>46264</v>
      </c>
      <c r="BI2" s="82">
        <f t="shared" si="58"/>
        <v>46265</v>
      </c>
      <c r="BJ2" s="82">
        <f t="shared" si="58"/>
        <v>46266</v>
      </c>
      <c r="BK2" s="82">
        <f t="shared" si="58"/>
        <v>46267</v>
      </c>
      <c r="BL2" s="82">
        <f t="shared" si="58"/>
        <v>46268</v>
      </c>
      <c r="BM2" s="82">
        <f t="shared" si="58"/>
        <v>46269</v>
      </c>
      <c r="BN2" s="82">
        <f t="shared" si="58"/>
        <v>46270</v>
      </c>
      <c r="BO2" s="82">
        <f t="shared" si="58"/>
        <v>46271</v>
      </c>
      <c r="BP2" s="82">
        <f t="shared" si="58"/>
        <v>46272</v>
      </c>
      <c r="BQ2" s="82">
        <f t="shared" si="58"/>
        <v>46273</v>
      </c>
      <c r="BR2" s="82">
        <f t="shared" si="58"/>
        <v>46274</v>
      </c>
      <c r="BS2" s="82">
        <f t="shared" si="58"/>
        <v>46275</v>
      </c>
      <c r="BT2" s="82">
        <f t="shared" si="58"/>
        <v>46276</v>
      </c>
      <c r="BU2" s="82">
        <f t="shared" si="58"/>
        <v>46277</v>
      </c>
      <c r="BV2" s="82">
        <f t="shared" si="58"/>
        <v>46278</v>
      </c>
    </row>
    <row r="3" spans="2:74" ht="16.5" thickBot="1" x14ac:dyDescent="0.3">
      <c r="I3" s="158">
        <f>SUBTOTAL(9,I5:I1939)</f>
        <v>151047896473.19449</v>
      </c>
      <c r="J3" s="158"/>
      <c r="K3" s="336">
        <f>SUBTOTAL(9,K5:K1950)</f>
        <v>2.5333333333333332</v>
      </c>
      <c r="L3" s="158"/>
      <c r="M3" s="158"/>
      <c r="N3" s="84">
        <f>+N4*1.38</f>
        <v>2898000</v>
      </c>
      <c r="O3" s="84">
        <f t="shared" ref="O3:BV3" si="59">+O4*1.38</f>
        <v>2898000</v>
      </c>
      <c r="P3" s="84">
        <f t="shared" si="59"/>
        <v>2898000</v>
      </c>
      <c r="Q3" s="84">
        <f t="shared" si="59"/>
        <v>2898000</v>
      </c>
      <c r="R3" s="84">
        <f t="shared" si="59"/>
        <v>0</v>
      </c>
      <c r="S3" s="84">
        <f t="shared" si="59"/>
        <v>2898000</v>
      </c>
      <c r="T3" s="84">
        <f t="shared" si="59"/>
        <v>2898000</v>
      </c>
      <c r="U3" s="84">
        <f t="shared" si="59"/>
        <v>2898000</v>
      </c>
      <c r="V3" s="84">
        <f t="shared" si="59"/>
        <v>2898000</v>
      </c>
      <c r="W3" s="84">
        <f t="shared" si="59"/>
        <v>2898000</v>
      </c>
      <c r="X3" s="84">
        <f t="shared" si="59"/>
        <v>1449000</v>
      </c>
      <c r="Y3" s="84">
        <f t="shared" si="59"/>
        <v>0</v>
      </c>
      <c r="Z3" s="84">
        <f t="shared" si="59"/>
        <v>1884575.5179999999</v>
      </c>
      <c r="AA3" s="84">
        <f t="shared" si="59"/>
        <v>1884575.5179999999</v>
      </c>
      <c r="AB3" s="84">
        <f t="shared" si="59"/>
        <v>1449000</v>
      </c>
      <c r="AC3" s="84">
        <f t="shared" si="59"/>
        <v>1449000</v>
      </c>
      <c r="AD3" s="84">
        <f t="shared" si="59"/>
        <v>1884575.5179999999</v>
      </c>
      <c r="AE3" s="84">
        <f t="shared" si="59"/>
        <v>5804755.1799999988</v>
      </c>
      <c r="AF3" s="84">
        <f t="shared" si="59"/>
        <v>0</v>
      </c>
      <c r="AG3" s="84">
        <f t="shared" si="59"/>
        <v>1449000</v>
      </c>
      <c r="AH3" s="84">
        <f t="shared" si="59"/>
        <v>1449000</v>
      </c>
      <c r="AI3" s="84">
        <f t="shared" si="59"/>
        <v>1884575.5179999999</v>
      </c>
      <c r="AJ3" s="84">
        <f t="shared" si="59"/>
        <v>1884575.5179999999</v>
      </c>
      <c r="AK3" s="84">
        <f t="shared" si="59"/>
        <v>1449000</v>
      </c>
      <c r="AL3" s="84">
        <f t="shared" si="59"/>
        <v>1449000</v>
      </c>
      <c r="AM3" s="84">
        <f t="shared" si="59"/>
        <v>0</v>
      </c>
      <c r="AN3" s="84">
        <f t="shared" si="59"/>
        <v>1884575.5179999999</v>
      </c>
      <c r="AO3" s="84">
        <f t="shared" si="59"/>
        <v>1884575.5179999999</v>
      </c>
      <c r="AP3" s="84">
        <f t="shared" si="59"/>
        <v>1884575.5179999999</v>
      </c>
      <c r="AQ3" s="84">
        <f t="shared" si="59"/>
        <v>1884575.5179999999</v>
      </c>
      <c r="AR3" s="84">
        <f t="shared" si="59"/>
        <v>3333575.5180000002</v>
      </c>
      <c r="AS3" s="84">
        <f t="shared" si="59"/>
        <v>1449000</v>
      </c>
      <c r="AT3" s="84">
        <f t="shared" si="59"/>
        <v>0</v>
      </c>
      <c r="AU3" s="84">
        <f t="shared" si="59"/>
        <v>0</v>
      </c>
      <c r="AV3" s="84">
        <f t="shared" si="59"/>
        <v>1449000</v>
      </c>
      <c r="AW3" s="84">
        <f t="shared" si="59"/>
        <v>1449000</v>
      </c>
      <c r="AX3" s="84">
        <f t="shared" si="59"/>
        <v>1449000</v>
      </c>
      <c r="AY3" s="84">
        <f t="shared" si="59"/>
        <v>1449000</v>
      </c>
      <c r="AZ3" s="84">
        <f t="shared" si="59"/>
        <v>1449000</v>
      </c>
      <c r="BA3" s="84">
        <f t="shared" si="59"/>
        <v>0</v>
      </c>
      <c r="BB3" s="84">
        <f t="shared" si="59"/>
        <v>3333575.5180000002</v>
      </c>
      <c r="BC3" s="84">
        <f t="shared" si="59"/>
        <v>3333575.5180000002</v>
      </c>
      <c r="BD3" s="84">
        <f t="shared" si="59"/>
        <v>1449000</v>
      </c>
      <c r="BE3" s="84">
        <f t="shared" si="59"/>
        <v>1884575.5179999999</v>
      </c>
      <c r="BF3" s="84">
        <f t="shared" si="59"/>
        <v>2755726.554</v>
      </c>
      <c r="BG3" s="84">
        <f t="shared" si="59"/>
        <v>0</v>
      </c>
      <c r="BH3" s="84">
        <f t="shared" si="59"/>
        <v>0</v>
      </c>
      <c r="BI3" s="84">
        <f t="shared" si="59"/>
        <v>0</v>
      </c>
      <c r="BJ3" s="84">
        <f t="shared" si="59"/>
        <v>0</v>
      </c>
      <c r="BK3" s="84">
        <f t="shared" si="59"/>
        <v>0</v>
      </c>
      <c r="BL3" s="84">
        <f t="shared" si="59"/>
        <v>0</v>
      </c>
      <c r="BM3" s="84">
        <f t="shared" si="59"/>
        <v>0</v>
      </c>
      <c r="BN3" s="84">
        <f t="shared" si="59"/>
        <v>0</v>
      </c>
      <c r="BO3" s="84">
        <f t="shared" si="59"/>
        <v>0</v>
      </c>
      <c r="BP3" s="84">
        <f t="shared" si="59"/>
        <v>0</v>
      </c>
      <c r="BQ3" s="84">
        <f t="shared" si="59"/>
        <v>0</v>
      </c>
      <c r="BR3" s="84">
        <f t="shared" si="59"/>
        <v>0</v>
      </c>
      <c r="BS3" s="84">
        <f t="shared" si="59"/>
        <v>0</v>
      </c>
      <c r="BT3" s="84">
        <f t="shared" si="59"/>
        <v>0</v>
      </c>
      <c r="BU3" s="84">
        <f t="shared" si="59"/>
        <v>0</v>
      </c>
      <c r="BV3" s="84">
        <f t="shared" si="59"/>
        <v>0</v>
      </c>
    </row>
    <row r="4" spans="2:74" s="159" customFormat="1" ht="48" thickTop="1" x14ac:dyDescent="0.25">
      <c r="B4" s="160" t="s">
        <v>44</v>
      </c>
      <c r="C4" s="161" t="s">
        <v>0</v>
      </c>
      <c r="D4" s="162" t="s">
        <v>1</v>
      </c>
      <c r="E4" s="162" t="s">
        <v>2</v>
      </c>
      <c r="F4" s="163" t="s">
        <v>692</v>
      </c>
      <c r="G4" s="163" t="s">
        <v>693</v>
      </c>
      <c r="H4" s="163" t="s">
        <v>694</v>
      </c>
      <c r="I4" s="163" t="s">
        <v>695</v>
      </c>
      <c r="J4" s="164" t="s">
        <v>696</v>
      </c>
      <c r="K4" s="324" t="s">
        <v>2253</v>
      </c>
      <c r="L4" s="324"/>
      <c r="M4" s="324"/>
      <c r="N4" s="320">
        <f>SUMPRODUCT($H5:$H1940,N5:N1940)</f>
        <v>2100000</v>
      </c>
      <c r="O4" s="320">
        <f t="shared" ref="O4:BV4" si="60">SUMPRODUCT($H5:$H1940,O5:O1940)</f>
        <v>2100000</v>
      </c>
      <c r="P4" s="320">
        <f t="shared" si="60"/>
        <v>2100000</v>
      </c>
      <c r="Q4" s="320">
        <f t="shared" si="60"/>
        <v>2100000</v>
      </c>
      <c r="R4" s="320">
        <f t="shared" si="60"/>
        <v>0</v>
      </c>
      <c r="S4" s="320">
        <f t="shared" si="60"/>
        <v>2100000</v>
      </c>
      <c r="T4" s="320">
        <f t="shared" si="60"/>
        <v>2100000</v>
      </c>
      <c r="U4" s="320">
        <f t="shared" si="60"/>
        <v>2100000</v>
      </c>
      <c r="V4" s="320">
        <f t="shared" si="60"/>
        <v>2100000</v>
      </c>
      <c r="W4" s="320">
        <f t="shared" si="60"/>
        <v>2100000</v>
      </c>
      <c r="X4" s="320">
        <f t="shared" si="60"/>
        <v>1050000</v>
      </c>
      <c r="Y4" s="320">
        <f t="shared" si="60"/>
        <v>0</v>
      </c>
      <c r="Z4" s="320">
        <f t="shared" si="60"/>
        <v>1365634.4333333333</v>
      </c>
      <c r="AA4" s="320">
        <f t="shared" si="60"/>
        <v>1365634.4333333333</v>
      </c>
      <c r="AB4" s="320">
        <f t="shared" si="60"/>
        <v>1050000</v>
      </c>
      <c r="AC4" s="320">
        <f t="shared" si="60"/>
        <v>1050000</v>
      </c>
      <c r="AD4" s="320">
        <f t="shared" si="60"/>
        <v>1365634.4333333333</v>
      </c>
      <c r="AE4" s="320">
        <f t="shared" si="60"/>
        <v>4206344.333333333</v>
      </c>
      <c r="AF4" s="320">
        <f t="shared" si="60"/>
        <v>0</v>
      </c>
      <c r="AG4" s="320">
        <f t="shared" si="60"/>
        <v>1050000</v>
      </c>
      <c r="AH4" s="320">
        <f t="shared" si="60"/>
        <v>1050000</v>
      </c>
      <c r="AI4" s="320">
        <f t="shared" si="60"/>
        <v>1365634.4333333333</v>
      </c>
      <c r="AJ4" s="320">
        <f t="shared" si="60"/>
        <v>1365634.4333333333</v>
      </c>
      <c r="AK4" s="320">
        <f t="shared" si="60"/>
        <v>1050000</v>
      </c>
      <c r="AL4" s="320">
        <f t="shared" si="60"/>
        <v>1050000</v>
      </c>
      <c r="AM4" s="320">
        <f t="shared" si="60"/>
        <v>0</v>
      </c>
      <c r="AN4" s="320">
        <f t="shared" si="60"/>
        <v>1365634.4333333333</v>
      </c>
      <c r="AO4" s="320">
        <f t="shared" si="60"/>
        <v>1365634.4333333333</v>
      </c>
      <c r="AP4" s="320">
        <f t="shared" si="60"/>
        <v>1365634.4333333333</v>
      </c>
      <c r="AQ4" s="320">
        <f t="shared" si="60"/>
        <v>1365634.4333333333</v>
      </c>
      <c r="AR4" s="320">
        <f t="shared" si="60"/>
        <v>2415634.4333333336</v>
      </c>
      <c r="AS4" s="320">
        <f>SUMPRODUCT($H5:$H1940,AS5:AS1940)</f>
        <v>1050000</v>
      </c>
      <c r="AT4" s="320">
        <f t="shared" si="60"/>
        <v>0</v>
      </c>
      <c r="AU4" s="320">
        <f t="shared" si="60"/>
        <v>0</v>
      </c>
      <c r="AV4" s="320">
        <f t="shared" si="60"/>
        <v>1050000</v>
      </c>
      <c r="AW4" s="320">
        <f t="shared" si="60"/>
        <v>1050000</v>
      </c>
      <c r="AX4" s="320">
        <f t="shared" si="60"/>
        <v>1050000</v>
      </c>
      <c r="AY4" s="320">
        <f t="shared" si="60"/>
        <v>1050000</v>
      </c>
      <c r="AZ4" s="320">
        <f t="shared" si="60"/>
        <v>1050000</v>
      </c>
      <c r="BA4" s="320">
        <f t="shared" si="60"/>
        <v>0</v>
      </c>
      <c r="BB4" s="320">
        <f t="shared" si="60"/>
        <v>2415634.4333333336</v>
      </c>
      <c r="BC4" s="320">
        <f t="shared" si="60"/>
        <v>2415634.4333333336</v>
      </c>
      <c r="BD4" s="320">
        <f t="shared" si="60"/>
        <v>1050000</v>
      </c>
      <c r="BE4" s="320">
        <f t="shared" si="60"/>
        <v>1365634.4333333333</v>
      </c>
      <c r="BF4" s="320">
        <f t="shared" si="60"/>
        <v>1996903.3</v>
      </c>
      <c r="BG4" s="320">
        <f t="shared" si="60"/>
        <v>0</v>
      </c>
      <c r="BH4" s="320">
        <f t="shared" si="60"/>
        <v>0</v>
      </c>
      <c r="BI4" s="320">
        <f t="shared" si="60"/>
        <v>0</v>
      </c>
      <c r="BJ4" s="320">
        <f t="shared" si="60"/>
        <v>0</v>
      </c>
      <c r="BK4" s="320">
        <f t="shared" si="60"/>
        <v>0</v>
      </c>
      <c r="BL4" s="320">
        <f t="shared" si="60"/>
        <v>0</v>
      </c>
      <c r="BM4" s="320">
        <f t="shared" si="60"/>
        <v>0</v>
      </c>
      <c r="BN4" s="320">
        <f t="shared" si="60"/>
        <v>0</v>
      </c>
      <c r="BO4" s="320">
        <f t="shared" si="60"/>
        <v>0</v>
      </c>
      <c r="BP4" s="320">
        <f t="shared" si="60"/>
        <v>0</v>
      </c>
      <c r="BQ4" s="320">
        <f t="shared" si="60"/>
        <v>0</v>
      </c>
      <c r="BR4" s="320">
        <f t="shared" si="60"/>
        <v>0</v>
      </c>
      <c r="BS4" s="320">
        <f t="shared" si="60"/>
        <v>0</v>
      </c>
      <c r="BT4" s="320">
        <f t="shared" si="60"/>
        <v>0</v>
      </c>
      <c r="BU4" s="320">
        <f t="shared" si="60"/>
        <v>0</v>
      </c>
      <c r="BV4" s="320">
        <f t="shared" si="60"/>
        <v>0</v>
      </c>
    </row>
    <row r="5" spans="2:74" s="159" customFormat="1" x14ac:dyDescent="0.25">
      <c r="B5" s="165"/>
      <c r="C5" s="166">
        <v>0</v>
      </c>
      <c r="D5" s="123" t="s">
        <v>697</v>
      </c>
      <c r="E5" s="124" t="s">
        <v>698</v>
      </c>
      <c r="F5" s="124">
        <v>0</v>
      </c>
      <c r="G5" s="124"/>
      <c r="H5" s="124"/>
      <c r="I5" s="124"/>
      <c r="J5" s="167"/>
      <c r="K5" s="324"/>
      <c r="L5" s="324"/>
      <c r="M5" s="324"/>
    </row>
    <row r="6" spans="2:74" s="159" customFormat="1" x14ac:dyDescent="0.25">
      <c r="B6" s="165"/>
      <c r="C6" s="168">
        <v>1</v>
      </c>
      <c r="D6" s="130" t="s">
        <v>699</v>
      </c>
      <c r="E6" s="169" t="s">
        <v>3</v>
      </c>
      <c r="F6" s="169">
        <v>0</v>
      </c>
      <c r="G6" s="169"/>
      <c r="H6" s="169"/>
      <c r="I6" s="169"/>
      <c r="J6" s="170"/>
      <c r="K6" s="325"/>
      <c r="L6" s="325"/>
      <c r="M6" s="325"/>
    </row>
    <row r="7" spans="2:74" s="159" customFormat="1" x14ac:dyDescent="0.25">
      <c r="B7" s="165"/>
      <c r="C7" s="166">
        <v>2</v>
      </c>
      <c r="D7" s="123" t="s">
        <v>700</v>
      </c>
      <c r="E7" s="124" t="s">
        <v>14</v>
      </c>
      <c r="F7" s="124">
        <v>0</v>
      </c>
      <c r="G7" s="124"/>
      <c r="H7" s="124"/>
      <c r="I7" s="124"/>
      <c r="J7" s="167"/>
      <c r="K7" s="324"/>
      <c r="L7" s="324"/>
      <c r="M7" s="324"/>
    </row>
    <row r="8" spans="2:74" s="159" customFormat="1" x14ac:dyDescent="0.25">
      <c r="B8" s="165"/>
      <c r="C8" s="171" t="s">
        <v>29</v>
      </c>
      <c r="D8" s="172" t="s">
        <v>701</v>
      </c>
      <c r="E8" s="173" t="s">
        <v>3</v>
      </c>
      <c r="F8" s="173">
        <v>0</v>
      </c>
      <c r="G8" s="173"/>
      <c r="H8" s="173"/>
      <c r="I8" s="173"/>
      <c r="J8" s="174"/>
      <c r="K8" s="326"/>
      <c r="L8" s="326"/>
      <c r="M8" s="326"/>
    </row>
    <row r="9" spans="2:74" s="159" customFormat="1" ht="31.5" x14ac:dyDescent="0.25">
      <c r="B9" s="165"/>
      <c r="C9" s="171" t="s">
        <v>30</v>
      </c>
      <c r="D9" s="172" t="s">
        <v>702</v>
      </c>
      <c r="E9" s="173" t="s">
        <v>3</v>
      </c>
      <c r="F9" s="173">
        <v>0</v>
      </c>
      <c r="G9" s="173"/>
      <c r="H9" s="173"/>
      <c r="I9" s="173"/>
      <c r="J9" s="174"/>
      <c r="K9" s="326"/>
      <c r="L9" s="326"/>
      <c r="M9" s="326"/>
    </row>
    <row r="10" spans="2:74" s="159" customFormat="1" x14ac:dyDescent="0.25">
      <c r="B10" s="165"/>
      <c r="C10" s="175" t="s">
        <v>31</v>
      </c>
      <c r="D10" s="139" t="s">
        <v>703</v>
      </c>
      <c r="E10" s="176" t="s">
        <v>14</v>
      </c>
      <c r="F10" s="176">
        <v>0</v>
      </c>
      <c r="G10" s="176"/>
      <c r="H10" s="176"/>
      <c r="I10" s="176"/>
      <c r="J10" s="177"/>
      <c r="K10" s="327"/>
      <c r="L10" s="327"/>
      <c r="M10" s="327"/>
    </row>
    <row r="11" spans="2:74" s="159" customFormat="1" x14ac:dyDescent="0.25">
      <c r="B11" s="165"/>
      <c r="C11" s="175">
        <v>3</v>
      </c>
      <c r="D11" s="139" t="s">
        <v>704</v>
      </c>
      <c r="E11" s="176" t="s">
        <v>37</v>
      </c>
      <c r="F11" s="176">
        <v>0</v>
      </c>
      <c r="G11" s="176"/>
      <c r="H11" s="176"/>
      <c r="I11" s="176"/>
      <c r="J11" s="177"/>
      <c r="K11" s="327"/>
      <c r="L11" s="327"/>
      <c r="M11" s="327"/>
    </row>
    <row r="12" spans="2:74" s="159" customFormat="1" x14ac:dyDescent="0.25">
      <c r="B12" s="165"/>
      <c r="C12" s="178" t="s">
        <v>4</v>
      </c>
      <c r="D12" s="179" t="s">
        <v>705</v>
      </c>
      <c r="E12" s="180" t="s">
        <v>3</v>
      </c>
      <c r="F12" s="180">
        <v>0</v>
      </c>
      <c r="G12" s="180"/>
      <c r="H12" s="180"/>
      <c r="I12" s="180"/>
      <c r="J12" s="181"/>
      <c r="K12" s="328"/>
      <c r="L12" s="328"/>
      <c r="M12" s="328"/>
    </row>
    <row r="13" spans="2:74" s="159" customFormat="1" x14ac:dyDescent="0.25">
      <c r="B13" s="165"/>
      <c r="C13" s="178" t="s">
        <v>5</v>
      </c>
      <c r="D13" s="179" t="s">
        <v>706</v>
      </c>
      <c r="E13" s="180" t="s">
        <v>3</v>
      </c>
      <c r="F13" s="180">
        <v>0</v>
      </c>
      <c r="G13" s="180"/>
      <c r="H13" s="180"/>
      <c r="I13" s="180"/>
      <c r="J13" s="181"/>
      <c r="K13" s="328"/>
      <c r="L13" s="328"/>
      <c r="M13" s="328"/>
    </row>
    <row r="14" spans="2:74" s="159" customFormat="1" x14ac:dyDescent="0.25">
      <c r="B14" s="165"/>
      <c r="C14" s="178" t="s">
        <v>24</v>
      </c>
      <c r="D14" s="179" t="s">
        <v>707</v>
      </c>
      <c r="E14" s="180" t="s">
        <v>3</v>
      </c>
      <c r="F14" s="180">
        <v>0</v>
      </c>
      <c r="G14" s="180"/>
      <c r="H14" s="180"/>
      <c r="I14" s="180"/>
      <c r="J14" s="181"/>
      <c r="K14" s="328"/>
      <c r="L14" s="328"/>
      <c r="M14" s="328"/>
    </row>
    <row r="15" spans="2:74" s="159" customFormat="1" x14ac:dyDescent="0.25">
      <c r="B15" s="165"/>
      <c r="C15" s="178" t="s">
        <v>33</v>
      </c>
      <c r="D15" s="179" t="s">
        <v>708</v>
      </c>
      <c r="E15" s="180" t="s">
        <v>3</v>
      </c>
      <c r="F15" s="180">
        <v>0</v>
      </c>
      <c r="G15" s="180"/>
      <c r="H15" s="180"/>
      <c r="I15" s="180"/>
      <c r="J15" s="181"/>
      <c r="K15" s="328"/>
      <c r="L15" s="328"/>
      <c r="M15" s="328"/>
    </row>
    <row r="16" spans="2:74" s="159" customFormat="1" x14ac:dyDescent="0.25">
      <c r="B16" s="165"/>
      <c r="C16" s="178" t="s">
        <v>34</v>
      </c>
      <c r="D16" s="179" t="s">
        <v>709</v>
      </c>
      <c r="E16" s="180" t="s">
        <v>3</v>
      </c>
      <c r="F16" s="180">
        <v>0</v>
      </c>
      <c r="G16" s="180"/>
      <c r="H16" s="180"/>
      <c r="I16" s="180"/>
      <c r="J16" s="181"/>
      <c r="K16" s="328"/>
      <c r="L16" s="328"/>
      <c r="M16" s="328"/>
    </row>
    <row r="17" spans="2:13" s="159" customFormat="1" x14ac:dyDescent="0.25">
      <c r="B17" s="165"/>
      <c r="C17" s="178" t="s">
        <v>35</v>
      </c>
      <c r="D17" s="179" t="s">
        <v>710</v>
      </c>
      <c r="E17" s="180" t="s">
        <v>3</v>
      </c>
      <c r="F17" s="180">
        <v>0</v>
      </c>
      <c r="G17" s="180"/>
      <c r="H17" s="180"/>
      <c r="I17" s="180"/>
      <c r="J17" s="181"/>
      <c r="K17" s="328"/>
      <c r="L17" s="328"/>
      <c r="M17" s="328"/>
    </row>
    <row r="18" spans="2:13" s="159" customFormat="1" x14ac:dyDescent="0.25">
      <c r="B18" s="165"/>
      <c r="C18" s="178" t="s">
        <v>711</v>
      </c>
      <c r="D18" s="179" t="s">
        <v>712</v>
      </c>
      <c r="E18" s="180" t="s">
        <v>3</v>
      </c>
      <c r="F18" s="180">
        <v>0</v>
      </c>
      <c r="G18" s="180"/>
      <c r="H18" s="180"/>
      <c r="I18" s="180"/>
      <c r="J18" s="181"/>
      <c r="K18" s="328"/>
      <c r="L18" s="328"/>
      <c r="M18" s="328"/>
    </row>
    <row r="19" spans="2:13" s="159" customFormat="1" x14ac:dyDescent="0.25">
      <c r="B19" s="165"/>
      <c r="C19" s="178" t="s">
        <v>713</v>
      </c>
      <c r="D19" s="179" t="s">
        <v>714</v>
      </c>
      <c r="E19" s="180" t="s">
        <v>3</v>
      </c>
      <c r="F19" s="180">
        <v>0</v>
      </c>
      <c r="G19" s="180"/>
      <c r="H19" s="180"/>
      <c r="I19" s="180"/>
      <c r="J19" s="181"/>
      <c r="K19" s="328"/>
      <c r="L19" s="328"/>
      <c r="M19" s="328"/>
    </row>
    <row r="20" spans="2:13" s="159" customFormat="1" x14ac:dyDescent="0.25">
      <c r="B20" s="165"/>
      <c r="C20" s="178" t="s">
        <v>715</v>
      </c>
      <c r="D20" s="179" t="s">
        <v>716</v>
      </c>
      <c r="E20" s="180" t="s">
        <v>3</v>
      </c>
      <c r="F20" s="180">
        <v>0</v>
      </c>
      <c r="G20" s="180"/>
      <c r="H20" s="180"/>
      <c r="I20" s="180"/>
      <c r="J20" s="181"/>
      <c r="K20" s="328"/>
      <c r="L20" s="328"/>
      <c r="M20" s="328"/>
    </row>
    <row r="21" spans="2:13" s="159" customFormat="1" x14ac:dyDescent="0.25">
      <c r="B21" s="165"/>
      <c r="C21" s="178" t="s">
        <v>717</v>
      </c>
      <c r="D21" s="179" t="s">
        <v>718</v>
      </c>
      <c r="E21" s="180" t="s">
        <v>3</v>
      </c>
      <c r="F21" s="180">
        <v>0</v>
      </c>
      <c r="G21" s="180"/>
      <c r="H21" s="180"/>
      <c r="I21" s="180"/>
      <c r="J21" s="181"/>
      <c r="K21" s="328"/>
      <c r="L21" s="328"/>
      <c r="M21" s="328"/>
    </row>
    <row r="22" spans="2:13" s="159" customFormat="1" x14ac:dyDescent="0.25">
      <c r="B22" s="165"/>
      <c r="C22" s="178" t="s">
        <v>719</v>
      </c>
      <c r="D22" s="179" t="s">
        <v>720</v>
      </c>
      <c r="E22" s="180" t="s">
        <v>3</v>
      </c>
      <c r="F22" s="180">
        <v>0</v>
      </c>
      <c r="G22" s="180"/>
      <c r="H22" s="180"/>
      <c r="I22" s="180"/>
      <c r="J22" s="181"/>
      <c r="K22" s="328"/>
      <c r="L22" s="328"/>
      <c r="M22" s="328"/>
    </row>
    <row r="23" spans="2:13" s="159" customFormat="1" x14ac:dyDescent="0.25">
      <c r="B23" s="165"/>
      <c r="C23" s="178" t="s">
        <v>721</v>
      </c>
      <c r="D23" s="179" t="s">
        <v>722</v>
      </c>
      <c r="E23" s="180" t="s">
        <v>3</v>
      </c>
      <c r="F23" s="180">
        <v>0</v>
      </c>
      <c r="G23" s="180"/>
      <c r="H23" s="180"/>
      <c r="I23" s="180"/>
      <c r="J23" s="181"/>
      <c r="K23" s="328"/>
      <c r="L23" s="328"/>
      <c r="M23" s="328"/>
    </row>
    <row r="24" spans="2:13" s="159" customFormat="1" x14ac:dyDescent="0.25">
      <c r="B24" s="165"/>
      <c r="C24" s="178" t="s">
        <v>723</v>
      </c>
      <c r="D24" s="179" t="s">
        <v>724</v>
      </c>
      <c r="E24" s="180" t="s">
        <v>3</v>
      </c>
      <c r="F24" s="180">
        <v>0</v>
      </c>
      <c r="G24" s="180"/>
      <c r="H24" s="180"/>
      <c r="I24" s="180"/>
      <c r="J24" s="181"/>
      <c r="K24" s="328"/>
      <c r="L24" s="328"/>
      <c r="M24" s="328"/>
    </row>
    <row r="25" spans="2:13" s="159" customFormat="1" x14ac:dyDescent="0.25">
      <c r="B25" s="165"/>
      <c r="C25" s="178" t="s">
        <v>725</v>
      </c>
      <c r="D25" s="179" t="s">
        <v>726</v>
      </c>
      <c r="E25" s="180" t="s">
        <v>3</v>
      </c>
      <c r="F25" s="180">
        <v>0</v>
      </c>
      <c r="G25" s="180"/>
      <c r="H25" s="180"/>
      <c r="I25" s="180"/>
      <c r="J25" s="181"/>
      <c r="K25" s="328"/>
      <c r="L25" s="328"/>
      <c r="M25" s="328"/>
    </row>
    <row r="26" spans="2:13" s="159" customFormat="1" x14ac:dyDescent="0.25">
      <c r="B26" s="165"/>
      <c r="C26" s="175">
        <v>4</v>
      </c>
      <c r="D26" s="139" t="s">
        <v>727</v>
      </c>
      <c r="E26" s="176" t="s">
        <v>14</v>
      </c>
      <c r="F26" s="176">
        <v>0</v>
      </c>
      <c r="G26" s="176"/>
      <c r="H26" s="176"/>
      <c r="I26" s="176"/>
      <c r="J26" s="177"/>
      <c r="K26" s="327"/>
      <c r="L26" s="327"/>
      <c r="M26" s="327"/>
    </row>
    <row r="27" spans="2:13" s="159" customFormat="1" x14ac:dyDescent="0.25">
      <c r="B27" s="165"/>
      <c r="C27" s="166">
        <v>5</v>
      </c>
      <c r="D27" s="123" t="s">
        <v>728</v>
      </c>
      <c r="E27" s="124" t="s">
        <v>14</v>
      </c>
      <c r="F27" s="124">
        <v>0</v>
      </c>
      <c r="G27" s="124"/>
      <c r="H27" s="124"/>
      <c r="I27" s="124"/>
      <c r="J27" s="167"/>
      <c r="K27" s="324"/>
      <c r="L27" s="324"/>
      <c r="M27" s="324"/>
    </row>
    <row r="28" spans="2:13" s="159" customFormat="1" ht="31.5" x14ac:dyDescent="0.25">
      <c r="B28" s="165"/>
      <c r="C28" s="178" t="s">
        <v>15</v>
      </c>
      <c r="D28" s="179" t="s">
        <v>729</v>
      </c>
      <c r="E28" s="180" t="s">
        <v>730</v>
      </c>
      <c r="F28" s="180">
        <v>0</v>
      </c>
      <c r="G28" s="180"/>
      <c r="H28" s="180"/>
      <c r="I28" s="180"/>
      <c r="J28" s="181"/>
      <c r="K28" s="328"/>
      <c r="L28" s="328"/>
      <c r="M28" s="328"/>
    </row>
    <row r="29" spans="2:13" s="159" customFormat="1" ht="31.5" x14ac:dyDescent="0.25">
      <c r="B29" s="165"/>
      <c r="C29" s="178" t="s">
        <v>25</v>
      </c>
      <c r="D29" s="179" t="s">
        <v>731</v>
      </c>
      <c r="E29" s="180" t="s">
        <v>9</v>
      </c>
      <c r="F29" s="180">
        <v>0</v>
      </c>
      <c r="G29" s="180"/>
      <c r="H29" s="180"/>
      <c r="I29" s="180"/>
      <c r="J29" s="181"/>
      <c r="K29" s="328"/>
      <c r="L29" s="328"/>
      <c r="M29" s="328"/>
    </row>
    <row r="30" spans="2:13" s="159" customFormat="1" x14ac:dyDescent="0.25">
      <c r="B30" s="165"/>
      <c r="C30" s="168">
        <v>6</v>
      </c>
      <c r="D30" s="130" t="s">
        <v>732</v>
      </c>
      <c r="E30" s="169" t="s">
        <v>3</v>
      </c>
      <c r="F30" s="169">
        <v>0</v>
      </c>
      <c r="G30" s="169"/>
      <c r="H30" s="169"/>
      <c r="I30" s="169"/>
      <c r="J30" s="170"/>
      <c r="K30" s="325"/>
      <c r="L30" s="325"/>
      <c r="M30" s="325"/>
    </row>
    <row r="31" spans="2:13" s="159" customFormat="1" x14ac:dyDescent="0.25">
      <c r="B31" s="165"/>
      <c r="C31" s="166">
        <v>7</v>
      </c>
      <c r="D31" s="123" t="s">
        <v>733</v>
      </c>
      <c r="E31" s="124" t="s">
        <v>39</v>
      </c>
      <c r="F31" s="124">
        <v>0</v>
      </c>
      <c r="G31" s="124"/>
      <c r="H31" s="124"/>
      <c r="I31" s="124"/>
      <c r="J31" s="167"/>
      <c r="K31" s="324"/>
      <c r="L31" s="324"/>
      <c r="M31" s="324"/>
    </row>
    <row r="32" spans="2:13" s="159" customFormat="1" ht="31.5" x14ac:dyDescent="0.25">
      <c r="B32" s="165"/>
      <c r="C32" s="182" t="s">
        <v>734</v>
      </c>
      <c r="D32" s="183" t="s">
        <v>735</v>
      </c>
      <c r="E32" s="184" t="s">
        <v>730</v>
      </c>
      <c r="F32" s="184">
        <v>0</v>
      </c>
      <c r="G32" s="184"/>
      <c r="H32" s="184"/>
      <c r="I32" s="184"/>
      <c r="J32" s="185"/>
      <c r="K32" s="329"/>
      <c r="L32" s="329"/>
      <c r="M32" s="329"/>
    </row>
    <row r="33" spans="2:58" s="159" customFormat="1" x14ac:dyDescent="0.25">
      <c r="B33" s="165"/>
      <c r="C33" s="182" t="s">
        <v>736</v>
      </c>
      <c r="D33" s="183" t="s">
        <v>737</v>
      </c>
      <c r="E33" s="184" t="s">
        <v>21</v>
      </c>
      <c r="F33" s="184">
        <v>0</v>
      </c>
      <c r="G33" s="184"/>
      <c r="H33" s="184"/>
      <c r="I33" s="184"/>
      <c r="J33" s="185"/>
      <c r="K33" s="329"/>
      <c r="L33" s="329"/>
      <c r="M33" s="329"/>
    </row>
    <row r="34" spans="2:58" s="159" customFormat="1" ht="31.5" x14ac:dyDescent="0.25">
      <c r="B34" s="165"/>
      <c r="C34" s="182" t="s">
        <v>738</v>
      </c>
      <c r="D34" s="183" t="s">
        <v>739</v>
      </c>
      <c r="E34" s="184" t="s">
        <v>730</v>
      </c>
      <c r="F34" s="184">
        <v>0</v>
      </c>
      <c r="G34" s="184"/>
      <c r="H34" s="184"/>
      <c r="I34" s="184"/>
      <c r="J34" s="185"/>
      <c r="K34" s="329"/>
      <c r="L34" s="329"/>
      <c r="M34" s="329"/>
    </row>
    <row r="35" spans="2:58" s="159" customFormat="1" x14ac:dyDescent="0.25">
      <c r="B35" s="165"/>
      <c r="C35" s="182" t="s">
        <v>740</v>
      </c>
      <c r="D35" s="183" t="s">
        <v>741</v>
      </c>
      <c r="E35" s="184" t="s">
        <v>22</v>
      </c>
      <c r="F35" s="184">
        <v>0</v>
      </c>
      <c r="G35" s="184"/>
      <c r="H35" s="184"/>
      <c r="I35" s="184"/>
      <c r="J35" s="186">
        <f>SUM(J36)</f>
        <v>461790779.99999994</v>
      </c>
      <c r="K35" s="330"/>
      <c r="L35" s="330"/>
      <c r="M35" s="330"/>
    </row>
    <row r="36" spans="2:58" s="159" customFormat="1" ht="31.5" x14ac:dyDescent="0.25">
      <c r="B36" s="165" t="s">
        <v>318</v>
      </c>
      <c r="C36" s="182"/>
      <c r="D36" s="145" t="str">
        <f>VLOOKUP(B36,'Alcance Cimentaciones'!$B$5:$G$256,3,FALSE)</f>
        <v xml:space="preserve"> INSPECCION, REPARACION Y MANTENIMIENTO DE PISCINA INDUSTRIAL</v>
      </c>
      <c r="E36" s="187"/>
      <c r="F36" s="187" t="str">
        <f>VLOOKUP($B36,'Alcance Cimentaciones'!$B$5:$G$256,4,FALSE)</f>
        <v>GB</v>
      </c>
      <c r="G36" s="187">
        <f>VLOOKUP($B36,'Alcance Cimentaciones'!$B$5:$G$256,5,FALSE)</f>
        <v>1</v>
      </c>
      <c r="H36" s="188">
        <f>VLOOKUP($B36,'Alcance Cimentaciones'!$B$5:$G$256,6,FALSE)</f>
        <v>334631000</v>
      </c>
      <c r="I36" s="188">
        <f>+H36*G36</f>
        <v>334631000</v>
      </c>
      <c r="J36" s="189">
        <f>+I36*1.38</f>
        <v>461790779.99999994</v>
      </c>
      <c r="K36" s="335">
        <f>SUM(N36:BV36)</f>
        <v>0</v>
      </c>
      <c r="L36" s="331"/>
      <c r="M36" s="331"/>
    </row>
    <row r="37" spans="2:58" s="159" customFormat="1" x14ac:dyDescent="0.25">
      <c r="B37" s="165"/>
      <c r="C37" s="166">
        <v>8</v>
      </c>
      <c r="D37" s="123" t="s">
        <v>742</v>
      </c>
      <c r="E37" s="124" t="s">
        <v>1970</v>
      </c>
      <c r="F37" s="124">
        <v>0</v>
      </c>
      <c r="G37" s="124"/>
      <c r="H37" s="124"/>
      <c r="I37" s="124"/>
      <c r="J37" s="167"/>
      <c r="K37" s="324"/>
      <c r="L37" s="324"/>
      <c r="M37" s="324"/>
    </row>
    <row r="38" spans="2:58" s="159" customFormat="1" ht="31.5" x14ac:dyDescent="0.25">
      <c r="B38" s="165"/>
      <c r="C38" s="182" t="s">
        <v>743</v>
      </c>
      <c r="D38" s="183" t="s">
        <v>744</v>
      </c>
      <c r="E38" s="184" t="s">
        <v>730</v>
      </c>
      <c r="F38" s="184">
        <v>0</v>
      </c>
      <c r="G38" s="184"/>
      <c r="H38" s="184"/>
      <c r="I38" s="184"/>
      <c r="J38" s="186">
        <f>SUM(J39)</f>
        <v>8694000</v>
      </c>
      <c r="K38" s="330"/>
      <c r="L38" s="330"/>
      <c r="M38" s="330"/>
    </row>
    <row r="39" spans="2:58" ht="126" x14ac:dyDescent="0.25">
      <c r="B39" s="165" t="s">
        <v>407</v>
      </c>
      <c r="C39" s="204"/>
      <c r="D39" s="145" t="str">
        <f>VLOOKUP(B39,'Alcance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39" s="187"/>
      <c r="F39" s="187" t="str">
        <f>VLOOKUP($B39,'Alcance Cimentaciones'!$B$5:$G$256,4,FALSE)</f>
        <v>Mes</v>
      </c>
      <c r="G39" s="215">
        <v>0.2</v>
      </c>
      <c r="H39" s="188">
        <f>VLOOKUP($B39,'Alcance Cimentaciones'!$B$5:$G$256,6,FALSE)</f>
        <v>31500000</v>
      </c>
      <c r="I39" s="188">
        <f t="shared" ref="I39" si="61">+H39*G39</f>
        <v>6300000</v>
      </c>
      <c r="J39" s="189">
        <f t="shared" ref="J39" si="62">+I39*1.38</f>
        <v>8694000</v>
      </c>
      <c r="K39" s="335">
        <f>SUM(N39:BV39)</f>
        <v>0.13333333333333333</v>
      </c>
      <c r="L39" s="331"/>
      <c r="M39" s="331"/>
      <c r="BB39" s="154">
        <f>1/30</f>
        <v>3.3333333333333333E-2</v>
      </c>
      <c r="BC39" s="154">
        <f>1/30</f>
        <v>3.3333333333333333E-2</v>
      </c>
      <c r="BE39" s="154">
        <f>1/30</f>
        <v>3.3333333333333333E-2</v>
      </c>
      <c r="BF39" s="154">
        <f>1/30</f>
        <v>3.3333333333333333E-2</v>
      </c>
    </row>
    <row r="40" spans="2:58" s="159" customFormat="1" ht="31.5" x14ac:dyDescent="0.25">
      <c r="B40" s="165"/>
      <c r="C40" s="182" t="s">
        <v>745</v>
      </c>
      <c r="D40" s="183" t="s">
        <v>746</v>
      </c>
      <c r="E40" s="184" t="s">
        <v>21</v>
      </c>
      <c r="F40" s="184">
        <v>0</v>
      </c>
      <c r="G40" s="184"/>
      <c r="H40" s="184"/>
      <c r="I40" s="184"/>
      <c r="J40" s="186">
        <f>SUM(J41)</f>
        <v>5260179.1199999992</v>
      </c>
      <c r="K40" s="330"/>
      <c r="L40" s="330"/>
      <c r="M40" s="330"/>
    </row>
    <row r="41" spans="2:58" x14ac:dyDescent="0.25">
      <c r="B41" s="165" t="s">
        <v>81</v>
      </c>
      <c r="C41" s="190"/>
      <c r="D41" s="145" t="str">
        <f>VLOOKUP(B41,'Alcance Cimentaciones'!$B$5:$G$256,3,FALSE)</f>
        <v xml:space="preserve">ALQUILER DE CONTENEDOR 40 FT BODEGA	</v>
      </c>
      <c r="E41" s="187"/>
      <c r="F41" s="187" t="str">
        <f>VLOOKUP($B41,'Alcance Cimentaciones'!$B$5:$G$256,4,FALSE)</f>
        <v>MES</v>
      </c>
      <c r="G41" s="187">
        <v>1</v>
      </c>
      <c r="H41" s="188">
        <f>VLOOKUP($B41,'Alcance Cimentaciones'!$B$5:$G$256,6,FALSE)</f>
        <v>3811724</v>
      </c>
      <c r="I41" s="188">
        <f t="shared" ref="I41" si="63">+H41*G41</f>
        <v>3811724</v>
      </c>
      <c r="J41" s="189">
        <f t="shared" ref="J41" si="64">+I41*1.38</f>
        <v>5260179.1199999992</v>
      </c>
      <c r="K41" s="335">
        <f>SUM(N41:BV41)</f>
        <v>0</v>
      </c>
      <c r="L41" s="331"/>
      <c r="M41" s="331"/>
    </row>
    <row r="42" spans="2:58" s="159" customFormat="1" ht="47.25" x14ac:dyDescent="0.25">
      <c r="B42" s="165"/>
      <c r="C42" s="182" t="s">
        <v>747</v>
      </c>
      <c r="D42" s="183" t="s">
        <v>748</v>
      </c>
      <c r="E42" s="184" t="s">
        <v>22</v>
      </c>
      <c r="F42" s="184">
        <v>0</v>
      </c>
      <c r="G42" s="184"/>
      <c r="H42" s="184"/>
      <c r="I42" s="184"/>
      <c r="J42" s="186">
        <f>SUM(J43:J44)</f>
        <v>70893128.159999996</v>
      </c>
      <c r="K42" s="330"/>
      <c r="L42" s="330"/>
      <c r="M42" s="330"/>
    </row>
    <row r="43" spans="2:58" x14ac:dyDescent="0.25">
      <c r="B43" s="165" t="s">
        <v>87</v>
      </c>
      <c r="C43" s="190"/>
      <c r="D43" s="145" t="str">
        <f>VLOOKUP(B43,'Alcance Cimentaciones'!$B$5:$G$256,3,FALSE)</f>
        <v>ALQUILER GENERADOR ELECTRICO 150 KVA</v>
      </c>
      <c r="E43" s="187"/>
      <c r="F43" s="187" t="str">
        <f>VLOOKUP($B43,'Alcance Cimentaciones'!$B$5:$G$256,4,FALSE)</f>
        <v>MES</v>
      </c>
      <c r="G43" s="187">
        <v>1</v>
      </c>
      <c r="H43" s="188">
        <f>VLOOKUP($B43,'Alcance Cimentaciones'!$B$5:$G$256,6,FALSE)</f>
        <v>48667800</v>
      </c>
      <c r="I43" s="188">
        <f t="shared" ref="I43:I44" si="65">+H43*G43</f>
        <v>48667800</v>
      </c>
      <c r="J43" s="189">
        <f t="shared" ref="J43:J44" si="66">+I43*1.38</f>
        <v>67161564</v>
      </c>
      <c r="K43" s="335">
        <f t="shared" ref="K43:K44" si="67">SUM(N43:BV43)</f>
        <v>0</v>
      </c>
      <c r="L43" s="331"/>
      <c r="M43" s="331"/>
    </row>
    <row r="44" spans="2:58" x14ac:dyDescent="0.25">
      <c r="B44" s="165" t="s">
        <v>90</v>
      </c>
      <c r="C44" s="190"/>
      <c r="D44" s="145" t="str">
        <f>VLOOKUP(B44,'Alcance Cimentaciones'!$B$5:$G$256,3,FALSE)</f>
        <v>ALQUILER BATERÍA DE BAÑOS CON SERVICIO DE ASEO</v>
      </c>
      <c r="E44" s="187"/>
      <c r="F44" s="187" t="str">
        <f>VLOOKUP($B44,'Alcance Cimentaciones'!$B$5:$G$256,4,FALSE)</f>
        <v>MES</v>
      </c>
      <c r="G44" s="187">
        <v>1</v>
      </c>
      <c r="H44" s="188">
        <f>VLOOKUP($B44,'Alcance Cimentaciones'!$B$5:$G$256,6,FALSE)</f>
        <v>2704032</v>
      </c>
      <c r="I44" s="188">
        <f t="shared" si="65"/>
        <v>2704032</v>
      </c>
      <c r="J44" s="189">
        <f t="shared" si="66"/>
        <v>3731564.1599999997</v>
      </c>
      <c r="K44" s="335">
        <f t="shared" si="67"/>
        <v>0</v>
      </c>
      <c r="L44" s="331"/>
      <c r="M44" s="331"/>
    </row>
    <row r="45" spans="2:58" s="159" customFormat="1" x14ac:dyDescent="0.25">
      <c r="B45" s="165"/>
      <c r="C45" s="182" t="s">
        <v>1968</v>
      </c>
      <c r="D45" s="183" t="s">
        <v>1969</v>
      </c>
      <c r="E45" s="184" t="s">
        <v>1971</v>
      </c>
      <c r="F45" s="184">
        <v>0</v>
      </c>
      <c r="G45" s="184"/>
      <c r="H45" s="184"/>
      <c r="I45" s="184"/>
      <c r="J45" s="186">
        <f>SUM(J46:J57)</f>
        <v>8278790483.8199987</v>
      </c>
      <c r="K45" s="330"/>
      <c r="L45" s="330"/>
      <c r="M45" s="330"/>
    </row>
    <row r="46" spans="2:58" x14ac:dyDescent="0.25">
      <c r="B46" s="165" t="s">
        <v>72</v>
      </c>
      <c r="C46" s="190"/>
      <c r="D46" s="145" t="str">
        <f>VLOOKUP(B46,'Alcance Cimentaciones'!$B$5:$G$256,3,FALSE)</f>
        <v xml:space="preserve"> ALQUILER DE CONTENEDOR 40 FT SALA REUINIONES / OFICINA</v>
      </c>
      <c r="E46" s="187"/>
      <c r="F46" s="187" t="str">
        <f>VLOOKUP($B46,'Alcance Cimentaciones'!$B$5:$G$256,4,FALSE)</f>
        <v>MES</v>
      </c>
      <c r="G46" s="187">
        <f>VLOOKUP($B46,'Alcance Cimentaciones'!$B$5:$G$256,5,FALSE)</f>
        <v>405</v>
      </c>
      <c r="H46" s="188">
        <f>VLOOKUP($B46,'Alcance Cimentaciones'!$B$5:$G$256,6,FALSE)</f>
        <v>4252868</v>
      </c>
      <c r="I46" s="188">
        <f>+H46*G46</f>
        <v>1722411540</v>
      </c>
      <c r="J46" s="189">
        <f t="shared" ref="J46:J57" si="68">+I46*1.38</f>
        <v>2376927925.1999998</v>
      </c>
      <c r="K46" s="335">
        <f t="shared" ref="K46:K57" si="69">SUM(N46:BV46)</f>
        <v>0</v>
      </c>
      <c r="L46" s="331"/>
      <c r="M46" s="331"/>
    </row>
    <row r="47" spans="2:58" x14ac:dyDescent="0.25">
      <c r="B47" s="165" t="s">
        <v>75</v>
      </c>
      <c r="C47" s="190"/>
      <c r="D47" s="145" t="str">
        <f>VLOOKUP(B47,'Alcance Cimentaciones'!$B$5:$G$256,3,FALSE)</f>
        <v xml:space="preserve">ALQUILER DE CONTENEDOR 40 FT CAFETERIA	</v>
      </c>
      <c r="E47" s="187"/>
      <c r="F47" s="187" t="str">
        <f>VLOOKUP($B47,'Alcance Cimentaciones'!$B$5:$G$256,4,FALSE)</f>
        <v>MES</v>
      </c>
      <c r="G47" s="187">
        <f>VLOOKUP($B47,'Alcance Cimentaciones'!$B$5:$G$256,5,FALSE)</f>
        <v>75</v>
      </c>
      <c r="H47" s="188">
        <f>VLOOKUP($B47,'Alcance Cimentaciones'!$B$5:$G$256,6,FALSE)</f>
        <v>4252868</v>
      </c>
      <c r="I47" s="188">
        <f t="shared" ref="I47:I57" si="70">+H47*G47</f>
        <v>318965100</v>
      </c>
      <c r="J47" s="189">
        <f t="shared" si="68"/>
        <v>440171837.99999994</v>
      </c>
      <c r="K47" s="335">
        <f t="shared" si="69"/>
        <v>0</v>
      </c>
      <c r="L47" s="331"/>
      <c r="M47" s="331"/>
    </row>
    <row r="48" spans="2:58" x14ac:dyDescent="0.25">
      <c r="B48" s="165" t="s">
        <v>78</v>
      </c>
      <c r="C48" s="190"/>
      <c r="D48" s="145" t="str">
        <f>VLOOKUP(B48,'Alcance Cimentaciones'!$B$5:$G$256,3,FALSE)</f>
        <v>ALQUILER DE CONTENEDOR 40 FT ATENCIÓN EMERGENCIA</v>
      </c>
      <c r="E48" s="187"/>
      <c r="F48" s="187" t="str">
        <f>VLOOKUP($B48,'Alcance Cimentaciones'!$B$5:$G$256,4,FALSE)</f>
        <v>MES</v>
      </c>
      <c r="G48" s="187">
        <f>VLOOKUP($B48,'Alcance Cimentaciones'!$B$5:$G$256,5,FALSE)</f>
        <v>15</v>
      </c>
      <c r="H48" s="188">
        <f>VLOOKUP($B48,'Alcance Cimentaciones'!$B$5:$G$256,6,FALSE)</f>
        <v>4473440</v>
      </c>
      <c r="I48" s="188">
        <f t="shared" si="70"/>
        <v>67101600</v>
      </c>
      <c r="J48" s="189">
        <f t="shared" si="68"/>
        <v>92600208</v>
      </c>
      <c r="K48" s="335">
        <f t="shared" si="69"/>
        <v>0</v>
      </c>
      <c r="L48" s="331"/>
      <c r="M48" s="331"/>
    </row>
    <row r="49" spans="2:13" x14ac:dyDescent="0.25">
      <c r="B49" s="165" t="s">
        <v>81</v>
      </c>
      <c r="C49" s="190"/>
      <c r="D49" s="145" t="str">
        <f>VLOOKUP(B49,'Alcance Cimentaciones'!$B$5:$G$256,3,FALSE)</f>
        <v xml:space="preserve">ALQUILER DE CONTENEDOR 40 FT BODEGA	</v>
      </c>
      <c r="E49" s="187"/>
      <c r="F49" s="187" t="str">
        <f>VLOOKUP($B49,'Alcance Cimentaciones'!$B$5:$G$256,4,FALSE)</f>
        <v>MES</v>
      </c>
      <c r="G49" s="187">
        <f>VLOOKUP($B49,'Alcance Cimentaciones'!$B$5:$G$256,5,FALSE)-1</f>
        <v>14</v>
      </c>
      <c r="H49" s="188">
        <f>VLOOKUP($B49,'Alcance Cimentaciones'!$B$5:$G$256,6,FALSE)</f>
        <v>3811724</v>
      </c>
      <c r="I49" s="188">
        <f t="shared" si="70"/>
        <v>53364136</v>
      </c>
      <c r="J49" s="189">
        <f t="shared" si="68"/>
        <v>73642507.679999992</v>
      </c>
      <c r="K49" s="335">
        <f t="shared" si="69"/>
        <v>0</v>
      </c>
      <c r="L49" s="331"/>
      <c r="M49" s="331"/>
    </row>
    <row r="50" spans="2:13" x14ac:dyDescent="0.25">
      <c r="B50" s="165" t="s">
        <v>84</v>
      </c>
      <c r="C50" s="190"/>
      <c r="D50" s="145" t="str">
        <f>VLOOKUP(B50,'Alcance Cimentaciones'!$B$5:$G$256,3,FALSE)</f>
        <v>ALQUILER DE CONTENEDOR 40 FT CASILLEROS Y VESTIERES</v>
      </c>
      <c r="E50" s="187"/>
      <c r="F50" s="187" t="str">
        <f>VLOOKUP($B50,'Alcance Cimentaciones'!$B$5:$G$256,4,FALSE)</f>
        <v>MES</v>
      </c>
      <c r="G50" s="187">
        <f>VLOOKUP($B50,'Alcance Cimentaciones'!$B$5:$G$256,5,FALSE)</f>
        <v>30</v>
      </c>
      <c r="H50" s="188">
        <f>VLOOKUP($B50,'Alcance Cimentaciones'!$B$5:$G$256,6,FALSE)</f>
        <v>3811724</v>
      </c>
      <c r="I50" s="188">
        <f t="shared" si="70"/>
        <v>114351720</v>
      </c>
      <c r="J50" s="189">
        <f t="shared" si="68"/>
        <v>157805373.59999999</v>
      </c>
      <c r="K50" s="335">
        <f t="shared" si="69"/>
        <v>0</v>
      </c>
      <c r="L50" s="331"/>
      <c r="M50" s="331"/>
    </row>
    <row r="51" spans="2:13" x14ac:dyDescent="0.25">
      <c r="B51" s="165" t="s">
        <v>87</v>
      </c>
      <c r="C51" s="190"/>
      <c r="D51" s="145" t="str">
        <f>VLOOKUP(B51,'Alcance Cimentaciones'!$B$5:$G$256,3,FALSE)</f>
        <v>ALQUILER GENERADOR ELECTRICO 150 KVA</v>
      </c>
      <c r="E51" s="187"/>
      <c r="F51" s="187" t="str">
        <f>VLOOKUP($B51,'Alcance Cimentaciones'!$B$5:$G$256,4,FALSE)</f>
        <v>MES</v>
      </c>
      <c r="G51" s="187">
        <f>VLOOKUP($B51,'Alcance Cimentaciones'!$B$5:$G$256,5,FALSE)-1</f>
        <v>14</v>
      </c>
      <c r="H51" s="188">
        <f>VLOOKUP($B51,'Alcance Cimentaciones'!$B$5:$G$256,6,FALSE)</f>
        <v>48667800</v>
      </c>
      <c r="I51" s="188">
        <f t="shared" si="70"/>
        <v>681349200</v>
      </c>
      <c r="J51" s="189">
        <f t="shared" si="68"/>
        <v>940261895.99999988</v>
      </c>
      <c r="K51" s="335">
        <f t="shared" si="69"/>
        <v>0</v>
      </c>
      <c r="L51" s="331"/>
      <c r="M51" s="331"/>
    </row>
    <row r="52" spans="2:13" x14ac:dyDescent="0.25">
      <c r="B52" s="165" t="s">
        <v>90</v>
      </c>
      <c r="C52" s="190"/>
      <c r="D52" s="145" t="str">
        <f>VLOOKUP(B52,'Alcance Cimentaciones'!$B$5:$G$256,3,FALSE)</f>
        <v>ALQUILER BATERÍA DE BAÑOS CON SERVICIO DE ASEO</v>
      </c>
      <c r="E52" s="187"/>
      <c r="F52" s="187" t="str">
        <f>VLOOKUP($B52,'Alcance Cimentaciones'!$B$5:$G$256,4,FALSE)</f>
        <v>MES</v>
      </c>
      <c r="G52" s="187">
        <f>VLOOKUP($B52,'Alcance Cimentaciones'!$B$5:$G$256,5,FALSE)-1</f>
        <v>29</v>
      </c>
      <c r="H52" s="188">
        <f>VLOOKUP($B52,'Alcance Cimentaciones'!$B$5:$G$256,6,FALSE)</f>
        <v>2704032</v>
      </c>
      <c r="I52" s="188">
        <f t="shared" si="70"/>
        <v>78416928</v>
      </c>
      <c r="J52" s="189">
        <f t="shared" si="68"/>
        <v>108215360.63999999</v>
      </c>
      <c r="K52" s="335">
        <f t="shared" si="69"/>
        <v>0</v>
      </c>
      <c r="L52" s="331"/>
      <c r="M52" s="331"/>
    </row>
    <row r="53" spans="2:13" x14ac:dyDescent="0.25">
      <c r="B53" s="165" t="s">
        <v>93</v>
      </c>
      <c r="C53" s="190"/>
      <c r="D53" s="145" t="str">
        <f>VLOOKUP(B53,'Alcance Cimentaciones'!$B$5:$G$256,3,FALSE)</f>
        <v>SERVICIO DE AMBULANCIA TIPO TAM</v>
      </c>
      <c r="E53" s="187"/>
      <c r="F53" s="187" t="str">
        <f>VLOOKUP($B53,'Alcance Cimentaciones'!$B$5:$G$256,4,FALSE)</f>
        <v>MES</v>
      </c>
      <c r="G53" s="187">
        <f>VLOOKUP($B53,'Alcance Cimentaciones'!$B$5:$G$256,5,FALSE)</f>
        <v>15</v>
      </c>
      <c r="H53" s="188">
        <f>VLOOKUP($B53,'Alcance Cimentaciones'!$B$5:$G$256,6,FALSE)</f>
        <v>75157500</v>
      </c>
      <c r="I53" s="188">
        <f t="shared" si="70"/>
        <v>1127362500</v>
      </c>
      <c r="J53" s="189">
        <f t="shared" si="68"/>
        <v>1555760249.9999998</v>
      </c>
      <c r="K53" s="335">
        <f t="shared" si="69"/>
        <v>0</v>
      </c>
      <c r="L53" s="331"/>
      <c r="M53" s="331"/>
    </row>
    <row r="54" spans="2:13" x14ac:dyDescent="0.25">
      <c r="B54" s="165" t="s">
        <v>96</v>
      </c>
      <c r="C54" s="190"/>
      <c r="D54" s="145" t="str">
        <f>VLOOKUP(B54,'Alcance Cimentaciones'!$B$5:$G$256,3,FALSE)</f>
        <v>ALQUILER TANQUE ALMACENAMIENTO AGUA 50 M3</v>
      </c>
      <c r="E54" s="187"/>
      <c r="F54" s="187" t="str">
        <f>VLOOKUP($B54,'Alcance Cimentaciones'!$B$5:$G$256,4,FALSE)</f>
        <v>MES</v>
      </c>
      <c r="G54" s="187">
        <f>VLOOKUP($B54,'Alcance Cimentaciones'!$B$5:$G$256,5,FALSE)</f>
        <v>30</v>
      </c>
      <c r="H54" s="188">
        <f>VLOOKUP($B54,'Alcance Cimentaciones'!$B$5:$G$256,6,FALSE)</f>
        <v>6743000</v>
      </c>
      <c r="I54" s="188">
        <f t="shared" si="70"/>
        <v>202290000</v>
      </c>
      <c r="J54" s="189">
        <f t="shared" si="68"/>
        <v>279160200</v>
      </c>
      <c r="K54" s="335">
        <f t="shared" si="69"/>
        <v>0</v>
      </c>
      <c r="L54" s="331"/>
      <c r="M54" s="331"/>
    </row>
    <row r="55" spans="2:13" x14ac:dyDescent="0.25">
      <c r="B55" s="165" t="s">
        <v>99</v>
      </c>
      <c r="C55" s="190"/>
      <c r="D55" s="145" t="str">
        <f>VLOOKUP(B55,'Alcance Cimentaciones'!$B$5:$G$256,3,FALSE)</f>
        <v>SUMINISTRO DE AGUA PARA CAMPAMENTO</v>
      </c>
      <c r="E55" s="187"/>
      <c r="F55" s="187" t="str">
        <f>VLOOKUP($B55,'Alcance Cimentaciones'!$B$5:$G$256,4,FALSE)</f>
        <v>m3</v>
      </c>
      <c r="G55" s="187">
        <f>VLOOKUP($B55,'Alcance Cimentaciones'!$B$5:$G$256,5,FALSE)</f>
        <v>2700</v>
      </c>
      <c r="H55" s="188">
        <f>VLOOKUP($B55,'Alcance Cimentaciones'!$B$5:$G$256,6,FALSE)</f>
        <v>360618</v>
      </c>
      <c r="I55" s="188">
        <f t="shared" si="70"/>
        <v>973668600</v>
      </c>
      <c r="J55" s="189">
        <f t="shared" si="68"/>
        <v>1343662668</v>
      </c>
      <c r="K55" s="335">
        <f t="shared" si="69"/>
        <v>0</v>
      </c>
      <c r="L55" s="331"/>
      <c r="M55" s="331"/>
    </row>
    <row r="56" spans="2:13" ht="31.5" x14ac:dyDescent="0.25">
      <c r="B56" s="165" t="s">
        <v>103</v>
      </c>
      <c r="C56" s="190"/>
      <c r="D56" s="145" t="str">
        <f>VLOOKUP(B56,'Alcance Cimentaciones'!$B$5:$G$256,3,FALSE)</f>
        <v>SERVICIO DE VIGILACIA DEL CAMPAMENTO 24 HORAS EN EL AREA DE FAENAS</v>
      </c>
      <c r="E56" s="187"/>
      <c r="F56" s="187" t="str">
        <f>VLOOKUP($B56,'Alcance Cimentaciones'!$B$5:$G$256,4,FALSE)</f>
        <v>MES</v>
      </c>
      <c r="G56" s="187">
        <f>VLOOKUP($B56,'Alcance Cimentaciones'!$B$5:$G$256,5,FALSE)</f>
        <v>15</v>
      </c>
      <c r="H56" s="188">
        <f>VLOOKUP($B56,'Alcance Cimentaciones'!$B$5:$G$256,6,FALSE)</f>
        <v>33500000</v>
      </c>
      <c r="I56" s="188">
        <f t="shared" si="70"/>
        <v>502500000</v>
      </c>
      <c r="J56" s="189">
        <f t="shared" si="68"/>
        <v>693450000</v>
      </c>
      <c r="K56" s="335">
        <f t="shared" si="69"/>
        <v>0</v>
      </c>
      <c r="L56" s="331"/>
      <c r="M56" s="331"/>
    </row>
    <row r="57" spans="2:13" x14ac:dyDescent="0.25">
      <c r="B57" s="165" t="s">
        <v>106</v>
      </c>
      <c r="C57" s="190"/>
      <c r="D57" s="145" t="str">
        <f>VLOOKUP(B57,'Alcance Cimentaciones'!$B$5:$G$256,3,FALSE)</f>
        <v>SERVICIO DE ASEO EN EL AREA DE CAMPAMENTOS (FAENAS)</v>
      </c>
      <c r="E57" s="187"/>
      <c r="F57" s="187" t="str">
        <f>VLOOKUP($B57,'Alcance Cimentaciones'!$B$5:$G$256,4,FALSE)</f>
        <v>MES</v>
      </c>
      <c r="G57" s="187">
        <f>VLOOKUP($B57,'Alcance Cimentaciones'!$B$5:$G$256,5,FALSE)</f>
        <v>15</v>
      </c>
      <c r="H57" s="188">
        <f>VLOOKUP($B57,'Alcance Cimentaciones'!$B$5:$G$256,6,FALSE)</f>
        <v>10489481</v>
      </c>
      <c r="I57" s="188">
        <f t="shared" si="70"/>
        <v>157342215</v>
      </c>
      <c r="J57" s="189">
        <f t="shared" si="68"/>
        <v>217132256.69999999</v>
      </c>
      <c r="K57" s="335">
        <f t="shared" si="69"/>
        <v>0</v>
      </c>
      <c r="L57" s="331"/>
      <c r="M57" s="331"/>
    </row>
    <row r="58" spans="2:13" s="159" customFormat="1" x14ac:dyDescent="0.25">
      <c r="B58" s="165"/>
      <c r="C58" s="166">
        <v>9</v>
      </c>
      <c r="D58" s="123" t="s">
        <v>749</v>
      </c>
      <c r="E58" s="124" t="s">
        <v>750</v>
      </c>
      <c r="F58" s="124">
        <v>0</v>
      </c>
      <c r="G58" s="124"/>
      <c r="H58" s="124"/>
      <c r="I58" s="124"/>
      <c r="J58" s="167"/>
      <c r="K58" s="324"/>
      <c r="L58" s="324"/>
      <c r="M58" s="324"/>
    </row>
    <row r="59" spans="2:13" s="159" customFormat="1" x14ac:dyDescent="0.25">
      <c r="B59" s="165"/>
      <c r="C59" s="175" t="s">
        <v>751</v>
      </c>
      <c r="D59" s="139" t="s">
        <v>752</v>
      </c>
      <c r="E59" s="176" t="s">
        <v>753</v>
      </c>
      <c r="F59" s="176">
        <v>0</v>
      </c>
      <c r="G59" s="176"/>
      <c r="H59" s="176"/>
      <c r="I59" s="176"/>
      <c r="J59" s="177"/>
      <c r="K59" s="327"/>
      <c r="L59" s="327"/>
      <c r="M59" s="327"/>
    </row>
    <row r="60" spans="2:13" s="159" customFormat="1" x14ac:dyDescent="0.25">
      <c r="B60" s="165"/>
      <c r="C60" s="182" t="s">
        <v>754</v>
      </c>
      <c r="D60" s="183" t="s">
        <v>755</v>
      </c>
      <c r="E60" s="184" t="s">
        <v>8</v>
      </c>
      <c r="F60" s="184">
        <v>0</v>
      </c>
      <c r="G60" s="184"/>
      <c r="H60" s="184"/>
      <c r="I60" s="184"/>
      <c r="J60" s="186">
        <f>SUM(J61)</f>
        <v>90662604.648000002</v>
      </c>
      <c r="K60" s="330"/>
      <c r="L60" s="330"/>
      <c r="M60" s="330"/>
    </row>
    <row r="61" spans="2:13" x14ac:dyDescent="0.25">
      <c r="B61" s="165" t="s">
        <v>302</v>
      </c>
      <c r="C61" s="190"/>
      <c r="D61" s="145" t="str">
        <f>VLOOKUP(B61,'Alcance Cimentaciones'!$B$5:$G$256,3,FALSE)</f>
        <v>RECALCE DE CIMENTACIONES AEROGENERADORES EXISTENTES</v>
      </c>
      <c r="E61" s="187"/>
      <c r="F61" s="187" t="str">
        <f>VLOOKUP($B61,'Alcance Cimentaciones'!$B$5:$G$256,4,FALSE)</f>
        <v>Und</v>
      </c>
      <c r="G61" s="187">
        <v>0.11</v>
      </c>
      <c r="H61" s="188">
        <f>VLOOKUP($B61,'Alcance Cimentaciones'!$B$5:$G$256,6,FALSE)</f>
        <v>597250360</v>
      </c>
      <c r="I61" s="188">
        <f>+H61*G61</f>
        <v>65697539.600000001</v>
      </c>
      <c r="J61" s="189">
        <f>+I61*1.38</f>
        <v>90662604.648000002</v>
      </c>
      <c r="K61" s="335">
        <f>SUM(N61:BV61)</f>
        <v>0</v>
      </c>
      <c r="L61" s="331"/>
      <c r="M61" s="331"/>
    </row>
    <row r="62" spans="2:13" s="159" customFormat="1" ht="31.5" x14ac:dyDescent="0.25">
      <c r="B62" s="165"/>
      <c r="C62" s="182" t="s">
        <v>756</v>
      </c>
      <c r="D62" s="183" t="s">
        <v>757</v>
      </c>
      <c r="E62" s="184" t="s">
        <v>7</v>
      </c>
      <c r="F62" s="184">
        <v>0</v>
      </c>
      <c r="G62" s="184"/>
      <c r="H62" s="184"/>
      <c r="I62" s="184"/>
      <c r="J62" s="186">
        <f>SUM(J63)</f>
        <v>230777539.104</v>
      </c>
      <c r="K62" s="330"/>
      <c r="L62" s="330"/>
      <c r="M62" s="330"/>
    </row>
    <row r="63" spans="2:13" x14ac:dyDescent="0.25">
      <c r="B63" s="165" t="s">
        <v>302</v>
      </c>
      <c r="C63" s="190"/>
      <c r="D63" s="145" t="str">
        <f>VLOOKUP(B63,'Alcance Cimentaciones'!$B$5:$G$256,3,FALSE)</f>
        <v>RECALCE DE CIMENTACIONES AEROGENERADORES EXISTENTES</v>
      </c>
      <c r="E63" s="187"/>
      <c r="F63" s="187" t="str">
        <f>VLOOKUP($B63,'Alcance Cimentaciones'!$B$5:$G$256,4,FALSE)</f>
        <v>Und</v>
      </c>
      <c r="G63" s="187">
        <v>0.28000000000000003</v>
      </c>
      <c r="H63" s="188">
        <f>VLOOKUP($B63,'Alcance Cimentaciones'!$B$5:$G$256,6,FALSE)</f>
        <v>597250360</v>
      </c>
      <c r="I63" s="188">
        <f>+H63*G63</f>
        <v>167230100.80000001</v>
      </c>
      <c r="J63" s="189">
        <f>+I63*1.38</f>
        <v>230777539.104</v>
      </c>
      <c r="K63" s="335">
        <f>SUM(N63:BV63)</f>
        <v>0</v>
      </c>
      <c r="L63" s="331"/>
      <c r="M63" s="331"/>
    </row>
    <row r="64" spans="2:13" s="159" customFormat="1" x14ac:dyDescent="0.25">
      <c r="B64" s="165"/>
      <c r="C64" s="182" t="s">
        <v>758</v>
      </c>
      <c r="D64" s="183" t="s">
        <v>759</v>
      </c>
      <c r="E64" s="184" t="s">
        <v>19</v>
      </c>
      <c r="F64" s="184">
        <v>0</v>
      </c>
      <c r="G64" s="184"/>
      <c r="H64" s="184"/>
      <c r="I64" s="184"/>
      <c r="J64" s="186">
        <f>SUM(J65)</f>
        <v>82420549.679999992</v>
      </c>
      <c r="K64" s="330"/>
      <c r="L64" s="330"/>
      <c r="M64" s="330"/>
    </row>
    <row r="65" spans="2:13" x14ac:dyDescent="0.25">
      <c r="B65" s="165" t="s">
        <v>302</v>
      </c>
      <c r="C65" s="190"/>
      <c r="D65" s="145" t="str">
        <f>VLOOKUP(B65,'Alcance Cimentaciones'!$B$5:$G$256,3,FALSE)</f>
        <v>RECALCE DE CIMENTACIONES AEROGENERADORES EXISTENTES</v>
      </c>
      <c r="E65" s="187"/>
      <c r="F65" s="187" t="str">
        <f>VLOOKUP($B65,'Alcance Cimentaciones'!$B$5:$G$256,4,FALSE)</f>
        <v>Und</v>
      </c>
      <c r="G65" s="187">
        <v>0.1</v>
      </c>
      <c r="H65" s="188">
        <f>VLOOKUP($B65,'Alcance Cimentaciones'!$B$5:$G$256,6,FALSE)</f>
        <v>597250360</v>
      </c>
      <c r="I65" s="188">
        <f>+H65*G65</f>
        <v>59725036</v>
      </c>
      <c r="J65" s="189">
        <f>+I65*1.38</f>
        <v>82420549.679999992</v>
      </c>
      <c r="K65" s="335">
        <f>SUM(N65:BV65)</f>
        <v>0</v>
      </c>
      <c r="L65" s="331"/>
      <c r="M65" s="331"/>
    </row>
    <row r="66" spans="2:13" s="159" customFormat="1" x14ac:dyDescent="0.25">
      <c r="B66" s="165"/>
      <c r="C66" s="182" t="s">
        <v>760</v>
      </c>
      <c r="D66" s="183" t="s">
        <v>761</v>
      </c>
      <c r="E66" s="184" t="s">
        <v>7</v>
      </c>
      <c r="F66" s="184">
        <v>0</v>
      </c>
      <c r="G66" s="184"/>
      <c r="H66" s="184"/>
      <c r="I66" s="184"/>
      <c r="J66" s="186">
        <f>SUM(J67)</f>
        <v>230777539.104</v>
      </c>
      <c r="K66" s="330"/>
      <c r="L66" s="330"/>
      <c r="M66" s="330"/>
    </row>
    <row r="67" spans="2:13" x14ac:dyDescent="0.25">
      <c r="B67" s="165" t="s">
        <v>302</v>
      </c>
      <c r="C67" s="190"/>
      <c r="D67" s="145" t="str">
        <f>VLOOKUP(B67,'Alcance Cimentaciones'!$B$5:$G$256,3,FALSE)</f>
        <v>RECALCE DE CIMENTACIONES AEROGENERADORES EXISTENTES</v>
      </c>
      <c r="E67" s="187"/>
      <c r="F67" s="187" t="str">
        <f>VLOOKUP($B67,'Alcance Cimentaciones'!$B$5:$G$256,4,FALSE)</f>
        <v>Und</v>
      </c>
      <c r="G67" s="187">
        <v>0.28000000000000003</v>
      </c>
      <c r="H67" s="188">
        <f>VLOOKUP($B67,'Alcance Cimentaciones'!$B$5:$G$256,6,FALSE)</f>
        <v>597250360</v>
      </c>
      <c r="I67" s="188">
        <f>+H67*G67</f>
        <v>167230100.80000001</v>
      </c>
      <c r="J67" s="189">
        <f>+I67*1.38</f>
        <v>230777539.104</v>
      </c>
      <c r="K67" s="335">
        <f>SUM(N67:BV67)</f>
        <v>0</v>
      </c>
      <c r="L67" s="331"/>
      <c r="M67" s="331"/>
    </row>
    <row r="68" spans="2:13" s="159" customFormat="1" x14ac:dyDescent="0.25">
      <c r="B68" s="165"/>
      <c r="C68" s="182" t="s">
        <v>762</v>
      </c>
      <c r="D68" s="183" t="s">
        <v>763</v>
      </c>
      <c r="E68" s="184" t="s">
        <v>8</v>
      </c>
      <c r="F68" s="184">
        <v>0</v>
      </c>
      <c r="G68" s="184"/>
      <c r="H68" s="184"/>
      <c r="I68" s="184"/>
      <c r="J68" s="186">
        <f>SUM(J69)</f>
        <v>49452329.807999998</v>
      </c>
      <c r="K68" s="330"/>
      <c r="L68" s="330"/>
      <c r="M68" s="330"/>
    </row>
    <row r="69" spans="2:13" x14ac:dyDescent="0.25">
      <c r="B69" s="165" t="s">
        <v>302</v>
      </c>
      <c r="C69" s="190"/>
      <c r="D69" s="145" t="str">
        <f>VLOOKUP(B69,'Alcance Cimentaciones'!$B$5:$G$256,3,FALSE)</f>
        <v>RECALCE DE CIMENTACIONES AEROGENERADORES EXISTENTES</v>
      </c>
      <c r="E69" s="187"/>
      <c r="F69" s="187" t="str">
        <f>VLOOKUP($B69,'Alcance Cimentaciones'!$B$5:$G$256,4,FALSE)</f>
        <v>Und</v>
      </c>
      <c r="G69" s="187">
        <v>0.06</v>
      </c>
      <c r="H69" s="188">
        <f>VLOOKUP($B69,'Alcance Cimentaciones'!$B$5:$G$256,6,FALSE)</f>
        <v>597250360</v>
      </c>
      <c r="I69" s="188">
        <f>+H69*G69</f>
        <v>35835021.600000001</v>
      </c>
      <c r="J69" s="189">
        <f>+I69*1.38</f>
        <v>49452329.807999998</v>
      </c>
      <c r="K69" s="335">
        <f>SUM(N69:BV69)</f>
        <v>0</v>
      </c>
      <c r="L69" s="331"/>
      <c r="M69" s="331"/>
    </row>
    <row r="70" spans="2:13" s="159" customFormat="1" ht="31.5" x14ac:dyDescent="0.25">
      <c r="B70" s="165"/>
      <c r="C70" s="182" t="s">
        <v>764</v>
      </c>
      <c r="D70" s="183" t="s">
        <v>765</v>
      </c>
      <c r="E70" s="184" t="s">
        <v>8</v>
      </c>
      <c r="F70" s="184">
        <v>0</v>
      </c>
      <c r="G70" s="184"/>
      <c r="H70" s="184"/>
      <c r="I70" s="184"/>
      <c r="J70" s="186">
        <f>SUM(J71)</f>
        <v>140114934.456</v>
      </c>
      <c r="K70" s="330"/>
      <c r="L70" s="330"/>
      <c r="M70" s="330"/>
    </row>
    <row r="71" spans="2:13" x14ac:dyDescent="0.25">
      <c r="B71" s="165" t="s">
        <v>302</v>
      </c>
      <c r="C71" s="190"/>
      <c r="D71" s="145" t="str">
        <f>VLOOKUP(B71,'Alcance Cimentaciones'!$B$5:$G$256,3,FALSE)</f>
        <v>RECALCE DE CIMENTACIONES AEROGENERADORES EXISTENTES</v>
      </c>
      <c r="E71" s="187"/>
      <c r="F71" s="187" t="str">
        <f>VLOOKUP($B71,'Alcance Cimentaciones'!$B$5:$G$256,4,FALSE)</f>
        <v>Und</v>
      </c>
      <c r="G71" s="187">
        <v>0.17</v>
      </c>
      <c r="H71" s="188">
        <f>VLOOKUP($B71,'Alcance Cimentaciones'!$B$5:$G$256,6,FALSE)</f>
        <v>597250360</v>
      </c>
      <c r="I71" s="188">
        <f>+H71*G71</f>
        <v>101532561.2</v>
      </c>
      <c r="J71" s="189">
        <f>+I71*1.38</f>
        <v>140114934.456</v>
      </c>
      <c r="K71" s="335">
        <f>SUM(N71:BV71)</f>
        <v>0</v>
      </c>
      <c r="L71" s="331"/>
      <c r="M71" s="331"/>
    </row>
    <row r="72" spans="2:13" s="159" customFormat="1" ht="31.5" x14ac:dyDescent="0.25">
      <c r="B72" s="165"/>
      <c r="C72" s="182" t="s">
        <v>766</v>
      </c>
      <c r="D72" s="191" t="s">
        <v>2093</v>
      </c>
      <c r="E72" s="184"/>
      <c r="F72" s="184"/>
      <c r="G72" s="184"/>
      <c r="H72" s="192"/>
      <c r="I72" s="192"/>
      <c r="J72" s="193">
        <f>SUM(J73:J80)</f>
        <v>52335715.768702812</v>
      </c>
      <c r="K72" s="332"/>
      <c r="L72" s="332"/>
      <c r="M72" s="332"/>
    </row>
    <row r="73" spans="2:13" s="159" customFormat="1" ht="31.5" x14ac:dyDescent="0.25">
      <c r="B73" s="165" t="s">
        <v>532</v>
      </c>
      <c r="C73" s="182"/>
      <c r="D73" s="145" t="str">
        <f>VLOOKUP(B73,'Alcance Cimentaciones'!$B$5:$G$256,3,FALSE)</f>
        <v>ARQUETA EN HORMIGON PARA MEDIA TENSION - EMPALMES (500 MT)</v>
      </c>
      <c r="E73" s="187"/>
      <c r="F73" s="187" t="str">
        <f>VLOOKUP($B73,'Alcance Cimentaciones'!$B$5:$G$256,4,FALSE)</f>
        <v>Und</v>
      </c>
      <c r="G73" s="187">
        <f>VLOOKUP($B73,'Alcance Cimentaciones'!$B$5:$G$256,5,FALSE)/41</f>
        <v>1</v>
      </c>
      <c r="H73" s="188">
        <f>VLOOKUP($B73,'Alcance Cimentaciones'!$B$5:$G$256,6,FALSE)</f>
        <v>12275310.999985719</v>
      </c>
      <c r="I73" s="188">
        <f t="shared" ref="I73:I80" si="71">+H73*G73</f>
        <v>12275310.999985719</v>
      </c>
      <c r="J73" s="189">
        <f t="shared" ref="J73:J80" si="72">+I73*1.38</f>
        <v>16939929.179980289</v>
      </c>
      <c r="K73" s="335">
        <f t="shared" ref="K73:K80" si="73">SUM(N73:BV73)</f>
        <v>0</v>
      </c>
      <c r="L73" s="331"/>
      <c r="M73" s="331"/>
    </row>
    <row r="74" spans="2:13" s="159" customFormat="1" x14ac:dyDescent="0.25">
      <c r="B74" s="165" t="s">
        <v>535</v>
      </c>
      <c r="C74" s="182"/>
      <c r="D74" s="145" t="str">
        <f>VLOOKUP(B74,'Alcance Cimentaciones'!$B$5:$G$256,3,FALSE)</f>
        <v>ARQUETA EN POLIPROPILENO</v>
      </c>
      <c r="E74" s="187"/>
      <c r="F74" s="187" t="str">
        <f>VLOOKUP($B74,'Alcance Cimentaciones'!$B$5:$G$256,4,FALSE)</f>
        <v>Und</v>
      </c>
      <c r="G74" s="187">
        <f>VLOOKUP($B74,'Alcance Cimentaciones'!$B$5:$G$256,5,FALSE)/41</f>
        <v>1</v>
      </c>
      <c r="H74" s="188">
        <f>VLOOKUP($B74,'Alcance Cimentaciones'!$B$5:$G$256,6,FALSE)</f>
        <v>6068599.9996856553</v>
      </c>
      <c r="I74" s="188">
        <f t="shared" si="71"/>
        <v>6068599.9996856553</v>
      </c>
      <c r="J74" s="189">
        <f t="shared" si="72"/>
        <v>8374667.9995662039</v>
      </c>
      <c r="K74" s="335">
        <f t="shared" si="73"/>
        <v>0</v>
      </c>
      <c r="L74" s="331"/>
      <c r="M74" s="331"/>
    </row>
    <row r="75" spans="2:13" s="159" customFormat="1" x14ac:dyDescent="0.25">
      <c r="B75" s="165" t="s">
        <v>562</v>
      </c>
      <c r="C75" s="182"/>
      <c r="D75" s="145" t="str">
        <f>VLOOKUP(B75,'Alcance Cimentaciones'!$B$5:$G$256,3,FALSE)</f>
        <v>SUMINISTRO E INSTALACIÓN DE PLATINA</v>
      </c>
      <c r="E75" s="187"/>
      <c r="F75" s="187" t="str">
        <f>VLOOKUP($B75,'Alcance Cimentaciones'!$B$5:$G$256,4,FALSE)</f>
        <v>Und</v>
      </c>
      <c r="G75" s="187">
        <f>VLOOKUP($B75,'Alcance Cimentaciones'!$B$5:$G$256,5,FALSE)/41</f>
        <v>1</v>
      </c>
      <c r="H75" s="188">
        <f>VLOOKUP($B75,'Alcance Cimentaciones'!$B$5:$G$256,6,FALSE)</f>
        <v>361570</v>
      </c>
      <c r="I75" s="188">
        <f t="shared" si="71"/>
        <v>361570</v>
      </c>
      <c r="J75" s="189">
        <f t="shared" si="72"/>
        <v>498966.6</v>
      </c>
      <c r="K75" s="335">
        <f t="shared" si="73"/>
        <v>0</v>
      </c>
      <c r="L75" s="331"/>
      <c r="M75" s="331"/>
    </row>
    <row r="76" spans="2:13" s="159" customFormat="1" x14ac:dyDescent="0.25">
      <c r="B76" s="165" t="s">
        <v>565</v>
      </c>
      <c r="C76" s="182"/>
      <c r="D76" s="145" t="str">
        <f>VLOOKUP(B76,'Alcance Cimentaciones'!$B$5:$G$256,3,FALSE)</f>
        <v>SUMINISTRO E INSTALACIÓN DE VARILLA</v>
      </c>
      <c r="E76" s="187"/>
      <c r="F76" s="187" t="str">
        <f>VLOOKUP($B76,'Alcance Cimentaciones'!$B$5:$G$256,4,FALSE)</f>
        <v>Und</v>
      </c>
      <c r="G76" s="187">
        <f>VLOOKUP($B76,'Alcance Cimentaciones'!$B$5:$G$256,5,FALSE)/41</f>
        <v>1</v>
      </c>
      <c r="H76" s="188">
        <f>VLOOKUP($B76,'Alcance Cimentaciones'!$B$5:$G$256,6,FALSE)</f>
        <v>398933</v>
      </c>
      <c r="I76" s="188">
        <f t="shared" si="71"/>
        <v>398933</v>
      </c>
      <c r="J76" s="189">
        <f t="shared" si="72"/>
        <v>550527.53999999992</v>
      </c>
      <c r="K76" s="335">
        <f t="shared" si="73"/>
        <v>0</v>
      </c>
      <c r="L76" s="331"/>
      <c r="M76" s="331"/>
    </row>
    <row r="77" spans="2:13" s="159" customFormat="1" ht="31.5" x14ac:dyDescent="0.25">
      <c r="B77" s="165" t="s">
        <v>569</v>
      </c>
      <c r="C77" s="182"/>
      <c r="D77" s="145" t="str">
        <f>VLOOKUP(B77,'Alcance Cimentaciones'!$B$5:$G$256,3,FALSE)</f>
        <v>SUMINISTRO E INSTALACIÓN DE ARQUETA PARA INSPECCIÓN DE PICAS EN PUESTA A TIERRA SIN FONDO</v>
      </c>
      <c r="E77" s="187"/>
      <c r="F77" s="187" t="str">
        <f>VLOOKUP($B77,'Alcance Cimentaciones'!$B$5:$G$256,4,FALSE)</f>
        <v>Und</v>
      </c>
      <c r="G77" s="187">
        <f>VLOOKUP($B77,'Alcance Cimentaciones'!$B$5:$G$256,5,FALSE)/42</f>
        <v>1</v>
      </c>
      <c r="H77" s="188">
        <f>VLOOKUP($B77,'Alcance Cimentaciones'!$B$5:$G$256,6,FALSE)</f>
        <v>14275700</v>
      </c>
      <c r="I77" s="188">
        <f t="shared" si="71"/>
        <v>14275700</v>
      </c>
      <c r="J77" s="189">
        <f t="shared" si="72"/>
        <v>19700466</v>
      </c>
      <c r="K77" s="335">
        <f t="shared" si="73"/>
        <v>0</v>
      </c>
      <c r="L77" s="331"/>
      <c r="M77" s="331"/>
    </row>
    <row r="78" spans="2:13" s="159" customFormat="1" x14ac:dyDescent="0.25">
      <c r="B78" s="165" t="s">
        <v>571</v>
      </c>
      <c r="C78" s="182"/>
      <c r="D78" s="145" t="str">
        <f>VLOOKUP(B78,'Alcance Cimentaciones'!$B$5:$G$256,3,FALSE)</f>
        <v>SUMINISTRO E INSTALACIÓN DE SOLDADURA EXOTERMICA</v>
      </c>
      <c r="E78" s="187"/>
      <c r="F78" s="187" t="str">
        <f>VLOOKUP($B78,'Alcance Cimentaciones'!$B$5:$G$256,4,FALSE)</f>
        <v>Und</v>
      </c>
      <c r="G78" s="187">
        <f>VLOOKUP($B78,'Alcance Cimentaciones'!$B$5:$G$256,5,FALSE)/41</f>
        <v>2.8000000000000003</v>
      </c>
      <c r="H78" s="188">
        <f>VLOOKUP($B78,'Alcance Cimentaciones'!$B$5:$G$256,6,FALSE)</f>
        <v>185231</v>
      </c>
      <c r="I78" s="188">
        <f t="shared" si="71"/>
        <v>518646.80000000005</v>
      </c>
      <c r="J78" s="189">
        <f t="shared" si="72"/>
        <v>715732.58400000003</v>
      </c>
      <c r="K78" s="335">
        <f t="shared" si="73"/>
        <v>0</v>
      </c>
      <c r="L78" s="331"/>
      <c r="M78" s="331"/>
    </row>
    <row r="79" spans="2:13" s="159" customFormat="1" ht="31.5" x14ac:dyDescent="0.25">
      <c r="B79" s="165" t="s">
        <v>575</v>
      </c>
      <c r="C79" s="182"/>
      <c r="D79" s="145" t="str">
        <f>VLOOKUP(B79,'Alcance Cimentaciones'!$B$5:$G$256,3,FALSE)</f>
        <v>SUMINISTRO E INSTALACIÓN DE GRAPA DE ALEACIÓN RICA EN COBRE (LATÓN) MODELO KZ</v>
      </c>
      <c r="E79" s="187"/>
      <c r="F79" s="187" t="str">
        <f>VLOOKUP($B79,'Alcance Cimentaciones'!$B$5:$G$256,4,FALSE)</f>
        <v>Und</v>
      </c>
      <c r="G79" s="187">
        <f>VLOOKUP($B79,'Alcance Cimentaciones'!$B$5:$G$256,5,FALSE)/42</f>
        <v>1</v>
      </c>
      <c r="H79" s="188">
        <f>VLOOKUP($B79,'Alcance Cimentaciones'!$B$5:$G$256,6,FALSE)</f>
        <v>292083</v>
      </c>
      <c r="I79" s="188">
        <f t="shared" si="71"/>
        <v>292083</v>
      </c>
      <c r="J79" s="189">
        <f t="shared" si="72"/>
        <v>403074.54</v>
      </c>
      <c r="K79" s="335">
        <f t="shared" si="73"/>
        <v>0</v>
      </c>
      <c r="L79" s="331"/>
      <c r="M79" s="331"/>
    </row>
    <row r="80" spans="2:13" s="159" customFormat="1" ht="31.5" x14ac:dyDescent="0.25">
      <c r="B80" s="165" t="s">
        <v>557</v>
      </c>
      <c r="C80" s="182"/>
      <c r="D80" s="145" t="str">
        <f>VLOOKUP(B80,'Alcance Cimentaciones'!$B$5:$G$256,3,FALSE)</f>
        <v xml:space="preserve">INSTALACIÓN DE CABLE DE COBRE TRENZADO DESNUDO DE 50 mm2 </v>
      </c>
      <c r="E80" s="187"/>
      <c r="F80" s="187" t="str">
        <f>VLOOKUP($B80,'Alcance Cimentaciones'!$B$5:$G$256,4,FALSE)</f>
        <v>ML</v>
      </c>
      <c r="G80" s="194">
        <f>VLOOKUP($B80,'Alcance Cimentaciones'!$B$5:$G$256,5,FALSE)/41</f>
        <v>113.1390243902439</v>
      </c>
      <c r="H80" s="188">
        <f>VLOOKUP($B80,'Alcance Cimentaciones'!$B$5:$G$256,6,FALSE)</f>
        <v>33000.000989065411</v>
      </c>
      <c r="I80" s="188">
        <f t="shared" si="71"/>
        <v>3733587.9167799447</v>
      </c>
      <c r="J80" s="189">
        <f t="shared" si="72"/>
        <v>5152351.3251563236</v>
      </c>
      <c r="K80" s="335">
        <f t="shared" si="73"/>
        <v>0</v>
      </c>
      <c r="L80" s="331"/>
      <c r="M80" s="331"/>
    </row>
    <row r="81" spans="2:13" s="159" customFormat="1" ht="31.5" x14ac:dyDescent="0.25">
      <c r="B81" s="165"/>
      <c r="C81" s="182" t="s">
        <v>2039</v>
      </c>
      <c r="D81" s="183" t="s">
        <v>767</v>
      </c>
      <c r="E81" s="184" t="s">
        <v>19</v>
      </c>
      <c r="F81" s="184">
        <v>0</v>
      </c>
      <c r="G81" s="184"/>
      <c r="H81" s="184"/>
      <c r="I81" s="184"/>
      <c r="J81" s="186">
        <f>SUM(J82)</f>
        <v>46410609.014634147</v>
      </c>
      <c r="K81" s="330"/>
      <c r="L81" s="330"/>
      <c r="M81" s="330"/>
    </row>
    <row r="82" spans="2:13" ht="31.5" x14ac:dyDescent="0.25">
      <c r="B82" s="165" t="s">
        <v>280</v>
      </c>
      <c r="C82" s="190"/>
      <c r="D82" s="145" t="str">
        <f>VLOOKUP(B82,'Alcance Cimentaciones'!$B$5:$G$256,3,FALSE)</f>
        <v>GROUT Y  MORTERO AUTOCOMPACTANTE DE ALTA RESISTENCIA C80/95 (EN206-1)</v>
      </c>
      <c r="E82" s="187"/>
      <c r="F82" s="187" t="str">
        <f>VLOOKUP($B82,'Alcance Cimentaciones'!$B$5:$G$256,4,FALSE)</f>
        <v>lt</v>
      </c>
      <c r="G82" s="194">
        <f>VLOOKUP($B82,'Alcance Cimentaciones'!$B$5:$G$256,5,FALSE)/41</f>
        <v>530.73170731707319</v>
      </c>
      <c r="H82" s="188">
        <f>VLOOKUP($B82,'Alcance Cimentaciones'!$B$5:$G$256,6,FALSE)</f>
        <v>63367</v>
      </c>
      <c r="I82" s="188">
        <f>+H82*G82</f>
        <v>33630876.097560979</v>
      </c>
      <c r="J82" s="189">
        <f>+I82*1.38</f>
        <v>46410609.014634147</v>
      </c>
      <c r="K82" s="335">
        <f>SUM(N82:BV82)</f>
        <v>0</v>
      </c>
      <c r="L82" s="331"/>
      <c r="M82" s="331"/>
    </row>
    <row r="83" spans="2:13" s="159" customFormat="1" x14ac:dyDescent="0.25">
      <c r="B83" s="165"/>
      <c r="C83" s="175" t="s">
        <v>768</v>
      </c>
      <c r="D83" s="139" t="s">
        <v>769</v>
      </c>
      <c r="E83" s="176" t="s">
        <v>770</v>
      </c>
      <c r="F83" s="176">
        <v>0</v>
      </c>
      <c r="G83" s="176"/>
      <c r="H83" s="176"/>
      <c r="I83" s="176"/>
      <c r="J83" s="177"/>
      <c r="K83" s="327"/>
      <c r="L83" s="327"/>
      <c r="M83" s="327"/>
    </row>
    <row r="84" spans="2:13" s="159" customFormat="1" x14ac:dyDescent="0.25">
      <c r="B84" s="165"/>
      <c r="C84" s="182" t="s">
        <v>771</v>
      </c>
      <c r="D84" s="183" t="s">
        <v>772</v>
      </c>
      <c r="E84" s="184" t="s">
        <v>8</v>
      </c>
      <c r="F84" s="184">
        <v>0</v>
      </c>
      <c r="G84" s="184"/>
      <c r="H84" s="184"/>
      <c r="I84" s="184"/>
      <c r="J84" s="186">
        <f>SUM(J85)</f>
        <v>90662604.648000002</v>
      </c>
      <c r="K84" s="330"/>
      <c r="L84" s="330"/>
      <c r="M84" s="330"/>
    </row>
    <row r="85" spans="2:13" x14ac:dyDescent="0.25">
      <c r="B85" s="165" t="s">
        <v>302</v>
      </c>
      <c r="C85" s="190"/>
      <c r="D85" s="145" t="str">
        <f>VLOOKUP(B85,'Alcance Cimentaciones'!$B$5:$G$256,3,FALSE)</f>
        <v>RECALCE DE CIMENTACIONES AEROGENERADORES EXISTENTES</v>
      </c>
      <c r="E85" s="187"/>
      <c r="F85" s="187" t="str">
        <f>VLOOKUP($B85,'Alcance Cimentaciones'!$B$5:$G$256,4,FALSE)</f>
        <v>Und</v>
      </c>
      <c r="G85" s="187">
        <v>0.11</v>
      </c>
      <c r="H85" s="188">
        <f>VLOOKUP($B85,'Alcance Cimentaciones'!$B$5:$G$256,6,FALSE)</f>
        <v>597250360</v>
      </c>
      <c r="I85" s="188">
        <f>+H85*G85</f>
        <v>65697539.600000001</v>
      </c>
      <c r="J85" s="189">
        <f>+I85*1.38</f>
        <v>90662604.648000002</v>
      </c>
      <c r="K85" s="335">
        <f>SUM(N85:BV85)</f>
        <v>0</v>
      </c>
      <c r="L85" s="331"/>
      <c r="M85" s="331"/>
    </row>
    <row r="86" spans="2:13" s="159" customFormat="1" ht="31.5" x14ac:dyDescent="0.25">
      <c r="B86" s="165"/>
      <c r="C86" s="182" t="s">
        <v>773</v>
      </c>
      <c r="D86" s="183" t="s">
        <v>774</v>
      </c>
      <c r="E86" s="184" t="s">
        <v>7</v>
      </c>
      <c r="F86" s="184">
        <v>0</v>
      </c>
      <c r="G86" s="184"/>
      <c r="H86" s="184"/>
      <c r="I86" s="184"/>
      <c r="J86" s="186">
        <f>SUM(J87)</f>
        <v>230777539.104</v>
      </c>
      <c r="K86" s="330"/>
      <c r="L86" s="330"/>
      <c r="M86" s="330"/>
    </row>
    <row r="87" spans="2:13" x14ac:dyDescent="0.25">
      <c r="B87" s="165" t="s">
        <v>302</v>
      </c>
      <c r="C87" s="190"/>
      <c r="D87" s="145" t="str">
        <f>VLOOKUP(B87,'Alcance Cimentaciones'!$B$5:$G$256,3,FALSE)</f>
        <v>RECALCE DE CIMENTACIONES AEROGENERADORES EXISTENTES</v>
      </c>
      <c r="E87" s="187"/>
      <c r="F87" s="187" t="str">
        <f>VLOOKUP($B87,'Alcance Cimentaciones'!$B$5:$G$256,4,FALSE)</f>
        <v>Und</v>
      </c>
      <c r="G87" s="187">
        <v>0.28000000000000003</v>
      </c>
      <c r="H87" s="188">
        <f>VLOOKUP($B87,'Alcance Cimentaciones'!$B$5:$G$256,6,FALSE)</f>
        <v>597250360</v>
      </c>
      <c r="I87" s="188">
        <f>+H87*G87</f>
        <v>167230100.80000001</v>
      </c>
      <c r="J87" s="189">
        <f>+I87*1.38</f>
        <v>230777539.104</v>
      </c>
      <c r="K87" s="335">
        <f>SUM(N87:BV87)</f>
        <v>0</v>
      </c>
      <c r="L87" s="331"/>
      <c r="M87" s="331"/>
    </row>
    <row r="88" spans="2:13" s="159" customFormat="1" x14ac:dyDescent="0.25">
      <c r="B88" s="165"/>
      <c r="C88" s="182" t="s">
        <v>775</v>
      </c>
      <c r="D88" s="183" t="s">
        <v>776</v>
      </c>
      <c r="E88" s="184" t="s">
        <v>19</v>
      </c>
      <c r="F88" s="184">
        <v>0</v>
      </c>
      <c r="G88" s="184"/>
      <c r="H88" s="184"/>
      <c r="I88" s="184"/>
      <c r="J88" s="186">
        <f>SUM(J89)</f>
        <v>82420549.679999992</v>
      </c>
      <c r="K88" s="330"/>
      <c r="L88" s="330"/>
      <c r="M88" s="330"/>
    </row>
    <row r="89" spans="2:13" x14ac:dyDescent="0.25">
      <c r="B89" s="165" t="s">
        <v>302</v>
      </c>
      <c r="C89" s="190"/>
      <c r="D89" s="145" t="str">
        <f>VLOOKUP(B89,'Alcance Cimentaciones'!$B$5:$G$256,3,FALSE)</f>
        <v>RECALCE DE CIMENTACIONES AEROGENERADORES EXISTENTES</v>
      </c>
      <c r="E89" s="187"/>
      <c r="F89" s="187" t="str">
        <f>VLOOKUP($B89,'Alcance Cimentaciones'!$B$5:$G$256,4,FALSE)</f>
        <v>Und</v>
      </c>
      <c r="G89" s="187">
        <v>0.1</v>
      </c>
      <c r="H89" s="188">
        <f>VLOOKUP($B89,'Alcance Cimentaciones'!$B$5:$G$256,6,FALSE)</f>
        <v>597250360</v>
      </c>
      <c r="I89" s="188">
        <f>+H89*G89</f>
        <v>59725036</v>
      </c>
      <c r="J89" s="189">
        <f>+I89*1.38</f>
        <v>82420549.679999992</v>
      </c>
      <c r="K89" s="335">
        <f>SUM(N89:BV89)</f>
        <v>0</v>
      </c>
      <c r="L89" s="331"/>
      <c r="M89" s="331"/>
    </row>
    <row r="90" spans="2:13" s="159" customFormat="1" x14ac:dyDescent="0.25">
      <c r="B90" s="165"/>
      <c r="C90" s="182" t="s">
        <v>777</v>
      </c>
      <c r="D90" s="183" t="s">
        <v>778</v>
      </c>
      <c r="E90" s="184" t="s">
        <v>7</v>
      </c>
      <c r="F90" s="184">
        <v>0</v>
      </c>
      <c r="G90" s="184"/>
      <c r="H90" s="184"/>
      <c r="I90" s="184"/>
      <c r="J90" s="186">
        <f>SUM(J91)</f>
        <v>230777539.104</v>
      </c>
      <c r="K90" s="330"/>
      <c r="L90" s="330"/>
      <c r="M90" s="330"/>
    </row>
    <row r="91" spans="2:13" x14ac:dyDescent="0.25">
      <c r="B91" s="165" t="s">
        <v>302</v>
      </c>
      <c r="C91" s="190"/>
      <c r="D91" s="145" t="str">
        <f>VLOOKUP(B91,'Alcance Cimentaciones'!$B$5:$G$256,3,FALSE)</f>
        <v>RECALCE DE CIMENTACIONES AEROGENERADORES EXISTENTES</v>
      </c>
      <c r="E91" s="187"/>
      <c r="F91" s="187" t="str">
        <f>VLOOKUP($B91,'Alcance Cimentaciones'!$B$5:$G$256,4,FALSE)</f>
        <v>Und</v>
      </c>
      <c r="G91" s="187">
        <v>0.28000000000000003</v>
      </c>
      <c r="H91" s="188">
        <f>VLOOKUP($B91,'Alcance Cimentaciones'!$B$5:$G$256,6,FALSE)</f>
        <v>597250360</v>
      </c>
      <c r="I91" s="188">
        <f>+H91*G91</f>
        <v>167230100.80000001</v>
      </c>
      <c r="J91" s="189">
        <f>+I91*1.38</f>
        <v>230777539.104</v>
      </c>
      <c r="K91" s="335">
        <f>SUM(N91:BV91)</f>
        <v>0</v>
      </c>
      <c r="L91" s="331"/>
      <c r="M91" s="331"/>
    </row>
    <row r="92" spans="2:13" s="159" customFormat="1" x14ac:dyDescent="0.25">
      <c r="B92" s="165"/>
      <c r="C92" s="182" t="s">
        <v>779</v>
      </c>
      <c r="D92" s="183" t="s">
        <v>780</v>
      </c>
      <c r="E92" s="184" t="s">
        <v>8</v>
      </c>
      <c r="F92" s="184">
        <v>0</v>
      </c>
      <c r="G92" s="184"/>
      <c r="H92" s="184"/>
      <c r="I92" s="184"/>
      <c r="J92" s="186">
        <f>SUM(J93)</f>
        <v>49452329.807999998</v>
      </c>
      <c r="K92" s="330"/>
      <c r="L92" s="330"/>
      <c r="M92" s="330"/>
    </row>
    <row r="93" spans="2:13" x14ac:dyDescent="0.25">
      <c r="B93" s="165" t="s">
        <v>302</v>
      </c>
      <c r="C93" s="190"/>
      <c r="D93" s="145" t="str">
        <f>VLOOKUP(B93,'Alcance Cimentaciones'!$B$5:$G$256,3,FALSE)</f>
        <v>RECALCE DE CIMENTACIONES AEROGENERADORES EXISTENTES</v>
      </c>
      <c r="E93" s="187"/>
      <c r="F93" s="187" t="str">
        <f>VLOOKUP($B93,'Alcance Cimentaciones'!$B$5:$G$256,4,FALSE)</f>
        <v>Und</v>
      </c>
      <c r="G93" s="187">
        <v>0.06</v>
      </c>
      <c r="H93" s="188">
        <f>VLOOKUP($B93,'Alcance Cimentaciones'!$B$5:$G$256,6,FALSE)</f>
        <v>597250360</v>
      </c>
      <c r="I93" s="188">
        <f>+H93*G93</f>
        <v>35835021.600000001</v>
      </c>
      <c r="J93" s="189">
        <f>+I93*1.38</f>
        <v>49452329.807999998</v>
      </c>
      <c r="K93" s="335">
        <f>SUM(N93:BV93)</f>
        <v>0</v>
      </c>
      <c r="L93" s="331"/>
      <c r="M93" s="331"/>
    </row>
    <row r="94" spans="2:13" s="159" customFormat="1" ht="31.5" x14ac:dyDescent="0.25">
      <c r="B94" s="165"/>
      <c r="C94" s="182" t="s">
        <v>781</v>
      </c>
      <c r="D94" s="183" t="s">
        <v>782</v>
      </c>
      <c r="E94" s="184" t="s">
        <v>8</v>
      </c>
      <c r="F94" s="184">
        <v>0</v>
      </c>
      <c r="G94" s="184"/>
      <c r="H94" s="184"/>
      <c r="I94" s="184"/>
      <c r="J94" s="186">
        <f>SUM(J95)</f>
        <v>140114934.456</v>
      </c>
      <c r="K94" s="330"/>
      <c r="L94" s="330"/>
      <c r="M94" s="330"/>
    </row>
    <row r="95" spans="2:13" x14ac:dyDescent="0.25">
      <c r="B95" s="165" t="s">
        <v>302</v>
      </c>
      <c r="C95" s="190"/>
      <c r="D95" s="145" t="str">
        <f>VLOOKUP(B95,'Alcance Cimentaciones'!$B$5:$G$256,3,FALSE)</f>
        <v>RECALCE DE CIMENTACIONES AEROGENERADORES EXISTENTES</v>
      </c>
      <c r="E95" s="187"/>
      <c r="F95" s="187" t="str">
        <f>VLOOKUP($B95,'Alcance Cimentaciones'!$B$5:$G$256,4,FALSE)</f>
        <v>Und</v>
      </c>
      <c r="G95" s="187">
        <v>0.17</v>
      </c>
      <c r="H95" s="188">
        <f>VLOOKUP($B95,'Alcance Cimentaciones'!$B$5:$G$256,6,FALSE)</f>
        <v>597250360</v>
      </c>
      <c r="I95" s="188">
        <f>+H95*G95</f>
        <v>101532561.2</v>
      </c>
      <c r="J95" s="189">
        <f>+I95*1.38</f>
        <v>140114934.456</v>
      </c>
      <c r="K95" s="335">
        <f>SUM(N95:BV95)</f>
        <v>0</v>
      </c>
      <c r="L95" s="331"/>
      <c r="M95" s="331"/>
    </row>
    <row r="96" spans="2:13" s="159" customFormat="1" ht="31.5" x14ac:dyDescent="0.25">
      <c r="B96" s="165"/>
      <c r="C96" s="182" t="s">
        <v>783</v>
      </c>
      <c r="D96" s="191" t="s">
        <v>2093</v>
      </c>
      <c r="E96" s="184"/>
      <c r="F96" s="184"/>
      <c r="G96" s="184"/>
      <c r="H96" s="192"/>
      <c r="I96" s="192"/>
      <c r="J96" s="193">
        <f>SUM(J97:J104)</f>
        <v>52335715.768702812</v>
      </c>
      <c r="K96" s="332"/>
      <c r="L96" s="332"/>
      <c r="M96" s="332"/>
    </row>
    <row r="97" spans="2:13" s="159" customFormat="1" ht="31.5" x14ac:dyDescent="0.25">
      <c r="B97" s="165" t="s">
        <v>532</v>
      </c>
      <c r="C97" s="182"/>
      <c r="D97" s="145" t="str">
        <f>VLOOKUP(B97,'Alcance Cimentaciones'!$B$5:$G$256,3,FALSE)</f>
        <v>ARQUETA EN HORMIGON PARA MEDIA TENSION - EMPALMES (500 MT)</v>
      </c>
      <c r="E97" s="187"/>
      <c r="F97" s="187" t="str">
        <f>VLOOKUP($B97,'Alcance Cimentaciones'!$B$5:$G$256,4,FALSE)</f>
        <v>Und</v>
      </c>
      <c r="G97" s="187">
        <f>VLOOKUP($B97,'Alcance Cimentaciones'!$B$5:$G$256,5,FALSE)/41</f>
        <v>1</v>
      </c>
      <c r="H97" s="188">
        <f>VLOOKUP($B97,'Alcance Cimentaciones'!$B$5:$G$256,6,FALSE)</f>
        <v>12275310.999985719</v>
      </c>
      <c r="I97" s="188">
        <f t="shared" ref="I97:I104" si="74">+H97*G97</f>
        <v>12275310.999985719</v>
      </c>
      <c r="J97" s="189">
        <f t="shared" ref="J97:J104" si="75">+I97*1.38</f>
        <v>16939929.179980289</v>
      </c>
      <c r="K97" s="335">
        <f t="shared" ref="K97:K104" si="76">SUM(N97:BV97)</f>
        <v>0</v>
      </c>
      <c r="L97" s="331"/>
      <c r="M97" s="331"/>
    </row>
    <row r="98" spans="2:13" s="159" customFormat="1" x14ac:dyDescent="0.25">
      <c r="B98" s="165" t="s">
        <v>535</v>
      </c>
      <c r="C98" s="182"/>
      <c r="D98" s="145" t="str">
        <f>VLOOKUP(B98,'Alcance Cimentaciones'!$B$5:$G$256,3,FALSE)</f>
        <v>ARQUETA EN POLIPROPILENO</v>
      </c>
      <c r="E98" s="187"/>
      <c r="F98" s="187" t="str">
        <f>VLOOKUP($B98,'Alcance Cimentaciones'!$B$5:$G$256,4,FALSE)</f>
        <v>Und</v>
      </c>
      <c r="G98" s="187">
        <f>VLOOKUP($B98,'Alcance Cimentaciones'!$B$5:$G$256,5,FALSE)/41</f>
        <v>1</v>
      </c>
      <c r="H98" s="188">
        <f>VLOOKUP($B98,'Alcance Cimentaciones'!$B$5:$G$256,6,FALSE)</f>
        <v>6068599.9996856553</v>
      </c>
      <c r="I98" s="188">
        <f t="shared" si="74"/>
        <v>6068599.9996856553</v>
      </c>
      <c r="J98" s="189">
        <f t="shared" si="75"/>
        <v>8374667.9995662039</v>
      </c>
      <c r="K98" s="335">
        <f t="shared" si="76"/>
        <v>0</v>
      </c>
      <c r="L98" s="331"/>
      <c r="M98" s="331"/>
    </row>
    <row r="99" spans="2:13" s="159" customFormat="1" x14ac:dyDescent="0.25">
      <c r="B99" s="165" t="s">
        <v>562</v>
      </c>
      <c r="C99" s="182"/>
      <c r="D99" s="145" t="str">
        <f>VLOOKUP(B99,'Alcance Cimentaciones'!$B$5:$G$256,3,FALSE)</f>
        <v>SUMINISTRO E INSTALACIÓN DE PLATINA</v>
      </c>
      <c r="E99" s="187"/>
      <c r="F99" s="187" t="str">
        <f>VLOOKUP($B99,'Alcance Cimentaciones'!$B$5:$G$256,4,FALSE)</f>
        <v>Und</v>
      </c>
      <c r="G99" s="187">
        <f>VLOOKUP($B99,'Alcance Cimentaciones'!$B$5:$G$256,5,FALSE)/41</f>
        <v>1</v>
      </c>
      <c r="H99" s="188">
        <f>VLOOKUP($B99,'Alcance Cimentaciones'!$B$5:$G$256,6,FALSE)</f>
        <v>361570</v>
      </c>
      <c r="I99" s="188">
        <f t="shared" si="74"/>
        <v>361570</v>
      </c>
      <c r="J99" s="189">
        <f t="shared" si="75"/>
        <v>498966.6</v>
      </c>
      <c r="K99" s="335">
        <f t="shared" si="76"/>
        <v>0</v>
      </c>
      <c r="L99" s="331"/>
      <c r="M99" s="331"/>
    </row>
    <row r="100" spans="2:13" s="159" customFormat="1" x14ac:dyDescent="0.25">
      <c r="B100" s="165" t="s">
        <v>565</v>
      </c>
      <c r="C100" s="182"/>
      <c r="D100" s="145" t="str">
        <f>VLOOKUP(B100,'Alcance Cimentaciones'!$B$5:$G$256,3,FALSE)</f>
        <v>SUMINISTRO E INSTALACIÓN DE VARILLA</v>
      </c>
      <c r="E100" s="187"/>
      <c r="F100" s="187" t="str">
        <f>VLOOKUP($B100,'Alcance Cimentaciones'!$B$5:$G$256,4,FALSE)</f>
        <v>Und</v>
      </c>
      <c r="G100" s="187">
        <f>VLOOKUP($B100,'Alcance Cimentaciones'!$B$5:$G$256,5,FALSE)/41</f>
        <v>1</v>
      </c>
      <c r="H100" s="188">
        <f>VLOOKUP($B100,'Alcance Cimentaciones'!$B$5:$G$256,6,FALSE)</f>
        <v>398933</v>
      </c>
      <c r="I100" s="188">
        <f t="shared" si="74"/>
        <v>398933</v>
      </c>
      <c r="J100" s="189">
        <f t="shared" si="75"/>
        <v>550527.53999999992</v>
      </c>
      <c r="K100" s="335">
        <f t="shared" si="76"/>
        <v>0</v>
      </c>
      <c r="L100" s="331"/>
      <c r="M100" s="331"/>
    </row>
    <row r="101" spans="2:13" s="159" customFormat="1" ht="31.5" x14ac:dyDescent="0.25">
      <c r="B101" s="165" t="s">
        <v>569</v>
      </c>
      <c r="C101" s="182"/>
      <c r="D101" s="145" t="str">
        <f>VLOOKUP(B101,'Alcance Cimentaciones'!$B$5:$G$256,3,FALSE)</f>
        <v>SUMINISTRO E INSTALACIÓN DE ARQUETA PARA INSPECCIÓN DE PICAS EN PUESTA A TIERRA SIN FONDO</v>
      </c>
      <c r="E101" s="187"/>
      <c r="F101" s="187" t="str">
        <f>VLOOKUP($B101,'Alcance Cimentaciones'!$B$5:$G$256,4,FALSE)</f>
        <v>Und</v>
      </c>
      <c r="G101" s="187">
        <f>VLOOKUP($B101,'Alcance Cimentaciones'!$B$5:$G$256,5,FALSE)/42</f>
        <v>1</v>
      </c>
      <c r="H101" s="188">
        <f>VLOOKUP($B101,'Alcance Cimentaciones'!$B$5:$G$256,6,FALSE)</f>
        <v>14275700</v>
      </c>
      <c r="I101" s="188">
        <f t="shared" si="74"/>
        <v>14275700</v>
      </c>
      <c r="J101" s="189">
        <f t="shared" si="75"/>
        <v>19700466</v>
      </c>
      <c r="K101" s="335">
        <f t="shared" si="76"/>
        <v>0</v>
      </c>
      <c r="L101" s="331"/>
      <c r="M101" s="331"/>
    </row>
    <row r="102" spans="2:13" s="159" customFormat="1" x14ac:dyDescent="0.25">
      <c r="B102" s="165" t="s">
        <v>571</v>
      </c>
      <c r="C102" s="182"/>
      <c r="D102" s="145" t="str">
        <f>VLOOKUP(B102,'Alcance Cimentaciones'!$B$5:$G$256,3,FALSE)</f>
        <v>SUMINISTRO E INSTALACIÓN DE SOLDADURA EXOTERMICA</v>
      </c>
      <c r="E102" s="187"/>
      <c r="F102" s="187" t="str">
        <f>VLOOKUP($B102,'Alcance Cimentaciones'!$B$5:$G$256,4,FALSE)</f>
        <v>Und</v>
      </c>
      <c r="G102" s="187">
        <f>VLOOKUP($B102,'Alcance Cimentaciones'!$B$5:$G$256,5,FALSE)/41</f>
        <v>2.8000000000000003</v>
      </c>
      <c r="H102" s="188">
        <f>VLOOKUP($B102,'Alcance Cimentaciones'!$B$5:$G$256,6,FALSE)</f>
        <v>185231</v>
      </c>
      <c r="I102" s="188">
        <f t="shared" si="74"/>
        <v>518646.80000000005</v>
      </c>
      <c r="J102" s="189">
        <f t="shared" si="75"/>
        <v>715732.58400000003</v>
      </c>
      <c r="K102" s="335">
        <f t="shared" si="76"/>
        <v>0</v>
      </c>
      <c r="L102" s="331"/>
      <c r="M102" s="331"/>
    </row>
    <row r="103" spans="2:13" s="159" customFormat="1" ht="31.5" x14ac:dyDescent="0.25">
      <c r="B103" s="165" t="s">
        <v>575</v>
      </c>
      <c r="C103" s="182"/>
      <c r="D103" s="145" t="str">
        <f>VLOOKUP(B103,'Alcance Cimentaciones'!$B$5:$G$256,3,FALSE)</f>
        <v>SUMINISTRO E INSTALACIÓN DE GRAPA DE ALEACIÓN RICA EN COBRE (LATÓN) MODELO KZ</v>
      </c>
      <c r="E103" s="187"/>
      <c r="F103" s="187" t="str">
        <f>VLOOKUP($B103,'Alcance Cimentaciones'!$B$5:$G$256,4,FALSE)</f>
        <v>Und</v>
      </c>
      <c r="G103" s="187">
        <f>VLOOKUP($B103,'Alcance Cimentaciones'!$B$5:$G$256,5,FALSE)/42</f>
        <v>1</v>
      </c>
      <c r="H103" s="188">
        <f>VLOOKUP($B103,'Alcance Cimentaciones'!$B$5:$G$256,6,FALSE)</f>
        <v>292083</v>
      </c>
      <c r="I103" s="188">
        <f t="shared" si="74"/>
        <v>292083</v>
      </c>
      <c r="J103" s="189">
        <f t="shared" si="75"/>
        <v>403074.54</v>
      </c>
      <c r="K103" s="335">
        <f t="shared" si="76"/>
        <v>0</v>
      </c>
      <c r="L103" s="331"/>
      <c r="M103" s="331"/>
    </row>
    <row r="104" spans="2:13" s="159" customFormat="1" ht="31.5" x14ac:dyDescent="0.25">
      <c r="B104" s="165" t="s">
        <v>557</v>
      </c>
      <c r="C104" s="182"/>
      <c r="D104" s="145" t="str">
        <f>VLOOKUP(B104,'Alcance Cimentaciones'!$B$5:$G$256,3,FALSE)</f>
        <v xml:space="preserve">INSTALACIÓN DE CABLE DE COBRE TRENZADO DESNUDO DE 50 mm2 </v>
      </c>
      <c r="E104" s="187"/>
      <c r="F104" s="187" t="str">
        <f>VLOOKUP($B104,'Alcance Cimentaciones'!$B$5:$G$256,4,FALSE)</f>
        <v>ML</v>
      </c>
      <c r="G104" s="194">
        <f>VLOOKUP($B104,'Alcance Cimentaciones'!$B$5:$G$256,5,FALSE)/41</f>
        <v>113.1390243902439</v>
      </c>
      <c r="H104" s="188">
        <f>VLOOKUP($B104,'Alcance Cimentaciones'!$B$5:$G$256,6,FALSE)</f>
        <v>33000.000989065411</v>
      </c>
      <c r="I104" s="188">
        <f t="shared" si="74"/>
        <v>3733587.9167799447</v>
      </c>
      <c r="J104" s="189">
        <f t="shared" si="75"/>
        <v>5152351.3251563236</v>
      </c>
      <c r="K104" s="335">
        <f t="shared" si="76"/>
        <v>0</v>
      </c>
      <c r="L104" s="331"/>
      <c r="M104" s="331"/>
    </row>
    <row r="105" spans="2:13" s="159" customFormat="1" ht="31.5" x14ac:dyDescent="0.25">
      <c r="B105" s="165"/>
      <c r="C105" s="182" t="s">
        <v>2041</v>
      </c>
      <c r="D105" s="183" t="s">
        <v>784</v>
      </c>
      <c r="E105" s="184" t="s">
        <v>19</v>
      </c>
      <c r="F105" s="184">
        <v>0</v>
      </c>
      <c r="G105" s="184"/>
      <c r="H105" s="184"/>
      <c r="I105" s="184"/>
      <c r="J105" s="186">
        <f>SUM(J106)</f>
        <v>46410609.014634147</v>
      </c>
      <c r="K105" s="330"/>
      <c r="L105" s="330"/>
      <c r="M105" s="330"/>
    </row>
    <row r="106" spans="2:13" ht="31.5" x14ac:dyDescent="0.25">
      <c r="B106" s="165" t="s">
        <v>280</v>
      </c>
      <c r="C106" s="190"/>
      <c r="D106" s="145" t="str">
        <f>VLOOKUP(B106,'Alcance Cimentaciones'!$B$5:$G$256,3,FALSE)</f>
        <v>GROUT Y  MORTERO AUTOCOMPACTANTE DE ALTA RESISTENCIA C80/95 (EN206-1)</v>
      </c>
      <c r="E106" s="187"/>
      <c r="F106" s="187" t="str">
        <f>VLOOKUP($B106,'Alcance Cimentaciones'!$B$5:$G$256,4,FALSE)</f>
        <v>lt</v>
      </c>
      <c r="G106" s="194">
        <f>VLOOKUP($B106,'Alcance Cimentaciones'!$B$5:$G$256,5,FALSE)/41</f>
        <v>530.73170731707319</v>
      </c>
      <c r="H106" s="188">
        <f>VLOOKUP($B106,'Alcance Cimentaciones'!$B$5:$G$256,6,FALSE)</f>
        <v>63367</v>
      </c>
      <c r="I106" s="188">
        <f>+H106*G106</f>
        <v>33630876.097560979</v>
      </c>
      <c r="J106" s="189">
        <f>+I106*1.38</f>
        <v>46410609.014634147</v>
      </c>
      <c r="K106" s="335">
        <f>SUM(N106:BV106)</f>
        <v>0</v>
      </c>
      <c r="L106" s="331"/>
      <c r="M106" s="331"/>
    </row>
    <row r="107" spans="2:13" s="159" customFormat="1" x14ac:dyDescent="0.25">
      <c r="B107" s="165"/>
      <c r="C107" s="175" t="s">
        <v>785</v>
      </c>
      <c r="D107" s="139" t="s">
        <v>786</v>
      </c>
      <c r="E107" s="176" t="s">
        <v>770</v>
      </c>
      <c r="F107" s="176">
        <v>0</v>
      </c>
      <c r="G107" s="176"/>
      <c r="H107" s="176"/>
      <c r="I107" s="176"/>
      <c r="J107" s="177"/>
      <c r="K107" s="327"/>
      <c r="L107" s="327"/>
      <c r="M107" s="327"/>
    </row>
    <row r="108" spans="2:13" s="159" customFormat="1" x14ac:dyDescent="0.25">
      <c r="B108" s="165"/>
      <c r="C108" s="182" t="s">
        <v>787</v>
      </c>
      <c r="D108" s="183" t="s">
        <v>788</v>
      </c>
      <c r="E108" s="184" t="s">
        <v>8</v>
      </c>
      <c r="F108" s="184">
        <v>0</v>
      </c>
      <c r="G108" s="184"/>
      <c r="H108" s="184"/>
      <c r="I108" s="184"/>
      <c r="J108" s="186">
        <f>SUM(J109)</f>
        <v>90662604.648000002</v>
      </c>
      <c r="K108" s="330"/>
      <c r="L108" s="330"/>
      <c r="M108" s="330"/>
    </row>
    <row r="109" spans="2:13" x14ac:dyDescent="0.25">
      <c r="B109" s="165" t="s">
        <v>302</v>
      </c>
      <c r="C109" s="190"/>
      <c r="D109" s="145" t="str">
        <f>VLOOKUP(B109,'Alcance Cimentaciones'!$B$5:$G$256,3,FALSE)</f>
        <v>RECALCE DE CIMENTACIONES AEROGENERADORES EXISTENTES</v>
      </c>
      <c r="E109" s="187"/>
      <c r="F109" s="187" t="str">
        <f>VLOOKUP($B109,'Alcance Cimentaciones'!$B$5:$G$256,4,FALSE)</f>
        <v>Und</v>
      </c>
      <c r="G109" s="187">
        <v>0.11</v>
      </c>
      <c r="H109" s="188">
        <f>VLOOKUP($B109,'Alcance Cimentaciones'!$B$5:$G$256,6,FALSE)</f>
        <v>597250360</v>
      </c>
      <c r="I109" s="188">
        <f>+H109*G109</f>
        <v>65697539.600000001</v>
      </c>
      <c r="J109" s="189">
        <f>+I109*1.38</f>
        <v>90662604.648000002</v>
      </c>
      <c r="K109" s="335">
        <f>SUM(N109:BV109)</f>
        <v>0</v>
      </c>
      <c r="L109" s="331"/>
      <c r="M109" s="331"/>
    </row>
    <row r="110" spans="2:13" s="159" customFormat="1" x14ac:dyDescent="0.25">
      <c r="B110" s="165"/>
      <c r="C110" s="182" t="s">
        <v>789</v>
      </c>
      <c r="D110" s="183" t="s">
        <v>790</v>
      </c>
      <c r="E110" s="184" t="s">
        <v>7</v>
      </c>
      <c r="F110" s="184">
        <v>0</v>
      </c>
      <c r="G110" s="184"/>
      <c r="H110" s="184"/>
      <c r="I110" s="184"/>
      <c r="J110" s="186">
        <f>SUM(J111)</f>
        <v>230777539.104</v>
      </c>
      <c r="K110" s="330"/>
      <c r="L110" s="330"/>
      <c r="M110" s="330"/>
    </row>
    <row r="111" spans="2:13" x14ac:dyDescent="0.25">
      <c r="B111" s="165" t="s">
        <v>302</v>
      </c>
      <c r="C111" s="190"/>
      <c r="D111" s="145" t="str">
        <f>VLOOKUP(B111,'Alcance Cimentaciones'!$B$5:$G$256,3,FALSE)</f>
        <v>RECALCE DE CIMENTACIONES AEROGENERADORES EXISTENTES</v>
      </c>
      <c r="E111" s="187"/>
      <c r="F111" s="187" t="str">
        <f>VLOOKUP($B111,'Alcance Cimentaciones'!$B$5:$G$256,4,FALSE)</f>
        <v>Und</v>
      </c>
      <c r="G111" s="187">
        <v>0.28000000000000003</v>
      </c>
      <c r="H111" s="188">
        <f>VLOOKUP($B111,'Alcance Cimentaciones'!$B$5:$G$256,6,FALSE)</f>
        <v>597250360</v>
      </c>
      <c r="I111" s="188">
        <f>+H111*G111</f>
        <v>167230100.80000001</v>
      </c>
      <c r="J111" s="189">
        <f>+I111*1.38</f>
        <v>230777539.104</v>
      </c>
      <c r="K111" s="335">
        <f>SUM(N111:BV111)</f>
        <v>0</v>
      </c>
      <c r="L111" s="331"/>
      <c r="M111" s="331"/>
    </row>
    <row r="112" spans="2:13" s="159" customFormat="1" x14ac:dyDescent="0.25">
      <c r="B112" s="165"/>
      <c r="C112" s="182" t="s">
        <v>791</v>
      </c>
      <c r="D112" s="183" t="s">
        <v>792</v>
      </c>
      <c r="E112" s="184" t="s">
        <v>7</v>
      </c>
      <c r="F112" s="184">
        <v>0</v>
      </c>
      <c r="G112" s="184"/>
      <c r="H112" s="184"/>
      <c r="I112" s="184"/>
      <c r="J112" s="186">
        <f>SUM(J113)</f>
        <v>82420549.679999992</v>
      </c>
      <c r="K112" s="330"/>
      <c r="L112" s="330"/>
      <c r="M112" s="330"/>
    </row>
    <row r="113" spans="2:13" x14ac:dyDescent="0.25">
      <c r="B113" s="165" t="s">
        <v>302</v>
      </c>
      <c r="C113" s="190"/>
      <c r="D113" s="145" t="str">
        <f>VLOOKUP(B113,'Alcance Cimentaciones'!$B$5:$G$256,3,FALSE)</f>
        <v>RECALCE DE CIMENTACIONES AEROGENERADORES EXISTENTES</v>
      </c>
      <c r="E113" s="187"/>
      <c r="F113" s="187" t="str">
        <f>VLOOKUP($B113,'Alcance Cimentaciones'!$B$5:$G$256,4,FALSE)</f>
        <v>Und</v>
      </c>
      <c r="G113" s="187">
        <v>0.1</v>
      </c>
      <c r="H113" s="188">
        <f>VLOOKUP($B113,'Alcance Cimentaciones'!$B$5:$G$256,6,FALSE)</f>
        <v>597250360</v>
      </c>
      <c r="I113" s="188">
        <f>+H113*G113</f>
        <v>59725036</v>
      </c>
      <c r="J113" s="189">
        <f>+I113*1.38</f>
        <v>82420549.679999992</v>
      </c>
      <c r="K113" s="335">
        <f>SUM(N113:BV113)</f>
        <v>0</v>
      </c>
      <c r="L113" s="331"/>
      <c r="M113" s="331"/>
    </row>
    <row r="114" spans="2:13" s="159" customFormat="1" x14ac:dyDescent="0.25">
      <c r="B114" s="165"/>
      <c r="C114" s="182" t="s">
        <v>793</v>
      </c>
      <c r="D114" s="183" t="s">
        <v>794</v>
      </c>
      <c r="E114" s="184" t="s">
        <v>7</v>
      </c>
      <c r="F114" s="184">
        <v>0</v>
      </c>
      <c r="G114" s="184"/>
      <c r="H114" s="184"/>
      <c r="I114" s="184"/>
      <c r="J114" s="186">
        <f>SUM(J115)</f>
        <v>230777539.104</v>
      </c>
      <c r="K114" s="330"/>
      <c r="L114" s="330"/>
      <c r="M114" s="330"/>
    </row>
    <row r="115" spans="2:13" x14ac:dyDescent="0.25">
      <c r="B115" s="165" t="s">
        <v>302</v>
      </c>
      <c r="C115" s="190"/>
      <c r="D115" s="145" t="str">
        <f>VLOOKUP(B115,'Alcance Cimentaciones'!$B$5:$G$256,3,FALSE)</f>
        <v>RECALCE DE CIMENTACIONES AEROGENERADORES EXISTENTES</v>
      </c>
      <c r="E115" s="187"/>
      <c r="F115" s="187" t="str">
        <f>VLOOKUP($B115,'Alcance Cimentaciones'!$B$5:$G$256,4,FALSE)</f>
        <v>Und</v>
      </c>
      <c r="G115" s="187">
        <v>0.28000000000000003</v>
      </c>
      <c r="H115" s="188">
        <f>VLOOKUP($B115,'Alcance Cimentaciones'!$B$5:$G$256,6,FALSE)</f>
        <v>597250360</v>
      </c>
      <c r="I115" s="188">
        <f>+H115*G115</f>
        <v>167230100.80000001</v>
      </c>
      <c r="J115" s="189">
        <f>+I115*1.38</f>
        <v>230777539.104</v>
      </c>
      <c r="K115" s="335">
        <f>SUM(N115:BV115)</f>
        <v>0</v>
      </c>
      <c r="L115" s="331"/>
      <c r="M115" s="331"/>
    </row>
    <row r="116" spans="2:13" s="159" customFormat="1" x14ac:dyDescent="0.25">
      <c r="B116" s="165"/>
      <c r="C116" s="182" t="s">
        <v>795</v>
      </c>
      <c r="D116" s="183" t="s">
        <v>796</v>
      </c>
      <c r="E116" s="184" t="s">
        <v>8</v>
      </c>
      <c r="F116" s="184">
        <v>0</v>
      </c>
      <c r="G116" s="184"/>
      <c r="H116" s="184"/>
      <c r="I116" s="184"/>
      <c r="J116" s="186">
        <f>SUM(J117)</f>
        <v>49452329.807999998</v>
      </c>
      <c r="K116" s="330"/>
      <c r="L116" s="330"/>
      <c r="M116" s="330"/>
    </row>
    <row r="117" spans="2:13" x14ac:dyDescent="0.25">
      <c r="B117" s="165" t="s">
        <v>302</v>
      </c>
      <c r="C117" s="190"/>
      <c r="D117" s="145" t="str">
        <f>VLOOKUP(B117,'Alcance Cimentaciones'!$B$5:$G$256,3,FALSE)</f>
        <v>RECALCE DE CIMENTACIONES AEROGENERADORES EXISTENTES</v>
      </c>
      <c r="E117" s="187"/>
      <c r="F117" s="187" t="str">
        <f>VLOOKUP($B117,'Alcance Cimentaciones'!$B$5:$G$256,4,FALSE)</f>
        <v>Und</v>
      </c>
      <c r="G117" s="187">
        <v>0.06</v>
      </c>
      <c r="H117" s="188">
        <f>VLOOKUP($B117,'Alcance Cimentaciones'!$B$5:$G$256,6,FALSE)</f>
        <v>597250360</v>
      </c>
      <c r="I117" s="188">
        <f>+H117*G117</f>
        <v>35835021.600000001</v>
      </c>
      <c r="J117" s="189">
        <f>+I117*1.38</f>
        <v>49452329.807999998</v>
      </c>
      <c r="K117" s="335">
        <f>SUM(N117:BV117)</f>
        <v>0</v>
      </c>
      <c r="L117" s="331"/>
      <c r="M117" s="331"/>
    </row>
    <row r="118" spans="2:13" s="159" customFormat="1" ht="31.5" x14ac:dyDescent="0.25">
      <c r="B118" s="165"/>
      <c r="C118" s="182" t="s">
        <v>797</v>
      </c>
      <c r="D118" s="183" t="s">
        <v>798</v>
      </c>
      <c r="E118" s="184" t="s">
        <v>8</v>
      </c>
      <c r="F118" s="184">
        <v>0</v>
      </c>
      <c r="G118" s="184"/>
      <c r="H118" s="184"/>
      <c r="I118" s="184"/>
      <c r="J118" s="186">
        <f>SUM(J119)</f>
        <v>140114934.456</v>
      </c>
      <c r="K118" s="330"/>
      <c r="L118" s="330"/>
      <c r="M118" s="330"/>
    </row>
    <row r="119" spans="2:13" x14ac:dyDescent="0.25">
      <c r="B119" s="165" t="s">
        <v>302</v>
      </c>
      <c r="C119" s="190"/>
      <c r="D119" s="145" t="str">
        <f>VLOOKUP(B119,'Alcance Cimentaciones'!$B$5:$G$256,3,FALSE)</f>
        <v>RECALCE DE CIMENTACIONES AEROGENERADORES EXISTENTES</v>
      </c>
      <c r="E119" s="187"/>
      <c r="F119" s="187" t="str">
        <f>VLOOKUP($B119,'Alcance Cimentaciones'!$B$5:$G$256,4,FALSE)</f>
        <v>Und</v>
      </c>
      <c r="G119" s="187">
        <v>0.17</v>
      </c>
      <c r="H119" s="188">
        <f>VLOOKUP($B119,'Alcance Cimentaciones'!$B$5:$G$256,6,FALSE)</f>
        <v>597250360</v>
      </c>
      <c r="I119" s="188">
        <f>+H119*G119</f>
        <v>101532561.2</v>
      </c>
      <c r="J119" s="189">
        <f>+I119*1.38</f>
        <v>140114934.456</v>
      </c>
      <c r="K119" s="335">
        <f>SUM(N119:BV119)</f>
        <v>0</v>
      </c>
      <c r="L119" s="331"/>
      <c r="M119" s="331"/>
    </row>
    <row r="120" spans="2:13" s="159" customFormat="1" ht="31.5" x14ac:dyDescent="0.25">
      <c r="B120" s="165"/>
      <c r="C120" s="182" t="s">
        <v>799</v>
      </c>
      <c r="D120" s="191" t="s">
        <v>2093</v>
      </c>
      <c r="E120" s="184"/>
      <c r="F120" s="184"/>
      <c r="G120" s="184"/>
      <c r="H120" s="192"/>
      <c r="I120" s="192"/>
      <c r="J120" s="193">
        <f>SUM(J121:J128)</f>
        <v>52335715.768702812</v>
      </c>
      <c r="K120" s="332"/>
      <c r="L120" s="332"/>
      <c r="M120" s="332"/>
    </row>
    <row r="121" spans="2:13" s="159" customFormat="1" ht="31.5" x14ac:dyDescent="0.25">
      <c r="B121" s="165" t="s">
        <v>532</v>
      </c>
      <c r="C121" s="182"/>
      <c r="D121" s="145" t="str">
        <f>VLOOKUP(B121,'Alcance Cimentaciones'!$B$5:$G$256,3,FALSE)</f>
        <v>ARQUETA EN HORMIGON PARA MEDIA TENSION - EMPALMES (500 MT)</v>
      </c>
      <c r="E121" s="187"/>
      <c r="F121" s="187" t="str">
        <f>VLOOKUP($B121,'Alcance Cimentaciones'!$B$5:$G$256,4,FALSE)</f>
        <v>Und</v>
      </c>
      <c r="G121" s="187">
        <f>VLOOKUP($B121,'Alcance Cimentaciones'!$B$5:$G$256,5,FALSE)/41</f>
        <v>1</v>
      </c>
      <c r="H121" s="188">
        <f>VLOOKUP($B121,'Alcance Cimentaciones'!$B$5:$G$256,6,FALSE)</f>
        <v>12275310.999985719</v>
      </c>
      <c r="I121" s="188">
        <f t="shared" ref="I121:I128" si="77">+H121*G121</f>
        <v>12275310.999985719</v>
      </c>
      <c r="J121" s="189">
        <f t="shared" ref="J121:J128" si="78">+I121*1.38</f>
        <v>16939929.179980289</v>
      </c>
      <c r="K121" s="335">
        <f t="shared" ref="K121:K128" si="79">SUM(N121:BV121)</f>
        <v>0</v>
      </c>
      <c r="L121" s="331"/>
      <c r="M121" s="331"/>
    </row>
    <row r="122" spans="2:13" s="159" customFormat="1" x14ac:dyDescent="0.25">
      <c r="B122" s="165" t="s">
        <v>535</v>
      </c>
      <c r="C122" s="182"/>
      <c r="D122" s="145" t="str">
        <f>VLOOKUP(B122,'Alcance Cimentaciones'!$B$5:$G$256,3,FALSE)</f>
        <v>ARQUETA EN POLIPROPILENO</v>
      </c>
      <c r="E122" s="187"/>
      <c r="F122" s="187" t="str">
        <f>VLOOKUP($B122,'Alcance Cimentaciones'!$B$5:$G$256,4,FALSE)</f>
        <v>Und</v>
      </c>
      <c r="G122" s="187">
        <f>VLOOKUP($B122,'Alcance Cimentaciones'!$B$5:$G$256,5,FALSE)/41</f>
        <v>1</v>
      </c>
      <c r="H122" s="188">
        <f>VLOOKUP($B122,'Alcance Cimentaciones'!$B$5:$G$256,6,FALSE)</f>
        <v>6068599.9996856553</v>
      </c>
      <c r="I122" s="188">
        <f t="shared" si="77"/>
        <v>6068599.9996856553</v>
      </c>
      <c r="J122" s="189">
        <f t="shared" si="78"/>
        <v>8374667.9995662039</v>
      </c>
      <c r="K122" s="335">
        <f t="shared" si="79"/>
        <v>0</v>
      </c>
      <c r="L122" s="331"/>
      <c r="M122" s="331"/>
    </row>
    <row r="123" spans="2:13" s="159" customFormat="1" x14ac:dyDescent="0.25">
      <c r="B123" s="165" t="s">
        <v>562</v>
      </c>
      <c r="C123" s="182"/>
      <c r="D123" s="145" t="str">
        <f>VLOOKUP(B123,'Alcance Cimentaciones'!$B$5:$G$256,3,FALSE)</f>
        <v>SUMINISTRO E INSTALACIÓN DE PLATINA</v>
      </c>
      <c r="E123" s="187"/>
      <c r="F123" s="187" t="str">
        <f>VLOOKUP($B123,'Alcance Cimentaciones'!$B$5:$G$256,4,FALSE)</f>
        <v>Und</v>
      </c>
      <c r="G123" s="187">
        <f>VLOOKUP($B123,'Alcance Cimentaciones'!$B$5:$G$256,5,FALSE)/41</f>
        <v>1</v>
      </c>
      <c r="H123" s="188">
        <f>VLOOKUP($B123,'Alcance Cimentaciones'!$B$5:$G$256,6,FALSE)</f>
        <v>361570</v>
      </c>
      <c r="I123" s="188">
        <f t="shared" si="77"/>
        <v>361570</v>
      </c>
      <c r="J123" s="189">
        <f t="shared" si="78"/>
        <v>498966.6</v>
      </c>
      <c r="K123" s="335">
        <f t="shared" si="79"/>
        <v>0</v>
      </c>
      <c r="L123" s="331"/>
      <c r="M123" s="331"/>
    </row>
    <row r="124" spans="2:13" s="159" customFormat="1" x14ac:dyDescent="0.25">
      <c r="B124" s="165" t="s">
        <v>565</v>
      </c>
      <c r="C124" s="182"/>
      <c r="D124" s="145" t="str">
        <f>VLOOKUP(B124,'Alcance Cimentaciones'!$B$5:$G$256,3,FALSE)</f>
        <v>SUMINISTRO E INSTALACIÓN DE VARILLA</v>
      </c>
      <c r="E124" s="187"/>
      <c r="F124" s="187" t="str">
        <f>VLOOKUP($B124,'Alcance Cimentaciones'!$B$5:$G$256,4,FALSE)</f>
        <v>Und</v>
      </c>
      <c r="G124" s="187">
        <f>VLOOKUP($B124,'Alcance Cimentaciones'!$B$5:$G$256,5,FALSE)/41</f>
        <v>1</v>
      </c>
      <c r="H124" s="188">
        <f>VLOOKUP($B124,'Alcance Cimentaciones'!$B$5:$G$256,6,FALSE)</f>
        <v>398933</v>
      </c>
      <c r="I124" s="188">
        <f t="shared" si="77"/>
        <v>398933</v>
      </c>
      <c r="J124" s="189">
        <f t="shared" si="78"/>
        <v>550527.53999999992</v>
      </c>
      <c r="K124" s="335">
        <f t="shared" si="79"/>
        <v>0</v>
      </c>
      <c r="L124" s="331"/>
      <c r="M124" s="331"/>
    </row>
    <row r="125" spans="2:13" s="159" customFormat="1" ht="31.5" x14ac:dyDescent="0.25">
      <c r="B125" s="165" t="s">
        <v>569</v>
      </c>
      <c r="C125" s="182"/>
      <c r="D125" s="145" t="str">
        <f>VLOOKUP(B125,'Alcance Cimentaciones'!$B$5:$G$256,3,FALSE)</f>
        <v>SUMINISTRO E INSTALACIÓN DE ARQUETA PARA INSPECCIÓN DE PICAS EN PUESTA A TIERRA SIN FONDO</v>
      </c>
      <c r="E125" s="187"/>
      <c r="F125" s="187" t="str">
        <f>VLOOKUP($B125,'Alcance Cimentaciones'!$B$5:$G$256,4,FALSE)</f>
        <v>Und</v>
      </c>
      <c r="G125" s="187">
        <f>VLOOKUP($B125,'Alcance Cimentaciones'!$B$5:$G$256,5,FALSE)/42</f>
        <v>1</v>
      </c>
      <c r="H125" s="188">
        <f>VLOOKUP($B125,'Alcance Cimentaciones'!$B$5:$G$256,6,FALSE)</f>
        <v>14275700</v>
      </c>
      <c r="I125" s="188">
        <f t="shared" si="77"/>
        <v>14275700</v>
      </c>
      <c r="J125" s="189">
        <f t="shared" si="78"/>
        <v>19700466</v>
      </c>
      <c r="K125" s="335">
        <f t="shared" si="79"/>
        <v>0</v>
      </c>
      <c r="L125" s="331"/>
      <c r="M125" s="331"/>
    </row>
    <row r="126" spans="2:13" s="159" customFormat="1" x14ac:dyDescent="0.25">
      <c r="B126" s="165" t="s">
        <v>571</v>
      </c>
      <c r="C126" s="182"/>
      <c r="D126" s="145" t="str">
        <f>VLOOKUP(B126,'Alcance Cimentaciones'!$B$5:$G$256,3,FALSE)</f>
        <v>SUMINISTRO E INSTALACIÓN DE SOLDADURA EXOTERMICA</v>
      </c>
      <c r="E126" s="187"/>
      <c r="F126" s="187" t="str">
        <f>VLOOKUP($B126,'Alcance Cimentaciones'!$B$5:$G$256,4,FALSE)</f>
        <v>Und</v>
      </c>
      <c r="G126" s="187">
        <f>VLOOKUP($B126,'Alcance Cimentaciones'!$B$5:$G$256,5,FALSE)/41</f>
        <v>2.8000000000000003</v>
      </c>
      <c r="H126" s="188">
        <f>VLOOKUP($B126,'Alcance Cimentaciones'!$B$5:$G$256,6,FALSE)</f>
        <v>185231</v>
      </c>
      <c r="I126" s="188">
        <f t="shared" si="77"/>
        <v>518646.80000000005</v>
      </c>
      <c r="J126" s="189">
        <f t="shared" si="78"/>
        <v>715732.58400000003</v>
      </c>
      <c r="K126" s="335">
        <f t="shared" si="79"/>
        <v>0</v>
      </c>
      <c r="L126" s="331"/>
      <c r="M126" s="331"/>
    </row>
    <row r="127" spans="2:13" s="159" customFormat="1" ht="31.5" x14ac:dyDescent="0.25">
      <c r="B127" s="165" t="s">
        <v>575</v>
      </c>
      <c r="C127" s="182"/>
      <c r="D127" s="145" t="str">
        <f>VLOOKUP(B127,'Alcance Cimentaciones'!$B$5:$G$256,3,FALSE)</f>
        <v>SUMINISTRO E INSTALACIÓN DE GRAPA DE ALEACIÓN RICA EN COBRE (LATÓN) MODELO KZ</v>
      </c>
      <c r="E127" s="187"/>
      <c r="F127" s="187" t="str">
        <f>VLOOKUP($B127,'Alcance Cimentaciones'!$B$5:$G$256,4,FALSE)</f>
        <v>Und</v>
      </c>
      <c r="G127" s="187">
        <f>VLOOKUP($B127,'Alcance Cimentaciones'!$B$5:$G$256,5,FALSE)/42</f>
        <v>1</v>
      </c>
      <c r="H127" s="188">
        <f>VLOOKUP($B127,'Alcance Cimentaciones'!$B$5:$G$256,6,FALSE)</f>
        <v>292083</v>
      </c>
      <c r="I127" s="188">
        <f t="shared" si="77"/>
        <v>292083</v>
      </c>
      <c r="J127" s="189">
        <f t="shared" si="78"/>
        <v>403074.54</v>
      </c>
      <c r="K127" s="335">
        <f t="shared" si="79"/>
        <v>0</v>
      </c>
      <c r="L127" s="331"/>
      <c r="M127" s="331"/>
    </row>
    <row r="128" spans="2:13" s="159" customFormat="1" ht="31.5" x14ac:dyDescent="0.25">
      <c r="B128" s="165" t="s">
        <v>557</v>
      </c>
      <c r="C128" s="182"/>
      <c r="D128" s="145" t="str">
        <f>VLOOKUP(B128,'Alcance Cimentaciones'!$B$5:$G$256,3,FALSE)</f>
        <v xml:space="preserve">INSTALACIÓN DE CABLE DE COBRE TRENZADO DESNUDO DE 50 mm2 </v>
      </c>
      <c r="E128" s="187"/>
      <c r="F128" s="187" t="str">
        <f>VLOOKUP($B128,'Alcance Cimentaciones'!$B$5:$G$256,4,FALSE)</f>
        <v>ML</v>
      </c>
      <c r="G128" s="194">
        <f>VLOOKUP($B128,'Alcance Cimentaciones'!$B$5:$G$256,5,FALSE)/41</f>
        <v>113.1390243902439</v>
      </c>
      <c r="H128" s="188">
        <f>VLOOKUP($B128,'Alcance Cimentaciones'!$B$5:$G$256,6,FALSE)</f>
        <v>33000.000989065411</v>
      </c>
      <c r="I128" s="188">
        <f t="shared" si="77"/>
        <v>3733587.9167799447</v>
      </c>
      <c r="J128" s="189">
        <f t="shared" si="78"/>
        <v>5152351.3251563236</v>
      </c>
      <c r="K128" s="335">
        <f t="shared" si="79"/>
        <v>0</v>
      </c>
      <c r="L128" s="331"/>
      <c r="M128" s="331"/>
    </row>
    <row r="129" spans="2:13" s="159" customFormat="1" ht="31.5" x14ac:dyDescent="0.25">
      <c r="B129" s="165"/>
      <c r="C129" s="182" t="s">
        <v>2043</v>
      </c>
      <c r="D129" s="183" t="s">
        <v>800</v>
      </c>
      <c r="E129" s="184" t="s">
        <v>19</v>
      </c>
      <c r="F129" s="184">
        <v>0</v>
      </c>
      <c r="G129" s="184"/>
      <c r="H129" s="184"/>
      <c r="I129" s="184"/>
      <c r="J129" s="186">
        <f>SUM(J130)</f>
        <v>46410609.014634147</v>
      </c>
      <c r="K129" s="330"/>
      <c r="L129" s="330"/>
      <c r="M129" s="330"/>
    </row>
    <row r="130" spans="2:13" ht="31.5" x14ac:dyDescent="0.25">
      <c r="B130" s="165" t="s">
        <v>280</v>
      </c>
      <c r="C130" s="190"/>
      <c r="D130" s="145" t="str">
        <f>VLOOKUP(B130,'Alcance Cimentaciones'!$B$5:$G$256,3,FALSE)</f>
        <v>GROUT Y  MORTERO AUTOCOMPACTANTE DE ALTA RESISTENCIA C80/95 (EN206-1)</v>
      </c>
      <c r="E130" s="187"/>
      <c r="F130" s="187" t="str">
        <f>VLOOKUP($B130,'Alcance Cimentaciones'!$B$5:$G$256,4,FALSE)</f>
        <v>lt</v>
      </c>
      <c r="G130" s="194">
        <f>VLOOKUP($B130,'Alcance Cimentaciones'!$B$5:$G$256,5,FALSE)/41</f>
        <v>530.73170731707319</v>
      </c>
      <c r="H130" s="188">
        <f>VLOOKUP($B130,'Alcance Cimentaciones'!$B$5:$G$256,6,FALSE)</f>
        <v>63367</v>
      </c>
      <c r="I130" s="188">
        <f>+H130*G130</f>
        <v>33630876.097560979</v>
      </c>
      <c r="J130" s="189">
        <f>+I130*1.38</f>
        <v>46410609.014634147</v>
      </c>
      <c r="K130" s="335">
        <f>SUM(N130:BV130)</f>
        <v>0</v>
      </c>
      <c r="L130" s="331"/>
      <c r="M130" s="331"/>
    </row>
    <row r="131" spans="2:13" s="159" customFormat="1" x14ac:dyDescent="0.25">
      <c r="B131" s="165"/>
      <c r="C131" s="175" t="s">
        <v>801</v>
      </c>
      <c r="D131" s="139" t="s">
        <v>802</v>
      </c>
      <c r="E131" s="176" t="s">
        <v>770</v>
      </c>
      <c r="F131" s="176">
        <v>0</v>
      </c>
      <c r="G131" s="176"/>
      <c r="H131" s="176"/>
      <c r="I131" s="176"/>
      <c r="J131" s="177"/>
      <c r="K131" s="327"/>
      <c r="L131" s="327"/>
      <c r="M131" s="327"/>
    </row>
    <row r="132" spans="2:13" s="159" customFormat="1" x14ac:dyDescent="0.25">
      <c r="B132" s="165"/>
      <c r="C132" s="182" t="s">
        <v>803</v>
      </c>
      <c r="D132" s="183" t="s">
        <v>804</v>
      </c>
      <c r="E132" s="184" t="s">
        <v>8</v>
      </c>
      <c r="F132" s="184">
        <v>0</v>
      </c>
      <c r="G132" s="184"/>
      <c r="H132" s="184"/>
      <c r="I132" s="184"/>
      <c r="J132" s="186">
        <f>SUM(J133)</f>
        <v>90662604.648000002</v>
      </c>
      <c r="K132" s="330"/>
      <c r="L132" s="330"/>
      <c r="M132" s="330"/>
    </row>
    <row r="133" spans="2:13" x14ac:dyDescent="0.25">
      <c r="B133" s="165" t="s">
        <v>302</v>
      </c>
      <c r="C133" s="190"/>
      <c r="D133" s="145" t="str">
        <f>VLOOKUP(B133,'Alcance Cimentaciones'!$B$5:$G$256,3,FALSE)</f>
        <v>RECALCE DE CIMENTACIONES AEROGENERADORES EXISTENTES</v>
      </c>
      <c r="E133" s="187"/>
      <c r="F133" s="187" t="str">
        <f>VLOOKUP($B133,'Alcance Cimentaciones'!$B$5:$G$256,4,FALSE)</f>
        <v>Und</v>
      </c>
      <c r="G133" s="187">
        <v>0.11</v>
      </c>
      <c r="H133" s="188">
        <f>VLOOKUP($B133,'Alcance Cimentaciones'!$B$5:$G$256,6,FALSE)</f>
        <v>597250360</v>
      </c>
      <c r="I133" s="188">
        <f>+H133*G133</f>
        <v>65697539.600000001</v>
      </c>
      <c r="J133" s="189">
        <f>+I133*1.38</f>
        <v>90662604.648000002</v>
      </c>
      <c r="K133" s="335">
        <f>SUM(N133:BV133)</f>
        <v>0</v>
      </c>
      <c r="L133" s="331"/>
      <c r="M133" s="331"/>
    </row>
    <row r="134" spans="2:13" s="159" customFormat="1" x14ac:dyDescent="0.25">
      <c r="B134" s="165"/>
      <c r="C134" s="182" t="s">
        <v>805</v>
      </c>
      <c r="D134" s="183" t="s">
        <v>806</v>
      </c>
      <c r="E134" s="184" t="s">
        <v>7</v>
      </c>
      <c r="F134" s="184">
        <v>0</v>
      </c>
      <c r="G134" s="184"/>
      <c r="H134" s="184"/>
      <c r="I134" s="184"/>
      <c r="J134" s="186">
        <f>SUM(J135)</f>
        <v>230777539.104</v>
      </c>
      <c r="K134" s="330"/>
      <c r="L134" s="330"/>
      <c r="M134" s="330"/>
    </row>
    <row r="135" spans="2:13" x14ac:dyDescent="0.25">
      <c r="B135" s="165" t="s">
        <v>302</v>
      </c>
      <c r="C135" s="190"/>
      <c r="D135" s="145" t="str">
        <f>VLOOKUP(B135,'Alcance Cimentaciones'!$B$5:$G$256,3,FALSE)</f>
        <v>RECALCE DE CIMENTACIONES AEROGENERADORES EXISTENTES</v>
      </c>
      <c r="E135" s="187"/>
      <c r="F135" s="187" t="str">
        <f>VLOOKUP($B135,'Alcance Cimentaciones'!$B$5:$G$256,4,FALSE)</f>
        <v>Und</v>
      </c>
      <c r="G135" s="187">
        <v>0.28000000000000003</v>
      </c>
      <c r="H135" s="188">
        <f>VLOOKUP($B135,'Alcance Cimentaciones'!$B$5:$G$256,6,FALSE)</f>
        <v>597250360</v>
      </c>
      <c r="I135" s="188">
        <f>+H135*G135</f>
        <v>167230100.80000001</v>
      </c>
      <c r="J135" s="189">
        <f>+I135*1.38</f>
        <v>230777539.104</v>
      </c>
      <c r="K135" s="335">
        <f>SUM(N135:BV135)</f>
        <v>0</v>
      </c>
      <c r="L135" s="331"/>
      <c r="M135" s="331"/>
    </row>
    <row r="136" spans="2:13" s="159" customFormat="1" x14ac:dyDescent="0.25">
      <c r="B136" s="165"/>
      <c r="C136" s="182" t="s">
        <v>807</v>
      </c>
      <c r="D136" s="183" t="s">
        <v>808</v>
      </c>
      <c r="E136" s="184" t="s">
        <v>7</v>
      </c>
      <c r="F136" s="184">
        <v>0</v>
      </c>
      <c r="G136" s="184"/>
      <c r="H136" s="184"/>
      <c r="I136" s="184"/>
      <c r="J136" s="186">
        <f>SUM(J137)</f>
        <v>82420549.679999992</v>
      </c>
      <c r="K136" s="330"/>
      <c r="L136" s="330"/>
      <c r="M136" s="330"/>
    </row>
    <row r="137" spans="2:13" x14ac:dyDescent="0.25">
      <c r="B137" s="165" t="s">
        <v>302</v>
      </c>
      <c r="C137" s="190"/>
      <c r="D137" s="145" t="str">
        <f>VLOOKUP(B137,'Alcance Cimentaciones'!$B$5:$G$256,3,FALSE)</f>
        <v>RECALCE DE CIMENTACIONES AEROGENERADORES EXISTENTES</v>
      </c>
      <c r="E137" s="187"/>
      <c r="F137" s="187" t="str">
        <f>VLOOKUP($B137,'Alcance Cimentaciones'!$B$5:$G$256,4,FALSE)</f>
        <v>Und</v>
      </c>
      <c r="G137" s="187">
        <v>0.1</v>
      </c>
      <c r="H137" s="188">
        <f>VLOOKUP($B137,'Alcance Cimentaciones'!$B$5:$G$256,6,FALSE)</f>
        <v>597250360</v>
      </c>
      <c r="I137" s="188">
        <f>+H137*G137</f>
        <v>59725036</v>
      </c>
      <c r="J137" s="189">
        <f>+I137*1.38</f>
        <v>82420549.679999992</v>
      </c>
      <c r="K137" s="335">
        <f>SUM(N137:BV137)</f>
        <v>0</v>
      </c>
      <c r="L137" s="331"/>
      <c r="M137" s="331"/>
    </row>
    <row r="138" spans="2:13" s="159" customFormat="1" x14ac:dyDescent="0.25">
      <c r="B138" s="165"/>
      <c r="C138" s="182" t="s">
        <v>809</v>
      </c>
      <c r="D138" s="183" t="s">
        <v>810</v>
      </c>
      <c r="E138" s="184" t="s">
        <v>7</v>
      </c>
      <c r="F138" s="184">
        <v>0</v>
      </c>
      <c r="G138" s="184"/>
      <c r="H138" s="184"/>
      <c r="I138" s="184"/>
      <c r="J138" s="186">
        <f>SUM(J139)</f>
        <v>230777539.104</v>
      </c>
      <c r="K138" s="330"/>
      <c r="L138" s="330"/>
      <c r="M138" s="330"/>
    </row>
    <row r="139" spans="2:13" x14ac:dyDescent="0.25">
      <c r="B139" s="165" t="s">
        <v>302</v>
      </c>
      <c r="C139" s="190"/>
      <c r="D139" s="145" t="str">
        <f>VLOOKUP(B139,'Alcance Cimentaciones'!$B$5:$G$256,3,FALSE)</f>
        <v>RECALCE DE CIMENTACIONES AEROGENERADORES EXISTENTES</v>
      </c>
      <c r="E139" s="187"/>
      <c r="F139" s="187" t="str">
        <f>VLOOKUP($B139,'Alcance Cimentaciones'!$B$5:$G$256,4,FALSE)</f>
        <v>Und</v>
      </c>
      <c r="G139" s="187">
        <v>0.28000000000000003</v>
      </c>
      <c r="H139" s="188">
        <f>VLOOKUP($B139,'Alcance Cimentaciones'!$B$5:$G$256,6,FALSE)</f>
        <v>597250360</v>
      </c>
      <c r="I139" s="188">
        <f>+H139*G139</f>
        <v>167230100.80000001</v>
      </c>
      <c r="J139" s="189">
        <f>+I139*1.38</f>
        <v>230777539.104</v>
      </c>
      <c r="K139" s="335">
        <f>SUM(N139:BV139)</f>
        <v>0</v>
      </c>
      <c r="L139" s="331"/>
      <c r="M139" s="331"/>
    </row>
    <row r="140" spans="2:13" s="159" customFormat="1" x14ac:dyDescent="0.25">
      <c r="B140" s="165"/>
      <c r="C140" s="182" t="s">
        <v>811</v>
      </c>
      <c r="D140" s="183" t="s">
        <v>812</v>
      </c>
      <c r="E140" s="184" t="s">
        <v>8</v>
      </c>
      <c r="F140" s="184">
        <v>0</v>
      </c>
      <c r="G140" s="184"/>
      <c r="H140" s="184"/>
      <c r="I140" s="184"/>
      <c r="J140" s="186">
        <f>SUM(J141)</f>
        <v>49452329.807999998</v>
      </c>
      <c r="K140" s="330"/>
      <c r="L140" s="330"/>
      <c r="M140" s="330"/>
    </row>
    <row r="141" spans="2:13" x14ac:dyDescent="0.25">
      <c r="B141" s="165" t="s">
        <v>302</v>
      </c>
      <c r="C141" s="190"/>
      <c r="D141" s="145" t="str">
        <f>VLOOKUP(B141,'Alcance Cimentaciones'!$B$5:$G$256,3,FALSE)</f>
        <v>RECALCE DE CIMENTACIONES AEROGENERADORES EXISTENTES</v>
      </c>
      <c r="E141" s="187"/>
      <c r="F141" s="187" t="str">
        <f>VLOOKUP($B141,'Alcance Cimentaciones'!$B$5:$G$256,4,FALSE)</f>
        <v>Und</v>
      </c>
      <c r="G141" s="187">
        <v>0.06</v>
      </c>
      <c r="H141" s="188">
        <f>VLOOKUP($B141,'Alcance Cimentaciones'!$B$5:$G$256,6,FALSE)</f>
        <v>597250360</v>
      </c>
      <c r="I141" s="188">
        <f>+H141*G141</f>
        <v>35835021.600000001</v>
      </c>
      <c r="J141" s="189">
        <f>+I141*1.38</f>
        <v>49452329.807999998</v>
      </c>
      <c r="K141" s="335">
        <f>SUM(N141:BV141)</f>
        <v>0</v>
      </c>
      <c r="L141" s="331"/>
      <c r="M141" s="331"/>
    </row>
    <row r="142" spans="2:13" s="159" customFormat="1" ht="31.5" x14ac:dyDescent="0.25">
      <c r="B142" s="165"/>
      <c r="C142" s="182" t="s">
        <v>813</v>
      </c>
      <c r="D142" s="183" t="s">
        <v>814</v>
      </c>
      <c r="E142" s="184" t="s">
        <v>8</v>
      </c>
      <c r="F142" s="184">
        <v>0</v>
      </c>
      <c r="G142" s="184"/>
      <c r="H142" s="184"/>
      <c r="I142" s="184"/>
      <c r="J142" s="186">
        <f>SUM(J143)</f>
        <v>140114934.456</v>
      </c>
      <c r="K142" s="330"/>
      <c r="L142" s="330"/>
      <c r="M142" s="330"/>
    </row>
    <row r="143" spans="2:13" x14ac:dyDescent="0.25">
      <c r="B143" s="165" t="s">
        <v>302</v>
      </c>
      <c r="C143" s="190"/>
      <c r="D143" s="145" t="str">
        <f>VLOOKUP(B143,'Alcance Cimentaciones'!$B$5:$G$256,3,FALSE)</f>
        <v>RECALCE DE CIMENTACIONES AEROGENERADORES EXISTENTES</v>
      </c>
      <c r="E143" s="187"/>
      <c r="F143" s="187" t="str">
        <f>VLOOKUP($B143,'Alcance Cimentaciones'!$B$5:$G$256,4,FALSE)</f>
        <v>Und</v>
      </c>
      <c r="G143" s="187">
        <v>0.17</v>
      </c>
      <c r="H143" s="188">
        <f>VLOOKUP($B143,'Alcance Cimentaciones'!$B$5:$G$256,6,FALSE)</f>
        <v>597250360</v>
      </c>
      <c r="I143" s="188">
        <f>+H143*G143</f>
        <v>101532561.2</v>
      </c>
      <c r="J143" s="189">
        <f>+I143*1.38</f>
        <v>140114934.456</v>
      </c>
      <c r="K143" s="335">
        <f>SUM(N143:BV143)</f>
        <v>0</v>
      </c>
      <c r="L143" s="331"/>
      <c r="M143" s="331"/>
    </row>
    <row r="144" spans="2:13" s="159" customFormat="1" ht="31.5" x14ac:dyDescent="0.25">
      <c r="B144" s="165"/>
      <c r="C144" s="182" t="s">
        <v>815</v>
      </c>
      <c r="D144" s="191" t="s">
        <v>2093</v>
      </c>
      <c r="E144" s="184"/>
      <c r="F144" s="184"/>
      <c r="G144" s="184"/>
      <c r="H144" s="192"/>
      <c r="I144" s="192"/>
      <c r="J144" s="193">
        <f>SUM(J145:J152)</f>
        <v>52335715.768702812</v>
      </c>
      <c r="K144" s="332"/>
      <c r="L144" s="332"/>
      <c r="M144" s="332"/>
    </row>
    <row r="145" spans="2:13" s="159" customFormat="1" ht="31.5" x14ac:dyDescent="0.25">
      <c r="B145" s="165" t="s">
        <v>532</v>
      </c>
      <c r="C145" s="182"/>
      <c r="D145" s="145" t="str">
        <f>VLOOKUP(B145,'Alcance Cimentaciones'!$B$5:$G$256,3,FALSE)</f>
        <v>ARQUETA EN HORMIGON PARA MEDIA TENSION - EMPALMES (500 MT)</v>
      </c>
      <c r="E145" s="187"/>
      <c r="F145" s="187" t="str">
        <f>VLOOKUP($B145,'Alcance Cimentaciones'!$B$5:$G$256,4,FALSE)</f>
        <v>Und</v>
      </c>
      <c r="G145" s="187">
        <f>VLOOKUP($B145,'Alcance Cimentaciones'!$B$5:$G$256,5,FALSE)/41</f>
        <v>1</v>
      </c>
      <c r="H145" s="188">
        <f>VLOOKUP($B145,'Alcance Cimentaciones'!$B$5:$G$256,6,FALSE)</f>
        <v>12275310.999985719</v>
      </c>
      <c r="I145" s="188">
        <f t="shared" ref="I145:I152" si="80">+H145*G145</f>
        <v>12275310.999985719</v>
      </c>
      <c r="J145" s="189">
        <f t="shared" ref="J145:J152" si="81">+I145*1.38</f>
        <v>16939929.179980289</v>
      </c>
      <c r="K145" s="335">
        <f t="shared" ref="K145:K152" si="82">SUM(N145:BV145)</f>
        <v>0</v>
      </c>
      <c r="L145" s="331"/>
      <c r="M145" s="331"/>
    </row>
    <row r="146" spans="2:13" s="159" customFormat="1" x14ac:dyDescent="0.25">
      <c r="B146" s="165" t="s">
        <v>535</v>
      </c>
      <c r="C146" s="182"/>
      <c r="D146" s="145" t="str">
        <f>VLOOKUP(B146,'Alcance Cimentaciones'!$B$5:$G$256,3,FALSE)</f>
        <v>ARQUETA EN POLIPROPILENO</v>
      </c>
      <c r="E146" s="187"/>
      <c r="F146" s="187" t="str">
        <f>VLOOKUP($B146,'Alcance Cimentaciones'!$B$5:$G$256,4,FALSE)</f>
        <v>Und</v>
      </c>
      <c r="G146" s="187">
        <f>VLOOKUP($B146,'Alcance Cimentaciones'!$B$5:$G$256,5,FALSE)/41</f>
        <v>1</v>
      </c>
      <c r="H146" s="188">
        <f>VLOOKUP($B146,'Alcance Cimentaciones'!$B$5:$G$256,6,FALSE)</f>
        <v>6068599.9996856553</v>
      </c>
      <c r="I146" s="188">
        <f t="shared" si="80"/>
        <v>6068599.9996856553</v>
      </c>
      <c r="J146" s="189">
        <f t="shared" si="81"/>
        <v>8374667.9995662039</v>
      </c>
      <c r="K146" s="335">
        <f t="shared" si="82"/>
        <v>0</v>
      </c>
      <c r="L146" s="331"/>
      <c r="M146" s="331"/>
    </row>
    <row r="147" spans="2:13" s="159" customFormat="1" x14ac:dyDescent="0.25">
      <c r="B147" s="165" t="s">
        <v>562</v>
      </c>
      <c r="C147" s="182"/>
      <c r="D147" s="145" t="str">
        <f>VLOOKUP(B147,'Alcance Cimentaciones'!$B$5:$G$256,3,FALSE)</f>
        <v>SUMINISTRO E INSTALACIÓN DE PLATINA</v>
      </c>
      <c r="E147" s="187"/>
      <c r="F147" s="187" t="str">
        <f>VLOOKUP($B147,'Alcance Cimentaciones'!$B$5:$G$256,4,FALSE)</f>
        <v>Und</v>
      </c>
      <c r="G147" s="187">
        <f>VLOOKUP($B147,'Alcance Cimentaciones'!$B$5:$G$256,5,FALSE)/41</f>
        <v>1</v>
      </c>
      <c r="H147" s="188">
        <f>VLOOKUP($B147,'Alcance Cimentaciones'!$B$5:$G$256,6,FALSE)</f>
        <v>361570</v>
      </c>
      <c r="I147" s="188">
        <f t="shared" si="80"/>
        <v>361570</v>
      </c>
      <c r="J147" s="189">
        <f t="shared" si="81"/>
        <v>498966.6</v>
      </c>
      <c r="K147" s="335">
        <f t="shared" si="82"/>
        <v>0</v>
      </c>
      <c r="L147" s="331"/>
      <c r="M147" s="331"/>
    </row>
    <row r="148" spans="2:13" s="159" customFormat="1" x14ac:dyDescent="0.25">
      <c r="B148" s="165" t="s">
        <v>565</v>
      </c>
      <c r="C148" s="182"/>
      <c r="D148" s="145" t="str">
        <f>VLOOKUP(B148,'Alcance Cimentaciones'!$B$5:$G$256,3,FALSE)</f>
        <v>SUMINISTRO E INSTALACIÓN DE VARILLA</v>
      </c>
      <c r="E148" s="187"/>
      <c r="F148" s="187" t="str">
        <f>VLOOKUP($B148,'Alcance Cimentaciones'!$B$5:$G$256,4,FALSE)</f>
        <v>Und</v>
      </c>
      <c r="G148" s="187">
        <f>VLOOKUP($B148,'Alcance Cimentaciones'!$B$5:$G$256,5,FALSE)/41</f>
        <v>1</v>
      </c>
      <c r="H148" s="188">
        <f>VLOOKUP($B148,'Alcance Cimentaciones'!$B$5:$G$256,6,FALSE)</f>
        <v>398933</v>
      </c>
      <c r="I148" s="188">
        <f t="shared" si="80"/>
        <v>398933</v>
      </c>
      <c r="J148" s="189">
        <f t="shared" si="81"/>
        <v>550527.53999999992</v>
      </c>
      <c r="K148" s="335">
        <f t="shared" si="82"/>
        <v>0</v>
      </c>
      <c r="L148" s="331"/>
      <c r="M148" s="331"/>
    </row>
    <row r="149" spans="2:13" s="159" customFormat="1" ht="31.5" x14ac:dyDescent="0.25">
      <c r="B149" s="165" t="s">
        <v>569</v>
      </c>
      <c r="C149" s="182"/>
      <c r="D149" s="145" t="str">
        <f>VLOOKUP(B149,'Alcance Cimentaciones'!$B$5:$G$256,3,FALSE)</f>
        <v>SUMINISTRO E INSTALACIÓN DE ARQUETA PARA INSPECCIÓN DE PICAS EN PUESTA A TIERRA SIN FONDO</v>
      </c>
      <c r="E149" s="187"/>
      <c r="F149" s="187" t="str">
        <f>VLOOKUP($B149,'Alcance Cimentaciones'!$B$5:$G$256,4,FALSE)</f>
        <v>Und</v>
      </c>
      <c r="G149" s="187">
        <f>VLOOKUP($B149,'Alcance Cimentaciones'!$B$5:$G$256,5,FALSE)/42</f>
        <v>1</v>
      </c>
      <c r="H149" s="188">
        <f>VLOOKUP($B149,'Alcance Cimentaciones'!$B$5:$G$256,6,FALSE)</f>
        <v>14275700</v>
      </c>
      <c r="I149" s="188">
        <f t="shared" si="80"/>
        <v>14275700</v>
      </c>
      <c r="J149" s="189">
        <f t="shared" si="81"/>
        <v>19700466</v>
      </c>
      <c r="K149" s="335">
        <f t="shared" si="82"/>
        <v>0</v>
      </c>
      <c r="L149" s="331"/>
      <c r="M149" s="331"/>
    </row>
    <row r="150" spans="2:13" s="159" customFormat="1" x14ac:dyDescent="0.25">
      <c r="B150" s="165" t="s">
        <v>571</v>
      </c>
      <c r="C150" s="182"/>
      <c r="D150" s="145" t="str">
        <f>VLOOKUP(B150,'Alcance Cimentaciones'!$B$5:$G$256,3,FALSE)</f>
        <v>SUMINISTRO E INSTALACIÓN DE SOLDADURA EXOTERMICA</v>
      </c>
      <c r="E150" s="187"/>
      <c r="F150" s="187" t="str">
        <f>VLOOKUP($B150,'Alcance Cimentaciones'!$B$5:$G$256,4,FALSE)</f>
        <v>Und</v>
      </c>
      <c r="G150" s="187">
        <f>VLOOKUP($B150,'Alcance Cimentaciones'!$B$5:$G$256,5,FALSE)/41</f>
        <v>2.8000000000000003</v>
      </c>
      <c r="H150" s="188">
        <f>VLOOKUP($B150,'Alcance Cimentaciones'!$B$5:$G$256,6,FALSE)</f>
        <v>185231</v>
      </c>
      <c r="I150" s="188">
        <f t="shared" si="80"/>
        <v>518646.80000000005</v>
      </c>
      <c r="J150" s="189">
        <f t="shared" si="81"/>
        <v>715732.58400000003</v>
      </c>
      <c r="K150" s="335">
        <f t="shared" si="82"/>
        <v>0</v>
      </c>
      <c r="L150" s="331"/>
      <c r="M150" s="331"/>
    </row>
    <row r="151" spans="2:13" s="159" customFormat="1" ht="31.5" x14ac:dyDescent="0.25">
      <c r="B151" s="165" t="s">
        <v>575</v>
      </c>
      <c r="C151" s="182"/>
      <c r="D151" s="145" t="str">
        <f>VLOOKUP(B151,'Alcance Cimentaciones'!$B$5:$G$256,3,FALSE)</f>
        <v>SUMINISTRO E INSTALACIÓN DE GRAPA DE ALEACIÓN RICA EN COBRE (LATÓN) MODELO KZ</v>
      </c>
      <c r="E151" s="187"/>
      <c r="F151" s="187" t="str">
        <f>VLOOKUP($B151,'Alcance Cimentaciones'!$B$5:$G$256,4,FALSE)</f>
        <v>Und</v>
      </c>
      <c r="G151" s="187">
        <f>VLOOKUP($B151,'Alcance Cimentaciones'!$B$5:$G$256,5,FALSE)/42</f>
        <v>1</v>
      </c>
      <c r="H151" s="188">
        <f>VLOOKUP($B151,'Alcance Cimentaciones'!$B$5:$G$256,6,FALSE)</f>
        <v>292083</v>
      </c>
      <c r="I151" s="188">
        <f t="shared" si="80"/>
        <v>292083</v>
      </c>
      <c r="J151" s="189">
        <f t="shared" si="81"/>
        <v>403074.54</v>
      </c>
      <c r="K151" s="335">
        <f t="shared" si="82"/>
        <v>0</v>
      </c>
      <c r="L151" s="331"/>
      <c r="M151" s="331"/>
    </row>
    <row r="152" spans="2:13" s="159" customFormat="1" ht="31.5" x14ac:dyDescent="0.25">
      <c r="B152" s="165" t="s">
        <v>557</v>
      </c>
      <c r="C152" s="182"/>
      <c r="D152" s="145" t="str">
        <f>VLOOKUP(B152,'Alcance Cimentaciones'!$B$5:$G$256,3,FALSE)</f>
        <v xml:space="preserve">INSTALACIÓN DE CABLE DE COBRE TRENZADO DESNUDO DE 50 mm2 </v>
      </c>
      <c r="E152" s="187"/>
      <c r="F152" s="187" t="str">
        <f>VLOOKUP($B152,'Alcance Cimentaciones'!$B$5:$G$256,4,FALSE)</f>
        <v>ML</v>
      </c>
      <c r="G152" s="194">
        <f>VLOOKUP($B152,'Alcance Cimentaciones'!$B$5:$G$256,5,FALSE)/41</f>
        <v>113.1390243902439</v>
      </c>
      <c r="H152" s="188">
        <f>VLOOKUP($B152,'Alcance Cimentaciones'!$B$5:$G$256,6,FALSE)</f>
        <v>33000.000989065411</v>
      </c>
      <c r="I152" s="188">
        <f t="shared" si="80"/>
        <v>3733587.9167799447</v>
      </c>
      <c r="J152" s="189">
        <f t="shared" si="81"/>
        <v>5152351.3251563236</v>
      </c>
      <c r="K152" s="335">
        <f t="shared" si="82"/>
        <v>0</v>
      </c>
      <c r="L152" s="331"/>
      <c r="M152" s="331"/>
    </row>
    <row r="153" spans="2:13" s="159" customFormat="1" ht="31.5" x14ac:dyDescent="0.25">
      <c r="B153" s="165"/>
      <c r="C153" s="182" t="s">
        <v>2045</v>
      </c>
      <c r="D153" s="183" t="s">
        <v>816</v>
      </c>
      <c r="E153" s="184" t="s">
        <v>19</v>
      </c>
      <c r="F153" s="184">
        <v>0</v>
      </c>
      <c r="G153" s="184"/>
      <c r="H153" s="184"/>
      <c r="I153" s="184"/>
      <c r="J153" s="186">
        <f>SUM(J154)</f>
        <v>46410609.014634147</v>
      </c>
      <c r="K153" s="330"/>
      <c r="L153" s="330"/>
      <c r="M153" s="330"/>
    </row>
    <row r="154" spans="2:13" ht="31.5" x14ac:dyDescent="0.25">
      <c r="B154" s="165" t="s">
        <v>280</v>
      </c>
      <c r="C154" s="190"/>
      <c r="D154" s="145" t="str">
        <f>VLOOKUP(B154,'Alcance Cimentaciones'!$B$5:$G$256,3,FALSE)</f>
        <v>GROUT Y  MORTERO AUTOCOMPACTANTE DE ALTA RESISTENCIA C80/95 (EN206-1)</v>
      </c>
      <c r="E154" s="187"/>
      <c r="F154" s="187" t="str">
        <f>VLOOKUP($B154,'Alcance Cimentaciones'!$B$5:$G$256,4,FALSE)</f>
        <v>lt</v>
      </c>
      <c r="G154" s="194">
        <f>VLOOKUP($B154,'Alcance Cimentaciones'!$B$5:$G$256,5,FALSE)/41</f>
        <v>530.73170731707319</v>
      </c>
      <c r="H154" s="188">
        <f>VLOOKUP($B154,'Alcance Cimentaciones'!$B$5:$G$256,6,FALSE)</f>
        <v>63367</v>
      </c>
      <c r="I154" s="188">
        <f>+H154*G154</f>
        <v>33630876.097560979</v>
      </c>
      <c r="J154" s="189">
        <f>+I154*1.38</f>
        <v>46410609.014634147</v>
      </c>
      <c r="K154" s="335">
        <f>SUM(N154:BV154)</f>
        <v>0</v>
      </c>
      <c r="L154" s="331"/>
      <c r="M154" s="331"/>
    </row>
    <row r="155" spans="2:13" s="159" customFormat="1" x14ac:dyDescent="0.25">
      <c r="B155" s="165"/>
      <c r="C155" s="175" t="s">
        <v>817</v>
      </c>
      <c r="D155" s="139" t="s">
        <v>818</v>
      </c>
      <c r="E155" s="176" t="s">
        <v>770</v>
      </c>
      <c r="F155" s="176">
        <v>0</v>
      </c>
      <c r="G155" s="176"/>
      <c r="H155" s="176"/>
      <c r="I155" s="176"/>
      <c r="J155" s="177"/>
      <c r="K155" s="327"/>
      <c r="L155" s="327"/>
      <c r="M155" s="327"/>
    </row>
    <row r="156" spans="2:13" s="159" customFormat="1" x14ac:dyDescent="0.25">
      <c r="B156" s="165"/>
      <c r="C156" s="182" t="s">
        <v>819</v>
      </c>
      <c r="D156" s="183" t="s">
        <v>820</v>
      </c>
      <c r="E156" s="184" t="s">
        <v>8</v>
      </c>
      <c r="F156" s="184">
        <v>0</v>
      </c>
      <c r="G156" s="184"/>
      <c r="H156" s="184"/>
      <c r="I156" s="184"/>
      <c r="J156" s="186">
        <f>SUM(J157)</f>
        <v>90662604.648000002</v>
      </c>
      <c r="K156" s="330"/>
      <c r="L156" s="330"/>
      <c r="M156" s="330"/>
    </row>
    <row r="157" spans="2:13" x14ac:dyDescent="0.25">
      <c r="B157" s="165" t="s">
        <v>302</v>
      </c>
      <c r="C157" s="190"/>
      <c r="D157" s="145" t="str">
        <f>VLOOKUP(B157,'Alcance Cimentaciones'!$B$5:$G$256,3,FALSE)</f>
        <v>RECALCE DE CIMENTACIONES AEROGENERADORES EXISTENTES</v>
      </c>
      <c r="E157" s="187"/>
      <c r="F157" s="187" t="str">
        <f>VLOOKUP($B157,'Alcance Cimentaciones'!$B$5:$G$256,4,FALSE)</f>
        <v>Und</v>
      </c>
      <c r="G157" s="187">
        <v>0.11</v>
      </c>
      <c r="H157" s="188">
        <f>VLOOKUP($B157,'Alcance Cimentaciones'!$B$5:$G$256,6,FALSE)</f>
        <v>597250360</v>
      </c>
      <c r="I157" s="188">
        <f>+H157*G157</f>
        <v>65697539.600000001</v>
      </c>
      <c r="J157" s="189">
        <f>+I157*1.38</f>
        <v>90662604.648000002</v>
      </c>
      <c r="K157" s="335">
        <f>SUM(N157:BV157)</f>
        <v>0</v>
      </c>
      <c r="L157" s="331"/>
      <c r="M157" s="331"/>
    </row>
    <row r="158" spans="2:13" s="159" customFormat="1" x14ac:dyDescent="0.25">
      <c r="B158" s="165"/>
      <c r="C158" s="182" t="s">
        <v>821</v>
      </c>
      <c r="D158" s="183" t="s">
        <v>822</v>
      </c>
      <c r="E158" s="184" t="s">
        <v>7</v>
      </c>
      <c r="F158" s="184">
        <v>0</v>
      </c>
      <c r="G158" s="184"/>
      <c r="H158" s="184"/>
      <c r="I158" s="184"/>
      <c r="J158" s="186">
        <f>SUM(J159)</f>
        <v>230777539.104</v>
      </c>
      <c r="K158" s="330"/>
      <c r="L158" s="330"/>
      <c r="M158" s="330"/>
    </row>
    <row r="159" spans="2:13" x14ac:dyDescent="0.25">
      <c r="B159" s="165" t="s">
        <v>302</v>
      </c>
      <c r="C159" s="190"/>
      <c r="D159" s="145" t="str">
        <f>VLOOKUP(B159,'Alcance Cimentaciones'!$B$5:$G$256,3,FALSE)</f>
        <v>RECALCE DE CIMENTACIONES AEROGENERADORES EXISTENTES</v>
      </c>
      <c r="E159" s="187"/>
      <c r="F159" s="187" t="str">
        <f>VLOOKUP($B159,'Alcance Cimentaciones'!$B$5:$G$256,4,FALSE)</f>
        <v>Und</v>
      </c>
      <c r="G159" s="187">
        <v>0.28000000000000003</v>
      </c>
      <c r="H159" s="188">
        <f>VLOOKUP($B159,'Alcance Cimentaciones'!$B$5:$G$256,6,FALSE)</f>
        <v>597250360</v>
      </c>
      <c r="I159" s="188">
        <f>+H159*G159</f>
        <v>167230100.80000001</v>
      </c>
      <c r="J159" s="189">
        <f>+I159*1.38</f>
        <v>230777539.104</v>
      </c>
      <c r="K159" s="335">
        <f>SUM(N159:BV159)</f>
        <v>0</v>
      </c>
      <c r="L159" s="331"/>
      <c r="M159" s="331"/>
    </row>
    <row r="160" spans="2:13" s="159" customFormat="1" x14ac:dyDescent="0.25">
      <c r="B160" s="165"/>
      <c r="C160" s="182" t="s">
        <v>823</v>
      </c>
      <c r="D160" s="183" t="s">
        <v>824</v>
      </c>
      <c r="E160" s="184" t="s">
        <v>7</v>
      </c>
      <c r="F160" s="184">
        <v>0</v>
      </c>
      <c r="G160" s="184"/>
      <c r="H160" s="184"/>
      <c r="I160" s="184"/>
      <c r="J160" s="186">
        <f>SUM(J161)</f>
        <v>82420549.679999992</v>
      </c>
      <c r="K160" s="330"/>
      <c r="L160" s="330"/>
      <c r="M160" s="330"/>
    </row>
    <row r="161" spans="2:13" x14ac:dyDescent="0.25">
      <c r="B161" s="165" t="s">
        <v>302</v>
      </c>
      <c r="C161" s="190"/>
      <c r="D161" s="145" t="str">
        <f>VLOOKUP(B161,'Alcance Cimentaciones'!$B$5:$G$256,3,FALSE)</f>
        <v>RECALCE DE CIMENTACIONES AEROGENERADORES EXISTENTES</v>
      </c>
      <c r="E161" s="187"/>
      <c r="F161" s="187" t="str">
        <f>VLOOKUP($B161,'Alcance Cimentaciones'!$B$5:$G$256,4,FALSE)</f>
        <v>Und</v>
      </c>
      <c r="G161" s="187">
        <v>0.1</v>
      </c>
      <c r="H161" s="188">
        <f>VLOOKUP($B161,'Alcance Cimentaciones'!$B$5:$G$256,6,FALSE)</f>
        <v>597250360</v>
      </c>
      <c r="I161" s="188">
        <f>+H161*G161</f>
        <v>59725036</v>
      </c>
      <c r="J161" s="189">
        <f>+I161*1.38</f>
        <v>82420549.679999992</v>
      </c>
      <c r="K161" s="335">
        <f>SUM(N161:BV161)</f>
        <v>0</v>
      </c>
      <c r="L161" s="331"/>
      <c r="M161" s="331"/>
    </row>
    <row r="162" spans="2:13" s="159" customFormat="1" x14ac:dyDescent="0.25">
      <c r="B162" s="165"/>
      <c r="C162" s="182" t="s">
        <v>825</v>
      </c>
      <c r="D162" s="183" t="s">
        <v>826</v>
      </c>
      <c r="E162" s="184" t="s">
        <v>7</v>
      </c>
      <c r="F162" s="184">
        <v>0</v>
      </c>
      <c r="G162" s="184"/>
      <c r="H162" s="184"/>
      <c r="I162" s="184"/>
      <c r="J162" s="186">
        <f>SUM(J163)</f>
        <v>230777539.104</v>
      </c>
      <c r="K162" s="330"/>
      <c r="L162" s="330"/>
      <c r="M162" s="330"/>
    </row>
    <row r="163" spans="2:13" x14ac:dyDescent="0.25">
      <c r="B163" s="165" t="s">
        <v>302</v>
      </c>
      <c r="C163" s="190"/>
      <c r="D163" s="145" t="str">
        <f>VLOOKUP(B163,'Alcance Cimentaciones'!$B$5:$G$256,3,FALSE)</f>
        <v>RECALCE DE CIMENTACIONES AEROGENERADORES EXISTENTES</v>
      </c>
      <c r="E163" s="187"/>
      <c r="F163" s="187" t="str">
        <f>VLOOKUP($B163,'Alcance Cimentaciones'!$B$5:$G$256,4,FALSE)</f>
        <v>Und</v>
      </c>
      <c r="G163" s="187">
        <v>0.28000000000000003</v>
      </c>
      <c r="H163" s="188">
        <f>VLOOKUP($B163,'Alcance Cimentaciones'!$B$5:$G$256,6,FALSE)</f>
        <v>597250360</v>
      </c>
      <c r="I163" s="188">
        <f>+H163*G163</f>
        <v>167230100.80000001</v>
      </c>
      <c r="J163" s="189">
        <f>+I163*1.38</f>
        <v>230777539.104</v>
      </c>
      <c r="K163" s="335">
        <f>SUM(N163:BV163)</f>
        <v>0</v>
      </c>
      <c r="L163" s="331"/>
      <c r="M163" s="331"/>
    </row>
    <row r="164" spans="2:13" s="159" customFormat="1" x14ac:dyDescent="0.25">
      <c r="B164" s="165"/>
      <c r="C164" s="182" t="s">
        <v>827</v>
      </c>
      <c r="D164" s="183" t="s">
        <v>828</v>
      </c>
      <c r="E164" s="184" t="s">
        <v>8</v>
      </c>
      <c r="F164" s="184">
        <v>0</v>
      </c>
      <c r="G164" s="184"/>
      <c r="H164" s="184"/>
      <c r="I164" s="184"/>
      <c r="J164" s="186">
        <f>SUM(J165)</f>
        <v>49452329.807999998</v>
      </c>
      <c r="K164" s="330"/>
      <c r="L164" s="330"/>
      <c r="M164" s="330"/>
    </row>
    <row r="165" spans="2:13" x14ac:dyDescent="0.25">
      <c r="B165" s="165" t="s">
        <v>302</v>
      </c>
      <c r="C165" s="190"/>
      <c r="D165" s="145" t="str">
        <f>VLOOKUP(B165,'Alcance Cimentaciones'!$B$5:$G$256,3,FALSE)</f>
        <v>RECALCE DE CIMENTACIONES AEROGENERADORES EXISTENTES</v>
      </c>
      <c r="E165" s="187"/>
      <c r="F165" s="187" t="str">
        <f>VLOOKUP($B165,'Alcance Cimentaciones'!$B$5:$G$256,4,FALSE)</f>
        <v>Und</v>
      </c>
      <c r="G165" s="187">
        <v>0.06</v>
      </c>
      <c r="H165" s="188">
        <f>VLOOKUP($B165,'Alcance Cimentaciones'!$B$5:$G$256,6,FALSE)</f>
        <v>597250360</v>
      </c>
      <c r="I165" s="188">
        <f>+H165*G165</f>
        <v>35835021.600000001</v>
      </c>
      <c r="J165" s="189">
        <f>+I165*1.38</f>
        <v>49452329.807999998</v>
      </c>
      <c r="K165" s="335">
        <f>SUM(N165:BV165)</f>
        <v>0</v>
      </c>
      <c r="L165" s="331"/>
      <c r="M165" s="331"/>
    </row>
    <row r="166" spans="2:13" s="159" customFormat="1" ht="31.5" x14ac:dyDescent="0.25">
      <c r="B166" s="165"/>
      <c r="C166" s="182" t="s">
        <v>829</v>
      </c>
      <c r="D166" s="183" t="s">
        <v>830</v>
      </c>
      <c r="E166" s="184" t="s">
        <v>8</v>
      </c>
      <c r="F166" s="184">
        <v>0</v>
      </c>
      <c r="G166" s="184"/>
      <c r="H166" s="184"/>
      <c r="I166" s="184"/>
      <c r="J166" s="186">
        <f>SUM(J167)</f>
        <v>140114934.456</v>
      </c>
      <c r="K166" s="330"/>
      <c r="L166" s="330"/>
      <c r="M166" s="330"/>
    </row>
    <row r="167" spans="2:13" x14ac:dyDescent="0.25">
      <c r="B167" s="165" t="s">
        <v>302</v>
      </c>
      <c r="C167" s="190"/>
      <c r="D167" s="145" t="str">
        <f>VLOOKUP(B167,'Alcance Cimentaciones'!$B$5:$G$256,3,FALSE)</f>
        <v>RECALCE DE CIMENTACIONES AEROGENERADORES EXISTENTES</v>
      </c>
      <c r="E167" s="187"/>
      <c r="F167" s="187" t="str">
        <f>VLOOKUP($B167,'Alcance Cimentaciones'!$B$5:$G$256,4,FALSE)</f>
        <v>Und</v>
      </c>
      <c r="G167" s="187">
        <v>0.17</v>
      </c>
      <c r="H167" s="188">
        <f>VLOOKUP($B167,'Alcance Cimentaciones'!$B$5:$G$256,6,FALSE)</f>
        <v>597250360</v>
      </c>
      <c r="I167" s="188">
        <f>+H167*G167</f>
        <v>101532561.2</v>
      </c>
      <c r="J167" s="189">
        <f>+I167*1.38</f>
        <v>140114934.456</v>
      </c>
      <c r="K167" s="335">
        <f>SUM(N167:BV167)</f>
        <v>0</v>
      </c>
      <c r="L167" s="331"/>
      <c r="M167" s="331"/>
    </row>
    <row r="168" spans="2:13" s="159" customFormat="1" ht="31.5" x14ac:dyDescent="0.25">
      <c r="B168" s="165"/>
      <c r="C168" s="182" t="s">
        <v>831</v>
      </c>
      <c r="D168" s="191" t="s">
        <v>2093</v>
      </c>
      <c r="E168" s="184"/>
      <c r="F168" s="184"/>
      <c r="G168" s="184"/>
      <c r="H168" s="192"/>
      <c r="I168" s="192"/>
      <c r="J168" s="193">
        <f>SUM(J169:J176)</f>
        <v>52335715.768702812</v>
      </c>
      <c r="K168" s="332"/>
      <c r="L168" s="332"/>
      <c r="M168" s="332"/>
    </row>
    <row r="169" spans="2:13" s="159" customFormat="1" ht="31.5" x14ac:dyDescent="0.25">
      <c r="B169" s="165" t="s">
        <v>532</v>
      </c>
      <c r="C169" s="182"/>
      <c r="D169" s="145" t="str">
        <f>VLOOKUP(B169,'Alcance Cimentaciones'!$B$5:$G$256,3,FALSE)</f>
        <v>ARQUETA EN HORMIGON PARA MEDIA TENSION - EMPALMES (500 MT)</v>
      </c>
      <c r="E169" s="187"/>
      <c r="F169" s="187" t="str">
        <f>VLOOKUP($B169,'Alcance Cimentaciones'!$B$5:$G$256,4,FALSE)</f>
        <v>Und</v>
      </c>
      <c r="G169" s="187">
        <f>VLOOKUP($B169,'Alcance Cimentaciones'!$B$5:$G$256,5,FALSE)/41</f>
        <v>1</v>
      </c>
      <c r="H169" s="188">
        <f>VLOOKUP($B169,'Alcance Cimentaciones'!$B$5:$G$256,6,FALSE)</f>
        <v>12275310.999985719</v>
      </c>
      <c r="I169" s="188">
        <f t="shared" ref="I169:I176" si="83">+H169*G169</f>
        <v>12275310.999985719</v>
      </c>
      <c r="J169" s="189">
        <f t="shared" ref="J169:J176" si="84">+I169*1.38</f>
        <v>16939929.179980289</v>
      </c>
      <c r="K169" s="335">
        <f t="shared" ref="K169:K176" si="85">SUM(N169:BV169)</f>
        <v>0</v>
      </c>
      <c r="L169" s="331"/>
      <c r="M169" s="331"/>
    </row>
    <row r="170" spans="2:13" s="159" customFormat="1" x14ac:dyDescent="0.25">
      <c r="B170" s="165" t="s">
        <v>535</v>
      </c>
      <c r="C170" s="182"/>
      <c r="D170" s="145" t="str">
        <f>VLOOKUP(B170,'Alcance Cimentaciones'!$B$5:$G$256,3,FALSE)</f>
        <v>ARQUETA EN POLIPROPILENO</v>
      </c>
      <c r="E170" s="187"/>
      <c r="F170" s="187" t="str">
        <f>VLOOKUP($B170,'Alcance Cimentaciones'!$B$5:$G$256,4,FALSE)</f>
        <v>Und</v>
      </c>
      <c r="G170" s="187">
        <f>VLOOKUP($B170,'Alcance Cimentaciones'!$B$5:$G$256,5,FALSE)/41</f>
        <v>1</v>
      </c>
      <c r="H170" s="188">
        <f>VLOOKUP($B170,'Alcance Cimentaciones'!$B$5:$G$256,6,FALSE)</f>
        <v>6068599.9996856553</v>
      </c>
      <c r="I170" s="188">
        <f t="shared" si="83"/>
        <v>6068599.9996856553</v>
      </c>
      <c r="J170" s="189">
        <f t="shared" si="84"/>
        <v>8374667.9995662039</v>
      </c>
      <c r="K170" s="335">
        <f t="shared" si="85"/>
        <v>0</v>
      </c>
      <c r="L170" s="331"/>
      <c r="M170" s="331"/>
    </row>
    <row r="171" spans="2:13" s="159" customFormat="1" x14ac:dyDescent="0.25">
      <c r="B171" s="165" t="s">
        <v>562</v>
      </c>
      <c r="C171" s="182"/>
      <c r="D171" s="145" t="str">
        <f>VLOOKUP(B171,'Alcance Cimentaciones'!$B$5:$G$256,3,FALSE)</f>
        <v>SUMINISTRO E INSTALACIÓN DE PLATINA</v>
      </c>
      <c r="E171" s="187"/>
      <c r="F171" s="187" t="str">
        <f>VLOOKUP($B171,'Alcance Cimentaciones'!$B$5:$G$256,4,FALSE)</f>
        <v>Und</v>
      </c>
      <c r="G171" s="187">
        <f>VLOOKUP($B171,'Alcance Cimentaciones'!$B$5:$G$256,5,FALSE)/41</f>
        <v>1</v>
      </c>
      <c r="H171" s="188">
        <f>VLOOKUP($B171,'Alcance Cimentaciones'!$B$5:$G$256,6,FALSE)</f>
        <v>361570</v>
      </c>
      <c r="I171" s="188">
        <f t="shared" si="83"/>
        <v>361570</v>
      </c>
      <c r="J171" s="189">
        <f t="shared" si="84"/>
        <v>498966.6</v>
      </c>
      <c r="K171" s="335">
        <f t="shared" si="85"/>
        <v>0</v>
      </c>
      <c r="L171" s="331"/>
      <c r="M171" s="331"/>
    </row>
    <row r="172" spans="2:13" s="159" customFormat="1" x14ac:dyDescent="0.25">
      <c r="B172" s="165" t="s">
        <v>565</v>
      </c>
      <c r="C172" s="182"/>
      <c r="D172" s="145" t="str">
        <f>VLOOKUP(B172,'Alcance Cimentaciones'!$B$5:$G$256,3,FALSE)</f>
        <v>SUMINISTRO E INSTALACIÓN DE VARILLA</v>
      </c>
      <c r="E172" s="187"/>
      <c r="F172" s="187" t="str">
        <f>VLOOKUP($B172,'Alcance Cimentaciones'!$B$5:$G$256,4,FALSE)</f>
        <v>Und</v>
      </c>
      <c r="G172" s="187">
        <f>VLOOKUP($B172,'Alcance Cimentaciones'!$B$5:$G$256,5,FALSE)/41</f>
        <v>1</v>
      </c>
      <c r="H172" s="188">
        <f>VLOOKUP($B172,'Alcance Cimentaciones'!$B$5:$G$256,6,FALSE)</f>
        <v>398933</v>
      </c>
      <c r="I172" s="188">
        <f t="shared" si="83"/>
        <v>398933</v>
      </c>
      <c r="J172" s="189">
        <f t="shared" si="84"/>
        <v>550527.53999999992</v>
      </c>
      <c r="K172" s="335">
        <f t="shared" si="85"/>
        <v>0</v>
      </c>
      <c r="L172" s="331"/>
      <c r="M172" s="331"/>
    </row>
    <row r="173" spans="2:13" s="159" customFormat="1" ht="31.5" x14ac:dyDescent="0.25">
      <c r="B173" s="165" t="s">
        <v>569</v>
      </c>
      <c r="C173" s="182"/>
      <c r="D173" s="145" t="str">
        <f>VLOOKUP(B173,'Alcance Cimentaciones'!$B$5:$G$256,3,FALSE)</f>
        <v>SUMINISTRO E INSTALACIÓN DE ARQUETA PARA INSPECCIÓN DE PICAS EN PUESTA A TIERRA SIN FONDO</v>
      </c>
      <c r="E173" s="187"/>
      <c r="F173" s="187" t="str">
        <f>VLOOKUP($B173,'Alcance Cimentaciones'!$B$5:$G$256,4,FALSE)</f>
        <v>Und</v>
      </c>
      <c r="G173" s="187">
        <f>VLOOKUP($B173,'Alcance Cimentaciones'!$B$5:$G$256,5,FALSE)/42</f>
        <v>1</v>
      </c>
      <c r="H173" s="188">
        <f>VLOOKUP($B173,'Alcance Cimentaciones'!$B$5:$G$256,6,FALSE)</f>
        <v>14275700</v>
      </c>
      <c r="I173" s="188">
        <f t="shared" si="83"/>
        <v>14275700</v>
      </c>
      <c r="J173" s="189">
        <f t="shared" si="84"/>
        <v>19700466</v>
      </c>
      <c r="K173" s="335">
        <f t="shared" si="85"/>
        <v>0</v>
      </c>
      <c r="L173" s="331"/>
      <c r="M173" s="331"/>
    </row>
    <row r="174" spans="2:13" s="159" customFormat="1" x14ac:dyDescent="0.25">
      <c r="B174" s="165" t="s">
        <v>571</v>
      </c>
      <c r="C174" s="182"/>
      <c r="D174" s="145" t="str">
        <f>VLOOKUP(B174,'Alcance Cimentaciones'!$B$5:$G$256,3,FALSE)</f>
        <v>SUMINISTRO E INSTALACIÓN DE SOLDADURA EXOTERMICA</v>
      </c>
      <c r="E174" s="187"/>
      <c r="F174" s="187" t="str">
        <f>VLOOKUP($B174,'Alcance Cimentaciones'!$B$5:$G$256,4,FALSE)</f>
        <v>Und</v>
      </c>
      <c r="G174" s="187">
        <f>VLOOKUP($B174,'Alcance Cimentaciones'!$B$5:$G$256,5,FALSE)/41</f>
        <v>2.8000000000000003</v>
      </c>
      <c r="H174" s="188">
        <f>VLOOKUP($B174,'Alcance Cimentaciones'!$B$5:$G$256,6,FALSE)</f>
        <v>185231</v>
      </c>
      <c r="I174" s="188">
        <f t="shared" si="83"/>
        <v>518646.80000000005</v>
      </c>
      <c r="J174" s="189">
        <f t="shared" si="84"/>
        <v>715732.58400000003</v>
      </c>
      <c r="K174" s="335">
        <f t="shared" si="85"/>
        <v>0</v>
      </c>
      <c r="L174" s="331"/>
      <c r="M174" s="331"/>
    </row>
    <row r="175" spans="2:13" s="159" customFormat="1" ht="31.5" x14ac:dyDescent="0.25">
      <c r="B175" s="165" t="s">
        <v>575</v>
      </c>
      <c r="C175" s="182"/>
      <c r="D175" s="145" t="str">
        <f>VLOOKUP(B175,'Alcance Cimentaciones'!$B$5:$G$256,3,FALSE)</f>
        <v>SUMINISTRO E INSTALACIÓN DE GRAPA DE ALEACIÓN RICA EN COBRE (LATÓN) MODELO KZ</v>
      </c>
      <c r="E175" s="187"/>
      <c r="F175" s="187" t="str">
        <f>VLOOKUP($B175,'Alcance Cimentaciones'!$B$5:$G$256,4,FALSE)</f>
        <v>Und</v>
      </c>
      <c r="G175" s="187">
        <f>VLOOKUP($B175,'Alcance Cimentaciones'!$B$5:$G$256,5,FALSE)/42</f>
        <v>1</v>
      </c>
      <c r="H175" s="188">
        <f>VLOOKUP($B175,'Alcance Cimentaciones'!$B$5:$G$256,6,FALSE)</f>
        <v>292083</v>
      </c>
      <c r="I175" s="188">
        <f t="shared" si="83"/>
        <v>292083</v>
      </c>
      <c r="J175" s="189">
        <f t="shared" si="84"/>
        <v>403074.54</v>
      </c>
      <c r="K175" s="335">
        <f t="shared" si="85"/>
        <v>0</v>
      </c>
      <c r="L175" s="331"/>
      <c r="M175" s="331"/>
    </row>
    <row r="176" spans="2:13" s="159" customFormat="1" ht="31.5" x14ac:dyDescent="0.25">
      <c r="B176" s="165" t="s">
        <v>557</v>
      </c>
      <c r="C176" s="182"/>
      <c r="D176" s="145" t="str">
        <f>VLOOKUP(B176,'Alcance Cimentaciones'!$B$5:$G$256,3,FALSE)</f>
        <v xml:space="preserve">INSTALACIÓN DE CABLE DE COBRE TRENZADO DESNUDO DE 50 mm2 </v>
      </c>
      <c r="E176" s="187"/>
      <c r="F176" s="187" t="str">
        <f>VLOOKUP($B176,'Alcance Cimentaciones'!$B$5:$G$256,4,FALSE)</f>
        <v>ML</v>
      </c>
      <c r="G176" s="194">
        <f>VLOOKUP($B176,'Alcance Cimentaciones'!$B$5:$G$256,5,FALSE)/41</f>
        <v>113.1390243902439</v>
      </c>
      <c r="H176" s="188">
        <f>VLOOKUP($B176,'Alcance Cimentaciones'!$B$5:$G$256,6,FALSE)</f>
        <v>33000.000989065411</v>
      </c>
      <c r="I176" s="188">
        <f t="shared" si="83"/>
        <v>3733587.9167799447</v>
      </c>
      <c r="J176" s="189">
        <f t="shared" si="84"/>
        <v>5152351.3251563236</v>
      </c>
      <c r="K176" s="335">
        <f t="shared" si="85"/>
        <v>0</v>
      </c>
      <c r="L176" s="331"/>
      <c r="M176" s="331"/>
    </row>
    <row r="177" spans="2:13" s="159" customFormat="1" ht="31.5" x14ac:dyDescent="0.25">
      <c r="B177" s="165"/>
      <c r="C177" s="182" t="s">
        <v>2047</v>
      </c>
      <c r="D177" s="183" t="s">
        <v>832</v>
      </c>
      <c r="E177" s="184" t="s">
        <v>19</v>
      </c>
      <c r="F177" s="184">
        <v>0</v>
      </c>
      <c r="G177" s="184"/>
      <c r="H177" s="184"/>
      <c r="I177" s="184"/>
      <c r="J177" s="186">
        <f>SUM(J178)</f>
        <v>46410609.014634147</v>
      </c>
      <c r="K177" s="330"/>
      <c r="L177" s="330"/>
      <c r="M177" s="330"/>
    </row>
    <row r="178" spans="2:13" ht="31.5" x14ac:dyDescent="0.25">
      <c r="B178" s="165" t="s">
        <v>280</v>
      </c>
      <c r="C178" s="190"/>
      <c r="D178" s="145" t="str">
        <f>VLOOKUP(B178,'Alcance Cimentaciones'!$B$5:$G$256,3,FALSE)</f>
        <v>GROUT Y  MORTERO AUTOCOMPACTANTE DE ALTA RESISTENCIA C80/95 (EN206-1)</v>
      </c>
      <c r="E178" s="187"/>
      <c r="F178" s="187" t="str">
        <f>VLOOKUP($B178,'Alcance Cimentaciones'!$B$5:$G$256,4,FALSE)</f>
        <v>lt</v>
      </c>
      <c r="G178" s="194">
        <f>VLOOKUP($B178,'Alcance Cimentaciones'!$B$5:$G$256,5,FALSE)/41</f>
        <v>530.73170731707319</v>
      </c>
      <c r="H178" s="188">
        <f>VLOOKUP($B178,'Alcance Cimentaciones'!$B$5:$G$256,6,FALSE)</f>
        <v>63367</v>
      </c>
      <c r="I178" s="188">
        <f>+H178*G178</f>
        <v>33630876.097560979</v>
      </c>
      <c r="J178" s="189">
        <f>+I178*1.38</f>
        <v>46410609.014634147</v>
      </c>
      <c r="K178" s="335">
        <f>SUM(N178:BV178)</f>
        <v>0</v>
      </c>
      <c r="L178" s="331"/>
      <c r="M178" s="331"/>
    </row>
    <row r="179" spans="2:13" s="159" customFormat="1" x14ac:dyDescent="0.25">
      <c r="B179" s="165"/>
      <c r="C179" s="175" t="s">
        <v>833</v>
      </c>
      <c r="D179" s="139" t="s">
        <v>834</v>
      </c>
      <c r="E179" s="176" t="s">
        <v>770</v>
      </c>
      <c r="F179" s="176">
        <v>0</v>
      </c>
      <c r="G179" s="176"/>
      <c r="H179" s="176"/>
      <c r="I179" s="176"/>
      <c r="J179" s="177"/>
      <c r="K179" s="327"/>
      <c r="L179" s="327"/>
      <c r="M179" s="327"/>
    </row>
    <row r="180" spans="2:13" s="159" customFormat="1" x14ac:dyDescent="0.25">
      <c r="B180" s="165"/>
      <c r="C180" s="182" t="s">
        <v>835</v>
      </c>
      <c r="D180" s="183" t="s">
        <v>836</v>
      </c>
      <c r="E180" s="184" t="s">
        <v>8</v>
      </c>
      <c r="F180" s="184">
        <v>0</v>
      </c>
      <c r="G180" s="184"/>
      <c r="H180" s="184"/>
      <c r="I180" s="184"/>
      <c r="J180" s="186">
        <f>SUM(J181)</f>
        <v>90662604.648000002</v>
      </c>
      <c r="K180" s="330"/>
      <c r="L180" s="330"/>
      <c r="M180" s="330"/>
    </row>
    <row r="181" spans="2:13" x14ac:dyDescent="0.25">
      <c r="B181" s="165" t="s">
        <v>302</v>
      </c>
      <c r="C181" s="190"/>
      <c r="D181" s="145" t="str">
        <f>VLOOKUP(B181,'Alcance Cimentaciones'!$B$5:$G$256,3,FALSE)</f>
        <v>RECALCE DE CIMENTACIONES AEROGENERADORES EXISTENTES</v>
      </c>
      <c r="E181" s="187"/>
      <c r="F181" s="187" t="str">
        <f>VLOOKUP($B181,'Alcance Cimentaciones'!$B$5:$G$256,4,FALSE)</f>
        <v>Und</v>
      </c>
      <c r="G181" s="187">
        <v>0.11</v>
      </c>
      <c r="H181" s="188">
        <f>VLOOKUP($B181,'Alcance Cimentaciones'!$B$5:$G$256,6,FALSE)</f>
        <v>597250360</v>
      </c>
      <c r="I181" s="188">
        <f>+H181*G181</f>
        <v>65697539.600000001</v>
      </c>
      <c r="J181" s="189">
        <f>+I181*1.38</f>
        <v>90662604.648000002</v>
      </c>
      <c r="K181" s="335">
        <f>SUM(N181:BV181)</f>
        <v>0</v>
      </c>
      <c r="L181" s="331"/>
      <c r="M181" s="331"/>
    </row>
    <row r="182" spans="2:13" s="159" customFormat="1" x14ac:dyDescent="0.25">
      <c r="B182" s="165"/>
      <c r="C182" s="182" t="s">
        <v>837</v>
      </c>
      <c r="D182" s="183" t="s">
        <v>838</v>
      </c>
      <c r="E182" s="184" t="s">
        <v>7</v>
      </c>
      <c r="F182" s="184">
        <v>0</v>
      </c>
      <c r="G182" s="184"/>
      <c r="H182" s="184"/>
      <c r="I182" s="184"/>
      <c r="J182" s="186">
        <f>SUM(J183)</f>
        <v>230777539.104</v>
      </c>
      <c r="K182" s="330"/>
      <c r="L182" s="330"/>
      <c r="M182" s="330"/>
    </row>
    <row r="183" spans="2:13" x14ac:dyDescent="0.25">
      <c r="B183" s="165" t="s">
        <v>302</v>
      </c>
      <c r="C183" s="190"/>
      <c r="D183" s="145" t="str">
        <f>VLOOKUP(B183,'Alcance Cimentaciones'!$B$5:$G$256,3,FALSE)</f>
        <v>RECALCE DE CIMENTACIONES AEROGENERADORES EXISTENTES</v>
      </c>
      <c r="E183" s="187"/>
      <c r="F183" s="187" t="str">
        <f>VLOOKUP($B183,'Alcance Cimentaciones'!$B$5:$G$256,4,FALSE)</f>
        <v>Und</v>
      </c>
      <c r="G183" s="187">
        <v>0.28000000000000003</v>
      </c>
      <c r="H183" s="188">
        <f>VLOOKUP($B183,'Alcance Cimentaciones'!$B$5:$G$256,6,FALSE)</f>
        <v>597250360</v>
      </c>
      <c r="I183" s="188">
        <f>+H183*G183</f>
        <v>167230100.80000001</v>
      </c>
      <c r="J183" s="189">
        <f>+I183*1.38</f>
        <v>230777539.104</v>
      </c>
      <c r="K183" s="335">
        <f>SUM(N183:BV183)</f>
        <v>0</v>
      </c>
      <c r="L183" s="331"/>
      <c r="M183" s="331"/>
    </row>
    <row r="184" spans="2:13" s="159" customFormat="1" x14ac:dyDescent="0.25">
      <c r="B184" s="165"/>
      <c r="C184" s="182" t="s">
        <v>839</v>
      </c>
      <c r="D184" s="183" t="s">
        <v>840</v>
      </c>
      <c r="E184" s="184" t="s">
        <v>7</v>
      </c>
      <c r="F184" s="184">
        <v>0</v>
      </c>
      <c r="G184" s="184"/>
      <c r="H184" s="184"/>
      <c r="I184" s="184"/>
      <c r="J184" s="186">
        <f>SUM(J185)</f>
        <v>82420549.679999992</v>
      </c>
      <c r="K184" s="330"/>
      <c r="L184" s="330"/>
      <c r="M184" s="330"/>
    </row>
    <row r="185" spans="2:13" x14ac:dyDescent="0.25">
      <c r="B185" s="165" t="s">
        <v>302</v>
      </c>
      <c r="C185" s="190"/>
      <c r="D185" s="145" t="str">
        <f>VLOOKUP(B185,'Alcance Cimentaciones'!$B$5:$G$256,3,FALSE)</f>
        <v>RECALCE DE CIMENTACIONES AEROGENERADORES EXISTENTES</v>
      </c>
      <c r="E185" s="187"/>
      <c r="F185" s="187" t="str">
        <f>VLOOKUP($B185,'Alcance Cimentaciones'!$B$5:$G$256,4,FALSE)</f>
        <v>Und</v>
      </c>
      <c r="G185" s="187">
        <v>0.1</v>
      </c>
      <c r="H185" s="188">
        <f>VLOOKUP($B185,'Alcance Cimentaciones'!$B$5:$G$256,6,FALSE)</f>
        <v>597250360</v>
      </c>
      <c r="I185" s="188">
        <f>+H185*G185</f>
        <v>59725036</v>
      </c>
      <c r="J185" s="189">
        <f>+I185*1.38</f>
        <v>82420549.679999992</v>
      </c>
      <c r="K185" s="335">
        <f>SUM(N185:BV185)</f>
        <v>0</v>
      </c>
      <c r="L185" s="331"/>
      <c r="M185" s="331"/>
    </row>
    <row r="186" spans="2:13" s="159" customFormat="1" x14ac:dyDescent="0.25">
      <c r="B186" s="165"/>
      <c r="C186" s="182" t="s">
        <v>841</v>
      </c>
      <c r="D186" s="183" t="s">
        <v>842</v>
      </c>
      <c r="E186" s="184" t="s">
        <v>7</v>
      </c>
      <c r="F186" s="184">
        <v>0</v>
      </c>
      <c r="G186" s="184"/>
      <c r="H186" s="184"/>
      <c r="I186" s="184"/>
      <c r="J186" s="186">
        <f>SUM(J187)</f>
        <v>230777539.104</v>
      </c>
      <c r="K186" s="330"/>
      <c r="L186" s="330"/>
      <c r="M186" s="330"/>
    </row>
    <row r="187" spans="2:13" x14ac:dyDescent="0.25">
      <c r="B187" s="165" t="s">
        <v>302</v>
      </c>
      <c r="C187" s="190"/>
      <c r="D187" s="145" t="str">
        <f>VLOOKUP(B187,'Alcance Cimentaciones'!$B$5:$G$256,3,FALSE)</f>
        <v>RECALCE DE CIMENTACIONES AEROGENERADORES EXISTENTES</v>
      </c>
      <c r="E187" s="187"/>
      <c r="F187" s="187" t="str">
        <f>VLOOKUP($B187,'Alcance Cimentaciones'!$B$5:$G$256,4,FALSE)</f>
        <v>Und</v>
      </c>
      <c r="G187" s="187">
        <v>0.28000000000000003</v>
      </c>
      <c r="H187" s="188">
        <f>VLOOKUP($B187,'Alcance Cimentaciones'!$B$5:$G$256,6,FALSE)</f>
        <v>597250360</v>
      </c>
      <c r="I187" s="188">
        <f>+H187*G187</f>
        <v>167230100.80000001</v>
      </c>
      <c r="J187" s="189">
        <f>+I187*1.38</f>
        <v>230777539.104</v>
      </c>
      <c r="K187" s="335">
        <f>SUM(N187:BV187)</f>
        <v>0</v>
      </c>
      <c r="L187" s="331"/>
      <c r="M187" s="331"/>
    </row>
    <row r="188" spans="2:13" s="159" customFormat="1" x14ac:dyDescent="0.25">
      <c r="B188" s="165"/>
      <c r="C188" s="182" t="s">
        <v>843</v>
      </c>
      <c r="D188" s="183" t="s">
        <v>844</v>
      </c>
      <c r="E188" s="184" t="s">
        <v>8</v>
      </c>
      <c r="F188" s="184">
        <v>0</v>
      </c>
      <c r="G188" s="184"/>
      <c r="H188" s="184"/>
      <c r="I188" s="184"/>
      <c r="J188" s="186">
        <f>SUM(J189)</f>
        <v>49452329.807999998</v>
      </c>
      <c r="K188" s="330"/>
      <c r="L188" s="330"/>
      <c r="M188" s="330"/>
    </row>
    <row r="189" spans="2:13" x14ac:dyDescent="0.25">
      <c r="B189" s="165" t="s">
        <v>302</v>
      </c>
      <c r="C189" s="190"/>
      <c r="D189" s="145" t="str">
        <f>VLOOKUP(B189,'Alcance Cimentaciones'!$B$5:$G$256,3,FALSE)</f>
        <v>RECALCE DE CIMENTACIONES AEROGENERADORES EXISTENTES</v>
      </c>
      <c r="E189" s="187"/>
      <c r="F189" s="187" t="str">
        <f>VLOOKUP($B189,'Alcance Cimentaciones'!$B$5:$G$256,4,FALSE)</f>
        <v>Und</v>
      </c>
      <c r="G189" s="187">
        <v>0.06</v>
      </c>
      <c r="H189" s="188">
        <f>VLOOKUP($B189,'Alcance Cimentaciones'!$B$5:$G$256,6,FALSE)</f>
        <v>597250360</v>
      </c>
      <c r="I189" s="188">
        <f>+H189*G189</f>
        <v>35835021.600000001</v>
      </c>
      <c r="J189" s="189">
        <f>+I189*1.38</f>
        <v>49452329.807999998</v>
      </c>
      <c r="K189" s="335">
        <f>SUM(N189:BV189)</f>
        <v>0</v>
      </c>
      <c r="L189" s="331"/>
      <c r="M189" s="331"/>
    </row>
    <row r="190" spans="2:13" s="159" customFormat="1" ht="31.5" x14ac:dyDescent="0.25">
      <c r="B190" s="165"/>
      <c r="C190" s="182" t="s">
        <v>845</v>
      </c>
      <c r="D190" s="183" t="s">
        <v>846</v>
      </c>
      <c r="E190" s="184" t="s">
        <v>8</v>
      </c>
      <c r="F190" s="184">
        <v>0</v>
      </c>
      <c r="G190" s="184"/>
      <c r="H190" s="184"/>
      <c r="I190" s="184"/>
      <c r="J190" s="186">
        <f>SUM(J191)</f>
        <v>140114934.456</v>
      </c>
      <c r="K190" s="330"/>
      <c r="L190" s="330"/>
      <c r="M190" s="330"/>
    </row>
    <row r="191" spans="2:13" x14ac:dyDescent="0.25">
      <c r="B191" s="165" t="s">
        <v>302</v>
      </c>
      <c r="C191" s="190"/>
      <c r="D191" s="145" t="str">
        <f>VLOOKUP(B191,'Alcance Cimentaciones'!$B$5:$G$256,3,FALSE)</f>
        <v>RECALCE DE CIMENTACIONES AEROGENERADORES EXISTENTES</v>
      </c>
      <c r="E191" s="187"/>
      <c r="F191" s="187" t="str">
        <f>VLOOKUP($B191,'Alcance Cimentaciones'!$B$5:$G$256,4,FALSE)</f>
        <v>Und</v>
      </c>
      <c r="G191" s="187">
        <v>0.17</v>
      </c>
      <c r="H191" s="188">
        <f>VLOOKUP($B191,'Alcance Cimentaciones'!$B$5:$G$256,6,FALSE)</f>
        <v>597250360</v>
      </c>
      <c r="I191" s="188">
        <f>+H191*G191</f>
        <v>101532561.2</v>
      </c>
      <c r="J191" s="189">
        <f>+I191*1.38</f>
        <v>140114934.456</v>
      </c>
      <c r="K191" s="335">
        <f>SUM(N191:BV191)</f>
        <v>0</v>
      </c>
      <c r="L191" s="331"/>
      <c r="M191" s="331"/>
    </row>
    <row r="192" spans="2:13" s="159" customFormat="1" ht="31.5" x14ac:dyDescent="0.25">
      <c r="B192" s="165"/>
      <c r="C192" s="182" t="s">
        <v>847</v>
      </c>
      <c r="D192" s="191" t="s">
        <v>2093</v>
      </c>
      <c r="E192" s="184"/>
      <c r="F192" s="184"/>
      <c r="G192" s="184"/>
      <c r="H192" s="192"/>
      <c r="I192" s="192"/>
      <c r="J192" s="193">
        <f>SUM(J193:J200)</f>
        <v>52335715.768702812</v>
      </c>
      <c r="K192" s="332"/>
      <c r="L192" s="332"/>
      <c r="M192" s="332"/>
    </row>
    <row r="193" spans="2:17" s="159" customFormat="1" ht="31.5" x14ac:dyDescent="0.25">
      <c r="B193" s="165" t="s">
        <v>532</v>
      </c>
      <c r="C193" s="182"/>
      <c r="D193" s="145" t="str">
        <f>VLOOKUP(B193,'Alcance Cimentaciones'!$B$5:$G$256,3,FALSE)</f>
        <v>ARQUETA EN HORMIGON PARA MEDIA TENSION - EMPALMES (500 MT)</v>
      </c>
      <c r="E193" s="187"/>
      <c r="F193" s="187" t="str">
        <f>VLOOKUP($B193,'Alcance Cimentaciones'!$B$5:$G$256,4,FALSE)</f>
        <v>Und</v>
      </c>
      <c r="G193" s="187">
        <f>VLOOKUP($B193,'Alcance Cimentaciones'!$B$5:$G$256,5,FALSE)/41</f>
        <v>1</v>
      </c>
      <c r="H193" s="188">
        <f>VLOOKUP($B193,'Alcance Cimentaciones'!$B$5:$G$256,6,FALSE)</f>
        <v>12275310.999985719</v>
      </c>
      <c r="I193" s="188">
        <f t="shared" ref="I193:I200" si="86">+H193*G193</f>
        <v>12275310.999985719</v>
      </c>
      <c r="J193" s="189">
        <f t="shared" ref="J193:J200" si="87">+I193*1.38</f>
        <v>16939929.179980289</v>
      </c>
      <c r="K193" s="335">
        <f t="shared" ref="K193:K200" si="88">SUM(N193:BV193)</f>
        <v>0</v>
      </c>
      <c r="L193" s="331"/>
      <c r="M193" s="331"/>
    </row>
    <row r="194" spans="2:17" s="159" customFormat="1" x14ac:dyDescent="0.25">
      <c r="B194" s="165" t="s">
        <v>535</v>
      </c>
      <c r="C194" s="182"/>
      <c r="D194" s="145" t="str">
        <f>VLOOKUP(B194,'Alcance Cimentaciones'!$B$5:$G$256,3,FALSE)</f>
        <v>ARQUETA EN POLIPROPILENO</v>
      </c>
      <c r="E194" s="187"/>
      <c r="F194" s="187" t="str">
        <f>VLOOKUP($B194,'Alcance Cimentaciones'!$B$5:$G$256,4,FALSE)</f>
        <v>Und</v>
      </c>
      <c r="G194" s="187">
        <f>VLOOKUP($B194,'Alcance Cimentaciones'!$B$5:$G$256,5,FALSE)/41</f>
        <v>1</v>
      </c>
      <c r="H194" s="188">
        <f>VLOOKUP($B194,'Alcance Cimentaciones'!$B$5:$G$256,6,FALSE)</f>
        <v>6068599.9996856553</v>
      </c>
      <c r="I194" s="188">
        <f t="shared" si="86"/>
        <v>6068599.9996856553</v>
      </c>
      <c r="J194" s="189">
        <f t="shared" si="87"/>
        <v>8374667.9995662039</v>
      </c>
      <c r="K194" s="335">
        <f t="shared" si="88"/>
        <v>0</v>
      </c>
      <c r="L194" s="331"/>
      <c r="M194" s="331"/>
    </row>
    <row r="195" spans="2:17" s="159" customFormat="1" x14ac:dyDescent="0.25">
      <c r="B195" s="165" t="s">
        <v>562</v>
      </c>
      <c r="C195" s="182"/>
      <c r="D195" s="145" t="str">
        <f>VLOOKUP(B195,'Alcance Cimentaciones'!$B$5:$G$256,3,FALSE)</f>
        <v>SUMINISTRO E INSTALACIÓN DE PLATINA</v>
      </c>
      <c r="E195" s="187"/>
      <c r="F195" s="187" t="str">
        <f>VLOOKUP($B195,'Alcance Cimentaciones'!$B$5:$G$256,4,FALSE)</f>
        <v>Und</v>
      </c>
      <c r="G195" s="187">
        <f>VLOOKUP($B195,'Alcance Cimentaciones'!$B$5:$G$256,5,FALSE)/41</f>
        <v>1</v>
      </c>
      <c r="H195" s="188">
        <f>VLOOKUP($B195,'Alcance Cimentaciones'!$B$5:$G$256,6,FALSE)</f>
        <v>361570</v>
      </c>
      <c r="I195" s="188">
        <f t="shared" si="86"/>
        <v>361570</v>
      </c>
      <c r="J195" s="189">
        <f t="shared" si="87"/>
        <v>498966.6</v>
      </c>
      <c r="K195" s="335">
        <f t="shared" si="88"/>
        <v>0</v>
      </c>
      <c r="L195" s="331"/>
      <c r="M195" s="331"/>
    </row>
    <row r="196" spans="2:17" s="159" customFormat="1" x14ac:dyDescent="0.25">
      <c r="B196" s="165" t="s">
        <v>565</v>
      </c>
      <c r="C196" s="182"/>
      <c r="D196" s="145" t="str">
        <f>VLOOKUP(B196,'Alcance Cimentaciones'!$B$5:$G$256,3,FALSE)</f>
        <v>SUMINISTRO E INSTALACIÓN DE VARILLA</v>
      </c>
      <c r="E196" s="187"/>
      <c r="F196" s="187" t="str">
        <f>VLOOKUP($B196,'Alcance Cimentaciones'!$B$5:$G$256,4,FALSE)</f>
        <v>Und</v>
      </c>
      <c r="G196" s="187">
        <f>VLOOKUP($B196,'Alcance Cimentaciones'!$B$5:$G$256,5,FALSE)/41</f>
        <v>1</v>
      </c>
      <c r="H196" s="188">
        <f>VLOOKUP($B196,'Alcance Cimentaciones'!$B$5:$G$256,6,FALSE)</f>
        <v>398933</v>
      </c>
      <c r="I196" s="188">
        <f t="shared" si="86"/>
        <v>398933</v>
      </c>
      <c r="J196" s="189">
        <f t="shared" si="87"/>
        <v>550527.53999999992</v>
      </c>
      <c r="K196" s="335">
        <f t="shared" si="88"/>
        <v>0</v>
      </c>
      <c r="L196" s="331"/>
      <c r="M196" s="331"/>
    </row>
    <row r="197" spans="2:17" s="159" customFormat="1" ht="31.5" x14ac:dyDescent="0.25">
      <c r="B197" s="165" t="s">
        <v>569</v>
      </c>
      <c r="C197" s="182"/>
      <c r="D197" s="145" t="str">
        <f>VLOOKUP(B197,'Alcance Cimentaciones'!$B$5:$G$256,3,FALSE)</f>
        <v>SUMINISTRO E INSTALACIÓN DE ARQUETA PARA INSPECCIÓN DE PICAS EN PUESTA A TIERRA SIN FONDO</v>
      </c>
      <c r="E197" s="187"/>
      <c r="F197" s="187" t="str">
        <f>VLOOKUP($B197,'Alcance Cimentaciones'!$B$5:$G$256,4,FALSE)</f>
        <v>Und</v>
      </c>
      <c r="G197" s="187">
        <f>VLOOKUP($B197,'Alcance Cimentaciones'!$B$5:$G$256,5,FALSE)/42</f>
        <v>1</v>
      </c>
      <c r="H197" s="188">
        <f>VLOOKUP($B197,'Alcance Cimentaciones'!$B$5:$G$256,6,FALSE)</f>
        <v>14275700</v>
      </c>
      <c r="I197" s="188">
        <f t="shared" si="86"/>
        <v>14275700</v>
      </c>
      <c r="J197" s="189">
        <f t="shared" si="87"/>
        <v>19700466</v>
      </c>
      <c r="K197" s="335">
        <f t="shared" si="88"/>
        <v>0</v>
      </c>
      <c r="L197" s="331"/>
      <c r="M197" s="331"/>
    </row>
    <row r="198" spans="2:17" s="159" customFormat="1" x14ac:dyDescent="0.25">
      <c r="B198" s="165" t="s">
        <v>571</v>
      </c>
      <c r="C198" s="182"/>
      <c r="D198" s="145" t="str">
        <f>VLOOKUP(B198,'Alcance Cimentaciones'!$B$5:$G$256,3,FALSE)</f>
        <v>SUMINISTRO E INSTALACIÓN DE SOLDADURA EXOTERMICA</v>
      </c>
      <c r="E198" s="187"/>
      <c r="F198" s="187" t="str">
        <f>VLOOKUP($B198,'Alcance Cimentaciones'!$B$5:$G$256,4,FALSE)</f>
        <v>Und</v>
      </c>
      <c r="G198" s="187">
        <f>VLOOKUP($B198,'Alcance Cimentaciones'!$B$5:$G$256,5,FALSE)/41</f>
        <v>2.8000000000000003</v>
      </c>
      <c r="H198" s="188">
        <f>VLOOKUP($B198,'Alcance Cimentaciones'!$B$5:$G$256,6,FALSE)</f>
        <v>185231</v>
      </c>
      <c r="I198" s="188">
        <f t="shared" si="86"/>
        <v>518646.80000000005</v>
      </c>
      <c r="J198" s="189">
        <f t="shared" si="87"/>
        <v>715732.58400000003</v>
      </c>
      <c r="K198" s="335">
        <f t="shared" si="88"/>
        <v>0</v>
      </c>
      <c r="L198" s="331"/>
      <c r="M198" s="331"/>
    </row>
    <row r="199" spans="2:17" s="159" customFormat="1" ht="31.5" x14ac:dyDescent="0.25">
      <c r="B199" s="165" t="s">
        <v>575</v>
      </c>
      <c r="C199" s="182"/>
      <c r="D199" s="145" t="str">
        <f>VLOOKUP(B199,'Alcance Cimentaciones'!$B$5:$G$256,3,FALSE)</f>
        <v>SUMINISTRO E INSTALACIÓN DE GRAPA DE ALEACIÓN RICA EN COBRE (LATÓN) MODELO KZ</v>
      </c>
      <c r="E199" s="187"/>
      <c r="F199" s="187" t="str">
        <f>VLOOKUP($B199,'Alcance Cimentaciones'!$B$5:$G$256,4,FALSE)</f>
        <v>Und</v>
      </c>
      <c r="G199" s="187">
        <f>VLOOKUP($B199,'Alcance Cimentaciones'!$B$5:$G$256,5,FALSE)/42</f>
        <v>1</v>
      </c>
      <c r="H199" s="188">
        <f>VLOOKUP($B199,'Alcance Cimentaciones'!$B$5:$G$256,6,FALSE)</f>
        <v>292083</v>
      </c>
      <c r="I199" s="188">
        <f t="shared" si="86"/>
        <v>292083</v>
      </c>
      <c r="J199" s="189">
        <f t="shared" si="87"/>
        <v>403074.54</v>
      </c>
      <c r="K199" s="335">
        <f t="shared" si="88"/>
        <v>0</v>
      </c>
      <c r="L199" s="331"/>
      <c r="M199" s="331"/>
    </row>
    <row r="200" spans="2:17" s="159" customFormat="1" ht="31.5" x14ac:dyDescent="0.25">
      <c r="B200" s="165" t="s">
        <v>557</v>
      </c>
      <c r="C200" s="182"/>
      <c r="D200" s="145" t="str">
        <f>VLOOKUP(B200,'Alcance Cimentaciones'!$B$5:$G$256,3,FALSE)</f>
        <v xml:space="preserve">INSTALACIÓN DE CABLE DE COBRE TRENZADO DESNUDO DE 50 mm2 </v>
      </c>
      <c r="E200" s="187"/>
      <c r="F200" s="187" t="str">
        <f>VLOOKUP($B200,'Alcance Cimentaciones'!$B$5:$G$256,4,FALSE)</f>
        <v>ML</v>
      </c>
      <c r="G200" s="194">
        <f>VLOOKUP($B200,'Alcance Cimentaciones'!$B$5:$G$256,5,FALSE)/41</f>
        <v>113.1390243902439</v>
      </c>
      <c r="H200" s="188">
        <f>VLOOKUP($B200,'Alcance Cimentaciones'!$B$5:$G$256,6,FALSE)</f>
        <v>33000.000989065411</v>
      </c>
      <c r="I200" s="188">
        <f t="shared" si="86"/>
        <v>3733587.9167799447</v>
      </c>
      <c r="J200" s="189">
        <f t="shared" si="87"/>
        <v>5152351.3251563236</v>
      </c>
      <c r="K200" s="335">
        <f t="shared" si="88"/>
        <v>0</v>
      </c>
      <c r="L200" s="331"/>
      <c r="M200" s="331"/>
    </row>
    <row r="201" spans="2:17" s="159" customFormat="1" ht="31.5" x14ac:dyDescent="0.25">
      <c r="B201" s="165"/>
      <c r="C201" s="182" t="s">
        <v>2049</v>
      </c>
      <c r="D201" s="183" t="s">
        <v>848</v>
      </c>
      <c r="E201" s="184" t="s">
        <v>19</v>
      </c>
      <c r="F201" s="184">
        <v>0</v>
      </c>
      <c r="G201" s="184"/>
      <c r="H201" s="184"/>
      <c r="I201" s="184"/>
      <c r="J201" s="186">
        <f>SUM(J202)</f>
        <v>46410609.014634147</v>
      </c>
      <c r="K201" s="330"/>
      <c r="L201" s="330"/>
      <c r="M201" s="330"/>
    </row>
    <row r="202" spans="2:17" ht="31.5" x14ac:dyDescent="0.25">
      <c r="B202" s="165" t="s">
        <v>280</v>
      </c>
      <c r="C202" s="190"/>
      <c r="D202" s="145" t="str">
        <f>VLOOKUP(B202,'Alcance Cimentaciones'!$B$5:$G$256,3,FALSE)</f>
        <v>GROUT Y  MORTERO AUTOCOMPACTANTE DE ALTA RESISTENCIA C80/95 (EN206-1)</v>
      </c>
      <c r="E202" s="187"/>
      <c r="F202" s="187" t="str">
        <f>VLOOKUP($B202,'Alcance Cimentaciones'!$B$5:$G$256,4,FALSE)</f>
        <v>lt</v>
      </c>
      <c r="G202" s="194">
        <f>VLOOKUP($B202,'Alcance Cimentaciones'!$B$5:$G$256,5,FALSE)/41</f>
        <v>530.73170731707319</v>
      </c>
      <c r="H202" s="188">
        <f>VLOOKUP($B202,'Alcance Cimentaciones'!$B$5:$G$256,6,FALSE)</f>
        <v>63367</v>
      </c>
      <c r="I202" s="188">
        <f>+H202*G202</f>
        <v>33630876.097560979</v>
      </c>
      <c r="J202" s="189">
        <f>+I202*1.38</f>
        <v>46410609.014634147</v>
      </c>
      <c r="K202" s="335">
        <f>SUM(N202:BV202)</f>
        <v>0</v>
      </c>
      <c r="L202" s="331"/>
      <c r="M202" s="331"/>
    </row>
    <row r="203" spans="2:17" s="159" customFormat="1" x14ac:dyDescent="0.25">
      <c r="B203" s="165"/>
      <c r="C203" s="175" t="s">
        <v>849</v>
      </c>
      <c r="D203" s="139" t="s">
        <v>850</v>
      </c>
      <c r="E203" s="176" t="s">
        <v>770</v>
      </c>
      <c r="F203" s="176">
        <v>0</v>
      </c>
      <c r="G203" s="176"/>
      <c r="H203" s="176"/>
      <c r="I203" s="176"/>
      <c r="J203" s="177"/>
      <c r="K203" s="327"/>
      <c r="L203" s="327"/>
      <c r="M203" s="327"/>
      <c r="P203" s="154"/>
    </row>
    <row r="204" spans="2:17" s="159" customFormat="1" x14ac:dyDescent="0.25">
      <c r="B204" s="165"/>
      <c r="C204" s="182" t="s">
        <v>851</v>
      </c>
      <c r="D204" s="183" t="s">
        <v>852</v>
      </c>
      <c r="E204" s="184" t="s">
        <v>8</v>
      </c>
      <c r="F204" s="184">
        <v>0</v>
      </c>
      <c r="G204" s="184"/>
      <c r="H204" s="184"/>
      <c r="I204" s="184"/>
      <c r="J204" s="186">
        <f>SUM(J205)</f>
        <v>90662604.648000002</v>
      </c>
      <c r="K204" s="330"/>
      <c r="L204" s="330"/>
      <c r="M204" s="330"/>
      <c r="P204" s="154"/>
    </row>
    <row r="205" spans="2:17" x14ac:dyDescent="0.25">
      <c r="B205" s="165" t="s">
        <v>302</v>
      </c>
      <c r="C205" s="190"/>
      <c r="D205" s="145" t="str">
        <f>VLOOKUP(B205,'Alcance Cimentaciones'!$B$5:$G$256,3,FALSE)</f>
        <v>RECALCE DE CIMENTACIONES AEROGENERADORES EXISTENTES</v>
      </c>
      <c r="E205" s="187"/>
      <c r="F205" s="187" t="str">
        <f>VLOOKUP($B205,'Alcance Cimentaciones'!$B$5:$G$256,4,FALSE)</f>
        <v>Und</v>
      </c>
      <c r="G205" s="187">
        <v>0.11</v>
      </c>
      <c r="H205" s="188">
        <f>VLOOKUP($B205,'Alcance Cimentaciones'!$B$5:$G$256,6,FALSE)</f>
        <v>597250360</v>
      </c>
      <c r="I205" s="188">
        <f>+H205*G205</f>
        <v>65697539.600000001</v>
      </c>
      <c r="J205" s="189">
        <f>+I205*1.38</f>
        <v>90662604.648000002</v>
      </c>
      <c r="K205" s="335">
        <f>SUM(N205:BV205)</f>
        <v>0</v>
      </c>
      <c r="L205" s="331"/>
      <c r="M205" s="331"/>
      <c r="Q205" s="216"/>
    </row>
    <row r="206" spans="2:17" s="159" customFormat="1" x14ac:dyDescent="0.25">
      <c r="B206" s="165"/>
      <c r="C206" s="182" t="s">
        <v>853</v>
      </c>
      <c r="D206" s="183" t="s">
        <v>854</v>
      </c>
      <c r="E206" s="184" t="s">
        <v>7</v>
      </c>
      <c r="F206" s="184">
        <v>0</v>
      </c>
      <c r="G206" s="184"/>
      <c r="H206" s="184"/>
      <c r="I206" s="184"/>
      <c r="J206" s="186">
        <f>SUM(J207)</f>
        <v>230777539.104</v>
      </c>
      <c r="K206" s="330"/>
      <c r="L206" s="330"/>
      <c r="M206" s="330"/>
      <c r="P206" s="154"/>
      <c r="Q206" s="216"/>
    </row>
    <row r="207" spans="2:17" x14ac:dyDescent="0.25">
      <c r="B207" s="165" t="s">
        <v>302</v>
      </c>
      <c r="C207" s="190"/>
      <c r="D207" s="145" t="str">
        <f>VLOOKUP(B207,'Alcance Cimentaciones'!$B$5:$G$256,3,FALSE)</f>
        <v>RECALCE DE CIMENTACIONES AEROGENERADORES EXISTENTES</v>
      </c>
      <c r="E207" s="187"/>
      <c r="F207" s="187" t="str">
        <f>VLOOKUP($B207,'Alcance Cimentaciones'!$B$5:$G$256,4,FALSE)</f>
        <v>Und</v>
      </c>
      <c r="G207" s="187">
        <v>0.28000000000000003</v>
      </c>
      <c r="H207" s="188">
        <f>VLOOKUP($B207,'Alcance Cimentaciones'!$B$5:$G$256,6,FALSE)</f>
        <v>597250360</v>
      </c>
      <c r="I207" s="188">
        <f>+H207*G207</f>
        <v>167230100.80000001</v>
      </c>
      <c r="J207" s="189">
        <f>+I207*1.38</f>
        <v>230777539.104</v>
      </c>
      <c r="K207" s="335">
        <f>SUM(N207:BV207)</f>
        <v>0</v>
      </c>
      <c r="L207" s="331"/>
      <c r="M207" s="331"/>
      <c r="Q207" s="216"/>
    </row>
    <row r="208" spans="2:17" s="159" customFormat="1" x14ac:dyDescent="0.25">
      <c r="B208" s="165"/>
      <c r="C208" s="182" t="s">
        <v>855</v>
      </c>
      <c r="D208" s="183" t="s">
        <v>856</v>
      </c>
      <c r="E208" s="184" t="s">
        <v>19</v>
      </c>
      <c r="F208" s="184">
        <v>0</v>
      </c>
      <c r="G208" s="184"/>
      <c r="H208" s="184"/>
      <c r="I208" s="184"/>
      <c r="J208" s="186">
        <f>SUM(J209)</f>
        <v>82420549.679999992</v>
      </c>
      <c r="K208" s="330"/>
      <c r="L208" s="330"/>
      <c r="M208" s="330"/>
      <c r="P208" s="154"/>
      <c r="Q208" s="216"/>
    </row>
    <row r="209" spans="2:17" x14ac:dyDescent="0.25">
      <c r="B209" s="165" t="s">
        <v>302</v>
      </c>
      <c r="C209" s="190"/>
      <c r="D209" s="145" t="str">
        <f>VLOOKUP(B209,'Alcance Cimentaciones'!$B$5:$G$256,3,FALSE)</f>
        <v>RECALCE DE CIMENTACIONES AEROGENERADORES EXISTENTES</v>
      </c>
      <c r="E209" s="187"/>
      <c r="F209" s="187" t="str">
        <f>VLOOKUP($B209,'Alcance Cimentaciones'!$B$5:$G$256,4,FALSE)</f>
        <v>Und</v>
      </c>
      <c r="G209" s="187">
        <v>0.1</v>
      </c>
      <c r="H209" s="188">
        <f>VLOOKUP($B209,'Alcance Cimentaciones'!$B$5:$G$256,6,FALSE)</f>
        <v>597250360</v>
      </c>
      <c r="I209" s="188">
        <f>+H209*G209</f>
        <v>59725036</v>
      </c>
      <c r="J209" s="189">
        <f>+I209*1.38</f>
        <v>82420549.679999992</v>
      </c>
      <c r="K209" s="335">
        <f>SUM(N209:BV209)</f>
        <v>0</v>
      </c>
      <c r="L209" s="331"/>
      <c r="M209" s="331"/>
      <c r="Q209" s="216"/>
    </row>
    <row r="210" spans="2:17" s="159" customFormat="1" x14ac:dyDescent="0.25">
      <c r="B210" s="165"/>
      <c r="C210" s="182" t="s">
        <v>857</v>
      </c>
      <c r="D210" s="183" t="s">
        <v>858</v>
      </c>
      <c r="E210" s="184" t="s">
        <v>7</v>
      </c>
      <c r="F210" s="184">
        <v>0</v>
      </c>
      <c r="G210" s="184"/>
      <c r="H210" s="184"/>
      <c r="I210" s="184"/>
      <c r="J210" s="186">
        <f>SUM(J211)</f>
        <v>230777539.104</v>
      </c>
      <c r="K210" s="330"/>
      <c r="L210" s="330"/>
      <c r="M210" s="330"/>
      <c r="P210" s="154"/>
      <c r="Q210" s="216"/>
    </row>
    <row r="211" spans="2:17" x14ac:dyDescent="0.25">
      <c r="B211" s="165" t="s">
        <v>302</v>
      </c>
      <c r="C211" s="190"/>
      <c r="D211" s="145" t="str">
        <f>VLOOKUP(B211,'Alcance Cimentaciones'!$B$5:$G$256,3,FALSE)</f>
        <v>RECALCE DE CIMENTACIONES AEROGENERADORES EXISTENTES</v>
      </c>
      <c r="E211" s="187"/>
      <c r="F211" s="187" t="str">
        <f>VLOOKUP($B211,'Alcance Cimentaciones'!$B$5:$G$256,4,FALSE)</f>
        <v>Und</v>
      </c>
      <c r="G211" s="187">
        <v>0.28000000000000003</v>
      </c>
      <c r="H211" s="188">
        <f>VLOOKUP($B211,'Alcance Cimentaciones'!$B$5:$G$256,6,FALSE)</f>
        <v>597250360</v>
      </c>
      <c r="I211" s="188">
        <f>+H211*G211</f>
        <v>167230100.80000001</v>
      </c>
      <c r="J211" s="189">
        <f>+I211*1.38</f>
        <v>230777539.104</v>
      </c>
      <c r="K211" s="335">
        <f>SUM(N211:BV211)</f>
        <v>0</v>
      </c>
      <c r="L211" s="331"/>
      <c r="M211" s="331"/>
    </row>
    <row r="212" spans="2:17" s="159" customFormat="1" x14ac:dyDescent="0.25">
      <c r="B212" s="165"/>
      <c r="C212" s="182" t="s">
        <v>859</v>
      </c>
      <c r="D212" s="183" t="s">
        <v>860</v>
      </c>
      <c r="E212" s="184" t="s">
        <v>8</v>
      </c>
      <c r="F212" s="184">
        <v>0</v>
      </c>
      <c r="G212" s="184"/>
      <c r="H212" s="184"/>
      <c r="I212" s="184"/>
      <c r="J212" s="186">
        <f>SUM(J213)</f>
        <v>49452329.807999998</v>
      </c>
      <c r="K212" s="330"/>
      <c r="L212" s="330"/>
      <c r="M212" s="330"/>
    </row>
    <row r="213" spans="2:17" x14ac:dyDescent="0.25">
      <c r="B213" s="165" t="s">
        <v>302</v>
      </c>
      <c r="C213" s="190"/>
      <c r="D213" s="145" t="str">
        <f>VLOOKUP(B213,'Alcance Cimentaciones'!$B$5:$G$256,3,FALSE)</f>
        <v>RECALCE DE CIMENTACIONES AEROGENERADORES EXISTENTES</v>
      </c>
      <c r="E213" s="187"/>
      <c r="F213" s="187" t="str">
        <f>VLOOKUP($B213,'Alcance Cimentaciones'!$B$5:$G$256,4,FALSE)</f>
        <v>Und</v>
      </c>
      <c r="G213" s="187">
        <v>0.06</v>
      </c>
      <c r="H213" s="188">
        <f>VLOOKUP($B213,'Alcance Cimentaciones'!$B$5:$G$256,6,FALSE)</f>
        <v>597250360</v>
      </c>
      <c r="I213" s="188">
        <f>+H213*G213</f>
        <v>35835021.600000001</v>
      </c>
      <c r="J213" s="189">
        <f>+I213*1.38</f>
        <v>49452329.807999998</v>
      </c>
      <c r="K213" s="335">
        <f>SUM(N213:BV213)</f>
        <v>0</v>
      </c>
      <c r="L213" s="331"/>
      <c r="M213" s="331"/>
    </row>
    <row r="214" spans="2:17" s="159" customFormat="1" ht="31.5" x14ac:dyDescent="0.25">
      <c r="B214" s="165"/>
      <c r="C214" s="182" t="s">
        <v>861</v>
      </c>
      <c r="D214" s="183" t="s">
        <v>862</v>
      </c>
      <c r="E214" s="184" t="s">
        <v>8</v>
      </c>
      <c r="F214" s="184">
        <v>0</v>
      </c>
      <c r="G214" s="184"/>
      <c r="H214" s="184"/>
      <c r="I214" s="184"/>
      <c r="J214" s="186">
        <f>SUM(J215)</f>
        <v>140114934.456</v>
      </c>
      <c r="K214" s="330"/>
      <c r="L214" s="330"/>
      <c r="M214" s="330"/>
    </row>
    <row r="215" spans="2:17" x14ac:dyDescent="0.25">
      <c r="B215" s="165" t="s">
        <v>302</v>
      </c>
      <c r="C215" s="190"/>
      <c r="D215" s="145" t="str">
        <f>VLOOKUP(B215,'Alcance Cimentaciones'!$B$5:$G$256,3,FALSE)</f>
        <v>RECALCE DE CIMENTACIONES AEROGENERADORES EXISTENTES</v>
      </c>
      <c r="E215" s="187"/>
      <c r="F215" s="187" t="str">
        <f>VLOOKUP($B215,'Alcance Cimentaciones'!$B$5:$G$256,4,FALSE)</f>
        <v>Und</v>
      </c>
      <c r="G215" s="187">
        <v>0.17</v>
      </c>
      <c r="H215" s="188">
        <f>VLOOKUP($B215,'Alcance Cimentaciones'!$B$5:$G$256,6,FALSE)</f>
        <v>597250360</v>
      </c>
      <c r="I215" s="188">
        <f>+H215*G215</f>
        <v>101532561.2</v>
      </c>
      <c r="J215" s="189">
        <f>+I215*1.38</f>
        <v>140114934.456</v>
      </c>
      <c r="K215" s="335">
        <f>SUM(N215:BV215)</f>
        <v>0</v>
      </c>
      <c r="L215" s="331"/>
      <c r="M215" s="331"/>
    </row>
    <row r="216" spans="2:17" s="159" customFormat="1" ht="31.5" x14ac:dyDescent="0.25">
      <c r="B216" s="165"/>
      <c r="C216" s="182" t="s">
        <v>863</v>
      </c>
      <c r="D216" s="191" t="s">
        <v>2093</v>
      </c>
      <c r="E216" s="184"/>
      <c r="F216" s="184"/>
      <c r="G216" s="184"/>
      <c r="H216" s="192"/>
      <c r="I216" s="192"/>
      <c r="J216" s="193">
        <f>SUM(J217:J224)</f>
        <v>52335715.768702812</v>
      </c>
      <c r="K216" s="332"/>
      <c r="L216" s="332"/>
      <c r="M216" s="332"/>
    </row>
    <row r="217" spans="2:17" s="159" customFormat="1" ht="31.5" x14ac:dyDescent="0.25">
      <c r="B217" s="165" t="s">
        <v>532</v>
      </c>
      <c r="C217" s="182"/>
      <c r="D217" s="145" t="str">
        <f>VLOOKUP(B217,'Alcance Cimentaciones'!$B$5:$G$256,3,FALSE)</f>
        <v>ARQUETA EN HORMIGON PARA MEDIA TENSION - EMPALMES (500 MT)</v>
      </c>
      <c r="E217" s="187"/>
      <c r="F217" s="187" t="str">
        <f>VLOOKUP($B217,'Alcance Cimentaciones'!$B$5:$G$256,4,FALSE)</f>
        <v>Und</v>
      </c>
      <c r="G217" s="187">
        <f>VLOOKUP($B217,'Alcance Cimentaciones'!$B$5:$G$256,5,FALSE)/41</f>
        <v>1</v>
      </c>
      <c r="H217" s="188">
        <f>VLOOKUP($B217,'Alcance Cimentaciones'!$B$5:$G$256,6,FALSE)</f>
        <v>12275310.999985719</v>
      </c>
      <c r="I217" s="188">
        <f t="shared" ref="I217:I224" si="89">+H217*G217</f>
        <v>12275310.999985719</v>
      </c>
      <c r="J217" s="189">
        <f t="shared" ref="J217:J224" si="90">+I217*1.38</f>
        <v>16939929.179980289</v>
      </c>
      <c r="K217" s="335">
        <f t="shared" ref="K217:K224" si="91">SUM(N217:BV217)</f>
        <v>0</v>
      </c>
      <c r="L217" s="331"/>
      <c r="M217" s="331"/>
    </row>
    <row r="218" spans="2:17" s="159" customFormat="1" x14ac:dyDescent="0.25">
      <c r="B218" s="165" t="s">
        <v>535</v>
      </c>
      <c r="C218" s="182"/>
      <c r="D218" s="145" t="str">
        <f>VLOOKUP(B218,'Alcance Cimentaciones'!$B$5:$G$256,3,FALSE)</f>
        <v>ARQUETA EN POLIPROPILENO</v>
      </c>
      <c r="E218" s="187"/>
      <c r="F218" s="187" t="str">
        <f>VLOOKUP($B218,'Alcance Cimentaciones'!$B$5:$G$256,4,FALSE)</f>
        <v>Und</v>
      </c>
      <c r="G218" s="187">
        <f>VLOOKUP($B218,'Alcance Cimentaciones'!$B$5:$G$256,5,FALSE)/41</f>
        <v>1</v>
      </c>
      <c r="H218" s="188">
        <f>VLOOKUP($B218,'Alcance Cimentaciones'!$B$5:$G$256,6,FALSE)</f>
        <v>6068599.9996856553</v>
      </c>
      <c r="I218" s="188">
        <f t="shared" si="89"/>
        <v>6068599.9996856553</v>
      </c>
      <c r="J218" s="189">
        <f t="shared" si="90"/>
        <v>8374667.9995662039</v>
      </c>
      <c r="K218" s="335">
        <f t="shared" si="91"/>
        <v>0</v>
      </c>
      <c r="L218" s="331"/>
      <c r="M218" s="331"/>
    </row>
    <row r="219" spans="2:17" s="159" customFormat="1" x14ac:dyDescent="0.25">
      <c r="B219" s="165" t="s">
        <v>562</v>
      </c>
      <c r="C219" s="182"/>
      <c r="D219" s="145" t="str">
        <f>VLOOKUP(B219,'Alcance Cimentaciones'!$B$5:$G$256,3,FALSE)</f>
        <v>SUMINISTRO E INSTALACIÓN DE PLATINA</v>
      </c>
      <c r="E219" s="187"/>
      <c r="F219" s="187" t="str">
        <f>VLOOKUP($B219,'Alcance Cimentaciones'!$B$5:$G$256,4,FALSE)</f>
        <v>Und</v>
      </c>
      <c r="G219" s="187">
        <f>VLOOKUP($B219,'Alcance Cimentaciones'!$B$5:$G$256,5,FALSE)/41</f>
        <v>1</v>
      </c>
      <c r="H219" s="188">
        <f>VLOOKUP($B219,'Alcance Cimentaciones'!$B$5:$G$256,6,FALSE)</f>
        <v>361570</v>
      </c>
      <c r="I219" s="188">
        <f t="shared" si="89"/>
        <v>361570</v>
      </c>
      <c r="J219" s="189">
        <f t="shared" si="90"/>
        <v>498966.6</v>
      </c>
      <c r="K219" s="335">
        <f t="shared" si="91"/>
        <v>0</v>
      </c>
      <c r="L219" s="331"/>
      <c r="M219" s="331"/>
    </row>
    <row r="220" spans="2:17" s="159" customFormat="1" x14ac:dyDescent="0.25">
      <c r="B220" s="165" t="s">
        <v>565</v>
      </c>
      <c r="C220" s="182"/>
      <c r="D220" s="145" t="str">
        <f>VLOOKUP(B220,'Alcance Cimentaciones'!$B$5:$G$256,3,FALSE)</f>
        <v>SUMINISTRO E INSTALACIÓN DE VARILLA</v>
      </c>
      <c r="E220" s="187"/>
      <c r="F220" s="187" t="str">
        <f>VLOOKUP($B220,'Alcance Cimentaciones'!$B$5:$G$256,4,FALSE)</f>
        <v>Und</v>
      </c>
      <c r="G220" s="187">
        <f>VLOOKUP($B220,'Alcance Cimentaciones'!$B$5:$G$256,5,FALSE)/41</f>
        <v>1</v>
      </c>
      <c r="H220" s="188">
        <f>VLOOKUP($B220,'Alcance Cimentaciones'!$B$5:$G$256,6,FALSE)</f>
        <v>398933</v>
      </c>
      <c r="I220" s="188">
        <f t="shared" si="89"/>
        <v>398933</v>
      </c>
      <c r="J220" s="189">
        <f t="shared" si="90"/>
        <v>550527.53999999992</v>
      </c>
      <c r="K220" s="335">
        <f t="shared" si="91"/>
        <v>0</v>
      </c>
      <c r="L220" s="331"/>
      <c r="M220" s="331"/>
    </row>
    <row r="221" spans="2:17" s="159" customFormat="1" ht="31.5" x14ac:dyDescent="0.25">
      <c r="B221" s="165" t="s">
        <v>569</v>
      </c>
      <c r="C221" s="182"/>
      <c r="D221" s="145" t="str">
        <f>VLOOKUP(B221,'Alcance Cimentaciones'!$B$5:$G$256,3,FALSE)</f>
        <v>SUMINISTRO E INSTALACIÓN DE ARQUETA PARA INSPECCIÓN DE PICAS EN PUESTA A TIERRA SIN FONDO</v>
      </c>
      <c r="E221" s="187"/>
      <c r="F221" s="187" t="str">
        <f>VLOOKUP($B221,'Alcance Cimentaciones'!$B$5:$G$256,4,FALSE)</f>
        <v>Und</v>
      </c>
      <c r="G221" s="187">
        <f>VLOOKUP($B221,'Alcance Cimentaciones'!$B$5:$G$256,5,FALSE)/42</f>
        <v>1</v>
      </c>
      <c r="H221" s="188">
        <f>VLOOKUP($B221,'Alcance Cimentaciones'!$B$5:$G$256,6,FALSE)</f>
        <v>14275700</v>
      </c>
      <c r="I221" s="188">
        <f t="shared" si="89"/>
        <v>14275700</v>
      </c>
      <c r="J221" s="189">
        <f t="shared" si="90"/>
        <v>19700466</v>
      </c>
      <c r="K221" s="335">
        <f t="shared" si="91"/>
        <v>0</v>
      </c>
      <c r="L221" s="331"/>
      <c r="M221" s="331"/>
    </row>
    <row r="222" spans="2:17" s="159" customFormat="1" x14ac:dyDescent="0.25">
      <c r="B222" s="165" t="s">
        <v>571</v>
      </c>
      <c r="C222" s="182"/>
      <c r="D222" s="145" t="str">
        <f>VLOOKUP(B222,'Alcance Cimentaciones'!$B$5:$G$256,3,FALSE)</f>
        <v>SUMINISTRO E INSTALACIÓN DE SOLDADURA EXOTERMICA</v>
      </c>
      <c r="E222" s="187"/>
      <c r="F222" s="187" t="str">
        <f>VLOOKUP($B222,'Alcance Cimentaciones'!$B$5:$G$256,4,FALSE)</f>
        <v>Und</v>
      </c>
      <c r="G222" s="187">
        <f>VLOOKUP($B222,'Alcance Cimentaciones'!$B$5:$G$256,5,FALSE)/41</f>
        <v>2.8000000000000003</v>
      </c>
      <c r="H222" s="188">
        <f>VLOOKUP($B222,'Alcance Cimentaciones'!$B$5:$G$256,6,FALSE)</f>
        <v>185231</v>
      </c>
      <c r="I222" s="188">
        <f t="shared" si="89"/>
        <v>518646.80000000005</v>
      </c>
      <c r="J222" s="189">
        <f t="shared" si="90"/>
        <v>715732.58400000003</v>
      </c>
      <c r="K222" s="335">
        <f t="shared" si="91"/>
        <v>0</v>
      </c>
      <c r="L222" s="331"/>
      <c r="M222" s="331"/>
    </row>
    <row r="223" spans="2:17" s="159" customFormat="1" ht="31.5" x14ac:dyDescent="0.25">
      <c r="B223" s="165" t="s">
        <v>575</v>
      </c>
      <c r="C223" s="182"/>
      <c r="D223" s="145" t="str">
        <f>VLOOKUP(B223,'Alcance Cimentaciones'!$B$5:$G$256,3,FALSE)</f>
        <v>SUMINISTRO E INSTALACIÓN DE GRAPA DE ALEACIÓN RICA EN COBRE (LATÓN) MODELO KZ</v>
      </c>
      <c r="E223" s="187"/>
      <c r="F223" s="187" t="str">
        <f>VLOOKUP($B223,'Alcance Cimentaciones'!$B$5:$G$256,4,FALSE)</f>
        <v>Und</v>
      </c>
      <c r="G223" s="187">
        <f>VLOOKUP($B223,'Alcance Cimentaciones'!$B$5:$G$256,5,FALSE)/42</f>
        <v>1</v>
      </c>
      <c r="H223" s="188">
        <f>VLOOKUP($B223,'Alcance Cimentaciones'!$B$5:$G$256,6,FALSE)</f>
        <v>292083</v>
      </c>
      <c r="I223" s="188">
        <f t="shared" si="89"/>
        <v>292083</v>
      </c>
      <c r="J223" s="189">
        <f t="shared" si="90"/>
        <v>403074.54</v>
      </c>
      <c r="K223" s="335">
        <f t="shared" si="91"/>
        <v>0</v>
      </c>
      <c r="L223" s="331"/>
      <c r="M223" s="331"/>
    </row>
    <row r="224" spans="2:17" s="159" customFormat="1" ht="31.5" x14ac:dyDescent="0.25">
      <c r="B224" s="165" t="s">
        <v>557</v>
      </c>
      <c r="C224" s="182"/>
      <c r="D224" s="145" t="str">
        <f>VLOOKUP(B224,'Alcance Cimentaciones'!$B$5:$G$256,3,FALSE)</f>
        <v xml:space="preserve">INSTALACIÓN DE CABLE DE COBRE TRENZADO DESNUDO DE 50 mm2 </v>
      </c>
      <c r="E224" s="187"/>
      <c r="F224" s="187" t="str">
        <f>VLOOKUP($B224,'Alcance Cimentaciones'!$B$5:$G$256,4,FALSE)</f>
        <v>ML</v>
      </c>
      <c r="G224" s="194">
        <f>VLOOKUP($B224,'Alcance Cimentaciones'!$B$5:$G$256,5,FALSE)/41</f>
        <v>113.1390243902439</v>
      </c>
      <c r="H224" s="188">
        <f>VLOOKUP($B224,'Alcance Cimentaciones'!$B$5:$G$256,6,FALSE)</f>
        <v>33000.000989065411</v>
      </c>
      <c r="I224" s="188">
        <f t="shared" si="89"/>
        <v>3733587.9167799447</v>
      </c>
      <c r="J224" s="189">
        <f t="shared" si="90"/>
        <v>5152351.3251563236</v>
      </c>
      <c r="K224" s="335">
        <f t="shared" si="91"/>
        <v>0</v>
      </c>
      <c r="L224" s="331"/>
      <c r="M224" s="331"/>
    </row>
    <row r="225" spans="2:16" s="159" customFormat="1" ht="31.5" x14ac:dyDescent="0.25">
      <c r="B225" s="165"/>
      <c r="C225" s="182" t="s">
        <v>2051</v>
      </c>
      <c r="D225" s="183" t="s">
        <v>864</v>
      </c>
      <c r="E225" s="184" t="s">
        <v>19</v>
      </c>
      <c r="F225" s="184">
        <v>0</v>
      </c>
      <c r="G225" s="184"/>
      <c r="H225" s="184"/>
      <c r="I225" s="184"/>
      <c r="J225" s="186">
        <f>SUM(J226)</f>
        <v>46410609.014634147</v>
      </c>
      <c r="K225" s="330"/>
      <c r="L225" s="330"/>
      <c r="M225" s="330"/>
    </row>
    <row r="226" spans="2:16" ht="31.5" x14ac:dyDescent="0.25">
      <c r="B226" s="165" t="s">
        <v>280</v>
      </c>
      <c r="C226" s="190"/>
      <c r="D226" s="145" t="str">
        <f>VLOOKUP(B226,'Alcance Cimentaciones'!$B$5:$G$256,3,FALSE)</f>
        <v>GROUT Y  MORTERO AUTOCOMPACTANTE DE ALTA RESISTENCIA C80/95 (EN206-1)</v>
      </c>
      <c r="E226" s="187"/>
      <c r="F226" s="187" t="str">
        <f>VLOOKUP($B226,'Alcance Cimentaciones'!$B$5:$G$256,4,FALSE)</f>
        <v>lt</v>
      </c>
      <c r="G226" s="194">
        <f>VLOOKUP($B226,'Alcance Cimentaciones'!$B$5:$G$256,5,FALSE)/41</f>
        <v>530.73170731707319</v>
      </c>
      <c r="H226" s="188">
        <f>VLOOKUP($B226,'Alcance Cimentaciones'!$B$5:$G$256,6,FALSE)</f>
        <v>63367</v>
      </c>
      <c r="I226" s="188">
        <f>+H226*G226</f>
        <v>33630876.097560979</v>
      </c>
      <c r="J226" s="189">
        <f>+I226*1.38</f>
        <v>46410609.014634147</v>
      </c>
      <c r="K226" s="335">
        <f>SUM(N226:BV226)</f>
        <v>0</v>
      </c>
      <c r="L226" s="331"/>
      <c r="M226" s="331"/>
    </row>
    <row r="227" spans="2:16" s="159" customFormat="1" x14ac:dyDescent="0.25">
      <c r="B227" s="165"/>
      <c r="C227" s="195" t="s">
        <v>865</v>
      </c>
      <c r="D227" s="148" t="s">
        <v>866</v>
      </c>
      <c r="E227" s="196" t="s">
        <v>3</v>
      </c>
      <c r="F227" s="196">
        <v>0</v>
      </c>
      <c r="G227" s="196"/>
      <c r="H227" s="196"/>
      <c r="I227" s="196"/>
      <c r="J227" s="197"/>
      <c r="K227" s="333"/>
      <c r="L227" s="333"/>
      <c r="M227" s="333"/>
    </row>
    <row r="228" spans="2:16" s="159" customFormat="1" x14ac:dyDescent="0.25">
      <c r="B228" s="165"/>
      <c r="C228" s="166">
        <v>10</v>
      </c>
      <c r="D228" s="123" t="s">
        <v>867</v>
      </c>
      <c r="E228" s="124" t="s">
        <v>868</v>
      </c>
      <c r="F228" s="124">
        <v>0</v>
      </c>
      <c r="G228" s="124"/>
      <c r="H228" s="124"/>
      <c r="I228" s="124"/>
      <c r="J228" s="167"/>
      <c r="K228" s="324"/>
      <c r="L228" s="324"/>
      <c r="M228" s="324"/>
    </row>
    <row r="229" spans="2:16" s="159" customFormat="1" x14ac:dyDescent="0.25">
      <c r="B229" s="165"/>
      <c r="C229" s="175" t="s">
        <v>869</v>
      </c>
      <c r="D229" s="139" t="s">
        <v>870</v>
      </c>
      <c r="E229" s="176" t="s">
        <v>871</v>
      </c>
      <c r="F229" s="176">
        <v>0</v>
      </c>
      <c r="G229" s="176"/>
      <c r="H229" s="176"/>
      <c r="I229" s="176"/>
      <c r="J229" s="177"/>
      <c r="K229" s="327"/>
      <c r="L229" s="327"/>
      <c r="M229" s="327"/>
    </row>
    <row r="230" spans="2:16" s="159" customFormat="1" ht="31.5" x14ac:dyDescent="0.25">
      <c r="B230" s="165"/>
      <c r="C230" s="182" t="s">
        <v>872</v>
      </c>
      <c r="D230" s="183" t="s">
        <v>873</v>
      </c>
      <c r="E230" s="184" t="s">
        <v>22</v>
      </c>
      <c r="F230" s="184">
        <v>0</v>
      </c>
      <c r="G230" s="184"/>
      <c r="H230" s="184"/>
      <c r="I230" s="184"/>
      <c r="J230" s="186">
        <f>SUM(J231:J233)</f>
        <v>83271780.884117648</v>
      </c>
      <c r="K230" s="330"/>
      <c r="L230" s="330"/>
      <c r="M230" s="330"/>
    </row>
    <row r="231" spans="2:16" s="159" customFormat="1" x14ac:dyDescent="0.25">
      <c r="B231" s="165" t="s">
        <v>54</v>
      </c>
      <c r="C231" s="182"/>
      <c r="D231" s="145" t="str">
        <f>VLOOKUP(B231,'Alcance Cimentaciones'!$B$5:$G$256,3,FALSE)</f>
        <v>DESBROCE Y LIMPIEZA</v>
      </c>
      <c r="E231" s="187"/>
      <c r="F231" s="187" t="str">
        <f>VLOOKUP($B231,'Alcance Cimentaciones'!$B$5:$G$256,4,FALSE)</f>
        <v>m2</v>
      </c>
      <c r="G231" s="194">
        <f>VLOOKUP($B231,'Alcance Cimentaciones'!$B$5:$G$256,5,FALSE)/34</f>
        <v>4799.0294117647063</v>
      </c>
      <c r="H231" s="188">
        <f>VLOOKUP($B231,'Alcance Cimentaciones'!$B$5:$G$256,6,FALSE)</f>
        <v>4140</v>
      </c>
      <c r="I231" s="188">
        <f>+H231*G231</f>
        <v>19867981.764705885</v>
      </c>
      <c r="J231" s="189">
        <f>+I231*1.38</f>
        <v>27417814.83529412</v>
      </c>
      <c r="K231" s="335">
        <f t="shared" ref="K231:K233" si="92">SUM(N231:BV231)</f>
        <v>0</v>
      </c>
      <c r="L231" s="331"/>
      <c r="M231" s="331"/>
    </row>
    <row r="232" spans="2:16" ht="126" x14ac:dyDescent="0.25">
      <c r="B232" s="165" t="s">
        <v>407</v>
      </c>
      <c r="C232" s="204"/>
      <c r="D232" s="145" t="str">
        <f>VLOOKUP(B232,'Alcance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232" s="187"/>
      <c r="F232" s="187" t="str">
        <f>VLOOKUP($B232,'Alcance Cimentaciones'!$B$5:$G$256,4,FALSE)</f>
        <v>Mes</v>
      </c>
      <c r="G232" s="215">
        <v>0.2</v>
      </c>
      <c r="H232" s="188">
        <f>VLOOKUP($B232,'Alcance Cimentaciones'!$B$5:$G$256,6,FALSE)</f>
        <v>31500000</v>
      </c>
      <c r="I232" s="188">
        <f t="shared" ref="I232" si="93">+H232*G232</f>
        <v>6300000</v>
      </c>
      <c r="J232" s="189">
        <f t="shared" ref="J232" si="94">+I232*1.38</f>
        <v>8694000</v>
      </c>
      <c r="K232" s="335">
        <f t="shared" si="92"/>
        <v>0.1</v>
      </c>
      <c r="L232" s="331"/>
      <c r="M232" s="331"/>
      <c r="N232" s="337">
        <f>1/30</f>
        <v>3.3333333333333333E-2</v>
      </c>
      <c r="O232" s="337">
        <f>1/30</f>
        <v>3.3333333333333333E-2</v>
      </c>
      <c r="P232" s="337">
        <f>1/30</f>
        <v>3.3333333333333333E-2</v>
      </c>
    </row>
    <row r="233" spans="2:16" s="159" customFormat="1" ht="31.5" x14ac:dyDescent="0.25">
      <c r="B233" s="165" t="s">
        <v>65</v>
      </c>
      <c r="C233" s="182"/>
      <c r="D233" s="145" t="str">
        <f>VLOOKUP(B233,'Alcance Cimentaciones'!$B$5:$G$256,3,FALSE)</f>
        <v>DESMONTE, DESCAPOTE Y LIMPIEZA INCLUYE  TALA DE ARBOLES CON DAP ≤0.15M, TRANSPORTE Y DISPOSICIÓN FINAL</v>
      </c>
      <c r="E233" s="187"/>
      <c r="F233" s="187" t="str">
        <f>VLOOKUP($B233,'Alcance Cimentaciones'!$B$5:$G$256,4,FALSE)</f>
        <v>m2</v>
      </c>
      <c r="G233" s="194">
        <f>VLOOKUP($B233,'Alcance Cimentaciones'!$B$5:$G$256,5,FALSE)/34</f>
        <v>4799.0294117647063</v>
      </c>
      <c r="H233" s="188">
        <f>VLOOKUP($B233,'Alcance Cimentaciones'!$B$5:$G$256,6,FALSE)</f>
        <v>7121</v>
      </c>
      <c r="I233" s="188">
        <f>+H233*G233</f>
        <v>34173888.441176474</v>
      </c>
      <c r="J233" s="189">
        <f>+I233*1.38</f>
        <v>47159966.048823528</v>
      </c>
      <c r="K233" s="335">
        <f t="shared" si="92"/>
        <v>0</v>
      </c>
      <c r="L233" s="331"/>
      <c r="M233" s="331"/>
    </row>
    <row r="234" spans="2:16" s="159" customFormat="1" x14ac:dyDescent="0.25">
      <c r="B234" s="165"/>
      <c r="C234" s="182" t="s">
        <v>874</v>
      </c>
      <c r="D234" s="183" t="s">
        <v>875</v>
      </c>
      <c r="E234" s="184" t="s">
        <v>9</v>
      </c>
      <c r="F234" s="184">
        <v>0</v>
      </c>
      <c r="G234" s="184"/>
      <c r="H234" s="184"/>
      <c r="I234" s="184"/>
      <c r="J234" s="186">
        <f>SUM(J235:J236)</f>
        <v>312374505.66882348</v>
      </c>
      <c r="K234" s="330"/>
      <c r="L234" s="330"/>
      <c r="M234" s="330"/>
    </row>
    <row r="235" spans="2:16" x14ac:dyDescent="0.25">
      <c r="B235" s="165" t="s">
        <v>113</v>
      </c>
      <c r="C235" s="190"/>
      <c r="D235" s="145" t="str">
        <f>VLOOKUP(B235,'Alcance Cimentaciones'!$B$5:$G$256,3,FALSE)</f>
        <v>EXCAVACIÓN MECÁNICA EN MATERIAL COMÚN</v>
      </c>
      <c r="E235" s="187"/>
      <c r="F235" s="187" t="str">
        <f>VLOOKUP($B235,'Alcance Cimentaciones'!$B$5:$G$256,4,FALSE)</f>
        <v>m3</v>
      </c>
      <c r="G235" s="194">
        <f>VLOOKUP($B235,'Alcance Cimentaciones'!$B$5:$G$256,5,FALSE)/34</f>
        <v>4799.0294117647063</v>
      </c>
      <c r="H235" s="188">
        <f>VLOOKUP($B235,'Alcance Cimentaciones'!$B$5:$G$256,6,FALSE)</f>
        <v>35495</v>
      </c>
      <c r="I235" s="188">
        <f>+H235*G235</f>
        <v>170341548.97058824</v>
      </c>
      <c r="J235" s="189">
        <f>+I235*1.38</f>
        <v>235071337.57941175</v>
      </c>
      <c r="K235" s="335">
        <f t="shared" ref="K235:K236" si="95">SUM(N235:BV235)</f>
        <v>0</v>
      </c>
      <c r="L235" s="331"/>
      <c r="M235" s="331"/>
    </row>
    <row r="236" spans="2:16" x14ac:dyDescent="0.25">
      <c r="B236" s="165" t="s">
        <v>122</v>
      </c>
      <c r="C236" s="190"/>
      <c r="D236" s="145" t="str">
        <f>VLOOKUP(B236,'Alcance Cimentaciones'!$B$5:$G$256,3,FALSE)</f>
        <v>EXCAVACIÓN EN ROCA</v>
      </c>
      <c r="E236" s="187"/>
      <c r="F236" s="187" t="str">
        <f>VLOOKUP($B236,'Alcance Cimentaciones'!$B$5:$G$256,4,FALSE)</f>
        <v>m3</v>
      </c>
      <c r="G236" s="194">
        <f>VLOOKUP($B236,'Alcance Cimentaciones'!$B$5:$G$256,5,FALSE)/34</f>
        <v>414.35294117647061</v>
      </c>
      <c r="H236" s="188">
        <f>VLOOKUP($B236,'Alcance Cimentaciones'!$B$5:$G$256,6,FALSE)</f>
        <v>135191</v>
      </c>
      <c r="I236" s="188">
        <f>+H236*G236</f>
        <v>56016788.470588237</v>
      </c>
      <c r="J236" s="189">
        <f>+I236*1.38</f>
        <v>77303168.089411765</v>
      </c>
      <c r="K236" s="335">
        <f t="shared" si="95"/>
        <v>0</v>
      </c>
      <c r="L236" s="331"/>
      <c r="M236" s="331"/>
    </row>
    <row r="237" spans="2:16" s="159" customFormat="1" x14ac:dyDescent="0.25">
      <c r="B237" s="165"/>
      <c r="C237" s="178" t="s">
        <v>876</v>
      </c>
      <c r="D237" s="179" t="s">
        <v>877</v>
      </c>
      <c r="E237" s="180" t="s">
        <v>6</v>
      </c>
      <c r="F237" s="180">
        <v>0</v>
      </c>
      <c r="G237" s="180"/>
      <c r="H237" s="180"/>
      <c r="I237" s="180"/>
      <c r="J237" s="186">
        <f>SUM(J238:J240)</f>
        <v>9527825.6870364472</v>
      </c>
      <c r="K237" s="330"/>
      <c r="L237" s="330"/>
      <c r="M237" s="330"/>
    </row>
    <row r="238" spans="2:16" s="159" customFormat="1" ht="31.5" x14ac:dyDescent="0.25">
      <c r="B238" s="165" t="s">
        <v>539</v>
      </c>
      <c r="C238" s="178"/>
      <c r="D238" s="145" t="str">
        <f>VLOOKUP(B238,'Alcance Cimentaciones'!$B$5:$G$256,3,FALSE)</f>
        <v>INSTALACION DE TUBERIA PVC TIPO TDP Y/O CORRUGADA TIPO PEAD-HDPE  - 50mm</v>
      </c>
      <c r="E238" s="187"/>
      <c r="F238" s="187" t="str">
        <f>VLOOKUP($B238,'Alcance Cimentaciones'!$B$5:$G$256,4,FALSE)</f>
        <v>ML</v>
      </c>
      <c r="G238" s="194">
        <f>VLOOKUP($B238,'Alcance Cimentaciones'!$B$5:$G$256,5,FALSE)/34</f>
        <v>7.2352941176470589</v>
      </c>
      <c r="H238" s="188">
        <f>VLOOKUP($B238,'Alcance Cimentaciones'!$B$5:$G$256,6,FALSE)</f>
        <v>27751.000385791169</v>
      </c>
      <c r="I238" s="188">
        <f>+H238*G238</f>
        <v>200786.64985013611</v>
      </c>
      <c r="J238" s="189">
        <f>+I238*1.38</f>
        <v>277085.57679318782</v>
      </c>
      <c r="K238" s="335">
        <f t="shared" ref="K238:K240" si="96">SUM(N238:BV238)</f>
        <v>0</v>
      </c>
      <c r="L238" s="331"/>
      <c r="M238" s="331"/>
    </row>
    <row r="239" spans="2:16" s="159" customFormat="1" ht="31.5" x14ac:dyDescent="0.25">
      <c r="B239" s="165" t="s">
        <v>542</v>
      </c>
      <c r="C239" s="178"/>
      <c r="D239" s="145" t="str">
        <f>VLOOKUP(B239,'Alcance Cimentaciones'!$B$5:$G$256,3,FALSE)</f>
        <v>INSTALACION DE TUBERIA PVC TIPO TDP Y/O CORRUGADA TIPO PEAD-HDPE - 90mm</v>
      </c>
      <c r="E239" s="187"/>
      <c r="F239" s="187" t="str">
        <f>VLOOKUP($B239,'Alcance Cimentaciones'!$B$5:$G$256,4,FALSE)</f>
        <v>ML</v>
      </c>
      <c r="G239" s="194">
        <f>VLOOKUP($B239,'Alcance Cimentaciones'!$B$5:$G$256,5,FALSE)/34</f>
        <v>34.694117647058818</v>
      </c>
      <c r="H239" s="188">
        <f>VLOOKUP($B239,'Alcance Cimentaciones'!$B$5:$G$256,6,FALSE)</f>
        <v>31239.000009014315</v>
      </c>
      <c r="I239" s="188">
        <f>+H239*G239</f>
        <v>1083809.5414892142</v>
      </c>
      <c r="J239" s="189">
        <f>+I239*1.38</f>
        <v>1495657.1672551155</v>
      </c>
      <c r="K239" s="335">
        <f t="shared" si="96"/>
        <v>0</v>
      </c>
      <c r="L239" s="331"/>
      <c r="M239" s="331"/>
    </row>
    <row r="240" spans="2:16" s="159" customFormat="1" ht="31.5" x14ac:dyDescent="0.25">
      <c r="B240" s="165" t="s">
        <v>544</v>
      </c>
      <c r="C240" s="178"/>
      <c r="D240" s="145" t="str">
        <f>VLOOKUP(B240,'Alcance Cimentaciones'!$B$5:$G$256,3,FALSE)</f>
        <v>INSTALACION DE TUBERIA PVC TIPO TDP  Y/O CORRUGADA TIPO PEAD-HDPE - 200mm</v>
      </c>
      <c r="E240" s="187"/>
      <c r="F240" s="187" t="str">
        <f>VLOOKUP($B240,'Alcance Cimentaciones'!$B$5:$G$256,4,FALSE)</f>
        <v>ML</v>
      </c>
      <c r="G240" s="194">
        <f>VLOOKUP($B240,'Alcance Cimentaciones'!$B$5:$G$256,5,FALSE)/34</f>
        <v>70.332352941176467</v>
      </c>
      <c r="H240" s="188">
        <f>VLOOKUP($B240,'Alcance Cimentaciones'!$B$5:$G$256,6,FALSE)</f>
        <v>79900.999838665448</v>
      </c>
      <c r="I240" s="188">
        <f>+H240*G240</f>
        <v>5619625.3210059023</v>
      </c>
      <c r="J240" s="189">
        <f>+I240*1.38</f>
        <v>7755082.9429881442</v>
      </c>
      <c r="K240" s="335">
        <f t="shared" si="96"/>
        <v>0</v>
      </c>
      <c r="L240" s="331"/>
      <c r="M240" s="331"/>
    </row>
    <row r="241" spans="2:13" s="159" customFormat="1" x14ac:dyDescent="0.25">
      <c r="B241" s="165"/>
      <c r="C241" s="182" t="s">
        <v>878</v>
      </c>
      <c r="D241" s="183" t="s">
        <v>879</v>
      </c>
      <c r="E241" s="184" t="s">
        <v>19</v>
      </c>
      <c r="F241" s="184">
        <v>0</v>
      </c>
      <c r="G241" s="184"/>
      <c r="H241" s="184"/>
      <c r="I241" s="184"/>
      <c r="J241" s="186">
        <f>SUM(J242)</f>
        <v>320494616.71764702</v>
      </c>
      <c r="K241" s="330"/>
      <c r="L241" s="330"/>
      <c r="M241" s="330"/>
    </row>
    <row r="242" spans="2:13" s="159" customFormat="1" x14ac:dyDescent="0.25">
      <c r="B242" s="165" t="s">
        <v>156</v>
      </c>
      <c r="C242" s="182"/>
      <c r="D242" s="145" t="str">
        <f>VLOOKUP(B242,'Alcance Cimentaciones'!$B$5:$G$256,3,FALSE)</f>
        <v>RELLENO CON MATERIAL DE EXCAVACIÓN SELECCIONADO</v>
      </c>
      <c r="E242" s="187"/>
      <c r="F242" s="187" t="str">
        <f>VLOOKUP($B242,'Alcance Cimentaciones'!$B$5:$G$256,4,FALSE)</f>
        <v>m3</v>
      </c>
      <c r="G242" s="194">
        <f>VLOOKUP($B242,'Alcance Cimentaciones'!$B$5:$G$256,5,FALSE)/34</f>
        <v>4530.6764705882351</v>
      </c>
      <c r="H242" s="188">
        <f>VLOOKUP($B242,'Alcance Cimentaciones'!$B$5:$G$256,6,FALSE)</f>
        <v>51260</v>
      </c>
      <c r="I242" s="188">
        <f>+H242*G242</f>
        <v>232242475.88235292</v>
      </c>
      <c r="J242" s="189">
        <f>+I242*1.38</f>
        <v>320494616.71764702</v>
      </c>
      <c r="K242" s="335">
        <f>SUM(N242:BV242)</f>
        <v>0</v>
      </c>
      <c r="L242" s="331"/>
      <c r="M242" s="331"/>
    </row>
    <row r="243" spans="2:13" s="159" customFormat="1" x14ac:dyDescent="0.25">
      <c r="B243" s="165"/>
      <c r="C243" s="182" t="s">
        <v>880</v>
      </c>
      <c r="D243" s="183" t="s">
        <v>881</v>
      </c>
      <c r="E243" s="184" t="s">
        <v>8</v>
      </c>
      <c r="F243" s="184">
        <v>0</v>
      </c>
      <c r="G243" s="184"/>
      <c r="H243" s="184"/>
      <c r="I243" s="184"/>
      <c r="J243" s="186">
        <f>SUM(J244)</f>
        <v>94303618.549411759</v>
      </c>
      <c r="K243" s="330"/>
      <c r="L243" s="330"/>
      <c r="M243" s="330"/>
    </row>
    <row r="244" spans="2:13" s="159" customFormat="1" x14ac:dyDescent="0.25">
      <c r="B244" s="165" t="s">
        <v>278</v>
      </c>
      <c r="C244" s="182"/>
      <c r="D244" s="145" t="str">
        <f>VLOOKUP(B244,'Alcance Cimentaciones'!$B$5:$G$256,3,FALSE)</f>
        <v>CONCRETO CLASE F (140 kg/cm2 Ó 2000 psi)</v>
      </c>
      <c r="E244" s="187"/>
      <c r="F244" s="187" t="str">
        <f>VLOOKUP($B244,'Alcance Cimentaciones'!$B$5:$G$256,4,FALSE)</f>
        <v>m3</v>
      </c>
      <c r="G244" s="194">
        <f>VLOOKUP($B244,'Alcance Cimentaciones'!$B$5:$G$256,5,FALSE)/34</f>
        <v>43.941176470588232</v>
      </c>
      <c r="H244" s="188">
        <f>VLOOKUP($B244,'Alcance Cimentaciones'!$B$5:$G$256,6,FALSE)</f>
        <v>1555169</v>
      </c>
      <c r="I244" s="188">
        <f>+H244*G244</f>
        <v>68335955.470588237</v>
      </c>
      <c r="J244" s="189">
        <f>+I244*1.38</f>
        <v>94303618.549411759</v>
      </c>
      <c r="K244" s="335">
        <f>SUM(N244:BV244)</f>
        <v>0</v>
      </c>
      <c r="L244" s="331"/>
      <c r="M244" s="331"/>
    </row>
    <row r="245" spans="2:13" s="159" customFormat="1" x14ac:dyDescent="0.25">
      <c r="B245" s="165"/>
      <c r="C245" s="182" t="s">
        <v>882</v>
      </c>
      <c r="D245" s="183" t="s">
        <v>883</v>
      </c>
      <c r="E245" s="184" t="s">
        <v>26</v>
      </c>
      <c r="F245" s="184">
        <v>0</v>
      </c>
      <c r="G245" s="184"/>
      <c r="H245" s="184"/>
      <c r="I245" s="184"/>
      <c r="J245" s="186">
        <f>SUM(J246:J247)</f>
        <v>179436034.15411764</v>
      </c>
      <c r="K245" s="330"/>
      <c r="L245" s="330"/>
      <c r="M245" s="330"/>
    </row>
    <row r="246" spans="2:13" x14ac:dyDescent="0.25">
      <c r="B246" s="165" t="s">
        <v>299</v>
      </c>
      <c r="C246" s="190"/>
      <c r="D246" s="145" t="str">
        <f>VLOOKUP(B246,'Alcance Cimentaciones'!$B$5:$G$256,3,FALSE)</f>
        <v>S0FT-SPOT  (EPS) Tipo II (ASM C578)</v>
      </c>
      <c r="E246" s="187"/>
      <c r="F246" s="187" t="str">
        <f>VLOOKUP($B246,'Alcance Cimentaciones'!$B$5:$G$256,4,FALSE)</f>
        <v>m2</v>
      </c>
      <c r="G246" s="194">
        <f>VLOOKUP($B246,'Alcance Cimentaciones'!$B$5:$G$256,5,FALSE)/34</f>
        <v>62.117647058823529</v>
      </c>
      <c r="H246" s="188">
        <f>VLOOKUP($B246,'Alcance Cimentaciones'!$B$5:$G$256,6,FALSE)</f>
        <v>484846</v>
      </c>
      <c r="I246" s="188">
        <f>+H246*G246</f>
        <v>30117492.705882352</v>
      </c>
      <c r="J246" s="189">
        <f>+I246*1.38</f>
        <v>41562139.934117645</v>
      </c>
      <c r="K246" s="335">
        <f t="shared" ref="K246:K247" si="97">SUM(N246:BV246)</f>
        <v>0</v>
      </c>
      <c r="L246" s="331"/>
      <c r="M246" s="331"/>
    </row>
    <row r="247" spans="2:13" ht="126" x14ac:dyDescent="0.25">
      <c r="B247" s="165" t="s">
        <v>314</v>
      </c>
      <c r="C247" s="190"/>
      <c r="D247" s="145" t="str">
        <f>VLOOKUP(B247,'Alcance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247" s="187"/>
      <c r="F247" s="187" t="str">
        <f>VLOOKUP($B247,'Alcance Cimentaciones'!$B$5:$G$256,4,FALSE)</f>
        <v>Und</v>
      </c>
      <c r="G247" s="194">
        <f>VLOOKUP($B247,'Alcance Cimentaciones'!$B$5:$G$256,5,FALSE)/34</f>
        <v>1</v>
      </c>
      <c r="H247" s="188">
        <f>VLOOKUP($B247,'Alcance Cimentaciones'!$B$5:$G$256,6,FALSE)</f>
        <v>99908619</v>
      </c>
      <c r="I247" s="188">
        <f>+H247*G247</f>
        <v>99908619</v>
      </c>
      <c r="J247" s="189">
        <f>+I247*1.38</f>
        <v>137873894.22</v>
      </c>
      <c r="K247" s="335">
        <f t="shared" si="97"/>
        <v>0</v>
      </c>
      <c r="L247" s="331"/>
      <c r="M247" s="331"/>
    </row>
    <row r="248" spans="2:13" s="159" customFormat="1" x14ac:dyDescent="0.25">
      <c r="B248" s="165"/>
      <c r="C248" s="182" t="s">
        <v>884</v>
      </c>
      <c r="D248" s="183" t="s">
        <v>885</v>
      </c>
      <c r="E248" s="184" t="s">
        <v>730</v>
      </c>
      <c r="F248" s="184">
        <v>0</v>
      </c>
      <c r="G248" s="184"/>
      <c r="H248" s="184"/>
      <c r="I248" s="184"/>
      <c r="J248" s="186">
        <f>SUM(J249)</f>
        <v>1212623361.2117648</v>
      </c>
      <c r="K248" s="330"/>
      <c r="L248" s="330"/>
      <c r="M248" s="330"/>
    </row>
    <row r="249" spans="2:13" s="159" customFormat="1" x14ac:dyDescent="0.25">
      <c r="B249" s="165" t="s">
        <v>306</v>
      </c>
      <c r="C249" s="182"/>
      <c r="D249" s="145" t="str">
        <f>VLOOKUP(B249,'Alcance Cimentaciones'!$B$5:$G$256,3,FALSE)</f>
        <v>ACERO FY:  60000 psi (4.200 kg/cm2)</v>
      </c>
      <c r="E249" s="187"/>
      <c r="F249" s="187" t="str">
        <f>VLOOKUP($B249,'Alcance Cimentaciones'!$B$5:$G$256,4,FALSE)</f>
        <v>kg</v>
      </c>
      <c r="G249" s="194">
        <f>VLOOKUP($B249,'Alcance Cimentaciones'!$B$5:$G$256,5,FALSE)/34</f>
        <v>68756.852941176476</v>
      </c>
      <c r="H249" s="188">
        <f>VLOOKUP($B249,'Alcance Cimentaciones'!$B$5:$G$256,6,FALSE)</f>
        <v>12780</v>
      </c>
      <c r="I249" s="188">
        <f>+H249*G249</f>
        <v>878712580.58823538</v>
      </c>
      <c r="J249" s="189">
        <f>+I249*1.38</f>
        <v>1212623361.2117648</v>
      </c>
      <c r="K249" s="335">
        <f>SUM(N249:BV249)</f>
        <v>0</v>
      </c>
      <c r="L249" s="331"/>
      <c r="M249" s="331"/>
    </row>
    <row r="250" spans="2:13" s="159" customFormat="1" x14ac:dyDescent="0.25">
      <c r="B250" s="165"/>
      <c r="C250" s="182" t="s">
        <v>886</v>
      </c>
      <c r="D250" s="183" t="s">
        <v>887</v>
      </c>
      <c r="E250" s="184" t="s">
        <v>6</v>
      </c>
      <c r="F250" s="184">
        <v>0</v>
      </c>
      <c r="G250" s="184"/>
      <c r="H250" s="184"/>
      <c r="I250" s="184"/>
      <c r="J250" s="185"/>
      <c r="K250" s="329"/>
      <c r="L250" s="329"/>
      <c r="M250" s="329"/>
    </row>
    <row r="251" spans="2:13" s="159" customFormat="1" ht="31.5" x14ac:dyDescent="0.25">
      <c r="B251" s="165"/>
      <c r="C251" s="195" t="s">
        <v>888</v>
      </c>
      <c r="D251" s="148" t="s">
        <v>889</v>
      </c>
      <c r="E251" s="196" t="s">
        <v>3</v>
      </c>
      <c r="F251" s="196">
        <v>0</v>
      </c>
      <c r="G251" s="196"/>
      <c r="H251" s="196"/>
      <c r="I251" s="196"/>
      <c r="J251" s="197"/>
      <c r="K251" s="333"/>
      <c r="L251" s="333"/>
      <c r="M251" s="333"/>
    </row>
    <row r="252" spans="2:13" s="159" customFormat="1" x14ac:dyDescent="0.25">
      <c r="B252" s="165"/>
      <c r="C252" s="182" t="s">
        <v>890</v>
      </c>
      <c r="D252" s="183" t="s">
        <v>891</v>
      </c>
      <c r="E252" s="184" t="s">
        <v>8</v>
      </c>
      <c r="F252" s="184">
        <v>0</v>
      </c>
      <c r="G252" s="184"/>
      <c r="H252" s="184"/>
      <c r="I252" s="184"/>
      <c r="J252" s="186">
        <f>SUM(J253:J254)</f>
        <v>1230815225.9452939</v>
      </c>
      <c r="K252" s="330"/>
      <c r="L252" s="330"/>
      <c r="M252" s="330"/>
    </row>
    <row r="253" spans="2:13" x14ac:dyDescent="0.25">
      <c r="B253" s="165" t="s">
        <v>267</v>
      </c>
      <c r="C253" s="190"/>
      <c r="D253" s="145" t="str">
        <f>VLOOKUP(B253,'Alcance Cimentaciones'!$B$5:$G$256,3,FALSE)</f>
        <v>CONCRETO ESTRUCTURAL  35 MPa(350 kg/cm2 Ó 5000 psi)</v>
      </c>
      <c r="E253" s="187"/>
      <c r="F253" s="187" t="str">
        <f>VLOOKUP($B253,'Alcance Cimentaciones'!$B$5:$G$256,4,FALSE)</f>
        <v>m3</v>
      </c>
      <c r="G253" s="194">
        <f>VLOOKUP($B253,'Alcance Cimentaciones'!$B$5:$G$256,5,FALSE)/34</f>
        <v>429.02941176470586</v>
      </c>
      <c r="H253" s="188">
        <f>VLOOKUP($B253,'Alcance Cimentaciones'!$B$5:$G$256,6,FALSE)</f>
        <v>1926653</v>
      </c>
      <c r="I253" s="188">
        <f>+H253*G253</f>
        <v>826590803.26470578</v>
      </c>
      <c r="J253" s="189">
        <f>+I253*1.38</f>
        <v>1140695308.5052938</v>
      </c>
      <c r="K253" s="335">
        <f t="shared" ref="K253:K254" si="98">SUM(N253:BV253)</f>
        <v>0</v>
      </c>
      <c r="L253" s="331"/>
      <c r="M253" s="331"/>
    </row>
    <row r="254" spans="2:13" x14ac:dyDescent="0.25">
      <c r="B254" s="165" t="s">
        <v>270</v>
      </c>
      <c r="C254" s="190"/>
      <c r="D254" s="145" t="str">
        <f>VLOOKUP(B254,'Alcance Cimentaciones'!$B$5:$G$256,3,FALSE)</f>
        <v>CONCRETO ESTRUCTURAL  45 MPa(457 kg/cm2 Ó 6500psi)</v>
      </c>
      <c r="E254" s="187"/>
      <c r="F254" s="187" t="str">
        <f>VLOOKUP($B254,'Alcance Cimentaciones'!$B$5:$G$256,4,FALSE)</f>
        <v>m3</v>
      </c>
      <c r="G254" s="194">
        <f>VLOOKUP($B254,'Alcance Cimentaciones'!$B$5:$G$256,5,FALSE)/34</f>
        <v>32</v>
      </c>
      <c r="H254" s="188">
        <f>VLOOKUP($B254,'Alcance Cimentaciones'!$B$5:$G$256,6,FALSE)</f>
        <v>2040759</v>
      </c>
      <c r="I254" s="188">
        <f>+H254*G254</f>
        <v>65304288</v>
      </c>
      <c r="J254" s="189">
        <f>+I254*1.38</f>
        <v>90119917.439999998</v>
      </c>
      <c r="K254" s="335">
        <f t="shared" si="98"/>
        <v>0</v>
      </c>
      <c r="L254" s="331"/>
      <c r="M254" s="331"/>
    </row>
    <row r="255" spans="2:13" s="159" customFormat="1" x14ac:dyDescent="0.25">
      <c r="B255" s="165"/>
      <c r="C255" s="182" t="s">
        <v>892</v>
      </c>
      <c r="D255" s="183" t="s">
        <v>893</v>
      </c>
      <c r="E255" s="184" t="s">
        <v>26</v>
      </c>
      <c r="F255" s="184">
        <v>0</v>
      </c>
      <c r="G255" s="184"/>
      <c r="H255" s="184"/>
      <c r="I255" s="184"/>
      <c r="J255" s="185"/>
      <c r="K255" s="329"/>
      <c r="L255" s="329"/>
      <c r="M255" s="329"/>
    </row>
    <row r="256" spans="2:13" s="159" customFormat="1" ht="31.5" x14ac:dyDescent="0.25">
      <c r="B256" s="165"/>
      <c r="C256" s="182" t="s">
        <v>894</v>
      </c>
      <c r="D256" s="183" t="s">
        <v>2052</v>
      </c>
      <c r="E256" s="184" t="s">
        <v>19</v>
      </c>
      <c r="F256" s="184">
        <v>0</v>
      </c>
      <c r="G256" s="184"/>
      <c r="H256" s="184"/>
      <c r="I256" s="184"/>
      <c r="J256" s="186">
        <f>SUM(J257:J265)</f>
        <v>52736347.43270281</v>
      </c>
      <c r="K256" s="330"/>
      <c r="L256" s="330"/>
      <c r="M256" s="330"/>
    </row>
    <row r="257" spans="2:13" s="159" customFormat="1" ht="31.5" x14ac:dyDescent="0.25">
      <c r="B257" s="165" t="s">
        <v>532</v>
      </c>
      <c r="C257" s="182"/>
      <c r="D257" s="145" t="str">
        <f>VLOOKUP(B257,'Alcance Cimentaciones'!$B$5:$G$256,3,FALSE)</f>
        <v>ARQUETA EN HORMIGON PARA MEDIA TENSION - EMPALMES (500 MT)</v>
      </c>
      <c r="E257" s="187"/>
      <c r="F257" s="187" t="str">
        <f>VLOOKUP($B257,'Alcance Cimentaciones'!$B$5:$G$256,4,FALSE)</f>
        <v>Und</v>
      </c>
      <c r="G257" s="187">
        <f>VLOOKUP($B257,'Alcance Cimentaciones'!$B$5:$G$256,5,FALSE)/41</f>
        <v>1</v>
      </c>
      <c r="H257" s="188">
        <f>VLOOKUP($B257,'Alcance Cimentaciones'!$B$5:$G$256,6,FALSE)</f>
        <v>12275310.999985719</v>
      </c>
      <c r="I257" s="188">
        <f t="shared" ref="I257:I263" si="99">+H257*G257</f>
        <v>12275310.999985719</v>
      </c>
      <c r="J257" s="189">
        <f t="shared" ref="J257:J265" si="100">+I257*1.38</f>
        <v>16939929.179980289</v>
      </c>
      <c r="K257" s="335">
        <f t="shared" ref="K257:K265" si="101">SUM(N257:BV257)</f>
        <v>0</v>
      </c>
      <c r="L257" s="331"/>
      <c r="M257" s="331"/>
    </row>
    <row r="258" spans="2:13" s="159" customFormat="1" x14ac:dyDescent="0.25">
      <c r="B258" s="165" t="s">
        <v>535</v>
      </c>
      <c r="C258" s="182"/>
      <c r="D258" s="145" t="str">
        <f>VLOOKUP(B258,'Alcance Cimentaciones'!$B$5:$G$256,3,FALSE)</f>
        <v>ARQUETA EN POLIPROPILENO</v>
      </c>
      <c r="E258" s="187"/>
      <c r="F258" s="187" t="str">
        <f>VLOOKUP($B258,'Alcance Cimentaciones'!$B$5:$G$256,4,FALSE)</f>
        <v>Und</v>
      </c>
      <c r="G258" s="187">
        <f>VLOOKUP($B258,'Alcance Cimentaciones'!$B$5:$G$256,5,FALSE)/41</f>
        <v>1</v>
      </c>
      <c r="H258" s="188">
        <f>VLOOKUP($B258,'Alcance Cimentaciones'!$B$5:$G$256,6,FALSE)</f>
        <v>6068599.9996856553</v>
      </c>
      <c r="I258" s="188">
        <f t="shared" si="99"/>
        <v>6068599.9996856553</v>
      </c>
      <c r="J258" s="189">
        <f t="shared" si="100"/>
        <v>8374667.9995662039</v>
      </c>
      <c r="K258" s="335">
        <f t="shared" si="101"/>
        <v>0</v>
      </c>
      <c r="L258" s="331"/>
      <c r="M258" s="331"/>
    </row>
    <row r="259" spans="2:13" s="159" customFormat="1" x14ac:dyDescent="0.25">
      <c r="B259" s="165" t="s">
        <v>562</v>
      </c>
      <c r="C259" s="182"/>
      <c r="D259" s="145" t="str">
        <f>VLOOKUP(B259,'Alcance Cimentaciones'!$B$5:$G$256,3,FALSE)</f>
        <v>SUMINISTRO E INSTALACIÓN DE PLATINA</v>
      </c>
      <c r="E259" s="187"/>
      <c r="F259" s="187" t="str">
        <f>VLOOKUP($B259,'Alcance Cimentaciones'!$B$5:$G$256,4,FALSE)</f>
        <v>Und</v>
      </c>
      <c r="G259" s="187">
        <f>VLOOKUP($B259,'Alcance Cimentaciones'!$B$5:$G$256,5,FALSE)/41</f>
        <v>1</v>
      </c>
      <c r="H259" s="188">
        <f>VLOOKUP($B259,'Alcance Cimentaciones'!$B$5:$G$256,6,FALSE)</f>
        <v>361570</v>
      </c>
      <c r="I259" s="188">
        <f t="shared" si="99"/>
        <v>361570</v>
      </c>
      <c r="J259" s="189">
        <f t="shared" si="100"/>
        <v>498966.6</v>
      </c>
      <c r="K259" s="335">
        <f t="shared" si="101"/>
        <v>0</v>
      </c>
      <c r="L259" s="331"/>
      <c r="M259" s="331"/>
    </row>
    <row r="260" spans="2:13" s="159" customFormat="1" x14ac:dyDescent="0.25">
      <c r="B260" s="165" t="s">
        <v>565</v>
      </c>
      <c r="C260" s="182"/>
      <c r="D260" s="145" t="str">
        <f>VLOOKUP(B260,'Alcance Cimentaciones'!$B$5:$G$256,3,FALSE)</f>
        <v>SUMINISTRO E INSTALACIÓN DE VARILLA</v>
      </c>
      <c r="E260" s="187"/>
      <c r="F260" s="187" t="str">
        <f>VLOOKUP($B260,'Alcance Cimentaciones'!$B$5:$G$256,4,FALSE)</f>
        <v>Und</v>
      </c>
      <c r="G260" s="187">
        <f>VLOOKUP($B260,'Alcance Cimentaciones'!$B$5:$G$256,5,FALSE)/41</f>
        <v>1</v>
      </c>
      <c r="H260" s="188">
        <f>VLOOKUP($B260,'Alcance Cimentaciones'!$B$5:$G$256,6,FALSE)</f>
        <v>398933</v>
      </c>
      <c r="I260" s="188">
        <f t="shared" si="99"/>
        <v>398933</v>
      </c>
      <c r="J260" s="189">
        <f t="shared" si="100"/>
        <v>550527.53999999992</v>
      </c>
      <c r="K260" s="335">
        <f t="shared" si="101"/>
        <v>0</v>
      </c>
      <c r="L260" s="331"/>
      <c r="M260" s="331"/>
    </row>
    <row r="261" spans="2:13" s="159" customFormat="1" ht="31.5" x14ac:dyDescent="0.25">
      <c r="B261" s="165" t="s">
        <v>569</v>
      </c>
      <c r="C261" s="182"/>
      <c r="D261" s="145" t="str">
        <f>VLOOKUP(B261,'Alcance Cimentaciones'!$B$5:$G$256,3,FALSE)</f>
        <v>SUMINISTRO E INSTALACIÓN DE ARQUETA PARA INSPECCIÓN DE PICAS EN PUESTA A TIERRA SIN FONDO</v>
      </c>
      <c r="E261" s="187"/>
      <c r="F261" s="187" t="str">
        <f>VLOOKUP($B261,'Alcance Cimentaciones'!$B$5:$G$256,4,FALSE)</f>
        <v>Und</v>
      </c>
      <c r="G261" s="187">
        <f>VLOOKUP($B261,'Alcance Cimentaciones'!$B$5:$G$256,5,FALSE)/42</f>
        <v>1</v>
      </c>
      <c r="H261" s="188">
        <f>VLOOKUP($B261,'Alcance Cimentaciones'!$B$5:$G$256,6,FALSE)</f>
        <v>14275700</v>
      </c>
      <c r="I261" s="188">
        <f t="shared" si="99"/>
        <v>14275700</v>
      </c>
      <c r="J261" s="189">
        <f t="shared" si="100"/>
        <v>19700466</v>
      </c>
      <c r="K261" s="335">
        <f t="shared" si="101"/>
        <v>0</v>
      </c>
      <c r="L261" s="331"/>
      <c r="M261" s="331"/>
    </row>
    <row r="262" spans="2:13" s="159" customFormat="1" x14ac:dyDescent="0.25">
      <c r="B262" s="165" t="s">
        <v>571</v>
      </c>
      <c r="C262" s="182"/>
      <c r="D262" s="145" t="str">
        <f>VLOOKUP(B262,'Alcance Cimentaciones'!$B$5:$G$256,3,FALSE)</f>
        <v>SUMINISTRO E INSTALACIÓN DE SOLDADURA EXOTERMICA</v>
      </c>
      <c r="E262" s="187"/>
      <c r="F262" s="187" t="str">
        <f>VLOOKUP($B262,'Alcance Cimentaciones'!$B$5:$G$256,4,FALSE)</f>
        <v>Und</v>
      </c>
      <c r="G262" s="194">
        <f>VLOOKUP($B262,'Alcance Cimentaciones'!$B$5:$G$256,5,FALSE)/41</f>
        <v>2.8000000000000003</v>
      </c>
      <c r="H262" s="188">
        <f>VLOOKUP($B262,'Alcance Cimentaciones'!$B$5:$G$256,6,FALSE)</f>
        <v>185231</v>
      </c>
      <c r="I262" s="188">
        <f t="shared" si="99"/>
        <v>518646.80000000005</v>
      </c>
      <c r="J262" s="189">
        <f t="shared" si="100"/>
        <v>715732.58400000003</v>
      </c>
      <c r="K262" s="335">
        <f t="shared" si="101"/>
        <v>0</v>
      </c>
      <c r="L262" s="331"/>
      <c r="M262" s="331"/>
    </row>
    <row r="263" spans="2:13" s="159" customFormat="1" ht="31.5" x14ac:dyDescent="0.25">
      <c r="B263" s="165" t="s">
        <v>575</v>
      </c>
      <c r="C263" s="182"/>
      <c r="D263" s="145" t="str">
        <f>VLOOKUP(B263,'Alcance Cimentaciones'!$B$5:$G$256,3,FALSE)</f>
        <v>SUMINISTRO E INSTALACIÓN DE GRAPA DE ALEACIÓN RICA EN COBRE (LATÓN) MODELO KZ</v>
      </c>
      <c r="E263" s="187"/>
      <c r="F263" s="187" t="str">
        <f>VLOOKUP($B263,'Alcance Cimentaciones'!$B$5:$G$256,4,FALSE)</f>
        <v>Und</v>
      </c>
      <c r="G263" s="187">
        <f>VLOOKUP($B263,'Alcance Cimentaciones'!$B$5:$G$256,5,FALSE)/42</f>
        <v>1</v>
      </c>
      <c r="H263" s="188">
        <f>VLOOKUP($B263,'Alcance Cimentaciones'!$B$5:$G$256,6,FALSE)</f>
        <v>292083</v>
      </c>
      <c r="I263" s="188">
        <f t="shared" si="99"/>
        <v>292083</v>
      </c>
      <c r="J263" s="189">
        <f t="shared" si="100"/>
        <v>403074.54</v>
      </c>
      <c r="K263" s="335">
        <f t="shared" si="101"/>
        <v>0</v>
      </c>
      <c r="L263" s="331"/>
      <c r="M263" s="331"/>
    </row>
    <row r="264" spans="2:13" s="159" customFormat="1" ht="31.5" x14ac:dyDescent="0.25">
      <c r="B264" s="165" t="s">
        <v>573</v>
      </c>
      <c r="C264" s="182"/>
      <c r="D264" s="145" t="str">
        <f>VLOOKUP(B264,'Alcance Cimentaciones'!$B$5:$G$256,3,FALSE)</f>
        <v>SUMINISTRO E INSTALACIÓN DE GRAPA DE ALEACIÓN RICA EN COBRE (LATÓN) MODELO KPD</v>
      </c>
      <c r="E264" s="187"/>
      <c r="F264" s="187" t="str">
        <f>VLOOKUP($B264,'Alcance Cimentaciones'!$B$5:$G$256,4,FALSE)</f>
        <v>Und</v>
      </c>
      <c r="G264" s="194">
        <f>VLOOKUP($B264,'Alcance Cimentaciones'!$B$5:$G$256,5,FALSE)/33</f>
        <v>0.99393939393939412</v>
      </c>
      <c r="H264" s="188">
        <f>VLOOKUP($B264,'Alcance Cimentaciones'!$B$5:$G$256,6,FALSE)</f>
        <v>292083</v>
      </c>
      <c r="I264" s="188">
        <f>+H264*G264</f>
        <v>290312.80000000005</v>
      </c>
      <c r="J264" s="189">
        <f t="shared" si="100"/>
        <v>400631.66400000005</v>
      </c>
      <c r="K264" s="335">
        <f t="shared" si="101"/>
        <v>0</v>
      </c>
      <c r="L264" s="331"/>
      <c r="M264" s="331"/>
    </row>
    <row r="265" spans="2:13" s="159" customFormat="1" ht="31.5" x14ac:dyDescent="0.25">
      <c r="B265" s="165" t="s">
        <v>557</v>
      </c>
      <c r="C265" s="182"/>
      <c r="D265" s="145" t="str">
        <f>VLOOKUP(B265,'Alcance Cimentaciones'!$B$5:$G$256,3,FALSE)</f>
        <v xml:space="preserve">INSTALACIÓN DE CABLE DE COBRE TRENZADO DESNUDO DE 50 mm2 </v>
      </c>
      <c r="E265" s="187"/>
      <c r="F265" s="187" t="str">
        <f>VLOOKUP($B265,'Alcance Cimentaciones'!$B$5:$G$256,4,FALSE)</f>
        <v>ML</v>
      </c>
      <c r="G265" s="194">
        <f>VLOOKUP($B265,'Alcance Cimentaciones'!$B$5:$G$256,5,FALSE)/41</f>
        <v>113.1390243902439</v>
      </c>
      <c r="H265" s="188">
        <f>VLOOKUP($B265,'Alcance Cimentaciones'!$B$5:$G$256,6,FALSE)</f>
        <v>33000.000989065411</v>
      </c>
      <c r="I265" s="188">
        <f>+H265*G265</f>
        <v>3733587.9167799447</v>
      </c>
      <c r="J265" s="189">
        <f t="shared" si="100"/>
        <v>5152351.3251563236</v>
      </c>
      <c r="K265" s="335">
        <f t="shared" si="101"/>
        <v>0</v>
      </c>
      <c r="L265" s="331"/>
      <c r="M265" s="331"/>
    </row>
    <row r="266" spans="2:13" s="159" customFormat="1" ht="31.5" x14ac:dyDescent="0.25">
      <c r="B266" s="165"/>
      <c r="C266" s="182" t="s">
        <v>895</v>
      </c>
      <c r="D266" s="183" t="s">
        <v>896</v>
      </c>
      <c r="E266" s="184" t="s">
        <v>19</v>
      </c>
      <c r="F266" s="184">
        <v>0</v>
      </c>
      <c r="G266" s="184"/>
      <c r="H266" s="184"/>
      <c r="I266" s="184"/>
      <c r="J266" s="186">
        <f>SUM(J267)</f>
        <v>46410609.014634147</v>
      </c>
      <c r="K266" s="330"/>
      <c r="L266" s="330"/>
      <c r="M266" s="330"/>
    </row>
    <row r="267" spans="2:13" ht="31.5" x14ac:dyDescent="0.25">
      <c r="B267" s="165" t="s">
        <v>280</v>
      </c>
      <c r="C267" s="190"/>
      <c r="D267" s="145" t="str">
        <f>VLOOKUP(B267,'Alcance Cimentaciones'!$B$5:$G$256,3,FALSE)</f>
        <v>GROUT Y  MORTERO AUTOCOMPACTANTE DE ALTA RESISTENCIA C80/95 (EN206-1)</v>
      </c>
      <c r="E267" s="187"/>
      <c r="F267" s="187" t="str">
        <f>VLOOKUP($B267,'Alcance Cimentaciones'!$B$5:$G$256,4,FALSE)</f>
        <v>lt</v>
      </c>
      <c r="G267" s="194">
        <f>VLOOKUP($B267,'Alcance Cimentaciones'!$B$5:$G$256,5,FALSE)/41</f>
        <v>530.73170731707319</v>
      </c>
      <c r="H267" s="188">
        <f>VLOOKUP($B267,'Alcance Cimentaciones'!$B$5:$G$256,6,FALSE)</f>
        <v>63367</v>
      </c>
      <c r="I267" s="188">
        <f>+H267*G267</f>
        <v>33630876.097560979</v>
      </c>
      <c r="J267" s="189">
        <f>+I267*1.38</f>
        <v>46410609.014634147</v>
      </c>
      <c r="K267" s="335">
        <f>SUM(N267:BV267)</f>
        <v>0</v>
      </c>
      <c r="L267" s="331"/>
      <c r="M267" s="331"/>
    </row>
    <row r="268" spans="2:13" s="159" customFormat="1" ht="31.5" x14ac:dyDescent="0.25">
      <c r="B268" s="165"/>
      <c r="C268" s="182" t="s">
        <v>897</v>
      </c>
      <c r="D268" s="183" t="s">
        <v>898</v>
      </c>
      <c r="E268" s="184" t="s">
        <v>9</v>
      </c>
      <c r="F268" s="184">
        <v>0</v>
      </c>
      <c r="G268" s="184"/>
      <c r="H268" s="184"/>
      <c r="I268" s="184"/>
      <c r="J268" s="186">
        <f>SUM(J269:J271)</f>
        <v>1587346329.5488234</v>
      </c>
      <c r="K268" s="330"/>
      <c r="L268" s="330"/>
      <c r="M268" s="330"/>
    </row>
    <row r="269" spans="2:13" ht="63" x14ac:dyDescent="0.25">
      <c r="B269" s="165" t="s">
        <v>159</v>
      </c>
      <c r="C269" s="190"/>
      <c r="D269" s="145" t="str">
        <f>VLOOKUP(B269,'Alcance Cimentaciones'!$B$5:$G$256,3,FALSE)</f>
        <v>MATERIAL SELECIONADA PARA  FORMACIÓN Y COMPACTACIÓN DE TERRAPLENES Y RELLENO ESTRUCTURAL  (INCLUYE TRANSPORTE DESDE LAS CANTERAS LICENCIADAS HASTA EL SITIO DE INSTALACIÓN)</v>
      </c>
      <c r="E269" s="187"/>
      <c r="F269" s="187" t="str">
        <f>VLOOKUP($B269,'Alcance Cimentaciones'!$B$5:$G$256,4,FALSE)</f>
        <v>m3</v>
      </c>
      <c r="G269" s="194">
        <f>VLOOKUP($B269,'Alcance Cimentaciones'!$B$5:$G$256,5,FALSE)/34</f>
        <v>5388.7058823529414</v>
      </c>
      <c r="H269" s="188">
        <f>VLOOKUP($B269,'Alcance Cimentaciones'!$B$5:$G$256,6,FALSE)</f>
        <v>174890</v>
      </c>
      <c r="I269" s="188">
        <f>+H269*G269</f>
        <v>942430771.7647059</v>
      </c>
      <c r="J269" s="189">
        <f>+I269*1.38</f>
        <v>1300554465.0352941</v>
      </c>
      <c r="K269" s="335">
        <f t="shared" ref="K269:K271" si="102">SUM(N269:BV269)</f>
        <v>0</v>
      </c>
      <c r="L269" s="331"/>
      <c r="M269" s="331"/>
    </row>
    <row r="270" spans="2:13" ht="47.25" x14ac:dyDescent="0.25">
      <c r="B270" s="165" t="s">
        <v>180</v>
      </c>
      <c r="C270" s="190"/>
      <c r="D270" s="145" t="str">
        <f>VLOOKUP(B270,'Alcance Cimentaciones'!$B$5:$G$256,3,FALSE)</f>
        <v>PREPARACIÓN DE SUBRASANTE COMPACTACIÓN Y VALORACIÓN DE LA CAPA DE SUBRASANTE DE LOS VIALES. INCLUYENDO LAS PRUEBAS SEGÚN LO PRESCRITO.</v>
      </c>
      <c r="E270" s="187"/>
      <c r="F270" s="187" t="str">
        <f>VLOOKUP($B270,'Alcance Cimentaciones'!$B$5:$G$256,4,FALSE)</f>
        <v>m2</v>
      </c>
      <c r="G270" s="194">
        <f>VLOOKUP($B270,'Alcance Cimentaciones'!$B$5:$G$256,5,FALSE)/34</f>
        <v>631.61764705882354</v>
      </c>
      <c r="H270" s="188">
        <f>VLOOKUP($B270,'Alcance Cimentaciones'!$B$5:$G$256,6,FALSE)</f>
        <v>11537</v>
      </c>
      <c r="I270" s="188">
        <f>+H270*G270</f>
        <v>7286972.7941176472</v>
      </c>
      <c r="J270" s="189">
        <f>+I270*1.38</f>
        <v>10056022.455882352</v>
      </c>
      <c r="K270" s="335">
        <f t="shared" si="102"/>
        <v>0</v>
      </c>
      <c r="L270" s="331"/>
      <c r="M270" s="331"/>
    </row>
    <row r="271" spans="2:13" ht="31.5" x14ac:dyDescent="0.25">
      <c r="B271" s="165" t="s">
        <v>192</v>
      </c>
      <c r="C271" s="190"/>
      <c r="D271" s="145" t="str">
        <f>VLOOKUP(B271,'Alcance Cimentaciones'!$B$5:$G$256,3,FALSE)</f>
        <v>SUBBASE GRANULAR  (INCLUYE TRANSPORTE DESDE LAS CANTERAS LICENCIADAS HASTA EL SITIO DE INSTALACIÓN)</v>
      </c>
      <c r="E271" s="187"/>
      <c r="F271" s="187" t="str">
        <f>VLOOKUP($B271,'Alcance Cimentaciones'!$B$5:$G$256,4,FALSE)</f>
        <v>m3</v>
      </c>
      <c r="G271" s="194">
        <f>VLOOKUP($B271,'Alcance Cimentaciones'!$B$5:$G$256,5,FALSE)/34</f>
        <v>880.85294117647061</v>
      </c>
      <c r="H271" s="188">
        <f>VLOOKUP($B271,'Alcance Cimentaciones'!$B$5:$G$256,6,FALSE)</f>
        <v>227658</v>
      </c>
      <c r="I271" s="188">
        <f>+H271*G271</f>
        <v>200533218.88235295</v>
      </c>
      <c r="J271" s="189">
        <f>+I271*1.38</f>
        <v>276735842.05764705</v>
      </c>
      <c r="K271" s="335">
        <f t="shared" si="102"/>
        <v>0</v>
      </c>
      <c r="L271" s="331"/>
      <c r="M271" s="331"/>
    </row>
    <row r="272" spans="2:13" s="159" customFormat="1" ht="31.5" x14ac:dyDescent="0.25">
      <c r="B272" s="165"/>
      <c r="C272" s="178" t="s">
        <v>899</v>
      </c>
      <c r="D272" s="179" t="s">
        <v>900</v>
      </c>
      <c r="E272" s="180" t="s">
        <v>9</v>
      </c>
      <c r="F272" s="180">
        <v>0</v>
      </c>
      <c r="G272" s="180"/>
      <c r="H272" s="180"/>
      <c r="I272" s="180"/>
      <c r="J272" s="186">
        <f>SUM(J273:J276)</f>
        <v>179532477.23999998</v>
      </c>
      <c r="K272" s="330"/>
      <c r="L272" s="330"/>
      <c r="M272" s="330"/>
    </row>
    <row r="273" spans="2:13" ht="94.5" x14ac:dyDescent="0.25">
      <c r="B273" s="165" t="s">
        <v>261</v>
      </c>
      <c r="C273" s="198"/>
      <c r="D273" s="145" t="str">
        <f>VLOOKUP(B273,'Alcance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273" s="187"/>
      <c r="F273" s="187" t="str">
        <f>VLOOKUP($B273,'Alcance Cimentaciones'!$B$5:$G$256,4,FALSE)</f>
        <v>m3</v>
      </c>
      <c r="G273" s="194">
        <f>VLOOKUP($B273,'Alcance Cimentaciones'!$B$5:$G$256,5,FALSE)/34</f>
        <v>42.352941176470587</v>
      </c>
      <c r="H273" s="188">
        <f>VLOOKUP($B273,'Alcance Cimentaciones'!$B$5:$G$256,6,FALSE)</f>
        <v>276393</v>
      </c>
      <c r="I273" s="188">
        <f>+H273*G273</f>
        <v>11706056.470588235</v>
      </c>
      <c r="J273" s="189">
        <f>+I273*1.38</f>
        <v>16154357.929411763</v>
      </c>
      <c r="K273" s="335">
        <f t="shared" ref="K273:K276" si="103">SUM(N273:BV273)</f>
        <v>0</v>
      </c>
      <c r="L273" s="331"/>
      <c r="M273" s="331"/>
    </row>
    <row r="274" spans="2:13" ht="94.5" x14ac:dyDescent="0.25">
      <c r="B274" s="165" t="s">
        <v>264</v>
      </c>
      <c r="C274" s="198"/>
      <c r="D274" s="145" t="str">
        <f>VLOOKUP(B274,'Alcance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274" s="187"/>
      <c r="F274" s="187" t="str">
        <f>VLOOKUP($B274,'Alcance Cimentaciones'!$B$5:$G$256,4,FALSE)</f>
        <v>m3</v>
      </c>
      <c r="G274" s="194">
        <f>VLOOKUP($B274,'Alcance Cimentaciones'!$B$5:$G$256,5,FALSE)/34</f>
        <v>25.529411764705884</v>
      </c>
      <c r="H274" s="188">
        <f>VLOOKUP($B274,'Alcance Cimentaciones'!$B$5:$G$256,6,FALSE)</f>
        <v>286818</v>
      </c>
      <c r="I274" s="188">
        <f>+H274*G274</f>
        <v>7322294.823529412</v>
      </c>
      <c r="J274" s="189">
        <f>+I274*1.38</f>
        <v>10104766.856470589</v>
      </c>
      <c r="K274" s="335">
        <f t="shared" si="103"/>
        <v>0</v>
      </c>
      <c r="L274" s="331"/>
      <c r="M274" s="331"/>
    </row>
    <row r="275" spans="2:13" ht="31.5" x14ac:dyDescent="0.25">
      <c r="B275" s="165" t="s">
        <v>195</v>
      </c>
      <c r="C275" s="198"/>
      <c r="D275" s="145" t="str">
        <f>VLOOKUP(B275,'Alcance Cimentaciones'!$B$5:$G$256,3,FALSE)</f>
        <v>BASE GRANULAR   (INCLUYE TRANSPORTE DESDE LAS CANTERAS LICENCIADAS HASTA EL SITIO DE INSTALACIÓN)</v>
      </c>
      <c r="E275" s="187"/>
      <c r="F275" s="187" t="str">
        <f>VLOOKUP($B275,'Alcance Cimentaciones'!$B$5:$G$256,4,FALSE)</f>
        <v>m3</v>
      </c>
      <c r="G275" s="194">
        <f>VLOOKUP($B275,'Alcance Cimentaciones'!$B$5:$G$256,5,FALSE)/34</f>
        <v>237.64705882352942</v>
      </c>
      <c r="H275" s="188">
        <f>VLOOKUP($B275,'Alcance Cimentaciones'!$B$5:$G$256,6,FALSE)</f>
        <v>265112</v>
      </c>
      <c r="I275" s="188">
        <f>+H275*G275</f>
        <v>63003087.058823533</v>
      </c>
      <c r="J275" s="189">
        <f>+I275*1.38</f>
        <v>86944260.141176462</v>
      </c>
      <c r="K275" s="335">
        <f t="shared" si="103"/>
        <v>0</v>
      </c>
      <c r="L275" s="331"/>
      <c r="M275" s="331"/>
    </row>
    <row r="276" spans="2:13" x14ac:dyDescent="0.25">
      <c r="B276" s="165" t="s">
        <v>254</v>
      </c>
      <c r="C276" s="198"/>
      <c r="D276" s="145" t="str">
        <f>VLOOKUP(B276,'Alcance Cimentaciones'!$B$5:$G$256,3,FALSE)</f>
        <v>SUMINISTRO E INSTALACIÓN DE GEOTEXTILES</v>
      </c>
      <c r="E276" s="187"/>
      <c r="F276" s="187" t="str">
        <f>VLOOKUP($B276,'Alcance Cimentaciones'!$B$5:$G$256,4,FALSE)</f>
        <v>m2</v>
      </c>
      <c r="G276" s="194">
        <f>VLOOKUP($B276,'Alcance Cimentaciones'!$B$5:$G$256,5,FALSE)/34</f>
        <v>887.17647058823525</v>
      </c>
      <c r="H276" s="188">
        <f>VLOOKUP($B276,'Alcance Cimentaciones'!$B$5:$G$256,6,FALSE)</f>
        <v>54177</v>
      </c>
      <c r="I276" s="188">
        <f>+H276*G276</f>
        <v>48064559.647058822</v>
      </c>
      <c r="J276" s="189">
        <f>+I276*1.38</f>
        <v>66329092.312941171</v>
      </c>
      <c r="K276" s="335">
        <f t="shared" si="103"/>
        <v>0</v>
      </c>
      <c r="L276" s="331"/>
      <c r="M276" s="331"/>
    </row>
    <row r="277" spans="2:13" s="159" customFormat="1" ht="31.5" x14ac:dyDescent="0.25">
      <c r="B277" s="165"/>
      <c r="C277" s="195" t="s">
        <v>901</v>
      </c>
      <c r="D277" s="148" t="s">
        <v>902</v>
      </c>
      <c r="E277" s="196" t="s">
        <v>3</v>
      </c>
      <c r="F277" s="196">
        <v>0</v>
      </c>
      <c r="G277" s="196"/>
      <c r="H277" s="196"/>
      <c r="I277" s="196"/>
      <c r="J277" s="197"/>
      <c r="K277" s="333"/>
      <c r="L277" s="333"/>
      <c r="M277" s="333"/>
    </row>
    <row r="278" spans="2:13" s="159" customFormat="1" x14ac:dyDescent="0.25">
      <c r="B278" s="165"/>
      <c r="C278" s="175" t="s">
        <v>903</v>
      </c>
      <c r="D278" s="139" t="s">
        <v>904</v>
      </c>
      <c r="E278" s="176" t="s">
        <v>905</v>
      </c>
      <c r="F278" s="176">
        <v>0</v>
      </c>
      <c r="G278" s="176"/>
      <c r="H278" s="176"/>
      <c r="I278" s="176"/>
      <c r="J278" s="177"/>
      <c r="K278" s="327"/>
      <c r="L278" s="327"/>
      <c r="M278" s="327"/>
    </row>
    <row r="279" spans="2:13" s="159" customFormat="1" ht="31.5" x14ac:dyDescent="0.25">
      <c r="B279" s="165"/>
      <c r="C279" s="182" t="s">
        <v>906</v>
      </c>
      <c r="D279" s="183" t="s">
        <v>907</v>
      </c>
      <c r="E279" s="184" t="s">
        <v>22</v>
      </c>
      <c r="F279" s="184">
        <v>0</v>
      </c>
      <c r="G279" s="184"/>
      <c r="H279" s="184"/>
      <c r="I279" s="184"/>
      <c r="J279" s="186">
        <f>SUM(J280:J282)</f>
        <v>83271780.884117648</v>
      </c>
      <c r="K279" s="330"/>
      <c r="L279" s="330"/>
      <c r="M279" s="330"/>
    </row>
    <row r="280" spans="2:13" s="159" customFormat="1" x14ac:dyDescent="0.25">
      <c r="B280" s="165" t="s">
        <v>54</v>
      </c>
      <c r="C280" s="182"/>
      <c r="D280" s="145" t="str">
        <f>VLOOKUP(B280,'Alcance Cimentaciones'!$B$5:$G$256,3,FALSE)</f>
        <v>DESBROCE Y LIMPIEZA</v>
      </c>
      <c r="E280" s="187"/>
      <c r="F280" s="187" t="str">
        <f>VLOOKUP($B280,'Alcance Cimentaciones'!$B$5:$G$256,4,FALSE)</f>
        <v>m2</v>
      </c>
      <c r="G280" s="194">
        <f>VLOOKUP($B280,'Alcance Cimentaciones'!$B$5:$G$256,5,FALSE)/34</f>
        <v>4799.0294117647063</v>
      </c>
      <c r="H280" s="188">
        <f>VLOOKUP($B280,'Alcance Cimentaciones'!$B$5:$G$256,6,FALSE)</f>
        <v>4140</v>
      </c>
      <c r="I280" s="188">
        <f>+H280*G280</f>
        <v>19867981.764705885</v>
      </c>
      <c r="J280" s="189">
        <f>+I280*1.38</f>
        <v>27417814.83529412</v>
      </c>
      <c r="K280" s="335">
        <f t="shared" ref="K280:K282" si="104">SUM(N280:BV280)</f>
        <v>0</v>
      </c>
      <c r="L280" s="331"/>
      <c r="M280" s="331"/>
    </row>
    <row r="281" spans="2:13" ht="126" x14ac:dyDescent="0.25">
      <c r="B281" s="165" t="s">
        <v>407</v>
      </c>
      <c r="C281" s="204"/>
      <c r="D281" s="145" t="str">
        <f>VLOOKUP(B281,'Alcance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281" s="187"/>
      <c r="F281" s="187" t="str">
        <f>VLOOKUP($B281,'Alcance Cimentaciones'!$B$5:$G$256,4,FALSE)</f>
        <v>Mes</v>
      </c>
      <c r="G281" s="215">
        <v>0.2</v>
      </c>
      <c r="H281" s="188">
        <f>VLOOKUP($B281,'Alcance Cimentaciones'!$B$5:$G$256,6,FALSE)</f>
        <v>31500000</v>
      </c>
      <c r="I281" s="188">
        <f t="shared" ref="I281" si="105">+H281*G281</f>
        <v>6300000</v>
      </c>
      <c r="J281" s="189">
        <f t="shared" ref="J281" si="106">+I281*1.38</f>
        <v>8694000</v>
      </c>
      <c r="K281" s="335">
        <f t="shared" si="104"/>
        <v>0</v>
      </c>
      <c r="L281" s="331"/>
      <c r="M281" s="331"/>
    </row>
    <row r="282" spans="2:13" s="159" customFormat="1" ht="31.5" x14ac:dyDescent="0.25">
      <c r="B282" s="165" t="s">
        <v>65</v>
      </c>
      <c r="C282" s="182"/>
      <c r="D282" s="145" t="str">
        <f>VLOOKUP(B282,'Alcance Cimentaciones'!$B$5:$G$256,3,FALSE)</f>
        <v>DESMONTE, DESCAPOTE Y LIMPIEZA INCLUYE  TALA DE ARBOLES CON DAP ≤0.15M, TRANSPORTE Y DISPOSICIÓN FINAL</v>
      </c>
      <c r="E282" s="187"/>
      <c r="F282" s="187" t="str">
        <f>VLOOKUP($B282,'Alcance Cimentaciones'!$B$5:$G$256,4,FALSE)</f>
        <v>m2</v>
      </c>
      <c r="G282" s="194">
        <f>VLOOKUP($B282,'Alcance Cimentaciones'!$B$5:$G$256,5,FALSE)/34</f>
        <v>4799.0294117647063</v>
      </c>
      <c r="H282" s="188">
        <f>VLOOKUP($B282,'Alcance Cimentaciones'!$B$5:$G$256,6,FALSE)</f>
        <v>7121</v>
      </c>
      <c r="I282" s="188">
        <f>+H282*G282</f>
        <v>34173888.441176474</v>
      </c>
      <c r="J282" s="189">
        <f>+I282*1.38</f>
        <v>47159966.048823528</v>
      </c>
      <c r="K282" s="335">
        <f t="shared" si="104"/>
        <v>0</v>
      </c>
      <c r="L282" s="331"/>
      <c r="M282" s="331"/>
    </row>
    <row r="283" spans="2:13" s="159" customFormat="1" x14ac:dyDescent="0.25">
      <c r="B283" s="165"/>
      <c r="C283" s="182" t="s">
        <v>908</v>
      </c>
      <c r="D283" s="183" t="s">
        <v>909</v>
      </c>
      <c r="E283" s="184" t="s">
        <v>9</v>
      </c>
      <c r="F283" s="184">
        <v>0</v>
      </c>
      <c r="G283" s="184"/>
      <c r="H283" s="184"/>
      <c r="I283" s="184"/>
      <c r="J283" s="186">
        <f>SUM(J284:J285)</f>
        <v>312374505.66882348</v>
      </c>
      <c r="K283" s="330"/>
      <c r="L283" s="330"/>
      <c r="M283" s="330"/>
    </row>
    <row r="284" spans="2:13" x14ac:dyDescent="0.25">
      <c r="B284" s="165" t="s">
        <v>113</v>
      </c>
      <c r="C284" s="190"/>
      <c r="D284" s="145" t="str">
        <f>VLOOKUP(B284,'Alcance Cimentaciones'!$B$5:$G$256,3,FALSE)</f>
        <v>EXCAVACIÓN MECÁNICA EN MATERIAL COMÚN</v>
      </c>
      <c r="E284" s="187"/>
      <c r="F284" s="187" t="str">
        <f>VLOOKUP($B284,'Alcance Cimentaciones'!$B$5:$G$256,4,FALSE)</f>
        <v>m3</v>
      </c>
      <c r="G284" s="194">
        <f>VLOOKUP($B284,'Alcance Cimentaciones'!$B$5:$G$256,5,FALSE)/34</f>
        <v>4799.0294117647063</v>
      </c>
      <c r="H284" s="188">
        <f>VLOOKUP($B284,'Alcance Cimentaciones'!$B$5:$G$256,6,FALSE)</f>
        <v>35495</v>
      </c>
      <c r="I284" s="188">
        <f>+H284*G284</f>
        <v>170341548.97058824</v>
      </c>
      <c r="J284" s="189">
        <f>+I284*1.38</f>
        <v>235071337.57941175</v>
      </c>
      <c r="K284" s="335">
        <f t="shared" ref="K284:K285" si="107">SUM(N284:BV284)</f>
        <v>0</v>
      </c>
      <c r="L284" s="331"/>
      <c r="M284" s="331"/>
    </row>
    <row r="285" spans="2:13" x14ac:dyDescent="0.25">
      <c r="B285" s="165" t="s">
        <v>122</v>
      </c>
      <c r="C285" s="190"/>
      <c r="D285" s="145" t="str">
        <f>VLOOKUP(B285,'Alcance Cimentaciones'!$B$5:$G$256,3,FALSE)</f>
        <v>EXCAVACIÓN EN ROCA</v>
      </c>
      <c r="E285" s="187"/>
      <c r="F285" s="187" t="str">
        <f>VLOOKUP($B285,'Alcance Cimentaciones'!$B$5:$G$256,4,FALSE)</f>
        <v>m3</v>
      </c>
      <c r="G285" s="194">
        <f>VLOOKUP($B285,'Alcance Cimentaciones'!$B$5:$G$256,5,FALSE)/34</f>
        <v>414.35294117647061</v>
      </c>
      <c r="H285" s="188">
        <f>VLOOKUP($B285,'Alcance Cimentaciones'!$B$5:$G$256,6,FALSE)</f>
        <v>135191</v>
      </c>
      <c r="I285" s="188">
        <f>+H285*G285</f>
        <v>56016788.470588237</v>
      </c>
      <c r="J285" s="189">
        <f>+I285*1.38</f>
        <v>77303168.089411765</v>
      </c>
      <c r="K285" s="335">
        <f t="shared" si="107"/>
        <v>0</v>
      </c>
      <c r="L285" s="331"/>
      <c r="M285" s="331"/>
    </row>
    <row r="286" spans="2:13" s="159" customFormat="1" x14ac:dyDescent="0.25">
      <c r="B286" s="165"/>
      <c r="C286" s="178" t="s">
        <v>910</v>
      </c>
      <c r="D286" s="179" t="s">
        <v>911</v>
      </c>
      <c r="E286" s="180" t="s">
        <v>6</v>
      </c>
      <c r="F286" s="180">
        <v>0</v>
      </c>
      <c r="G286" s="180"/>
      <c r="H286" s="180"/>
      <c r="I286" s="180"/>
      <c r="J286" s="186">
        <f>SUM(J287:J289)</f>
        <v>9527825.6870364472</v>
      </c>
      <c r="K286" s="330"/>
      <c r="L286" s="330"/>
      <c r="M286" s="330"/>
    </row>
    <row r="287" spans="2:13" s="159" customFormat="1" ht="31.5" x14ac:dyDescent="0.25">
      <c r="B287" s="165" t="s">
        <v>539</v>
      </c>
      <c r="C287" s="178"/>
      <c r="D287" s="145" t="str">
        <f>VLOOKUP(B287,'Alcance Cimentaciones'!$B$5:$G$256,3,FALSE)</f>
        <v>INSTALACION DE TUBERIA PVC TIPO TDP Y/O CORRUGADA TIPO PEAD-HDPE  - 50mm</v>
      </c>
      <c r="E287" s="187"/>
      <c r="F287" s="187" t="str">
        <f>VLOOKUP($B287,'Alcance Cimentaciones'!$B$5:$G$256,4,FALSE)</f>
        <v>ML</v>
      </c>
      <c r="G287" s="194">
        <f>VLOOKUP($B287,'Alcance Cimentaciones'!$B$5:$G$256,5,FALSE)/34</f>
        <v>7.2352941176470589</v>
      </c>
      <c r="H287" s="188">
        <f>VLOOKUP($B287,'Alcance Cimentaciones'!$B$5:$G$256,6,FALSE)</f>
        <v>27751.000385791169</v>
      </c>
      <c r="I287" s="188">
        <f>+H287*G287</f>
        <v>200786.64985013611</v>
      </c>
      <c r="J287" s="189">
        <f>+I287*1.38</f>
        <v>277085.57679318782</v>
      </c>
      <c r="K287" s="335">
        <f t="shared" ref="K287:K289" si="108">SUM(N287:BV287)</f>
        <v>0</v>
      </c>
      <c r="L287" s="331"/>
      <c r="M287" s="331"/>
    </row>
    <row r="288" spans="2:13" s="159" customFormat="1" ht="31.5" x14ac:dyDescent="0.25">
      <c r="B288" s="165" t="s">
        <v>542</v>
      </c>
      <c r="C288" s="178"/>
      <c r="D288" s="145" t="str">
        <f>VLOOKUP(B288,'Alcance Cimentaciones'!$B$5:$G$256,3,FALSE)</f>
        <v>INSTALACION DE TUBERIA PVC TIPO TDP Y/O CORRUGADA TIPO PEAD-HDPE - 90mm</v>
      </c>
      <c r="E288" s="187"/>
      <c r="F288" s="187" t="str">
        <f>VLOOKUP($B288,'Alcance Cimentaciones'!$B$5:$G$256,4,FALSE)</f>
        <v>ML</v>
      </c>
      <c r="G288" s="194">
        <f>VLOOKUP($B288,'Alcance Cimentaciones'!$B$5:$G$256,5,FALSE)/34</f>
        <v>34.694117647058818</v>
      </c>
      <c r="H288" s="188">
        <f>VLOOKUP($B288,'Alcance Cimentaciones'!$B$5:$G$256,6,FALSE)</f>
        <v>31239.000009014315</v>
      </c>
      <c r="I288" s="188">
        <f>+H288*G288</f>
        <v>1083809.5414892142</v>
      </c>
      <c r="J288" s="189">
        <f>+I288*1.38</f>
        <v>1495657.1672551155</v>
      </c>
      <c r="K288" s="335">
        <f t="shared" si="108"/>
        <v>0</v>
      </c>
      <c r="L288" s="331"/>
      <c r="M288" s="331"/>
    </row>
    <row r="289" spans="2:13" s="159" customFormat="1" ht="31.5" x14ac:dyDescent="0.25">
      <c r="B289" s="165" t="s">
        <v>544</v>
      </c>
      <c r="C289" s="178"/>
      <c r="D289" s="145" t="str">
        <f>VLOOKUP(B289,'Alcance Cimentaciones'!$B$5:$G$256,3,FALSE)</f>
        <v>INSTALACION DE TUBERIA PVC TIPO TDP  Y/O CORRUGADA TIPO PEAD-HDPE - 200mm</v>
      </c>
      <c r="E289" s="187"/>
      <c r="F289" s="187" t="str">
        <f>VLOOKUP($B289,'Alcance Cimentaciones'!$B$5:$G$256,4,FALSE)</f>
        <v>ML</v>
      </c>
      <c r="G289" s="194">
        <f>VLOOKUP($B289,'Alcance Cimentaciones'!$B$5:$G$256,5,FALSE)/34</f>
        <v>70.332352941176467</v>
      </c>
      <c r="H289" s="188">
        <f>VLOOKUP($B289,'Alcance Cimentaciones'!$B$5:$G$256,6,FALSE)</f>
        <v>79900.999838665448</v>
      </c>
      <c r="I289" s="188">
        <f>+H289*G289</f>
        <v>5619625.3210059023</v>
      </c>
      <c r="J289" s="189">
        <f>+I289*1.38</f>
        <v>7755082.9429881442</v>
      </c>
      <c r="K289" s="335">
        <f t="shared" si="108"/>
        <v>0</v>
      </c>
      <c r="L289" s="331"/>
      <c r="M289" s="331"/>
    </row>
    <row r="290" spans="2:13" s="159" customFormat="1" x14ac:dyDescent="0.25">
      <c r="B290" s="165"/>
      <c r="C290" s="182" t="s">
        <v>912</v>
      </c>
      <c r="D290" s="183" t="s">
        <v>913</v>
      </c>
      <c r="E290" s="184" t="s">
        <v>19</v>
      </c>
      <c r="F290" s="184">
        <v>0</v>
      </c>
      <c r="G290" s="184"/>
      <c r="H290" s="184"/>
      <c r="I290" s="184"/>
      <c r="J290" s="186">
        <f>SUM(J291)</f>
        <v>320494616.71764702</v>
      </c>
      <c r="K290" s="330"/>
      <c r="L290" s="330"/>
      <c r="M290" s="330"/>
    </row>
    <row r="291" spans="2:13" s="159" customFormat="1" x14ac:dyDescent="0.25">
      <c r="B291" s="165" t="s">
        <v>156</v>
      </c>
      <c r="C291" s="182"/>
      <c r="D291" s="145" t="str">
        <f>VLOOKUP(B291,'Alcance Cimentaciones'!$B$5:$G$256,3,FALSE)</f>
        <v>RELLENO CON MATERIAL DE EXCAVACIÓN SELECCIONADO</v>
      </c>
      <c r="E291" s="187"/>
      <c r="F291" s="187" t="str">
        <f>VLOOKUP($B291,'Alcance Cimentaciones'!$B$5:$G$256,4,FALSE)</f>
        <v>m3</v>
      </c>
      <c r="G291" s="194">
        <f>VLOOKUP($B291,'Alcance Cimentaciones'!$B$5:$G$256,5,FALSE)/34</f>
        <v>4530.6764705882351</v>
      </c>
      <c r="H291" s="188">
        <f>VLOOKUP($B291,'Alcance Cimentaciones'!$B$5:$G$256,6,FALSE)</f>
        <v>51260</v>
      </c>
      <c r="I291" s="188">
        <f>+H291*G291</f>
        <v>232242475.88235292</v>
      </c>
      <c r="J291" s="189">
        <f>+I291*1.38</f>
        <v>320494616.71764702</v>
      </c>
      <c r="K291" s="335">
        <f>SUM(N291:BV291)</f>
        <v>0</v>
      </c>
      <c r="L291" s="331"/>
      <c r="M291" s="331"/>
    </row>
    <row r="292" spans="2:13" s="159" customFormat="1" x14ac:dyDescent="0.25">
      <c r="B292" s="165"/>
      <c r="C292" s="182" t="s">
        <v>914</v>
      </c>
      <c r="D292" s="183" t="s">
        <v>2037</v>
      </c>
      <c r="E292" s="184" t="s">
        <v>8</v>
      </c>
      <c r="F292" s="184">
        <v>0</v>
      </c>
      <c r="G292" s="184"/>
      <c r="H292" s="184"/>
      <c r="I292" s="184"/>
      <c r="J292" s="186">
        <f>SUM(J293)</f>
        <v>94303618.549411759</v>
      </c>
      <c r="K292" s="330"/>
      <c r="L292" s="330"/>
      <c r="M292" s="330"/>
    </row>
    <row r="293" spans="2:13" s="159" customFormat="1" x14ac:dyDescent="0.25">
      <c r="B293" s="165" t="s">
        <v>278</v>
      </c>
      <c r="C293" s="182"/>
      <c r="D293" s="145" t="str">
        <f>VLOOKUP(B293,'Alcance Cimentaciones'!$B$5:$G$256,3,FALSE)</f>
        <v>CONCRETO CLASE F (140 kg/cm2 Ó 2000 psi)</v>
      </c>
      <c r="E293" s="187"/>
      <c r="F293" s="187" t="str">
        <f>VLOOKUP($B293,'Alcance Cimentaciones'!$B$5:$G$256,4,FALSE)</f>
        <v>m3</v>
      </c>
      <c r="G293" s="194">
        <f>VLOOKUP($B293,'Alcance Cimentaciones'!$B$5:$G$256,5,FALSE)/34</f>
        <v>43.941176470588232</v>
      </c>
      <c r="H293" s="188">
        <f>VLOOKUP($B293,'Alcance Cimentaciones'!$B$5:$G$256,6,FALSE)</f>
        <v>1555169</v>
      </c>
      <c r="I293" s="188">
        <f>+H293*G293</f>
        <v>68335955.470588237</v>
      </c>
      <c r="J293" s="189">
        <f>+I293*1.38</f>
        <v>94303618.549411759</v>
      </c>
      <c r="K293" s="335">
        <f>SUM(N293:BV293)</f>
        <v>0</v>
      </c>
      <c r="L293" s="331"/>
      <c r="M293" s="331"/>
    </row>
    <row r="294" spans="2:13" s="159" customFormat="1" x14ac:dyDescent="0.25">
      <c r="B294" s="165"/>
      <c r="C294" s="182" t="s">
        <v>916</v>
      </c>
      <c r="D294" s="183" t="s">
        <v>917</v>
      </c>
      <c r="E294" s="184" t="s">
        <v>26</v>
      </c>
      <c r="F294" s="184">
        <v>0</v>
      </c>
      <c r="G294" s="184"/>
      <c r="H294" s="184"/>
      <c r="I294" s="184"/>
      <c r="J294" s="186">
        <f>SUM(J295:J296)</f>
        <v>179436034.15411764</v>
      </c>
      <c r="K294" s="330"/>
      <c r="L294" s="330"/>
      <c r="M294" s="330"/>
    </row>
    <row r="295" spans="2:13" x14ac:dyDescent="0.25">
      <c r="B295" s="165" t="s">
        <v>299</v>
      </c>
      <c r="C295" s="190"/>
      <c r="D295" s="145" t="str">
        <f>VLOOKUP(B295,'Alcance Cimentaciones'!$B$5:$G$256,3,FALSE)</f>
        <v>S0FT-SPOT  (EPS) Tipo II (ASM C578)</v>
      </c>
      <c r="E295" s="187"/>
      <c r="F295" s="187" t="str">
        <f>VLOOKUP($B295,'Alcance Cimentaciones'!$B$5:$G$256,4,FALSE)</f>
        <v>m2</v>
      </c>
      <c r="G295" s="194">
        <f>VLOOKUP($B295,'Alcance Cimentaciones'!$B$5:$G$256,5,FALSE)/34</f>
        <v>62.117647058823529</v>
      </c>
      <c r="H295" s="188">
        <f>VLOOKUP($B295,'Alcance Cimentaciones'!$B$5:$G$256,6,FALSE)</f>
        <v>484846</v>
      </c>
      <c r="I295" s="188">
        <f>+H295*G295</f>
        <v>30117492.705882352</v>
      </c>
      <c r="J295" s="189">
        <f>+I295*1.38</f>
        <v>41562139.934117645</v>
      </c>
      <c r="K295" s="335">
        <f t="shared" ref="K295:K296" si="109">SUM(N295:BV295)</f>
        <v>0</v>
      </c>
      <c r="L295" s="331"/>
      <c r="M295" s="331"/>
    </row>
    <row r="296" spans="2:13" ht="126" x14ac:dyDescent="0.25">
      <c r="B296" s="165" t="s">
        <v>314</v>
      </c>
      <c r="C296" s="190"/>
      <c r="D296" s="145" t="str">
        <f>VLOOKUP(B296,'Alcance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296" s="187"/>
      <c r="F296" s="187" t="str">
        <f>VLOOKUP($B296,'Alcance Cimentaciones'!$B$5:$G$256,4,FALSE)</f>
        <v>Und</v>
      </c>
      <c r="G296" s="194">
        <f>VLOOKUP($B296,'Alcance Cimentaciones'!$B$5:$G$256,5,FALSE)/34</f>
        <v>1</v>
      </c>
      <c r="H296" s="188">
        <f>VLOOKUP($B296,'Alcance Cimentaciones'!$B$5:$G$256,6,FALSE)</f>
        <v>99908619</v>
      </c>
      <c r="I296" s="188">
        <f>+H296*G296</f>
        <v>99908619</v>
      </c>
      <c r="J296" s="189">
        <f>+I296*1.38</f>
        <v>137873894.22</v>
      </c>
      <c r="K296" s="335">
        <f t="shared" si="109"/>
        <v>0</v>
      </c>
      <c r="L296" s="331"/>
      <c r="M296" s="331"/>
    </row>
    <row r="297" spans="2:13" s="159" customFormat="1" x14ac:dyDescent="0.25">
      <c r="B297" s="165"/>
      <c r="C297" s="182" t="s">
        <v>918</v>
      </c>
      <c r="D297" s="183" t="s">
        <v>919</v>
      </c>
      <c r="E297" s="184" t="s">
        <v>730</v>
      </c>
      <c r="F297" s="184">
        <v>0</v>
      </c>
      <c r="G297" s="184"/>
      <c r="H297" s="184"/>
      <c r="I297" s="184"/>
      <c r="J297" s="186">
        <f>SUM(J298)</f>
        <v>1212623361.2117648</v>
      </c>
      <c r="K297" s="330"/>
      <c r="L297" s="330"/>
      <c r="M297" s="330"/>
    </row>
    <row r="298" spans="2:13" s="159" customFormat="1" x14ac:dyDescent="0.25">
      <c r="B298" s="165" t="s">
        <v>306</v>
      </c>
      <c r="C298" s="182"/>
      <c r="D298" s="145" t="str">
        <f>VLOOKUP(B298,'Alcance Cimentaciones'!$B$5:$G$256,3,FALSE)</f>
        <v>ACERO FY:  60000 psi (4.200 kg/cm2)</v>
      </c>
      <c r="E298" s="187"/>
      <c r="F298" s="187" t="str">
        <f>VLOOKUP($B298,'Alcance Cimentaciones'!$B$5:$G$256,4,FALSE)</f>
        <v>kg</v>
      </c>
      <c r="G298" s="194">
        <f>VLOOKUP($B298,'Alcance Cimentaciones'!$B$5:$G$256,5,FALSE)/34</f>
        <v>68756.852941176476</v>
      </c>
      <c r="H298" s="188">
        <f>VLOOKUP($B298,'Alcance Cimentaciones'!$B$5:$G$256,6,FALSE)</f>
        <v>12780</v>
      </c>
      <c r="I298" s="188">
        <f>+H298*G298</f>
        <v>878712580.58823538</v>
      </c>
      <c r="J298" s="189">
        <f>+I298*1.38</f>
        <v>1212623361.2117648</v>
      </c>
      <c r="K298" s="335">
        <f>SUM(N298:BV298)</f>
        <v>0</v>
      </c>
      <c r="L298" s="331"/>
      <c r="M298" s="331"/>
    </row>
    <row r="299" spans="2:13" s="159" customFormat="1" x14ac:dyDescent="0.25">
      <c r="B299" s="165"/>
      <c r="C299" s="182" t="s">
        <v>920</v>
      </c>
      <c r="D299" s="183" t="s">
        <v>921</v>
      </c>
      <c r="E299" s="184" t="s">
        <v>6</v>
      </c>
      <c r="F299" s="184">
        <v>0</v>
      </c>
      <c r="G299" s="184"/>
      <c r="H299" s="184"/>
      <c r="I299" s="184"/>
      <c r="J299" s="185"/>
      <c r="K299" s="329"/>
      <c r="L299" s="329"/>
      <c r="M299" s="329"/>
    </row>
    <row r="300" spans="2:13" s="159" customFormat="1" ht="31.5" x14ac:dyDescent="0.25">
      <c r="B300" s="165"/>
      <c r="C300" s="195" t="s">
        <v>922</v>
      </c>
      <c r="D300" s="148" t="s">
        <v>923</v>
      </c>
      <c r="E300" s="196" t="s">
        <v>3</v>
      </c>
      <c r="F300" s="196">
        <v>0</v>
      </c>
      <c r="G300" s="196"/>
      <c r="H300" s="196"/>
      <c r="I300" s="196"/>
      <c r="J300" s="197"/>
      <c r="K300" s="333"/>
      <c r="L300" s="333"/>
      <c r="M300" s="333"/>
    </row>
    <row r="301" spans="2:13" s="159" customFormat="1" x14ac:dyDescent="0.25">
      <c r="B301" s="165"/>
      <c r="C301" s="182" t="s">
        <v>924</v>
      </c>
      <c r="D301" s="183" t="s">
        <v>925</v>
      </c>
      <c r="E301" s="184" t="s">
        <v>8</v>
      </c>
      <c r="F301" s="184">
        <v>0</v>
      </c>
      <c r="G301" s="184"/>
      <c r="H301" s="184"/>
      <c r="I301" s="184"/>
      <c r="J301" s="186">
        <f>SUM(J302:J303)</f>
        <v>1230815225.9452939</v>
      </c>
      <c r="K301" s="330"/>
      <c r="L301" s="330"/>
      <c r="M301" s="330"/>
    </row>
    <row r="302" spans="2:13" x14ac:dyDescent="0.25">
      <c r="B302" s="165" t="s">
        <v>267</v>
      </c>
      <c r="C302" s="190"/>
      <c r="D302" s="145" t="str">
        <f>VLOOKUP(B302,'Alcance Cimentaciones'!$B$5:$G$256,3,FALSE)</f>
        <v>CONCRETO ESTRUCTURAL  35 MPa(350 kg/cm2 Ó 5000 psi)</v>
      </c>
      <c r="E302" s="187"/>
      <c r="F302" s="187" t="str">
        <f>VLOOKUP($B302,'Alcance Cimentaciones'!$B$5:$G$256,4,FALSE)</f>
        <v>m3</v>
      </c>
      <c r="G302" s="194">
        <f>VLOOKUP($B302,'Alcance Cimentaciones'!$B$5:$G$256,5,FALSE)/34</f>
        <v>429.02941176470586</v>
      </c>
      <c r="H302" s="188">
        <f>VLOOKUP($B302,'Alcance Cimentaciones'!$B$5:$G$256,6,FALSE)</f>
        <v>1926653</v>
      </c>
      <c r="I302" s="188">
        <f>+H302*G302</f>
        <v>826590803.26470578</v>
      </c>
      <c r="J302" s="189">
        <f>+I302*1.38</f>
        <v>1140695308.5052938</v>
      </c>
      <c r="K302" s="335">
        <f t="shared" ref="K302:K303" si="110">SUM(N302:BV302)</f>
        <v>0</v>
      </c>
      <c r="L302" s="331"/>
      <c r="M302" s="331"/>
    </row>
    <row r="303" spans="2:13" x14ac:dyDescent="0.25">
      <c r="B303" s="165" t="s">
        <v>270</v>
      </c>
      <c r="C303" s="190"/>
      <c r="D303" s="145" t="str">
        <f>VLOOKUP(B303,'Alcance Cimentaciones'!$B$5:$G$256,3,FALSE)</f>
        <v>CONCRETO ESTRUCTURAL  45 MPa(457 kg/cm2 Ó 6500psi)</v>
      </c>
      <c r="E303" s="187"/>
      <c r="F303" s="187" t="str">
        <f>VLOOKUP($B303,'Alcance Cimentaciones'!$B$5:$G$256,4,FALSE)</f>
        <v>m3</v>
      </c>
      <c r="G303" s="194">
        <f>VLOOKUP($B303,'Alcance Cimentaciones'!$B$5:$G$256,5,FALSE)/34</f>
        <v>32</v>
      </c>
      <c r="H303" s="188">
        <f>VLOOKUP($B303,'Alcance Cimentaciones'!$B$5:$G$256,6,FALSE)</f>
        <v>2040759</v>
      </c>
      <c r="I303" s="188">
        <f>+H303*G303</f>
        <v>65304288</v>
      </c>
      <c r="J303" s="189">
        <f>+I303*1.38</f>
        <v>90119917.439999998</v>
      </c>
      <c r="K303" s="335">
        <f t="shared" si="110"/>
        <v>0</v>
      </c>
      <c r="L303" s="331"/>
      <c r="M303" s="331"/>
    </row>
    <row r="304" spans="2:13" s="159" customFormat="1" x14ac:dyDescent="0.25">
      <c r="B304" s="165"/>
      <c r="C304" s="182" t="s">
        <v>926</v>
      </c>
      <c r="D304" s="183" t="s">
        <v>927</v>
      </c>
      <c r="E304" s="184" t="s">
        <v>26</v>
      </c>
      <c r="F304" s="184">
        <v>0</v>
      </c>
      <c r="G304" s="184"/>
      <c r="H304" s="184"/>
      <c r="I304" s="184"/>
      <c r="J304" s="185"/>
      <c r="K304" s="329"/>
      <c r="L304" s="329"/>
      <c r="M304" s="329"/>
    </row>
    <row r="305" spans="2:13" s="159" customFormat="1" ht="31.5" x14ac:dyDescent="0.25">
      <c r="B305" s="165"/>
      <c r="C305" s="182" t="s">
        <v>928</v>
      </c>
      <c r="D305" s="183" t="s">
        <v>2053</v>
      </c>
      <c r="E305" s="184" t="s">
        <v>19</v>
      </c>
      <c r="F305" s="184">
        <v>0</v>
      </c>
      <c r="G305" s="184"/>
      <c r="H305" s="184"/>
      <c r="I305" s="184"/>
      <c r="J305" s="186">
        <f>SUM(J306:J314)</f>
        <v>52736347.43270281</v>
      </c>
      <c r="K305" s="330"/>
      <c r="L305" s="330"/>
      <c r="M305" s="330"/>
    </row>
    <row r="306" spans="2:13" s="159" customFormat="1" ht="31.5" x14ac:dyDescent="0.25">
      <c r="B306" s="165" t="s">
        <v>532</v>
      </c>
      <c r="C306" s="182"/>
      <c r="D306" s="145" t="str">
        <f>VLOOKUP(B306,'Alcance Cimentaciones'!$B$5:$G$256,3,FALSE)</f>
        <v>ARQUETA EN HORMIGON PARA MEDIA TENSION - EMPALMES (500 MT)</v>
      </c>
      <c r="E306" s="187"/>
      <c r="F306" s="187" t="str">
        <f>VLOOKUP($B306,'Alcance Cimentaciones'!$B$5:$G$256,4,FALSE)</f>
        <v>Und</v>
      </c>
      <c r="G306" s="187">
        <f>VLOOKUP($B306,'Alcance Cimentaciones'!$B$5:$G$256,5,FALSE)/41</f>
        <v>1</v>
      </c>
      <c r="H306" s="188">
        <f>VLOOKUP($B306,'Alcance Cimentaciones'!$B$5:$G$256,6,FALSE)</f>
        <v>12275310.999985719</v>
      </c>
      <c r="I306" s="188">
        <f t="shared" ref="I306:I314" si="111">+H306*G306</f>
        <v>12275310.999985719</v>
      </c>
      <c r="J306" s="189">
        <f t="shared" ref="J306:J314" si="112">+I306*1.38</f>
        <v>16939929.179980289</v>
      </c>
      <c r="K306" s="335">
        <f t="shared" ref="K306:K314" si="113">SUM(N306:BV306)</f>
        <v>0</v>
      </c>
      <c r="L306" s="331"/>
      <c r="M306" s="331"/>
    </row>
    <row r="307" spans="2:13" s="159" customFormat="1" x14ac:dyDescent="0.25">
      <c r="B307" s="165" t="s">
        <v>535</v>
      </c>
      <c r="C307" s="182"/>
      <c r="D307" s="145" t="str">
        <f>VLOOKUP(B307,'Alcance Cimentaciones'!$B$5:$G$256,3,FALSE)</f>
        <v>ARQUETA EN POLIPROPILENO</v>
      </c>
      <c r="E307" s="187"/>
      <c r="F307" s="187" t="str">
        <f>VLOOKUP($B307,'Alcance Cimentaciones'!$B$5:$G$256,4,FALSE)</f>
        <v>Und</v>
      </c>
      <c r="G307" s="187">
        <f>VLOOKUP($B307,'Alcance Cimentaciones'!$B$5:$G$256,5,FALSE)/41</f>
        <v>1</v>
      </c>
      <c r="H307" s="188">
        <f>VLOOKUP($B307,'Alcance Cimentaciones'!$B$5:$G$256,6,FALSE)</f>
        <v>6068599.9996856553</v>
      </c>
      <c r="I307" s="188">
        <f t="shared" si="111"/>
        <v>6068599.9996856553</v>
      </c>
      <c r="J307" s="189">
        <f t="shared" si="112"/>
        <v>8374667.9995662039</v>
      </c>
      <c r="K307" s="335">
        <f t="shared" si="113"/>
        <v>0</v>
      </c>
      <c r="L307" s="331"/>
      <c r="M307" s="331"/>
    </row>
    <row r="308" spans="2:13" s="159" customFormat="1" x14ac:dyDescent="0.25">
      <c r="B308" s="165" t="s">
        <v>562</v>
      </c>
      <c r="C308" s="182"/>
      <c r="D308" s="145" t="str">
        <f>VLOOKUP(B308,'Alcance Cimentaciones'!$B$5:$G$256,3,FALSE)</f>
        <v>SUMINISTRO E INSTALACIÓN DE PLATINA</v>
      </c>
      <c r="E308" s="187"/>
      <c r="F308" s="187" t="str">
        <f>VLOOKUP($B308,'Alcance Cimentaciones'!$B$5:$G$256,4,FALSE)</f>
        <v>Und</v>
      </c>
      <c r="G308" s="187">
        <f>VLOOKUP($B308,'Alcance Cimentaciones'!$B$5:$G$256,5,FALSE)/41</f>
        <v>1</v>
      </c>
      <c r="H308" s="188">
        <f>VLOOKUP($B308,'Alcance Cimentaciones'!$B$5:$G$256,6,FALSE)</f>
        <v>361570</v>
      </c>
      <c r="I308" s="188">
        <f t="shared" si="111"/>
        <v>361570</v>
      </c>
      <c r="J308" s="189">
        <f t="shared" si="112"/>
        <v>498966.6</v>
      </c>
      <c r="K308" s="335">
        <f t="shared" si="113"/>
        <v>0</v>
      </c>
      <c r="L308" s="331"/>
      <c r="M308" s="331"/>
    </row>
    <row r="309" spans="2:13" s="159" customFormat="1" x14ac:dyDescent="0.25">
      <c r="B309" s="165" t="s">
        <v>565</v>
      </c>
      <c r="C309" s="182"/>
      <c r="D309" s="145" t="str">
        <f>VLOOKUP(B309,'Alcance Cimentaciones'!$B$5:$G$256,3,FALSE)</f>
        <v>SUMINISTRO E INSTALACIÓN DE VARILLA</v>
      </c>
      <c r="E309" s="187"/>
      <c r="F309" s="187" t="str">
        <f>VLOOKUP($B309,'Alcance Cimentaciones'!$B$5:$G$256,4,FALSE)</f>
        <v>Und</v>
      </c>
      <c r="G309" s="187">
        <f>VLOOKUP($B309,'Alcance Cimentaciones'!$B$5:$G$256,5,FALSE)/41</f>
        <v>1</v>
      </c>
      <c r="H309" s="188">
        <f>VLOOKUP($B309,'Alcance Cimentaciones'!$B$5:$G$256,6,FALSE)</f>
        <v>398933</v>
      </c>
      <c r="I309" s="188">
        <f t="shared" si="111"/>
        <v>398933</v>
      </c>
      <c r="J309" s="189">
        <f t="shared" si="112"/>
        <v>550527.53999999992</v>
      </c>
      <c r="K309" s="335">
        <f t="shared" si="113"/>
        <v>0</v>
      </c>
      <c r="L309" s="331"/>
      <c r="M309" s="331"/>
    </row>
    <row r="310" spans="2:13" s="159" customFormat="1" ht="31.5" x14ac:dyDescent="0.25">
      <c r="B310" s="165" t="s">
        <v>569</v>
      </c>
      <c r="C310" s="182"/>
      <c r="D310" s="145" t="str">
        <f>VLOOKUP(B310,'Alcance Cimentaciones'!$B$5:$G$256,3,FALSE)</f>
        <v>SUMINISTRO E INSTALACIÓN DE ARQUETA PARA INSPECCIÓN DE PICAS EN PUESTA A TIERRA SIN FONDO</v>
      </c>
      <c r="E310" s="187"/>
      <c r="F310" s="187" t="str">
        <f>VLOOKUP($B310,'Alcance Cimentaciones'!$B$5:$G$256,4,FALSE)</f>
        <v>Und</v>
      </c>
      <c r="G310" s="187">
        <f>VLOOKUP($B310,'Alcance Cimentaciones'!$B$5:$G$256,5,FALSE)/42</f>
        <v>1</v>
      </c>
      <c r="H310" s="188">
        <f>VLOOKUP($B310,'Alcance Cimentaciones'!$B$5:$G$256,6,FALSE)</f>
        <v>14275700</v>
      </c>
      <c r="I310" s="188">
        <f t="shared" si="111"/>
        <v>14275700</v>
      </c>
      <c r="J310" s="189">
        <f t="shared" si="112"/>
        <v>19700466</v>
      </c>
      <c r="K310" s="335">
        <f t="shared" si="113"/>
        <v>0</v>
      </c>
      <c r="L310" s="331"/>
      <c r="M310" s="331"/>
    </row>
    <row r="311" spans="2:13" s="159" customFormat="1" x14ac:dyDescent="0.25">
      <c r="B311" s="165" t="s">
        <v>571</v>
      </c>
      <c r="C311" s="182"/>
      <c r="D311" s="145" t="str">
        <f>VLOOKUP(B311,'Alcance Cimentaciones'!$B$5:$G$256,3,FALSE)</f>
        <v>SUMINISTRO E INSTALACIÓN DE SOLDADURA EXOTERMICA</v>
      </c>
      <c r="E311" s="187"/>
      <c r="F311" s="187" t="str">
        <f>VLOOKUP($B311,'Alcance Cimentaciones'!$B$5:$G$256,4,FALSE)</f>
        <v>Und</v>
      </c>
      <c r="G311" s="194">
        <f>VLOOKUP($B311,'Alcance Cimentaciones'!$B$5:$G$256,5,FALSE)/41</f>
        <v>2.8000000000000003</v>
      </c>
      <c r="H311" s="188">
        <f>VLOOKUP($B311,'Alcance Cimentaciones'!$B$5:$G$256,6,FALSE)</f>
        <v>185231</v>
      </c>
      <c r="I311" s="188">
        <f t="shared" si="111"/>
        <v>518646.80000000005</v>
      </c>
      <c r="J311" s="189">
        <f t="shared" si="112"/>
        <v>715732.58400000003</v>
      </c>
      <c r="K311" s="335">
        <f t="shared" si="113"/>
        <v>0</v>
      </c>
      <c r="L311" s="331"/>
      <c r="M311" s="331"/>
    </row>
    <row r="312" spans="2:13" s="159" customFormat="1" ht="31.5" x14ac:dyDescent="0.25">
      <c r="B312" s="165" t="s">
        <v>575</v>
      </c>
      <c r="C312" s="182"/>
      <c r="D312" s="145" t="str">
        <f>VLOOKUP(B312,'Alcance Cimentaciones'!$B$5:$G$256,3,FALSE)</f>
        <v>SUMINISTRO E INSTALACIÓN DE GRAPA DE ALEACIÓN RICA EN COBRE (LATÓN) MODELO KZ</v>
      </c>
      <c r="E312" s="187"/>
      <c r="F312" s="187" t="str">
        <f>VLOOKUP($B312,'Alcance Cimentaciones'!$B$5:$G$256,4,FALSE)</f>
        <v>Und</v>
      </c>
      <c r="G312" s="187">
        <f>VLOOKUP($B312,'Alcance Cimentaciones'!$B$5:$G$256,5,FALSE)/42</f>
        <v>1</v>
      </c>
      <c r="H312" s="188">
        <f>VLOOKUP($B312,'Alcance Cimentaciones'!$B$5:$G$256,6,FALSE)</f>
        <v>292083</v>
      </c>
      <c r="I312" s="188">
        <f t="shared" si="111"/>
        <v>292083</v>
      </c>
      <c r="J312" s="189">
        <f t="shared" si="112"/>
        <v>403074.54</v>
      </c>
      <c r="K312" s="335">
        <f t="shared" si="113"/>
        <v>0</v>
      </c>
      <c r="L312" s="331"/>
      <c r="M312" s="331"/>
    </row>
    <row r="313" spans="2:13" s="159" customFormat="1" ht="31.5" x14ac:dyDescent="0.25">
      <c r="B313" s="165" t="s">
        <v>573</v>
      </c>
      <c r="C313" s="182"/>
      <c r="D313" s="145" t="str">
        <f>VLOOKUP(B313,'Alcance Cimentaciones'!$B$5:$G$256,3,FALSE)</f>
        <v>SUMINISTRO E INSTALACIÓN DE GRAPA DE ALEACIÓN RICA EN COBRE (LATÓN) MODELO KPD</v>
      </c>
      <c r="E313" s="187"/>
      <c r="F313" s="187" t="str">
        <f>VLOOKUP($B313,'Alcance Cimentaciones'!$B$5:$G$256,4,FALSE)</f>
        <v>Und</v>
      </c>
      <c r="G313" s="194">
        <f>VLOOKUP($B313,'Alcance Cimentaciones'!$B$5:$G$256,5,FALSE)/33</f>
        <v>0.99393939393939412</v>
      </c>
      <c r="H313" s="188">
        <f>VLOOKUP($B313,'Alcance Cimentaciones'!$B$5:$G$256,6,FALSE)</f>
        <v>292083</v>
      </c>
      <c r="I313" s="188">
        <f t="shared" si="111"/>
        <v>290312.80000000005</v>
      </c>
      <c r="J313" s="189">
        <f t="shared" si="112"/>
        <v>400631.66400000005</v>
      </c>
      <c r="K313" s="335">
        <f t="shared" si="113"/>
        <v>0</v>
      </c>
      <c r="L313" s="331"/>
      <c r="M313" s="331"/>
    </row>
    <row r="314" spans="2:13" s="159" customFormat="1" ht="31.5" x14ac:dyDescent="0.25">
      <c r="B314" s="165" t="s">
        <v>557</v>
      </c>
      <c r="C314" s="182"/>
      <c r="D314" s="145" t="str">
        <f>VLOOKUP(B314,'Alcance Cimentaciones'!$B$5:$G$256,3,FALSE)</f>
        <v xml:space="preserve">INSTALACIÓN DE CABLE DE COBRE TRENZADO DESNUDO DE 50 mm2 </v>
      </c>
      <c r="E314" s="187"/>
      <c r="F314" s="187" t="str">
        <f>VLOOKUP($B314,'Alcance Cimentaciones'!$B$5:$G$256,4,FALSE)</f>
        <v>ML</v>
      </c>
      <c r="G314" s="194">
        <f>VLOOKUP($B314,'Alcance Cimentaciones'!$B$5:$G$256,5,FALSE)/41</f>
        <v>113.1390243902439</v>
      </c>
      <c r="H314" s="188">
        <f>VLOOKUP($B314,'Alcance Cimentaciones'!$B$5:$G$256,6,FALSE)</f>
        <v>33000.000989065411</v>
      </c>
      <c r="I314" s="188">
        <f t="shared" si="111"/>
        <v>3733587.9167799447</v>
      </c>
      <c r="J314" s="189">
        <f t="shared" si="112"/>
        <v>5152351.3251563236</v>
      </c>
      <c r="K314" s="335">
        <f t="shared" si="113"/>
        <v>0</v>
      </c>
      <c r="L314" s="331"/>
      <c r="M314" s="331"/>
    </row>
    <row r="315" spans="2:13" s="159" customFormat="1" ht="31.5" x14ac:dyDescent="0.25">
      <c r="B315" s="165"/>
      <c r="C315" s="182" t="s">
        <v>929</v>
      </c>
      <c r="D315" s="183" t="s">
        <v>930</v>
      </c>
      <c r="E315" s="184" t="s">
        <v>19</v>
      </c>
      <c r="F315" s="184">
        <v>0</v>
      </c>
      <c r="G315" s="184"/>
      <c r="H315" s="184"/>
      <c r="I315" s="184"/>
      <c r="J315" s="186">
        <f>SUM(J316)</f>
        <v>46410609.014634147</v>
      </c>
      <c r="K315" s="330"/>
      <c r="L315" s="330"/>
      <c r="M315" s="330"/>
    </row>
    <row r="316" spans="2:13" ht="31.5" x14ac:dyDescent="0.25">
      <c r="B316" s="165" t="s">
        <v>280</v>
      </c>
      <c r="C316" s="190"/>
      <c r="D316" s="145" t="str">
        <f>VLOOKUP(B316,'Alcance Cimentaciones'!$B$5:$G$256,3,FALSE)</f>
        <v>GROUT Y  MORTERO AUTOCOMPACTANTE DE ALTA RESISTENCIA C80/95 (EN206-1)</v>
      </c>
      <c r="E316" s="187"/>
      <c r="F316" s="187" t="str">
        <f>VLOOKUP($B316,'Alcance Cimentaciones'!$B$5:$G$256,4,FALSE)</f>
        <v>lt</v>
      </c>
      <c r="G316" s="194">
        <f>VLOOKUP($B316,'Alcance Cimentaciones'!$B$5:$G$256,5,FALSE)/41</f>
        <v>530.73170731707319</v>
      </c>
      <c r="H316" s="188">
        <f>VLOOKUP($B316,'Alcance Cimentaciones'!$B$5:$G$256,6,FALSE)</f>
        <v>63367</v>
      </c>
      <c r="I316" s="188">
        <f>+H316*G316</f>
        <v>33630876.097560979</v>
      </c>
      <c r="J316" s="189">
        <f>+I316*1.38</f>
        <v>46410609.014634147</v>
      </c>
      <c r="K316" s="335">
        <f>SUM(N316:BV316)</f>
        <v>0</v>
      </c>
      <c r="L316" s="331"/>
      <c r="M316" s="331"/>
    </row>
    <row r="317" spans="2:13" s="159" customFormat="1" ht="31.5" x14ac:dyDescent="0.25">
      <c r="B317" s="165"/>
      <c r="C317" s="182" t="s">
        <v>931</v>
      </c>
      <c r="D317" s="183" t="s">
        <v>932</v>
      </c>
      <c r="E317" s="184" t="s">
        <v>9</v>
      </c>
      <c r="F317" s="184">
        <v>0</v>
      </c>
      <c r="G317" s="184"/>
      <c r="H317" s="184"/>
      <c r="I317" s="184"/>
      <c r="J317" s="186">
        <f>SUM(J318:J320)</f>
        <v>1587346329.5488234</v>
      </c>
      <c r="K317" s="330"/>
      <c r="L317" s="330"/>
      <c r="M317" s="330"/>
    </row>
    <row r="318" spans="2:13" ht="63" x14ac:dyDescent="0.25">
      <c r="B318" s="165" t="s">
        <v>159</v>
      </c>
      <c r="C318" s="190"/>
      <c r="D318" s="145" t="str">
        <f>VLOOKUP(B318,'Alcance Cimentaciones'!$B$5:$G$256,3,FALSE)</f>
        <v>MATERIAL SELECIONADA PARA  FORMACIÓN Y COMPACTACIÓN DE TERRAPLENES Y RELLENO ESTRUCTURAL  (INCLUYE TRANSPORTE DESDE LAS CANTERAS LICENCIADAS HASTA EL SITIO DE INSTALACIÓN)</v>
      </c>
      <c r="E318" s="187"/>
      <c r="F318" s="187" t="str">
        <f>VLOOKUP($B318,'Alcance Cimentaciones'!$B$5:$G$256,4,FALSE)</f>
        <v>m3</v>
      </c>
      <c r="G318" s="194">
        <f>VLOOKUP($B318,'Alcance Cimentaciones'!$B$5:$G$256,5,FALSE)/34</f>
        <v>5388.7058823529414</v>
      </c>
      <c r="H318" s="188">
        <f>VLOOKUP($B318,'Alcance Cimentaciones'!$B$5:$G$256,6,FALSE)</f>
        <v>174890</v>
      </c>
      <c r="I318" s="188">
        <f>+H318*G318</f>
        <v>942430771.7647059</v>
      </c>
      <c r="J318" s="189">
        <f>+I318*1.38</f>
        <v>1300554465.0352941</v>
      </c>
      <c r="K318" s="335">
        <f t="shared" ref="K318:K320" si="114">SUM(N318:BV318)</f>
        <v>0</v>
      </c>
      <c r="L318" s="331"/>
      <c r="M318" s="331"/>
    </row>
    <row r="319" spans="2:13" ht="47.25" x14ac:dyDescent="0.25">
      <c r="B319" s="165" t="s">
        <v>180</v>
      </c>
      <c r="C319" s="190"/>
      <c r="D319" s="145" t="str">
        <f>VLOOKUP(B319,'Alcance Cimentaciones'!$B$5:$G$256,3,FALSE)</f>
        <v>PREPARACIÓN DE SUBRASANTE COMPACTACIÓN Y VALORACIÓN DE LA CAPA DE SUBRASANTE DE LOS VIALES. INCLUYENDO LAS PRUEBAS SEGÚN LO PRESCRITO.</v>
      </c>
      <c r="E319" s="187"/>
      <c r="F319" s="187" t="str">
        <f>VLOOKUP($B319,'Alcance Cimentaciones'!$B$5:$G$256,4,FALSE)</f>
        <v>m2</v>
      </c>
      <c r="G319" s="194">
        <f>VLOOKUP($B319,'Alcance Cimentaciones'!$B$5:$G$256,5,FALSE)/34</f>
        <v>631.61764705882354</v>
      </c>
      <c r="H319" s="188">
        <f>VLOOKUP($B319,'Alcance Cimentaciones'!$B$5:$G$256,6,FALSE)</f>
        <v>11537</v>
      </c>
      <c r="I319" s="188">
        <f>+H319*G319</f>
        <v>7286972.7941176472</v>
      </c>
      <c r="J319" s="189">
        <f>+I319*1.38</f>
        <v>10056022.455882352</v>
      </c>
      <c r="K319" s="335">
        <f t="shared" si="114"/>
        <v>0</v>
      </c>
      <c r="L319" s="331"/>
      <c r="M319" s="331"/>
    </row>
    <row r="320" spans="2:13" ht="31.5" x14ac:dyDescent="0.25">
      <c r="B320" s="165" t="s">
        <v>192</v>
      </c>
      <c r="C320" s="190"/>
      <c r="D320" s="145" t="str">
        <f>VLOOKUP(B320,'Alcance Cimentaciones'!$B$5:$G$256,3,FALSE)</f>
        <v>SUBBASE GRANULAR  (INCLUYE TRANSPORTE DESDE LAS CANTERAS LICENCIADAS HASTA EL SITIO DE INSTALACIÓN)</v>
      </c>
      <c r="E320" s="187"/>
      <c r="F320" s="187" t="str">
        <f>VLOOKUP($B320,'Alcance Cimentaciones'!$B$5:$G$256,4,FALSE)</f>
        <v>m3</v>
      </c>
      <c r="G320" s="194">
        <f>VLOOKUP($B320,'Alcance Cimentaciones'!$B$5:$G$256,5,FALSE)/34</f>
        <v>880.85294117647061</v>
      </c>
      <c r="H320" s="188">
        <f>VLOOKUP($B320,'Alcance Cimentaciones'!$B$5:$G$256,6,FALSE)</f>
        <v>227658</v>
      </c>
      <c r="I320" s="188">
        <f>+H320*G320</f>
        <v>200533218.88235295</v>
      </c>
      <c r="J320" s="189">
        <f>+I320*1.38</f>
        <v>276735842.05764705</v>
      </c>
      <c r="K320" s="335">
        <f t="shared" si="114"/>
        <v>0</v>
      </c>
      <c r="L320" s="331"/>
      <c r="M320" s="331"/>
    </row>
    <row r="321" spans="2:13" s="159" customFormat="1" ht="31.5" x14ac:dyDescent="0.25">
      <c r="B321" s="165"/>
      <c r="C321" s="178" t="s">
        <v>933</v>
      </c>
      <c r="D321" s="179" t="s">
        <v>934</v>
      </c>
      <c r="E321" s="180" t="s">
        <v>9</v>
      </c>
      <c r="F321" s="180">
        <v>0</v>
      </c>
      <c r="G321" s="180"/>
      <c r="H321" s="180"/>
      <c r="I321" s="180"/>
      <c r="J321" s="186">
        <f>SUM(J322:J325)</f>
        <v>179532477.23999998</v>
      </c>
      <c r="K321" s="330"/>
      <c r="L321" s="330"/>
      <c r="M321" s="330"/>
    </row>
    <row r="322" spans="2:13" ht="94.5" x14ac:dyDescent="0.25">
      <c r="B322" s="165" t="s">
        <v>261</v>
      </c>
      <c r="C322" s="198"/>
      <c r="D322" s="145" t="str">
        <f>VLOOKUP(B322,'Alcance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322" s="187"/>
      <c r="F322" s="187" t="str">
        <f>VLOOKUP($B322,'Alcance Cimentaciones'!$B$5:$G$256,4,FALSE)</f>
        <v>m3</v>
      </c>
      <c r="G322" s="194">
        <f>VLOOKUP($B322,'Alcance Cimentaciones'!$B$5:$G$256,5,FALSE)/34</f>
        <v>42.352941176470587</v>
      </c>
      <c r="H322" s="188">
        <f>VLOOKUP($B322,'Alcance Cimentaciones'!$B$5:$G$256,6,FALSE)</f>
        <v>276393</v>
      </c>
      <c r="I322" s="188">
        <f>+H322*G322</f>
        <v>11706056.470588235</v>
      </c>
      <c r="J322" s="189">
        <f>+I322*1.38</f>
        <v>16154357.929411763</v>
      </c>
      <c r="K322" s="335">
        <f t="shared" ref="K322:K325" si="115">SUM(N322:BV322)</f>
        <v>0</v>
      </c>
      <c r="L322" s="331"/>
      <c r="M322" s="331"/>
    </row>
    <row r="323" spans="2:13" ht="94.5" x14ac:dyDescent="0.25">
      <c r="B323" s="165" t="s">
        <v>264</v>
      </c>
      <c r="C323" s="198"/>
      <c r="D323" s="145" t="str">
        <f>VLOOKUP(B323,'Alcance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323" s="187"/>
      <c r="F323" s="187" t="str">
        <f>VLOOKUP($B323,'Alcance Cimentaciones'!$B$5:$G$256,4,FALSE)</f>
        <v>m3</v>
      </c>
      <c r="G323" s="194">
        <f>VLOOKUP($B323,'Alcance Cimentaciones'!$B$5:$G$256,5,FALSE)/34</f>
        <v>25.529411764705884</v>
      </c>
      <c r="H323" s="188">
        <f>VLOOKUP($B323,'Alcance Cimentaciones'!$B$5:$G$256,6,FALSE)</f>
        <v>286818</v>
      </c>
      <c r="I323" s="188">
        <f>+H323*G323</f>
        <v>7322294.823529412</v>
      </c>
      <c r="J323" s="189">
        <f>+I323*1.38</f>
        <v>10104766.856470589</v>
      </c>
      <c r="K323" s="335">
        <f t="shared" si="115"/>
        <v>0</v>
      </c>
      <c r="L323" s="331"/>
      <c r="M323" s="331"/>
    </row>
    <row r="324" spans="2:13" ht="31.5" x14ac:dyDescent="0.25">
      <c r="B324" s="165" t="s">
        <v>195</v>
      </c>
      <c r="C324" s="198"/>
      <c r="D324" s="145" t="str">
        <f>VLOOKUP(B324,'Alcance Cimentaciones'!$B$5:$G$256,3,FALSE)</f>
        <v>BASE GRANULAR   (INCLUYE TRANSPORTE DESDE LAS CANTERAS LICENCIADAS HASTA EL SITIO DE INSTALACIÓN)</v>
      </c>
      <c r="E324" s="187"/>
      <c r="F324" s="187" t="str">
        <f>VLOOKUP($B324,'Alcance Cimentaciones'!$B$5:$G$256,4,FALSE)</f>
        <v>m3</v>
      </c>
      <c r="G324" s="194">
        <f>VLOOKUP($B324,'Alcance Cimentaciones'!$B$5:$G$256,5,FALSE)/34</f>
        <v>237.64705882352942</v>
      </c>
      <c r="H324" s="188">
        <f>VLOOKUP($B324,'Alcance Cimentaciones'!$B$5:$G$256,6,FALSE)</f>
        <v>265112</v>
      </c>
      <c r="I324" s="188">
        <f>+H324*G324</f>
        <v>63003087.058823533</v>
      </c>
      <c r="J324" s="189">
        <f>+I324*1.38</f>
        <v>86944260.141176462</v>
      </c>
      <c r="K324" s="335">
        <f t="shared" si="115"/>
        <v>0</v>
      </c>
      <c r="L324" s="331"/>
      <c r="M324" s="331"/>
    </row>
    <row r="325" spans="2:13" x14ac:dyDescent="0.25">
      <c r="B325" s="165" t="s">
        <v>254</v>
      </c>
      <c r="C325" s="198"/>
      <c r="D325" s="145" t="str">
        <f>VLOOKUP(B325,'Alcance Cimentaciones'!$B$5:$G$256,3,FALSE)</f>
        <v>SUMINISTRO E INSTALACIÓN DE GEOTEXTILES</v>
      </c>
      <c r="E325" s="187"/>
      <c r="F325" s="187" t="str">
        <f>VLOOKUP($B325,'Alcance Cimentaciones'!$B$5:$G$256,4,FALSE)</f>
        <v>m2</v>
      </c>
      <c r="G325" s="194">
        <f>VLOOKUP($B325,'Alcance Cimentaciones'!$B$5:$G$256,5,FALSE)/34</f>
        <v>887.17647058823525</v>
      </c>
      <c r="H325" s="188">
        <f>VLOOKUP($B325,'Alcance Cimentaciones'!$B$5:$G$256,6,FALSE)</f>
        <v>54177</v>
      </c>
      <c r="I325" s="188">
        <f>+H325*G325</f>
        <v>48064559.647058822</v>
      </c>
      <c r="J325" s="189">
        <f>+I325*1.38</f>
        <v>66329092.312941171</v>
      </c>
      <c r="K325" s="335">
        <f t="shared" si="115"/>
        <v>0</v>
      </c>
      <c r="L325" s="331"/>
      <c r="M325" s="331"/>
    </row>
    <row r="326" spans="2:13" s="159" customFormat="1" ht="31.5" x14ac:dyDescent="0.25">
      <c r="B326" s="165"/>
      <c r="C326" s="195" t="s">
        <v>935</v>
      </c>
      <c r="D326" s="148" t="s">
        <v>1975</v>
      </c>
      <c r="E326" s="196" t="s">
        <v>3</v>
      </c>
      <c r="F326" s="196">
        <v>0</v>
      </c>
      <c r="G326" s="196"/>
      <c r="H326" s="196"/>
      <c r="I326" s="196"/>
      <c r="J326" s="197"/>
      <c r="K326" s="333"/>
      <c r="L326" s="333"/>
      <c r="M326" s="333"/>
    </row>
    <row r="327" spans="2:13" s="159" customFormat="1" x14ac:dyDescent="0.25">
      <c r="B327" s="165"/>
      <c r="C327" s="175" t="s">
        <v>936</v>
      </c>
      <c r="D327" s="139" t="s">
        <v>937</v>
      </c>
      <c r="E327" s="176" t="s">
        <v>905</v>
      </c>
      <c r="F327" s="176">
        <v>0</v>
      </c>
      <c r="G327" s="176"/>
      <c r="H327" s="176"/>
      <c r="I327" s="176"/>
      <c r="J327" s="177"/>
      <c r="K327" s="327"/>
      <c r="L327" s="327"/>
      <c r="M327" s="327"/>
    </row>
    <row r="328" spans="2:13" s="159" customFormat="1" ht="31.5" x14ac:dyDescent="0.25">
      <c r="B328" s="165"/>
      <c r="C328" s="182" t="s">
        <v>938</v>
      </c>
      <c r="D328" s="183" t="s">
        <v>939</v>
      </c>
      <c r="E328" s="184" t="s">
        <v>22</v>
      </c>
      <c r="F328" s="184">
        <v>0</v>
      </c>
      <c r="G328" s="184"/>
      <c r="H328" s="184"/>
      <c r="I328" s="184"/>
      <c r="J328" s="186">
        <f>SUM(J329:J331)</f>
        <v>83271780.884117648</v>
      </c>
      <c r="K328" s="330"/>
      <c r="L328" s="330"/>
      <c r="M328" s="330"/>
    </row>
    <row r="329" spans="2:13" s="159" customFormat="1" x14ac:dyDescent="0.25">
      <c r="B329" s="165" t="s">
        <v>54</v>
      </c>
      <c r="C329" s="182"/>
      <c r="D329" s="145" t="str">
        <f>VLOOKUP(B329,'Alcance Cimentaciones'!$B$5:$G$256,3,FALSE)</f>
        <v>DESBROCE Y LIMPIEZA</v>
      </c>
      <c r="E329" s="187"/>
      <c r="F329" s="187" t="str">
        <f>VLOOKUP($B329,'Alcance Cimentaciones'!$B$5:$G$256,4,FALSE)</f>
        <v>m2</v>
      </c>
      <c r="G329" s="194">
        <f>VLOOKUP($B329,'Alcance Cimentaciones'!$B$5:$G$256,5,FALSE)/34</f>
        <v>4799.0294117647063</v>
      </c>
      <c r="H329" s="188">
        <f>VLOOKUP($B329,'Alcance Cimentaciones'!$B$5:$G$256,6,FALSE)</f>
        <v>4140</v>
      </c>
      <c r="I329" s="188">
        <f>+H329*G329</f>
        <v>19867981.764705885</v>
      </c>
      <c r="J329" s="189">
        <f>+I329*1.38</f>
        <v>27417814.83529412</v>
      </c>
      <c r="K329" s="335">
        <f t="shared" ref="K329:K331" si="116">SUM(N329:BV329)</f>
        <v>0</v>
      </c>
      <c r="L329" s="331"/>
      <c r="M329" s="331"/>
    </row>
    <row r="330" spans="2:13" ht="126" x14ac:dyDescent="0.25">
      <c r="B330" s="165" t="s">
        <v>407</v>
      </c>
      <c r="C330" s="204"/>
      <c r="D330" s="145" t="str">
        <f>VLOOKUP(B330,'Alcance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330" s="187"/>
      <c r="F330" s="187" t="str">
        <f>VLOOKUP($B330,'Alcance Cimentaciones'!$B$5:$G$256,4,FALSE)</f>
        <v>Mes</v>
      </c>
      <c r="G330" s="215">
        <v>0.2</v>
      </c>
      <c r="H330" s="188">
        <f>VLOOKUP($B330,'Alcance Cimentaciones'!$B$5:$G$256,6,FALSE)</f>
        <v>31500000</v>
      </c>
      <c r="I330" s="188">
        <f t="shared" ref="I330" si="117">+H330*G330</f>
        <v>6300000</v>
      </c>
      <c r="J330" s="189">
        <f t="shared" ref="J330" si="118">+I330*1.38</f>
        <v>8694000</v>
      </c>
      <c r="K330" s="335">
        <f t="shared" si="116"/>
        <v>0</v>
      </c>
      <c r="L330" s="331"/>
      <c r="M330" s="331"/>
    </row>
    <row r="331" spans="2:13" s="159" customFormat="1" ht="31.5" x14ac:dyDescent="0.25">
      <c r="B331" s="165" t="s">
        <v>65</v>
      </c>
      <c r="C331" s="182"/>
      <c r="D331" s="145" t="str">
        <f>VLOOKUP(B331,'Alcance Cimentaciones'!$B$5:$G$256,3,FALSE)</f>
        <v>DESMONTE, DESCAPOTE Y LIMPIEZA INCLUYE  TALA DE ARBOLES CON DAP ≤0.15M, TRANSPORTE Y DISPOSICIÓN FINAL</v>
      </c>
      <c r="E331" s="187"/>
      <c r="F331" s="187" t="str">
        <f>VLOOKUP($B331,'Alcance Cimentaciones'!$B$5:$G$256,4,FALSE)</f>
        <v>m2</v>
      </c>
      <c r="G331" s="194">
        <f>VLOOKUP($B331,'Alcance Cimentaciones'!$B$5:$G$256,5,FALSE)/34</f>
        <v>4799.0294117647063</v>
      </c>
      <c r="H331" s="188">
        <f>VLOOKUP($B331,'Alcance Cimentaciones'!$B$5:$G$256,6,FALSE)</f>
        <v>7121</v>
      </c>
      <c r="I331" s="188">
        <f>+H331*G331</f>
        <v>34173888.441176474</v>
      </c>
      <c r="J331" s="189">
        <f>+I331*1.38</f>
        <v>47159966.048823528</v>
      </c>
      <c r="K331" s="335">
        <f t="shared" si="116"/>
        <v>0</v>
      </c>
      <c r="L331" s="331"/>
      <c r="M331" s="331"/>
    </row>
    <row r="332" spans="2:13" s="159" customFormat="1" x14ac:dyDescent="0.25">
      <c r="B332" s="165"/>
      <c r="C332" s="182" t="s">
        <v>940</v>
      </c>
      <c r="D332" s="183" t="s">
        <v>941</v>
      </c>
      <c r="E332" s="184" t="s">
        <v>9</v>
      </c>
      <c r="F332" s="184">
        <v>0</v>
      </c>
      <c r="G332" s="184"/>
      <c r="H332" s="184"/>
      <c r="I332" s="184"/>
      <c r="J332" s="186">
        <f>SUM(J333:J334)</f>
        <v>312374505.66882348</v>
      </c>
      <c r="K332" s="330"/>
      <c r="L332" s="330"/>
      <c r="M332" s="330"/>
    </row>
    <row r="333" spans="2:13" x14ac:dyDescent="0.25">
      <c r="B333" s="165" t="s">
        <v>113</v>
      </c>
      <c r="C333" s="190"/>
      <c r="D333" s="145" t="str">
        <f>VLOOKUP(B333,'Alcance Cimentaciones'!$B$5:$G$256,3,FALSE)</f>
        <v>EXCAVACIÓN MECÁNICA EN MATERIAL COMÚN</v>
      </c>
      <c r="E333" s="187"/>
      <c r="F333" s="187" t="str">
        <f>VLOOKUP($B333,'Alcance Cimentaciones'!$B$5:$G$256,4,FALSE)</f>
        <v>m3</v>
      </c>
      <c r="G333" s="194">
        <f>VLOOKUP($B333,'Alcance Cimentaciones'!$B$5:$G$256,5,FALSE)/34</f>
        <v>4799.0294117647063</v>
      </c>
      <c r="H333" s="188">
        <f>VLOOKUP($B333,'Alcance Cimentaciones'!$B$5:$G$256,6,FALSE)</f>
        <v>35495</v>
      </c>
      <c r="I333" s="188">
        <f>+H333*G333</f>
        <v>170341548.97058824</v>
      </c>
      <c r="J333" s="189">
        <f>+I333*1.38</f>
        <v>235071337.57941175</v>
      </c>
      <c r="K333" s="335">
        <f t="shared" ref="K333:K334" si="119">SUM(N333:BV333)</f>
        <v>0</v>
      </c>
      <c r="L333" s="331"/>
      <c r="M333" s="331"/>
    </row>
    <row r="334" spans="2:13" x14ac:dyDescent="0.25">
      <c r="B334" s="165" t="s">
        <v>122</v>
      </c>
      <c r="C334" s="190"/>
      <c r="D334" s="145" t="str">
        <f>VLOOKUP(B334,'Alcance Cimentaciones'!$B$5:$G$256,3,FALSE)</f>
        <v>EXCAVACIÓN EN ROCA</v>
      </c>
      <c r="E334" s="187"/>
      <c r="F334" s="187" t="str">
        <f>VLOOKUP($B334,'Alcance Cimentaciones'!$B$5:$G$256,4,FALSE)</f>
        <v>m3</v>
      </c>
      <c r="G334" s="194">
        <f>VLOOKUP($B334,'Alcance Cimentaciones'!$B$5:$G$256,5,FALSE)/34</f>
        <v>414.35294117647061</v>
      </c>
      <c r="H334" s="188">
        <f>VLOOKUP($B334,'Alcance Cimentaciones'!$B$5:$G$256,6,FALSE)</f>
        <v>135191</v>
      </c>
      <c r="I334" s="188">
        <f>+H334*G334</f>
        <v>56016788.470588237</v>
      </c>
      <c r="J334" s="189">
        <f>+I334*1.38</f>
        <v>77303168.089411765</v>
      </c>
      <c r="K334" s="335">
        <f t="shared" si="119"/>
        <v>0</v>
      </c>
      <c r="L334" s="331"/>
      <c r="M334" s="331"/>
    </row>
    <row r="335" spans="2:13" s="159" customFormat="1" x14ac:dyDescent="0.25">
      <c r="B335" s="165"/>
      <c r="C335" s="178" t="s">
        <v>942</v>
      </c>
      <c r="D335" s="179" t="s">
        <v>943</v>
      </c>
      <c r="E335" s="180" t="s">
        <v>6</v>
      </c>
      <c r="F335" s="180">
        <v>0</v>
      </c>
      <c r="G335" s="180"/>
      <c r="H335" s="180"/>
      <c r="I335" s="180"/>
      <c r="J335" s="186">
        <f>SUM(J336:J338)</f>
        <v>9527825.6870364472</v>
      </c>
      <c r="K335" s="330"/>
      <c r="L335" s="330"/>
      <c r="M335" s="330"/>
    </row>
    <row r="336" spans="2:13" s="159" customFormat="1" ht="31.5" x14ac:dyDescent="0.25">
      <c r="B336" s="165" t="s">
        <v>539</v>
      </c>
      <c r="C336" s="178"/>
      <c r="D336" s="145" t="str">
        <f>VLOOKUP(B336,'Alcance Cimentaciones'!$B$5:$G$256,3,FALSE)</f>
        <v>INSTALACION DE TUBERIA PVC TIPO TDP Y/O CORRUGADA TIPO PEAD-HDPE  - 50mm</v>
      </c>
      <c r="E336" s="187"/>
      <c r="F336" s="187" t="str">
        <f>VLOOKUP($B336,'Alcance Cimentaciones'!$B$5:$G$256,4,FALSE)</f>
        <v>ML</v>
      </c>
      <c r="G336" s="194">
        <f>VLOOKUP($B336,'Alcance Cimentaciones'!$B$5:$G$256,5,FALSE)/34</f>
        <v>7.2352941176470589</v>
      </c>
      <c r="H336" s="188">
        <f>VLOOKUP($B336,'Alcance Cimentaciones'!$B$5:$G$256,6,FALSE)</f>
        <v>27751.000385791169</v>
      </c>
      <c r="I336" s="188">
        <f>+H336*G336</f>
        <v>200786.64985013611</v>
      </c>
      <c r="J336" s="189">
        <f>+I336*1.38</f>
        <v>277085.57679318782</v>
      </c>
      <c r="K336" s="335">
        <f t="shared" ref="K336:K338" si="120">SUM(N336:BV336)</f>
        <v>0</v>
      </c>
      <c r="L336" s="331"/>
      <c r="M336" s="331"/>
    </row>
    <row r="337" spans="2:13" s="159" customFormat="1" ht="31.5" x14ac:dyDescent="0.25">
      <c r="B337" s="165" t="s">
        <v>542</v>
      </c>
      <c r="C337" s="178"/>
      <c r="D337" s="145" t="str">
        <f>VLOOKUP(B337,'Alcance Cimentaciones'!$B$5:$G$256,3,FALSE)</f>
        <v>INSTALACION DE TUBERIA PVC TIPO TDP Y/O CORRUGADA TIPO PEAD-HDPE - 90mm</v>
      </c>
      <c r="E337" s="187"/>
      <c r="F337" s="187" t="str">
        <f>VLOOKUP($B337,'Alcance Cimentaciones'!$B$5:$G$256,4,FALSE)</f>
        <v>ML</v>
      </c>
      <c r="G337" s="194">
        <f>VLOOKUP($B337,'Alcance Cimentaciones'!$B$5:$G$256,5,FALSE)/34</f>
        <v>34.694117647058818</v>
      </c>
      <c r="H337" s="188">
        <f>VLOOKUP($B337,'Alcance Cimentaciones'!$B$5:$G$256,6,FALSE)</f>
        <v>31239.000009014315</v>
      </c>
      <c r="I337" s="188">
        <f>+H337*G337</f>
        <v>1083809.5414892142</v>
      </c>
      <c r="J337" s="189">
        <f>+I337*1.38</f>
        <v>1495657.1672551155</v>
      </c>
      <c r="K337" s="335">
        <f t="shared" si="120"/>
        <v>0</v>
      </c>
      <c r="L337" s="331"/>
      <c r="M337" s="331"/>
    </row>
    <row r="338" spans="2:13" s="159" customFormat="1" ht="31.5" x14ac:dyDescent="0.25">
      <c r="B338" s="165" t="s">
        <v>544</v>
      </c>
      <c r="C338" s="178"/>
      <c r="D338" s="145" t="str">
        <f>VLOOKUP(B338,'Alcance Cimentaciones'!$B$5:$G$256,3,FALSE)</f>
        <v>INSTALACION DE TUBERIA PVC TIPO TDP  Y/O CORRUGADA TIPO PEAD-HDPE - 200mm</v>
      </c>
      <c r="E338" s="187"/>
      <c r="F338" s="187" t="str">
        <f>VLOOKUP($B338,'Alcance Cimentaciones'!$B$5:$G$256,4,FALSE)</f>
        <v>ML</v>
      </c>
      <c r="G338" s="194">
        <f>VLOOKUP($B338,'Alcance Cimentaciones'!$B$5:$G$256,5,FALSE)/34</f>
        <v>70.332352941176467</v>
      </c>
      <c r="H338" s="188">
        <f>VLOOKUP($B338,'Alcance Cimentaciones'!$B$5:$G$256,6,FALSE)</f>
        <v>79900.999838665448</v>
      </c>
      <c r="I338" s="188">
        <f>+H338*G338</f>
        <v>5619625.3210059023</v>
      </c>
      <c r="J338" s="189">
        <f>+I338*1.38</f>
        <v>7755082.9429881442</v>
      </c>
      <c r="K338" s="335">
        <f t="shared" si="120"/>
        <v>0</v>
      </c>
      <c r="L338" s="331"/>
      <c r="M338" s="331"/>
    </row>
    <row r="339" spans="2:13" s="159" customFormat="1" x14ac:dyDescent="0.25">
      <c r="B339" s="165"/>
      <c r="C339" s="182" t="s">
        <v>944</v>
      </c>
      <c r="D339" s="183" t="s">
        <v>945</v>
      </c>
      <c r="E339" s="184" t="s">
        <v>19</v>
      </c>
      <c r="F339" s="184">
        <v>0</v>
      </c>
      <c r="G339" s="184"/>
      <c r="H339" s="184"/>
      <c r="I339" s="184"/>
      <c r="J339" s="186">
        <f>SUM(J340)</f>
        <v>320494616.71764702</v>
      </c>
      <c r="K339" s="330"/>
      <c r="L339" s="330"/>
      <c r="M339" s="330"/>
    </row>
    <row r="340" spans="2:13" s="159" customFormat="1" x14ac:dyDescent="0.25">
      <c r="B340" s="165" t="s">
        <v>156</v>
      </c>
      <c r="C340" s="182"/>
      <c r="D340" s="145" t="str">
        <f>VLOOKUP(B340,'Alcance Cimentaciones'!$B$5:$G$256,3,FALSE)</f>
        <v>RELLENO CON MATERIAL DE EXCAVACIÓN SELECCIONADO</v>
      </c>
      <c r="E340" s="187"/>
      <c r="F340" s="187" t="str">
        <f>VLOOKUP($B340,'Alcance Cimentaciones'!$B$5:$G$256,4,FALSE)</f>
        <v>m3</v>
      </c>
      <c r="G340" s="194">
        <f>VLOOKUP($B340,'Alcance Cimentaciones'!$B$5:$G$256,5,FALSE)/34</f>
        <v>4530.6764705882351</v>
      </c>
      <c r="H340" s="188">
        <f>VLOOKUP($B340,'Alcance Cimentaciones'!$B$5:$G$256,6,FALSE)</f>
        <v>51260</v>
      </c>
      <c r="I340" s="188">
        <f>+H340*G340</f>
        <v>232242475.88235292</v>
      </c>
      <c r="J340" s="189">
        <f>+I340*1.38</f>
        <v>320494616.71764702</v>
      </c>
      <c r="K340" s="335">
        <f>SUM(N340:BV340)</f>
        <v>0</v>
      </c>
      <c r="L340" s="331"/>
      <c r="M340" s="331"/>
    </row>
    <row r="341" spans="2:13" s="159" customFormat="1" x14ac:dyDescent="0.25">
      <c r="B341" s="165"/>
      <c r="C341" s="182" t="s">
        <v>946</v>
      </c>
      <c r="D341" s="183" t="s">
        <v>947</v>
      </c>
      <c r="E341" s="184" t="s">
        <v>8</v>
      </c>
      <c r="F341" s="184">
        <v>0</v>
      </c>
      <c r="G341" s="184"/>
      <c r="H341" s="184"/>
      <c r="I341" s="184"/>
      <c r="J341" s="186">
        <f>SUM(J342)</f>
        <v>94303618.549411759</v>
      </c>
      <c r="K341" s="330"/>
      <c r="L341" s="330"/>
      <c r="M341" s="330"/>
    </row>
    <row r="342" spans="2:13" s="159" customFormat="1" x14ac:dyDescent="0.25">
      <c r="B342" s="165" t="s">
        <v>278</v>
      </c>
      <c r="C342" s="182"/>
      <c r="D342" s="145" t="str">
        <f>VLOOKUP(B342,'Alcance Cimentaciones'!$B$5:$G$256,3,FALSE)</f>
        <v>CONCRETO CLASE F (140 kg/cm2 Ó 2000 psi)</v>
      </c>
      <c r="E342" s="187"/>
      <c r="F342" s="187" t="str">
        <f>VLOOKUP($B342,'Alcance Cimentaciones'!$B$5:$G$256,4,FALSE)</f>
        <v>m3</v>
      </c>
      <c r="G342" s="194">
        <f>VLOOKUP($B342,'Alcance Cimentaciones'!$B$5:$G$256,5,FALSE)/34</f>
        <v>43.941176470588232</v>
      </c>
      <c r="H342" s="188">
        <f>VLOOKUP($B342,'Alcance Cimentaciones'!$B$5:$G$256,6,FALSE)</f>
        <v>1555169</v>
      </c>
      <c r="I342" s="188">
        <f>+H342*G342</f>
        <v>68335955.470588237</v>
      </c>
      <c r="J342" s="189">
        <f>+I342*1.38</f>
        <v>94303618.549411759</v>
      </c>
      <c r="K342" s="335">
        <f>SUM(N342:BV342)</f>
        <v>0</v>
      </c>
      <c r="L342" s="331"/>
      <c r="M342" s="331"/>
    </row>
    <row r="343" spans="2:13" s="159" customFormat="1" x14ac:dyDescent="0.25">
      <c r="B343" s="165"/>
      <c r="C343" s="182" t="s">
        <v>948</v>
      </c>
      <c r="D343" s="183" t="s">
        <v>949</v>
      </c>
      <c r="E343" s="184" t="s">
        <v>26</v>
      </c>
      <c r="F343" s="184">
        <v>0</v>
      </c>
      <c r="G343" s="184"/>
      <c r="H343" s="184"/>
      <c r="I343" s="184"/>
      <c r="J343" s="186">
        <f>SUM(J344:J345)</f>
        <v>179436034.15411764</v>
      </c>
      <c r="K343" s="330"/>
      <c r="L343" s="330"/>
      <c r="M343" s="330"/>
    </row>
    <row r="344" spans="2:13" x14ac:dyDescent="0.25">
      <c r="B344" s="165" t="s">
        <v>299</v>
      </c>
      <c r="C344" s="190"/>
      <c r="D344" s="145" t="str">
        <f>VLOOKUP(B344,'Alcance Cimentaciones'!$B$5:$G$256,3,FALSE)</f>
        <v>S0FT-SPOT  (EPS) Tipo II (ASM C578)</v>
      </c>
      <c r="E344" s="187"/>
      <c r="F344" s="187" t="str">
        <f>VLOOKUP($B344,'Alcance Cimentaciones'!$B$5:$G$256,4,FALSE)</f>
        <v>m2</v>
      </c>
      <c r="G344" s="194">
        <f>VLOOKUP($B344,'Alcance Cimentaciones'!$B$5:$G$256,5,FALSE)/34</f>
        <v>62.117647058823529</v>
      </c>
      <c r="H344" s="188">
        <f>VLOOKUP($B344,'Alcance Cimentaciones'!$B$5:$G$256,6,FALSE)</f>
        <v>484846</v>
      </c>
      <c r="I344" s="188">
        <f>+H344*G344</f>
        <v>30117492.705882352</v>
      </c>
      <c r="J344" s="189">
        <f>+I344*1.38</f>
        <v>41562139.934117645</v>
      </c>
      <c r="K344" s="335">
        <f t="shared" ref="K344:K345" si="121">SUM(N344:BV344)</f>
        <v>0</v>
      </c>
      <c r="L344" s="331"/>
      <c r="M344" s="331"/>
    </row>
    <row r="345" spans="2:13" ht="126" x14ac:dyDescent="0.25">
      <c r="B345" s="165" t="s">
        <v>314</v>
      </c>
      <c r="C345" s="190"/>
      <c r="D345" s="145" t="str">
        <f>VLOOKUP(B345,'Alcance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345" s="187"/>
      <c r="F345" s="187" t="str">
        <f>VLOOKUP($B345,'Alcance Cimentaciones'!$B$5:$G$256,4,FALSE)</f>
        <v>Und</v>
      </c>
      <c r="G345" s="194">
        <f>VLOOKUP($B345,'Alcance Cimentaciones'!$B$5:$G$256,5,FALSE)/34</f>
        <v>1</v>
      </c>
      <c r="H345" s="188">
        <f>VLOOKUP($B345,'Alcance Cimentaciones'!$B$5:$G$256,6,FALSE)</f>
        <v>99908619</v>
      </c>
      <c r="I345" s="188">
        <f>+H345*G345</f>
        <v>99908619</v>
      </c>
      <c r="J345" s="189">
        <f>+I345*1.38</f>
        <v>137873894.22</v>
      </c>
      <c r="K345" s="335">
        <f t="shared" si="121"/>
        <v>0</v>
      </c>
      <c r="L345" s="331"/>
      <c r="M345" s="331"/>
    </row>
    <row r="346" spans="2:13" s="159" customFormat="1" x14ac:dyDescent="0.25">
      <c r="B346" s="165"/>
      <c r="C346" s="182" t="s">
        <v>950</v>
      </c>
      <c r="D346" s="183" t="s">
        <v>951</v>
      </c>
      <c r="E346" s="184" t="s">
        <v>730</v>
      </c>
      <c r="F346" s="184">
        <v>0</v>
      </c>
      <c r="G346" s="184"/>
      <c r="H346" s="184"/>
      <c r="I346" s="184"/>
      <c r="J346" s="186">
        <f>SUM(J347)</f>
        <v>1212623361.2117648</v>
      </c>
      <c r="K346" s="330"/>
      <c r="L346" s="330"/>
      <c r="M346" s="330"/>
    </row>
    <row r="347" spans="2:13" s="159" customFormat="1" x14ac:dyDescent="0.25">
      <c r="B347" s="165" t="s">
        <v>306</v>
      </c>
      <c r="C347" s="182"/>
      <c r="D347" s="145" t="str">
        <f>VLOOKUP(B347,'Alcance Cimentaciones'!$B$5:$G$256,3,FALSE)</f>
        <v>ACERO FY:  60000 psi (4.200 kg/cm2)</v>
      </c>
      <c r="E347" s="187"/>
      <c r="F347" s="187" t="str">
        <f>VLOOKUP($B347,'Alcance Cimentaciones'!$B$5:$G$256,4,FALSE)</f>
        <v>kg</v>
      </c>
      <c r="G347" s="194">
        <f>VLOOKUP($B347,'Alcance Cimentaciones'!$B$5:$G$256,5,FALSE)/34</f>
        <v>68756.852941176476</v>
      </c>
      <c r="H347" s="188">
        <f>VLOOKUP($B347,'Alcance Cimentaciones'!$B$5:$G$256,6,FALSE)</f>
        <v>12780</v>
      </c>
      <c r="I347" s="188">
        <f>+H347*G347</f>
        <v>878712580.58823538</v>
      </c>
      <c r="J347" s="189">
        <f>+I347*1.38</f>
        <v>1212623361.2117648</v>
      </c>
      <c r="K347" s="335">
        <f>SUM(N347:BV347)</f>
        <v>0</v>
      </c>
      <c r="L347" s="331"/>
      <c r="M347" s="331"/>
    </row>
    <row r="348" spans="2:13" s="159" customFormat="1" x14ac:dyDescent="0.25">
      <c r="B348" s="165"/>
      <c r="C348" s="182" t="s">
        <v>952</v>
      </c>
      <c r="D348" s="183" t="s">
        <v>953</v>
      </c>
      <c r="E348" s="184" t="s">
        <v>6</v>
      </c>
      <c r="F348" s="184">
        <v>0</v>
      </c>
      <c r="G348" s="184"/>
      <c r="H348" s="184"/>
      <c r="I348" s="184"/>
      <c r="J348" s="185"/>
      <c r="K348" s="329"/>
      <c r="L348" s="329"/>
      <c r="M348" s="329"/>
    </row>
    <row r="349" spans="2:13" s="159" customFormat="1" ht="31.5" x14ac:dyDescent="0.25">
      <c r="B349" s="165"/>
      <c r="C349" s="195" t="s">
        <v>954</v>
      </c>
      <c r="D349" s="148" t="s">
        <v>955</v>
      </c>
      <c r="E349" s="196" t="s">
        <v>3</v>
      </c>
      <c r="F349" s="196">
        <v>0</v>
      </c>
      <c r="G349" s="196"/>
      <c r="H349" s="196"/>
      <c r="I349" s="196"/>
      <c r="J349" s="197"/>
      <c r="K349" s="333"/>
      <c r="L349" s="333"/>
      <c r="M349" s="333"/>
    </row>
    <row r="350" spans="2:13" s="159" customFormat="1" x14ac:dyDescent="0.25">
      <c r="B350" s="165"/>
      <c r="C350" s="182" t="s">
        <v>956</v>
      </c>
      <c r="D350" s="183" t="s">
        <v>957</v>
      </c>
      <c r="E350" s="184" t="s">
        <v>8</v>
      </c>
      <c r="F350" s="184">
        <v>0</v>
      </c>
      <c r="G350" s="184"/>
      <c r="H350" s="184"/>
      <c r="I350" s="184"/>
      <c r="J350" s="186">
        <f>SUM(J351:J352)</f>
        <v>1230815225.9452939</v>
      </c>
      <c r="K350" s="330"/>
      <c r="L350" s="330"/>
      <c r="M350" s="330"/>
    </row>
    <row r="351" spans="2:13" x14ac:dyDescent="0.25">
      <c r="B351" s="165" t="s">
        <v>267</v>
      </c>
      <c r="C351" s="190"/>
      <c r="D351" s="145" t="str">
        <f>VLOOKUP(B351,'Alcance Cimentaciones'!$B$5:$G$256,3,FALSE)</f>
        <v>CONCRETO ESTRUCTURAL  35 MPa(350 kg/cm2 Ó 5000 psi)</v>
      </c>
      <c r="E351" s="187"/>
      <c r="F351" s="187" t="str">
        <f>VLOOKUP($B351,'Alcance Cimentaciones'!$B$5:$G$256,4,FALSE)</f>
        <v>m3</v>
      </c>
      <c r="G351" s="194">
        <f>VLOOKUP($B351,'Alcance Cimentaciones'!$B$5:$G$256,5,FALSE)/34</f>
        <v>429.02941176470586</v>
      </c>
      <c r="H351" s="188">
        <f>VLOOKUP($B351,'Alcance Cimentaciones'!$B$5:$G$256,6,FALSE)</f>
        <v>1926653</v>
      </c>
      <c r="I351" s="188">
        <f>+H351*G351</f>
        <v>826590803.26470578</v>
      </c>
      <c r="J351" s="189">
        <f>+I351*1.38</f>
        <v>1140695308.5052938</v>
      </c>
      <c r="K351" s="335">
        <f t="shared" ref="K351:K352" si="122">SUM(N351:BV351)</f>
        <v>0</v>
      </c>
      <c r="L351" s="331"/>
      <c r="M351" s="331"/>
    </row>
    <row r="352" spans="2:13" x14ac:dyDescent="0.25">
      <c r="B352" s="165" t="s">
        <v>270</v>
      </c>
      <c r="C352" s="190"/>
      <c r="D352" s="145" t="str">
        <f>VLOOKUP(B352,'Alcance Cimentaciones'!$B$5:$G$256,3,FALSE)</f>
        <v>CONCRETO ESTRUCTURAL  45 MPa(457 kg/cm2 Ó 6500psi)</v>
      </c>
      <c r="E352" s="187"/>
      <c r="F352" s="187" t="str">
        <f>VLOOKUP($B352,'Alcance Cimentaciones'!$B$5:$G$256,4,FALSE)</f>
        <v>m3</v>
      </c>
      <c r="G352" s="194">
        <f>VLOOKUP($B352,'Alcance Cimentaciones'!$B$5:$G$256,5,FALSE)/34</f>
        <v>32</v>
      </c>
      <c r="H352" s="188">
        <f>VLOOKUP($B352,'Alcance Cimentaciones'!$B$5:$G$256,6,FALSE)</f>
        <v>2040759</v>
      </c>
      <c r="I352" s="188">
        <f>+H352*G352</f>
        <v>65304288</v>
      </c>
      <c r="J352" s="189">
        <f>+I352*1.38</f>
        <v>90119917.439999998</v>
      </c>
      <c r="K352" s="335">
        <f t="shared" si="122"/>
        <v>0</v>
      </c>
      <c r="L352" s="331"/>
      <c r="M352" s="331"/>
    </row>
    <row r="353" spans="2:13" s="159" customFormat="1" x14ac:dyDescent="0.25">
      <c r="B353" s="165"/>
      <c r="C353" s="182" t="s">
        <v>958</v>
      </c>
      <c r="D353" s="183" t="s">
        <v>959</v>
      </c>
      <c r="E353" s="184" t="s">
        <v>26</v>
      </c>
      <c r="F353" s="184">
        <v>0</v>
      </c>
      <c r="G353" s="184"/>
      <c r="H353" s="184"/>
      <c r="I353" s="184"/>
      <c r="J353" s="185"/>
      <c r="K353" s="329"/>
      <c r="L353" s="329"/>
      <c r="M353" s="329"/>
    </row>
    <row r="354" spans="2:13" s="159" customFormat="1" ht="31.5" x14ac:dyDescent="0.25">
      <c r="B354" s="165"/>
      <c r="C354" s="182" t="s">
        <v>960</v>
      </c>
      <c r="D354" s="183" t="s">
        <v>2054</v>
      </c>
      <c r="E354" s="184" t="s">
        <v>19</v>
      </c>
      <c r="F354" s="184">
        <v>0</v>
      </c>
      <c r="G354" s="184"/>
      <c r="H354" s="184"/>
      <c r="I354" s="184"/>
      <c r="J354" s="186">
        <f>SUM(J355:J363)</f>
        <v>52736347.43270281</v>
      </c>
      <c r="K354" s="330"/>
      <c r="L354" s="330"/>
      <c r="M354" s="330"/>
    </row>
    <row r="355" spans="2:13" s="159" customFormat="1" ht="31.5" x14ac:dyDescent="0.25">
      <c r="B355" s="165" t="s">
        <v>532</v>
      </c>
      <c r="C355" s="182"/>
      <c r="D355" s="145" t="str">
        <f>VLOOKUP(B355,'Alcance Cimentaciones'!$B$5:$G$256,3,FALSE)</f>
        <v>ARQUETA EN HORMIGON PARA MEDIA TENSION - EMPALMES (500 MT)</v>
      </c>
      <c r="E355" s="187"/>
      <c r="F355" s="187" t="str">
        <f>VLOOKUP($B355,'Alcance Cimentaciones'!$B$5:$G$256,4,FALSE)</f>
        <v>Und</v>
      </c>
      <c r="G355" s="187">
        <f>VLOOKUP($B355,'Alcance Cimentaciones'!$B$5:$G$256,5,FALSE)/41</f>
        <v>1</v>
      </c>
      <c r="H355" s="188">
        <f>VLOOKUP($B355,'Alcance Cimentaciones'!$B$5:$G$256,6,FALSE)</f>
        <v>12275310.999985719</v>
      </c>
      <c r="I355" s="188">
        <f t="shared" ref="I355:I363" si="123">+H355*G355</f>
        <v>12275310.999985719</v>
      </c>
      <c r="J355" s="189">
        <f t="shared" ref="J355:J363" si="124">+I355*1.38</f>
        <v>16939929.179980289</v>
      </c>
      <c r="K355" s="335">
        <f t="shared" ref="K355:K363" si="125">SUM(N355:BV355)</f>
        <v>0</v>
      </c>
      <c r="L355" s="331"/>
      <c r="M355" s="331"/>
    </row>
    <row r="356" spans="2:13" s="159" customFormat="1" x14ac:dyDescent="0.25">
      <c r="B356" s="165" t="s">
        <v>535</v>
      </c>
      <c r="C356" s="182"/>
      <c r="D356" s="145" t="str">
        <f>VLOOKUP(B356,'Alcance Cimentaciones'!$B$5:$G$256,3,FALSE)</f>
        <v>ARQUETA EN POLIPROPILENO</v>
      </c>
      <c r="E356" s="187"/>
      <c r="F356" s="187" t="str">
        <f>VLOOKUP($B356,'Alcance Cimentaciones'!$B$5:$G$256,4,FALSE)</f>
        <v>Und</v>
      </c>
      <c r="G356" s="187">
        <f>VLOOKUP($B356,'Alcance Cimentaciones'!$B$5:$G$256,5,FALSE)/41</f>
        <v>1</v>
      </c>
      <c r="H356" s="188">
        <f>VLOOKUP($B356,'Alcance Cimentaciones'!$B$5:$G$256,6,FALSE)</f>
        <v>6068599.9996856553</v>
      </c>
      <c r="I356" s="188">
        <f t="shared" si="123"/>
        <v>6068599.9996856553</v>
      </c>
      <c r="J356" s="189">
        <f t="shared" si="124"/>
        <v>8374667.9995662039</v>
      </c>
      <c r="K356" s="335">
        <f t="shared" si="125"/>
        <v>0</v>
      </c>
      <c r="L356" s="331"/>
      <c r="M356" s="331"/>
    </row>
    <row r="357" spans="2:13" s="159" customFormat="1" x14ac:dyDescent="0.25">
      <c r="B357" s="165" t="s">
        <v>562</v>
      </c>
      <c r="C357" s="182"/>
      <c r="D357" s="145" t="str">
        <f>VLOOKUP(B357,'Alcance Cimentaciones'!$B$5:$G$256,3,FALSE)</f>
        <v>SUMINISTRO E INSTALACIÓN DE PLATINA</v>
      </c>
      <c r="E357" s="187"/>
      <c r="F357" s="187" t="str">
        <f>VLOOKUP($B357,'Alcance Cimentaciones'!$B$5:$G$256,4,FALSE)</f>
        <v>Und</v>
      </c>
      <c r="G357" s="187">
        <f>VLOOKUP($B357,'Alcance Cimentaciones'!$B$5:$G$256,5,FALSE)/41</f>
        <v>1</v>
      </c>
      <c r="H357" s="188">
        <f>VLOOKUP($B357,'Alcance Cimentaciones'!$B$5:$G$256,6,FALSE)</f>
        <v>361570</v>
      </c>
      <c r="I357" s="188">
        <f t="shared" si="123"/>
        <v>361570</v>
      </c>
      <c r="J357" s="189">
        <f t="shared" si="124"/>
        <v>498966.6</v>
      </c>
      <c r="K357" s="335">
        <f t="shared" si="125"/>
        <v>0</v>
      </c>
      <c r="L357" s="331"/>
      <c r="M357" s="331"/>
    </row>
    <row r="358" spans="2:13" s="159" customFormat="1" x14ac:dyDescent="0.25">
      <c r="B358" s="165" t="s">
        <v>565</v>
      </c>
      <c r="C358" s="182"/>
      <c r="D358" s="145" t="str">
        <f>VLOOKUP(B358,'Alcance Cimentaciones'!$B$5:$G$256,3,FALSE)</f>
        <v>SUMINISTRO E INSTALACIÓN DE VARILLA</v>
      </c>
      <c r="E358" s="187"/>
      <c r="F358" s="187" t="str">
        <f>VLOOKUP($B358,'Alcance Cimentaciones'!$B$5:$G$256,4,FALSE)</f>
        <v>Und</v>
      </c>
      <c r="G358" s="187">
        <f>VLOOKUP($B358,'Alcance Cimentaciones'!$B$5:$G$256,5,FALSE)/41</f>
        <v>1</v>
      </c>
      <c r="H358" s="188">
        <f>VLOOKUP($B358,'Alcance Cimentaciones'!$B$5:$G$256,6,FALSE)</f>
        <v>398933</v>
      </c>
      <c r="I358" s="188">
        <f t="shared" si="123"/>
        <v>398933</v>
      </c>
      <c r="J358" s="189">
        <f t="shared" si="124"/>
        <v>550527.53999999992</v>
      </c>
      <c r="K358" s="335">
        <f t="shared" si="125"/>
        <v>0</v>
      </c>
      <c r="L358" s="331"/>
      <c r="M358" s="331"/>
    </row>
    <row r="359" spans="2:13" s="159" customFormat="1" ht="31.5" x14ac:dyDescent="0.25">
      <c r="B359" s="165" t="s">
        <v>569</v>
      </c>
      <c r="C359" s="182"/>
      <c r="D359" s="145" t="str">
        <f>VLOOKUP(B359,'Alcance Cimentaciones'!$B$5:$G$256,3,FALSE)</f>
        <v>SUMINISTRO E INSTALACIÓN DE ARQUETA PARA INSPECCIÓN DE PICAS EN PUESTA A TIERRA SIN FONDO</v>
      </c>
      <c r="E359" s="187"/>
      <c r="F359" s="187" t="str">
        <f>VLOOKUP($B359,'Alcance Cimentaciones'!$B$5:$G$256,4,FALSE)</f>
        <v>Und</v>
      </c>
      <c r="G359" s="187">
        <f>VLOOKUP($B359,'Alcance Cimentaciones'!$B$5:$G$256,5,FALSE)/42</f>
        <v>1</v>
      </c>
      <c r="H359" s="188">
        <f>VLOOKUP($B359,'Alcance Cimentaciones'!$B$5:$G$256,6,FALSE)</f>
        <v>14275700</v>
      </c>
      <c r="I359" s="188">
        <f t="shared" si="123"/>
        <v>14275700</v>
      </c>
      <c r="J359" s="189">
        <f t="shared" si="124"/>
        <v>19700466</v>
      </c>
      <c r="K359" s="335">
        <f t="shared" si="125"/>
        <v>0</v>
      </c>
      <c r="L359" s="331"/>
      <c r="M359" s="331"/>
    </row>
    <row r="360" spans="2:13" s="159" customFormat="1" x14ac:dyDescent="0.25">
      <c r="B360" s="165" t="s">
        <v>571</v>
      </c>
      <c r="C360" s="182"/>
      <c r="D360" s="145" t="str">
        <f>VLOOKUP(B360,'Alcance Cimentaciones'!$B$5:$G$256,3,FALSE)</f>
        <v>SUMINISTRO E INSTALACIÓN DE SOLDADURA EXOTERMICA</v>
      </c>
      <c r="E360" s="187"/>
      <c r="F360" s="187" t="str">
        <f>VLOOKUP($B360,'Alcance Cimentaciones'!$B$5:$G$256,4,FALSE)</f>
        <v>Und</v>
      </c>
      <c r="G360" s="194">
        <f>VLOOKUP($B360,'Alcance Cimentaciones'!$B$5:$G$256,5,FALSE)/41</f>
        <v>2.8000000000000003</v>
      </c>
      <c r="H360" s="188">
        <f>VLOOKUP($B360,'Alcance Cimentaciones'!$B$5:$G$256,6,FALSE)</f>
        <v>185231</v>
      </c>
      <c r="I360" s="188">
        <f t="shared" si="123"/>
        <v>518646.80000000005</v>
      </c>
      <c r="J360" s="189">
        <f t="shared" si="124"/>
        <v>715732.58400000003</v>
      </c>
      <c r="K360" s="335">
        <f t="shared" si="125"/>
        <v>0</v>
      </c>
      <c r="L360" s="331"/>
      <c r="M360" s="331"/>
    </row>
    <row r="361" spans="2:13" s="159" customFormat="1" ht="31.5" x14ac:dyDescent="0.25">
      <c r="B361" s="165" t="s">
        <v>575</v>
      </c>
      <c r="C361" s="182"/>
      <c r="D361" s="145" t="str">
        <f>VLOOKUP(B361,'Alcance Cimentaciones'!$B$5:$G$256,3,FALSE)</f>
        <v>SUMINISTRO E INSTALACIÓN DE GRAPA DE ALEACIÓN RICA EN COBRE (LATÓN) MODELO KZ</v>
      </c>
      <c r="E361" s="187"/>
      <c r="F361" s="187" t="str">
        <f>VLOOKUP($B361,'Alcance Cimentaciones'!$B$5:$G$256,4,FALSE)</f>
        <v>Und</v>
      </c>
      <c r="G361" s="187">
        <f>VLOOKUP($B361,'Alcance Cimentaciones'!$B$5:$G$256,5,FALSE)/42</f>
        <v>1</v>
      </c>
      <c r="H361" s="188">
        <f>VLOOKUP($B361,'Alcance Cimentaciones'!$B$5:$G$256,6,FALSE)</f>
        <v>292083</v>
      </c>
      <c r="I361" s="188">
        <f t="shared" si="123"/>
        <v>292083</v>
      </c>
      <c r="J361" s="189">
        <f t="shared" si="124"/>
        <v>403074.54</v>
      </c>
      <c r="K361" s="335">
        <f t="shared" si="125"/>
        <v>0</v>
      </c>
      <c r="L361" s="331"/>
      <c r="M361" s="331"/>
    </row>
    <row r="362" spans="2:13" s="159" customFormat="1" ht="31.5" x14ac:dyDescent="0.25">
      <c r="B362" s="165" t="s">
        <v>573</v>
      </c>
      <c r="C362" s="182"/>
      <c r="D362" s="145" t="str">
        <f>VLOOKUP(B362,'Alcance Cimentaciones'!$B$5:$G$256,3,FALSE)</f>
        <v>SUMINISTRO E INSTALACIÓN DE GRAPA DE ALEACIÓN RICA EN COBRE (LATÓN) MODELO KPD</v>
      </c>
      <c r="E362" s="187"/>
      <c r="F362" s="187" t="str">
        <f>VLOOKUP($B362,'Alcance Cimentaciones'!$B$5:$G$256,4,FALSE)</f>
        <v>Und</v>
      </c>
      <c r="G362" s="194">
        <f>VLOOKUP($B362,'Alcance Cimentaciones'!$B$5:$G$256,5,FALSE)/33</f>
        <v>0.99393939393939412</v>
      </c>
      <c r="H362" s="188">
        <f>VLOOKUP($B362,'Alcance Cimentaciones'!$B$5:$G$256,6,FALSE)</f>
        <v>292083</v>
      </c>
      <c r="I362" s="188">
        <f t="shared" si="123"/>
        <v>290312.80000000005</v>
      </c>
      <c r="J362" s="189">
        <f t="shared" si="124"/>
        <v>400631.66400000005</v>
      </c>
      <c r="K362" s="335">
        <f t="shared" si="125"/>
        <v>0</v>
      </c>
      <c r="L362" s="331"/>
      <c r="M362" s="331"/>
    </row>
    <row r="363" spans="2:13" s="159" customFormat="1" ht="31.5" x14ac:dyDescent="0.25">
      <c r="B363" s="165" t="s">
        <v>557</v>
      </c>
      <c r="C363" s="182"/>
      <c r="D363" s="145" t="str">
        <f>VLOOKUP(B363,'Alcance Cimentaciones'!$B$5:$G$256,3,FALSE)</f>
        <v xml:space="preserve">INSTALACIÓN DE CABLE DE COBRE TRENZADO DESNUDO DE 50 mm2 </v>
      </c>
      <c r="E363" s="187"/>
      <c r="F363" s="187" t="str">
        <f>VLOOKUP($B363,'Alcance Cimentaciones'!$B$5:$G$256,4,FALSE)</f>
        <v>ML</v>
      </c>
      <c r="G363" s="194">
        <f>VLOOKUP($B363,'Alcance Cimentaciones'!$B$5:$G$256,5,FALSE)/41</f>
        <v>113.1390243902439</v>
      </c>
      <c r="H363" s="188">
        <f>VLOOKUP($B363,'Alcance Cimentaciones'!$B$5:$G$256,6,FALSE)</f>
        <v>33000.000989065411</v>
      </c>
      <c r="I363" s="188">
        <f t="shared" si="123"/>
        <v>3733587.9167799447</v>
      </c>
      <c r="J363" s="189">
        <f t="shared" si="124"/>
        <v>5152351.3251563236</v>
      </c>
      <c r="K363" s="335">
        <f t="shared" si="125"/>
        <v>0</v>
      </c>
      <c r="L363" s="331"/>
      <c r="M363" s="331"/>
    </row>
    <row r="364" spans="2:13" s="159" customFormat="1" ht="31.5" x14ac:dyDescent="0.25">
      <c r="B364" s="165"/>
      <c r="C364" s="182" t="s">
        <v>961</v>
      </c>
      <c r="D364" s="183" t="s">
        <v>962</v>
      </c>
      <c r="E364" s="184" t="s">
        <v>19</v>
      </c>
      <c r="F364" s="184">
        <v>0</v>
      </c>
      <c r="G364" s="184"/>
      <c r="H364" s="184"/>
      <c r="I364" s="184"/>
      <c r="J364" s="186">
        <f>SUM(J365)</f>
        <v>46410609.014634147</v>
      </c>
      <c r="K364" s="330"/>
      <c r="L364" s="330"/>
      <c r="M364" s="330"/>
    </row>
    <row r="365" spans="2:13" ht="31.5" x14ac:dyDescent="0.25">
      <c r="B365" s="165" t="s">
        <v>280</v>
      </c>
      <c r="C365" s="190"/>
      <c r="D365" s="145" t="str">
        <f>VLOOKUP(B365,'Alcance Cimentaciones'!$B$5:$G$256,3,FALSE)</f>
        <v>GROUT Y  MORTERO AUTOCOMPACTANTE DE ALTA RESISTENCIA C80/95 (EN206-1)</v>
      </c>
      <c r="E365" s="187"/>
      <c r="F365" s="187" t="str">
        <f>VLOOKUP($B365,'Alcance Cimentaciones'!$B$5:$G$256,4,FALSE)</f>
        <v>lt</v>
      </c>
      <c r="G365" s="194">
        <f>VLOOKUP($B365,'Alcance Cimentaciones'!$B$5:$G$256,5,FALSE)/41</f>
        <v>530.73170731707319</v>
      </c>
      <c r="H365" s="188">
        <f>VLOOKUP($B365,'Alcance Cimentaciones'!$B$5:$G$256,6,FALSE)</f>
        <v>63367</v>
      </c>
      <c r="I365" s="188">
        <f>+H365*G365</f>
        <v>33630876.097560979</v>
      </c>
      <c r="J365" s="189">
        <f>+I365*1.38</f>
        <v>46410609.014634147</v>
      </c>
      <c r="K365" s="335">
        <f>SUM(N365:BV365)</f>
        <v>0</v>
      </c>
      <c r="L365" s="331"/>
      <c r="M365" s="331"/>
    </row>
    <row r="366" spans="2:13" s="159" customFormat="1" ht="31.5" x14ac:dyDescent="0.25">
      <c r="B366" s="165"/>
      <c r="C366" s="182" t="s">
        <v>963</v>
      </c>
      <c r="D366" s="183" t="s">
        <v>964</v>
      </c>
      <c r="E366" s="184" t="s">
        <v>9</v>
      </c>
      <c r="F366" s="184">
        <v>0</v>
      </c>
      <c r="G366" s="184"/>
      <c r="H366" s="184"/>
      <c r="I366" s="184"/>
      <c r="J366" s="186">
        <f>SUM(J367:J369)</f>
        <v>1587346329.5488234</v>
      </c>
      <c r="K366" s="330"/>
      <c r="L366" s="330"/>
      <c r="M366" s="330"/>
    </row>
    <row r="367" spans="2:13" ht="63" x14ac:dyDescent="0.25">
      <c r="B367" s="165" t="s">
        <v>159</v>
      </c>
      <c r="C367" s="190"/>
      <c r="D367" s="145" t="str">
        <f>VLOOKUP(B367,'Alcance Cimentaciones'!$B$5:$G$256,3,FALSE)</f>
        <v>MATERIAL SELECIONADA PARA  FORMACIÓN Y COMPACTACIÓN DE TERRAPLENES Y RELLENO ESTRUCTURAL  (INCLUYE TRANSPORTE DESDE LAS CANTERAS LICENCIADAS HASTA EL SITIO DE INSTALACIÓN)</v>
      </c>
      <c r="E367" s="187"/>
      <c r="F367" s="187" t="str">
        <f>VLOOKUP($B367,'Alcance Cimentaciones'!$B$5:$G$256,4,FALSE)</f>
        <v>m3</v>
      </c>
      <c r="G367" s="194">
        <f>VLOOKUP($B367,'Alcance Cimentaciones'!$B$5:$G$256,5,FALSE)/34</f>
        <v>5388.7058823529414</v>
      </c>
      <c r="H367" s="188">
        <f>VLOOKUP($B367,'Alcance Cimentaciones'!$B$5:$G$256,6,FALSE)</f>
        <v>174890</v>
      </c>
      <c r="I367" s="188">
        <f>+H367*G367</f>
        <v>942430771.7647059</v>
      </c>
      <c r="J367" s="189">
        <f>+I367*1.38</f>
        <v>1300554465.0352941</v>
      </c>
      <c r="K367" s="335">
        <f t="shared" ref="K367:K369" si="126">SUM(N367:BV367)</f>
        <v>0</v>
      </c>
      <c r="L367" s="331"/>
      <c r="M367" s="331"/>
    </row>
    <row r="368" spans="2:13" ht="47.25" x14ac:dyDescent="0.25">
      <c r="B368" s="165" t="s">
        <v>180</v>
      </c>
      <c r="C368" s="190"/>
      <c r="D368" s="145" t="str">
        <f>VLOOKUP(B368,'Alcance Cimentaciones'!$B$5:$G$256,3,FALSE)</f>
        <v>PREPARACIÓN DE SUBRASANTE COMPACTACIÓN Y VALORACIÓN DE LA CAPA DE SUBRASANTE DE LOS VIALES. INCLUYENDO LAS PRUEBAS SEGÚN LO PRESCRITO.</v>
      </c>
      <c r="E368" s="187"/>
      <c r="F368" s="187" t="str">
        <f>VLOOKUP($B368,'Alcance Cimentaciones'!$B$5:$G$256,4,FALSE)</f>
        <v>m2</v>
      </c>
      <c r="G368" s="194">
        <f>VLOOKUP($B368,'Alcance Cimentaciones'!$B$5:$G$256,5,FALSE)/34</f>
        <v>631.61764705882354</v>
      </c>
      <c r="H368" s="188">
        <f>VLOOKUP($B368,'Alcance Cimentaciones'!$B$5:$G$256,6,FALSE)</f>
        <v>11537</v>
      </c>
      <c r="I368" s="188">
        <f>+H368*G368</f>
        <v>7286972.7941176472</v>
      </c>
      <c r="J368" s="189">
        <f>+I368*1.38</f>
        <v>10056022.455882352</v>
      </c>
      <c r="K368" s="335">
        <f t="shared" si="126"/>
        <v>0</v>
      </c>
      <c r="L368" s="331"/>
      <c r="M368" s="331"/>
    </row>
    <row r="369" spans="2:13" ht="31.5" x14ac:dyDescent="0.25">
      <c r="B369" s="165" t="s">
        <v>192</v>
      </c>
      <c r="C369" s="190"/>
      <c r="D369" s="145" t="str">
        <f>VLOOKUP(B369,'Alcance Cimentaciones'!$B$5:$G$256,3,FALSE)</f>
        <v>SUBBASE GRANULAR  (INCLUYE TRANSPORTE DESDE LAS CANTERAS LICENCIADAS HASTA EL SITIO DE INSTALACIÓN)</v>
      </c>
      <c r="E369" s="187"/>
      <c r="F369" s="187" t="str">
        <f>VLOOKUP($B369,'Alcance Cimentaciones'!$B$5:$G$256,4,FALSE)</f>
        <v>m3</v>
      </c>
      <c r="G369" s="194">
        <f>VLOOKUP($B369,'Alcance Cimentaciones'!$B$5:$G$256,5,FALSE)/34</f>
        <v>880.85294117647061</v>
      </c>
      <c r="H369" s="188">
        <f>VLOOKUP($B369,'Alcance Cimentaciones'!$B$5:$G$256,6,FALSE)</f>
        <v>227658</v>
      </c>
      <c r="I369" s="188">
        <f>+H369*G369</f>
        <v>200533218.88235295</v>
      </c>
      <c r="J369" s="189">
        <f>+I369*1.38</f>
        <v>276735842.05764705</v>
      </c>
      <c r="K369" s="335">
        <f t="shared" si="126"/>
        <v>0</v>
      </c>
      <c r="L369" s="331"/>
      <c r="M369" s="331"/>
    </row>
    <row r="370" spans="2:13" s="159" customFormat="1" ht="31.5" x14ac:dyDescent="0.25">
      <c r="B370" s="165"/>
      <c r="C370" s="178" t="s">
        <v>965</v>
      </c>
      <c r="D370" s="179" t="s">
        <v>966</v>
      </c>
      <c r="E370" s="180" t="s">
        <v>9</v>
      </c>
      <c r="F370" s="180">
        <v>0</v>
      </c>
      <c r="G370" s="180"/>
      <c r="H370" s="180"/>
      <c r="I370" s="180"/>
      <c r="J370" s="186">
        <f>SUM(J371:J374)</f>
        <v>179532477.23999998</v>
      </c>
      <c r="K370" s="330"/>
      <c r="L370" s="330"/>
      <c r="M370" s="330"/>
    </row>
    <row r="371" spans="2:13" ht="94.5" x14ac:dyDescent="0.25">
      <c r="B371" s="165" t="s">
        <v>261</v>
      </c>
      <c r="C371" s="198"/>
      <c r="D371" s="145" t="str">
        <f>VLOOKUP(B371,'Alcance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371" s="187"/>
      <c r="F371" s="187" t="str">
        <f>VLOOKUP($B371,'Alcance Cimentaciones'!$B$5:$G$256,4,FALSE)</f>
        <v>m3</v>
      </c>
      <c r="G371" s="194">
        <f>VLOOKUP($B371,'Alcance Cimentaciones'!$B$5:$G$256,5,FALSE)/34</f>
        <v>42.352941176470587</v>
      </c>
      <c r="H371" s="188">
        <f>VLOOKUP($B371,'Alcance Cimentaciones'!$B$5:$G$256,6,FALSE)</f>
        <v>276393</v>
      </c>
      <c r="I371" s="188">
        <f>+H371*G371</f>
        <v>11706056.470588235</v>
      </c>
      <c r="J371" s="189">
        <f>+I371*1.38</f>
        <v>16154357.929411763</v>
      </c>
      <c r="K371" s="335">
        <f t="shared" ref="K371:K374" si="127">SUM(N371:BV371)</f>
        <v>0</v>
      </c>
      <c r="L371" s="331"/>
      <c r="M371" s="331"/>
    </row>
    <row r="372" spans="2:13" ht="94.5" x14ac:dyDescent="0.25">
      <c r="B372" s="165" t="s">
        <v>264</v>
      </c>
      <c r="C372" s="198"/>
      <c r="D372" s="145" t="str">
        <f>VLOOKUP(B372,'Alcance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372" s="187"/>
      <c r="F372" s="187" t="str">
        <f>VLOOKUP($B372,'Alcance Cimentaciones'!$B$5:$G$256,4,FALSE)</f>
        <v>m3</v>
      </c>
      <c r="G372" s="194">
        <f>VLOOKUP($B372,'Alcance Cimentaciones'!$B$5:$G$256,5,FALSE)/34</f>
        <v>25.529411764705884</v>
      </c>
      <c r="H372" s="188">
        <f>VLOOKUP($B372,'Alcance Cimentaciones'!$B$5:$G$256,6,FALSE)</f>
        <v>286818</v>
      </c>
      <c r="I372" s="188">
        <f>+H372*G372</f>
        <v>7322294.823529412</v>
      </c>
      <c r="J372" s="189">
        <f>+I372*1.38</f>
        <v>10104766.856470589</v>
      </c>
      <c r="K372" s="335">
        <f t="shared" si="127"/>
        <v>0</v>
      </c>
      <c r="L372" s="331"/>
      <c r="M372" s="331"/>
    </row>
    <row r="373" spans="2:13" ht="31.5" x14ac:dyDescent="0.25">
      <c r="B373" s="165" t="s">
        <v>195</v>
      </c>
      <c r="C373" s="198"/>
      <c r="D373" s="145" t="str">
        <f>VLOOKUP(B373,'Alcance Cimentaciones'!$B$5:$G$256,3,FALSE)</f>
        <v>BASE GRANULAR   (INCLUYE TRANSPORTE DESDE LAS CANTERAS LICENCIADAS HASTA EL SITIO DE INSTALACIÓN)</v>
      </c>
      <c r="E373" s="187"/>
      <c r="F373" s="187" t="str">
        <f>VLOOKUP($B373,'Alcance Cimentaciones'!$B$5:$G$256,4,FALSE)</f>
        <v>m3</v>
      </c>
      <c r="G373" s="194">
        <f>VLOOKUP($B373,'Alcance Cimentaciones'!$B$5:$G$256,5,FALSE)/34</f>
        <v>237.64705882352942</v>
      </c>
      <c r="H373" s="188">
        <f>VLOOKUP($B373,'Alcance Cimentaciones'!$B$5:$G$256,6,FALSE)</f>
        <v>265112</v>
      </c>
      <c r="I373" s="188">
        <f>+H373*G373</f>
        <v>63003087.058823533</v>
      </c>
      <c r="J373" s="189">
        <f>+I373*1.38</f>
        <v>86944260.141176462</v>
      </c>
      <c r="K373" s="335">
        <f t="shared" si="127"/>
        <v>0</v>
      </c>
      <c r="L373" s="331"/>
      <c r="M373" s="331"/>
    </row>
    <row r="374" spans="2:13" x14ac:dyDescent="0.25">
      <c r="B374" s="165" t="s">
        <v>254</v>
      </c>
      <c r="C374" s="198"/>
      <c r="D374" s="145" t="str">
        <f>VLOOKUP(B374,'Alcance Cimentaciones'!$B$5:$G$256,3,FALSE)</f>
        <v>SUMINISTRO E INSTALACIÓN DE GEOTEXTILES</v>
      </c>
      <c r="E374" s="187"/>
      <c r="F374" s="187" t="str">
        <f>VLOOKUP($B374,'Alcance Cimentaciones'!$B$5:$G$256,4,FALSE)</f>
        <v>m2</v>
      </c>
      <c r="G374" s="194">
        <f>VLOOKUP($B374,'Alcance Cimentaciones'!$B$5:$G$256,5,FALSE)/34</f>
        <v>887.17647058823525</v>
      </c>
      <c r="H374" s="188">
        <f>VLOOKUP($B374,'Alcance Cimentaciones'!$B$5:$G$256,6,FALSE)</f>
        <v>54177</v>
      </c>
      <c r="I374" s="188">
        <f>+H374*G374</f>
        <v>48064559.647058822</v>
      </c>
      <c r="J374" s="189">
        <f>+I374*1.38</f>
        <v>66329092.312941171</v>
      </c>
      <c r="K374" s="335">
        <f t="shared" si="127"/>
        <v>0</v>
      </c>
      <c r="L374" s="331"/>
      <c r="M374" s="331"/>
    </row>
    <row r="375" spans="2:13" s="159" customFormat="1" ht="31.5" x14ac:dyDescent="0.25">
      <c r="B375" s="165"/>
      <c r="C375" s="195" t="s">
        <v>967</v>
      </c>
      <c r="D375" s="148" t="s">
        <v>1976</v>
      </c>
      <c r="E375" s="196" t="s">
        <v>3</v>
      </c>
      <c r="F375" s="196">
        <v>0</v>
      </c>
      <c r="G375" s="196"/>
      <c r="H375" s="196"/>
      <c r="I375" s="196"/>
      <c r="J375" s="197"/>
      <c r="K375" s="333"/>
      <c r="L375" s="333"/>
      <c r="M375" s="333"/>
    </row>
    <row r="376" spans="2:13" s="159" customFormat="1" x14ac:dyDescent="0.25">
      <c r="B376" s="165"/>
      <c r="C376" s="199" t="s">
        <v>968</v>
      </c>
      <c r="D376" s="151" t="s">
        <v>969</v>
      </c>
      <c r="E376" s="200" t="s">
        <v>905</v>
      </c>
      <c r="F376" s="200">
        <v>0</v>
      </c>
      <c r="G376" s="200"/>
      <c r="H376" s="200"/>
      <c r="I376" s="200"/>
      <c r="J376" s="201"/>
      <c r="K376" s="334"/>
      <c r="L376" s="334"/>
      <c r="M376" s="334"/>
    </row>
    <row r="377" spans="2:13" s="159" customFormat="1" ht="31.5" x14ac:dyDescent="0.25">
      <c r="B377" s="165"/>
      <c r="C377" s="182" t="s">
        <v>970</v>
      </c>
      <c r="D377" s="183" t="s">
        <v>971</v>
      </c>
      <c r="E377" s="184" t="s">
        <v>22</v>
      </c>
      <c r="F377" s="184">
        <v>0</v>
      </c>
      <c r="G377" s="184"/>
      <c r="H377" s="184"/>
      <c r="I377" s="184"/>
      <c r="J377" s="186">
        <f>SUM(J378:J380)</f>
        <v>83271780.884117648</v>
      </c>
      <c r="K377" s="330"/>
      <c r="L377" s="330"/>
      <c r="M377" s="330"/>
    </row>
    <row r="378" spans="2:13" s="159" customFormat="1" x14ac:dyDescent="0.25">
      <c r="B378" s="165" t="s">
        <v>54</v>
      </c>
      <c r="C378" s="182"/>
      <c r="D378" s="145" t="str">
        <f>VLOOKUP(B378,'Alcance Cimentaciones'!$B$5:$G$256,3,FALSE)</f>
        <v>DESBROCE Y LIMPIEZA</v>
      </c>
      <c r="E378" s="187"/>
      <c r="F378" s="187" t="str">
        <f>VLOOKUP($B378,'Alcance Cimentaciones'!$B$5:$G$256,4,FALSE)</f>
        <v>m2</v>
      </c>
      <c r="G378" s="194">
        <f>VLOOKUP($B378,'Alcance Cimentaciones'!$B$5:$G$256,5,FALSE)/34</f>
        <v>4799.0294117647063</v>
      </c>
      <c r="H378" s="188">
        <f>VLOOKUP($B378,'Alcance Cimentaciones'!$B$5:$G$256,6,FALSE)</f>
        <v>4140</v>
      </c>
      <c r="I378" s="188">
        <f>+H378*G378</f>
        <v>19867981.764705885</v>
      </c>
      <c r="J378" s="189">
        <f>+I378*1.38</f>
        <v>27417814.83529412</v>
      </c>
      <c r="K378" s="335">
        <f t="shared" ref="K378:K380" si="128">SUM(N378:BV378)</f>
        <v>0</v>
      </c>
      <c r="L378" s="331"/>
      <c r="M378" s="331"/>
    </row>
    <row r="379" spans="2:13" ht="126" x14ac:dyDescent="0.25">
      <c r="B379" s="165" t="s">
        <v>407</v>
      </c>
      <c r="C379" s="204"/>
      <c r="D379" s="145" t="str">
        <f>VLOOKUP(B379,'Alcance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379" s="187"/>
      <c r="F379" s="187" t="str">
        <f>VLOOKUP($B379,'Alcance Cimentaciones'!$B$5:$G$256,4,FALSE)</f>
        <v>Mes</v>
      </c>
      <c r="G379" s="215">
        <v>0.2</v>
      </c>
      <c r="H379" s="188">
        <f>VLOOKUP($B379,'Alcance Cimentaciones'!$B$5:$G$256,6,FALSE)</f>
        <v>31500000</v>
      </c>
      <c r="I379" s="188">
        <f t="shared" ref="I379" si="129">+H379*G379</f>
        <v>6300000</v>
      </c>
      <c r="J379" s="189">
        <f t="shared" ref="J379" si="130">+I379*1.38</f>
        <v>8694000</v>
      </c>
      <c r="K379" s="335">
        <f t="shared" si="128"/>
        <v>0</v>
      </c>
      <c r="L379" s="331"/>
      <c r="M379" s="331"/>
    </row>
    <row r="380" spans="2:13" s="159" customFormat="1" ht="31.5" x14ac:dyDescent="0.25">
      <c r="B380" s="165" t="s">
        <v>65</v>
      </c>
      <c r="C380" s="182"/>
      <c r="D380" s="145" t="str">
        <f>VLOOKUP(B380,'Alcance Cimentaciones'!$B$5:$G$256,3,FALSE)</f>
        <v>DESMONTE, DESCAPOTE Y LIMPIEZA INCLUYE  TALA DE ARBOLES CON DAP ≤0.15M, TRANSPORTE Y DISPOSICIÓN FINAL</v>
      </c>
      <c r="E380" s="187"/>
      <c r="F380" s="187" t="str">
        <f>VLOOKUP($B380,'Alcance Cimentaciones'!$B$5:$G$256,4,FALSE)</f>
        <v>m2</v>
      </c>
      <c r="G380" s="194">
        <f>VLOOKUP($B380,'Alcance Cimentaciones'!$B$5:$G$256,5,FALSE)/34</f>
        <v>4799.0294117647063</v>
      </c>
      <c r="H380" s="188">
        <f>VLOOKUP($B380,'Alcance Cimentaciones'!$B$5:$G$256,6,FALSE)</f>
        <v>7121</v>
      </c>
      <c r="I380" s="188">
        <f>+H380*G380</f>
        <v>34173888.441176474</v>
      </c>
      <c r="J380" s="189">
        <f>+I380*1.38</f>
        <v>47159966.048823528</v>
      </c>
      <c r="K380" s="335">
        <f t="shared" si="128"/>
        <v>0</v>
      </c>
      <c r="L380" s="331"/>
      <c r="M380" s="331"/>
    </row>
    <row r="381" spans="2:13" s="159" customFormat="1" x14ac:dyDescent="0.25">
      <c r="B381" s="165"/>
      <c r="C381" s="182" t="s">
        <v>972</v>
      </c>
      <c r="D381" s="183" t="s">
        <v>973</v>
      </c>
      <c r="E381" s="184" t="s">
        <v>9</v>
      </c>
      <c r="F381" s="184">
        <v>0</v>
      </c>
      <c r="G381" s="184"/>
      <c r="H381" s="184"/>
      <c r="I381" s="184"/>
      <c r="J381" s="186">
        <f>SUM(J382:J383)</f>
        <v>312374505.66882348</v>
      </c>
      <c r="K381" s="330"/>
      <c r="L381" s="330"/>
      <c r="M381" s="330"/>
    </row>
    <row r="382" spans="2:13" x14ac:dyDescent="0.25">
      <c r="B382" s="165" t="s">
        <v>113</v>
      </c>
      <c r="C382" s="190"/>
      <c r="D382" s="145" t="str">
        <f>VLOOKUP(B382,'Alcance Cimentaciones'!$B$5:$G$256,3,FALSE)</f>
        <v>EXCAVACIÓN MECÁNICA EN MATERIAL COMÚN</v>
      </c>
      <c r="E382" s="187"/>
      <c r="F382" s="187" t="str">
        <f>VLOOKUP($B382,'Alcance Cimentaciones'!$B$5:$G$256,4,FALSE)</f>
        <v>m3</v>
      </c>
      <c r="G382" s="194">
        <f>VLOOKUP($B382,'Alcance Cimentaciones'!$B$5:$G$256,5,FALSE)/34</f>
        <v>4799.0294117647063</v>
      </c>
      <c r="H382" s="188">
        <f>VLOOKUP($B382,'Alcance Cimentaciones'!$B$5:$G$256,6,FALSE)</f>
        <v>35495</v>
      </c>
      <c r="I382" s="188">
        <f>+H382*G382</f>
        <v>170341548.97058824</v>
      </c>
      <c r="J382" s="189">
        <f>+I382*1.38</f>
        <v>235071337.57941175</v>
      </c>
      <c r="K382" s="335">
        <f t="shared" ref="K382:K383" si="131">SUM(N382:BV382)</f>
        <v>0</v>
      </c>
      <c r="L382" s="331"/>
      <c r="M382" s="331"/>
    </row>
    <row r="383" spans="2:13" x14ac:dyDescent="0.25">
      <c r="B383" s="165" t="s">
        <v>122</v>
      </c>
      <c r="C383" s="190"/>
      <c r="D383" s="145" t="str">
        <f>VLOOKUP(B383,'Alcance Cimentaciones'!$B$5:$G$256,3,FALSE)</f>
        <v>EXCAVACIÓN EN ROCA</v>
      </c>
      <c r="E383" s="187"/>
      <c r="F383" s="187" t="str">
        <f>VLOOKUP($B383,'Alcance Cimentaciones'!$B$5:$G$256,4,FALSE)</f>
        <v>m3</v>
      </c>
      <c r="G383" s="194">
        <f>VLOOKUP($B383,'Alcance Cimentaciones'!$B$5:$G$256,5,FALSE)/34</f>
        <v>414.35294117647061</v>
      </c>
      <c r="H383" s="188">
        <f>VLOOKUP($B383,'Alcance Cimentaciones'!$B$5:$G$256,6,FALSE)</f>
        <v>135191</v>
      </c>
      <c r="I383" s="188">
        <f>+H383*G383</f>
        <v>56016788.470588237</v>
      </c>
      <c r="J383" s="189">
        <f>+I383*1.38</f>
        <v>77303168.089411765</v>
      </c>
      <c r="K383" s="335">
        <f t="shared" si="131"/>
        <v>0</v>
      </c>
      <c r="L383" s="331"/>
      <c r="M383" s="331"/>
    </row>
    <row r="384" spans="2:13" s="159" customFormat="1" x14ac:dyDescent="0.25">
      <c r="B384" s="165"/>
      <c r="C384" s="178" t="s">
        <v>974</v>
      </c>
      <c r="D384" s="179" t="s">
        <v>975</v>
      </c>
      <c r="E384" s="180" t="s">
        <v>6</v>
      </c>
      <c r="F384" s="180">
        <v>0</v>
      </c>
      <c r="G384" s="180"/>
      <c r="H384" s="180"/>
      <c r="I384" s="180"/>
      <c r="J384" s="186">
        <f>SUM(J385:J387)</f>
        <v>9527825.6870364472</v>
      </c>
      <c r="K384" s="330"/>
      <c r="L384" s="330"/>
      <c r="M384" s="330"/>
    </row>
    <row r="385" spans="2:13" s="159" customFormat="1" ht="31.5" x14ac:dyDescent="0.25">
      <c r="B385" s="165" t="s">
        <v>539</v>
      </c>
      <c r="C385" s="178"/>
      <c r="D385" s="145" t="str">
        <f>VLOOKUP(B385,'Alcance Cimentaciones'!$B$5:$G$256,3,FALSE)</f>
        <v>INSTALACION DE TUBERIA PVC TIPO TDP Y/O CORRUGADA TIPO PEAD-HDPE  - 50mm</v>
      </c>
      <c r="E385" s="187"/>
      <c r="F385" s="187" t="str">
        <f>VLOOKUP($B385,'Alcance Cimentaciones'!$B$5:$G$256,4,FALSE)</f>
        <v>ML</v>
      </c>
      <c r="G385" s="194">
        <f>VLOOKUP($B385,'Alcance Cimentaciones'!$B$5:$G$256,5,FALSE)/34</f>
        <v>7.2352941176470589</v>
      </c>
      <c r="H385" s="188">
        <f>VLOOKUP($B385,'Alcance Cimentaciones'!$B$5:$G$256,6,FALSE)</f>
        <v>27751.000385791169</v>
      </c>
      <c r="I385" s="188">
        <f>+H385*G385</f>
        <v>200786.64985013611</v>
      </c>
      <c r="J385" s="189">
        <f>+I385*1.38</f>
        <v>277085.57679318782</v>
      </c>
      <c r="K385" s="335">
        <f t="shared" ref="K385:K387" si="132">SUM(N385:BV385)</f>
        <v>0</v>
      </c>
      <c r="L385" s="331"/>
      <c r="M385" s="331"/>
    </row>
    <row r="386" spans="2:13" s="159" customFormat="1" ht="31.5" x14ac:dyDescent="0.25">
      <c r="B386" s="165" t="s">
        <v>542</v>
      </c>
      <c r="C386" s="178"/>
      <c r="D386" s="145" t="str">
        <f>VLOOKUP(B386,'Alcance Cimentaciones'!$B$5:$G$256,3,FALSE)</f>
        <v>INSTALACION DE TUBERIA PVC TIPO TDP Y/O CORRUGADA TIPO PEAD-HDPE - 90mm</v>
      </c>
      <c r="E386" s="187"/>
      <c r="F386" s="187" t="str">
        <f>VLOOKUP($B386,'Alcance Cimentaciones'!$B$5:$G$256,4,FALSE)</f>
        <v>ML</v>
      </c>
      <c r="G386" s="194">
        <f>VLOOKUP($B386,'Alcance Cimentaciones'!$B$5:$G$256,5,FALSE)/34</f>
        <v>34.694117647058818</v>
      </c>
      <c r="H386" s="188">
        <f>VLOOKUP($B386,'Alcance Cimentaciones'!$B$5:$G$256,6,FALSE)</f>
        <v>31239.000009014315</v>
      </c>
      <c r="I386" s="188">
        <f>+H386*G386</f>
        <v>1083809.5414892142</v>
      </c>
      <c r="J386" s="189">
        <f>+I386*1.38</f>
        <v>1495657.1672551155</v>
      </c>
      <c r="K386" s="335">
        <f t="shared" si="132"/>
        <v>0</v>
      </c>
      <c r="L386" s="331"/>
      <c r="M386" s="331"/>
    </row>
    <row r="387" spans="2:13" s="159" customFormat="1" ht="31.5" x14ac:dyDescent="0.25">
      <c r="B387" s="165" t="s">
        <v>544</v>
      </c>
      <c r="C387" s="178"/>
      <c r="D387" s="145" t="str">
        <f>VLOOKUP(B387,'Alcance Cimentaciones'!$B$5:$G$256,3,FALSE)</f>
        <v>INSTALACION DE TUBERIA PVC TIPO TDP  Y/O CORRUGADA TIPO PEAD-HDPE - 200mm</v>
      </c>
      <c r="E387" s="187"/>
      <c r="F387" s="187" t="str">
        <f>VLOOKUP($B387,'Alcance Cimentaciones'!$B$5:$G$256,4,FALSE)</f>
        <v>ML</v>
      </c>
      <c r="G387" s="194">
        <f>VLOOKUP($B387,'Alcance Cimentaciones'!$B$5:$G$256,5,FALSE)/34</f>
        <v>70.332352941176467</v>
      </c>
      <c r="H387" s="188">
        <f>VLOOKUP($B387,'Alcance Cimentaciones'!$B$5:$G$256,6,FALSE)</f>
        <v>79900.999838665448</v>
      </c>
      <c r="I387" s="188">
        <f>+H387*G387</f>
        <v>5619625.3210059023</v>
      </c>
      <c r="J387" s="189">
        <f>+I387*1.38</f>
        <v>7755082.9429881442</v>
      </c>
      <c r="K387" s="335">
        <f t="shared" si="132"/>
        <v>0</v>
      </c>
      <c r="L387" s="331"/>
      <c r="M387" s="331"/>
    </row>
    <row r="388" spans="2:13" s="159" customFormat="1" x14ac:dyDescent="0.25">
      <c r="B388" s="165"/>
      <c r="C388" s="182" t="s">
        <v>976</v>
      </c>
      <c r="D388" s="183" t="s">
        <v>977</v>
      </c>
      <c r="E388" s="184" t="s">
        <v>19</v>
      </c>
      <c r="F388" s="184">
        <v>0</v>
      </c>
      <c r="G388" s="184"/>
      <c r="H388" s="184"/>
      <c r="I388" s="184"/>
      <c r="J388" s="186">
        <f>SUM(J389)</f>
        <v>320494616.71764702</v>
      </c>
      <c r="K388" s="330"/>
      <c r="L388" s="330"/>
      <c r="M388" s="330"/>
    </row>
    <row r="389" spans="2:13" s="159" customFormat="1" x14ac:dyDescent="0.25">
      <c r="B389" s="165" t="s">
        <v>156</v>
      </c>
      <c r="C389" s="182"/>
      <c r="D389" s="145" t="str">
        <f>VLOOKUP(B389,'Alcance Cimentaciones'!$B$5:$G$256,3,FALSE)</f>
        <v>RELLENO CON MATERIAL DE EXCAVACIÓN SELECCIONADO</v>
      </c>
      <c r="E389" s="187"/>
      <c r="F389" s="187" t="str">
        <f>VLOOKUP($B389,'Alcance Cimentaciones'!$B$5:$G$256,4,FALSE)</f>
        <v>m3</v>
      </c>
      <c r="G389" s="194">
        <f>VLOOKUP($B389,'Alcance Cimentaciones'!$B$5:$G$256,5,FALSE)/34</f>
        <v>4530.6764705882351</v>
      </c>
      <c r="H389" s="188">
        <f>VLOOKUP($B389,'Alcance Cimentaciones'!$B$5:$G$256,6,FALSE)</f>
        <v>51260</v>
      </c>
      <c r="I389" s="188">
        <f>+H389*G389</f>
        <v>232242475.88235292</v>
      </c>
      <c r="J389" s="189">
        <f>+I389*1.38</f>
        <v>320494616.71764702</v>
      </c>
      <c r="K389" s="335">
        <f>SUM(N389:BV389)</f>
        <v>0</v>
      </c>
      <c r="L389" s="331"/>
      <c r="M389" s="331"/>
    </row>
    <row r="390" spans="2:13" s="159" customFormat="1" x14ac:dyDescent="0.25">
      <c r="B390" s="165"/>
      <c r="C390" s="182" t="s">
        <v>978</v>
      </c>
      <c r="D390" s="183" t="s">
        <v>979</v>
      </c>
      <c r="E390" s="184" t="s">
        <v>8</v>
      </c>
      <c r="F390" s="184">
        <v>0</v>
      </c>
      <c r="G390" s="184"/>
      <c r="H390" s="184"/>
      <c r="I390" s="184"/>
      <c r="J390" s="186">
        <f>SUM(J391)</f>
        <v>94303618.549411759</v>
      </c>
      <c r="K390" s="330"/>
      <c r="L390" s="330"/>
      <c r="M390" s="330"/>
    </row>
    <row r="391" spans="2:13" s="159" customFormat="1" x14ac:dyDescent="0.25">
      <c r="B391" s="165" t="s">
        <v>278</v>
      </c>
      <c r="C391" s="182"/>
      <c r="D391" s="145" t="str">
        <f>VLOOKUP(B391,'Alcance Cimentaciones'!$B$5:$G$256,3,FALSE)</f>
        <v>CONCRETO CLASE F (140 kg/cm2 Ó 2000 psi)</v>
      </c>
      <c r="E391" s="187"/>
      <c r="F391" s="187" t="str">
        <f>VLOOKUP($B391,'Alcance Cimentaciones'!$B$5:$G$256,4,FALSE)</f>
        <v>m3</v>
      </c>
      <c r="G391" s="194">
        <f>VLOOKUP($B391,'Alcance Cimentaciones'!$B$5:$G$256,5,FALSE)/34</f>
        <v>43.941176470588232</v>
      </c>
      <c r="H391" s="188">
        <f>VLOOKUP($B391,'Alcance Cimentaciones'!$B$5:$G$256,6,FALSE)</f>
        <v>1555169</v>
      </c>
      <c r="I391" s="188">
        <f>+H391*G391</f>
        <v>68335955.470588237</v>
      </c>
      <c r="J391" s="189">
        <f>+I391*1.38</f>
        <v>94303618.549411759</v>
      </c>
      <c r="K391" s="335">
        <f>SUM(N391:BV391)</f>
        <v>0</v>
      </c>
      <c r="L391" s="331"/>
      <c r="M391" s="331"/>
    </row>
    <row r="392" spans="2:13" s="159" customFormat="1" x14ac:dyDescent="0.25">
      <c r="B392" s="165"/>
      <c r="C392" s="182" t="s">
        <v>980</v>
      </c>
      <c r="D392" s="183" t="s">
        <v>981</v>
      </c>
      <c r="E392" s="184" t="s">
        <v>26</v>
      </c>
      <c r="F392" s="184">
        <v>0</v>
      </c>
      <c r="G392" s="184"/>
      <c r="H392" s="184"/>
      <c r="I392" s="184"/>
      <c r="J392" s="186">
        <f>SUM(J393:J394)</f>
        <v>179436034.15411764</v>
      </c>
      <c r="K392" s="330"/>
      <c r="L392" s="330"/>
      <c r="M392" s="330"/>
    </row>
    <row r="393" spans="2:13" x14ac:dyDescent="0.25">
      <c r="B393" s="165" t="s">
        <v>299</v>
      </c>
      <c r="C393" s="190"/>
      <c r="D393" s="145" t="str">
        <f>VLOOKUP(B393,'Alcance Cimentaciones'!$B$5:$G$256,3,FALSE)</f>
        <v>S0FT-SPOT  (EPS) Tipo II (ASM C578)</v>
      </c>
      <c r="E393" s="187"/>
      <c r="F393" s="187" t="str">
        <f>VLOOKUP($B393,'Alcance Cimentaciones'!$B$5:$G$256,4,FALSE)</f>
        <v>m2</v>
      </c>
      <c r="G393" s="194">
        <f>VLOOKUP($B393,'Alcance Cimentaciones'!$B$5:$G$256,5,FALSE)/34</f>
        <v>62.117647058823529</v>
      </c>
      <c r="H393" s="188">
        <f>VLOOKUP($B393,'Alcance Cimentaciones'!$B$5:$G$256,6,FALSE)</f>
        <v>484846</v>
      </c>
      <c r="I393" s="188">
        <f>+H393*G393</f>
        <v>30117492.705882352</v>
      </c>
      <c r="J393" s="189">
        <f>+I393*1.38</f>
        <v>41562139.934117645</v>
      </c>
      <c r="K393" s="335">
        <f t="shared" ref="K393:K394" si="133">SUM(N393:BV393)</f>
        <v>0</v>
      </c>
      <c r="L393" s="331"/>
      <c r="M393" s="331"/>
    </row>
    <row r="394" spans="2:13" ht="126" x14ac:dyDescent="0.25">
      <c r="B394" s="165" t="s">
        <v>314</v>
      </c>
      <c r="C394" s="190"/>
      <c r="D394" s="145" t="str">
        <f>VLOOKUP(B394,'Alcance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394" s="187"/>
      <c r="F394" s="187" t="str">
        <f>VLOOKUP($B394,'Alcance Cimentaciones'!$B$5:$G$256,4,FALSE)</f>
        <v>Und</v>
      </c>
      <c r="G394" s="194">
        <f>VLOOKUP($B394,'Alcance Cimentaciones'!$B$5:$G$256,5,FALSE)/34</f>
        <v>1</v>
      </c>
      <c r="H394" s="188">
        <f>VLOOKUP($B394,'Alcance Cimentaciones'!$B$5:$G$256,6,FALSE)</f>
        <v>99908619</v>
      </c>
      <c r="I394" s="188">
        <f>+H394*G394</f>
        <v>99908619</v>
      </c>
      <c r="J394" s="189">
        <f>+I394*1.38</f>
        <v>137873894.22</v>
      </c>
      <c r="K394" s="335">
        <f t="shared" si="133"/>
        <v>0</v>
      </c>
      <c r="L394" s="331"/>
      <c r="M394" s="331"/>
    </row>
    <row r="395" spans="2:13" s="159" customFormat="1" x14ac:dyDescent="0.25">
      <c r="B395" s="165"/>
      <c r="C395" s="182" t="s">
        <v>982</v>
      </c>
      <c r="D395" s="183" t="s">
        <v>983</v>
      </c>
      <c r="E395" s="184" t="s">
        <v>730</v>
      </c>
      <c r="F395" s="184">
        <v>0</v>
      </c>
      <c r="G395" s="184"/>
      <c r="H395" s="184"/>
      <c r="I395" s="184"/>
      <c r="J395" s="186">
        <f>SUM(J396)</f>
        <v>1212623361.2117648</v>
      </c>
      <c r="K395" s="330"/>
      <c r="L395" s="330"/>
      <c r="M395" s="330"/>
    </row>
    <row r="396" spans="2:13" s="159" customFormat="1" x14ac:dyDescent="0.25">
      <c r="B396" s="165" t="s">
        <v>306</v>
      </c>
      <c r="C396" s="182"/>
      <c r="D396" s="145" t="str">
        <f>VLOOKUP(B396,'Alcance Cimentaciones'!$B$5:$G$256,3,FALSE)</f>
        <v>ACERO FY:  60000 psi (4.200 kg/cm2)</v>
      </c>
      <c r="E396" s="187"/>
      <c r="F396" s="187" t="str">
        <f>VLOOKUP($B396,'Alcance Cimentaciones'!$B$5:$G$256,4,FALSE)</f>
        <v>kg</v>
      </c>
      <c r="G396" s="194">
        <f>VLOOKUP($B396,'Alcance Cimentaciones'!$B$5:$G$256,5,FALSE)/34</f>
        <v>68756.852941176476</v>
      </c>
      <c r="H396" s="188">
        <f>VLOOKUP($B396,'Alcance Cimentaciones'!$B$5:$G$256,6,FALSE)</f>
        <v>12780</v>
      </c>
      <c r="I396" s="188">
        <f>+H396*G396</f>
        <v>878712580.58823538</v>
      </c>
      <c r="J396" s="189">
        <f>+I396*1.38</f>
        <v>1212623361.2117648</v>
      </c>
      <c r="K396" s="335">
        <f>SUM(N396:BV396)</f>
        <v>0</v>
      </c>
      <c r="L396" s="331"/>
      <c r="M396" s="331"/>
    </row>
    <row r="397" spans="2:13" s="159" customFormat="1" x14ac:dyDescent="0.25">
      <c r="B397" s="165"/>
      <c r="C397" s="182" t="s">
        <v>984</v>
      </c>
      <c r="D397" s="183" t="s">
        <v>985</v>
      </c>
      <c r="E397" s="184" t="s">
        <v>6</v>
      </c>
      <c r="F397" s="184">
        <v>0</v>
      </c>
      <c r="G397" s="184"/>
      <c r="H397" s="184"/>
      <c r="I397" s="184"/>
      <c r="J397" s="185"/>
      <c r="K397" s="329"/>
      <c r="L397" s="329"/>
      <c r="M397" s="329"/>
    </row>
    <row r="398" spans="2:13" s="159" customFormat="1" ht="31.5" x14ac:dyDescent="0.25">
      <c r="B398" s="165"/>
      <c r="C398" s="195" t="s">
        <v>986</v>
      </c>
      <c r="D398" s="148" t="s">
        <v>987</v>
      </c>
      <c r="E398" s="196" t="s">
        <v>3</v>
      </c>
      <c r="F398" s="196">
        <v>0</v>
      </c>
      <c r="G398" s="196"/>
      <c r="H398" s="196"/>
      <c r="I398" s="196"/>
      <c r="J398" s="197"/>
      <c r="K398" s="333"/>
      <c r="L398" s="333"/>
      <c r="M398" s="333"/>
    </row>
    <row r="399" spans="2:13" s="159" customFormat="1" x14ac:dyDescent="0.25">
      <c r="B399" s="165"/>
      <c r="C399" s="182" t="s">
        <v>988</v>
      </c>
      <c r="D399" s="183" t="s">
        <v>989</v>
      </c>
      <c r="E399" s="184" t="s">
        <v>8</v>
      </c>
      <c r="F399" s="184">
        <v>0</v>
      </c>
      <c r="G399" s="184"/>
      <c r="H399" s="184"/>
      <c r="I399" s="184"/>
      <c r="J399" s="186">
        <f>SUM(J400:J401)</f>
        <v>1230815225.9452939</v>
      </c>
      <c r="K399" s="330"/>
      <c r="L399" s="330"/>
      <c r="M399" s="330"/>
    </row>
    <row r="400" spans="2:13" x14ac:dyDescent="0.25">
      <c r="B400" s="165" t="s">
        <v>267</v>
      </c>
      <c r="C400" s="190"/>
      <c r="D400" s="145" t="str">
        <f>VLOOKUP(B400,'Alcance Cimentaciones'!$B$5:$G$256,3,FALSE)</f>
        <v>CONCRETO ESTRUCTURAL  35 MPa(350 kg/cm2 Ó 5000 psi)</v>
      </c>
      <c r="E400" s="187"/>
      <c r="F400" s="187" t="str">
        <f>VLOOKUP($B400,'Alcance Cimentaciones'!$B$5:$G$256,4,FALSE)</f>
        <v>m3</v>
      </c>
      <c r="G400" s="194">
        <f>VLOOKUP($B400,'Alcance Cimentaciones'!$B$5:$G$256,5,FALSE)/34</f>
        <v>429.02941176470586</v>
      </c>
      <c r="H400" s="188">
        <f>VLOOKUP($B400,'Alcance Cimentaciones'!$B$5:$G$256,6,FALSE)</f>
        <v>1926653</v>
      </c>
      <c r="I400" s="188">
        <f>+H400*G400</f>
        <v>826590803.26470578</v>
      </c>
      <c r="J400" s="189">
        <f>+I400*1.38</f>
        <v>1140695308.5052938</v>
      </c>
      <c r="K400" s="335">
        <f t="shared" ref="K400:K401" si="134">SUM(N400:BV400)</f>
        <v>0</v>
      </c>
      <c r="L400" s="331"/>
      <c r="M400" s="331"/>
    </row>
    <row r="401" spans="2:13" x14ac:dyDescent="0.25">
      <c r="B401" s="165" t="s">
        <v>270</v>
      </c>
      <c r="C401" s="190"/>
      <c r="D401" s="145" t="str">
        <f>VLOOKUP(B401,'Alcance Cimentaciones'!$B$5:$G$256,3,FALSE)</f>
        <v>CONCRETO ESTRUCTURAL  45 MPa(457 kg/cm2 Ó 6500psi)</v>
      </c>
      <c r="E401" s="187"/>
      <c r="F401" s="187" t="str">
        <f>VLOOKUP($B401,'Alcance Cimentaciones'!$B$5:$G$256,4,FALSE)</f>
        <v>m3</v>
      </c>
      <c r="G401" s="194">
        <f>VLOOKUP($B401,'Alcance Cimentaciones'!$B$5:$G$256,5,FALSE)/34</f>
        <v>32</v>
      </c>
      <c r="H401" s="188">
        <f>VLOOKUP($B401,'Alcance Cimentaciones'!$B$5:$G$256,6,FALSE)</f>
        <v>2040759</v>
      </c>
      <c r="I401" s="188">
        <f>+H401*G401</f>
        <v>65304288</v>
      </c>
      <c r="J401" s="189">
        <f>+I401*1.38</f>
        <v>90119917.439999998</v>
      </c>
      <c r="K401" s="335">
        <f t="shared" si="134"/>
        <v>0</v>
      </c>
      <c r="L401" s="331"/>
      <c r="M401" s="331"/>
    </row>
    <row r="402" spans="2:13" s="159" customFormat="1" x14ac:dyDescent="0.25">
      <c r="B402" s="165"/>
      <c r="C402" s="182" t="s">
        <v>990</v>
      </c>
      <c r="D402" s="183" t="s">
        <v>991</v>
      </c>
      <c r="E402" s="184" t="s">
        <v>26</v>
      </c>
      <c r="F402" s="184">
        <v>0</v>
      </c>
      <c r="G402" s="184"/>
      <c r="H402" s="184"/>
      <c r="I402" s="184"/>
      <c r="J402" s="185"/>
      <c r="K402" s="329"/>
      <c r="L402" s="329"/>
      <c r="M402" s="329"/>
    </row>
    <row r="403" spans="2:13" s="159" customFormat="1" ht="31.5" x14ac:dyDescent="0.25">
      <c r="B403" s="165"/>
      <c r="C403" s="182" t="s">
        <v>992</v>
      </c>
      <c r="D403" s="183" t="s">
        <v>2055</v>
      </c>
      <c r="E403" s="184" t="s">
        <v>19</v>
      </c>
      <c r="F403" s="184">
        <v>0</v>
      </c>
      <c r="G403" s="184"/>
      <c r="H403" s="184"/>
      <c r="I403" s="184"/>
      <c r="J403" s="186">
        <f>SUM(J404:J412)</f>
        <v>52736347.43270281</v>
      </c>
      <c r="K403" s="330"/>
      <c r="L403" s="330"/>
      <c r="M403" s="330"/>
    </row>
    <row r="404" spans="2:13" s="159" customFormat="1" ht="31.5" x14ac:dyDescent="0.25">
      <c r="B404" s="165" t="s">
        <v>532</v>
      </c>
      <c r="C404" s="182"/>
      <c r="D404" s="145" t="str">
        <f>VLOOKUP(B404,'Alcance Cimentaciones'!$B$5:$G$256,3,FALSE)</f>
        <v>ARQUETA EN HORMIGON PARA MEDIA TENSION - EMPALMES (500 MT)</v>
      </c>
      <c r="E404" s="187"/>
      <c r="F404" s="187" t="str">
        <f>VLOOKUP($B404,'Alcance Cimentaciones'!$B$5:$G$256,4,FALSE)</f>
        <v>Und</v>
      </c>
      <c r="G404" s="187">
        <f>VLOOKUP($B404,'Alcance Cimentaciones'!$B$5:$G$256,5,FALSE)/41</f>
        <v>1</v>
      </c>
      <c r="H404" s="188">
        <f>VLOOKUP($B404,'Alcance Cimentaciones'!$B$5:$G$256,6,FALSE)</f>
        <v>12275310.999985719</v>
      </c>
      <c r="I404" s="188">
        <f t="shared" ref="I404:I412" si="135">+H404*G404</f>
        <v>12275310.999985719</v>
      </c>
      <c r="J404" s="189">
        <f t="shared" ref="J404:J412" si="136">+I404*1.38</f>
        <v>16939929.179980289</v>
      </c>
      <c r="K404" s="335">
        <f t="shared" ref="K404:K412" si="137">SUM(N404:BV404)</f>
        <v>0</v>
      </c>
      <c r="L404" s="331"/>
      <c r="M404" s="331"/>
    </row>
    <row r="405" spans="2:13" s="159" customFormat="1" x14ac:dyDescent="0.25">
      <c r="B405" s="165" t="s">
        <v>535</v>
      </c>
      <c r="C405" s="182"/>
      <c r="D405" s="145" t="str">
        <f>VLOOKUP(B405,'Alcance Cimentaciones'!$B$5:$G$256,3,FALSE)</f>
        <v>ARQUETA EN POLIPROPILENO</v>
      </c>
      <c r="E405" s="187"/>
      <c r="F405" s="187" t="str">
        <f>VLOOKUP($B405,'Alcance Cimentaciones'!$B$5:$G$256,4,FALSE)</f>
        <v>Und</v>
      </c>
      <c r="G405" s="187">
        <f>VLOOKUP($B405,'Alcance Cimentaciones'!$B$5:$G$256,5,FALSE)/41</f>
        <v>1</v>
      </c>
      <c r="H405" s="188">
        <f>VLOOKUP($B405,'Alcance Cimentaciones'!$B$5:$G$256,6,FALSE)</f>
        <v>6068599.9996856553</v>
      </c>
      <c r="I405" s="188">
        <f t="shared" si="135"/>
        <v>6068599.9996856553</v>
      </c>
      <c r="J405" s="189">
        <f t="shared" si="136"/>
        <v>8374667.9995662039</v>
      </c>
      <c r="K405" s="335">
        <f t="shared" si="137"/>
        <v>0</v>
      </c>
      <c r="L405" s="331"/>
      <c r="M405" s="331"/>
    </row>
    <row r="406" spans="2:13" s="159" customFormat="1" x14ac:dyDescent="0.25">
      <c r="B406" s="165" t="s">
        <v>562</v>
      </c>
      <c r="C406" s="182"/>
      <c r="D406" s="145" t="str">
        <f>VLOOKUP(B406,'Alcance Cimentaciones'!$B$5:$G$256,3,FALSE)</f>
        <v>SUMINISTRO E INSTALACIÓN DE PLATINA</v>
      </c>
      <c r="E406" s="187"/>
      <c r="F406" s="187" t="str">
        <f>VLOOKUP($B406,'Alcance Cimentaciones'!$B$5:$G$256,4,FALSE)</f>
        <v>Und</v>
      </c>
      <c r="G406" s="187">
        <f>VLOOKUP($B406,'Alcance Cimentaciones'!$B$5:$G$256,5,FALSE)/41</f>
        <v>1</v>
      </c>
      <c r="H406" s="188">
        <f>VLOOKUP($B406,'Alcance Cimentaciones'!$B$5:$G$256,6,FALSE)</f>
        <v>361570</v>
      </c>
      <c r="I406" s="188">
        <f t="shared" si="135"/>
        <v>361570</v>
      </c>
      <c r="J406" s="189">
        <f t="shared" si="136"/>
        <v>498966.6</v>
      </c>
      <c r="K406" s="335">
        <f t="shared" si="137"/>
        <v>0</v>
      </c>
      <c r="L406" s="331"/>
      <c r="M406" s="331"/>
    </row>
    <row r="407" spans="2:13" s="159" customFormat="1" x14ac:dyDescent="0.25">
      <c r="B407" s="165" t="s">
        <v>565</v>
      </c>
      <c r="C407" s="182"/>
      <c r="D407" s="145" t="str">
        <f>VLOOKUP(B407,'Alcance Cimentaciones'!$B$5:$G$256,3,FALSE)</f>
        <v>SUMINISTRO E INSTALACIÓN DE VARILLA</v>
      </c>
      <c r="E407" s="187"/>
      <c r="F407" s="187" t="str">
        <f>VLOOKUP($B407,'Alcance Cimentaciones'!$B$5:$G$256,4,FALSE)</f>
        <v>Und</v>
      </c>
      <c r="G407" s="187">
        <f>VLOOKUP($B407,'Alcance Cimentaciones'!$B$5:$G$256,5,FALSE)/41</f>
        <v>1</v>
      </c>
      <c r="H407" s="188">
        <f>VLOOKUP($B407,'Alcance Cimentaciones'!$B$5:$G$256,6,FALSE)</f>
        <v>398933</v>
      </c>
      <c r="I407" s="188">
        <f t="shared" si="135"/>
        <v>398933</v>
      </c>
      <c r="J407" s="189">
        <f t="shared" si="136"/>
        <v>550527.53999999992</v>
      </c>
      <c r="K407" s="335">
        <f t="shared" si="137"/>
        <v>0</v>
      </c>
      <c r="L407" s="331"/>
      <c r="M407" s="331"/>
    </row>
    <row r="408" spans="2:13" s="159" customFormat="1" ht="31.5" x14ac:dyDescent="0.25">
      <c r="B408" s="165" t="s">
        <v>569</v>
      </c>
      <c r="C408" s="182"/>
      <c r="D408" s="145" t="str">
        <f>VLOOKUP(B408,'Alcance Cimentaciones'!$B$5:$G$256,3,FALSE)</f>
        <v>SUMINISTRO E INSTALACIÓN DE ARQUETA PARA INSPECCIÓN DE PICAS EN PUESTA A TIERRA SIN FONDO</v>
      </c>
      <c r="E408" s="187"/>
      <c r="F408" s="187" t="str">
        <f>VLOOKUP($B408,'Alcance Cimentaciones'!$B$5:$G$256,4,FALSE)</f>
        <v>Und</v>
      </c>
      <c r="G408" s="187">
        <f>VLOOKUP($B408,'Alcance Cimentaciones'!$B$5:$G$256,5,FALSE)/42</f>
        <v>1</v>
      </c>
      <c r="H408" s="188">
        <f>VLOOKUP($B408,'Alcance Cimentaciones'!$B$5:$G$256,6,FALSE)</f>
        <v>14275700</v>
      </c>
      <c r="I408" s="188">
        <f t="shared" si="135"/>
        <v>14275700</v>
      </c>
      <c r="J408" s="189">
        <f t="shared" si="136"/>
        <v>19700466</v>
      </c>
      <c r="K408" s="335">
        <f t="shared" si="137"/>
        <v>0</v>
      </c>
      <c r="L408" s="331"/>
      <c r="M408" s="331"/>
    </row>
    <row r="409" spans="2:13" s="159" customFormat="1" x14ac:dyDescent="0.25">
      <c r="B409" s="165" t="s">
        <v>571</v>
      </c>
      <c r="C409" s="182"/>
      <c r="D409" s="145" t="str">
        <f>VLOOKUP(B409,'Alcance Cimentaciones'!$B$5:$G$256,3,FALSE)</f>
        <v>SUMINISTRO E INSTALACIÓN DE SOLDADURA EXOTERMICA</v>
      </c>
      <c r="E409" s="187"/>
      <c r="F409" s="187" t="str">
        <f>VLOOKUP($B409,'Alcance Cimentaciones'!$B$5:$G$256,4,FALSE)</f>
        <v>Und</v>
      </c>
      <c r="G409" s="194">
        <f>VLOOKUP($B409,'Alcance Cimentaciones'!$B$5:$G$256,5,FALSE)/41</f>
        <v>2.8000000000000003</v>
      </c>
      <c r="H409" s="188">
        <f>VLOOKUP($B409,'Alcance Cimentaciones'!$B$5:$G$256,6,FALSE)</f>
        <v>185231</v>
      </c>
      <c r="I409" s="188">
        <f t="shared" si="135"/>
        <v>518646.80000000005</v>
      </c>
      <c r="J409" s="189">
        <f t="shared" si="136"/>
        <v>715732.58400000003</v>
      </c>
      <c r="K409" s="335">
        <f t="shared" si="137"/>
        <v>0</v>
      </c>
      <c r="L409" s="331"/>
      <c r="M409" s="331"/>
    </row>
    <row r="410" spans="2:13" s="159" customFormat="1" ht="31.5" x14ac:dyDescent="0.25">
      <c r="B410" s="165" t="s">
        <v>575</v>
      </c>
      <c r="C410" s="182"/>
      <c r="D410" s="145" t="str">
        <f>VLOOKUP(B410,'Alcance Cimentaciones'!$B$5:$G$256,3,FALSE)</f>
        <v>SUMINISTRO E INSTALACIÓN DE GRAPA DE ALEACIÓN RICA EN COBRE (LATÓN) MODELO KZ</v>
      </c>
      <c r="E410" s="187"/>
      <c r="F410" s="187" t="str">
        <f>VLOOKUP($B410,'Alcance Cimentaciones'!$B$5:$G$256,4,FALSE)</f>
        <v>Und</v>
      </c>
      <c r="G410" s="187">
        <f>VLOOKUP($B410,'Alcance Cimentaciones'!$B$5:$G$256,5,FALSE)/42</f>
        <v>1</v>
      </c>
      <c r="H410" s="188">
        <f>VLOOKUP($B410,'Alcance Cimentaciones'!$B$5:$G$256,6,FALSE)</f>
        <v>292083</v>
      </c>
      <c r="I410" s="188">
        <f t="shared" si="135"/>
        <v>292083</v>
      </c>
      <c r="J410" s="189">
        <f t="shared" si="136"/>
        <v>403074.54</v>
      </c>
      <c r="K410" s="335">
        <f t="shared" si="137"/>
        <v>0</v>
      </c>
      <c r="L410" s="331"/>
      <c r="M410" s="331"/>
    </row>
    <row r="411" spans="2:13" s="159" customFormat="1" ht="31.5" x14ac:dyDescent="0.25">
      <c r="B411" s="165" t="s">
        <v>573</v>
      </c>
      <c r="C411" s="182"/>
      <c r="D411" s="145" t="str">
        <f>VLOOKUP(B411,'Alcance Cimentaciones'!$B$5:$G$256,3,FALSE)</f>
        <v>SUMINISTRO E INSTALACIÓN DE GRAPA DE ALEACIÓN RICA EN COBRE (LATÓN) MODELO KPD</v>
      </c>
      <c r="E411" s="187"/>
      <c r="F411" s="187" t="str">
        <f>VLOOKUP($B411,'Alcance Cimentaciones'!$B$5:$G$256,4,FALSE)</f>
        <v>Und</v>
      </c>
      <c r="G411" s="194">
        <f>VLOOKUP($B411,'Alcance Cimentaciones'!$B$5:$G$256,5,FALSE)/33</f>
        <v>0.99393939393939412</v>
      </c>
      <c r="H411" s="188">
        <f>VLOOKUP($B411,'Alcance Cimentaciones'!$B$5:$G$256,6,FALSE)</f>
        <v>292083</v>
      </c>
      <c r="I411" s="188">
        <f t="shared" si="135"/>
        <v>290312.80000000005</v>
      </c>
      <c r="J411" s="189">
        <f t="shared" si="136"/>
        <v>400631.66400000005</v>
      </c>
      <c r="K411" s="335">
        <f t="shared" si="137"/>
        <v>0</v>
      </c>
      <c r="L411" s="331"/>
      <c r="M411" s="331"/>
    </row>
    <row r="412" spans="2:13" s="159" customFormat="1" ht="31.5" x14ac:dyDescent="0.25">
      <c r="B412" s="165" t="s">
        <v>557</v>
      </c>
      <c r="C412" s="182"/>
      <c r="D412" s="145" t="str">
        <f>VLOOKUP(B412,'Alcance Cimentaciones'!$B$5:$G$256,3,FALSE)</f>
        <v xml:space="preserve">INSTALACIÓN DE CABLE DE COBRE TRENZADO DESNUDO DE 50 mm2 </v>
      </c>
      <c r="E412" s="187"/>
      <c r="F412" s="187" t="str">
        <f>VLOOKUP($B412,'Alcance Cimentaciones'!$B$5:$G$256,4,FALSE)</f>
        <v>ML</v>
      </c>
      <c r="G412" s="194">
        <f>VLOOKUP($B412,'Alcance Cimentaciones'!$B$5:$G$256,5,FALSE)/41</f>
        <v>113.1390243902439</v>
      </c>
      <c r="H412" s="188">
        <f>VLOOKUP($B412,'Alcance Cimentaciones'!$B$5:$G$256,6,FALSE)</f>
        <v>33000.000989065411</v>
      </c>
      <c r="I412" s="188">
        <f t="shared" si="135"/>
        <v>3733587.9167799447</v>
      </c>
      <c r="J412" s="189">
        <f t="shared" si="136"/>
        <v>5152351.3251563236</v>
      </c>
      <c r="K412" s="335">
        <f t="shared" si="137"/>
        <v>0</v>
      </c>
      <c r="L412" s="331"/>
      <c r="M412" s="331"/>
    </row>
    <row r="413" spans="2:13" s="159" customFormat="1" ht="31.5" x14ac:dyDescent="0.25">
      <c r="B413" s="165"/>
      <c r="C413" s="182" t="s">
        <v>993</v>
      </c>
      <c r="D413" s="183" t="s">
        <v>994</v>
      </c>
      <c r="E413" s="184" t="s">
        <v>19</v>
      </c>
      <c r="F413" s="184">
        <v>0</v>
      </c>
      <c r="G413" s="184"/>
      <c r="H413" s="184"/>
      <c r="I413" s="184"/>
      <c r="J413" s="186">
        <f>SUM(J414)</f>
        <v>46410609.014634147</v>
      </c>
      <c r="K413" s="330"/>
      <c r="L413" s="330"/>
      <c r="M413" s="330"/>
    </row>
    <row r="414" spans="2:13" ht="31.5" x14ac:dyDescent="0.25">
      <c r="B414" s="165" t="s">
        <v>280</v>
      </c>
      <c r="C414" s="190"/>
      <c r="D414" s="145" t="str">
        <f>VLOOKUP(B414,'Alcance Cimentaciones'!$B$5:$G$256,3,FALSE)</f>
        <v>GROUT Y  MORTERO AUTOCOMPACTANTE DE ALTA RESISTENCIA C80/95 (EN206-1)</v>
      </c>
      <c r="E414" s="187"/>
      <c r="F414" s="187" t="str">
        <f>VLOOKUP($B414,'Alcance Cimentaciones'!$B$5:$G$256,4,FALSE)</f>
        <v>lt</v>
      </c>
      <c r="G414" s="194">
        <f>VLOOKUP($B414,'Alcance Cimentaciones'!$B$5:$G$256,5,FALSE)/41</f>
        <v>530.73170731707319</v>
      </c>
      <c r="H414" s="188">
        <f>VLOOKUP($B414,'Alcance Cimentaciones'!$B$5:$G$256,6,FALSE)</f>
        <v>63367</v>
      </c>
      <c r="I414" s="188">
        <f>+H414*G414</f>
        <v>33630876.097560979</v>
      </c>
      <c r="J414" s="189">
        <f>+I414*1.38</f>
        <v>46410609.014634147</v>
      </c>
      <c r="K414" s="335">
        <f>SUM(N414:BV414)</f>
        <v>0</v>
      </c>
      <c r="L414" s="331"/>
      <c r="M414" s="331"/>
    </row>
    <row r="415" spans="2:13" s="159" customFormat="1" ht="31.5" x14ac:dyDescent="0.25">
      <c r="B415" s="165"/>
      <c r="C415" s="182" t="s">
        <v>995</v>
      </c>
      <c r="D415" s="183" t="s">
        <v>996</v>
      </c>
      <c r="E415" s="184" t="s">
        <v>9</v>
      </c>
      <c r="F415" s="184">
        <v>0</v>
      </c>
      <c r="G415" s="184"/>
      <c r="H415" s="184"/>
      <c r="I415" s="184"/>
      <c r="J415" s="186">
        <f>SUM(J416:J418)</f>
        <v>1587346329.5488234</v>
      </c>
      <c r="K415" s="330"/>
      <c r="L415" s="330"/>
      <c r="M415" s="330"/>
    </row>
    <row r="416" spans="2:13" ht="63" x14ac:dyDescent="0.25">
      <c r="B416" s="165" t="s">
        <v>159</v>
      </c>
      <c r="C416" s="190"/>
      <c r="D416" s="145" t="str">
        <f>VLOOKUP(B416,'Alcance Cimentaciones'!$B$5:$G$256,3,FALSE)</f>
        <v>MATERIAL SELECIONADA PARA  FORMACIÓN Y COMPACTACIÓN DE TERRAPLENES Y RELLENO ESTRUCTURAL  (INCLUYE TRANSPORTE DESDE LAS CANTERAS LICENCIADAS HASTA EL SITIO DE INSTALACIÓN)</v>
      </c>
      <c r="E416" s="187"/>
      <c r="F416" s="187" t="str">
        <f>VLOOKUP($B416,'Alcance Cimentaciones'!$B$5:$G$256,4,FALSE)</f>
        <v>m3</v>
      </c>
      <c r="G416" s="194">
        <f>VLOOKUP($B416,'Alcance Cimentaciones'!$B$5:$G$256,5,FALSE)/34</f>
        <v>5388.7058823529414</v>
      </c>
      <c r="H416" s="188">
        <f>VLOOKUP($B416,'Alcance Cimentaciones'!$B$5:$G$256,6,FALSE)</f>
        <v>174890</v>
      </c>
      <c r="I416" s="188">
        <f>+H416*G416</f>
        <v>942430771.7647059</v>
      </c>
      <c r="J416" s="189">
        <f>+I416*1.38</f>
        <v>1300554465.0352941</v>
      </c>
      <c r="K416" s="335">
        <f t="shared" ref="K416:K418" si="138">SUM(N416:BV416)</f>
        <v>0</v>
      </c>
      <c r="L416" s="331"/>
      <c r="M416" s="331"/>
    </row>
    <row r="417" spans="2:20" ht="47.25" x14ac:dyDescent="0.25">
      <c r="B417" s="165" t="s">
        <v>180</v>
      </c>
      <c r="C417" s="190"/>
      <c r="D417" s="145" t="str">
        <f>VLOOKUP(B417,'Alcance Cimentaciones'!$B$5:$G$256,3,FALSE)</f>
        <v>PREPARACIÓN DE SUBRASANTE COMPACTACIÓN Y VALORACIÓN DE LA CAPA DE SUBRASANTE DE LOS VIALES. INCLUYENDO LAS PRUEBAS SEGÚN LO PRESCRITO.</v>
      </c>
      <c r="E417" s="187"/>
      <c r="F417" s="187" t="str">
        <f>VLOOKUP($B417,'Alcance Cimentaciones'!$B$5:$G$256,4,FALSE)</f>
        <v>m2</v>
      </c>
      <c r="G417" s="194">
        <f>VLOOKUP($B417,'Alcance Cimentaciones'!$B$5:$G$256,5,FALSE)/34</f>
        <v>631.61764705882354</v>
      </c>
      <c r="H417" s="188">
        <f>VLOOKUP($B417,'Alcance Cimentaciones'!$B$5:$G$256,6,FALSE)</f>
        <v>11537</v>
      </c>
      <c r="I417" s="188">
        <f>+H417*G417</f>
        <v>7286972.7941176472</v>
      </c>
      <c r="J417" s="189">
        <f>+I417*1.38</f>
        <v>10056022.455882352</v>
      </c>
      <c r="K417" s="335">
        <f t="shared" si="138"/>
        <v>0</v>
      </c>
      <c r="L417" s="331"/>
      <c r="M417" s="331"/>
    </row>
    <row r="418" spans="2:20" ht="31.5" x14ac:dyDescent="0.25">
      <c r="B418" s="165" t="s">
        <v>192</v>
      </c>
      <c r="C418" s="190"/>
      <c r="D418" s="145" t="str">
        <f>VLOOKUP(B418,'Alcance Cimentaciones'!$B$5:$G$256,3,FALSE)</f>
        <v>SUBBASE GRANULAR  (INCLUYE TRANSPORTE DESDE LAS CANTERAS LICENCIADAS HASTA EL SITIO DE INSTALACIÓN)</v>
      </c>
      <c r="E418" s="187"/>
      <c r="F418" s="187" t="str">
        <f>VLOOKUP($B418,'Alcance Cimentaciones'!$B$5:$G$256,4,FALSE)</f>
        <v>m3</v>
      </c>
      <c r="G418" s="194">
        <f>VLOOKUP($B418,'Alcance Cimentaciones'!$B$5:$G$256,5,FALSE)/34</f>
        <v>880.85294117647061</v>
      </c>
      <c r="H418" s="188">
        <f>VLOOKUP($B418,'Alcance Cimentaciones'!$B$5:$G$256,6,FALSE)</f>
        <v>227658</v>
      </c>
      <c r="I418" s="188">
        <f>+H418*G418</f>
        <v>200533218.88235295</v>
      </c>
      <c r="J418" s="189">
        <f>+I418*1.38</f>
        <v>276735842.05764705</v>
      </c>
      <c r="K418" s="335">
        <f t="shared" si="138"/>
        <v>0</v>
      </c>
      <c r="L418" s="331"/>
      <c r="M418" s="331"/>
    </row>
    <row r="419" spans="2:20" s="159" customFormat="1" ht="31.5" x14ac:dyDescent="0.25">
      <c r="B419" s="165"/>
      <c r="C419" s="178" t="s">
        <v>997</v>
      </c>
      <c r="D419" s="179" t="s">
        <v>998</v>
      </c>
      <c r="E419" s="180" t="s">
        <v>9</v>
      </c>
      <c r="F419" s="180">
        <v>0</v>
      </c>
      <c r="G419" s="180"/>
      <c r="H419" s="180"/>
      <c r="I419" s="180"/>
      <c r="J419" s="186">
        <f>SUM(J420:J423)</f>
        <v>179532477.23999998</v>
      </c>
      <c r="K419" s="330"/>
      <c r="L419" s="330"/>
      <c r="M419" s="330"/>
    </row>
    <row r="420" spans="2:20" ht="94.5" x14ac:dyDescent="0.25">
      <c r="B420" s="165" t="s">
        <v>261</v>
      </c>
      <c r="C420" s="198"/>
      <c r="D420" s="145" t="str">
        <f>VLOOKUP(B420,'Alcance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420" s="187"/>
      <c r="F420" s="187" t="str">
        <f>VLOOKUP($B420,'Alcance Cimentaciones'!$B$5:$G$256,4,FALSE)</f>
        <v>m3</v>
      </c>
      <c r="G420" s="194">
        <f>VLOOKUP($B420,'Alcance Cimentaciones'!$B$5:$G$256,5,FALSE)/34</f>
        <v>42.352941176470587</v>
      </c>
      <c r="H420" s="188">
        <f>VLOOKUP($B420,'Alcance Cimentaciones'!$B$5:$G$256,6,FALSE)</f>
        <v>276393</v>
      </c>
      <c r="I420" s="188">
        <f>+H420*G420</f>
        <v>11706056.470588235</v>
      </c>
      <c r="J420" s="189">
        <f>+I420*1.38</f>
        <v>16154357.929411763</v>
      </c>
      <c r="K420" s="335">
        <f t="shared" ref="K420:K423" si="139">SUM(N420:BV420)</f>
        <v>0</v>
      </c>
      <c r="L420" s="331"/>
      <c r="M420" s="331"/>
    </row>
    <row r="421" spans="2:20" ht="94.5" x14ac:dyDescent="0.25">
      <c r="B421" s="165" t="s">
        <v>264</v>
      </c>
      <c r="C421" s="198"/>
      <c r="D421" s="145" t="str">
        <f>VLOOKUP(B421,'Alcance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421" s="187"/>
      <c r="F421" s="187" t="str">
        <f>VLOOKUP($B421,'Alcance Cimentaciones'!$B$5:$G$256,4,FALSE)</f>
        <v>m3</v>
      </c>
      <c r="G421" s="194">
        <f>VLOOKUP($B421,'Alcance Cimentaciones'!$B$5:$G$256,5,FALSE)/34</f>
        <v>25.529411764705884</v>
      </c>
      <c r="H421" s="188">
        <f>VLOOKUP($B421,'Alcance Cimentaciones'!$B$5:$G$256,6,FALSE)</f>
        <v>286818</v>
      </c>
      <c r="I421" s="188">
        <f>+H421*G421</f>
        <v>7322294.823529412</v>
      </c>
      <c r="J421" s="189">
        <f>+I421*1.38</f>
        <v>10104766.856470589</v>
      </c>
      <c r="K421" s="335">
        <f t="shared" si="139"/>
        <v>0</v>
      </c>
      <c r="L421" s="331"/>
      <c r="M421" s="331"/>
    </row>
    <row r="422" spans="2:20" ht="31.5" x14ac:dyDescent="0.25">
      <c r="B422" s="165" t="s">
        <v>195</v>
      </c>
      <c r="C422" s="198"/>
      <c r="D422" s="145" t="str">
        <f>VLOOKUP(B422,'Alcance Cimentaciones'!$B$5:$G$256,3,FALSE)</f>
        <v>BASE GRANULAR   (INCLUYE TRANSPORTE DESDE LAS CANTERAS LICENCIADAS HASTA EL SITIO DE INSTALACIÓN)</v>
      </c>
      <c r="E422" s="187"/>
      <c r="F422" s="187" t="str">
        <f>VLOOKUP($B422,'Alcance Cimentaciones'!$B$5:$G$256,4,FALSE)</f>
        <v>m3</v>
      </c>
      <c r="G422" s="194">
        <f>VLOOKUP($B422,'Alcance Cimentaciones'!$B$5:$G$256,5,FALSE)/34</f>
        <v>237.64705882352942</v>
      </c>
      <c r="H422" s="188">
        <f>VLOOKUP($B422,'Alcance Cimentaciones'!$B$5:$G$256,6,FALSE)</f>
        <v>265112</v>
      </c>
      <c r="I422" s="188">
        <f>+H422*G422</f>
        <v>63003087.058823533</v>
      </c>
      <c r="J422" s="189">
        <f>+I422*1.38</f>
        <v>86944260.141176462</v>
      </c>
      <c r="K422" s="335">
        <f t="shared" si="139"/>
        <v>0</v>
      </c>
      <c r="L422" s="331"/>
      <c r="M422" s="331"/>
    </row>
    <row r="423" spans="2:20" x14ac:dyDescent="0.25">
      <c r="B423" s="165" t="s">
        <v>254</v>
      </c>
      <c r="C423" s="198"/>
      <c r="D423" s="145" t="str">
        <f>VLOOKUP(B423,'Alcance Cimentaciones'!$B$5:$G$256,3,FALSE)</f>
        <v>SUMINISTRO E INSTALACIÓN DE GEOTEXTILES</v>
      </c>
      <c r="E423" s="187"/>
      <c r="F423" s="187" t="str">
        <f>VLOOKUP($B423,'Alcance Cimentaciones'!$B$5:$G$256,4,FALSE)</f>
        <v>m2</v>
      </c>
      <c r="G423" s="194">
        <f>VLOOKUP($B423,'Alcance Cimentaciones'!$B$5:$G$256,5,FALSE)/34</f>
        <v>887.17647058823525</v>
      </c>
      <c r="H423" s="188">
        <f>VLOOKUP($B423,'Alcance Cimentaciones'!$B$5:$G$256,6,FALSE)</f>
        <v>54177</v>
      </c>
      <c r="I423" s="188">
        <f>+H423*G423</f>
        <v>48064559.647058822</v>
      </c>
      <c r="J423" s="189">
        <f>+I423*1.38</f>
        <v>66329092.312941171</v>
      </c>
      <c r="K423" s="335">
        <f t="shared" si="139"/>
        <v>0</v>
      </c>
      <c r="L423" s="331"/>
      <c r="M423" s="331"/>
    </row>
    <row r="424" spans="2:20" s="159" customFormat="1" ht="31.5" x14ac:dyDescent="0.25">
      <c r="B424" s="165"/>
      <c r="C424" s="195" t="s">
        <v>999</v>
      </c>
      <c r="D424" s="148" t="s">
        <v>1977</v>
      </c>
      <c r="E424" s="196" t="s">
        <v>3</v>
      </c>
      <c r="F424" s="196">
        <v>0</v>
      </c>
      <c r="G424" s="196"/>
      <c r="H424" s="196"/>
      <c r="I424" s="196"/>
      <c r="J424" s="197"/>
      <c r="K424" s="333"/>
      <c r="L424" s="333"/>
      <c r="M424" s="333"/>
    </row>
    <row r="425" spans="2:20" s="159" customFormat="1" x14ac:dyDescent="0.25">
      <c r="B425" s="165"/>
      <c r="C425" s="199" t="s">
        <v>1000</v>
      </c>
      <c r="D425" s="151" t="s">
        <v>1001</v>
      </c>
      <c r="E425" s="200" t="s">
        <v>905</v>
      </c>
      <c r="F425" s="200">
        <v>0</v>
      </c>
      <c r="G425" s="200"/>
      <c r="H425" s="200"/>
      <c r="I425" s="200"/>
      <c r="J425" s="201"/>
      <c r="K425" s="334"/>
      <c r="L425" s="334"/>
      <c r="M425" s="334"/>
    </row>
    <row r="426" spans="2:20" s="159" customFormat="1" ht="31.5" x14ac:dyDescent="0.25">
      <c r="B426" s="165"/>
      <c r="C426" s="182" t="s">
        <v>1002</v>
      </c>
      <c r="D426" s="183" t="s">
        <v>1003</v>
      </c>
      <c r="E426" s="184" t="s">
        <v>22</v>
      </c>
      <c r="F426" s="184">
        <v>0</v>
      </c>
      <c r="G426" s="184"/>
      <c r="H426" s="184"/>
      <c r="I426" s="184"/>
      <c r="J426" s="186">
        <f>SUM(J427:J429)</f>
        <v>83271780.884117648</v>
      </c>
      <c r="K426" s="330"/>
      <c r="L426" s="330"/>
      <c r="M426" s="330"/>
    </row>
    <row r="427" spans="2:20" s="159" customFormat="1" x14ac:dyDescent="0.25">
      <c r="B427" s="165" t="s">
        <v>54</v>
      </c>
      <c r="C427" s="182"/>
      <c r="D427" s="145" t="str">
        <f>VLOOKUP(B427,'Alcance Cimentaciones'!$B$5:$G$256,3,FALSE)</f>
        <v>DESBROCE Y LIMPIEZA</v>
      </c>
      <c r="E427" s="187"/>
      <c r="F427" s="187" t="str">
        <f>VLOOKUP($B427,'Alcance Cimentaciones'!$B$5:$G$256,4,FALSE)</f>
        <v>m2</v>
      </c>
      <c r="G427" s="194">
        <f>VLOOKUP($B427,'Alcance Cimentaciones'!$B$5:$G$256,5,FALSE)/34</f>
        <v>4799.0294117647063</v>
      </c>
      <c r="H427" s="188">
        <f>VLOOKUP($B427,'Alcance Cimentaciones'!$B$5:$G$256,6,FALSE)</f>
        <v>4140</v>
      </c>
      <c r="I427" s="188">
        <f>+H427*G427</f>
        <v>19867981.764705885</v>
      </c>
      <c r="J427" s="189">
        <f>+I427*1.38</f>
        <v>27417814.83529412</v>
      </c>
      <c r="K427" s="335">
        <f t="shared" ref="K427:K429" si="140">SUM(N427:BV427)</f>
        <v>0</v>
      </c>
      <c r="L427" s="331"/>
      <c r="M427" s="331"/>
    </row>
    <row r="428" spans="2:20" ht="126" x14ac:dyDescent="0.25">
      <c r="B428" s="165" t="s">
        <v>407</v>
      </c>
      <c r="C428" s="204"/>
      <c r="D428" s="145" t="str">
        <f>VLOOKUP(B428,'Alcance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428" s="187"/>
      <c r="F428" s="187" t="str">
        <f>VLOOKUP($B428,'Alcance Cimentaciones'!$B$5:$G$256,4,FALSE)</f>
        <v>Mes</v>
      </c>
      <c r="G428" s="215">
        <v>0.2</v>
      </c>
      <c r="H428" s="188">
        <f>VLOOKUP($B428,'Alcance Cimentaciones'!$B$5:$G$256,6,FALSE)</f>
        <v>31500000</v>
      </c>
      <c r="I428" s="188">
        <f t="shared" ref="I428" si="141">+H428*G428</f>
        <v>6300000</v>
      </c>
      <c r="J428" s="189">
        <f t="shared" ref="J428" si="142">+I428*1.38</f>
        <v>8694000</v>
      </c>
      <c r="K428" s="335">
        <f t="shared" si="140"/>
        <v>0.1</v>
      </c>
      <c r="L428" s="331"/>
      <c r="M428" s="331"/>
      <c r="Q428" s="154">
        <f>1/30</f>
        <v>3.3333333333333333E-2</v>
      </c>
      <c r="S428" s="154">
        <f>1/30</f>
        <v>3.3333333333333333E-2</v>
      </c>
      <c r="T428" s="154">
        <f>1/30</f>
        <v>3.3333333333333333E-2</v>
      </c>
    </row>
    <row r="429" spans="2:20" s="159" customFormat="1" ht="31.5" x14ac:dyDescent="0.25">
      <c r="B429" s="165" t="s">
        <v>65</v>
      </c>
      <c r="C429" s="182"/>
      <c r="D429" s="145" t="str">
        <f>VLOOKUP(B429,'Alcance Cimentaciones'!$B$5:$G$256,3,FALSE)</f>
        <v>DESMONTE, DESCAPOTE Y LIMPIEZA INCLUYE  TALA DE ARBOLES CON DAP ≤0.15M, TRANSPORTE Y DISPOSICIÓN FINAL</v>
      </c>
      <c r="E429" s="187"/>
      <c r="F429" s="187" t="str">
        <f>VLOOKUP($B429,'Alcance Cimentaciones'!$B$5:$G$256,4,FALSE)</f>
        <v>m2</v>
      </c>
      <c r="G429" s="194">
        <f>VLOOKUP($B429,'Alcance Cimentaciones'!$B$5:$G$256,5,FALSE)/34</f>
        <v>4799.0294117647063</v>
      </c>
      <c r="H429" s="188">
        <f>VLOOKUP($B429,'Alcance Cimentaciones'!$B$5:$G$256,6,FALSE)</f>
        <v>7121</v>
      </c>
      <c r="I429" s="188">
        <f>+H429*G429</f>
        <v>34173888.441176474</v>
      </c>
      <c r="J429" s="189">
        <f>+I429*1.38</f>
        <v>47159966.048823528</v>
      </c>
      <c r="K429" s="335">
        <f t="shared" si="140"/>
        <v>0</v>
      </c>
      <c r="L429" s="331"/>
      <c r="M429" s="331"/>
    </row>
    <row r="430" spans="2:20" s="159" customFormat="1" x14ac:dyDescent="0.25">
      <c r="B430" s="165"/>
      <c r="C430" s="182" t="s">
        <v>1004</v>
      </c>
      <c r="D430" s="183" t="s">
        <v>1005</v>
      </c>
      <c r="E430" s="184" t="s">
        <v>9</v>
      </c>
      <c r="F430" s="184">
        <v>0</v>
      </c>
      <c r="G430" s="184"/>
      <c r="H430" s="184"/>
      <c r="I430" s="184"/>
      <c r="J430" s="186">
        <f>SUM(J431:J432)</f>
        <v>312374505.66882348</v>
      </c>
      <c r="K430" s="330"/>
      <c r="L430" s="330"/>
      <c r="M430" s="330"/>
    </row>
    <row r="431" spans="2:20" x14ac:dyDescent="0.25">
      <c r="B431" s="165" t="s">
        <v>113</v>
      </c>
      <c r="C431" s="190"/>
      <c r="D431" s="145" t="str">
        <f>VLOOKUP(B431,'Alcance Cimentaciones'!$B$5:$G$256,3,FALSE)</f>
        <v>EXCAVACIÓN MECÁNICA EN MATERIAL COMÚN</v>
      </c>
      <c r="E431" s="187"/>
      <c r="F431" s="187" t="str">
        <f>VLOOKUP($B431,'Alcance Cimentaciones'!$B$5:$G$256,4,FALSE)</f>
        <v>m3</v>
      </c>
      <c r="G431" s="194">
        <f>VLOOKUP($B431,'Alcance Cimentaciones'!$B$5:$G$256,5,FALSE)/34</f>
        <v>4799.0294117647063</v>
      </c>
      <c r="H431" s="188">
        <f>VLOOKUP($B431,'Alcance Cimentaciones'!$B$5:$G$256,6,FALSE)</f>
        <v>35495</v>
      </c>
      <c r="I431" s="188">
        <f>+H431*G431</f>
        <v>170341548.97058824</v>
      </c>
      <c r="J431" s="189">
        <f>+I431*1.38</f>
        <v>235071337.57941175</v>
      </c>
      <c r="K431" s="335">
        <f t="shared" ref="K431:K432" si="143">SUM(N431:BV431)</f>
        <v>0</v>
      </c>
      <c r="L431" s="331"/>
      <c r="M431" s="331"/>
    </row>
    <row r="432" spans="2:20" x14ac:dyDescent="0.25">
      <c r="B432" s="165" t="s">
        <v>122</v>
      </c>
      <c r="C432" s="190"/>
      <c r="D432" s="145" t="str">
        <f>VLOOKUP(B432,'Alcance Cimentaciones'!$B$5:$G$256,3,FALSE)</f>
        <v>EXCAVACIÓN EN ROCA</v>
      </c>
      <c r="E432" s="187"/>
      <c r="F432" s="187" t="str">
        <f>VLOOKUP($B432,'Alcance Cimentaciones'!$B$5:$G$256,4,FALSE)</f>
        <v>m3</v>
      </c>
      <c r="G432" s="194">
        <f>VLOOKUP($B432,'Alcance Cimentaciones'!$B$5:$G$256,5,FALSE)/34</f>
        <v>414.35294117647061</v>
      </c>
      <c r="H432" s="188">
        <f>VLOOKUP($B432,'Alcance Cimentaciones'!$B$5:$G$256,6,FALSE)</f>
        <v>135191</v>
      </c>
      <c r="I432" s="188">
        <f>+H432*G432</f>
        <v>56016788.470588237</v>
      </c>
      <c r="J432" s="189">
        <f>+I432*1.38</f>
        <v>77303168.089411765</v>
      </c>
      <c r="K432" s="335">
        <f t="shared" si="143"/>
        <v>0</v>
      </c>
      <c r="L432" s="331"/>
      <c r="M432" s="331"/>
    </row>
    <row r="433" spans="2:13" s="159" customFormat="1" x14ac:dyDescent="0.25">
      <c r="B433" s="165"/>
      <c r="C433" s="178" t="s">
        <v>1006</v>
      </c>
      <c r="D433" s="179" t="s">
        <v>1007</v>
      </c>
      <c r="E433" s="180" t="s">
        <v>6</v>
      </c>
      <c r="F433" s="180">
        <v>0</v>
      </c>
      <c r="G433" s="180"/>
      <c r="H433" s="180"/>
      <c r="I433" s="180"/>
      <c r="J433" s="186">
        <f>SUM(J434:J436)</f>
        <v>9527825.6870364472</v>
      </c>
      <c r="K433" s="330"/>
      <c r="L433" s="330"/>
      <c r="M433" s="330"/>
    </row>
    <row r="434" spans="2:13" s="159" customFormat="1" ht="31.5" x14ac:dyDescent="0.25">
      <c r="B434" s="165" t="s">
        <v>539</v>
      </c>
      <c r="C434" s="178"/>
      <c r="D434" s="145" t="str">
        <f>VLOOKUP(B434,'Alcance Cimentaciones'!$B$5:$G$256,3,FALSE)</f>
        <v>INSTALACION DE TUBERIA PVC TIPO TDP Y/O CORRUGADA TIPO PEAD-HDPE  - 50mm</v>
      </c>
      <c r="E434" s="187"/>
      <c r="F434" s="187" t="str">
        <f>VLOOKUP($B434,'Alcance Cimentaciones'!$B$5:$G$256,4,FALSE)</f>
        <v>ML</v>
      </c>
      <c r="G434" s="194">
        <f>VLOOKUP($B434,'Alcance Cimentaciones'!$B$5:$G$256,5,FALSE)/34</f>
        <v>7.2352941176470589</v>
      </c>
      <c r="H434" s="188">
        <f>VLOOKUP($B434,'Alcance Cimentaciones'!$B$5:$G$256,6,FALSE)</f>
        <v>27751.000385791169</v>
      </c>
      <c r="I434" s="188">
        <f>+H434*G434</f>
        <v>200786.64985013611</v>
      </c>
      <c r="J434" s="189">
        <f>+I434*1.38</f>
        <v>277085.57679318782</v>
      </c>
      <c r="K434" s="335">
        <f t="shared" ref="K434:K436" si="144">SUM(N434:BV434)</f>
        <v>0</v>
      </c>
      <c r="L434" s="331"/>
      <c r="M434" s="331"/>
    </row>
    <row r="435" spans="2:13" s="159" customFormat="1" ht="31.5" x14ac:dyDescent="0.25">
      <c r="B435" s="165" t="s">
        <v>542</v>
      </c>
      <c r="C435" s="178"/>
      <c r="D435" s="145" t="str">
        <f>VLOOKUP(B435,'Alcance Cimentaciones'!$B$5:$G$256,3,FALSE)</f>
        <v>INSTALACION DE TUBERIA PVC TIPO TDP Y/O CORRUGADA TIPO PEAD-HDPE - 90mm</v>
      </c>
      <c r="E435" s="187"/>
      <c r="F435" s="187" t="str">
        <f>VLOOKUP($B435,'Alcance Cimentaciones'!$B$5:$G$256,4,FALSE)</f>
        <v>ML</v>
      </c>
      <c r="G435" s="194">
        <f>VLOOKUP($B435,'Alcance Cimentaciones'!$B$5:$G$256,5,FALSE)/34</f>
        <v>34.694117647058818</v>
      </c>
      <c r="H435" s="188">
        <f>VLOOKUP($B435,'Alcance Cimentaciones'!$B$5:$G$256,6,FALSE)</f>
        <v>31239.000009014315</v>
      </c>
      <c r="I435" s="188">
        <f>+H435*G435</f>
        <v>1083809.5414892142</v>
      </c>
      <c r="J435" s="189">
        <f>+I435*1.38</f>
        <v>1495657.1672551155</v>
      </c>
      <c r="K435" s="335">
        <f t="shared" si="144"/>
        <v>0</v>
      </c>
      <c r="L435" s="331"/>
      <c r="M435" s="331"/>
    </row>
    <row r="436" spans="2:13" s="159" customFormat="1" ht="31.5" x14ac:dyDescent="0.25">
      <c r="B436" s="165" t="s">
        <v>544</v>
      </c>
      <c r="C436" s="178"/>
      <c r="D436" s="145" t="str">
        <f>VLOOKUP(B436,'Alcance Cimentaciones'!$B$5:$G$256,3,FALSE)</f>
        <v>INSTALACION DE TUBERIA PVC TIPO TDP  Y/O CORRUGADA TIPO PEAD-HDPE - 200mm</v>
      </c>
      <c r="E436" s="187"/>
      <c r="F436" s="187" t="str">
        <f>VLOOKUP($B436,'Alcance Cimentaciones'!$B$5:$G$256,4,FALSE)</f>
        <v>ML</v>
      </c>
      <c r="G436" s="194">
        <f>VLOOKUP($B436,'Alcance Cimentaciones'!$B$5:$G$256,5,FALSE)/34</f>
        <v>70.332352941176467</v>
      </c>
      <c r="H436" s="188">
        <f>VLOOKUP($B436,'Alcance Cimentaciones'!$B$5:$G$256,6,FALSE)</f>
        <v>79900.999838665448</v>
      </c>
      <c r="I436" s="188">
        <f>+H436*G436</f>
        <v>5619625.3210059023</v>
      </c>
      <c r="J436" s="189">
        <f>+I436*1.38</f>
        <v>7755082.9429881442</v>
      </c>
      <c r="K436" s="335">
        <f t="shared" si="144"/>
        <v>0</v>
      </c>
      <c r="L436" s="331"/>
      <c r="M436" s="331"/>
    </row>
    <row r="437" spans="2:13" s="159" customFormat="1" x14ac:dyDescent="0.25">
      <c r="B437" s="165"/>
      <c r="C437" s="182" t="s">
        <v>1008</v>
      </c>
      <c r="D437" s="183" t="s">
        <v>1009</v>
      </c>
      <c r="E437" s="184" t="s">
        <v>19</v>
      </c>
      <c r="F437" s="184">
        <v>0</v>
      </c>
      <c r="G437" s="184"/>
      <c r="H437" s="184"/>
      <c r="I437" s="184"/>
      <c r="J437" s="186">
        <f>SUM(J438)</f>
        <v>320494616.71764702</v>
      </c>
      <c r="K437" s="330"/>
      <c r="L437" s="330"/>
      <c r="M437" s="330"/>
    </row>
    <row r="438" spans="2:13" s="159" customFormat="1" x14ac:dyDescent="0.25">
      <c r="B438" s="165" t="s">
        <v>156</v>
      </c>
      <c r="C438" s="182"/>
      <c r="D438" s="145" t="str">
        <f>VLOOKUP(B438,'Alcance Cimentaciones'!$B$5:$G$256,3,FALSE)</f>
        <v>RELLENO CON MATERIAL DE EXCAVACIÓN SELECCIONADO</v>
      </c>
      <c r="E438" s="187"/>
      <c r="F438" s="187" t="str">
        <f>VLOOKUP($B438,'Alcance Cimentaciones'!$B$5:$G$256,4,FALSE)</f>
        <v>m3</v>
      </c>
      <c r="G438" s="194">
        <f>VLOOKUP($B438,'Alcance Cimentaciones'!$B$5:$G$256,5,FALSE)/34</f>
        <v>4530.6764705882351</v>
      </c>
      <c r="H438" s="188">
        <f>VLOOKUP($B438,'Alcance Cimentaciones'!$B$5:$G$256,6,FALSE)</f>
        <v>51260</v>
      </c>
      <c r="I438" s="188">
        <f>+H438*G438</f>
        <v>232242475.88235292</v>
      </c>
      <c r="J438" s="189">
        <f>+I438*1.38</f>
        <v>320494616.71764702</v>
      </c>
      <c r="K438" s="335">
        <f>SUM(N438:BV438)</f>
        <v>0</v>
      </c>
      <c r="L438" s="331"/>
      <c r="M438" s="331"/>
    </row>
    <row r="439" spans="2:13" s="159" customFormat="1" x14ac:dyDescent="0.25">
      <c r="B439" s="165"/>
      <c r="C439" s="182" t="s">
        <v>1010</v>
      </c>
      <c r="D439" s="183" t="s">
        <v>1011</v>
      </c>
      <c r="E439" s="184" t="s">
        <v>8</v>
      </c>
      <c r="F439" s="184">
        <v>0</v>
      </c>
      <c r="G439" s="184"/>
      <c r="H439" s="184"/>
      <c r="I439" s="184"/>
      <c r="J439" s="186">
        <f>SUM(J440)</f>
        <v>94303618.549411759</v>
      </c>
      <c r="K439" s="330"/>
      <c r="L439" s="330"/>
      <c r="M439" s="330"/>
    </row>
    <row r="440" spans="2:13" s="159" customFormat="1" x14ac:dyDescent="0.25">
      <c r="B440" s="165" t="s">
        <v>278</v>
      </c>
      <c r="C440" s="182"/>
      <c r="D440" s="145" t="str">
        <f>VLOOKUP(B440,'Alcance Cimentaciones'!$B$5:$G$256,3,FALSE)</f>
        <v>CONCRETO CLASE F (140 kg/cm2 Ó 2000 psi)</v>
      </c>
      <c r="E440" s="187"/>
      <c r="F440" s="187" t="str">
        <f>VLOOKUP($B440,'Alcance Cimentaciones'!$B$5:$G$256,4,FALSE)</f>
        <v>m3</v>
      </c>
      <c r="G440" s="194">
        <f>VLOOKUP($B440,'Alcance Cimentaciones'!$B$5:$G$256,5,FALSE)/34</f>
        <v>43.941176470588232</v>
      </c>
      <c r="H440" s="188">
        <f>VLOOKUP($B440,'Alcance Cimentaciones'!$B$5:$G$256,6,FALSE)</f>
        <v>1555169</v>
      </c>
      <c r="I440" s="188">
        <f>+H440*G440</f>
        <v>68335955.470588237</v>
      </c>
      <c r="J440" s="189">
        <f>+I440*1.38</f>
        <v>94303618.549411759</v>
      </c>
      <c r="K440" s="335">
        <f>SUM(N440:BV440)</f>
        <v>0</v>
      </c>
      <c r="L440" s="331"/>
      <c r="M440" s="331"/>
    </row>
    <row r="441" spans="2:13" s="159" customFormat="1" x14ac:dyDescent="0.25">
      <c r="B441" s="165"/>
      <c r="C441" s="182" t="s">
        <v>1012</v>
      </c>
      <c r="D441" s="183" t="s">
        <v>1013</v>
      </c>
      <c r="E441" s="184" t="s">
        <v>26</v>
      </c>
      <c r="F441" s="184">
        <v>0</v>
      </c>
      <c r="G441" s="184"/>
      <c r="H441" s="184"/>
      <c r="I441" s="184"/>
      <c r="J441" s="186">
        <f>SUM(J442:J443)</f>
        <v>179436034.15411764</v>
      </c>
      <c r="K441" s="330"/>
      <c r="L441" s="330"/>
      <c r="M441" s="330"/>
    </row>
    <row r="442" spans="2:13" x14ac:dyDescent="0.25">
      <c r="B442" s="165" t="s">
        <v>299</v>
      </c>
      <c r="C442" s="190"/>
      <c r="D442" s="145" t="str">
        <f>VLOOKUP(B442,'Alcance Cimentaciones'!$B$5:$G$256,3,FALSE)</f>
        <v>S0FT-SPOT  (EPS) Tipo II (ASM C578)</v>
      </c>
      <c r="E442" s="187"/>
      <c r="F442" s="187" t="str">
        <f>VLOOKUP($B442,'Alcance Cimentaciones'!$B$5:$G$256,4,FALSE)</f>
        <v>m2</v>
      </c>
      <c r="G442" s="194">
        <f>VLOOKUP($B442,'Alcance Cimentaciones'!$B$5:$G$256,5,FALSE)/34</f>
        <v>62.117647058823529</v>
      </c>
      <c r="H442" s="188">
        <f>VLOOKUP($B442,'Alcance Cimentaciones'!$B$5:$G$256,6,FALSE)</f>
        <v>484846</v>
      </c>
      <c r="I442" s="188">
        <f>+H442*G442</f>
        <v>30117492.705882352</v>
      </c>
      <c r="J442" s="189">
        <f>+I442*1.38</f>
        <v>41562139.934117645</v>
      </c>
      <c r="K442" s="335">
        <f t="shared" ref="K442:K443" si="145">SUM(N442:BV442)</f>
        <v>0</v>
      </c>
      <c r="L442" s="331"/>
      <c r="M442" s="331"/>
    </row>
    <row r="443" spans="2:13" ht="126" x14ac:dyDescent="0.25">
      <c r="B443" s="165" t="s">
        <v>314</v>
      </c>
      <c r="C443" s="190"/>
      <c r="D443" s="145" t="str">
        <f>VLOOKUP(B443,'Alcance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443" s="187"/>
      <c r="F443" s="187" t="str">
        <f>VLOOKUP($B443,'Alcance Cimentaciones'!$B$5:$G$256,4,FALSE)</f>
        <v>Und</v>
      </c>
      <c r="G443" s="194">
        <f>VLOOKUP($B443,'Alcance Cimentaciones'!$B$5:$G$256,5,FALSE)/34</f>
        <v>1</v>
      </c>
      <c r="H443" s="188">
        <f>VLOOKUP($B443,'Alcance Cimentaciones'!$B$5:$G$256,6,FALSE)</f>
        <v>99908619</v>
      </c>
      <c r="I443" s="188">
        <f>+H443*G443</f>
        <v>99908619</v>
      </c>
      <c r="J443" s="189">
        <f>+I443*1.38</f>
        <v>137873894.22</v>
      </c>
      <c r="K443" s="335">
        <f t="shared" si="145"/>
        <v>0</v>
      </c>
      <c r="L443" s="331"/>
      <c r="M443" s="331"/>
    </row>
    <row r="444" spans="2:13" s="159" customFormat="1" x14ac:dyDescent="0.25">
      <c r="B444" s="165"/>
      <c r="C444" s="182" t="s">
        <v>1014</v>
      </c>
      <c r="D444" s="183" t="s">
        <v>1015</v>
      </c>
      <c r="E444" s="184" t="s">
        <v>730</v>
      </c>
      <c r="F444" s="184">
        <v>0</v>
      </c>
      <c r="G444" s="184"/>
      <c r="H444" s="184"/>
      <c r="I444" s="184"/>
      <c r="J444" s="186">
        <f>SUM(J445)</f>
        <v>1212623361.2117648</v>
      </c>
      <c r="K444" s="330"/>
      <c r="L444" s="330"/>
      <c r="M444" s="330"/>
    </row>
    <row r="445" spans="2:13" s="159" customFormat="1" x14ac:dyDescent="0.25">
      <c r="B445" s="165" t="s">
        <v>306</v>
      </c>
      <c r="C445" s="182"/>
      <c r="D445" s="145" t="str">
        <f>VLOOKUP(B445,'Alcance Cimentaciones'!$B$5:$G$256,3,FALSE)</f>
        <v>ACERO FY:  60000 psi (4.200 kg/cm2)</v>
      </c>
      <c r="E445" s="187"/>
      <c r="F445" s="187" t="str">
        <f>VLOOKUP($B445,'Alcance Cimentaciones'!$B$5:$G$256,4,FALSE)</f>
        <v>kg</v>
      </c>
      <c r="G445" s="194">
        <f>VLOOKUP($B445,'Alcance Cimentaciones'!$B$5:$G$256,5,FALSE)/34</f>
        <v>68756.852941176476</v>
      </c>
      <c r="H445" s="188">
        <f>VLOOKUP($B445,'Alcance Cimentaciones'!$B$5:$G$256,6,FALSE)</f>
        <v>12780</v>
      </c>
      <c r="I445" s="188">
        <f>+H445*G445</f>
        <v>878712580.58823538</v>
      </c>
      <c r="J445" s="189">
        <f>+I445*1.38</f>
        <v>1212623361.2117648</v>
      </c>
      <c r="K445" s="335">
        <f>SUM(N445:BV445)</f>
        <v>0</v>
      </c>
      <c r="L445" s="331"/>
      <c r="M445" s="331"/>
    </row>
    <row r="446" spans="2:13" s="159" customFormat="1" x14ac:dyDescent="0.25">
      <c r="B446" s="165"/>
      <c r="C446" s="182" t="s">
        <v>1016</v>
      </c>
      <c r="D446" s="183" t="s">
        <v>1017</v>
      </c>
      <c r="E446" s="184" t="s">
        <v>6</v>
      </c>
      <c r="F446" s="184">
        <v>0</v>
      </c>
      <c r="G446" s="184"/>
      <c r="H446" s="184"/>
      <c r="I446" s="184"/>
      <c r="J446" s="185"/>
      <c r="K446" s="329"/>
      <c r="L446" s="329"/>
      <c r="M446" s="329"/>
    </row>
    <row r="447" spans="2:13" s="159" customFormat="1" ht="31.5" x14ac:dyDescent="0.25">
      <c r="B447" s="165"/>
      <c r="C447" s="195" t="s">
        <v>1018</v>
      </c>
      <c r="D447" s="148" t="s">
        <v>1019</v>
      </c>
      <c r="E447" s="196" t="s">
        <v>3</v>
      </c>
      <c r="F447" s="196">
        <v>0</v>
      </c>
      <c r="G447" s="196"/>
      <c r="H447" s="196"/>
      <c r="I447" s="196"/>
      <c r="J447" s="197"/>
      <c r="K447" s="333"/>
      <c r="L447" s="333"/>
      <c r="M447" s="333"/>
    </row>
    <row r="448" spans="2:13" s="159" customFormat="1" x14ac:dyDescent="0.25">
      <c r="B448" s="165"/>
      <c r="C448" s="182" t="s">
        <v>1020</v>
      </c>
      <c r="D448" s="183" t="s">
        <v>1021</v>
      </c>
      <c r="E448" s="184" t="s">
        <v>8</v>
      </c>
      <c r="F448" s="184">
        <v>0</v>
      </c>
      <c r="G448" s="184"/>
      <c r="H448" s="184"/>
      <c r="I448" s="184"/>
      <c r="J448" s="186">
        <f>SUM(J449:J450)</f>
        <v>1230815225.9452939</v>
      </c>
      <c r="K448" s="330"/>
      <c r="L448" s="330"/>
      <c r="M448" s="330"/>
    </row>
    <row r="449" spans="2:13" x14ac:dyDescent="0.25">
      <c r="B449" s="165" t="s">
        <v>267</v>
      </c>
      <c r="C449" s="190"/>
      <c r="D449" s="145" t="str">
        <f>VLOOKUP(B449,'Alcance Cimentaciones'!$B$5:$G$256,3,FALSE)</f>
        <v>CONCRETO ESTRUCTURAL  35 MPa(350 kg/cm2 Ó 5000 psi)</v>
      </c>
      <c r="E449" s="187"/>
      <c r="F449" s="187" t="str">
        <f>VLOOKUP($B449,'Alcance Cimentaciones'!$B$5:$G$256,4,FALSE)</f>
        <v>m3</v>
      </c>
      <c r="G449" s="194">
        <f>VLOOKUP($B449,'Alcance Cimentaciones'!$B$5:$G$256,5,FALSE)/34</f>
        <v>429.02941176470586</v>
      </c>
      <c r="H449" s="188">
        <f>VLOOKUP($B449,'Alcance Cimentaciones'!$B$5:$G$256,6,FALSE)</f>
        <v>1926653</v>
      </c>
      <c r="I449" s="188">
        <f>+H449*G449</f>
        <v>826590803.26470578</v>
      </c>
      <c r="J449" s="189">
        <f>+I449*1.38</f>
        <v>1140695308.5052938</v>
      </c>
      <c r="K449" s="335">
        <f t="shared" ref="K449:K450" si="146">SUM(N449:BV449)</f>
        <v>0</v>
      </c>
      <c r="L449" s="331"/>
      <c r="M449" s="331"/>
    </row>
    <row r="450" spans="2:13" x14ac:dyDescent="0.25">
      <c r="B450" s="165" t="s">
        <v>270</v>
      </c>
      <c r="C450" s="190"/>
      <c r="D450" s="145" t="str">
        <f>VLOOKUP(B450,'Alcance Cimentaciones'!$B$5:$G$256,3,FALSE)</f>
        <v>CONCRETO ESTRUCTURAL  45 MPa(457 kg/cm2 Ó 6500psi)</v>
      </c>
      <c r="E450" s="187"/>
      <c r="F450" s="187" t="str">
        <f>VLOOKUP($B450,'Alcance Cimentaciones'!$B$5:$G$256,4,FALSE)</f>
        <v>m3</v>
      </c>
      <c r="G450" s="194">
        <f>VLOOKUP($B450,'Alcance Cimentaciones'!$B$5:$G$256,5,FALSE)/34</f>
        <v>32</v>
      </c>
      <c r="H450" s="188">
        <f>VLOOKUP($B450,'Alcance Cimentaciones'!$B$5:$G$256,6,FALSE)</f>
        <v>2040759</v>
      </c>
      <c r="I450" s="188">
        <f>+H450*G450</f>
        <v>65304288</v>
      </c>
      <c r="J450" s="189">
        <f>+I450*1.38</f>
        <v>90119917.439999998</v>
      </c>
      <c r="K450" s="335">
        <f t="shared" si="146"/>
        <v>0</v>
      </c>
      <c r="L450" s="331"/>
      <c r="M450" s="331"/>
    </row>
    <row r="451" spans="2:13" s="159" customFormat="1" x14ac:dyDescent="0.25">
      <c r="B451" s="165"/>
      <c r="C451" s="182" t="s">
        <v>1022</v>
      </c>
      <c r="D451" s="183" t="s">
        <v>1023</v>
      </c>
      <c r="E451" s="184" t="s">
        <v>26</v>
      </c>
      <c r="F451" s="184">
        <v>0</v>
      </c>
      <c r="G451" s="184"/>
      <c r="H451" s="184"/>
      <c r="I451" s="184"/>
      <c r="J451" s="185"/>
      <c r="K451" s="329"/>
      <c r="L451" s="329"/>
      <c r="M451" s="329"/>
    </row>
    <row r="452" spans="2:13" s="159" customFormat="1" ht="31.5" x14ac:dyDescent="0.25">
      <c r="B452" s="165"/>
      <c r="C452" s="182" t="s">
        <v>1024</v>
      </c>
      <c r="D452" s="183" t="s">
        <v>2056</v>
      </c>
      <c r="E452" s="184" t="s">
        <v>19</v>
      </c>
      <c r="F452" s="184">
        <v>0</v>
      </c>
      <c r="G452" s="184"/>
      <c r="H452" s="184"/>
      <c r="I452" s="184"/>
      <c r="J452" s="186">
        <f>SUM(J453:J461)</f>
        <v>52736347.43270281</v>
      </c>
      <c r="K452" s="330"/>
      <c r="L452" s="330"/>
      <c r="M452" s="330"/>
    </row>
    <row r="453" spans="2:13" s="159" customFormat="1" ht="31.5" x14ac:dyDescent="0.25">
      <c r="B453" s="165" t="s">
        <v>532</v>
      </c>
      <c r="C453" s="182"/>
      <c r="D453" s="145" t="str">
        <f>VLOOKUP(B453,'Alcance Cimentaciones'!$B$5:$G$256,3,FALSE)</f>
        <v>ARQUETA EN HORMIGON PARA MEDIA TENSION - EMPALMES (500 MT)</v>
      </c>
      <c r="E453" s="187"/>
      <c r="F453" s="187" t="str">
        <f>VLOOKUP($B453,'Alcance Cimentaciones'!$B$5:$G$256,4,FALSE)</f>
        <v>Und</v>
      </c>
      <c r="G453" s="187">
        <f>VLOOKUP($B453,'Alcance Cimentaciones'!$B$5:$G$256,5,FALSE)/41</f>
        <v>1</v>
      </c>
      <c r="H453" s="188">
        <f>VLOOKUP($B453,'Alcance Cimentaciones'!$B$5:$G$256,6,FALSE)</f>
        <v>12275310.999985719</v>
      </c>
      <c r="I453" s="188">
        <f t="shared" ref="I453:I461" si="147">+H453*G453</f>
        <v>12275310.999985719</v>
      </c>
      <c r="J453" s="189">
        <f t="shared" ref="J453:J461" si="148">+I453*1.38</f>
        <v>16939929.179980289</v>
      </c>
      <c r="K453" s="335">
        <f t="shared" ref="K453:K461" si="149">SUM(N453:BV453)</f>
        <v>0</v>
      </c>
      <c r="L453" s="331"/>
      <c r="M453" s="331"/>
    </row>
    <row r="454" spans="2:13" s="159" customFormat="1" x14ac:dyDescent="0.25">
      <c r="B454" s="165" t="s">
        <v>535</v>
      </c>
      <c r="C454" s="182"/>
      <c r="D454" s="145" t="str">
        <f>VLOOKUP(B454,'Alcance Cimentaciones'!$B$5:$G$256,3,FALSE)</f>
        <v>ARQUETA EN POLIPROPILENO</v>
      </c>
      <c r="E454" s="187"/>
      <c r="F454" s="187" t="str">
        <f>VLOOKUP($B454,'Alcance Cimentaciones'!$B$5:$G$256,4,FALSE)</f>
        <v>Und</v>
      </c>
      <c r="G454" s="187">
        <f>VLOOKUP($B454,'Alcance Cimentaciones'!$B$5:$G$256,5,FALSE)/41</f>
        <v>1</v>
      </c>
      <c r="H454" s="188">
        <f>VLOOKUP($B454,'Alcance Cimentaciones'!$B$5:$G$256,6,FALSE)</f>
        <v>6068599.9996856553</v>
      </c>
      <c r="I454" s="188">
        <f t="shared" si="147"/>
        <v>6068599.9996856553</v>
      </c>
      <c r="J454" s="189">
        <f t="shared" si="148"/>
        <v>8374667.9995662039</v>
      </c>
      <c r="K454" s="335">
        <f t="shared" si="149"/>
        <v>0</v>
      </c>
      <c r="L454" s="331"/>
      <c r="M454" s="331"/>
    </row>
    <row r="455" spans="2:13" s="159" customFormat="1" x14ac:dyDescent="0.25">
      <c r="B455" s="165" t="s">
        <v>562</v>
      </c>
      <c r="C455" s="182"/>
      <c r="D455" s="145" t="str">
        <f>VLOOKUP(B455,'Alcance Cimentaciones'!$B$5:$G$256,3,FALSE)</f>
        <v>SUMINISTRO E INSTALACIÓN DE PLATINA</v>
      </c>
      <c r="E455" s="187"/>
      <c r="F455" s="187" t="str">
        <f>VLOOKUP($B455,'Alcance Cimentaciones'!$B$5:$G$256,4,FALSE)</f>
        <v>Und</v>
      </c>
      <c r="G455" s="187">
        <f>VLOOKUP($B455,'Alcance Cimentaciones'!$B$5:$G$256,5,FALSE)/41</f>
        <v>1</v>
      </c>
      <c r="H455" s="188">
        <f>VLOOKUP($B455,'Alcance Cimentaciones'!$B$5:$G$256,6,FALSE)</f>
        <v>361570</v>
      </c>
      <c r="I455" s="188">
        <f t="shared" si="147"/>
        <v>361570</v>
      </c>
      <c r="J455" s="189">
        <f t="shared" si="148"/>
        <v>498966.6</v>
      </c>
      <c r="K455" s="335">
        <f t="shared" si="149"/>
        <v>0</v>
      </c>
      <c r="L455" s="331"/>
      <c r="M455" s="331"/>
    </row>
    <row r="456" spans="2:13" s="159" customFormat="1" x14ac:dyDescent="0.25">
      <c r="B456" s="165" t="s">
        <v>565</v>
      </c>
      <c r="C456" s="182"/>
      <c r="D456" s="145" t="str">
        <f>VLOOKUP(B456,'Alcance Cimentaciones'!$B$5:$G$256,3,FALSE)</f>
        <v>SUMINISTRO E INSTALACIÓN DE VARILLA</v>
      </c>
      <c r="E456" s="187"/>
      <c r="F456" s="187" t="str">
        <f>VLOOKUP($B456,'Alcance Cimentaciones'!$B$5:$G$256,4,FALSE)</f>
        <v>Und</v>
      </c>
      <c r="G456" s="187">
        <f>VLOOKUP($B456,'Alcance Cimentaciones'!$B$5:$G$256,5,FALSE)/41</f>
        <v>1</v>
      </c>
      <c r="H456" s="188">
        <f>VLOOKUP($B456,'Alcance Cimentaciones'!$B$5:$G$256,6,FALSE)</f>
        <v>398933</v>
      </c>
      <c r="I456" s="188">
        <f t="shared" si="147"/>
        <v>398933</v>
      </c>
      <c r="J456" s="189">
        <f t="shared" si="148"/>
        <v>550527.53999999992</v>
      </c>
      <c r="K456" s="335">
        <f t="shared" si="149"/>
        <v>0</v>
      </c>
      <c r="L456" s="331"/>
      <c r="M456" s="331"/>
    </row>
    <row r="457" spans="2:13" s="159" customFormat="1" ht="31.5" x14ac:dyDescent="0.25">
      <c r="B457" s="165" t="s">
        <v>569</v>
      </c>
      <c r="C457" s="182"/>
      <c r="D457" s="145" t="str">
        <f>VLOOKUP(B457,'Alcance Cimentaciones'!$B$5:$G$256,3,FALSE)</f>
        <v>SUMINISTRO E INSTALACIÓN DE ARQUETA PARA INSPECCIÓN DE PICAS EN PUESTA A TIERRA SIN FONDO</v>
      </c>
      <c r="E457" s="187"/>
      <c r="F457" s="187" t="str">
        <f>VLOOKUP($B457,'Alcance Cimentaciones'!$B$5:$G$256,4,FALSE)</f>
        <v>Und</v>
      </c>
      <c r="G457" s="187">
        <f>VLOOKUP($B457,'Alcance Cimentaciones'!$B$5:$G$256,5,FALSE)/42</f>
        <v>1</v>
      </c>
      <c r="H457" s="188">
        <f>VLOOKUP($B457,'Alcance Cimentaciones'!$B$5:$G$256,6,FALSE)</f>
        <v>14275700</v>
      </c>
      <c r="I457" s="188">
        <f t="shared" si="147"/>
        <v>14275700</v>
      </c>
      <c r="J457" s="189">
        <f t="shared" si="148"/>
        <v>19700466</v>
      </c>
      <c r="K457" s="335">
        <f t="shared" si="149"/>
        <v>0</v>
      </c>
      <c r="L457" s="331"/>
      <c r="M457" s="331"/>
    </row>
    <row r="458" spans="2:13" s="159" customFormat="1" x14ac:dyDescent="0.25">
      <c r="B458" s="165" t="s">
        <v>571</v>
      </c>
      <c r="C458" s="182"/>
      <c r="D458" s="145" t="str">
        <f>VLOOKUP(B458,'Alcance Cimentaciones'!$B$5:$G$256,3,FALSE)</f>
        <v>SUMINISTRO E INSTALACIÓN DE SOLDADURA EXOTERMICA</v>
      </c>
      <c r="E458" s="187"/>
      <c r="F458" s="187" t="str">
        <f>VLOOKUP($B458,'Alcance Cimentaciones'!$B$5:$G$256,4,FALSE)</f>
        <v>Und</v>
      </c>
      <c r="G458" s="194">
        <f>VLOOKUP($B458,'Alcance Cimentaciones'!$B$5:$G$256,5,FALSE)/41</f>
        <v>2.8000000000000003</v>
      </c>
      <c r="H458" s="188">
        <f>VLOOKUP($B458,'Alcance Cimentaciones'!$B$5:$G$256,6,FALSE)</f>
        <v>185231</v>
      </c>
      <c r="I458" s="188">
        <f t="shared" si="147"/>
        <v>518646.80000000005</v>
      </c>
      <c r="J458" s="189">
        <f t="shared" si="148"/>
        <v>715732.58400000003</v>
      </c>
      <c r="K458" s="335">
        <f t="shared" si="149"/>
        <v>0</v>
      </c>
      <c r="L458" s="331"/>
      <c r="M458" s="331"/>
    </row>
    <row r="459" spans="2:13" s="159" customFormat="1" ht="31.5" x14ac:dyDescent="0.25">
      <c r="B459" s="165" t="s">
        <v>575</v>
      </c>
      <c r="C459" s="182"/>
      <c r="D459" s="145" t="str">
        <f>VLOOKUP(B459,'Alcance Cimentaciones'!$B$5:$G$256,3,FALSE)</f>
        <v>SUMINISTRO E INSTALACIÓN DE GRAPA DE ALEACIÓN RICA EN COBRE (LATÓN) MODELO KZ</v>
      </c>
      <c r="E459" s="187"/>
      <c r="F459" s="187" t="str">
        <f>VLOOKUP($B459,'Alcance Cimentaciones'!$B$5:$G$256,4,FALSE)</f>
        <v>Und</v>
      </c>
      <c r="G459" s="187">
        <f>VLOOKUP($B459,'Alcance Cimentaciones'!$B$5:$G$256,5,FALSE)/42</f>
        <v>1</v>
      </c>
      <c r="H459" s="188">
        <f>VLOOKUP($B459,'Alcance Cimentaciones'!$B$5:$G$256,6,FALSE)</f>
        <v>292083</v>
      </c>
      <c r="I459" s="188">
        <f t="shared" si="147"/>
        <v>292083</v>
      </c>
      <c r="J459" s="189">
        <f t="shared" si="148"/>
        <v>403074.54</v>
      </c>
      <c r="K459" s="335">
        <f t="shared" si="149"/>
        <v>0</v>
      </c>
      <c r="L459" s="331"/>
      <c r="M459" s="331"/>
    </row>
    <row r="460" spans="2:13" s="159" customFormat="1" ht="31.5" x14ac:dyDescent="0.25">
      <c r="B460" s="165" t="s">
        <v>573</v>
      </c>
      <c r="C460" s="182"/>
      <c r="D460" s="145" t="str">
        <f>VLOOKUP(B460,'Alcance Cimentaciones'!$B$5:$G$256,3,FALSE)</f>
        <v>SUMINISTRO E INSTALACIÓN DE GRAPA DE ALEACIÓN RICA EN COBRE (LATÓN) MODELO KPD</v>
      </c>
      <c r="E460" s="187"/>
      <c r="F460" s="187" t="str">
        <f>VLOOKUP($B460,'Alcance Cimentaciones'!$B$5:$G$256,4,FALSE)</f>
        <v>Und</v>
      </c>
      <c r="G460" s="194">
        <f>VLOOKUP($B460,'Alcance Cimentaciones'!$B$5:$G$256,5,FALSE)/33</f>
        <v>0.99393939393939412</v>
      </c>
      <c r="H460" s="188">
        <f>VLOOKUP($B460,'Alcance Cimentaciones'!$B$5:$G$256,6,FALSE)</f>
        <v>292083</v>
      </c>
      <c r="I460" s="188">
        <f t="shared" si="147"/>
        <v>290312.80000000005</v>
      </c>
      <c r="J460" s="189">
        <f t="shared" si="148"/>
        <v>400631.66400000005</v>
      </c>
      <c r="K460" s="335">
        <f t="shared" si="149"/>
        <v>0</v>
      </c>
      <c r="L460" s="331"/>
      <c r="M460" s="331"/>
    </row>
    <row r="461" spans="2:13" s="159" customFormat="1" ht="31.5" x14ac:dyDescent="0.25">
      <c r="B461" s="165" t="s">
        <v>557</v>
      </c>
      <c r="C461" s="182"/>
      <c r="D461" s="145" t="str">
        <f>VLOOKUP(B461,'Alcance Cimentaciones'!$B$5:$G$256,3,FALSE)</f>
        <v xml:space="preserve">INSTALACIÓN DE CABLE DE COBRE TRENZADO DESNUDO DE 50 mm2 </v>
      </c>
      <c r="E461" s="187"/>
      <c r="F461" s="187" t="str">
        <f>VLOOKUP($B461,'Alcance Cimentaciones'!$B$5:$G$256,4,FALSE)</f>
        <v>ML</v>
      </c>
      <c r="G461" s="194">
        <f>VLOOKUP($B461,'Alcance Cimentaciones'!$B$5:$G$256,5,FALSE)/41</f>
        <v>113.1390243902439</v>
      </c>
      <c r="H461" s="188">
        <f>VLOOKUP($B461,'Alcance Cimentaciones'!$B$5:$G$256,6,FALSE)</f>
        <v>33000.000989065411</v>
      </c>
      <c r="I461" s="188">
        <f t="shared" si="147"/>
        <v>3733587.9167799447</v>
      </c>
      <c r="J461" s="189">
        <f t="shared" si="148"/>
        <v>5152351.3251563236</v>
      </c>
      <c r="K461" s="335">
        <f t="shared" si="149"/>
        <v>0</v>
      </c>
      <c r="L461" s="331"/>
      <c r="M461" s="331"/>
    </row>
    <row r="462" spans="2:13" s="159" customFormat="1" ht="31.5" x14ac:dyDescent="0.25">
      <c r="B462" s="165"/>
      <c r="C462" s="182" t="s">
        <v>1025</v>
      </c>
      <c r="D462" s="183" t="s">
        <v>1026</v>
      </c>
      <c r="E462" s="184" t="s">
        <v>19</v>
      </c>
      <c r="F462" s="184">
        <v>0</v>
      </c>
      <c r="G462" s="184"/>
      <c r="H462" s="184"/>
      <c r="I462" s="184"/>
      <c r="J462" s="186">
        <f>SUM(J463)</f>
        <v>46410609.014634147</v>
      </c>
      <c r="K462" s="330"/>
      <c r="L462" s="330"/>
      <c r="M462" s="330"/>
    </row>
    <row r="463" spans="2:13" ht="31.5" x14ac:dyDescent="0.25">
      <c r="B463" s="165" t="s">
        <v>280</v>
      </c>
      <c r="C463" s="190"/>
      <c r="D463" s="145" t="str">
        <f>VLOOKUP(B463,'Alcance Cimentaciones'!$B$5:$G$256,3,FALSE)</f>
        <v>GROUT Y  MORTERO AUTOCOMPACTANTE DE ALTA RESISTENCIA C80/95 (EN206-1)</v>
      </c>
      <c r="E463" s="187"/>
      <c r="F463" s="187" t="str">
        <f>VLOOKUP($B463,'Alcance Cimentaciones'!$B$5:$G$256,4,FALSE)</f>
        <v>lt</v>
      </c>
      <c r="G463" s="194">
        <f>VLOOKUP($B463,'Alcance Cimentaciones'!$B$5:$G$256,5,FALSE)/41</f>
        <v>530.73170731707319</v>
      </c>
      <c r="H463" s="188">
        <f>VLOOKUP($B463,'Alcance Cimentaciones'!$B$5:$G$256,6,FALSE)</f>
        <v>63367</v>
      </c>
      <c r="I463" s="188">
        <f>+H463*G463</f>
        <v>33630876.097560979</v>
      </c>
      <c r="J463" s="189">
        <f>+I463*1.38</f>
        <v>46410609.014634147</v>
      </c>
      <c r="K463" s="335">
        <f>SUM(N463:BV463)</f>
        <v>0</v>
      </c>
      <c r="L463" s="331"/>
      <c r="M463" s="331"/>
    </row>
    <row r="464" spans="2:13" s="159" customFormat="1" ht="31.5" x14ac:dyDescent="0.25">
      <c r="B464" s="165"/>
      <c r="C464" s="182" t="s">
        <v>1027</v>
      </c>
      <c r="D464" s="183" t="s">
        <v>1028</v>
      </c>
      <c r="E464" s="184" t="s">
        <v>9</v>
      </c>
      <c r="F464" s="184">
        <v>0</v>
      </c>
      <c r="G464" s="184"/>
      <c r="H464" s="184"/>
      <c r="I464" s="184"/>
      <c r="J464" s="186">
        <f>SUM(J465:J467)</f>
        <v>1587346329.5488234</v>
      </c>
      <c r="K464" s="330"/>
      <c r="L464" s="330"/>
      <c r="M464" s="330"/>
    </row>
    <row r="465" spans="2:23" ht="63" x14ac:dyDescent="0.25">
      <c r="B465" s="165" t="s">
        <v>159</v>
      </c>
      <c r="C465" s="190"/>
      <c r="D465" s="145" t="str">
        <f>VLOOKUP(B465,'Alcance Cimentaciones'!$B$5:$G$256,3,FALSE)</f>
        <v>MATERIAL SELECIONADA PARA  FORMACIÓN Y COMPACTACIÓN DE TERRAPLENES Y RELLENO ESTRUCTURAL  (INCLUYE TRANSPORTE DESDE LAS CANTERAS LICENCIADAS HASTA EL SITIO DE INSTALACIÓN)</v>
      </c>
      <c r="E465" s="187"/>
      <c r="F465" s="187" t="str">
        <f>VLOOKUP($B465,'Alcance Cimentaciones'!$B$5:$G$256,4,FALSE)</f>
        <v>m3</v>
      </c>
      <c r="G465" s="194">
        <f>VLOOKUP($B465,'Alcance Cimentaciones'!$B$5:$G$256,5,FALSE)/34</f>
        <v>5388.7058823529414</v>
      </c>
      <c r="H465" s="188">
        <f>VLOOKUP($B465,'Alcance Cimentaciones'!$B$5:$G$256,6,FALSE)</f>
        <v>174890</v>
      </c>
      <c r="I465" s="188">
        <f>+H465*G465</f>
        <v>942430771.7647059</v>
      </c>
      <c r="J465" s="189">
        <f>+I465*1.38</f>
        <v>1300554465.0352941</v>
      </c>
      <c r="K465" s="335">
        <f t="shared" ref="K465:K467" si="150">SUM(N465:BV465)</f>
        <v>0</v>
      </c>
      <c r="L465" s="331"/>
      <c r="M465" s="331"/>
    </row>
    <row r="466" spans="2:23" ht="47.25" x14ac:dyDescent="0.25">
      <c r="B466" s="165" t="s">
        <v>180</v>
      </c>
      <c r="C466" s="190"/>
      <c r="D466" s="145" t="str">
        <f>VLOOKUP(B466,'Alcance Cimentaciones'!$B$5:$G$256,3,FALSE)</f>
        <v>PREPARACIÓN DE SUBRASANTE COMPACTACIÓN Y VALORACIÓN DE LA CAPA DE SUBRASANTE DE LOS VIALES. INCLUYENDO LAS PRUEBAS SEGÚN LO PRESCRITO.</v>
      </c>
      <c r="E466" s="187"/>
      <c r="F466" s="187" t="str">
        <f>VLOOKUP($B466,'Alcance Cimentaciones'!$B$5:$G$256,4,FALSE)</f>
        <v>m2</v>
      </c>
      <c r="G466" s="194">
        <f>VLOOKUP($B466,'Alcance Cimentaciones'!$B$5:$G$256,5,FALSE)/34</f>
        <v>631.61764705882354</v>
      </c>
      <c r="H466" s="188">
        <f>VLOOKUP($B466,'Alcance Cimentaciones'!$B$5:$G$256,6,FALSE)</f>
        <v>11537</v>
      </c>
      <c r="I466" s="188">
        <f>+H466*G466</f>
        <v>7286972.7941176472</v>
      </c>
      <c r="J466" s="189">
        <f>+I466*1.38</f>
        <v>10056022.455882352</v>
      </c>
      <c r="K466" s="335">
        <f t="shared" si="150"/>
        <v>0</v>
      </c>
      <c r="L466" s="331"/>
      <c r="M466" s="331"/>
    </row>
    <row r="467" spans="2:23" ht="31.5" x14ac:dyDescent="0.25">
      <c r="B467" s="165" t="s">
        <v>192</v>
      </c>
      <c r="C467" s="190"/>
      <c r="D467" s="145" t="str">
        <f>VLOOKUP(B467,'Alcance Cimentaciones'!$B$5:$G$256,3,FALSE)</f>
        <v>SUBBASE GRANULAR  (INCLUYE TRANSPORTE DESDE LAS CANTERAS LICENCIADAS HASTA EL SITIO DE INSTALACIÓN)</v>
      </c>
      <c r="E467" s="187"/>
      <c r="F467" s="187" t="str">
        <f>VLOOKUP($B467,'Alcance Cimentaciones'!$B$5:$G$256,4,FALSE)</f>
        <v>m3</v>
      </c>
      <c r="G467" s="194">
        <f>VLOOKUP($B467,'Alcance Cimentaciones'!$B$5:$G$256,5,FALSE)/34</f>
        <v>880.85294117647061</v>
      </c>
      <c r="H467" s="188">
        <f>VLOOKUP($B467,'Alcance Cimentaciones'!$B$5:$G$256,6,FALSE)</f>
        <v>227658</v>
      </c>
      <c r="I467" s="188">
        <f>+H467*G467</f>
        <v>200533218.88235295</v>
      </c>
      <c r="J467" s="189">
        <f>+I467*1.38</f>
        <v>276735842.05764705</v>
      </c>
      <c r="K467" s="335">
        <f t="shared" si="150"/>
        <v>0</v>
      </c>
      <c r="L467" s="331"/>
      <c r="M467" s="331"/>
    </row>
    <row r="468" spans="2:23" s="159" customFormat="1" ht="31.5" x14ac:dyDescent="0.25">
      <c r="B468" s="165"/>
      <c r="C468" s="178" t="s">
        <v>1029</v>
      </c>
      <c r="D468" s="179" t="s">
        <v>1030</v>
      </c>
      <c r="E468" s="180" t="s">
        <v>9</v>
      </c>
      <c r="F468" s="180">
        <v>0</v>
      </c>
      <c r="G468" s="180"/>
      <c r="H468" s="180"/>
      <c r="I468" s="180"/>
      <c r="J468" s="186">
        <f>SUM(J469:J472)</f>
        <v>179532477.23999998</v>
      </c>
      <c r="K468" s="330"/>
      <c r="L468" s="330"/>
      <c r="M468" s="330"/>
    </row>
    <row r="469" spans="2:23" ht="94.5" x14ac:dyDescent="0.25">
      <c r="B469" s="165" t="s">
        <v>261</v>
      </c>
      <c r="C469" s="198"/>
      <c r="D469" s="145" t="str">
        <f>VLOOKUP(B469,'Alcance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469" s="187"/>
      <c r="F469" s="187" t="str">
        <f>VLOOKUP($B469,'Alcance Cimentaciones'!$B$5:$G$256,4,FALSE)</f>
        <v>m3</v>
      </c>
      <c r="G469" s="194">
        <f>VLOOKUP($B469,'Alcance Cimentaciones'!$B$5:$G$256,5,FALSE)/34</f>
        <v>42.352941176470587</v>
      </c>
      <c r="H469" s="188">
        <f>VLOOKUP($B469,'Alcance Cimentaciones'!$B$5:$G$256,6,FALSE)</f>
        <v>276393</v>
      </c>
      <c r="I469" s="188">
        <f>+H469*G469</f>
        <v>11706056.470588235</v>
      </c>
      <c r="J469" s="189">
        <f>+I469*1.38</f>
        <v>16154357.929411763</v>
      </c>
      <c r="K469" s="335">
        <f t="shared" ref="K469:K472" si="151">SUM(N469:BV469)</f>
        <v>0</v>
      </c>
      <c r="L469" s="331"/>
      <c r="M469" s="331"/>
    </row>
    <row r="470" spans="2:23" ht="94.5" x14ac:dyDescent="0.25">
      <c r="B470" s="165" t="s">
        <v>264</v>
      </c>
      <c r="C470" s="198"/>
      <c r="D470" s="145" t="str">
        <f>VLOOKUP(B470,'Alcance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470" s="187"/>
      <c r="F470" s="187" t="str">
        <f>VLOOKUP($B470,'Alcance Cimentaciones'!$B$5:$G$256,4,FALSE)</f>
        <v>m3</v>
      </c>
      <c r="G470" s="194">
        <f>VLOOKUP($B470,'Alcance Cimentaciones'!$B$5:$G$256,5,FALSE)/34</f>
        <v>25.529411764705884</v>
      </c>
      <c r="H470" s="188">
        <f>VLOOKUP($B470,'Alcance Cimentaciones'!$B$5:$G$256,6,FALSE)</f>
        <v>286818</v>
      </c>
      <c r="I470" s="188">
        <f>+H470*G470</f>
        <v>7322294.823529412</v>
      </c>
      <c r="J470" s="189">
        <f>+I470*1.38</f>
        <v>10104766.856470589</v>
      </c>
      <c r="K470" s="335">
        <f t="shared" si="151"/>
        <v>0</v>
      </c>
      <c r="L470" s="331"/>
      <c r="M470" s="331"/>
    </row>
    <row r="471" spans="2:23" ht="31.5" x14ac:dyDescent="0.25">
      <c r="B471" s="165" t="s">
        <v>195</v>
      </c>
      <c r="C471" s="198"/>
      <c r="D471" s="145" t="str">
        <f>VLOOKUP(B471,'Alcance Cimentaciones'!$B$5:$G$256,3,FALSE)</f>
        <v>BASE GRANULAR   (INCLUYE TRANSPORTE DESDE LAS CANTERAS LICENCIADAS HASTA EL SITIO DE INSTALACIÓN)</v>
      </c>
      <c r="E471" s="187"/>
      <c r="F471" s="187" t="str">
        <f>VLOOKUP($B471,'Alcance Cimentaciones'!$B$5:$G$256,4,FALSE)</f>
        <v>m3</v>
      </c>
      <c r="G471" s="194">
        <f>VLOOKUP($B471,'Alcance Cimentaciones'!$B$5:$G$256,5,FALSE)/34</f>
        <v>237.64705882352942</v>
      </c>
      <c r="H471" s="188">
        <f>VLOOKUP($B471,'Alcance Cimentaciones'!$B$5:$G$256,6,FALSE)</f>
        <v>265112</v>
      </c>
      <c r="I471" s="188">
        <f>+H471*G471</f>
        <v>63003087.058823533</v>
      </c>
      <c r="J471" s="189">
        <f>+I471*1.38</f>
        <v>86944260.141176462</v>
      </c>
      <c r="K471" s="335">
        <f t="shared" si="151"/>
        <v>0</v>
      </c>
      <c r="L471" s="331"/>
      <c r="M471" s="331"/>
    </row>
    <row r="472" spans="2:23" x14ac:dyDescent="0.25">
      <c r="B472" s="165" t="s">
        <v>254</v>
      </c>
      <c r="C472" s="198"/>
      <c r="D472" s="145" t="str">
        <f>VLOOKUP(B472,'Alcance Cimentaciones'!$B$5:$G$256,3,FALSE)</f>
        <v>SUMINISTRO E INSTALACIÓN DE GEOTEXTILES</v>
      </c>
      <c r="E472" s="187"/>
      <c r="F472" s="187" t="str">
        <f>VLOOKUP($B472,'Alcance Cimentaciones'!$B$5:$G$256,4,FALSE)</f>
        <v>m2</v>
      </c>
      <c r="G472" s="194">
        <f>VLOOKUP($B472,'Alcance Cimentaciones'!$B$5:$G$256,5,FALSE)/34</f>
        <v>887.17647058823525</v>
      </c>
      <c r="H472" s="188">
        <f>VLOOKUP($B472,'Alcance Cimentaciones'!$B$5:$G$256,6,FALSE)</f>
        <v>54177</v>
      </c>
      <c r="I472" s="188">
        <f>+H472*G472</f>
        <v>48064559.647058822</v>
      </c>
      <c r="J472" s="189">
        <f>+I472*1.38</f>
        <v>66329092.312941171</v>
      </c>
      <c r="K472" s="335">
        <f t="shared" si="151"/>
        <v>0</v>
      </c>
      <c r="L472" s="331"/>
      <c r="M472" s="331"/>
    </row>
    <row r="473" spans="2:23" s="159" customFormat="1" ht="31.5" x14ac:dyDescent="0.25">
      <c r="B473" s="165"/>
      <c r="C473" s="195" t="s">
        <v>1031</v>
      </c>
      <c r="D473" s="148" t="s">
        <v>1978</v>
      </c>
      <c r="E473" s="196" t="s">
        <v>3</v>
      </c>
      <c r="F473" s="196">
        <v>0</v>
      </c>
      <c r="G473" s="196"/>
      <c r="H473" s="196"/>
      <c r="I473" s="196"/>
      <c r="J473" s="197"/>
      <c r="K473" s="333"/>
      <c r="L473" s="333"/>
      <c r="M473" s="333"/>
    </row>
    <row r="474" spans="2:23" s="159" customFormat="1" x14ac:dyDescent="0.25">
      <c r="B474" s="165"/>
      <c r="C474" s="199" t="s">
        <v>1032</v>
      </c>
      <c r="D474" s="151" t="s">
        <v>1033</v>
      </c>
      <c r="E474" s="200" t="s">
        <v>905</v>
      </c>
      <c r="F474" s="200">
        <v>0</v>
      </c>
      <c r="G474" s="200"/>
      <c r="H474" s="200"/>
      <c r="I474" s="200"/>
      <c r="J474" s="201"/>
      <c r="K474" s="334"/>
      <c r="L474" s="334"/>
      <c r="M474" s="334"/>
    </row>
    <row r="475" spans="2:23" s="159" customFormat="1" ht="31.5" x14ac:dyDescent="0.25">
      <c r="B475" s="165"/>
      <c r="C475" s="182" t="s">
        <v>1034</v>
      </c>
      <c r="D475" s="183" t="s">
        <v>1035</v>
      </c>
      <c r="E475" s="184" t="s">
        <v>22</v>
      </c>
      <c r="F475" s="184">
        <v>0</v>
      </c>
      <c r="G475" s="184"/>
      <c r="H475" s="184"/>
      <c r="I475" s="184"/>
      <c r="J475" s="186">
        <f>SUM(J476:J478)</f>
        <v>83271780.884117648</v>
      </c>
      <c r="K475" s="330"/>
      <c r="L475" s="330"/>
      <c r="M475" s="330"/>
    </row>
    <row r="476" spans="2:23" s="159" customFormat="1" x14ac:dyDescent="0.25">
      <c r="B476" s="165" t="s">
        <v>54</v>
      </c>
      <c r="C476" s="182"/>
      <c r="D476" s="145" t="str">
        <f>VLOOKUP(B476,'Alcance Cimentaciones'!$B$5:$G$256,3,FALSE)</f>
        <v>DESBROCE Y LIMPIEZA</v>
      </c>
      <c r="E476" s="187"/>
      <c r="F476" s="187" t="str">
        <f>VLOOKUP($B476,'Alcance Cimentaciones'!$B$5:$G$256,4,FALSE)</f>
        <v>m2</v>
      </c>
      <c r="G476" s="194">
        <f>VLOOKUP($B476,'Alcance Cimentaciones'!$B$5:$G$256,5,FALSE)/34</f>
        <v>4799.0294117647063</v>
      </c>
      <c r="H476" s="188">
        <f>VLOOKUP($B476,'Alcance Cimentaciones'!$B$5:$G$256,6,FALSE)</f>
        <v>4140</v>
      </c>
      <c r="I476" s="188">
        <f>+H476*G476</f>
        <v>19867981.764705885</v>
      </c>
      <c r="J476" s="189">
        <f>+I476*1.38</f>
        <v>27417814.83529412</v>
      </c>
      <c r="K476" s="335">
        <f t="shared" ref="K476:K478" si="152">SUM(N476:BV476)</f>
        <v>0</v>
      </c>
      <c r="L476" s="331"/>
      <c r="M476" s="331"/>
    </row>
    <row r="477" spans="2:23" ht="126" x14ac:dyDescent="0.25">
      <c r="B477" s="165" t="s">
        <v>407</v>
      </c>
      <c r="C477" s="204"/>
      <c r="D477" s="145" t="str">
        <f>VLOOKUP(B477,'Alcance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477" s="187"/>
      <c r="F477" s="187" t="str">
        <f>VLOOKUP($B477,'Alcance Cimentaciones'!$B$5:$G$256,4,FALSE)</f>
        <v>Mes</v>
      </c>
      <c r="G477" s="215">
        <v>0.2</v>
      </c>
      <c r="H477" s="188">
        <f>VLOOKUP($B477,'Alcance Cimentaciones'!$B$5:$G$256,6,FALSE)</f>
        <v>31500000</v>
      </c>
      <c r="I477" s="188">
        <f t="shared" ref="I477" si="153">+H477*G477</f>
        <v>6300000</v>
      </c>
      <c r="J477" s="189">
        <f t="shared" ref="J477" si="154">+I477*1.38</f>
        <v>8694000</v>
      </c>
      <c r="K477" s="335">
        <f t="shared" si="152"/>
        <v>0.1</v>
      </c>
      <c r="L477" s="331"/>
      <c r="M477" s="331"/>
      <c r="U477" s="154">
        <f>1/30</f>
        <v>3.3333333333333333E-2</v>
      </c>
      <c r="V477" s="154">
        <f t="shared" ref="V477:W477" si="155">1/30</f>
        <v>3.3333333333333333E-2</v>
      </c>
      <c r="W477" s="154">
        <f t="shared" si="155"/>
        <v>3.3333333333333333E-2</v>
      </c>
    </row>
    <row r="478" spans="2:23" s="159" customFormat="1" ht="31.5" x14ac:dyDescent="0.25">
      <c r="B478" s="165" t="s">
        <v>65</v>
      </c>
      <c r="C478" s="182"/>
      <c r="D478" s="145" t="str">
        <f>VLOOKUP(B478,'Alcance Cimentaciones'!$B$5:$G$256,3,FALSE)</f>
        <v>DESMONTE, DESCAPOTE Y LIMPIEZA INCLUYE  TALA DE ARBOLES CON DAP ≤0.15M, TRANSPORTE Y DISPOSICIÓN FINAL</v>
      </c>
      <c r="E478" s="187"/>
      <c r="F478" s="187" t="str">
        <f>VLOOKUP($B478,'Alcance Cimentaciones'!$B$5:$G$256,4,FALSE)</f>
        <v>m2</v>
      </c>
      <c r="G478" s="194">
        <f>VLOOKUP($B478,'Alcance Cimentaciones'!$B$5:$G$256,5,FALSE)/34</f>
        <v>4799.0294117647063</v>
      </c>
      <c r="H478" s="188">
        <f>VLOOKUP($B478,'Alcance Cimentaciones'!$B$5:$G$256,6,FALSE)</f>
        <v>7121</v>
      </c>
      <c r="I478" s="188">
        <f>+H478*G478</f>
        <v>34173888.441176474</v>
      </c>
      <c r="J478" s="189">
        <f>+I478*1.38</f>
        <v>47159966.048823528</v>
      </c>
      <c r="K478" s="335">
        <f t="shared" si="152"/>
        <v>0</v>
      </c>
      <c r="L478" s="331"/>
      <c r="M478" s="331"/>
    </row>
    <row r="479" spans="2:23" s="159" customFormat="1" x14ac:dyDescent="0.25">
      <c r="B479" s="165"/>
      <c r="C479" s="182" t="s">
        <v>1036</v>
      </c>
      <c r="D479" s="183" t="s">
        <v>1037</v>
      </c>
      <c r="E479" s="184" t="s">
        <v>9</v>
      </c>
      <c r="F479" s="184">
        <v>0</v>
      </c>
      <c r="G479" s="184"/>
      <c r="H479" s="184"/>
      <c r="I479" s="184"/>
      <c r="J479" s="186">
        <f>SUM(J480:J481)</f>
        <v>312374505.66882348</v>
      </c>
      <c r="K479" s="330"/>
      <c r="L479" s="330"/>
      <c r="M479" s="330"/>
    </row>
    <row r="480" spans="2:23" x14ac:dyDescent="0.25">
      <c r="B480" s="165" t="s">
        <v>113</v>
      </c>
      <c r="C480" s="190"/>
      <c r="D480" s="145" t="str">
        <f>VLOOKUP(B480,'Alcance Cimentaciones'!$B$5:$G$256,3,FALSE)</f>
        <v>EXCAVACIÓN MECÁNICA EN MATERIAL COMÚN</v>
      </c>
      <c r="E480" s="187"/>
      <c r="F480" s="187" t="str">
        <f>VLOOKUP($B480,'Alcance Cimentaciones'!$B$5:$G$256,4,FALSE)</f>
        <v>m3</v>
      </c>
      <c r="G480" s="194">
        <f>VLOOKUP($B480,'Alcance Cimentaciones'!$B$5:$G$256,5,FALSE)/34</f>
        <v>4799.0294117647063</v>
      </c>
      <c r="H480" s="188">
        <f>VLOOKUP($B480,'Alcance Cimentaciones'!$B$5:$G$256,6,FALSE)</f>
        <v>35495</v>
      </c>
      <c r="I480" s="188">
        <f>+H480*G480</f>
        <v>170341548.97058824</v>
      </c>
      <c r="J480" s="189">
        <f>+I480*1.38</f>
        <v>235071337.57941175</v>
      </c>
      <c r="K480" s="335">
        <f t="shared" ref="K480:K481" si="156">SUM(N480:BV480)</f>
        <v>0</v>
      </c>
      <c r="L480" s="331"/>
      <c r="M480" s="331"/>
    </row>
    <row r="481" spans="2:13" x14ac:dyDescent="0.25">
      <c r="B481" s="165" t="s">
        <v>122</v>
      </c>
      <c r="C481" s="190"/>
      <c r="D481" s="145" t="str">
        <f>VLOOKUP(B481,'Alcance Cimentaciones'!$B$5:$G$256,3,FALSE)</f>
        <v>EXCAVACIÓN EN ROCA</v>
      </c>
      <c r="E481" s="187"/>
      <c r="F481" s="187" t="str">
        <f>VLOOKUP($B481,'Alcance Cimentaciones'!$B$5:$G$256,4,FALSE)</f>
        <v>m3</v>
      </c>
      <c r="G481" s="194">
        <f>VLOOKUP($B481,'Alcance Cimentaciones'!$B$5:$G$256,5,FALSE)/34</f>
        <v>414.35294117647061</v>
      </c>
      <c r="H481" s="188">
        <f>VLOOKUP($B481,'Alcance Cimentaciones'!$B$5:$G$256,6,FALSE)</f>
        <v>135191</v>
      </c>
      <c r="I481" s="188">
        <f>+H481*G481</f>
        <v>56016788.470588237</v>
      </c>
      <c r="J481" s="189">
        <f>+I481*1.38</f>
        <v>77303168.089411765</v>
      </c>
      <c r="K481" s="335">
        <f t="shared" si="156"/>
        <v>0</v>
      </c>
      <c r="L481" s="331"/>
      <c r="M481" s="331"/>
    </row>
    <row r="482" spans="2:13" s="159" customFormat="1" x14ac:dyDescent="0.25">
      <c r="B482" s="165"/>
      <c r="C482" s="178" t="s">
        <v>1038</v>
      </c>
      <c r="D482" s="179" t="s">
        <v>1039</v>
      </c>
      <c r="E482" s="180" t="s">
        <v>6</v>
      </c>
      <c r="F482" s="180">
        <v>0</v>
      </c>
      <c r="G482" s="180"/>
      <c r="H482" s="180"/>
      <c r="I482" s="180"/>
      <c r="J482" s="186">
        <f>SUM(J483:J485)</f>
        <v>9527825.6870364472</v>
      </c>
      <c r="K482" s="330"/>
      <c r="L482" s="330"/>
      <c r="M482" s="330"/>
    </row>
    <row r="483" spans="2:13" s="159" customFormat="1" ht="31.5" x14ac:dyDescent="0.25">
      <c r="B483" s="165" t="s">
        <v>539</v>
      </c>
      <c r="C483" s="178"/>
      <c r="D483" s="145" t="str">
        <f>VLOOKUP(B483,'Alcance Cimentaciones'!$B$5:$G$256,3,FALSE)</f>
        <v>INSTALACION DE TUBERIA PVC TIPO TDP Y/O CORRUGADA TIPO PEAD-HDPE  - 50mm</v>
      </c>
      <c r="E483" s="187"/>
      <c r="F483" s="187" t="str">
        <f>VLOOKUP($B483,'Alcance Cimentaciones'!$B$5:$G$256,4,FALSE)</f>
        <v>ML</v>
      </c>
      <c r="G483" s="194">
        <f>VLOOKUP($B483,'Alcance Cimentaciones'!$B$5:$G$256,5,FALSE)/34</f>
        <v>7.2352941176470589</v>
      </c>
      <c r="H483" s="188">
        <f>VLOOKUP($B483,'Alcance Cimentaciones'!$B$5:$G$256,6,FALSE)</f>
        <v>27751.000385791169</v>
      </c>
      <c r="I483" s="188">
        <f>+H483*G483</f>
        <v>200786.64985013611</v>
      </c>
      <c r="J483" s="189">
        <f>+I483*1.38</f>
        <v>277085.57679318782</v>
      </c>
      <c r="K483" s="335">
        <f t="shared" ref="K483:K485" si="157">SUM(N483:BV483)</f>
        <v>0</v>
      </c>
      <c r="L483" s="331"/>
      <c r="M483" s="331"/>
    </row>
    <row r="484" spans="2:13" s="159" customFormat="1" ht="31.5" x14ac:dyDescent="0.25">
      <c r="B484" s="165" t="s">
        <v>542</v>
      </c>
      <c r="C484" s="178"/>
      <c r="D484" s="145" t="str">
        <f>VLOOKUP(B484,'Alcance Cimentaciones'!$B$5:$G$256,3,FALSE)</f>
        <v>INSTALACION DE TUBERIA PVC TIPO TDP Y/O CORRUGADA TIPO PEAD-HDPE - 90mm</v>
      </c>
      <c r="E484" s="187"/>
      <c r="F484" s="187" t="str">
        <f>VLOOKUP($B484,'Alcance Cimentaciones'!$B$5:$G$256,4,FALSE)</f>
        <v>ML</v>
      </c>
      <c r="G484" s="194">
        <f>VLOOKUP($B484,'Alcance Cimentaciones'!$B$5:$G$256,5,FALSE)/34</f>
        <v>34.694117647058818</v>
      </c>
      <c r="H484" s="188">
        <f>VLOOKUP($B484,'Alcance Cimentaciones'!$B$5:$G$256,6,FALSE)</f>
        <v>31239.000009014315</v>
      </c>
      <c r="I484" s="188">
        <f>+H484*G484</f>
        <v>1083809.5414892142</v>
      </c>
      <c r="J484" s="189">
        <f>+I484*1.38</f>
        <v>1495657.1672551155</v>
      </c>
      <c r="K484" s="335">
        <f t="shared" si="157"/>
        <v>0</v>
      </c>
      <c r="L484" s="331"/>
      <c r="M484" s="331"/>
    </row>
    <row r="485" spans="2:13" s="159" customFormat="1" ht="31.5" x14ac:dyDescent="0.25">
      <c r="B485" s="165" t="s">
        <v>544</v>
      </c>
      <c r="C485" s="178"/>
      <c r="D485" s="145" t="str">
        <f>VLOOKUP(B485,'Alcance Cimentaciones'!$B$5:$G$256,3,FALSE)</f>
        <v>INSTALACION DE TUBERIA PVC TIPO TDP  Y/O CORRUGADA TIPO PEAD-HDPE - 200mm</v>
      </c>
      <c r="E485" s="187"/>
      <c r="F485" s="187" t="str">
        <f>VLOOKUP($B485,'Alcance Cimentaciones'!$B$5:$G$256,4,FALSE)</f>
        <v>ML</v>
      </c>
      <c r="G485" s="194">
        <f>VLOOKUP($B485,'Alcance Cimentaciones'!$B$5:$G$256,5,FALSE)/34</f>
        <v>70.332352941176467</v>
      </c>
      <c r="H485" s="188">
        <f>VLOOKUP($B485,'Alcance Cimentaciones'!$B$5:$G$256,6,FALSE)</f>
        <v>79900.999838665448</v>
      </c>
      <c r="I485" s="188">
        <f>+H485*G485</f>
        <v>5619625.3210059023</v>
      </c>
      <c r="J485" s="189">
        <f>+I485*1.38</f>
        <v>7755082.9429881442</v>
      </c>
      <c r="K485" s="335">
        <f t="shared" si="157"/>
        <v>0</v>
      </c>
      <c r="L485" s="331"/>
      <c r="M485" s="331"/>
    </row>
    <row r="486" spans="2:13" s="159" customFormat="1" x14ac:dyDescent="0.25">
      <c r="B486" s="165"/>
      <c r="C486" s="182" t="s">
        <v>1040</v>
      </c>
      <c r="D486" s="183" t="s">
        <v>1041</v>
      </c>
      <c r="E486" s="184" t="s">
        <v>19</v>
      </c>
      <c r="F486" s="184">
        <v>0</v>
      </c>
      <c r="G486" s="184"/>
      <c r="H486" s="184"/>
      <c r="I486" s="184"/>
      <c r="J486" s="186">
        <f>SUM(J487)</f>
        <v>320494616.71764702</v>
      </c>
      <c r="K486" s="330"/>
      <c r="L486" s="330"/>
      <c r="M486" s="330"/>
    </row>
    <row r="487" spans="2:13" s="159" customFormat="1" x14ac:dyDescent="0.25">
      <c r="B487" s="165" t="s">
        <v>156</v>
      </c>
      <c r="C487" s="182"/>
      <c r="D487" s="145" t="str">
        <f>VLOOKUP(B487,'Alcance Cimentaciones'!$B$5:$G$256,3,FALSE)</f>
        <v>RELLENO CON MATERIAL DE EXCAVACIÓN SELECCIONADO</v>
      </c>
      <c r="E487" s="187"/>
      <c r="F487" s="187" t="str">
        <f>VLOOKUP($B487,'Alcance Cimentaciones'!$B$5:$G$256,4,FALSE)</f>
        <v>m3</v>
      </c>
      <c r="G487" s="194">
        <f>VLOOKUP($B487,'Alcance Cimentaciones'!$B$5:$G$256,5,FALSE)/34</f>
        <v>4530.6764705882351</v>
      </c>
      <c r="H487" s="188">
        <f>VLOOKUP($B487,'Alcance Cimentaciones'!$B$5:$G$256,6,FALSE)</f>
        <v>51260</v>
      </c>
      <c r="I487" s="188">
        <f>+H487*G487</f>
        <v>232242475.88235292</v>
      </c>
      <c r="J487" s="189">
        <f>+I487*1.38</f>
        <v>320494616.71764702</v>
      </c>
      <c r="K487" s="335">
        <f>SUM(N487:BV487)</f>
        <v>0</v>
      </c>
      <c r="L487" s="331"/>
      <c r="M487" s="331"/>
    </row>
    <row r="488" spans="2:13" s="159" customFormat="1" x14ac:dyDescent="0.25">
      <c r="B488" s="165"/>
      <c r="C488" s="182" t="s">
        <v>1042</v>
      </c>
      <c r="D488" s="183" t="s">
        <v>1043</v>
      </c>
      <c r="E488" s="184" t="s">
        <v>8</v>
      </c>
      <c r="F488" s="184">
        <v>0</v>
      </c>
      <c r="G488" s="184"/>
      <c r="H488" s="184"/>
      <c r="I488" s="184"/>
      <c r="J488" s="186">
        <f>SUM(J489)</f>
        <v>94303618.549411759</v>
      </c>
      <c r="K488" s="330"/>
      <c r="L488" s="330"/>
      <c r="M488" s="330"/>
    </row>
    <row r="489" spans="2:13" s="159" customFormat="1" x14ac:dyDescent="0.25">
      <c r="B489" s="165" t="s">
        <v>278</v>
      </c>
      <c r="C489" s="182"/>
      <c r="D489" s="145" t="str">
        <f>VLOOKUP(B489,'Alcance Cimentaciones'!$B$5:$G$256,3,FALSE)</f>
        <v>CONCRETO CLASE F (140 kg/cm2 Ó 2000 psi)</v>
      </c>
      <c r="E489" s="187"/>
      <c r="F489" s="187" t="str">
        <f>VLOOKUP($B489,'Alcance Cimentaciones'!$B$5:$G$256,4,FALSE)</f>
        <v>m3</v>
      </c>
      <c r="G489" s="194">
        <f>VLOOKUP($B489,'Alcance Cimentaciones'!$B$5:$G$256,5,FALSE)/34</f>
        <v>43.941176470588232</v>
      </c>
      <c r="H489" s="188">
        <f>VLOOKUP($B489,'Alcance Cimentaciones'!$B$5:$G$256,6,FALSE)</f>
        <v>1555169</v>
      </c>
      <c r="I489" s="188">
        <f>+H489*G489</f>
        <v>68335955.470588237</v>
      </c>
      <c r="J489" s="189">
        <f>+I489*1.38</f>
        <v>94303618.549411759</v>
      </c>
      <c r="K489" s="335">
        <f>SUM(N489:BV489)</f>
        <v>0</v>
      </c>
      <c r="L489" s="331"/>
      <c r="M489" s="331"/>
    </row>
    <row r="490" spans="2:13" s="159" customFormat="1" x14ac:dyDescent="0.25">
      <c r="B490" s="165"/>
      <c r="C490" s="182" t="s">
        <v>1044</v>
      </c>
      <c r="D490" s="183" t="s">
        <v>1045</v>
      </c>
      <c r="E490" s="184" t="s">
        <v>26</v>
      </c>
      <c r="F490" s="184">
        <v>0</v>
      </c>
      <c r="G490" s="184"/>
      <c r="H490" s="184"/>
      <c r="I490" s="184"/>
      <c r="J490" s="186">
        <f>SUM(J491:J492)</f>
        <v>179436034.15411764</v>
      </c>
      <c r="K490" s="330"/>
      <c r="L490" s="330"/>
      <c r="M490" s="330"/>
    </row>
    <row r="491" spans="2:13" x14ac:dyDescent="0.25">
      <c r="B491" s="165" t="s">
        <v>299</v>
      </c>
      <c r="C491" s="190"/>
      <c r="D491" s="145" t="str">
        <f>VLOOKUP(B491,'Alcance Cimentaciones'!$B$5:$G$256,3,FALSE)</f>
        <v>S0FT-SPOT  (EPS) Tipo II (ASM C578)</v>
      </c>
      <c r="E491" s="187"/>
      <c r="F491" s="187" t="str">
        <f>VLOOKUP($B491,'Alcance Cimentaciones'!$B$5:$G$256,4,FALSE)</f>
        <v>m2</v>
      </c>
      <c r="G491" s="194">
        <f>VLOOKUP($B491,'Alcance Cimentaciones'!$B$5:$G$256,5,FALSE)/34</f>
        <v>62.117647058823529</v>
      </c>
      <c r="H491" s="188">
        <f>VLOOKUP($B491,'Alcance Cimentaciones'!$B$5:$G$256,6,FALSE)</f>
        <v>484846</v>
      </c>
      <c r="I491" s="188">
        <f>+H491*G491</f>
        <v>30117492.705882352</v>
      </c>
      <c r="J491" s="189">
        <f>+I491*1.38</f>
        <v>41562139.934117645</v>
      </c>
      <c r="K491" s="335">
        <f t="shared" ref="K491:K492" si="158">SUM(N491:BV491)</f>
        <v>0</v>
      </c>
      <c r="L491" s="331"/>
      <c r="M491" s="331"/>
    </row>
    <row r="492" spans="2:13" ht="126" x14ac:dyDescent="0.25">
      <c r="B492" s="165" t="s">
        <v>314</v>
      </c>
      <c r="C492" s="190"/>
      <c r="D492" s="145" t="str">
        <f>VLOOKUP(B492,'Alcance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492" s="187"/>
      <c r="F492" s="187" t="str">
        <f>VLOOKUP($B492,'Alcance Cimentaciones'!$B$5:$G$256,4,FALSE)</f>
        <v>Und</v>
      </c>
      <c r="G492" s="194">
        <f>VLOOKUP($B492,'Alcance Cimentaciones'!$B$5:$G$256,5,FALSE)/34</f>
        <v>1</v>
      </c>
      <c r="H492" s="188">
        <f>VLOOKUP($B492,'Alcance Cimentaciones'!$B$5:$G$256,6,FALSE)</f>
        <v>99908619</v>
      </c>
      <c r="I492" s="188">
        <f>+H492*G492</f>
        <v>99908619</v>
      </c>
      <c r="J492" s="189">
        <f>+I492*1.38</f>
        <v>137873894.22</v>
      </c>
      <c r="K492" s="335">
        <f t="shared" si="158"/>
        <v>0</v>
      </c>
      <c r="L492" s="331"/>
      <c r="M492" s="331"/>
    </row>
    <row r="493" spans="2:13" s="159" customFormat="1" x14ac:dyDescent="0.25">
      <c r="B493" s="165"/>
      <c r="C493" s="182" t="s">
        <v>1046</v>
      </c>
      <c r="D493" s="183" t="s">
        <v>1047</v>
      </c>
      <c r="E493" s="184" t="s">
        <v>730</v>
      </c>
      <c r="F493" s="184">
        <v>0</v>
      </c>
      <c r="G493" s="184"/>
      <c r="H493" s="184"/>
      <c r="I493" s="184"/>
      <c r="J493" s="186">
        <f>SUM(J494)</f>
        <v>1212623361.2117648</v>
      </c>
      <c r="K493" s="330"/>
      <c r="L493" s="330"/>
      <c r="M493" s="330"/>
    </row>
    <row r="494" spans="2:13" s="159" customFormat="1" x14ac:dyDescent="0.25">
      <c r="B494" s="165" t="s">
        <v>306</v>
      </c>
      <c r="C494" s="182"/>
      <c r="D494" s="145" t="str">
        <f>VLOOKUP(B494,'Alcance Cimentaciones'!$B$5:$G$256,3,FALSE)</f>
        <v>ACERO FY:  60000 psi (4.200 kg/cm2)</v>
      </c>
      <c r="E494" s="187"/>
      <c r="F494" s="187" t="str">
        <f>VLOOKUP($B494,'Alcance Cimentaciones'!$B$5:$G$256,4,FALSE)</f>
        <v>kg</v>
      </c>
      <c r="G494" s="194">
        <f>VLOOKUP($B494,'Alcance Cimentaciones'!$B$5:$G$256,5,FALSE)/34</f>
        <v>68756.852941176476</v>
      </c>
      <c r="H494" s="188">
        <f>VLOOKUP($B494,'Alcance Cimentaciones'!$B$5:$G$256,6,FALSE)</f>
        <v>12780</v>
      </c>
      <c r="I494" s="188">
        <f>+H494*G494</f>
        <v>878712580.58823538</v>
      </c>
      <c r="J494" s="189">
        <f>+I494*1.38</f>
        <v>1212623361.2117648</v>
      </c>
      <c r="K494" s="335">
        <f>SUM(N494:BV494)</f>
        <v>0</v>
      </c>
      <c r="L494" s="331"/>
      <c r="M494" s="331"/>
    </row>
    <row r="495" spans="2:13" s="159" customFormat="1" x14ac:dyDescent="0.25">
      <c r="B495" s="165"/>
      <c r="C495" s="182" t="s">
        <v>1048</v>
      </c>
      <c r="D495" s="183" t="s">
        <v>1049</v>
      </c>
      <c r="E495" s="184" t="s">
        <v>6</v>
      </c>
      <c r="F495" s="184">
        <v>0</v>
      </c>
      <c r="G495" s="184"/>
      <c r="H495" s="184"/>
      <c r="I495" s="184"/>
      <c r="J495" s="185"/>
      <c r="K495" s="329"/>
      <c r="L495" s="329"/>
      <c r="M495" s="329"/>
    </row>
    <row r="496" spans="2:13" s="159" customFormat="1" ht="31.5" x14ac:dyDescent="0.25">
      <c r="B496" s="165"/>
      <c r="C496" s="195" t="s">
        <v>1050</v>
      </c>
      <c r="D496" s="148" t="s">
        <v>1051</v>
      </c>
      <c r="E496" s="196" t="s">
        <v>3</v>
      </c>
      <c r="F496" s="196">
        <v>0</v>
      </c>
      <c r="G496" s="196"/>
      <c r="H496" s="196"/>
      <c r="I496" s="196"/>
      <c r="J496" s="197"/>
      <c r="K496" s="333"/>
      <c r="L496" s="333"/>
      <c r="M496" s="333"/>
    </row>
    <row r="497" spans="2:13" s="159" customFormat="1" x14ac:dyDescent="0.25">
      <c r="B497" s="165"/>
      <c r="C497" s="182" t="s">
        <v>1052</v>
      </c>
      <c r="D497" s="183" t="s">
        <v>1053</v>
      </c>
      <c r="E497" s="184" t="s">
        <v>8</v>
      </c>
      <c r="F497" s="184">
        <v>0</v>
      </c>
      <c r="G497" s="184"/>
      <c r="H497" s="184"/>
      <c r="I497" s="184"/>
      <c r="J497" s="186">
        <f>SUM(J498:J499)</f>
        <v>1230815225.9452939</v>
      </c>
      <c r="K497" s="330"/>
      <c r="L497" s="330"/>
      <c r="M497" s="330"/>
    </row>
    <row r="498" spans="2:13" x14ac:dyDescent="0.25">
      <c r="B498" s="165" t="s">
        <v>267</v>
      </c>
      <c r="C498" s="190"/>
      <c r="D498" s="145" t="str">
        <f>VLOOKUP(B498,'Alcance Cimentaciones'!$B$5:$G$256,3,FALSE)</f>
        <v>CONCRETO ESTRUCTURAL  35 MPa(350 kg/cm2 Ó 5000 psi)</v>
      </c>
      <c r="E498" s="187"/>
      <c r="F498" s="187" t="str">
        <f>VLOOKUP($B498,'Alcance Cimentaciones'!$B$5:$G$256,4,FALSE)</f>
        <v>m3</v>
      </c>
      <c r="G498" s="194">
        <f>VLOOKUP($B498,'Alcance Cimentaciones'!$B$5:$G$256,5,FALSE)/34</f>
        <v>429.02941176470586</v>
      </c>
      <c r="H498" s="188">
        <f>VLOOKUP($B498,'Alcance Cimentaciones'!$B$5:$G$256,6,FALSE)</f>
        <v>1926653</v>
      </c>
      <c r="I498" s="188">
        <f>+H498*G498</f>
        <v>826590803.26470578</v>
      </c>
      <c r="J498" s="189">
        <f>+I498*1.38</f>
        <v>1140695308.5052938</v>
      </c>
      <c r="K498" s="335">
        <f t="shared" ref="K498:K499" si="159">SUM(N498:BV498)</f>
        <v>0</v>
      </c>
      <c r="L498" s="331"/>
      <c r="M498" s="331"/>
    </row>
    <row r="499" spans="2:13" x14ac:dyDescent="0.25">
      <c r="B499" s="165" t="s">
        <v>270</v>
      </c>
      <c r="C499" s="190"/>
      <c r="D499" s="145" t="str">
        <f>VLOOKUP(B499,'Alcance Cimentaciones'!$B$5:$G$256,3,FALSE)</f>
        <v>CONCRETO ESTRUCTURAL  45 MPa(457 kg/cm2 Ó 6500psi)</v>
      </c>
      <c r="E499" s="187"/>
      <c r="F499" s="187" t="str">
        <f>VLOOKUP($B499,'Alcance Cimentaciones'!$B$5:$G$256,4,FALSE)</f>
        <v>m3</v>
      </c>
      <c r="G499" s="194">
        <f>VLOOKUP($B499,'Alcance Cimentaciones'!$B$5:$G$256,5,FALSE)/34</f>
        <v>32</v>
      </c>
      <c r="H499" s="188">
        <f>VLOOKUP($B499,'Alcance Cimentaciones'!$B$5:$G$256,6,FALSE)</f>
        <v>2040759</v>
      </c>
      <c r="I499" s="188">
        <f>+H499*G499</f>
        <v>65304288</v>
      </c>
      <c r="J499" s="189">
        <f>+I499*1.38</f>
        <v>90119917.439999998</v>
      </c>
      <c r="K499" s="335">
        <f t="shared" si="159"/>
        <v>0</v>
      </c>
      <c r="L499" s="331"/>
      <c r="M499" s="331"/>
    </row>
    <row r="500" spans="2:13" s="159" customFormat="1" x14ac:dyDescent="0.25">
      <c r="B500" s="165"/>
      <c r="C500" s="182" t="s">
        <v>1054</v>
      </c>
      <c r="D500" s="183" t="s">
        <v>1055</v>
      </c>
      <c r="E500" s="184" t="s">
        <v>26</v>
      </c>
      <c r="F500" s="184">
        <v>0</v>
      </c>
      <c r="G500" s="184"/>
      <c r="H500" s="184"/>
      <c r="I500" s="184"/>
      <c r="J500" s="185"/>
      <c r="K500" s="329"/>
      <c r="L500" s="329"/>
      <c r="M500" s="329"/>
    </row>
    <row r="501" spans="2:13" s="159" customFormat="1" ht="31.5" x14ac:dyDescent="0.25">
      <c r="B501" s="165"/>
      <c r="C501" s="182" t="s">
        <v>1056</v>
      </c>
      <c r="D501" s="183" t="s">
        <v>2057</v>
      </c>
      <c r="E501" s="184" t="s">
        <v>19</v>
      </c>
      <c r="F501" s="184">
        <v>0</v>
      </c>
      <c r="G501" s="184"/>
      <c r="H501" s="184"/>
      <c r="I501" s="184"/>
      <c r="J501" s="186">
        <f>SUM(J502:J510)</f>
        <v>52736347.43270281</v>
      </c>
      <c r="K501" s="330"/>
      <c r="L501" s="330"/>
      <c r="M501" s="330"/>
    </row>
    <row r="502" spans="2:13" s="159" customFormat="1" ht="31.5" x14ac:dyDescent="0.25">
      <c r="B502" s="165" t="s">
        <v>532</v>
      </c>
      <c r="C502" s="182"/>
      <c r="D502" s="145" t="str">
        <f>VLOOKUP(B502,'Alcance Cimentaciones'!$B$5:$G$256,3,FALSE)</f>
        <v>ARQUETA EN HORMIGON PARA MEDIA TENSION - EMPALMES (500 MT)</v>
      </c>
      <c r="E502" s="187"/>
      <c r="F502" s="187" t="str">
        <f>VLOOKUP($B502,'Alcance Cimentaciones'!$B$5:$G$256,4,FALSE)</f>
        <v>Und</v>
      </c>
      <c r="G502" s="187">
        <f>VLOOKUP($B502,'Alcance Cimentaciones'!$B$5:$G$256,5,FALSE)/41</f>
        <v>1</v>
      </c>
      <c r="H502" s="188">
        <f>VLOOKUP($B502,'Alcance Cimentaciones'!$B$5:$G$256,6,FALSE)</f>
        <v>12275310.999985719</v>
      </c>
      <c r="I502" s="188">
        <f t="shared" ref="I502:I510" si="160">+H502*G502</f>
        <v>12275310.999985719</v>
      </c>
      <c r="J502" s="189">
        <f t="shared" ref="J502:J510" si="161">+I502*1.38</f>
        <v>16939929.179980289</v>
      </c>
      <c r="K502" s="335">
        <f t="shared" ref="K502:K510" si="162">SUM(N502:BV502)</f>
        <v>0</v>
      </c>
      <c r="L502" s="331"/>
      <c r="M502" s="331"/>
    </row>
    <row r="503" spans="2:13" s="159" customFormat="1" x14ac:dyDescent="0.25">
      <c r="B503" s="165" t="s">
        <v>535</v>
      </c>
      <c r="C503" s="182"/>
      <c r="D503" s="145" t="str">
        <f>VLOOKUP(B503,'Alcance Cimentaciones'!$B$5:$G$256,3,FALSE)</f>
        <v>ARQUETA EN POLIPROPILENO</v>
      </c>
      <c r="E503" s="187"/>
      <c r="F503" s="187" t="str">
        <f>VLOOKUP($B503,'Alcance Cimentaciones'!$B$5:$G$256,4,FALSE)</f>
        <v>Und</v>
      </c>
      <c r="G503" s="187">
        <f>VLOOKUP($B503,'Alcance Cimentaciones'!$B$5:$G$256,5,FALSE)/41</f>
        <v>1</v>
      </c>
      <c r="H503" s="188">
        <f>VLOOKUP($B503,'Alcance Cimentaciones'!$B$5:$G$256,6,FALSE)</f>
        <v>6068599.9996856553</v>
      </c>
      <c r="I503" s="188">
        <f t="shared" si="160"/>
        <v>6068599.9996856553</v>
      </c>
      <c r="J503" s="189">
        <f t="shared" si="161"/>
        <v>8374667.9995662039</v>
      </c>
      <c r="K503" s="335">
        <f t="shared" si="162"/>
        <v>0</v>
      </c>
      <c r="L503" s="331"/>
      <c r="M503" s="331"/>
    </row>
    <row r="504" spans="2:13" s="159" customFormat="1" x14ac:dyDescent="0.25">
      <c r="B504" s="165" t="s">
        <v>562</v>
      </c>
      <c r="C504" s="182"/>
      <c r="D504" s="145" t="str">
        <f>VLOOKUP(B504,'Alcance Cimentaciones'!$B$5:$G$256,3,FALSE)</f>
        <v>SUMINISTRO E INSTALACIÓN DE PLATINA</v>
      </c>
      <c r="E504" s="187"/>
      <c r="F504" s="187" t="str">
        <f>VLOOKUP($B504,'Alcance Cimentaciones'!$B$5:$G$256,4,FALSE)</f>
        <v>Und</v>
      </c>
      <c r="G504" s="187">
        <f>VLOOKUP($B504,'Alcance Cimentaciones'!$B$5:$G$256,5,FALSE)/41</f>
        <v>1</v>
      </c>
      <c r="H504" s="188">
        <f>VLOOKUP($B504,'Alcance Cimentaciones'!$B$5:$G$256,6,FALSE)</f>
        <v>361570</v>
      </c>
      <c r="I504" s="188">
        <f t="shared" si="160"/>
        <v>361570</v>
      </c>
      <c r="J504" s="189">
        <f t="shared" si="161"/>
        <v>498966.6</v>
      </c>
      <c r="K504" s="335">
        <f t="shared" si="162"/>
        <v>0</v>
      </c>
      <c r="L504" s="331"/>
      <c r="M504" s="331"/>
    </row>
    <row r="505" spans="2:13" s="159" customFormat="1" x14ac:dyDescent="0.25">
      <c r="B505" s="165" t="s">
        <v>565</v>
      </c>
      <c r="C505" s="182"/>
      <c r="D505" s="145" t="str">
        <f>VLOOKUP(B505,'Alcance Cimentaciones'!$B$5:$G$256,3,FALSE)</f>
        <v>SUMINISTRO E INSTALACIÓN DE VARILLA</v>
      </c>
      <c r="E505" s="187"/>
      <c r="F505" s="187" t="str">
        <f>VLOOKUP($B505,'Alcance Cimentaciones'!$B$5:$G$256,4,FALSE)</f>
        <v>Und</v>
      </c>
      <c r="G505" s="187">
        <f>VLOOKUP($B505,'Alcance Cimentaciones'!$B$5:$G$256,5,FALSE)/41</f>
        <v>1</v>
      </c>
      <c r="H505" s="188">
        <f>VLOOKUP($B505,'Alcance Cimentaciones'!$B$5:$G$256,6,FALSE)</f>
        <v>398933</v>
      </c>
      <c r="I505" s="188">
        <f t="shared" si="160"/>
        <v>398933</v>
      </c>
      <c r="J505" s="189">
        <f t="shared" si="161"/>
        <v>550527.53999999992</v>
      </c>
      <c r="K505" s="335">
        <f t="shared" si="162"/>
        <v>0</v>
      </c>
      <c r="L505" s="331"/>
      <c r="M505" s="331"/>
    </row>
    <row r="506" spans="2:13" s="159" customFormat="1" ht="31.5" x14ac:dyDescent="0.25">
      <c r="B506" s="165" t="s">
        <v>569</v>
      </c>
      <c r="C506" s="182"/>
      <c r="D506" s="145" t="str">
        <f>VLOOKUP(B506,'Alcance Cimentaciones'!$B$5:$G$256,3,FALSE)</f>
        <v>SUMINISTRO E INSTALACIÓN DE ARQUETA PARA INSPECCIÓN DE PICAS EN PUESTA A TIERRA SIN FONDO</v>
      </c>
      <c r="E506" s="187"/>
      <c r="F506" s="187" t="str">
        <f>VLOOKUP($B506,'Alcance Cimentaciones'!$B$5:$G$256,4,FALSE)</f>
        <v>Und</v>
      </c>
      <c r="G506" s="187">
        <f>VLOOKUP($B506,'Alcance Cimentaciones'!$B$5:$G$256,5,FALSE)/42</f>
        <v>1</v>
      </c>
      <c r="H506" s="188">
        <f>VLOOKUP($B506,'Alcance Cimentaciones'!$B$5:$G$256,6,FALSE)</f>
        <v>14275700</v>
      </c>
      <c r="I506" s="188">
        <f t="shared" si="160"/>
        <v>14275700</v>
      </c>
      <c r="J506" s="189">
        <f t="shared" si="161"/>
        <v>19700466</v>
      </c>
      <c r="K506" s="335">
        <f t="shared" si="162"/>
        <v>0</v>
      </c>
      <c r="L506" s="331"/>
      <c r="M506" s="331"/>
    </row>
    <row r="507" spans="2:13" s="159" customFormat="1" x14ac:dyDescent="0.25">
      <c r="B507" s="165" t="s">
        <v>571</v>
      </c>
      <c r="C507" s="182"/>
      <c r="D507" s="145" t="str">
        <f>VLOOKUP(B507,'Alcance Cimentaciones'!$B$5:$G$256,3,FALSE)</f>
        <v>SUMINISTRO E INSTALACIÓN DE SOLDADURA EXOTERMICA</v>
      </c>
      <c r="E507" s="187"/>
      <c r="F507" s="187" t="str">
        <f>VLOOKUP($B507,'Alcance Cimentaciones'!$B$5:$G$256,4,FALSE)</f>
        <v>Und</v>
      </c>
      <c r="G507" s="194">
        <f>VLOOKUP($B507,'Alcance Cimentaciones'!$B$5:$G$256,5,FALSE)/41</f>
        <v>2.8000000000000003</v>
      </c>
      <c r="H507" s="188">
        <f>VLOOKUP($B507,'Alcance Cimentaciones'!$B$5:$G$256,6,FALSE)</f>
        <v>185231</v>
      </c>
      <c r="I507" s="188">
        <f t="shared" si="160"/>
        <v>518646.80000000005</v>
      </c>
      <c r="J507" s="189">
        <f t="shared" si="161"/>
        <v>715732.58400000003</v>
      </c>
      <c r="K507" s="335">
        <f t="shared" si="162"/>
        <v>0</v>
      </c>
      <c r="L507" s="331"/>
      <c r="M507" s="331"/>
    </row>
    <row r="508" spans="2:13" s="159" customFormat="1" ht="31.5" x14ac:dyDescent="0.25">
      <c r="B508" s="165" t="s">
        <v>575</v>
      </c>
      <c r="C508" s="182"/>
      <c r="D508" s="145" t="str">
        <f>VLOOKUP(B508,'Alcance Cimentaciones'!$B$5:$G$256,3,FALSE)</f>
        <v>SUMINISTRO E INSTALACIÓN DE GRAPA DE ALEACIÓN RICA EN COBRE (LATÓN) MODELO KZ</v>
      </c>
      <c r="E508" s="187"/>
      <c r="F508" s="187" t="str">
        <f>VLOOKUP($B508,'Alcance Cimentaciones'!$B$5:$G$256,4,FALSE)</f>
        <v>Und</v>
      </c>
      <c r="G508" s="187">
        <f>VLOOKUP($B508,'Alcance Cimentaciones'!$B$5:$G$256,5,FALSE)/42</f>
        <v>1</v>
      </c>
      <c r="H508" s="188">
        <f>VLOOKUP($B508,'Alcance Cimentaciones'!$B$5:$G$256,6,FALSE)</f>
        <v>292083</v>
      </c>
      <c r="I508" s="188">
        <f t="shared" si="160"/>
        <v>292083</v>
      </c>
      <c r="J508" s="189">
        <f t="shared" si="161"/>
        <v>403074.54</v>
      </c>
      <c r="K508" s="335">
        <f t="shared" si="162"/>
        <v>0</v>
      </c>
      <c r="L508" s="331"/>
      <c r="M508" s="331"/>
    </row>
    <row r="509" spans="2:13" s="159" customFormat="1" ht="31.5" x14ac:dyDescent="0.25">
      <c r="B509" s="165" t="s">
        <v>573</v>
      </c>
      <c r="C509" s="182"/>
      <c r="D509" s="145" t="str">
        <f>VLOOKUP(B509,'Alcance Cimentaciones'!$B$5:$G$256,3,FALSE)</f>
        <v>SUMINISTRO E INSTALACIÓN DE GRAPA DE ALEACIÓN RICA EN COBRE (LATÓN) MODELO KPD</v>
      </c>
      <c r="E509" s="187"/>
      <c r="F509" s="187" t="str">
        <f>VLOOKUP($B509,'Alcance Cimentaciones'!$B$5:$G$256,4,FALSE)</f>
        <v>Und</v>
      </c>
      <c r="G509" s="194">
        <f>VLOOKUP($B509,'Alcance Cimentaciones'!$B$5:$G$256,5,FALSE)/33</f>
        <v>0.99393939393939412</v>
      </c>
      <c r="H509" s="188">
        <f>VLOOKUP($B509,'Alcance Cimentaciones'!$B$5:$G$256,6,FALSE)</f>
        <v>292083</v>
      </c>
      <c r="I509" s="188">
        <f t="shared" si="160"/>
        <v>290312.80000000005</v>
      </c>
      <c r="J509" s="189">
        <f t="shared" si="161"/>
        <v>400631.66400000005</v>
      </c>
      <c r="K509" s="335">
        <f t="shared" si="162"/>
        <v>0</v>
      </c>
      <c r="L509" s="331"/>
      <c r="M509" s="331"/>
    </row>
    <row r="510" spans="2:13" s="159" customFormat="1" ht="31.5" x14ac:dyDescent="0.25">
      <c r="B510" s="165" t="s">
        <v>557</v>
      </c>
      <c r="C510" s="182"/>
      <c r="D510" s="145" t="str">
        <f>VLOOKUP(B510,'Alcance Cimentaciones'!$B$5:$G$256,3,FALSE)</f>
        <v xml:space="preserve">INSTALACIÓN DE CABLE DE COBRE TRENZADO DESNUDO DE 50 mm2 </v>
      </c>
      <c r="E510" s="187"/>
      <c r="F510" s="187" t="str">
        <f>VLOOKUP($B510,'Alcance Cimentaciones'!$B$5:$G$256,4,FALSE)</f>
        <v>ML</v>
      </c>
      <c r="G510" s="194">
        <f>VLOOKUP($B510,'Alcance Cimentaciones'!$B$5:$G$256,5,FALSE)/41</f>
        <v>113.1390243902439</v>
      </c>
      <c r="H510" s="188">
        <f>VLOOKUP($B510,'Alcance Cimentaciones'!$B$5:$G$256,6,FALSE)</f>
        <v>33000.000989065411</v>
      </c>
      <c r="I510" s="188">
        <f t="shared" si="160"/>
        <v>3733587.9167799447</v>
      </c>
      <c r="J510" s="189">
        <f t="shared" si="161"/>
        <v>5152351.3251563236</v>
      </c>
      <c r="K510" s="335">
        <f t="shared" si="162"/>
        <v>0</v>
      </c>
      <c r="L510" s="331"/>
      <c r="M510" s="331"/>
    </row>
    <row r="511" spans="2:13" s="159" customFormat="1" ht="31.5" x14ac:dyDescent="0.25">
      <c r="B511" s="165"/>
      <c r="C511" s="182" t="s">
        <v>1057</v>
      </c>
      <c r="D511" s="183" t="s">
        <v>1058</v>
      </c>
      <c r="E511" s="184" t="s">
        <v>19</v>
      </c>
      <c r="F511" s="184">
        <v>0</v>
      </c>
      <c r="G511" s="184"/>
      <c r="H511" s="184"/>
      <c r="I511" s="184"/>
      <c r="J511" s="186">
        <f>SUM(J512)</f>
        <v>46410609.014634147</v>
      </c>
      <c r="K511" s="330"/>
      <c r="L511" s="330"/>
      <c r="M511" s="330"/>
    </row>
    <row r="512" spans="2:13" ht="31.5" x14ac:dyDescent="0.25">
      <c r="B512" s="165" t="s">
        <v>280</v>
      </c>
      <c r="C512" s="190"/>
      <c r="D512" s="145" t="str">
        <f>VLOOKUP(B512,'Alcance Cimentaciones'!$B$5:$G$256,3,FALSE)</f>
        <v>GROUT Y  MORTERO AUTOCOMPACTANTE DE ALTA RESISTENCIA C80/95 (EN206-1)</v>
      </c>
      <c r="E512" s="187"/>
      <c r="F512" s="187" t="str">
        <f>VLOOKUP($B512,'Alcance Cimentaciones'!$B$5:$G$256,4,FALSE)</f>
        <v>lt</v>
      </c>
      <c r="G512" s="194">
        <f>VLOOKUP($B512,'Alcance Cimentaciones'!$B$5:$G$256,5,FALSE)/41</f>
        <v>530.73170731707319</v>
      </c>
      <c r="H512" s="188">
        <f>VLOOKUP($B512,'Alcance Cimentaciones'!$B$5:$G$256,6,FALSE)</f>
        <v>63367</v>
      </c>
      <c r="I512" s="188">
        <f>+H512*G512</f>
        <v>33630876.097560979</v>
      </c>
      <c r="J512" s="189">
        <f>+I512*1.38</f>
        <v>46410609.014634147</v>
      </c>
      <c r="K512" s="335">
        <f>SUM(N512:BV512)</f>
        <v>0</v>
      </c>
      <c r="L512" s="331"/>
      <c r="M512" s="331"/>
    </row>
    <row r="513" spans="2:27" s="159" customFormat="1" ht="31.5" x14ac:dyDescent="0.25">
      <c r="B513" s="165"/>
      <c r="C513" s="182" t="s">
        <v>1059</v>
      </c>
      <c r="D513" s="183" t="s">
        <v>1060</v>
      </c>
      <c r="E513" s="184" t="s">
        <v>9</v>
      </c>
      <c r="F513" s="184">
        <v>0</v>
      </c>
      <c r="G513" s="184"/>
      <c r="H513" s="184"/>
      <c r="I513" s="184"/>
      <c r="J513" s="186">
        <f>SUM(J514:J516)</f>
        <v>1587346329.5488234</v>
      </c>
      <c r="K513" s="330"/>
      <c r="L513" s="330"/>
      <c r="M513" s="330"/>
    </row>
    <row r="514" spans="2:27" ht="63" x14ac:dyDescent="0.25">
      <c r="B514" s="165" t="s">
        <v>159</v>
      </c>
      <c r="C514" s="190"/>
      <c r="D514" s="145" t="str">
        <f>VLOOKUP(B514,'Alcance Cimentaciones'!$B$5:$G$256,3,FALSE)</f>
        <v>MATERIAL SELECIONADA PARA  FORMACIÓN Y COMPACTACIÓN DE TERRAPLENES Y RELLENO ESTRUCTURAL  (INCLUYE TRANSPORTE DESDE LAS CANTERAS LICENCIADAS HASTA EL SITIO DE INSTALACIÓN)</v>
      </c>
      <c r="E514" s="187"/>
      <c r="F514" s="187" t="str">
        <f>VLOOKUP($B514,'Alcance Cimentaciones'!$B$5:$G$256,4,FALSE)</f>
        <v>m3</v>
      </c>
      <c r="G514" s="194">
        <f>VLOOKUP($B514,'Alcance Cimentaciones'!$B$5:$G$256,5,FALSE)/34</f>
        <v>5388.7058823529414</v>
      </c>
      <c r="H514" s="188">
        <f>VLOOKUP($B514,'Alcance Cimentaciones'!$B$5:$G$256,6,FALSE)</f>
        <v>174890</v>
      </c>
      <c r="I514" s="188">
        <f>+H514*G514</f>
        <v>942430771.7647059</v>
      </c>
      <c r="J514" s="189">
        <f>+I514*1.38</f>
        <v>1300554465.0352941</v>
      </c>
      <c r="K514" s="335">
        <f t="shared" ref="K514:K516" si="163">SUM(N514:BV514)</f>
        <v>0</v>
      </c>
      <c r="L514" s="331"/>
      <c r="M514" s="331"/>
    </row>
    <row r="515" spans="2:27" ht="47.25" x14ac:dyDescent="0.25">
      <c r="B515" s="165" t="s">
        <v>180</v>
      </c>
      <c r="C515" s="190"/>
      <c r="D515" s="145" t="str">
        <f>VLOOKUP(B515,'Alcance Cimentaciones'!$B$5:$G$256,3,FALSE)</f>
        <v>PREPARACIÓN DE SUBRASANTE COMPACTACIÓN Y VALORACIÓN DE LA CAPA DE SUBRASANTE DE LOS VIALES. INCLUYENDO LAS PRUEBAS SEGÚN LO PRESCRITO.</v>
      </c>
      <c r="E515" s="187"/>
      <c r="F515" s="187" t="str">
        <f>VLOOKUP($B515,'Alcance Cimentaciones'!$B$5:$G$256,4,FALSE)</f>
        <v>m2</v>
      </c>
      <c r="G515" s="194">
        <f>VLOOKUP($B515,'Alcance Cimentaciones'!$B$5:$G$256,5,FALSE)/34</f>
        <v>631.61764705882354</v>
      </c>
      <c r="H515" s="188">
        <f>VLOOKUP($B515,'Alcance Cimentaciones'!$B$5:$G$256,6,FALSE)</f>
        <v>11537</v>
      </c>
      <c r="I515" s="188">
        <f>+H515*G515</f>
        <v>7286972.7941176472</v>
      </c>
      <c r="J515" s="189">
        <f>+I515*1.38</f>
        <v>10056022.455882352</v>
      </c>
      <c r="K515" s="335">
        <f t="shared" si="163"/>
        <v>0</v>
      </c>
      <c r="L515" s="331"/>
      <c r="M515" s="331"/>
    </row>
    <row r="516" spans="2:27" ht="31.5" x14ac:dyDescent="0.25">
      <c r="B516" s="165" t="s">
        <v>192</v>
      </c>
      <c r="C516" s="190"/>
      <c r="D516" s="145" t="str">
        <f>VLOOKUP(B516,'Alcance Cimentaciones'!$B$5:$G$256,3,FALSE)</f>
        <v>SUBBASE GRANULAR  (INCLUYE TRANSPORTE DESDE LAS CANTERAS LICENCIADAS HASTA EL SITIO DE INSTALACIÓN)</v>
      </c>
      <c r="E516" s="187"/>
      <c r="F516" s="187" t="str">
        <f>VLOOKUP($B516,'Alcance Cimentaciones'!$B$5:$G$256,4,FALSE)</f>
        <v>m3</v>
      </c>
      <c r="G516" s="194">
        <f>VLOOKUP($B516,'Alcance Cimentaciones'!$B$5:$G$256,5,FALSE)/34</f>
        <v>880.85294117647061</v>
      </c>
      <c r="H516" s="188">
        <f>VLOOKUP($B516,'Alcance Cimentaciones'!$B$5:$G$256,6,FALSE)</f>
        <v>227658</v>
      </c>
      <c r="I516" s="188">
        <f>+H516*G516</f>
        <v>200533218.88235295</v>
      </c>
      <c r="J516" s="189">
        <f>+I516*1.38</f>
        <v>276735842.05764705</v>
      </c>
      <c r="K516" s="335">
        <f t="shared" si="163"/>
        <v>0</v>
      </c>
      <c r="L516" s="331"/>
      <c r="M516" s="331"/>
    </row>
    <row r="517" spans="2:27" s="159" customFormat="1" ht="31.5" x14ac:dyDescent="0.25">
      <c r="B517" s="165"/>
      <c r="C517" s="178" t="s">
        <v>1061</v>
      </c>
      <c r="D517" s="179" t="s">
        <v>1062</v>
      </c>
      <c r="E517" s="180" t="s">
        <v>9</v>
      </c>
      <c r="F517" s="180">
        <v>0</v>
      </c>
      <c r="G517" s="180"/>
      <c r="H517" s="180"/>
      <c r="I517" s="180"/>
      <c r="J517" s="186">
        <f>SUM(J518:J521)</f>
        <v>179532477.23999998</v>
      </c>
      <c r="K517" s="330"/>
      <c r="L517" s="330"/>
      <c r="M517" s="330"/>
    </row>
    <row r="518" spans="2:27" ht="94.5" x14ac:dyDescent="0.25">
      <c r="B518" s="165" t="s">
        <v>261</v>
      </c>
      <c r="C518" s="198"/>
      <c r="D518" s="145" t="str">
        <f>VLOOKUP(B518,'Alcance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518" s="187"/>
      <c r="F518" s="187" t="str">
        <f>VLOOKUP($B518,'Alcance Cimentaciones'!$B$5:$G$256,4,FALSE)</f>
        <v>m3</v>
      </c>
      <c r="G518" s="194">
        <f>VLOOKUP($B518,'Alcance Cimentaciones'!$B$5:$G$256,5,FALSE)/34</f>
        <v>42.352941176470587</v>
      </c>
      <c r="H518" s="188">
        <f>VLOOKUP($B518,'Alcance Cimentaciones'!$B$5:$G$256,6,FALSE)</f>
        <v>276393</v>
      </c>
      <c r="I518" s="188">
        <f>+H518*G518</f>
        <v>11706056.470588235</v>
      </c>
      <c r="J518" s="189">
        <f>+I518*1.38</f>
        <v>16154357.929411763</v>
      </c>
      <c r="K518" s="335">
        <f t="shared" ref="K518:K521" si="164">SUM(N518:BV518)</f>
        <v>0</v>
      </c>
      <c r="L518" s="331"/>
      <c r="M518" s="331"/>
    </row>
    <row r="519" spans="2:27" ht="94.5" x14ac:dyDescent="0.25">
      <c r="B519" s="165" t="s">
        <v>264</v>
      </c>
      <c r="C519" s="198"/>
      <c r="D519" s="145" t="str">
        <f>VLOOKUP(B519,'Alcance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519" s="187"/>
      <c r="F519" s="187" t="str">
        <f>VLOOKUP($B519,'Alcance Cimentaciones'!$B$5:$G$256,4,FALSE)</f>
        <v>m3</v>
      </c>
      <c r="G519" s="194">
        <f>VLOOKUP($B519,'Alcance Cimentaciones'!$B$5:$G$256,5,FALSE)/34</f>
        <v>25.529411764705884</v>
      </c>
      <c r="H519" s="188">
        <f>VLOOKUP($B519,'Alcance Cimentaciones'!$B$5:$G$256,6,FALSE)</f>
        <v>286818</v>
      </c>
      <c r="I519" s="188">
        <f>+H519*G519</f>
        <v>7322294.823529412</v>
      </c>
      <c r="J519" s="189">
        <f>+I519*1.38</f>
        <v>10104766.856470589</v>
      </c>
      <c r="K519" s="335">
        <f t="shared" si="164"/>
        <v>0</v>
      </c>
      <c r="L519" s="331"/>
      <c r="M519" s="331"/>
    </row>
    <row r="520" spans="2:27" ht="31.5" x14ac:dyDescent="0.25">
      <c r="B520" s="165" t="s">
        <v>195</v>
      </c>
      <c r="C520" s="198"/>
      <c r="D520" s="145" t="str">
        <f>VLOOKUP(B520,'Alcance Cimentaciones'!$B$5:$G$256,3,FALSE)</f>
        <v>BASE GRANULAR   (INCLUYE TRANSPORTE DESDE LAS CANTERAS LICENCIADAS HASTA EL SITIO DE INSTALACIÓN)</v>
      </c>
      <c r="E520" s="187"/>
      <c r="F520" s="187" t="str">
        <f>VLOOKUP($B520,'Alcance Cimentaciones'!$B$5:$G$256,4,FALSE)</f>
        <v>m3</v>
      </c>
      <c r="G520" s="194">
        <f>VLOOKUP($B520,'Alcance Cimentaciones'!$B$5:$G$256,5,FALSE)/34</f>
        <v>237.64705882352942</v>
      </c>
      <c r="H520" s="188">
        <f>VLOOKUP($B520,'Alcance Cimentaciones'!$B$5:$G$256,6,FALSE)</f>
        <v>265112</v>
      </c>
      <c r="I520" s="188">
        <f>+H520*G520</f>
        <v>63003087.058823533</v>
      </c>
      <c r="J520" s="189">
        <f>+I520*1.38</f>
        <v>86944260.141176462</v>
      </c>
      <c r="K520" s="335">
        <f t="shared" si="164"/>
        <v>0</v>
      </c>
      <c r="L520" s="331"/>
      <c r="M520" s="331"/>
    </row>
    <row r="521" spans="2:27" x14ac:dyDescent="0.25">
      <c r="B521" s="165" t="s">
        <v>254</v>
      </c>
      <c r="C521" s="198"/>
      <c r="D521" s="145" t="str">
        <f>VLOOKUP(B521,'Alcance Cimentaciones'!$B$5:$G$256,3,FALSE)</f>
        <v>SUMINISTRO E INSTALACIÓN DE GEOTEXTILES</v>
      </c>
      <c r="E521" s="187"/>
      <c r="F521" s="187" t="str">
        <f>VLOOKUP($B521,'Alcance Cimentaciones'!$B$5:$G$256,4,FALSE)</f>
        <v>m2</v>
      </c>
      <c r="G521" s="194">
        <f>VLOOKUP($B521,'Alcance Cimentaciones'!$B$5:$G$256,5,FALSE)/34</f>
        <v>887.17647058823525</v>
      </c>
      <c r="H521" s="188">
        <f>VLOOKUP($B521,'Alcance Cimentaciones'!$B$5:$G$256,6,FALSE)</f>
        <v>54177</v>
      </c>
      <c r="I521" s="188">
        <f>+H521*G521</f>
        <v>48064559.647058822</v>
      </c>
      <c r="J521" s="189">
        <f>+I521*1.38</f>
        <v>66329092.312941171</v>
      </c>
      <c r="K521" s="335">
        <f t="shared" si="164"/>
        <v>0</v>
      </c>
      <c r="L521" s="331"/>
      <c r="M521" s="331"/>
    </row>
    <row r="522" spans="2:27" s="159" customFormat="1" ht="31.5" x14ac:dyDescent="0.25">
      <c r="B522" s="165"/>
      <c r="C522" s="195" t="s">
        <v>1063</v>
      </c>
      <c r="D522" s="148" t="s">
        <v>1979</v>
      </c>
      <c r="E522" s="196" t="s">
        <v>3</v>
      </c>
      <c r="F522" s="196">
        <v>0</v>
      </c>
      <c r="G522" s="196"/>
      <c r="H522" s="196"/>
      <c r="I522" s="196"/>
      <c r="J522" s="197"/>
      <c r="K522" s="333"/>
      <c r="L522" s="333"/>
      <c r="M522" s="333"/>
    </row>
    <row r="523" spans="2:27" s="159" customFormat="1" x14ac:dyDescent="0.25">
      <c r="B523" s="165"/>
      <c r="C523" s="175" t="s">
        <v>1064</v>
      </c>
      <c r="D523" s="139" t="s">
        <v>1065</v>
      </c>
      <c r="E523" s="176" t="s">
        <v>40</v>
      </c>
      <c r="F523" s="176">
        <v>0</v>
      </c>
      <c r="G523" s="176"/>
      <c r="H523" s="176"/>
      <c r="I523" s="176"/>
      <c r="J523" s="177"/>
      <c r="K523" s="327"/>
      <c r="L523" s="327"/>
      <c r="M523" s="327"/>
    </row>
    <row r="524" spans="2:27" s="159" customFormat="1" ht="31.5" x14ac:dyDescent="0.25">
      <c r="B524" s="165"/>
      <c r="C524" s="182" t="s">
        <v>1066</v>
      </c>
      <c r="D524" s="183" t="s">
        <v>1067</v>
      </c>
      <c r="E524" s="184" t="s">
        <v>22</v>
      </c>
      <c r="F524" s="184">
        <v>0</v>
      </c>
      <c r="G524" s="184"/>
      <c r="H524" s="184"/>
      <c r="I524" s="184"/>
      <c r="J524" s="186">
        <f>SUM(J525:J527)</f>
        <v>83271780.884117648</v>
      </c>
      <c r="K524" s="330"/>
      <c r="L524" s="330"/>
      <c r="M524" s="330"/>
    </row>
    <row r="525" spans="2:27" s="159" customFormat="1" x14ac:dyDescent="0.25">
      <c r="B525" s="165" t="s">
        <v>54</v>
      </c>
      <c r="C525" s="182"/>
      <c r="D525" s="145" t="str">
        <f>VLOOKUP(B525,'Alcance Cimentaciones'!$B$5:$G$256,3,FALSE)</f>
        <v>DESBROCE Y LIMPIEZA</v>
      </c>
      <c r="E525" s="187"/>
      <c r="F525" s="187" t="str">
        <f>VLOOKUP($B525,'Alcance Cimentaciones'!$B$5:$G$256,4,FALSE)</f>
        <v>m2</v>
      </c>
      <c r="G525" s="194">
        <f>VLOOKUP($B525,'Alcance Cimentaciones'!$B$5:$G$256,5,FALSE)/34</f>
        <v>4799.0294117647063</v>
      </c>
      <c r="H525" s="188">
        <f>VLOOKUP($B525,'Alcance Cimentaciones'!$B$5:$G$256,6,FALSE)</f>
        <v>4140</v>
      </c>
      <c r="I525" s="188">
        <f>+H525*G525</f>
        <v>19867981.764705885</v>
      </c>
      <c r="J525" s="189">
        <f>+I525*1.38</f>
        <v>27417814.83529412</v>
      </c>
      <c r="K525" s="335">
        <f t="shared" ref="K525:K527" si="165">SUM(N525:BV525)</f>
        <v>0</v>
      </c>
      <c r="L525" s="331"/>
      <c r="M525" s="331"/>
    </row>
    <row r="526" spans="2:27" ht="126" x14ac:dyDescent="0.25">
      <c r="B526" s="165" t="s">
        <v>407</v>
      </c>
      <c r="C526" s="204"/>
      <c r="D526" s="145" t="str">
        <f>VLOOKUP(B526,'Alcance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526" s="187"/>
      <c r="F526" s="187" t="str">
        <f>VLOOKUP($B526,'Alcance Cimentaciones'!$B$5:$G$256,4,FALSE)</f>
        <v>Mes</v>
      </c>
      <c r="G526" s="215">
        <v>0.2</v>
      </c>
      <c r="H526" s="188">
        <f>VLOOKUP($B526,'Alcance Cimentaciones'!$B$5:$G$256,6,FALSE)</f>
        <v>31500000</v>
      </c>
      <c r="I526" s="188">
        <f t="shared" ref="I526" si="166">+H526*G526</f>
        <v>6300000</v>
      </c>
      <c r="J526" s="189">
        <f t="shared" ref="J526" si="167">+I526*1.38</f>
        <v>8694000</v>
      </c>
      <c r="K526" s="335">
        <f t="shared" si="165"/>
        <v>0.1</v>
      </c>
      <c r="L526" s="331"/>
      <c r="M526" s="331"/>
      <c r="X526" s="154">
        <f t="shared" ref="X526" si="168">1/30</f>
        <v>3.3333333333333333E-2</v>
      </c>
      <c r="Z526" s="154">
        <f t="shared" ref="Z526:AA526" si="169">1/30</f>
        <v>3.3333333333333333E-2</v>
      </c>
      <c r="AA526" s="154">
        <f t="shared" si="169"/>
        <v>3.3333333333333333E-2</v>
      </c>
    </row>
    <row r="527" spans="2:27" s="159" customFormat="1" ht="31.5" x14ac:dyDescent="0.25">
      <c r="B527" s="165" t="s">
        <v>65</v>
      </c>
      <c r="C527" s="182"/>
      <c r="D527" s="145" t="str">
        <f>VLOOKUP(B527,'Alcance Cimentaciones'!$B$5:$G$256,3,FALSE)</f>
        <v>DESMONTE, DESCAPOTE Y LIMPIEZA INCLUYE  TALA DE ARBOLES CON DAP ≤0.15M, TRANSPORTE Y DISPOSICIÓN FINAL</v>
      </c>
      <c r="E527" s="187"/>
      <c r="F527" s="187" t="str">
        <f>VLOOKUP($B527,'Alcance Cimentaciones'!$B$5:$G$256,4,FALSE)</f>
        <v>m2</v>
      </c>
      <c r="G527" s="194">
        <f>VLOOKUP($B527,'Alcance Cimentaciones'!$B$5:$G$256,5,FALSE)/34</f>
        <v>4799.0294117647063</v>
      </c>
      <c r="H527" s="188">
        <f>VLOOKUP($B527,'Alcance Cimentaciones'!$B$5:$G$256,6,FALSE)</f>
        <v>7121</v>
      </c>
      <c r="I527" s="188">
        <f>+H527*G527</f>
        <v>34173888.441176474</v>
      </c>
      <c r="J527" s="189">
        <f>+I527*1.38</f>
        <v>47159966.048823528</v>
      </c>
      <c r="K527" s="335">
        <f t="shared" si="165"/>
        <v>0</v>
      </c>
      <c r="L527" s="331"/>
      <c r="M527" s="331"/>
    </row>
    <row r="528" spans="2:27" s="159" customFormat="1" x14ac:dyDescent="0.25">
      <c r="B528" s="165"/>
      <c r="C528" s="182" t="s">
        <v>1068</v>
      </c>
      <c r="D528" s="183" t="s">
        <v>1069</v>
      </c>
      <c r="E528" s="184" t="s">
        <v>9</v>
      </c>
      <c r="F528" s="184">
        <v>0</v>
      </c>
      <c r="G528" s="184"/>
      <c r="H528" s="184"/>
      <c r="I528" s="184"/>
      <c r="J528" s="186">
        <f>SUM(J529:J530)</f>
        <v>312374505.66882348</v>
      </c>
      <c r="K528" s="330"/>
      <c r="L528" s="330"/>
      <c r="M528" s="330"/>
    </row>
    <row r="529" spans="2:13" x14ac:dyDescent="0.25">
      <c r="B529" s="165" t="s">
        <v>113</v>
      </c>
      <c r="C529" s="190"/>
      <c r="D529" s="145" t="str">
        <f>VLOOKUP(B529,'Alcance Cimentaciones'!$B$5:$G$256,3,FALSE)</f>
        <v>EXCAVACIÓN MECÁNICA EN MATERIAL COMÚN</v>
      </c>
      <c r="E529" s="187"/>
      <c r="F529" s="187" t="str">
        <f>VLOOKUP($B529,'Alcance Cimentaciones'!$B$5:$G$256,4,FALSE)</f>
        <v>m3</v>
      </c>
      <c r="G529" s="194">
        <f>VLOOKUP($B529,'Alcance Cimentaciones'!$B$5:$G$256,5,FALSE)/34</f>
        <v>4799.0294117647063</v>
      </c>
      <c r="H529" s="188">
        <f>VLOOKUP($B529,'Alcance Cimentaciones'!$B$5:$G$256,6,FALSE)</f>
        <v>35495</v>
      </c>
      <c r="I529" s="188">
        <f>+H529*G529</f>
        <v>170341548.97058824</v>
      </c>
      <c r="J529" s="189">
        <f>+I529*1.38</f>
        <v>235071337.57941175</v>
      </c>
      <c r="K529" s="335">
        <f t="shared" ref="K529:K530" si="170">SUM(N529:BV529)</f>
        <v>0</v>
      </c>
      <c r="L529" s="331"/>
      <c r="M529" s="331"/>
    </row>
    <row r="530" spans="2:13" x14ac:dyDescent="0.25">
      <c r="B530" s="165" t="s">
        <v>122</v>
      </c>
      <c r="C530" s="190"/>
      <c r="D530" s="145" t="str">
        <f>VLOOKUP(B530,'Alcance Cimentaciones'!$B$5:$G$256,3,FALSE)</f>
        <v>EXCAVACIÓN EN ROCA</v>
      </c>
      <c r="E530" s="187"/>
      <c r="F530" s="187" t="str">
        <f>VLOOKUP($B530,'Alcance Cimentaciones'!$B$5:$G$256,4,FALSE)</f>
        <v>m3</v>
      </c>
      <c r="G530" s="194">
        <f>VLOOKUP($B530,'Alcance Cimentaciones'!$B$5:$G$256,5,FALSE)/34</f>
        <v>414.35294117647061</v>
      </c>
      <c r="H530" s="188">
        <f>VLOOKUP($B530,'Alcance Cimentaciones'!$B$5:$G$256,6,FALSE)</f>
        <v>135191</v>
      </c>
      <c r="I530" s="188">
        <f>+H530*G530</f>
        <v>56016788.470588237</v>
      </c>
      <c r="J530" s="189">
        <f>+I530*1.38</f>
        <v>77303168.089411765</v>
      </c>
      <c r="K530" s="335">
        <f t="shared" si="170"/>
        <v>0</v>
      </c>
      <c r="L530" s="331"/>
      <c r="M530" s="331"/>
    </row>
    <row r="531" spans="2:13" s="159" customFormat="1" x14ac:dyDescent="0.25">
      <c r="B531" s="165"/>
      <c r="C531" s="178" t="s">
        <v>1070</v>
      </c>
      <c r="D531" s="179" t="s">
        <v>1071</v>
      </c>
      <c r="E531" s="180" t="s">
        <v>6</v>
      </c>
      <c r="F531" s="180">
        <v>0</v>
      </c>
      <c r="G531" s="180"/>
      <c r="H531" s="180"/>
      <c r="I531" s="180"/>
      <c r="J531" s="186">
        <f>SUM(J532:J534)</f>
        <v>9527825.6870364472</v>
      </c>
      <c r="K531" s="330"/>
      <c r="L531" s="330"/>
      <c r="M531" s="330"/>
    </row>
    <row r="532" spans="2:13" s="159" customFormat="1" ht="31.5" x14ac:dyDescent="0.25">
      <c r="B532" s="165" t="s">
        <v>539</v>
      </c>
      <c r="C532" s="178"/>
      <c r="D532" s="145" t="str">
        <f>VLOOKUP(B532,'Alcance Cimentaciones'!$B$5:$G$256,3,FALSE)</f>
        <v>INSTALACION DE TUBERIA PVC TIPO TDP Y/O CORRUGADA TIPO PEAD-HDPE  - 50mm</v>
      </c>
      <c r="E532" s="187"/>
      <c r="F532" s="187" t="str">
        <f>VLOOKUP($B532,'Alcance Cimentaciones'!$B$5:$G$256,4,FALSE)</f>
        <v>ML</v>
      </c>
      <c r="G532" s="194">
        <f>VLOOKUP($B532,'Alcance Cimentaciones'!$B$5:$G$256,5,FALSE)/34</f>
        <v>7.2352941176470589</v>
      </c>
      <c r="H532" s="188">
        <f>VLOOKUP($B532,'Alcance Cimentaciones'!$B$5:$G$256,6,FALSE)</f>
        <v>27751.000385791169</v>
      </c>
      <c r="I532" s="188">
        <f>+H532*G532</f>
        <v>200786.64985013611</v>
      </c>
      <c r="J532" s="189">
        <f>+I532*1.38</f>
        <v>277085.57679318782</v>
      </c>
      <c r="K532" s="335">
        <f t="shared" ref="K532:K534" si="171">SUM(N532:BV532)</f>
        <v>0</v>
      </c>
      <c r="L532" s="331"/>
      <c r="M532" s="331"/>
    </row>
    <row r="533" spans="2:13" s="159" customFormat="1" ht="31.5" x14ac:dyDescent="0.25">
      <c r="B533" s="165" t="s">
        <v>542</v>
      </c>
      <c r="C533" s="178"/>
      <c r="D533" s="145" t="str">
        <f>VLOOKUP(B533,'Alcance Cimentaciones'!$B$5:$G$256,3,FALSE)</f>
        <v>INSTALACION DE TUBERIA PVC TIPO TDP Y/O CORRUGADA TIPO PEAD-HDPE - 90mm</v>
      </c>
      <c r="E533" s="187"/>
      <c r="F533" s="187" t="str">
        <f>VLOOKUP($B533,'Alcance Cimentaciones'!$B$5:$G$256,4,FALSE)</f>
        <v>ML</v>
      </c>
      <c r="G533" s="194">
        <f>VLOOKUP($B533,'Alcance Cimentaciones'!$B$5:$G$256,5,FALSE)/34</f>
        <v>34.694117647058818</v>
      </c>
      <c r="H533" s="188">
        <f>VLOOKUP($B533,'Alcance Cimentaciones'!$B$5:$G$256,6,FALSE)</f>
        <v>31239.000009014315</v>
      </c>
      <c r="I533" s="188">
        <f>+H533*G533</f>
        <v>1083809.5414892142</v>
      </c>
      <c r="J533" s="189">
        <f>+I533*1.38</f>
        <v>1495657.1672551155</v>
      </c>
      <c r="K533" s="335">
        <f t="shared" si="171"/>
        <v>0</v>
      </c>
      <c r="L533" s="331"/>
      <c r="M533" s="331"/>
    </row>
    <row r="534" spans="2:13" s="159" customFormat="1" ht="31.5" x14ac:dyDescent="0.25">
      <c r="B534" s="165" t="s">
        <v>544</v>
      </c>
      <c r="C534" s="178"/>
      <c r="D534" s="145" t="str">
        <f>VLOOKUP(B534,'Alcance Cimentaciones'!$B$5:$G$256,3,FALSE)</f>
        <v>INSTALACION DE TUBERIA PVC TIPO TDP  Y/O CORRUGADA TIPO PEAD-HDPE - 200mm</v>
      </c>
      <c r="E534" s="187"/>
      <c r="F534" s="187" t="str">
        <f>VLOOKUP($B534,'Alcance Cimentaciones'!$B$5:$G$256,4,FALSE)</f>
        <v>ML</v>
      </c>
      <c r="G534" s="194">
        <f>VLOOKUP($B534,'Alcance Cimentaciones'!$B$5:$G$256,5,FALSE)/34</f>
        <v>70.332352941176467</v>
      </c>
      <c r="H534" s="188">
        <f>VLOOKUP($B534,'Alcance Cimentaciones'!$B$5:$G$256,6,FALSE)</f>
        <v>79900.999838665448</v>
      </c>
      <c r="I534" s="188">
        <f>+H534*G534</f>
        <v>5619625.3210059023</v>
      </c>
      <c r="J534" s="189">
        <f>+I534*1.38</f>
        <v>7755082.9429881442</v>
      </c>
      <c r="K534" s="335">
        <f t="shared" si="171"/>
        <v>0</v>
      </c>
      <c r="L534" s="331"/>
      <c r="M534" s="331"/>
    </row>
    <row r="535" spans="2:13" s="159" customFormat="1" x14ac:dyDescent="0.25">
      <c r="B535" s="165"/>
      <c r="C535" s="182" t="s">
        <v>1072</v>
      </c>
      <c r="D535" s="183" t="s">
        <v>1073</v>
      </c>
      <c r="E535" s="184" t="s">
        <v>19</v>
      </c>
      <c r="F535" s="184">
        <v>0</v>
      </c>
      <c r="G535" s="184"/>
      <c r="H535" s="184"/>
      <c r="I535" s="184"/>
      <c r="J535" s="186">
        <f>SUM(J536)</f>
        <v>320494616.71764702</v>
      </c>
      <c r="K535" s="330"/>
      <c r="L535" s="330"/>
      <c r="M535" s="330"/>
    </row>
    <row r="536" spans="2:13" s="159" customFormat="1" x14ac:dyDescent="0.25">
      <c r="B536" s="165" t="s">
        <v>156</v>
      </c>
      <c r="C536" s="182"/>
      <c r="D536" s="145" t="str">
        <f>VLOOKUP(B536,'Alcance Cimentaciones'!$B$5:$G$256,3,FALSE)</f>
        <v>RELLENO CON MATERIAL DE EXCAVACIÓN SELECCIONADO</v>
      </c>
      <c r="E536" s="187"/>
      <c r="F536" s="187" t="str">
        <f>VLOOKUP($B536,'Alcance Cimentaciones'!$B$5:$G$256,4,FALSE)</f>
        <v>m3</v>
      </c>
      <c r="G536" s="194">
        <f>VLOOKUP($B536,'Alcance Cimentaciones'!$B$5:$G$256,5,FALSE)/34</f>
        <v>4530.6764705882351</v>
      </c>
      <c r="H536" s="188">
        <f>VLOOKUP($B536,'Alcance Cimentaciones'!$B$5:$G$256,6,FALSE)</f>
        <v>51260</v>
      </c>
      <c r="I536" s="188">
        <f>+H536*G536</f>
        <v>232242475.88235292</v>
      </c>
      <c r="J536" s="189">
        <f>+I536*1.38</f>
        <v>320494616.71764702</v>
      </c>
      <c r="K536" s="335">
        <f>SUM(N536:BV536)</f>
        <v>0</v>
      </c>
      <c r="L536" s="331"/>
      <c r="M536" s="331"/>
    </row>
    <row r="537" spans="2:13" s="159" customFormat="1" x14ac:dyDescent="0.25">
      <c r="B537" s="165"/>
      <c r="C537" s="182" t="s">
        <v>1074</v>
      </c>
      <c r="D537" s="183" t="s">
        <v>1075</v>
      </c>
      <c r="E537" s="184" t="s">
        <v>8</v>
      </c>
      <c r="F537" s="184">
        <v>0</v>
      </c>
      <c r="G537" s="184"/>
      <c r="H537" s="184"/>
      <c r="I537" s="184"/>
      <c r="J537" s="186">
        <f>SUM(J538)</f>
        <v>94303618.549411759</v>
      </c>
      <c r="K537" s="330"/>
      <c r="L537" s="330"/>
      <c r="M537" s="330"/>
    </row>
    <row r="538" spans="2:13" s="159" customFormat="1" x14ac:dyDescent="0.25">
      <c r="B538" s="165" t="s">
        <v>278</v>
      </c>
      <c r="C538" s="182"/>
      <c r="D538" s="145" t="str">
        <f>VLOOKUP(B538,'Alcance Cimentaciones'!$B$5:$G$256,3,FALSE)</f>
        <v>CONCRETO CLASE F (140 kg/cm2 Ó 2000 psi)</v>
      </c>
      <c r="E538" s="187"/>
      <c r="F538" s="187" t="str">
        <f>VLOOKUP($B538,'Alcance Cimentaciones'!$B$5:$G$256,4,FALSE)</f>
        <v>m3</v>
      </c>
      <c r="G538" s="194">
        <f>VLOOKUP($B538,'Alcance Cimentaciones'!$B$5:$G$256,5,FALSE)/34</f>
        <v>43.941176470588232</v>
      </c>
      <c r="H538" s="188">
        <f>VLOOKUP($B538,'Alcance Cimentaciones'!$B$5:$G$256,6,FALSE)</f>
        <v>1555169</v>
      </c>
      <c r="I538" s="188">
        <f>+H538*G538</f>
        <v>68335955.470588237</v>
      </c>
      <c r="J538" s="189">
        <f>+I538*1.38</f>
        <v>94303618.549411759</v>
      </c>
      <c r="K538" s="335">
        <f>SUM(N538:BV538)</f>
        <v>0</v>
      </c>
      <c r="L538" s="331"/>
      <c r="M538" s="331"/>
    </row>
    <row r="539" spans="2:13" s="159" customFormat="1" x14ac:dyDescent="0.25">
      <c r="B539" s="165"/>
      <c r="C539" s="182" t="s">
        <v>1076</v>
      </c>
      <c r="D539" s="183" t="s">
        <v>1077</v>
      </c>
      <c r="E539" s="184" t="s">
        <v>26</v>
      </c>
      <c r="F539" s="184">
        <v>0</v>
      </c>
      <c r="G539" s="184"/>
      <c r="H539" s="184"/>
      <c r="I539" s="184"/>
      <c r="J539" s="186">
        <f>SUM(J540:J541)</f>
        <v>179436034.15411764</v>
      </c>
      <c r="K539" s="330"/>
      <c r="L539" s="330"/>
      <c r="M539" s="330"/>
    </row>
    <row r="540" spans="2:13" x14ac:dyDescent="0.25">
      <c r="B540" s="165" t="s">
        <v>299</v>
      </c>
      <c r="C540" s="190"/>
      <c r="D540" s="145" t="str">
        <f>VLOOKUP(B540,'Alcance Cimentaciones'!$B$5:$G$256,3,FALSE)</f>
        <v>S0FT-SPOT  (EPS) Tipo II (ASM C578)</v>
      </c>
      <c r="E540" s="187"/>
      <c r="F540" s="187" t="str">
        <f>VLOOKUP($B540,'Alcance Cimentaciones'!$B$5:$G$256,4,FALSE)</f>
        <v>m2</v>
      </c>
      <c r="G540" s="194">
        <f>VLOOKUP($B540,'Alcance Cimentaciones'!$B$5:$G$256,5,FALSE)/34</f>
        <v>62.117647058823529</v>
      </c>
      <c r="H540" s="188">
        <f>VLOOKUP($B540,'Alcance Cimentaciones'!$B$5:$G$256,6,FALSE)</f>
        <v>484846</v>
      </c>
      <c r="I540" s="188">
        <f>+H540*G540</f>
        <v>30117492.705882352</v>
      </c>
      <c r="J540" s="189">
        <f>+I540*1.38</f>
        <v>41562139.934117645</v>
      </c>
      <c r="K540" s="335">
        <f t="shared" ref="K540:K541" si="172">SUM(N540:BV540)</f>
        <v>0</v>
      </c>
      <c r="L540" s="331"/>
      <c r="M540" s="331"/>
    </row>
    <row r="541" spans="2:13" ht="126" x14ac:dyDescent="0.25">
      <c r="B541" s="165" t="s">
        <v>314</v>
      </c>
      <c r="C541" s="190"/>
      <c r="D541" s="145" t="str">
        <f>VLOOKUP(B541,'Alcance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541" s="187"/>
      <c r="F541" s="187" t="str">
        <f>VLOOKUP($B541,'Alcance Cimentaciones'!$B$5:$G$256,4,FALSE)</f>
        <v>Und</v>
      </c>
      <c r="G541" s="194">
        <f>VLOOKUP($B541,'Alcance Cimentaciones'!$B$5:$G$256,5,FALSE)/34</f>
        <v>1</v>
      </c>
      <c r="H541" s="188">
        <f>VLOOKUP($B541,'Alcance Cimentaciones'!$B$5:$G$256,6,FALSE)</f>
        <v>99908619</v>
      </c>
      <c r="I541" s="188">
        <f>+H541*G541</f>
        <v>99908619</v>
      </c>
      <c r="J541" s="189">
        <f>+I541*1.38</f>
        <v>137873894.22</v>
      </c>
      <c r="K541" s="335">
        <f t="shared" si="172"/>
        <v>0</v>
      </c>
      <c r="L541" s="331"/>
      <c r="M541" s="331"/>
    </row>
    <row r="542" spans="2:13" s="159" customFormat="1" x14ac:dyDescent="0.25">
      <c r="B542" s="165"/>
      <c r="C542" s="182" t="s">
        <v>1078</v>
      </c>
      <c r="D542" s="183" t="s">
        <v>1079</v>
      </c>
      <c r="E542" s="184" t="s">
        <v>730</v>
      </c>
      <c r="F542" s="184">
        <v>0</v>
      </c>
      <c r="G542" s="184"/>
      <c r="H542" s="184"/>
      <c r="I542" s="184"/>
      <c r="J542" s="186">
        <f>SUM(J543)</f>
        <v>1212623361.2117648</v>
      </c>
      <c r="K542" s="330"/>
      <c r="L542" s="330"/>
      <c r="M542" s="330"/>
    </row>
    <row r="543" spans="2:13" s="159" customFormat="1" x14ac:dyDescent="0.25">
      <c r="B543" s="165" t="s">
        <v>306</v>
      </c>
      <c r="C543" s="182"/>
      <c r="D543" s="145" t="str">
        <f>VLOOKUP(B543,'Alcance Cimentaciones'!$B$5:$G$256,3,FALSE)</f>
        <v>ACERO FY:  60000 psi (4.200 kg/cm2)</v>
      </c>
      <c r="E543" s="187"/>
      <c r="F543" s="187" t="str">
        <f>VLOOKUP($B543,'Alcance Cimentaciones'!$B$5:$G$256,4,FALSE)</f>
        <v>kg</v>
      </c>
      <c r="G543" s="194">
        <f>VLOOKUP($B543,'Alcance Cimentaciones'!$B$5:$G$256,5,FALSE)/34</f>
        <v>68756.852941176476</v>
      </c>
      <c r="H543" s="188">
        <f>VLOOKUP($B543,'Alcance Cimentaciones'!$B$5:$G$256,6,FALSE)</f>
        <v>12780</v>
      </c>
      <c r="I543" s="188">
        <f>+H543*G543</f>
        <v>878712580.58823538</v>
      </c>
      <c r="J543" s="189">
        <f>+I543*1.38</f>
        <v>1212623361.2117648</v>
      </c>
      <c r="K543" s="335">
        <f>SUM(N543:BV543)</f>
        <v>0</v>
      </c>
      <c r="L543" s="331"/>
      <c r="M543" s="331"/>
    </row>
    <row r="544" spans="2:13" s="159" customFormat="1" x14ac:dyDescent="0.25">
      <c r="B544" s="165"/>
      <c r="C544" s="182" t="s">
        <v>1080</v>
      </c>
      <c r="D544" s="183" t="s">
        <v>1081</v>
      </c>
      <c r="E544" s="184" t="s">
        <v>6</v>
      </c>
      <c r="F544" s="184">
        <v>0</v>
      </c>
      <c r="G544" s="184"/>
      <c r="H544" s="184"/>
      <c r="I544" s="184"/>
      <c r="J544" s="185"/>
      <c r="K544" s="329"/>
      <c r="L544" s="329"/>
      <c r="M544" s="329"/>
    </row>
    <row r="545" spans="2:13" s="159" customFormat="1" ht="31.5" x14ac:dyDescent="0.25">
      <c r="B545" s="165"/>
      <c r="C545" s="195" t="s">
        <v>1082</v>
      </c>
      <c r="D545" s="148" t="s">
        <v>1083</v>
      </c>
      <c r="E545" s="196" t="s">
        <v>3</v>
      </c>
      <c r="F545" s="196">
        <v>0</v>
      </c>
      <c r="G545" s="196"/>
      <c r="H545" s="196"/>
      <c r="I545" s="196"/>
      <c r="J545" s="197"/>
      <c r="K545" s="333"/>
      <c r="L545" s="333"/>
      <c r="M545" s="333"/>
    </row>
    <row r="546" spans="2:13" s="159" customFormat="1" x14ac:dyDescent="0.25">
      <c r="B546" s="165"/>
      <c r="C546" s="182" t="s">
        <v>1084</v>
      </c>
      <c r="D546" s="183" t="s">
        <v>1085</v>
      </c>
      <c r="E546" s="184" t="s">
        <v>8</v>
      </c>
      <c r="F546" s="184">
        <v>0</v>
      </c>
      <c r="G546" s="184"/>
      <c r="H546" s="184"/>
      <c r="I546" s="184"/>
      <c r="J546" s="186">
        <f>SUM(J547:J548)</f>
        <v>1230815225.9452939</v>
      </c>
      <c r="K546" s="330"/>
      <c r="L546" s="330"/>
      <c r="M546" s="330"/>
    </row>
    <row r="547" spans="2:13" x14ac:dyDescent="0.25">
      <c r="B547" s="165" t="s">
        <v>267</v>
      </c>
      <c r="C547" s="190"/>
      <c r="D547" s="145" t="str">
        <f>VLOOKUP(B547,'Alcance Cimentaciones'!$B$5:$G$256,3,FALSE)</f>
        <v>CONCRETO ESTRUCTURAL  35 MPa(350 kg/cm2 Ó 5000 psi)</v>
      </c>
      <c r="E547" s="187"/>
      <c r="F547" s="187" t="str">
        <f>VLOOKUP($B547,'Alcance Cimentaciones'!$B$5:$G$256,4,FALSE)</f>
        <v>m3</v>
      </c>
      <c r="G547" s="194">
        <f>VLOOKUP($B547,'Alcance Cimentaciones'!$B$5:$G$256,5,FALSE)/34</f>
        <v>429.02941176470586</v>
      </c>
      <c r="H547" s="188">
        <f>VLOOKUP($B547,'Alcance Cimentaciones'!$B$5:$G$256,6,FALSE)</f>
        <v>1926653</v>
      </c>
      <c r="I547" s="188">
        <f>+H547*G547</f>
        <v>826590803.26470578</v>
      </c>
      <c r="J547" s="189">
        <f>+I547*1.38</f>
        <v>1140695308.5052938</v>
      </c>
      <c r="K547" s="335">
        <f t="shared" ref="K547:K548" si="173">SUM(N547:BV547)</f>
        <v>0</v>
      </c>
      <c r="L547" s="331"/>
      <c r="M547" s="331"/>
    </row>
    <row r="548" spans="2:13" x14ac:dyDescent="0.25">
      <c r="B548" s="165" t="s">
        <v>270</v>
      </c>
      <c r="C548" s="190"/>
      <c r="D548" s="145" t="str">
        <f>VLOOKUP(B548,'Alcance Cimentaciones'!$B$5:$G$256,3,FALSE)</f>
        <v>CONCRETO ESTRUCTURAL  45 MPa(457 kg/cm2 Ó 6500psi)</v>
      </c>
      <c r="E548" s="187"/>
      <c r="F548" s="187" t="str">
        <f>VLOOKUP($B548,'Alcance Cimentaciones'!$B$5:$G$256,4,FALSE)</f>
        <v>m3</v>
      </c>
      <c r="G548" s="194">
        <f>VLOOKUP($B548,'Alcance Cimentaciones'!$B$5:$G$256,5,FALSE)/34</f>
        <v>32</v>
      </c>
      <c r="H548" s="188">
        <f>VLOOKUP($B548,'Alcance Cimentaciones'!$B$5:$G$256,6,FALSE)</f>
        <v>2040759</v>
      </c>
      <c r="I548" s="188">
        <f>+H548*G548</f>
        <v>65304288</v>
      </c>
      <c r="J548" s="189">
        <f>+I548*1.38</f>
        <v>90119917.439999998</v>
      </c>
      <c r="K548" s="335">
        <f t="shared" si="173"/>
        <v>0</v>
      </c>
      <c r="L548" s="331"/>
      <c r="M548" s="331"/>
    </row>
    <row r="549" spans="2:13" s="159" customFormat="1" x14ac:dyDescent="0.25">
      <c r="B549" s="165"/>
      <c r="C549" s="182" t="s">
        <v>1086</v>
      </c>
      <c r="D549" s="183" t="s">
        <v>1087</v>
      </c>
      <c r="E549" s="184" t="s">
        <v>26</v>
      </c>
      <c r="F549" s="184">
        <v>0</v>
      </c>
      <c r="G549" s="184"/>
      <c r="H549" s="184"/>
      <c r="I549" s="184"/>
      <c r="J549" s="185"/>
      <c r="K549" s="329"/>
      <c r="L549" s="329"/>
      <c r="M549" s="329"/>
    </row>
    <row r="550" spans="2:13" s="159" customFormat="1" ht="31.5" x14ac:dyDescent="0.25">
      <c r="B550" s="165"/>
      <c r="C550" s="182" t="s">
        <v>1088</v>
      </c>
      <c r="D550" s="183" t="s">
        <v>2058</v>
      </c>
      <c r="E550" s="184" t="s">
        <v>19</v>
      </c>
      <c r="F550" s="184">
        <v>0</v>
      </c>
      <c r="G550" s="184"/>
      <c r="H550" s="184"/>
      <c r="I550" s="184"/>
      <c r="J550" s="186">
        <f>SUM(J551:J559)</f>
        <v>52736347.43270281</v>
      </c>
      <c r="K550" s="330"/>
      <c r="L550" s="330"/>
      <c r="M550" s="330"/>
    </row>
    <row r="551" spans="2:13" s="159" customFormat="1" ht="31.5" x14ac:dyDescent="0.25">
      <c r="B551" s="165" t="s">
        <v>532</v>
      </c>
      <c r="C551" s="182"/>
      <c r="D551" s="145" t="str">
        <f>VLOOKUP(B551,'Alcance Cimentaciones'!$B$5:$G$256,3,FALSE)</f>
        <v>ARQUETA EN HORMIGON PARA MEDIA TENSION - EMPALMES (500 MT)</v>
      </c>
      <c r="E551" s="187"/>
      <c r="F551" s="187" t="str">
        <f>VLOOKUP($B551,'Alcance Cimentaciones'!$B$5:$G$256,4,FALSE)</f>
        <v>Und</v>
      </c>
      <c r="G551" s="187">
        <f>VLOOKUP($B551,'Alcance Cimentaciones'!$B$5:$G$256,5,FALSE)/41</f>
        <v>1</v>
      </c>
      <c r="H551" s="188">
        <f>VLOOKUP($B551,'Alcance Cimentaciones'!$B$5:$G$256,6,FALSE)</f>
        <v>12275310.999985719</v>
      </c>
      <c r="I551" s="188">
        <f t="shared" ref="I551:I559" si="174">+H551*G551</f>
        <v>12275310.999985719</v>
      </c>
      <c r="J551" s="189">
        <f t="shared" ref="J551:J559" si="175">+I551*1.38</f>
        <v>16939929.179980289</v>
      </c>
      <c r="K551" s="335">
        <f t="shared" ref="K551:K559" si="176">SUM(N551:BV551)</f>
        <v>0</v>
      </c>
      <c r="L551" s="331"/>
      <c r="M551" s="331"/>
    </row>
    <row r="552" spans="2:13" s="159" customFormat="1" x14ac:dyDescent="0.25">
      <c r="B552" s="165" t="s">
        <v>535</v>
      </c>
      <c r="C552" s="182"/>
      <c r="D552" s="145" t="str">
        <f>VLOOKUP(B552,'Alcance Cimentaciones'!$B$5:$G$256,3,FALSE)</f>
        <v>ARQUETA EN POLIPROPILENO</v>
      </c>
      <c r="E552" s="187"/>
      <c r="F552" s="187" t="str">
        <f>VLOOKUP($B552,'Alcance Cimentaciones'!$B$5:$G$256,4,FALSE)</f>
        <v>Und</v>
      </c>
      <c r="G552" s="187">
        <f>VLOOKUP($B552,'Alcance Cimentaciones'!$B$5:$G$256,5,FALSE)/41</f>
        <v>1</v>
      </c>
      <c r="H552" s="188">
        <f>VLOOKUP($B552,'Alcance Cimentaciones'!$B$5:$G$256,6,FALSE)</f>
        <v>6068599.9996856553</v>
      </c>
      <c r="I552" s="188">
        <f t="shared" si="174"/>
        <v>6068599.9996856553</v>
      </c>
      <c r="J552" s="189">
        <f t="shared" si="175"/>
        <v>8374667.9995662039</v>
      </c>
      <c r="K552" s="335">
        <f t="shared" si="176"/>
        <v>0</v>
      </c>
      <c r="L552" s="331"/>
      <c r="M552" s="331"/>
    </row>
    <row r="553" spans="2:13" s="159" customFormat="1" x14ac:dyDescent="0.25">
      <c r="B553" s="165" t="s">
        <v>562</v>
      </c>
      <c r="C553" s="182"/>
      <c r="D553" s="145" t="str">
        <f>VLOOKUP(B553,'Alcance Cimentaciones'!$B$5:$G$256,3,FALSE)</f>
        <v>SUMINISTRO E INSTALACIÓN DE PLATINA</v>
      </c>
      <c r="E553" s="187"/>
      <c r="F553" s="187" t="str">
        <f>VLOOKUP($B553,'Alcance Cimentaciones'!$B$5:$G$256,4,FALSE)</f>
        <v>Und</v>
      </c>
      <c r="G553" s="187">
        <f>VLOOKUP($B553,'Alcance Cimentaciones'!$B$5:$G$256,5,FALSE)/41</f>
        <v>1</v>
      </c>
      <c r="H553" s="188">
        <f>VLOOKUP($B553,'Alcance Cimentaciones'!$B$5:$G$256,6,FALSE)</f>
        <v>361570</v>
      </c>
      <c r="I553" s="188">
        <f t="shared" si="174"/>
        <v>361570</v>
      </c>
      <c r="J553" s="189">
        <f t="shared" si="175"/>
        <v>498966.6</v>
      </c>
      <c r="K553" s="335">
        <f t="shared" si="176"/>
        <v>0</v>
      </c>
      <c r="L553" s="331"/>
      <c r="M553" s="331"/>
    </row>
    <row r="554" spans="2:13" s="159" customFormat="1" x14ac:dyDescent="0.25">
      <c r="B554" s="165" t="s">
        <v>565</v>
      </c>
      <c r="C554" s="182"/>
      <c r="D554" s="145" t="str">
        <f>VLOOKUP(B554,'Alcance Cimentaciones'!$B$5:$G$256,3,FALSE)</f>
        <v>SUMINISTRO E INSTALACIÓN DE VARILLA</v>
      </c>
      <c r="E554" s="187"/>
      <c r="F554" s="187" t="str">
        <f>VLOOKUP($B554,'Alcance Cimentaciones'!$B$5:$G$256,4,FALSE)</f>
        <v>Und</v>
      </c>
      <c r="G554" s="187">
        <f>VLOOKUP($B554,'Alcance Cimentaciones'!$B$5:$G$256,5,FALSE)/41</f>
        <v>1</v>
      </c>
      <c r="H554" s="188">
        <f>VLOOKUP($B554,'Alcance Cimentaciones'!$B$5:$G$256,6,FALSE)</f>
        <v>398933</v>
      </c>
      <c r="I554" s="188">
        <f t="shared" si="174"/>
        <v>398933</v>
      </c>
      <c r="J554" s="189">
        <f t="shared" si="175"/>
        <v>550527.53999999992</v>
      </c>
      <c r="K554" s="335">
        <f t="shared" si="176"/>
        <v>0</v>
      </c>
      <c r="L554" s="331"/>
      <c r="M554" s="331"/>
    </row>
    <row r="555" spans="2:13" s="159" customFormat="1" ht="31.5" x14ac:dyDescent="0.25">
      <c r="B555" s="165" t="s">
        <v>569</v>
      </c>
      <c r="C555" s="182"/>
      <c r="D555" s="145" t="str">
        <f>VLOOKUP(B555,'Alcance Cimentaciones'!$B$5:$G$256,3,FALSE)</f>
        <v>SUMINISTRO E INSTALACIÓN DE ARQUETA PARA INSPECCIÓN DE PICAS EN PUESTA A TIERRA SIN FONDO</v>
      </c>
      <c r="E555" s="187"/>
      <c r="F555" s="187" t="str">
        <f>VLOOKUP($B555,'Alcance Cimentaciones'!$B$5:$G$256,4,FALSE)</f>
        <v>Und</v>
      </c>
      <c r="G555" s="187">
        <f>VLOOKUP($B555,'Alcance Cimentaciones'!$B$5:$G$256,5,FALSE)/42</f>
        <v>1</v>
      </c>
      <c r="H555" s="188">
        <f>VLOOKUP($B555,'Alcance Cimentaciones'!$B$5:$G$256,6,FALSE)</f>
        <v>14275700</v>
      </c>
      <c r="I555" s="188">
        <f t="shared" si="174"/>
        <v>14275700</v>
      </c>
      <c r="J555" s="189">
        <f t="shared" si="175"/>
        <v>19700466</v>
      </c>
      <c r="K555" s="335">
        <f t="shared" si="176"/>
        <v>0</v>
      </c>
      <c r="L555" s="331"/>
      <c r="M555" s="331"/>
    </row>
    <row r="556" spans="2:13" s="159" customFormat="1" x14ac:dyDescent="0.25">
      <c r="B556" s="165" t="s">
        <v>571</v>
      </c>
      <c r="C556" s="182"/>
      <c r="D556" s="145" t="str">
        <f>VLOOKUP(B556,'Alcance Cimentaciones'!$B$5:$G$256,3,FALSE)</f>
        <v>SUMINISTRO E INSTALACIÓN DE SOLDADURA EXOTERMICA</v>
      </c>
      <c r="E556" s="187"/>
      <c r="F556" s="187" t="str">
        <f>VLOOKUP($B556,'Alcance Cimentaciones'!$B$5:$G$256,4,FALSE)</f>
        <v>Und</v>
      </c>
      <c r="G556" s="194">
        <f>VLOOKUP($B556,'Alcance Cimentaciones'!$B$5:$G$256,5,FALSE)/41</f>
        <v>2.8000000000000003</v>
      </c>
      <c r="H556" s="188">
        <f>VLOOKUP($B556,'Alcance Cimentaciones'!$B$5:$G$256,6,FALSE)</f>
        <v>185231</v>
      </c>
      <c r="I556" s="188">
        <f t="shared" si="174"/>
        <v>518646.80000000005</v>
      </c>
      <c r="J556" s="189">
        <f t="shared" si="175"/>
        <v>715732.58400000003</v>
      </c>
      <c r="K556" s="335">
        <f t="shared" si="176"/>
        <v>0</v>
      </c>
      <c r="L556" s="331"/>
      <c r="M556" s="331"/>
    </row>
    <row r="557" spans="2:13" s="159" customFormat="1" ht="31.5" x14ac:dyDescent="0.25">
      <c r="B557" s="165" t="s">
        <v>575</v>
      </c>
      <c r="C557" s="182"/>
      <c r="D557" s="145" t="str">
        <f>VLOOKUP(B557,'Alcance Cimentaciones'!$B$5:$G$256,3,FALSE)</f>
        <v>SUMINISTRO E INSTALACIÓN DE GRAPA DE ALEACIÓN RICA EN COBRE (LATÓN) MODELO KZ</v>
      </c>
      <c r="E557" s="187"/>
      <c r="F557" s="187" t="str">
        <f>VLOOKUP($B557,'Alcance Cimentaciones'!$B$5:$G$256,4,FALSE)</f>
        <v>Und</v>
      </c>
      <c r="G557" s="187">
        <f>VLOOKUP($B557,'Alcance Cimentaciones'!$B$5:$G$256,5,FALSE)/42</f>
        <v>1</v>
      </c>
      <c r="H557" s="188">
        <f>VLOOKUP($B557,'Alcance Cimentaciones'!$B$5:$G$256,6,FALSE)</f>
        <v>292083</v>
      </c>
      <c r="I557" s="188">
        <f t="shared" si="174"/>
        <v>292083</v>
      </c>
      <c r="J557" s="189">
        <f t="shared" si="175"/>
        <v>403074.54</v>
      </c>
      <c r="K557" s="335">
        <f t="shared" si="176"/>
        <v>0</v>
      </c>
      <c r="L557" s="331"/>
      <c r="M557" s="331"/>
    </row>
    <row r="558" spans="2:13" s="159" customFormat="1" ht="31.5" x14ac:dyDescent="0.25">
      <c r="B558" s="165" t="s">
        <v>573</v>
      </c>
      <c r="C558" s="182"/>
      <c r="D558" s="145" t="str">
        <f>VLOOKUP(B558,'Alcance Cimentaciones'!$B$5:$G$256,3,FALSE)</f>
        <v>SUMINISTRO E INSTALACIÓN DE GRAPA DE ALEACIÓN RICA EN COBRE (LATÓN) MODELO KPD</v>
      </c>
      <c r="E558" s="187"/>
      <c r="F558" s="187" t="str">
        <f>VLOOKUP($B558,'Alcance Cimentaciones'!$B$5:$G$256,4,FALSE)</f>
        <v>Und</v>
      </c>
      <c r="G558" s="194">
        <f>VLOOKUP($B558,'Alcance Cimentaciones'!$B$5:$G$256,5,FALSE)/33</f>
        <v>0.99393939393939412</v>
      </c>
      <c r="H558" s="188">
        <f>VLOOKUP($B558,'Alcance Cimentaciones'!$B$5:$G$256,6,FALSE)</f>
        <v>292083</v>
      </c>
      <c r="I558" s="188">
        <f t="shared" si="174"/>
        <v>290312.80000000005</v>
      </c>
      <c r="J558" s="189">
        <f t="shared" si="175"/>
        <v>400631.66400000005</v>
      </c>
      <c r="K558" s="335">
        <f t="shared" si="176"/>
        <v>0</v>
      </c>
      <c r="L558" s="331"/>
      <c r="M558" s="331"/>
    </row>
    <row r="559" spans="2:13" s="159" customFormat="1" ht="31.5" x14ac:dyDescent="0.25">
      <c r="B559" s="165" t="s">
        <v>557</v>
      </c>
      <c r="C559" s="182"/>
      <c r="D559" s="145" t="str">
        <f>VLOOKUP(B559,'Alcance Cimentaciones'!$B$5:$G$256,3,FALSE)</f>
        <v xml:space="preserve">INSTALACIÓN DE CABLE DE COBRE TRENZADO DESNUDO DE 50 mm2 </v>
      </c>
      <c r="E559" s="187"/>
      <c r="F559" s="187" t="str">
        <f>VLOOKUP($B559,'Alcance Cimentaciones'!$B$5:$G$256,4,FALSE)</f>
        <v>ML</v>
      </c>
      <c r="G559" s="194">
        <f>VLOOKUP($B559,'Alcance Cimentaciones'!$B$5:$G$256,5,FALSE)/41</f>
        <v>113.1390243902439</v>
      </c>
      <c r="H559" s="188">
        <f>VLOOKUP($B559,'Alcance Cimentaciones'!$B$5:$G$256,6,FALSE)</f>
        <v>33000.000989065411</v>
      </c>
      <c r="I559" s="188">
        <f t="shared" si="174"/>
        <v>3733587.9167799447</v>
      </c>
      <c r="J559" s="189">
        <f t="shared" si="175"/>
        <v>5152351.3251563236</v>
      </c>
      <c r="K559" s="335">
        <f t="shared" si="176"/>
        <v>0</v>
      </c>
      <c r="L559" s="331"/>
      <c r="M559" s="331"/>
    </row>
    <row r="560" spans="2:13" s="159" customFormat="1" ht="31.5" x14ac:dyDescent="0.25">
      <c r="B560" s="165"/>
      <c r="C560" s="182" t="s">
        <v>1089</v>
      </c>
      <c r="D560" s="183" t="s">
        <v>1090</v>
      </c>
      <c r="E560" s="184" t="s">
        <v>19</v>
      </c>
      <c r="F560" s="184">
        <v>0</v>
      </c>
      <c r="G560" s="184"/>
      <c r="H560" s="184"/>
      <c r="I560" s="184"/>
      <c r="J560" s="186">
        <f>SUM(J561)</f>
        <v>46410609.014634147</v>
      </c>
      <c r="K560" s="330"/>
      <c r="L560" s="330"/>
      <c r="M560" s="330"/>
    </row>
    <row r="561" spans="2:30" ht="31.5" x14ac:dyDescent="0.25">
      <c r="B561" s="165" t="s">
        <v>280</v>
      </c>
      <c r="C561" s="190"/>
      <c r="D561" s="145" t="str">
        <f>VLOOKUP(B561,'Alcance Cimentaciones'!$B$5:$G$256,3,FALSE)</f>
        <v>GROUT Y  MORTERO AUTOCOMPACTANTE DE ALTA RESISTENCIA C80/95 (EN206-1)</v>
      </c>
      <c r="E561" s="187"/>
      <c r="F561" s="187" t="str">
        <f>VLOOKUP($B561,'Alcance Cimentaciones'!$B$5:$G$256,4,FALSE)</f>
        <v>lt</v>
      </c>
      <c r="G561" s="194">
        <f>VLOOKUP($B561,'Alcance Cimentaciones'!$B$5:$G$256,5,FALSE)/41</f>
        <v>530.73170731707319</v>
      </c>
      <c r="H561" s="188">
        <f>VLOOKUP($B561,'Alcance Cimentaciones'!$B$5:$G$256,6,FALSE)</f>
        <v>63367</v>
      </c>
      <c r="I561" s="188">
        <f>+H561*G561</f>
        <v>33630876.097560979</v>
      </c>
      <c r="J561" s="189">
        <f>+I561*1.38</f>
        <v>46410609.014634147</v>
      </c>
      <c r="K561" s="335">
        <f>SUM(N561:BV561)</f>
        <v>0</v>
      </c>
      <c r="L561" s="331"/>
      <c r="M561" s="331"/>
    </row>
    <row r="562" spans="2:30" s="159" customFormat="1" ht="31.5" x14ac:dyDescent="0.25">
      <c r="B562" s="165"/>
      <c r="C562" s="182" t="s">
        <v>1091</v>
      </c>
      <c r="D562" s="183" t="s">
        <v>1092</v>
      </c>
      <c r="E562" s="184" t="s">
        <v>9</v>
      </c>
      <c r="F562" s="184">
        <v>0</v>
      </c>
      <c r="G562" s="184"/>
      <c r="H562" s="184"/>
      <c r="I562" s="184"/>
      <c r="J562" s="186">
        <f>SUM(J563:J565)</f>
        <v>1587346329.5488234</v>
      </c>
      <c r="K562" s="330"/>
      <c r="L562" s="330"/>
      <c r="M562" s="330"/>
    </row>
    <row r="563" spans="2:30" ht="63" x14ac:dyDescent="0.25">
      <c r="B563" s="165" t="s">
        <v>159</v>
      </c>
      <c r="C563" s="190"/>
      <c r="D563" s="145" t="str">
        <f>VLOOKUP(B563,'Alcance Cimentaciones'!$B$5:$G$256,3,FALSE)</f>
        <v>MATERIAL SELECIONADA PARA  FORMACIÓN Y COMPACTACIÓN DE TERRAPLENES Y RELLENO ESTRUCTURAL  (INCLUYE TRANSPORTE DESDE LAS CANTERAS LICENCIADAS HASTA EL SITIO DE INSTALACIÓN)</v>
      </c>
      <c r="E563" s="187"/>
      <c r="F563" s="187" t="str">
        <f>VLOOKUP($B563,'Alcance Cimentaciones'!$B$5:$G$256,4,FALSE)</f>
        <v>m3</v>
      </c>
      <c r="G563" s="194">
        <f>VLOOKUP($B563,'Alcance Cimentaciones'!$B$5:$G$256,5,FALSE)/34</f>
        <v>5388.7058823529414</v>
      </c>
      <c r="H563" s="188">
        <f>VLOOKUP($B563,'Alcance Cimentaciones'!$B$5:$G$256,6,FALSE)</f>
        <v>174890</v>
      </c>
      <c r="I563" s="188">
        <f>+H563*G563</f>
        <v>942430771.7647059</v>
      </c>
      <c r="J563" s="189">
        <f>+I563*1.38</f>
        <v>1300554465.0352941</v>
      </c>
      <c r="K563" s="335">
        <f t="shared" ref="K563:K565" si="177">SUM(N563:BV563)</f>
        <v>0</v>
      </c>
      <c r="L563" s="331"/>
      <c r="M563" s="331"/>
    </row>
    <row r="564" spans="2:30" ht="47.25" x14ac:dyDescent="0.25">
      <c r="B564" s="165" t="s">
        <v>180</v>
      </c>
      <c r="C564" s="190"/>
      <c r="D564" s="145" t="str">
        <f>VLOOKUP(B564,'Alcance Cimentaciones'!$B$5:$G$256,3,FALSE)</f>
        <v>PREPARACIÓN DE SUBRASANTE COMPACTACIÓN Y VALORACIÓN DE LA CAPA DE SUBRASANTE DE LOS VIALES. INCLUYENDO LAS PRUEBAS SEGÚN LO PRESCRITO.</v>
      </c>
      <c r="E564" s="187"/>
      <c r="F564" s="187" t="str">
        <f>VLOOKUP($B564,'Alcance Cimentaciones'!$B$5:$G$256,4,FALSE)</f>
        <v>m2</v>
      </c>
      <c r="G564" s="194">
        <f>VLOOKUP($B564,'Alcance Cimentaciones'!$B$5:$G$256,5,FALSE)/34</f>
        <v>631.61764705882354</v>
      </c>
      <c r="H564" s="188">
        <f>VLOOKUP($B564,'Alcance Cimentaciones'!$B$5:$G$256,6,FALSE)</f>
        <v>11537</v>
      </c>
      <c r="I564" s="188">
        <f>+H564*G564</f>
        <v>7286972.7941176472</v>
      </c>
      <c r="J564" s="189">
        <f>+I564*1.38</f>
        <v>10056022.455882352</v>
      </c>
      <c r="K564" s="335">
        <f t="shared" si="177"/>
        <v>0</v>
      </c>
      <c r="L564" s="331"/>
      <c r="M564" s="331"/>
    </row>
    <row r="565" spans="2:30" ht="31.5" x14ac:dyDescent="0.25">
      <c r="B565" s="165" t="s">
        <v>192</v>
      </c>
      <c r="C565" s="190"/>
      <c r="D565" s="145" t="str">
        <f>VLOOKUP(B565,'Alcance Cimentaciones'!$B$5:$G$256,3,FALSE)</f>
        <v>SUBBASE GRANULAR  (INCLUYE TRANSPORTE DESDE LAS CANTERAS LICENCIADAS HASTA EL SITIO DE INSTALACIÓN)</v>
      </c>
      <c r="E565" s="187"/>
      <c r="F565" s="187" t="str">
        <f>VLOOKUP($B565,'Alcance Cimentaciones'!$B$5:$G$256,4,FALSE)</f>
        <v>m3</v>
      </c>
      <c r="G565" s="194">
        <f>VLOOKUP($B565,'Alcance Cimentaciones'!$B$5:$G$256,5,FALSE)/34</f>
        <v>880.85294117647061</v>
      </c>
      <c r="H565" s="188">
        <f>VLOOKUP($B565,'Alcance Cimentaciones'!$B$5:$G$256,6,FALSE)</f>
        <v>227658</v>
      </c>
      <c r="I565" s="188">
        <f>+H565*G565</f>
        <v>200533218.88235295</v>
      </c>
      <c r="J565" s="189">
        <f>+I565*1.38</f>
        <v>276735842.05764705</v>
      </c>
      <c r="K565" s="335">
        <f t="shared" si="177"/>
        <v>0</v>
      </c>
      <c r="L565" s="331"/>
      <c r="M565" s="331"/>
    </row>
    <row r="566" spans="2:30" s="159" customFormat="1" ht="31.5" x14ac:dyDescent="0.25">
      <c r="B566" s="165"/>
      <c r="C566" s="178" t="s">
        <v>1093</v>
      </c>
      <c r="D566" s="179" t="s">
        <v>1094</v>
      </c>
      <c r="E566" s="180" t="s">
        <v>9</v>
      </c>
      <c r="F566" s="180">
        <v>0</v>
      </c>
      <c r="G566" s="180"/>
      <c r="H566" s="180"/>
      <c r="I566" s="180"/>
      <c r="J566" s="186">
        <f>SUM(J567:J570)</f>
        <v>179532477.23999998</v>
      </c>
      <c r="K566" s="330"/>
      <c r="L566" s="330"/>
      <c r="M566" s="330"/>
    </row>
    <row r="567" spans="2:30" ht="94.5" x14ac:dyDescent="0.25">
      <c r="B567" s="165" t="s">
        <v>261</v>
      </c>
      <c r="C567" s="198"/>
      <c r="D567" s="145" t="str">
        <f>VLOOKUP(B567,'Alcance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567" s="187"/>
      <c r="F567" s="187" t="str">
        <f>VLOOKUP($B567,'Alcance Cimentaciones'!$B$5:$G$256,4,FALSE)</f>
        <v>m3</v>
      </c>
      <c r="G567" s="194">
        <f>VLOOKUP($B567,'Alcance Cimentaciones'!$B$5:$G$256,5,FALSE)/34</f>
        <v>42.352941176470587</v>
      </c>
      <c r="H567" s="188">
        <f>VLOOKUP($B567,'Alcance Cimentaciones'!$B$5:$G$256,6,FALSE)</f>
        <v>276393</v>
      </c>
      <c r="I567" s="188">
        <f>+H567*G567</f>
        <v>11706056.470588235</v>
      </c>
      <c r="J567" s="189">
        <f>+I567*1.38</f>
        <v>16154357.929411763</v>
      </c>
      <c r="K567" s="335">
        <f t="shared" ref="K567:K570" si="178">SUM(N567:BV567)</f>
        <v>0</v>
      </c>
      <c r="L567" s="331"/>
      <c r="M567" s="331"/>
    </row>
    <row r="568" spans="2:30" ht="94.5" x14ac:dyDescent="0.25">
      <c r="B568" s="165" t="s">
        <v>264</v>
      </c>
      <c r="C568" s="198"/>
      <c r="D568" s="145" t="str">
        <f>VLOOKUP(B568,'Alcance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568" s="187"/>
      <c r="F568" s="187" t="str">
        <f>VLOOKUP($B568,'Alcance Cimentaciones'!$B$5:$G$256,4,FALSE)</f>
        <v>m3</v>
      </c>
      <c r="G568" s="194">
        <f>VLOOKUP($B568,'Alcance Cimentaciones'!$B$5:$G$256,5,FALSE)/34</f>
        <v>25.529411764705884</v>
      </c>
      <c r="H568" s="188">
        <f>VLOOKUP($B568,'Alcance Cimentaciones'!$B$5:$G$256,6,FALSE)</f>
        <v>286818</v>
      </c>
      <c r="I568" s="188">
        <f>+H568*G568</f>
        <v>7322294.823529412</v>
      </c>
      <c r="J568" s="189">
        <f>+I568*1.38</f>
        <v>10104766.856470589</v>
      </c>
      <c r="K568" s="335">
        <f t="shared" si="178"/>
        <v>0</v>
      </c>
      <c r="L568" s="331"/>
      <c r="M568" s="331"/>
    </row>
    <row r="569" spans="2:30" ht="31.5" x14ac:dyDescent="0.25">
      <c r="B569" s="165" t="s">
        <v>195</v>
      </c>
      <c r="C569" s="198"/>
      <c r="D569" s="145" t="str">
        <f>VLOOKUP(B569,'Alcance Cimentaciones'!$B$5:$G$256,3,FALSE)</f>
        <v>BASE GRANULAR   (INCLUYE TRANSPORTE DESDE LAS CANTERAS LICENCIADAS HASTA EL SITIO DE INSTALACIÓN)</v>
      </c>
      <c r="E569" s="187"/>
      <c r="F569" s="187" t="str">
        <f>VLOOKUP($B569,'Alcance Cimentaciones'!$B$5:$G$256,4,FALSE)</f>
        <v>m3</v>
      </c>
      <c r="G569" s="194">
        <f>VLOOKUP($B569,'Alcance Cimentaciones'!$B$5:$G$256,5,FALSE)/34</f>
        <v>237.64705882352942</v>
      </c>
      <c r="H569" s="188">
        <f>VLOOKUP($B569,'Alcance Cimentaciones'!$B$5:$G$256,6,FALSE)</f>
        <v>265112</v>
      </c>
      <c r="I569" s="188">
        <f>+H569*G569</f>
        <v>63003087.058823533</v>
      </c>
      <c r="J569" s="189">
        <f>+I569*1.38</f>
        <v>86944260.141176462</v>
      </c>
      <c r="K569" s="335">
        <f t="shared" si="178"/>
        <v>0</v>
      </c>
      <c r="L569" s="331"/>
      <c r="M569" s="331"/>
    </row>
    <row r="570" spans="2:30" x14ac:dyDescent="0.25">
      <c r="B570" s="165" t="s">
        <v>254</v>
      </c>
      <c r="C570" s="198"/>
      <c r="D570" s="145" t="str">
        <f>VLOOKUP(B570,'Alcance Cimentaciones'!$B$5:$G$256,3,FALSE)</f>
        <v>SUMINISTRO E INSTALACIÓN DE GEOTEXTILES</v>
      </c>
      <c r="E570" s="187"/>
      <c r="F570" s="187" t="str">
        <f>VLOOKUP($B570,'Alcance Cimentaciones'!$B$5:$G$256,4,FALSE)</f>
        <v>m2</v>
      </c>
      <c r="G570" s="194">
        <f>VLOOKUP($B570,'Alcance Cimentaciones'!$B$5:$G$256,5,FALSE)/34</f>
        <v>887.17647058823525</v>
      </c>
      <c r="H570" s="188">
        <f>VLOOKUP($B570,'Alcance Cimentaciones'!$B$5:$G$256,6,FALSE)</f>
        <v>54177</v>
      </c>
      <c r="I570" s="188">
        <f>+H570*G570</f>
        <v>48064559.647058822</v>
      </c>
      <c r="J570" s="189">
        <f>+I570*1.38</f>
        <v>66329092.312941171</v>
      </c>
      <c r="K570" s="335">
        <f t="shared" si="178"/>
        <v>0</v>
      </c>
      <c r="L570" s="331"/>
      <c r="M570" s="331"/>
    </row>
    <row r="571" spans="2:30" s="159" customFormat="1" ht="31.5" x14ac:dyDescent="0.25">
      <c r="B571" s="165"/>
      <c r="C571" s="195" t="s">
        <v>1095</v>
      </c>
      <c r="D571" s="148" t="s">
        <v>1980</v>
      </c>
      <c r="E571" s="196" t="s">
        <v>3</v>
      </c>
      <c r="F571" s="196">
        <v>0</v>
      </c>
      <c r="G571" s="196"/>
      <c r="H571" s="196"/>
      <c r="I571" s="196"/>
      <c r="J571" s="197"/>
      <c r="K571" s="333"/>
      <c r="L571" s="333"/>
      <c r="M571" s="333"/>
    </row>
    <row r="572" spans="2:30" s="159" customFormat="1" x14ac:dyDescent="0.25">
      <c r="B572" s="165"/>
      <c r="C572" s="175" t="s">
        <v>1096</v>
      </c>
      <c r="D572" s="139" t="s">
        <v>1097</v>
      </c>
      <c r="E572" s="176" t="s">
        <v>27</v>
      </c>
      <c r="F572" s="176">
        <v>0</v>
      </c>
      <c r="G572" s="176"/>
      <c r="H572" s="176"/>
      <c r="I572" s="176"/>
      <c r="J572" s="177"/>
      <c r="K572" s="327"/>
      <c r="L572" s="327"/>
      <c r="M572" s="327"/>
    </row>
    <row r="573" spans="2:30" s="159" customFormat="1" ht="31.5" x14ac:dyDescent="0.25">
      <c r="B573" s="165"/>
      <c r="C573" s="182" t="s">
        <v>1098</v>
      </c>
      <c r="D573" s="183" t="s">
        <v>1099</v>
      </c>
      <c r="E573" s="184" t="s">
        <v>22</v>
      </c>
      <c r="F573" s="184">
        <v>0</v>
      </c>
      <c r="G573" s="184"/>
      <c r="H573" s="184"/>
      <c r="I573" s="184"/>
      <c r="J573" s="186">
        <f>SUM(J574:J576)</f>
        <v>83271780.884117648</v>
      </c>
      <c r="K573" s="330"/>
      <c r="L573" s="330"/>
      <c r="M573" s="330"/>
    </row>
    <row r="574" spans="2:30" s="159" customFormat="1" x14ac:dyDescent="0.25">
      <c r="B574" s="165" t="s">
        <v>54</v>
      </c>
      <c r="C574" s="182"/>
      <c r="D574" s="145" t="str">
        <f>VLOOKUP(B574,'Alcance Cimentaciones'!$B$5:$G$256,3,FALSE)</f>
        <v>DESBROCE Y LIMPIEZA</v>
      </c>
      <c r="E574" s="187"/>
      <c r="F574" s="187" t="str">
        <f>VLOOKUP($B574,'Alcance Cimentaciones'!$B$5:$G$256,4,FALSE)</f>
        <v>m2</v>
      </c>
      <c r="G574" s="194">
        <f>VLOOKUP($B574,'Alcance Cimentaciones'!$B$5:$G$256,5,FALSE)/34</f>
        <v>4799.0294117647063</v>
      </c>
      <c r="H574" s="188">
        <f>VLOOKUP($B574,'Alcance Cimentaciones'!$B$5:$G$256,6,FALSE)</f>
        <v>4140</v>
      </c>
      <c r="I574" s="188">
        <f>+H574*G574</f>
        <v>19867981.764705885</v>
      </c>
      <c r="J574" s="189">
        <f>+I574*1.38</f>
        <v>27417814.83529412</v>
      </c>
      <c r="K574" s="335">
        <f t="shared" ref="K574:K576" si="179">SUM(N574:BV574)</f>
        <v>0</v>
      </c>
      <c r="L574" s="331"/>
      <c r="M574" s="331"/>
    </row>
    <row r="575" spans="2:30" ht="126" x14ac:dyDescent="0.25">
      <c r="B575" s="165" t="s">
        <v>407</v>
      </c>
      <c r="C575" s="204"/>
      <c r="D575" s="145" t="str">
        <f>VLOOKUP(B575,'Alcance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575" s="187"/>
      <c r="F575" s="187" t="str">
        <f>VLOOKUP($B575,'Alcance Cimentaciones'!$B$5:$G$256,4,FALSE)</f>
        <v>Mes</v>
      </c>
      <c r="G575" s="215">
        <v>0.2</v>
      </c>
      <c r="H575" s="188">
        <f>VLOOKUP($B575,'Alcance Cimentaciones'!$B$5:$G$256,6,FALSE)</f>
        <v>31500000</v>
      </c>
      <c r="I575" s="188">
        <f t="shared" ref="I575" si="180">+H575*G575</f>
        <v>6300000</v>
      </c>
      <c r="J575" s="189">
        <f t="shared" ref="J575" si="181">+I575*1.38</f>
        <v>8694000</v>
      </c>
      <c r="K575" s="335">
        <f t="shared" si="179"/>
        <v>0.1</v>
      </c>
      <c r="L575" s="331"/>
      <c r="M575" s="331"/>
      <c r="AB575" s="154">
        <f t="shared" ref="AB575:AD575" si="182">1/30</f>
        <v>3.3333333333333333E-2</v>
      </c>
      <c r="AC575" s="154">
        <f t="shared" si="182"/>
        <v>3.3333333333333333E-2</v>
      </c>
      <c r="AD575" s="154">
        <f t="shared" si="182"/>
        <v>3.3333333333333333E-2</v>
      </c>
    </row>
    <row r="576" spans="2:30" s="159" customFormat="1" ht="31.5" x14ac:dyDescent="0.25">
      <c r="B576" s="165" t="s">
        <v>65</v>
      </c>
      <c r="C576" s="182"/>
      <c r="D576" s="145" t="str">
        <f>VLOOKUP(B576,'Alcance Cimentaciones'!$B$5:$G$256,3,FALSE)</f>
        <v>DESMONTE, DESCAPOTE Y LIMPIEZA INCLUYE  TALA DE ARBOLES CON DAP ≤0.15M, TRANSPORTE Y DISPOSICIÓN FINAL</v>
      </c>
      <c r="E576" s="187"/>
      <c r="F576" s="187" t="str">
        <f>VLOOKUP($B576,'Alcance Cimentaciones'!$B$5:$G$256,4,FALSE)</f>
        <v>m2</v>
      </c>
      <c r="G576" s="194">
        <f>VLOOKUP($B576,'Alcance Cimentaciones'!$B$5:$G$256,5,FALSE)/34</f>
        <v>4799.0294117647063</v>
      </c>
      <c r="H576" s="188">
        <f>VLOOKUP($B576,'Alcance Cimentaciones'!$B$5:$G$256,6,FALSE)</f>
        <v>7121</v>
      </c>
      <c r="I576" s="188">
        <f>+H576*G576</f>
        <v>34173888.441176474</v>
      </c>
      <c r="J576" s="189">
        <f>+I576*1.38</f>
        <v>47159966.048823528</v>
      </c>
      <c r="K576" s="335">
        <f t="shared" si="179"/>
        <v>0</v>
      </c>
      <c r="L576" s="331"/>
      <c r="M576" s="331"/>
    </row>
    <row r="577" spans="2:13" s="159" customFormat="1" x14ac:dyDescent="0.25">
      <c r="B577" s="165"/>
      <c r="C577" s="182" t="s">
        <v>1100</v>
      </c>
      <c r="D577" s="183" t="s">
        <v>1101</v>
      </c>
      <c r="E577" s="184" t="s">
        <v>9</v>
      </c>
      <c r="F577" s="184">
        <v>0</v>
      </c>
      <c r="G577" s="184"/>
      <c r="H577" s="184"/>
      <c r="I577" s="184"/>
      <c r="J577" s="186">
        <f>SUM(J578:J579)</f>
        <v>312374505.66882348</v>
      </c>
      <c r="K577" s="330"/>
      <c r="L577" s="330"/>
      <c r="M577" s="330"/>
    </row>
    <row r="578" spans="2:13" x14ac:dyDescent="0.25">
      <c r="B578" s="165" t="s">
        <v>113</v>
      </c>
      <c r="C578" s="190"/>
      <c r="D578" s="145" t="str">
        <f>VLOOKUP(B578,'Alcance Cimentaciones'!$B$5:$G$256,3,FALSE)</f>
        <v>EXCAVACIÓN MECÁNICA EN MATERIAL COMÚN</v>
      </c>
      <c r="E578" s="187"/>
      <c r="F578" s="187" t="str">
        <f>VLOOKUP($B578,'Alcance Cimentaciones'!$B$5:$G$256,4,FALSE)</f>
        <v>m3</v>
      </c>
      <c r="G578" s="194">
        <f>VLOOKUP($B578,'Alcance Cimentaciones'!$B$5:$G$256,5,FALSE)/34</f>
        <v>4799.0294117647063</v>
      </c>
      <c r="H578" s="188">
        <f>VLOOKUP($B578,'Alcance Cimentaciones'!$B$5:$G$256,6,FALSE)</f>
        <v>35495</v>
      </c>
      <c r="I578" s="188">
        <f>+H578*G578</f>
        <v>170341548.97058824</v>
      </c>
      <c r="J578" s="189">
        <f>+I578*1.38</f>
        <v>235071337.57941175</v>
      </c>
      <c r="K578" s="335">
        <f t="shared" ref="K578:K579" si="183">SUM(N578:BV578)</f>
        <v>0</v>
      </c>
      <c r="L578" s="331"/>
      <c r="M578" s="331"/>
    </row>
    <row r="579" spans="2:13" x14ac:dyDescent="0.25">
      <c r="B579" s="165" t="s">
        <v>122</v>
      </c>
      <c r="C579" s="190"/>
      <c r="D579" s="145" t="str">
        <f>VLOOKUP(B579,'Alcance Cimentaciones'!$B$5:$G$256,3,FALSE)</f>
        <v>EXCAVACIÓN EN ROCA</v>
      </c>
      <c r="E579" s="187"/>
      <c r="F579" s="187" t="str">
        <f>VLOOKUP($B579,'Alcance Cimentaciones'!$B$5:$G$256,4,FALSE)</f>
        <v>m3</v>
      </c>
      <c r="G579" s="194">
        <f>VLOOKUP($B579,'Alcance Cimentaciones'!$B$5:$G$256,5,FALSE)/34</f>
        <v>414.35294117647061</v>
      </c>
      <c r="H579" s="188">
        <f>VLOOKUP($B579,'Alcance Cimentaciones'!$B$5:$G$256,6,FALSE)</f>
        <v>135191</v>
      </c>
      <c r="I579" s="188">
        <f>+H579*G579</f>
        <v>56016788.470588237</v>
      </c>
      <c r="J579" s="189">
        <f>+I579*1.38</f>
        <v>77303168.089411765</v>
      </c>
      <c r="K579" s="335">
        <f t="shared" si="183"/>
        <v>0</v>
      </c>
      <c r="L579" s="331"/>
      <c r="M579" s="331"/>
    </row>
    <row r="580" spans="2:13" s="159" customFormat="1" x14ac:dyDescent="0.25">
      <c r="B580" s="165"/>
      <c r="C580" s="178" t="s">
        <v>1102</v>
      </c>
      <c r="D580" s="179" t="s">
        <v>1103</v>
      </c>
      <c r="E580" s="180" t="s">
        <v>6</v>
      </c>
      <c r="F580" s="180">
        <v>0</v>
      </c>
      <c r="G580" s="180"/>
      <c r="H580" s="180"/>
      <c r="I580" s="180"/>
      <c r="J580" s="186">
        <f>SUM(J581:J583)</f>
        <v>9527825.6870364472</v>
      </c>
      <c r="K580" s="330"/>
      <c r="L580" s="330"/>
      <c r="M580" s="330"/>
    </row>
    <row r="581" spans="2:13" s="159" customFormat="1" ht="31.5" x14ac:dyDescent="0.25">
      <c r="B581" s="165" t="s">
        <v>539</v>
      </c>
      <c r="C581" s="178"/>
      <c r="D581" s="145" t="str">
        <f>VLOOKUP(B581,'Alcance Cimentaciones'!$B$5:$G$256,3,FALSE)</f>
        <v>INSTALACION DE TUBERIA PVC TIPO TDP Y/O CORRUGADA TIPO PEAD-HDPE  - 50mm</v>
      </c>
      <c r="E581" s="187"/>
      <c r="F581" s="187" t="str">
        <f>VLOOKUP($B581,'Alcance Cimentaciones'!$B$5:$G$256,4,FALSE)</f>
        <v>ML</v>
      </c>
      <c r="G581" s="194">
        <f>VLOOKUP($B581,'Alcance Cimentaciones'!$B$5:$G$256,5,FALSE)/34</f>
        <v>7.2352941176470589</v>
      </c>
      <c r="H581" s="188">
        <f>VLOOKUP($B581,'Alcance Cimentaciones'!$B$5:$G$256,6,FALSE)</f>
        <v>27751.000385791169</v>
      </c>
      <c r="I581" s="188">
        <f>+H581*G581</f>
        <v>200786.64985013611</v>
      </c>
      <c r="J581" s="189">
        <f>+I581*1.38</f>
        <v>277085.57679318782</v>
      </c>
      <c r="K581" s="335">
        <f t="shared" ref="K581:K583" si="184">SUM(N581:BV581)</f>
        <v>0</v>
      </c>
      <c r="L581" s="331"/>
      <c r="M581" s="331"/>
    </row>
    <row r="582" spans="2:13" s="159" customFormat="1" ht="31.5" x14ac:dyDescent="0.25">
      <c r="B582" s="165" t="s">
        <v>542</v>
      </c>
      <c r="C582" s="178"/>
      <c r="D582" s="145" t="str">
        <f>VLOOKUP(B582,'Alcance Cimentaciones'!$B$5:$G$256,3,FALSE)</f>
        <v>INSTALACION DE TUBERIA PVC TIPO TDP Y/O CORRUGADA TIPO PEAD-HDPE - 90mm</v>
      </c>
      <c r="E582" s="187"/>
      <c r="F582" s="187" t="str">
        <f>VLOOKUP($B582,'Alcance Cimentaciones'!$B$5:$G$256,4,FALSE)</f>
        <v>ML</v>
      </c>
      <c r="G582" s="194">
        <f>VLOOKUP($B582,'Alcance Cimentaciones'!$B$5:$G$256,5,FALSE)/34</f>
        <v>34.694117647058818</v>
      </c>
      <c r="H582" s="188">
        <f>VLOOKUP($B582,'Alcance Cimentaciones'!$B$5:$G$256,6,FALSE)</f>
        <v>31239.000009014315</v>
      </c>
      <c r="I582" s="188">
        <f>+H582*G582</f>
        <v>1083809.5414892142</v>
      </c>
      <c r="J582" s="189">
        <f>+I582*1.38</f>
        <v>1495657.1672551155</v>
      </c>
      <c r="K582" s="335">
        <f t="shared" si="184"/>
        <v>0</v>
      </c>
      <c r="L582" s="331"/>
      <c r="M582" s="331"/>
    </row>
    <row r="583" spans="2:13" s="159" customFormat="1" ht="31.5" x14ac:dyDescent="0.25">
      <c r="B583" s="165" t="s">
        <v>544</v>
      </c>
      <c r="C583" s="178"/>
      <c r="D583" s="145" t="str">
        <f>VLOOKUP(B583,'Alcance Cimentaciones'!$B$5:$G$256,3,FALSE)</f>
        <v>INSTALACION DE TUBERIA PVC TIPO TDP  Y/O CORRUGADA TIPO PEAD-HDPE - 200mm</v>
      </c>
      <c r="E583" s="187"/>
      <c r="F583" s="187" t="str">
        <f>VLOOKUP($B583,'Alcance Cimentaciones'!$B$5:$G$256,4,FALSE)</f>
        <v>ML</v>
      </c>
      <c r="G583" s="194">
        <f>VLOOKUP($B583,'Alcance Cimentaciones'!$B$5:$G$256,5,FALSE)/34</f>
        <v>70.332352941176467</v>
      </c>
      <c r="H583" s="188">
        <f>VLOOKUP($B583,'Alcance Cimentaciones'!$B$5:$G$256,6,FALSE)</f>
        <v>79900.999838665448</v>
      </c>
      <c r="I583" s="188">
        <f>+H583*G583</f>
        <v>5619625.3210059023</v>
      </c>
      <c r="J583" s="189">
        <f>+I583*1.38</f>
        <v>7755082.9429881442</v>
      </c>
      <c r="K583" s="335">
        <f t="shared" si="184"/>
        <v>0</v>
      </c>
      <c r="L583" s="331"/>
      <c r="M583" s="331"/>
    </row>
    <row r="584" spans="2:13" s="159" customFormat="1" x14ac:dyDescent="0.25">
      <c r="B584" s="165"/>
      <c r="C584" s="182" t="s">
        <v>1104</v>
      </c>
      <c r="D584" s="183" t="s">
        <v>1105</v>
      </c>
      <c r="E584" s="184" t="s">
        <v>19</v>
      </c>
      <c r="F584" s="184">
        <v>0</v>
      </c>
      <c r="G584" s="184"/>
      <c r="H584" s="184"/>
      <c r="I584" s="184"/>
      <c r="J584" s="186">
        <f>SUM(J585)</f>
        <v>320494616.71764702</v>
      </c>
      <c r="K584" s="330"/>
      <c r="L584" s="330"/>
      <c r="M584" s="330"/>
    </row>
    <row r="585" spans="2:13" s="159" customFormat="1" x14ac:dyDescent="0.25">
      <c r="B585" s="165" t="s">
        <v>156</v>
      </c>
      <c r="C585" s="182"/>
      <c r="D585" s="145" t="str">
        <f>VLOOKUP(B585,'Alcance Cimentaciones'!$B$5:$G$256,3,FALSE)</f>
        <v>RELLENO CON MATERIAL DE EXCAVACIÓN SELECCIONADO</v>
      </c>
      <c r="E585" s="187"/>
      <c r="F585" s="187" t="str">
        <f>VLOOKUP($B585,'Alcance Cimentaciones'!$B$5:$G$256,4,FALSE)</f>
        <v>m3</v>
      </c>
      <c r="G585" s="194">
        <f>VLOOKUP($B585,'Alcance Cimentaciones'!$B$5:$G$256,5,FALSE)/34</f>
        <v>4530.6764705882351</v>
      </c>
      <c r="H585" s="188">
        <f>VLOOKUP($B585,'Alcance Cimentaciones'!$B$5:$G$256,6,FALSE)</f>
        <v>51260</v>
      </c>
      <c r="I585" s="188">
        <f>+H585*G585</f>
        <v>232242475.88235292</v>
      </c>
      <c r="J585" s="189">
        <f>+I585*1.38</f>
        <v>320494616.71764702</v>
      </c>
      <c r="K585" s="335">
        <f>SUM(N585:BV585)</f>
        <v>0</v>
      </c>
      <c r="L585" s="331"/>
      <c r="M585" s="331"/>
    </row>
    <row r="586" spans="2:13" s="159" customFormat="1" x14ac:dyDescent="0.25">
      <c r="B586" s="165"/>
      <c r="C586" s="182" t="s">
        <v>1106</v>
      </c>
      <c r="D586" s="183" t="s">
        <v>1107</v>
      </c>
      <c r="E586" s="184" t="s">
        <v>8</v>
      </c>
      <c r="F586" s="184">
        <v>0</v>
      </c>
      <c r="G586" s="184"/>
      <c r="H586" s="184"/>
      <c r="I586" s="184"/>
      <c r="J586" s="186">
        <f>SUM(J587)</f>
        <v>94303618.549411759</v>
      </c>
      <c r="K586" s="330"/>
      <c r="L586" s="330"/>
      <c r="M586" s="330"/>
    </row>
    <row r="587" spans="2:13" s="159" customFormat="1" x14ac:dyDescent="0.25">
      <c r="B587" s="165" t="s">
        <v>278</v>
      </c>
      <c r="C587" s="182"/>
      <c r="D587" s="145" t="str">
        <f>VLOOKUP(B587,'Alcance Cimentaciones'!$B$5:$G$256,3,FALSE)</f>
        <v>CONCRETO CLASE F (140 kg/cm2 Ó 2000 psi)</v>
      </c>
      <c r="E587" s="187"/>
      <c r="F587" s="187" t="str">
        <f>VLOOKUP($B587,'Alcance Cimentaciones'!$B$5:$G$256,4,FALSE)</f>
        <v>m3</v>
      </c>
      <c r="G587" s="194">
        <f>VLOOKUP($B587,'Alcance Cimentaciones'!$B$5:$G$256,5,FALSE)/34</f>
        <v>43.941176470588232</v>
      </c>
      <c r="H587" s="188">
        <f>VLOOKUP($B587,'Alcance Cimentaciones'!$B$5:$G$256,6,FALSE)</f>
        <v>1555169</v>
      </c>
      <c r="I587" s="188">
        <f>+H587*G587</f>
        <v>68335955.470588237</v>
      </c>
      <c r="J587" s="189">
        <f>+I587*1.38</f>
        <v>94303618.549411759</v>
      </c>
      <c r="K587" s="335">
        <f>SUM(N587:BV587)</f>
        <v>0</v>
      </c>
      <c r="L587" s="331"/>
      <c r="M587" s="331"/>
    </row>
    <row r="588" spans="2:13" s="159" customFormat="1" x14ac:dyDescent="0.25">
      <c r="B588" s="165"/>
      <c r="C588" s="182" t="s">
        <v>1108</v>
      </c>
      <c r="D588" s="183" t="s">
        <v>1109</v>
      </c>
      <c r="E588" s="184" t="s">
        <v>26</v>
      </c>
      <c r="F588" s="184">
        <v>0</v>
      </c>
      <c r="G588" s="184"/>
      <c r="H588" s="184"/>
      <c r="I588" s="184"/>
      <c r="J588" s="186">
        <f>SUM(J589:J590)</f>
        <v>179436034.15411764</v>
      </c>
      <c r="K588" s="330"/>
      <c r="L588" s="330"/>
      <c r="M588" s="330"/>
    </row>
    <row r="589" spans="2:13" x14ac:dyDescent="0.25">
      <c r="B589" s="165" t="s">
        <v>299</v>
      </c>
      <c r="C589" s="190"/>
      <c r="D589" s="145" t="str">
        <f>VLOOKUP(B589,'Alcance Cimentaciones'!$B$5:$G$256,3,FALSE)</f>
        <v>S0FT-SPOT  (EPS) Tipo II (ASM C578)</v>
      </c>
      <c r="E589" s="187"/>
      <c r="F589" s="187" t="str">
        <f>VLOOKUP($B589,'Alcance Cimentaciones'!$B$5:$G$256,4,FALSE)</f>
        <v>m2</v>
      </c>
      <c r="G589" s="194">
        <f>VLOOKUP($B589,'Alcance Cimentaciones'!$B$5:$G$256,5,FALSE)/34</f>
        <v>62.117647058823529</v>
      </c>
      <c r="H589" s="188">
        <f>VLOOKUP($B589,'Alcance Cimentaciones'!$B$5:$G$256,6,FALSE)</f>
        <v>484846</v>
      </c>
      <c r="I589" s="188">
        <f>+H589*G589</f>
        <v>30117492.705882352</v>
      </c>
      <c r="J589" s="189">
        <f>+I589*1.38</f>
        <v>41562139.934117645</v>
      </c>
      <c r="K589" s="335">
        <f t="shared" ref="K589:K590" si="185">SUM(N589:BV589)</f>
        <v>0</v>
      </c>
      <c r="L589" s="331"/>
      <c r="M589" s="331"/>
    </row>
    <row r="590" spans="2:13" ht="126" x14ac:dyDescent="0.25">
      <c r="B590" s="165" t="s">
        <v>314</v>
      </c>
      <c r="C590" s="190"/>
      <c r="D590" s="145" t="str">
        <f>VLOOKUP(B590,'Alcance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590" s="187"/>
      <c r="F590" s="187" t="str">
        <f>VLOOKUP($B590,'Alcance Cimentaciones'!$B$5:$G$256,4,FALSE)</f>
        <v>Und</v>
      </c>
      <c r="G590" s="194">
        <f>VLOOKUP($B590,'Alcance Cimentaciones'!$B$5:$G$256,5,FALSE)/34</f>
        <v>1</v>
      </c>
      <c r="H590" s="188">
        <f>VLOOKUP($B590,'Alcance Cimentaciones'!$B$5:$G$256,6,FALSE)</f>
        <v>99908619</v>
      </c>
      <c r="I590" s="188">
        <f>+H590*G590</f>
        <v>99908619</v>
      </c>
      <c r="J590" s="189">
        <f>+I590*1.38</f>
        <v>137873894.22</v>
      </c>
      <c r="K590" s="335">
        <f t="shared" si="185"/>
        <v>0</v>
      </c>
      <c r="L590" s="331"/>
      <c r="M590" s="331"/>
    </row>
    <row r="591" spans="2:13" s="159" customFormat="1" x14ac:dyDescent="0.25">
      <c r="B591" s="165"/>
      <c r="C591" s="182" t="s">
        <v>1110</v>
      </c>
      <c r="D591" s="183" t="s">
        <v>1111</v>
      </c>
      <c r="E591" s="184" t="s">
        <v>730</v>
      </c>
      <c r="F591" s="184">
        <v>0</v>
      </c>
      <c r="G591" s="184"/>
      <c r="H591" s="184"/>
      <c r="I591" s="184"/>
      <c r="J591" s="186">
        <f>SUM(J592)</f>
        <v>1212623361.2117648</v>
      </c>
      <c r="K591" s="330"/>
      <c r="L591" s="330"/>
      <c r="M591" s="330"/>
    </row>
    <row r="592" spans="2:13" s="159" customFormat="1" x14ac:dyDescent="0.25">
      <c r="B592" s="165" t="s">
        <v>306</v>
      </c>
      <c r="C592" s="182"/>
      <c r="D592" s="145" t="str">
        <f>VLOOKUP(B592,'Alcance Cimentaciones'!$B$5:$G$256,3,FALSE)</f>
        <v>ACERO FY:  60000 psi (4.200 kg/cm2)</v>
      </c>
      <c r="E592" s="187"/>
      <c r="F592" s="187" t="str">
        <f>VLOOKUP($B592,'Alcance Cimentaciones'!$B$5:$G$256,4,FALSE)</f>
        <v>kg</v>
      </c>
      <c r="G592" s="194">
        <f>VLOOKUP($B592,'Alcance Cimentaciones'!$B$5:$G$256,5,FALSE)/34</f>
        <v>68756.852941176476</v>
      </c>
      <c r="H592" s="188">
        <f>VLOOKUP($B592,'Alcance Cimentaciones'!$B$5:$G$256,6,FALSE)</f>
        <v>12780</v>
      </c>
      <c r="I592" s="188">
        <f>+H592*G592</f>
        <v>878712580.58823538</v>
      </c>
      <c r="J592" s="189">
        <f>+I592*1.38</f>
        <v>1212623361.2117648</v>
      </c>
      <c r="K592" s="335">
        <f>SUM(N592:BV592)</f>
        <v>0</v>
      </c>
      <c r="L592" s="331"/>
      <c r="M592" s="331"/>
    </row>
    <row r="593" spans="2:13" s="159" customFormat="1" x14ac:dyDescent="0.25">
      <c r="B593" s="165"/>
      <c r="C593" s="182" t="s">
        <v>1112</v>
      </c>
      <c r="D593" s="183" t="s">
        <v>1113</v>
      </c>
      <c r="E593" s="184" t="s">
        <v>6</v>
      </c>
      <c r="F593" s="184">
        <v>0</v>
      </c>
      <c r="G593" s="184"/>
      <c r="H593" s="184"/>
      <c r="I593" s="184"/>
      <c r="J593" s="185"/>
      <c r="K593" s="329"/>
      <c r="L593" s="329"/>
      <c r="M593" s="329"/>
    </row>
    <row r="594" spans="2:13" s="159" customFormat="1" ht="31.5" x14ac:dyDescent="0.25">
      <c r="B594" s="165"/>
      <c r="C594" s="195" t="s">
        <v>1114</v>
      </c>
      <c r="D594" s="148" t="s">
        <v>1115</v>
      </c>
      <c r="E594" s="196" t="s">
        <v>3</v>
      </c>
      <c r="F594" s="196">
        <v>0</v>
      </c>
      <c r="G594" s="196"/>
      <c r="H594" s="196"/>
      <c r="I594" s="196"/>
      <c r="J594" s="197"/>
      <c r="K594" s="333"/>
      <c r="L594" s="333"/>
      <c r="M594" s="333"/>
    </row>
    <row r="595" spans="2:13" s="159" customFormat="1" x14ac:dyDescent="0.25">
      <c r="B595" s="165"/>
      <c r="C595" s="182" t="s">
        <v>1116</v>
      </c>
      <c r="D595" s="183" t="s">
        <v>1117</v>
      </c>
      <c r="E595" s="184" t="s">
        <v>8</v>
      </c>
      <c r="F595" s="184">
        <v>0</v>
      </c>
      <c r="G595" s="184"/>
      <c r="H595" s="184"/>
      <c r="I595" s="184"/>
      <c r="J595" s="186">
        <f>SUM(J596:J597)</f>
        <v>1230815225.9452939</v>
      </c>
      <c r="K595" s="330"/>
      <c r="L595" s="330"/>
      <c r="M595" s="330"/>
    </row>
    <row r="596" spans="2:13" x14ac:dyDescent="0.25">
      <c r="B596" s="165" t="s">
        <v>267</v>
      </c>
      <c r="C596" s="190"/>
      <c r="D596" s="145" t="str">
        <f>VLOOKUP(B596,'Alcance Cimentaciones'!$B$5:$G$256,3,FALSE)</f>
        <v>CONCRETO ESTRUCTURAL  35 MPa(350 kg/cm2 Ó 5000 psi)</v>
      </c>
      <c r="E596" s="187"/>
      <c r="F596" s="187" t="str">
        <f>VLOOKUP($B596,'Alcance Cimentaciones'!$B$5:$G$256,4,FALSE)</f>
        <v>m3</v>
      </c>
      <c r="G596" s="194">
        <f>VLOOKUP($B596,'Alcance Cimentaciones'!$B$5:$G$256,5,FALSE)/34</f>
        <v>429.02941176470586</v>
      </c>
      <c r="H596" s="188">
        <f>VLOOKUP($B596,'Alcance Cimentaciones'!$B$5:$G$256,6,FALSE)</f>
        <v>1926653</v>
      </c>
      <c r="I596" s="188">
        <f>+H596*G596</f>
        <v>826590803.26470578</v>
      </c>
      <c r="J596" s="189">
        <f>+I596*1.38</f>
        <v>1140695308.5052938</v>
      </c>
      <c r="K596" s="335">
        <f t="shared" ref="K596:K597" si="186">SUM(N596:BV596)</f>
        <v>0</v>
      </c>
      <c r="L596" s="331"/>
      <c r="M596" s="331"/>
    </row>
    <row r="597" spans="2:13" x14ac:dyDescent="0.25">
      <c r="B597" s="165" t="s">
        <v>270</v>
      </c>
      <c r="C597" s="190"/>
      <c r="D597" s="145" t="str">
        <f>VLOOKUP(B597,'Alcance Cimentaciones'!$B$5:$G$256,3,FALSE)</f>
        <v>CONCRETO ESTRUCTURAL  45 MPa(457 kg/cm2 Ó 6500psi)</v>
      </c>
      <c r="E597" s="187"/>
      <c r="F597" s="187" t="str">
        <f>VLOOKUP($B597,'Alcance Cimentaciones'!$B$5:$G$256,4,FALSE)</f>
        <v>m3</v>
      </c>
      <c r="G597" s="194">
        <f>VLOOKUP($B597,'Alcance Cimentaciones'!$B$5:$G$256,5,FALSE)/34</f>
        <v>32</v>
      </c>
      <c r="H597" s="188">
        <f>VLOOKUP($B597,'Alcance Cimentaciones'!$B$5:$G$256,6,FALSE)</f>
        <v>2040759</v>
      </c>
      <c r="I597" s="188">
        <f>+H597*G597</f>
        <v>65304288</v>
      </c>
      <c r="J597" s="189">
        <f>+I597*1.38</f>
        <v>90119917.439999998</v>
      </c>
      <c r="K597" s="335">
        <f t="shared" si="186"/>
        <v>0</v>
      </c>
      <c r="L597" s="331"/>
      <c r="M597" s="331"/>
    </row>
    <row r="598" spans="2:13" s="159" customFormat="1" x14ac:dyDescent="0.25">
      <c r="B598" s="165"/>
      <c r="C598" s="182" t="s">
        <v>1118</v>
      </c>
      <c r="D598" s="183" t="s">
        <v>1119</v>
      </c>
      <c r="E598" s="184" t="s">
        <v>26</v>
      </c>
      <c r="F598" s="184">
        <v>0</v>
      </c>
      <c r="G598" s="184"/>
      <c r="H598" s="184"/>
      <c r="I598" s="184"/>
      <c r="J598" s="185"/>
      <c r="K598" s="329"/>
      <c r="L598" s="329"/>
      <c r="M598" s="329"/>
    </row>
    <row r="599" spans="2:13" s="159" customFormat="1" ht="31.5" x14ac:dyDescent="0.25">
      <c r="B599" s="165"/>
      <c r="C599" s="182" t="s">
        <v>1120</v>
      </c>
      <c r="D599" s="183" t="s">
        <v>2059</v>
      </c>
      <c r="E599" s="184" t="s">
        <v>19</v>
      </c>
      <c r="F599" s="184">
        <v>0</v>
      </c>
      <c r="G599" s="184"/>
      <c r="H599" s="184"/>
      <c r="I599" s="184"/>
      <c r="J599" s="186">
        <f>SUM(J600:J608)</f>
        <v>52736347.43270281</v>
      </c>
      <c r="K599" s="330"/>
      <c r="L599" s="330"/>
      <c r="M599" s="330"/>
    </row>
    <row r="600" spans="2:13" s="159" customFormat="1" ht="31.5" x14ac:dyDescent="0.25">
      <c r="B600" s="165" t="s">
        <v>532</v>
      </c>
      <c r="C600" s="182"/>
      <c r="D600" s="145" t="str">
        <f>VLOOKUP(B600,'Alcance Cimentaciones'!$B$5:$G$256,3,FALSE)</f>
        <v>ARQUETA EN HORMIGON PARA MEDIA TENSION - EMPALMES (500 MT)</v>
      </c>
      <c r="E600" s="187"/>
      <c r="F600" s="187" t="str">
        <f>VLOOKUP($B600,'Alcance Cimentaciones'!$B$5:$G$256,4,FALSE)</f>
        <v>Und</v>
      </c>
      <c r="G600" s="187">
        <f>VLOOKUP($B600,'Alcance Cimentaciones'!$B$5:$G$256,5,FALSE)/41</f>
        <v>1</v>
      </c>
      <c r="H600" s="188">
        <f>VLOOKUP($B600,'Alcance Cimentaciones'!$B$5:$G$256,6,FALSE)</f>
        <v>12275310.999985719</v>
      </c>
      <c r="I600" s="188">
        <f t="shared" ref="I600:I608" si="187">+H600*G600</f>
        <v>12275310.999985719</v>
      </c>
      <c r="J600" s="189">
        <f t="shared" ref="J600:J608" si="188">+I600*1.38</f>
        <v>16939929.179980289</v>
      </c>
      <c r="K600" s="335">
        <f t="shared" ref="K600:K608" si="189">SUM(N600:BV600)</f>
        <v>0</v>
      </c>
      <c r="L600" s="331"/>
      <c r="M600" s="331"/>
    </row>
    <row r="601" spans="2:13" s="159" customFormat="1" x14ac:dyDescent="0.25">
      <c r="B601" s="165" t="s">
        <v>535</v>
      </c>
      <c r="C601" s="182"/>
      <c r="D601" s="145" t="str">
        <f>VLOOKUP(B601,'Alcance Cimentaciones'!$B$5:$G$256,3,FALSE)</f>
        <v>ARQUETA EN POLIPROPILENO</v>
      </c>
      <c r="E601" s="187"/>
      <c r="F601" s="187" t="str">
        <f>VLOOKUP($B601,'Alcance Cimentaciones'!$B$5:$G$256,4,FALSE)</f>
        <v>Und</v>
      </c>
      <c r="G601" s="187">
        <f>VLOOKUP($B601,'Alcance Cimentaciones'!$B$5:$G$256,5,FALSE)/41</f>
        <v>1</v>
      </c>
      <c r="H601" s="188">
        <f>VLOOKUP($B601,'Alcance Cimentaciones'!$B$5:$G$256,6,FALSE)</f>
        <v>6068599.9996856553</v>
      </c>
      <c r="I601" s="188">
        <f t="shared" si="187"/>
        <v>6068599.9996856553</v>
      </c>
      <c r="J601" s="189">
        <f t="shared" si="188"/>
        <v>8374667.9995662039</v>
      </c>
      <c r="K601" s="335">
        <f t="shared" si="189"/>
        <v>0</v>
      </c>
      <c r="L601" s="331"/>
      <c r="M601" s="331"/>
    </row>
    <row r="602" spans="2:13" s="159" customFormat="1" x14ac:dyDescent="0.25">
      <c r="B602" s="165" t="s">
        <v>562</v>
      </c>
      <c r="C602" s="182"/>
      <c r="D602" s="145" t="str">
        <f>VLOOKUP(B602,'Alcance Cimentaciones'!$B$5:$G$256,3,FALSE)</f>
        <v>SUMINISTRO E INSTALACIÓN DE PLATINA</v>
      </c>
      <c r="E602" s="187"/>
      <c r="F602" s="187" t="str">
        <f>VLOOKUP($B602,'Alcance Cimentaciones'!$B$5:$G$256,4,FALSE)</f>
        <v>Und</v>
      </c>
      <c r="G602" s="187">
        <f>VLOOKUP($B602,'Alcance Cimentaciones'!$B$5:$G$256,5,FALSE)/41</f>
        <v>1</v>
      </c>
      <c r="H602" s="188">
        <f>VLOOKUP($B602,'Alcance Cimentaciones'!$B$5:$G$256,6,FALSE)</f>
        <v>361570</v>
      </c>
      <c r="I602" s="188">
        <f t="shared" si="187"/>
        <v>361570</v>
      </c>
      <c r="J602" s="189">
        <f t="shared" si="188"/>
        <v>498966.6</v>
      </c>
      <c r="K602" s="335">
        <f t="shared" si="189"/>
        <v>0</v>
      </c>
      <c r="L602" s="331"/>
      <c r="M602" s="331"/>
    </row>
    <row r="603" spans="2:13" s="159" customFormat="1" x14ac:dyDescent="0.25">
      <c r="B603" s="165" t="s">
        <v>565</v>
      </c>
      <c r="C603" s="182"/>
      <c r="D603" s="145" t="str">
        <f>VLOOKUP(B603,'Alcance Cimentaciones'!$B$5:$G$256,3,FALSE)</f>
        <v>SUMINISTRO E INSTALACIÓN DE VARILLA</v>
      </c>
      <c r="E603" s="187"/>
      <c r="F603" s="187" t="str">
        <f>VLOOKUP($B603,'Alcance Cimentaciones'!$B$5:$G$256,4,FALSE)</f>
        <v>Und</v>
      </c>
      <c r="G603" s="187">
        <f>VLOOKUP($B603,'Alcance Cimentaciones'!$B$5:$G$256,5,FALSE)/41</f>
        <v>1</v>
      </c>
      <c r="H603" s="188">
        <f>VLOOKUP($B603,'Alcance Cimentaciones'!$B$5:$G$256,6,FALSE)</f>
        <v>398933</v>
      </c>
      <c r="I603" s="188">
        <f t="shared" si="187"/>
        <v>398933</v>
      </c>
      <c r="J603" s="189">
        <f t="shared" si="188"/>
        <v>550527.53999999992</v>
      </c>
      <c r="K603" s="335">
        <f t="shared" si="189"/>
        <v>0</v>
      </c>
      <c r="L603" s="331"/>
      <c r="M603" s="331"/>
    </row>
    <row r="604" spans="2:13" s="159" customFormat="1" ht="31.5" x14ac:dyDescent="0.25">
      <c r="B604" s="165" t="s">
        <v>569</v>
      </c>
      <c r="C604" s="182"/>
      <c r="D604" s="145" t="str">
        <f>VLOOKUP(B604,'Alcance Cimentaciones'!$B$5:$G$256,3,FALSE)</f>
        <v>SUMINISTRO E INSTALACIÓN DE ARQUETA PARA INSPECCIÓN DE PICAS EN PUESTA A TIERRA SIN FONDO</v>
      </c>
      <c r="E604" s="187"/>
      <c r="F604" s="187" t="str">
        <f>VLOOKUP($B604,'Alcance Cimentaciones'!$B$5:$G$256,4,FALSE)</f>
        <v>Und</v>
      </c>
      <c r="G604" s="187">
        <f>VLOOKUP($B604,'Alcance Cimentaciones'!$B$5:$G$256,5,FALSE)/42</f>
        <v>1</v>
      </c>
      <c r="H604" s="188">
        <f>VLOOKUP($B604,'Alcance Cimentaciones'!$B$5:$G$256,6,FALSE)</f>
        <v>14275700</v>
      </c>
      <c r="I604" s="188">
        <f t="shared" si="187"/>
        <v>14275700</v>
      </c>
      <c r="J604" s="189">
        <f t="shared" si="188"/>
        <v>19700466</v>
      </c>
      <c r="K604" s="335">
        <f t="shared" si="189"/>
        <v>0</v>
      </c>
      <c r="L604" s="331"/>
      <c r="M604" s="331"/>
    </row>
    <row r="605" spans="2:13" s="159" customFormat="1" x14ac:dyDescent="0.25">
      <c r="B605" s="165" t="s">
        <v>571</v>
      </c>
      <c r="C605" s="182"/>
      <c r="D605" s="145" t="str">
        <f>VLOOKUP(B605,'Alcance Cimentaciones'!$B$5:$G$256,3,FALSE)</f>
        <v>SUMINISTRO E INSTALACIÓN DE SOLDADURA EXOTERMICA</v>
      </c>
      <c r="E605" s="187"/>
      <c r="F605" s="187" t="str">
        <f>VLOOKUP($B605,'Alcance Cimentaciones'!$B$5:$G$256,4,FALSE)</f>
        <v>Und</v>
      </c>
      <c r="G605" s="194">
        <f>VLOOKUP($B605,'Alcance Cimentaciones'!$B$5:$G$256,5,FALSE)/41</f>
        <v>2.8000000000000003</v>
      </c>
      <c r="H605" s="188">
        <f>VLOOKUP($B605,'Alcance Cimentaciones'!$B$5:$G$256,6,FALSE)</f>
        <v>185231</v>
      </c>
      <c r="I605" s="188">
        <f t="shared" si="187"/>
        <v>518646.80000000005</v>
      </c>
      <c r="J605" s="189">
        <f t="shared" si="188"/>
        <v>715732.58400000003</v>
      </c>
      <c r="K605" s="335">
        <f t="shared" si="189"/>
        <v>0</v>
      </c>
      <c r="L605" s="331"/>
      <c r="M605" s="331"/>
    </row>
    <row r="606" spans="2:13" s="159" customFormat="1" ht="31.5" x14ac:dyDescent="0.25">
      <c r="B606" s="165" t="s">
        <v>575</v>
      </c>
      <c r="C606" s="182"/>
      <c r="D606" s="145" t="str">
        <f>VLOOKUP(B606,'Alcance Cimentaciones'!$B$5:$G$256,3,FALSE)</f>
        <v>SUMINISTRO E INSTALACIÓN DE GRAPA DE ALEACIÓN RICA EN COBRE (LATÓN) MODELO KZ</v>
      </c>
      <c r="E606" s="187"/>
      <c r="F606" s="187" t="str">
        <f>VLOOKUP($B606,'Alcance Cimentaciones'!$B$5:$G$256,4,FALSE)</f>
        <v>Und</v>
      </c>
      <c r="G606" s="187">
        <f>VLOOKUP($B606,'Alcance Cimentaciones'!$B$5:$G$256,5,FALSE)/42</f>
        <v>1</v>
      </c>
      <c r="H606" s="188">
        <f>VLOOKUP($B606,'Alcance Cimentaciones'!$B$5:$G$256,6,FALSE)</f>
        <v>292083</v>
      </c>
      <c r="I606" s="188">
        <f t="shared" si="187"/>
        <v>292083</v>
      </c>
      <c r="J606" s="189">
        <f t="shared" si="188"/>
        <v>403074.54</v>
      </c>
      <c r="K606" s="335">
        <f t="shared" si="189"/>
        <v>0</v>
      </c>
      <c r="L606" s="331"/>
      <c r="M606" s="331"/>
    </row>
    <row r="607" spans="2:13" s="159" customFormat="1" ht="31.5" x14ac:dyDescent="0.25">
      <c r="B607" s="165" t="s">
        <v>573</v>
      </c>
      <c r="C607" s="182"/>
      <c r="D607" s="145" t="str">
        <f>VLOOKUP(B607,'Alcance Cimentaciones'!$B$5:$G$256,3,FALSE)</f>
        <v>SUMINISTRO E INSTALACIÓN DE GRAPA DE ALEACIÓN RICA EN COBRE (LATÓN) MODELO KPD</v>
      </c>
      <c r="E607" s="187"/>
      <c r="F607" s="187" t="str">
        <f>VLOOKUP($B607,'Alcance Cimentaciones'!$B$5:$G$256,4,FALSE)</f>
        <v>Und</v>
      </c>
      <c r="G607" s="194">
        <f>VLOOKUP($B607,'Alcance Cimentaciones'!$B$5:$G$256,5,FALSE)/33</f>
        <v>0.99393939393939412</v>
      </c>
      <c r="H607" s="188">
        <f>VLOOKUP($B607,'Alcance Cimentaciones'!$B$5:$G$256,6,FALSE)</f>
        <v>292083</v>
      </c>
      <c r="I607" s="188">
        <f t="shared" si="187"/>
        <v>290312.80000000005</v>
      </c>
      <c r="J607" s="189">
        <f t="shared" si="188"/>
        <v>400631.66400000005</v>
      </c>
      <c r="K607" s="335">
        <f t="shared" si="189"/>
        <v>0</v>
      </c>
      <c r="L607" s="331"/>
      <c r="M607" s="331"/>
    </row>
    <row r="608" spans="2:13" s="159" customFormat="1" ht="31.5" x14ac:dyDescent="0.25">
      <c r="B608" s="165" t="s">
        <v>557</v>
      </c>
      <c r="C608" s="182"/>
      <c r="D608" s="145" t="str">
        <f>VLOOKUP(B608,'Alcance Cimentaciones'!$B$5:$G$256,3,FALSE)</f>
        <v xml:space="preserve">INSTALACIÓN DE CABLE DE COBRE TRENZADO DESNUDO DE 50 mm2 </v>
      </c>
      <c r="E608" s="187"/>
      <c r="F608" s="187" t="str">
        <f>VLOOKUP($B608,'Alcance Cimentaciones'!$B$5:$G$256,4,FALSE)</f>
        <v>ML</v>
      </c>
      <c r="G608" s="194">
        <f>VLOOKUP($B608,'Alcance Cimentaciones'!$B$5:$G$256,5,FALSE)/41</f>
        <v>113.1390243902439</v>
      </c>
      <c r="H608" s="188">
        <f>VLOOKUP($B608,'Alcance Cimentaciones'!$B$5:$G$256,6,FALSE)</f>
        <v>33000.000989065411</v>
      </c>
      <c r="I608" s="188">
        <f t="shared" si="187"/>
        <v>3733587.9167799447</v>
      </c>
      <c r="J608" s="189">
        <f t="shared" si="188"/>
        <v>5152351.3251563236</v>
      </c>
      <c r="K608" s="335">
        <f t="shared" si="189"/>
        <v>0</v>
      </c>
      <c r="L608" s="331"/>
      <c r="M608" s="331"/>
    </row>
    <row r="609" spans="2:34" s="159" customFormat="1" ht="31.5" x14ac:dyDescent="0.25">
      <c r="B609" s="165"/>
      <c r="C609" s="182" t="s">
        <v>1121</v>
      </c>
      <c r="D609" s="183" t="s">
        <v>1122</v>
      </c>
      <c r="E609" s="184" t="s">
        <v>19</v>
      </c>
      <c r="F609" s="184">
        <v>0</v>
      </c>
      <c r="G609" s="184"/>
      <c r="H609" s="184"/>
      <c r="I609" s="184"/>
      <c r="J609" s="186">
        <f>SUM(J610)</f>
        <v>46410609.014634147</v>
      </c>
      <c r="K609" s="330"/>
      <c r="L609" s="330"/>
      <c r="M609" s="330"/>
    </row>
    <row r="610" spans="2:34" ht="31.5" x14ac:dyDescent="0.25">
      <c r="B610" s="165" t="s">
        <v>280</v>
      </c>
      <c r="C610" s="190"/>
      <c r="D610" s="145" t="str">
        <f>VLOOKUP(B610,'Alcance Cimentaciones'!$B$5:$G$256,3,FALSE)</f>
        <v>GROUT Y  MORTERO AUTOCOMPACTANTE DE ALTA RESISTENCIA C80/95 (EN206-1)</v>
      </c>
      <c r="E610" s="187"/>
      <c r="F610" s="187" t="str">
        <f>VLOOKUP($B610,'Alcance Cimentaciones'!$B$5:$G$256,4,FALSE)</f>
        <v>lt</v>
      </c>
      <c r="G610" s="194">
        <f>VLOOKUP($B610,'Alcance Cimentaciones'!$B$5:$G$256,5,FALSE)/41</f>
        <v>530.73170731707319</v>
      </c>
      <c r="H610" s="188">
        <f>VLOOKUP($B610,'Alcance Cimentaciones'!$B$5:$G$256,6,FALSE)</f>
        <v>63367</v>
      </c>
      <c r="I610" s="188">
        <f>+H610*G610</f>
        <v>33630876.097560979</v>
      </c>
      <c r="J610" s="189">
        <f>+I610*1.38</f>
        <v>46410609.014634147</v>
      </c>
      <c r="K610" s="335">
        <f>SUM(N610:BV610)</f>
        <v>0</v>
      </c>
      <c r="L610" s="331"/>
      <c r="M610" s="331"/>
    </row>
    <row r="611" spans="2:34" s="159" customFormat="1" ht="31.5" x14ac:dyDescent="0.25">
      <c r="B611" s="165"/>
      <c r="C611" s="182" t="s">
        <v>1123</v>
      </c>
      <c r="D611" s="183" t="s">
        <v>1124</v>
      </c>
      <c r="E611" s="184" t="s">
        <v>9</v>
      </c>
      <c r="F611" s="184">
        <v>0</v>
      </c>
      <c r="G611" s="184"/>
      <c r="H611" s="184"/>
      <c r="I611" s="184"/>
      <c r="J611" s="186">
        <f>SUM(J612:J614)</f>
        <v>1587346329.5488234</v>
      </c>
      <c r="K611" s="330"/>
      <c r="L611" s="330"/>
      <c r="M611" s="330"/>
    </row>
    <row r="612" spans="2:34" ht="63" x14ac:dyDescent="0.25">
      <c r="B612" s="165" t="s">
        <v>159</v>
      </c>
      <c r="C612" s="190"/>
      <c r="D612" s="145" t="str">
        <f>VLOOKUP(B612,'Alcance Cimentaciones'!$B$5:$G$256,3,FALSE)</f>
        <v>MATERIAL SELECIONADA PARA  FORMACIÓN Y COMPACTACIÓN DE TERRAPLENES Y RELLENO ESTRUCTURAL  (INCLUYE TRANSPORTE DESDE LAS CANTERAS LICENCIADAS HASTA EL SITIO DE INSTALACIÓN)</v>
      </c>
      <c r="E612" s="187"/>
      <c r="F612" s="187" t="str">
        <f>VLOOKUP($B612,'Alcance Cimentaciones'!$B$5:$G$256,4,FALSE)</f>
        <v>m3</v>
      </c>
      <c r="G612" s="194">
        <f>VLOOKUP($B612,'Alcance Cimentaciones'!$B$5:$G$256,5,FALSE)/34</f>
        <v>5388.7058823529414</v>
      </c>
      <c r="H612" s="188">
        <f>VLOOKUP($B612,'Alcance Cimentaciones'!$B$5:$G$256,6,FALSE)</f>
        <v>174890</v>
      </c>
      <c r="I612" s="188">
        <f>+H612*G612</f>
        <v>942430771.7647059</v>
      </c>
      <c r="J612" s="189">
        <f>+I612*1.38</f>
        <v>1300554465.0352941</v>
      </c>
      <c r="K612" s="335">
        <f t="shared" ref="K612:K614" si="190">SUM(N612:BV612)</f>
        <v>0</v>
      </c>
      <c r="L612" s="331"/>
      <c r="M612" s="331"/>
    </row>
    <row r="613" spans="2:34" ht="47.25" x14ac:dyDescent="0.25">
      <c r="B613" s="165" t="s">
        <v>180</v>
      </c>
      <c r="C613" s="190"/>
      <c r="D613" s="145" t="str">
        <f>VLOOKUP(B613,'Alcance Cimentaciones'!$B$5:$G$256,3,FALSE)</f>
        <v>PREPARACIÓN DE SUBRASANTE COMPACTACIÓN Y VALORACIÓN DE LA CAPA DE SUBRASANTE DE LOS VIALES. INCLUYENDO LAS PRUEBAS SEGÚN LO PRESCRITO.</v>
      </c>
      <c r="E613" s="187"/>
      <c r="F613" s="187" t="str">
        <f>VLOOKUP($B613,'Alcance Cimentaciones'!$B$5:$G$256,4,FALSE)</f>
        <v>m2</v>
      </c>
      <c r="G613" s="194">
        <f>VLOOKUP($B613,'Alcance Cimentaciones'!$B$5:$G$256,5,FALSE)/34</f>
        <v>631.61764705882354</v>
      </c>
      <c r="H613" s="188">
        <f>VLOOKUP($B613,'Alcance Cimentaciones'!$B$5:$G$256,6,FALSE)</f>
        <v>11537</v>
      </c>
      <c r="I613" s="188">
        <f>+H613*G613</f>
        <v>7286972.7941176472</v>
      </c>
      <c r="J613" s="189">
        <f>+I613*1.38</f>
        <v>10056022.455882352</v>
      </c>
      <c r="K613" s="335">
        <f t="shared" si="190"/>
        <v>0</v>
      </c>
      <c r="L613" s="331"/>
      <c r="M613" s="331"/>
    </row>
    <row r="614" spans="2:34" ht="31.5" x14ac:dyDescent="0.25">
      <c r="B614" s="165" t="s">
        <v>192</v>
      </c>
      <c r="C614" s="190"/>
      <c r="D614" s="145" t="str">
        <f>VLOOKUP(B614,'Alcance Cimentaciones'!$B$5:$G$256,3,FALSE)</f>
        <v>SUBBASE GRANULAR  (INCLUYE TRANSPORTE DESDE LAS CANTERAS LICENCIADAS HASTA EL SITIO DE INSTALACIÓN)</v>
      </c>
      <c r="E614" s="187"/>
      <c r="F614" s="187" t="str">
        <f>VLOOKUP($B614,'Alcance Cimentaciones'!$B$5:$G$256,4,FALSE)</f>
        <v>m3</v>
      </c>
      <c r="G614" s="194">
        <f>VLOOKUP($B614,'Alcance Cimentaciones'!$B$5:$G$256,5,FALSE)/34</f>
        <v>880.85294117647061</v>
      </c>
      <c r="H614" s="188">
        <f>VLOOKUP($B614,'Alcance Cimentaciones'!$B$5:$G$256,6,FALSE)</f>
        <v>227658</v>
      </c>
      <c r="I614" s="188">
        <f>+H614*G614</f>
        <v>200533218.88235295</v>
      </c>
      <c r="J614" s="189">
        <f>+I614*1.38</f>
        <v>276735842.05764705</v>
      </c>
      <c r="K614" s="335">
        <f t="shared" si="190"/>
        <v>0</v>
      </c>
      <c r="L614" s="331"/>
      <c r="M614" s="331"/>
    </row>
    <row r="615" spans="2:34" s="159" customFormat="1" ht="31.5" x14ac:dyDescent="0.25">
      <c r="B615" s="165"/>
      <c r="C615" s="178" t="s">
        <v>1125</v>
      </c>
      <c r="D615" s="179" t="s">
        <v>1126</v>
      </c>
      <c r="E615" s="180" t="s">
        <v>9</v>
      </c>
      <c r="F615" s="180">
        <v>0</v>
      </c>
      <c r="G615" s="180"/>
      <c r="H615" s="180"/>
      <c r="I615" s="180"/>
      <c r="J615" s="186">
        <f>SUM(J616:J619)</f>
        <v>179532477.23999998</v>
      </c>
      <c r="K615" s="330"/>
      <c r="L615" s="330"/>
      <c r="M615" s="330"/>
    </row>
    <row r="616" spans="2:34" ht="94.5" x14ac:dyDescent="0.25">
      <c r="B616" s="165" t="s">
        <v>261</v>
      </c>
      <c r="C616" s="198"/>
      <c r="D616" s="145" t="str">
        <f>VLOOKUP(B616,'Alcance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616" s="187"/>
      <c r="F616" s="187" t="str">
        <f>VLOOKUP($B616,'Alcance Cimentaciones'!$B$5:$G$256,4,FALSE)</f>
        <v>m3</v>
      </c>
      <c r="G616" s="194">
        <f>VLOOKUP($B616,'Alcance Cimentaciones'!$B$5:$G$256,5,FALSE)/34</f>
        <v>42.352941176470587</v>
      </c>
      <c r="H616" s="188">
        <f>VLOOKUP($B616,'Alcance Cimentaciones'!$B$5:$G$256,6,FALSE)</f>
        <v>276393</v>
      </c>
      <c r="I616" s="188">
        <f>+H616*G616</f>
        <v>11706056.470588235</v>
      </c>
      <c r="J616" s="189">
        <f>+I616*1.38</f>
        <v>16154357.929411763</v>
      </c>
      <c r="K616" s="335">
        <f t="shared" ref="K616:K619" si="191">SUM(N616:BV616)</f>
        <v>0</v>
      </c>
      <c r="L616" s="331"/>
      <c r="M616" s="331"/>
    </row>
    <row r="617" spans="2:34" ht="94.5" x14ac:dyDescent="0.25">
      <c r="B617" s="165" t="s">
        <v>264</v>
      </c>
      <c r="C617" s="198"/>
      <c r="D617" s="145" t="str">
        <f>VLOOKUP(B617,'Alcance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617" s="187"/>
      <c r="F617" s="187" t="str">
        <f>VLOOKUP($B617,'Alcance Cimentaciones'!$B$5:$G$256,4,FALSE)</f>
        <v>m3</v>
      </c>
      <c r="G617" s="194">
        <f>VLOOKUP($B617,'Alcance Cimentaciones'!$B$5:$G$256,5,FALSE)/34</f>
        <v>25.529411764705884</v>
      </c>
      <c r="H617" s="188">
        <f>VLOOKUP($B617,'Alcance Cimentaciones'!$B$5:$G$256,6,FALSE)</f>
        <v>286818</v>
      </c>
      <c r="I617" s="188">
        <f>+H617*G617</f>
        <v>7322294.823529412</v>
      </c>
      <c r="J617" s="189">
        <f>+I617*1.38</f>
        <v>10104766.856470589</v>
      </c>
      <c r="K617" s="335">
        <f t="shared" si="191"/>
        <v>0</v>
      </c>
      <c r="L617" s="331"/>
      <c r="M617" s="331"/>
    </row>
    <row r="618" spans="2:34" ht="31.5" x14ac:dyDescent="0.25">
      <c r="B618" s="165" t="s">
        <v>195</v>
      </c>
      <c r="C618" s="198"/>
      <c r="D618" s="145" t="str">
        <f>VLOOKUP(B618,'Alcance Cimentaciones'!$B$5:$G$256,3,FALSE)</f>
        <v>BASE GRANULAR   (INCLUYE TRANSPORTE DESDE LAS CANTERAS LICENCIADAS HASTA EL SITIO DE INSTALACIÓN)</v>
      </c>
      <c r="E618" s="187"/>
      <c r="F618" s="187" t="str">
        <f>VLOOKUP($B618,'Alcance Cimentaciones'!$B$5:$G$256,4,FALSE)</f>
        <v>m3</v>
      </c>
      <c r="G618" s="194">
        <f>VLOOKUP($B618,'Alcance Cimentaciones'!$B$5:$G$256,5,FALSE)/34</f>
        <v>237.64705882352942</v>
      </c>
      <c r="H618" s="188">
        <f>VLOOKUP($B618,'Alcance Cimentaciones'!$B$5:$G$256,6,FALSE)</f>
        <v>265112</v>
      </c>
      <c r="I618" s="188">
        <f>+H618*G618</f>
        <v>63003087.058823533</v>
      </c>
      <c r="J618" s="189">
        <f>+I618*1.38</f>
        <v>86944260.141176462</v>
      </c>
      <c r="K618" s="335">
        <f t="shared" si="191"/>
        <v>0</v>
      </c>
      <c r="L618" s="331"/>
      <c r="M618" s="331"/>
    </row>
    <row r="619" spans="2:34" x14ac:dyDescent="0.25">
      <c r="B619" s="165" t="s">
        <v>254</v>
      </c>
      <c r="C619" s="198"/>
      <c r="D619" s="145" t="str">
        <f>VLOOKUP(B619,'Alcance Cimentaciones'!$B$5:$G$256,3,FALSE)</f>
        <v>SUMINISTRO E INSTALACIÓN DE GEOTEXTILES</v>
      </c>
      <c r="E619" s="187"/>
      <c r="F619" s="187" t="str">
        <f>VLOOKUP($B619,'Alcance Cimentaciones'!$B$5:$G$256,4,FALSE)</f>
        <v>m2</v>
      </c>
      <c r="G619" s="194">
        <f>VLOOKUP($B619,'Alcance Cimentaciones'!$B$5:$G$256,5,FALSE)/34</f>
        <v>887.17647058823525</v>
      </c>
      <c r="H619" s="188">
        <f>VLOOKUP($B619,'Alcance Cimentaciones'!$B$5:$G$256,6,FALSE)</f>
        <v>54177</v>
      </c>
      <c r="I619" s="188">
        <f>+H619*G619</f>
        <v>48064559.647058822</v>
      </c>
      <c r="J619" s="189">
        <f>+I619*1.38</f>
        <v>66329092.312941171</v>
      </c>
      <c r="K619" s="335">
        <f t="shared" si="191"/>
        <v>0</v>
      </c>
      <c r="L619" s="331"/>
      <c r="M619" s="331"/>
    </row>
    <row r="620" spans="2:34" s="159" customFormat="1" ht="31.5" x14ac:dyDescent="0.25">
      <c r="B620" s="165"/>
      <c r="C620" s="195" t="s">
        <v>1127</v>
      </c>
      <c r="D620" s="148" t="s">
        <v>1981</v>
      </c>
      <c r="E620" s="196" t="s">
        <v>3</v>
      </c>
      <c r="F620" s="196">
        <v>0</v>
      </c>
      <c r="G620" s="196"/>
      <c r="H620" s="196"/>
      <c r="I620" s="196"/>
      <c r="J620" s="197"/>
      <c r="K620" s="333"/>
      <c r="L620" s="333"/>
      <c r="M620" s="333"/>
    </row>
    <row r="621" spans="2:34" s="159" customFormat="1" x14ac:dyDescent="0.25">
      <c r="B621" s="165"/>
      <c r="C621" s="175" t="s">
        <v>1128</v>
      </c>
      <c r="D621" s="139" t="s">
        <v>1129</v>
      </c>
      <c r="E621" s="176" t="s">
        <v>27</v>
      </c>
      <c r="F621" s="176">
        <v>0</v>
      </c>
      <c r="G621" s="176"/>
      <c r="H621" s="176"/>
      <c r="I621" s="176"/>
      <c r="J621" s="177"/>
      <c r="K621" s="327"/>
      <c r="L621" s="327"/>
      <c r="M621" s="327"/>
    </row>
    <row r="622" spans="2:34" s="159" customFormat="1" ht="31.5" x14ac:dyDescent="0.25">
      <c r="B622" s="165"/>
      <c r="C622" s="182" t="s">
        <v>1130</v>
      </c>
      <c r="D622" s="183" t="s">
        <v>1131</v>
      </c>
      <c r="E622" s="184" t="s">
        <v>22</v>
      </c>
      <c r="F622" s="184">
        <v>0</v>
      </c>
      <c r="G622" s="184"/>
      <c r="H622" s="184"/>
      <c r="I622" s="184"/>
      <c r="J622" s="186">
        <f>SUM(J623:J625)</f>
        <v>83271780.884117648</v>
      </c>
      <c r="K622" s="330"/>
      <c r="L622" s="330"/>
      <c r="M622" s="330"/>
    </row>
    <row r="623" spans="2:34" s="159" customFormat="1" x14ac:dyDescent="0.25">
      <c r="B623" s="165" t="s">
        <v>54</v>
      </c>
      <c r="C623" s="182"/>
      <c r="D623" s="145" t="str">
        <f>VLOOKUP(B623,'Alcance Cimentaciones'!$B$5:$G$256,3,FALSE)</f>
        <v>DESBROCE Y LIMPIEZA</v>
      </c>
      <c r="E623" s="187"/>
      <c r="F623" s="187" t="str">
        <f>VLOOKUP($B623,'Alcance Cimentaciones'!$B$5:$G$256,4,FALSE)</f>
        <v>m2</v>
      </c>
      <c r="G623" s="194">
        <f>VLOOKUP($B623,'Alcance Cimentaciones'!$B$5:$G$256,5,FALSE)/34</f>
        <v>4799.0294117647063</v>
      </c>
      <c r="H623" s="188">
        <f>VLOOKUP($B623,'Alcance Cimentaciones'!$B$5:$G$256,6,FALSE)</f>
        <v>4140</v>
      </c>
      <c r="I623" s="188">
        <f>+H623*G623</f>
        <v>19867981.764705885</v>
      </c>
      <c r="J623" s="189">
        <f>+I623*1.38</f>
        <v>27417814.83529412</v>
      </c>
      <c r="K623" s="335">
        <f t="shared" ref="K623:K625" si="192">SUM(N623:BV623)</f>
        <v>0</v>
      </c>
      <c r="L623" s="331"/>
      <c r="M623" s="331"/>
    </row>
    <row r="624" spans="2:34" ht="126" x14ac:dyDescent="0.25">
      <c r="B624" s="165" t="s">
        <v>407</v>
      </c>
      <c r="C624" s="204"/>
      <c r="D624" s="145" t="str">
        <f>VLOOKUP(B624,'Alcance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624" s="187"/>
      <c r="F624" s="187" t="str">
        <f>VLOOKUP($B624,'Alcance Cimentaciones'!$B$5:$G$256,4,FALSE)</f>
        <v>Mes</v>
      </c>
      <c r="G624" s="215">
        <v>0.2</v>
      </c>
      <c r="H624" s="188">
        <f>VLOOKUP($B624,'Alcance Cimentaciones'!$B$5:$G$256,6,FALSE)</f>
        <v>31500000</v>
      </c>
      <c r="I624" s="188">
        <f t="shared" ref="I624" si="193">+H624*G624</f>
        <v>6300000</v>
      </c>
      <c r="J624" s="189">
        <f t="shared" ref="J624" si="194">+I624*1.38</f>
        <v>8694000</v>
      </c>
      <c r="K624" s="335">
        <f t="shared" si="192"/>
        <v>0.1</v>
      </c>
      <c r="L624" s="331"/>
      <c r="M624" s="331"/>
      <c r="Z624" s="337"/>
      <c r="AA624" s="337"/>
      <c r="AB624" s="337"/>
      <c r="AC624" s="337"/>
      <c r="AD624" s="337"/>
      <c r="AE624" s="154">
        <f t="shared" ref="AE624" si="195">1/30</f>
        <v>3.3333333333333333E-2</v>
      </c>
      <c r="AG624" s="154">
        <f t="shared" ref="AG624:AH624" si="196">1/30</f>
        <v>3.3333333333333333E-2</v>
      </c>
      <c r="AH624" s="154">
        <f t="shared" si="196"/>
        <v>3.3333333333333333E-2</v>
      </c>
    </row>
    <row r="625" spans="2:13" s="159" customFormat="1" ht="31.5" x14ac:dyDescent="0.25">
      <c r="B625" s="165" t="s">
        <v>65</v>
      </c>
      <c r="C625" s="182"/>
      <c r="D625" s="145" t="str">
        <f>VLOOKUP(B625,'Alcance Cimentaciones'!$B$5:$G$256,3,FALSE)</f>
        <v>DESMONTE, DESCAPOTE Y LIMPIEZA INCLUYE  TALA DE ARBOLES CON DAP ≤0.15M, TRANSPORTE Y DISPOSICIÓN FINAL</v>
      </c>
      <c r="E625" s="187"/>
      <c r="F625" s="187" t="str">
        <f>VLOOKUP($B625,'Alcance Cimentaciones'!$B$5:$G$256,4,FALSE)</f>
        <v>m2</v>
      </c>
      <c r="G625" s="194">
        <f>VLOOKUP($B625,'Alcance Cimentaciones'!$B$5:$G$256,5,FALSE)/34</f>
        <v>4799.0294117647063</v>
      </c>
      <c r="H625" s="188">
        <f>VLOOKUP($B625,'Alcance Cimentaciones'!$B$5:$G$256,6,FALSE)</f>
        <v>7121</v>
      </c>
      <c r="I625" s="188">
        <f>+H625*G625</f>
        <v>34173888.441176474</v>
      </c>
      <c r="J625" s="189">
        <f>+I625*1.38</f>
        <v>47159966.048823528</v>
      </c>
      <c r="K625" s="335">
        <f t="shared" si="192"/>
        <v>0</v>
      </c>
      <c r="L625" s="331"/>
      <c r="M625" s="331"/>
    </row>
    <row r="626" spans="2:13" s="159" customFormat="1" x14ac:dyDescent="0.25">
      <c r="B626" s="165"/>
      <c r="C626" s="182" t="s">
        <v>1132</v>
      </c>
      <c r="D626" s="183" t="s">
        <v>1133</v>
      </c>
      <c r="E626" s="184" t="s">
        <v>9</v>
      </c>
      <c r="F626" s="184">
        <v>0</v>
      </c>
      <c r="G626" s="184"/>
      <c r="H626" s="184"/>
      <c r="I626" s="184"/>
      <c r="J626" s="186">
        <f>SUM(J627:J628)</f>
        <v>312374505.66882348</v>
      </c>
      <c r="K626" s="330"/>
      <c r="L626" s="330"/>
      <c r="M626" s="330"/>
    </row>
    <row r="627" spans="2:13" x14ac:dyDescent="0.25">
      <c r="B627" s="165" t="s">
        <v>113</v>
      </c>
      <c r="C627" s="190"/>
      <c r="D627" s="145" t="str">
        <f>VLOOKUP(B627,'Alcance Cimentaciones'!$B$5:$G$256,3,FALSE)</f>
        <v>EXCAVACIÓN MECÁNICA EN MATERIAL COMÚN</v>
      </c>
      <c r="E627" s="187"/>
      <c r="F627" s="187" t="str">
        <f>VLOOKUP($B627,'Alcance Cimentaciones'!$B$5:$G$256,4,FALSE)</f>
        <v>m3</v>
      </c>
      <c r="G627" s="194">
        <f>VLOOKUP($B627,'Alcance Cimentaciones'!$B$5:$G$256,5,FALSE)/34</f>
        <v>4799.0294117647063</v>
      </c>
      <c r="H627" s="188">
        <f>VLOOKUP($B627,'Alcance Cimentaciones'!$B$5:$G$256,6,FALSE)</f>
        <v>35495</v>
      </c>
      <c r="I627" s="188">
        <f>+H627*G627</f>
        <v>170341548.97058824</v>
      </c>
      <c r="J627" s="189">
        <f>+I627*1.38</f>
        <v>235071337.57941175</v>
      </c>
      <c r="K627" s="335">
        <f t="shared" ref="K627:K628" si="197">SUM(N627:BV627)</f>
        <v>0</v>
      </c>
      <c r="L627" s="331"/>
      <c r="M627" s="331"/>
    </row>
    <row r="628" spans="2:13" x14ac:dyDescent="0.25">
      <c r="B628" s="165" t="s">
        <v>122</v>
      </c>
      <c r="C628" s="190"/>
      <c r="D628" s="145" t="str">
        <f>VLOOKUP(B628,'Alcance Cimentaciones'!$B$5:$G$256,3,FALSE)</f>
        <v>EXCAVACIÓN EN ROCA</v>
      </c>
      <c r="E628" s="187"/>
      <c r="F628" s="187" t="str">
        <f>VLOOKUP($B628,'Alcance Cimentaciones'!$B$5:$G$256,4,FALSE)</f>
        <v>m3</v>
      </c>
      <c r="G628" s="194">
        <f>VLOOKUP($B628,'Alcance Cimentaciones'!$B$5:$G$256,5,FALSE)/34</f>
        <v>414.35294117647061</v>
      </c>
      <c r="H628" s="188">
        <f>VLOOKUP($B628,'Alcance Cimentaciones'!$B$5:$G$256,6,FALSE)</f>
        <v>135191</v>
      </c>
      <c r="I628" s="188">
        <f>+H628*G628</f>
        <v>56016788.470588237</v>
      </c>
      <c r="J628" s="189">
        <f>+I628*1.38</f>
        <v>77303168.089411765</v>
      </c>
      <c r="K628" s="335">
        <f t="shared" si="197"/>
        <v>0</v>
      </c>
      <c r="L628" s="331"/>
      <c r="M628" s="331"/>
    </row>
    <row r="629" spans="2:13" s="159" customFormat="1" x14ac:dyDescent="0.25">
      <c r="B629" s="165"/>
      <c r="C629" s="178" t="s">
        <v>1134</v>
      </c>
      <c r="D629" s="179" t="s">
        <v>1135</v>
      </c>
      <c r="E629" s="180" t="s">
        <v>6</v>
      </c>
      <c r="F629" s="180">
        <v>0</v>
      </c>
      <c r="G629" s="180"/>
      <c r="H629" s="180"/>
      <c r="I629" s="180"/>
      <c r="J629" s="186">
        <f>SUM(J630:J632)</f>
        <v>9527825.6870364472</v>
      </c>
      <c r="K629" s="330"/>
      <c r="L629" s="330"/>
      <c r="M629" s="330"/>
    </row>
    <row r="630" spans="2:13" s="159" customFormat="1" ht="31.5" x14ac:dyDescent="0.25">
      <c r="B630" s="165" t="s">
        <v>539</v>
      </c>
      <c r="C630" s="178"/>
      <c r="D630" s="145" t="str">
        <f>VLOOKUP(B630,'Alcance Cimentaciones'!$B$5:$G$256,3,FALSE)</f>
        <v>INSTALACION DE TUBERIA PVC TIPO TDP Y/O CORRUGADA TIPO PEAD-HDPE  - 50mm</v>
      </c>
      <c r="E630" s="187"/>
      <c r="F630" s="187" t="str">
        <f>VLOOKUP($B630,'Alcance Cimentaciones'!$B$5:$G$256,4,FALSE)</f>
        <v>ML</v>
      </c>
      <c r="G630" s="194">
        <f>VLOOKUP($B630,'Alcance Cimentaciones'!$B$5:$G$256,5,FALSE)/34</f>
        <v>7.2352941176470589</v>
      </c>
      <c r="H630" s="188">
        <f>VLOOKUP($B630,'Alcance Cimentaciones'!$B$5:$G$256,6,FALSE)</f>
        <v>27751.000385791169</v>
      </c>
      <c r="I630" s="188">
        <f>+H630*G630</f>
        <v>200786.64985013611</v>
      </c>
      <c r="J630" s="189">
        <f>+I630*1.38</f>
        <v>277085.57679318782</v>
      </c>
      <c r="K630" s="335">
        <f t="shared" ref="K630:K632" si="198">SUM(N630:BV630)</f>
        <v>0</v>
      </c>
      <c r="L630" s="331"/>
      <c r="M630" s="331"/>
    </row>
    <row r="631" spans="2:13" s="159" customFormat="1" ht="31.5" x14ac:dyDescent="0.25">
      <c r="B631" s="165" t="s">
        <v>542</v>
      </c>
      <c r="C631" s="178"/>
      <c r="D631" s="145" t="str">
        <f>VLOOKUP(B631,'Alcance Cimentaciones'!$B$5:$G$256,3,FALSE)</f>
        <v>INSTALACION DE TUBERIA PVC TIPO TDP Y/O CORRUGADA TIPO PEAD-HDPE - 90mm</v>
      </c>
      <c r="E631" s="187"/>
      <c r="F631" s="187" t="str">
        <f>VLOOKUP($B631,'Alcance Cimentaciones'!$B$5:$G$256,4,FALSE)</f>
        <v>ML</v>
      </c>
      <c r="G631" s="194">
        <f>VLOOKUP($B631,'Alcance Cimentaciones'!$B$5:$G$256,5,FALSE)/34</f>
        <v>34.694117647058818</v>
      </c>
      <c r="H631" s="188">
        <f>VLOOKUP($B631,'Alcance Cimentaciones'!$B$5:$G$256,6,FALSE)</f>
        <v>31239.000009014315</v>
      </c>
      <c r="I631" s="188">
        <f>+H631*G631</f>
        <v>1083809.5414892142</v>
      </c>
      <c r="J631" s="189">
        <f>+I631*1.38</f>
        <v>1495657.1672551155</v>
      </c>
      <c r="K631" s="335">
        <f t="shared" si="198"/>
        <v>0</v>
      </c>
      <c r="L631" s="331"/>
      <c r="M631" s="331"/>
    </row>
    <row r="632" spans="2:13" s="159" customFormat="1" ht="31.5" x14ac:dyDescent="0.25">
      <c r="B632" s="165" t="s">
        <v>544</v>
      </c>
      <c r="C632" s="178"/>
      <c r="D632" s="145" t="str">
        <f>VLOOKUP(B632,'Alcance Cimentaciones'!$B$5:$G$256,3,FALSE)</f>
        <v>INSTALACION DE TUBERIA PVC TIPO TDP  Y/O CORRUGADA TIPO PEAD-HDPE - 200mm</v>
      </c>
      <c r="E632" s="187"/>
      <c r="F632" s="187" t="str">
        <f>VLOOKUP($B632,'Alcance Cimentaciones'!$B$5:$G$256,4,FALSE)</f>
        <v>ML</v>
      </c>
      <c r="G632" s="194">
        <f>VLOOKUP($B632,'Alcance Cimentaciones'!$B$5:$G$256,5,FALSE)/34</f>
        <v>70.332352941176467</v>
      </c>
      <c r="H632" s="188">
        <f>VLOOKUP($B632,'Alcance Cimentaciones'!$B$5:$G$256,6,FALSE)</f>
        <v>79900.999838665448</v>
      </c>
      <c r="I632" s="188">
        <f>+H632*G632</f>
        <v>5619625.3210059023</v>
      </c>
      <c r="J632" s="189">
        <f>+I632*1.38</f>
        <v>7755082.9429881442</v>
      </c>
      <c r="K632" s="335">
        <f t="shared" si="198"/>
        <v>0</v>
      </c>
      <c r="L632" s="331"/>
      <c r="M632" s="331"/>
    </row>
    <row r="633" spans="2:13" s="159" customFormat="1" x14ac:dyDescent="0.25">
      <c r="B633" s="165"/>
      <c r="C633" s="182" t="s">
        <v>1136</v>
      </c>
      <c r="D633" s="183" t="s">
        <v>1137</v>
      </c>
      <c r="E633" s="184" t="s">
        <v>19</v>
      </c>
      <c r="F633" s="184">
        <v>0</v>
      </c>
      <c r="G633" s="184"/>
      <c r="H633" s="184"/>
      <c r="I633" s="184"/>
      <c r="J633" s="186">
        <f>SUM(J634)</f>
        <v>320494616.71764702</v>
      </c>
      <c r="K633" s="330"/>
      <c r="L633" s="330"/>
      <c r="M633" s="330"/>
    </row>
    <row r="634" spans="2:13" s="159" customFormat="1" x14ac:dyDescent="0.25">
      <c r="B634" s="165" t="s">
        <v>156</v>
      </c>
      <c r="C634" s="182"/>
      <c r="D634" s="145" t="str">
        <f>VLOOKUP(B634,'Alcance Cimentaciones'!$B$5:$G$256,3,FALSE)</f>
        <v>RELLENO CON MATERIAL DE EXCAVACIÓN SELECCIONADO</v>
      </c>
      <c r="E634" s="187"/>
      <c r="F634" s="187" t="str">
        <f>VLOOKUP($B634,'Alcance Cimentaciones'!$B$5:$G$256,4,FALSE)</f>
        <v>m3</v>
      </c>
      <c r="G634" s="194">
        <f>VLOOKUP($B634,'Alcance Cimentaciones'!$B$5:$G$256,5,FALSE)/34</f>
        <v>4530.6764705882351</v>
      </c>
      <c r="H634" s="188">
        <f>VLOOKUP($B634,'Alcance Cimentaciones'!$B$5:$G$256,6,FALSE)</f>
        <v>51260</v>
      </c>
      <c r="I634" s="188">
        <f>+H634*G634</f>
        <v>232242475.88235292</v>
      </c>
      <c r="J634" s="189">
        <f>+I634*1.38</f>
        <v>320494616.71764702</v>
      </c>
      <c r="K634" s="335">
        <f>SUM(N634:BV634)</f>
        <v>0</v>
      </c>
      <c r="L634" s="331"/>
      <c r="M634" s="331"/>
    </row>
    <row r="635" spans="2:13" s="159" customFormat="1" x14ac:dyDescent="0.25">
      <c r="B635" s="165"/>
      <c r="C635" s="182" t="s">
        <v>1138</v>
      </c>
      <c r="D635" s="183" t="s">
        <v>1139</v>
      </c>
      <c r="E635" s="184" t="s">
        <v>8</v>
      </c>
      <c r="F635" s="184">
        <v>0</v>
      </c>
      <c r="G635" s="184"/>
      <c r="H635" s="184"/>
      <c r="I635" s="184"/>
      <c r="J635" s="186">
        <f>SUM(J636)</f>
        <v>94303618.549411759</v>
      </c>
      <c r="K635" s="330"/>
      <c r="L635" s="330"/>
      <c r="M635" s="330"/>
    </row>
    <row r="636" spans="2:13" s="159" customFormat="1" x14ac:dyDescent="0.25">
      <c r="B636" s="165" t="s">
        <v>278</v>
      </c>
      <c r="C636" s="182"/>
      <c r="D636" s="145" t="str">
        <f>VLOOKUP(B636,'Alcance Cimentaciones'!$B$5:$G$256,3,FALSE)</f>
        <v>CONCRETO CLASE F (140 kg/cm2 Ó 2000 psi)</v>
      </c>
      <c r="E636" s="187"/>
      <c r="F636" s="187" t="str">
        <f>VLOOKUP($B636,'Alcance Cimentaciones'!$B$5:$G$256,4,FALSE)</f>
        <v>m3</v>
      </c>
      <c r="G636" s="194">
        <f>VLOOKUP($B636,'Alcance Cimentaciones'!$B$5:$G$256,5,FALSE)/34</f>
        <v>43.941176470588232</v>
      </c>
      <c r="H636" s="188">
        <f>VLOOKUP($B636,'Alcance Cimentaciones'!$B$5:$G$256,6,FALSE)</f>
        <v>1555169</v>
      </c>
      <c r="I636" s="188">
        <f>+H636*G636</f>
        <v>68335955.470588237</v>
      </c>
      <c r="J636" s="189">
        <f>+I636*1.38</f>
        <v>94303618.549411759</v>
      </c>
      <c r="K636" s="335">
        <f>SUM(N636:BV636)</f>
        <v>0</v>
      </c>
      <c r="L636" s="331"/>
      <c r="M636" s="331"/>
    </row>
    <row r="637" spans="2:13" s="159" customFormat="1" x14ac:dyDescent="0.25">
      <c r="B637" s="165"/>
      <c r="C637" s="182" t="s">
        <v>1140</v>
      </c>
      <c r="D637" s="183" t="s">
        <v>1141</v>
      </c>
      <c r="E637" s="184" t="s">
        <v>26</v>
      </c>
      <c r="F637" s="184">
        <v>0</v>
      </c>
      <c r="G637" s="184"/>
      <c r="H637" s="184"/>
      <c r="I637" s="184"/>
      <c r="J637" s="186">
        <f>SUM(J638:J639)</f>
        <v>179436034.15411764</v>
      </c>
      <c r="K637" s="330"/>
      <c r="L637" s="330"/>
      <c r="M637" s="330"/>
    </row>
    <row r="638" spans="2:13" x14ac:dyDescent="0.25">
      <c r="B638" s="165" t="s">
        <v>299</v>
      </c>
      <c r="C638" s="190"/>
      <c r="D638" s="145" t="str">
        <f>VLOOKUP(B638,'Alcance Cimentaciones'!$B$5:$G$256,3,FALSE)</f>
        <v>S0FT-SPOT  (EPS) Tipo II (ASM C578)</v>
      </c>
      <c r="E638" s="187"/>
      <c r="F638" s="187" t="str">
        <f>VLOOKUP($B638,'Alcance Cimentaciones'!$B$5:$G$256,4,FALSE)</f>
        <v>m2</v>
      </c>
      <c r="G638" s="194">
        <f>VLOOKUP($B638,'Alcance Cimentaciones'!$B$5:$G$256,5,FALSE)/34</f>
        <v>62.117647058823529</v>
      </c>
      <c r="H638" s="188">
        <f>VLOOKUP($B638,'Alcance Cimentaciones'!$B$5:$G$256,6,FALSE)</f>
        <v>484846</v>
      </c>
      <c r="I638" s="188">
        <f>+H638*G638</f>
        <v>30117492.705882352</v>
      </c>
      <c r="J638" s="189">
        <f>+I638*1.38</f>
        <v>41562139.934117645</v>
      </c>
      <c r="K638" s="335">
        <f t="shared" ref="K638:K639" si="199">SUM(N638:BV638)</f>
        <v>0</v>
      </c>
      <c r="L638" s="331"/>
      <c r="M638" s="331"/>
    </row>
    <row r="639" spans="2:13" ht="126" x14ac:dyDescent="0.25">
      <c r="B639" s="165" t="s">
        <v>314</v>
      </c>
      <c r="C639" s="190"/>
      <c r="D639" s="145" t="str">
        <f>VLOOKUP(B639,'Alcance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639" s="187"/>
      <c r="F639" s="187" t="str">
        <f>VLOOKUP($B639,'Alcance Cimentaciones'!$B$5:$G$256,4,FALSE)</f>
        <v>Und</v>
      </c>
      <c r="G639" s="194">
        <f>VLOOKUP($B639,'Alcance Cimentaciones'!$B$5:$G$256,5,FALSE)/34</f>
        <v>1</v>
      </c>
      <c r="H639" s="188">
        <f>VLOOKUP($B639,'Alcance Cimentaciones'!$B$5:$G$256,6,FALSE)</f>
        <v>99908619</v>
      </c>
      <c r="I639" s="188">
        <f>+H639*G639</f>
        <v>99908619</v>
      </c>
      <c r="J639" s="189">
        <f>+I639*1.38</f>
        <v>137873894.22</v>
      </c>
      <c r="K639" s="335">
        <f t="shared" si="199"/>
        <v>0</v>
      </c>
      <c r="L639" s="331"/>
      <c r="M639" s="331"/>
    </row>
    <row r="640" spans="2:13" s="159" customFormat="1" x14ac:dyDescent="0.25">
      <c r="B640" s="165"/>
      <c r="C640" s="182" t="s">
        <v>1142</v>
      </c>
      <c r="D640" s="183" t="s">
        <v>1143</v>
      </c>
      <c r="E640" s="184" t="s">
        <v>730</v>
      </c>
      <c r="F640" s="184">
        <v>0</v>
      </c>
      <c r="G640" s="184"/>
      <c r="H640" s="184"/>
      <c r="I640" s="184"/>
      <c r="J640" s="186">
        <f>SUM(J641)</f>
        <v>1212623361.2117648</v>
      </c>
      <c r="K640" s="330"/>
      <c r="L640" s="330"/>
      <c r="M640" s="330"/>
    </row>
    <row r="641" spans="2:13" s="159" customFormat="1" x14ac:dyDescent="0.25">
      <c r="B641" s="165" t="s">
        <v>306</v>
      </c>
      <c r="C641" s="182"/>
      <c r="D641" s="145" t="str">
        <f>VLOOKUP(B641,'Alcance Cimentaciones'!$B$5:$G$256,3,FALSE)</f>
        <v>ACERO FY:  60000 psi (4.200 kg/cm2)</v>
      </c>
      <c r="E641" s="187"/>
      <c r="F641" s="187" t="str">
        <f>VLOOKUP($B641,'Alcance Cimentaciones'!$B$5:$G$256,4,FALSE)</f>
        <v>kg</v>
      </c>
      <c r="G641" s="194">
        <f>VLOOKUP($B641,'Alcance Cimentaciones'!$B$5:$G$256,5,FALSE)/34</f>
        <v>68756.852941176476</v>
      </c>
      <c r="H641" s="188">
        <f>VLOOKUP($B641,'Alcance Cimentaciones'!$B$5:$G$256,6,FALSE)</f>
        <v>12780</v>
      </c>
      <c r="I641" s="188">
        <f>+H641*G641</f>
        <v>878712580.58823538</v>
      </c>
      <c r="J641" s="189">
        <f>+I641*1.38</f>
        <v>1212623361.2117648</v>
      </c>
      <c r="K641" s="335">
        <f>SUM(N641:BV641)</f>
        <v>0</v>
      </c>
      <c r="L641" s="331"/>
      <c r="M641" s="331"/>
    </row>
    <row r="642" spans="2:13" s="159" customFormat="1" x14ac:dyDescent="0.25">
      <c r="B642" s="165"/>
      <c r="C642" s="182" t="s">
        <v>1144</v>
      </c>
      <c r="D642" s="183" t="s">
        <v>1145</v>
      </c>
      <c r="E642" s="184" t="s">
        <v>6</v>
      </c>
      <c r="F642" s="184">
        <v>0</v>
      </c>
      <c r="G642" s="184"/>
      <c r="H642" s="184"/>
      <c r="I642" s="184"/>
      <c r="J642" s="185"/>
      <c r="K642" s="329"/>
      <c r="L642" s="329"/>
      <c r="M642" s="329"/>
    </row>
    <row r="643" spans="2:13" s="159" customFormat="1" ht="31.5" x14ac:dyDescent="0.25">
      <c r="B643" s="165"/>
      <c r="C643" s="195" t="s">
        <v>1146</v>
      </c>
      <c r="D643" s="148" t="s">
        <v>1147</v>
      </c>
      <c r="E643" s="196" t="s">
        <v>3</v>
      </c>
      <c r="F643" s="196">
        <v>0</v>
      </c>
      <c r="G643" s="196"/>
      <c r="H643" s="196"/>
      <c r="I643" s="196"/>
      <c r="J643" s="197"/>
      <c r="K643" s="333"/>
      <c r="L643" s="333"/>
      <c r="M643" s="333"/>
    </row>
    <row r="644" spans="2:13" s="159" customFormat="1" x14ac:dyDescent="0.25">
      <c r="B644" s="165"/>
      <c r="C644" s="182" t="s">
        <v>1148</v>
      </c>
      <c r="D644" s="183" t="s">
        <v>1149</v>
      </c>
      <c r="E644" s="184" t="s">
        <v>8</v>
      </c>
      <c r="F644" s="184">
        <v>0</v>
      </c>
      <c r="G644" s="184"/>
      <c r="H644" s="184"/>
      <c r="I644" s="184"/>
      <c r="J644" s="186">
        <f>SUM(J645:J646)</f>
        <v>1230815225.9452939</v>
      </c>
      <c r="K644" s="330"/>
      <c r="L644" s="330"/>
      <c r="M644" s="330"/>
    </row>
    <row r="645" spans="2:13" x14ac:dyDescent="0.25">
      <c r="B645" s="165" t="s">
        <v>267</v>
      </c>
      <c r="C645" s="190"/>
      <c r="D645" s="145" t="str">
        <f>VLOOKUP(B645,'Alcance Cimentaciones'!$B$5:$G$256,3,FALSE)</f>
        <v>CONCRETO ESTRUCTURAL  35 MPa(350 kg/cm2 Ó 5000 psi)</v>
      </c>
      <c r="E645" s="187"/>
      <c r="F645" s="187" t="str">
        <f>VLOOKUP($B645,'Alcance Cimentaciones'!$B$5:$G$256,4,FALSE)</f>
        <v>m3</v>
      </c>
      <c r="G645" s="194">
        <f>VLOOKUP($B645,'Alcance Cimentaciones'!$B$5:$G$256,5,FALSE)/34</f>
        <v>429.02941176470586</v>
      </c>
      <c r="H645" s="188">
        <f>VLOOKUP($B645,'Alcance Cimentaciones'!$B$5:$G$256,6,FALSE)</f>
        <v>1926653</v>
      </c>
      <c r="I645" s="188">
        <f>+H645*G645</f>
        <v>826590803.26470578</v>
      </c>
      <c r="J645" s="189">
        <f>+I645*1.38</f>
        <v>1140695308.5052938</v>
      </c>
      <c r="K645" s="335">
        <f t="shared" ref="K645:K646" si="200">SUM(N645:BV645)</f>
        <v>0</v>
      </c>
      <c r="L645" s="331"/>
      <c r="M645" s="331"/>
    </row>
    <row r="646" spans="2:13" x14ac:dyDescent="0.25">
      <c r="B646" s="165" t="s">
        <v>270</v>
      </c>
      <c r="C646" s="190"/>
      <c r="D646" s="145" t="str">
        <f>VLOOKUP(B646,'Alcance Cimentaciones'!$B$5:$G$256,3,FALSE)</f>
        <v>CONCRETO ESTRUCTURAL  45 MPa(457 kg/cm2 Ó 6500psi)</v>
      </c>
      <c r="E646" s="187"/>
      <c r="F646" s="187" t="str">
        <f>VLOOKUP($B646,'Alcance Cimentaciones'!$B$5:$G$256,4,FALSE)</f>
        <v>m3</v>
      </c>
      <c r="G646" s="194">
        <f>VLOOKUP($B646,'Alcance Cimentaciones'!$B$5:$G$256,5,FALSE)/34</f>
        <v>32</v>
      </c>
      <c r="H646" s="188">
        <f>VLOOKUP($B646,'Alcance Cimentaciones'!$B$5:$G$256,6,FALSE)</f>
        <v>2040759</v>
      </c>
      <c r="I646" s="188">
        <f>+H646*G646</f>
        <v>65304288</v>
      </c>
      <c r="J646" s="189">
        <f>+I646*1.38</f>
        <v>90119917.439999998</v>
      </c>
      <c r="K646" s="335">
        <f t="shared" si="200"/>
        <v>0</v>
      </c>
      <c r="L646" s="331"/>
      <c r="M646" s="331"/>
    </row>
    <row r="647" spans="2:13" s="159" customFormat="1" x14ac:dyDescent="0.25">
      <c r="B647" s="165"/>
      <c r="C647" s="182" t="s">
        <v>1150</v>
      </c>
      <c r="D647" s="183" t="s">
        <v>1151</v>
      </c>
      <c r="E647" s="184" t="s">
        <v>26</v>
      </c>
      <c r="F647" s="184">
        <v>0</v>
      </c>
      <c r="G647" s="184"/>
      <c r="H647" s="184"/>
      <c r="I647" s="184"/>
      <c r="J647" s="185"/>
      <c r="K647" s="329"/>
      <c r="L647" s="329"/>
      <c r="M647" s="329"/>
    </row>
    <row r="648" spans="2:13" s="159" customFormat="1" ht="31.5" x14ac:dyDescent="0.25">
      <c r="B648" s="165"/>
      <c r="C648" s="182" t="s">
        <v>1152</v>
      </c>
      <c r="D648" s="183" t="s">
        <v>2060</v>
      </c>
      <c r="E648" s="184" t="s">
        <v>19</v>
      </c>
      <c r="F648" s="184">
        <v>0</v>
      </c>
      <c r="G648" s="184"/>
      <c r="H648" s="184"/>
      <c r="I648" s="184"/>
      <c r="J648" s="186">
        <f>SUM(J649:J657)</f>
        <v>52736347.43270281</v>
      </c>
      <c r="K648" s="330"/>
      <c r="L648" s="330"/>
      <c r="M648" s="330"/>
    </row>
    <row r="649" spans="2:13" s="159" customFormat="1" ht="31.5" x14ac:dyDescent="0.25">
      <c r="B649" s="165" t="s">
        <v>532</v>
      </c>
      <c r="C649" s="182"/>
      <c r="D649" s="145" t="str">
        <f>VLOOKUP(B649,'Alcance Cimentaciones'!$B$5:$G$256,3,FALSE)</f>
        <v>ARQUETA EN HORMIGON PARA MEDIA TENSION - EMPALMES (500 MT)</v>
      </c>
      <c r="E649" s="187"/>
      <c r="F649" s="187" t="str">
        <f>VLOOKUP($B649,'Alcance Cimentaciones'!$B$5:$G$256,4,FALSE)</f>
        <v>Und</v>
      </c>
      <c r="G649" s="187">
        <f>VLOOKUP($B649,'Alcance Cimentaciones'!$B$5:$G$256,5,FALSE)/41</f>
        <v>1</v>
      </c>
      <c r="H649" s="188">
        <f>VLOOKUP($B649,'Alcance Cimentaciones'!$B$5:$G$256,6,FALSE)</f>
        <v>12275310.999985719</v>
      </c>
      <c r="I649" s="188">
        <f t="shared" ref="I649:I657" si="201">+H649*G649</f>
        <v>12275310.999985719</v>
      </c>
      <c r="J649" s="189">
        <f t="shared" ref="J649:J657" si="202">+I649*1.38</f>
        <v>16939929.179980289</v>
      </c>
      <c r="K649" s="335">
        <f t="shared" ref="K649:K657" si="203">SUM(N649:BV649)</f>
        <v>0</v>
      </c>
      <c r="L649" s="331"/>
      <c r="M649" s="331"/>
    </row>
    <row r="650" spans="2:13" s="159" customFormat="1" x14ac:dyDescent="0.25">
      <c r="B650" s="165" t="s">
        <v>535</v>
      </c>
      <c r="C650" s="182"/>
      <c r="D650" s="145" t="str">
        <f>VLOOKUP(B650,'Alcance Cimentaciones'!$B$5:$G$256,3,FALSE)</f>
        <v>ARQUETA EN POLIPROPILENO</v>
      </c>
      <c r="E650" s="187"/>
      <c r="F650" s="187" t="str">
        <f>VLOOKUP($B650,'Alcance Cimentaciones'!$B$5:$G$256,4,FALSE)</f>
        <v>Und</v>
      </c>
      <c r="G650" s="187">
        <f>VLOOKUP($B650,'Alcance Cimentaciones'!$B$5:$G$256,5,FALSE)/41</f>
        <v>1</v>
      </c>
      <c r="H650" s="188">
        <f>VLOOKUP($B650,'Alcance Cimentaciones'!$B$5:$G$256,6,FALSE)</f>
        <v>6068599.9996856553</v>
      </c>
      <c r="I650" s="188">
        <f t="shared" si="201"/>
        <v>6068599.9996856553</v>
      </c>
      <c r="J650" s="189">
        <f t="shared" si="202"/>
        <v>8374667.9995662039</v>
      </c>
      <c r="K650" s="335">
        <f t="shared" si="203"/>
        <v>0</v>
      </c>
      <c r="L650" s="331"/>
      <c r="M650" s="331"/>
    </row>
    <row r="651" spans="2:13" s="159" customFormat="1" x14ac:dyDescent="0.25">
      <c r="B651" s="165" t="s">
        <v>562</v>
      </c>
      <c r="C651" s="182"/>
      <c r="D651" s="145" t="str">
        <f>VLOOKUP(B651,'Alcance Cimentaciones'!$B$5:$G$256,3,FALSE)</f>
        <v>SUMINISTRO E INSTALACIÓN DE PLATINA</v>
      </c>
      <c r="E651" s="187"/>
      <c r="F651" s="187" t="str">
        <f>VLOOKUP($B651,'Alcance Cimentaciones'!$B$5:$G$256,4,FALSE)</f>
        <v>Und</v>
      </c>
      <c r="G651" s="187">
        <f>VLOOKUP($B651,'Alcance Cimentaciones'!$B$5:$G$256,5,FALSE)/41</f>
        <v>1</v>
      </c>
      <c r="H651" s="188">
        <f>VLOOKUP($B651,'Alcance Cimentaciones'!$B$5:$G$256,6,FALSE)</f>
        <v>361570</v>
      </c>
      <c r="I651" s="188">
        <f t="shared" si="201"/>
        <v>361570</v>
      </c>
      <c r="J651" s="189">
        <f t="shared" si="202"/>
        <v>498966.6</v>
      </c>
      <c r="K651" s="335">
        <f t="shared" si="203"/>
        <v>0</v>
      </c>
      <c r="L651" s="331"/>
      <c r="M651" s="331"/>
    </row>
    <row r="652" spans="2:13" s="159" customFormat="1" x14ac:dyDescent="0.25">
      <c r="B652" s="165" t="s">
        <v>565</v>
      </c>
      <c r="C652" s="182"/>
      <c r="D652" s="145" t="str">
        <f>VLOOKUP(B652,'Alcance Cimentaciones'!$B$5:$G$256,3,FALSE)</f>
        <v>SUMINISTRO E INSTALACIÓN DE VARILLA</v>
      </c>
      <c r="E652" s="187"/>
      <c r="F652" s="187" t="str">
        <f>VLOOKUP($B652,'Alcance Cimentaciones'!$B$5:$G$256,4,FALSE)</f>
        <v>Und</v>
      </c>
      <c r="G652" s="187">
        <f>VLOOKUP($B652,'Alcance Cimentaciones'!$B$5:$G$256,5,FALSE)/41</f>
        <v>1</v>
      </c>
      <c r="H652" s="188">
        <f>VLOOKUP($B652,'Alcance Cimentaciones'!$B$5:$G$256,6,FALSE)</f>
        <v>398933</v>
      </c>
      <c r="I652" s="188">
        <f t="shared" si="201"/>
        <v>398933</v>
      </c>
      <c r="J652" s="189">
        <f t="shared" si="202"/>
        <v>550527.53999999992</v>
      </c>
      <c r="K652" s="335">
        <f t="shared" si="203"/>
        <v>0</v>
      </c>
      <c r="L652" s="331"/>
      <c r="M652" s="331"/>
    </row>
    <row r="653" spans="2:13" s="159" customFormat="1" ht="31.5" x14ac:dyDescent="0.25">
      <c r="B653" s="165" t="s">
        <v>569</v>
      </c>
      <c r="C653" s="182"/>
      <c r="D653" s="145" t="str">
        <f>VLOOKUP(B653,'Alcance Cimentaciones'!$B$5:$G$256,3,FALSE)</f>
        <v>SUMINISTRO E INSTALACIÓN DE ARQUETA PARA INSPECCIÓN DE PICAS EN PUESTA A TIERRA SIN FONDO</v>
      </c>
      <c r="E653" s="187"/>
      <c r="F653" s="187" t="str">
        <f>VLOOKUP($B653,'Alcance Cimentaciones'!$B$5:$G$256,4,FALSE)</f>
        <v>Und</v>
      </c>
      <c r="G653" s="187">
        <f>VLOOKUP($B653,'Alcance Cimentaciones'!$B$5:$G$256,5,FALSE)/42</f>
        <v>1</v>
      </c>
      <c r="H653" s="188">
        <f>VLOOKUP($B653,'Alcance Cimentaciones'!$B$5:$G$256,6,FALSE)</f>
        <v>14275700</v>
      </c>
      <c r="I653" s="188">
        <f t="shared" si="201"/>
        <v>14275700</v>
      </c>
      <c r="J653" s="189">
        <f t="shared" si="202"/>
        <v>19700466</v>
      </c>
      <c r="K653" s="335">
        <f t="shared" si="203"/>
        <v>0</v>
      </c>
      <c r="L653" s="331"/>
      <c r="M653" s="331"/>
    </row>
    <row r="654" spans="2:13" s="159" customFormat="1" x14ac:dyDescent="0.25">
      <c r="B654" s="165" t="s">
        <v>571</v>
      </c>
      <c r="C654" s="182"/>
      <c r="D654" s="145" t="str">
        <f>VLOOKUP(B654,'Alcance Cimentaciones'!$B$5:$G$256,3,FALSE)</f>
        <v>SUMINISTRO E INSTALACIÓN DE SOLDADURA EXOTERMICA</v>
      </c>
      <c r="E654" s="187"/>
      <c r="F654" s="187" t="str">
        <f>VLOOKUP($B654,'Alcance Cimentaciones'!$B$5:$G$256,4,FALSE)</f>
        <v>Und</v>
      </c>
      <c r="G654" s="194">
        <f>VLOOKUP($B654,'Alcance Cimentaciones'!$B$5:$G$256,5,FALSE)/41</f>
        <v>2.8000000000000003</v>
      </c>
      <c r="H654" s="188">
        <f>VLOOKUP($B654,'Alcance Cimentaciones'!$B$5:$G$256,6,FALSE)</f>
        <v>185231</v>
      </c>
      <c r="I654" s="188">
        <f t="shared" si="201"/>
        <v>518646.80000000005</v>
      </c>
      <c r="J654" s="189">
        <f t="shared" si="202"/>
        <v>715732.58400000003</v>
      </c>
      <c r="K654" s="335">
        <f t="shared" si="203"/>
        <v>0</v>
      </c>
      <c r="L654" s="331"/>
      <c r="M654" s="331"/>
    </row>
    <row r="655" spans="2:13" s="159" customFormat="1" ht="31.5" x14ac:dyDescent="0.25">
      <c r="B655" s="165" t="s">
        <v>575</v>
      </c>
      <c r="C655" s="182"/>
      <c r="D655" s="145" t="str">
        <f>VLOOKUP(B655,'Alcance Cimentaciones'!$B$5:$G$256,3,FALSE)</f>
        <v>SUMINISTRO E INSTALACIÓN DE GRAPA DE ALEACIÓN RICA EN COBRE (LATÓN) MODELO KZ</v>
      </c>
      <c r="E655" s="187"/>
      <c r="F655" s="187" t="str">
        <f>VLOOKUP($B655,'Alcance Cimentaciones'!$B$5:$G$256,4,FALSE)</f>
        <v>Und</v>
      </c>
      <c r="G655" s="187">
        <f>VLOOKUP($B655,'Alcance Cimentaciones'!$B$5:$G$256,5,FALSE)/42</f>
        <v>1</v>
      </c>
      <c r="H655" s="188">
        <f>VLOOKUP($B655,'Alcance Cimentaciones'!$B$5:$G$256,6,FALSE)</f>
        <v>292083</v>
      </c>
      <c r="I655" s="188">
        <f t="shared" si="201"/>
        <v>292083</v>
      </c>
      <c r="J655" s="189">
        <f t="shared" si="202"/>
        <v>403074.54</v>
      </c>
      <c r="K655" s="335">
        <f t="shared" si="203"/>
        <v>0</v>
      </c>
      <c r="L655" s="331"/>
      <c r="M655" s="331"/>
    </row>
    <row r="656" spans="2:13" s="159" customFormat="1" ht="31.5" x14ac:dyDescent="0.25">
      <c r="B656" s="165" t="s">
        <v>573</v>
      </c>
      <c r="C656" s="182"/>
      <c r="D656" s="145" t="str">
        <f>VLOOKUP(B656,'Alcance Cimentaciones'!$B$5:$G$256,3,FALSE)</f>
        <v>SUMINISTRO E INSTALACIÓN DE GRAPA DE ALEACIÓN RICA EN COBRE (LATÓN) MODELO KPD</v>
      </c>
      <c r="E656" s="187"/>
      <c r="F656" s="187" t="str">
        <f>VLOOKUP($B656,'Alcance Cimentaciones'!$B$5:$G$256,4,FALSE)</f>
        <v>Und</v>
      </c>
      <c r="G656" s="194">
        <f>VLOOKUP($B656,'Alcance Cimentaciones'!$B$5:$G$256,5,FALSE)/33</f>
        <v>0.99393939393939412</v>
      </c>
      <c r="H656" s="188">
        <f>VLOOKUP($B656,'Alcance Cimentaciones'!$B$5:$G$256,6,FALSE)</f>
        <v>292083</v>
      </c>
      <c r="I656" s="188">
        <f t="shared" si="201"/>
        <v>290312.80000000005</v>
      </c>
      <c r="J656" s="189">
        <f t="shared" si="202"/>
        <v>400631.66400000005</v>
      </c>
      <c r="K656" s="335">
        <f t="shared" si="203"/>
        <v>0</v>
      </c>
      <c r="L656" s="331"/>
      <c r="M656" s="331"/>
    </row>
    <row r="657" spans="2:13" s="159" customFormat="1" ht="31.5" x14ac:dyDescent="0.25">
      <c r="B657" s="165" t="s">
        <v>557</v>
      </c>
      <c r="C657" s="182"/>
      <c r="D657" s="145" t="str">
        <f>VLOOKUP(B657,'Alcance Cimentaciones'!$B$5:$G$256,3,FALSE)</f>
        <v xml:space="preserve">INSTALACIÓN DE CABLE DE COBRE TRENZADO DESNUDO DE 50 mm2 </v>
      </c>
      <c r="E657" s="187"/>
      <c r="F657" s="187" t="str">
        <f>VLOOKUP($B657,'Alcance Cimentaciones'!$B$5:$G$256,4,FALSE)</f>
        <v>ML</v>
      </c>
      <c r="G657" s="194">
        <f>VLOOKUP($B657,'Alcance Cimentaciones'!$B$5:$G$256,5,FALSE)/41</f>
        <v>113.1390243902439</v>
      </c>
      <c r="H657" s="188">
        <f>VLOOKUP($B657,'Alcance Cimentaciones'!$B$5:$G$256,6,FALSE)</f>
        <v>33000.000989065411</v>
      </c>
      <c r="I657" s="188">
        <f t="shared" si="201"/>
        <v>3733587.9167799447</v>
      </c>
      <c r="J657" s="189">
        <f t="shared" si="202"/>
        <v>5152351.3251563236</v>
      </c>
      <c r="K657" s="335">
        <f t="shared" si="203"/>
        <v>0</v>
      </c>
      <c r="L657" s="331"/>
      <c r="M657" s="331"/>
    </row>
    <row r="658" spans="2:13" s="159" customFormat="1" ht="31.5" x14ac:dyDescent="0.25">
      <c r="B658" s="165"/>
      <c r="C658" s="182" t="s">
        <v>1153</v>
      </c>
      <c r="D658" s="183" t="s">
        <v>1154</v>
      </c>
      <c r="E658" s="184" t="s">
        <v>19</v>
      </c>
      <c r="F658" s="184">
        <v>0</v>
      </c>
      <c r="G658" s="184"/>
      <c r="H658" s="184"/>
      <c r="I658" s="184"/>
      <c r="J658" s="186">
        <f>SUM(J659)</f>
        <v>46410609.014634147</v>
      </c>
      <c r="K658" s="330"/>
      <c r="L658" s="330"/>
      <c r="M658" s="330"/>
    </row>
    <row r="659" spans="2:13" ht="31.5" x14ac:dyDescent="0.25">
      <c r="B659" s="165" t="s">
        <v>280</v>
      </c>
      <c r="C659" s="190"/>
      <c r="D659" s="145" t="str">
        <f>VLOOKUP(B659,'Alcance Cimentaciones'!$B$5:$G$256,3,FALSE)</f>
        <v>GROUT Y  MORTERO AUTOCOMPACTANTE DE ALTA RESISTENCIA C80/95 (EN206-1)</v>
      </c>
      <c r="E659" s="187"/>
      <c r="F659" s="187" t="str">
        <f>VLOOKUP($B659,'Alcance Cimentaciones'!$B$5:$G$256,4,FALSE)</f>
        <v>lt</v>
      </c>
      <c r="G659" s="194">
        <f>VLOOKUP($B659,'Alcance Cimentaciones'!$B$5:$G$256,5,FALSE)/41</f>
        <v>530.73170731707319</v>
      </c>
      <c r="H659" s="188">
        <f>VLOOKUP($B659,'Alcance Cimentaciones'!$B$5:$G$256,6,FALSE)</f>
        <v>63367</v>
      </c>
      <c r="I659" s="188">
        <f>+H659*G659</f>
        <v>33630876.097560979</v>
      </c>
      <c r="J659" s="189">
        <f>+I659*1.38</f>
        <v>46410609.014634147</v>
      </c>
      <c r="K659" s="335">
        <f>SUM(N659:BV659)</f>
        <v>0</v>
      </c>
      <c r="L659" s="331"/>
      <c r="M659" s="331"/>
    </row>
    <row r="660" spans="2:13" s="159" customFormat="1" ht="31.5" x14ac:dyDescent="0.25">
      <c r="B660" s="165"/>
      <c r="C660" s="182" t="s">
        <v>1155</v>
      </c>
      <c r="D660" s="183" t="s">
        <v>1156</v>
      </c>
      <c r="E660" s="184" t="s">
        <v>9</v>
      </c>
      <c r="F660" s="184">
        <v>0</v>
      </c>
      <c r="G660" s="184"/>
      <c r="H660" s="184"/>
      <c r="I660" s="184"/>
      <c r="J660" s="186">
        <f>SUM(J661:J663)</f>
        <v>1587346329.5488234</v>
      </c>
      <c r="K660" s="330"/>
      <c r="L660" s="330"/>
      <c r="M660" s="330"/>
    </row>
    <row r="661" spans="2:13" ht="63" x14ac:dyDescent="0.25">
      <c r="B661" s="165" t="s">
        <v>159</v>
      </c>
      <c r="C661" s="190"/>
      <c r="D661" s="145" t="str">
        <f>VLOOKUP(B661,'Alcance Cimentaciones'!$B$5:$G$256,3,FALSE)</f>
        <v>MATERIAL SELECIONADA PARA  FORMACIÓN Y COMPACTACIÓN DE TERRAPLENES Y RELLENO ESTRUCTURAL  (INCLUYE TRANSPORTE DESDE LAS CANTERAS LICENCIADAS HASTA EL SITIO DE INSTALACIÓN)</v>
      </c>
      <c r="E661" s="187"/>
      <c r="F661" s="187" t="str">
        <f>VLOOKUP($B661,'Alcance Cimentaciones'!$B$5:$G$256,4,FALSE)</f>
        <v>m3</v>
      </c>
      <c r="G661" s="194">
        <f>VLOOKUP($B661,'Alcance Cimentaciones'!$B$5:$G$256,5,FALSE)/34</f>
        <v>5388.7058823529414</v>
      </c>
      <c r="H661" s="188">
        <f>VLOOKUP($B661,'Alcance Cimentaciones'!$B$5:$G$256,6,FALSE)</f>
        <v>174890</v>
      </c>
      <c r="I661" s="188">
        <f>+H661*G661</f>
        <v>942430771.7647059</v>
      </c>
      <c r="J661" s="189">
        <f>+I661*1.38</f>
        <v>1300554465.0352941</v>
      </c>
      <c r="K661" s="335">
        <f t="shared" ref="K661:K663" si="204">SUM(N661:BV661)</f>
        <v>0</v>
      </c>
      <c r="L661" s="331"/>
      <c r="M661" s="331"/>
    </row>
    <row r="662" spans="2:13" ht="47.25" x14ac:dyDescent="0.25">
      <c r="B662" s="165" t="s">
        <v>180</v>
      </c>
      <c r="C662" s="190"/>
      <c r="D662" s="145" t="str">
        <f>VLOOKUP(B662,'Alcance Cimentaciones'!$B$5:$G$256,3,FALSE)</f>
        <v>PREPARACIÓN DE SUBRASANTE COMPACTACIÓN Y VALORACIÓN DE LA CAPA DE SUBRASANTE DE LOS VIALES. INCLUYENDO LAS PRUEBAS SEGÚN LO PRESCRITO.</v>
      </c>
      <c r="E662" s="187"/>
      <c r="F662" s="187" t="str">
        <f>VLOOKUP($B662,'Alcance Cimentaciones'!$B$5:$G$256,4,FALSE)</f>
        <v>m2</v>
      </c>
      <c r="G662" s="194">
        <f>VLOOKUP($B662,'Alcance Cimentaciones'!$B$5:$G$256,5,FALSE)/34</f>
        <v>631.61764705882354</v>
      </c>
      <c r="H662" s="188">
        <f>VLOOKUP($B662,'Alcance Cimentaciones'!$B$5:$G$256,6,FALSE)</f>
        <v>11537</v>
      </c>
      <c r="I662" s="188">
        <f>+H662*G662</f>
        <v>7286972.7941176472</v>
      </c>
      <c r="J662" s="189">
        <f>+I662*1.38</f>
        <v>10056022.455882352</v>
      </c>
      <c r="K662" s="335">
        <f t="shared" si="204"/>
        <v>0</v>
      </c>
      <c r="L662" s="331"/>
      <c r="M662" s="331"/>
    </row>
    <row r="663" spans="2:13" ht="31.5" x14ac:dyDescent="0.25">
      <c r="B663" s="165" t="s">
        <v>192</v>
      </c>
      <c r="C663" s="190"/>
      <c r="D663" s="145" t="str">
        <f>VLOOKUP(B663,'Alcance Cimentaciones'!$B$5:$G$256,3,FALSE)</f>
        <v>SUBBASE GRANULAR  (INCLUYE TRANSPORTE DESDE LAS CANTERAS LICENCIADAS HASTA EL SITIO DE INSTALACIÓN)</v>
      </c>
      <c r="E663" s="187"/>
      <c r="F663" s="187" t="str">
        <f>VLOOKUP($B663,'Alcance Cimentaciones'!$B$5:$G$256,4,FALSE)</f>
        <v>m3</v>
      </c>
      <c r="G663" s="194">
        <f>VLOOKUP($B663,'Alcance Cimentaciones'!$B$5:$G$256,5,FALSE)/34</f>
        <v>880.85294117647061</v>
      </c>
      <c r="H663" s="188">
        <f>VLOOKUP($B663,'Alcance Cimentaciones'!$B$5:$G$256,6,FALSE)</f>
        <v>227658</v>
      </c>
      <c r="I663" s="188">
        <f>+H663*G663</f>
        <v>200533218.88235295</v>
      </c>
      <c r="J663" s="189">
        <f>+I663*1.38</f>
        <v>276735842.05764705</v>
      </c>
      <c r="K663" s="335">
        <f t="shared" si="204"/>
        <v>0</v>
      </c>
      <c r="L663" s="331"/>
      <c r="M663" s="331"/>
    </row>
    <row r="664" spans="2:13" s="159" customFormat="1" ht="31.5" x14ac:dyDescent="0.25">
      <c r="B664" s="165"/>
      <c r="C664" s="178" t="s">
        <v>1157</v>
      </c>
      <c r="D664" s="179" t="s">
        <v>1158</v>
      </c>
      <c r="E664" s="180" t="s">
        <v>9</v>
      </c>
      <c r="F664" s="180">
        <v>0</v>
      </c>
      <c r="G664" s="180"/>
      <c r="H664" s="180"/>
      <c r="I664" s="180"/>
      <c r="J664" s="186">
        <f>SUM(J665:J668)</f>
        <v>179532477.23999998</v>
      </c>
      <c r="K664" s="330"/>
      <c r="L664" s="330"/>
      <c r="M664" s="330"/>
    </row>
    <row r="665" spans="2:13" ht="94.5" x14ac:dyDescent="0.25">
      <c r="B665" s="165" t="s">
        <v>261</v>
      </c>
      <c r="C665" s="198"/>
      <c r="D665" s="145" t="str">
        <f>VLOOKUP(B665,'Alcance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665" s="187"/>
      <c r="F665" s="187" t="str">
        <f>VLOOKUP($B665,'Alcance Cimentaciones'!$B$5:$G$256,4,FALSE)</f>
        <v>m3</v>
      </c>
      <c r="G665" s="194">
        <f>VLOOKUP($B665,'Alcance Cimentaciones'!$B$5:$G$256,5,FALSE)/34</f>
        <v>42.352941176470587</v>
      </c>
      <c r="H665" s="188">
        <f>VLOOKUP($B665,'Alcance Cimentaciones'!$B$5:$G$256,6,FALSE)</f>
        <v>276393</v>
      </c>
      <c r="I665" s="188">
        <f>+H665*G665</f>
        <v>11706056.470588235</v>
      </c>
      <c r="J665" s="189">
        <f>+I665*1.38</f>
        <v>16154357.929411763</v>
      </c>
      <c r="K665" s="335">
        <f t="shared" ref="K665:K668" si="205">SUM(N665:BV665)</f>
        <v>0</v>
      </c>
      <c r="L665" s="331"/>
      <c r="M665" s="331"/>
    </row>
    <row r="666" spans="2:13" ht="94.5" x14ac:dyDescent="0.25">
      <c r="B666" s="165" t="s">
        <v>264</v>
      </c>
      <c r="C666" s="198"/>
      <c r="D666" s="145" t="str">
        <f>VLOOKUP(B666,'Alcance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666" s="187"/>
      <c r="F666" s="187" t="str">
        <f>VLOOKUP($B666,'Alcance Cimentaciones'!$B$5:$G$256,4,FALSE)</f>
        <v>m3</v>
      </c>
      <c r="G666" s="194">
        <f>VLOOKUP($B666,'Alcance Cimentaciones'!$B$5:$G$256,5,FALSE)/34</f>
        <v>25.529411764705884</v>
      </c>
      <c r="H666" s="188">
        <f>VLOOKUP($B666,'Alcance Cimentaciones'!$B$5:$G$256,6,FALSE)</f>
        <v>286818</v>
      </c>
      <c r="I666" s="188">
        <f>+H666*G666</f>
        <v>7322294.823529412</v>
      </c>
      <c r="J666" s="189">
        <f>+I666*1.38</f>
        <v>10104766.856470589</v>
      </c>
      <c r="K666" s="335">
        <f t="shared" si="205"/>
        <v>0</v>
      </c>
      <c r="L666" s="331"/>
      <c r="M666" s="331"/>
    </row>
    <row r="667" spans="2:13" ht="31.5" x14ac:dyDescent="0.25">
      <c r="B667" s="165" t="s">
        <v>195</v>
      </c>
      <c r="C667" s="198"/>
      <c r="D667" s="145" t="str">
        <f>VLOOKUP(B667,'Alcance Cimentaciones'!$B$5:$G$256,3,FALSE)</f>
        <v>BASE GRANULAR   (INCLUYE TRANSPORTE DESDE LAS CANTERAS LICENCIADAS HASTA EL SITIO DE INSTALACIÓN)</v>
      </c>
      <c r="E667" s="187"/>
      <c r="F667" s="187" t="str">
        <f>VLOOKUP($B667,'Alcance Cimentaciones'!$B$5:$G$256,4,FALSE)</f>
        <v>m3</v>
      </c>
      <c r="G667" s="194">
        <f>VLOOKUP($B667,'Alcance Cimentaciones'!$B$5:$G$256,5,FALSE)/34</f>
        <v>237.64705882352942</v>
      </c>
      <c r="H667" s="188">
        <f>VLOOKUP($B667,'Alcance Cimentaciones'!$B$5:$G$256,6,FALSE)</f>
        <v>265112</v>
      </c>
      <c r="I667" s="188">
        <f>+H667*G667</f>
        <v>63003087.058823533</v>
      </c>
      <c r="J667" s="189">
        <f>+I667*1.38</f>
        <v>86944260.141176462</v>
      </c>
      <c r="K667" s="335">
        <f t="shared" si="205"/>
        <v>0</v>
      </c>
      <c r="L667" s="331"/>
      <c r="M667" s="331"/>
    </row>
    <row r="668" spans="2:13" x14ac:dyDescent="0.25">
      <c r="B668" s="165" t="s">
        <v>254</v>
      </c>
      <c r="C668" s="198"/>
      <c r="D668" s="145" t="str">
        <f>VLOOKUP(B668,'Alcance Cimentaciones'!$B$5:$G$256,3,FALSE)</f>
        <v>SUMINISTRO E INSTALACIÓN DE GEOTEXTILES</v>
      </c>
      <c r="E668" s="187"/>
      <c r="F668" s="187" t="str">
        <f>VLOOKUP($B668,'Alcance Cimentaciones'!$B$5:$G$256,4,FALSE)</f>
        <v>m2</v>
      </c>
      <c r="G668" s="194">
        <f>VLOOKUP($B668,'Alcance Cimentaciones'!$B$5:$G$256,5,FALSE)/34</f>
        <v>887.17647058823525</v>
      </c>
      <c r="H668" s="188">
        <f>VLOOKUP($B668,'Alcance Cimentaciones'!$B$5:$G$256,6,FALSE)</f>
        <v>54177</v>
      </c>
      <c r="I668" s="188">
        <f>+H668*G668</f>
        <v>48064559.647058822</v>
      </c>
      <c r="J668" s="189">
        <f>+I668*1.38</f>
        <v>66329092.312941171</v>
      </c>
      <c r="K668" s="335">
        <f t="shared" si="205"/>
        <v>0</v>
      </c>
      <c r="L668" s="331"/>
      <c r="M668" s="331"/>
    </row>
    <row r="669" spans="2:13" s="159" customFormat="1" ht="31.5" x14ac:dyDescent="0.25">
      <c r="B669" s="165"/>
      <c r="C669" s="195" t="s">
        <v>1159</v>
      </c>
      <c r="D669" s="148" t="s">
        <v>1982</v>
      </c>
      <c r="E669" s="196" t="s">
        <v>3</v>
      </c>
      <c r="F669" s="196">
        <v>0</v>
      </c>
      <c r="G669" s="196"/>
      <c r="H669" s="196"/>
      <c r="I669" s="196"/>
      <c r="J669" s="197"/>
      <c r="K669" s="333"/>
      <c r="L669" s="333"/>
      <c r="M669" s="333"/>
    </row>
    <row r="670" spans="2:13" s="159" customFormat="1" x14ac:dyDescent="0.25">
      <c r="B670" s="165"/>
      <c r="C670" s="199" t="s">
        <v>1160</v>
      </c>
      <c r="D670" s="151" t="s">
        <v>1161</v>
      </c>
      <c r="E670" s="200" t="s">
        <v>27</v>
      </c>
      <c r="F670" s="200">
        <v>0</v>
      </c>
      <c r="G670" s="200"/>
      <c r="H670" s="200"/>
      <c r="I670" s="200"/>
      <c r="J670" s="201"/>
      <c r="K670" s="334"/>
      <c r="L670" s="334"/>
      <c r="M670" s="334"/>
    </row>
    <row r="671" spans="2:13" s="159" customFormat="1" ht="31.5" x14ac:dyDescent="0.25">
      <c r="B671" s="165"/>
      <c r="C671" s="182" t="s">
        <v>1162</v>
      </c>
      <c r="D671" s="183" t="s">
        <v>1163</v>
      </c>
      <c r="E671" s="184" t="s">
        <v>22</v>
      </c>
      <c r="F671" s="184">
        <v>0</v>
      </c>
      <c r="G671" s="184"/>
      <c r="H671" s="184"/>
      <c r="I671" s="184"/>
      <c r="J671" s="186">
        <f>SUM(J672:J674)</f>
        <v>83271780.884117648</v>
      </c>
      <c r="K671" s="330"/>
      <c r="L671" s="330"/>
      <c r="M671" s="330"/>
    </row>
    <row r="672" spans="2:13" s="159" customFormat="1" x14ac:dyDescent="0.25">
      <c r="B672" s="165" t="s">
        <v>54</v>
      </c>
      <c r="C672" s="182"/>
      <c r="D672" s="145" t="str">
        <f>VLOOKUP(B672,'Alcance Cimentaciones'!$B$5:$G$256,3,FALSE)</f>
        <v>DESBROCE Y LIMPIEZA</v>
      </c>
      <c r="E672" s="187"/>
      <c r="F672" s="187" t="str">
        <f>VLOOKUP($B672,'Alcance Cimentaciones'!$B$5:$G$256,4,FALSE)</f>
        <v>m2</v>
      </c>
      <c r="G672" s="194">
        <f>VLOOKUP($B672,'Alcance Cimentaciones'!$B$5:$G$256,5,FALSE)/34</f>
        <v>4799.0294117647063</v>
      </c>
      <c r="H672" s="188">
        <f>VLOOKUP($B672,'Alcance Cimentaciones'!$B$5:$G$256,6,FALSE)</f>
        <v>4140</v>
      </c>
      <c r="I672" s="188">
        <f>+H672*G672</f>
        <v>19867981.764705885</v>
      </c>
      <c r="J672" s="189">
        <f>+I672*1.38</f>
        <v>27417814.83529412</v>
      </c>
      <c r="K672" s="335">
        <f t="shared" ref="K672:K674" si="206">SUM(N672:BV672)</f>
        <v>0</v>
      </c>
      <c r="L672" s="331"/>
      <c r="M672" s="331"/>
    </row>
    <row r="673" spans="2:37" ht="126" x14ac:dyDescent="0.25">
      <c r="B673" s="165" t="s">
        <v>407</v>
      </c>
      <c r="C673" s="204"/>
      <c r="D673" s="145" t="str">
        <f>VLOOKUP(B673,'Alcance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673" s="187"/>
      <c r="F673" s="187" t="str">
        <f>VLOOKUP($B673,'Alcance Cimentaciones'!$B$5:$G$256,4,FALSE)</f>
        <v>Mes</v>
      </c>
      <c r="G673" s="215">
        <v>0.2</v>
      </c>
      <c r="H673" s="188">
        <f>VLOOKUP($B673,'Alcance Cimentaciones'!$B$5:$G$256,6,FALSE)</f>
        <v>31500000</v>
      </c>
      <c r="I673" s="188">
        <f t="shared" ref="I673" si="207">+H673*G673</f>
        <v>6300000</v>
      </c>
      <c r="J673" s="189">
        <f t="shared" ref="J673" si="208">+I673*1.38</f>
        <v>8694000</v>
      </c>
      <c r="K673" s="335">
        <f t="shared" si="206"/>
        <v>0.1</v>
      </c>
      <c r="L673" s="331"/>
      <c r="M673" s="331"/>
      <c r="AG673" s="337"/>
      <c r="AH673" s="337"/>
      <c r="AI673" s="154">
        <f t="shared" ref="AI673:AK673" si="209">1/30</f>
        <v>3.3333333333333333E-2</v>
      </c>
      <c r="AJ673" s="154">
        <f t="shared" si="209"/>
        <v>3.3333333333333333E-2</v>
      </c>
      <c r="AK673" s="154">
        <f t="shared" si="209"/>
        <v>3.3333333333333333E-2</v>
      </c>
    </row>
    <row r="674" spans="2:37" s="159" customFormat="1" ht="31.5" x14ac:dyDescent="0.25">
      <c r="B674" s="165" t="s">
        <v>65</v>
      </c>
      <c r="C674" s="182"/>
      <c r="D674" s="145" t="str">
        <f>VLOOKUP(B674,'Alcance Cimentaciones'!$B$5:$G$256,3,FALSE)</f>
        <v>DESMONTE, DESCAPOTE Y LIMPIEZA INCLUYE  TALA DE ARBOLES CON DAP ≤0.15M, TRANSPORTE Y DISPOSICIÓN FINAL</v>
      </c>
      <c r="E674" s="187"/>
      <c r="F674" s="187" t="str">
        <f>VLOOKUP($B674,'Alcance Cimentaciones'!$B$5:$G$256,4,FALSE)</f>
        <v>m2</v>
      </c>
      <c r="G674" s="194">
        <f>VLOOKUP($B674,'Alcance Cimentaciones'!$B$5:$G$256,5,FALSE)/34</f>
        <v>4799.0294117647063</v>
      </c>
      <c r="H674" s="188">
        <f>VLOOKUP($B674,'Alcance Cimentaciones'!$B$5:$G$256,6,FALSE)</f>
        <v>7121</v>
      </c>
      <c r="I674" s="188">
        <f>+H674*G674</f>
        <v>34173888.441176474</v>
      </c>
      <c r="J674" s="189">
        <f>+I674*1.38</f>
        <v>47159966.048823528</v>
      </c>
      <c r="K674" s="335">
        <f t="shared" si="206"/>
        <v>0</v>
      </c>
      <c r="L674" s="331"/>
      <c r="M674" s="331"/>
    </row>
    <row r="675" spans="2:37" s="159" customFormat="1" x14ac:dyDescent="0.25">
      <c r="B675" s="165"/>
      <c r="C675" s="182" t="s">
        <v>1164</v>
      </c>
      <c r="D675" s="183" t="s">
        <v>1165</v>
      </c>
      <c r="E675" s="184" t="s">
        <v>9</v>
      </c>
      <c r="F675" s="184">
        <v>0</v>
      </c>
      <c r="G675" s="184"/>
      <c r="H675" s="184"/>
      <c r="I675" s="184"/>
      <c r="J675" s="186">
        <f>SUM(J676:J677)</f>
        <v>312374505.66882348</v>
      </c>
      <c r="K675" s="330"/>
      <c r="L675" s="330"/>
      <c r="M675" s="330"/>
    </row>
    <row r="676" spans="2:37" x14ac:dyDescent="0.25">
      <c r="B676" s="165" t="s">
        <v>113</v>
      </c>
      <c r="C676" s="190"/>
      <c r="D676" s="145" t="str">
        <f>VLOOKUP(B676,'Alcance Cimentaciones'!$B$5:$G$256,3,FALSE)</f>
        <v>EXCAVACIÓN MECÁNICA EN MATERIAL COMÚN</v>
      </c>
      <c r="E676" s="187"/>
      <c r="F676" s="187" t="str">
        <f>VLOOKUP($B676,'Alcance Cimentaciones'!$B$5:$G$256,4,FALSE)</f>
        <v>m3</v>
      </c>
      <c r="G676" s="194">
        <f>VLOOKUP($B676,'Alcance Cimentaciones'!$B$5:$G$256,5,FALSE)/34</f>
        <v>4799.0294117647063</v>
      </c>
      <c r="H676" s="188">
        <f>VLOOKUP($B676,'Alcance Cimentaciones'!$B$5:$G$256,6,FALSE)</f>
        <v>35495</v>
      </c>
      <c r="I676" s="188">
        <f>+H676*G676</f>
        <v>170341548.97058824</v>
      </c>
      <c r="J676" s="189">
        <f>+I676*1.38</f>
        <v>235071337.57941175</v>
      </c>
      <c r="K676" s="335">
        <f t="shared" ref="K676:K677" si="210">SUM(N676:BV676)</f>
        <v>0</v>
      </c>
      <c r="L676" s="331"/>
      <c r="M676" s="331"/>
    </row>
    <row r="677" spans="2:37" x14ac:dyDescent="0.25">
      <c r="B677" s="165" t="s">
        <v>122</v>
      </c>
      <c r="C677" s="190"/>
      <c r="D677" s="145" t="str">
        <f>VLOOKUP(B677,'Alcance Cimentaciones'!$B$5:$G$256,3,FALSE)</f>
        <v>EXCAVACIÓN EN ROCA</v>
      </c>
      <c r="E677" s="187"/>
      <c r="F677" s="187" t="str">
        <f>VLOOKUP($B677,'Alcance Cimentaciones'!$B$5:$G$256,4,FALSE)</f>
        <v>m3</v>
      </c>
      <c r="G677" s="194">
        <f>VLOOKUP($B677,'Alcance Cimentaciones'!$B$5:$G$256,5,FALSE)/34</f>
        <v>414.35294117647061</v>
      </c>
      <c r="H677" s="188">
        <f>VLOOKUP($B677,'Alcance Cimentaciones'!$B$5:$G$256,6,FALSE)</f>
        <v>135191</v>
      </c>
      <c r="I677" s="188">
        <f>+H677*G677</f>
        <v>56016788.470588237</v>
      </c>
      <c r="J677" s="189">
        <f>+I677*1.38</f>
        <v>77303168.089411765</v>
      </c>
      <c r="K677" s="335">
        <f t="shared" si="210"/>
        <v>0</v>
      </c>
      <c r="L677" s="331"/>
      <c r="M677" s="331"/>
    </row>
    <row r="678" spans="2:37" s="159" customFormat="1" x14ac:dyDescent="0.25">
      <c r="B678" s="165"/>
      <c r="C678" s="178" t="s">
        <v>1166</v>
      </c>
      <c r="D678" s="179" t="s">
        <v>1167</v>
      </c>
      <c r="E678" s="180" t="s">
        <v>6</v>
      </c>
      <c r="F678" s="180">
        <v>0</v>
      </c>
      <c r="G678" s="180"/>
      <c r="H678" s="180"/>
      <c r="I678" s="180"/>
      <c r="J678" s="186">
        <f>SUM(J679:J681)</f>
        <v>9527825.6870364472</v>
      </c>
      <c r="K678" s="330"/>
      <c r="L678" s="330"/>
      <c r="M678" s="330"/>
    </row>
    <row r="679" spans="2:37" s="159" customFormat="1" ht="31.5" x14ac:dyDescent="0.25">
      <c r="B679" s="165" t="s">
        <v>539</v>
      </c>
      <c r="C679" s="178"/>
      <c r="D679" s="145" t="str">
        <f>VLOOKUP(B679,'Alcance Cimentaciones'!$B$5:$G$256,3,FALSE)</f>
        <v>INSTALACION DE TUBERIA PVC TIPO TDP Y/O CORRUGADA TIPO PEAD-HDPE  - 50mm</v>
      </c>
      <c r="E679" s="187"/>
      <c r="F679" s="187" t="str">
        <f>VLOOKUP($B679,'Alcance Cimentaciones'!$B$5:$G$256,4,FALSE)</f>
        <v>ML</v>
      </c>
      <c r="G679" s="194">
        <f>VLOOKUP($B679,'Alcance Cimentaciones'!$B$5:$G$256,5,FALSE)/34</f>
        <v>7.2352941176470589</v>
      </c>
      <c r="H679" s="188">
        <f>VLOOKUP($B679,'Alcance Cimentaciones'!$B$5:$G$256,6,FALSE)</f>
        <v>27751.000385791169</v>
      </c>
      <c r="I679" s="188">
        <f>+H679*G679</f>
        <v>200786.64985013611</v>
      </c>
      <c r="J679" s="189">
        <f>+I679*1.38</f>
        <v>277085.57679318782</v>
      </c>
      <c r="K679" s="335">
        <f t="shared" ref="K679:K681" si="211">SUM(N679:BV679)</f>
        <v>0</v>
      </c>
      <c r="L679" s="331"/>
      <c r="M679" s="331"/>
    </row>
    <row r="680" spans="2:37" s="159" customFormat="1" ht="31.5" x14ac:dyDescent="0.25">
      <c r="B680" s="165" t="s">
        <v>542</v>
      </c>
      <c r="C680" s="178"/>
      <c r="D680" s="145" t="str">
        <f>VLOOKUP(B680,'Alcance Cimentaciones'!$B$5:$G$256,3,FALSE)</f>
        <v>INSTALACION DE TUBERIA PVC TIPO TDP Y/O CORRUGADA TIPO PEAD-HDPE - 90mm</v>
      </c>
      <c r="E680" s="187"/>
      <c r="F680" s="187" t="str">
        <f>VLOOKUP($B680,'Alcance Cimentaciones'!$B$5:$G$256,4,FALSE)</f>
        <v>ML</v>
      </c>
      <c r="G680" s="194">
        <f>VLOOKUP($B680,'Alcance Cimentaciones'!$B$5:$G$256,5,FALSE)/34</f>
        <v>34.694117647058818</v>
      </c>
      <c r="H680" s="188">
        <f>VLOOKUP($B680,'Alcance Cimentaciones'!$B$5:$G$256,6,FALSE)</f>
        <v>31239.000009014315</v>
      </c>
      <c r="I680" s="188">
        <f>+H680*G680</f>
        <v>1083809.5414892142</v>
      </c>
      <c r="J680" s="189">
        <f>+I680*1.38</f>
        <v>1495657.1672551155</v>
      </c>
      <c r="K680" s="335">
        <f t="shared" si="211"/>
        <v>0</v>
      </c>
      <c r="L680" s="331"/>
      <c r="M680" s="331"/>
    </row>
    <row r="681" spans="2:37" s="159" customFormat="1" ht="31.5" x14ac:dyDescent="0.25">
      <c r="B681" s="165" t="s">
        <v>544</v>
      </c>
      <c r="C681" s="178"/>
      <c r="D681" s="145" t="str">
        <f>VLOOKUP(B681,'Alcance Cimentaciones'!$B$5:$G$256,3,FALSE)</f>
        <v>INSTALACION DE TUBERIA PVC TIPO TDP  Y/O CORRUGADA TIPO PEAD-HDPE - 200mm</v>
      </c>
      <c r="E681" s="187"/>
      <c r="F681" s="187" t="str">
        <f>VLOOKUP($B681,'Alcance Cimentaciones'!$B$5:$G$256,4,FALSE)</f>
        <v>ML</v>
      </c>
      <c r="G681" s="194">
        <f>VLOOKUP($B681,'Alcance Cimentaciones'!$B$5:$G$256,5,FALSE)/34</f>
        <v>70.332352941176467</v>
      </c>
      <c r="H681" s="188">
        <f>VLOOKUP($B681,'Alcance Cimentaciones'!$B$5:$G$256,6,FALSE)</f>
        <v>79900.999838665448</v>
      </c>
      <c r="I681" s="188">
        <f>+H681*G681</f>
        <v>5619625.3210059023</v>
      </c>
      <c r="J681" s="189">
        <f>+I681*1.38</f>
        <v>7755082.9429881442</v>
      </c>
      <c r="K681" s="335">
        <f t="shared" si="211"/>
        <v>0</v>
      </c>
      <c r="L681" s="331"/>
      <c r="M681" s="331"/>
    </row>
    <row r="682" spans="2:37" s="159" customFormat="1" x14ac:dyDescent="0.25">
      <c r="B682" s="165"/>
      <c r="C682" s="182" t="s">
        <v>1168</v>
      </c>
      <c r="D682" s="183" t="s">
        <v>1169</v>
      </c>
      <c r="E682" s="184" t="s">
        <v>19</v>
      </c>
      <c r="F682" s="184">
        <v>0</v>
      </c>
      <c r="G682" s="184"/>
      <c r="H682" s="184"/>
      <c r="I682" s="184"/>
      <c r="J682" s="186">
        <f>SUM(J683)</f>
        <v>320494616.71764702</v>
      </c>
      <c r="K682" s="330"/>
      <c r="L682" s="330"/>
      <c r="M682" s="330"/>
    </row>
    <row r="683" spans="2:37" s="159" customFormat="1" x14ac:dyDescent="0.25">
      <c r="B683" s="165" t="s">
        <v>156</v>
      </c>
      <c r="C683" s="182"/>
      <c r="D683" s="145" t="str">
        <f>VLOOKUP(B683,'Alcance Cimentaciones'!$B$5:$G$256,3,FALSE)</f>
        <v>RELLENO CON MATERIAL DE EXCAVACIÓN SELECCIONADO</v>
      </c>
      <c r="E683" s="187"/>
      <c r="F683" s="187" t="str">
        <f>VLOOKUP($B683,'Alcance Cimentaciones'!$B$5:$G$256,4,FALSE)</f>
        <v>m3</v>
      </c>
      <c r="G683" s="194">
        <f>VLOOKUP($B683,'Alcance Cimentaciones'!$B$5:$G$256,5,FALSE)/34</f>
        <v>4530.6764705882351</v>
      </c>
      <c r="H683" s="188">
        <f>VLOOKUP($B683,'Alcance Cimentaciones'!$B$5:$G$256,6,FALSE)</f>
        <v>51260</v>
      </c>
      <c r="I683" s="188">
        <f>+H683*G683</f>
        <v>232242475.88235292</v>
      </c>
      <c r="J683" s="189">
        <f>+I683*1.38</f>
        <v>320494616.71764702</v>
      </c>
      <c r="K683" s="335">
        <f>SUM(N683:BV683)</f>
        <v>0</v>
      </c>
      <c r="L683" s="331"/>
      <c r="M683" s="331"/>
    </row>
    <row r="684" spans="2:37" s="159" customFormat="1" x14ac:dyDescent="0.25">
      <c r="B684" s="165"/>
      <c r="C684" s="182" t="s">
        <v>1170</v>
      </c>
      <c r="D684" s="183" t="s">
        <v>1171</v>
      </c>
      <c r="E684" s="184" t="s">
        <v>8</v>
      </c>
      <c r="F684" s="184">
        <v>0</v>
      </c>
      <c r="G684" s="184"/>
      <c r="H684" s="184"/>
      <c r="I684" s="184"/>
      <c r="J684" s="186">
        <f>SUM(J685)</f>
        <v>94303618.549411759</v>
      </c>
      <c r="K684" s="330"/>
      <c r="L684" s="330"/>
      <c r="M684" s="330"/>
    </row>
    <row r="685" spans="2:37" s="159" customFormat="1" x14ac:dyDescent="0.25">
      <c r="B685" s="165" t="s">
        <v>278</v>
      </c>
      <c r="C685" s="182"/>
      <c r="D685" s="145" t="str">
        <f>VLOOKUP(B685,'Alcance Cimentaciones'!$B$5:$G$256,3,FALSE)</f>
        <v>CONCRETO CLASE F (140 kg/cm2 Ó 2000 psi)</v>
      </c>
      <c r="E685" s="187"/>
      <c r="F685" s="187" t="str">
        <f>VLOOKUP($B685,'Alcance Cimentaciones'!$B$5:$G$256,4,FALSE)</f>
        <v>m3</v>
      </c>
      <c r="G685" s="194">
        <f>VLOOKUP($B685,'Alcance Cimentaciones'!$B$5:$G$256,5,FALSE)/34</f>
        <v>43.941176470588232</v>
      </c>
      <c r="H685" s="188">
        <f>VLOOKUP($B685,'Alcance Cimentaciones'!$B$5:$G$256,6,FALSE)</f>
        <v>1555169</v>
      </c>
      <c r="I685" s="188">
        <f>+H685*G685</f>
        <v>68335955.470588237</v>
      </c>
      <c r="J685" s="189">
        <f>+I685*1.38</f>
        <v>94303618.549411759</v>
      </c>
      <c r="K685" s="335">
        <f>SUM(N685:BV685)</f>
        <v>0</v>
      </c>
      <c r="L685" s="331"/>
      <c r="M685" s="331"/>
    </row>
    <row r="686" spans="2:37" s="159" customFormat="1" x14ac:dyDescent="0.25">
      <c r="B686" s="165"/>
      <c r="C686" s="182" t="s">
        <v>1172</v>
      </c>
      <c r="D686" s="183" t="s">
        <v>1173</v>
      </c>
      <c r="E686" s="184" t="s">
        <v>26</v>
      </c>
      <c r="F686" s="184">
        <v>0</v>
      </c>
      <c r="G686" s="184"/>
      <c r="H686" s="184"/>
      <c r="I686" s="184"/>
      <c r="J686" s="186">
        <f>SUM(J687:J688)</f>
        <v>179436034.15411764</v>
      </c>
      <c r="K686" s="330"/>
      <c r="L686" s="330"/>
      <c r="M686" s="330"/>
    </row>
    <row r="687" spans="2:37" x14ac:dyDescent="0.25">
      <c r="B687" s="165" t="s">
        <v>299</v>
      </c>
      <c r="C687" s="190"/>
      <c r="D687" s="145" t="str">
        <f>VLOOKUP(B687,'Alcance Cimentaciones'!$B$5:$G$256,3,FALSE)</f>
        <v>S0FT-SPOT  (EPS) Tipo II (ASM C578)</v>
      </c>
      <c r="E687" s="187"/>
      <c r="F687" s="187" t="str">
        <f>VLOOKUP($B687,'Alcance Cimentaciones'!$B$5:$G$256,4,FALSE)</f>
        <v>m2</v>
      </c>
      <c r="G687" s="194">
        <f>VLOOKUP($B687,'Alcance Cimentaciones'!$B$5:$G$256,5,FALSE)/34</f>
        <v>62.117647058823529</v>
      </c>
      <c r="H687" s="188">
        <f>VLOOKUP($B687,'Alcance Cimentaciones'!$B$5:$G$256,6,FALSE)</f>
        <v>484846</v>
      </c>
      <c r="I687" s="188">
        <f>+H687*G687</f>
        <v>30117492.705882352</v>
      </c>
      <c r="J687" s="189">
        <f>+I687*1.38</f>
        <v>41562139.934117645</v>
      </c>
      <c r="K687" s="335">
        <f t="shared" ref="K687:K688" si="212">SUM(N687:BV687)</f>
        <v>0</v>
      </c>
      <c r="L687" s="331"/>
      <c r="M687" s="331"/>
    </row>
    <row r="688" spans="2:37" ht="126" x14ac:dyDescent="0.25">
      <c r="B688" s="165" t="s">
        <v>314</v>
      </c>
      <c r="C688" s="190"/>
      <c r="D688" s="145" t="str">
        <f>VLOOKUP(B688,'Alcance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688" s="187"/>
      <c r="F688" s="187" t="str">
        <f>VLOOKUP($B688,'Alcance Cimentaciones'!$B$5:$G$256,4,FALSE)</f>
        <v>Und</v>
      </c>
      <c r="G688" s="194">
        <f>VLOOKUP($B688,'Alcance Cimentaciones'!$B$5:$G$256,5,FALSE)/34</f>
        <v>1</v>
      </c>
      <c r="H688" s="188">
        <f>VLOOKUP($B688,'Alcance Cimentaciones'!$B$5:$G$256,6,FALSE)</f>
        <v>99908619</v>
      </c>
      <c r="I688" s="188">
        <f>+H688*G688</f>
        <v>99908619</v>
      </c>
      <c r="J688" s="189">
        <f>+I688*1.38</f>
        <v>137873894.22</v>
      </c>
      <c r="K688" s="335">
        <f t="shared" si="212"/>
        <v>0</v>
      </c>
      <c r="L688" s="331"/>
      <c r="M688" s="331"/>
    </row>
    <row r="689" spans="2:13" s="159" customFormat="1" x14ac:dyDescent="0.25">
      <c r="B689" s="165"/>
      <c r="C689" s="182" t="s">
        <v>1174</v>
      </c>
      <c r="D689" s="183" t="s">
        <v>1175</v>
      </c>
      <c r="E689" s="184" t="s">
        <v>730</v>
      </c>
      <c r="F689" s="184">
        <v>0</v>
      </c>
      <c r="G689" s="184"/>
      <c r="H689" s="184"/>
      <c r="I689" s="184"/>
      <c r="J689" s="186">
        <f>SUM(J690)</f>
        <v>1212623361.2117648</v>
      </c>
      <c r="K689" s="330"/>
      <c r="L689" s="330"/>
      <c r="M689" s="330"/>
    </row>
    <row r="690" spans="2:13" s="159" customFormat="1" x14ac:dyDescent="0.25">
      <c r="B690" s="165" t="s">
        <v>306</v>
      </c>
      <c r="C690" s="182"/>
      <c r="D690" s="145" t="str">
        <f>VLOOKUP(B690,'Alcance Cimentaciones'!$B$5:$G$256,3,FALSE)</f>
        <v>ACERO FY:  60000 psi (4.200 kg/cm2)</v>
      </c>
      <c r="E690" s="187"/>
      <c r="F690" s="187" t="str">
        <f>VLOOKUP($B690,'Alcance Cimentaciones'!$B$5:$G$256,4,FALSE)</f>
        <v>kg</v>
      </c>
      <c r="G690" s="194">
        <f>VLOOKUP($B690,'Alcance Cimentaciones'!$B$5:$G$256,5,FALSE)/34</f>
        <v>68756.852941176476</v>
      </c>
      <c r="H690" s="188">
        <f>VLOOKUP($B690,'Alcance Cimentaciones'!$B$5:$G$256,6,FALSE)</f>
        <v>12780</v>
      </c>
      <c r="I690" s="188">
        <f>+H690*G690</f>
        <v>878712580.58823538</v>
      </c>
      <c r="J690" s="189">
        <f>+I690*1.38</f>
        <v>1212623361.2117648</v>
      </c>
      <c r="K690" s="335">
        <f>SUM(N690:BV690)</f>
        <v>0</v>
      </c>
      <c r="L690" s="331"/>
      <c r="M690" s="331"/>
    </row>
    <row r="691" spans="2:13" s="159" customFormat="1" x14ac:dyDescent="0.25">
      <c r="B691" s="165"/>
      <c r="C691" s="182" t="s">
        <v>1176</v>
      </c>
      <c r="D691" s="183" t="s">
        <v>1177</v>
      </c>
      <c r="E691" s="184" t="s">
        <v>6</v>
      </c>
      <c r="F691" s="184">
        <v>0</v>
      </c>
      <c r="G691" s="184"/>
      <c r="H691" s="184"/>
      <c r="I691" s="184"/>
      <c r="J691" s="185"/>
      <c r="K691" s="329"/>
      <c r="L691" s="329"/>
      <c r="M691" s="329"/>
    </row>
    <row r="692" spans="2:13" s="159" customFormat="1" ht="31.5" x14ac:dyDescent="0.25">
      <c r="B692" s="165"/>
      <c r="C692" s="195" t="s">
        <v>1178</v>
      </c>
      <c r="D692" s="148" t="s">
        <v>1179</v>
      </c>
      <c r="E692" s="196" t="s">
        <v>3</v>
      </c>
      <c r="F692" s="196">
        <v>0</v>
      </c>
      <c r="G692" s="196"/>
      <c r="H692" s="196"/>
      <c r="I692" s="196"/>
      <c r="J692" s="197"/>
      <c r="K692" s="333"/>
      <c r="L692" s="333"/>
      <c r="M692" s="333"/>
    </row>
    <row r="693" spans="2:13" s="159" customFormat="1" x14ac:dyDescent="0.25">
      <c r="B693" s="165"/>
      <c r="C693" s="182" t="s">
        <v>1180</v>
      </c>
      <c r="D693" s="183" t="s">
        <v>1181</v>
      </c>
      <c r="E693" s="184" t="s">
        <v>8</v>
      </c>
      <c r="F693" s="184">
        <v>0</v>
      </c>
      <c r="G693" s="184"/>
      <c r="H693" s="184"/>
      <c r="I693" s="184"/>
      <c r="J693" s="186">
        <f>SUM(J694:J695)</f>
        <v>1230815225.9452939</v>
      </c>
      <c r="K693" s="330"/>
      <c r="L693" s="330"/>
      <c r="M693" s="330"/>
    </row>
    <row r="694" spans="2:13" x14ac:dyDescent="0.25">
      <c r="B694" s="165" t="s">
        <v>267</v>
      </c>
      <c r="C694" s="190"/>
      <c r="D694" s="145" t="str">
        <f>VLOOKUP(B694,'Alcance Cimentaciones'!$B$5:$G$256,3,FALSE)</f>
        <v>CONCRETO ESTRUCTURAL  35 MPa(350 kg/cm2 Ó 5000 psi)</v>
      </c>
      <c r="E694" s="187"/>
      <c r="F694" s="187" t="str">
        <f>VLOOKUP($B694,'Alcance Cimentaciones'!$B$5:$G$256,4,FALSE)</f>
        <v>m3</v>
      </c>
      <c r="G694" s="194">
        <f>VLOOKUP($B694,'Alcance Cimentaciones'!$B$5:$G$256,5,FALSE)/34</f>
        <v>429.02941176470586</v>
      </c>
      <c r="H694" s="188">
        <f>VLOOKUP($B694,'Alcance Cimentaciones'!$B$5:$G$256,6,FALSE)</f>
        <v>1926653</v>
      </c>
      <c r="I694" s="188">
        <f>+H694*G694</f>
        <v>826590803.26470578</v>
      </c>
      <c r="J694" s="189">
        <f>+I694*1.38</f>
        <v>1140695308.5052938</v>
      </c>
      <c r="K694" s="335">
        <f t="shared" ref="K694:K695" si="213">SUM(N694:BV694)</f>
        <v>0</v>
      </c>
      <c r="L694" s="331"/>
      <c r="M694" s="331"/>
    </row>
    <row r="695" spans="2:13" x14ac:dyDescent="0.25">
      <c r="B695" s="165" t="s">
        <v>270</v>
      </c>
      <c r="C695" s="190"/>
      <c r="D695" s="145" t="str">
        <f>VLOOKUP(B695,'Alcance Cimentaciones'!$B$5:$G$256,3,FALSE)</f>
        <v>CONCRETO ESTRUCTURAL  45 MPa(457 kg/cm2 Ó 6500psi)</v>
      </c>
      <c r="E695" s="187"/>
      <c r="F695" s="187" t="str">
        <f>VLOOKUP($B695,'Alcance Cimentaciones'!$B$5:$G$256,4,FALSE)</f>
        <v>m3</v>
      </c>
      <c r="G695" s="194">
        <f>VLOOKUP($B695,'Alcance Cimentaciones'!$B$5:$G$256,5,FALSE)/34</f>
        <v>32</v>
      </c>
      <c r="H695" s="188">
        <f>VLOOKUP($B695,'Alcance Cimentaciones'!$B$5:$G$256,6,FALSE)</f>
        <v>2040759</v>
      </c>
      <c r="I695" s="188">
        <f>+H695*G695</f>
        <v>65304288</v>
      </c>
      <c r="J695" s="189">
        <f>+I695*1.38</f>
        <v>90119917.439999998</v>
      </c>
      <c r="K695" s="335">
        <f t="shared" si="213"/>
        <v>0</v>
      </c>
      <c r="L695" s="331"/>
      <c r="M695" s="331"/>
    </row>
    <row r="696" spans="2:13" s="159" customFormat="1" x14ac:dyDescent="0.25">
      <c r="B696" s="165"/>
      <c r="C696" s="182" t="s">
        <v>1182</v>
      </c>
      <c r="D696" s="183" t="s">
        <v>1183</v>
      </c>
      <c r="E696" s="184" t="s">
        <v>26</v>
      </c>
      <c r="F696" s="184">
        <v>0</v>
      </c>
      <c r="G696" s="184"/>
      <c r="H696" s="184"/>
      <c r="I696" s="184"/>
      <c r="J696" s="185"/>
      <c r="K696" s="329"/>
      <c r="L696" s="329"/>
      <c r="M696" s="329"/>
    </row>
    <row r="697" spans="2:13" s="159" customFormat="1" ht="31.5" x14ac:dyDescent="0.25">
      <c r="B697" s="165"/>
      <c r="C697" s="182" t="s">
        <v>1184</v>
      </c>
      <c r="D697" s="183" t="s">
        <v>2061</v>
      </c>
      <c r="E697" s="184" t="s">
        <v>19</v>
      </c>
      <c r="F697" s="184">
        <v>0</v>
      </c>
      <c r="G697" s="184"/>
      <c r="H697" s="184"/>
      <c r="I697" s="184"/>
      <c r="J697" s="186">
        <f>SUM(J698:J706)</f>
        <v>52736347.43270281</v>
      </c>
      <c r="K697" s="330"/>
      <c r="L697" s="330"/>
      <c r="M697" s="330"/>
    </row>
    <row r="698" spans="2:13" s="159" customFormat="1" ht="31.5" x14ac:dyDescent="0.25">
      <c r="B698" s="165" t="s">
        <v>532</v>
      </c>
      <c r="C698" s="182"/>
      <c r="D698" s="145" t="str">
        <f>VLOOKUP(B698,'Alcance Cimentaciones'!$B$5:$G$256,3,FALSE)</f>
        <v>ARQUETA EN HORMIGON PARA MEDIA TENSION - EMPALMES (500 MT)</v>
      </c>
      <c r="E698" s="187"/>
      <c r="F698" s="187" t="str">
        <f>VLOOKUP($B698,'Alcance Cimentaciones'!$B$5:$G$256,4,FALSE)</f>
        <v>Und</v>
      </c>
      <c r="G698" s="187">
        <f>VLOOKUP($B698,'Alcance Cimentaciones'!$B$5:$G$256,5,FALSE)/41</f>
        <v>1</v>
      </c>
      <c r="H698" s="188">
        <f>VLOOKUP($B698,'Alcance Cimentaciones'!$B$5:$G$256,6,FALSE)</f>
        <v>12275310.999985719</v>
      </c>
      <c r="I698" s="188">
        <f t="shared" ref="I698:I706" si="214">+H698*G698</f>
        <v>12275310.999985719</v>
      </c>
      <c r="J698" s="189">
        <f t="shared" ref="J698:J706" si="215">+I698*1.38</f>
        <v>16939929.179980289</v>
      </c>
      <c r="K698" s="335">
        <f t="shared" ref="K698:K706" si="216">SUM(N698:BV698)</f>
        <v>0</v>
      </c>
      <c r="L698" s="331"/>
      <c r="M698" s="331"/>
    </row>
    <row r="699" spans="2:13" s="159" customFormat="1" x14ac:dyDescent="0.25">
      <c r="B699" s="165" t="s">
        <v>535</v>
      </c>
      <c r="C699" s="182"/>
      <c r="D699" s="145" t="str">
        <f>VLOOKUP(B699,'Alcance Cimentaciones'!$B$5:$G$256,3,FALSE)</f>
        <v>ARQUETA EN POLIPROPILENO</v>
      </c>
      <c r="E699" s="187"/>
      <c r="F699" s="187" t="str">
        <f>VLOOKUP($B699,'Alcance Cimentaciones'!$B$5:$G$256,4,FALSE)</f>
        <v>Und</v>
      </c>
      <c r="G699" s="187">
        <f>VLOOKUP($B699,'Alcance Cimentaciones'!$B$5:$G$256,5,FALSE)/41</f>
        <v>1</v>
      </c>
      <c r="H699" s="188">
        <f>VLOOKUP($B699,'Alcance Cimentaciones'!$B$5:$G$256,6,FALSE)</f>
        <v>6068599.9996856553</v>
      </c>
      <c r="I699" s="188">
        <f t="shared" si="214"/>
        <v>6068599.9996856553</v>
      </c>
      <c r="J699" s="189">
        <f t="shared" si="215"/>
        <v>8374667.9995662039</v>
      </c>
      <c r="K699" s="335">
        <f t="shared" si="216"/>
        <v>0</v>
      </c>
      <c r="L699" s="331"/>
      <c r="M699" s="331"/>
    </row>
    <row r="700" spans="2:13" s="159" customFormat="1" x14ac:dyDescent="0.25">
      <c r="B700" s="165" t="s">
        <v>562</v>
      </c>
      <c r="C700" s="182"/>
      <c r="D700" s="145" t="str">
        <f>VLOOKUP(B700,'Alcance Cimentaciones'!$B$5:$G$256,3,FALSE)</f>
        <v>SUMINISTRO E INSTALACIÓN DE PLATINA</v>
      </c>
      <c r="E700" s="187"/>
      <c r="F700" s="187" t="str">
        <f>VLOOKUP($B700,'Alcance Cimentaciones'!$B$5:$G$256,4,FALSE)</f>
        <v>Und</v>
      </c>
      <c r="G700" s="187">
        <f>VLOOKUP($B700,'Alcance Cimentaciones'!$B$5:$G$256,5,FALSE)/41</f>
        <v>1</v>
      </c>
      <c r="H700" s="188">
        <f>VLOOKUP($B700,'Alcance Cimentaciones'!$B$5:$G$256,6,FALSE)</f>
        <v>361570</v>
      </c>
      <c r="I700" s="188">
        <f t="shared" si="214"/>
        <v>361570</v>
      </c>
      <c r="J700" s="189">
        <f t="shared" si="215"/>
        <v>498966.6</v>
      </c>
      <c r="K700" s="335">
        <f t="shared" si="216"/>
        <v>0</v>
      </c>
      <c r="L700" s="331"/>
      <c r="M700" s="331"/>
    </row>
    <row r="701" spans="2:13" s="159" customFormat="1" x14ac:dyDescent="0.25">
      <c r="B701" s="165" t="s">
        <v>565</v>
      </c>
      <c r="C701" s="182"/>
      <c r="D701" s="145" t="str">
        <f>VLOOKUP(B701,'Alcance Cimentaciones'!$B$5:$G$256,3,FALSE)</f>
        <v>SUMINISTRO E INSTALACIÓN DE VARILLA</v>
      </c>
      <c r="E701" s="187"/>
      <c r="F701" s="187" t="str">
        <f>VLOOKUP($B701,'Alcance Cimentaciones'!$B$5:$G$256,4,FALSE)</f>
        <v>Und</v>
      </c>
      <c r="G701" s="187">
        <f>VLOOKUP($B701,'Alcance Cimentaciones'!$B$5:$G$256,5,FALSE)/41</f>
        <v>1</v>
      </c>
      <c r="H701" s="188">
        <f>VLOOKUP($B701,'Alcance Cimentaciones'!$B$5:$G$256,6,FALSE)</f>
        <v>398933</v>
      </c>
      <c r="I701" s="188">
        <f t="shared" si="214"/>
        <v>398933</v>
      </c>
      <c r="J701" s="189">
        <f t="shared" si="215"/>
        <v>550527.53999999992</v>
      </c>
      <c r="K701" s="335">
        <f t="shared" si="216"/>
        <v>0</v>
      </c>
      <c r="L701" s="331"/>
      <c r="M701" s="331"/>
    </row>
    <row r="702" spans="2:13" s="159" customFormat="1" ht="31.5" x14ac:dyDescent="0.25">
      <c r="B702" s="165" t="s">
        <v>569</v>
      </c>
      <c r="C702" s="182"/>
      <c r="D702" s="145" t="str">
        <f>VLOOKUP(B702,'Alcance Cimentaciones'!$B$5:$G$256,3,FALSE)</f>
        <v>SUMINISTRO E INSTALACIÓN DE ARQUETA PARA INSPECCIÓN DE PICAS EN PUESTA A TIERRA SIN FONDO</v>
      </c>
      <c r="E702" s="187"/>
      <c r="F702" s="187" t="str">
        <f>VLOOKUP($B702,'Alcance Cimentaciones'!$B$5:$G$256,4,FALSE)</f>
        <v>Und</v>
      </c>
      <c r="G702" s="187">
        <f>VLOOKUP($B702,'Alcance Cimentaciones'!$B$5:$G$256,5,FALSE)/42</f>
        <v>1</v>
      </c>
      <c r="H702" s="188">
        <f>VLOOKUP($B702,'Alcance Cimentaciones'!$B$5:$G$256,6,FALSE)</f>
        <v>14275700</v>
      </c>
      <c r="I702" s="188">
        <f t="shared" si="214"/>
        <v>14275700</v>
      </c>
      <c r="J702" s="189">
        <f t="shared" si="215"/>
        <v>19700466</v>
      </c>
      <c r="K702" s="335">
        <f t="shared" si="216"/>
        <v>0</v>
      </c>
      <c r="L702" s="331"/>
      <c r="M702" s="331"/>
    </row>
    <row r="703" spans="2:13" s="159" customFormat="1" x14ac:dyDescent="0.25">
      <c r="B703" s="165" t="s">
        <v>571</v>
      </c>
      <c r="C703" s="182"/>
      <c r="D703" s="145" t="str">
        <f>VLOOKUP(B703,'Alcance Cimentaciones'!$B$5:$G$256,3,FALSE)</f>
        <v>SUMINISTRO E INSTALACIÓN DE SOLDADURA EXOTERMICA</v>
      </c>
      <c r="E703" s="187"/>
      <c r="F703" s="187" t="str">
        <f>VLOOKUP($B703,'Alcance Cimentaciones'!$B$5:$G$256,4,FALSE)</f>
        <v>Und</v>
      </c>
      <c r="G703" s="194">
        <f>VLOOKUP($B703,'Alcance Cimentaciones'!$B$5:$G$256,5,FALSE)/41</f>
        <v>2.8000000000000003</v>
      </c>
      <c r="H703" s="188">
        <f>VLOOKUP($B703,'Alcance Cimentaciones'!$B$5:$G$256,6,FALSE)</f>
        <v>185231</v>
      </c>
      <c r="I703" s="188">
        <f t="shared" si="214"/>
        <v>518646.80000000005</v>
      </c>
      <c r="J703" s="189">
        <f t="shared" si="215"/>
        <v>715732.58400000003</v>
      </c>
      <c r="K703" s="335">
        <f t="shared" si="216"/>
        <v>0</v>
      </c>
      <c r="L703" s="331"/>
      <c r="M703" s="331"/>
    </row>
    <row r="704" spans="2:13" s="159" customFormat="1" ht="31.5" x14ac:dyDescent="0.25">
      <c r="B704" s="165" t="s">
        <v>575</v>
      </c>
      <c r="C704" s="182"/>
      <c r="D704" s="145" t="str">
        <f>VLOOKUP(B704,'Alcance Cimentaciones'!$B$5:$G$256,3,FALSE)</f>
        <v>SUMINISTRO E INSTALACIÓN DE GRAPA DE ALEACIÓN RICA EN COBRE (LATÓN) MODELO KZ</v>
      </c>
      <c r="E704" s="187"/>
      <c r="F704" s="187" t="str">
        <f>VLOOKUP($B704,'Alcance Cimentaciones'!$B$5:$G$256,4,FALSE)</f>
        <v>Und</v>
      </c>
      <c r="G704" s="187">
        <f>VLOOKUP($B704,'Alcance Cimentaciones'!$B$5:$G$256,5,FALSE)/42</f>
        <v>1</v>
      </c>
      <c r="H704" s="188">
        <f>VLOOKUP($B704,'Alcance Cimentaciones'!$B$5:$G$256,6,FALSE)</f>
        <v>292083</v>
      </c>
      <c r="I704" s="188">
        <f t="shared" si="214"/>
        <v>292083</v>
      </c>
      <c r="J704" s="189">
        <f t="shared" si="215"/>
        <v>403074.54</v>
      </c>
      <c r="K704" s="335">
        <f t="shared" si="216"/>
        <v>0</v>
      </c>
      <c r="L704" s="331"/>
      <c r="M704" s="331"/>
    </row>
    <row r="705" spans="2:13" s="159" customFormat="1" ht="31.5" x14ac:dyDescent="0.25">
      <c r="B705" s="165" t="s">
        <v>573</v>
      </c>
      <c r="C705" s="182"/>
      <c r="D705" s="145" t="str">
        <f>VLOOKUP(B705,'Alcance Cimentaciones'!$B$5:$G$256,3,FALSE)</f>
        <v>SUMINISTRO E INSTALACIÓN DE GRAPA DE ALEACIÓN RICA EN COBRE (LATÓN) MODELO KPD</v>
      </c>
      <c r="E705" s="187"/>
      <c r="F705" s="187" t="str">
        <f>VLOOKUP($B705,'Alcance Cimentaciones'!$B$5:$G$256,4,FALSE)</f>
        <v>Und</v>
      </c>
      <c r="G705" s="194">
        <f>VLOOKUP($B705,'Alcance Cimentaciones'!$B$5:$G$256,5,FALSE)/33</f>
        <v>0.99393939393939412</v>
      </c>
      <c r="H705" s="188">
        <f>VLOOKUP($B705,'Alcance Cimentaciones'!$B$5:$G$256,6,FALSE)</f>
        <v>292083</v>
      </c>
      <c r="I705" s="188">
        <f t="shared" si="214"/>
        <v>290312.80000000005</v>
      </c>
      <c r="J705" s="189">
        <f t="shared" si="215"/>
        <v>400631.66400000005</v>
      </c>
      <c r="K705" s="335">
        <f t="shared" si="216"/>
        <v>0</v>
      </c>
      <c r="L705" s="331"/>
      <c r="M705" s="331"/>
    </row>
    <row r="706" spans="2:13" s="159" customFormat="1" ht="31.5" x14ac:dyDescent="0.25">
      <c r="B706" s="165" t="s">
        <v>557</v>
      </c>
      <c r="C706" s="182"/>
      <c r="D706" s="145" t="str">
        <f>VLOOKUP(B706,'Alcance Cimentaciones'!$B$5:$G$256,3,FALSE)</f>
        <v xml:space="preserve">INSTALACIÓN DE CABLE DE COBRE TRENZADO DESNUDO DE 50 mm2 </v>
      </c>
      <c r="E706" s="187"/>
      <c r="F706" s="187" t="str">
        <f>VLOOKUP($B706,'Alcance Cimentaciones'!$B$5:$G$256,4,FALSE)</f>
        <v>ML</v>
      </c>
      <c r="G706" s="194">
        <f>VLOOKUP($B706,'Alcance Cimentaciones'!$B$5:$G$256,5,FALSE)/41</f>
        <v>113.1390243902439</v>
      </c>
      <c r="H706" s="188">
        <f>VLOOKUP($B706,'Alcance Cimentaciones'!$B$5:$G$256,6,FALSE)</f>
        <v>33000.000989065411</v>
      </c>
      <c r="I706" s="188">
        <f t="shared" si="214"/>
        <v>3733587.9167799447</v>
      </c>
      <c r="J706" s="189">
        <f t="shared" si="215"/>
        <v>5152351.3251563236</v>
      </c>
      <c r="K706" s="335">
        <f t="shared" si="216"/>
        <v>0</v>
      </c>
      <c r="L706" s="331"/>
      <c r="M706" s="331"/>
    </row>
    <row r="707" spans="2:13" s="159" customFormat="1" ht="31.5" x14ac:dyDescent="0.25">
      <c r="B707" s="165"/>
      <c r="C707" s="182" t="s">
        <v>1185</v>
      </c>
      <c r="D707" s="183" t="s">
        <v>1186</v>
      </c>
      <c r="E707" s="184" t="s">
        <v>19</v>
      </c>
      <c r="F707" s="184">
        <v>0</v>
      </c>
      <c r="G707" s="184"/>
      <c r="H707" s="184"/>
      <c r="I707" s="184"/>
      <c r="J707" s="186">
        <f>SUM(J708)</f>
        <v>46410609.014634147</v>
      </c>
      <c r="K707" s="330"/>
      <c r="L707" s="330"/>
      <c r="M707" s="330"/>
    </row>
    <row r="708" spans="2:13" ht="31.5" x14ac:dyDescent="0.25">
      <c r="B708" s="165" t="s">
        <v>280</v>
      </c>
      <c r="C708" s="190"/>
      <c r="D708" s="145" t="str">
        <f>VLOOKUP(B708,'Alcance Cimentaciones'!$B$5:$G$256,3,FALSE)</f>
        <v>GROUT Y  MORTERO AUTOCOMPACTANTE DE ALTA RESISTENCIA C80/95 (EN206-1)</v>
      </c>
      <c r="E708" s="187"/>
      <c r="F708" s="187" t="str">
        <f>VLOOKUP($B708,'Alcance Cimentaciones'!$B$5:$G$256,4,FALSE)</f>
        <v>lt</v>
      </c>
      <c r="G708" s="194">
        <f>VLOOKUP($B708,'Alcance Cimentaciones'!$B$5:$G$256,5,FALSE)/41</f>
        <v>530.73170731707319</v>
      </c>
      <c r="H708" s="188">
        <f>VLOOKUP($B708,'Alcance Cimentaciones'!$B$5:$G$256,6,FALSE)</f>
        <v>63367</v>
      </c>
      <c r="I708" s="188">
        <f>+H708*G708</f>
        <v>33630876.097560979</v>
      </c>
      <c r="J708" s="189">
        <f>+I708*1.38</f>
        <v>46410609.014634147</v>
      </c>
      <c r="K708" s="335">
        <f>SUM(N708:BV708)</f>
        <v>0</v>
      </c>
      <c r="L708" s="331"/>
      <c r="M708" s="331"/>
    </row>
    <row r="709" spans="2:13" s="159" customFormat="1" ht="31.5" x14ac:dyDescent="0.25">
      <c r="B709" s="165"/>
      <c r="C709" s="182" t="s">
        <v>1187</v>
      </c>
      <c r="D709" s="183" t="s">
        <v>1188</v>
      </c>
      <c r="E709" s="184" t="s">
        <v>9</v>
      </c>
      <c r="F709" s="184">
        <v>0</v>
      </c>
      <c r="G709" s="184"/>
      <c r="H709" s="184"/>
      <c r="I709" s="184"/>
      <c r="J709" s="186">
        <f>SUM(J710:J712)</f>
        <v>1587346329.5488234</v>
      </c>
      <c r="K709" s="330"/>
      <c r="L709" s="330"/>
      <c r="M709" s="330"/>
    </row>
    <row r="710" spans="2:13" ht="63" x14ac:dyDescent="0.25">
      <c r="B710" s="165" t="s">
        <v>159</v>
      </c>
      <c r="C710" s="190"/>
      <c r="D710" s="145" t="str">
        <f>VLOOKUP(B710,'Alcance Cimentaciones'!$B$5:$G$256,3,FALSE)</f>
        <v>MATERIAL SELECIONADA PARA  FORMACIÓN Y COMPACTACIÓN DE TERRAPLENES Y RELLENO ESTRUCTURAL  (INCLUYE TRANSPORTE DESDE LAS CANTERAS LICENCIADAS HASTA EL SITIO DE INSTALACIÓN)</v>
      </c>
      <c r="E710" s="187"/>
      <c r="F710" s="187" t="str">
        <f>VLOOKUP($B710,'Alcance Cimentaciones'!$B$5:$G$256,4,FALSE)</f>
        <v>m3</v>
      </c>
      <c r="G710" s="194">
        <f>VLOOKUP($B710,'Alcance Cimentaciones'!$B$5:$G$256,5,FALSE)/34</f>
        <v>5388.7058823529414</v>
      </c>
      <c r="H710" s="188">
        <f>VLOOKUP($B710,'Alcance Cimentaciones'!$B$5:$G$256,6,FALSE)</f>
        <v>174890</v>
      </c>
      <c r="I710" s="188">
        <f>+H710*G710</f>
        <v>942430771.7647059</v>
      </c>
      <c r="J710" s="189">
        <f>+I710*1.38</f>
        <v>1300554465.0352941</v>
      </c>
      <c r="K710" s="335">
        <f t="shared" ref="K710:K712" si="217">SUM(N710:BV710)</f>
        <v>0</v>
      </c>
      <c r="L710" s="331"/>
      <c r="M710" s="331"/>
    </row>
    <row r="711" spans="2:13" ht="47.25" x14ac:dyDescent="0.25">
      <c r="B711" s="165" t="s">
        <v>180</v>
      </c>
      <c r="C711" s="190"/>
      <c r="D711" s="145" t="str">
        <f>VLOOKUP(B711,'Alcance Cimentaciones'!$B$5:$G$256,3,FALSE)</f>
        <v>PREPARACIÓN DE SUBRASANTE COMPACTACIÓN Y VALORACIÓN DE LA CAPA DE SUBRASANTE DE LOS VIALES. INCLUYENDO LAS PRUEBAS SEGÚN LO PRESCRITO.</v>
      </c>
      <c r="E711" s="187"/>
      <c r="F711" s="187" t="str">
        <f>VLOOKUP($B711,'Alcance Cimentaciones'!$B$5:$G$256,4,FALSE)</f>
        <v>m2</v>
      </c>
      <c r="G711" s="194">
        <f>VLOOKUP($B711,'Alcance Cimentaciones'!$B$5:$G$256,5,FALSE)/34</f>
        <v>631.61764705882354</v>
      </c>
      <c r="H711" s="188">
        <f>VLOOKUP($B711,'Alcance Cimentaciones'!$B$5:$G$256,6,FALSE)</f>
        <v>11537</v>
      </c>
      <c r="I711" s="188">
        <f>+H711*G711</f>
        <v>7286972.7941176472</v>
      </c>
      <c r="J711" s="189">
        <f>+I711*1.38</f>
        <v>10056022.455882352</v>
      </c>
      <c r="K711" s="335">
        <f t="shared" si="217"/>
        <v>0</v>
      </c>
      <c r="L711" s="331"/>
      <c r="M711" s="331"/>
    </row>
    <row r="712" spans="2:13" ht="31.5" x14ac:dyDescent="0.25">
      <c r="B712" s="165" t="s">
        <v>192</v>
      </c>
      <c r="C712" s="190"/>
      <c r="D712" s="145" t="str">
        <f>VLOOKUP(B712,'Alcance Cimentaciones'!$B$5:$G$256,3,FALSE)</f>
        <v>SUBBASE GRANULAR  (INCLUYE TRANSPORTE DESDE LAS CANTERAS LICENCIADAS HASTA EL SITIO DE INSTALACIÓN)</v>
      </c>
      <c r="E712" s="187"/>
      <c r="F712" s="187" t="str">
        <f>VLOOKUP($B712,'Alcance Cimentaciones'!$B$5:$G$256,4,FALSE)</f>
        <v>m3</v>
      </c>
      <c r="G712" s="194">
        <f>VLOOKUP($B712,'Alcance Cimentaciones'!$B$5:$G$256,5,FALSE)/34</f>
        <v>880.85294117647061</v>
      </c>
      <c r="H712" s="188">
        <f>VLOOKUP($B712,'Alcance Cimentaciones'!$B$5:$G$256,6,FALSE)</f>
        <v>227658</v>
      </c>
      <c r="I712" s="188">
        <f>+H712*G712</f>
        <v>200533218.88235295</v>
      </c>
      <c r="J712" s="189">
        <f>+I712*1.38</f>
        <v>276735842.05764705</v>
      </c>
      <c r="K712" s="335">
        <f t="shared" si="217"/>
        <v>0</v>
      </c>
      <c r="L712" s="331"/>
      <c r="M712" s="331"/>
    </row>
    <row r="713" spans="2:13" s="159" customFormat="1" ht="31.5" x14ac:dyDescent="0.25">
      <c r="B713" s="165"/>
      <c r="C713" s="178" t="s">
        <v>1189</v>
      </c>
      <c r="D713" s="179" t="s">
        <v>1190</v>
      </c>
      <c r="E713" s="180" t="s">
        <v>9</v>
      </c>
      <c r="F713" s="180">
        <v>0</v>
      </c>
      <c r="G713" s="180"/>
      <c r="H713" s="180"/>
      <c r="I713" s="180"/>
      <c r="J713" s="186">
        <f>SUM(J714:J717)</f>
        <v>179532477.23999998</v>
      </c>
      <c r="K713" s="330"/>
      <c r="L713" s="330"/>
      <c r="M713" s="330"/>
    </row>
    <row r="714" spans="2:13" ht="94.5" x14ac:dyDescent="0.25">
      <c r="B714" s="165" t="s">
        <v>261</v>
      </c>
      <c r="C714" s="198"/>
      <c r="D714" s="145" t="str">
        <f>VLOOKUP(B714,'Alcance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714" s="187"/>
      <c r="F714" s="187" t="str">
        <f>VLOOKUP($B714,'Alcance Cimentaciones'!$B$5:$G$256,4,FALSE)</f>
        <v>m3</v>
      </c>
      <c r="G714" s="194">
        <f>VLOOKUP($B714,'Alcance Cimentaciones'!$B$5:$G$256,5,FALSE)/34</f>
        <v>42.352941176470587</v>
      </c>
      <c r="H714" s="188">
        <f>VLOOKUP($B714,'Alcance Cimentaciones'!$B$5:$G$256,6,FALSE)</f>
        <v>276393</v>
      </c>
      <c r="I714" s="188">
        <f>+H714*G714</f>
        <v>11706056.470588235</v>
      </c>
      <c r="J714" s="189">
        <f>+I714*1.38</f>
        <v>16154357.929411763</v>
      </c>
      <c r="K714" s="335">
        <f t="shared" ref="K714:K717" si="218">SUM(N714:BV714)</f>
        <v>0</v>
      </c>
      <c r="L714" s="331"/>
      <c r="M714" s="331"/>
    </row>
    <row r="715" spans="2:13" ht="94.5" x14ac:dyDescent="0.25">
      <c r="B715" s="165" t="s">
        <v>264</v>
      </c>
      <c r="C715" s="198"/>
      <c r="D715" s="145" t="str">
        <f>VLOOKUP(B715,'Alcance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715" s="187"/>
      <c r="F715" s="187" t="str">
        <f>VLOOKUP($B715,'Alcance Cimentaciones'!$B$5:$G$256,4,FALSE)</f>
        <v>m3</v>
      </c>
      <c r="G715" s="194">
        <f>VLOOKUP($B715,'Alcance Cimentaciones'!$B$5:$G$256,5,FALSE)/34</f>
        <v>25.529411764705884</v>
      </c>
      <c r="H715" s="188">
        <f>VLOOKUP($B715,'Alcance Cimentaciones'!$B$5:$G$256,6,FALSE)</f>
        <v>286818</v>
      </c>
      <c r="I715" s="188">
        <f>+H715*G715</f>
        <v>7322294.823529412</v>
      </c>
      <c r="J715" s="189">
        <f>+I715*1.38</f>
        <v>10104766.856470589</v>
      </c>
      <c r="K715" s="335">
        <f t="shared" si="218"/>
        <v>0</v>
      </c>
      <c r="L715" s="331"/>
      <c r="M715" s="331"/>
    </row>
    <row r="716" spans="2:13" ht="31.5" x14ac:dyDescent="0.25">
      <c r="B716" s="165" t="s">
        <v>195</v>
      </c>
      <c r="C716" s="198"/>
      <c r="D716" s="145" t="str">
        <f>VLOOKUP(B716,'Alcance Cimentaciones'!$B$5:$G$256,3,FALSE)</f>
        <v>BASE GRANULAR   (INCLUYE TRANSPORTE DESDE LAS CANTERAS LICENCIADAS HASTA EL SITIO DE INSTALACIÓN)</v>
      </c>
      <c r="E716" s="187"/>
      <c r="F716" s="187" t="str">
        <f>VLOOKUP($B716,'Alcance Cimentaciones'!$B$5:$G$256,4,FALSE)</f>
        <v>m3</v>
      </c>
      <c r="G716" s="194">
        <f>VLOOKUP($B716,'Alcance Cimentaciones'!$B$5:$G$256,5,FALSE)/34</f>
        <v>237.64705882352942</v>
      </c>
      <c r="H716" s="188">
        <f>VLOOKUP($B716,'Alcance Cimentaciones'!$B$5:$G$256,6,FALSE)</f>
        <v>265112</v>
      </c>
      <c r="I716" s="188">
        <f>+H716*G716</f>
        <v>63003087.058823533</v>
      </c>
      <c r="J716" s="189">
        <f>+I716*1.38</f>
        <v>86944260.141176462</v>
      </c>
      <c r="K716" s="335">
        <f t="shared" si="218"/>
        <v>0</v>
      </c>
      <c r="L716" s="331"/>
      <c r="M716" s="331"/>
    </row>
    <row r="717" spans="2:13" x14ac:dyDescent="0.25">
      <c r="B717" s="165" t="s">
        <v>254</v>
      </c>
      <c r="C717" s="198"/>
      <c r="D717" s="145" t="str">
        <f>VLOOKUP(B717,'Alcance Cimentaciones'!$B$5:$G$256,3,FALSE)</f>
        <v>SUMINISTRO E INSTALACIÓN DE GEOTEXTILES</v>
      </c>
      <c r="E717" s="187"/>
      <c r="F717" s="187" t="str">
        <f>VLOOKUP($B717,'Alcance Cimentaciones'!$B$5:$G$256,4,FALSE)</f>
        <v>m2</v>
      </c>
      <c r="G717" s="194">
        <f>VLOOKUP($B717,'Alcance Cimentaciones'!$B$5:$G$256,5,FALSE)/34</f>
        <v>887.17647058823525</v>
      </c>
      <c r="H717" s="188">
        <f>VLOOKUP($B717,'Alcance Cimentaciones'!$B$5:$G$256,6,FALSE)</f>
        <v>54177</v>
      </c>
      <c r="I717" s="188">
        <f>+H717*G717</f>
        <v>48064559.647058822</v>
      </c>
      <c r="J717" s="189">
        <f>+I717*1.38</f>
        <v>66329092.312941171</v>
      </c>
      <c r="K717" s="335">
        <f t="shared" si="218"/>
        <v>0</v>
      </c>
      <c r="L717" s="331"/>
      <c r="M717" s="331"/>
    </row>
    <row r="718" spans="2:13" s="159" customFormat="1" ht="31.5" x14ac:dyDescent="0.25">
      <c r="B718" s="165"/>
      <c r="C718" s="195" t="s">
        <v>1191</v>
      </c>
      <c r="D718" s="148" t="s">
        <v>1983</v>
      </c>
      <c r="E718" s="196" t="s">
        <v>3</v>
      </c>
      <c r="F718" s="196">
        <v>0</v>
      </c>
      <c r="G718" s="196"/>
      <c r="H718" s="196"/>
      <c r="I718" s="196"/>
      <c r="J718" s="197"/>
      <c r="K718" s="333"/>
      <c r="L718" s="333"/>
      <c r="M718" s="333"/>
    </row>
    <row r="719" spans="2:13" s="159" customFormat="1" x14ac:dyDescent="0.25">
      <c r="B719" s="165"/>
      <c r="C719" s="199" t="s">
        <v>1192</v>
      </c>
      <c r="D719" s="151" t="s">
        <v>1193</v>
      </c>
      <c r="E719" s="200" t="s">
        <v>27</v>
      </c>
      <c r="F719" s="200">
        <v>0</v>
      </c>
      <c r="G719" s="200"/>
      <c r="H719" s="200"/>
      <c r="I719" s="200"/>
      <c r="J719" s="201"/>
      <c r="K719" s="334"/>
      <c r="L719" s="334"/>
      <c r="M719" s="334"/>
    </row>
    <row r="720" spans="2:13" s="159" customFormat="1" ht="31.5" x14ac:dyDescent="0.25">
      <c r="B720" s="165"/>
      <c r="C720" s="182" t="s">
        <v>1194</v>
      </c>
      <c r="D720" s="183" t="s">
        <v>1195</v>
      </c>
      <c r="E720" s="184" t="s">
        <v>22</v>
      </c>
      <c r="F720" s="184">
        <v>0</v>
      </c>
      <c r="G720" s="184"/>
      <c r="H720" s="184"/>
      <c r="I720" s="184"/>
      <c r="J720" s="186">
        <f>SUM(J721:J723)</f>
        <v>83271780.884117648</v>
      </c>
      <c r="K720" s="330"/>
      <c r="L720" s="330"/>
      <c r="M720" s="330"/>
    </row>
    <row r="721" spans="2:41" s="159" customFormat="1" x14ac:dyDescent="0.25">
      <c r="B721" s="165" t="s">
        <v>54</v>
      </c>
      <c r="C721" s="182"/>
      <c r="D721" s="145" t="str">
        <f>VLOOKUP(B721,'Alcance Cimentaciones'!$B$5:$G$256,3,FALSE)</f>
        <v>DESBROCE Y LIMPIEZA</v>
      </c>
      <c r="E721" s="187"/>
      <c r="F721" s="187" t="str">
        <f>VLOOKUP($B721,'Alcance Cimentaciones'!$B$5:$G$256,4,FALSE)</f>
        <v>m2</v>
      </c>
      <c r="G721" s="194">
        <f>VLOOKUP($B721,'Alcance Cimentaciones'!$B$5:$G$256,5,FALSE)/34</f>
        <v>4799.0294117647063</v>
      </c>
      <c r="H721" s="188">
        <f>VLOOKUP($B721,'Alcance Cimentaciones'!$B$5:$G$256,6,FALSE)</f>
        <v>4140</v>
      </c>
      <c r="I721" s="188">
        <f>+H721*G721</f>
        <v>19867981.764705885</v>
      </c>
      <c r="J721" s="189">
        <f>+I721*1.38</f>
        <v>27417814.83529412</v>
      </c>
      <c r="K721" s="335">
        <f t="shared" ref="K721:K723" si="219">SUM(N721:BV721)</f>
        <v>0</v>
      </c>
      <c r="L721" s="331"/>
      <c r="M721" s="331"/>
    </row>
    <row r="722" spans="2:41" ht="126" x14ac:dyDescent="0.25">
      <c r="B722" s="165" t="s">
        <v>407</v>
      </c>
      <c r="C722" s="204"/>
      <c r="D722" s="145" t="str">
        <f>VLOOKUP(B722,'Alcance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722" s="187"/>
      <c r="F722" s="187" t="str">
        <f>VLOOKUP($B722,'Alcance Cimentaciones'!$B$5:$G$256,4,FALSE)</f>
        <v>Mes</v>
      </c>
      <c r="G722" s="215">
        <v>0.2</v>
      </c>
      <c r="H722" s="188">
        <f>VLOOKUP($B722,'Alcance Cimentaciones'!$B$5:$G$256,6,FALSE)</f>
        <v>31500000</v>
      </c>
      <c r="I722" s="188">
        <f t="shared" ref="I722" si="220">+H722*G722</f>
        <v>6300000</v>
      </c>
      <c r="J722" s="189">
        <f t="shared" ref="J722" si="221">+I722*1.38</f>
        <v>8694000</v>
      </c>
      <c r="K722" s="335">
        <f t="shared" si="219"/>
        <v>0.1</v>
      </c>
      <c r="L722" s="331"/>
      <c r="M722" s="331"/>
      <c r="AG722" s="337"/>
      <c r="AH722" s="337"/>
      <c r="AI722" s="337"/>
      <c r="AJ722" s="337"/>
      <c r="AK722" s="337"/>
      <c r="AL722" s="154">
        <f t="shared" ref="AL722:AO722" si="222">1/30</f>
        <v>3.3333333333333333E-2</v>
      </c>
      <c r="AN722" s="154">
        <f t="shared" si="222"/>
        <v>3.3333333333333333E-2</v>
      </c>
      <c r="AO722" s="154">
        <f t="shared" si="222"/>
        <v>3.3333333333333333E-2</v>
      </c>
    </row>
    <row r="723" spans="2:41" s="159" customFormat="1" ht="31.5" x14ac:dyDescent="0.25">
      <c r="B723" s="165" t="s">
        <v>65</v>
      </c>
      <c r="C723" s="182"/>
      <c r="D723" s="145" t="str">
        <f>VLOOKUP(B723,'Alcance Cimentaciones'!$B$5:$G$256,3,FALSE)</f>
        <v>DESMONTE, DESCAPOTE Y LIMPIEZA INCLUYE  TALA DE ARBOLES CON DAP ≤0.15M, TRANSPORTE Y DISPOSICIÓN FINAL</v>
      </c>
      <c r="E723" s="187"/>
      <c r="F723" s="187" t="str">
        <f>VLOOKUP($B723,'Alcance Cimentaciones'!$B$5:$G$256,4,FALSE)</f>
        <v>m2</v>
      </c>
      <c r="G723" s="194">
        <f>VLOOKUP($B723,'Alcance Cimentaciones'!$B$5:$G$256,5,FALSE)/34</f>
        <v>4799.0294117647063</v>
      </c>
      <c r="H723" s="188">
        <f>VLOOKUP($B723,'Alcance Cimentaciones'!$B$5:$G$256,6,FALSE)</f>
        <v>7121</v>
      </c>
      <c r="I723" s="188">
        <f>+H723*G723</f>
        <v>34173888.441176474</v>
      </c>
      <c r="J723" s="189">
        <f>+I723*1.38</f>
        <v>47159966.048823528</v>
      </c>
      <c r="K723" s="335">
        <f t="shared" si="219"/>
        <v>0</v>
      </c>
      <c r="L723" s="331"/>
      <c r="M723" s="331"/>
    </row>
    <row r="724" spans="2:41" s="159" customFormat="1" x14ac:dyDescent="0.25">
      <c r="B724" s="165"/>
      <c r="C724" s="182" t="s">
        <v>1196</v>
      </c>
      <c r="D724" s="183" t="s">
        <v>1197</v>
      </c>
      <c r="E724" s="184" t="s">
        <v>9</v>
      </c>
      <c r="F724" s="184">
        <v>0</v>
      </c>
      <c r="G724" s="184"/>
      <c r="H724" s="184"/>
      <c r="I724" s="184"/>
      <c r="J724" s="186">
        <f>SUM(J725:J726)</f>
        <v>312374505.66882348</v>
      </c>
      <c r="K724" s="330"/>
      <c r="L724" s="330"/>
      <c r="M724" s="330"/>
    </row>
    <row r="725" spans="2:41" x14ac:dyDescent="0.25">
      <c r="B725" s="165" t="s">
        <v>113</v>
      </c>
      <c r="C725" s="190"/>
      <c r="D725" s="145" t="str">
        <f>VLOOKUP(B725,'Alcance Cimentaciones'!$B$5:$G$256,3,FALSE)</f>
        <v>EXCAVACIÓN MECÁNICA EN MATERIAL COMÚN</v>
      </c>
      <c r="E725" s="187"/>
      <c r="F725" s="187" t="str">
        <f>VLOOKUP($B725,'Alcance Cimentaciones'!$B$5:$G$256,4,FALSE)</f>
        <v>m3</v>
      </c>
      <c r="G725" s="194">
        <f>VLOOKUP($B725,'Alcance Cimentaciones'!$B$5:$G$256,5,FALSE)/34</f>
        <v>4799.0294117647063</v>
      </c>
      <c r="H725" s="188">
        <f>VLOOKUP($B725,'Alcance Cimentaciones'!$B$5:$G$256,6,FALSE)</f>
        <v>35495</v>
      </c>
      <c r="I725" s="188">
        <f>+H725*G725</f>
        <v>170341548.97058824</v>
      </c>
      <c r="J725" s="189">
        <f>+I725*1.38</f>
        <v>235071337.57941175</v>
      </c>
      <c r="K725" s="335">
        <f t="shared" ref="K725:K726" si="223">SUM(N725:BV725)</f>
        <v>0</v>
      </c>
      <c r="L725" s="331"/>
      <c r="M725" s="331"/>
    </row>
    <row r="726" spans="2:41" x14ac:dyDescent="0.25">
      <c r="B726" s="165" t="s">
        <v>122</v>
      </c>
      <c r="C726" s="190"/>
      <c r="D726" s="145" t="str">
        <f>VLOOKUP(B726,'Alcance Cimentaciones'!$B$5:$G$256,3,FALSE)</f>
        <v>EXCAVACIÓN EN ROCA</v>
      </c>
      <c r="E726" s="187"/>
      <c r="F726" s="187" t="str">
        <f>VLOOKUP($B726,'Alcance Cimentaciones'!$B$5:$G$256,4,FALSE)</f>
        <v>m3</v>
      </c>
      <c r="G726" s="194">
        <f>VLOOKUP($B726,'Alcance Cimentaciones'!$B$5:$G$256,5,FALSE)/34</f>
        <v>414.35294117647061</v>
      </c>
      <c r="H726" s="188">
        <f>VLOOKUP($B726,'Alcance Cimentaciones'!$B$5:$G$256,6,FALSE)</f>
        <v>135191</v>
      </c>
      <c r="I726" s="188">
        <f>+H726*G726</f>
        <v>56016788.470588237</v>
      </c>
      <c r="J726" s="189">
        <f>+I726*1.38</f>
        <v>77303168.089411765</v>
      </c>
      <c r="K726" s="335">
        <f t="shared" si="223"/>
        <v>0</v>
      </c>
      <c r="L726" s="331"/>
      <c r="M726" s="331"/>
    </row>
    <row r="727" spans="2:41" s="159" customFormat="1" x14ac:dyDescent="0.25">
      <c r="B727" s="165"/>
      <c r="C727" s="178" t="s">
        <v>1198</v>
      </c>
      <c r="D727" s="179" t="s">
        <v>1199</v>
      </c>
      <c r="E727" s="180" t="s">
        <v>6</v>
      </c>
      <c r="F727" s="180">
        <v>0</v>
      </c>
      <c r="G727" s="180"/>
      <c r="H727" s="180"/>
      <c r="I727" s="180"/>
      <c r="J727" s="186">
        <f>SUM(J728:J730)</f>
        <v>9527825.6870364472</v>
      </c>
      <c r="K727" s="330"/>
      <c r="L727" s="330"/>
      <c r="M727" s="330"/>
    </row>
    <row r="728" spans="2:41" s="159" customFormat="1" ht="31.5" x14ac:dyDescent="0.25">
      <c r="B728" s="165" t="s">
        <v>539</v>
      </c>
      <c r="C728" s="178"/>
      <c r="D728" s="145" t="str">
        <f>VLOOKUP(B728,'Alcance Cimentaciones'!$B$5:$G$256,3,FALSE)</f>
        <v>INSTALACION DE TUBERIA PVC TIPO TDP Y/O CORRUGADA TIPO PEAD-HDPE  - 50mm</v>
      </c>
      <c r="E728" s="187"/>
      <c r="F728" s="187" t="str">
        <f>VLOOKUP($B728,'Alcance Cimentaciones'!$B$5:$G$256,4,FALSE)</f>
        <v>ML</v>
      </c>
      <c r="G728" s="194">
        <f>VLOOKUP($B728,'Alcance Cimentaciones'!$B$5:$G$256,5,FALSE)/34</f>
        <v>7.2352941176470589</v>
      </c>
      <c r="H728" s="188">
        <f>VLOOKUP($B728,'Alcance Cimentaciones'!$B$5:$G$256,6,FALSE)</f>
        <v>27751.000385791169</v>
      </c>
      <c r="I728" s="188">
        <f>+H728*G728</f>
        <v>200786.64985013611</v>
      </c>
      <c r="J728" s="189">
        <f>+I728*1.38</f>
        <v>277085.57679318782</v>
      </c>
      <c r="K728" s="335">
        <f t="shared" ref="K728:K730" si="224">SUM(N728:BV728)</f>
        <v>0</v>
      </c>
      <c r="L728" s="331"/>
      <c r="M728" s="331"/>
    </row>
    <row r="729" spans="2:41" s="159" customFormat="1" ht="31.5" x14ac:dyDescent="0.25">
      <c r="B729" s="165" t="s">
        <v>542</v>
      </c>
      <c r="C729" s="178"/>
      <c r="D729" s="145" t="str">
        <f>VLOOKUP(B729,'Alcance Cimentaciones'!$B$5:$G$256,3,FALSE)</f>
        <v>INSTALACION DE TUBERIA PVC TIPO TDP Y/O CORRUGADA TIPO PEAD-HDPE - 90mm</v>
      </c>
      <c r="E729" s="187"/>
      <c r="F729" s="187" t="str">
        <f>VLOOKUP($B729,'Alcance Cimentaciones'!$B$5:$G$256,4,FALSE)</f>
        <v>ML</v>
      </c>
      <c r="G729" s="194">
        <f>VLOOKUP($B729,'Alcance Cimentaciones'!$B$5:$G$256,5,FALSE)/34</f>
        <v>34.694117647058818</v>
      </c>
      <c r="H729" s="188">
        <f>VLOOKUP($B729,'Alcance Cimentaciones'!$B$5:$G$256,6,FALSE)</f>
        <v>31239.000009014315</v>
      </c>
      <c r="I729" s="188">
        <f>+H729*G729</f>
        <v>1083809.5414892142</v>
      </c>
      <c r="J729" s="189">
        <f>+I729*1.38</f>
        <v>1495657.1672551155</v>
      </c>
      <c r="K729" s="335">
        <f t="shared" si="224"/>
        <v>0</v>
      </c>
      <c r="L729" s="331"/>
      <c r="M729" s="331"/>
    </row>
    <row r="730" spans="2:41" s="159" customFormat="1" ht="31.5" x14ac:dyDescent="0.25">
      <c r="B730" s="165" t="s">
        <v>544</v>
      </c>
      <c r="C730" s="178"/>
      <c r="D730" s="145" t="str">
        <f>VLOOKUP(B730,'Alcance Cimentaciones'!$B$5:$G$256,3,FALSE)</f>
        <v>INSTALACION DE TUBERIA PVC TIPO TDP  Y/O CORRUGADA TIPO PEAD-HDPE - 200mm</v>
      </c>
      <c r="E730" s="187"/>
      <c r="F730" s="187" t="str">
        <f>VLOOKUP($B730,'Alcance Cimentaciones'!$B$5:$G$256,4,FALSE)</f>
        <v>ML</v>
      </c>
      <c r="G730" s="194">
        <f>VLOOKUP($B730,'Alcance Cimentaciones'!$B$5:$G$256,5,FALSE)/34</f>
        <v>70.332352941176467</v>
      </c>
      <c r="H730" s="188">
        <f>VLOOKUP($B730,'Alcance Cimentaciones'!$B$5:$G$256,6,FALSE)</f>
        <v>79900.999838665448</v>
      </c>
      <c r="I730" s="188">
        <f>+H730*G730</f>
        <v>5619625.3210059023</v>
      </c>
      <c r="J730" s="189">
        <f>+I730*1.38</f>
        <v>7755082.9429881442</v>
      </c>
      <c r="K730" s="335">
        <f t="shared" si="224"/>
        <v>0</v>
      </c>
      <c r="L730" s="331"/>
      <c r="M730" s="331"/>
    </row>
    <row r="731" spans="2:41" s="159" customFormat="1" x14ac:dyDescent="0.25">
      <c r="B731" s="165"/>
      <c r="C731" s="182" t="s">
        <v>1200</v>
      </c>
      <c r="D731" s="183" t="s">
        <v>1201</v>
      </c>
      <c r="E731" s="184" t="s">
        <v>19</v>
      </c>
      <c r="F731" s="184">
        <v>0</v>
      </c>
      <c r="G731" s="184"/>
      <c r="H731" s="184"/>
      <c r="I731" s="184"/>
      <c r="J731" s="186">
        <f>SUM(J732)</f>
        <v>320494616.71764702</v>
      </c>
      <c r="K731" s="330"/>
      <c r="L731" s="330"/>
      <c r="M731" s="330"/>
    </row>
    <row r="732" spans="2:41" s="159" customFormat="1" x14ac:dyDescent="0.25">
      <c r="B732" s="165" t="s">
        <v>156</v>
      </c>
      <c r="C732" s="182"/>
      <c r="D732" s="145" t="str">
        <f>VLOOKUP(B732,'Alcance Cimentaciones'!$B$5:$G$256,3,FALSE)</f>
        <v>RELLENO CON MATERIAL DE EXCAVACIÓN SELECCIONADO</v>
      </c>
      <c r="E732" s="187"/>
      <c r="F732" s="187" t="str">
        <f>VLOOKUP($B732,'Alcance Cimentaciones'!$B$5:$G$256,4,FALSE)</f>
        <v>m3</v>
      </c>
      <c r="G732" s="194">
        <f>VLOOKUP($B732,'Alcance Cimentaciones'!$B$5:$G$256,5,FALSE)/34</f>
        <v>4530.6764705882351</v>
      </c>
      <c r="H732" s="188">
        <f>VLOOKUP($B732,'Alcance Cimentaciones'!$B$5:$G$256,6,FALSE)</f>
        <v>51260</v>
      </c>
      <c r="I732" s="188">
        <f>+H732*G732</f>
        <v>232242475.88235292</v>
      </c>
      <c r="J732" s="189">
        <f>+I732*1.38</f>
        <v>320494616.71764702</v>
      </c>
      <c r="K732" s="335">
        <f>SUM(N732:BV732)</f>
        <v>0</v>
      </c>
      <c r="L732" s="331"/>
      <c r="M732" s="331"/>
    </row>
    <row r="733" spans="2:41" s="159" customFormat="1" x14ac:dyDescent="0.25">
      <c r="B733" s="165"/>
      <c r="C733" s="182" t="s">
        <v>1202</v>
      </c>
      <c r="D733" s="183" t="s">
        <v>1203</v>
      </c>
      <c r="E733" s="184" t="s">
        <v>8</v>
      </c>
      <c r="F733" s="184">
        <v>0</v>
      </c>
      <c r="G733" s="184"/>
      <c r="H733" s="184"/>
      <c r="I733" s="184"/>
      <c r="J733" s="186">
        <f>SUM(J734)</f>
        <v>94303618.549411759</v>
      </c>
      <c r="K733" s="330"/>
      <c r="L733" s="330"/>
      <c r="M733" s="330"/>
    </row>
    <row r="734" spans="2:41" s="159" customFormat="1" x14ac:dyDescent="0.25">
      <c r="B734" s="165" t="s">
        <v>278</v>
      </c>
      <c r="C734" s="182"/>
      <c r="D734" s="145" t="str">
        <f>VLOOKUP(B734,'Alcance Cimentaciones'!$B$5:$G$256,3,FALSE)</f>
        <v>CONCRETO CLASE F (140 kg/cm2 Ó 2000 psi)</v>
      </c>
      <c r="E734" s="187"/>
      <c r="F734" s="187" t="str">
        <f>VLOOKUP($B734,'Alcance Cimentaciones'!$B$5:$G$256,4,FALSE)</f>
        <v>m3</v>
      </c>
      <c r="G734" s="194">
        <f>VLOOKUP($B734,'Alcance Cimentaciones'!$B$5:$G$256,5,FALSE)/34</f>
        <v>43.941176470588232</v>
      </c>
      <c r="H734" s="188">
        <f>VLOOKUP($B734,'Alcance Cimentaciones'!$B$5:$G$256,6,FALSE)</f>
        <v>1555169</v>
      </c>
      <c r="I734" s="188">
        <f>+H734*G734</f>
        <v>68335955.470588237</v>
      </c>
      <c r="J734" s="189">
        <f>+I734*1.38</f>
        <v>94303618.549411759</v>
      </c>
      <c r="K734" s="335">
        <f>SUM(N734:BV734)</f>
        <v>0</v>
      </c>
      <c r="L734" s="331"/>
      <c r="M734" s="331"/>
    </row>
    <row r="735" spans="2:41" s="159" customFormat="1" x14ac:dyDescent="0.25">
      <c r="B735" s="165"/>
      <c r="C735" s="182" t="s">
        <v>1204</v>
      </c>
      <c r="D735" s="183" t="s">
        <v>1205</v>
      </c>
      <c r="E735" s="184" t="s">
        <v>26</v>
      </c>
      <c r="F735" s="184">
        <v>0</v>
      </c>
      <c r="G735" s="184"/>
      <c r="H735" s="184"/>
      <c r="I735" s="184"/>
      <c r="J735" s="186">
        <f>SUM(J736:J737)</f>
        <v>179436034.15411764</v>
      </c>
      <c r="K735" s="330"/>
      <c r="L735" s="330"/>
      <c r="M735" s="330"/>
    </row>
    <row r="736" spans="2:41" x14ac:dyDescent="0.25">
      <c r="B736" s="165" t="s">
        <v>299</v>
      </c>
      <c r="C736" s="190"/>
      <c r="D736" s="145" t="str">
        <f>VLOOKUP(B736,'Alcance Cimentaciones'!$B$5:$G$256,3,FALSE)</f>
        <v>S0FT-SPOT  (EPS) Tipo II (ASM C578)</v>
      </c>
      <c r="E736" s="187"/>
      <c r="F736" s="187" t="str">
        <f>VLOOKUP($B736,'Alcance Cimentaciones'!$B$5:$G$256,4,FALSE)</f>
        <v>m2</v>
      </c>
      <c r="G736" s="194">
        <f>VLOOKUP($B736,'Alcance Cimentaciones'!$B$5:$G$256,5,FALSE)/34</f>
        <v>62.117647058823529</v>
      </c>
      <c r="H736" s="188">
        <f>VLOOKUP($B736,'Alcance Cimentaciones'!$B$5:$G$256,6,FALSE)</f>
        <v>484846</v>
      </c>
      <c r="I736" s="188">
        <f>+H736*G736</f>
        <v>30117492.705882352</v>
      </c>
      <c r="J736" s="189">
        <f>+I736*1.38</f>
        <v>41562139.934117645</v>
      </c>
      <c r="K736" s="335">
        <f t="shared" ref="K736:K737" si="225">SUM(N736:BV736)</f>
        <v>0</v>
      </c>
      <c r="L736" s="331"/>
      <c r="M736" s="331"/>
    </row>
    <row r="737" spans="2:13" ht="126" x14ac:dyDescent="0.25">
      <c r="B737" s="165" t="s">
        <v>314</v>
      </c>
      <c r="C737" s="190"/>
      <c r="D737" s="145" t="str">
        <f>VLOOKUP(B737,'Alcance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737" s="187"/>
      <c r="F737" s="187" t="str">
        <f>VLOOKUP($B737,'Alcance Cimentaciones'!$B$5:$G$256,4,FALSE)</f>
        <v>Und</v>
      </c>
      <c r="G737" s="194">
        <f>VLOOKUP($B737,'Alcance Cimentaciones'!$B$5:$G$256,5,FALSE)/34</f>
        <v>1</v>
      </c>
      <c r="H737" s="188">
        <f>VLOOKUP($B737,'Alcance Cimentaciones'!$B$5:$G$256,6,FALSE)</f>
        <v>99908619</v>
      </c>
      <c r="I737" s="188">
        <f>+H737*G737</f>
        <v>99908619</v>
      </c>
      <c r="J737" s="189">
        <f>+I737*1.38</f>
        <v>137873894.22</v>
      </c>
      <c r="K737" s="335">
        <f t="shared" si="225"/>
        <v>0</v>
      </c>
      <c r="L737" s="331"/>
      <c r="M737" s="331"/>
    </row>
    <row r="738" spans="2:13" s="159" customFormat="1" x14ac:dyDescent="0.25">
      <c r="B738" s="165"/>
      <c r="C738" s="182" t="s">
        <v>1206</v>
      </c>
      <c r="D738" s="183" t="s">
        <v>1207</v>
      </c>
      <c r="E738" s="184" t="s">
        <v>730</v>
      </c>
      <c r="F738" s="184">
        <v>0</v>
      </c>
      <c r="G738" s="184"/>
      <c r="H738" s="184"/>
      <c r="I738" s="184"/>
      <c r="J738" s="186">
        <f>SUM(J739)</f>
        <v>1212623361.2117648</v>
      </c>
      <c r="K738" s="330"/>
      <c r="L738" s="330"/>
      <c r="M738" s="330"/>
    </row>
    <row r="739" spans="2:13" s="159" customFormat="1" x14ac:dyDescent="0.25">
      <c r="B739" s="165" t="s">
        <v>306</v>
      </c>
      <c r="C739" s="182"/>
      <c r="D739" s="145" t="str">
        <f>VLOOKUP(B739,'Alcance Cimentaciones'!$B$5:$G$256,3,FALSE)</f>
        <v>ACERO FY:  60000 psi (4.200 kg/cm2)</v>
      </c>
      <c r="E739" s="187"/>
      <c r="F739" s="187" t="str">
        <f>VLOOKUP($B739,'Alcance Cimentaciones'!$B$5:$G$256,4,FALSE)</f>
        <v>kg</v>
      </c>
      <c r="G739" s="194">
        <f>VLOOKUP($B739,'Alcance Cimentaciones'!$B$5:$G$256,5,FALSE)/34</f>
        <v>68756.852941176476</v>
      </c>
      <c r="H739" s="188">
        <f>VLOOKUP($B739,'Alcance Cimentaciones'!$B$5:$G$256,6,FALSE)</f>
        <v>12780</v>
      </c>
      <c r="I739" s="188">
        <f>+H739*G739</f>
        <v>878712580.58823538</v>
      </c>
      <c r="J739" s="189">
        <f>+I739*1.38</f>
        <v>1212623361.2117648</v>
      </c>
      <c r="K739" s="335">
        <f>SUM(N739:BV739)</f>
        <v>0</v>
      </c>
      <c r="L739" s="331"/>
      <c r="M739" s="331"/>
    </row>
    <row r="740" spans="2:13" s="159" customFormat="1" x14ac:dyDescent="0.25">
      <c r="B740" s="165"/>
      <c r="C740" s="182" t="s">
        <v>1208</v>
      </c>
      <c r="D740" s="183" t="s">
        <v>1209</v>
      </c>
      <c r="E740" s="184" t="s">
        <v>6</v>
      </c>
      <c r="F740" s="184">
        <v>0</v>
      </c>
      <c r="G740" s="184"/>
      <c r="H740" s="184"/>
      <c r="I740" s="184"/>
      <c r="J740" s="185"/>
      <c r="K740" s="329"/>
      <c r="L740" s="329"/>
      <c r="M740" s="329"/>
    </row>
    <row r="741" spans="2:13" s="159" customFormat="1" ht="31.5" x14ac:dyDescent="0.25">
      <c r="B741" s="165"/>
      <c r="C741" s="195" t="s">
        <v>1210</v>
      </c>
      <c r="D741" s="148" t="s">
        <v>1211</v>
      </c>
      <c r="E741" s="196" t="s">
        <v>3</v>
      </c>
      <c r="F741" s="196">
        <v>0</v>
      </c>
      <c r="G741" s="196"/>
      <c r="H741" s="196"/>
      <c r="I741" s="196"/>
      <c r="J741" s="197"/>
      <c r="K741" s="333"/>
      <c r="L741" s="333"/>
      <c r="M741" s="333"/>
    </row>
    <row r="742" spans="2:13" s="159" customFormat="1" x14ac:dyDescent="0.25">
      <c r="B742" s="165"/>
      <c r="C742" s="182" t="s">
        <v>1212</v>
      </c>
      <c r="D742" s="183" t="s">
        <v>1213</v>
      </c>
      <c r="E742" s="184" t="s">
        <v>8</v>
      </c>
      <c r="F742" s="184">
        <v>0</v>
      </c>
      <c r="G742" s="184"/>
      <c r="H742" s="184"/>
      <c r="I742" s="184"/>
      <c r="J742" s="186">
        <f>SUM(J743:J744)</f>
        <v>1230815225.9452939</v>
      </c>
      <c r="K742" s="330"/>
      <c r="L742" s="330"/>
      <c r="M742" s="330"/>
    </row>
    <row r="743" spans="2:13" x14ac:dyDescent="0.25">
      <c r="B743" s="165" t="s">
        <v>267</v>
      </c>
      <c r="C743" s="190"/>
      <c r="D743" s="145" t="str">
        <f>VLOOKUP(B743,'Alcance Cimentaciones'!$B$5:$G$256,3,FALSE)</f>
        <v>CONCRETO ESTRUCTURAL  35 MPa(350 kg/cm2 Ó 5000 psi)</v>
      </c>
      <c r="E743" s="187"/>
      <c r="F743" s="187" t="str">
        <f>VLOOKUP($B743,'Alcance Cimentaciones'!$B$5:$G$256,4,FALSE)</f>
        <v>m3</v>
      </c>
      <c r="G743" s="194">
        <f>VLOOKUP($B743,'Alcance Cimentaciones'!$B$5:$G$256,5,FALSE)/34</f>
        <v>429.02941176470586</v>
      </c>
      <c r="H743" s="188">
        <f>VLOOKUP($B743,'Alcance Cimentaciones'!$B$5:$G$256,6,FALSE)</f>
        <v>1926653</v>
      </c>
      <c r="I743" s="188">
        <f>+H743*G743</f>
        <v>826590803.26470578</v>
      </c>
      <c r="J743" s="189">
        <f>+I743*1.38</f>
        <v>1140695308.5052938</v>
      </c>
      <c r="K743" s="335">
        <f t="shared" ref="K743:K744" si="226">SUM(N743:BV743)</f>
        <v>0</v>
      </c>
      <c r="L743" s="331"/>
      <c r="M743" s="331"/>
    </row>
    <row r="744" spans="2:13" x14ac:dyDescent="0.25">
      <c r="B744" s="165" t="s">
        <v>270</v>
      </c>
      <c r="C744" s="190"/>
      <c r="D744" s="145" t="str">
        <f>VLOOKUP(B744,'Alcance Cimentaciones'!$B$5:$G$256,3,FALSE)</f>
        <v>CONCRETO ESTRUCTURAL  45 MPa(457 kg/cm2 Ó 6500psi)</v>
      </c>
      <c r="E744" s="187"/>
      <c r="F744" s="187" t="str">
        <f>VLOOKUP($B744,'Alcance Cimentaciones'!$B$5:$G$256,4,FALSE)</f>
        <v>m3</v>
      </c>
      <c r="G744" s="194">
        <f>VLOOKUP($B744,'Alcance Cimentaciones'!$B$5:$G$256,5,FALSE)/34</f>
        <v>32</v>
      </c>
      <c r="H744" s="188">
        <f>VLOOKUP($B744,'Alcance Cimentaciones'!$B$5:$G$256,6,FALSE)</f>
        <v>2040759</v>
      </c>
      <c r="I744" s="188">
        <f>+H744*G744</f>
        <v>65304288</v>
      </c>
      <c r="J744" s="189">
        <f>+I744*1.38</f>
        <v>90119917.439999998</v>
      </c>
      <c r="K744" s="335">
        <f t="shared" si="226"/>
        <v>0</v>
      </c>
      <c r="L744" s="331"/>
      <c r="M744" s="331"/>
    </row>
    <row r="745" spans="2:13" s="159" customFormat="1" x14ac:dyDescent="0.25">
      <c r="B745" s="165"/>
      <c r="C745" s="182" t="s">
        <v>1214</v>
      </c>
      <c r="D745" s="183" t="s">
        <v>1215</v>
      </c>
      <c r="E745" s="184" t="s">
        <v>26</v>
      </c>
      <c r="F745" s="184">
        <v>0</v>
      </c>
      <c r="G745" s="184"/>
      <c r="H745" s="184"/>
      <c r="I745" s="184"/>
      <c r="J745" s="185"/>
      <c r="K745" s="329"/>
      <c r="L745" s="329"/>
      <c r="M745" s="329"/>
    </row>
    <row r="746" spans="2:13" s="159" customFormat="1" ht="31.5" x14ac:dyDescent="0.25">
      <c r="B746" s="165"/>
      <c r="C746" s="182" t="s">
        <v>1216</v>
      </c>
      <c r="D746" s="183" t="s">
        <v>2062</v>
      </c>
      <c r="E746" s="184" t="s">
        <v>19</v>
      </c>
      <c r="F746" s="184">
        <v>0</v>
      </c>
      <c r="G746" s="184"/>
      <c r="H746" s="184"/>
      <c r="I746" s="184"/>
      <c r="J746" s="186">
        <f>SUM(J747:J755)</f>
        <v>52736347.43270281</v>
      </c>
      <c r="K746" s="330"/>
      <c r="L746" s="330"/>
      <c r="M746" s="330"/>
    </row>
    <row r="747" spans="2:13" s="159" customFormat="1" ht="31.5" x14ac:dyDescent="0.25">
      <c r="B747" s="165" t="s">
        <v>532</v>
      </c>
      <c r="C747" s="182"/>
      <c r="D747" s="145" t="str">
        <f>VLOOKUP(B747,'Alcance Cimentaciones'!$B$5:$G$256,3,FALSE)</f>
        <v>ARQUETA EN HORMIGON PARA MEDIA TENSION - EMPALMES (500 MT)</v>
      </c>
      <c r="E747" s="187"/>
      <c r="F747" s="187" t="str">
        <f>VLOOKUP($B747,'Alcance Cimentaciones'!$B$5:$G$256,4,FALSE)</f>
        <v>Und</v>
      </c>
      <c r="G747" s="187">
        <f>VLOOKUP($B747,'Alcance Cimentaciones'!$B$5:$G$256,5,FALSE)/41</f>
        <v>1</v>
      </c>
      <c r="H747" s="188">
        <f>VLOOKUP($B747,'Alcance Cimentaciones'!$B$5:$G$256,6,FALSE)</f>
        <v>12275310.999985719</v>
      </c>
      <c r="I747" s="188">
        <f t="shared" ref="I747:I755" si="227">+H747*G747</f>
        <v>12275310.999985719</v>
      </c>
      <c r="J747" s="189">
        <f t="shared" ref="J747:J755" si="228">+I747*1.38</f>
        <v>16939929.179980289</v>
      </c>
      <c r="K747" s="335">
        <f t="shared" ref="K747:K755" si="229">SUM(N747:BV747)</f>
        <v>0</v>
      </c>
      <c r="L747" s="331"/>
      <c r="M747" s="331"/>
    </row>
    <row r="748" spans="2:13" s="159" customFormat="1" x14ac:dyDescent="0.25">
      <c r="B748" s="165" t="s">
        <v>535</v>
      </c>
      <c r="C748" s="182"/>
      <c r="D748" s="145" t="str">
        <f>VLOOKUP(B748,'Alcance Cimentaciones'!$B$5:$G$256,3,FALSE)</f>
        <v>ARQUETA EN POLIPROPILENO</v>
      </c>
      <c r="E748" s="187"/>
      <c r="F748" s="187" t="str">
        <f>VLOOKUP($B748,'Alcance Cimentaciones'!$B$5:$G$256,4,FALSE)</f>
        <v>Und</v>
      </c>
      <c r="G748" s="187">
        <f>VLOOKUP($B748,'Alcance Cimentaciones'!$B$5:$G$256,5,FALSE)/41</f>
        <v>1</v>
      </c>
      <c r="H748" s="188">
        <f>VLOOKUP($B748,'Alcance Cimentaciones'!$B$5:$G$256,6,FALSE)</f>
        <v>6068599.9996856553</v>
      </c>
      <c r="I748" s="188">
        <f t="shared" si="227"/>
        <v>6068599.9996856553</v>
      </c>
      <c r="J748" s="189">
        <f t="shared" si="228"/>
        <v>8374667.9995662039</v>
      </c>
      <c r="K748" s="335">
        <f t="shared" si="229"/>
        <v>0</v>
      </c>
      <c r="L748" s="331"/>
      <c r="M748" s="331"/>
    </row>
    <row r="749" spans="2:13" s="159" customFormat="1" x14ac:dyDescent="0.25">
      <c r="B749" s="165" t="s">
        <v>562</v>
      </c>
      <c r="C749" s="182"/>
      <c r="D749" s="145" t="str">
        <f>VLOOKUP(B749,'Alcance Cimentaciones'!$B$5:$G$256,3,FALSE)</f>
        <v>SUMINISTRO E INSTALACIÓN DE PLATINA</v>
      </c>
      <c r="E749" s="187"/>
      <c r="F749" s="187" t="str">
        <f>VLOOKUP($B749,'Alcance Cimentaciones'!$B$5:$G$256,4,FALSE)</f>
        <v>Und</v>
      </c>
      <c r="G749" s="187">
        <f>VLOOKUP($B749,'Alcance Cimentaciones'!$B$5:$G$256,5,FALSE)/41</f>
        <v>1</v>
      </c>
      <c r="H749" s="188">
        <f>VLOOKUP($B749,'Alcance Cimentaciones'!$B$5:$G$256,6,FALSE)</f>
        <v>361570</v>
      </c>
      <c r="I749" s="188">
        <f t="shared" si="227"/>
        <v>361570</v>
      </c>
      <c r="J749" s="189">
        <f t="shared" si="228"/>
        <v>498966.6</v>
      </c>
      <c r="K749" s="335">
        <f t="shared" si="229"/>
        <v>0</v>
      </c>
      <c r="L749" s="331"/>
      <c r="M749" s="331"/>
    </row>
    <row r="750" spans="2:13" s="159" customFormat="1" x14ac:dyDescent="0.25">
      <c r="B750" s="165" t="s">
        <v>565</v>
      </c>
      <c r="C750" s="182"/>
      <c r="D750" s="145" t="str">
        <f>VLOOKUP(B750,'Alcance Cimentaciones'!$B$5:$G$256,3,FALSE)</f>
        <v>SUMINISTRO E INSTALACIÓN DE VARILLA</v>
      </c>
      <c r="E750" s="187"/>
      <c r="F750" s="187" t="str">
        <f>VLOOKUP($B750,'Alcance Cimentaciones'!$B$5:$G$256,4,FALSE)</f>
        <v>Und</v>
      </c>
      <c r="G750" s="187">
        <f>VLOOKUP($B750,'Alcance Cimentaciones'!$B$5:$G$256,5,FALSE)/41</f>
        <v>1</v>
      </c>
      <c r="H750" s="188">
        <f>VLOOKUP($B750,'Alcance Cimentaciones'!$B$5:$G$256,6,FALSE)</f>
        <v>398933</v>
      </c>
      <c r="I750" s="188">
        <f t="shared" si="227"/>
        <v>398933</v>
      </c>
      <c r="J750" s="189">
        <f t="shared" si="228"/>
        <v>550527.53999999992</v>
      </c>
      <c r="K750" s="335">
        <f t="shared" si="229"/>
        <v>0</v>
      </c>
      <c r="L750" s="331"/>
      <c r="M750" s="331"/>
    </row>
    <row r="751" spans="2:13" s="159" customFormat="1" ht="31.5" x14ac:dyDescent="0.25">
      <c r="B751" s="165" t="s">
        <v>569</v>
      </c>
      <c r="C751" s="182"/>
      <c r="D751" s="145" t="str">
        <f>VLOOKUP(B751,'Alcance Cimentaciones'!$B$5:$G$256,3,FALSE)</f>
        <v>SUMINISTRO E INSTALACIÓN DE ARQUETA PARA INSPECCIÓN DE PICAS EN PUESTA A TIERRA SIN FONDO</v>
      </c>
      <c r="E751" s="187"/>
      <c r="F751" s="187" t="str">
        <f>VLOOKUP($B751,'Alcance Cimentaciones'!$B$5:$G$256,4,FALSE)</f>
        <v>Und</v>
      </c>
      <c r="G751" s="187">
        <f>VLOOKUP($B751,'Alcance Cimentaciones'!$B$5:$G$256,5,FALSE)/42</f>
        <v>1</v>
      </c>
      <c r="H751" s="188">
        <f>VLOOKUP($B751,'Alcance Cimentaciones'!$B$5:$G$256,6,FALSE)</f>
        <v>14275700</v>
      </c>
      <c r="I751" s="188">
        <f t="shared" si="227"/>
        <v>14275700</v>
      </c>
      <c r="J751" s="189">
        <f t="shared" si="228"/>
        <v>19700466</v>
      </c>
      <c r="K751" s="335">
        <f t="shared" si="229"/>
        <v>0</v>
      </c>
      <c r="L751" s="331"/>
      <c r="M751" s="331"/>
    </row>
    <row r="752" spans="2:13" s="159" customFormat="1" x14ac:dyDescent="0.25">
      <c r="B752" s="165" t="s">
        <v>571</v>
      </c>
      <c r="C752" s="182"/>
      <c r="D752" s="145" t="str">
        <f>VLOOKUP(B752,'Alcance Cimentaciones'!$B$5:$G$256,3,FALSE)</f>
        <v>SUMINISTRO E INSTALACIÓN DE SOLDADURA EXOTERMICA</v>
      </c>
      <c r="E752" s="187"/>
      <c r="F752" s="187" t="str">
        <f>VLOOKUP($B752,'Alcance Cimentaciones'!$B$5:$G$256,4,FALSE)</f>
        <v>Und</v>
      </c>
      <c r="G752" s="194">
        <f>VLOOKUP($B752,'Alcance Cimentaciones'!$B$5:$G$256,5,FALSE)/41</f>
        <v>2.8000000000000003</v>
      </c>
      <c r="H752" s="188">
        <f>VLOOKUP($B752,'Alcance Cimentaciones'!$B$5:$G$256,6,FALSE)</f>
        <v>185231</v>
      </c>
      <c r="I752" s="188">
        <f t="shared" si="227"/>
        <v>518646.80000000005</v>
      </c>
      <c r="J752" s="189">
        <f t="shared" si="228"/>
        <v>715732.58400000003</v>
      </c>
      <c r="K752" s="335">
        <f t="shared" si="229"/>
        <v>0</v>
      </c>
      <c r="L752" s="331"/>
      <c r="M752" s="331"/>
    </row>
    <row r="753" spans="2:13" s="159" customFormat="1" ht="31.5" x14ac:dyDescent="0.25">
      <c r="B753" s="165" t="s">
        <v>575</v>
      </c>
      <c r="C753" s="182"/>
      <c r="D753" s="145" t="str">
        <f>VLOOKUP(B753,'Alcance Cimentaciones'!$B$5:$G$256,3,FALSE)</f>
        <v>SUMINISTRO E INSTALACIÓN DE GRAPA DE ALEACIÓN RICA EN COBRE (LATÓN) MODELO KZ</v>
      </c>
      <c r="E753" s="187"/>
      <c r="F753" s="187" t="str">
        <f>VLOOKUP($B753,'Alcance Cimentaciones'!$B$5:$G$256,4,FALSE)</f>
        <v>Und</v>
      </c>
      <c r="G753" s="187">
        <f>VLOOKUP($B753,'Alcance Cimentaciones'!$B$5:$G$256,5,FALSE)/42</f>
        <v>1</v>
      </c>
      <c r="H753" s="188">
        <f>VLOOKUP($B753,'Alcance Cimentaciones'!$B$5:$G$256,6,FALSE)</f>
        <v>292083</v>
      </c>
      <c r="I753" s="188">
        <f t="shared" si="227"/>
        <v>292083</v>
      </c>
      <c r="J753" s="189">
        <f t="shared" si="228"/>
        <v>403074.54</v>
      </c>
      <c r="K753" s="335">
        <f t="shared" si="229"/>
        <v>0</v>
      </c>
      <c r="L753" s="331"/>
      <c r="M753" s="331"/>
    </row>
    <row r="754" spans="2:13" s="159" customFormat="1" ht="31.5" x14ac:dyDescent="0.25">
      <c r="B754" s="165" t="s">
        <v>573</v>
      </c>
      <c r="C754" s="182"/>
      <c r="D754" s="145" t="str">
        <f>VLOOKUP(B754,'Alcance Cimentaciones'!$B$5:$G$256,3,FALSE)</f>
        <v>SUMINISTRO E INSTALACIÓN DE GRAPA DE ALEACIÓN RICA EN COBRE (LATÓN) MODELO KPD</v>
      </c>
      <c r="E754" s="187"/>
      <c r="F754" s="187" t="str">
        <f>VLOOKUP($B754,'Alcance Cimentaciones'!$B$5:$G$256,4,FALSE)</f>
        <v>Und</v>
      </c>
      <c r="G754" s="194">
        <f>VLOOKUP($B754,'Alcance Cimentaciones'!$B$5:$G$256,5,FALSE)/33</f>
        <v>0.99393939393939412</v>
      </c>
      <c r="H754" s="188">
        <f>VLOOKUP($B754,'Alcance Cimentaciones'!$B$5:$G$256,6,FALSE)</f>
        <v>292083</v>
      </c>
      <c r="I754" s="188">
        <f t="shared" si="227"/>
        <v>290312.80000000005</v>
      </c>
      <c r="J754" s="189">
        <f t="shared" si="228"/>
        <v>400631.66400000005</v>
      </c>
      <c r="K754" s="335">
        <f t="shared" si="229"/>
        <v>0</v>
      </c>
      <c r="L754" s="331"/>
      <c r="M754" s="331"/>
    </row>
    <row r="755" spans="2:13" s="159" customFormat="1" ht="31.5" x14ac:dyDescent="0.25">
      <c r="B755" s="165" t="s">
        <v>557</v>
      </c>
      <c r="C755" s="182"/>
      <c r="D755" s="145" t="str">
        <f>VLOOKUP(B755,'Alcance Cimentaciones'!$B$5:$G$256,3,FALSE)</f>
        <v xml:space="preserve">INSTALACIÓN DE CABLE DE COBRE TRENZADO DESNUDO DE 50 mm2 </v>
      </c>
      <c r="E755" s="187"/>
      <c r="F755" s="187" t="str">
        <f>VLOOKUP($B755,'Alcance Cimentaciones'!$B$5:$G$256,4,FALSE)</f>
        <v>ML</v>
      </c>
      <c r="G755" s="194">
        <f>VLOOKUP($B755,'Alcance Cimentaciones'!$B$5:$G$256,5,FALSE)/41</f>
        <v>113.1390243902439</v>
      </c>
      <c r="H755" s="188">
        <f>VLOOKUP($B755,'Alcance Cimentaciones'!$B$5:$G$256,6,FALSE)</f>
        <v>33000.000989065411</v>
      </c>
      <c r="I755" s="188">
        <f t="shared" si="227"/>
        <v>3733587.9167799447</v>
      </c>
      <c r="J755" s="189">
        <f t="shared" si="228"/>
        <v>5152351.3251563236</v>
      </c>
      <c r="K755" s="335">
        <f t="shared" si="229"/>
        <v>0</v>
      </c>
      <c r="L755" s="331"/>
      <c r="M755" s="331"/>
    </row>
    <row r="756" spans="2:13" s="159" customFormat="1" ht="31.5" x14ac:dyDescent="0.25">
      <c r="B756" s="165"/>
      <c r="C756" s="182" t="s">
        <v>1217</v>
      </c>
      <c r="D756" s="183" t="s">
        <v>1218</v>
      </c>
      <c r="E756" s="184" t="s">
        <v>19</v>
      </c>
      <c r="F756" s="184">
        <v>0</v>
      </c>
      <c r="G756" s="184"/>
      <c r="H756" s="184"/>
      <c r="I756" s="184"/>
      <c r="J756" s="186">
        <f>SUM(J757)</f>
        <v>46410609.014634147</v>
      </c>
      <c r="K756" s="330"/>
      <c r="L756" s="330"/>
      <c r="M756" s="330"/>
    </row>
    <row r="757" spans="2:13" ht="31.5" x14ac:dyDescent="0.25">
      <c r="B757" s="165" t="s">
        <v>280</v>
      </c>
      <c r="C757" s="190"/>
      <c r="D757" s="145" t="str">
        <f>VLOOKUP(B757,'Alcance Cimentaciones'!$B$5:$G$256,3,FALSE)</f>
        <v>GROUT Y  MORTERO AUTOCOMPACTANTE DE ALTA RESISTENCIA C80/95 (EN206-1)</v>
      </c>
      <c r="E757" s="187"/>
      <c r="F757" s="187" t="str">
        <f>VLOOKUP($B757,'Alcance Cimentaciones'!$B$5:$G$256,4,FALSE)</f>
        <v>lt</v>
      </c>
      <c r="G757" s="194">
        <f>VLOOKUP($B757,'Alcance Cimentaciones'!$B$5:$G$256,5,FALSE)/41</f>
        <v>530.73170731707319</v>
      </c>
      <c r="H757" s="188">
        <f>VLOOKUP($B757,'Alcance Cimentaciones'!$B$5:$G$256,6,FALSE)</f>
        <v>63367</v>
      </c>
      <c r="I757" s="188">
        <f>+H757*G757</f>
        <v>33630876.097560979</v>
      </c>
      <c r="J757" s="189">
        <f>+I757*1.38</f>
        <v>46410609.014634147</v>
      </c>
      <c r="K757" s="335">
        <f>SUM(N757:BV757)</f>
        <v>0</v>
      </c>
      <c r="L757" s="331"/>
      <c r="M757" s="331"/>
    </row>
    <row r="758" spans="2:13" s="159" customFormat="1" ht="31.5" x14ac:dyDescent="0.25">
      <c r="B758" s="165"/>
      <c r="C758" s="182" t="s">
        <v>1219</v>
      </c>
      <c r="D758" s="183" t="s">
        <v>1220</v>
      </c>
      <c r="E758" s="184" t="s">
        <v>9</v>
      </c>
      <c r="F758" s="184">
        <v>0</v>
      </c>
      <c r="G758" s="184"/>
      <c r="H758" s="184"/>
      <c r="I758" s="184"/>
      <c r="J758" s="186">
        <f>SUM(J759:J761)</f>
        <v>1587346329.5488234</v>
      </c>
      <c r="K758" s="330"/>
      <c r="L758" s="330"/>
      <c r="M758" s="330"/>
    </row>
    <row r="759" spans="2:13" ht="63" x14ac:dyDescent="0.25">
      <c r="B759" s="165" t="s">
        <v>159</v>
      </c>
      <c r="C759" s="190"/>
      <c r="D759" s="145" t="str">
        <f>VLOOKUP(B759,'Alcance Cimentaciones'!$B$5:$G$256,3,FALSE)</f>
        <v>MATERIAL SELECIONADA PARA  FORMACIÓN Y COMPACTACIÓN DE TERRAPLENES Y RELLENO ESTRUCTURAL  (INCLUYE TRANSPORTE DESDE LAS CANTERAS LICENCIADAS HASTA EL SITIO DE INSTALACIÓN)</v>
      </c>
      <c r="E759" s="187"/>
      <c r="F759" s="187" t="str">
        <f>VLOOKUP($B759,'Alcance Cimentaciones'!$B$5:$G$256,4,FALSE)</f>
        <v>m3</v>
      </c>
      <c r="G759" s="194">
        <f>VLOOKUP($B759,'Alcance Cimentaciones'!$B$5:$G$256,5,FALSE)/34</f>
        <v>5388.7058823529414</v>
      </c>
      <c r="H759" s="188">
        <f>VLOOKUP($B759,'Alcance Cimentaciones'!$B$5:$G$256,6,FALSE)</f>
        <v>174890</v>
      </c>
      <c r="I759" s="188">
        <f>+H759*G759</f>
        <v>942430771.7647059</v>
      </c>
      <c r="J759" s="189">
        <f>+I759*1.38</f>
        <v>1300554465.0352941</v>
      </c>
      <c r="K759" s="335">
        <f t="shared" ref="K759:K761" si="230">SUM(N759:BV759)</f>
        <v>0</v>
      </c>
      <c r="L759" s="331"/>
      <c r="M759" s="331"/>
    </row>
    <row r="760" spans="2:13" ht="47.25" x14ac:dyDescent="0.25">
      <c r="B760" s="165" t="s">
        <v>180</v>
      </c>
      <c r="C760" s="190"/>
      <c r="D760" s="145" t="str">
        <f>VLOOKUP(B760,'Alcance Cimentaciones'!$B$5:$G$256,3,FALSE)</f>
        <v>PREPARACIÓN DE SUBRASANTE COMPACTACIÓN Y VALORACIÓN DE LA CAPA DE SUBRASANTE DE LOS VIALES. INCLUYENDO LAS PRUEBAS SEGÚN LO PRESCRITO.</v>
      </c>
      <c r="E760" s="187"/>
      <c r="F760" s="187" t="str">
        <f>VLOOKUP($B760,'Alcance Cimentaciones'!$B$5:$G$256,4,FALSE)</f>
        <v>m2</v>
      </c>
      <c r="G760" s="194">
        <f>VLOOKUP($B760,'Alcance Cimentaciones'!$B$5:$G$256,5,FALSE)/34</f>
        <v>631.61764705882354</v>
      </c>
      <c r="H760" s="188">
        <f>VLOOKUP($B760,'Alcance Cimentaciones'!$B$5:$G$256,6,FALSE)</f>
        <v>11537</v>
      </c>
      <c r="I760" s="188">
        <f>+H760*G760</f>
        <v>7286972.7941176472</v>
      </c>
      <c r="J760" s="189">
        <f>+I760*1.38</f>
        <v>10056022.455882352</v>
      </c>
      <c r="K760" s="335">
        <f t="shared" si="230"/>
        <v>0</v>
      </c>
      <c r="L760" s="331"/>
      <c r="M760" s="331"/>
    </row>
    <row r="761" spans="2:13" ht="31.5" x14ac:dyDescent="0.25">
      <c r="B761" s="165" t="s">
        <v>192</v>
      </c>
      <c r="C761" s="190"/>
      <c r="D761" s="145" t="str">
        <f>VLOOKUP(B761,'Alcance Cimentaciones'!$B$5:$G$256,3,FALSE)</f>
        <v>SUBBASE GRANULAR  (INCLUYE TRANSPORTE DESDE LAS CANTERAS LICENCIADAS HASTA EL SITIO DE INSTALACIÓN)</v>
      </c>
      <c r="E761" s="187"/>
      <c r="F761" s="187" t="str">
        <f>VLOOKUP($B761,'Alcance Cimentaciones'!$B$5:$G$256,4,FALSE)</f>
        <v>m3</v>
      </c>
      <c r="G761" s="194">
        <f>VLOOKUP($B761,'Alcance Cimentaciones'!$B$5:$G$256,5,FALSE)/34</f>
        <v>880.85294117647061</v>
      </c>
      <c r="H761" s="188">
        <f>VLOOKUP($B761,'Alcance Cimentaciones'!$B$5:$G$256,6,FALSE)</f>
        <v>227658</v>
      </c>
      <c r="I761" s="188">
        <f>+H761*G761</f>
        <v>200533218.88235295</v>
      </c>
      <c r="J761" s="189">
        <f>+I761*1.38</f>
        <v>276735842.05764705</v>
      </c>
      <c r="K761" s="335">
        <f t="shared" si="230"/>
        <v>0</v>
      </c>
      <c r="L761" s="331"/>
      <c r="M761" s="331"/>
    </row>
    <row r="762" spans="2:13" s="159" customFormat="1" ht="31.5" x14ac:dyDescent="0.25">
      <c r="B762" s="165"/>
      <c r="C762" s="178" t="s">
        <v>1221</v>
      </c>
      <c r="D762" s="179" t="s">
        <v>1222</v>
      </c>
      <c r="E762" s="180" t="s">
        <v>9</v>
      </c>
      <c r="F762" s="180">
        <v>0</v>
      </c>
      <c r="G762" s="180"/>
      <c r="H762" s="180"/>
      <c r="I762" s="180"/>
      <c r="J762" s="186">
        <f>SUM(J763:J766)</f>
        <v>179532477.23999998</v>
      </c>
      <c r="K762" s="330"/>
      <c r="L762" s="330"/>
      <c r="M762" s="330"/>
    </row>
    <row r="763" spans="2:13" ht="31.5" x14ac:dyDescent="0.25">
      <c r="B763" s="165" t="s">
        <v>195</v>
      </c>
      <c r="C763" s="198"/>
      <c r="D763" s="145" t="str">
        <f>VLOOKUP(B763,'Alcance Cimentaciones'!$B$5:$G$256,3,FALSE)</f>
        <v>BASE GRANULAR   (INCLUYE TRANSPORTE DESDE LAS CANTERAS LICENCIADAS HASTA EL SITIO DE INSTALACIÓN)</v>
      </c>
      <c r="E763" s="187"/>
      <c r="F763" s="187" t="str">
        <f>VLOOKUP($B763,'Alcance Cimentaciones'!$B$5:$G$256,4,FALSE)</f>
        <v>m3</v>
      </c>
      <c r="G763" s="194">
        <f>VLOOKUP($B763,'Alcance Cimentaciones'!$B$5:$G$256,5,FALSE)/34</f>
        <v>237.64705882352942</v>
      </c>
      <c r="H763" s="188">
        <f>VLOOKUP($B763,'Alcance Cimentaciones'!$B$5:$G$256,6,FALSE)</f>
        <v>265112</v>
      </c>
      <c r="I763" s="188">
        <f>+H763*G763</f>
        <v>63003087.058823533</v>
      </c>
      <c r="J763" s="189">
        <f>+I763*1.38</f>
        <v>86944260.141176462</v>
      </c>
      <c r="K763" s="335">
        <f t="shared" ref="K763:K766" si="231">SUM(N763:BV763)</f>
        <v>0</v>
      </c>
      <c r="L763" s="331"/>
      <c r="M763" s="331"/>
    </row>
    <row r="764" spans="2:13" ht="94.5" x14ac:dyDescent="0.25">
      <c r="B764" s="165" t="s">
        <v>261</v>
      </c>
      <c r="C764" s="198"/>
      <c r="D764" s="145" t="str">
        <f>VLOOKUP(B764,'Alcance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764" s="187"/>
      <c r="F764" s="187" t="str">
        <f>VLOOKUP($B764,'Alcance Cimentaciones'!$B$5:$G$256,4,FALSE)</f>
        <v>m3</v>
      </c>
      <c r="G764" s="194">
        <f>VLOOKUP($B764,'Alcance Cimentaciones'!$B$5:$G$256,5,FALSE)/34</f>
        <v>42.352941176470587</v>
      </c>
      <c r="H764" s="188">
        <f>VLOOKUP($B764,'Alcance Cimentaciones'!$B$5:$G$256,6,FALSE)</f>
        <v>276393</v>
      </c>
      <c r="I764" s="188">
        <f>+H764*G764</f>
        <v>11706056.470588235</v>
      </c>
      <c r="J764" s="189">
        <f>+I764*1.38</f>
        <v>16154357.929411763</v>
      </c>
      <c r="K764" s="335">
        <f t="shared" si="231"/>
        <v>0</v>
      </c>
      <c r="L764" s="331"/>
      <c r="M764" s="331"/>
    </row>
    <row r="765" spans="2:13" ht="94.5" x14ac:dyDescent="0.25">
      <c r="B765" s="165" t="s">
        <v>264</v>
      </c>
      <c r="C765" s="198"/>
      <c r="D765" s="145" t="str">
        <f>VLOOKUP(B765,'Alcance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765" s="187"/>
      <c r="F765" s="187" t="str">
        <f>VLOOKUP($B765,'Alcance Cimentaciones'!$B$5:$G$256,4,FALSE)</f>
        <v>m3</v>
      </c>
      <c r="G765" s="194">
        <f>VLOOKUP($B765,'Alcance Cimentaciones'!$B$5:$G$256,5,FALSE)/34</f>
        <v>25.529411764705884</v>
      </c>
      <c r="H765" s="188">
        <f>VLOOKUP($B765,'Alcance Cimentaciones'!$B$5:$G$256,6,FALSE)</f>
        <v>286818</v>
      </c>
      <c r="I765" s="188">
        <f>+H765*G765</f>
        <v>7322294.823529412</v>
      </c>
      <c r="J765" s="189">
        <f>+I765*1.38</f>
        <v>10104766.856470589</v>
      </c>
      <c r="K765" s="335">
        <f t="shared" si="231"/>
        <v>0</v>
      </c>
      <c r="L765" s="331"/>
      <c r="M765" s="331"/>
    </row>
    <row r="766" spans="2:13" x14ac:dyDescent="0.25">
      <c r="B766" s="165" t="s">
        <v>254</v>
      </c>
      <c r="C766" s="198"/>
      <c r="D766" s="145" t="str">
        <f>VLOOKUP(B766,'Alcance Cimentaciones'!$B$5:$G$256,3,FALSE)</f>
        <v>SUMINISTRO E INSTALACIÓN DE GEOTEXTILES</v>
      </c>
      <c r="E766" s="187"/>
      <c r="F766" s="187" t="str">
        <f>VLOOKUP($B766,'Alcance Cimentaciones'!$B$5:$G$256,4,FALSE)</f>
        <v>m2</v>
      </c>
      <c r="G766" s="194">
        <f>VLOOKUP($B766,'Alcance Cimentaciones'!$B$5:$G$256,5,FALSE)/34</f>
        <v>887.17647058823525</v>
      </c>
      <c r="H766" s="188">
        <f>VLOOKUP($B766,'Alcance Cimentaciones'!$B$5:$G$256,6,FALSE)</f>
        <v>54177</v>
      </c>
      <c r="I766" s="188">
        <f>+H766*G766</f>
        <v>48064559.647058822</v>
      </c>
      <c r="J766" s="189">
        <f>+I766*1.38</f>
        <v>66329092.312941171</v>
      </c>
      <c r="K766" s="335">
        <f t="shared" si="231"/>
        <v>0</v>
      </c>
      <c r="L766" s="331"/>
      <c r="M766" s="331"/>
    </row>
    <row r="767" spans="2:13" s="159" customFormat="1" ht="31.5" x14ac:dyDescent="0.25">
      <c r="B767" s="165"/>
      <c r="C767" s="195" t="s">
        <v>1223</v>
      </c>
      <c r="D767" s="148" t="s">
        <v>1984</v>
      </c>
      <c r="E767" s="196" t="s">
        <v>3</v>
      </c>
      <c r="F767" s="196">
        <v>0</v>
      </c>
      <c r="G767" s="196"/>
      <c r="H767" s="196"/>
      <c r="I767" s="196"/>
      <c r="J767" s="197"/>
      <c r="K767" s="333"/>
      <c r="L767" s="333"/>
      <c r="M767" s="333"/>
    </row>
    <row r="768" spans="2:13" s="159" customFormat="1" x14ac:dyDescent="0.25">
      <c r="B768" s="165"/>
      <c r="C768" s="199" t="s">
        <v>1224</v>
      </c>
      <c r="D768" s="151" t="s">
        <v>1225</v>
      </c>
      <c r="E768" s="200" t="s">
        <v>27</v>
      </c>
      <c r="F768" s="200">
        <v>0</v>
      </c>
      <c r="G768" s="200"/>
      <c r="H768" s="200"/>
      <c r="I768" s="200"/>
      <c r="J768" s="201"/>
      <c r="K768" s="334"/>
      <c r="L768" s="334"/>
      <c r="M768" s="334"/>
    </row>
    <row r="769" spans="2:44" s="159" customFormat="1" ht="31.5" x14ac:dyDescent="0.25">
      <c r="B769" s="165"/>
      <c r="C769" s="182" t="s">
        <v>1226</v>
      </c>
      <c r="D769" s="183" t="s">
        <v>1227</v>
      </c>
      <c r="E769" s="184" t="s">
        <v>22</v>
      </c>
      <c r="F769" s="184">
        <v>0</v>
      </c>
      <c r="G769" s="184"/>
      <c r="H769" s="184"/>
      <c r="I769" s="184"/>
      <c r="J769" s="186">
        <f>SUM(J770:J772)</f>
        <v>83271780.884117648</v>
      </c>
      <c r="K769" s="330"/>
      <c r="L769" s="330"/>
      <c r="M769" s="330"/>
    </row>
    <row r="770" spans="2:44" s="159" customFormat="1" x14ac:dyDescent="0.25">
      <c r="B770" s="165" t="s">
        <v>54</v>
      </c>
      <c r="C770" s="182"/>
      <c r="D770" s="145" t="str">
        <f>VLOOKUP(B770,'Alcance Cimentaciones'!$B$5:$G$256,3,FALSE)</f>
        <v>DESBROCE Y LIMPIEZA</v>
      </c>
      <c r="E770" s="187"/>
      <c r="F770" s="187" t="str">
        <f>VLOOKUP($B770,'Alcance Cimentaciones'!$B$5:$G$256,4,FALSE)</f>
        <v>m2</v>
      </c>
      <c r="G770" s="194">
        <f>VLOOKUP($B770,'Alcance Cimentaciones'!$B$5:$G$256,5,FALSE)/34</f>
        <v>4799.0294117647063</v>
      </c>
      <c r="H770" s="188">
        <f>VLOOKUP($B770,'Alcance Cimentaciones'!$B$5:$G$256,6,FALSE)</f>
        <v>4140</v>
      </c>
      <c r="I770" s="188">
        <f>+H770*G770</f>
        <v>19867981.764705885</v>
      </c>
      <c r="J770" s="189">
        <f>+I770*1.38</f>
        <v>27417814.83529412</v>
      </c>
      <c r="K770" s="335">
        <f t="shared" ref="K770:K772" si="232">SUM(N770:BV770)</f>
        <v>0</v>
      </c>
      <c r="L770" s="331"/>
      <c r="M770" s="331"/>
    </row>
    <row r="771" spans="2:44" ht="126" x14ac:dyDescent="0.25">
      <c r="B771" s="165" t="s">
        <v>407</v>
      </c>
      <c r="C771" s="204"/>
      <c r="D771" s="145" t="str">
        <f>VLOOKUP(B771,'Alcance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771" s="187"/>
      <c r="F771" s="187" t="str">
        <f>VLOOKUP($B771,'Alcance Cimentaciones'!$B$5:$G$256,4,FALSE)</f>
        <v>Mes</v>
      </c>
      <c r="G771" s="215">
        <v>0.2</v>
      </c>
      <c r="H771" s="188">
        <f>VLOOKUP($B771,'Alcance Cimentaciones'!$B$5:$G$256,6,FALSE)</f>
        <v>31500000</v>
      </c>
      <c r="I771" s="188">
        <f t="shared" ref="I771" si="233">+H771*G771</f>
        <v>6300000</v>
      </c>
      <c r="J771" s="189">
        <f t="shared" ref="J771" si="234">+I771*1.38</f>
        <v>8694000</v>
      </c>
      <c r="K771" s="335">
        <f t="shared" si="232"/>
        <v>0.1</v>
      </c>
      <c r="L771" s="331"/>
      <c r="M771" s="331"/>
      <c r="AP771" s="154">
        <f t="shared" ref="AP771:AR771" si="235">1/30</f>
        <v>3.3333333333333333E-2</v>
      </c>
      <c r="AQ771" s="154">
        <f t="shared" si="235"/>
        <v>3.3333333333333333E-2</v>
      </c>
      <c r="AR771" s="154">
        <f t="shared" si="235"/>
        <v>3.3333333333333333E-2</v>
      </c>
    </row>
    <row r="772" spans="2:44" s="159" customFormat="1" ht="31.5" x14ac:dyDescent="0.25">
      <c r="B772" s="165" t="s">
        <v>65</v>
      </c>
      <c r="C772" s="182"/>
      <c r="D772" s="145" t="str">
        <f>VLOOKUP(B772,'Alcance Cimentaciones'!$B$5:$G$256,3,FALSE)</f>
        <v>DESMONTE, DESCAPOTE Y LIMPIEZA INCLUYE  TALA DE ARBOLES CON DAP ≤0.15M, TRANSPORTE Y DISPOSICIÓN FINAL</v>
      </c>
      <c r="E772" s="187"/>
      <c r="F772" s="187" t="str">
        <f>VLOOKUP($B772,'Alcance Cimentaciones'!$B$5:$G$256,4,FALSE)</f>
        <v>m2</v>
      </c>
      <c r="G772" s="194">
        <f>VLOOKUP($B772,'Alcance Cimentaciones'!$B$5:$G$256,5,FALSE)/34</f>
        <v>4799.0294117647063</v>
      </c>
      <c r="H772" s="188">
        <f>VLOOKUP($B772,'Alcance Cimentaciones'!$B$5:$G$256,6,FALSE)</f>
        <v>7121</v>
      </c>
      <c r="I772" s="188">
        <f>+H772*G772</f>
        <v>34173888.441176474</v>
      </c>
      <c r="J772" s="189">
        <f>+I772*1.38</f>
        <v>47159966.048823528</v>
      </c>
      <c r="K772" s="335">
        <f t="shared" si="232"/>
        <v>0</v>
      </c>
      <c r="L772" s="331"/>
      <c r="M772" s="331"/>
    </row>
    <row r="773" spans="2:44" s="159" customFormat="1" x14ac:dyDescent="0.25">
      <c r="B773" s="165"/>
      <c r="C773" s="182" t="s">
        <v>1228</v>
      </c>
      <c r="D773" s="183" t="s">
        <v>1229</v>
      </c>
      <c r="E773" s="184" t="s">
        <v>9</v>
      </c>
      <c r="F773" s="184">
        <v>0</v>
      </c>
      <c r="G773" s="184"/>
      <c r="H773" s="184"/>
      <c r="I773" s="184"/>
      <c r="J773" s="186">
        <f>SUM(J774:J775)</f>
        <v>312374505.66882348</v>
      </c>
      <c r="K773" s="330"/>
      <c r="L773" s="330"/>
      <c r="M773" s="330"/>
    </row>
    <row r="774" spans="2:44" x14ac:dyDescent="0.25">
      <c r="B774" s="165" t="s">
        <v>113</v>
      </c>
      <c r="C774" s="190"/>
      <c r="D774" s="145" t="str">
        <f>VLOOKUP(B774,'Alcance Cimentaciones'!$B$5:$G$256,3,FALSE)</f>
        <v>EXCAVACIÓN MECÁNICA EN MATERIAL COMÚN</v>
      </c>
      <c r="E774" s="187"/>
      <c r="F774" s="187" t="str">
        <f>VLOOKUP($B774,'Alcance Cimentaciones'!$B$5:$G$256,4,FALSE)</f>
        <v>m3</v>
      </c>
      <c r="G774" s="194">
        <f>VLOOKUP($B774,'Alcance Cimentaciones'!$B$5:$G$256,5,FALSE)/34</f>
        <v>4799.0294117647063</v>
      </c>
      <c r="H774" s="188">
        <f>VLOOKUP($B774,'Alcance Cimentaciones'!$B$5:$G$256,6,FALSE)</f>
        <v>35495</v>
      </c>
      <c r="I774" s="188">
        <f>+H774*G774</f>
        <v>170341548.97058824</v>
      </c>
      <c r="J774" s="189">
        <f>+I774*1.38</f>
        <v>235071337.57941175</v>
      </c>
      <c r="K774" s="335">
        <f t="shared" ref="K774:K775" si="236">SUM(N774:BV774)</f>
        <v>0</v>
      </c>
      <c r="L774" s="331"/>
      <c r="M774" s="331"/>
    </row>
    <row r="775" spans="2:44" x14ac:dyDescent="0.25">
      <c r="B775" s="165" t="s">
        <v>122</v>
      </c>
      <c r="C775" s="190"/>
      <c r="D775" s="145" t="str">
        <f>VLOOKUP(B775,'Alcance Cimentaciones'!$B$5:$G$256,3,FALSE)</f>
        <v>EXCAVACIÓN EN ROCA</v>
      </c>
      <c r="E775" s="187"/>
      <c r="F775" s="187" t="str">
        <f>VLOOKUP($B775,'Alcance Cimentaciones'!$B$5:$G$256,4,FALSE)</f>
        <v>m3</v>
      </c>
      <c r="G775" s="194">
        <f>VLOOKUP($B775,'Alcance Cimentaciones'!$B$5:$G$256,5,FALSE)/34</f>
        <v>414.35294117647061</v>
      </c>
      <c r="H775" s="188">
        <f>VLOOKUP($B775,'Alcance Cimentaciones'!$B$5:$G$256,6,FALSE)</f>
        <v>135191</v>
      </c>
      <c r="I775" s="188">
        <f>+H775*G775</f>
        <v>56016788.470588237</v>
      </c>
      <c r="J775" s="189">
        <f>+I775*1.38</f>
        <v>77303168.089411765</v>
      </c>
      <c r="K775" s="335">
        <f t="shared" si="236"/>
        <v>0</v>
      </c>
      <c r="L775" s="331"/>
      <c r="M775" s="331"/>
    </row>
    <row r="776" spans="2:44" s="159" customFormat="1" x14ac:dyDescent="0.25">
      <c r="B776" s="165"/>
      <c r="C776" s="178" t="s">
        <v>1230</v>
      </c>
      <c r="D776" s="179" t="s">
        <v>1231</v>
      </c>
      <c r="E776" s="180" t="s">
        <v>6</v>
      </c>
      <c r="F776" s="180">
        <v>0</v>
      </c>
      <c r="G776" s="180"/>
      <c r="H776" s="180"/>
      <c r="I776" s="180"/>
      <c r="J776" s="186">
        <f>SUM(J777:J779)</f>
        <v>9527825.6870364472</v>
      </c>
      <c r="K776" s="330"/>
      <c r="L776" s="330"/>
      <c r="M776" s="330"/>
    </row>
    <row r="777" spans="2:44" s="159" customFormat="1" ht="31.5" x14ac:dyDescent="0.25">
      <c r="B777" s="165" t="s">
        <v>539</v>
      </c>
      <c r="C777" s="178"/>
      <c r="D777" s="145" t="str">
        <f>VLOOKUP(B777,'Alcance Cimentaciones'!$B$5:$G$256,3,FALSE)</f>
        <v>INSTALACION DE TUBERIA PVC TIPO TDP Y/O CORRUGADA TIPO PEAD-HDPE  - 50mm</v>
      </c>
      <c r="E777" s="187"/>
      <c r="F777" s="187" t="str">
        <f>VLOOKUP($B777,'Alcance Cimentaciones'!$B$5:$G$256,4,FALSE)</f>
        <v>ML</v>
      </c>
      <c r="G777" s="194">
        <f>VLOOKUP($B777,'Alcance Cimentaciones'!$B$5:$G$256,5,FALSE)/34</f>
        <v>7.2352941176470589</v>
      </c>
      <c r="H777" s="188">
        <f>VLOOKUP($B777,'Alcance Cimentaciones'!$B$5:$G$256,6,FALSE)</f>
        <v>27751.000385791169</v>
      </c>
      <c r="I777" s="188">
        <f>+H777*G777</f>
        <v>200786.64985013611</v>
      </c>
      <c r="J777" s="189">
        <f>+I777*1.38</f>
        <v>277085.57679318782</v>
      </c>
      <c r="K777" s="335">
        <f t="shared" ref="K777:K779" si="237">SUM(N777:BV777)</f>
        <v>0</v>
      </c>
      <c r="L777" s="331"/>
      <c r="M777" s="331"/>
    </row>
    <row r="778" spans="2:44" s="159" customFormat="1" ht="31.5" x14ac:dyDescent="0.25">
      <c r="B778" s="165" t="s">
        <v>542</v>
      </c>
      <c r="C778" s="178"/>
      <c r="D778" s="145" t="str">
        <f>VLOOKUP(B778,'Alcance Cimentaciones'!$B$5:$G$256,3,FALSE)</f>
        <v>INSTALACION DE TUBERIA PVC TIPO TDP Y/O CORRUGADA TIPO PEAD-HDPE - 90mm</v>
      </c>
      <c r="E778" s="187"/>
      <c r="F778" s="187" t="str">
        <f>VLOOKUP($B778,'Alcance Cimentaciones'!$B$5:$G$256,4,FALSE)</f>
        <v>ML</v>
      </c>
      <c r="G778" s="194">
        <f>VLOOKUP($B778,'Alcance Cimentaciones'!$B$5:$G$256,5,FALSE)/34</f>
        <v>34.694117647058818</v>
      </c>
      <c r="H778" s="188">
        <f>VLOOKUP($B778,'Alcance Cimentaciones'!$B$5:$G$256,6,FALSE)</f>
        <v>31239.000009014315</v>
      </c>
      <c r="I778" s="188">
        <f>+H778*G778</f>
        <v>1083809.5414892142</v>
      </c>
      <c r="J778" s="189">
        <f>+I778*1.38</f>
        <v>1495657.1672551155</v>
      </c>
      <c r="K778" s="335">
        <f t="shared" si="237"/>
        <v>0</v>
      </c>
      <c r="L778" s="331"/>
      <c r="M778" s="331"/>
    </row>
    <row r="779" spans="2:44" s="159" customFormat="1" ht="31.5" x14ac:dyDescent="0.25">
      <c r="B779" s="165" t="s">
        <v>544</v>
      </c>
      <c r="C779" s="178"/>
      <c r="D779" s="145" t="str">
        <f>VLOOKUP(B779,'Alcance Cimentaciones'!$B$5:$G$256,3,FALSE)</f>
        <v>INSTALACION DE TUBERIA PVC TIPO TDP  Y/O CORRUGADA TIPO PEAD-HDPE - 200mm</v>
      </c>
      <c r="E779" s="187"/>
      <c r="F779" s="187" t="str">
        <f>VLOOKUP($B779,'Alcance Cimentaciones'!$B$5:$G$256,4,FALSE)</f>
        <v>ML</v>
      </c>
      <c r="G779" s="194">
        <f>VLOOKUP($B779,'Alcance Cimentaciones'!$B$5:$G$256,5,FALSE)/34</f>
        <v>70.332352941176467</v>
      </c>
      <c r="H779" s="188">
        <f>VLOOKUP($B779,'Alcance Cimentaciones'!$B$5:$G$256,6,FALSE)</f>
        <v>79900.999838665448</v>
      </c>
      <c r="I779" s="188">
        <f>+H779*G779</f>
        <v>5619625.3210059023</v>
      </c>
      <c r="J779" s="189">
        <f>+I779*1.38</f>
        <v>7755082.9429881442</v>
      </c>
      <c r="K779" s="335">
        <f t="shared" si="237"/>
        <v>0</v>
      </c>
      <c r="L779" s="331"/>
      <c r="M779" s="331"/>
    </row>
    <row r="780" spans="2:44" s="159" customFormat="1" x14ac:dyDescent="0.25">
      <c r="B780" s="165"/>
      <c r="C780" s="182" t="s">
        <v>1232</v>
      </c>
      <c r="D780" s="183" t="s">
        <v>1233</v>
      </c>
      <c r="E780" s="184" t="s">
        <v>19</v>
      </c>
      <c r="F780" s="184">
        <v>0</v>
      </c>
      <c r="G780" s="184"/>
      <c r="H780" s="184"/>
      <c r="I780" s="184"/>
      <c r="J780" s="186">
        <f>SUM(J781)</f>
        <v>320494616.71764702</v>
      </c>
      <c r="K780" s="330"/>
      <c r="L780" s="330"/>
      <c r="M780" s="330"/>
    </row>
    <row r="781" spans="2:44" s="159" customFormat="1" x14ac:dyDescent="0.25">
      <c r="B781" s="165" t="s">
        <v>156</v>
      </c>
      <c r="C781" s="182"/>
      <c r="D781" s="145" t="str">
        <f>VLOOKUP(B781,'Alcance Cimentaciones'!$B$5:$G$256,3,FALSE)</f>
        <v>RELLENO CON MATERIAL DE EXCAVACIÓN SELECCIONADO</v>
      </c>
      <c r="E781" s="187"/>
      <c r="F781" s="187" t="str">
        <f>VLOOKUP($B781,'Alcance Cimentaciones'!$B$5:$G$256,4,FALSE)</f>
        <v>m3</v>
      </c>
      <c r="G781" s="194">
        <f>VLOOKUP($B781,'Alcance Cimentaciones'!$B$5:$G$256,5,FALSE)/34</f>
        <v>4530.6764705882351</v>
      </c>
      <c r="H781" s="188">
        <f>VLOOKUP($B781,'Alcance Cimentaciones'!$B$5:$G$256,6,FALSE)</f>
        <v>51260</v>
      </c>
      <c r="I781" s="188">
        <f>+H781*G781</f>
        <v>232242475.88235292</v>
      </c>
      <c r="J781" s="189">
        <f>+I781*1.38</f>
        <v>320494616.71764702</v>
      </c>
      <c r="K781" s="335">
        <f>SUM(N781:BV781)</f>
        <v>0</v>
      </c>
      <c r="L781" s="331"/>
      <c r="M781" s="331"/>
    </row>
    <row r="782" spans="2:44" s="159" customFormat="1" x14ac:dyDescent="0.25">
      <c r="B782" s="165"/>
      <c r="C782" s="182" t="s">
        <v>1234</v>
      </c>
      <c r="D782" s="183" t="s">
        <v>1235</v>
      </c>
      <c r="E782" s="184" t="s">
        <v>8</v>
      </c>
      <c r="F782" s="184">
        <v>0</v>
      </c>
      <c r="G782" s="184"/>
      <c r="H782" s="184"/>
      <c r="I782" s="184"/>
      <c r="J782" s="186">
        <f>SUM(J783)</f>
        <v>94303618.549411759</v>
      </c>
      <c r="K782" s="330"/>
      <c r="L782" s="330"/>
      <c r="M782" s="330"/>
    </row>
    <row r="783" spans="2:44" s="159" customFormat="1" x14ac:dyDescent="0.25">
      <c r="B783" s="165" t="s">
        <v>278</v>
      </c>
      <c r="C783" s="182"/>
      <c r="D783" s="145" t="str">
        <f>VLOOKUP(B783,'Alcance Cimentaciones'!$B$5:$G$256,3,FALSE)</f>
        <v>CONCRETO CLASE F (140 kg/cm2 Ó 2000 psi)</v>
      </c>
      <c r="E783" s="187"/>
      <c r="F783" s="187" t="str">
        <f>VLOOKUP($B783,'Alcance Cimentaciones'!$B$5:$G$256,4,FALSE)</f>
        <v>m3</v>
      </c>
      <c r="G783" s="194">
        <f>VLOOKUP($B783,'Alcance Cimentaciones'!$B$5:$G$256,5,FALSE)/34</f>
        <v>43.941176470588232</v>
      </c>
      <c r="H783" s="188">
        <f>VLOOKUP($B783,'Alcance Cimentaciones'!$B$5:$G$256,6,FALSE)</f>
        <v>1555169</v>
      </c>
      <c r="I783" s="188">
        <f>+H783*G783</f>
        <v>68335955.470588237</v>
      </c>
      <c r="J783" s="189">
        <f>+I783*1.38</f>
        <v>94303618.549411759</v>
      </c>
      <c r="K783" s="335">
        <f>SUM(N783:BV783)</f>
        <v>0</v>
      </c>
      <c r="L783" s="331"/>
      <c r="M783" s="331"/>
    </row>
    <row r="784" spans="2:44" s="159" customFormat="1" x14ac:dyDescent="0.25">
      <c r="B784" s="165"/>
      <c r="C784" s="182" t="s">
        <v>1236</v>
      </c>
      <c r="D784" s="183" t="s">
        <v>1237</v>
      </c>
      <c r="E784" s="184" t="s">
        <v>26</v>
      </c>
      <c r="F784" s="184">
        <v>0</v>
      </c>
      <c r="G784" s="184"/>
      <c r="H784" s="184"/>
      <c r="I784" s="184"/>
      <c r="J784" s="186">
        <f>SUM(J785:J786)</f>
        <v>179436034.15411764</v>
      </c>
      <c r="K784" s="330"/>
      <c r="L784" s="330"/>
      <c r="M784" s="330"/>
    </row>
    <row r="785" spans="2:13" x14ac:dyDescent="0.25">
      <c r="B785" s="165" t="s">
        <v>299</v>
      </c>
      <c r="C785" s="190"/>
      <c r="D785" s="145" t="str">
        <f>VLOOKUP(B785,'Alcance Cimentaciones'!$B$5:$G$256,3,FALSE)</f>
        <v>S0FT-SPOT  (EPS) Tipo II (ASM C578)</v>
      </c>
      <c r="E785" s="187"/>
      <c r="F785" s="187" t="str">
        <f>VLOOKUP($B785,'Alcance Cimentaciones'!$B$5:$G$256,4,FALSE)</f>
        <v>m2</v>
      </c>
      <c r="G785" s="194">
        <f>VLOOKUP($B785,'Alcance Cimentaciones'!$B$5:$G$256,5,FALSE)/34</f>
        <v>62.117647058823529</v>
      </c>
      <c r="H785" s="188">
        <f>VLOOKUP($B785,'Alcance Cimentaciones'!$B$5:$G$256,6,FALSE)</f>
        <v>484846</v>
      </c>
      <c r="I785" s="188">
        <f>+H785*G785</f>
        <v>30117492.705882352</v>
      </c>
      <c r="J785" s="189">
        <f>+I785*1.38</f>
        <v>41562139.934117645</v>
      </c>
      <c r="K785" s="335">
        <f t="shared" ref="K785:K786" si="238">SUM(N785:BV785)</f>
        <v>0</v>
      </c>
      <c r="L785" s="331"/>
      <c r="M785" s="331"/>
    </row>
    <row r="786" spans="2:13" ht="126" x14ac:dyDescent="0.25">
      <c r="B786" s="165" t="s">
        <v>314</v>
      </c>
      <c r="C786" s="190"/>
      <c r="D786" s="145" t="str">
        <f>VLOOKUP(B786,'Alcance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786" s="187"/>
      <c r="F786" s="187" t="str">
        <f>VLOOKUP($B786,'Alcance Cimentaciones'!$B$5:$G$256,4,FALSE)</f>
        <v>Und</v>
      </c>
      <c r="G786" s="194">
        <f>VLOOKUP($B786,'Alcance Cimentaciones'!$B$5:$G$256,5,FALSE)/34</f>
        <v>1</v>
      </c>
      <c r="H786" s="188">
        <f>VLOOKUP($B786,'Alcance Cimentaciones'!$B$5:$G$256,6,FALSE)</f>
        <v>99908619</v>
      </c>
      <c r="I786" s="188">
        <f>+H786*G786</f>
        <v>99908619</v>
      </c>
      <c r="J786" s="189">
        <f>+I786*1.38</f>
        <v>137873894.22</v>
      </c>
      <c r="K786" s="335">
        <f t="shared" si="238"/>
        <v>0</v>
      </c>
      <c r="L786" s="331"/>
      <c r="M786" s="331"/>
    </row>
    <row r="787" spans="2:13" s="159" customFormat="1" x14ac:dyDescent="0.25">
      <c r="B787" s="165"/>
      <c r="C787" s="182" t="s">
        <v>1238</v>
      </c>
      <c r="D787" s="183" t="s">
        <v>1239</v>
      </c>
      <c r="E787" s="184" t="s">
        <v>730</v>
      </c>
      <c r="F787" s="184">
        <v>0</v>
      </c>
      <c r="G787" s="184"/>
      <c r="H787" s="184"/>
      <c r="I787" s="184"/>
      <c r="J787" s="186">
        <f>SUM(J788)</f>
        <v>1212623361.2117648</v>
      </c>
      <c r="K787" s="330"/>
      <c r="L787" s="330"/>
      <c r="M787" s="330"/>
    </row>
    <row r="788" spans="2:13" s="159" customFormat="1" x14ac:dyDescent="0.25">
      <c r="B788" s="165" t="s">
        <v>306</v>
      </c>
      <c r="C788" s="182"/>
      <c r="D788" s="145" t="str">
        <f>VLOOKUP(B788,'Alcance Cimentaciones'!$B$5:$G$256,3,FALSE)</f>
        <v>ACERO FY:  60000 psi (4.200 kg/cm2)</v>
      </c>
      <c r="E788" s="187"/>
      <c r="F788" s="187" t="str">
        <f>VLOOKUP($B788,'Alcance Cimentaciones'!$B$5:$G$256,4,FALSE)</f>
        <v>kg</v>
      </c>
      <c r="G788" s="194">
        <f>VLOOKUP($B788,'Alcance Cimentaciones'!$B$5:$G$256,5,FALSE)/34</f>
        <v>68756.852941176476</v>
      </c>
      <c r="H788" s="188">
        <f>VLOOKUP($B788,'Alcance Cimentaciones'!$B$5:$G$256,6,FALSE)</f>
        <v>12780</v>
      </c>
      <c r="I788" s="188">
        <f>+H788*G788</f>
        <v>878712580.58823538</v>
      </c>
      <c r="J788" s="189">
        <f>+I788*1.38</f>
        <v>1212623361.2117648</v>
      </c>
      <c r="K788" s="335">
        <f>SUM(N788:BV788)</f>
        <v>0</v>
      </c>
      <c r="L788" s="331"/>
      <c r="M788" s="331"/>
    </row>
    <row r="789" spans="2:13" s="159" customFormat="1" x14ac:dyDescent="0.25">
      <c r="B789" s="165"/>
      <c r="C789" s="182" t="s">
        <v>1240</v>
      </c>
      <c r="D789" s="183" t="s">
        <v>1241</v>
      </c>
      <c r="E789" s="184" t="s">
        <v>6</v>
      </c>
      <c r="F789" s="184">
        <v>0</v>
      </c>
      <c r="G789" s="184"/>
      <c r="H789" s="184"/>
      <c r="I789" s="184"/>
      <c r="J789" s="185"/>
      <c r="K789" s="329"/>
      <c r="L789" s="329"/>
      <c r="M789" s="329"/>
    </row>
    <row r="790" spans="2:13" s="159" customFormat="1" ht="31.5" x14ac:dyDescent="0.25">
      <c r="B790" s="165"/>
      <c r="C790" s="195" t="s">
        <v>1242</v>
      </c>
      <c r="D790" s="148" t="s">
        <v>1243</v>
      </c>
      <c r="E790" s="196" t="s">
        <v>3</v>
      </c>
      <c r="F790" s="196">
        <v>0</v>
      </c>
      <c r="G790" s="196"/>
      <c r="H790" s="196"/>
      <c r="I790" s="196"/>
      <c r="J790" s="197"/>
      <c r="K790" s="333"/>
      <c r="L790" s="333"/>
      <c r="M790" s="333"/>
    </row>
    <row r="791" spans="2:13" s="159" customFormat="1" x14ac:dyDescent="0.25">
      <c r="B791" s="165"/>
      <c r="C791" s="182" t="s">
        <v>1244</v>
      </c>
      <c r="D791" s="183" t="s">
        <v>1245</v>
      </c>
      <c r="E791" s="184" t="s">
        <v>8</v>
      </c>
      <c r="F791" s="184">
        <v>0</v>
      </c>
      <c r="G791" s="184"/>
      <c r="H791" s="184"/>
      <c r="I791" s="184"/>
      <c r="J791" s="186">
        <f>SUM(J792:J793)</f>
        <v>1230815225.9452939</v>
      </c>
      <c r="K791" s="330"/>
      <c r="L791" s="330"/>
      <c r="M791" s="330"/>
    </row>
    <row r="792" spans="2:13" x14ac:dyDescent="0.25">
      <c r="B792" s="165" t="s">
        <v>267</v>
      </c>
      <c r="C792" s="190"/>
      <c r="D792" s="145" t="str">
        <f>VLOOKUP(B792,'Alcance Cimentaciones'!$B$5:$G$256,3,FALSE)</f>
        <v>CONCRETO ESTRUCTURAL  35 MPa(350 kg/cm2 Ó 5000 psi)</v>
      </c>
      <c r="E792" s="187"/>
      <c r="F792" s="187" t="str">
        <f>VLOOKUP($B792,'Alcance Cimentaciones'!$B$5:$G$256,4,FALSE)</f>
        <v>m3</v>
      </c>
      <c r="G792" s="194">
        <f>VLOOKUP($B792,'Alcance Cimentaciones'!$B$5:$G$256,5,FALSE)/34</f>
        <v>429.02941176470586</v>
      </c>
      <c r="H792" s="188">
        <f>VLOOKUP($B792,'Alcance Cimentaciones'!$B$5:$G$256,6,FALSE)</f>
        <v>1926653</v>
      </c>
      <c r="I792" s="188">
        <f>+H792*G792</f>
        <v>826590803.26470578</v>
      </c>
      <c r="J792" s="189">
        <f>+I792*1.38</f>
        <v>1140695308.5052938</v>
      </c>
      <c r="K792" s="335">
        <f t="shared" ref="K792:K793" si="239">SUM(N792:BV792)</f>
        <v>0</v>
      </c>
      <c r="L792" s="331"/>
      <c r="M792" s="331"/>
    </row>
    <row r="793" spans="2:13" x14ac:dyDescent="0.25">
      <c r="B793" s="165" t="s">
        <v>270</v>
      </c>
      <c r="C793" s="190"/>
      <c r="D793" s="145" t="str">
        <f>VLOOKUP(B793,'Alcance Cimentaciones'!$B$5:$G$256,3,FALSE)</f>
        <v>CONCRETO ESTRUCTURAL  45 MPa(457 kg/cm2 Ó 6500psi)</v>
      </c>
      <c r="E793" s="187"/>
      <c r="F793" s="187" t="str">
        <f>VLOOKUP($B793,'Alcance Cimentaciones'!$B$5:$G$256,4,FALSE)</f>
        <v>m3</v>
      </c>
      <c r="G793" s="194">
        <f>VLOOKUP($B793,'Alcance Cimentaciones'!$B$5:$G$256,5,FALSE)/34</f>
        <v>32</v>
      </c>
      <c r="H793" s="188">
        <f>VLOOKUP($B793,'Alcance Cimentaciones'!$B$5:$G$256,6,FALSE)</f>
        <v>2040759</v>
      </c>
      <c r="I793" s="188">
        <f>+H793*G793</f>
        <v>65304288</v>
      </c>
      <c r="J793" s="189">
        <f>+I793*1.38</f>
        <v>90119917.439999998</v>
      </c>
      <c r="K793" s="335">
        <f t="shared" si="239"/>
        <v>0</v>
      </c>
      <c r="L793" s="331"/>
      <c r="M793" s="331"/>
    </row>
    <row r="794" spans="2:13" s="159" customFormat="1" x14ac:dyDescent="0.25">
      <c r="B794" s="165"/>
      <c r="C794" s="182" t="s">
        <v>1246</v>
      </c>
      <c r="D794" s="183" t="s">
        <v>1247</v>
      </c>
      <c r="E794" s="184" t="s">
        <v>26</v>
      </c>
      <c r="F794" s="184">
        <v>0</v>
      </c>
      <c r="G794" s="184"/>
      <c r="H794" s="184"/>
      <c r="I794" s="184"/>
      <c r="J794" s="185"/>
      <c r="K794" s="329"/>
      <c r="L794" s="329"/>
      <c r="M794" s="329"/>
    </row>
    <row r="795" spans="2:13" s="159" customFormat="1" ht="31.5" x14ac:dyDescent="0.25">
      <c r="B795" s="165"/>
      <c r="C795" s="182" t="s">
        <v>1248</v>
      </c>
      <c r="D795" s="183" t="s">
        <v>2063</v>
      </c>
      <c r="E795" s="184" t="s">
        <v>19</v>
      </c>
      <c r="F795" s="184">
        <v>0</v>
      </c>
      <c r="G795" s="184"/>
      <c r="H795" s="184"/>
      <c r="I795" s="184"/>
      <c r="J795" s="186">
        <f>SUM(J796:J804)</f>
        <v>52736347.43270281</v>
      </c>
      <c r="K795" s="330"/>
      <c r="L795" s="330"/>
      <c r="M795" s="330"/>
    </row>
    <row r="796" spans="2:13" s="159" customFormat="1" ht="31.5" x14ac:dyDescent="0.25">
      <c r="B796" s="165" t="s">
        <v>532</v>
      </c>
      <c r="C796" s="182"/>
      <c r="D796" s="145" t="str">
        <f>VLOOKUP(B796,'Alcance Cimentaciones'!$B$5:$G$256,3,FALSE)</f>
        <v>ARQUETA EN HORMIGON PARA MEDIA TENSION - EMPALMES (500 MT)</v>
      </c>
      <c r="E796" s="187"/>
      <c r="F796" s="187" t="str">
        <f>VLOOKUP($B796,'Alcance Cimentaciones'!$B$5:$G$256,4,FALSE)</f>
        <v>Und</v>
      </c>
      <c r="G796" s="187">
        <f>VLOOKUP($B796,'Alcance Cimentaciones'!$B$5:$G$256,5,FALSE)/41</f>
        <v>1</v>
      </c>
      <c r="H796" s="188">
        <f>VLOOKUP($B796,'Alcance Cimentaciones'!$B$5:$G$256,6,FALSE)</f>
        <v>12275310.999985719</v>
      </c>
      <c r="I796" s="188">
        <f t="shared" ref="I796:I804" si="240">+H796*G796</f>
        <v>12275310.999985719</v>
      </c>
      <c r="J796" s="189">
        <f t="shared" ref="J796:J804" si="241">+I796*1.38</f>
        <v>16939929.179980289</v>
      </c>
      <c r="K796" s="335">
        <f t="shared" ref="K796:K804" si="242">SUM(N796:BV796)</f>
        <v>0</v>
      </c>
      <c r="L796" s="331"/>
      <c r="M796" s="331"/>
    </row>
    <row r="797" spans="2:13" s="159" customFormat="1" x14ac:dyDescent="0.25">
      <c r="B797" s="165" t="s">
        <v>535</v>
      </c>
      <c r="C797" s="182"/>
      <c r="D797" s="145" t="str">
        <f>VLOOKUP(B797,'Alcance Cimentaciones'!$B$5:$G$256,3,FALSE)</f>
        <v>ARQUETA EN POLIPROPILENO</v>
      </c>
      <c r="E797" s="187"/>
      <c r="F797" s="187" t="str">
        <f>VLOOKUP($B797,'Alcance Cimentaciones'!$B$5:$G$256,4,FALSE)</f>
        <v>Und</v>
      </c>
      <c r="G797" s="187">
        <f>VLOOKUP($B797,'Alcance Cimentaciones'!$B$5:$G$256,5,FALSE)/41</f>
        <v>1</v>
      </c>
      <c r="H797" s="188">
        <f>VLOOKUP($B797,'Alcance Cimentaciones'!$B$5:$G$256,6,FALSE)</f>
        <v>6068599.9996856553</v>
      </c>
      <c r="I797" s="188">
        <f t="shared" si="240"/>
        <v>6068599.9996856553</v>
      </c>
      <c r="J797" s="189">
        <f t="shared" si="241"/>
        <v>8374667.9995662039</v>
      </c>
      <c r="K797" s="335">
        <f t="shared" si="242"/>
        <v>0</v>
      </c>
      <c r="L797" s="331"/>
      <c r="M797" s="331"/>
    </row>
    <row r="798" spans="2:13" s="159" customFormat="1" x14ac:dyDescent="0.25">
      <c r="B798" s="165" t="s">
        <v>562</v>
      </c>
      <c r="C798" s="182"/>
      <c r="D798" s="145" t="str">
        <f>VLOOKUP(B798,'Alcance Cimentaciones'!$B$5:$G$256,3,FALSE)</f>
        <v>SUMINISTRO E INSTALACIÓN DE PLATINA</v>
      </c>
      <c r="E798" s="187"/>
      <c r="F798" s="187" t="str">
        <f>VLOOKUP($B798,'Alcance Cimentaciones'!$B$5:$G$256,4,FALSE)</f>
        <v>Und</v>
      </c>
      <c r="G798" s="187">
        <f>VLOOKUP($B798,'Alcance Cimentaciones'!$B$5:$G$256,5,FALSE)/41</f>
        <v>1</v>
      </c>
      <c r="H798" s="188">
        <f>VLOOKUP($B798,'Alcance Cimentaciones'!$B$5:$G$256,6,FALSE)</f>
        <v>361570</v>
      </c>
      <c r="I798" s="188">
        <f t="shared" si="240"/>
        <v>361570</v>
      </c>
      <c r="J798" s="189">
        <f t="shared" si="241"/>
        <v>498966.6</v>
      </c>
      <c r="K798" s="335">
        <f t="shared" si="242"/>
        <v>0</v>
      </c>
      <c r="L798" s="331"/>
      <c r="M798" s="331"/>
    </row>
    <row r="799" spans="2:13" s="159" customFormat="1" x14ac:dyDescent="0.25">
      <c r="B799" s="165" t="s">
        <v>565</v>
      </c>
      <c r="C799" s="182"/>
      <c r="D799" s="145" t="str">
        <f>VLOOKUP(B799,'Alcance Cimentaciones'!$B$5:$G$256,3,FALSE)</f>
        <v>SUMINISTRO E INSTALACIÓN DE VARILLA</v>
      </c>
      <c r="E799" s="187"/>
      <c r="F799" s="187" t="str">
        <f>VLOOKUP($B799,'Alcance Cimentaciones'!$B$5:$G$256,4,FALSE)</f>
        <v>Und</v>
      </c>
      <c r="G799" s="187">
        <f>VLOOKUP($B799,'Alcance Cimentaciones'!$B$5:$G$256,5,FALSE)/41</f>
        <v>1</v>
      </c>
      <c r="H799" s="188">
        <f>VLOOKUP($B799,'Alcance Cimentaciones'!$B$5:$G$256,6,FALSE)</f>
        <v>398933</v>
      </c>
      <c r="I799" s="188">
        <f t="shared" si="240"/>
        <v>398933</v>
      </c>
      <c r="J799" s="189">
        <f t="shared" si="241"/>
        <v>550527.53999999992</v>
      </c>
      <c r="K799" s="335">
        <f t="shared" si="242"/>
        <v>0</v>
      </c>
      <c r="L799" s="331"/>
      <c r="M799" s="331"/>
    </row>
    <row r="800" spans="2:13" s="159" customFormat="1" ht="31.5" x14ac:dyDescent="0.25">
      <c r="B800" s="165" t="s">
        <v>569</v>
      </c>
      <c r="C800" s="182"/>
      <c r="D800" s="145" t="str">
        <f>VLOOKUP(B800,'Alcance Cimentaciones'!$B$5:$G$256,3,FALSE)</f>
        <v>SUMINISTRO E INSTALACIÓN DE ARQUETA PARA INSPECCIÓN DE PICAS EN PUESTA A TIERRA SIN FONDO</v>
      </c>
      <c r="E800" s="187"/>
      <c r="F800" s="187" t="str">
        <f>VLOOKUP($B800,'Alcance Cimentaciones'!$B$5:$G$256,4,FALSE)</f>
        <v>Und</v>
      </c>
      <c r="G800" s="187">
        <f>VLOOKUP($B800,'Alcance Cimentaciones'!$B$5:$G$256,5,FALSE)/42</f>
        <v>1</v>
      </c>
      <c r="H800" s="188">
        <f>VLOOKUP($B800,'Alcance Cimentaciones'!$B$5:$G$256,6,FALSE)</f>
        <v>14275700</v>
      </c>
      <c r="I800" s="188">
        <f t="shared" si="240"/>
        <v>14275700</v>
      </c>
      <c r="J800" s="189">
        <f t="shared" si="241"/>
        <v>19700466</v>
      </c>
      <c r="K800" s="335">
        <f t="shared" si="242"/>
        <v>0</v>
      </c>
      <c r="L800" s="331"/>
      <c r="M800" s="331"/>
    </row>
    <row r="801" spans="2:13" s="159" customFormat="1" x14ac:dyDescent="0.25">
      <c r="B801" s="165" t="s">
        <v>571</v>
      </c>
      <c r="C801" s="182"/>
      <c r="D801" s="145" t="str">
        <f>VLOOKUP(B801,'Alcance Cimentaciones'!$B$5:$G$256,3,FALSE)</f>
        <v>SUMINISTRO E INSTALACIÓN DE SOLDADURA EXOTERMICA</v>
      </c>
      <c r="E801" s="187"/>
      <c r="F801" s="187" t="str">
        <f>VLOOKUP($B801,'Alcance Cimentaciones'!$B$5:$G$256,4,FALSE)</f>
        <v>Und</v>
      </c>
      <c r="G801" s="194">
        <f>VLOOKUP($B801,'Alcance Cimentaciones'!$B$5:$G$256,5,FALSE)/41</f>
        <v>2.8000000000000003</v>
      </c>
      <c r="H801" s="188">
        <f>VLOOKUP($B801,'Alcance Cimentaciones'!$B$5:$G$256,6,FALSE)</f>
        <v>185231</v>
      </c>
      <c r="I801" s="188">
        <f t="shared" si="240"/>
        <v>518646.80000000005</v>
      </c>
      <c r="J801" s="189">
        <f t="shared" si="241"/>
        <v>715732.58400000003</v>
      </c>
      <c r="K801" s="335">
        <f t="shared" si="242"/>
        <v>0</v>
      </c>
      <c r="L801" s="331"/>
      <c r="M801" s="331"/>
    </row>
    <row r="802" spans="2:13" s="159" customFormat="1" ht="31.5" x14ac:dyDescent="0.25">
      <c r="B802" s="165" t="s">
        <v>575</v>
      </c>
      <c r="C802" s="182"/>
      <c r="D802" s="145" t="str">
        <f>VLOOKUP(B802,'Alcance Cimentaciones'!$B$5:$G$256,3,FALSE)</f>
        <v>SUMINISTRO E INSTALACIÓN DE GRAPA DE ALEACIÓN RICA EN COBRE (LATÓN) MODELO KZ</v>
      </c>
      <c r="E802" s="187"/>
      <c r="F802" s="187" t="str">
        <f>VLOOKUP($B802,'Alcance Cimentaciones'!$B$5:$G$256,4,FALSE)</f>
        <v>Und</v>
      </c>
      <c r="G802" s="187">
        <f>VLOOKUP($B802,'Alcance Cimentaciones'!$B$5:$G$256,5,FALSE)/42</f>
        <v>1</v>
      </c>
      <c r="H802" s="188">
        <f>VLOOKUP($B802,'Alcance Cimentaciones'!$B$5:$G$256,6,FALSE)</f>
        <v>292083</v>
      </c>
      <c r="I802" s="188">
        <f t="shared" si="240"/>
        <v>292083</v>
      </c>
      <c r="J802" s="189">
        <f t="shared" si="241"/>
        <v>403074.54</v>
      </c>
      <c r="K802" s="335">
        <f t="shared" si="242"/>
        <v>0</v>
      </c>
      <c r="L802" s="331"/>
      <c r="M802" s="331"/>
    </row>
    <row r="803" spans="2:13" s="159" customFormat="1" ht="31.5" x14ac:dyDescent="0.25">
      <c r="B803" s="165" t="s">
        <v>573</v>
      </c>
      <c r="C803" s="182"/>
      <c r="D803" s="145" t="str">
        <f>VLOOKUP(B803,'Alcance Cimentaciones'!$B$5:$G$256,3,FALSE)</f>
        <v>SUMINISTRO E INSTALACIÓN DE GRAPA DE ALEACIÓN RICA EN COBRE (LATÓN) MODELO KPD</v>
      </c>
      <c r="E803" s="187"/>
      <c r="F803" s="187" t="str">
        <f>VLOOKUP($B803,'Alcance Cimentaciones'!$B$5:$G$256,4,FALSE)</f>
        <v>Und</v>
      </c>
      <c r="G803" s="194">
        <f>VLOOKUP($B803,'Alcance Cimentaciones'!$B$5:$G$256,5,FALSE)/33</f>
        <v>0.99393939393939412</v>
      </c>
      <c r="H803" s="188">
        <f>VLOOKUP($B803,'Alcance Cimentaciones'!$B$5:$G$256,6,FALSE)</f>
        <v>292083</v>
      </c>
      <c r="I803" s="188">
        <f t="shared" si="240"/>
        <v>290312.80000000005</v>
      </c>
      <c r="J803" s="189">
        <f t="shared" si="241"/>
        <v>400631.66400000005</v>
      </c>
      <c r="K803" s="335">
        <f t="shared" si="242"/>
        <v>0</v>
      </c>
      <c r="L803" s="331"/>
      <c r="M803" s="331"/>
    </row>
    <row r="804" spans="2:13" s="159" customFormat="1" ht="31.5" x14ac:dyDescent="0.25">
      <c r="B804" s="165" t="s">
        <v>557</v>
      </c>
      <c r="C804" s="182"/>
      <c r="D804" s="145" t="str">
        <f>VLOOKUP(B804,'Alcance Cimentaciones'!$B$5:$G$256,3,FALSE)</f>
        <v xml:space="preserve">INSTALACIÓN DE CABLE DE COBRE TRENZADO DESNUDO DE 50 mm2 </v>
      </c>
      <c r="E804" s="187"/>
      <c r="F804" s="187" t="str">
        <f>VLOOKUP($B804,'Alcance Cimentaciones'!$B$5:$G$256,4,FALSE)</f>
        <v>ML</v>
      </c>
      <c r="G804" s="194">
        <f>VLOOKUP($B804,'Alcance Cimentaciones'!$B$5:$G$256,5,FALSE)/41</f>
        <v>113.1390243902439</v>
      </c>
      <c r="H804" s="188">
        <f>VLOOKUP($B804,'Alcance Cimentaciones'!$B$5:$G$256,6,FALSE)</f>
        <v>33000.000989065411</v>
      </c>
      <c r="I804" s="188">
        <f t="shared" si="240"/>
        <v>3733587.9167799447</v>
      </c>
      <c r="J804" s="189">
        <f t="shared" si="241"/>
        <v>5152351.3251563236</v>
      </c>
      <c r="K804" s="335">
        <f t="shared" si="242"/>
        <v>0</v>
      </c>
      <c r="L804" s="331"/>
      <c r="M804" s="331"/>
    </row>
    <row r="805" spans="2:13" s="159" customFormat="1" ht="31.5" x14ac:dyDescent="0.25">
      <c r="B805" s="165"/>
      <c r="C805" s="182" t="s">
        <v>1249</v>
      </c>
      <c r="D805" s="183" t="s">
        <v>1250</v>
      </c>
      <c r="E805" s="184" t="s">
        <v>19</v>
      </c>
      <c r="F805" s="184">
        <v>0</v>
      </c>
      <c r="G805" s="184"/>
      <c r="H805" s="184"/>
      <c r="I805" s="184"/>
      <c r="J805" s="186">
        <f>SUM(J806)</f>
        <v>46410609.014634147</v>
      </c>
      <c r="K805" s="330"/>
      <c r="L805" s="330"/>
      <c r="M805" s="330"/>
    </row>
    <row r="806" spans="2:13" ht="31.5" x14ac:dyDescent="0.25">
      <c r="B806" s="165" t="s">
        <v>280</v>
      </c>
      <c r="C806" s="190"/>
      <c r="D806" s="145" t="str">
        <f>VLOOKUP(B806,'Alcance Cimentaciones'!$B$5:$G$256,3,FALSE)</f>
        <v>GROUT Y  MORTERO AUTOCOMPACTANTE DE ALTA RESISTENCIA C80/95 (EN206-1)</v>
      </c>
      <c r="E806" s="187"/>
      <c r="F806" s="187" t="str">
        <f>VLOOKUP($B806,'Alcance Cimentaciones'!$B$5:$G$256,4,FALSE)</f>
        <v>lt</v>
      </c>
      <c r="G806" s="194">
        <f>VLOOKUP($B806,'Alcance Cimentaciones'!$B$5:$G$256,5,FALSE)/41</f>
        <v>530.73170731707319</v>
      </c>
      <c r="H806" s="188">
        <f>VLOOKUP($B806,'Alcance Cimentaciones'!$B$5:$G$256,6,FALSE)</f>
        <v>63367</v>
      </c>
      <c r="I806" s="188">
        <f>+H806*G806</f>
        <v>33630876.097560979</v>
      </c>
      <c r="J806" s="189">
        <f>+I806*1.38</f>
        <v>46410609.014634147</v>
      </c>
      <c r="K806" s="335">
        <f>SUM(N806:BV806)</f>
        <v>0</v>
      </c>
      <c r="L806" s="331"/>
      <c r="M806" s="331"/>
    </row>
    <row r="807" spans="2:13" s="159" customFormat="1" ht="31.5" x14ac:dyDescent="0.25">
      <c r="B807" s="165"/>
      <c r="C807" s="182" t="s">
        <v>1251</v>
      </c>
      <c r="D807" s="183" t="s">
        <v>1252</v>
      </c>
      <c r="E807" s="184" t="s">
        <v>9</v>
      </c>
      <c r="F807" s="184">
        <v>0</v>
      </c>
      <c r="G807" s="184"/>
      <c r="H807" s="184"/>
      <c r="I807" s="184"/>
      <c r="J807" s="186">
        <f>SUM(J808:J810)</f>
        <v>1587346329.5488234</v>
      </c>
      <c r="K807" s="330"/>
      <c r="L807" s="330"/>
      <c r="M807" s="330"/>
    </row>
    <row r="808" spans="2:13" ht="63" x14ac:dyDescent="0.25">
      <c r="B808" s="165" t="s">
        <v>159</v>
      </c>
      <c r="C808" s="190"/>
      <c r="D808" s="145" t="str">
        <f>VLOOKUP(B808,'Alcance Cimentaciones'!$B$5:$G$256,3,FALSE)</f>
        <v>MATERIAL SELECIONADA PARA  FORMACIÓN Y COMPACTACIÓN DE TERRAPLENES Y RELLENO ESTRUCTURAL  (INCLUYE TRANSPORTE DESDE LAS CANTERAS LICENCIADAS HASTA EL SITIO DE INSTALACIÓN)</v>
      </c>
      <c r="E808" s="187"/>
      <c r="F808" s="187" t="str">
        <f>VLOOKUP($B808,'Alcance Cimentaciones'!$B$5:$G$256,4,FALSE)</f>
        <v>m3</v>
      </c>
      <c r="G808" s="194">
        <f>VLOOKUP($B808,'Alcance Cimentaciones'!$B$5:$G$256,5,FALSE)/34</f>
        <v>5388.7058823529414</v>
      </c>
      <c r="H808" s="188">
        <f>VLOOKUP($B808,'Alcance Cimentaciones'!$B$5:$G$256,6,FALSE)</f>
        <v>174890</v>
      </c>
      <c r="I808" s="188">
        <f>+H808*G808</f>
        <v>942430771.7647059</v>
      </c>
      <c r="J808" s="189">
        <f>+I808*1.38</f>
        <v>1300554465.0352941</v>
      </c>
      <c r="K808" s="335">
        <f t="shared" ref="K808:K810" si="243">SUM(N808:BV808)</f>
        <v>0</v>
      </c>
      <c r="L808" s="331"/>
      <c r="M808" s="331"/>
    </row>
    <row r="809" spans="2:13" ht="47.25" x14ac:dyDescent="0.25">
      <c r="B809" s="165" t="s">
        <v>180</v>
      </c>
      <c r="C809" s="190"/>
      <c r="D809" s="145" t="str">
        <f>VLOOKUP(B809,'Alcance Cimentaciones'!$B$5:$G$256,3,FALSE)</f>
        <v>PREPARACIÓN DE SUBRASANTE COMPACTACIÓN Y VALORACIÓN DE LA CAPA DE SUBRASANTE DE LOS VIALES. INCLUYENDO LAS PRUEBAS SEGÚN LO PRESCRITO.</v>
      </c>
      <c r="E809" s="187"/>
      <c r="F809" s="187" t="str">
        <f>VLOOKUP($B809,'Alcance Cimentaciones'!$B$5:$G$256,4,FALSE)</f>
        <v>m2</v>
      </c>
      <c r="G809" s="194">
        <f>VLOOKUP($B809,'Alcance Cimentaciones'!$B$5:$G$256,5,FALSE)/34</f>
        <v>631.61764705882354</v>
      </c>
      <c r="H809" s="188">
        <f>VLOOKUP($B809,'Alcance Cimentaciones'!$B$5:$G$256,6,FALSE)</f>
        <v>11537</v>
      </c>
      <c r="I809" s="188">
        <f>+H809*G809</f>
        <v>7286972.7941176472</v>
      </c>
      <c r="J809" s="189">
        <f>+I809*1.38</f>
        <v>10056022.455882352</v>
      </c>
      <c r="K809" s="335">
        <f t="shared" si="243"/>
        <v>0</v>
      </c>
      <c r="L809" s="331"/>
      <c r="M809" s="331"/>
    </row>
    <row r="810" spans="2:13" ht="31.5" x14ac:dyDescent="0.25">
      <c r="B810" s="165" t="s">
        <v>192</v>
      </c>
      <c r="C810" s="190"/>
      <c r="D810" s="145" t="str">
        <f>VLOOKUP(B810,'Alcance Cimentaciones'!$B$5:$G$256,3,FALSE)</f>
        <v>SUBBASE GRANULAR  (INCLUYE TRANSPORTE DESDE LAS CANTERAS LICENCIADAS HASTA EL SITIO DE INSTALACIÓN)</v>
      </c>
      <c r="E810" s="187"/>
      <c r="F810" s="187" t="str">
        <f>VLOOKUP($B810,'Alcance Cimentaciones'!$B$5:$G$256,4,FALSE)</f>
        <v>m3</v>
      </c>
      <c r="G810" s="194">
        <f>VLOOKUP($B810,'Alcance Cimentaciones'!$B$5:$G$256,5,FALSE)/34</f>
        <v>880.85294117647061</v>
      </c>
      <c r="H810" s="188">
        <f>VLOOKUP($B810,'Alcance Cimentaciones'!$B$5:$G$256,6,FALSE)</f>
        <v>227658</v>
      </c>
      <c r="I810" s="188">
        <f>+H810*G810</f>
        <v>200533218.88235295</v>
      </c>
      <c r="J810" s="189">
        <f>+I810*1.38</f>
        <v>276735842.05764705</v>
      </c>
      <c r="K810" s="335">
        <f t="shared" si="243"/>
        <v>0</v>
      </c>
      <c r="L810" s="331"/>
      <c r="M810" s="331"/>
    </row>
    <row r="811" spans="2:13" s="159" customFormat="1" ht="31.5" x14ac:dyDescent="0.25">
      <c r="B811" s="165"/>
      <c r="C811" s="178" t="s">
        <v>1253</v>
      </c>
      <c r="D811" s="179" t="s">
        <v>1254</v>
      </c>
      <c r="E811" s="180" t="s">
        <v>9</v>
      </c>
      <c r="F811" s="180">
        <v>0</v>
      </c>
      <c r="G811" s="180"/>
      <c r="H811" s="180"/>
      <c r="I811" s="180"/>
      <c r="J811" s="186">
        <f>SUM(J812:J815)</f>
        <v>179532477.23999998</v>
      </c>
      <c r="K811" s="330"/>
      <c r="L811" s="330"/>
      <c r="M811" s="330"/>
    </row>
    <row r="812" spans="2:13" ht="31.5" x14ac:dyDescent="0.25">
      <c r="B812" s="165" t="s">
        <v>195</v>
      </c>
      <c r="C812" s="198"/>
      <c r="D812" s="145" t="str">
        <f>VLOOKUP(B812,'Alcance Cimentaciones'!$B$5:$G$256,3,FALSE)</f>
        <v>BASE GRANULAR   (INCLUYE TRANSPORTE DESDE LAS CANTERAS LICENCIADAS HASTA EL SITIO DE INSTALACIÓN)</v>
      </c>
      <c r="E812" s="187"/>
      <c r="F812" s="187" t="str">
        <f>VLOOKUP($B812,'Alcance Cimentaciones'!$B$5:$G$256,4,FALSE)</f>
        <v>m3</v>
      </c>
      <c r="G812" s="194">
        <f>VLOOKUP($B812,'Alcance Cimentaciones'!$B$5:$G$256,5,FALSE)/34</f>
        <v>237.64705882352942</v>
      </c>
      <c r="H812" s="188">
        <f>VLOOKUP($B812,'Alcance Cimentaciones'!$B$5:$G$256,6,FALSE)</f>
        <v>265112</v>
      </c>
      <c r="I812" s="188">
        <f>+H812*G812</f>
        <v>63003087.058823533</v>
      </c>
      <c r="J812" s="189">
        <f>+I812*1.38</f>
        <v>86944260.141176462</v>
      </c>
      <c r="K812" s="335">
        <f t="shared" ref="K812:K815" si="244">SUM(N812:BV812)</f>
        <v>0</v>
      </c>
      <c r="L812" s="331"/>
      <c r="M812" s="331"/>
    </row>
    <row r="813" spans="2:13" ht="94.5" x14ac:dyDescent="0.25">
      <c r="B813" s="165" t="s">
        <v>261</v>
      </c>
      <c r="C813" s="198"/>
      <c r="D813" s="145" t="str">
        <f>VLOOKUP(B813,'Alcance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813" s="187"/>
      <c r="F813" s="187" t="str">
        <f>VLOOKUP($B813,'Alcance Cimentaciones'!$B$5:$G$256,4,FALSE)</f>
        <v>m3</v>
      </c>
      <c r="G813" s="194">
        <f>VLOOKUP($B813,'Alcance Cimentaciones'!$B$5:$G$256,5,FALSE)/34</f>
        <v>42.352941176470587</v>
      </c>
      <c r="H813" s="188">
        <f>VLOOKUP($B813,'Alcance Cimentaciones'!$B$5:$G$256,6,FALSE)</f>
        <v>276393</v>
      </c>
      <c r="I813" s="188">
        <f>+H813*G813</f>
        <v>11706056.470588235</v>
      </c>
      <c r="J813" s="189">
        <f>+I813*1.38</f>
        <v>16154357.929411763</v>
      </c>
      <c r="K813" s="335">
        <f t="shared" si="244"/>
        <v>0</v>
      </c>
      <c r="L813" s="331"/>
      <c r="M813" s="331"/>
    </row>
    <row r="814" spans="2:13" ht="94.5" x14ac:dyDescent="0.25">
      <c r="B814" s="165" t="s">
        <v>264</v>
      </c>
      <c r="C814" s="198"/>
      <c r="D814" s="145" t="str">
        <f>VLOOKUP(B814,'Alcance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814" s="187"/>
      <c r="F814" s="187" t="str">
        <f>VLOOKUP($B814,'Alcance Cimentaciones'!$B$5:$G$256,4,FALSE)</f>
        <v>m3</v>
      </c>
      <c r="G814" s="194">
        <f>VLOOKUP($B814,'Alcance Cimentaciones'!$B$5:$G$256,5,FALSE)/34</f>
        <v>25.529411764705884</v>
      </c>
      <c r="H814" s="188">
        <f>VLOOKUP($B814,'Alcance Cimentaciones'!$B$5:$G$256,6,FALSE)</f>
        <v>286818</v>
      </c>
      <c r="I814" s="188">
        <f>+H814*G814</f>
        <v>7322294.823529412</v>
      </c>
      <c r="J814" s="189">
        <f>+I814*1.38</f>
        <v>10104766.856470589</v>
      </c>
      <c r="K814" s="335">
        <f t="shared" si="244"/>
        <v>0</v>
      </c>
      <c r="L814" s="331"/>
      <c r="M814" s="331"/>
    </row>
    <row r="815" spans="2:13" x14ac:dyDescent="0.25">
      <c r="B815" s="165" t="s">
        <v>254</v>
      </c>
      <c r="C815" s="198"/>
      <c r="D815" s="145" t="str">
        <f>VLOOKUP(B815,'Alcance Cimentaciones'!$B$5:$G$256,3,FALSE)</f>
        <v>SUMINISTRO E INSTALACIÓN DE GEOTEXTILES</v>
      </c>
      <c r="E815" s="187"/>
      <c r="F815" s="187" t="str">
        <f>VLOOKUP($B815,'Alcance Cimentaciones'!$B$5:$G$256,4,FALSE)</f>
        <v>m2</v>
      </c>
      <c r="G815" s="194">
        <f>VLOOKUP($B815,'Alcance Cimentaciones'!$B$5:$G$256,5,FALSE)/34</f>
        <v>887.17647058823525</v>
      </c>
      <c r="H815" s="188">
        <f>VLOOKUP($B815,'Alcance Cimentaciones'!$B$5:$G$256,6,FALSE)</f>
        <v>54177</v>
      </c>
      <c r="I815" s="188">
        <f>+H815*G815</f>
        <v>48064559.647058822</v>
      </c>
      <c r="J815" s="189">
        <f>+I815*1.38</f>
        <v>66329092.312941171</v>
      </c>
      <c r="K815" s="335">
        <f t="shared" si="244"/>
        <v>0</v>
      </c>
      <c r="L815" s="331"/>
      <c r="M815" s="331"/>
    </row>
    <row r="816" spans="2:13" s="159" customFormat="1" ht="31.5" x14ac:dyDescent="0.25">
      <c r="B816" s="165"/>
      <c r="C816" s="195" t="s">
        <v>1255</v>
      </c>
      <c r="D816" s="148" t="s">
        <v>1985</v>
      </c>
      <c r="E816" s="196" t="s">
        <v>3</v>
      </c>
      <c r="F816" s="196">
        <v>0</v>
      </c>
      <c r="G816" s="196"/>
      <c r="H816" s="196"/>
      <c r="I816" s="196"/>
      <c r="J816" s="197"/>
      <c r="K816" s="333"/>
      <c r="L816" s="333"/>
      <c r="M816" s="333"/>
    </row>
    <row r="817" spans="2:13" s="159" customFormat="1" x14ac:dyDescent="0.25">
      <c r="B817" s="165"/>
      <c r="C817" s="175" t="s">
        <v>1256</v>
      </c>
      <c r="D817" s="139" t="s">
        <v>1257</v>
      </c>
      <c r="E817" s="176" t="s">
        <v>27</v>
      </c>
      <c r="F817" s="176">
        <v>0</v>
      </c>
      <c r="G817" s="176"/>
      <c r="H817" s="176"/>
      <c r="I817" s="176"/>
      <c r="J817" s="177"/>
      <c r="K817" s="327"/>
      <c r="L817" s="327"/>
      <c r="M817" s="327"/>
    </row>
    <row r="818" spans="2:13" s="159" customFormat="1" ht="31.5" x14ac:dyDescent="0.25">
      <c r="B818" s="165"/>
      <c r="C818" s="182" t="s">
        <v>1258</v>
      </c>
      <c r="D818" s="183" t="s">
        <v>1259</v>
      </c>
      <c r="E818" s="184" t="s">
        <v>22</v>
      </c>
      <c r="F818" s="184">
        <v>0</v>
      </c>
      <c r="G818" s="184"/>
      <c r="H818" s="184"/>
      <c r="I818" s="184"/>
      <c r="J818" s="186">
        <f>SUM(J819:J821)</f>
        <v>83271780.884117648</v>
      </c>
      <c r="K818" s="330"/>
      <c r="L818" s="330"/>
      <c r="M818" s="330"/>
    </row>
    <row r="819" spans="2:13" s="159" customFormat="1" x14ac:dyDescent="0.25">
      <c r="B819" s="165" t="s">
        <v>54</v>
      </c>
      <c r="C819" s="182"/>
      <c r="D819" s="145" t="str">
        <f>VLOOKUP(B819,'Alcance Cimentaciones'!$B$5:$G$256,3,FALSE)</f>
        <v>DESBROCE Y LIMPIEZA</v>
      </c>
      <c r="E819" s="187"/>
      <c r="F819" s="187" t="str">
        <f>VLOOKUP($B819,'Alcance Cimentaciones'!$B$5:$G$256,4,FALSE)</f>
        <v>m2</v>
      </c>
      <c r="G819" s="194">
        <f>VLOOKUP($B819,'Alcance Cimentaciones'!$B$5:$G$256,5,FALSE)/34</f>
        <v>4799.0294117647063</v>
      </c>
      <c r="H819" s="188">
        <f>VLOOKUP($B819,'Alcance Cimentaciones'!$B$5:$G$256,6,FALSE)</f>
        <v>4140</v>
      </c>
      <c r="I819" s="188">
        <f>+H819*G819</f>
        <v>19867981.764705885</v>
      </c>
      <c r="J819" s="189">
        <f>+I819*1.38</f>
        <v>27417814.83529412</v>
      </c>
      <c r="K819" s="335">
        <f t="shared" ref="K819:K821" si="245">SUM(N819:BV819)</f>
        <v>0</v>
      </c>
      <c r="L819" s="331"/>
      <c r="M819" s="331"/>
    </row>
    <row r="820" spans="2:13" ht="126" x14ac:dyDescent="0.25">
      <c r="B820" s="165" t="s">
        <v>407</v>
      </c>
      <c r="C820" s="204"/>
      <c r="D820" s="145" t="str">
        <f>VLOOKUP(B820,'Alcance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820" s="187"/>
      <c r="F820" s="187" t="str">
        <f>VLOOKUP($B820,'Alcance Cimentaciones'!$B$5:$G$256,4,FALSE)</f>
        <v>Mes</v>
      </c>
      <c r="G820" s="215">
        <v>0.2</v>
      </c>
      <c r="H820" s="188">
        <f>VLOOKUP($B820,'Alcance Cimentaciones'!$B$5:$G$256,6,FALSE)</f>
        <v>31500000</v>
      </c>
      <c r="I820" s="188">
        <f t="shared" ref="I820" si="246">+H820*G820</f>
        <v>6300000</v>
      </c>
      <c r="J820" s="189">
        <f t="shared" ref="J820" si="247">+I820*1.38</f>
        <v>8694000</v>
      </c>
      <c r="K820" s="335">
        <f t="shared" si="245"/>
        <v>0</v>
      </c>
      <c r="L820" s="331"/>
      <c r="M820" s="331"/>
    </row>
    <row r="821" spans="2:13" s="159" customFormat="1" ht="31.5" x14ac:dyDescent="0.25">
      <c r="B821" s="165" t="s">
        <v>65</v>
      </c>
      <c r="C821" s="182"/>
      <c r="D821" s="145" t="str">
        <f>VLOOKUP(B821,'Alcance Cimentaciones'!$B$5:$G$256,3,FALSE)</f>
        <v>DESMONTE, DESCAPOTE Y LIMPIEZA INCLUYE  TALA DE ARBOLES CON DAP ≤0.15M, TRANSPORTE Y DISPOSICIÓN FINAL</v>
      </c>
      <c r="E821" s="187"/>
      <c r="F821" s="187" t="str">
        <f>VLOOKUP($B821,'Alcance Cimentaciones'!$B$5:$G$256,4,FALSE)</f>
        <v>m2</v>
      </c>
      <c r="G821" s="194">
        <f>VLOOKUP($B821,'Alcance Cimentaciones'!$B$5:$G$256,5,FALSE)/34</f>
        <v>4799.0294117647063</v>
      </c>
      <c r="H821" s="188">
        <f>VLOOKUP($B821,'Alcance Cimentaciones'!$B$5:$G$256,6,FALSE)</f>
        <v>7121</v>
      </c>
      <c r="I821" s="188">
        <f>+H821*G821</f>
        <v>34173888.441176474</v>
      </c>
      <c r="J821" s="189">
        <f>+I821*1.38</f>
        <v>47159966.048823528</v>
      </c>
      <c r="K821" s="335">
        <f t="shared" si="245"/>
        <v>0</v>
      </c>
      <c r="L821" s="331"/>
      <c r="M821" s="331"/>
    </row>
    <row r="822" spans="2:13" s="159" customFormat="1" x14ac:dyDescent="0.25">
      <c r="B822" s="165"/>
      <c r="C822" s="182" t="s">
        <v>1260</v>
      </c>
      <c r="D822" s="183" t="s">
        <v>1261</v>
      </c>
      <c r="E822" s="184" t="s">
        <v>9</v>
      </c>
      <c r="F822" s="184">
        <v>0</v>
      </c>
      <c r="G822" s="184"/>
      <c r="H822" s="184"/>
      <c r="I822" s="184"/>
      <c r="J822" s="186">
        <f>SUM(J823:J824)</f>
        <v>312374505.66882348</v>
      </c>
      <c r="K822" s="330"/>
      <c r="L822" s="330"/>
      <c r="M822" s="330"/>
    </row>
    <row r="823" spans="2:13" x14ac:dyDescent="0.25">
      <c r="B823" s="165" t="s">
        <v>113</v>
      </c>
      <c r="C823" s="190"/>
      <c r="D823" s="145" t="str">
        <f>VLOOKUP(B823,'Alcance Cimentaciones'!$B$5:$G$256,3,FALSE)</f>
        <v>EXCAVACIÓN MECÁNICA EN MATERIAL COMÚN</v>
      </c>
      <c r="E823" s="187"/>
      <c r="F823" s="187" t="str">
        <f>VLOOKUP($B823,'Alcance Cimentaciones'!$B$5:$G$256,4,FALSE)</f>
        <v>m3</v>
      </c>
      <c r="G823" s="194">
        <f>VLOOKUP($B823,'Alcance Cimentaciones'!$B$5:$G$256,5,FALSE)/34</f>
        <v>4799.0294117647063</v>
      </c>
      <c r="H823" s="188">
        <f>VLOOKUP($B823,'Alcance Cimentaciones'!$B$5:$G$256,6,FALSE)</f>
        <v>35495</v>
      </c>
      <c r="I823" s="188">
        <f>+H823*G823</f>
        <v>170341548.97058824</v>
      </c>
      <c r="J823" s="189">
        <f>+I823*1.38</f>
        <v>235071337.57941175</v>
      </c>
      <c r="K823" s="335">
        <f t="shared" ref="K823:K824" si="248">SUM(N823:BV823)</f>
        <v>0</v>
      </c>
      <c r="L823" s="331"/>
      <c r="M823" s="331"/>
    </row>
    <row r="824" spans="2:13" x14ac:dyDescent="0.25">
      <c r="B824" s="165" t="s">
        <v>122</v>
      </c>
      <c r="C824" s="190"/>
      <c r="D824" s="145" t="str">
        <f>VLOOKUP(B824,'Alcance Cimentaciones'!$B$5:$G$256,3,FALSE)</f>
        <v>EXCAVACIÓN EN ROCA</v>
      </c>
      <c r="E824" s="187"/>
      <c r="F824" s="187" t="str">
        <f>VLOOKUP($B824,'Alcance Cimentaciones'!$B$5:$G$256,4,FALSE)</f>
        <v>m3</v>
      </c>
      <c r="G824" s="194">
        <f>VLOOKUP($B824,'Alcance Cimentaciones'!$B$5:$G$256,5,FALSE)/34</f>
        <v>414.35294117647061</v>
      </c>
      <c r="H824" s="188">
        <f>VLOOKUP($B824,'Alcance Cimentaciones'!$B$5:$G$256,6,FALSE)</f>
        <v>135191</v>
      </c>
      <c r="I824" s="188">
        <f>+H824*G824</f>
        <v>56016788.470588237</v>
      </c>
      <c r="J824" s="189">
        <f>+I824*1.38</f>
        <v>77303168.089411765</v>
      </c>
      <c r="K824" s="335">
        <f t="shared" si="248"/>
        <v>0</v>
      </c>
      <c r="L824" s="331"/>
      <c r="M824" s="331"/>
    </row>
    <row r="825" spans="2:13" s="159" customFormat="1" x14ac:dyDescent="0.25">
      <c r="B825" s="165"/>
      <c r="C825" s="178" t="s">
        <v>1262</v>
      </c>
      <c r="D825" s="179" t="s">
        <v>1263</v>
      </c>
      <c r="E825" s="180" t="s">
        <v>6</v>
      </c>
      <c r="F825" s="180">
        <v>0</v>
      </c>
      <c r="G825" s="180"/>
      <c r="H825" s="180"/>
      <c r="I825" s="180"/>
      <c r="J825" s="186">
        <f>SUM(J826:J828)</f>
        <v>9527825.6870364472</v>
      </c>
      <c r="K825" s="330"/>
      <c r="L825" s="330"/>
      <c r="M825" s="330"/>
    </row>
    <row r="826" spans="2:13" s="159" customFormat="1" ht="31.5" x14ac:dyDescent="0.25">
      <c r="B826" s="165" t="s">
        <v>539</v>
      </c>
      <c r="C826" s="178"/>
      <c r="D826" s="145" t="str">
        <f>VLOOKUP(B826,'Alcance Cimentaciones'!$B$5:$G$256,3,FALSE)</f>
        <v>INSTALACION DE TUBERIA PVC TIPO TDP Y/O CORRUGADA TIPO PEAD-HDPE  - 50mm</v>
      </c>
      <c r="E826" s="187"/>
      <c r="F826" s="187" t="str">
        <f>VLOOKUP($B826,'Alcance Cimentaciones'!$B$5:$G$256,4,FALSE)</f>
        <v>ML</v>
      </c>
      <c r="G826" s="194">
        <f>VLOOKUP($B826,'Alcance Cimentaciones'!$B$5:$G$256,5,FALSE)/34</f>
        <v>7.2352941176470589</v>
      </c>
      <c r="H826" s="188">
        <f>VLOOKUP($B826,'Alcance Cimentaciones'!$B$5:$G$256,6,FALSE)</f>
        <v>27751.000385791169</v>
      </c>
      <c r="I826" s="188">
        <f>+H826*G826</f>
        <v>200786.64985013611</v>
      </c>
      <c r="J826" s="189">
        <f>+I826*1.38</f>
        <v>277085.57679318782</v>
      </c>
      <c r="K826" s="335">
        <f t="shared" ref="K826:K828" si="249">SUM(N826:BV826)</f>
        <v>0</v>
      </c>
      <c r="L826" s="331"/>
      <c r="M826" s="331"/>
    </row>
    <row r="827" spans="2:13" s="159" customFormat="1" ht="31.5" x14ac:dyDescent="0.25">
      <c r="B827" s="165" t="s">
        <v>542</v>
      </c>
      <c r="C827" s="178"/>
      <c r="D827" s="145" t="str">
        <f>VLOOKUP(B827,'Alcance Cimentaciones'!$B$5:$G$256,3,FALSE)</f>
        <v>INSTALACION DE TUBERIA PVC TIPO TDP Y/O CORRUGADA TIPO PEAD-HDPE - 90mm</v>
      </c>
      <c r="E827" s="187"/>
      <c r="F827" s="187" t="str">
        <f>VLOOKUP($B827,'Alcance Cimentaciones'!$B$5:$G$256,4,FALSE)</f>
        <v>ML</v>
      </c>
      <c r="G827" s="194">
        <f>VLOOKUP($B827,'Alcance Cimentaciones'!$B$5:$G$256,5,FALSE)/34</f>
        <v>34.694117647058818</v>
      </c>
      <c r="H827" s="188">
        <f>VLOOKUP($B827,'Alcance Cimentaciones'!$B$5:$G$256,6,FALSE)</f>
        <v>31239.000009014315</v>
      </c>
      <c r="I827" s="188">
        <f>+H827*G827</f>
        <v>1083809.5414892142</v>
      </c>
      <c r="J827" s="189">
        <f>+I827*1.38</f>
        <v>1495657.1672551155</v>
      </c>
      <c r="K827" s="335">
        <f t="shared" si="249"/>
        <v>0</v>
      </c>
      <c r="L827" s="331"/>
      <c r="M827" s="331"/>
    </row>
    <row r="828" spans="2:13" s="159" customFormat="1" ht="31.5" x14ac:dyDescent="0.25">
      <c r="B828" s="165" t="s">
        <v>544</v>
      </c>
      <c r="C828" s="178"/>
      <c r="D828" s="145" t="str">
        <f>VLOOKUP(B828,'Alcance Cimentaciones'!$B$5:$G$256,3,FALSE)</f>
        <v>INSTALACION DE TUBERIA PVC TIPO TDP  Y/O CORRUGADA TIPO PEAD-HDPE - 200mm</v>
      </c>
      <c r="E828" s="187"/>
      <c r="F828" s="187" t="str">
        <f>VLOOKUP($B828,'Alcance Cimentaciones'!$B$5:$G$256,4,FALSE)</f>
        <v>ML</v>
      </c>
      <c r="G828" s="194">
        <f>VLOOKUP($B828,'Alcance Cimentaciones'!$B$5:$G$256,5,FALSE)/34</f>
        <v>70.332352941176467</v>
      </c>
      <c r="H828" s="188">
        <f>VLOOKUP($B828,'Alcance Cimentaciones'!$B$5:$G$256,6,FALSE)</f>
        <v>79900.999838665448</v>
      </c>
      <c r="I828" s="188">
        <f>+H828*G828</f>
        <v>5619625.3210059023</v>
      </c>
      <c r="J828" s="189">
        <f>+I828*1.38</f>
        <v>7755082.9429881442</v>
      </c>
      <c r="K828" s="335">
        <f t="shared" si="249"/>
        <v>0</v>
      </c>
      <c r="L828" s="331"/>
      <c r="M828" s="331"/>
    </row>
    <row r="829" spans="2:13" s="159" customFormat="1" x14ac:dyDescent="0.25">
      <c r="B829" s="165"/>
      <c r="C829" s="182" t="s">
        <v>1264</v>
      </c>
      <c r="D829" s="183" t="s">
        <v>1265</v>
      </c>
      <c r="E829" s="184" t="s">
        <v>19</v>
      </c>
      <c r="F829" s="184">
        <v>0</v>
      </c>
      <c r="G829" s="184"/>
      <c r="H829" s="184"/>
      <c r="I829" s="184"/>
      <c r="J829" s="186">
        <f>SUM(J830)</f>
        <v>320494616.71764702</v>
      </c>
      <c r="K829" s="330"/>
      <c r="L829" s="330"/>
      <c r="M829" s="330"/>
    </row>
    <row r="830" spans="2:13" s="159" customFormat="1" x14ac:dyDescent="0.25">
      <c r="B830" s="165" t="s">
        <v>156</v>
      </c>
      <c r="C830" s="182"/>
      <c r="D830" s="145" t="str">
        <f>VLOOKUP(B830,'Alcance Cimentaciones'!$B$5:$G$256,3,FALSE)</f>
        <v>RELLENO CON MATERIAL DE EXCAVACIÓN SELECCIONADO</v>
      </c>
      <c r="E830" s="187"/>
      <c r="F830" s="187" t="str">
        <f>VLOOKUP($B830,'Alcance Cimentaciones'!$B$5:$G$256,4,FALSE)</f>
        <v>m3</v>
      </c>
      <c r="G830" s="194">
        <f>VLOOKUP($B830,'Alcance Cimentaciones'!$B$5:$G$256,5,FALSE)/34</f>
        <v>4530.6764705882351</v>
      </c>
      <c r="H830" s="188">
        <f>VLOOKUP($B830,'Alcance Cimentaciones'!$B$5:$G$256,6,FALSE)</f>
        <v>51260</v>
      </c>
      <c r="I830" s="188">
        <f>+H830*G830</f>
        <v>232242475.88235292</v>
      </c>
      <c r="J830" s="189">
        <f>+I830*1.38</f>
        <v>320494616.71764702</v>
      </c>
      <c r="K830" s="335">
        <f>SUM(N830:BV830)</f>
        <v>0</v>
      </c>
      <c r="L830" s="331"/>
      <c r="M830" s="331"/>
    </row>
    <row r="831" spans="2:13" s="159" customFormat="1" x14ac:dyDescent="0.25">
      <c r="B831" s="165"/>
      <c r="C831" s="182" t="s">
        <v>1266</v>
      </c>
      <c r="D831" s="183" t="s">
        <v>1267</v>
      </c>
      <c r="E831" s="184" t="s">
        <v>8</v>
      </c>
      <c r="F831" s="184">
        <v>0</v>
      </c>
      <c r="G831" s="184"/>
      <c r="H831" s="184"/>
      <c r="I831" s="184"/>
      <c r="J831" s="186">
        <f>SUM(J832)</f>
        <v>94303618.549411759</v>
      </c>
      <c r="K831" s="330"/>
      <c r="L831" s="330"/>
      <c r="M831" s="330"/>
    </row>
    <row r="832" spans="2:13" s="159" customFormat="1" x14ac:dyDescent="0.25">
      <c r="B832" s="165" t="s">
        <v>278</v>
      </c>
      <c r="C832" s="182"/>
      <c r="D832" s="145" t="str">
        <f>VLOOKUP(B832,'Alcance Cimentaciones'!$B$5:$G$256,3,FALSE)</f>
        <v>CONCRETO CLASE F (140 kg/cm2 Ó 2000 psi)</v>
      </c>
      <c r="E832" s="187"/>
      <c r="F832" s="187" t="str">
        <f>VLOOKUP($B832,'Alcance Cimentaciones'!$B$5:$G$256,4,FALSE)</f>
        <v>m3</v>
      </c>
      <c r="G832" s="194">
        <f>VLOOKUP($B832,'Alcance Cimentaciones'!$B$5:$G$256,5,FALSE)/34</f>
        <v>43.941176470588232</v>
      </c>
      <c r="H832" s="188">
        <f>VLOOKUP($B832,'Alcance Cimentaciones'!$B$5:$G$256,6,FALSE)</f>
        <v>1555169</v>
      </c>
      <c r="I832" s="188">
        <f>+H832*G832</f>
        <v>68335955.470588237</v>
      </c>
      <c r="J832" s="189">
        <f>+I832*1.38</f>
        <v>94303618.549411759</v>
      </c>
      <c r="K832" s="335">
        <f>SUM(N832:BV832)</f>
        <v>0</v>
      </c>
      <c r="L832" s="331"/>
      <c r="M832" s="331"/>
    </row>
    <row r="833" spans="2:13" s="159" customFormat="1" x14ac:dyDescent="0.25">
      <c r="B833" s="165"/>
      <c r="C833" s="182" t="s">
        <v>1268</v>
      </c>
      <c r="D833" s="183" t="s">
        <v>1269</v>
      </c>
      <c r="E833" s="184" t="s">
        <v>26</v>
      </c>
      <c r="F833" s="184">
        <v>0</v>
      </c>
      <c r="G833" s="184"/>
      <c r="H833" s="184"/>
      <c r="I833" s="184"/>
      <c r="J833" s="186">
        <f>SUM(J834:J835)</f>
        <v>179436034.15411764</v>
      </c>
      <c r="K833" s="330"/>
      <c r="L833" s="330"/>
      <c r="M833" s="330"/>
    </row>
    <row r="834" spans="2:13" x14ac:dyDescent="0.25">
      <c r="B834" s="165" t="s">
        <v>299</v>
      </c>
      <c r="C834" s="190"/>
      <c r="D834" s="145" t="str">
        <f>VLOOKUP(B834,'Alcance Cimentaciones'!$B$5:$G$256,3,FALSE)</f>
        <v>S0FT-SPOT  (EPS) Tipo II (ASM C578)</v>
      </c>
      <c r="E834" s="187"/>
      <c r="F834" s="187" t="str">
        <f>VLOOKUP($B834,'Alcance Cimentaciones'!$B$5:$G$256,4,FALSE)</f>
        <v>m2</v>
      </c>
      <c r="G834" s="194">
        <f>VLOOKUP($B834,'Alcance Cimentaciones'!$B$5:$G$256,5,FALSE)/34</f>
        <v>62.117647058823529</v>
      </c>
      <c r="H834" s="188">
        <f>VLOOKUP($B834,'Alcance Cimentaciones'!$B$5:$G$256,6,FALSE)</f>
        <v>484846</v>
      </c>
      <c r="I834" s="188">
        <f>+H834*G834</f>
        <v>30117492.705882352</v>
      </c>
      <c r="J834" s="189">
        <f>+I834*1.38</f>
        <v>41562139.934117645</v>
      </c>
      <c r="K834" s="335">
        <f t="shared" ref="K834:K835" si="250">SUM(N834:BV834)</f>
        <v>0</v>
      </c>
      <c r="L834" s="331"/>
      <c r="M834" s="331"/>
    </row>
    <row r="835" spans="2:13" ht="126" x14ac:dyDescent="0.25">
      <c r="B835" s="165" t="s">
        <v>314</v>
      </c>
      <c r="C835" s="190"/>
      <c r="D835" s="145" t="str">
        <f>VLOOKUP(B835,'Alcance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835" s="187"/>
      <c r="F835" s="187" t="str">
        <f>VLOOKUP($B835,'Alcance Cimentaciones'!$B$5:$G$256,4,FALSE)</f>
        <v>Und</v>
      </c>
      <c r="G835" s="194">
        <f>VLOOKUP($B835,'Alcance Cimentaciones'!$B$5:$G$256,5,FALSE)/34</f>
        <v>1</v>
      </c>
      <c r="H835" s="188">
        <f>VLOOKUP($B835,'Alcance Cimentaciones'!$B$5:$G$256,6,FALSE)</f>
        <v>99908619</v>
      </c>
      <c r="I835" s="188">
        <f>+H835*G835</f>
        <v>99908619</v>
      </c>
      <c r="J835" s="189">
        <f>+I835*1.38</f>
        <v>137873894.22</v>
      </c>
      <c r="K835" s="335">
        <f t="shared" si="250"/>
        <v>0</v>
      </c>
      <c r="L835" s="331"/>
      <c r="M835" s="331"/>
    </row>
    <row r="836" spans="2:13" s="159" customFormat="1" x14ac:dyDescent="0.25">
      <c r="B836" s="165"/>
      <c r="C836" s="182" t="s">
        <v>1270</v>
      </c>
      <c r="D836" s="183" t="s">
        <v>1271</v>
      </c>
      <c r="E836" s="184" t="s">
        <v>730</v>
      </c>
      <c r="F836" s="184">
        <v>0</v>
      </c>
      <c r="G836" s="184"/>
      <c r="H836" s="184"/>
      <c r="I836" s="184"/>
      <c r="J836" s="186">
        <f>SUM(J837)</f>
        <v>1212623361.2117648</v>
      </c>
      <c r="K836" s="330"/>
      <c r="L836" s="330"/>
      <c r="M836" s="330"/>
    </row>
    <row r="837" spans="2:13" s="159" customFormat="1" x14ac:dyDescent="0.25">
      <c r="B837" s="165" t="s">
        <v>306</v>
      </c>
      <c r="C837" s="182"/>
      <c r="D837" s="145" t="str">
        <f>VLOOKUP(B837,'Alcance Cimentaciones'!$B$5:$G$256,3,FALSE)</f>
        <v>ACERO FY:  60000 psi (4.200 kg/cm2)</v>
      </c>
      <c r="E837" s="187"/>
      <c r="F837" s="187" t="str">
        <f>VLOOKUP($B837,'Alcance Cimentaciones'!$B$5:$G$256,4,FALSE)</f>
        <v>kg</v>
      </c>
      <c r="G837" s="194">
        <f>VLOOKUP($B837,'Alcance Cimentaciones'!$B$5:$G$256,5,FALSE)/34</f>
        <v>68756.852941176476</v>
      </c>
      <c r="H837" s="188">
        <f>VLOOKUP($B837,'Alcance Cimentaciones'!$B$5:$G$256,6,FALSE)</f>
        <v>12780</v>
      </c>
      <c r="I837" s="188">
        <f>+H837*G837</f>
        <v>878712580.58823538</v>
      </c>
      <c r="J837" s="189">
        <f>+I837*1.38</f>
        <v>1212623361.2117648</v>
      </c>
      <c r="K837" s="335">
        <f>SUM(N837:BV837)</f>
        <v>0</v>
      </c>
      <c r="L837" s="331"/>
      <c r="M837" s="331"/>
    </row>
    <row r="838" spans="2:13" s="159" customFormat="1" x14ac:dyDescent="0.25">
      <c r="B838" s="165"/>
      <c r="C838" s="182" t="s">
        <v>1272</v>
      </c>
      <c r="D838" s="183" t="s">
        <v>1273</v>
      </c>
      <c r="E838" s="184" t="s">
        <v>6</v>
      </c>
      <c r="F838" s="184">
        <v>0</v>
      </c>
      <c r="G838" s="184"/>
      <c r="H838" s="184"/>
      <c r="I838" s="184"/>
      <c r="J838" s="185"/>
      <c r="K838" s="329"/>
      <c r="L838" s="329"/>
      <c r="M838" s="329"/>
    </row>
    <row r="839" spans="2:13" s="159" customFormat="1" ht="31.5" x14ac:dyDescent="0.25">
      <c r="B839" s="165"/>
      <c r="C839" s="195" t="s">
        <v>1274</v>
      </c>
      <c r="D839" s="148" t="s">
        <v>1275</v>
      </c>
      <c r="E839" s="196" t="s">
        <v>3</v>
      </c>
      <c r="F839" s="196">
        <v>0</v>
      </c>
      <c r="G839" s="196"/>
      <c r="H839" s="196"/>
      <c r="I839" s="196"/>
      <c r="J839" s="197"/>
      <c r="K839" s="333"/>
      <c r="L839" s="333"/>
      <c r="M839" s="333"/>
    </row>
    <row r="840" spans="2:13" s="159" customFormat="1" x14ac:dyDescent="0.25">
      <c r="B840" s="165"/>
      <c r="C840" s="182" t="s">
        <v>1276</v>
      </c>
      <c r="D840" s="183" t="s">
        <v>1277</v>
      </c>
      <c r="E840" s="184" t="s">
        <v>8</v>
      </c>
      <c r="F840" s="184">
        <v>0</v>
      </c>
      <c r="G840" s="184"/>
      <c r="H840" s="184"/>
      <c r="I840" s="184"/>
      <c r="J840" s="186">
        <f>SUM(J841:J842)</f>
        <v>1230815225.9452939</v>
      </c>
      <c r="K840" s="330"/>
      <c r="L840" s="330"/>
      <c r="M840" s="330"/>
    </row>
    <row r="841" spans="2:13" x14ac:dyDescent="0.25">
      <c r="B841" s="165" t="s">
        <v>267</v>
      </c>
      <c r="C841" s="190"/>
      <c r="D841" s="145" t="str">
        <f>VLOOKUP(B841,'Alcance Cimentaciones'!$B$5:$G$256,3,FALSE)</f>
        <v>CONCRETO ESTRUCTURAL  35 MPa(350 kg/cm2 Ó 5000 psi)</v>
      </c>
      <c r="E841" s="187"/>
      <c r="F841" s="187" t="str">
        <f>VLOOKUP($B841,'Alcance Cimentaciones'!$B$5:$G$256,4,FALSE)</f>
        <v>m3</v>
      </c>
      <c r="G841" s="194">
        <f>VLOOKUP($B841,'Alcance Cimentaciones'!$B$5:$G$256,5,FALSE)/34</f>
        <v>429.02941176470586</v>
      </c>
      <c r="H841" s="188">
        <f>VLOOKUP($B841,'Alcance Cimentaciones'!$B$5:$G$256,6,FALSE)</f>
        <v>1926653</v>
      </c>
      <c r="I841" s="188">
        <f>+H841*G841</f>
        <v>826590803.26470578</v>
      </c>
      <c r="J841" s="189">
        <f>+I841*1.38</f>
        <v>1140695308.5052938</v>
      </c>
      <c r="K841" s="335">
        <f t="shared" ref="K841:K842" si="251">SUM(N841:BV841)</f>
        <v>0</v>
      </c>
      <c r="L841" s="331"/>
      <c r="M841" s="331"/>
    </row>
    <row r="842" spans="2:13" x14ac:dyDescent="0.25">
      <c r="B842" s="165" t="s">
        <v>270</v>
      </c>
      <c r="C842" s="190"/>
      <c r="D842" s="145" t="str">
        <f>VLOOKUP(B842,'Alcance Cimentaciones'!$B$5:$G$256,3,FALSE)</f>
        <v>CONCRETO ESTRUCTURAL  45 MPa(457 kg/cm2 Ó 6500psi)</v>
      </c>
      <c r="E842" s="187"/>
      <c r="F842" s="187" t="str">
        <f>VLOOKUP($B842,'Alcance Cimentaciones'!$B$5:$G$256,4,FALSE)</f>
        <v>m3</v>
      </c>
      <c r="G842" s="194">
        <f>VLOOKUP($B842,'Alcance Cimentaciones'!$B$5:$G$256,5,FALSE)/34</f>
        <v>32</v>
      </c>
      <c r="H842" s="188">
        <f>VLOOKUP($B842,'Alcance Cimentaciones'!$B$5:$G$256,6,FALSE)</f>
        <v>2040759</v>
      </c>
      <c r="I842" s="188">
        <f>+H842*G842</f>
        <v>65304288</v>
      </c>
      <c r="J842" s="189">
        <f>+I842*1.38</f>
        <v>90119917.439999998</v>
      </c>
      <c r="K842" s="335">
        <f t="shared" si="251"/>
        <v>0</v>
      </c>
      <c r="L842" s="331"/>
      <c r="M842" s="331"/>
    </row>
    <row r="843" spans="2:13" s="159" customFormat="1" x14ac:dyDescent="0.25">
      <c r="B843" s="165"/>
      <c r="C843" s="182" t="s">
        <v>1278</v>
      </c>
      <c r="D843" s="183" t="s">
        <v>1279</v>
      </c>
      <c r="E843" s="184" t="s">
        <v>26</v>
      </c>
      <c r="F843" s="184">
        <v>0</v>
      </c>
      <c r="G843" s="184"/>
      <c r="H843" s="184"/>
      <c r="I843" s="184"/>
      <c r="J843" s="185"/>
      <c r="K843" s="329"/>
      <c r="L843" s="329"/>
      <c r="M843" s="329"/>
    </row>
    <row r="844" spans="2:13" s="159" customFormat="1" ht="31.5" x14ac:dyDescent="0.25">
      <c r="B844" s="165"/>
      <c r="C844" s="182" t="s">
        <v>1280</v>
      </c>
      <c r="D844" s="183" t="s">
        <v>2064</v>
      </c>
      <c r="E844" s="184" t="s">
        <v>19</v>
      </c>
      <c r="F844" s="184">
        <v>0</v>
      </c>
      <c r="G844" s="184"/>
      <c r="H844" s="184"/>
      <c r="I844" s="184"/>
      <c r="J844" s="186">
        <f>SUM(J845:J853)</f>
        <v>52736347.43270281</v>
      </c>
      <c r="K844" s="330"/>
      <c r="L844" s="330"/>
      <c r="M844" s="330"/>
    </row>
    <row r="845" spans="2:13" s="159" customFormat="1" ht="31.5" x14ac:dyDescent="0.25">
      <c r="B845" s="165" t="s">
        <v>532</v>
      </c>
      <c r="C845" s="182"/>
      <c r="D845" s="145" t="str">
        <f>VLOOKUP(B845,'Alcance Cimentaciones'!$B$5:$G$256,3,FALSE)</f>
        <v>ARQUETA EN HORMIGON PARA MEDIA TENSION - EMPALMES (500 MT)</v>
      </c>
      <c r="E845" s="187"/>
      <c r="F845" s="187" t="str">
        <f>VLOOKUP($B845,'Alcance Cimentaciones'!$B$5:$G$256,4,FALSE)</f>
        <v>Und</v>
      </c>
      <c r="G845" s="187">
        <f>VLOOKUP($B845,'Alcance Cimentaciones'!$B$5:$G$256,5,FALSE)/41</f>
        <v>1</v>
      </c>
      <c r="H845" s="188">
        <f>VLOOKUP($B845,'Alcance Cimentaciones'!$B$5:$G$256,6,FALSE)</f>
        <v>12275310.999985719</v>
      </c>
      <c r="I845" s="188">
        <f t="shared" ref="I845:I853" si="252">+H845*G845</f>
        <v>12275310.999985719</v>
      </c>
      <c r="J845" s="189">
        <f t="shared" ref="J845:J853" si="253">+I845*1.38</f>
        <v>16939929.179980289</v>
      </c>
      <c r="K845" s="335">
        <f t="shared" ref="K845:K853" si="254">SUM(N845:BV845)</f>
        <v>0</v>
      </c>
      <c r="L845" s="331"/>
      <c r="M845" s="331"/>
    </row>
    <row r="846" spans="2:13" s="159" customFormat="1" x14ac:dyDescent="0.25">
      <c r="B846" s="165" t="s">
        <v>535</v>
      </c>
      <c r="C846" s="182"/>
      <c r="D846" s="145" t="str">
        <f>VLOOKUP(B846,'Alcance Cimentaciones'!$B$5:$G$256,3,FALSE)</f>
        <v>ARQUETA EN POLIPROPILENO</v>
      </c>
      <c r="E846" s="187"/>
      <c r="F846" s="187" t="str">
        <f>VLOOKUP($B846,'Alcance Cimentaciones'!$B$5:$G$256,4,FALSE)</f>
        <v>Und</v>
      </c>
      <c r="G846" s="187">
        <f>VLOOKUP($B846,'Alcance Cimentaciones'!$B$5:$G$256,5,FALSE)/41</f>
        <v>1</v>
      </c>
      <c r="H846" s="188">
        <f>VLOOKUP($B846,'Alcance Cimentaciones'!$B$5:$G$256,6,FALSE)</f>
        <v>6068599.9996856553</v>
      </c>
      <c r="I846" s="188">
        <f t="shared" si="252"/>
        <v>6068599.9996856553</v>
      </c>
      <c r="J846" s="189">
        <f t="shared" si="253"/>
        <v>8374667.9995662039</v>
      </c>
      <c r="K846" s="335">
        <f t="shared" si="254"/>
        <v>0</v>
      </c>
      <c r="L846" s="331"/>
      <c r="M846" s="331"/>
    </row>
    <row r="847" spans="2:13" s="159" customFormat="1" x14ac:dyDescent="0.25">
      <c r="B847" s="165" t="s">
        <v>562</v>
      </c>
      <c r="C847" s="182"/>
      <c r="D847" s="145" t="str">
        <f>VLOOKUP(B847,'Alcance Cimentaciones'!$B$5:$G$256,3,FALSE)</f>
        <v>SUMINISTRO E INSTALACIÓN DE PLATINA</v>
      </c>
      <c r="E847" s="187"/>
      <c r="F847" s="187" t="str">
        <f>VLOOKUP($B847,'Alcance Cimentaciones'!$B$5:$G$256,4,FALSE)</f>
        <v>Und</v>
      </c>
      <c r="G847" s="187">
        <f>VLOOKUP($B847,'Alcance Cimentaciones'!$B$5:$G$256,5,FALSE)/41</f>
        <v>1</v>
      </c>
      <c r="H847" s="188">
        <f>VLOOKUP($B847,'Alcance Cimentaciones'!$B$5:$G$256,6,FALSE)</f>
        <v>361570</v>
      </c>
      <c r="I847" s="188">
        <f t="shared" si="252"/>
        <v>361570</v>
      </c>
      <c r="J847" s="189">
        <f t="shared" si="253"/>
        <v>498966.6</v>
      </c>
      <c r="K847" s="335">
        <f t="shared" si="254"/>
        <v>0</v>
      </c>
      <c r="L847" s="331"/>
      <c r="M847" s="331"/>
    </row>
    <row r="848" spans="2:13" s="159" customFormat="1" x14ac:dyDescent="0.25">
      <c r="B848" s="165" t="s">
        <v>565</v>
      </c>
      <c r="C848" s="182"/>
      <c r="D848" s="145" t="str">
        <f>VLOOKUP(B848,'Alcance Cimentaciones'!$B$5:$G$256,3,FALSE)</f>
        <v>SUMINISTRO E INSTALACIÓN DE VARILLA</v>
      </c>
      <c r="E848" s="187"/>
      <c r="F848" s="187" t="str">
        <f>VLOOKUP($B848,'Alcance Cimentaciones'!$B$5:$G$256,4,FALSE)</f>
        <v>Und</v>
      </c>
      <c r="G848" s="187">
        <f>VLOOKUP($B848,'Alcance Cimentaciones'!$B$5:$G$256,5,FALSE)/41</f>
        <v>1</v>
      </c>
      <c r="H848" s="188">
        <f>VLOOKUP($B848,'Alcance Cimentaciones'!$B$5:$G$256,6,FALSE)</f>
        <v>398933</v>
      </c>
      <c r="I848" s="188">
        <f t="shared" si="252"/>
        <v>398933</v>
      </c>
      <c r="J848" s="189">
        <f t="shared" si="253"/>
        <v>550527.53999999992</v>
      </c>
      <c r="K848" s="335">
        <f t="shared" si="254"/>
        <v>0</v>
      </c>
      <c r="L848" s="331"/>
      <c r="M848" s="331"/>
    </row>
    <row r="849" spans="2:13" s="159" customFormat="1" ht="31.5" x14ac:dyDescent="0.25">
      <c r="B849" s="165" t="s">
        <v>569</v>
      </c>
      <c r="C849" s="182"/>
      <c r="D849" s="145" t="str">
        <f>VLOOKUP(B849,'Alcance Cimentaciones'!$B$5:$G$256,3,FALSE)</f>
        <v>SUMINISTRO E INSTALACIÓN DE ARQUETA PARA INSPECCIÓN DE PICAS EN PUESTA A TIERRA SIN FONDO</v>
      </c>
      <c r="E849" s="187"/>
      <c r="F849" s="187" t="str">
        <f>VLOOKUP($B849,'Alcance Cimentaciones'!$B$5:$G$256,4,FALSE)</f>
        <v>Und</v>
      </c>
      <c r="G849" s="187">
        <f>VLOOKUP($B849,'Alcance Cimentaciones'!$B$5:$G$256,5,FALSE)/42</f>
        <v>1</v>
      </c>
      <c r="H849" s="188">
        <f>VLOOKUP($B849,'Alcance Cimentaciones'!$B$5:$G$256,6,FALSE)</f>
        <v>14275700</v>
      </c>
      <c r="I849" s="188">
        <f t="shared" si="252"/>
        <v>14275700</v>
      </c>
      <c r="J849" s="189">
        <f t="shared" si="253"/>
        <v>19700466</v>
      </c>
      <c r="K849" s="335">
        <f t="shared" si="254"/>
        <v>0</v>
      </c>
      <c r="L849" s="331"/>
      <c r="M849" s="331"/>
    </row>
    <row r="850" spans="2:13" s="159" customFormat="1" x14ac:dyDescent="0.25">
      <c r="B850" s="165" t="s">
        <v>571</v>
      </c>
      <c r="C850" s="182"/>
      <c r="D850" s="145" t="str">
        <f>VLOOKUP(B850,'Alcance Cimentaciones'!$B$5:$G$256,3,FALSE)</f>
        <v>SUMINISTRO E INSTALACIÓN DE SOLDADURA EXOTERMICA</v>
      </c>
      <c r="E850" s="187"/>
      <c r="F850" s="187" t="str">
        <f>VLOOKUP($B850,'Alcance Cimentaciones'!$B$5:$G$256,4,FALSE)</f>
        <v>Und</v>
      </c>
      <c r="G850" s="194">
        <f>VLOOKUP($B850,'Alcance Cimentaciones'!$B$5:$G$256,5,FALSE)/41</f>
        <v>2.8000000000000003</v>
      </c>
      <c r="H850" s="188">
        <f>VLOOKUP($B850,'Alcance Cimentaciones'!$B$5:$G$256,6,FALSE)</f>
        <v>185231</v>
      </c>
      <c r="I850" s="188">
        <f t="shared" si="252"/>
        <v>518646.80000000005</v>
      </c>
      <c r="J850" s="189">
        <f t="shared" si="253"/>
        <v>715732.58400000003</v>
      </c>
      <c r="K850" s="335">
        <f t="shared" si="254"/>
        <v>0</v>
      </c>
      <c r="L850" s="331"/>
      <c r="M850" s="331"/>
    </row>
    <row r="851" spans="2:13" s="159" customFormat="1" ht="31.5" x14ac:dyDescent="0.25">
      <c r="B851" s="165" t="s">
        <v>575</v>
      </c>
      <c r="C851" s="182"/>
      <c r="D851" s="145" t="str">
        <f>VLOOKUP(B851,'Alcance Cimentaciones'!$B$5:$G$256,3,FALSE)</f>
        <v>SUMINISTRO E INSTALACIÓN DE GRAPA DE ALEACIÓN RICA EN COBRE (LATÓN) MODELO KZ</v>
      </c>
      <c r="E851" s="187"/>
      <c r="F851" s="187" t="str">
        <f>VLOOKUP($B851,'Alcance Cimentaciones'!$B$5:$G$256,4,FALSE)</f>
        <v>Und</v>
      </c>
      <c r="G851" s="187">
        <f>VLOOKUP($B851,'Alcance Cimentaciones'!$B$5:$G$256,5,FALSE)/42</f>
        <v>1</v>
      </c>
      <c r="H851" s="188">
        <f>VLOOKUP($B851,'Alcance Cimentaciones'!$B$5:$G$256,6,FALSE)</f>
        <v>292083</v>
      </c>
      <c r="I851" s="188">
        <f t="shared" si="252"/>
        <v>292083</v>
      </c>
      <c r="J851" s="189">
        <f t="shared" si="253"/>
        <v>403074.54</v>
      </c>
      <c r="K851" s="335">
        <f t="shared" si="254"/>
        <v>0</v>
      </c>
      <c r="L851" s="331"/>
      <c r="M851" s="331"/>
    </row>
    <row r="852" spans="2:13" s="159" customFormat="1" ht="31.5" x14ac:dyDescent="0.25">
      <c r="B852" s="165" t="s">
        <v>573</v>
      </c>
      <c r="C852" s="182"/>
      <c r="D852" s="145" t="str">
        <f>VLOOKUP(B852,'Alcance Cimentaciones'!$B$5:$G$256,3,FALSE)</f>
        <v>SUMINISTRO E INSTALACIÓN DE GRAPA DE ALEACIÓN RICA EN COBRE (LATÓN) MODELO KPD</v>
      </c>
      <c r="E852" s="187"/>
      <c r="F852" s="187" t="str">
        <f>VLOOKUP($B852,'Alcance Cimentaciones'!$B$5:$G$256,4,FALSE)</f>
        <v>Und</v>
      </c>
      <c r="G852" s="194">
        <f>VLOOKUP($B852,'Alcance Cimentaciones'!$B$5:$G$256,5,FALSE)/33</f>
        <v>0.99393939393939412</v>
      </c>
      <c r="H852" s="188">
        <f>VLOOKUP($B852,'Alcance Cimentaciones'!$B$5:$G$256,6,FALSE)</f>
        <v>292083</v>
      </c>
      <c r="I852" s="188">
        <f t="shared" si="252"/>
        <v>290312.80000000005</v>
      </c>
      <c r="J852" s="189">
        <f t="shared" si="253"/>
        <v>400631.66400000005</v>
      </c>
      <c r="K852" s="335">
        <f t="shared" si="254"/>
        <v>0</v>
      </c>
      <c r="L852" s="331"/>
      <c r="M852" s="331"/>
    </row>
    <row r="853" spans="2:13" s="159" customFormat="1" ht="31.5" x14ac:dyDescent="0.25">
      <c r="B853" s="165" t="s">
        <v>557</v>
      </c>
      <c r="C853" s="182"/>
      <c r="D853" s="145" t="str">
        <f>VLOOKUP(B853,'Alcance Cimentaciones'!$B$5:$G$256,3,FALSE)</f>
        <v xml:space="preserve">INSTALACIÓN DE CABLE DE COBRE TRENZADO DESNUDO DE 50 mm2 </v>
      </c>
      <c r="E853" s="187"/>
      <c r="F853" s="187" t="str">
        <f>VLOOKUP($B853,'Alcance Cimentaciones'!$B$5:$G$256,4,FALSE)</f>
        <v>ML</v>
      </c>
      <c r="G853" s="194">
        <f>VLOOKUP($B853,'Alcance Cimentaciones'!$B$5:$G$256,5,FALSE)/41</f>
        <v>113.1390243902439</v>
      </c>
      <c r="H853" s="188">
        <f>VLOOKUP($B853,'Alcance Cimentaciones'!$B$5:$G$256,6,FALSE)</f>
        <v>33000.000989065411</v>
      </c>
      <c r="I853" s="188">
        <f t="shared" si="252"/>
        <v>3733587.9167799447</v>
      </c>
      <c r="J853" s="189">
        <f t="shared" si="253"/>
        <v>5152351.3251563236</v>
      </c>
      <c r="K853" s="335">
        <f t="shared" si="254"/>
        <v>0</v>
      </c>
      <c r="L853" s="331"/>
      <c r="M853" s="331"/>
    </row>
    <row r="854" spans="2:13" s="159" customFormat="1" ht="31.5" x14ac:dyDescent="0.25">
      <c r="B854" s="165"/>
      <c r="C854" s="182" t="s">
        <v>1281</v>
      </c>
      <c r="D854" s="183" t="s">
        <v>1282</v>
      </c>
      <c r="E854" s="184" t="s">
        <v>19</v>
      </c>
      <c r="F854" s="184">
        <v>0</v>
      </c>
      <c r="G854" s="184"/>
      <c r="H854" s="184"/>
      <c r="I854" s="184"/>
      <c r="J854" s="186">
        <f>SUM(J855)</f>
        <v>46410609.014634147</v>
      </c>
      <c r="K854" s="330"/>
      <c r="L854" s="330"/>
      <c r="M854" s="330"/>
    </row>
    <row r="855" spans="2:13" ht="31.5" x14ac:dyDescent="0.25">
      <c r="B855" s="165" t="s">
        <v>280</v>
      </c>
      <c r="C855" s="190"/>
      <c r="D855" s="145" t="str">
        <f>VLOOKUP(B855,'Alcance Cimentaciones'!$B$5:$G$256,3,FALSE)</f>
        <v>GROUT Y  MORTERO AUTOCOMPACTANTE DE ALTA RESISTENCIA C80/95 (EN206-1)</v>
      </c>
      <c r="E855" s="187"/>
      <c r="F855" s="187" t="str">
        <f>VLOOKUP($B855,'Alcance Cimentaciones'!$B$5:$G$256,4,FALSE)</f>
        <v>lt</v>
      </c>
      <c r="G855" s="194">
        <f>VLOOKUP($B855,'Alcance Cimentaciones'!$B$5:$G$256,5,FALSE)/41</f>
        <v>530.73170731707319</v>
      </c>
      <c r="H855" s="188">
        <f>VLOOKUP($B855,'Alcance Cimentaciones'!$B$5:$G$256,6,FALSE)</f>
        <v>63367</v>
      </c>
      <c r="I855" s="188">
        <f>+H855*G855</f>
        <v>33630876.097560979</v>
      </c>
      <c r="J855" s="189">
        <f>+I855*1.38</f>
        <v>46410609.014634147</v>
      </c>
      <c r="K855" s="335">
        <f>SUM(N855:BV855)</f>
        <v>0</v>
      </c>
      <c r="L855" s="331"/>
      <c r="M855" s="331"/>
    </row>
    <row r="856" spans="2:13" s="159" customFormat="1" ht="31.5" x14ac:dyDescent="0.25">
      <c r="B856" s="165"/>
      <c r="C856" s="182" t="s">
        <v>1283</v>
      </c>
      <c r="D856" s="183" t="s">
        <v>1284</v>
      </c>
      <c r="E856" s="184" t="s">
        <v>9</v>
      </c>
      <c r="F856" s="184">
        <v>0</v>
      </c>
      <c r="G856" s="184"/>
      <c r="H856" s="184"/>
      <c r="I856" s="184"/>
      <c r="J856" s="186">
        <f>SUM(J857:J859)</f>
        <v>1587346329.5488234</v>
      </c>
      <c r="K856" s="330"/>
      <c r="L856" s="330"/>
      <c r="M856" s="330"/>
    </row>
    <row r="857" spans="2:13" ht="63" x14ac:dyDescent="0.25">
      <c r="B857" s="165" t="s">
        <v>159</v>
      </c>
      <c r="C857" s="190"/>
      <c r="D857" s="145" t="str">
        <f>VLOOKUP(B857,'Alcance Cimentaciones'!$B$5:$G$256,3,FALSE)</f>
        <v>MATERIAL SELECIONADA PARA  FORMACIÓN Y COMPACTACIÓN DE TERRAPLENES Y RELLENO ESTRUCTURAL  (INCLUYE TRANSPORTE DESDE LAS CANTERAS LICENCIADAS HASTA EL SITIO DE INSTALACIÓN)</v>
      </c>
      <c r="E857" s="187"/>
      <c r="F857" s="187" t="str">
        <f>VLOOKUP($B857,'Alcance Cimentaciones'!$B$5:$G$256,4,FALSE)</f>
        <v>m3</v>
      </c>
      <c r="G857" s="194">
        <f>VLOOKUP($B857,'Alcance Cimentaciones'!$B$5:$G$256,5,FALSE)/34</f>
        <v>5388.7058823529414</v>
      </c>
      <c r="H857" s="188">
        <f>VLOOKUP($B857,'Alcance Cimentaciones'!$B$5:$G$256,6,FALSE)</f>
        <v>174890</v>
      </c>
      <c r="I857" s="188">
        <f>+H857*G857</f>
        <v>942430771.7647059</v>
      </c>
      <c r="J857" s="189">
        <f>+I857*1.38</f>
        <v>1300554465.0352941</v>
      </c>
      <c r="K857" s="335">
        <f t="shared" ref="K857:K859" si="255">SUM(N857:BV857)</f>
        <v>0</v>
      </c>
      <c r="L857" s="331"/>
      <c r="M857" s="331"/>
    </row>
    <row r="858" spans="2:13" ht="47.25" x14ac:dyDescent="0.25">
      <c r="B858" s="165" t="s">
        <v>180</v>
      </c>
      <c r="C858" s="190"/>
      <c r="D858" s="145" t="str">
        <f>VLOOKUP(B858,'Alcance Cimentaciones'!$B$5:$G$256,3,FALSE)</f>
        <v>PREPARACIÓN DE SUBRASANTE COMPACTACIÓN Y VALORACIÓN DE LA CAPA DE SUBRASANTE DE LOS VIALES. INCLUYENDO LAS PRUEBAS SEGÚN LO PRESCRITO.</v>
      </c>
      <c r="E858" s="187"/>
      <c r="F858" s="187" t="str">
        <f>VLOOKUP($B858,'Alcance Cimentaciones'!$B$5:$G$256,4,FALSE)</f>
        <v>m2</v>
      </c>
      <c r="G858" s="194">
        <f>VLOOKUP($B858,'Alcance Cimentaciones'!$B$5:$G$256,5,FALSE)/34</f>
        <v>631.61764705882354</v>
      </c>
      <c r="H858" s="188">
        <f>VLOOKUP($B858,'Alcance Cimentaciones'!$B$5:$G$256,6,FALSE)</f>
        <v>11537</v>
      </c>
      <c r="I858" s="188">
        <f>+H858*G858</f>
        <v>7286972.7941176472</v>
      </c>
      <c r="J858" s="189">
        <f>+I858*1.38</f>
        <v>10056022.455882352</v>
      </c>
      <c r="K858" s="335">
        <f t="shared" si="255"/>
        <v>0</v>
      </c>
      <c r="L858" s="331"/>
      <c r="M858" s="331"/>
    </row>
    <row r="859" spans="2:13" ht="31.5" x14ac:dyDescent="0.25">
      <c r="B859" s="165" t="s">
        <v>192</v>
      </c>
      <c r="C859" s="190"/>
      <c r="D859" s="145" t="str">
        <f>VLOOKUP(B859,'Alcance Cimentaciones'!$B$5:$G$256,3,FALSE)</f>
        <v>SUBBASE GRANULAR  (INCLUYE TRANSPORTE DESDE LAS CANTERAS LICENCIADAS HASTA EL SITIO DE INSTALACIÓN)</v>
      </c>
      <c r="E859" s="187"/>
      <c r="F859" s="187" t="str">
        <f>VLOOKUP($B859,'Alcance Cimentaciones'!$B$5:$G$256,4,FALSE)</f>
        <v>m3</v>
      </c>
      <c r="G859" s="194">
        <f>VLOOKUP($B859,'Alcance Cimentaciones'!$B$5:$G$256,5,FALSE)/34</f>
        <v>880.85294117647061</v>
      </c>
      <c r="H859" s="188">
        <f>VLOOKUP($B859,'Alcance Cimentaciones'!$B$5:$G$256,6,FALSE)</f>
        <v>227658</v>
      </c>
      <c r="I859" s="188">
        <f>+H859*G859</f>
        <v>200533218.88235295</v>
      </c>
      <c r="J859" s="189">
        <f>+I859*1.38</f>
        <v>276735842.05764705</v>
      </c>
      <c r="K859" s="335">
        <f t="shared" si="255"/>
        <v>0</v>
      </c>
      <c r="L859" s="331"/>
      <c r="M859" s="331"/>
    </row>
    <row r="860" spans="2:13" s="159" customFormat="1" ht="31.5" x14ac:dyDescent="0.25">
      <c r="B860" s="165"/>
      <c r="C860" s="178" t="s">
        <v>1285</v>
      </c>
      <c r="D860" s="179" t="s">
        <v>1286</v>
      </c>
      <c r="E860" s="180" t="s">
        <v>9</v>
      </c>
      <c r="F860" s="180">
        <v>0</v>
      </c>
      <c r="G860" s="180"/>
      <c r="H860" s="180"/>
      <c r="I860" s="180"/>
      <c r="J860" s="186">
        <f>SUM(J861:J864)</f>
        <v>179532477.23999998</v>
      </c>
      <c r="K860" s="330"/>
      <c r="L860" s="330"/>
      <c r="M860" s="330"/>
    </row>
    <row r="861" spans="2:13" ht="31.5" x14ac:dyDescent="0.25">
      <c r="B861" s="165" t="s">
        <v>195</v>
      </c>
      <c r="C861" s="198"/>
      <c r="D861" s="145" t="str">
        <f>VLOOKUP(B861,'Alcance Cimentaciones'!$B$5:$G$256,3,FALSE)</f>
        <v>BASE GRANULAR   (INCLUYE TRANSPORTE DESDE LAS CANTERAS LICENCIADAS HASTA EL SITIO DE INSTALACIÓN)</v>
      </c>
      <c r="E861" s="187"/>
      <c r="F861" s="187" t="str">
        <f>VLOOKUP($B861,'Alcance Cimentaciones'!$B$5:$G$256,4,FALSE)</f>
        <v>m3</v>
      </c>
      <c r="G861" s="194">
        <f>VLOOKUP($B861,'Alcance Cimentaciones'!$B$5:$G$256,5,FALSE)/34</f>
        <v>237.64705882352942</v>
      </c>
      <c r="H861" s="188">
        <f>VLOOKUP($B861,'Alcance Cimentaciones'!$B$5:$G$256,6,FALSE)</f>
        <v>265112</v>
      </c>
      <c r="I861" s="188">
        <f>+H861*G861</f>
        <v>63003087.058823533</v>
      </c>
      <c r="J861" s="189">
        <f>+I861*1.38</f>
        <v>86944260.141176462</v>
      </c>
      <c r="K861" s="335">
        <f t="shared" ref="K861:K864" si="256">SUM(N861:BV861)</f>
        <v>0</v>
      </c>
      <c r="L861" s="331"/>
      <c r="M861" s="331"/>
    </row>
    <row r="862" spans="2:13" ht="94.5" x14ac:dyDescent="0.25">
      <c r="B862" s="165" t="s">
        <v>261</v>
      </c>
      <c r="C862" s="198"/>
      <c r="D862" s="145" t="str">
        <f>VLOOKUP(B862,'Alcance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862" s="187"/>
      <c r="F862" s="187" t="str">
        <f>VLOOKUP($B862,'Alcance Cimentaciones'!$B$5:$G$256,4,FALSE)</f>
        <v>m3</v>
      </c>
      <c r="G862" s="194">
        <f>VLOOKUP($B862,'Alcance Cimentaciones'!$B$5:$G$256,5,FALSE)/34</f>
        <v>42.352941176470587</v>
      </c>
      <c r="H862" s="188">
        <f>VLOOKUP($B862,'Alcance Cimentaciones'!$B$5:$G$256,6,FALSE)</f>
        <v>276393</v>
      </c>
      <c r="I862" s="188">
        <f>+H862*G862</f>
        <v>11706056.470588235</v>
      </c>
      <c r="J862" s="189">
        <f>+I862*1.38</f>
        <v>16154357.929411763</v>
      </c>
      <c r="K862" s="335">
        <f t="shared" si="256"/>
        <v>0</v>
      </c>
      <c r="L862" s="331"/>
      <c r="M862" s="331"/>
    </row>
    <row r="863" spans="2:13" ht="94.5" x14ac:dyDescent="0.25">
      <c r="B863" s="165" t="s">
        <v>264</v>
      </c>
      <c r="C863" s="198"/>
      <c r="D863" s="145" t="str">
        <f>VLOOKUP(B863,'Alcance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863" s="187"/>
      <c r="F863" s="187" t="str">
        <f>VLOOKUP($B863,'Alcance Cimentaciones'!$B$5:$G$256,4,FALSE)</f>
        <v>m3</v>
      </c>
      <c r="G863" s="194">
        <f>VLOOKUP($B863,'Alcance Cimentaciones'!$B$5:$G$256,5,FALSE)/34</f>
        <v>25.529411764705884</v>
      </c>
      <c r="H863" s="188">
        <f>VLOOKUP($B863,'Alcance Cimentaciones'!$B$5:$G$256,6,FALSE)</f>
        <v>286818</v>
      </c>
      <c r="I863" s="188">
        <f>+H863*G863</f>
        <v>7322294.823529412</v>
      </c>
      <c r="J863" s="189">
        <f>+I863*1.38</f>
        <v>10104766.856470589</v>
      </c>
      <c r="K863" s="335">
        <f t="shared" si="256"/>
        <v>0</v>
      </c>
      <c r="L863" s="331"/>
      <c r="M863" s="331"/>
    </row>
    <row r="864" spans="2:13" x14ac:dyDescent="0.25">
      <c r="B864" s="165" t="s">
        <v>254</v>
      </c>
      <c r="C864" s="198"/>
      <c r="D864" s="145" t="str">
        <f>VLOOKUP(B864,'Alcance Cimentaciones'!$B$5:$G$256,3,FALSE)</f>
        <v>SUMINISTRO E INSTALACIÓN DE GEOTEXTILES</v>
      </c>
      <c r="E864" s="187"/>
      <c r="F864" s="187" t="str">
        <f>VLOOKUP($B864,'Alcance Cimentaciones'!$B$5:$G$256,4,FALSE)</f>
        <v>m2</v>
      </c>
      <c r="G864" s="194">
        <f>VLOOKUP($B864,'Alcance Cimentaciones'!$B$5:$G$256,5,FALSE)/34</f>
        <v>887.17647058823525</v>
      </c>
      <c r="H864" s="188">
        <f>VLOOKUP($B864,'Alcance Cimentaciones'!$B$5:$G$256,6,FALSE)</f>
        <v>54177</v>
      </c>
      <c r="I864" s="188">
        <f>+H864*G864</f>
        <v>48064559.647058822</v>
      </c>
      <c r="J864" s="189">
        <f>+I864*1.38</f>
        <v>66329092.312941171</v>
      </c>
      <c r="K864" s="335">
        <f t="shared" si="256"/>
        <v>0</v>
      </c>
      <c r="L864" s="331"/>
      <c r="M864" s="331"/>
    </row>
    <row r="865" spans="2:13" s="159" customFormat="1" ht="31.5" x14ac:dyDescent="0.25">
      <c r="B865" s="165"/>
      <c r="C865" s="195" t="s">
        <v>1287</v>
      </c>
      <c r="D865" s="148" t="s">
        <v>1986</v>
      </c>
      <c r="E865" s="196" t="s">
        <v>3</v>
      </c>
      <c r="F865" s="196">
        <v>0</v>
      </c>
      <c r="G865" s="196"/>
      <c r="H865" s="196"/>
      <c r="I865" s="196"/>
      <c r="J865" s="197"/>
      <c r="K865" s="333"/>
      <c r="L865" s="333"/>
      <c r="M865" s="333"/>
    </row>
    <row r="866" spans="2:13" s="159" customFormat="1" x14ac:dyDescent="0.25">
      <c r="B866" s="165"/>
      <c r="C866" s="175" t="s">
        <v>1288</v>
      </c>
      <c r="D866" s="139" t="s">
        <v>1289</v>
      </c>
      <c r="E866" s="176" t="s">
        <v>27</v>
      </c>
      <c r="F866" s="176">
        <v>0</v>
      </c>
      <c r="G866" s="176"/>
      <c r="H866" s="176"/>
      <c r="I866" s="176"/>
      <c r="J866" s="177"/>
      <c r="K866" s="327"/>
      <c r="L866" s="327"/>
      <c r="M866" s="327"/>
    </row>
    <row r="867" spans="2:13" s="159" customFormat="1" ht="31.5" x14ac:dyDescent="0.25">
      <c r="B867" s="165"/>
      <c r="C867" s="182" t="s">
        <v>1290</v>
      </c>
      <c r="D867" s="183" t="s">
        <v>1291</v>
      </c>
      <c r="E867" s="184" t="s">
        <v>22</v>
      </c>
      <c r="F867" s="184">
        <v>0</v>
      </c>
      <c r="G867" s="184"/>
      <c r="H867" s="184"/>
      <c r="I867" s="184"/>
      <c r="J867" s="186">
        <f>SUM(J868:J870)</f>
        <v>83271780.884117648</v>
      </c>
      <c r="K867" s="330"/>
      <c r="L867" s="330"/>
      <c r="M867" s="330"/>
    </row>
    <row r="868" spans="2:13" s="159" customFormat="1" x14ac:dyDescent="0.25">
      <c r="B868" s="165" t="s">
        <v>54</v>
      </c>
      <c r="C868" s="182"/>
      <c r="D868" s="145" t="str">
        <f>VLOOKUP(B868,'Alcance Cimentaciones'!$B$5:$G$256,3,FALSE)</f>
        <v>DESBROCE Y LIMPIEZA</v>
      </c>
      <c r="E868" s="187"/>
      <c r="F868" s="187" t="str">
        <f>VLOOKUP($B868,'Alcance Cimentaciones'!$B$5:$G$256,4,FALSE)</f>
        <v>m2</v>
      </c>
      <c r="G868" s="194">
        <f>VLOOKUP($B868,'Alcance Cimentaciones'!$B$5:$G$256,5,FALSE)/34</f>
        <v>4799.0294117647063</v>
      </c>
      <c r="H868" s="188">
        <f>VLOOKUP($B868,'Alcance Cimentaciones'!$B$5:$G$256,6,FALSE)</f>
        <v>4140</v>
      </c>
      <c r="I868" s="188">
        <f>+H868*G868</f>
        <v>19867981.764705885</v>
      </c>
      <c r="J868" s="189">
        <f>+I868*1.38</f>
        <v>27417814.83529412</v>
      </c>
      <c r="K868" s="335">
        <f t="shared" ref="K868:K870" si="257">SUM(N868:BV868)</f>
        <v>0</v>
      </c>
      <c r="L868" s="331"/>
      <c r="M868" s="331"/>
    </row>
    <row r="869" spans="2:13" ht="126" x14ac:dyDescent="0.25">
      <c r="B869" s="165" t="s">
        <v>407</v>
      </c>
      <c r="C869" s="204"/>
      <c r="D869" s="145" t="str">
        <f>VLOOKUP(B869,'Alcance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869" s="187"/>
      <c r="F869" s="187" t="str">
        <f>VLOOKUP($B869,'Alcance Cimentaciones'!$B$5:$G$256,4,FALSE)</f>
        <v>Mes</v>
      </c>
      <c r="G869" s="215">
        <v>0.2</v>
      </c>
      <c r="H869" s="188">
        <f>VLOOKUP($B869,'Alcance Cimentaciones'!$B$5:$G$256,6,FALSE)</f>
        <v>31500000</v>
      </c>
      <c r="I869" s="188">
        <f t="shared" ref="I869" si="258">+H869*G869</f>
        <v>6300000</v>
      </c>
      <c r="J869" s="189">
        <f t="shared" ref="J869" si="259">+I869*1.38</f>
        <v>8694000</v>
      </c>
      <c r="K869" s="335">
        <f t="shared" si="257"/>
        <v>0</v>
      </c>
      <c r="L869" s="331"/>
      <c r="M869" s="331"/>
    </row>
    <row r="870" spans="2:13" s="159" customFormat="1" ht="31.5" x14ac:dyDescent="0.25">
      <c r="B870" s="165" t="s">
        <v>65</v>
      </c>
      <c r="C870" s="182"/>
      <c r="D870" s="145" t="str">
        <f>VLOOKUP(B870,'Alcance Cimentaciones'!$B$5:$G$256,3,FALSE)</f>
        <v>DESMONTE, DESCAPOTE Y LIMPIEZA INCLUYE  TALA DE ARBOLES CON DAP ≤0.15M, TRANSPORTE Y DISPOSICIÓN FINAL</v>
      </c>
      <c r="E870" s="187"/>
      <c r="F870" s="187" t="str">
        <f>VLOOKUP($B870,'Alcance Cimentaciones'!$B$5:$G$256,4,FALSE)</f>
        <v>m2</v>
      </c>
      <c r="G870" s="194">
        <f>VLOOKUP($B870,'Alcance Cimentaciones'!$B$5:$G$256,5,FALSE)/34</f>
        <v>4799.0294117647063</v>
      </c>
      <c r="H870" s="188">
        <f>VLOOKUP($B870,'Alcance Cimentaciones'!$B$5:$G$256,6,FALSE)</f>
        <v>7121</v>
      </c>
      <c r="I870" s="188">
        <f>+H870*G870</f>
        <v>34173888.441176474</v>
      </c>
      <c r="J870" s="189">
        <f>+I870*1.38</f>
        <v>47159966.048823528</v>
      </c>
      <c r="K870" s="335">
        <f t="shared" si="257"/>
        <v>0</v>
      </c>
      <c r="L870" s="331"/>
      <c r="M870" s="331"/>
    </row>
    <row r="871" spans="2:13" s="159" customFormat="1" x14ac:dyDescent="0.25">
      <c r="B871" s="165"/>
      <c r="C871" s="182" t="s">
        <v>1292</v>
      </c>
      <c r="D871" s="183" t="s">
        <v>1293</v>
      </c>
      <c r="E871" s="184" t="s">
        <v>9</v>
      </c>
      <c r="F871" s="184">
        <v>0</v>
      </c>
      <c r="G871" s="184"/>
      <c r="H871" s="184"/>
      <c r="I871" s="184"/>
      <c r="J871" s="186">
        <f>SUM(J872:J873)</f>
        <v>312374505.66882348</v>
      </c>
      <c r="K871" s="330"/>
      <c r="L871" s="330"/>
      <c r="M871" s="330"/>
    </row>
    <row r="872" spans="2:13" x14ac:dyDescent="0.25">
      <c r="B872" s="165" t="s">
        <v>113</v>
      </c>
      <c r="C872" s="190"/>
      <c r="D872" s="145" t="str">
        <f>VLOOKUP(B872,'Alcance Cimentaciones'!$B$5:$G$256,3,FALSE)</f>
        <v>EXCAVACIÓN MECÁNICA EN MATERIAL COMÚN</v>
      </c>
      <c r="E872" s="187"/>
      <c r="F872" s="187" t="str">
        <f>VLOOKUP($B872,'Alcance Cimentaciones'!$B$5:$G$256,4,FALSE)</f>
        <v>m3</v>
      </c>
      <c r="G872" s="194">
        <f>VLOOKUP($B872,'Alcance Cimentaciones'!$B$5:$G$256,5,FALSE)/34</f>
        <v>4799.0294117647063</v>
      </c>
      <c r="H872" s="188">
        <f>VLOOKUP($B872,'Alcance Cimentaciones'!$B$5:$G$256,6,FALSE)</f>
        <v>35495</v>
      </c>
      <c r="I872" s="188">
        <f>+H872*G872</f>
        <v>170341548.97058824</v>
      </c>
      <c r="J872" s="189">
        <f>+I872*1.38</f>
        <v>235071337.57941175</v>
      </c>
      <c r="K872" s="335">
        <f t="shared" ref="K872:K873" si="260">SUM(N872:BV872)</f>
        <v>0</v>
      </c>
      <c r="L872" s="331"/>
      <c r="M872" s="331"/>
    </row>
    <row r="873" spans="2:13" x14ac:dyDescent="0.25">
      <c r="B873" s="165" t="s">
        <v>122</v>
      </c>
      <c r="C873" s="190"/>
      <c r="D873" s="145" t="str">
        <f>VLOOKUP(B873,'Alcance Cimentaciones'!$B$5:$G$256,3,FALSE)</f>
        <v>EXCAVACIÓN EN ROCA</v>
      </c>
      <c r="E873" s="187"/>
      <c r="F873" s="187" t="str">
        <f>VLOOKUP($B873,'Alcance Cimentaciones'!$B$5:$G$256,4,FALSE)</f>
        <v>m3</v>
      </c>
      <c r="G873" s="194">
        <f>VLOOKUP($B873,'Alcance Cimentaciones'!$B$5:$G$256,5,FALSE)/34</f>
        <v>414.35294117647061</v>
      </c>
      <c r="H873" s="188">
        <f>VLOOKUP($B873,'Alcance Cimentaciones'!$B$5:$G$256,6,FALSE)</f>
        <v>135191</v>
      </c>
      <c r="I873" s="188">
        <f>+H873*G873</f>
        <v>56016788.470588237</v>
      </c>
      <c r="J873" s="189">
        <f>+I873*1.38</f>
        <v>77303168.089411765</v>
      </c>
      <c r="K873" s="335">
        <f t="shared" si="260"/>
        <v>0</v>
      </c>
      <c r="L873" s="331"/>
      <c r="M873" s="331"/>
    </row>
    <row r="874" spans="2:13" s="159" customFormat="1" x14ac:dyDescent="0.25">
      <c r="B874" s="165"/>
      <c r="C874" s="178" t="s">
        <v>1294</v>
      </c>
      <c r="D874" s="179" t="s">
        <v>1295</v>
      </c>
      <c r="E874" s="180" t="s">
        <v>6</v>
      </c>
      <c r="F874" s="180">
        <v>0</v>
      </c>
      <c r="G874" s="180"/>
      <c r="H874" s="180"/>
      <c r="I874" s="180"/>
      <c r="J874" s="186">
        <f>SUM(J875:J877)</f>
        <v>9527825.6870364472</v>
      </c>
      <c r="K874" s="330"/>
      <c r="L874" s="330"/>
      <c r="M874" s="330"/>
    </row>
    <row r="875" spans="2:13" s="159" customFormat="1" ht="31.5" x14ac:dyDescent="0.25">
      <c r="B875" s="165" t="s">
        <v>539</v>
      </c>
      <c r="C875" s="178"/>
      <c r="D875" s="145" t="str">
        <f>VLOOKUP(B875,'Alcance Cimentaciones'!$B$5:$G$256,3,FALSE)</f>
        <v>INSTALACION DE TUBERIA PVC TIPO TDP Y/O CORRUGADA TIPO PEAD-HDPE  - 50mm</v>
      </c>
      <c r="E875" s="187"/>
      <c r="F875" s="187" t="str">
        <f>VLOOKUP($B875,'Alcance Cimentaciones'!$B$5:$G$256,4,FALSE)</f>
        <v>ML</v>
      </c>
      <c r="G875" s="194">
        <f>VLOOKUP($B875,'Alcance Cimentaciones'!$B$5:$G$256,5,FALSE)/34</f>
        <v>7.2352941176470589</v>
      </c>
      <c r="H875" s="188">
        <f>VLOOKUP($B875,'Alcance Cimentaciones'!$B$5:$G$256,6,FALSE)</f>
        <v>27751.000385791169</v>
      </c>
      <c r="I875" s="188">
        <f>+H875*G875</f>
        <v>200786.64985013611</v>
      </c>
      <c r="J875" s="189">
        <f>+I875*1.38</f>
        <v>277085.57679318782</v>
      </c>
      <c r="K875" s="335">
        <f t="shared" ref="K875:K877" si="261">SUM(N875:BV875)</f>
        <v>0</v>
      </c>
      <c r="L875" s="331"/>
      <c r="M875" s="331"/>
    </row>
    <row r="876" spans="2:13" s="159" customFormat="1" ht="31.5" x14ac:dyDescent="0.25">
      <c r="B876" s="165" t="s">
        <v>542</v>
      </c>
      <c r="C876" s="178"/>
      <c r="D876" s="145" t="str">
        <f>VLOOKUP(B876,'Alcance Cimentaciones'!$B$5:$G$256,3,FALSE)</f>
        <v>INSTALACION DE TUBERIA PVC TIPO TDP Y/O CORRUGADA TIPO PEAD-HDPE - 90mm</v>
      </c>
      <c r="E876" s="187"/>
      <c r="F876" s="187" t="str">
        <f>VLOOKUP($B876,'Alcance Cimentaciones'!$B$5:$G$256,4,FALSE)</f>
        <v>ML</v>
      </c>
      <c r="G876" s="194">
        <f>VLOOKUP($B876,'Alcance Cimentaciones'!$B$5:$G$256,5,FALSE)/34</f>
        <v>34.694117647058818</v>
      </c>
      <c r="H876" s="188">
        <f>VLOOKUP($B876,'Alcance Cimentaciones'!$B$5:$G$256,6,FALSE)</f>
        <v>31239.000009014315</v>
      </c>
      <c r="I876" s="188">
        <f>+H876*G876</f>
        <v>1083809.5414892142</v>
      </c>
      <c r="J876" s="189">
        <f>+I876*1.38</f>
        <v>1495657.1672551155</v>
      </c>
      <c r="K876" s="335">
        <f t="shared" si="261"/>
        <v>0</v>
      </c>
      <c r="L876" s="331"/>
      <c r="M876" s="331"/>
    </row>
    <row r="877" spans="2:13" s="159" customFormat="1" ht="31.5" x14ac:dyDescent="0.25">
      <c r="B877" s="165" t="s">
        <v>544</v>
      </c>
      <c r="C877" s="178"/>
      <c r="D877" s="145" t="str">
        <f>VLOOKUP(B877,'Alcance Cimentaciones'!$B$5:$G$256,3,FALSE)</f>
        <v>INSTALACION DE TUBERIA PVC TIPO TDP  Y/O CORRUGADA TIPO PEAD-HDPE - 200mm</v>
      </c>
      <c r="E877" s="187"/>
      <c r="F877" s="187" t="str">
        <f>VLOOKUP($B877,'Alcance Cimentaciones'!$B$5:$G$256,4,FALSE)</f>
        <v>ML</v>
      </c>
      <c r="G877" s="194">
        <f>VLOOKUP($B877,'Alcance Cimentaciones'!$B$5:$G$256,5,FALSE)/34</f>
        <v>70.332352941176467</v>
      </c>
      <c r="H877" s="188">
        <f>VLOOKUP($B877,'Alcance Cimentaciones'!$B$5:$G$256,6,FALSE)</f>
        <v>79900.999838665448</v>
      </c>
      <c r="I877" s="188">
        <f>+H877*G877</f>
        <v>5619625.3210059023</v>
      </c>
      <c r="J877" s="189">
        <f>+I877*1.38</f>
        <v>7755082.9429881442</v>
      </c>
      <c r="K877" s="335">
        <f t="shared" si="261"/>
        <v>0</v>
      </c>
      <c r="L877" s="331"/>
      <c r="M877" s="331"/>
    </row>
    <row r="878" spans="2:13" s="159" customFormat="1" x14ac:dyDescent="0.25">
      <c r="B878" s="165"/>
      <c r="C878" s="182" t="s">
        <v>1296</v>
      </c>
      <c r="D878" s="183" t="s">
        <v>1297</v>
      </c>
      <c r="E878" s="184" t="s">
        <v>19</v>
      </c>
      <c r="F878" s="184">
        <v>0</v>
      </c>
      <c r="G878" s="184"/>
      <c r="H878" s="184"/>
      <c r="I878" s="184"/>
      <c r="J878" s="186">
        <f>SUM(J879)</f>
        <v>320494616.71764702</v>
      </c>
      <c r="K878" s="330"/>
      <c r="L878" s="330"/>
      <c r="M878" s="330"/>
    </row>
    <row r="879" spans="2:13" s="159" customFormat="1" x14ac:dyDescent="0.25">
      <c r="B879" s="165" t="s">
        <v>156</v>
      </c>
      <c r="C879" s="182"/>
      <c r="D879" s="145" t="str">
        <f>VLOOKUP(B879,'Alcance Cimentaciones'!$B$5:$G$256,3,FALSE)</f>
        <v>RELLENO CON MATERIAL DE EXCAVACIÓN SELECCIONADO</v>
      </c>
      <c r="E879" s="187"/>
      <c r="F879" s="187" t="str">
        <f>VLOOKUP($B879,'Alcance Cimentaciones'!$B$5:$G$256,4,FALSE)</f>
        <v>m3</v>
      </c>
      <c r="G879" s="194">
        <f>VLOOKUP($B879,'Alcance Cimentaciones'!$B$5:$G$256,5,FALSE)/34</f>
        <v>4530.6764705882351</v>
      </c>
      <c r="H879" s="188">
        <f>VLOOKUP($B879,'Alcance Cimentaciones'!$B$5:$G$256,6,FALSE)</f>
        <v>51260</v>
      </c>
      <c r="I879" s="188">
        <f>+H879*G879</f>
        <v>232242475.88235292</v>
      </c>
      <c r="J879" s="189">
        <f>+I879*1.38</f>
        <v>320494616.71764702</v>
      </c>
      <c r="K879" s="335">
        <f>SUM(N879:BV879)</f>
        <v>0</v>
      </c>
      <c r="L879" s="331"/>
      <c r="M879" s="331"/>
    </row>
    <row r="880" spans="2:13" s="159" customFormat="1" x14ac:dyDescent="0.25">
      <c r="B880" s="165"/>
      <c r="C880" s="182" t="s">
        <v>1298</v>
      </c>
      <c r="D880" s="183" t="s">
        <v>1299</v>
      </c>
      <c r="E880" s="184" t="s">
        <v>8</v>
      </c>
      <c r="F880" s="184">
        <v>0</v>
      </c>
      <c r="G880" s="184"/>
      <c r="H880" s="184"/>
      <c r="I880" s="184"/>
      <c r="J880" s="186">
        <f>SUM(J881)</f>
        <v>94303618.549411759</v>
      </c>
      <c r="K880" s="330"/>
      <c r="L880" s="330"/>
      <c r="M880" s="330"/>
    </row>
    <row r="881" spans="2:13" s="159" customFormat="1" x14ac:dyDescent="0.25">
      <c r="B881" s="165" t="s">
        <v>278</v>
      </c>
      <c r="C881" s="182"/>
      <c r="D881" s="145" t="str">
        <f>VLOOKUP(B881,'Alcance Cimentaciones'!$B$5:$G$256,3,FALSE)</f>
        <v>CONCRETO CLASE F (140 kg/cm2 Ó 2000 psi)</v>
      </c>
      <c r="E881" s="187"/>
      <c r="F881" s="187" t="str">
        <f>VLOOKUP($B881,'Alcance Cimentaciones'!$B$5:$G$256,4,FALSE)</f>
        <v>m3</v>
      </c>
      <c r="G881" s="194">
        <f>VLOOKUP($B881,'Alcance Cimentaciones'!$B$5:$G$256,5,FALSE)/34</f>
        <v>43.941176470588232</v>
      </c>
      <c r="H881" s="188">
        <f>VLOOKUP($B881,'Alcance Cimentaciones'!$B$5:$G$256,6,FALSE)</f>
        <v>1555169</v>
      </c>
      <c r="I881" s="188">
        <f>+H881*G881</f>
        <v>68335955.470588237</v>
      </c>
      <c r="J881" s="189">
        <f>+I881*1.38</f>
        <v>94303618.549411759</v>
      </c>
      <c r="K881" s="335">
        <f>SUM(N881:BV881)</f>
        <v>0</v>
      </c>
      <c r="L881" s="331"/>
      <c r="M881" s="331"/>
    </row>
    <row r="882" spans="2:13" s="159" customFormat="1" x14ac:dyDescent="0.25">
      <c r="B882" s="165"/>
      <c r="C882" s="182" t="s">
        <v>1300</v>
      </c>
      <c r="D882" s="183" t="s">
        <v>1301</v>
      </c>
      <c r="E882" s="184" t="s">
        <v>26</v>
      </c>
      <c r="F882" s="184">
        <v>0</v>
      </c>
      <c r="G882" s="184"/>
      <c r="H882" s="184"/>
      <c r="I882" s="184"/>
      <c r="J882" s="186">
        <f>SUM(J883:J884)</f>
        <v>179436034.15411764</v>
      </c>
      <c r="K882" s="330"/>
      <c r="L882" s="330"/>
      <c r="M882" s="330"/>
    </row>
    <row r="883" spans="2:13" x14ac:dyDescent="0.25">
      <c r="B883" s="165" t="s">
        <v>299</v>
      </c>
      <c r="C883" s="190"/>
      <c r="D883" s="145" t="str">
        <f>VLOOKUP(B883,'Alcance Cimentaciones'!$B$5:$G$256,3,FALSE)</f>
        <v>S0FT-SPOT  (EPS) Tipo II (ASM C578)</v>
      </c>
      <c r="E883" s="187"/>
      <c r="F883" s="187" t="str">
        <f>VLOOKUP($B883,'Alcance Cimentaciones'!$B$5:$G$256,4,FALSE)</f>
        <v>m2</v>
      </c>
      <c r="G883" s="194">
        <f>VLOOKUP($B883,'Alcance Cimentaciones'!$B$5:$G$256,5,FALSE)/34</f>
        <v>62.117647058823529</v>
      </c>
      <c r="H883" s="188">
        <f>VLOOKUP($B883,'Alcance Cimentaciones'!$B$5:$G$256,6,FALSE)</f>
        <v>484846</v>
      </c>
      <c r="I883" s="188">
        <f>+H883*G883</f>
        <v>30117492.705882352</v>
      </c>
      <c r="J883" s="189">
        <f>+I883*1.38</f>
        <v>41562139.934117645</v>
      </c>
      <c r="K883" s="335">
        <f t="shared" ref="K883:K884" si="262">SUM(N883:BV883)</f>
        <v>0</v>
      </c>
      <c r="L883" s="331"/>
      <c r="M883" s="331"/>
    </row>
    <row r="884" spans="2:13" ht="126" x14ac:dyDescent="0.25">
      <c r="B884" s="165" t="s">
        <v>314</v>
      </c>
      <c r="C884" s="190"/>
      <c r="D884" s="145" t="str">
        <f>VLOOKUP(B884,'Alcance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884" s="187"/>
      <c r="F884" s="187" t="str">
        <f>VLOOKUP($B884,'Alcance Cimentaciones'!$B$5:$G$256,4,FALSE)</f>
        <v>Und</v>
      </c>
      <c r="G884" s="194">
        <f>VLOOKUP($B884,'Alcance Cimentaciones'!$B$5:$G$256,5,FALSE)/34</f>
        <v>1</v>
      </c>
      <c r="H884" s="188">
        <f>VLOOKUP($B884,'Alcance Cimentaciones'!$B$5:$G$256,6,FALSE)</f>
        <v>99908619</v>
      </c>
      <c r="I884" s="188">
        <f>+H884*G884</f>
        <v>99908619</v>
      </c>
      <c r="J884" s="189">
        <f>+I884*1.38</f>
        <v>137873894.22</v>
      </c>
      <c r="K884" s="335">
        <f t="shared" si="262"/>
        <v>0</v>
      </c>
      <c r="L884" s="331"/>
      <c r="M884" s="331"/>
    </row>
    <row r="885" spans="2:13" s="159" customFormat="1" x14ac:dyDescent="0.25">
      <c r="B885" s="165"/>
      <c r="C885" s="182" t="s">
        <v>1302</v>
      </c>
      <c r="D885" s="183" t="s">
        <v>1303</v>
      </c>
      <c r="E885" s="184" t="s">
        <v>730</v>
      </c>
      <c r="F885" s="184">
        <v>0</v>
      </c>
      <c r="G885" s="184"/>
      <c r="H885" s="184"/>
      <c r="I885" s="184"/>
      <c r="J885" s="186">
        <f>SUM(J886)</f>
        <v>1212623361.2117648</v>
      </c>
      <c r="K885" s="330"/>
      <c r="L885" s="330"/>
      <c r="M885" s="330"/>
    </row>
    <row r="886" spans="2:13" s="159" customFormat="1" x14ac:dyDescent="0.25">
      <c r="B886" s="165" t="s">
        <v>306</v>
      </c>
      <c r="C886" s="182"/>
      <c r="D886" s="145" t="str">
        <f>VLOOKUP(B886,'Alcance Cimentaciones'!$B$5:$G$256,3,FALSE)</f>
        <v>ACERO FY:  60000 psi (4.200 kg/cm2)</v>
      </c>
      <c r="E886" s="187"/>
      <c r="F886" s="187" t="str">
        <f>VLOOKUP($B886,'Alcance Cimentaciones'!$B$5:$G$256,4,FALSE)</f>
        <v>kg</v>
      </c>
      <c r="G886" s="194">
        <f>VLOOKUP($B886,'Alcance Cimentaciones'!$B$5:$G$256,5,FALSE)/34</f>
        <v>68756.852941176476</v>
      </c>
      <c r="H886" s="188">
        <f>VLOOKUP($B886,'Alcance Cimentaciones'!$B$5:$G$256,6,FALSE)</f>
        <v>12780</v>
      </c>
      <c r="I886" s="188">
        <f>+H886*G886</f>
        <v>878712580.58823538</v>
      </c>
      <c r="J886" s="189">
        <f>+I886*1.38</f>
        <v>1212623361.2117648</v>
      </c>
      <c r="K886" s="335">
        <f>SUM(N886:BV886)</f>
        <v>0</v>
      </c>
      <c r="L886" s="331"/>
      <c r="M886" s="331"/>
    </row>
    <row r="887" spans="2:13" s="159" customFormat="1" x14ac:dyDescent="0.25">
      <c r="B887" s="165"/>
      <c r="C887" s="182" t="s">
        <v>1304</v>
      </c>
      <c r="D887" s="183" t="s">
        <v>1305</v>
      </c>
      <c r="E887" s="184" t="s">
        <v>6</v>
      </c>
      <c r="F887" s="184">
        <v>0</v>
      </c>
      <c r="G887" s="184"/>
      <c r="H887" s="184"/>
      <c r="I887" s="184"/>
      <c r="J887" s="185"/>
      <c r="K887" s="329"/>
      <c r="L887" s="329"/>
      <c r="M887" s="329"/>
    </row>
    <row r="888" spans="2:13" s="159" customFormat="1" ht="31.5" x14ac:dyDescent="0.25">
      <c r="B888" s="165"/>
      <c r="C888" s="195" t="s">
        <v>1306</v>
      </c>
      <c r="D888" s="148" t="s">
        <v>1307</v>
      </c>
      <c r="E888" s="196" t="s">
        <v>3</v>
      </c>
      <c r="F888" s="196">
        <v>0</v>
      </c>
      <c r="G888" s="196"/>
      <c r="H888" s="196"/>
      <c r="I888" s="196"/>
      <c r="J888" s="197"/>
      <c r="K888" s="333"/>
      <c r="L888" s="333"/>
      <c r="M888" s="333"/>
    </row>
    <row r="889" spans="2:13" s="159" customFormat="1" x14ac:dyDescent="0.25">
      <c r="B889" s="165"/>
      <c r="C889" s="182" t="s">
        <v>1308</v>
      </c>
      <c r="D889" s="183" t="s">
        <v>1309</v>
      </c>
      <c r="E889" s="184" t="s">
        <v>8</v>
      </c>
      <c r="F889" s="184">
        <v>0</v>
      </c>
      <c r="G889" s="184"/>
      <c r="H889" s="184"/>
      <c r="I889" s="184"/>
      <c r="J889" s="186">
        <f>SUM(J890:J891)</f>
        <v>1230815225.9452939</v>
      </c>
      <c r="K889" s="330"/>
      <c r="L889" s="330"/>
      <c r="M889" s="330"/>
    </row>
    <row r="890" spans="2:13" x14ac:dyDescent="0.25">
      <c r="B890" s="165" t="s">
        <v>267</v>
      </c>
      <c r="C890" s="190"/>
      <c r="D890" s="145" t="str">
        <f>VLOOKUP(B890,'Alcance Cimentaciones'!$B$5:$G$256,3,FALSE)</f>
        <v>CONCRETO ESTRUCTURAL  35 MPa(350 kg/cm2 Ó 5000 psi)</v>
      </c>
      <c r="E890" s="187"/>
      <c r="F890" s="187" t="str">
        <f>VLOOKUP($B890,'Alcance Cimentaciones'!$B$5:$G$256,4,FALSE)</f>
        <v>m3</v>
      </c>
      <c r="G890" s="194">
        <f>VLOOKUP($B890,'Alcance Cimentaciones'!$B$5:$G$256,5,FALSE)/34</f>
        <v>429.02941176470586</v>
      </c>
      <c r="H890" s="188">
        <f>VLOOKUP($B890,'Alcance Cimentaciones'!$B$5:$G$256,6,FALSE)</f>
        <v>1926653</v>
      </c>
      <c r="I890" s="188">
        <f>+H890*G890</f>
        <v>826590803.26470578</v>
      </c>
      <c r="J890" s="189">
        <f>+I890*1.38</f>
        <v>1140695308.5052938</v>
      </c>
      <c r="K890" s="335">
        <f t="shared" ref="K890:K891" si="263">SUM(N890:BV890)</f>
        <v>0</v>
      </c>
      <c r="L890" s="331"/>
      <c r="M890" s="331"/>
    </row>
    <row r="891" spans="2:13" x14ac:dyDescent="0.25">
      <c r="B891" s="165" t="s">
        <v>270</v>
      </c>
      <c r="C891" s="190"/>
      <c r="D891" s="145" t="str">
        <f>VLOOKUP(B891,'Alcance Cimentaciones'!$B$5:$G$256,3,FALSE)</f>
        <v>CONCRETO ESTRUCTURAL  45 MPa(457 kg/cm2 Ó 6500psi)</v>
      </c>
      <c r="E891" s="187"/>
      <c r="F891" s="187" t="str">
        <f>VLOOKUP($B891,'Alcance Cimentaciones'!$B$5:$G$256,4,FALSE)</f>
        <v>m3</v>
      </c>
      <c r="G891" s="194">
        <f>VLOOKUP($B891,'Alcance Cimentaciones'!$B$5:$G$256,5,FALSE)/34</f>
        <v>32</v>
      </c>
      <c r="H891" s="188">
        <f>VLOOKUP($B891,'Alcance Cimentaciones'!$B$5:$G$256,6,FALSE)</f>
        <v>2040759</v>
      </c>
      <c r="I891" s="188">
        <f>+H891*G891</f>
        <v>65304288</v>
      </c>
      <c r="J891" s="189">
        <f>+I891*1.38</f>
        <v>90119917.439999998</v>
      </c>
      <c r="K891" s="335">
        <f t="shared" si="263"/>
        <v>0</v>
      </c>
      <c r="L891" s="331"/>
      <c r="M891" s="331"/>
    </row>
    <row r="892" spans="2:13" s="159" customFormat="1" x14ac:dyDescent="0.25">
      <c r="B892" s="165"/>
      <c r="C892" s="182" t="s">
        <v>1310</v>
      </c>
      <c r="D892" s="183" t="s">
        <v>1311</v>
      </c>
      <c r="E892" s="184" t="s">
        <v>26</v>
      </c>
      <c r="F892" s="184">
        <v>0</v>
      </c>
      <c r="G892" s="184"/>
      <c r="H892" s="184"/>
      <c r="I892" s="184"/>
      <c r="J892" s="185"/>
      <c r="K892" s="329"/>
      <c r="L892" s="329"/>
      <c r="M892" s="329"/>
    </row>
    <row r="893" spans="2:13" s="159" customFormat="1" ht="31.5" x14ac:dyDescent="0.25">
      <c r="B893" s="165"/>
      <c r="C893" s="182" t="s">
        <v>1312</v>
      </c>
      <c r="D893" s="183" t="s">
        <v>2065</v>
      </c>
      <c r="E893" s="184" t="s">
        <v>19</v>
      </c>
      <c r="F893" s="184">
        <v>0</v>
      </c>
      <c r="G893" s="184"/>
      <c r="H893" s="184"/>
      <c r="I893" s="184"/>
      <c r="J893" s="186">
        <f>SUM(J894:J902)</f>
        <v>52736347.43270281</v>
      </c>
      <c r="K893" s="330"/>
      <c r="L893" s="330"/>
      <c r="M893" s="330"/>
    </row>
    <row r="894" spans="2:13" s="159" customFormat="1" ht="31.5" x14ac:dyDescent="0.25">
      <c r="B894" s="165" t="s">
        <v>532</v>
      </c>
      <c r="C894" s="182"/>
      <c r="D894" s="145" t="str">
        <f>VLOOKUP(B894,'Alcance Cimentaciones'!$B$5:$G$256,3,FALSE)</f>
        <v>ARQUETA EN HORMIGON PARA MEDIA TENSION - EMPALMES (500 MT)</v>
      </c>
      <c r="E894" s="187"/>
      <c r="F894" s="187" t="str">
        <f>VLOOKUP($B894,'Alcance Cimentaciones'!$B$5:$G$256,4,FALSE)</f>
        <v>Und</v>
      </c>
      <c r="G894" s="187">
        <f>VLOOKUP($B894,'Alcance Cimentaciones'!$B$5:$G$256,5,FALSE)/41</f>
        <v>1</v>
      </c>
      <c r="H894" s="188">
        <f>VLOOKUP($B894,'Alcance Cimentaciones'!$B$5:$G$256,6,FALSE)</f>
        <v>12275310.999985719</v>
      </c>
      <c r="I894" s="188">
        <f t="shared" ref="I894:I902" si="264">+H894*G894</f>
        <v>12275310.999985719</v>
      </c>
      <c r="J894" s="189">
        <f t="shared" ref="J894:J902" si="265">+I894*1.38</f>
        <v>16939929.179980289</v>
      </c>
      <c r="K894" s="335">
        <f t="shared" ref="K894:K902" si="266">SUM(N894:BV894)</f>
        <v>0</v>
      </c>
      <c r="L894" s="331"/>
      <c r="M894" s="331"/>
    </row>
    <row r="895" spans="2:13" s="159" customFormat="1" x14ac:dyDescent="0.25">
      <c r="B895" s="165" t="s">
        <v>535</v>
      </c>
      <c r="C895" s="182"/>
      <c r="D895" s="145" t="str">
        <f>VLOOKUP(B895,'Alcance Cimentaciones'!$B$5:$G$256,3,FALSE)</f>
        <v>ARQUETA EN POLIPROPILENO</v>
      </c>
      <c r="E895" s="187"/>
      <c r="F895" s="187" t="str">
        <f>VLOOKUP($B895,'Alcance Cimentaciones'!$B$5:$G$256,4,FALSE)</f>
        <v>Und</v>
      </c>
      <c r="G895" s="187">
        <f>VLOOKUP($B895,'Alcance Cimentaciones'!$B$5:$G$256,5,FALSE)/41</f>
        <v>1</v>
      </c>
      <c r="H895" s="188">
        <f>VLOOKUP($B895,'Alcance Cimentaciones'!$B$5:$G$256,6,FALSE)</f>
        <v>6068599.9996856553</v>
      </c>
      <c r="I895" s="188">
        <f t="shared" si="264"/>
        <v>6068599.9996856553</v>
      </c>
      <c r="J895" s="189">
        <f t="shared" si="265"/>
        <v>8374667.9995662039</v>
      </c>
      <c r="K895" s="335">
        <f t="shared" si="266"/>
        <v>0</v>
      </c>
      <c r="L895" s="331"/>
      <c r="M895" s="331"/>
    </row>
    <row r="896" spans="2:13" s="159" customFormat="1" x14ac:dyDescent="0.25">
      <c r="B896" s="165" t="s">
        <v>562</v>
      </c>
      <c r="C896" s="182"/>
      <c r="D896" s="145" t="str">
        <f>VLOOKUP(B896,'Alcance Cimentaciones'!$B$5:$G$256,3,FALSE)</f>
        <v>SUMINISTRO E INSTALACIÓN DE PLATINA</v>
      </c>
      <c r="E896" s="187"/>
      <c r="F896" s="187" t="str">
        <f>VLOOKUP($B896,'Alcance Cimentaciones'!$B$5:$G$256,4,FALSE)</f>
        <v>Und</v>
      </c>
      <c r="G896" s="187">
        <f>VLOOKUP($B896,'Alcance Cimentaciones'!$B$5:$G$256,5,FALSE)/41</f>
        <v>1</v>
      </c>
      <c r="H896" s="188">
        <f>VLOOKUP($B896,'Alcance Cimentaciones'!$B$5:$G$256,6,FALSE)</f>
        <v>361570</v>
      </c>
      <c r="I896" s="188">
        <f t="shared" si="264"/>
        <v>361570</v>
      </c>
      <c r="J896" s="189">
        <f t="shared" si="265"/>
        <v>498966.6</v>
      </c>
      <c r="K896" s="335">
        <f t="shared" si="266"/>
        <v>0</v>
      </c>
      <c r="L896" s="331"/>
      <c r="M896" s="331"/>
    </row>
    <row r="897" spans="2:13" s="159" customFormat="1" x14ac:dyDescent="0.25">
      <c r="B897" s="165" t="s">
        <v>565</v>
      </c>
      <c r="C897" s="182"/>
      <c r="D897" s="145" t="str">
        <f>VLOOKUP(B897,'Alcance Cimentaciones'!$B$5:$G$256,3,FALSE)</f>
        <v>SUMINISTRO E INSTALACIÓN DE VARILLA</v>
      </c>
      <c r="E897" s="187"/>
      <c r="F897" s="187" t="str">
        <f>VLOOKUP($B897,'Alcance Cimentaciones'!$B$5:$G$256,4,FALSE)</f>
        <v>Und</v>
      </c>
      <c r="G897" s="187">
        <f>VLOOKUP($B897,'Alcance Cimentaciones'!$B$5:$G$256,5,FALSE)/41</f>
        <v>1</v>
      </c>
      <c r="H897" s="188">
        <f>VLOOKUP($B897,'Alcance Cimentaciones'!$B$5:$G$256,6,FALSE)</f>
        <v>398933</v>
      </c>
      <c r="I897" s="188">
        <f t="shared" si="264"/>
        <v>398933</v>
      </c>
      <c r="J897" s="189">
        <f t="shared" si="265"/>
        <v>550527.53999999992</v>
      </c>
      <c r="K897" s="335">
        <f t="shared" si="266"/>
        <v>0</v>
      </c>
      <c r="L897" s="331"/>
      <c r="M897" s="331"/>
    </row>
    <row r="898" spans="2:13" s="159" customFormat="1" ht="31.5" x14ac:dyDescent="0.25">
      <c r="B898" s="165" t="s">
        <v>569</v>
      </c>
      <c r="C898" s="182"/>
      <c r="D898" s="145" t="str">
        <f>VLOOKUP(B898,'Alcance Cimentaciones'!$B$5:$G$256,3,FALSE)</f>
        <v>SUMINISTRO E INSTALACIÓN DE ARQUETA PARA INSPECCIÓN DE PICAS EN PUESTA A TIERRA SIN FONDO</v>
      </c>
      <c r="E898" s="187"/>
      <c r="F898" s="187" t="str">
        <f>VLOOKUP($B898,'Alcance Cimentaciones'!$B$5:$G$256,4,FALSE)</f>
        <v>Und</v>
      </c>
      <c r="G898" s="187">
        <f>VLOOKUP($B898,'Alcance Cimentaciones'!$B$5:$G$256,5,FALSE)/42</f>
        <v>1</v>
      </c>
      <c r="H898" s="188">
        <f>VLOOKUP($B898,'Alcance Cimentaciones'!$B$5:$G$256,6,FALSE)</f>
        <v>14275700</v>
      </c>
      <c r="I898" s="188">
        <f t="shared" si="264"/>
        <v>14275700</v>
      </c>
      <c r="J898" s="189">
        <f t="shared" si="265"/>
        <v>19700466</v>
      </c>
      <c r="K898" s="335">
        <f t="shared" si="266"/>
        <v>0</v>
      </c>
      <c r="L898" s="331"/>
      <c r="M898" s="331"/>
    </row>
    <row r="899" spans="2:13" s="159" customFormat="1" x14ac:dyDescent="0.25">
      <c r="B899" s="165" t="s">
        <v>571</v>
      </c>
      <c r="C899" s="182"/>
      <c r="D899" s="145" t="str">
        <f>VLOOKUP(B899,'Alcance Cimentaciones'!$B$5:$G$256,3,FALSE)</f>
        <v>SUMINISTRO E INSTALACIÓN DE SOLDADURA EXOTERMICA</v>
      </c>
      <c r="E899" s="187"/>
      <c r="F899" s="187" t="str">
        <f>VLOOKUP($B899,'Alcance Cimentaciones'!$B$5:$G$256,4,FALSE)</f>
        <v>Und</v>
      </c>
      <c r="G899" s="194">
        <f>VLOOKUP($B899,'Alcance Cimentaciones'!$B$5:$G$256,5,FALSE)/41</f>
        <v>2.8000000000000003</v>
      </c>
      <c r="H899" s="188">
        <f>VLOOKUP($B899,'Alcance Cimentaciones'!$B$5:$G$256,6,FALSE)</f>
        <v>185231</v>
      </c>
      <c r="I899" s="188">
        <f t="shared" si="264"/>
        <v>518646.80000000005</v>
      </c>
      <c r="J899" s="189">
        <f t="shared" si="265"/>
        <v>715732.58400000003</v>
      </c>
      <c r="K899" s="335">
        <f t="shared" si="266"/>
        <v>0</v>
      </c>
      <c r="L899" s="331"/>
      <c r="M899" s="331"/>
    </row>
    <row r="900" spans="2:13" s="159" customFormat="1" ht="31.5" x14ac:dyDescent="0.25">
      <c r="B900" s="165" t="s">
        <v>575</v>
      </c>
      <c r="C900" s="182"/>
      <c r="D900" s="145" t="str">
        <f>VLOOKUP(B900,'Alcance Cimentaciones'!$B$5:$G$256,3,FALSE)</f>
        <v>SUMINISTRO E INSTALACIÓN DE GRAPA DE ALEACIÓN RICA EN COBRE (LATÓN) MODELO KZ</v>
      </c>
      <c r="E900" s="187"/>
      <c r="F900" s="187" t="str">
        <f>VLOOKUP($B900,'Alcance Cimentaciones'!$B$5:$G$256,4,FALSE)</f>
        <v>Und</v>
      </c>
      <c r="G900" s="187">
        <f>VLOOKUP($B900,'Alcance Cimentaciones'!$B$5:$G$256,5,FALSE)/42</f>
        <v>1</v>
      </c>
      <c r="H900" s="188">
        <f>VLOOKUP($B900,'Alcance Cimentaciones'!$B$5:$G$256,6,FALSE)</f>
        <v>292083</v>
      </c>
      <c r="I900" s="188">
        <f t="shared" si="264"/>
        <v>292083</v>
      </c>
      <c r="J900" s="189">
        <f t="shared" si="265"/>
        <v>403074.54</v>
      </c>
      <c r="K900" s="335">
        <f t="shared" si="266"/>
        <v>0</v>
      </c>
      <c r="L900" s="331"/>
      <c r="M900" s="331"/>
    </row>
    <row r="901" spans="2:13" s="159" customFormat="1" ht="31.5" x14ac:dyDescent="0.25">
      <c r="B901" s="165" t="s">
        <v>573</v>
      </c>
      <c r="C901" s="182"/>
      <c r="D901" s="145" t="str">
        <f>VLOOKUP(B901,'Alcance Cimentaciones'!$B$5:$G$256,3,FALSE)</f>
        <v>SUMINISTRO E INSTALACIÓN DE GRAPA DE ALEACIÓN RICA EN COBRE (LATÓN) MODELO KPD</v>
      </c>
      <c r="E901" s="187"/>
      <c r="F901" s="187" t="str">
        <f>VLOOKUP($B901,'Alcance Cimentaciones'!$B$5:$G$256,4,FALSE)</f>
        <v>Und</v>
      </c>
      <c r="G901" s="194">
        <f>VLOOKUP($B901,'Alcance Cimentaciones'!$B$5:$G$256,5,FALSE)/33</f>
        <v>0.99393939393939412</v>
      </c>
      <c r="H901" s="188">
        <f>VLOOKUP($B901,'Alcance Cimentaciones'!$B$5:$G$256,6,FALSE)</f>
        <v>292083</v>
      </c>
      <c r="I901" s="188">
        <f t="shared" si="264"/>
        <v>290312.80000000005</v>
      </c>
      <c r="J901" s="189">
        <f t="shared" si="265"/>
        <v>400631.66400000005</v>
      </c>
      <c r="K901" s="335">
        <f t="shared" si="266"/>
        <v>0</v>
      </c>
      <c r="L901" s="331"/>
      <c r="M901" s="331"/>
    </row>
    <row r="902" spans="2:13" s="159" customFormat="1" ht="31.5" x14ac:dyDescent="0.25">
      <c r="B902" s="165" t="s">
        <v>557</v>
      </c>
      <c r="C902" s="182"/>
      <c r="D902" s="145" t="str">
        <f>VLOOKUP(B902,'Alcance Cimentaciones'!$B$5:$G$256,3,FALSE)</f>
        <v xml:space="preserve">INSTALACIÓN DE CABLE DE COBRE TRENZADO DESNUDO DE 50 mm2 </v>
      </c>
      <c r="E902" s="187"/>
      <c r="F902" s="187" t="str">
        <f>VLOOKUP($B902,'Alcance Cimentaciones'!$B$5:$G$256,4,FALSE)</f>
        <v>ML</v>
      </c>
      <c r="G902" s="194">
        <f>VLOOKUP($B902,'Alcance Cimentaciones'!$B$5:$G$256,5,FALSE)/41</f>
        <v>113.1390243902439</v>
      </c>
      <c r="H902" s="188">
        <f>VLOOKUP($B902,'Alcance Cimentaciones'!$B$5:$G$256,6,FALSE)</f>
        <v>33000.000989065411</v>
      </c>
      <c r="I902" s="188">
        <f t="shared" si="264"/>
        <v>3733587.9167799447</v>
      </c>
      <c r="J902" s="189">
        <f t="shared" si="265"/>
        <v>5152351.3251563236</v>
      </c>
      <c r="K902" s="335">
        <f t="shared" si="266"/>
        <v>0</v>
      </c>
      <c r="L902" s="331"/>
      <c r="M902" s="331"/>
    </row>
    <row r="903" spans="2:13" s="159" customFormat="1" ht="31.5" x14ac:dyDescent="0.25">
      <c r="B903" s="165"/>
      <c r="C903" s="182" t="s">
        <v>1313</v>
      </c>
      <c r="D903" s="183" t="s">
        <v>1314</v>
      </c>
      <c r="E903" s="184" t="s">
        <v>19</v>
      </c>
      <c r="F903" s="184">
        <v>0</v>
      </c>
      <c r="G903" s="184"/>
      <c r="H903" s="184"/>
      <c r="I903" s="184"/>
      <c r="J903" s="186">
        <f>SUM(J904)</f>
        <v>46410609.014634147</v>
      </c>
      <c r="K903" s="330"/>
      <c r="L903" s="330"/>
      <c r="M903" s="330"/>
    </row>
    <row r="904" spans="2:13" ht="31.5" x14ac:dyDescent="0.25">
      <c r="B904" s="165" t="s">
        <v>280</v>
      </c>
      <c r="C904" s="190"/>
      <c r="D904" s="145" t="str">
        <f>VLOOKUP(B904,'Alcance Cimentaciones'!$B$5:$G$256,3,FALSE)</f>
        <v>GROUT Y  MORTERO AUTOCOMPACTANTE DE ALTA RESISTENCIA C80/95 (EN206-1)</v>
      </c>
      <c r="E904" s="187"/>
      <c r="F904" s="187" t="str">
        <f>VLOOKUP($B904,'Alcance Cimentaciones'!$B$5:$G$256,4,FALSE)</f>
        <v>lt</v>
      </c>
      <c r="G904" s="194">
        <f>VLOOKUP($B904,'Alcance Cimentaciones'!$B$5:$G$256,5,FALSE)/41</f>
        <v>530.73170731707319</v>
      </c>
      <c r="H904" s="188">
        <f>VLOOKUP($B904,'Alcance Cimentaciones'!$B$5:$G$256,6,FALSE)</f>
        <v>63367</v>
      </c>
      <c r="I904" s="188">
        <f>+H904*G904</f>
        <v>33630876.097560979</v>
      </c>
      <c r="J904" s="189">
        <f>+I904*1.38</f>
        <v>46410609.014634147</v>
      </c>
      <c r="K904" s="335">
        <f>SUM(N904:BV904)</f>
        <v>0</v>
      </c>
      <c r="L904" s="331"/>
      <c r="M904" s="331"/>
    </row>
    <row r="905" spans="2:13" s="159" customFormat="1" ht="31.5" x14ac:dyDescent="0.25">
      <c r="B905" s="165"/>
      <c r="C905" s="182" t="s">
        <v>1315</v>
      </c>
      <c r="D905" s="183" t="s">
        <v>1316</v>
      </c>
      <c r="E905" s="184" t="s">
        <v>9</v>
      </c>
      <c r="F905" s="184">
        <v>0</v>
      </c>
      <c r="G905" s="184"/>
      <c r="H905" s="184"/>
      <c r="I905" s="184"/>
      <c r="J905" s="186">
        <f>SUM(J906:J908)</f>
        <v>1587346329.5488234</v>
      </c>
      <c r="K905" s="330"/>
      <c r="L905" s="330"/>
      <c r="M905" s="330"/>
    </row>
    <row r="906" spans="2:13" ht="63" x14ac:dyDescent="0.25">
      <c r="B906" s="165" t="s">
        <v>159</v>
      </c>
      <c r="C906" s="190"/>
      <c r="D906" s="145" t="str">
        <f>VLOOKUP(B906,'Alcance Cimentaciones'!$B$5:$G$256,3,FALSE)</f>
        <v>MATERIAL SELECIONADA PARA  FORMACIÓN Y COMPACTACIÓN DE TERRAPLENES Y RELLENO ESTRUCTURAL  (INCLUYE TRANSPORTE DESDE LAS CANTERAS LICENCIADAS HASTA EL SITIO DE INSTALACIÓN)</v>
      </c>
      <c r="E906" s="187"/>
      <c r="F906" s="187" t="str">
        <f>VLOOKUP($B906,'Alcance Cimentaciones'!$B$5:$G$256,4,FALSE)</f>
        <v>m3</v>
      </c>
      <c r="G906" s="194">
        <f>VLOOKUP($B906,'Alcance Cimentaciones'!$B$5:$G$256,5,FALSE)/34</f>
        <v>5388.7058823529414</v>
      </c>
      <c r="H906" s="188">
        <f>VLOOKUP($B906,'Alcance Cimentaciones'!$B$5:$G$256,6,FALSE)</f>
        <v>174890</v>
      </c>
      <c r="I906" s="188">
        <f>+H906*G906</f>
        <v>942430771.7647059</v>
      </c>
      <c r="J906" s="189">
        <f>+I906*1.38</f>
        <v>1300554465.0352941</v>
      </c>
      <c r="K906" s="335">
        <f t="shared" ref="K906:K908" si="267">SUM(N906:BV906)</f>
        <v>0</v>
      </c>
      <c r="L906" s="331"/>
      <c r="M906" s="331"/>
    </row>
    <row r="907" spans="2:13" ht="47.25" x14ac:dyDescent="0.25">
      <c r="B907" s="165" t="s">
        <v>180</v>
      </c>
      <c r="C907" s="190"/>
      <c r="D907" s="145" t="str">
        <f>VLOOKUP(B907,'Alcance Cimentaciones'!$B$5:$G$256,3,FALSE)</f>
        <v>PREPARACIÓN DE SUBRASANTE COMPACTACIÓN Y VALORACIÓN DE LA CAPA DE SUBRASANTE DE LOS VIALES. INCLUYENDO LAS PRUEBAS SEGÚN LO PRESCRITO.</v>
      </c>
      <c r="E907" s="187"/>
      <c r="F907" s="187" t="str">
        <f>VLOOKUP($B907,'Alcance Cimentaciones'!$B$5:$G$256,4,FALSE)</f>
        <v>m2</v>
      </c>
      <c r="G907" s="194">
        <f>VLOOKUP($B907,'Alcance Cimentaciones'!$B$5:$G$256,5,FALSE)/34</f>
        <v>631.61764705882354</v>
      </c>
      <c r="H907" s="188">
        <f>VLOOKUP($B907,'Alcance Cimentaciones'!$B$5:$G$256,6,FALSE)</f>
        <v>11537</v>
      </c>
      <c r="I907" s="188">
        <f>+H907*G907</f>
        <v>7286972.7941176472</v>
      </c>
      <c r="J907" s="189">
        <f>+I907*1.38</f>
        <v>10056022.455882352</v>
      </c>
      <c r="K907" s="335">
        <f t="shared" si="267"/>
        <v>0</v>
      </c>
      <c r="L907" s="331"/>
      <c r="M907" s="331"/>
    </row>
    <row r="908" spans="2:13" ht="31.5" x14ac:dyDescent="0.25">
      <c r="B908" s="165" t="s">
        <v>192</v>
      </c>
      <c r="C908" s="190"/>
      <c r="D908" s="145" t="str">
        <f>VLOOKUP(B908,'Alcance Cimentaciones'!$B$5:$G$256,3,FALSE)</f>
        <v>SUBBASE GRANULAR  (INCLUYE TRANSPORTE DESDE LAS CANTERAS LICENCIADAS HASTA EL SITIO DE INSTALACIÓN)</v>
      </c>
      <c r="E908" s="187"/>
      <c r="F908" s="187" t="str">
        <f>VLOOKUP($B908,'Alcance Cimentaciones'!$B$5:$G$256,4,FALSE)</f>
        <v>m3</v>
      </c>
      <c r="G908" s="194">
        <f>VLOOKUP($B908,'Alcance Cimentaciones'!$B$5:$G$256,5,FALSE)/34</f>
        <v>880.85294117647061</v>
      </c>
      <c r="H908" s="188">
        <f>VLOOKUP($B908,'Alcance Cimentaciones'!$B$5:$G$256,6,FALSE)</f>
        <v>227658</v>
      </c>
      <c r="I908" s="188">
        <f>+H908*G908</f>
        <v>200533218.88235295</v>
      </c>
      <c r="J908" s="189">
        <f>+I908*1.38</f>
        <v>276735842.05764705</v>
      </c>
      <c r="K908" s="335">
        <f t="shared" si="267"/>
        <v>0</v>
      </c>
      <c r="L908" s="331"/>
      <c r="M908" s="331"/>
    </row>
    <row r="909" spans="2:13" s="159" customFormat="1" ht="31.5" x14ac:dyDescent="0.25">
      <c r="B909" s="165"/>
      <c r="C909" s="178" t="s">
        <v>1317</v>
      </c>
      <c r="D909" s="179" t="s">
        <v>1318</v>
      </c>
      <c r="E909" s="180" t="s">
        <v>9</v>
      </c>
      <c r="F909" s="180">
        <v>0</v>
      </c>
      <c r="G909" s="180"/>
      <c r="H909" s="180"/>
      <c r="I909" s="180"/>
      <c r="J909" s="186">
        <f>SUM(J910:J913)</f>
        <v>179532477.23999998</v>
      </c>
      <c r="K909" s="330"/>
      <c r="L909" s="330"/>
      <c r="M909" s="330"/>
    </row>
    <row r="910" spans="2:13" ht="31.5" x14ac:dyDescent="0.25">
      <c r="B910" s="165" t="s">
        <v>195</v>
      </c>
      <c r="C910" s="198"/>
      <c r="D910" s="145" t="str">
        <f>VLOOKUP(B910,'Alcance Cimentaciones'!$B$5:$G$256,3,FALSE)</f>
        <v>BASE GRANULAR   (INCLUYE TRANSPORTE DESDE LAS CANTERAS LICENCIADAS HASTA EL SITIO DE INSTALACIÓN)</v>
      </c>
      <c r="E910" s="187"/>
      <c r="F910" s="187" t="str">
        <f>VLOOKUP($B910,'Alcance Cimentaciones'!$B$5:$G$256,4,FALSE)</f>
        <v>m3</v>
      </c>
      <c r="G910" s="194">
        <f>VLOOKUP($B910,'Alcance Cimentaciones'!$B$5:$G$256,5,FALSE)/34</f>
        <v>237.64705882352942</v>
      </c>
      <c r="H910" s="188">
        <f>VLOOKUP($B910,'Alcance Cimentaciones'!$B$5:$G$256,6,FALSE)</f>
        <v>265112</v>
      </c>
      <c r="I910" s="188">
        <f>+H910*G910</f>
        <v>63003087.058823533</v>
      </c>
      <c r="J910" s="189">
        <f>+I910*1.38</f>
        <v>86944260.141176462</v>
      </c>
      <c r="K910" s="335">
        <f t="shared" ref="K910:K913" si="268">SUM(N910:BV910)</f>
        <v>0</v>
      </c>
      <c r="L910" s="331"/>
      <c r="M910" s="331"/>
    </row>
    <row r="911" spans="2:13" ht="94.5" x14ac:dyDescent="0.25">
      <c r="B911" s="165" t="s">
        <v>261</v>
      </c>
      <c r="C911" s="198"/>
      <c r="D911" s="145" t="str">
        <f>VLOOKUP(B911,'Alcance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911" s="187"/>
      <c r="F911" s="187" t="str">
        <f>VLOOKUP($B911,'Alcance Cimentaciones'!$B$5:$G$256,4,FALSE)</f>
        <v>m3</v>
      </c>
      <c r="G911" s="194">
        <f>VLOOKUP($B911,'Alcance Cimentaciones'!$B$5:$G$256,5,FALSE)/34</f>
        <v>42.352941176470587</v>
      </c>
      <c r="H911" s="188">
        <f>VLOOKUP($B911,'Alcance Cimentaciones'!$B$5:$G$256,6,FALSE)</f>
        <v>276393</v>
      </c>
      <c r="I911" s="188">
        <f>+H911*G911</f>
        <v>11706056.470588235</v>
      </c>
      <c r="J911" s="189">
        <f>+I911*1.38</f>
        <v>16154357.929411763</v>
      </c>
      <c r="K911" s="335">
        <f t="shared" si="268"/>
        <v>0</v>
      </c>
      <c r="L911" s="331"/>
      <c r="M911" s="331"/>
    </row>
    <row r="912" spans="2:13" ht="94.5" x14ac:dyDescent="0.25">
      <c r="B912" s="165" t="s">
        <v>264</v>
      </c>
      <c r="C912" s="198"/>
      <c r="D912" s="145" t="str">
        <f>VLOOKUP(B912,'Alcance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912" s="187"/>
      <c r="F912" s="187" t="str">
        <f>VLOOKUP($B912,'Alcance Cimentaciones'!$B$5:$G$256,4,FALSE)</f>
        <v>m3</v>
      </c>
      <c r="G912" s="194">
        <f>VLOOKUP($B912,'Alcance Cimentaciones'!$B$5:$G$256,5,FALSE)/34</f>
        <v>25.529411764705884</v>
      </c>
      <c r="H912" s="188">
        <f>VLOOKUP($B912,'Alcance Cimentaciones'!$B$5:$G$256,6,FALSE)</f>
        <v>286818</v>
      </c>
      <c r="I912" s="188">
        <f>+H912*G912</f>
        <v>7322294.823529412</v>
      </c>
      <c r="J912" s="189">
        <f>+I912*1.38</f>
        <v>10104766.856470589</v>
      </c>
      <c r="K912" s="335">
        <f t="shared" si="268"/>
        <v>0</v>
      </c>
      <c r="L912" s="331"/>
      <c r="M912" s="331"/>
    </row>
    <row r="913" spans="2:13" x14ac:dyDescent="0.25">
      <c r="B913" s="165" t="s">
        <v>254</v>
      </c>
      <c r="C913" s="198"/>
      <c r="D913" s="145" t="str">
        <f>VLOOKUP(B913,'Alcance Cimentaciones'!$B$5:$G$256,3,FALSE)</f>
        <v>SUMINISTRO E INSTALACIÓN DE GEOTEXTILES</v>
      </c>
      <c r="E913" s="187"/>
      <c r="F913" s="187" t="str">
        <f>VLOOKUP($B913,'Alcance Cimentaciones'!$B$5:$G$256,4,FALSE)</f>
        <v>m2</v>
      </c>
      <c r="G913" s="194">
        <f>VLOOKUP($B913,'Alcance Cimentaciones'!$B$5:$G$256,5,FALSE)/34</f>
        <v>887.17647058823525</v>
      </c>
      <c r="H913" s="188">
        <f>VLOOKUP($B913,'Alcance Cimentaciones'!$B$5:$G$256,6,FALSE)</f>
        <v>54177</v>
      </c>
      <c r="I913" s="188">
        <f>+H913*G913</f>
        <v>48064559.647058822</v>
      </c>
      <c r="J913" s="189">
        <f>+I913*1.38</f>
        <v>66329092.312941171</v>
      </c>
      <c r="K913" s="335">
        <f t="shared" si="268"/>
        <v>0</v>
      </c>
      <c r="L913" s="331"/>
      <c r="M913" s="331"/>
    </row>
    <row r="914" spans="2:13" s="159" customFormat="1" ht="31.5" x14ac:dyDescent="0.25">
      <c r="B914" s="165"/>
      <c r="C914" s="195" t="s">
        <v>1319</v>
      </c>
      <c r="D914" s="148" t="s">
        <v>1987</v>
      </c>
      <c r="E914" s="196" t="s">
        <v>3</v>
      </c>
      <c r="F914" s="196">
        <v>0</v>
      </c>
      <c r="G914" s="196"/>
      <c r="H914" s="196"/>
      <c r="I914" s="196"/>
      <c r="J914" s="197"/>
      <c r="K914" s="333"/>
      <c r="L914" s="333"/>
      <c r="M914" s="333"/>
    </row>
    <row r="915" spans="2:13" s="159" customFormat="1" x14ac:dyDescent="0.25">
      <c r="B915" s="165"/>
      <c r="C915" s="175" t="s">
        <v>1320</v>
      </c>
      <c r="D915" s="139" t="s">
        <v>1321</v>
      </c>
      <c r="E915" s="176" t="s">
        <v>27</v>
      </c>
      <c r="F915" s="176">
        <v>0</v>
      </c>
      <c r="G915" s="176"/>
      <c r="H915" s="176"/>
      <c r="I915" s="176"/>
      <c r="J915" s="177"/>
      <c r="K915" s="327"/>
      <c r="L915" s="327"/>
      <c r="M915" s="327"/>
    </row>
    <row r="916" spans="2:13" s="159" customFormat="1" ht="31.5" x14ac:dyDescent="0.25">
      <c r="B916" s="165"/>
      <c r="C916" s="182" t="s">
        <v>1322</v>
      </c>
      <c r="D916" s="183" t="s">
        <v>1323</v>
      </c>
      <c r="E916" s="184" t="s">
        <v>22</v>
      </c>
      <c r="F916" s="184">
        <v>0</v>
      </c>
      <c r="G916" s="184"/>
      <c r="H916" s="184"/>
      <c r="I916" s="184"/>
      <c r="J916" s="186">
        <f>SUM(J917:J919)</f>
        <v>83271780.884117648</v>
      </c>
      <c r="K916" s="330"/>
      <c r="L916" s="330"/>
      <c r="M916" s="330"/>
    </row>
    <row r="917" spans="2:13" s="159" customFormat="1" x14ac:dyDescent="0.25">
      <c r="B917" s="165" t="s">
        <v>54</v>
      </c>
      <c r="C917" s="182"/>
      <c r="D917" s="145" t="str">
        <f>VLOOKUP(B917,'Alcance Cimentaciones'!$B$5:$G$256,3,FALSE)</f>
        <v>DESBROCE Y LIMPIEZA</v>
      </c>
      <c r="E917" s="187"/>
      <c r="F917" s="187" t="str">
        <f>VLOOKUP($B917,'Alcance Cimentaciones'!$B$5:$G$256,4,FALSE)</f>
        <v>m2</v>
      </c>
      <c r="G917" s="194">
        <f>VLOOKUP($B917,'Alcance Cimentaciones'!$B$5:$G$256,5,FALSE)/34</f>
        <v>4799.0294117647063</v>
      </c>
      <c r="H917" s="188">
        <f>VLOOKUP($B917,'Alcance Cimentaciones'!$B$5:$G$256,6,FALSE)</f>
        <v>4140</v>
      </c>
      <c r="I917" s="188">
        <f>+H917*G917</f>
        <v>19867981.764705885</v>
      </c>
      <c r="J917" s="189">
        <f>+I917*1.38</f>
        <v>27417814.83529412</v>
      </c>
      <c r="K917" s="335">
        <f t="shared" ref="K917:K919" si="269">SUM(N917:BV917)</f>
        <v>0</v>
      </c>
      <c r="L917" s="331"/>
      <c r="M917" s="331"/>
    </row>
    <row r="918" spans="2:13" ht="126" x14ac:dyDescent="0.25">
      <c r="B918" s="165" t="s">
        <v>407</v>
      </c>
      <c r="C918" s="204"/>
      <c r="D918" s="145" t="str">
        <f>VLOOKUP(B918,'Alcance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918" s="187"/>
      <c r="F918" s="187" t="str">
        <f>VLOOKUP($B918,'Alcance Cimentaciones'!$B$5:$G$256,4,FALSE)</f>
        <v>Mes</v>
      </c>
      <c r="G918" s="215">
        <v>0.2</v>
      </c>
      <c r="H918" s="188">
        <f>VLOOKUP($B918,'Alcance Cimentaciones'!$B$5:$G$256,6,FALSE)</f>
        <v>31500000</v>
      </c>
      <c r="I918" s="188">
        <f t="shared" ref="I918" si="270">+H918*G918</f>
        <v>6300000</v>
      </c>
      <c r="J918" s="189">
        <f t="shared" ref="J918" si="271">+I918*1.38</f>
        <v>8694000</v>
      </c>
      <c r="K918" s="335">
        <f t="shared" si="269"/>
        <v>0</v>
      </c>
      <c r="L918" s="331"/>
      <c r="M918" s="331"/>
    </row>
    <row r="919" spans="2:13" s="159" customFormat="1" ht="31.5" x14ac:dyDescent="0.25">
      <c r="B919" s="165" t="s">
        <v>65</v>
      </c>
      <c r="C919" s="182"/>
      <c r="D919" s="145" t="str">
        <f>VLOOKUP(B919,'Alcance Cimentaciones'!$B$5:$G$256,3,FALSE)</f>
        <v>DESMONTE, DESCAPOTE Y LIMPIEZA INCLUYE  TALA DE ARBOLES CON DAP ≤0.15M, TRANSPORTE Y DISPOSICIÓN FINAL</v>
      </c>
      <c r="E919" s="187"/>
      <c r="F919" s="187" t="str">
        <f>VLOOKUP($B919,'Alcance Cimentaciones'!$B$5:$G$256,4,FALSE)</f>
        <v>m2</v>
      </c>
      <c r="G919" s="194">
        <f>VLOOKUP($B919,'Alcance Cimentaciones'!$B$5:$G$256,5,FALSE)/34</f>
        <v>4799.0294117647063</v>
      </c>
      <c r="H919" s="188">
        <f>VLOOKUP($B919,'Alcance Cimentaciones'!$B$5:$G$256,6,FALSE)</f>
        <v>7121</v>
      </c>
      <c r="I919" s="188">
        <f>+H919*G919</f>
        <v>34173888.441176474</v>
      </c>
      <c r="J919" s="189">
        <f>+I919*1.38</f>
        <v>47159966.048823528</v>
      </c>
      <c r="K919" s="335">
        <f t="shared" si="269"/>
        <v>0</v>
      </c>
      <c r="L919" s="331"/>
      <c r="M919" s="331"/>
    </row>
    <row r="920" spans="2:13" s="159" customFormat="1" x14ac:dyDescent="0.25">
      <c r="B920" s="165"/>
      <c r="C920" s="182" t="s">
        <v>1324</v>
      </c>
      <c r="D920" s="183" t="s">
        <v>1325</v>
      </c>
      <c r="E920" s="184" t="s">
        <v>9</v>
      </c>
      <c r="F920" s="184">
        <v>0</v>
      </c>
      <c r="G920" s="184"/>
      <c r="H920" s="184"/>
      <c r="I920" s="184"/>
      <c r="J920" s="186">
        <f>SUM(J921:J922)</f>
        <v>312374505.66882348</v>
      </c>
      <c r="K920" s="330"/>
      <c r="L920" s="330"/>
      <c r="M920" s="330"/>
    </row>
    <row r="921" spans="2:13" x14ac:dyDescent="0.25">
      <c r="B921" s="165" t="s">
        <v>113</v>
      </c>
      <c r="C921" s="190"/>
      <c r="D921" s="145" t="str">
        <f>VLOOKUP(B921,'Alcance Cimentaciones'!$B$5:$G$256,3,FALSE)</f>
        <v>EXCAVACIÓN MECÁNICA EN MATERIAL COMÚN</v>
      </c>
      <c r="E921" s="187"/>
      <c r="F921" s="187" t="str">
        <f>VLOOKUP($B921,'Alcance Cimentaciones'!$B$5:$G$256,4,FALSE)</f>
        <v>m3</v>
      </c>
      <c r="G921" s="194">
        <f>VLOOKUP($B921,'Alcance Cimentaciones'!$B$5:$G$256,5,FALSE)/34</f>
        <v>4799.0294117647063</v>
      </c>
      <c r="H921" s="188">
        <f>VLOOKUP($B921,'Alcance Cimentaciones'!$B$5:$G$256,6,FALSE)</f>
        <v>35495</v>
      </c>
      <c r="I921" s="188">
        <f>+H921*G921</f>
        <v>170341548.97058824</v>
      </c>
      <c r="J921" s="189">
        <f>+I921*1.38</f>
        <v>235071337.57941175</v>
      </c>
      <c r="K921" s="335">
        <f t="shared" ref="K921:K922" si="272">SUM(N921:BV921)</f>
        <v>0</v>
      </c>
      <c r="L921" s="331"/>
      <c r="M921" s="331"/>
    </row>
    <row r="922" spans="2:13" x14ac:dyDescent="0.25">
      <c r="B922" s="165" t="s">
        <v>122</v>
      </c>
      <c r="C922" s="190"/>
      <c r="D922" s="145" t="str">
        <f>VLOOKUP(B922,'Alcance Cimentaciones'!$B$5:$G$256,3,FALSE)</f>
        <v>EXCAVACIÓN EN ROCA</v>
      </c>
      <c r="E922" s="187"/>
      <c r="F922" s="187" t="str">
        <f>VLOOKUP($B922,'Alcance Cimentaciones'!$B$5:$G$256,4,FALSE)</f>
        <v>m3</v>
      </c>
      <c r="G922" s="194">
        <f>VLOOKUP($B922,'Alcance Cimentaciones'!$B$5:$G$256,5,FALSE)/34</f>
        <v>414.35294117647061</v>
      </c>
      <c r="H922" s="188">
        <f>VLOOKUP($B922,'Alcance Cimentaciones'!$B$5:$G$256,6,FALSE)</f>
        <v>135191</v>
      </c>
      <c r="I922" s="188">
        <f>+H922*G922</f>
        <v>56016788.470588237</v>
      </c>
      <c r="J922" s="189">
        <f>+I922*1.38</f>
        <v>77303168.089411765</v>
      </c>
      <c r="K922" s="335">
        <f t="shared" si="272"/>
        <v>0</v>
      </c>
      <c r="L922" s="331"/>
      <c r="M922" s="331"/>
    </row>
    <row r="923" spans="2:13" s="159" customFormat="1" x14ac:dyDescent="0.25">
      <c r="B923" s="165"/>
      <c r="C923" s="178" t="s">
        <v>1326</v>
      </c>
      <c r="D923" s="179" t="s">
        <v>1327</v>
      </c>
      <c r="E923" s="180" t="s">
        <v>6</v>
      </c>
      <c r="F923" s="180">
        <v>0</v>
      </c>
      <c r="G923" s="180"/>
      <c r="H923" s="180"/>
      <c r="I923" s="180"/>
      <c r="J923" s="186">
        <f>SUM(J924:J926)</f>
        <v>9527825.6870364472</v>
      </c>
      <c r="K923" s="330"/>
      <c r="L923" s="330"/>
      <c r="M923" s="330"/>
    </row>
    <row r="924" spans="2:13" s="159" customFormat="1" ht="31.5" x14ac:dyDescent="0.25">
      <c r="B924" s="165" t="s">
        <v>539</v>
      </c>
      <c r="C924" s="178"/>
      <c r="D924" s="145" t="str">
        <f>VLOOKUP(B924,'Alcance Cimentaciones'!$B$5:$G$256,3,FALSE)</f>
        <v>INSTALACION DE TUBERIA PVC TIPO TDP Y/O CORRUGADA TIPO PEAD-HDPE  - 50mm</v>
      </c>
      <c r="E924" s="187"/>
      <c r="F924" s="187" t="str">
        <f>VLOOKUP($B924,'Alcance Cimentaciones'!$B$5:$G$256,4,FALSE)</f>
        <v>ML</v>
      </c>
      <c r="G924" s="194">
        <f>VLOOKUP($B924,'Alcance Cimentaciones'!$B$5:$G$256,5,FALSE)/34</f>
        <v>7.2352941176470589</v>
      </c>
      <c r="H924" s="188">
        <f>VLOOKUP($B924,'Alcance Cimentaciones'!$B$5:$G$256,6,FALSE)</f>
        <v>27751.000385791169</v>
      </c>
      <c r="I924" s="188">
        <f>+H924*G924</f>
        <v>200786.64985013611</v>
      </c>
      <c r="J924" s="189">
        <f>+I924*1.38</f>
        <v>277085.57679318782</v>
      </c>
      <c r="K924" s="335">
        <f t="shared" ref="K924:K926" si="273">SUM(N924:BV924)</f>
        <v>0</v>
      </c>
      <c r="L924" s="331"/>
      <c r="M924" s="331"/>
    </row>
    <row r="925" spans="2:13" s="159" customFormat="1" ht="31.5" x14ac:dyDescent="0.25">
      <c r="B925" s="165" t="s">
        <v>542</v>
      </c>
      <c r="C925" s="178"/>
      <c r="D925" s="145" t="str">
        <f>VLOOKUP(B925,'Alcance Cimentaciones'!$B$5:$G$256,3,FALSE)</f>
        <v>INSTALACION DE TUBERIA PVC TIPO TDP Y/O CORRUGADA TIPO PEAD-HDPE - 90mm</v>
      </c>
      <c r="E925" s="187"/>
      <c r="F925" s="187" t="str">
        <f>VLOOKUP($B925,'Alcance Cimentaciones'!$B$5:$G$256,4,FALSE)</f>
        <v>ML</v>
      </c>
      <c r="G925" s="194">
        <f>VLOOKUP($B925,'Alcance Cimentaciones'!$B$5:$G$256,5,FALSE)/34</f>
        <v>34.694117647058818</v>
      </c>
      <c r="H925" s="188">
        <f>VLOOKUP($B925,'Alcance Cimentaciones'!$B$5:$G$256,6,FALSE)</f>
        <v>31239.000009014315</v>
      </c>
      <c r="I925" s="188">
        <f>+H925*G925</f>
        <v>1083809.5414892142</v>
      </c>
      <c r="J925" s="189">
        <f>+I925*1.38</f>
        <v>1495657.1672551155</v>
      </c>
      <c r="K925" s="335">
        <f t="shared" si="273"/>
        <v>0</v>
      </c>
      <c r="L925" s="331"/>
      <c r="M925" s="331"/>
    </row>
    <row r="926" spans="2:13" s="159" customFormat="1" ht="31.5" x14ac:dyDescent="0.25">
      <c r="B926" s="165" t="s">
        <v>544</v>
      </c>
      <c r="C926" s="178"/>
      <c r="D926" s="145" t="str">
        <f>VLOOKUP(B926,'Alcance Cimentaciones'!$B$5:$G$256,3,FALSE)</f>
        <v>INSTALACION DE TUBERIA PVC TIPO TDP  Y/O CORRUGADA TIPO PEAD-HDPE - 200mm</v>
      </c>
      <c r="E926" s="187"/>
      <c r="F926" s="187" t="str">
        <f>VLOOKUP($B926,'Alcance Cimentaciones'!$B$5:$G$256,4,FALSE)</f>
        <v>ML</v>
      </c>
      <c r="G926" s="194">
        <f>VLOOKUP($B926,'Alcance Cimentaciones'!$B$5:$G$256,5,FALSE)/34</f>
        <v>70.332352941176467</v>
      </c>
      <c r="H926" s="188">
        <f>VLOOKUP($B926,'Alcance Cimentaciones'!$B$5:$G$256,6,FALSE)</f>
        <v>79900.999838665448</v>
      </c>
      <c r="I926" s="188">
        <f>+H926*G926</f>
        <v>5619625.3210059023</v>
      </c>
      <c r="J926" s="189">
        <f>+I926*1.38</f>
        <v>7755082.9429881442</v>
      </c>
      <c r="K926" s="335">
        <f t="shared" si="273"/>
        <v>0</v>
      </c>
      <c r="L926" s="331"/>
      <c r="M926" s="331"/>
    </row>
    <row r="927" spans="2:13" s="159" customFormat="1" x14ac:dyDescent="0.25">
      <c r="B927" s="165"/>
      <c r="C927" s="182" t="s">
        <v>1328</v>
      </c>
      <c r="D927" s="183" t="s">
        <v>1329</v>
      </c>
      <c r="E927" s="184" t="s">
        <v>19</v>
      </c>
      <c r="F927" s="184">
        <v>0</v>
      </c>
      <c r="G927" s="184"/>
      <c r="H927" s="184"/>
      <c r="I927" s="184"/>
      <c r="J927" s="186">
        <f>SUM(J928)</f>
        <v>320494616.71764702</v>
      </c>
      <c r="K927" s="330"/>
      <c r="L927" s="330"/>
      <c r="M927" s="330"/>
    </row>
    <row r="928" spans="2:13" s="159" customFormat="1" x14ac:dyDescent="0.25">
      <c r="B928" s="165" t="s">
        <v>156</v>
      </c>
      <c r="C928" s="182"/>
      <c r="D928" s="145" t="str">
        <f>VLOOKUP(B928,'Alcance Cimentaciones'!$B$5:$G$256,3,FALSE)</f>
        <v>RELLENO CON MATERIAL DE EXCAVACIÓN SELECCIONADO</v>
      </c>
      <c r="E928" s="187"/>
      <c r="F928" s="187" t="str">
        <f>VLOOKUP($B928,'Alcance Cimentaciones'!$B$5:$G$256,4,FALSE)</f>
        <v>m3</v>
      </c>
      <c r="G928" s="194">
        <f>VLOOKUP($B928,'Alcance Cimentaciones'!$B$5:$G$256,5,FALSE)/34</f>
        <v>4530.6764705882351</v>
      </c>
      <c r="H928" s="188">
        <f>VLOOKUP($B928,'Alcance Cimentaciones'!$B$5:$G$256,6,FALSE)</f>
        <v>51260</v>
      </c>
      <c r="I928" s="188">
        <f>+H928*G928</f>
        <v>232242475.88235292</v>
      </c>
      <c r="J928" s="189">
        <f>+I928*1.38</f>
        <v>320494616.71764702</v>
      </c>
      <c r="K928" s="335">
        <f>SUM(N928:BV928)</f>
        <v>0</v>
      </c>
      <c r="L928" s="331"/>
      <c r="M928" s="331"/>
    </row>
    <row r="929" spans="2:13" s="159" customFormat="1" x14ac:dyDescent="0.25">
      <c r="B929" s="165"/>
      <c r="C929" s="182" t="s">
        <v>1330</v>
      </c>
      <c r="D929" s="183" t="s">
        <v>1331</v>
      </c>
      <c r="E929" s="184" t="s">
        <v>8</v>
      </c>
      <c r="F929" s="184">
        <v>0</v>
      </c>
      <c r="G929" s="184"/>
      <c r="H929" s="184"/>
      <c r="I929" s="184"/>
      <c r="J929" s="186">
        <f>SUM(J930)</f>
        <v>94303618.549411759</v>
      </c>
      <c r="K929" s="330"/>
      <c r="L929" s="330"/>
      <c r="M929" s="330"/>
    </row>
    <row r="930" spans="2:13" s="159" customFormat="1" x14ac:dyDescent="0.25">
      <c r="B930" s="165" t="s">
        <v>278</v>
      </c>
      <c r="C930" s="182"/>
      <c r="D930" s="145" t="str">
        <f>VLOOKUP(B930,'Alcance Cimentaciones'!$B$5:$G$256,3,FALSE)</f>
        <v>CONCRETO CLASE F (140 kg/cm2 Ó 2000 psi)</v>
      </c>
      <c r="E930" s="187"/>
      <c r="F930" s="187" t="str">
        <f>VLOOKUP($B930,'Alcance Cimentaciones'!$B$5:$G$256,4,FALSE)</f>
        <v>m3</v>
      </c>
      <c r="G930" s="194">
        <f>VLOOKUP($B930,'Alcance Cimentaciones'!$B$5:$G$256,5,FALSE)/34</f>
        <v>43.941176470588232</v>
      </c>
      <c r="H930" s="188">
        <f>VLOOKUP($B930,'Alcance Cimentaciones'!$B$5:$G$256,6,FALSE)</f>
        <v>1555169</v>
      </c>
      <c r="I930" s="188">
        <f>+H930*G930</f>
        <v>68335955.470588237</v>
      </c>
      <c r="J930" s="189">
        <f>+I930*1.38</f>
        <v>94303618.549411759</v>
      </c>
      <c r="K930" s="335">
        <f>SUM(N930:BV930)</f>
        <v>0</v>
      </c>
      <c r="L930" s="331"/>
      <c r="M930" s="331"/>
    </row>
    <row r="931" spans="2:13" s="159" customFormat="1" x14ac:dyDescent="0.25">
      <c r="B931" s="165"/>
      <c r="C931" s="182" t="s">
        <v>1332</v>
      </c>
      <c r="D931" s="183" t="s">
        <v>1333</v>
      </c>
      <c r="E931" s="184" t="s">
        <v>26</v>
      </c>
      <c r="F931" s="184">
        <v>0</v>
      </c>
      <c r="G931" s="184"/>
      <c r="H931" s="184"/>
      <c r="I931" s="184"/>
      <c r="J931" s="186">
        <f>SUM(J932:J933)</f>
        <v>179436034.15411764</v>
      </c>
      <c r="K931" s="330"/>
      <c r="L931" s="330"/>
      <c r="M931" s="330"/>
    </row>
    <row r="932" spans="2:13" x14ac:dyDescent="0.25">
      <c r="B932" s="165" t="s">
        <v>299</v>
      </c>
      <c r="C932" s="190"/>
      <c r="D932" s="145" t="str">
        <f>VLOOKUP(B932,'Alcance Cimentaciones'!$B$5:$G$256,3,FALSE)</f>
        <v>S0FT-SPOT  (EPS) Tipo II (ASM C578)</v>
      </c>
      <c r="E932" s="187"/>
      <c r="F932" s="187" t="str">
        <f>VLOOKUP($B932,'Alcance Cimentaciones'!$B$5:$G$256,4,FALSE)</f>
        <v>m2</v>
      </c>
      <c r="G932" s="194">
        <f>VLOOKUP($B932,'Alcance Cimentaciones'!$B$5:$G$256,5,FALSE)/34</f>
        <v>62.117647058823529</v>
      </c>
      <c r="H932" s="188">
        <f>VLOOKUP($B932,'Alcance Cimentaciones'!$B$5:$G$256,6,FALSE)</f>
        <v>484846</v>
      </c>
      <c r="I932" s="188">
        <f>+H932*G932</f>
        <v>30117492.705882352</v>
      </c>
      <c r="J932" s="189">
        <f>+I932*1.38</f>
        <v>41562139.934117645</v>
      </c>
      <c r="K932" s="335">
        <f t="shared" ref="K932:K933" si="274">SUM(N932:BV932)</f>
        <v>0</v>
      </c>
      <c r="L932" s="331"/>
      <c r="M932" s="331"/>
    </row>
    <row r="933" spans="2:13" ht="126" x14ac:dyDescent="0.25">
      <c r="B933" s="165" t="s">
        <v>314</v>
      </c>
      <c r="C933" s="190"/>
      <c r="D933" s="145" t="str">
        <f>VLOOKUP(B933,'Alcance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933" s="187"/>
      <c r="F933" s="187" t="str">
        <f>VLOOKUP($B933,'Alcance Cimentaciones'!$B$5:$G$256,4,FALSE)</f>
        <v>Und</v>
      </c>
      <c r="G933" s="194">
        <f>VLOOKUP($B933,'Alcance Cimentaciones'!$B$5:$G$256,5,FALSE)/34</f>
        <v>1</v>
      </c>
      <c r="H933" s="188">
        <f>VLOOKUP($B933,'Alcance Cimentaciones'!$B$5:$G$256,6,FALSE)</f>
        <v>99908619</v>
      </c>
      <c r="I933" s="188">
        <f>+H933*G933</f>
        <v>99908619</v>
      </c>
      <c r="J933" s="189">
        <f>+I933*1.38</f>
        <v>137873894.22</v>
      </c>
      <c r="K933" s="335">
        <f t="shared" si="274"/>
        <v>0</v>
      </c>
      <c r="L933" s="331"/>
      <c r="M933" s="331"/>
    </row>
    <row r="934" spans="2:13" s="159" customFormat="1" x14ac:dyDescent="0.25">
      <c r="B934" s="165"/>
      <c r="C934" s="182" t="s">
        <v>1334</v>
      </c>
      <c r="D934" s="183" t="s">
        <v>1335</v>
      </c>
      <c r="E934" s="184" t="s">
        <v>730</v>
      </c>
      <c r="F934" s="184">
        <v>0</v>
      </c>
      <c r="G934" s="184"/>
      <c r="H934" s="184"/>
      <c r="I934" s="184"/>
      <c r="J934" s="186">
        <f>SUM(J935)</f>
        <v>1212623361.2117648</v>
      </c>
      <c r="K934" s="330"/>
      <c r="L934" s="330"/>
      <c r="M934" s="330"/>
    </row>
    <row r="935" spans="2:13" s="159" customFormat="1" x14ac:dyDescent="0.25">
      <c r="B935" s="165" t="s">
        <v>306</v>
      </c>
      <c r="C935" s="182"/>
      <c r="D935" s="145" t="str">
        <f>VLOOKUP(B935,'Alcance Cimentaciones'!$B$5:$G$256,3,FALSE)</f>
        <v>ACERO FY:  60000 psi (4.200 kg/cm2)</v>
      </c>
      <c r="E935" s="187"/>
      <c r="F935" s="187" t="str">
        <f>VLOOKUP($B935,'Alcance Cimentaciones'!$B$5:$G$256,4,FALSE)</f>
        <v>kg</v>
      </c>
      <c r="G935" s="194">
        <f>VLOOKUP($B935,'Alcance Cimentaciones'!$B$5:$G$256,5,FALSE)/34</f>
        <v>68756.852941176476</v>
      </c>
      <c r="H935" s="188">
        <f>VLOOKUP($B935,'Alcance Cimentaciones'!$B$5:$G$256,6,FALSE)</f>
        <v>12780</v>
      </c>
      <c r="I935" s="188">
        <f>+H935*G935</f>
        <v>878712580.58823538</v>
      </c>
      <c r="J935" s="189">
        <f>+I935*1.38</f>
        <v>1212623361.2117648</v>
      </c>
      <c r="K935" s="335">
        <f>SUM(N935:BV935)</f>
        <v>0</v>
      </c>
      <c r="L935" s="331"/>
      <c r="M935" s="331"/>
    </row>
    <row r="936" spans="2:13" s="159" customFormat="1" x14ac:dyDescent="0.25">
      <c r="B936" s="165"/>
      <c r="C936" s="182" t="s">
        <v>1336</v>
      </c>
      <c r="D936" s="183" t="s">
        <v>1337</v>
      </c>
      <c r="E936" s="184" t="s">
        <v>6</v>
      </c>
      <c r="F936" s="184">
        <v>0</v>
      </c>
      <c r="G936" s="184"/>
      <c r="H936" s="184"/>
      <c r="I936" s="184"/>
      <c r="J936" s="185"/>
      <c r="K936" s="329"/>
      <c r="L936" s="329"/>
      <c r="M936" s="329"/>
    </row>
    <row r="937" spans="2:13" s="159" customFormat="1" ht="31.5" x14ac:dyDescent="0.25">
      <c r="B937" s="165"/>
      <c r="C937" s="195" t="s">
        <v>1338</v>
      </c>
      <c r="D937" s="148" t="s">
        <v>1339</v>
      </c>
      <c r="E937" s="196" t="s">
        <v>3</v>
      </c>
      <c r="F937" s="196">
        <v>0</v>
      </c>
      <c r="G937" s="196"/>
      <c r="H937" s="196"/>
      <c r="I937" s="196"/>
      <c r="J937" s="197"/>
      <c r="K937" s="333"/>
      <c r="L937" s="333"/>
      <c r="M937" s="333"/>
    </row>
    <row r="938" spans="2:13" s="159" customFormat="1" x14ac:dyDescent="0.25">
      <c r="B938" s="165"/>
      <c r="C938" s="182" t="s">
        <v>1340</v>
      </c>
      <c r="D938" s="183" t="s">
        <v>1341</v>
      </c>
      <c r="E938" s="184" t="s">
        <v>8</v>
      </c>
      <c r="F938" s="184">
        <v>0</v>
      </c>
      <c r="G938" s="184"/>
      <c r="H938" s="184"/>
      <c r="I938" s="184"/>
      <c r="J938" s="186">
        <f>SUM(J939:J940)</f>
        <v>1230815225.9452939</v>
      </c>
      <c r="K938" s="330"/>
      <c r="L938" s="330"/>
      <c r="M938" s="330"/>
    </row>
    <row r="939" spans="2:13" x14ac:dyDescent="0.25">
      <c r="B939" s="165" t="s">
        <v>267</v>
      </c>
      <c r="C939" s="190"/>
      <c r="D939" s="145" t="str">
        <f>VLOOKUP(B939,'Alcance Cimentaciones'!$B$5:$G$256,3,FALSE)</f>
        <v>CONCRETO ESTRUCTURAL  35 MPa(350 kg/cm2 Ó 5000 psi)</v>
      </c>
      <c r="E939" s="187"/>
      <c r="F939" s="187" t="str">
        <f>VLOOKUP($B939,'Alcance Cimentaciones'!$B$5:$G$256,4,FALSE)</f>
        <v>m3</v>
      </c>
      <c r="G939" s="194">
        <f>VLOOKUP($B939,'Alcance Cimentaciones'!$B$5:$G$256,5,FALSE)/34</f>
        <v>429.02941176470586</v>
      </c>
      <c r="H939" s="188">
        <f>VLOOKUP($B939,'Alcance Cimentaciones'!$B$5:$G$256,6,FALSE)</f>
        <v>1926653</v>
      </c>
      <c r="I939" s="188">
        <f>+H939*G939</f>
        <v>826590803.26470578</v>
      </c>
      <c r="J939" s="189">
        <f>+I939*1.38</f>
        <v>1140695308.5052938</v>
      </c>
      <c r="K939" s="335">
        <f t="shared" ref="K939:K940" si="275">SUM(N939:BV939)</f>
        <v>0</v>
      </c>
      <c r="L939" s="331"/>
      <c r="M939" s="331"/>
    </row>
    <row r="940" spans="2:13" x14ac:dyDescent="0.25">
      <c r="B940" s="165" t="s">
        <v>270</v>
      </c>
      <c r="C940" s="190"/>
      <c r="D940" s="145" t="str">
        <f>VLOOKUP(B940,'Alcance Cimentaciones'!$B$5:$G$256,3,FALSE)</f>
        <v>CONCRETO ESTRUCTURAL  45 MPa(457 kg/cm2 Ó 6500psi)</v>
      </c>
      <c r="E940" s="187"/>
      <c r="F940" s="187" t="str">
        <f>VLOOKUP($B940,'Alcance Cimentaciones'!$B$5:$G$256,4,FALSE)</f>
        <v>m3</v>
      </c>
      <c r="G940" s="194">
        <f>VLOOKUP($B940,'Alcance Cimentaciones'!$B$5:$G$256,5,FALSE)/34</f>
        <v>32</v>
      </c>
      <c r="H940" s="188">
        <f>VLOOKUP($B940,'Alcance Cimentaciones'!$B$5:$G$256,6,FALSE)</f>
        <v>2040759</v>
      </c>
      <c r="I940" s="188">
        <f>+H940*G940</f>
        <v>65304288</v>
      </c>
      <c r="J940" s="189">
        <f>+I940*1.38</f>
        <v>90119917.439999998</v>
      </c>
      <c r="K940" s="335">
        <f t="shared" si="275"/>
        <v>0</v>
      </c>
      <c r="L940" s="331"/>
      <c r="M940" s="331"/>
    </row>
    <row r="941" spans="2:13" s="159" customFormat="1" x14ac:dyDescent="0.25">
      <c r="B941" s="165"/>
      <c r="C941" s="182" t="s">
        <v>1342</v>
      </c>
      <c r="D941" s="183" t="s">
        <v>1343</v>
      </c>
      <c r="E941" s="184" t="s">
        <v>26</v>
      </c>
      <c r="F941" s="184">
        <v>0</v>
      </c>
      <c r="G941" s="184"/>
      <c r="H941" s="184"/>
      <c r="I941" s="184"/>
      <c r="J941" s="185"/>
      <c r="K941" s="329"/>
      <c r="L941" s="329"/>
      <c r="M941" s="329"/>
    </row>
    <row r="942" spans="2:13" s="159" customFormat="1" ht="31.5" x14ac:dyDescent="0.25">
      <c r="B942" s="165"/>
      <c r="C942" s="182" t="s">
        <v>1344</v>
      </c>
      <c r="D942" s="183" t="s">
        <v>2066</v>
      </c>
      <c r="E942" s="184" t="s">
        <v>19</v>
      </c>
      <c r="F942" s="184">
        <v>0</v>
      </c>
      <c r="G942" s="184"/>
      <c r="H942" s="184"/>
      <c r="I942" s="184"/>
      <c r="J942" s="186">
        <f>SUM(J943:J951)</f>
        <v>52736347.43270281</v>
      </c>
      <c r="K942" s="330"/>
      <c r="L942" s="330"/>
      <c r="M942" s="330"/>
    </row>
    <row r="943" spans="2:13" s="159" customFormat="1" ht="31.5" x14ac:dyDescent="0.25">
      <c r="B943" s="165" t="s">
        <v>532</v>
      </c>
      <c r="C943" s="182"/>
      <c r="D943" s="145" t="str">
        <f>VLOOKUP(B943,'Alcance Cimentaciones'!$B$5:$G$256,3,FALSE)</f>
        <v>ARQUETA EN HORMIGON PARA MEDIA TENSION - EMPALMES (500 MT)</v>
      </c>
      <c r="E943" s="187"/>
      <c r="F943" s="187" t="str">
        <f>VLOOKUP($B943,'Alcance Cimentaciones'!$B$5:$G$256,4,FALSE)</f>
        <v>Und</v>
      </c>
      <c r="G943" s="187">
        <f>VLOOKUP($B943,'Alcance Cimentaciones'!$B$5:$G$256,5,FALSE)/41</f>
        <v>1</v>
      </c>
      <c r="H943" s="188">
        <f>VLOOKUP($B943,'Alcance Cimentaciones'!$B$5:$G$256,6,FALSE)</f>
        <v>12275310.999985719</v>
      </c>
      <c r="I943" s="188">
        <f t="shared" ref="I943:I951" si="276">+H943*G943</f>
        <v>12275310.999985719</v>
      </c>
      <c r="J943" s="189">
        <f t="shared" ref="J943:J951" si="277">+I943*1.38</f>
        <v>16939929.179980289</v>
      </c>
      <c r="K943" s="335">
        <f t="shared" ref="K943:K951" si="278">SUM(N943:BV943)</f>
        <v>0</v>
      </c>
      <c r="L943" s="331"/>
      <c r="M943" s="331"/>
    </row>
    <row r="944" spans="2:13" s="159" customFormat="1" x14ac:dyDescent="0.25">
      <c r="B944" s="165" t="s">
        <v>535</v>
      </c>
      <c r="C944" s="182"/>
      <c r="D944" s="145" t="str">
        <f>VLOOKUP(B944,'Alcance Cimentaciones'!$B$5:$G$256,3,FALSE)</f>
        <v>ARQUETA EN POLIPROPILENO</v>
      </c>
      <c r="E944" s="187"/>
      <c r="F944" s="187" t="str">
        <f>VLOOKUP($B944,'Alcance Cimentaciones'!$B$5:$G$256,4,FALSE)</f>
        <v>Und</v>
      </c>
      <c r="G944" s="187">
        <f>VLOOKUP($B944,'Alcance Cimentaciones'!$B$5:$G$256,5,FALSE)/41</f>
        <v>1</v>
      </c>
      <c r="H944" s="188">
        <f>VLOOKUP($B944,'Alcance Cimentaciones'!$B$5:$G$256,6,FALSE)</f>
        <v>6068599.9996856553</v>
      </c>
      <c r="I944" s="188">
        <f t="shared" si="276"/>
        <v>6068599.9996856553</v>
      </c>
      <c r="J944" s="189">
        <f t="shared" si="277"/>
        <v>8374667.9995662039</v>
      </c>
      <c r="K944" s="335">
        <f t="shared" si="278"/>
        <v>0</v>
      </c>
      <c r="L944" s="331"/>
      <c r="M944" s="331"/>
    </row>
    <row r="945" spans="2:13" s="159" customFormat="1" x14ac:dyDescent="0.25">
      <c r="B945" s="165" t="s">
        <v>562</v>
      </c>
      <c r="C945" s="182"/>
      <c r="D945" s="145" t="str">
        <f>VLOOKUP(B945,'Alcance Cimentaciones'!$B$5:$G$256,3,FALSE)</f>
        <v>SUMINISTRO E INSTALACIÓN DE PLATINA</v>
      </c>
      <c r="E945" s="187"/>
      <c r="F945" s="187" t="str">
        <f>VLOOKUP($B945,'Alcance Cimentaciones'!$B$5:$G$256,4,FALSE)</f>
        <v>Und</v>
      </c>
      <c r="G945" s="187">
        <f>VLOOKUP($B945,'Alcance Cimentaciones'!$B$5:$G$256,5,FALSE)/41</f>
        <v>1</v>
      </c>
      <c r="H945" s="188">
        <f>VLOOKUP($B945,'Alcance Cimentaciones'!$B$5:$G$256,6,FALSE)</f>
        <v>361570</v>
      </c>
      <c r="I945" s="188">
        <f t="shared" si="276"/>
        <v>361570</v>
      </c>
      <c r="J945" s="189">
        <f t="shared" si="277"/>
        <v>498966.6</v>
      </c>
      <c r="K945" s="335">
        <f t="shared" si="278"/>
        <v>0</v>
      </c>
      <c r="L945" s="331"/>
      <c r="M945" s="331"/>
    </row>
    <row r="946" spans="2:13" s="159" customFormat="1" x14ac:dyDescent="0.25">
      <c r="B946" s="165" t="s">
        <v>565</v>
      </c>
      <c r="C946" s="182"/>
      <c r="D946" s="145" t="str">
        <f>VLOOKUP(B946,'Alcance Cimentaciones'!$B$5:$G$256,3,FALSE)</f>
        <v>SUMINISTRO E INSTALACIÓN DE VARILLA</v>
      </c>
      <c r="E946" s="187"/>
      <c r="F946" s="187" t="str">
        <f>VLOOKUP($B946,'Alcance Cimentaciones'!$B$5:$G$256,4,FALSE)</f>
        <v>Und</v>
      </c>
      <c r="G946" s="187">
        <f>VLOOKUP($B946,'Alcance Cimentaciones'!$B$5:$G$256,5,FALSE)/41</f>
        <v>1</v>
      </c>
      <c r="H946" s="188">
        <f>VLOOKUP($B946,'Alcance Cimentaciones'!$B$5:$G$256,6,FALSE)</f>
        <v>398933</v>
      </c>
      <c r="I946" s="188">
        <f t="shared" si="276"/>
        <v>398933</v>
      </c>
      <c r="J946" s="189">
        <f t="shared" si="277"/>
        <v>550527.53999999992</v>
      </c>
      <c r="K946" s="335">
        <f t="shared" si="278"/>
        <v>0</v>
      </c>
      <c r="L946" s="331"/>
      <c r="M946" s="331"/>
    </row>
    <row r="947" spans="2:13" s="159" customFormat="1" ht="31.5" x14ac:dyDescent="0.25">
      <c r="B947" s="165" t="s">
        <v>569</v>
      </c>
      <c r="C947" s="182"/>
      <c r="D947" s="145" t="str">
        <f>VLOOKUP(B947,'Alcance Cimentaciones'!$B$5:$G$256,3,FALSE)</f>
        <v>SUMINISTRO E INSTALACIÓN DE ARQUETA PARA INSPECCIÓN DE PICAS EN PUESTA A TIERRA SIN FONDO</v>
      </c>
      <c r="E947" s="187"/>
      <c r="F947" s="187" t="str">
        <f>VLOOKUP($B947,'Alcance Cimentaciones'!$B$5:$G$256,4,FALSE)</f>
        <v>Und</v>
      </c>
      <c r="G947" s="187">
        <f>VLOOKUP($B947,'Alcance Cimentaciones'!$B$5:$G$256,5,FALSE)/42</f>
        <v>1</v>
      </c>
      <c r="H947" s="188">
        <f>VLOOKUP($B947,'Alcance Cimentaciones'!$B$5:$G$256,6,FALSE)</f>
        <v>14275700</v>
      </c>
      <c r="I947" s="188">
        <f t="shared" si="276"/>
        <v>14275700</v>
      </c>
      <c r="J947" s="189">
        <f t="shared" si="277"/>
        <v>19700466</v>
      </c>
      <c r="K947" s="335">
        <f t="shared" si="278"/>
        <v>0</v>
      </c>
      <c r="L947" s="331"/>
      <c r="M947" s="331"/>
    </row>
    <row r="948" spans="2:13" s="159" customFormat="1" x14ac:dyDescent="0.25">
      <c r="B948" s="165" t="s">
        <v>571</v>
      </c>
      <c r="C948" s="182"/>
      <c r="D948" s="145" t="str">
        <f>VLOOKUP(B948,'Alcance Cimentaciones'!$B$5:$G$256,3,FALSE)</f>
        <v>SUMINISTRO E INSTALACIÓN DE SOLDADURA EXOTERMICA</v>
      </c>
      <c r="E948" s="187"/>
      <c r="F948" s="187" t="str">
        <f>VLOOKUP($B948,'Alcance Cimentaciones'!$B$5:$G$256,4,FALSE)</f>
        <v>Und</v>
      </c>
      <c r="G948" s="194">
        <f>VLOOKUP($B948,'Alcance Cimentaciones'!$B$5:$G$256,5,FALSE)/41</f>
        <v>2.8000000000000003</v>
      </c>
      <c r="H948" s="188">
        <f>VLOOKUP($B948,'Alcance Cimentaciones'!$B$5:$G$256,6,FALSE)</f>
        <v>185231</v>
      </c>
      <c r="I948" s="188">
        <f t="shared" si="276"/>
        <v>518646.80000000005</v>
      </c>
      <c r="J948" s="189">
        <f t="shared" si="277"/>
        <v>715732.58400000003</v>
      </c>
      <c r="K948" s="335">
        <f t="shared" si="278"/>
        <v>0</v>
      </c>
      <c r="L948" s="331"/>
      <c r="M948" s="331"/>
    </row>
    <row r="949" spans="2:13" s="159" customFormat="1" ht="31.5" x14ac:dyDescent="0.25">
      <c r="B949" s="165" t="s">
        <v>575</v>
      </c>
      <c r="C949" s="182"/>
      <c r="D949" s="145" t="str">
        <f>VLOOKUP(B949,'Alcance Cimentaciones'!$B$5:$G$256,3,FALSE)</f>
        <v>SUMINISTRO E INSTALACIÓN DE GRAPA DE ALEACIÓN RICA EN COBRE (LATÓN) MODELO KZ</v>
      </c>
      <c r="E949" s="187"/>
      <c r="F949" s="187" t="str">
        <f>VLOOKUP($B949,'Alcance Cimentaciones'!$B$5:$G$256,4,FALSE)</f>
        <v>Und</v>
      </c>
      <c r="G949" s="187">
        <f>VLOOKUP($B949,'Alcance Cimentaciones'!$B$5:$G$256,5,FALSE)/42</f>
        <v>1</v>
      </c>
      <c r="H949" s="188">
        <f>VLOOKUP($B949,'Alcance Cimentaciones'!$B$5:$G$256,6,FALSE)</f>
        <v>292083</v>
      </c>
      <c r="I949" s="188">
        <f t="shared" si="276"/>
        <v>292083</v>
      </c>
      <c r="J949" s="189">
        <f t="shared" si="277"/>
        <v>403074.54</v>
      </c>
      <c r="K949" s="335">
        <f t="shared" si="278"/>
        <v>0</v>
      </c>
      <c r="L949" s="331"/>
      <c r="M949" s="331"/>
    </row>
    <row r="950" spans="2:13" s="159" customFormat="1" ht="31.5" x14ac:dyDescent="0.25">
      <c r="B950" s="165" t="s">
        <v>573</v>
      </c>
      <c r="C950" s="182"/>
      <c r="D950" s="145" t="str">
        <f>VLOOKUP(B950,'Alcance Cimentaciones'!$B$5:$G$256,3,FALSE)</f>
        <v>SUMINISTRO E INSTALACIÓN DE GRAPA DE ALEACIÓN RICA EN COBRE (LATÓN) MODELO KPD</v>
      </c>
      <c r="E950" s="187"/>
      <c r="F950" s="187" t="str">
        <f>VLOOKUP($B950,'Alcance Cimentaciones'!$B$5:$G$256,4,FALSE)</f>
        <v>Und</v>
      </c>
      <c r="G950" s="194">
        <f>VLOOKUP($B950,'Alcance Cimentaciones'!$B$5:$G$256,5,FALSE)/33</f>
        <v>0.99393939393939412</v>
      </c>
      <c r="H950" s="188">
        <f>VLOOKUP($B950,'Alcance Cimentaciones'!$B$5:$G$256,6,FALSE)</f>
        <v>292083</v>
      </c>
      <c r="I950" s="188">
        <f t="shared" si="276"/>
        <v>290312.80000000005</v>
      </c>
      <c r="J950" s="189">
        <f t="shared" si="277"/>
        <v>400631.66400000005</v>
      </c>
      <c r="K950" s="335">
        <f t="shared" si="278"/>
        <v>0</v>
      </c>
      <c r="L950" s="331"/>
      <c r="M950" s="331"/>
    </row>
    <row r="951" spans="2:13" s="159" customFormat="1" ht="31.5" x14ac:dyDescent="0.25">
      <c r="B951" s="165" t="s">
        <v>557</v>
      </c>
      <c r="C951" s="182"/>
      <c r="D951" s="145" t="str">
        <f>VLOOKUP(B951,'Alcance Cimentaciones'!$B$5:$G$256,3,FALSE)</f>
        <v xml:space="preserve">INSTALACIÓN DE CABLE DE COBRE TRENZADO DESNUDO DE 50 mm2 </v>
      </c>
      <c r="E951" s="187"/>
      <c r="F951" s="187" t="str">
        <f>VLOOKUP($B951,'Alcance Cimentaciones'!$B$5:$G$256,4,FALSE)</f>
        <v>ML</v>
      </c>
      <c r="G951" s="194">
        <f>VLOOKUP($B951,'Alcance Cimentaciones'!$B$5:$G$256,5,FALSE)/41</f>
        <v>113.1390243902439</v>
      </c>
      <c r="H951" s="188">
        <f>VLOOKUP($B951,'Alcance Cimentaciones'!$B$5:$G$256,6,FALSE)</f>
        <v>33000.000989065411</v>
      </c>
      <c r="I951" s="188">
        <f t="shared" si="276"/>
        <v>3733587.9167799447</v>
      </c>
      <c r="J951" s="189">
        <f t="shared" si="277"/>
        <v>5152351.3251563236</v>
      </c>
      <c r="K951" s="335">
        <f t="shared" si="278"/>
        <v>0</v>
      </c>
      <c r="L951" s="331"/>
      <c r="M951" s="331"/>
    </row>
    <row r="952" spans="2:13" s="159" customFormat="1" ht="31.5" x14ac:dyDescent="0.25">
      <c r="B952" s="165"/>
      <c r="C952" s="182" t="s">
        <v>1345</v>
      </c>
      <c r="D952" s="183" t="s">
        <v>1346</v>
      </c>
      <c r="E952" s="184" t="s">
        <v>19</v>
      </c>
      <c r="F952" s="184">
        <v>0</v>
      </c>
      <c r="G952" s="184"/>
      <c r="H952" s="184"/>
      <c r="I952" s="184"/>
      <c r="J952" s="186">
        <f>SUM(J953)</f>
        <v>46410609.014634147</v>
      </c>
      <c r="K952" s="330"/>
      <c r="L952" s="330"/>
      <c r="M952" s="330"/>
    </row>
    <row r="953" spans="2:13" ht="31.5" x14ac:dyDescent="0.25">
      <c r="B953" s="165" t="s">
        <v>280</v>
      </c>
      <c r="C953" s="190"/>
      <c r="D953" s="145" t="str">
        <f>VLOOKUP(B953,'Alcance Cimentaciones'!$B$5:$G$256,3,FALSE)</f>
        <v>GROUT Y  MORTERO AUTOCOMPACTANTE DE ALTA RESISTENCIA C80/95 (EN206-1)</v>
      </c>
      <c r="E953" s="187"/>
      <c r="F953" s="187" t="str">
        <f>VLOOKUP($B953,'Alcance Cimentaciones'!$B$5:$G$256,4,FALSE)</f>
        <v>lt</v>
      </c>
      <c r="G953" s="194">
        <f>VLOOKUP($B953,'Alcance Cimentaciones'!$B$5:$G$256,5,FALSE)/41</f>
        <v>530.73170731707319</v>
      </c>
      <c r="H953" s="188">
        <f>VLOOKUP($B953,'Alcance Cimentaciones'!$B$5:$G$256,6,FALSE)</f>
        <v>63367</v>
      </c>
      <c r="I953" s="188">
        <f>+H953*G953</f>
        <v>33630876.097560979</v>
      </c>
      <c r="J953" s="189">
        <f>+I953*1.38</f>
        <v>46410609.014634147</v>
      </c>
      <c r="K953" s="335">
        <f>SUM(N953:BV953)</f>
        <v>0</v>
      </c>
      <c r="L953" s="331"/>
      <c r="M953" s="331"/>
    </row>
    <row r="954" spans="2:13" s="159" customFormat="1" ht="31.5" x14ac:dyDescent="0.25">
      <c r="B954" s="165"/>
      <c r="C954" s="182" t="s">
        <v>1347</v>
      </c>
      <c r="D954" s="183" t="s">
        <v>1348</v>
      </c>
      <c r="E954" s="184" t="s">
        <v>9</v>
      </c>
      <c r="F954" s="184">
        <v>0</v>
      </c>
      <c r="G954" s="184"/>
      <c r="H954" s="184"/>
      <c r="I954" s="184"/>
      <c r="J954" s="186">
        <f>SUM(J955:J957)</f>
        <v>1587346329.5488234</v>
      </c>
      <c r="K954" s="330"/>
      <c r="L954" s="330"/>
      <c r="M954" s="330"/>
    </row>
    <row r="955" spans="2:13" ht="63" x14ac:dyDescent="0.25">
      <c r="B955" s="165" t="s">
        <v>159</v>
      </c>
      <c r="C955" s="190"/>
      <c r="D955" s="145" t="str">
        <f>VLOOKUP(B955,'Alcance Cimentaciones'!$B$5:$G$256,3,FALSE)</f>
        <v>MATERIAL SELECIONADA PARA  FORMACIÓN Y COMPACTACIÓN DE TERRAPLENES Y RELLENO ESTRUCTURAL  (INCLUYE TRANSPORTE DESDE LAS CANTERAS LICENCIADAS HASTA EL SITIO DE INSTALACIÓN)</v>
      </c>
      <c r="E955" s="187"/>
      <c r="F955" s="187" t="str">
        <f>VLOOKUP($B955,'Alcance Cimentaciones'!$B$5:$G$256,4,FALSE)</f>
        <v>m3</v>
      </c>
      <c r="G955" s="194">
        <f>VLOOKUP($B955,'Alcance Cimentaciones'!$B$5:$G$256,5,FALSE)/34</f>
        <v>5388.7058823529414</v>
      </c>
      <c r="H955" s="188">
        <f>VLOOKUP($B955,'Alcance Cimentaciones'!$B$5:$G$256,6,FALSE)</f>
        <v>174890</v>
      </c>
      <c r="I955" s="188">
        <f>+H955*G955</f>
        <v>942430771.7647059</v>
      </c>
      <c r="J955" s="189">
        <f>+I955*1.38</f>
        <v>1300554465.0352941</v>
      </c>
      <c r="K955" s="335">
        <f t="shared" ref="K955:K957" si="279">SUM(N955:BV955)</f>
        <v>0</v>
      </c>
      <c r="L955" s="331"/>
      <c r="M955" s="331"/>
    </row>
    <row r="956" spans="2:13" ht="47.25" x14ac:dyDescent="0.25">
      <c r="B956" s="165" t="s">
        <v>180</v>
      </c>
      <c r="C956" s="190"/>
      <c r="D956" s="145" t="str">
        <f>VLOOKUP(B956,'Alcance Cimentaciones'!$B$5:$G$256,3,FALSE)</f>
        <v>PREPARACIÓN DE SUBRASANTE COMPACTACIÓN Y VALORACIÓN DE LA CAPA DE SUBRASANTE DE LOS VIALES. INCLUYENDO LAS PRUEBAS SEGÚN LO PRESCRITO.</v>
      </c>
      <c r="E956" s="187"/>
      <c r="F956" s="187" t="str">
        <f>VLOOKUP($B956,'Alcance Cimentaciones'!$B$5:$G$256,4,FALSE)</f>
        <v>m2</v>
      </c>
      <c r="G956" s="194">
        <f>VLOOKUP($B956,'Alcance Cimentaciones'!$B$5:$G$256,5,FALSE)/34</f>
        <v>631.61764705882354</v>
      </c>
      <c r="H956" s="188">
        <f>VLOOKUP($B956,'Alcance Cimentaciones'!$B$5:$G$256,6,FALSE)</f>
        <v>11537</v>
      </c>
      <c r="I956" s="188">
        <f>+H956*G956</f>
        <v>7286972.7941176472</v>
      </c>
      <c r="J956" s="189">
        <f>+I956*1.38</f>
        <v>10056022.455882352</v>
      </c>
      <c r="K956" s="335">
        <f t="shared" si="279"/>
        <v>0</v>
      </c>
      <c r="L956" s="331"/>
      <c r="M956" s="331"/>
    </row>
    <row r="957" spans="2:13" ht="31.5" x14ac:dyDescent="0.25">
      <c r="B957" s="165" t="s">
        <v>192</v>
      </c>
      <c r="C957" s="190"/>
      <c r="D957" s="145" t="str">
        <f>VLOOKUP(B957,'Alcance Cimentaciones'!$B$5:$G$256,3,FALSE)</f>
        <v>SUBBASE GRANULAR  (INCLUYE TRANSPORTE DESDE LAS CANTERAS LICENCIADAS HASTA EL SITIO DE INSTALACIÓN)</v>
      </c>
      <c r="E957" s="187"/>
      <c r="F957" s="187" t="str">
        <f>VLOOKUP($B957,'Alcance Cimentaciones'!$B$5:$G$256,4,FALSE)</f>
        <v>m3</v>
      </c>
      <c r="G957" s="194">
        <f>VLOOKUP($B957,'Alcance Cimentaciones'!$B$5:$G$256,5,FALSE)/34</f>
        <v>880.85294117647061</v>
      </c>
      <c r="H957" s="188">
        <f>VLOOKUP($B957,'Alcance Cimentaciones'!$B$5:$G$256,6,FALSE)</f>
        <v>227658</v>
      </c>
      <c r="I957" s="188">
        <f>+H957*G957</f>
        <v>200533218.88235295</v>
      </c>
      <c r="J957" s="189">
        <f>+I957*1.38</f>
        <v>276735842.05764705</v>
      </c>
      <c r="K957" s="335">
        <f t="shared" si="279"/>
        <v>0</v>
      </c>
      <c r="L957" s="331"/>
      <c r="M957" s="331"/>
    </row>
    <row r="958" spans="2:13" s="159" customFormat="1" ht="31.5" x14ac:dyDescent="0.25">
      <c r="B958" s="165"/>
      <c r="C958" s="178" t="s">
        <v>1349</v>
      </c>
      <c r="D958" s="179" t="s">
        <v>1350</v>
      </c>
      <c r="E958" s="180" t="s">
        <v>9</v>
      </c>
      <c r="F958" s="180">
        <v>0</v>
      </c>
      <c r="G958" s="180"/>
      <c r="H958" s="180"/>
      <c r="I958" s="180"/>
      <c r="J958" s="186">
        <f>SUM(J959:J962)</f>
        <v>179532477.23999998</v>
      </c>
      <c r="K958" s="330"/>
      <c r="L958" s="330"/>
      <c r="M958" s="330"/>
    </row>
    <row r="959" spans="2:13" ht="31.5" x14ac:dyDescent="0.25">
      <c r="B959" s="165" t="s">
        <v>195</v>
      </c>
      <c r="C959" s="198"/>
      <c r="D959" s="145" t="str">
        <f>VLOOKUP(B959,'Alcance Cimentaciones'!$B$5:$G$256,3,FALSE)</f>
        <v>BASE GRANULAR   (INCLUYE TRANSPORTE DESDE LAS CANTERAS LICENCIADAS HASTA EL SITIO DE INSTALACIÓN)</v>
      </c>
      <c r="E959" s="187"/>
      <c r="F959" s="187" t="str">
        <f>VLOOKUP($B959,'Alcance Cimentaciones'!$B$5:$G$256,4,FALSE)</f>
        <v>m3</v>
      </c>
      <c r="G959" s="194">
        <f>VLOOKUP($B959,'Alcance Cimentaciones'!$B$5:$G$256,5,FALSE)/34</f>
        <v>237.64705882352942</v>
      </c>
      <c r="H959" s="188">
        <f>VLOOKUP($B959,'Alcance Cimentaciones'!$B$5:$G$256,6,FALSE)</f>
        <v>265112</v>
      </c>
      <c r="I959" s="188">
        <f>+H959*G959</f>
        <v>63003087.058823533</v>
      </c>
      <c r="J959" s="189">
        <f>+I959*1.38</f>
        <v>86944260.141176462</v>
      </c>
      <c r="K959" s="335">
        <f t="shared" ref="K959:K962" si="280">SUM(N959:BV959)</f>
        <v>0</v>
      </c>
      <c r="L959" s="331"/>
      <c r="M959" s="331"/>
    </row>
    <row r="960" spans="2:13" ht="94.5" x14ac:dyDescent="0.25">
      <c r="B960" s="165" t="s">
        <v>261</v>
      </c>
      <c r="C960" s="198"/>
      <c r="D960" s="145" t="str">
        <f>VLOOKUP(B960,'Alcance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960" s="187"/>
      <c r="F960" s="187" t="str">
        <f>VLOOKUP($B960,'Alcance Cimentaciones'!$B$5:$G$256,4,FALSE)</f>
        <v>m3</v>
      </c>
      <c r="G960" s="194">
        <f>VLOOKUP($B960,'Alcance Cimentaciones'!$B$5:$G$256,5,FALSE)/34</f>
        <v>42.352941176470587</v>
      </c>
      <c r="H960" s="188">
        <f>VLOOKUP($B960,'Alcance Cimentaciones'!$B$5:$G$256,6,FALSE)</f>
        <v>276393</v>
      </c>
      <c r="I960" s="188">
        <f>+H960*G960</f>
        <v>11706056.470588235</v>
      </c>
      <c r="J960" s="189">
        <f>+I960*1.38</f>
        <v>16154357.929411763</v>
      </c>
      <c r="K960" s="335">
        <f t="shared" si="280"/>
        <v>0</v>
      </c>
      <c r="L960" s="331"/>
      <c r="M960" s="331"/>
    </row>
    <row r="961" spans="2:13" ht="94.5" x14ac:dyDescent="0.25">
      <c r="B961" s="165" t="s">
        <v>264</v>
      </c>
      <c r="C961" s="198"/>
      <c r="D961" s="145" t="str">
        <f>VLOOKUP(B961,'Alcance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961" s="187"/>
      <c r="F961" s="187" t="str">
        <f>VLOOKUP($B961,'Alcance Cimentaciones'!$B$5:$G$256,4,FALSE)</f>
        <v>m3</v>
      </c>
      <c r="G961" s="194">
        <f>VLOOKUP($B961,'Alcance Cimentaciones'!$B$5:$G$256,5,FALSE)/34</f>
        <v>25.529411764705884</v>
      </c>
      <c r="H961" s="188">
        <f>VLOOKUP($B961,'Alcance Cimentaciones'!$B$5:$G$256,6,FALSE)</f>
        <v>286818</v>
      </c>
      <c r="I961" s="188">
        <f>+H961*G961</f>
        <v>7322294.823529412</v>
      </c>
      <c r="J961" s="189">
        <f>+I961*1.38</f>
        <v>10104766.856470589</v>
      </c>
      <c r="K961" s="335">
        <f t="shared" si="280"/>
        <v>0</v>
      </c>
      <c r="L961" s="331"/>
      <c r="M961" s="331"/>
    </row>
    <row r="962" spans="2:13" x14ac:dyDescent="0.25">
      <c r="B962" s="165" t="s">
        <v>254</v>
      </c>
      <c r="C962" s="198"/>
      <c r="D962" s="145" t="str">
        <f>VLOOKUP(B962,'Alcance Cimentaciones'!$B$5:$G$256,3,FALSE)</f>
        <v>SUMINISTRO E INSTALACIÓN DE GEOTEXTILES</v>
      </c>
      <c r="E962" s="187"/>
      <c r="F962" s="187" t="str">
        <f>VLOOKUP($B962,'Alcance Cimentaciones'!$B$5:$G$256,4,FALSE)</f>
        <v>m2</v>
      </c>
      <c r="G962" s="194">
        <f>VLOOKUP($B962,'Alcance Cimentaciones'!$B$5:$G$256,5,FALSE)/34</f>
        <v>887.17647058823525</v>
      </c>
      <c r="H962" s="188">
        <f>VLOOKUP($B962,'Alcance Cimentaciones'!$B$5:$G$256,6,FALSE)</f>
        <v>54177</v>
      </c>
      <c r="I962" s="188">
        <f>+H962*G962</f>
        <v>48064559.647058822</v>
      </c>
      <c r="J962" s="189">
        <f>+I962*1.38</f>
        <v>66329092.312941171</v>
      </c>
      <c r="K962" s="335">
        <f t="shared" si="280"/>
        <v>0</v>
      </c>
      <c r="L962" s="331"/>
      <c r="M962" s="331"/>
    </row>
    <row r="963" spans="2:13" s="159" customFormat="1" ht="31.5" x14ac:dyDescent="0.25">
      <c r="B963" s="165"/>
      <c r="C963" s="195" t="s">
        <v>1351</v>
      </c>
      <c r="D963" s="148" t="s">
        <v>1988</v>
      </c>
      <c r="E963" s="196" t="s">
        <v>3</v>
      </c>
      <c r="F963" s="196">
        <v>0</v>
      </c>
      <c r="G963" s="196"/>
      <c r="H963" s="196"/>
      <c r="I963" s="196"/>
      <c r="J963" s="197"/>
      <c r="K963" s="333"/>
      <c r="L963" s="333"/>
      <c r="M963" s="333"/>
    </row>
    <row r="964" spans="2:13" s="159" customFormat="1" x14ac:dyDescent="0.25">
      <c r="B964" s="165"/>
      <c r="C964" s="199" t="s">
        <v>1352</v>
      </c>
      <c r="D964" s="151" t="s">
        <v>1353</v>
      </c>
      <c r="E964" s="200" t="s">
        <v>27</v>
      </c>
      <c r="F964" s="200">
        <v>0</v>
      </c>
      <c r="G964" s="200"/>
      <c r="H964" s="200"/>
      <c r="I964" s="200"/>
      <c r="J964" s="201"/>
      <c r="K964" s="334"/>
      <c r="L964" s="334"/>
      <c r="M964" s="334"/>
    </row>
    <row r="965" spans="2:13" s="159" customFormat="1" ht="31.5" x14ac:dyDescent="0.25">
      <c r="B965" s="165"/>
      <c r="C965" s="182" t="s">
        <v>1354</v>
      </c>
      <c r="D965" s="183" t="s">
        <v>1355</v>
      </c>
      <c r="E965" s="184" t="s">
        <v>22</v>
      </c>
      <c r="F965" s="184">
        <v>0</v>
      </c>
      <c r="G965" s="184"/>
      <c r="H965" s="184"/>
      <c r="I965" s="184"/>
      <c r="J965" s="186">
        <f>SUM(J966:J968)</f>
        <v>83271780.884117648</v>
      </c>
      <c r="K965" s="330"/>
      <c r="L965" s="330"/>
      <c r="M965" s="330"/>
    </row>
    <row r="966" spans="2:13" s="159" customFormat="1" x14ac:dyDescent="0.25">
      <c r="B966" s="165" t="s">
        <v>54</v>
      </c>
      <c r="C966" s="182"/>
      <c r="D966" s="145" t="str">
        <f>VLOOKUP(B966,'Alcance Cimentaciones'!$B$5:$G$256,3,FALSE)</f>
        <v>DESBROCE Y LIMPIEZA</v>
      </c>
      <c r="E966" s="187"/>
      <c r="F966" s="187" t="str">
        <f>VLOOKUP($B966,'Alcance Cimentaciones'!$B$5:$G$256,4,FALSE)</f>
        <v>m2</v>
      </c>
      <c r="G966" s="194">
        <f>VLOOKUP($B966,'Alcance Cimentaciones'!$B$5:$G$256,5,FALSE)/34</f>
        <v>4799.0294117647063</v>
      </c>
      <c r="H966" s="188">
        <f>VLOOKUP($B966,'Alcance Cimentaciones'!$B$5:$G$256,6,FALSE)</f>
        <v>4140</v>
      </c>
      <c r="I966" s="188">
        <f>+H966*G966</f>
        <v>19867981.764705885</v>
      </c>
      <c r="J966" s="189">
        <f>+I966*1.38</f>
        <v>27417814.83529412</v>
      </c>
      <c r="K966" s="335">
        <f t="shared" ref="K966:K968" si="281">SUM(N966:BV966)</f>
        <v>0</v>
      </c>
      <c r="L966" s="331"/>
      <c r="M966" s="331"/>
    </row>
    <row r="967" spans="2:13" ht="126" x14ac:dyDescent="0.25">
      <c r="B967" s="165" t="s">
        <v>407</v>
      </c>
      <c r="C967" s="204"/>
      <c r="D967" s="145" t="str">
        <f>VLOOKUP(B967,'Alcance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967" s="187"/>
      <c r="F967" s="187" t="str">
        <f>VLOOKUP($B967,'Alcance Cimentaciones'!$B$5:$G$256,4,FALSE)</f>
        <v>Mes</v>
      </c>
      <c r="G967" s="215">
        <v>0.2</v>
      </c>
      <c r="H967" s="188">
        <f>VLOOKUP($B967,'Alcance Cimentaciones'!$B$5:$G$256,6,FALSE)</f>
        <v>31500000</v>
      </c>
      <c r="I967" s="188">
        <f t="shared" ref="I967" si="282">+H967*G967</f>
        <v>6300000</v>
      </c>
      <c r="J967" s="189">
        <f t="shared" ref="J967" si="283">+I967*1.38</f>
        <v>8694000</v>
      </c>
      <c r="K967" s="335">
        <f t="shared" si="281"/>
        <v>0</v>
      </c>
      <c r="L967" s="331"/>
      <c r="M967" s="331"/>
    </row>
    <row r="968" spans="2:13" s="159" customFormat="1" ht="31.5" x14ac:dyDescent="0.25">
      <c r="B968" s="165" t="s">
        <v>65</v>
      </c>
      <c r="C968" s="182"/>
      <c r="D968" s="145" t="str">
        <f>VLOOKUP(B968,'Alcance Cimentaciones'!$B$5:$G$256,3,FALSE)</f>
        <v>DESMONTE, DESCAPOTE Y LIMPIEZA INCLUYE  TALA DE ARBOLES CON DAP ≤0.15M, TRANSPORTE Y DISPOSICIÓN FINAL</v>
      </c>
      <c r="E968" s="187"/>
      <c r="F968" s="187" t="str">
        <f>VLOOKUP($B968,'Alcance Cimentaciones'!$B$5:$G$256,4,FALSE)</f>
        <v>m2</v>
      </c>
      <c r="G968" s="194">
        <f>VLOOKUP($B968,'Alcance Cimentaciones'!$B$5:$G$256,5,FALSE)/34</f>
        <v>4799.0294117647063</v>
      </c>
      <c r="H968" s="188">
        <f>VLOOKUP($B968,'Alcance Cimentaciones'!$B$5:$G$256,6,FALSE)</f>
        <v>7121</v>
      </c>
      <c r="I968" s="188">
        <f>+H968*G968</f>
        <v>34173888.441176474</v>
      </c>
      <c r="J968" s="189">
        <f>+I968*1.38</f>
        <v>47159966.048823528</v>
      </c>
      <c r="K968" s="335">
        <f t="shared" si="281"/>
        <v>0</v>
      </c>
      <c r="L968" s="331"/>
      <c r="M968" s="331"/>
    </row>
    <row r="969" spans="2:13" s="159" customFormat="1" x14ac:dyDescent="0.25">
      <c r="B969" s="165"/>
      <c r="C969" s="182" t="s">
        <v>1356</v>
      </c>
      <c r="D969" s="183" t="s">
        <v>1357</v>
      </c>
      <c r="E969" s="184" t="s">
        <v>9</v>
      </c>
      <c r="F969" s="184">
        <v>0</v>
      </c>
      <c r="G969" s="184"/>
      <c r="H969" s="184"/>
      <c r="I969" s="184"/>
      <c r="J969" s="186">
        <f>SUM(J970:J971)</f>
        <v>312374505.66882348</v>
      </c>
      <c r="K969" s="330"/>
      <c r="L969" s="330"/>
      <c r="M969" s="330"/>
    </row>
    <row r="970" spans="2:13" x14ac:dyDescent="0.25">
      <c r="B970" s="165" t="s">
        <v>113</v>
      </c>
      <c r="C970" s="190"/>
      <c r="D970" s="145" t="str">
        <f>VLOOKUP(B970,'Alcance Cimentaciones'!$B$5:$G$256,3,FALSE)</f>
        <v>EXCAVACIÓN MECÁNICA EN MATERIAL COMÚN</v>
      </c>
      <c r="E970" s="187"/>
      <c r="F970" s="187" t="str">
        <f>VLOOKUP($B970,'Alcance Cimentaciones'!$B$5:$G$256,4,FALSE)</f>
        <v>m3</v>
      </c>
      <c r="G970" s="194">
        <f>VLOOKUP($B970,'Alcance Cimentaciones'!$B$5:$G$256,5,FALSE)/34</f>
        <v>4799.0294117647063</v>
      </c>
      <c r="H970" s="188">
        <f>VLOOKUP($B970,'Alcance Cimentaciones'!$B$5:$G$256,6,FALSE)</f>
        <v>35495</v>
      </c>
      <c r="I970" s="188">
        <f>+H970*G970</f>
        <v>170341548.97058824</v>
      </c>
      <c r="J970" s="189">
        <f>+I970*1.38</f>
        <v>235071337.57941175</v>
      </c>
      <c r="K970" s="335">
        <f t="shared" ref="K970:K971" si="284">SUM(N970:BV970)</f>
        <v>0</v>
      </c>
      <c r="L970" s="331"/>
      <c r="M970" s="331"/>
    </row>
    <row r="971" spans="2:13" x14ac:dyDescent="0.25">
      <c r="B971" s="165" t="s">
        <v>122</v>
      </c>
      <c r="C971" s="190"/>
      <c r="D971" s="145" t="str">
        <f>VLOOKUP(B971,'Alcance Cimentaciones'!$B$5:$G$256,3,FALSE)</f>
        <v>EXCAVACIÓN EN ROCA</v>
      </c>
      <c r="E971" s="187"/>
      <c r="F971" s="187" t="str">
        <f>VLOOKUP($B971,'Alcance Cimentaciones'!$B$5:$G$256,4,FALSE)</f>
        <v>m3</v>
      </c>
      <c r="G971" s="194">
        <f>VLOOKUP($B971,'Alcance Cimentaciones'!$B$5:$G$256,5,FALSE)/34</f>
        <v>414.35294117647061</v>
      </c>
      <c r="H971" s="188">
        <f>VLOOKUP($B971,'Alcance Cimentaciones'!$B$5:$G$256,6,FALSE)</f>
        <v>135191</v>
      </c>
      <c r="I971" s="188">
        <f>+H971*G971</f>
        <v>56016788.470588237</v>
      </c>
      <c r="J971" s="189">
        <f>+I971*1.38</f>
        <v>77303168.089411765</v>
      </c>
      <c r="K971" s="335">
        <f t="shared" si="284"/>
        <v>0</v>
      </c>
      <c r="L971" s="331"/>
      <c r="M971" s="331"/>
    </row>
    <row r="972" spans="2:13" s="159" customFormat="1" x14ac:dyDescent="0.25">
      <c r="B972" s="165"/>
      <c r="C972" s="178" t="s">
        <v>1358</v>
      </c>
      <c r="D972" s="179" t="s">
        <v>1359</v>
      </c>
      <c r="E972" s="180" t="s">
        <v>6</v>
      </c>
      <c r="F972" s="180">
        <v>0</v>
      </c>
      <c r="G972" s="180"/>
      <c r="H972" s="180"/>
      <c r="I972" s="180"/>
      <c r="J972" s="186">
        <f>SUM(J973:J975)</f>
        <v>9527825.6870364472</v>
      </c>
      <c r="K972" s="330"/>
      <c r="L972" s="330"/>
      <c r="M972" s="330"/>
    </row>
    <row r="973" spans="2:13" s="159" customFormat="1" ht="31.5" x14ac:dyDescent="0.25">
      <c r="B973" s="165" t="s">
        <v>539</v>
      </c>
      <c r="C973" s="178"/>
      <c r="D973" s="145" t="str">
        <f>VLOOKUP(B973,'Alcance Cimentaciones'!$B$5:$G$256,3,FALSE)</f>
        <v>INSTALACION DE TUBERIA PVC TIPO TDP Y/O CORRUGADA TIPO PEAD-HDPE  - 50mm</v>
      </c>
      <c r="E973" s="187"/>
      <c r="F973" s="187" t="str">
        <f>VLOOKUP($B973,'Alcance Cimentaciones'!$B$5:$G$256,4,FALSE)</f>
        <v>ML</v>
      </c>
      <c r="G973" s="194">
        <f>VLOOKUP($B973,'Alcance Cimentaciones'!$B$5:$G$256,5,FALSE)/34</f>
        <v>7.2352941176470589</v>
      </c>
      <c r="H973" s="188">
        <f>VLOOKUP($B973,'Alcance Cimentaciones'!$B$5:$G$256,6,FALSE)</f>
        <v>27751.000385791169</v>
      </c>
      <c r="I973" s="188">
        <f>+H973*G973</f>
        <v>200786.64985013611</v>
      </c>
      <c r="J973" s="189">
        <f>+I973*1.38</f>
        <v>277085.57679318782</v>
      </c>
      <c r="K973" s="335">
        <f t="shared" ref="K973:K975" si="285">SUM(N973:BV973)</f>
        <v>0</v>
      </c>
      <c r="L973" s="331"/>
      <c r="M973" s="331"/>
    </row>
    <row r="974" spans="2:13" s="159" customFormat="1" ht="31.5" x14ac:dyDescent="0.25">
      <c r="B974" s="165" t="s">
        <v>542</v>
      </c>
      <c r="C974" s="178"/>
      <c r="D974" s="145" t="str">
        <f>VLOOKUP(B974,'Alcance Cimentaciones'!$B$5:$G$256,3,FALSE)</f>
        <v>INSTALACION DE TUBERIA PVC TIPO TDP Y/O CORRUGADA TIPO PEAD-HDPE - 90mm</v>
      </c>
      <c r="E974" s="187"/>
      <c r="F974" s="187" t="str">
        <f>VLOOKUP($B974,'Alcance Cimentaciones'!$B$5:$G$256,4,FALSE)</f>
        <v>ML</v>
      </c>
      <c r="G974" s="194">
        <f>VLOOKUP($B974,'Alcance Cimentaciones'!$B$5:$G$256,5,FALSE)/34</f>
        <v>34.694117647058818</v>
      </c>
      <c r="H974" s="188">
        <f>VLOOKUP($B974,'Alcance Cimentaciones'!$B$5:$G$256,6,FALSE)</f>
        <v>31239.000009014315</v>
      </c>
      <c r="I974" s="188">
        <f>+H974*G974</f>
        <v>1083809.5414892142</v>
      </c>
      <c r="J974" s="189">
        <f>+I974*1.38</f>
        <v>1495657.1672551155</v>
      </c>
      <c r="K974" s="335">
        <f t="shared" si="285"/>
        <v>0</v>
      </c>
      <c r="L974" s="331"/>
      <c r="M974" s="331"/>
    </row>
    <row r="975" spans="2:13" s="159" customFormat="1" ht="31.5" x14ac:dyDescent="0.25">
      <c r="B975" s="165" t="s">
        <v>544</v>
      </c>
      <c r="C975" s="178"/>
      <c r="D975" s="145" t="str">
        <f>VLOOKUP(B975,'Alcance Cimentaciones'!$B$5:$G$256,3,FALSE)</f>
        <v>INSTALACION DE TUBERIA PVC TIPO TDP  Y/O CORRUGADA TIPO PEAD-HDPE - 200mm</v>
      </c>
      <c r="E975" s="187"/>
      <c r="F975" s="187" t="str">
        <f>VLOOKUP($B975,'Alcance Cimentaciones'!$B$5:$G$256,4,FALSE)</f>
        <v>ML</v>
      </c>
      <c r="G975" s="194">
        <f>VLOOKUP($B975,'Alcance Cimentaciones'!$B$5:$G$256,5,FALSE)/34</f>
        <v>70.332352941176467</v>
      </c>
      <c r="H975" s="188">
        <f>VLOOKUP($B975,'Alcance Cimentaciones'!$B$5:$G$256,6,FALSE)</f>
        <v>79900.999838665448</v>
      </c>
      <c r="I975" s="188">
        <f>+H975*G975</f>
        <v>5619625.3210059023</v>
      </c>
      <c r="J975" s="189">
        <f>+I975*1.38</f>
        <v>7755082.9429881442</v>
      </c>
      <c r="K975" s="335">
        <f t="shared" si="285"/>
        <v>0</v>
      </c>
      <c r="L975" s="331"/>
      <c r="M975" s="331"/>
    </row>
    <row r="976" spans="2:13" s="159" customFormat="1" x14ac:dyDescent="0.25">
      <c r="B976" s="165"/>
      <c r="C976" s="182" t="s">
        <v>1360</v>
      </c>
      <c r="D976" s="183" t="s">
        <v>1361</v>
      </c>
      <c r="E976" s="184" t="s">
        <v>19</v>
      </c>
      <c r="F976" s="184">
        <v>0</v>
      </c>
      <c r="G976" s="184"/>
      <c r="H976" s="184"/>
      <c r="I976" s="184"/>
      <c r="J976" s="186">
        <f>SUM(J977)</f>
        <v>320494616.71764702</v>
      </c>
      <c r="K976" s="330"/>
      <c r="L976" s="330"/>
      <c r="M976" s="330"/>
    </row>
    <row r="977" spans="2:13" s="159" customFormat="1" x14ac:dyDescent="0.25">
      <c r="B977" s="165" t="s">
        <v>156</v>
      </c>
      <c r="C977" s="182"/>
      <c r="D977" s="145" t="str">
        <f>VLOOKUP(B977,'Alcance Cimentaciones'!$B$5:$G$256,3,FALSE)</f>
        <v>RELLENO CON MATERIAL DE EXCAVACIÓN SELECCIONADO</v>
      </c>
      <c r="E977" s="187"/>
      <c r="F977" s="187" t="str">
        <f>VLOOKUP($B977,'Alcance Cimentaciones'!$B$5:$G$256,4,FALSE)</f>
        <v>m3</v>
      </c>
      <c r="G977" s="194">
        <f>VLOOKUP($B977,'Alcance Cimentaciones'!$B$5:$G$256,5,FALSE)/34</f>
        <v>4530.6764705882351</v>
      </c>
      <c r="H977" s="188">
        <f>VLOOKUP($B977,'Alcance Cimentaciones'!$B$5:$G$256,6,FALSE)</f>
        <v>51260</v>
      </c>
      <c r="I977" s="188">
        <f>+H977*G977</f>
        <v>232242475.88235292</v>
      </c>
      <c r="J977" s="189">
        <f>+I977*1.38</f>
        <v>320494616.71764702</v>
      </c>
      <c r="K977" s="335">
        <f>SUM(N977:BV977)</f>
        <v>0</v>
      </c>
      <c r="L977" s="331"/>
      <c r="M977" s="331"/>
    </row>
    <row r="978" spans="2:13" s="159" customFormat="1" x14ac:dyDescent="0.25">
      <c r="B978" s="165"/>
      <c r="C978" s="182" t="s">
        <v>1362</v>
      </c>
      <c r="D978" s="183" t="s">
        <v>1363</v>
      </c>
      <c r="E978" s="184" t="s">
        <v>8</v>
      </c>
      <c r="F978" s="184">
        <v>0</v>
      </c>
      <c r="G978" s="184"/>
      <c r="H978" s="184"/>
      <c r="I978" s="184"/>
      <c r="J978" s="186">
        <f>SUM(J979)</f>
        <v>94303618.549411759</v>
      </c>
      <c r="K978" s="330"/>
      <c r="L978" s="330"/>
      <c r="M978" s="330"/>
    </row>
    <row r="979" spans="2:13" s="159" customFormat="1" x14ac:dyDescent="0.25">
      <c r="B979" s="165" t="s">
        <v>278</v>
      </c>
      <c r="C979" s="182"/>
      <c r="D979" s="145" t="str">
        <f>VLOOKUP(B979,'Alcance Cimentaciones'!$B$5:$G$256,3,FALSE)</f>
        <v>CONCRETO CLASE F (140 kg/cm2 Ó 2000 psi)</v>
      </c>
      <c r="E979" s="187"/>
      <c r="F979" s="187" t="str">
        <f>VLOOKUP($B979,'Alcance Cimentaciones'!$B$5:$G$256,4,FALSE)</f>
        <v>m3</v>
      </c>
      <c r="G979" s="194">
        <f>VLOOKUP($B979,'Alcance Cimentaciones'!$B$5:$G$256,5,FALSE)/34</f>
        <v>43.941176470588232</v>
      </c>
      <c r="H979" s="188">
        <f>VLOOKUP($B979,'Alcance Cimentaciones'!$B$5:$G$256,6,FALSE)</f>
        <v>1555169</v>
      </c>
      <c r="I979" s="188">
        <f>+H979*G979</f>
        <v>68335955.470588237</v>
      </c>
      <c r="J979" s="189">
        <f>+I979*1.38</f>
        <v>94303618.549411759</v>
      </c>
      <c r="K979" s="335">
        <f>SUM(N979:BV979)</f>
        <v>0</v>
      </c>
      <c r="L979" s="331"/>
      <c r="M979" s="331"/>
    </row>
    <row r="980" spans="2:13" s="159" customFormat="1" x14ac:dyDescent="0.25">
      <c r="B980" s="165"/>
      <c r="C980" s="182" t="s">
        <v>1364</v>
      </c>
      <c r="D980" s="183" t="s">
        <v>1365</v>
      </c>
      <c r="E980" s="184" t="s">
        <v>26</v>
      </c>
      <c r="F980" s="184">
        <v>0</v>
      </c>
      <c r="G980" s="184"/>
      <c r="H980" s="184"/>
      <c r="I980" s="184"/>
      <c r="J980" s="186">
        <f>SUM(J981:J982)</f>
        <v>179436034.15411764</v>
      </c>
      <c r="K980" s="330"/>
      <c r="L980" s="330"/>
      <c r="M980" s="330"/>
    </row>
    <row r="981" spans="2:13" x14ac:dyDescent="0.25">
      <c r="B981" s="165" t="s">
        <v>299</v>
      </c>
      <c r="C981" s="190"/>
      <c r="D981" s="145" t="str">
        <f>VLOOKUP(B981,'Alcance Cimentaciones'!$B$5:$G$256,3,FALSE)</f>
        <v>S0FT-SPOT  (EPS) Tipo II (ASM C578)</v>
      </c>
      <c r="E981" s="187"/>
      <c r="F981" s="187" t="str">
        <f>VLOOKUP($B981,'Alcance Cimentaciones'!$B$5:$G$256,4,FALSE)</f>
        <v>m2</v>
      </c>
      <c r="G981" s="194">
        <f>VLOOKUP($B981,'Alcance Cimentaciones'!$B$5:$G$256,5,FALSE)/34</f>
        <v>62.117647058823529</v>
      </c>
      <c r="H981" s="188">
        <f>VLOOKUP($B981,'Alcance Cimentaciones'!$B$5:$G$256,6,FALSE)</f>
        <v>484846</v>
      </c>
      <c r="I981" s="188">
        <f>+H981*G981</f>
        <v>30117492.705882352</v>
      </c>
      <c r="J981" s="189">
        <f>+I981*1.38</f>
        <v>41562139.934117645</v>
      </c>
      <c r="K981" s="335">
        <f t="shared" ref="K981:K982" si="286">SUM(N981:BV981)</f>
        <v>0</v>
      </c>
      <c r="L981" s="331"/>
      <c r="M981" s="331"/>
    </row>
    <row r="982" spans="2:13" ht="126" x14ac:dyDescent="0.25">
      <c r="B982" s="165" t="s">
        <v>314</v>
      </c>
      <c r="C982" s="190"/>
      <c r="D982" s="145" t="str">
        <f>VLOOKUP(B982,'Alcance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982" s="187"/>
      <c r="F982" s="187" t="str">
        <f>VLOOKUP($B982,'Alcance Cimentaciones'!$B$5:$G$256,4,FALSE)</f>
        <v>Und</v>
      </c>
      <c r="G982" s="194">
        <f>VLOOKUP($B982,'Alcance Cimentaciones'!$B$5:$G$256,5,FALSE)/34</f>
        <v>1</v>
      </c>
      <c r="H982" s="188">
        <f>VLOOKUP($B982,'Alcance Cimentaciones'!$B$5:$G$256,6,FALSE)</f>
        <v>99908619</v>
      </c>
      <c r="I982" s="188">
        <f>+H982*G982</f>
        <v>99908619</v>
      </c>
      <c r="J982" s="189">
        <f>+I982*1.38</f>
        <v>137873894.22</v>
      </c>
      <c r="K982" s="335">
        <f t="shared" si="286"/>
        <v>0</v>
      </c>
      <c r="L982" s="331"/>
      <c r="M982" s="331"/>
    </row>
    <row r="983" spans="2:13" s="159" customFormat="1" x14ac:dyDescent="0.25">
      <c r="B983" s="165"/>
      <c r="C983" s="182" t="s">
        <v>1366</v>
      </c>
      <c r="D983" s="183" t="s">
        <v>1367</v>
      </c>
      <c r="E983" s="184" t="s">
        <v>730</v>
      </c>
      <c r="F983" s="184">
        <v>0</v>
      </c>
      <c r="G983" s="184"/>
      <c r="H983" s="184"/>
      <c r="I983" s="184"/>
      <c r="J983" s="186">
        <f>SUM(J984)</f>
        <v>1212623361.2117648</v>
      </c>
      <c r="K983" s="330"/>
      <c r="L983" s="330"/>
      <c r="M983" s="330"/>
    </row>
    <row r="984" spans="2:13" s="159" customFormat="1" x14ac:dyDescent="0.25">
      <c r="B984" s="165" t="s">
        <v>306</v>
      </c>
      <c r="C984" s="182"/>
      <c r="D984" s="145" t="str">
        <f>VLOOKUP(B984,'Alcance Cimentaciones'!$B$5:$G$256,3,FALSE)</f>
        <v>ACERO FY:  60000 psi (4.200 kg/cm2)</v>
      </c>
      <c r="E984" s="187"/>
      <c r="F984" s="187" t="str">
        <f>VLOOKUP($B984,'Alcance Cimentaciones'!$B$5:$G$256,4,FALSE)</f>
        <v>kg</v>
      </c>
      <c r="G984" s="194">
        <f>VLOOKUP($B984,'Alcance Cimentaciones'!$B$5:$G$256,5,FALSE)/34</f>
        <v>68756.852941176476</v>
      </c>
      <c r="H984" s="188">
        <f>VLOOKUP($B984,'Alcance Cimentaciones'!$B$5:$G$256,6,FALSE)</f>
        <v>12780</v>
      </c>
      <c r="I984" s="188">
        <f>+H984*G984</f>
        <v>878712580.58823538</v>
      </c>
      <c r="J984" s="189">
        <f>+I984*1.38</f>
        <v>1212623361.2117648</v>
      </c>
      <c r="K984" s="335">
        <f>SUM(N984:BV984)</f>
        <v>0</v>
      </c>
      <c r="L984" s="331"/>
      <c r="M984" s="331"/>
    </row>
    <row r="985" spans="2:13" s="159" customFormat="1" x14ac:dyDescent="0.25">
      <c r="B985" s="165"/>
      <c r="C985" s="182" t="s">
        <v>1368</v>
      </c>
      <c r="D985" s="183" t="s">
        <v>1369</v>
      </c>
      <c r="E985" s="184" t="s">
        <v>6</v>
      </c>
      <c r="F985" s="184">
        <v>0</v>
      </c>
      <c r="G985" s="184"/>
      <c r="H985" s="184"/>
      <c r="I985" s="184"/>
      <c r="J985" s="185"/>
      <c r="K985" s="329"/>
      <c r="L985" s="329"/>
      <c r="M985" s="329"/>
    </row>
    <row r="986" spans="2:13" s="159" customFormat="1" ht="31.5" x14ac:dyDescent="0.25">
      <c r="B986" s="165"/>
      <c r="C986" s="195" t="s">
        <v>1370</v>
      </c>
      <c r="D986" s="148" t="s">
        <v>1371</v>
      </c>
      <c r="E986" s="196" t="s">
        <v>3</v>
      </c>
      <c r="F986" s="196">
        <v>0</v>
      </c>
      <c r="G986" s="196"/>
      <c r="H986" s="196"/>
      <c r="I986" s="196"/>
      <c r="J986" s="197"/>
      <c r="K986" s="333"/>
      <c r="L986" s="333"/>
      <c r="M986" s="333"/>
    </row>
    <row r="987" spans="2:13" s="159" customFormat="1" x14ac:dyDescent="0.25">
      <c r="B987" s="165"/>
      <c r="C987" s="182" t="s">
        <v>1372</v>
      </c>
      <c r="D987" s="183" t="s">
        <v>1373</v>
      </c>
      <c r="E987" s="184" t="s">
        <v>8</v>
      </c>
      <c r="F987" s="184">
        <v>0</v>
      </c>
      <c r="G987" s="184"/>
      <c r="H987" s="184"/>
      <c r="I987" s="184"/>
      <c r="J987" s="186">
        <f>SUM(J988:J989)</f>
        <v>1230815225.9452939</v>
      </c>
      <c r="K987" s="330"/>
      <c r="L987" s="330"/>
      <c r="M987" s="330"/>
    </row>
    <row r="988" spans="2:13" x14ac:dyDescent="0.25">
      <c r="B988" s="165" t="s">
        <v>267</v>
      </c>
      <c r="C988" s="190"/>
      <c r="D988" s="145" t="str">
        <f>VLOOKUP(B988,'Alcance Cimentaciones'!$B$5:$G$256,3,FALSE)</f>
        <v>CONCRETO ESTRUCTURAL  35 MPa(350 kg/cm2 Ó 5000 psi)</v>
      </c>
      <c r="E988" s="187"/>
      <c r="F988" s="187" t="str">
        <f>VLOOKUP($B988,'Alcance Cimentaciones'!$B$5:$G$256,4,FALSE)</f>
        <v>m3</v>
      </c>
      <c r="G988" s="194">
        <f>VLOOKUP($B988,'Alcance Cimentaciones'!$B$5:$G$256,5,FALSE)/34</f>
        <v>429.02941176470586</v>
      </c>
      <c r="H988" s="188">
        <f>VLOOKUP($B988,'Alcance Cimentaciones'!$B$5:$G$256,6,FALSE)</f>
        <v>1926653</v>
      </c>
      <c r="I988" s="188">
        <f>+H988*G988</f>
        <v>826590803.26470578</v>
      </c>
      <c r="J988" s="189">
        <f>+I988*1.38</f>
        <v>1140695308.5052938</v>
      </c>
      <c r="K988" s="335">
        <f t="shared" ref="K988:K989" si="287">SUM(N988:BV988)</f>
        <v>0</v>
      </c>
      <c r="L988" s="331"/>
      <c r="M988" s="331"/>
    </row>
    <row r="989" spans="2:13" x14ac:dyDescent="0.25">
      <c r="B989" s="165" t="s">
        <v>270</v>
      </c>
      <c r="C989" s="190"/>
      <c r="D989" s="145" t="str">
        <f>VLOOKUP(B989,'Alcance Cimentaciones'!$B$5:$G$256,3,FALSE)</f>
        <v>CONCRETO ESTRUCTURAL  45 MPa(457 kg/cm2 Ó 6500psi)</v>
      </c>
      <c r="E989" s="187"/>
      <c r="F989" s="187" t="str">
        <f>VLOOKUP($B989,'Alcance Cimentaciones'!$B$5:$G$256,4,FALSE)</f>
        <v>m3</v>
      </c>
      <c r="G989" s="194">
        <f>VLOOKUP($B989,'Alcance Cimentaciones'!$B$5:$G$256,5,FALSE)/34</f>
        <v>32</v>
      </c>
      <c r="H989" s="188">
        <f>VLOOKUP($B989,'Alcance Cimentaciones'!$B$5:$G$256,6,FALSE)</f>
        <v>2040759</v>
      </c>
      <c r="I989" s="188">
        <f>+H989*G989</f>
        <v>65304288</v>
      </c>
      <c r="J989" s="189">
        <f>+I989*1.38</f>
        <v>90119917.439999998</v>
      </c>
      <c r="K989" s="335">
        <f t="shared" si="287"/>
        <v>0</v>
      </c>
      <c r="L989" s="331"/>
      <c r="M989" s="331"/>
    </row>
    <row r="990" spans="2:13" s="159" customFormat="1" x14ac:dyDescent="0.25">
      <c r="B990" s="165"/>
      <c r="C990" s="182" t="s">
        <v>1374</v>
      </c>
      <c r="D990" s="183" t="s">
        <v>1375</v>
      </c>
      <c r="E990" s="184" t="s">
        <v>26</v>
      </c>
      <c r="F990" s="184">
        <v>0</v>
      </c>
      <c r="G990" s="184"/>
      <c r="H990" s="184"/>
      <c r="I990" s="184"/>
      <c r="J990" s="185"/>
      <c r="K990" s="329"/>
      <c r="L990" s="329"/>
      <c r="M990" s="329"/>
    </row>
    <row r="991" spans="2:13" s="159" customFormat="1" ht="31.5" x14ac:dyDescent="0.25">
      <c r="B991" s="165"/>
      <c r="C991" s="182" t="s">
        <v>1376</v>
      </c>
      <c r="D991" s="183" t="s">
        <v>2067</v>
      </c>
      <c r="E991" s="184" t="s">
        <v>19</v>
      </c>
      <c r="F991" s="184">
        <v>0</v>
      </c>
      <c r="G991" s="184"/>
      <c r="H991" s="184"/>
      <c r="I991" s="184"/>
      <c r="J991" s="186">
        <f>SUM(J992:J1000)</f>
        <v>52736347.43270281</v>
      </c>
      <c r="K991" s="330"/>
      <c r="L991" s="330"/>
      <c r="M991" s="330"/>
    </row>
    <row r="992" spans="2:13" s="159" customFormat="1" ht="31.5" x14ac:dyDescent="0.25">
      <c r="B992" s="165" t="s">
        <v>532</v>
      </c>
      <c r="C992" s="182"/>
      <c r="D992" s="145" t="str">
        <f>VLOOKUP(B992,'Alcance Cimentaciones'!$B$5:$G$256,3,FALSE)</f>
        <v>ARQUETA EN HORMIGON PARA MEDIA TENSION - EMPALMES (500 MT)</v>
      </c>
      <c r="E992" s="187"/>
      <c r="F992" s="187" t="str">
        <f>VLOOKUP($B992,'Alcance Cimentaciones'!$B$5:$G$256,4,FALSE)</f>
        <v>Und</v>
      </c>
      <c r="G992" s="187">
        <f>VLOOKUP($B992,'Alcance Cimentaciones'!$B$5:$G$256,5,FALSE)/41</f>
        <v>1</v>
      </c>
      <c r="H992" s="188">
        <f>VLOOKUP($B992,'Alcance Cimentaciones'!$B$5:$G$256,6,FALSE)</f>
        <v>12275310.999985719</v>
      </c>
      <c r="I992" s="188">
        <f t="shared" ref="I992:I1000" si="288">+H992*G992</f>
        <v>12275310.999985719</v>
      </c>
      <c r="J992" s="189">
        <f t="shared" ref="J992:J1000" si="289">+I992*1.38</f>
        <v>16939929.179980289</v>
      </c>
      <c r="K992" s="335">
        <f t="shared" ref="K992:K1000" si="290">SUM(N992:BV992)</f>
        <v>0</v>
      </c>
      <c r="L992" s="331"/>
      <c r="M992" s="331"/>
    </row>
    <row r="993" spans="2:13" s="159" customFormat="1" x14ac:dyDescent="0.25">
      <c r="B993" s="165" t="s">
        <v>535</v>
      </c>
      <c r="C993" s="182"/>
      <c r="D993" s="145" t="str">
        <f>VLOOKUP(B993,'Alcance Cimentaciones'!$B$5:$G$256,3,FALSE)</f>
        <v>ARQUETA EN POLIPROPILENO</v>
      </c>
      <c r="E993" s="187"/>
      <c r="F993" s="187" t="str">
        <f>VLOOKUP($B993,'Alcance Cimentaciones'!$B$5:$G$256,4,FALSE)</f>
        <v>Und</v>
      </c>
      <c r="G993" s="187">
        <f>VLOOKUP($B993,'Alcance Cimentaciones'!$B$5:$G$256,5,FALSE)/41</f>
        <v>1</v>
      </c>
      <c r="H993" s="188">
        <f>VLOOKUP($B993,'Alcance Cimentaciones'!$B$5:$G$256,6,FALSE)</f>
        <v>6068599.9996856553</v>
      </c>
      <c r="I993" s="188">
        <f t="shared" si="288"/>
        <v>6068599.9996856553</v>
      </c>
      <c r="J993" s="189">
        <f t="shared" si="289"/>
        <v>8374667.9995662039</v>
      </c>
      <c r="K993" s="335">
        <f t="shared" si="290"/>
        <v>0</v>
      </c>
      <c r="L993" s="331"/>
      <c r="M993" s="331"/>
    </row>
    <row r="994" spans="2:13" s="159" customFormat="1" x14ac:dyDescent="0.25">
      <c r="B994" s="165" t="s">
        <v>562</v>
      </c>
      <c r="C994" s="182"/>
      <c r="D994" s="145" t="str">
        <f>VLOOKUP(B994,'Alcance Cimentaciones'!$B$5:$G$256,3,FALSE)</f>
        <v>SUMINISTRO E INSTALACIÓN DE PLATINA</v>
      </c>
      <c r="E994" s="187"/>
      <c r="F994" s="187" t="str">
        <f>VLOOKUP($B994,'Alcance Cimentaciones'!$B$5:$G$256,4,FALSE)</f>
        <v>Und</v>
      </c>
      <c r="G994" s="187">
        <f>VLOOKUP($B994,'Alcance Cimentaciones'!$B$5:$G$256,5,FALSE)/41</f>
        <v>1</v>
      </c>
      <c r="H994" s="188">
        <f>VLOOKUP($B994,'Alcance Cimentaciones'!$B$5:$G$256,6,FALSE)</f>
        <v>361570</v>
      </c>
      <c r="I994" s="188">
        <f t="shared" si="288"/>
        <v>361570</v>
      </c>
      <c r="J994" s="189">
        <f t="shared" si="289"/>
        <v>498966.6</v>
      </c>
      <c r="K994" s="335">
        <f t="shared" si="290"/>
        <v>0</v>
      </c>
      <c r="L994" s="331"/>
      <c r="M994" s="331"/>
    </row>
    <row r="995" spans="2:13" s="159" customFormat="1" x14ac:dyDescent="0.25">
      <c r="B995" s="165" t="s">
        <v>565</v>
      </c>
      <c r="C995" s="182"/>
      <c r="D995" s="145" t="str">
        <f>VLOOKUP(B995,'Alcance Cimentaciones'!$B$5:$G$256,3,FALSE)</f>
        <v>SUMINISTRO E INSTALACIÓN DE VARILLA</v>
      </c>
      <c r="E995" s="187"/>
      <c r="F995" s="187" t="str">
        <f>VLOOKUP($B995,'Alcance Cimentaciones'!$B$5:$G$256,4,FALSE)</f>
        <v>Und</v>
      </c>
      <c r="G995" s="187">
        <f>VLOOKUP($B995,'Alcance Cimentaciones'!$B$5:$G$256,5,FALSE)/41</f>
        <v>1</v>
      </c>
      <c r="H995" s="188">
        <f>VLOOKUP($B995,'Alcance Cimentaciones'!$B$5:$G$256,6,FALSE)</f>
        <v>398933</v>
      </c>
      <c r="I995" s="188">
        <f t="shared" si="288"/>
        <v>398933</v>
      </c>
      <c r="J995" s="189">
        <f t="shared" si="289"/>
        <v>550527.53999999992</v>
      </c>
      <c r="K995" s="335">
        <f t="shared" si="290"/>
        <v>0</v>
      </c>
      <c r="L995" s="331"/>
      <c r="M995" s="331"/>
    </row>
    <row r="996" spans="2:13" s="159" customFormat="1" ht="31.5" x14ac:dyDescent="0.25">
      <c r="B996" s="165" t="s">
        <v>569</v>
      </c>
      <c r="C996" s="182"/>
      <c r="D996" s="145" t="str">
        <f>VLOOKUP(B996,'Alcance Cimentaciones'!$B$5:$G$256,3,FALSE)</f>
        <v>SUMINISTRO E INSTALACIÓN DE ARQUETA PARA INSPECCIÓN DE PICAS EN PUESTA A TIERRA SIN FONDO</v>
      </c>
      <c r="E996" s="187"/>
      <c r="F996" s="187" t="str">
        <f>VLOOKUP($B996,'Alcance Cimentaciones'!$B$5:$G$256,4,FALSE)</f>
        <v>Und</v>
      </c>
      <c r="G996" s="187">
        <f>VLOOKUP($B996,'Alcance Cimentaciones'!$B$5:$G$256,5,FALSE)/42</f>
        <v>1</v>
      </c>
      <c r="H996" s="188">
        <f>VLOOKUP($B996,'Alcance Cimentaciones'!$B$5:$G$256,6,FALSE)</f>
        <v>14275700</v>
      </c>
      <c r="I996" s="188">
        <f t="shared" si="288"/>
        <v>14275700</v>
      </c>
      <c r="J996" s="189">
        <f t="shared" si="289"/>
        <v>19700466</v>
      </c>
      <c r="K996" s="335">
        <f t="shared" si="290"/>
        <v>0</v>
      </c>
      <c r="L996" s="331"/>
      <c r="M996" s="331"/>
    </row>
    <row r="997" spans="2:13" s="159" customFormat="1" x14ac:dyDescent="0.25">
      <c r="B997" s="165" t="s">
        <v>571</v>
      </c>
      <c r="C997" s="182"/>
      <c r="D997" s="145" t="str">
        <f>VLOOKUP(B997,'Alcance Cimentaciones'!$B$5:$G$256,3,FALSE)</f>
        <v>SUMINISTRO E INSTALACIÓN DE SOLDADURA EXOTERMICA</v>
      </c>
      <c r="E997" s="187"/>
      <c r="F997" s="187" t="str">
        <f>VLOOKUP($B997,'Alcance Cimentaciones'!$B$5:$G$256,4,FALSE)</f>
        <v>Und</v>
      </c>
      <c r="G997" s="194">
        <f>VLOOKUP($B997,'Alcance Cimentaciones'!$B$5:$G$256,5,FALSE)/41</f>
        <v>2.8000000000000003</v>
      </c>
      <c r="H997" s="188">
        <f>VLOOKUP($B997,'Alcance Cimentaciones'!$B$5:$G$256,6,FALSE)</f>
        <v>185231</v>
      </c>
      <c r="I997" s="188">
        <f t="shared" si="288"/>
        <v>518646.80000000005</v>
      </c>
      <c r="J997" s="189">
        <f t="shared" si="289"/>
        <v>715732.58400000003</v>
      </c>
      <c r="K997" s="335">
        <f t="shared" si="290"/>
        <v>0</v>
      </c>
      <c r="L997" s="331"/>
      <c r="M997" s="331"/>
    </row>
    <row r="998" spans="2:13" s="159" customFormat="1" ht="31.5" x14ac:dyDescent="0.25">
      <c r="B998" s="165" t="s">
        <v>575</v>
      </c>
      <c r="C998" s="182"/>
      <c r="D998" s="145" t="str">
        <f>VLOOKUP(B998,'Alcance Cimentaciones'!$B$5:$G$256,3,FALSE)</f>
        <v>SUMINISTRO E INSTALACIÓN DE GRAPA DE ALEACIÓN RICA EN COBRE (LATÓN) MODELO KZ</v>
      </c>
      <c r="E998" s="187"/>
      <c r="F998" s="187" t="str">
        <f>VLOOKUP($B998,'Alcance Cimentaciones'!$B$5:$G$256,4,FALSE)</f>
        <v>Und</v>
      </c>
      <c r="G998" s="187">
        <f>VLOOKUP($B998,'Alcance Cimentaciones'!$B$5:$G$256,5,FALSE)/42</f>
        <v>1</v>
      </c>
      <c r="H998" s="188">
        <f>VLOOKUP($B998,'Alcance Cimentaciones'!$B$5:$G$256,6,FALSE)</f>
        <v>292083</v>
      </c>
      <c r="I998" s="188">
        <f t="shared" si="288"/>
        <v>292083</v>
      </c>
      <c r="J998" s="189">
        <f t="shared" si="289"/>
        <v>403074.54</v>
      </c>
      <c r="K998" s="335">
        <f t="shared" si="290"/>
        <v>0</v>
      </c>
      <c r="L998" s="331"/>
      <c r="M998" s="331"/>
    </row>
    <row r="999" spans="2:13" s="159" customFormat="1" ht="31.5" x14ac:dyDescent="0.25">
      <c r="B999" s="165" t="s">
        <v>573</v>
      </c>
      <c r="C999" s="182"/>
      <c r="D999" s="145" t="str">
        <f>VLOOKUP(B999,'Alcance Cimentaciones'!$B$5:$G$256,3,FALSE)</f>
        <v>SUMINISTRO E INSTALACIÓN DE GRAPA DE ALEACIÓN RICA EN COBRE (LATÓN) MODELO KPD</v>
      </c>
      <c r="E999" s="187"/>
      <c r="F999" s="187" t="str">
        <f>VLOOKUP($B999,'Alcance Cimentaciones'!$B$5:$G$256,4,FALSE)</f>
        <v>Und</v>
      </c>
      <c r="G999" s="194">
        <f>VLOOKUP($B999,'Alcance Cimentaciones'!$B$5:$G$256,5,FALSE)/33</f>
        <v>0.99393939393939412</v>
      </c>
      <c r="H999" s="188">
        <f>VLOOKUP($B999,'Alcance Cimentaciones'!$B$5:$G$256,6,FALSE)</f>
        <v>292083</v>
      </c>
      <c r="I999" s="188">
        <f t="shared" si="288"/>
        <v>290312.80000000005</v>
      </c>
      <c r="J999" s="189">
        <f t="shared" si="289"/>
        <v>400631.66400000005</v>
      </c>
      <c r="K999" s="335">
        <f t="shared" si="290"/>
        <v>0</v>
      </c>
      <c r="L999" s="331"/>
      <c r="M999" s="331"/>
    </row>
    <row r="1000" spans="2:13" s="159" customFormat="1" ht="31.5" x14ac:dyDescent="0.25">
      <c r="B1000" s="165" t="s">
        <v>557</v>
      </c>
      <c r="C1000" s="182"/>
      <c r="D1000" s="145" t="str">
        <f>VLOOKUP(B1000,'Alcance Cimentaciones'!$B$5:$G$256,3,FALSE)</f>
        <v xml:space="preserve">INSTALACIÓN DE CABLE DE COBRE TRENZADO DESNUDO DE 50 mm2 </v>
      </c>
      <c r="E1000" s="187"/>
      <c r="F1000" s="187" t="str">
        <f>VLOOKUP($B1000,'Alcance Cimentaciones'!$B$5:$G$256,4,FALSE)</f>
        <v>ML</v>
      </c>
      <c r="G1000" s="194">
        <f>VLOOKUP($B1000,'Alcance Cimentaciones'!$B$5:$G$256,5,FALSE)/41</f>
        <v>113.1390243902439</v>
      </c>
      <c r="H1000" s="188">
        <f>VLOOKUP($B1000,'Alcance Cimentaciones'!$B$5:$G$256,6,FALSE)</f>
        <v>33000.000989065411</v>
      </c>
      <c r="I1000" s="188">
        <f t="shared" si="288"/>
        <v>3733587.9167799447</v>
      </c>
      <c r="J1000" s="189">
        <f t="shared" si="289"/>
        <v>5152351.3251563236</v>
      </c>
      <c r="K1000" s="335">
        <f t="shared" si="290"/>
        <v>0</v>
      </c>
      <c r="L1000" s="331"/>
      <c r="M1000" s="331"/>
    </row>
    <row r="1001" spans="2:13" s="159" customFormat="1" ht="31.5" x14ac:dyDescent="0.25">
      <c r="B1001" s="165"/>
      <c r="C1001" s="182" t="s">
        <v>1377</v>
      </c>
      <c r="D1001" s="183" t="s">
        <v>1378</v>
      </c>
      <c r="E1001" s="184" t="s">
        <v>19</v>
      </c>
      <c r="F1001" s="184">
        <v>0</v>
      </c>
      <c r="G1001" s="184"/>
      <c r="H1001" s="184"/>
      <c r="I1001" s="184"/>
      <c r="J1001" s="186">
        <f>SUM(J1002)</f>
        <v>46410609.014634147</v>
      </c>
      <c r="K1001" s="330"/>
      <c r="L1001" s="330"/>
      <c r="M1001" s="330"/>
    </row>
    <row r="1002" spans="2:13" ht="31.5" x14ac:dyDescent="0.25">
      <c r="B1002" s="165" t="s">
        <v>280</v>
      </c>
      <c r="C1002" s="190"/>
      <c r="D1002" s="145" t="str">
        <f>VLOOKUP(B1002,'Alcance Cimentaciones'!$B$5:$G$256,3,FALSE)</f>
        <v>GROUT Y  MORTERO AUTOCOMPACTANTE DE ALTA RESISTENCIA C80/95 (EN206-1)</v>
      </c>
      <c r="E1002" s="187"/>
      <c r="F1002" s="187" t="str">
        <f>VLOOKUP($B1002,'Alcance Cimentaciones'!$B$5:$G$256,4,FALSE)</f>
        <v>lt</v>
      </c>
      <c r="G1002" s="194">
        <f>VLOOKUP($B1002,'Alcance Cimentaciones'!$B$5:$G$256,5,FALSE)/41</f>
        <v>530.73170731707319</v>
      </c>
      <c r="H1002" s="188">
        <f>VLOOKUP($B1002,'Alcance Cimentaciones'!$B$5:$G$256,6,FALSE)</f>
        <v>63367</v>
      </c>
      <c r="I1002" s="188">
        <f>+H1002*G1002</f>
        <v>33630876.097560979</v>
      </c>
      <c r="J1002" s="189">
        <f>+I1002*1.38</f>
        <v>46410609.014634147</v>
      </c>
      <c r="K1002" s="335">
        <f>SUM(N1002:BV1002)</f>
        <v>0</v>
      </c>
      <c r="L1002" s="331"/>
      <c r="M1002" s="331"/>
    </row>
    <row r="1003" spans="2:13" s="159" customFormat="1" ht="31.5" x14ac:dyDescent="0.25">
      <c r="B1003" s="165"/>
      <c r="C1003" s="182" t="s">
        <v>1379</v>
      </c>
      <c r="D1003" s="183" t="s">
        <v>1380</v>
      </c>
      <c r="E1003" s="184" t="s">
        <v>9</v>
      </c>
      <c r="F1003" s="184">
        <v>0</v>
      </c>
      <c r="G1003" s="184"/>
      <c r="H1003" s="184"/>
      <c r="I1003" s="184"/>
      <c r="J1003" s="186">
        <f>SUM(J1004:J1006)</f>
        <v>1587346329.5488234</v>
      </c>
      <c r="K1003" s="330"/>
      <c r="L1003" s="330"/>
      <c r="M1003" s="330"/>
    </row>
    <row r="1004" spans="2:13" ht="63" x14ac:dyDescent="0.25">
      <c r="B1004" s="165" t="s">
        <v>159</v>
      </c>
      <c r="C1004" s="190"/>
      <c r="D1004" s="145" t="str">
        <f>VLOOKUP(B1004,'Alcance Cimentaciones'!$B$5:$G$256,3,FALSE)</f>
        <v>MATERIAL SELECIONADA PARA  FORMACIÓN Y COMPACTACIÓN DE TERRAPLENES Y RELLENO ESTRUCTURAL  (INCLUYE TRANSPORTE DESDE LAS CANTERAS LICENCIADAS HASTA EL SITIO DE INSTALACIÓN)</v>
      </c>
      <c r="E1004" s="187"/>
      <c r="F1004" s="187" t="str">
        <f>VLOOKUP($B1004,'Alcance Cimentaciones'!$B$5:$G$256,4,FALSE)</f>
        <v>m3</v>
      </c>
      <c r="G1004" s="194">
        <f>VLOOKUP($B1004,'Alcance Cimentaciones'!$B$5:$G$256,5,FALSE)/34</f>
        <v>5388.7058823529414</v>
      </c>
      <c r="H1004" s="188">
        <f>VLOOKUP($B1004,'Alcance Cimentaciones'!$B$5:$G$256,6,FALSE)</f>
        <v>174890</v>
      </c>
      <c r="I1004" s="188">
        <f>+H1004*G1004</f>
        <v>942430771.7647059</v>
      </c>
      <c r="J1004" s="189">
        <f>+I1004*1.38</f>
        <v>1300554465.0352941</v>
      </c>
      <c r="K1004" s="335">
        <f t="shared" ref="K1004:K1006" si="291">SUM(N1004:BV1004)</f>
        <v>0</v>
      </c>
      <c r="L1004" s="331"/>
      <c r="M1004" s="331"/>
    </row>
    <row r="1005" spans="2:13" ht="47.25" x14ac:dyDescent="0.25">
      <c r="B1005" s="165" t="s">
        <v>180</v>
      </c>
      <c r="C1005" s="190"/>
      <c r="D1005" s="145" t="str">
        <f>VLOOKUP(B1005,'Alcance Cimentaciones'!$B$5:$G$256,3,FALSE)</f>
        <v>PREPARACIÓN DE SUBRASANTE COMPACTACIÓN Y VALORACIÓN DE LA CAPA DE SUBRASANTE DE LOS VIALES. INCLUYENDO LAS PRUEBAS SEGÚN LO PRESCRITO.</v>
      </c>
      <c r="E1005" s="187"/>
      <c r="F1005" s="187" t="str">
        <f>VLOOKUP($B1005,'Alcance Cimentaciones'!$B$5:$G$256,4,FALSE)</f>
        <v>m2</v>
      </c>
      <c r="G1005" s="194">
        <f>VLOOKUP($B1005,'Alcance Cimentaciones'!$B$5:$G$256,5,FALSE)/34</f>
        <v>631.61764705882354</v>
      </c>
      <c r="H1005" s="188">
        <f>VLOOKUP($B1005,'Alcance Cimentaciones'!$B$5:$G$256,6,FALSE)</f>
        <v>11537</v>
      </c>
      <c r="I1005" s="188">
        <f>+H1005*G1005</f>
        <v>7286972.7941176472</v>
      </c>
      <c r="J1005" s="189">
        <f>+I1005*1.38</f>
        <v>10056022.455882352</v>
      </c>
      <c r="K1005" s="335">
        <f t="shared" si="291"/>
        <v>0</v>
      </c>
      <c r="L1005" s="331"/>
      <c r="M1005" s="331"/>
    </row>
    <row r="1006" spans="2:13" ht="31.5" x14ac:dyDescent="0.25">
      <c r="B1006" s="165" t="s">
        <v>192</v>
      </c>
      <c r="C1006" s="190"/>
      <c r="D1006" s="145" t="str">
        <f>VLOOKUP(B1006,'Alcance Cimentaciones'!$B$5:$G$256,3,FALSE)</f>
        <v>SUBBASE GRANULAR  (INCLUYE TRANSPORTE DESDE LAS CANTERAS LICENCIADAS HASTA EL SITIO DE INSTALACIÓN)</v>
      </c>
      <c r="E1006" s="187"/>
      <c r="F1006" s="187" t="str">
        <f>VLOOKUP($B1006,'Alcance Cimentaciones'!$B$5:$G$256,4,FALSE)</f>
        <v>m3</v>
      </c>
      <c r="G1006" s="194">
        <f>VLOOKUP($B1006,'Alcance Cimentaciones'!$B$5:$G$256,5,FALSE)/34</f>
        <v>880.85294117647061</v>
      </c>
      <c r="H1006" s="188">
        <f>VLOOKUP($B1006,'Alcance Cimentaciones'!$B$5:$G$256,6,FALSE)</f>
        <v>227658</v>
      </c>
      <c r="I1006" s="188">
        <f>+H1006*G1006</f>
        <v>200533218.88235295</v>
      </c>
      <c r="J1006" s="189">
        <f>+I1006*1.38</f>
        <v>276735842.05764705</v>
      </c>
      <c r="K1006" s="335">
        <f t="shared" si="291"/>
        <v>0</v>
      </c>
      <c r="L1006" s="331"/>
      <c r="M1006" s="331"/>
    </row>
    <row r="1007" spans="2:13" s="159" customFormat="1" ht="31.5" x14ac:dyDescent="0.25">
      <c r="B1007" s="165"/>
      <c r="C1007" s="178" t="s">
        <v>1381</v>
      </c>
      <c r="D1007" s="179" t="s">
        <v>1382</v>
      </c>
      <c r="E1007" s="180" t="s">
        <v>9</v>
      </c>
      <c r="F1007" s="180">
        <v>0</v>
      </c>
      <c r="G1007" s="180"/>
      <c r="H1007" s="180"/>
      <c r="I1007" s="180"/>
      <c r="J1007" s="186">
        <f>SUM(J1008:J1011)</f>
        <v>179532477.23999998</v>
      </c>
      <c r="K1007" s="330"/>
      <c r="L1007" s="330"/>
      <c r="M1007" s="330"/>
    </row>
    <row r="1008" spans="2:13" ht="31.5" x14ac:dyDescent="0.25">
      <c r="B1008" s="165" t="s">
        <v>195</v>
      </c>
      <c r="C1008" s="198"/>
      <c r="D1008" s="145" t="str">
        <f>VLOOKUP(B1008,'Alcance Cimentaciones'!$B$5:$G$256,3,FALSE)</f>
        <v>BASE GRANULAR   (INCLUYE TRANSPORTE DESDE LAS CANTERAS LICENCIADAS HASTA EL SITIO DE INSTALACIÓN)</v>
      </c>
      <c r="E1008" s="187"/>
      <c r="F1008" s="187" t="str">
        <f>VLOOKUP($B1008,'Alcance Cimentaciones'!$B$5:$G$256,4,FALSE)</f>
        <v>m3</v>
      </c>
      <c r="G1008" s="194">
        <f>VLOOKUP($B1008,'Alcance Cimentaciones'!$B$5:$G$256,5,FALSE)/34</f>
        <v>237.64705882352942</v>
      </c>
      <c r="H1008" s="188">
        <f>VLOOKUP($B1008,'Alcance Cimentaciones'!$B$5:$G$256,6,FALSE)</f>
        <v>265112</v>
      </c>
      <c r="I1008" s="188">
        <f>+H1008*G1008</f>
        <v>63003087.058823533</v>
      </c>
      <c r="J1008" s="189">
        <f>+I1008*1.38</f>
        <v>86944260.141176462</v>
      </c>
      <c r="K1008" s="335">
        <f t="shared" ref="K1008:K1011" si="292">SUM(N1008:BV1008)</f>
        <v>0</v>
      </c>
      <c r="L1008" s="331"/>
      <c r="M1008" s="331"/>
    </row>
    <row r="1009" spans="2:13" ht="94.5" x14ac:dyDescent="0.25">
      <c r="B1009" s="165" t="s">
        <v>261</v>
      </c>
      <c r="C1009" s="198"/>
      <c r="D1009" s="145" t="str">
        <f>VLOOKUP(B1009,'Alcance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009" s="187"/>
      <c r="F1009" s="187" t="str">
        <f>VLOOKUP($B1009,'Alcance Cimentaciones'!$B$5:$G$256,4,FALSE)</f>
        <v>m3</v>
      </c>
      <c r="G1009" s="194">
        <f>VLOOKUP($B1009,'Alcance Cimentaciones'!$B$5:$G$256,5,FALSE)/34</f>
        <v>42.352941176470587</v>
      </c>
      <c r="H1009" s="188">
        <f>VLOOKUP($B1009,'Alcance Cimentaciones'!$B$5:$G$256,6,FALSE)</f>
        <v>276393</v>
      </c>
      <c r="I1009" s="188">
        <f>+H1009*G1009</f>
        <v>11706056.470588235</v>
      </c>
      <c r="J1009" s="189">
        <f>+I1009*1.38</f>
        <v>16154357.929411763</v>
      </c>
      <c r="K1009" s="335">
        <f t="shared" si="292"/>
        <v>0</v>
      </c>
      <c r="L1009" s="331"/>
      <c r="M1009" s="331"/>
    </row>
    <row r="1010" spans="2:13" ht="94.5" x14ac:dyDescent="0.25">
      <c r="B1010" s="165" t="s">
        <v>264</v>
      </c>
      <c r="C1010" s="198"/>
      <c r="D1010" s="145" t="str">
        <f>VLOOKUP(B1010,'Alcance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010" s="187"/>
      <c r="F1010" s="187" t="str">
        <f>VLOOKUP($B1010,'Alcance Cimentaciones'!$B$5:$G$256,4,FALSE)</f>
        <v>m3</v>
      </c>
      <c r="G1010" s="194">
        <f>VLOOKUP($B1010,'Alcance Cimentaciones'!$B$5:$G$256,5,FALSE)/34</f>
        <v>25.529411764705884</v>
      </c>
      <c r="H1010" s="188">
        <f>VLOOKUP($B1010,'Alcance Cimentaciones'!$B$5:$G$256,6,FALSE)</f>
        <v>286818</v>
      </c>
      <c r="I1010" s="188">
        <f>+H1010*G1010</f>
        <v>7322294.823529412</v>
      </c>
      <c r="J1010" s="189">
        <f>+I1010*1.38</f>
        <v>10104766.856470589</v>
      </c>
      <c r="K1010" s="335">
        <f t="shared" si="292"/>
        <v>0</v>
      </c>
      <c r="L1010" s="331"/>
      <c r="M1010" s="331"/>
    </row>
    <row r="1011" spans="2:13" x14ac:dyDescent="0.25">
      <c r="B1011" s="165" t="s">
        <v>254</v>
      </c>
      <c r="C1011" s="198"/>
      <c r="D1011" s="145" t="str">
        <f>VLOOKUP(B1011,'Alcance Cimentaciones'!$B$5:$G$256,3,FALSE)</f>
        <v>SUMINISTRO E INSTALACIÓN DE GEOTEXTILES</v>
      </c>
      <c r="E1011" s="187"/>
      <c r="F1011" s="187" t="str">
        <f>VLOOKUP($B1011,'Alcance Cimentaciones'!$B$5:$G$256,4,FALSE)</f>
        <v>m2</v>
      </c>
      <c r="G1011" s="194">
        <f>VLOOKUP($B1011,'Alcance Cimentaciones'!$B$5:$G$256,5,FALSE)/34</f>
        <v>887.17647058823525</v>
      </c>
      <c r="H1011" s="188">
        <f>VLOOKUP($B1011,'Alcance Cimentaciones'!$B$5:$G$256,6,FALSE)</f>
        <v>54177</v>
      </c>
      <c r="I1011" s="188">
        <f>+H1011*G1011</f>
        <v>48064559.647058822</v>
      </c>
      <c r="J1011" s="189">
        <f>+I1011*1.38</f>
        <v>66329092.312941171</v>
      </c>
      <c r="K1011" s="335">
        <f t="shared" si="292"/>
        <v>0</v>
      </c>
      <c r="L1011" s="331"/>
      <c r="M1011" s="331"/>
    </row>
    <row r="1012" spans="2:13" s="159" customFormat="1" ht="31.5" x14ac:dyDescent="0.25">
      <c r="B1012" s="165"/>
      <c r="C1012" s="195" t="s">
        <v>1383</v>
      </c>
      <c r="D1012" s="148" t="s">
        <v>1989</v>
      </c>
      <c r="E1012" s="196" t="s">
        <v>3</v>
      </c>
      <c r="F1012" s="196">
        <v>0</v>
      </c>
      <c r="G1012" s="196"/>
      <c r="H1012" s="196"/>
      <c r="I1012" s="196"/>
      <c r="J1012" s="197"/>
      <c r="K1012" s="333"/>
      <c r="L1012" s="333"/>
      <c r="M1012" s="333"/>
    </row>
    <row r="1013" spans="2:13" s="159" customFormat="1" x14ac:dyDescent="0.25">
      <c r="B1013" s="165"/>
      <c r="C1013" s="199" t="s">
        <v>1384</v>
      </c>
      <c r="D1013" s="151" t="s">
        <v>1385</v>
      </c>
      <c r="E1013" s="200" t="s">
        <v>27</v>
      </c>
      <c r="F1013" s="200">
        <v>0</v>
      </c>
      <c r="G1013" s="200"/>
      <c r="H1013" s="200"/>
      <c r="I1013" s="200"/>
      <c r="J1013" s="201"/>
      <c r="K1013" s="334"/>
      <c r="L1013" s="334"/>
      <c r="M1013" s="334"/>
    </row>
    <row r="1014" spans="2:13" s="159" customFormat="1" ht="31.5" x14ac:dyDescent="0.25">
      <c r="B1014" s="165"/>
      <c r="C1014" s="182" t="s">
        <v>1386</v>
      </c>
      <c r="D1014" s="183" t="s">
        <v>1387</v>
      </c>
      <c r="E1014" s="184" t="s">
        <v>22</v>
      </c>
      <c r="F1014" s="184">
        <v>0</v>
      </c>
      <c r="G1014" s="184"/>
      <c r="H1014" s="184"/>
      <c r="I1014" s="184"/>
      <c r="J1014" s="186">
        <f>SUM(J1015:J1017)</f>
        <v>83271780.884117648</v>
      </c>
      <c r="K1014" s="330"/>
      <c r="L1014" s="330"/>
      <c r="M1014" s="330"/>
    </row>
    <row r="1015" spans="2:13" s="159" customFormat="1" x14ac:dyDescent="0.25">
      <c r="B1015" s="165" t="s">
        <v>54</v>
      </c>
      <c r="C1015" s="182"/>
      <c r="D1015" s="145" t="str">
        <f>VLOOKUP(B1015,'Alcance Cimentaciones'!$B$5:$G$256,3,FALSE)</f>
        <v>DESBROCE Y LIMPIEZA</v>
      </c>
      <c r="E1015" s="187"/>
      <c r="F1015" s="187" t="str">
        <f>VLOOKUP($B1015,'Alcance Cimentaciones'!$B$5:$G$256,4,FALSE)</f>
        <v>m2</v>
      </c>
      <c r="G1015" s="194">
        <f>VLOOKUP($B1015,'Alcance Cimentaciones'!$B$5:$G$256,5,FALSE)/34</f>
        <v>4799.0294117647063</v>
      </c>
      <c r="H1015" s="188">
        <f>VLOOKUP($B1015,'Alcance Cimentaciones'!$B$5:$G$256,6,FALSE)</f>
        <v>4140</v>
      </c>
      <c r="I1015" s="188">
        <f>+H1015*G1015</f>
        <v>19867981.764705885</v>
      </c>
      <c r="J1015" s="189">
        <f>+I1015*1.38</f>
        <v>27417814.83529412</v>
      </c>
      <c r="K1015" s="335">
        <f t="shared" ref="K1015:K1017" si="293">SUM(N1015:BV1015)</f>
        <v>0</v>
      </c>
      <c r="L1015" s="331"/>
      <c r="M1015" s="331"/>
    </row>
    <row r="1016" spans="2:13" ht="126" x14ac:dyDescent="0.25">
      <c r="B1016" s="165" t="s">
        <v>407</v>
      </c>
      <c r="C1016" s="204"/>
      <c r="D1016" s="145" t="str">
        <f>VLOOKUP(B1016,'Alcance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016" s="187"/>
      <c r="F1016" s="187" t="str">
        <f>VLOOKUP($B1016,'Alcance Cimentaciones'!$B$5:$G$256,4,FALSE)</f>
        <v>Mes</v>
      </c>
      <c r="G1016" s="215">
        <v>0.2</v>
      </c>
      <c r="H1016" s="188">
        <f>VLOOKUP($B1016,'Alcance Cimentaciones'!$B$5:$G$256,6,FALSE)</f>
        <v>31500000</v>
      </c>
      <c r="I1016" s="188">
        <f t="shared" ref="I1016" si="294">+H1016*G1016</f>
        <v>6300000</v>
      </c>
      <c r="J1016" s="189">
        <f t="shared" ref="J1016" si="295">+I1016*1.38</f>
        <v>8694000</v>
      </c>
      <c r="K1016" s="335">
        <f t="shared" si="293"/>
        <v>0</v>
      </c>
      <c r="L1016" s="331"/>
      <c r="M1016" s="331"/>
    </row>
    <row r="1017" spans="2:13" s="159" customFormat="1" ht="31.5" x14ac:dyDescent="0.25">
      <c r="B1017" s="165" t="s">
        <v>65</v>
      </c>
      <c r="C1017" s="182"/>
      <c r="D1017" s="145" t="str">
        <f>VLOOKUP(B1017,'Alcance Cimentaciones'!$B$5:$G$256,3,FALSE)</f>
        <v>DESMONTE, DESCAPOTE Y LIMPIEZA INCLUYE  TALA DE ARBOLES CON DAP ≤0.15M, TRANSPORTE Y DISPOSICIÓN FINAL</v>
      </c>
      <c r="E1017" s="187"/>
      <c r="F1017" s="187" t="str">
        <f>VLOOKUP($B1017,'Alcance Cimentaciones'!$B$5:$G$256,4,FALSE)</f>
        <v>m2</v>
      </c>
      <c r="G1017" s="194">
        <f>VLOOKUP($B1017,'Alcance Cimentaciones'!$B$5:$G$256,5,FALSE)/34</f>
        <v>4799.0294117647063</v>
      </c>
      <c r="H1017" s="188">
        <f>VLOOKUP($B1017,'Alcance Cimentaciones'!$B$5:$G$256,6,FALSE)</f>
        <v>7121</v>
      </c>
      <c r="I1017" s="188">
        <f>+H1017*G1017</f>
        <v>34173888.441176474</v>
      </c>
      <c r="J1017" s="189">
        <f>+I1017*1.38</f>
        <v>47159966.048823528</v>
      </c>
      <c r="K1017" s="335">
        <f t="shared" si="293"/>
        <v>0</v>
      </c>
      <c r="L1017" s="331"/>
      <c r="M1017" s="331"/>
    </row>
    <row r="1018" spans="2:13" s="159" customFormat="1" x14ac:dyDescent="0.25">
      <c r="B1018" s="165"/>
      <c r="C1018" s="182" t="s">
        <v>1388</v>
      </c>
      <c r="D1018" s="183" t="s">
        <v>1389</v>
      </c>
      <c r="E1018" s="184" t="s">
        <v>9</v>
      </c>
      <c r="F1018" s="184">
        <v>0</v>
      </c>
      <c r="G1018" s="184"/>
      <c r="H1018" s="184"/>
      <c r="I1018" s="184"/>
      <c r="J1018" s="186">
        <f>SUM(J1019:J1020)</f>
        <v>312374505.66882348</v>
      </c>
      <c r="K1018" s="330"/>
      <c r="L1018" s="330"/>
      <c r="M1018" s="330"/>
    </row>
    <row r="1019" spans="2:13" x14ac:dyDescent="0.25">
      <c r="B1019" s="165" t="s">
        <v>113</v>
      </c>
      <c r="C1019" s="190"/>
      <c r="D1019" s="145" t="str">
        <f>VLOOKUP(B1019,'Alcance Cimentaciones'!$B$5:$G$256,3,FALSE)</f>
        <v>EXCAVACIÓN MECÁNICA EN MATERIAL COMÚN</v>
      </c>
      <c r="E1019" s="187"/>
      <c r="F1019" s="187" t="str">
        <f>VLOOKUP($B1019,'Alcance Cimentaciones'!$B$5:$G$256,4,FALSE)</f>
        <v>m3</v>
      </c>
      <c r="G1019" s="194">
        <f>VLOOKUP($B1019,'Alcance Cimentaciones'!$B$5:$G$256,5,FALSE)/34</f>
        <v>4799.0294117647063</v>
      </c>
      <c r="H1019" s="188">
        <f>VLOOKUP($B1019,'Alcance Cimentaciones'!$B$5:$G$256,6,FALSE)</f>
        <v>35495</v>
      </c>
      <c r="I1019" s="188">
        <f>+H1019*G1019</f>
        <v>170341548.97058824</v>
      </c>
      <c r="J1019" s="189">
        <f>+I1019*1.38</f>
        <v>235071337.57941175</v>
      </c>
      <c r="K1019" s="335">
        <f t="shared" ref="K1019:K1020" si="296">SUM(N1019:BV1019)</f>
        <v>0</v>
      </c>
      <c r="L1019" s="331"/>
      <c r="M1019" s="331"/>
    </row>
    <row r="1020" spans="2:13" x14ac:dyDescent="0.25">
      <c r="B1020" s="165" t="s">
        <v>122</v>
      </c>
      <c r="C1020" s="190"/>
      <c r="D1020" s="145" t="str">
        <f>VLOOKUP(B1020,'Alcance Cimentaciones'!$B$5:$G$256,3,FALSE)</f>
        <v>EXCAVACIÓN EN ROCA</v>
      </c>
      <c r="E1020" s="187"/>
      <c r="F1020" s="187" t="str">
        <f>VLOOKUP($B1020,'Alcance Cimentaciones'!$B$5:$G$256,4,FALSE)</f>
        <v>m3</v>
      </c>
      <c r="G1020" s="194">
        <f>VLOOKUP($B1020,'Alcance Cimentaciones'!$B$5:$G$256,5,FALSE)/34</f>
        <v>414.35294117647061</v>
      </c>
      <c r="H1020" s="188">
        <f>VLOOKUP($B1020,'Alcance Cimentaciones'!$B$5:$G$256,6,FALSE)</f>
        <v>135191</v>
      </c>
      <c r="I1020" s="188">
        <f>+H1020*G1020</f>
        <v>56016788.470588237</v>
      </c>
      <c r="J1020" s="189">
        <f>+I1020*1.38</f>
        <v>77303168.089411765</v>
      </c>
      <c r="K1020" s="335">
        <f t="shared" si="296"/>
        <v>0</v>
      </c>
      <c r="L1020" s="331"/>
      <c r="M1020" s="331"/>
    </row>
    <row r="1021" spans="2:13" s="159" customFormat="1" x14ac:dyDescent="0.25">
      <c r="B1021" s="165"/>
      <c r="C1021" s="178" t="s">
        <v>1390</v>
      </c>
      <c r="D1021" s="179" t="s">
        <v>1391</v>
      </c>
      <c r="E1021" s="180" t="s">
        <v>6</v>
      </c>
      <c r="F1021" s="180">
        <v>0</v>
      </c>
      <c r="G1021" s="180"/>
      <c r="H1021" s="180"/>
      <c r="I1021" s="180"/>
      <c r="J1021" s="186">
        <f>SUM(J1022:J1024)</f>
        <v>9527825.6870364472</v>
      </c>
      <c r="K1021" s="330"/>
      <c r="L1021" s="330"/>
      <c r="M1021" s="330"/>
    </row>
    <row r="1022" spans="2:13" s="159" customFormat="1" ht="31.5" x14ac:dyDescent="0.25">
      <c r="B1022" s="165" t="s">
        <v>539</v>
      </c>
      <c r="C1022" s="178"/>
      <c r="D1022" s="145" t="str">
        <f>VLOOKUP(B1022,'Alcance Cimentaciones'!$B$5:$G$256,3,FALSE)</f>
        <v>INSTALACION DE TUBERIA PVC TIPO TDP Y/O CORRUGADA TIPO PEAD-HDPE  - 50mm</v>
      </c>
      <c r="E1022" s="187"/>
      <c r="F1022" s="187" t="str">
        <f>VLOOKUP($B1022,'Alcance Cimentaciones'!$B$5:$G$256,4,FALSE)</f>
        <v>ML</v>
      </c>
      <c r="G1022" s="194">
        <f>VLOOKUP($B1022,'Alcance Cimentaciones'!$B$5:$G$256,5,FALSE)/34</f>
        <v>7.2352941176470589</v>
      </c>
      <c r="H1022" s="188">
        <f>VLOOKUP($B1022,'Alcance Cimentaciones'!$B$5:$G$256,6,FALSE)</f>
        <v>27751.000385791169</v>
      </c>
      <c r="I1022" s="188">
        <f>+H1022*G1022</f>
        <v>200786.64985013611</v>
      </c>
      <c r="J1022" s="189">
        <f>+I1022*1.38</f>
        <v>277085.57679318782</v>
      </c>
      <c r="K1022" s="335">
        <f t="shared" ref="K1022:K1024" si="297">SUM(N1022:BV1022)</f>
        <v>0</v>
      </c>
      <c r="L1022" s="331"/>
      <c r="M1022" s="331"/>
    </row>
    <row r="1023" spans="2:13" s="159" customFormat="1" ht="31.5" x14ac:dyDescent="0.25">
      <c r="B1023" s="165" t="s">
        <v>542</v>
      </c>
      <c r="C1023" s="178"/>
      <c r="D1023" s="145" t="str">
        <f>VLOOKUP(B1023,'Alcance Cimentaciones'!$B$5:$G$256,3,FALSE)</f>
        <v>INSTALACION DE TUBERIA PVC TIPO TDP Y/O CORRUGADA TIPO PEAD-HDPE - 90mm</v>
      </c>
      <c r="E1023" s="187"/>
      <c r="F1023" s="187" t="str">
        <f>VLOOKUP($B1023,'Alcance Cimentaciones'!$B$5:$G$256,4,FALSE)</f>
        <v>ML</v>
      </c>
      <c r="G1023" s="194">
        <f>VLOOKUP($B1023,'Alcance Cimentaciones'!$B$5:$G$256,5,FALSE)/34</f>
        <v>34.694117647058818</v>
      </c>
      <c r="H1023" s="188">
        <f>VLOOKUP($B1023,'Alcance Cimentaciones'!$B$5:$G$256,6,FALSE)</f>
        <v>31239.000009014315</v>
      </c>
      <c r="I1023" s="188">
        <f>+H1023*G1023</f>
        <v>1083809.5414892142</v>
      </c>
      <c r="J1023" s="189">
        <f>+I1023*1.38</f>
        <v>1495657.1672551155</v>
      </c>
      <c r="K1023" s="335">
        <f t="shared" si="297"/>
        <v>0</v>
      </c>
      <c r="L1023" s="331"/>
      <c r="M1023" s="331"/>
    </row>
    <row r="1024" spans="2:13" s="159" customFormat="1" ht="31.5" x14ac:dyDescent="0.25">
      <c r="B1024" s="165" t="s">
        <v>544</v>
      </c>
      <c r="C1024" s="178"/>
      <c r="D1024" s="145" t="str">
        <f>VLOOKUP(B1024,'Alcance Cimentaciones'!$B$5:$G$256,3,FALSE)</f>
        <v>INSTALACION DE TUBERIA PVC TIPO TDP  Y/O CORRUGADA TIPO PEAD-HDPE - 200mm</v>
      </c>
      <c r="E1024" s="187"/>
      <c r="F1024" s="187" t="str">
        <f>VLOOKUP($B1024,'Alcance Cimentaciones'!$B$5:$G$256,4,FALSE)</f>
        <v>ML</v>
      </c>
      <c r="G1024" s="194">
        <f>VLOOKUP($B1024,'Alcance Cimentaciones'!$B$5:$G$256,5,FALSE)/34</f>
        <v>70.332352941176467</v>
      </c>
      <c r="H1024" s="188">
        <f>VLOOKUP($B1024,'Alcance Cimentaciones'!$B$5:$G$256,6,FALSE)</f>
        <v>79900.999838665448</v>
      </c>
      <c r="I1024" s="188">
        <f>+H1024*G1024</f>
        <v>5619625.3210059023</v>
      </c>
      <c r="J1024" s="189">
        <f>+I1024*1.38</f>
        <v>7755082.9429881442</v>
      </c>
      <c r="K1024" s="335">
        <f t="shared" si="297"/>
        <v>0</v>
      </c>
      <c r="L1024" s="331"/>
      <c r="M1024" s="331"/>
    </row>
    <row r="1025" spans="2:13" s="159" customFormat="1" x14ac:dyDescent="0.25">
      <c r="B1025" s="165"/>
      <c r="C1025" s="182" t="s">
        <v>1392</v>
      </c>
      <c r="D1025" s="183" t="s">
        <v>1393</v>
      </c>
      <c r="E1025" s="184" t="s">
        <v>19</v>
      </c>
      <c r="F1025" s="184">
        <v>0</v>
      </c>
      <c r="G1025" s="184"/>
      <c r="H1025" s="184"/>
      <c r="I1025" s="184"/>
      <c r="J1025" s="186">
        <f>SUM(J1026)</f>
        <v>320494616.71764702</v>
      </c>
      <c r="K1025" s="330"/>
      <c r="L1025" s="330"/>
      <c r="M1025" s="330"/>
    </row>
    <row r="1026" spans="2:13" s="159" customFormat="1" x14ac:dyDescent="0.25">
      <c r="B1026" s="165" t="s">
        <v>156</v>
      </c>
      <c r="C1026" s="182"/>
      <c r="D1026" s="145" t="str">
        <f>VLOOKUP(B1026,'Alcance Cimentaciones'!$B$5:$G$256,3,FALSE)</f>
        <v>RELLENO CON MATERIAL DE EXCAVACIÓN SELECCIONADO</v>
      </c>
      <c r="E1026" s="187"/>
      <c r="F1026" s="187" t="str">
        <f>VLOOKUP($B1026,'Alcance Cimentaciones'!$B$5:$G$256,4,FALSE)</f>
        <v>m3</v>
      </c>
      <c r="G1026" s="194">
        <f>VLOOKUP($B1026,'Alcance Cimentaciones'!$B$5:$G$256,5,FALSE)/34</f>
        <v>4530.6764705882351</v>
      </c>
      <c r="H1026" s="188">
        <f>VLOOKUP($B1026,'Alcance Cimentaciones'!$B$5:$G$256,6,FALSE)</f>
        <v>51260</v>
      </c>
      <c r="I1026" s="188">
        <f>+H1026*G1026</f>
        <v>232242475.88235292</v>
      </c>
      <c r="J1026" s="189">
        <f>+I1026*1.38</f>
        <v>320494616.71764702</v>
      </c>
      <c r="K1026" s="335">
        <f>SUM(N1026:BV1026)</f>
        <v>0</v>
      </c>
      <c r="L1026" s="331"/>
      <c r="M1026" s="331"/>
    </row>
    <row r="1027" spans="2:13" s="159" customFormat="1" x14ac:dyDescent="0.25">
      <c r="B1027" s="165"/>
      <c r="C1027" s="182" t="s">
        <v>1394</v>
      </c>
      <c r="D1027" s="183" t="s">
        <v>1395</v>
      </c>
      <c r="E1027" s="184" t="s">
        <v>8</v>
      </c>
      <c r="F1027" s="184">
        <v>0</v>
      </c>
      <c r="G1027" s="184"/>
      <c r="H1027" s="184"/>
      <c r="I1027" s="184"/>
      <c r="J1027" s="186">
        <f>SUM(J1028)</f>
        <v>94303618.549411759</v>
      </c>
      <c r="K1027" s="330"/>
      <c r="L1027" s="330"/>
      <c r="M1027" s="330"/>
    </row>
    <row r="1028" spans="2:13" s="159" customFormat="1" x14ac:dyDescent="0.25">
      <c r="B1028" s="165" t="s">
        <v>278</v>
      </c>
      <c r="C1028" s="182"/>
      <c r="D1028" s="145" t="str">
        <f>VLOOKUP(B1028,'Alcance Cimentaciones'!$B$5:$G$256,3,FALSE)</f>
        <v>CONCRETO CLASE F (140 kg/cm2 Ó 2000 psi)</v>
      </c>
      <c r="E1028" s="187"/>
      <c r="F1028" s="187" t="str">
        <f>VLOOKUP($B1028,'Alcance Cimentaciones'!$B$5:$G$256,4,FALSE)</f>
        <v>m3</v>
      </c>
      <c r="G1028" s="194">
        <f>VLOOKUP($B1028,'Alcance Cimentaciones'!$B$5:$G$256,5,FALSE)/34</f>
        <v>43.941176470588232</v>
      </c>
      <c r="H1028" s="188">
        <f>VLOOKUP($B1028,'Alcance Cimentaciones'!$B$5:$G$256,6,FALSE)</f>
        <v>1555169</v>
      </c>
      <c r="I1028" s="188">
        <f>+H1028*G1028</f>
        <v>68335955.470588237</v>
      </c>
      <c r="J1028" s="189">
        <f>+I1028*1.38</f>
        <v>94303618.549411759</v>
      </c>
      <c r="K1028" s="335">
        <f>SUM(N1028:BV1028)</f>
        <v>0</v>
      </c>
      <c r="L1028" s="331"/>
      <c r="M1028" s="331"/>
    </row>
    <row r="1029" spans="2:13" s="159" customFormat="1" x14ac:dyDescent="0.25">
      <c r="B1029" s="165"/>
      <c r="C1029" s="182" t="s">
        <v>1396</v>
      </c>
      <c r="D1029" s="183" t="s">
        <v>1397</v>
      </c>
      <c r="E1029" s="184" t="s">
        <v>26</v>
      </c>
      <c r="F1029" s="184">
        <v>0</v>
      </c>
      <c r="G1029" s="184"/>
      <c r="H1029" s="184"/>
      <c r="I1029" s="184"/>
      <c r="J1029" s="186">
        <f>SUM(J1030:J1031)</f>
        <v>179436034.15411764</v>
      </c>
      <c r="K1029" s="330"/>
      <c r="L1029" s="330"/>
      <c r="M1029" s="330"/>
    </row>
    <row r="1030" spans="2:13" x14ac:dyDescent="0.25">
      <c r="B1030" s="165" t="s">
        <v>299</v>
      </c>
      <c r="C1030" s="190"/>
      <c r="D1030" s="145" t="str">
        <f>VLOOKUP(B1030,'Alcance Cimentaciones'!$B$5:$G$256,3,FALSE)</f>
        <v>S0FT-SPOT  (EPS) Tipo II (ASM C578)</v>
      </c>
      <c r="E1030" s="187"/>
      <c r="F1030" s="187" t="str">
        <f>VLOOKUP($B1030,'Alcance Cimentaciones'!$B$5:$G$256,4,FALSE)</f>
        <v>m2</v>
      </c>
      <c r="G1030" s="194">
        <f>VLOOKUP($B1030,'Alcance Cimentaciones'!$B$5:$G$256,5,FALSE)/34</f>
        <v>62.117647058823529</v>
      </c>
      <c r="H1030" s="188">
        <f>VLOOKUP($B1030,'Alcance Cimentaciones'!$B$5:$G$256,6,FALSE)</f>
        <v>484846</v>
      </c>
      <c r="I1030" s="188">
        <f>+H1030*G1030</f>
        <v>30117492.705882352</v>
      </c>
      <c r="J1030" s="189">
        <f>+I1030*1.38</f>
        <v>41562139.934117645</v>
      </c>
      <c r="K1030" s="335">
        <f t="shared" ref="K1030:K1031" si="298">SUM(N1030:BV1030)</f>
        <v>0</v>
      </c>
      <c r="L1030" s="331"/>
      <c r="M1030" s="331"/>
    </row>
    <row r="1031" spans="2:13" ht="126" x14ac:dyDescent="0.25">
      <c r="B1031" s="165" t="s">
        <v>314</v>
      </c>
      <c r="C1031" s="190"/>
      <c r="D1031" s="145" t="str">
        <f>VLOOKUP(B1031,'Alcance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031" s="187"/>
      <c r="F1031" s="187" t="str">
        <f>VLOOKUP($B1031,'Alcance Cimentaciones'!$B$5:$G$256,4,FALSE)</f>
        <v>Und</v>
      </c>
      <c r="G1031" s="194">
        <f>VLOOKUP($B1031,'Alcance Cimentaciones'!$B$5:$G$256,5,FALSE)/34</f>
        <v>1</v>
      </c>
      <c r="H1031" s="188">
        <f>VLOOKUP($B1031,'Alcance Cimentaciones'!$B$5:$G$256,6,FALSE)</f>
        <v>99908619</v>
      </c>
      <c r="I1031" s="188">
        <f>+H1031*G1031</f>
        <v>99908619</v>
      </c>
      <c r="J1031" s="189">
        <f>+I1031*1.38</f>
        <v>137873894.22</v>
      </c>
      <c r="K1031" s="335">
        <f t="shared" si="298"/>
        <v>0</v>
      </c>
      <c r="L1031" s="331"/>
      <c r="M1031" s="331"/>
    </row>
    <row r="1032" spans="2:13" s="159" customFormat="1" x14ac:dyDescent="0.25">
      <c r="B1032" s="165"/>
      <c r="C1032" s="182" t="s">
        <v>1398</v>
      </c>
      <c r="D1032" s="183" t="s">
        <v>1399</v>
      </c>
      <c r="E1032" s="184" t="s">
        <v>730</v>
      </c>
      <c r="F1032" s="184">
        <v>0</v>
      </c>
      <c r="G1032" s="184"/>
      <c r="H1032" s="184"/>
      <c r="I1032" s="184"/>
      <c r="J1032" s="186">
        <f>SUM(J1033)</f>
        <v>1212623361.2117648</v>
      </c>
      <c r="K1032" s="330"/>
      <c r="L1032" s="330"/>
      <c r="M1032" s="330"/>
    </row>
    <row r="1033" spans="2:13" s="159" customFormat="1" x14ac:dyDescent="0.25">
      <c r="B1033" s="165" t="s">
        <v>306</v>
      </c>
      <c r="C1033" s="182"/>
      <c r="D1033" s="145" t="str">
        <f>VLOOKUP(B1033,'Alcance Cimentaciones'!$B$5:$G$256,3,FALSE)</f>
        <v>ACERO FY:  60000 psi (4.200 kg/cm2)</v>
      </c>
      <c r="E1033" s="187"/>
      <c r="F1033" s="187" t="str">
        <f>VLOOKUP($B1033,'Alcance Cimentaciones'!$B$5:$G$256,4,FALSE)</f>
        <v>kg</v>
      </c>
      <c r="G1033" s="194">
        <f>VLOOKUP($B1033,'Alcance Cimentaciones'!$B$5:$G$256,5,FALSE)/34</f>
        <v>68756.852941176476</v>
      </c>
      <c r="H1033" s="188">
        <f>VLOOKUP($B1033,'Alcance Cimentaciones'!$B$5:$G$256,6,FALSE)</f>
        <v>12780</v>
      </c>
      <c r="I1033" s="188">
        <f>+H1033*G1033</f>
        <v>878712580.58823538</v>
      </c>
      <c r="J1033" s="189">
        <f>+I1033*1.38</f>
        <v>1212623361.2117648</v>
      </c>
      <c r="K1033" s="335">
        <f>SUM(N1033:BV1033)</f>
        <v>0</v>
      </c>
      <c r="L1033" s="331"/>
      <c r="M1033" s="331"/>
    </row>
    <row r="1034" spans="2:13" s="159" customFormat="1" x14ac:dyDescent="0.25">
      <c r="B1034" s="165"/>
      <c r="C1034" s="182" t="s">
        <v>1400</v>
      </c>
      <c r="D1034" s="183" t="s">
        <v>1401</v>
      </c>
      <c r="E1034" s="184" t="s">
        <v>6</v>
      </c>
      <c r="F1034" s="184">
        <v>0</v>
      </c>
      <c r="G1034" s="184"/>
      <c r="H1034" s="184"/>
      <c r="I1034" s="184"/>
      <c r="J1034" s="185"/>
      <c r="K1034" s="329"/>
      <c r="L1034" s="329"/>
      <c r="M1034" s="329"/>
    </row>
    <row r="1035" spans="2:13" s="159" customFormat="1" ht="31.5" x14ac:dyDescent="0.25">
      <c r="B1035" s="165"/>
      <c r="C1035" s="195" t="s">
        <v>1402</v>
      </c>
      <c r="D1035" s="148" t="s">
        <v>1403</v>
      </c>
      <c r="E1035" s="196" t="s">
        <v>3</v>
      </c>
      <c r="F1035" s="196">
        <v>0</v>
      </c>
      <c r="G1035" s="196"/>
      <c r="H1035" s="196"/>
      <c r="I1035" s="196"/>
      <c r="J1035" s="197"/>
      <c r="K1035" s="333"/>
      <c r="L1035" s="333"/>
      <c r="M1035" s="333"/>
    </row>
    <row r="1036" spans="2:13" s="159" customFormat="1" x14ac:dyDescent="0.25">
      <c r="B1036" s="165"/>
      <c r="C1036" s="182" t="s">
        <v>1404</v>
      </c>
      <c r="D1036" s="183" t="s">
        <v>1405</v>
      </c>
      <c r="E1036" s="184" t="s">
        <v>8</v>
      </c>
      <c r="F1036" s="184">
        <v>0</v>
      </c>
      <c r="G1036" s="184"/>
      <c r="H1036" s="184"/>
      <c r="I1036" s="184"/>
      <c r="J1036" s="186">
        <f>SUM(J1037:J1038)</f>
        <v>1230815225.9452939</v>
      </c>
      <c r="K1036" s="330"/>
      <c r="L1036" s="330"/>
      <c r="M1036" s="330"/>
    </row>
    <row r="1037" spans="2:13" x14ac:dyDescent="0.25">
      <c r="B1037" s="165" t="s">
        <v>267</v>
      </c>
      <c r="C1037" s="190"/>
      <c r="D1037" s="145" t="str">
        <f>VLOOKUP(B1037,'Alcance Cimentaciones'!$B$5:$G$256,3,FALSE)</f>
        <v>CONCRETO ESTRUCTURAL  35 MPa(350 kg/cm2 Ó 5000 psi)</v>
      </c>
      <c r="E1037" s="187"/>
      <c r="F1037" s="187" t="str">
        <f>VLOOKUP($B1037,'Alcance Cimentaciones'!$B$5:$G$256,4,FALSE)</f>
        <v>m3</v>
      </c>
      <c r="G1037" s="194">
        <f>VLOOKUP($B1037,'Alcance Cimentaciones'!$B$5:$G$256,5,FALSE)/34</f>
        <v>429.02941176470586</v>
      </c>
      <c r="H1037" s="188">
        <f>VLOOKUP($B1037,'Alcance Cimentaciones'!$B$5:$G$256,6,FALSE)</f>
        <v>1926653</v>
      </c>
      <c r="I1037" s="188">
        <f>+H1037*G1037</f>
        <v>826590803.26470578</v>
      </c>
      <c r="J1037" s="189">
        <f>+I1037*1.38</f>
        <v>1140695308.5052938</v>
      </c>
      <c r="K1037" s="335">
        <f t="shared" ref="K1037:K1038" si="299">SUM(N1037:BV1037)</f>
        <v>0</v>
      </c>
      <c r="L1037" s="331"/>
      <c r="M1037" s="331"/>
    </row>
    <row r="1038" spans="2:13" x14ac:dyDescent="0.25">
      <c r="B1038" s="165" t="s">
        <v>270</v>
      </c>
      <c r="C1038" s="190"/>
      <c r="D1038" s="145" t="str">
        <f>VLOOKUP(B1038,'Alcance Cimentaciones'!$B$5:$G$256,3,FALSE)</f>
        <v>CONCRETO ESTRUCTURAL  45 MPa(457 kg/cm2 Ó 6500psi)</v>
      </c>
      <c r="E1038" s="187"/>
      <c r="F1038" s="187" t="str">
        <f>VLOOKUP($B1038,'Alcance Cimentaciones'!$B$5:$G$256,4,FALSE)</f>
        <v>m3</v>
      </c>
      <c r="G1038" s="194">
        <f>VLOOKUP($B1038,'Alcance Cimentaciones'!$B$5:$G$256,5,FALSE)/34</f>
        <v>32</v>
      </c>
      <c r="H1038" s="188">
        <f>VLOOKUP($B1038,'Alcance Cimentaciones'!$B$5:$G$256,6,FALSE)</f>
        <v>2040759</v>
      </c>
      <c r="I1038" s="188">
        <f>+H1038*G1038</f>
        <v>65304288</v>
      </c>
      <c r="J1038" s="189">
        <f>+I1038*1.38</f>
        <v>90119917.439999998</v>
      </c>
      <c r="K1038" s="335">
        <f t="shared" si="299"/>
        <v>0</v>
      </c>
      <c r="L1038" s="331"/>
      <c r="M1038" s="331"/>
    </row>
    <row r="1039" spans="2:13" s="159" customFormat="1" x14ac:dyDescent="0.25">
      <c r="B1039" s="165"/>
      <c r="C1039" s="182" t="s">
        <v>1406</v>
      </c>
      <c r="D1039" s="183" t="s">
        <v>1407</v>
      </c>
      <c r="E1039" s="184" t="s">
        <v>26</v>
      </c>
      <c r="F1039" s="184">
        <v>0</v>
      </c>
      <c r="G1039" s="184"/>
      <c r="H1039" s="184"/>
      <c r="I1039" s="184"/>
      <c r="J1039" s="185"/>
      <c r="K1039" s="329"/>
      <c r="L1039" s="329"/>
      <c r="M1039" s="329"/>
    </row>
    <row r="1040" spans="2:13" s="159" customFormat="1" ht="31.5" x14ac:dyDescent="0.25">
      <c r="B1040" s="165"/>
      <c r="C1040" s="182" t="s">
        <v>1408</v>
      </c>
      <c r="D1040" s="183" t="s">
        <v>2068</v>
      </c>
      <c r="E1040" s="184" t="s">
        <v>19</v>
      </c>
      <c r="F1040" s="184">
        <v>0</v>
      </c>
      <c r="G1040" s="184"/>
      <c r="H1040" s="184"/>
      <c r="I1040" s="184"/>
      <c r="J1040" s="186">
        <f>SUM(J1041:J1049)</f>
        <v>52736347.43270281</v>
      </c>
      <c r="K1040" s="330"/>
      <c r="L1040" s="330"/>
      <c r="M1040" s="330"/>
    </row>
    <row r="1041" spans="2:13" s="159" customFormat="1" ht="31.5" x14ac:dyDescent="0.25">
      <c r="B1041" s="165" t="s">
        <v>532</v>
      </c>
      <c r="C1041" s="182"/>
      <c r="D1041" s="145" t="str">
        <f>VLOOKUP(B1041,'Alcance Cimentaciones'!$B$5:$G$256,3,FALSE)</f>
        <v>ARQUETA EN HORMIGON PARA MEDIA TENSION - EMPALMES (500 MT)</v>
      </c>
      <c r="E1041" s="187"/>
      <c r="F1041" s="187" t="str">
        <f>VLOOKUP($B1041,'Alcance Cimentaciones'!$B$5:$G$256,4,FALSE)</f>
        <v>Und</v>
      </c>
      <c r="G1041" s="187">
        <f>VLOOKUP($B1041,'Alcance Cimentaciones'!$B$5:$G$256,5,FALSE)/41</f>
        <v>1</v>
      </c>
      <c r="H1041" s="188">
        <f>VLOOKUP($B1041,'Alcance Cimentaciones'!$B$5:$G$256,6,FALSE)</f>
        <v>12275310.999985719</v>
      </c>
      <c r="I1041" s="188">
        <f t="shared" ref="I1041:I1049" si="300">+H1041*G1041</f>
        <v>12275310.999985719</v>
      </c>
      <c r="J1041" s="189">
        <f t="shared" ref="J1041:J1049" si="301">+I1041*1.38</f>
        <v>16939929.179980289</v>
      </c>
      <c r="K1041" s="335">
        <f t="shared" ref="K1041:K1049" si="302">SUM(N1041:BV1041)</f>
        <v>0</v>
      </c>
      <c r="L1041" s="331"/>
      <c r="M1041" s="331"/>
    </row>
    <row r="1042" spans="2:13" s="159" customFormat="1" x14ac:dyDescent="0.25">
      <c r="B1042" s="165" t="s">
        <v>535</v>
      </c>
      <c r="C1042" s="182"/>
      <c r="D1042" s="145" t="str">
        <f>VLOOKUP(B1042,'Alcance Cimentaciones'!$B$5:$G$256,3,FALSE)</f>
        <v>ARQUETA EN POLIPROPILENO</v>
      </c>
      <c r="E1042" s="187"/>
      <c r="F1042" s="187" t="str">
        <f>VLOOKUP($B1042,'Alcance Cimentaciones'!$B$5:$G$256,4,FALSE)</f>
        <v>Und</v>
      </c>
      <c r="G1042" s="187">
        <f>VLOOKUP($B1042,'Alcance Cimentaciones'!$B$5:$G$256,5,FALSE)/41</f>
        <v>1</v>
      </c>
      <c r="H1042" s="188">
        <f>VLOOKUP($B1042,'Alcance Cimentaciones'!$B$5:$G$256,6,FALSE)</f>
        <v>6068599.9996856553</v>
      </c>
      <c r="I1042" s="188">
        <f t="shared" si="300"/>
        <v>6068599.9996856553</v>
      </c>
      <c r="J1042" s="189">
        <f t="shared" si="301"/>
        <v>8374667.9995662039</v>
      </c>
      <c r="K1042" s="335">
        <f t="shared" si="302"/>
        <v>0</v>
      </c>
      <c r="L1042" s="331"/>
      <c r="M1042" s="331"/>
    </row>
    <row r="1043" spans="2:13" s="159" customFormat="1" x14ac:dyDescent="0.25">
      <c r="B1043" s="165" t="s">
        <v>562</v>
      </c>
      <c r="C1043" s="182"/>
      <c r="D1043" s="145" t="str">
        <f>VLOOKUP(B1043,'Alcance Cimentaciones'!$B$5:$G$256,3,FALSE)</f>
        <v>SUMINISTRO E INSTALACIÓN DE PLATINA</v>
      </c>
      <c r="E1043" s="187"/>
      <c r="F1043" s="187" t="str">
        <f>VLOOKUP($B1043,'Alcance Cimentaciones'!$B$5:$G$256,4,FALSE)</f>
        <v>Und</v>
      </c>
      <c r="G1043" s="187">
        <f>VLOOKUP($B1043,'Alcance Cimentaciones'!$B$5:$G$256,5,FALSE)/41</f>
        <v>1</v>
      </c>
      <c r="H1043" s="188">
        <f>VLOOKUP($B1043,'Alcance Cimentaciones'!$B$5:$G$256,6,FALSE)</f>
        <v>361570</v>
      </c>
      <c r="I1043" s="188">
        <f t="shared" si="300"/>
        <v>361570</v>
      </c>
      <c r="J1043" s="189">
        <f t="shared" si="301"/>
        <v>498966.6</v>
      </c>
      <c r="K1043" s="335">
        <f t="shared" si="302"/>
        <v>0</v>
      </c>
      <c r="L1043" s="331"/>
      <c r="M1043" s="331"/>
    </row>
    <row r="1044" spans="2:13" s="159" customFormat="1" x14ac:dyDescent="0.25">
      <c r="B1044" s="165" t="s">
        <v>565</v>
      </c>
      <c r="C1044" s="182"/>
      <c r="D1044" s="145" t="str">
        <f>VLOOKUP(B1044,'Alcance Cimentaciones'!$B$5:$G$256,3,FALSE)</f>
        <v>SUMINISTRO E INSTALACIÓN DE VARILLA</v>
      </c>
      <c r="E1044" s="187"/>
      <c r="F1044" s="187" t="str">
        <f>VLOOKUP($B1044,'Alcance Cimentaciones'!$B$5:$G$256,4,FALSE)</f>
        <v>Und</v>
      </c>
      <c r="G1044" s="187">
        <f>VLOOKUP($B1044,'Alcance Cimentaciones'!$B$5:$G$256,5,FALSE)/41</f>
        <v>1</v>
      </c>
      <c r="H1044" s="188">
        <f>VLOOKUP($B1044,'Alcance Cimentaciones'!$B$5:$G$256,6,FALSE)</f>
        <v>398933</v>
      </c>
      <c r="I1044" s="188">
        <f t="shared" si="300"/>
        <v>398933</v>
      </c>
      <c r="J1044" s="189">
        <f t="shared" si="301"/>
        <v>550527.53999999992</v>
      </c>
      <c r="K1044" s="335">
        <f t="shared" si="302"/>
        <v>0</v>
      </c>
      <c r="L1044" s="331"/>
      <c r="M1044" s="331"/>
    </row>
    <row r="1045" spans="2:13" s="159" customFormat="1" ht="31.5" x14ac:dyDescent="0.25">
      <c r="B1045" s="165" t="s">
        <v>569</v>
      </c>
      <c r="C1045" s="182"/>
      <c r="D1045" s="145" t="str">
        <f>VLOOKUP(B1045,'Alcance Cimentaciones'!$B$5:$G$256,3,FALSE)</f>
        <v>SUMINISTRO E INSTALACIÓN DE ARQUETA PARA INSPECCIÓN DE PICAS EN PUESTA A TIERRA SIN FONDO</v>
      </c>
      <c r="E1045" s="187"/>
      <c r="F1045" s="187" t="str">
        <f>VLOOKUP($B1045,'Alcance Cimentaciones'!$B$5:$G$256,4,FALSE)</f>
        <v>Und</v>
      </c>
      <c r="G1045" s="187">
        <f>VLOOKUP($B1045,'Alcance Cimentaciones'!$B$5:$G$256,5,FALSE)/42</f>
        <v>1</v>
      </c>
      <c r="H1045" s="188">
        <f>VLOOKUP($B1045,'Alcance Cimentaciones'!$B$5:$G$256,6,FALSE)</f>
        <v>14275700</v>
      </c>
      <c r="I1045" s="188">
        <f t="shared" si="300"/>
        <v>14275700</v>
      </c>
      <c r="J1045" s="189">
        <f t="shared" si="301"/>
        <v>19700466</v>
      </c>
      <c r="K1045" s="335">
        <f t="shared" si="302"/>
        <v>0</v>
      </c>
      <c r="L1045" s="331"/>
      <c r="M1045" s="331"/>
    </row>
    <row r="1046" spans="2:13" s="159" customFormat="1" x14ac:dyDescent="0.25">
      <c r="B1046" s="165" t="s">
        <v>571</v>
      </c>
      <c r="C1046" s="182"/>
      <c r="D1046" s="145" t="str">
        <f>VLOOKUP(B1046,'Alcance Cimentaciones'!$B$5:$G$256,3,FALSE)</f>
        <v>SUMINISTRO E INSTALACIÓN DE SOLDADURA EXOTERMICA</v>
      </c>
      <c r="E1046" s="187"/>
      <c r="F1046" s="187" t="str">
        <f>VLOOKUP($B1046,'Alcance Cimentaciones'!$B$5:$G$256,4,FALSE)</f>
        <v>Und</v>
      </c>
      <c r="G1046" s="194">
        <f>VLOOKUP($B1046,'Alcance Cimentaciones'!$B$5:$G$256,5,FALSE)/41</f>
        <v>2.8000000000000003</v>
      </c>
      <c r="H1046" s="188">
        <f>VLOOKUP($B1046,'Alcance Cimentaciones'!$B$5:$G$256,6,FALSE)</f>
        <v>185231</v>
      </c>
      <c r="I1046" s="188">
        <f t="shared" si="300"/>
        <v>518646.80000000005</v>
      </c>
      <c r="J1046" s="189">
        <f t="shared" si="301"/>
        <v>715732.58400000003</v>
      </c>
      <c r="K1046" s="335">
        <f t="shared" si="302"/>
        <v>0</v>
      </c>
      <c r="L1046" s="331"/>
      <c r="M1046" s="331"/>
    </row>
    <row r="1047" spans="2:13" s="159" customFormat="1" ht="31.5" x14ac:dyDescent="0.25">
      <c r="B1047" s="165" t="s">
        <v>575</v>
      </c>
      <c r="C1047" s="182"/>
      <c r="D1047" s="145" t="str">
        <f>VLOOKUP(B1047,'Alcance Cimentaciones'!$B$5:$G$256,3,FALSE)</f>
        <v>SUMINISTRO E INSTALACIÓN DE GRAPA DE ALEACIÓN RICA EN COBRE (LATÓN) MODELO KZ</v>
      </c>
      <c r="E1047" s="187"/>
      <c r="F1047" s="187" t="str">
        <f>VLOOKUP($B1047,'Alcance Cimentaciones'!$B$5:$G$256,4,FALSE)</f>
        <v>Und</v>
      </c>
      <c r="G1047" s="187">
        <f>VLOOKUP($B1047,'Alcance Cimentaciones'!$B$5:$G$256,5,FALSE)/42</f>
        <v>1</v>
      </c>
      <c r="H1047" s="188">
        <f>VLOOKUP($B1047,'Alcance Cimentaciones'!$B$5:$G$256,6,FALSE)</f>
        <v>292083</v>
      </c>
      <c r="I1047" s="188">
        <f t="shared" si="300"/>
        <v>292083</v>
      </c>
      <c r="J1047" s="189">
        <f t="shared" si="301"/>
        <v>403074.54</v>
      </c>
      <c r="K1047" s="335">
        <f t="shared" si="302"/>
        <v>0</v>
      </c>
      <c r="L1047" s="331"/>
      <c r="M1047" s="331"/>
    </row>
    <row r="1048" spans="2:13" s="159" customFormat="1" ht="31.5" x14ac:dyDescent="0.25">
      <c r="B1048" s="165" t="s">
        <v>573</v>
      </c>
      <c r="C1048" s="182"/>
      <c r="D1048" s="145" t="str">
        <f>VLOOKUP(B1048,'Alcance Cimentaciones'!$B$5:$G$256,3,FALSE)</f>
        <v>SUMINISTRO E INSTALACIÓN DE GRAPA DE ALEACIÓN RICA EN COBRE (LATÓN) MODELO KPD</v>
      </c>
      <c r="E1048" s="187"/>
      <c r="F1048" s="187" t="str">
        <f>VLOOKUP($B1048,'Alcance Cimentaciones'!$B$5:$G$256,4,FALSE)</f>
        <v>Und</v>
      </c>
      <c r="G1048" s="194">
        <f>VLOOKUP($B1048,'Alcance Cimentaciones'!$B$5:$G$256,5,FALSE)/33</f>
        <v>0.99393939393939412</v>
      </c>
      <c r="H1048" s="188">
        <f>VLOOKUP($B1048,'Alcance Cimentaciones'!$B$5:$G$256,6,FALSE)</f>
        <v>292083</v>
      </c>
      <c r="I1048" s="188">
        <f t="shared" si="300"/>
        <v>290312.80000000005</v>
      </c>
      <c r="J1048" s="189">
        <f t="shared" si="301"/>
        <v>400631.66400000005</v>
      </c>
      <c r="K1048" s="335">
        <f t="shared" si="302"/>
        <v>0</v>
      </c>
      <c r="L1048" s="331"/>
      <c r="M1048" s="331"/>
    </row>
    <row r="1049" spans="2:13" s="159" customFormat="1" ht="31.5" x14ac:dyDescent="0.25">
      <c r="B1049" s="165" t="s">
        <v>557</v>
      </c>
      <c r="C1049" s="182"/>
      <c r="D1049" s="145" t="str">
        <f>VLOOKUP(B1049,'Alcance Cimentaciones'!$B$5:$G$256,3,FALSE)</f>
        <v xml:space="preserve">INSTALACIÓN DE CABLE DE COBRE TRENZADO DESNUDO DE 50 mm2 </v>
      </c>
      <c r="E1049" s="187"/>
      <c r="F1049" s="187" t="str">
        <f>VLOOKUP($B1049,'Alcance Cimentaciones'!$B$5:$G$256,4,FALSE)</f>
        <v>ML</v>
      </c>
      <c r="G1049" s="194">
        <f>VLOOKUP($B1049,'Alcance Cimentaciones'!$B$5:$G$256,5,FALSE)/41</f>
        <v>113.1390243902439</v>
      </c>
      <c r="H1049" s="188">
        <f>VLOOKUP($B1049,'Alcance Cimentaciones'!$B$5:$G$256,6,FALSE)</f>
        <v>33000.000989065411</v>
      </c>
      <c r="I1049" s="188">
        <f t="shared" si="300"/>
        <v>3733587.9167799447</v>
      </c>
      <c r="J1049" s="189">
        <f t="shared" si="301"/>
        <v>5152351.3251563236</v>
      </c>
      <c r="K1049" s="335">
        <f t="shared" si="302"/>
        <v>0</v>
      </c>
      <c r="L1049" s="331"/>
      <c r="M1049" s="331"/>
    </row>
    <row r="1050" spans="2:13" s="159" customFormat="1" ht="31.5" x14ac:dyDescent="0.25">
      <c r="B1050" s="165"/>
      <c r="C1050" s="182" t="s">
        <v>1409</v>
      </c>
      <c r="D1050" s="183" t="s">
        <v>1410</v>
      </c>
      <c r="E1050" s="184" t="s">
        <v>19</v>
      </c>
      <c r="F1050" s="184">
        <v>0</v>
      </c>
      <c r="G1050" s="184"/>
      <c r="H1050" s="184"/>
      <c r="I1050" s="184"/>
      <c r="J1050" s="186">
        <f>SUM(J1051)</f>
        <v>46410609.014634147</v>
      </c>
      <c r="K1050" s="330"/>
      <c r="L1050" s="330"/>
      <c r="M1050" s="330"/>
    </row>
    <row r="1051" spans="2:13" ht="31.5" x14ac:dyDescent="0.25">
      <c r="B1051" s="165" t="s">
        <v>280</v>
      </c>
      <c r="C1051" s="190"/>
      <c r="D1051" s="145" t="str">
        <f>VLOOKUP(B1051,'Alcance Cimentaciones'!$B$5:$G$256,3,FALSE)</f>
        <v>GROUT Y  MORTERO AUTOCOMPACTANTE DE ALTA RESISTENCIA C80/95 (EN206-1)</v>
      </c>
      <c r="E1051" s="187"/>
      <c r="F1051" s="187" t="str">
        <f>VLOOKUP($B1051,'Alcance Cimentaciones'!$B$5:$G$256,4,FALSE)</f>
        <v>lt</v>
      </c>
      <c r="G1051" s="194">
        <f>VLOOKUP($B1051,'Alcance Cimentaciones'!$B$5:$G$256,5,FALSE)/41</f>
        <v>530.73170731707319</v>
      </c>
      <c r="H1051" s="188">
        <f>VLOOKUP($B1051,'Alcance Cimentaciones'!$B$5:$G$256,6,FALSE)</f>
        <v>63367</v>
      </c>
      <c r="I1051" s="188">
        <f>+H1051*G1051</f>
        <v>33630876.097560979</v>
      </c>
      <c r="J1051" s="189">
        <f>+I1051*1.38</f>
        <v>46410609.014634147</v>
      </c>
      <c r="K1051" s="335">
        <f>SUM(N1051:BV1051)</f>
        <v>0</v>
      </c>
      <c r="L1051" s="331"/>
      <c r="M1051" s="331"/>
    </row>
    <row r="1052" spans="2:13" s="159" customFormat="1" ht="31.5" x14ac:dyDescent="0.25">
      <c r="B1052" s="165"/>
      <c r="C1052" s="182" t="s">
        <v>1411</v>
      </c>
      <c r="D1052" s="183" t="s">
        <v>1412</v>
      </c>
      <c r="E1052" s="184" t="s">
        <v>9</v>
      </c>
      <c r="F1052" s="184">
        <v>0</v>
      </c>
      <c r="G1052" s="184"/>
      <c r="H1052" s="184"/>
      <c r="I1052" s="184"/>
      <c r="J1052" s="186">
        <f>SUM(J1053:J1055)</f>
        <v>1587346329.5488234</v>
      </c>
      <c r="K1052" s="330"/>
      <c r="L1052" s="330"/>
      <c r="M1052" s="330"/>
    </row>
    <row r="1053" spans="2:13" ht="63" x14ac:dyDescent="0.25">
      <c r="B1053" s="165" t="s">
        <v>159</v>
      </c>
      <c r="C1053" s="190"/>
      <c r="D1053" s="145" t="str">
        <f>VLOOKUP(B1053,'Alcance Cimentaciones'!$B$5:$G$256,3,FALSE)</f>
        <v>MATERIAL SELECIONADA PARA  FORMACIÓN Y COMPACTACIÓN DE TERRAPLENES Y RELLENO ESTRUCTURAL  (INCLUYE TRANSPORTE DESDE LAS CANTERAS LICENCIADAS HASTA EL SITIO DE INSTALACIÓN)</v>
      </c>
      <c r="E1053" s="187"/>
      <c r="F1053" s="187" t="str">
        <f>VLOOKUP($B1053,'Alcance Cimentaciones'!$B$5:$G$256,4,FALSE)</f>
        <v>m3</v>
      </c>
      <c r="G1053" s="194">
        <f>VLOOKUP($B1053,'Alcance Cimentaciones'!$B$5:$G$256,5,FALSE)/34</f>
        <v>5388.7058823529414</v>
      </c>
      <c r="H1053" s="188">
        <f>VLOOKUP($B1053,'Alcance Cimentaciones'!$B$5:$G$256,6,FALSE)</f>
        <v>174890</v>
      </c>
      <c r="I1053" s="188">
        <f>+H1053*G1053</f>
        <v>942430771.7647059</v>
      </c>
      <c r="J1053" s="189">
        <f>+I1053*1.38</f>
        <v>1300554465.0352941</v>
      </c>
      <c r="K1053" s="335">
        <f t="shared" ref="K1053:K1055" si="303">SUM(N1053:BV1053)</f>
        <v>0</v>
      </c>
      <c r="L1053" s="331"/>
      <c r="M1053" s="331"/>
    </row>
    <row r="1054" spans="2:13" ht="47.25" x14ac:dyDescent="0.25">
      <c r="B1054" s="165" t="s">
        <v>180</v>
      </c>
      <c r="C1054" s="190"/>
      <c r="D1054" s="145" t="str">
        <f>VLOOKUP(B1054,'Alcance Cimentaciones'!$B$5:$G$256,3,FALSE)</f>
        <v>PREPARACIÓN DE SUBRASANTE COMPACTACIÓN Y VALORACIÓN DE LA CAPA DE SUBRASANTE DE LOS VIALES. INCLUYENDO LAS PRUEBAS SEGÚN LO PRESCRITO.</v>
      </c>
      <c r="E1054" s="187"/>
      <c r="F1054" s="187" t="str">
        <f>VLOOKUP($B1054,'Alcance Cimentaciones'!$B$5:$G$256,4,FALSE)</f>
        <v>m2</v>
      </c>
      <c r="G1054" s="194">
        <f>VLOOKUP($B1054,'Alcance Cimentaciones'!$B$5:$G$256,5,FALSE)/34</f>
        <v>631.61764705882354</v>
      </c>
      <c r="H1054" s="188">
        <f>VLOOKUP($B1054,'Alcance Cimentaciones'!$B$5:$G$256,6,FALSE)</f>
        <v>11537</v>
      </c>
      <c r="I1054" s="188">
        <f>+H1054*G1054</f>
        <v>7286972.7941176472</v>
      </c>
      <c r="J1054" s="189">
        <f>+I1054*1.38</f>
        <v>10056022.455882352</v>
      </c>
      <c r="K1054" s="335">
        <f t="shared" si="303"/>
        <v>0</v>
      </c>
      <c r="L1054" s="331"/>
      <c r="M1054" s="331"/>
    </row>
    <row r="1055" spans="2:13" ht="31.5" x14ac:dyDescent="0.25">
      <c r="B1055" s="165" t="s">
        <v>192</v>
      </c>
      <c r="C1055" s="190"/>
      <c r="D1055" s="145" t="str">
        <f>VLOOKUP(B1055,'Alcance Cimentaciones'!$B$5:$G$256,3,FALSE)</f>
        <v>SUBBASE GRANULAR  (INCLUYE TRANSPORTE DESDE LAS CANTERAS LICENCIADAS HASTA EL SITIO DE INSTALACIÓN)</v>
      </c>
      <c r="E1055" s="187"/>
      <c r="F1055" s="187" t="str">
        <f>VLOOKUP($B1055,'Alcance Cimentaciones'!$B$5:$G$256,4,FALSE)</f>
        <v>m3</v>
      </c>
      <c r="G1055" s="194">
        <f>VLOOKUP($B1055,'Alcance Cimentaciones'!$B$5:$G$256,5,FALSE)/34</f>
        <v>880.85294117647061</v>
      </c>
      <c r="H1055" s="188">
        <f>VLOOKUP($B1055,'Alcance Cimentaciones'!$B$5:$G$256,6,FALSE)</f>
        <v>227658</v>
      </c>
      <c r="I1055" s="188">
        <f>+H1055*G1055</f>
        <v>200533218.88235295</v>
      </c>
      <c r="J1055" s="189">
        <f>+I1055*1.38</f>
        <v>276735842.05764705</v>
      </c>
      <c r="K1055" s="335">
        <f t="shared" si="303"/>
        <v>0</v>
      </c>
      <c r="L1055" s="331"/>
      <c r="M1055" s="331"/>
    </row>
    <row r="1056" spans="2:13" s="159" customFormat="1" ht="31.5" x14ac:dyDescent="0.25">
      <c r="B1056" s="165"/>
      <c r="C1056" s="178" t="s">
        <v>1413</v>
      </c>
      <c r="D1056" s="179" t="s">
        <v>1414</v>
      </c>
      <c r="E1056" s="180" t="s">
        <v>9</v>
      </c>
      <c r="F1056" s="180">
        <v>0</v>
      </c>
      <c r="G1056" s="180"/>
      <c r="H1056" s="180"/>
      <c r="I1056" s="180"/>
      <c r="J1056" s="186">
        <f>SUM(J1057:J1060)</f>
        <v>179532477.23999998</v>
      </c>
      <c r="K1056" s="330"/>
      <c r="L1056" s="330"/>
      <c r="M1056" s="330"/>
    </row>
    <row r="1057" spans="2:44" ht="31.5" x14ac:dyDescent="0.25">
      <c r="B1057" s="165" t="s">
        <v>195</v>
      </c>
      <c r="C1057" s="198"/>
      <c r="D1057" s="145" t="str">
        <f>VLOOKUP(B1057,'Alcance Cimentaciones'!$B$5:$G$256,3,FALSE)</f>
        <v>BASE GRANULAR   (INCLUYE TRANSPORTE DESDE LAS CANTERAS LICENCIADAS HASTA EL SITIO DE INSTALACIÓN)</v>
      </c>
      <c r="E1057" s="187"/>
      <c r="F1057" s="187" t="str">
        <f>VLOOKUP($B1057,'Alcance Cimentaciones'!$B$5:$G$256,4,FALSE)</f>
        <v>m3</v>
      </c>
      <c r="G1057" s="194">
        <f>VLOOKUP($B1057,'Alcance Cimentaciones'!$B$5:$G$256,5,FALSE)/34</f>
        <v>237.64705882352942</v>
      </c>
      <c r="H1057" s="188">
        <f>VLOOKUP($B1057,'Alcance Cimentaciones'!$B$5:$G$256,6,FALSE)</f>
        <v>265112</v>
      </c>
      <c r="I1057" s="188">
        <f>+H1057*G1057</f>
        <v>63003087.058823533</v>
      </c>
      <c r="J1057" s="189">
        <f>+I1057*1.38</f>
        <v>86944260.141176462</v>
      </c>
      <c r="K1057" s="335">
        <f t="shared" ref="K1057:K1060" si="304">SUM(N1057:BV1057)</f>
        <v>0</v>
      </c>
      <c r="L1057" s="331"/>
      <c r="M1057" s="331"/>
    </row>
    <row r="1058" spans="2:44" ht="94.5" x14ac:dyDescent="0.25">
      <c r="B1058" s="165" t="s">
        <v>261</v>
      </c>
      <c r="C1058" s="198"/>
      <c r="D1058" s="145" t="str">
        <f>VLOOKUP(B1058,'Alcance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058" s="187"/>
      <c r="F1058" s="187" t="str">
        <f>VLOOKUP($B1058,'Alcance Cimentaciones'!$B$5:$G$256,4,FALSE)</f>
        <v>m3</v>
      </c>
      <c r="G1058" s="194">
        <f>VLOOKUP($B1058,'Alcance Cimentaciones'!$B$5:$G$256,5,FALSE)/34</f>
        <v>42.352941176470587</v>
      </c>
      <c r="H1058" s="188">
        <f>VLOOKUP($B1058,'Alcance Cimentaciones'!$B$5:$G$256,6,FALSE)</f>
        <v>276393</v>
      </c>
      <c r="I1058" s="188">
        <f>+H1058*G1058</f>
        <v>11706056.470588235</v>
      </c>
      <c r="J1058" s="189">
        <f>+I1058*1.38</f>
        <v>16154357.929411763</v>
      </c>
      <c r="K1058" s="335">
        <f t="shared" si="304"/>
        <v>0</v>
      </c>
      <c r="L1058" s="331"/>
      <c r="M1058" s="331"/>
    </row>
    <row r="1059" spans="2:44" ht="94.5" x14ac:dyDescent="0.25">
      <c r="B1059" s="165" t="s">
        <v>264</v>
      </c>
      <c r="C1059" s="198"/>
      <c r="D1059" s="145" t="str">
        <f>VLOOKUP(B1059,'Alcance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059" s="187"/>
      <c r="F1059" s="187" t="str">
        <f>VLOOKUP($B1059,'Alcance Cimentaciones'!$B$5:$G$256,4,FALSE)</f>
        <v>m3</v>
      </c>
      <c r="G1059" s="194">
        <f>VLOOKUP($B1059,'Alcance Cimentaciones'!$B$5:$G$256,5,FALSE)/34</f>
        <v>25.529411764705884</v>
      </c>
      <c r="H1059" s="188">
        <f>VLOOKUP($B1059,'Alcance Cimentaciones'!$B$5:$G$256,6,FALSE)</f>
        <v>286818</v>
      </c>
      <c r="I1059" s="188">
        <f>+H1059*G1059</f>
        <v>7322294.823529412</v>
      </c>
      <c r="J1059" s="189">
        <f>+I1059*1.38</f>
        <v>10104766.856470589</v>
      </c>
      <c r="K1059" s="335">
        <f t="shared" si="304"/>
        <v>0</v>
      </c>
      <c r="L1059" s="331"/>
      <c r="M1059" s="331"/>
    </row>
    <row r="1060" spans="2:44" x14ac:dyDescent="0.25">
      <c r="B1060" s="165" t="s">
        <v>254</v>
      </c>
      <c r="C1060" s="198"/>
      <c r="D1060" s="145" t="str">
        <f>VLOOKUP(B1060,'Alcance Cimentaciones'!$B$5:$G$256,3,FALSE)</f>
        <v>SUMINISTRO E INSTALACIÓN DE GEOTEXTILES</v>
      </c>
      <c r="E1060" s="187"/>
      <c r="F1060" s="187" t="str">
        <f>VLOOKUP($B1060,'Alcance Cimentaciones'!$B$5:$G$256,4,FALSE)</f>
        <v>m2</v>
      </c>
      <c r="G1060" s="194">
        <f>VLOOKUP($B1060,'Alcance Cimentaciones'!$B$5:$G$256,5,FALSE)/34</f>
        <v>887.17647058823525</v>
      </c>
      <c r="H1060" s="188">
        <f>VLOOKUP($B1060,'Alcance Cimentaciones'!$B$5:$G$256,6,FALSE)</f>
        <v>54177</v>
      </c>
      <c r="I1060" s="188">
        <f>+H1060*G1060</f>
        <v>48064559.647058822</v>
      </c>
      <c r="J1060" s="189">
        <f>+I1060*1.38</f>
        <v>66329092.312941171</v>
      </c>
      <c r="K1060" s="335">
        <f t="shared" si="304"/>
        <v>0</v>
      </c>
      <c r="L1060" s="331"/>
      <c r="M1060" s="331"/>
    </row>
    <row r="1061" spans="2:44" s="159" customFormat="1" ht="31.5" x14ac:dyDescent="0.25">
      <c r="B1061" s="165"/>
      <c r="C1061" s="195" t="s">
        <v>1415</v>
      </c>
      <c r="D1061" s="148" t="s">
        <v>1990</v>
      </c>
      <c r="E1061" s="196" t="s">
        <v>3</v>
      </c>
      <c r="F1061" s="196">
        <v>0</v>
      </c>
      <c r="G1061" s="196"/>
      <c r="H1061" s="196"/>
      <c r="I1061" s="196"/>
      <c r="J1061" s="197"/>
      <c r="K1061" s="333"/>
      <c r="L1061" s="333"/>
      <c r="M1061" s="333"/>
    </row>
    <row r="1062" spans="2:44" s="159" customFormat="1" x14ac:dyDescent="0.25">
      <c r="B1062" s="165"/>
      <c r="C1062" s="199" t="s">
        <v>1416</v>
      </c>
      <c r="D1062" s="151" t="s">
        <v>1417</v>
      </c>
      <c r="E1062" s="200" t="s">
        <v>27</v>
      </c>
      <c r="F1062" s="200">
        <v>0</v>
      </c>
      <c r="G1062" s="200"/>
      <c r="H1062" s="200"/>
      <c r="I1062" s="200"/>
      <c r="J1062" s="201"/>
      <c r="K1062" s="334"/>
      <c r="L1062" s="334"/>
      <c r="M1062" s="334"/>
    </row>
    <row r="1063" spans="2:44" s="159" customFormat="1" ht="31.5" x14ac:dyDescent="0.25">
      <c r="B1063" s="165"/>
      <c r="C1063" s="182" t="s">
        <v>1418</v>
      </c>
      <c r="D1063" s="183" t="s">
        <v>1419</v>
      </c>
      <c r="E1063" s="184" t="s">
        <v>22</v>
      </c>
      <c r="F1063" s="184">
        <v>0</v>
      </c>
      <c r="G1063" s="184"/>
      <c r="H1063" s="184"/>
      <c r="I1063" s="184"/>
      <c r="J1063" s="186">
        <f>SUM(J1064:J1066)</f>
        <v>83271780.884117648</v>
      </c>
      <c r="K1063" s="330"/>
      <c r="L1063" s="330"/>
      <c r="M1063" s="330"/>
    </row>
    <row r="1064" spans="2:44" s="159" customFormat="1" x14ac:dyDescent="0.25">
      <c r="B1064" s="165" t="s">
        <v>54</v>
      </c>
      <c r="C1064" s="182"/>
      <c r="D1064" s="145" t="str">
        <f>VLOOKUP(B1064,'Alcance Cimentaciones'!$B$5:$G$256,3,FALSE)</f>
        <v>DESBROCE Y LIMPIEZA</v>
      </c>
      <c r="E1064" s="187"/>
      <c r="F1064" s="187" t="str">
        <f>VLOOKUP($B1064,'Alcance Cimentaciones'!$B$5:$G$256,4,FALSE)</f>
        <v>m2</v>
      </c>
      <c r="G1064" s="194">
        <f>VLOOKUP($B1064,'Alcance Cimentaciones'!$B$5:$G$256,5,FALSE)/34</f>
        <v>4799.0294117647063</v>
      </c>
      <c r="H1064" s="188">
        <f>VLOOKUP($B1064,'Alcance Cimentaciones'!$B$5:$G$256,6,FALSE)</f>
        <v>4140</v>
      </c>
      <c r="I1064" s="188">
        <f>+H1064*G1064</f>
        <v>19867981.764705885</v>
      </c>
      <c r="J1064" s="189">
        <f>+I1064*1.38</f>
        <v>27417814.83529412</v>
      </c>
      <c r="K1064" s="335">
        <f t="shared" ref="K1064:K1066" si="305">SUM(N1064:BV1064)</f>
        <v>0</v>
      </c>
      <c r="L1064" s="331"/>
      <c r="M1064" s="331"/>
    </row>
    <row r="1065" spans="2:44" ht="126" x14ac:dyDescent="0.25">
      <c r="B1065" s="165" t="s">
        <v>407</v>
      </c>
      <c r="C1065" s="204"/>
      <c r="D1065" s="145" t="str">
        <f>VLOOKUP(B1065,'Alcance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065" s="187"/>
      <c r="F1065" s="187" t="str">
        <f>VLOOKUP($B1065,'Alcance Cimentaciones'!$B$5:$G$256,4,FALSE)</f>
        <v>Mes</v>
      </c>
      <c r="G1065" s="215">
        <v>0.2</v>
      </c>
      <c r="H1065" s="188">
        <f>VLOOKUP($B1065,'Alcance Cimentaciones'!$B$5:$G$256,6,FALSE)</f>
        <v>31500000</v>
      </c>
      <c r="I1065" s="188">
        <f t="shared" ref="I1065" si="306">+H1065*G1065</f>
        <v>6300000</v>
      </c>
      <c r="J1065" s="189">
        <f t="shared" ref="J1065" si="307">+I1065*1.38</f>
        <v>8694000</v>
      </c>
      <c r="K1065" s="335">
        <f t="shared" si="305"/>
        <v>0.13333333333333333</v>
      </c>
      <c r="L1065" s="331"/>
      <c r="M1065" s="331"/>
      <c r="N1065" s="337">
        <f>1/30</f>
        <v>3.3333333333333333E-2</v>
      </c>
      <c r="O1065" s="337">
        <f>1/30</f>
        <v>3.3333333333333333E-2</v>
      </c>
      <c r="P1065" s="337">
        <f>1/30</f>
        <v>3.3333333333333333E-2</v>
      </c>
      <c r="AR1065" s="154">
        <f t="shared" ref="AR1065" si="308">1/30</f>
        <v>3.3333333333333333E-2</v>
      </c>
    </row>
    <row r="1066" spans="2:44" s="159" customFormat="1" ht="31.5" x14ac:dyDescent="0.25">
      <c r="B1066" s="165" t="s">
        <v>65</v>
      </c>
      <c r="C1066" s="182"/>
      <c r="D1066" s="145" t="str">
        <f>VLOOKUP(B1066,'Alcance Cimentaciones'!$B$5:$G$256,3,FALSE)</f>
        <v>DESMONTE, DESCAPOTE Y LIMPIEZA INCLUYE  TALA DE ARBOLES CON DAP ≤0.15M, TRANSPORTE Y DISPOSICIÓN FINAL</v>
      </c>
      <c r="E1066" s="187"/>
      <c r="F1066" s="187" t="str">
        <f>VLOOKUP($B1066,'Alcance Cimentaciones'!$B$5:$G$256,4,FALSE)</f>
        <v>m2</v>
      </c>
      <c r="G1066" s="194">
        <f>VLOOKUP($B1066,'Alcance Cimentaciones'!$B$5:$G$256,5,FALSE)/34</f>
        <v>4799.0294117647063</v>
      </c>
      <c r="H1066" s="188">
        <f>VLOOKUP($B1066,'Alcance Cimentaciones'!$B$5:$G$256,6,FALSE)</f>
        <v>7121</v>
      </c>
      <c r="I1066" s="188">
        <f>+H1066*G1066</f>
        <v>34173888.441176474</v>
      </c>
      <c r="J1066" s="189">
        <f>+I1066*1.38</f>
        <v>47159966.048823528</v>
      </c>
      <c r="K1066" s="335">
        <f t="shared" si="305"/>
        <v>0</v>
      </c>
      <c r="L1066" s="331"/>
      <c r="M1066" s="331"/>
    </row>
    <row r="1067" spans="2:44" s="159" customFormat="1" x14ac:dyDescent="0.25">
      <c r="B1067" s="165"/>
      <c r="C1067" s="182" t="s">
        <v>1420</v>
      </c>
      <c r="D1067" s="183" t="s">
        <v>1421</v>
      </c>
      <c r="E1067" s="184" t="s">
        <v>9</v>
      </c>
      <c r="F1067" s="184">
        <v>0</v>
      </c>
      <c r="G1067" s="184"/>
      <c r="H1067" s="184"/>
      <c r="I1067" s="184"/>
      <c r="J1067" s="186">
        <f>SUM(J1068:J1069)</f>
        <v>312374505.66882348</v>
      </c>
      <c r="K1067" s="330"/>
      <c r="L1067" s="330"/>
      <c r="M1067" s="330"/>
    </row>
    <row r="1068" spans="2:44" x14ac:dyDescent="0.25">
      <c r="B1068" s="165" t="s">
        <v>113</v>
      </c>
      <c r="C1068" s="190"/>
      <c r="D1068" s="145" t="str">
        <f>VLOOKUP(B1068,'Alcance Cimentaciones'!$B$5:$G$256,3,FALSE)</f>
        <v>EXCAVACIÓN MECÁNICA EN MATERIAL COMÚN</v>
      </c>
      <c r="E1068" s="187"/>
      <c r="F1068" s="187" t="str">
        <f>VLOOKUP($B1068,'Alcance Cimentaciones'!$B$5:$G$256,4,FALSE)</f>
        <v>m3</v>
      </c>
      <c r="G1068" s="194">
        <f>VLOOKUP($B1068,'Alcance Cimentaciones'!$B$5:$G$256,5,FALSE)/34</f>
        <v>4799.0294117647063</v>
      </c>
      <c r="H1068" s="188">
        <f>VLOOKUP($B1068,'Alcance Cimentaciones'!$B$5:$G$256,6,FALSE)</f>
        <v>35495</v>
      </c>
      <c r="I1068" s="188">
        <f>+H1068*G1068</f>
        <v>170341548.97058824</v>
      </c>
      <c r="J1068" s="189">
        <f>+I1068*1.38</f>
        <v>235071337.57941175</v>
      </c>
      <c r="K1068" s="335">
        <f t="shared" ref="K1068:K1069" si="309">SUM(N1068:BV1068)</f>
        <v>0</v>
      </c>
      <c r="L1068" s="331"/>
      <c r="M1068" s="331"/>
    </row>
    <row r="1069" spans="2:44" x14ac:dyDescent="0.25">
      <c r="B1069" s="165" t="s">
        <v>122</v>
      </c>
      <c r="C1069" s="190"/>
      <c r="D1069" s="145" t="str">
        <f>VLOOKUP(B1069,'Alcance Cimentaciones'!$B$5:$G$256,3,FALSE)</f>
        <v>EXCAVACIÓN EN ROCA</v>
      </c>
      <c r="E1069" s="187"/>
      <c r="F1069" s="187" t="str">
        <f>VLOOKUP($B1069,'Alcance Cimentaciones'!$B$5:$G$256,4,FALSE)</f>
        <v>m3</v>
      </c>
      <c r="G1069" s="194">
        <f>VLOOKUP($B1069,'Alcance Cimentaciones'!$B$5:$G$256,5,FALSE)/34</f>
        <v>414.35294117647061</v>
      </c>
      <c r="H1069" s="188">
        <f>VLOOKUP($B1069,'Alcance Cimentaciones'!$B$5:$G$256,6,FALSE)</f>
        <v>135191</v>
      </c>
      <c r="I1069" s="188">
        <f>+H1069*G1069</f>
        <v>56016788.470588237</v>
      </c>
      <c r="J1069" s="189">
        <f>+I1069*1.38</f>
        <v>77303168.089411765</v>
      </c>
      <c r="K1069" s="335">
        <f t="shared" si="309"/>
        <v>0</v>
      </c>
      <c r="L1069" s="331"/>
      <c r="M1069" s="331"/>
    </row>
    <row r="1070" spans="2:44" s="159" customFormat="1" x14ac:dyDescent="0.25">
      <c r="B1070" s="165"/>
      <c r="C1070" s="178" t="s">
        <v>1422</v>
      </c>
      <c r="D1070" s="179" t="s">
        <v>1423</v>
      </c>
      <c r="E1070" s="180" t="s">
        <v>6</v>
      </c>
      <c r="F1070" s="180">
        <v>0</v>
      </c>
      <c r="G1070" s="180"/>
      <c r="H1070" s="180"/>
      <c r="I1070" s="180"/>
      <c r="J1070" s="186">
        <f>SUM(J1071:J1073)</f>
        <v>9527825.6870364472</v>
      </c>
      <c r="K1070" s="330"/>
      <c r="L1070" s="330"/>
      <c r="M1070" s="330"/>
    </row>
    <row r="1071" spans="2:44" s="159" customFormat="1" ht="31.5" x14ac:dyDescent="0.25">
      <c r="B1071" s="165" t="s">
        <v>539</v>
      </c>
      <c r="C1071" s="178"/>
      <c r="D1071" s="145" t="str">
        <f>VLOOKUP(B1071,'Alcance Cimentaciones'!$B$5:$G$256,3,FALSE)</f>
        <v>INSTALACION DE TUBERIA PVC TIPO TDP Y/O CORRUGADA TIPO PEAD-HDPE  - 50mm</v>
      </c>
      <c r="E1071" s="187"/>
      <c r="F1071" s="187" t="str">
        <f>VLOOKUP($B1071,'Alcance Cimentaciones'!$B$5:$G$256,4,FALSE)</f>
        <v>ML</v>
      </c>
      <c r="G1071" s="194">
        <f>VLOOKUP($B1071,'Alcance Cimentaciones'!$B$5:$G$256,5,FALSE)/34</f>
        <v>7.2352941176470589</v>
      </c>
      <c r="H1071" s="188">
        <f>VLOOKUP($B1071,'Alcance Cimentaciones'!$B$5:$G$256,6,FALSE)</f>
        <v>27751.000385791169</v>
      </c>
      <c r="I1071" s="188">
        <f>+H1071*G1071</f>
        <v>200786.64985013611</v>
      </c>
      <c r="J1071" s="189">
        <f>+I1071*1.38</f>
        <v>277085.57679318782</v>
      </c>
      <c r="K1071" s="335">
        <f t="shared" ref="K1071:K1073" si="310">SUM(N1071:BV1071)</f>
        <v>0</v>
      </c>
      <c r="L1071" s="331"/>
      <c r="M1071" s="331"/>
    </row>
    <row r="1072" spans="2:44" s="159" customFormat="1" ht="31.5" x14ac:dyDescent="0.25">
      <c r="B1072" s="165" t="s">
        <v>542</v>
      </c>
      <c r="C1072" s="178"/>
      <c r="D1072" s="145" t="str">
        <f>VLOOKUP(B1072,'Alcance Cimentaciones'!$B$5:$G$256,3,FALSE)</f>
        <v>INSTALACION DE TUBERIA PVC TIPO TDP Y/O CORRUGADA TIPO PEAD-HDPE - 90mm</v>
      </c>
      <c r="E1072" s="187"/>
      <c r="F1072" s="187" t="str">
        <f>VLOOKUP($B1072,'Alcance Cimentaciones'!$B$5:$G$256,4,FALSE)</f>
        <v>ML</v>
      </c>
      <c r="G1072" s="194">
        <f>VLOOKUP($B1072,'Alcance Cimentaciones'!$B$5:$G$256,5,FALSE)/34</f>
        <v>34.694117647058818</v>
      </c>
      <c r="H1072" s="188">
        <f>VLOOKUP($B1072,'Alcance Cimentaciones'!$B$5:$G$256,6,FALSE)</f>
        <v>31239.000009014315</v>
      </c>
      <c r="I1072" s="188">
        <f>+H1072*G1072</f>
        <v>1083809.5414892142</v>
      </c>
      <c r="J1072" s="189">
        <f>+I1072*1.38</f>
        <v>1495657.1672551155</v>
      </c>
      <c r="K1072" s="335">
        <f t="shared" si="310"/>
        <v>0</v>
      </c>
      <c r="L1072" s="331"/>
      <c r="M1072" s="331"/>
    </row>
    <row r="1073" spans="2:13" s="159" customFormat="1" ht="31.5" x14ac:dyDescent="0.25">
      <c r="B1073" s="165" t="s">
        <v>544</v>
      </c>
      <c r="C1073" s="178"/>
      <c r="D1073" s="145" t="str">
        <f>VLOOKUP(B1073,'Alcance Cimentaciones'!$B$5:$G$256,3,FALSE)</f>
        <v>INSTALACION DE TUBERIA PVC TIPO TDP  Y/O CORRUGADA TIPO PEAD-HDPE - 200mm</v>
      </c>
      <c r="E1073" s="187"/>
      <c r="F1073" s="187" t="str">
        <f>VLOOKUP($B1073,'Alcance Cimentaciones'!$B$5:$G$256,4,FALSE)</f>
        <v>ML</v>
      </c>
      <c r="G1073" s="194">
        <f>VLOOKUP($B1073,'Alcance Cimentaciones'!$B$5:$G$256,5,FALSE)/34</f>
        <v>70.332352941176467</v>
      </c>
      <c r="H1073" s="188">
        <f>VLOOKUP($B1073,'Alcance Cimentaciones'!$B$5:$G$256,6,FALSE)</f>
        <v>79900.999838665448</v>
      </c>
      <c r="I1073" s="188">
        <f>+H1073*G1073</f>
        <v>5619625.3210059023</v>
      </c>
      <c r="J1073" s="189">
        <f>+I1073*1.38</f>
        <v>7755082.9429881442</v>
      </c>
      <c r="K1073" s="335">
        <f t="shared" si="310"/>
        <v>0</v>
      </c>
      <c r="L1073" s="331"/>
      <c r="M1073" s="331"/>
    </row>
    <row r="1074" spans="2:13" s="159" customFormat="1" x14ac:dyDescent="0.25">
      <c r="B1074" s="165"/>
      <c r="C1074" s="182" t="s">
        <v>1424</v>
      </c>
      <c r="D1074" s="183" t="s">
        <v>1425</v>
      </c>
      <c r="E1074" s="184" t="s">
        <v>19</v>
      </c>
      <c r="F1074" s="184">
        <v>0</v>
      </c>
      <c r="G1074" s="184"/>
      <c r="H1074" s="184"/>
      <c r="I1074" s="184"/>
      <c r="J1074" s="186">
        <f>SUM(J1075)</f>
        <v>320494616.71764702</v>
      </c>
      <c r="K1074" s="330"/>
      <c r="L1074" s="330"/>
      <c r="M1074" s="330"/>
    </row>
    <row r="1075" spans="2:13" s="159" customFormat="1" x14ac:dyDescent="0.25">
      <c r="B1075" s="165" t="s">
        <v>156</v>
      </c>
      <c r="C1075" s="182"/>
      <c r="D1075" s="145" t="str">
        <f>VLOOKUP(B1075,'Alcance Cimentaciones'!$B$5:$G$256,3,FALSE)</f>
        <v>RELLENO CON MATERIAL DE EXCAVACIÓN SELECCIONADO</v>
      </c>
      <c r="E1075" s="187"/>
      <c r="F1075" s="187" t="str">
        <f>VLOOKUP($B1075,'Alcance Cimentaciones'!$B$5:$G$256,4,FALSE)</f>
        <v>m3</v>
      </c>
      <c r="G1075" s="194">
        <f>VLOOKUP($B1075,'Alcance Cimentaciones'!$B$5:$G$256,5,FALSE)/34</f>
        <v>4530.6764705882351</v>
      </c>
      <c r="H1075" s="188">
        <f>VLOOKUP($B1075,'Alcance Cimentaciones'!$B$5:$G$256,6,FALSE)</f>
        <v>51260</v>
      </c>
      <c r="I1075" s="188">
        <f>+H1075*G1075</f>
        <v>232242475.88235292</v>
      </c>
      <c r="J1075" s="189">
        <f>+I1075*1.38</f>
        <v>320494616.71764702</v>
      </c>
      <c r="K1075" s="335">
        <f>SUM(N1075:BV1075)</f>
        <v>0</v>
      </c>
      <c r="L1075" s="331"/>
      <c r="M1075" s="331"/>
    </row>
    <row r="1076" spans="2:13" s="159" customFormat="1" x14ac:dyDescent="0.25">
      <c r="B1076" s="165"/>
      <c r="C1076" s="182" t="s">
        <v>1426</v>
      </c>
      <c r="D1076" s="183" t="s">
        <v>1427</v>
      </c>
      <c r="E1076" s="184" t="s">
        <v>8</v>
      </c>
      <c r="F1076" s="184">
        <v>0</v>
      </c>
      <c r="G1076" s="184"/>
      <c r="H1076" s="184"/>
      <c r="I1076" s="184"/>
      <c r="J1076" s="186">
        <f>SUM(J1077)</f>
        <v>94303618.549411759</v>
      </c>
      <c r="K1076" s="330"/>
      <c r="L1076" s="330"/>
      <c r="M1076" s="330"/>
    </row>
    <row r="1077" spans="2:13" s="159" customFormat="1" x14ac:dyDescent="0.25">
      <c r="B1077" s="165" t="s">
        <v>278</v>
      </c>
      <c r="C1077" s="182"/>
      <c r="D1077" s="145" t="str">
        <f>VLOOKUP(B1077,'Alcance Cimentaciones'!$B$5:$G$256,3,FALSE)</f>
        <v>CONCRETO CLASE F (140 kg/cm2 Ó 2000 psi)</v>
      </c>
      <c r="E1077" s="187"/>
      <c r="F1077" s="187" t="str">
        <f>VLOOKUP($B1077,'Alcance Cimentaciones'!$B$5:$G$256,4,FALSE)</f>
        <v>m3</v>
      </c>
      <c r="G1077" s="194">
        <f>VLOOKUP($B1077,'Alcance Cimentaciones'!$B$5:$G$256,5,FALSE)/34</f>
        <v>43.941176470588232</v>
      </c>
      <c r="H1077" s="188">
        <f>VLOOKUP($B1077,'Alcance Cimentaciones'!$B$5:$G$256,6,FALSE)</f>
        <v>1555169</v>
      </c>
      <c r="I1077" s="188">
        <f>+H1077*G1077</f>
        <v>68335955.470588237</v>
      </c>
      <c r="J1077" s="189">
        <f>+I1077*1.38</f>
        <v>94303618.549411759</v>
      </c>
      <c r="K1077" s="335">
        <f>SUM(N1077:BV1077)</f>
        <v>0</v>
      </c>
      <c r="L1077" s="331"/>
      <c r="M1077" s="331"/>
    </row>
    <row r="1078" spans="2:13" s="159" customFormat="1" x14ac:dyDescent="0.25">
      <c r="B1078" s="165"/>
      <c r="C1078" s="182" t="s">
        <v>1428</v>
      </c>
      <c r="D1078" s="183" t="s">
        <v>1429</v>
      </c>
      <c r="E1078" s="184" t="s">
        <v>26</v>
      </c>
      <c r="F1078" s="184">
        <v>0</v>
      </c>
      <c r="G1078" s="184"/>
      <c r="H1078" s="184"/>
      <c r="I1078" s="184"/>
      <c r="J1078" s="186">
        <f>SUM(J1079:J1080)</f>
        <v>179436034.15411764</v>
      </c>
      <c r="K1078" s="330"/>
      <c r="L1078" s="330"/>
      <c r="M1078" s="330"/>
    </row>
    <row r="1079" spans="2:13" x14ac:dyDescent="0.25">
      <c r="B1079" s="165" t="s">
        <v>299</v>
      </c>
      <c r="C1079" s="190"/>
      <c r="D1079" s="145" t="str">
        <f>VLOOKUP(B1079,'Alcance Cimentaciones'!$B$5:$G$256,3,FALSE)</f>
        <v>S0FT-SPOT  (EPS) Tipo II (ASM C578)</v>
      </c>
      <c r="E1079" s="187"/>
      <c r="F1079" s="187" t="str">
        <f>VLOOKUP($B1079,'Alcance Cimentaciones'!$B$5:$G$256,4,FALSE)</f>
        <v>m2</v>
      </c>
      <c r="G1079" s="194">
        <f>VLOOKUP($B1079,'Alcance Cimentaciones'!$B$5:$G$256,5,FALSE)/34</f>
        <v>62.117647058823529</v>
      </c>
      <c r="H1079" s="188">
        <f>VLOOKUP($B1079,'Alcance Cimentaciones'!$B$5:$G$256,6,FALSE)</f>
        <v>484846</v>
      </c>
      <c r="I1079" s="188">
        <f>+H1079*G1079</f>
        <v>30117492.705882352</v>
      </c>
      <c r="J1079" s="189">
        <f>+I1079*1.38</f>
        <v>41562139.934117645</v>
      </c>
      <c r="K1079" s="335">
        <f t="shared" ref="K1079:K1080" si="311">SUM(N1079:BV1079)</f>
        <v>0</v>
      </c>
      <c r="L1079" s="331"/>
      <c r="M1079" s="331"/>
    </row>
    <row r="1080" spans="2:13" ht="126" x14ac:dyDescent="0.25">
      <c r="B1080" s="165" t="s">
        <v>314</v>
      </c>
      <c r="C1080" s="190"/>
      <c r="D1080" s="145" t="str">
        <f>VLOOKUP(B1080,'Alcance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080" s="187"/>
      <c r="F1080" s="187" t="str">
        <f>VLOOKUP($B1080,'Alcance Cimentaciones'!$B$5:$G$256,4,FALSE)</f>
        <v>Und</v>
      </c>
      <c r="G1080" s="194">
        <f>VLOOKUP($B1080,'Alcance Cimentaciones'!$B$5:$G$256,5,FALSE)/34</f>
        <v>1</v>
      </c>
      <c r="H1080" s="188">
        <f>VLOOKUP($B1080,'Alcance Cimentaciones'!$B$5:$G$256,6,FALSE)</f>
        <v>99908619</v>
      </c>
      <c r="I1080" s="188">
        <f>+H1080*G1080</f>
        <v>99908619</v>
      </c>
      <c r="J1080" s="189">
        <f>+I1080*1.38</f>
        <v>137873894.22</v>
      </c>
      <c r="K1080" s="335">
        <f t="shared" si="311"/>
        <v>0</v>
      </c>
      <c r="L1080" s="331"/>
      <c r="M1080" s="331"/>
    </row>
    <row r="1081" spans="2:13" s="159" customFormat="1" x14ac:dyDescent="0.25">
      <c r="B1081" s="165"/>
      <c r="C1081" s="182" t="s">
        <v>1430</v>
      </c>
      <c r="D1081" s="183" t="s">
        <v>1431</v>
      </c>
      <c r="E1081" s="184" t="s">
        <v>730</v>
      </c>
      <c r="F1081" s="184">
        <v>0</v>
      </c>
      <c r="G1081" s="184"/>
      <c r="H1081" s="184"/>
      <c r="I1081" s="184"/>
      <c r="J1081" s="186">
        <f>SUM(J1082)</f>
        <v>1212623361.2117648</v>
      </c>
      <c r="K1081" s="330"/>
      <c r="L1081" s="330"/>
      <c r="M1081" s="330"/>
    </row>
    <row r="1082" spans="2:13" s="159" customFormat="1" x14ac:dyDescent="0.25">
      <c r="B1082" s="165" t="s">
        <v>306</v>
      </c>
      <c r="C1082" s="182"/>
      <c r="D1082" s="145" t="str">
        <f>VLOOKUP(B1082,'Alcance Cimentaciones'!$B$5:$G$256,3,FALSE)</f>
        <v>ACERO FY:  60000 psi (4.200 kg/cm2)</v>
      </c>
      <c r="E1082" s="187"/>
      <c r="F1082" s="187" t="str">
        <f>VLOOKUP($B1082,'Alcance Cimentaciones'!$B$5:$G$256,4,FALSE)</f>
        <v>kg</v>
      </c>
      <c r="G1082" s="194">
        <f>VLOOKUP($B1082,'Alcance Cimentaciones'!$B$5:$G$256,5,FALSE)/34</f>
        <v>68756.852941176476</v>
      </c>
      <c r="H1082" s="188">
        <f>VLOOKUP($B1082,'Alcance Cimentaciones'!$B$5:$G$256,6,FALSE)</f>
        <v>12780</v>
      </c>
      <c r="I1082" s="188">
        <f>+H1082*G1082</f>
        <v>878712580.58823538</v>
      </c>
      <c r="J1082" s="189">
        <f>+I1082*1.38</f>
        <v>1212623361.2117648</v>
      </c>
      <c r="K1082" s="335">
        <f>SUM(N1082:BV1082)</f>
        <v>0</v>
      </c>
      <c r="L1082" s="331"/>
      <c r="M1082" s="331"/>
    </row>
    <row r="1083" spans="2:13" s="159" customFormat="1" x14ac:dyDescent="0.25">
      <c r="B1083" s="165"/>
      <c r="C1083" s="182" t="s">
        <v>1432</v>
      </c>
      <c r="D1083" s="183" t="s">
        <v>1433</v>
      </c>
      <c r="E1083" s="184" t="s">
        <v>6</v>
      </c>
      <c r="F1083" s="184">
        <v>0</v>
      </c>
      <c r="G1083" s="184"/>
      <c r="H1083" s="184"/>
      <c r="I1083" s="184"/>
      <c r="J1083" s="185"/>
      <c r="K1083" s="329"/>
      <c r="L1083" s="329"/>
      <c r="M1083" s="329"/>
    </row>
    <row r="1084" spans="2:13" s="159" customFormat="1" ht="31.5" x14ac:dyDescent="0.25">
      <c r="B1084" s="165"/>
      <c r="C1084" s="195" t="s">
        <v>1434</v>
      </c>
      <c r="D1084" s="148" t="s">
        <v>1435</v>
      </c>
      <c r="E1084" s="196" t="s">
        <v>3</v>
      </c>
      <c r="F1084" s="196">
        <v>0</v>
      </c>
      <c r="G1084" s="196"/>
      <c r="H1084" s="196"/>
      <c r="I1084" s="196"/>
      <c r="J1084" s="197"/>
      <c r="K1084" s="333"/>
      <c r="L1084" s="333"/>
      <c r="M1084" s="333"/>
    </row>
    <row r="1085" spans="2:13" s="159" customFormat="1" x14ac:dyDescent="0.25">
      <c r="B1085" s="165"/>
      <c r="C1085" s="182" t="s">
        <v>1436</v>
      </c>
      <c r="D1085" s="183" t="s">
        <v>1437</v>
      </c>
      <c r="E1085" s="184" t="s">
        <v>8</v>
      </c>
      <c r="F1085" s="184">
        <v>0</v>
      </c>
      <c r="G1085" s="184"/>
      <c r="H1085" s="184"/>
      <c r="I1085" s="184"/>
      <c r="J1085" s="186">
        <f>SUM(J1086:J1087)</f>
        <v>1230815225.9452939</v>
      </c>
      <c r="K1085" s="330"/>
      <c r="L1085" s="330"/>
      <c r="M1085" s="330"/>
    </row>
    <row r="1086" spans="2:13" x14ac:dyDescent="0.25">
      <c r="B1086" s="165" t="s">
        <v>267</v>
      </c>
      <c r="C1086" s="190"/>
      <c r="D1086" s="145" t="str">
        <f>VLOOKUP(B1086,'Alcance Cimentaciones'!$B$5:$G$256,3,FALSE)</f>
        <v>CONCRETO ESTRUCTURAL  35 MPa(350 kg/cm2 Ó 5000 psi)</v>
      </c>
      <c r="E1086" s="187"/>
      <c r="F1086" s="187" t="str">
        <f>VLOOKUP($B1086,'Alcance Cimentaciones'!$B$5:$G$256,4,FALSE)</f>
        <v>m3</v>
      </c>
      <c r="G1086" s="194">
        <f>VLOOKUP($B1086,'Alcance Cimentaciones'!$B$5:$G$256,5,FALSE)/34</f>
        <v>429.02941176470586</v>
      </c>
      <c r="H1086" s="188">
        <f>VLOOKUP($B1086,'Alcance Cimentaciones'!$B$5:$G$256,6,FALSE)</f>
        <v>1926653</v>
      </c>
      <c r="I1086" s="188">
        <f>+H1086*G1086</f>
        <v>826590803.26470578</v>
      </c>
      <c r="J1086" s="189">
        <f>+I1086*1.38</f>
        <v>1140695308.5052938</v>
      </c>
      <c r="K1086" s="335">
        <f t="shared" ref="K1086:K1087" si="312">SUM(N1086:BV1086)</f>
        <v>0</v>
      </c>
      <c r="L1086" s="331"/>
      <c r="M1086" s="331"/>
    </row>
    <row r="1087" spans="2:13" x14ac:dyDescent="0.25">
      <c r="B1087" s="165" t="s">
        <v>270</v>
      </c>
      <c r="C1087" s="190"/>
      <c r="D1087" s="145" t="str">
        <f>VLOOKUP(B1087,'Alcance Cimentaciones'!$B$5:$G$256,3,FALSE)</f>
        <v>CONCRETO ESTRUCTURAL  45 MPa(457 kg/cm2 Ó 6500psi)</v>
      </c>
      <c r="E1087" s="187"/>
      <c r="F1087" s="187" t="str">
        <f>VLOOKUP($B1087,'Alcance Cimentaciones'!$B$5:$G$256,4,FALSE)</f>
        <v>m3</v>
      </c>
      <c r="G1087" s="194">
        <f>VLOOKUP($B1087,'Alcance Cimentaciones'!$B$5:$G$256,5,FALSE)/34</f>
        <v>32</v>
      </c>
      <c r="H1087" s="188">
        <f>VLOOKUP($B1087,'Alcance Cimentaciones'!$B$5:$G$256,6,FALSE)</f>
        <v>2040759</v>
      </c>
      <c r="I1087" s="188">
        <f>+H1087*G1087</f>
        <v>65304288</v>
      </c>
      <c r="J1087" s="189">
        <f>+I1087*1.38</f>
        <v>90119917.439999998</v>
      </c>
      <c r="K1087" s="335">
        <f t="shared" si="312"/>
        <v>0</v>
      </c>
      <c r="L1087" s="331"/>
      <c r="M1087" s="331"/>
    </row>
    <row r="1088" spans="2:13" s="159" customFormat="1" x14ac:dyDescent="0.25">
      <c r="B1088" s="165"/>
      <c r="C1088" s="182" t="s">
        <v>1438</v>
      </c>
      <c r="D1088" s="183" t="s">
        <v>1439</v>
      </c>
      <c r="E1088" s="184" t="s">
        <v>26</v>
      </c>
      <c r="F1088" s="184">
        <v>0</v>
      </c>
      <c r="G1088" s="184"/>
      <c r="H1088" s="184"/>
      <c r="I1088" s="184"/>
      <c r="J1088" s="185"/>
      <c r="K1088" s="329"/>
      <c r="L1088" s="329"/>
      <c r="M1088" s="329"/>
    </row>
    <row r="1089" spans="2:13" s="159" customFormat="1" ht="31.5" x14ac:dyDescent="0.25">
      <c r="B1089" s="165"/>
      <c r="C1089" s="182" t="s">
        <v>1440</v>
      </c>
      <c r="D1089" s="183" t="s">
        <v>2069</v>
      </c>
      <c r="E1089" s="184" t="s">
        <v>19</v>
      </c>
      <c r="F1089" s="184">
        <v>0</v>
      </c>
      <c r="G1089" s="184"/>
      <c r="H1089" s="184"/>
      <c r="I1089" s="184"/>
      <c r="J1089" s="186">
        <f>SUM(J1090:J1098)</f>
        <v>52736347.43270281</v>
      </c>
      <c r="K1089" s="330"/>
      <c r="L1089" s="330"/>
      <c r="M1089" s="330"/>
    </row>
    <row r="1090" spans="2:13" s="159" customFormat="1" ht="31.5" x14ac:dyDescent="0.25">
      <c r="B1090" s="165" t="s">
        <v>532</v>
      </c>
      <c r="C1090" s="182"/>
      <c r="D1090" s="145" t="str">
        <f>VLOOKUP(B1090,'Alcance Cimentaciones'!$B$5:$G$256,3,FALSE)</f>
        <v>ARQUETA EN HORMIGON PARA MEDIA TENSION - EMPALMES (500 MT)</v>
      </c>
      <c r="E1090" s="187"/>
      <c r="F1090" s="187" t="str">
        <f>VLOOKUP($B1090,'Alcance Cimentaciones'!$B$5:$G$256,4,FALSE)</f>
        <v>Und</v>
      </c>
      <c r="G1090" s="187">
        <f>VLOOKUP($B1090,'Alcance Cimentaciones'!$B$5:$G$256,5,FALSE)/41</f>
        <v>1</v>
      </c>
      <c r="H1090" s="188">
        <f>VLOOKUP($B1090,'Alcance Cimentaciones'!$B$5:$G$256,6,FALSE)</f>
        <v>12275310.999985719</v>
      </c>
      <c r="I1090" s="188">
        <f t="shared" ref="I1090:I1098" si="313">+H1090*G1090</f>
        <v>12275310.999985719</v>
      </c>
      <c r="J1090" s="189">
        <f t="shared" ref="J1090:J1098" si="314">+I1090*1.38</f>
        <v>16939929.179980289</v>
      </c>
      <c r="K1090" s="335">
        <f t="shared" ref="K1090:K1098" si="315">SUM(N1090:BV1090)</f>
        <v>0</v>
      </c>
      <c r="L1090" s="331"/>
      <c r="M1090" s="331"/>
    </row>
    <row r="1091" spans="2:13" s="159" customFormat="1" x14ac:dyDescent="0.25">
      <c r="B1091" s="165" t="s">
        <v>535</v>
      </c>
      <c r="C1091" s="182"/>
      <c r="D1091" s="145" t="str">
        <f>VLOOKUP(B1091,'Alcance Cimentaciones'!$B$5:$G$256,3,FALSE)</f>
        <v>ARQUETA EN POLIPROPILENO</v>
      </c>
      <c r="E1091" s="187"/>
      <c r="F1091" s="187" t="str">
        <f>VLOOKUP($B1091,'Alcance Cimentaciones'!$B$5:$G$256,4,FALSE)</f>
        <v>Und</v>
      </c>
      <c r="G1091" s="187">
        <f>VLOOKUP($B1091,'Alcance Cimentaciones'!$B$5:$G$256,5,FALSE)/41</f>
        <v>1</v>
      </c>
      <c r="H1091" s="188">
        <f>VLOOKUP($B1091,'Alcance Cimentaciones'!$B$5:$G$256,6,FALSE)</f>
        <v>6068599.9996856553</v>
      </c>
      <c r="I1091" s="188">
        <f t="shared" si="313"/>
        <v>6068599.9996856553</v>
      </c>
      <c r="J1091" s="189">
        <f t="shared" si="314"/>
        <v>8374667.9995662039</v>
      </c>
      <c r="K1091" s="335">
        <f t="shared" si="315"/>
        <v>0</v>
      </c>
      <c r="L1091" s="331"/>
      <c r="M1091" s="331"/>
    </row>
    <row r="1092" spans="2:13" s="159" customFormat="1" x14ac:dyDescent="0.25">
      <c r="B1092" s="165" t="s">
        <v>562</v>
      </c>
      <c r="C1092" s="182"/>
      <c r="D1092" s="145" t="str">
        <f>VLOOKUP(B1092,'Alcance Cimentaciones'!$B$5:$G$256,3,FALSE)</f>
        <v>SUMINISTRO E INSTALACIÓN DE PLATINA</v>
      </c>
      <c r="E1092" s="187"/>
      <c r="F1092" s="187" t="str">
        <f>VLOOKUP($B1092,'Alcance Cimentaciones'!$B$5:$G$256,4,FALSE)</f>
        <v>Und</v>
      </c>
      <c r="G1092" s="187">
        <f>VLOOKUP($B1092,'Alcance Cimentaciones'!$B$5:$G$256,5,FALSE)/41</f>
        <v>1</v>
      </c>
      <c r="H1092" s="188">
        <f>VLOOKUP($B1092,'Alcance Cimentaciones'!$B$5:$G$256,6,FALSE)</f>
        <v>361570</v>
      </c>
      <c r="I1092" s="188">
        <f t="shared" si="313"/>
        <v>361570</v>
      </c>
      <c r="J1092" s="189">
        <f t="shared" si="314"/>
        <v>498966.6</v>
      </c>
      <c r="K1092" s="335">
        <f t="shared" si="315"/>
        <v>0</v>
      </c>
      <c r="L1092" s="331"/>
      <c r="M1092" s="331"/>
    </row>
    <row r="1093" spans="2:13" s="159" customFormat="1" x14ac:dyDescent="0.25">
      <c r="B1093" s="165" t="s">
        <v>565</v>
      </c>
      <c r="C1093" s="182"/>
      <c r="D1093" s="145" t="str">
        <f>VLOOKUP(B1093,'Alcance Cimentaciones'!$B$5:$G$256,3,FALSE)</f>
        <v>SUMINISTRO E INSTALACIÓN DE VARILLA</v>
      </c>
      <c r="E1093" s="187"/>
      <c r="F1093" s="187" t="str">
        <f>VLOOKUP($B1093,'Alcance Cimentaciones'!$B$5:$G$256,4,FALSE)</f>
        <v>Und</v>
      </c>
      <c r="G1093" s="187">
        <f>VLOOKUP($B1093,'Alcance Cimentaciones'!$B$5:$G$256,5,FALSE)/41</f>
        <v>1</v>
      </c>
      <c r="H1093" s="188">
        <f>VLOOKUP($B1093,'Alcance Cimentaciones'!$B$5:$G$256,6,FALSE)</f>
        <v>398933</v>
      </c>
      <c r="I1093" s="188">
        <f t="shared" si="313"/>
        <v>398933</v>
      </c>
      <c r="J1093" s="189">
        <f t="shared" si="314"/>
        <v>550527.53999999992</v>
      </c>
      <c r="K1093" s="335">
        <f t="shared" si="315"/>
        <v>0</v>
      </c>
      <c r="L1093" s="331"/>
      <c r="M1093" s="331"/>
    </row>
    <row r="1094" spans="2:13" s="159" customFormat="1" ht="31.5" x14ac:dyDescent="0.25">
      <c r="B1094" s="165" t="s">
        <v>569</v>
      </c>
      <c r="C1094" s="182"/>
      <c r="D1094" s="145" t="str">
        <f>VLOOKUP(B1094,'Alcance Cimentaciones'!$B$5:$G$256,3,FALSE)</f>
        <v>SUMINISTRO E INSTALACIÓN DE ARQUETA PARA INSPECCIÓN DE PICAS EN PUESTA A TIERRA SIN FONDO</v>
      </c>
      <c r="E1094" s="187"/>
      <c r="F1094" s="187" t="str">
        <f>VLOOKUP($B1094,'Alcance Cimentaciones'!$B$5:$G$256,4,FALSE)</f>
        <v>Und</v>
      </c>
      <c r="G1094" s="187">
        <f>VLOOKUP($B1094,'Alcance Cimentaciones'!$B$5:$G$256,5,FALSE)/42</f>
        <v>1</v>
      </c>
      <c r="H1094" s="188">
        <f>VLOOKUP($B1094,'Alcance Cimentaciones'!$B$5:$G$256,6,FALSE)</f>
        <v>14275700</v>
      </c>
      <c r="I1094" s="188">
        <f t="shared" si="313"/>
        <v>14275700</v>
      </c>
      <c r="J1094" s="189">
        <f t="shared" si="314"/>
        <v>19700466</v>
      </c>
      <c r="K1094" s="335">
        <f t="shared" si="315"/>
        <v>0</v>
      </c>
      <c r="L1094" s="331"/>
      <c r="M1094" s="331"/>
    </row>
    <row r="1095" spans="2:13" s="159" customFormat="1" x14ac:dyDescent="0.25">
      <c r="B1095" s="165" t="s">
        <v>571</v>
      </c>
      <c r="C1095" s="182"/>
      <c r="D1095" s="145" t="str">
        <f>VLOOKUP(B1095,'Alcance Cimentaciones'!$B$5:$G$256,3,FALSE)</f>
        <v>SUMINISTRO E INSTALACIÓN DE SOLDADURA EXOTERMICA</v>
      </c>
      <c r="E1095" s="187"/>
      <c r="F1095" s="187" t="str">
        <f>VLOOKUP($B1095,'Alcance Cimentaciones'!$B$5:$G$256,4,FALSE)</f>
        <v>Und</v>
      </c>
      <c r="G1095" s="194">
        <f>VLOOKUP($B1095,'Alcance Cimentaciones'!$B$5:$G$256,5,FALSE)/41</f>
        <v>2.8000000000000003</v>
      </c>
      <c r="H1095" s="188">
        <f>VLOOKUP($B1095,'Alcance Cimentaciones'!$B$5:$G$256,6,FALSE)</f>
        <v>185231</v>
      </c>
      <c r="I1095" s="188">
        <f t="shared" si="313"/>
        <v>518646.80000000005</v>
      </c>
      <c r="J1095" s="189">
        <f t="shared" si="314"/>
        <v>715732.58400000003</v>
      </c>
      <c r="K1095" s="335">
        <f t="shared" si="315"/>
        <v>0</v>
      </c>
      <c r="L1095" s="331"/>
      <c r="M1095" s="331"/>
    </row>
    <row r="1096" spans="2:13" s="159" customFormat="1" ht="31.5" x14ac:dyDescent="0.25">
      <c r="B1096" s="165" t="s">
        <v>575</v>
      </c>
      <c r="C1096" s="182"/>
      <c r="D1096" s="145" t="str">
        <f>VLOOKUP(B1096,'Alcance Cimentaciones'!$B$5:$G$256,3,FALSE)</f>
        <v>SUMINISTRO E INSTALACIÓN DE GRAPA DE ALEACIÓN RICA EN COBRE (LATÓN) MODELO KZ</v>
      </c>
      <c r="E1096" s="187"/>
      <c r="F1096" s="187" t="str">
        <f>VLOOKUP($B1096,'Alcance Cimentaciones'!$B$5:$G$256,4,FALSE)</f>
        <v>Und</v>
      </c>
      <c r="G1096" s="187">
        <f>VLOOKUP($B1096,'Alcance Cimentaciones'!$B$5:$G$256,5,FALSE)/42</f>
        <v>1</v>
      </c>
      <c r="H1096" s="188">
        <f>VLOOKUP($B1096,'Alcance Cimentaciones'!$B$5:$G$256,6,FALSE)</f>
        <v>292083</v>
      </c>
      <c r="I1096" s="188">
        <f t="shared" si="313"/>
        <v>292083</v>
      </c>
      <c r="J1096" s="189">
        <f t="shared" si="314"/>
        <v>403074.54</v>
      </c>
      <c r="K1096" s="335">
        <f t="shared" si="315"/>
        <v>0</v>
      </c>
      <c r="L1096" s="331"/>
      <c r="M1096" s="331"/>
    </row>
    <row r="1097" spans="2:13" s="159" customFormat="1" ht="31.5" x14ac:dyDescent="0.25">
      <c r="B1097" s="165" t="s">
        <v>573</v>
      </c>
      <c r="C1097" s="182"/>
      <c r="D1097" s="145" t="str">
        <f>VLOOKUP(B1097,'Alcance Cimentaciones'!$B$5:$G$256,3,FALSE)</f>
        <v>SUMINISTRO E INSTALACIÓN DE GRAPA DE ALEACIÓN RICA EN COBRE (LATÓN) MODELO KPD</v>
      </c>
      <c r="E1097" s="187"/>
      <c r="F1097" s="187" t="str">
        <f>VLOOKUP($B1097,'Alcance Cimentaciones'!$B$5:$G$256,4,FALSE)</f>
        <v>Und</v>
      </c>
      <c r="G1097" s="194">
        <f>VLOOKUP($B1097,'Alcance Cimentaciones'!$B$5:$G$256,5,FALSE)/33</f>
        <v>0.99393939393939412</v>
      </c>
      <c r="H1097" s="188">
        <f>VLOOKUP($B1097,'Alcance Cimentaciones'!$B$5:$G$256,6,FALSE)</f>
        <v>292083</v>
      </c>
      <c r="I1097" s="188">
        <f t="shared" si="313"/>
        <v>290312.80000000005</v>
      </c>
      <c r="J1097" s="189">
        <f t="shared" si="314"/>
        <v>400631.66400000005</v>
      </c>
      <c r="K1097" s="335">
        <f t="shared" si="315"/>
        <v>0</v>
      </c>
      <c r="L1097" s="331"/>
      <c r="M1097" s="331"/>
    </row>
    <row r="1098" spans="2:13" s="159" customFormat="1" ht="31.5" x14ac:dyDescent="0.25">
      <c r="B1098" s="165" t="s">
        <v>557</v>
      </c>
      <c r="C1098" s="182"/>
      <c r="D1098" s="145" t="str">
        <f>VLOOKUP(B1098,'Alcance Cimentaciones'!$B$5:$G$256,3,FALSE)</f>
        <v xml:space="preserve">INSTALACIÓN DE CABLE DE COBRE TRENZADO DESNUDO DE 50 mm2 </v>
      </c>
      <c r="E1098" s="187"/>
      <c r="F1098" s="187" t="str">
        <f>VLOOKUP($B1098,'Alcance Cimentaciones'!$B$5:$G$256,4,FALSE)</f>
        <v>ML</v>
      </c>
      <c r="G1098" s="194">
        <f>VLOOKUP($B1098,'Alcance Cimentaciones'!$B$5:$G$256,5,FALSE)/41</f>
        <v>113.1390243902439</v>
      </c>
      <c r="H1098" s="188">
        <f>VLOOKUP($B1098,'Alcance Cimentaciones'!$B$5:$G$256,6,FALSE)</f>
        <v>33000.000989065411</v>
      </c>
      <c r="I1098" s="188">
        <f t="shared" si="313"/>
        <v>3733587.9167799447</v>
      </c>
      <c r="J1098" s="189">
        <f t="shared" si="314"/>
        <v>5152351.3251563236</v>
      </c>
      <c r="K1098" s="335">
        <f t="shared" si="315"/>
        <v>0</v>
      </c>
      <c r="L1098" s="331"/>
      <c r="M1098" s="331"/>
    </row>
    <row r="1099" spans="2:13" s="159" customFormat="1" ht="31.5" x14ac:dyDescent="0.25">
      <c r="B1099" s="165"/>
      <c r="C1099" s="182" t="s">
        <v>1441</v>
      </c>
      <c r="D1099" s="183" t="s">
        <v>1442</v>
      </c>
      <c r="E1099" s="184" t="s">
        <v>19</v>
      </c>
      <c r="F1099" s="184">
        <v>0</v>
      </c>
      <c r="G1099" s="184"/>
      <c r="H1099" s="184"/>
      <c r="I1099" s="184"/>
      <c r="J1099" s="186">
        <f>SUM(J1100)</f>
        <v>46410609.014634147</v>
      </c>
      <c r="K1099" s="330"/>
      <c r="L1099" s="330"/>
      <c r="M1099" s="330"/>
    </row>
    <row r="1100" spans="2:13" ht="31.5" x14ac:dyDescent="0.25">
      <c r="B1100" s="165" t="s">
        <v>280</v>
      </c>
      <c r="C1100" s="190"/>
      <c r="D1100" s="145" t="str">
        <f>VLOOKUP(B1100,'Alcance Cimentaciones'!$B$5:$G$256,3,FALSE)</f>
        <v>GROUT Y  MORTERO AUTOCOMPACTANTE DE ALTA RESISTENCIA C80/95 (EN206-1)</v>
      </c>
      <c r="E1100" s="187"/>
      <c r="F1100" s="187" t="str">
        <f>VLOOKUP($B1100,'Alcance Cimentaciones'!$B$5:$G$256,4,FALSE)</f>
        <v>lt</v>
      </c>
      <c r="G1100" s="194">
        <f>VLOOKUP($B1100,'Alcance Cimentaciones'!$B$5:$G$256,5,FALSE)/41</f>
        <v>530.73170731707319</v>
      </c>
      <c r="H1100" s="188">
        <f>VLOOKUP($B1100,'Alcance Cimentaciones'!$B$5:$G$256,6,FALSE)</f>
        <v>63367</v>
      </c>
      <c r="I1100" s="188">
        <f>+H1100*G1100</f>
        <v>33630876.097560979</v>
      </c>
      <c r="J1100" s="189">
        <f>+I1100*1.38</f>
        <v>46410609.014634147</v>
      </c>
      <c r="K1100" s="335">
        <f>SUM(N1100:BV1100)</f>
        <v>0</v>
      </c>
      <c r="L1100" s="331"/>
      <c r="M1100" s="331"/>
    </row>
    <row r="1101" spans="2:13" s="159" customFormat="1" ht="31.5" x14ac:dyDescent="0.25">
      <c r="B1101" s="165"/>
      <c r="C1101" s="182" t="s">
        <v>1443</v>
      </c>
      <c r="D1101" s="183" t="s">
        <v>1444</v>
      </c>
      <c r="E1101" s="184" t="s">
        <v>9</v>
      </c>
      <c r="F1101" s="184">
        <v>0</v>
      </c>
      <c r="G1101" s="184"/>
      <c r="H1101" s="184"/>
      <c r="I1101" s="184"/>
      <c r="J1101" s="186">
        <f>SUM(J1102:J1104)</f>
        <v>1587346329.5488234</v>
      </c>
      <c r="K1101" s="330"/>
      <c r="L1101" s="330"/>
      <c r="M1101" s="330"/>
    </row>
    <row r="1102" spans="2:13" ht="63" x14ac:dyDescent="0.25">
      <c r="B1102" s="165" t="s">
        <v>159</v>
      </c>
      <c r="C1102" s="190"/>
      <c r="D1102" s="145" t="str">
        <f>VLOOKUP(B1102,'Alcance Cimentaciones'!$B$5:$G$256,3,FALSE)</f>
        <v>MATERIAL SELECIONADA PARA  FORMACIÓN Y COMPACTACIÓN DE TERRAPLENES Y RELLENO ESTRUCTURAL  (INCLUYE TRANSPORTE DESDE LAS CANTERAS LICENCIADAS HASTA EL SITIO DE INSTALACIÓN)</v>
      </c>
      <c r="E1102" s="187"/>
      <c r="F1102" s="187" t="str">
        <f>VLOOKUP($B1102,'Alcance Cimentaciones'!$B$5:$G$256,4,FALSE)</f>
        <v>m3</v>
      </c>
      <c r="G1102" s="194">
        <f>VLOOKUP($B1102,'Alcance Cimentaciones'!$B$5:$G$256,5,FALSE)/34</f>
        <v>5388.7058823529414</v>
      </c>
      <c r="H1102" s="188">
        <f>VLOOKUP($B1102,'Alcance Cimentaciones'!$B$5:$G$256,6,FALSE)</f>
        <v>174890</v>
      </c>
      <c r="I1102" s="188">
        <f>+H1102*G1102</f>
        <v>942430771.7647059</v>
      </c>
      <c r="J1102" s="189">
        <f>+I1102*1.38</f>
        <v>1300554465.0352941</v>
      </c>
      <c r="K1102" s="335">
        <f t="shared" ref="K1102:K1104" si="316">SUM(N1102:BV1102)</f>
        <v>0</v>
      </c>
      <c r="L1102" s="331"/>
      <c r="M1102" s="331"/>
    </row>
    <row r="1103" spans="2:13" ht="47.25" x14ac:dyDescent="0.25">
      <c r="B1103" s="165" t="s">
        <v>180</v>
      </c>
      <c r="C1103" s="190"/>
      <c r="D1103" s="145" t="str">
        <f>VLOOKUP(B1103,'Alcance Cimentaciones'!$B$5:$G$256,3,FALSE)</f>
        <v>PREPARACIÓN DE SUBRASANTE COMPACTACIÓN Y VALORACIÓN DE LA CAPA DE SUBRASANTE DE LOS VIALES. INCLUYENDO LAS PRUEBAS SEGÚN LO PRESCRITO.</v>
      </c>
      <c r="E1103" s="187"/>
      <c r="F1103" s="187" t="str">
        <f>VLOOKUP($B1103,'Alcance Cimentaciones'!$B$5:$G$256,4,FALSE)</f>
        <v>m2</v>
      </c>
      <c r="G1103" s="194">
        <f>VLOOKUP($B1103,'Alcance Cimentaciones'!$B$5:$G$256,5,FALSE)/34</f>
        <v>631.61764705882354</v>
      </c>
      <c r="H1103" s="188">
        <f>VLOOKUP($B1103,'Alcance Cimentaciones'!$B$5:$G$256,6,FALSE)</f>
        <v>11537</v>
      </c>
      <c r="I1103" s="188">
        <f>+H1103*G1103</f>
        <v>7286972.7941176472</v>
      </c>
      <c r="J1103" s="189">
        <f>+I1103*1.38</f>
        <v>10056022.455882352</v>
      </c>
      <c r="K1103" s="335">
        <f t="shared" si="316"/>
        <v>0</v>
      </c>
      <c r="L1103" s="331"/>
      <c r="M1103" s="331"/>
    </row>
    <row r="1104" spans="2:13" ht="31.5" x14ac:dyDescent="0.25">
      <c r="B1104" s="165" t="s">
        <v>192</v>
      </c>
      <c r="C1104" s="190"/>
      <c r="D1104" s="145" t="str">
        <f>VLOOKUP(B1104,'Alcance Cimentaciones'!$B$5:$G$256,3,FALSE)</f>
        <v>SUBBASE GRANULAR  (INCLUYE TRANSPORTE DESDE LAS CANTERAS LICENCIADAS HASTA EL SITIO DE INSTALACIÓN)</v>
      </c>
      <c r="E1104" s="187"/>
      <c r="F1104" s="187" t="str">
        <f>VLOOKUP($B1104,'Alcance Cimentaciones'!$B$5:$G$256,4,FALSE)</f>
        <v>m3</v>
      </c>
      <c r="G1104" s="194">
        <f>VLOOKUP($B1104,'Alcance Cimentaciones'!$B$5:$G$256,5,FALSE)/34</f>
        <v>880.85294117647061</v>
      </c>
      <c r="H1104" s="188">
        <f>VLOOKUP($B1104,'Alcance Cimentaciones'!$B$5:$G$256,6,FALSE)</f>
        <v>227658</v>
      </c>
      <c r="I1104" s="188">
        <f>+H1104*G1104</f>
        <v>200533218.88235295</v>
      </c>
      <c r="J1104" s="189">
        <f>+I1104*1.38</f>
        <v>276735842.05764705</v>
      </c>
      <c r="K1104" s="335">
        <f t="shared" si="316"/>
        <v>0</v>
      </c>
      <c r="L1104" s="331"/>
      <c r="M1104" s="331"/>
    </row>
    <row r="1105" spans="2:20" s="159" customFormat="1" ht="31.5" x14ac:dyDescent="0.25">
      <c r="B1105" s="165"/>
      <c r="C1105" s="178" t="s">
        <v>1445</v>
      </c>
      <c r="D1105" s="179" t="s">
        <v>1446</v>
      </c>
      <c r="E1105" s="180" t="s">
        <v>9</v>
      </c>
      <c r="F1105" s="180">
        <v>0</v>
      </c>
      <c r="G1105" s="180"/>
      <c r="H1105" s="180"/>
      <c r="I1105" s="180"/>
      <c r="J1105" s="186">
        <f>SUM(J1106:J1109)</f>
        <v>179532477.23999998</v>
      </c>
      <c r="K1105" s="330"/>
      <c r="L1105" s="330"/>
      <c r="M1105" s="330"/>
    </row>
    <row r="1106" spans="2:20" ht="31.5" x14ac:dyDescent="0.25">
      <c r="B1106" s="165" t="s">
        <v>195</v>
      </c>
      <c r="C1106" s="198"/>
      <c r="D1106" s="145" t="str">
        <f>VLOOKUP(B1106,'Alcance Cimentaciones'!$B$5:$G$256,3,FALSE)</f>
        <v>BASE GRANULAR   (INCLUYE TRANSPORTE DESDE LAS CANTERAS LICENCIADAS HASTA EL SITIO DE INSTALACIÓN)</v>
      </c>
      <c r="E1106" s="187"/>
      <c r="F1106" s="187" t="str">
        <f>VLOOKUP($B1106,'Alcance Cimentaciones'!$B$5:$G$256,4,FALSE)</f>
        <v>m3</v>
      </c>
      <c r="G1106" s="194">
        <f>VLOOKUP($B1106,'Alcance Cimentaciones'!$B$5:$G$256,5,FALSE)/34</f>
        <v>237.64705882352942</v>
      </c>
      <c r="H1106" s="188">
        <f>VLOOKUP($B1106,'Alcance Cimentaciones'!$B$5:$G$256,6,FALSE)</f>
        <v>265112</v>
      </c>
      <c r="I1106" s="188">
        <f>+H1106*G1106</f>
        <v>63003087.058823533</v>
      </c>
      <c r="J1106" s="189">
        <f>+I1106*1.38</f>
        <v>86944260.141176462</v>
      </c>
      <c r="K1106" s="335">
        <f t="shared" ref="K1106:K1109" si="317">SUM(N1106:BV1106)</f>
        <v>0</v>
      </c>
      <c r="L1106" s="331"/>
      <c r="M1106" s="331"/>
    </row>
    <row r="1107" spans="2:20" ht="94.5" x14ac:dyDescent="0.25">
      <c r="B1107" s="165" t="s">
        <v>261</v>
      </c>
      <c r="C1107" s="198"/>
      <c r="D1107" s="145" t="str">
        <f>VLOOKUP(B1107,'Alcance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107" s="187"/>
      <c r="F1107" s="187" t="str">
        <f>VLOOKUP($B1107,'Alcance Cimentaciones'!$B$5:$G$256,4,FALSE)</f>
        <v>m3</v>
      </c>
      <c r="G1107" s="194">
        <f>VLOOKUP($B1107,'Alcance Cimentaciones'!$B$5:$G$256,5,FALSE)/34</f>
        <v>42.352941176470587</v>
      </c>
      <c r="H1107" s="188">
        <f>VLOOKUP($B1107,'Alcance Cimentaciones'!$B$5:$G$256,6,FALSE)</f>
        <v>276393</v>
      </c>
      <c r="I1107" s="188">
        <f>+H1107*G1107</f>
        <v>11706056.470588235</v>
      </c>
      <c r="J1107" s="189">
        <f>+I1107*1.38</f>
        <v>16154357.929411763</v>
      </c>
      <c r="K1107" s="335">
        <f t="shared" si="317"/>
        <v>0</v>
      </c>
      <c r="L1107" s="331"/>
      <c r="M1107" s="331"/>
    </row>
    <row r="1108" spans="2:20" ht="94.5" x14ac:dyDescent="0.25">
      <c r="B1108" s="165" t="s">
        <v>264</v>
      </c>
      <c r="C1108" s="198"/>
      <c r="D1108" s="145" t="str">
        <f>VLOOKUP(B1108,'Alcance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108" s="187"/>
      <c r="F1108" s="187" t="str">
        <f>VLOOKUP($B1108,'Alcance Cimentaciones'!$B$5:$G$256,4,FALSE)</f>
        <v>m3</v>
      </c>
      <c r="G1108" s="194">
        <f>VLOOKUP($B1108,'Alcance Cimentaciones'!$B$5:$G$256,5,FALSE)/34</f>
        <v>25.529411764705884</v>
      </c>
      <c r="H1108" s="188">
        <f>VLOOKUP($B1108,'Alcance Cimentaciones'!$B$5:$G$256,6,FALSE)</f>
        <v>286818</v>
      </c>
      <c r="I1108" s="188">
        <f>+H1108*G1108</f>
        <v>7322294.823529412</v>
      </c>
      <c r="J1108" s="189">
        <f>+I1108*1.38</f>
        <v>10104766.856470589</v>
      </c>
      <c r="K1108" s="335">
        <f t="shared" si="317"/>
        <v>0</v>
      </c>
      <c r="L1108" s="331"/>
      <c r="M1108" s="331"/>
    </row>
    <row r="1109" spans="2:20" x14ac:dyDescent="0.25">
      <c r="B1109" s="165" t="s">
        <v>254</v>
      </c>
      <c r="C1109" s="198"/>
      <c r="D1109" s="145" t="str">
        <f>VLOOKUP(B1109,'Alcance Cimentaciones'!$B$5:$G$256,3,FALSE)</f>
        <v>SUMINISTRO E INSTALACIÓN DE GEOTEXTILES</v>
      </c>
      <c r="E1109" s="187"/>
      <c r="F1109" s="187" t="str">
        <f>VLOOKUP($B1109,'Alcance Cimentaciones'!$B$5:$G$256,4,FALSE)</f>
        <v>m2</v>
      </c>
      <c r="G1109" s="194">
        <f>VLOOKUP($B1109,'Alcance Cimentaciones'!$B$5:$G$256,5,FALSE)/34</f>
        <v>887.17647058823525</v>
      </c>
      <c r="H1109" s="188">
        <f>VLOOKUP($B1109,'Alcance Cimentaciones'!$B$5:$G$256,6,FALSE)</f>
        <v>54177</v>
      </c>
      <c r="I1109" s="188">
        <f>+H1109*G1109</f>
        <v>48064559.647058822</v>
      </c>
      <c r="J1109" s="189">
        <f>+I1109*1.38</f>
        <v>66329092.312941171</v>
      </c>
      <c r="K1109" s="335">
        <f t="shared" si="317"/>
        <v>0</v>
      </c>
      <c r="L1109" s="331"/>
      <c r="M1109" s="331"/>
    </row>
    <row r="1110" spans="2:20" s="159" customFormat="1" ht="31.5" x14ac:dyDescent="0.25">
      <c r="B1110" s="165"/>
      <c r="C1110" s="195" t="s">
        <v>1447</v>
      </c>
      <c r="D1110" s="148" t="s">
        <v>1991</v>
      </c>
      <c r="E1110" s="196" t="s">
        <v>3</v>
      </c>
      <c r="F1110" s="196">
        <v>0</v>
      </c>
      <c r="G1110" s="196"/>
      <c r="H1110" s="196"/>
      <c r="I1110" s="196"/>
      <c r="J1110" s="197"/>
      <c r="K1110" s="333"/>
      <c r="L1110" s="333"/>
      <c r="M1110" s="333"/>
    </row>
    <row r="1111" spans="2:20" s="159" customFormat="1" x14ac:dyDescent="0.25">
      <c r="B1111" s="165"/>
      <c r="C1111" s="175" t="s">
        <v>1448</v>
      </c>
      <c r="D1111" s="139" t="s">
        <v>1449</v>
      </c>
      <c r="E1111" s="176" t="s">
        <v>27</v>
      </c>
      <c r="F1111" s="176">
        <v>0</v>
      </c>
      <c r="G1111" s="176"/>
      <c r="H1111" s="176"/>
      <c r="I1111" s="176"/>
      <c r="J1111" s="177"/>
      <c r="K1111" s="327"/>
      <c r="L1111" s="327"/>
      <c r="M1111" s="327"/>
    </row>
    <row r="1112" spans="2:20" s="159" customFormat="1" ht="31.5" x14ac:dyDescent="0.25">
      <c r="B1112" s="165"/>
      <c r="C1112" s="182" t="s">
        <v>1450</v>
      </c>
      <c r="D1112" s="183" t="s">
        <v>1451</v>
      </c>
      <c r="E1112" s="184" t="s">
        <v>22</v>
      </c>
      <c r="F1112" s="184">
        <v>0</v>
      </c>
      <c r="G1112" s="184"/>
      <c r="H1112" s="184"/>
      <c r="I1112" s="184"/>
      <c r="J1112" s="186">
        <f>SUM(J1113:J1115)</f>
        <v>83271780.884117648</v>
      </c>
      <c r="K1112" s="330"/>
      <c r="L1112" s="330"/>
      <c r="M1112" s="330"/>
    </row>
    <row r="1113" spans="2:20" s="159" customFormat="1" x14ac:dyDescent="0.25">
      <c r="B1113" s="165" t="s">
        <v>54</v>
      </c>
      <c r="C1113" s="182"/>
      <c r="D1113" s="145" t="str">
        <f>VLOOKUP(B1113,'Alcance Cimentaciones'!$B$5:$G$256,3,FALSE)</f>
        <v>DESBROCE Y LIMPIEZA</v>
      </c>
      <c r="E1113" s="187"/>
      <c r="F1113" s="187" t="str">
        <f>VLOOKUP($B1113,'Alcance Cimentaciones'!$B$5:$G$256,4,FALSE)</f>
        <v>m2</v>
      </c>
      <c r="G1113" s="194">
        <f>VLOOKUP($B1113,'Alcance Cimentaciones'!$B$5:$G$256,5,FALSE)/34</f>
        <v>4799.0294117647063</v>
      </c>
      <c r="H1113" s="188">
        <f>VLOOKUP($B1113,'Alcance Cimentaciones'!$B$5:$G$256,6,FALSE)</f>
        <v>4140</v>
      </c>
      <c r="I1113" s="188">
        <f>+H1113*G1113</f>
        <v>19867981.764705885</v>
      </c>
      <c r="J1113" s="189">
        <f>+I1113*1.38</f>
        <v>27417814.83529412</v>
      </c>
      <c r="K1113" s="335">
        <f t="shared" ref="K1113:K1115" si="318">SUM(N1113:BV1113)</f>
        <v>0</v>
      </c>
      <c r="L1113" s="331"/>
      <c r="M1113" s="331"/>
    </row>
    <row r="1114" spans="2:20" ht="126" x14ac:dyDescent="0.25">
      <c r="B1114" s="165" t="s">
        <v>407</v>
      </c>
      <c r="C1114" s="204"/>
      <c r="D1114" s="145" t="str">
        <f>VLOOKUP(B1114,'Alcance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114" s="187"/>
      <c r="F1114" s="187" t="str">
        <f>VLOOKUP($B1114,'Alcance Cimentaciones'!$B$5:$G$256,4,FALSE)</f>
        <v>Mes</v>
      </c>
      <c r="G1114" s="215">
        <v>0.2</v>
      </c>
      <c r="H1114" s="188">
        <f>VLOOKUP($B1114,'Alcance Cimentaciones'!$B$5:$G$256,6,FALSE)</f>
        <v>31500000</v>
      </c>
      <c r="I1114" s="188">
        <f t="shared" ref="I1114" si="319">+H1114*G1114</f>
        <v>6300000</v>
      </c>
      <c r="J1114" s="189">
        <f t="shared" ref="J1114" si="320">+I1114*1.38</f>
        <v>8694000</v>
      </c>
      <c r="K1114" s="335">
        <f t="shared" si="318"/>
        <v>0.1</v>
      </c>
      <c r="L1114" s="331"/>
      <c r="M1114" s="331"/>
      <c r="Q1114" s="337">
        <f>1/30</f>
        <v>3.3333333333333333E-2</v>
      </c>
      <c r="R1114" s="337"/>
      <c r="S1114" s="337">
        <f>1/30</f>
        <v>3.3333333333333333E-2</v>
      </c>
      <c r="T1114" s="337">
        <f>1/30</f>
        <v>3.3333333333333333E-2</v>
      </c>
    </row>
    <row r="1115" spans="2:20" s="159" customFormat="1" ht="31.5" x14ac:dyDescent="0.25">
      <c r="B1115" s="165" t="s">
        <v>65</v>
      </c>
      <c r="C1115" s="182"/>
      <c r="D1115" s="145" t="str">
        <f>VLOOKUP(B1115,'Alcance Cimentaciones'!$B$5:$G$256,3,FALSE)</f>
        <v>DESMONTE, DESCAPOTE Y LIMPIEZA INCLUYE  TALA DE ARBOLES CON DAP ≤0.15M, TRANSPORTE Y DISPOSICIÓN FINAL</v>
      </c>
      <c r="E1115" s="187"/>
      <c r="F1115" s="187" t="str">
        <f>VLOOKUP($B1115,'Alcance Cimentaciones'!$B$5:$G$256,4,FALSE)</f>
        <v>m2</v>
      </c>
      <c r="G1115" s="194">
        <f>VLOOKUP($B1115,'Alcance Cimentaciones'!$B$5:$G$256,5,FALSE)/34</f>
        <v>4799.0294117647063</v>
      </c>
      <c r="H1115" s="188">
        <f>VLOOKUP($B1115,'Alcance Cimentaciones'!$B$5:$G$256,6,FALSE)</f>
        <v>7121</v>
      </c>
      <c r="I1115" s="188">
        <f>+H1115*G1115</f>
        <v>34173888.441176474</v>
      </c>
      <c r="J1115" s="189">
        <f>+I1115*1.38</f>
        <v>47159966.048823528</v>
      </c>
      <c r="K1115" s="335">
        <f t="shared" si="318"/>
        <v>0</v>
      </c>
      <c r="L1115" s="331"/>
      <c r="M1115" s="331"/>
    </row>
    <row r="1116" spans="2:20" s="159" customFormat="1" x14ac:dyDescent="0.25">
      <c r="B1116" s="165"/>
      <c r="C1116" s="182" t="s">
        <v>1452</v>
      </c>
      <c r="D1116" s="183" t="s">
        <v>1453</v>
      </c>
      <c r="E1116" s="184" t="s">
        <v>9</v>
      </c>
      <c r="F1116" s="184">
        <v>0</v>
      </c>
      <c r="G1116" s="184"/>
      <c r="H1116" s="184"/>
      <c r="I1116" s="184"/>
      <c r="J1116" s="186">
        <f>SUM(J1117:J1118)</f>
        <v>312374505.66882348</v>
      </c>
      <c r="K1116" s="330"/>
      <c r="L1116" s="330"/>
      <c r="M1116" s="330"/>
    </row>
    <row r="1117" spans="2:20" x14ac:dyDescent="0.25">
      <c r="B1117" s="165" t="s">
        <v>113</v>
      </c>
      <c r="C1117" s="190"/>
      <c r="D1117" s="145" t="str">
        <f>VLOOKUP(B1117,'Alcance Cimentaciones'!$B$5:$G$256,3,FALSE)</f>
        <v>EXCAVACIÓN MECÁNICA EN MATERIAL COMÚN</v>
      </c>
      <c r="E1117" s="187"/>
      <c r="F1117" s="187" t="str">
        <f>VLOOKUP($B1117,'Alcance Cimentaciones'!$B$5:$G$256,4,FALSE)</f>
        <v>m3</v>
      </c>
      <c r="G1117" s="194">
        <f>VLOOKUP($B1117,'Alcance Cimentaciones'!$B$5:$G$256,5,FALSE)/34</f>
        <v>4799.0294117647063</v>
      </c>
      <c r="H1117" s="188">
        <f>VLOOKUP($B1117,'Alcance Cimentaciones'!$B$5:$G$256,6,FALSE)</f>
        <v>35495</v>
      </c>
      <c r="I1117" s="188">
        <f>+H1117*G1117</f>
        <v>170341548.97058824</v>
      </c>
      <c r="J1117" s="189">
        <f>+I1117*1.38</f>
        <v>235071337.57941175</v>
      </c>
      <c r="K1117" s="335">
        <f t="shared" ref="K1117:K1118" si="321">SUM(N1117:BV1117)</f>
        <v>0</v>
      </c>
      <c r="L1117" s="331"/>
      <c r="M1117" s="331"/>
    </row>
    <row r="1118" spans="2:20" x14ac:dyDescent="0.25">
      <c r="B1118" s="165" t="s">
        <v>122</v>
      </c>
      <c r="C1118" s="190"/>
      <c r="D1118" s="145" t="str">
        <f>VLOOKUP(B1118,'Alcance Cimentaciones'!$B$5:$G$256,3,FALSE)</f>
        <v>EXCAVACIÓN EN ROCA</v>
      </c>
      <c r="E1118" s="187"/>
      <c r="F1118" s="187" t="str">
        <f>VLOOKUP($B1118,'Alcance Cimentaciones'!$B$5:$G$256,4,FALSE)</f>
        <v>m3</v>
      </c>
      <c r="G1118" s="194">
        <f>VLOOKUP($B1118,'Alcance Cimentaciones'!$B$5:$G$256,5,FALSE)/34</f>
        <v>414.35294117647061</v>
      </c>
      <c r="H1118" s="188">
        <f>VLOOKUP($B1118,'Alcance Cimentaciones'!$B$5:$G$256,6,FALSE)</f>
        <v>135191</v>
      </c>
      <c r="I1118" s="188">
        <f>+H1118*G1118</f>
        <v>56016788.470588237</v>
      </c>
      <c r="J1118" s="189">
        <f>+I1118*1.38</f>
        <v>77303168.089411765</v>
      </c>
      <c r="K1118" s="335">
        <f t="shared" si="321"/>
        <v>0</v>
      </c>
      <c r="L1118" s="331"/>
      <c r="M1118" s="331"/>
    </row>
    <row r="1119" spans="2:20" s="159" customFormat="1" x14ac:dyDescent="0.25">
      <c r="B1119" s="165"/>
      <c r="C1119" s="178" t="s">
        <v>1454</v>
      </c>
      <c r="D1119" s="179" t="s">
        <v>1455</v>
      </c>
      <c r="E1119" s="180" t="s">
        <v>6</v>
      </c>
      <c r="F1119" s="180">
        <v>0</v>
      </c>
      <c r="G1119" s="180"/>
      <c r="H1119" s="180"/>
      <c r="I1119" s="180"/>
      <c r="J1119" s="186">
        <f>SUM(J1120:J1122)</f>
        <v>9527825.6870364472</v>
      </c>
      <c r="K1119" s="330"/>
      <c r="L1119" s="330"/>
      <c r="M1119" s="330"/>
    </row>
    <row r="1120" spans="2:20" s="159" customFormat="1" ht="31.5" x14ac:dyDescent="0.25">
      <c r="B1120" s="165" t="s">
        <v>539</v>
      </c>
      <c r="C1120" s="178"/>
      <c r="D1120" s="145" t="str">
        <f>VLOOKUP(B1120,'Alcance Cimentaciones'!$B$5:$G$256,3,FALSE)</f>
        <v>INSTALACION DE TUBERIA PVC TIPO TDP Y/O CORRUGADA TIPO PEAD-HDPE  - 50mm</v>
      </c>
      <c r="E1120" s="187"/>
      <c r="F1120" s="187" t="str">
        <f>VLOOKUP($B1120,'Alcance Cimentaciones'!$B$5:$G$256,4,FALSE)</f>
        <v>ML</v>
      </c>
      <c r="G1120" s="194">
        <f>VLOOKUP($B1120,'Alcance Cimentaciones'!$B$5:$G$256,5,FALSE)/34</f>
        <v>7.2352941176470589</v>
      </c>
      <c r="H1120" s="188">
        <f>VLOOKUP($B1120,'Alcance Cimentaciones'!$B$5:$G$256,6,FALSE)</f>
        <v>27751.000385791169</v>
      </c>
      <c r="I1120" s="188">
        <f>+H1120*G1120</f>
        <v>200786.64985013611</v>
      </c>
      <c r="J1120" s="189">
        <f>+I1120*1.38</f>
        <v>277085.57679318782</v>
      </c>
      <c r="K1120" s="335">
        <f t="shared" ref="K1120:K1122" si="322">SUM(N1120:BV1120)</f>
        <v>0</v>
      </c>
      <c r="L1120" s="331"/>
      <c r="M1120" s="331"/>
    </row>
    <row r="1121" spans="2:13" s="159" customFormat="1" ht="31.5" x14ac:dyDescent="0.25">
      <c r="B1121" s="165" t="s">
        <v>542</v>
      </c>
      <c r="C1121" s="178"/>
      <c r="D1121" s="145" t="str">
        <f>VLOOKUP(B1121,'Alcance Cimentaciones'!$B$5:$G$256,3,FALSE)</f>
        <v>INSTALACION DE TUBERIA PVC TIPO TDP Y/O CORRUGADA TIPO PEAD-HDPE - 90mm</v>
      </c>
      <c r="E1121" s="187"/>
      <c r="F1121" s="187" t="str">
        <f>VLOOKUP($B1121,'Alcance Cimentaciones'!$B$5:$G$256,4,FALSE)</f>
        <v>ML</v>
      </c>
      <c r="G1121" s="194">
        <f>VLOOKUP($B1121,'Alcance Cimentaciones'!$B$5:$G$256,5,FALSE)/34</f>
        <v>34.694117647058818</v>
      </c>
      <c r="H1121" s="188">
        <f>VLOOKUP($B1121,'Alcance Cimentaciones'!$B$5:$G$256,6,FALSE)</f>
        <v>31239.000009014315</v>
      </c>
      <c r="I1121" s="188">
        <f>+H1121*G1121</f>
        <v>1083809.5414892142</v>
      </c>
      <c r="J1121" s="189">
        <f>+I1121*1.38</f>
        <v>1495657.1672551155</v>
      </c>
      <c r="K1121" s="335">
        <f t="shared" si="322"/>
        <v>0</v>
      </c>
      <c r="L1121" s="331"/>
      <c r="M1121" s="331"/>
    </row>
    <row r="1122" spans="2:13" s="159" customFormat="1" ht="31.5" x14ac:dyDescent="0.25">
      <c r="B1122" s="165" t="s">
        <v>544</v>
      </c>
      <c r="C1122" s="178"/>
      <c r="D1122" s="145" t="str">
        <f>VLOOKUP(B1122,'Alcance Cimentaciones'!$B$5:$G$256,3,FALSE)</f>
        <v>INSTALACION DE TUBERIA PVC TIPO TDP  Y/O CORRUGADA TIPO PEAD-HDPE - 200mm</v>
      </c>
      <c r="E1122" s="187"/>
      <c r="F1122" s="187" t="str">
        <f>VLOOKUP($B1122,'Alcance Cimentaciones'!$B$5:$G$256,4,FALSE)</f>
        <v>ML</v>
      </c>
      <c r="G1122" s="194">
        <f>VLOOKUP($B1122,'Alcance Cimentaciones'!$B$5:$G$256,5,FALSE)/34</f>
        <v>70.332352941176467</v>
      </c>
      <c r="H1122" s="188">
        <f>VLOOKUP($B1122,'Alcance Cimentaciones'!$B$5:$G$256,6,FALSE)</f>
        <v>79900.999838665448</v>
      </c>
      <c r="I1122" s="188">
        <f>+H1122*G1122</f>
        <v>5619625.3210059023</v>
      </c>
      <c r="J1122" s="189">
        <f>+I1122*1.38</f>
        <v>7755082.9429881442</v>
      </c>
      <c r="K1122" s="335">
        <f t="shared" si="322"/>
        <v>0</v>
      </c>
      <c r="L1122" s="331"/>
      <c r="M1122" s="331"/>
    </row>
    <row r="1123" spans="2:13" s="159" customFormat="1" x14ac:dyDescent="0.25">
      <c r="B1123" s="165"/>
      <c r="C1123" s="182" t="s">
        <v>1456</v>
      </c>
      <c r="D1123" s="183" t="s">
        <v>1457</v>
      </c>
      <c r="E1123" s="184" t="s">
        <v>19</v>
      </c>
      <c r="F1123" s="184">
        <v>0</v>
      </c>
      <c r="G1123" s="184"/>
      <c r="H1123" s="184"/>
      <c r="I1123" s="184"/>
      <c r="J1123" s="186">
        <f>SUM(J1124)</f>
        <v>320494616.71764702</v>
      </c>
      <c r="K1123" s="330"/>
      <c r="L1123" s="330"/>
      <c r="M1123" s="330"/>
    </row>
    <row r="1124" spans="2:13" s="159" customFormat="1" x14ac:dyDescent="0.25">
      <c r="B1124" s="165" t="s">
        <v>156</v>
      </c>
      <c r="C1124" s="182"/>
      <c r="D1124" s="145" t="str">
        <f>VLOOKUP(B1124,'Alcance Cimentaciones'!$B$5:$G$256,3,FALSE)</f>
        <v>RELLENO CON MATERIAL DE EXCAVACIÓN SELECCIONADO</v>
      </c>
      <c r="E1124" s="187"/>
      <c r="F1124" s="187" t="str">
        <f>VLOOKUP($B1124,'Alcance Cimentaciones'!$B$5:$G$256,4,FALSE)</f>
        <v>m3</v>
      </c>
      <c r="G1124" s="194">
        <f>VLOOKUP($B1124,'Alcance Cimentaciones'!$B$5:$G$256,5,FALSE)/34</f>
        <v>4530.6764705882351</v>
      </c>
      <c r="H1124" s="188">
        <f>VLOOKUP($B1124,'Alcance Cimentaciones'!$B$5:$G$256,6,FALSE)</f>
        <v>51260</v>
      </c>
      <c r="I1124" s="188">
        <f>+H1124*G1124</f>
        <v>232242475.88235292</v>
      </c>
      <c r="J1124" s="189">
        <f>+I1124*1.38</f>
        <v>320494616.71764702</v>
      </c>
      <c r="K1124" s="335">
        <f>SUM(N1124:BV1124)</f>
        <v>0</v>
      </c>
      <c r="L1124" s="331"/>
      <c r="M1124" s="331"/>
    </row>
    <row r="1125" spans="2:13" s="159" customFormat="1" x14ac:dyDescent="0.25">
      <c r="B1125" s="165"/>
      <c r="C1125" s="182" t="s">
        <v>1458</v>
      </c>
      <c r="D1125" s="183" t="s">
        <v>1459</v>
      </c>
      <c r="E1125" s="184" t="s">
        <v>8</v>
      </c>
      <c r="F1125" s="184">
        <v>0</v>
      </c>
      <c r="G1125" s="184"/>
      <c r="H1125" s="184"/>
      <c r="I1125" s="184"/>
      <c r="J1125" s="186">
        <f>SUM(J1126)</f>
        <v>94303618.549411759</v>
      </c>
      <c r="K1125" s="330"/>
      <c r="L1125" s="330"/>
      <c r="M1125" s="330"/>
    </row>
    <row r="1126" spans="2:13" s="159" customFormat="1" x14ac:dyDescent="0.25">
      <c r="B1126" s="165" t="s">
        <v>278</v>
      </c>
      <c r="C1126" s="182"/>
      <c r="D1126" s="145" t="str">
        <f>VLOOKUP(B1126,'Alcance Cimentaciones'!$B$5:$G$256,3,FALSE)</f>
        <v>CONCRETO CLASE F (140 kg/cm2 Ó 2000 psi)</v>
      </c>
      <c r="E1126" s="187"/>
      <c r="F1126" s="187" t="str">
        <f>VLOOKUP($B1126,'Alcance Cimentaciones'!$B$5:$G$256,4,FALSE)</f>
        <v>m3</v>
      </c>
      <c r="G1126" s="194">
        <f>VLOOKUP($B1126,'Alcance Cimentaciones'!$B$5:$G$256,5,FALSE)/34</f>
        <v>43.941176470588232</v>
      </c>
      <c r="H1126" s="188">
        <f>VLOOKUP($B1126,'Alcance Cimentaciones'!$B$5:$G$256,6,FALSE)</f>
        <v>1555169</v>
      </c>
      <c r="I1126" s="188">
        <f>+H1126*G1126</f>
        <v>68335955.470588237</v>
      </c>
      <c r="J1126" s="189">
        <f>+I1126*1.38</f>
        <v>94303618.549411759</v>
      </c>
      <c r="K1126" s="335">
        <f>SUM(N1126:BV1126)</f>
        <v>0</v>
      </c>
      <c r="L1126" s="331"/>
      <c r="M1126" s="331"/>
    </row>
    <row r="1127" spans="2:13" s="159" customFormat="1" x14ac:dyDescent="0.25">
      <c r="B1127" s="165"/>
      <c r="C1127" s="182" t="s">
        <v>1460</v>
      </c>
      <c r="D1127" s="183" t="s">
        <v>1461</v>
      </c>
      <c r="E1127" s="184" t="s">
        <v>26</v>
      </c>
      <c r="F1127" s="184">
        <v>0</v>
      </c>
      <c r="G1127" s="184"/>
      <c r="H1127" s="184"/>
      <c r="I1127" s="184"/>
      <c r="J1127" s="186">
        <f>SUM(J1128:J1129)</f>
        <v>179436034.15411764</v>
      </c>
      <c r="K1127" s="330"/>
      <c r="L1127" s="330"/>
      <c r="M1127" s="330"/>
    </row>
    <row r="1128" spans="2:13" x14ac:dyDescent="0.25">
      <c r="B1128" s="165" t="s">
        <v>299</v>
      </c>
      <c r="C1128" s="190"/>
      <c r="D1128" s="145" t="str">
        <f>VLOOKUP(B1128,'Alcance Cimentaciones'!$B$5:$G$256,3,FALSE)</f>
        <v>S0FT-SPOT  (EPS) Tipo II (ASM C578)</v>
      </c>
      <c r="E1128" s="187"/>
      <c r="F1128" s="187" t="str">
        <f>VLOOKUP($B1128,'Alcance Cimentaciones'!$B$5:$G$256,4,FALSE)</f>
        <v>m2</v>
      </c>
      <c r="G1128" s="194">
        <f>VLOOKUP($B1128,'Alcance Cimentaciones'!$B$5:$G$256,5,FALSE)/34</f>
        <v>62.117647058823529</v>
      </c>
      <c r="H1128" s="188">
        <f>VLOOKUP($B1128,'Alcance Cimentaciones'!$B$5:$G$256,6,FALSE)</f>
        <v>484846</v>
      </c>
      <c r="I1128" s="188">
        <f>+H1128*G1128</f>
        <v>30117492.705882352</v>
      </c>
      <c r="J1128" s="189">
        <f>+I1128*1.38</f>
        <v>41562139.934117645</v>
      </c>
      <c r="K1128" s="335">
        <f t="shared" ref="K1128:K1129" si="323">SUM(N1128:BV1128)</f>
        <v>0</v>
      </c>
      <c r="L1128" s="331"/>
      <c r="M1128" s="331"/>
    </row>
    <row r="1129" spans="2:13" ht="126" x14ac:dyDescent="0.25">
      <c r="B1129" s="165" t="s">
        <v>314</v>
      </c>
      <c r="C1129" s="190"/>
      <c r="D1129" s="145" t="str">
        <f>VLOOKUP(B1129,'Alcance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129" s="187"/>
      <c r="F1129" s="187" t="str">
        <f>VLOOKUP($B1129,'Alcance Cimentaciones'!$B$5:$G$256,4,FALSE)</f>
        <v>Und</v>
      </c>
      <c r="G1129" s="194">
        <f>VLOOKUP($B1129,'Alcance Cimentaciones'!$B$5:$G$256,5,FALSE)/34</f>
        <v>1</v>
      </c>
      <c r="H1129" s="188">
        <f>VLOOKUP($B1129,'Alcance Cimentaciones'!$B$5:$G$256,6,FALSE)</f>
        <v>99908619</v>
      </c>
      <c r="I1129" s="188">
        <f>+H1129*G1129</f>
        <v>99908619</v>
      </c>
      <c r="J1129" s="189">
        <f>+I1129*1.38</f>
        <v>137873894.22</v>
      </c>
      <c r="K1129" s="335">
        <f t="shared" si="323"/>
        <v>0</v>
      </c>
      <c r="L1129" s="331"/>
      <c r="M1129" s="331"/>
    </row>
    <row r="1130" spans="2:13" s="159" customFormat="1" x14ac:dyDescent="0.25">
      <c r="B1130" s="165"/>
      <c r="C1130" s="182" t="s">
        <v>1462</v>
      </c>
      <c r="D1130" s="183" t="s">
        <v>1463</v>
      </c>
      <c r="E1130" s="184" t="s">
        <v>730</v>
      </c>
      <c r="F1130" s="184">
        <v>0</v>
      </c>
      <c r="G1130" s="184"/>
      <c r="H1130" s="184"/>
      <c r="I1130" s="184"/>
      <c r="J1130" s="186">
        <f>SUM(J1131)</f>
        <v>1212623361.2117648</v>
      </c>
      <c r="K1130" s="330"/>
      <c r="L1130" s="330"/>
      <c r="M1130" s="330"/>
    </row>
    <row r="1131" spans="2:13" s="159" customFormat="1" x14ac:dyDescent="0.25">
      <c r="B1131" s="165" t="s">
        <v>306</v>
      </c>
      <c r="C1131" s="182"/>
      <c r="D1131" s="145" t="str">
        <f>VLOOKUP(B1131,'Alcance Cimentaciones'!$B$5:$G$256,3,FALSE)</f>
        <v>ACERO FY:  60000 psi (4.200 kg/cm2)</v>
      </c>
      <c r="E1131" s="187"/>
      <c r="F1131" s="187" t="str">
        <f>VLOOKUP($B1131,'Alcance Cimentaciones'!$B$5:$G$256,4,FALSE)</f>
        <v>kg</v>
      </c>
      <c r="G1131" s="194">
        <f>VLOOKUP($B1131,'Alcance Cimentaciones'!$B$5:$G$256,5,FALSE)/34</f>
        <v>68756.852941176476</v>
      </c>
      <c r="H1131" s="188">
        <f>VLOOKUP($B1131,'Alcance Cimentaciones'!$B$5:$G$256,6,FALSE)</f>
        <v>12780</v>
      </c>
      <c r="I1131" s="188">
        <f>+H1131*G1131</f>
        <v>878712580.58823538</v>
      </c>
      <c r="J1131" s="189">
        <f>+I1131*1.38</f>
        <v>1212623361.2117648</v>
      </c>
      <c r="K1131" s="335">
        <f>SUM(N1131:BV1131)</f>
        <v>0</v>
      </c>
      <c r="L1131" s="331"/>
      <c r="M1131" s="331"/>
    </row>
    <row r="1132" spans="2:13" s="159" customFormat="1" x14ac:dyDescent="0.25">
      <c r="B1132" s="165"/>
      <c r="C1132" s="182" t="s">
        <v>1464</v>
      </c>
      <c r="D1132" s="183" t="s">
        <v>1465</v>
      </c>
      <c r="E1132" s="184" t="s">
        <v>6</v>
      </c>
      <c r="F1132" s="184">
        <v>0</v>
      </c>
      <c r="G1132" s="184"/>
      <c r="H1132" s="184"/>
      <c r="I1132" s="184"/>
      <c r="J1132" s="185"/>
      <c r="K1132" s="329"/>
      <c r="L1132" s="329"/>
      <c r="M1132" s="329"/>
    </row>
    <row r="1133" spans="2:13" s="159" customFormat="1" ht="31.5" x14ac:dyDescent="0.25">
      <c r="B1133" s="165"/>
      <c r="C1133" s="195" t="s">
        <v>1466</v>
      </c>
      <c r="D1133" s="148" t="s">
        <v>1467</v>
      </c>
      <c r="E1133" s="196" t="s">
        <v>3</v>
      </c>
      <c r="F1133" s="196">
        <v>0</v>
      </c>
      <c r="G1133" s="196"/>
      <c r="H1133" s="196"/>
      <c r="I1133" s="196"/>
      <c r="J1133" s="197"/>
      <c r="K1133" s="333"/>
      <c r="L1133" s="333"/>
      <c r="M1133" s="333"/>
    </row>
    <row r="1134" spans="2:13" s="159" customFormat="1" x14ac:dyDescent="0.25">
      <c r="B1134" s="165"/>
      <c r="C1134" s="182" t="s">
        <v>1468</v>
      </c>
      <c r="D1134" s="183" t="s">
        <v>1469</v>
      </c>
      <c r="E1134" s="184" t="s">
        <v>8</v>
      </c>
      <c r="F1134" s="184">
        <v>0</v>
      </c>
      <c r="G1134" s="184"/>
      <c r="H1134" s="184"/>
      <c r="I1134" s="184"/>
      <c r="J1134" s="186">
        <f>SUM(J1135:J1136)</f>
        <v>1230815225.9452939</v>
      </c>
      <c r="K1134" s="330"/>
      <c r="L1134" s="330"/>
      <c r="M1134" s="330"/>
    </row>
    <row r="1135" spans="2:13" x14ac:dyDescent="0.25">
      <c r="B1135" s="165" t="s">
        <v>267</v>
      </c>
      <c r="C1135" s="190"/>
      <c r="D1135" s="145" t="str">
        <f>VLOOKUP(B1135,'Alcance Cimentaciones'!$B$5:$G$256,3,FALSE)</f>
        <v>CONCRETO ESTRUCTURAL  35 MPa(350 kg/cm2 Ó 5000 psi)</v>
      </c>
      <c r="E1135" s="187"/>
      <c r="F1135" s="187" t="str">
        <f>VLOOKUP($B1135,'Alcance Cimentaciones'!$B$5:$G$256,4,FALSE)</f>
        <v>m3</v>
      </c>
      <c r="G1135" s="194">
        <f>VLOOKUP($B1135,'Alcance Cimentaciones'!$B$5:$G$256,5,FALSE)/34</f>
        <v>429.02941176470586</v>
      </c>
      <c r="H1135" s="188">
        <f>VLOOKUP($B1135,'Alcance Cimentaciones'!$B$5:$G$256,6,FALSE)</f>
        <v>1926653</v>
      </c>
      <c r="I1135" s="188">
        <f>+H1135*G1135</f>
        <v>826590803.26470578</v>
      </c>
      <c r="J1135" s="189">
        <f>+I1135*1.38</f>
        <v>1140695308.5052938</v>
      </c>
      <c r="K1135" s="335">
        <f t="shared" ref="K1135:K1136" si="324">SUM(N1135:BV1135)</f>
        <v>0</v>
      </c>
      <c r="L1135" s="331"/>
      <c r="M1135" s="331"/>
    </row>
    <row r="1136" spans="2:13" x14ac:dyDescent="0.25">
      <c r="B1136" s="165" t="s">
        <v>270</v>
      </c>
      <c r="C1136" s="190"/>
      <c r="D1136" s="145" t="str">
        <f>VLOOKUP(B1136,'Alcance Cimentaciones'!$B$5:$G$256,3,FALSE)</f>
        <v>CONCRETO ESTRUCTURAL  45 MPa(457 kg/cm2 Ó 6500psi)</v>
      </c>
      <c r="E1136" s="187"/>
      <c r="F1136" s="187" t="str">
        <f>VLOOKUP($B1136,'Alcance Cimentaciones'!$B$5:$G$256,4,FALSE)</f>
        <v>m3</v>
      </c>
      <c r="G1136" s="194">
        <f>VLOOKUP($B1136,'Alcance Cimentaciones'!$B$5:$G$256,5,FALSE)/34</f>
        <v>32</v>
      </c>
      <c r="H1136" s="188">
        <f>VLOOKUP($B1136,'Alcance Cimentaciones'!$B$5:$G$256,6,FALSE)</f>
        <v>2040759</v>
      </c>
      <c r="I1136" s="188">
        <f>+H1136*G1136</f>
        <v>65304288</v>
      </c>
      <c r="J1136" s="189">
        <f>+I1136*1.38</f>
        <v>90119917.439999998</v>
      </c>
      <c r="K1136" s="335">
        <f t="shared" si="324"/>
        <v>0</v>
      </c>
      <c r="L1136" s="331"/>
      <c r="M1136" s="331"/>
    </row>
    <row r="1137" spans="2:13" s="159" customFormat="1" x14ac:dyDescent="0.25">
      <c r="B1137" s="165"/>
      <c r="C1137" s="182" t="s">
        <v>1470</v>
      </c>
      <c r="D1137" s="183" t="s">
        <v>1471</v>
      </c>
      <c r="E1137" s="184" t="s">
        <v>26</v>
      </c>
      <c r="F1137" s="184">
        <v>0</v>
      </c>
      <c r="G1137" s="184"/>
      <c r="H1137" s="184"/>
      <c r="I1137" s="184"/>
      <c r="J1137" s="185"/>
      <c r="K1137" s="329"/>
      <c r="L1137" s="329"/>
      <c r="M1137" s="329"/>
    </row>
    <row r="1138" spans="2:13" s="159" customFormat="1" ht="31.5" x14ac:dyDescent="0.25">
      <c r="B1138" s="165"/>
      <c r="C1138" s="182" t="s">
        <v>1472</v>
      </c>
      <c r="D1138" s="183" t="s">
        <v>2070</v>
      </c>
      <c r="E1138" s="184" t="s">
        <v>19</v>
      </c>
      <c r="F1138" s="184">
        <v>0</v>
      </c>
      <c r="G1138" s="184"/>
      <c r="H1138" s="184"/>
      <c r="I1138" s="184"/>
      <c r="J1138" s="186">
        <f>SUM(J1139:J1147)</f>
        <v>52736347.43270281</v>
      </c>
      <c r="K1138" s="330"/>
      <c r="L1138" s="330"/>
      <c r="M1138" s="330"/>
    </row>
    <row r="1139" spans="2:13" s="159" customFormat="1" ht="31.5" x14ac:dyDescent="0.25">
      <c r="B1139" s="165" t="s">
        <v>532</v>
      </c>
      <c r="C1139" s="182"/>
      <c r="D1139" s="145" t="str">
        <f>VLOOKUP(B1139,'Alcance Cimentaciones'!$B$5:$G$256,3,FALSE)</f>
        <v>ARQUETA EN HORMIGON PARA MEDIA TENSION - EMPALMES (500 MT)</v>
      </c>
      <c r="E1139" s="187"/>
      <c r="F1139" s="187" t="str">
        <f>VLOOKUP($B1139,'Alcance Cimentaciones'!$B$5:$G$256,4,FALSE)</f>
        <v>Und</v>
      </c>
      <c r="G1139" s="187">
        <f>VLOOKUP($B1139,'Alcance Cimentaciones'!$B$5:$G$256,5,FALSE)/41</f>
        <v>1</v>
      </c>
      <c r="H1139" s="188">
        <f>VLOOKUP($B1139,'Alcance Cimentaciones'!$B$5:$G$256,6,FALSE)</f>
        <v>12275310.999985719</v>
      </c>
      <c r="I1139" s="188">
        <f t="shared" ref="I1139:I1147" si="325">+H1139*G1139</f>
        <v>12275310.999985719</v>
      </c>
      <c r="J1139" s="189">
        <f t="shared" ref="J1139:J1147" si="326">+I1139*1.38</f>
        <v>16939929.179980289</v>
      </c>
      <c r="K1139" s="335">
        <f t="shared" ref="K1139:K1147" si="327">SUM(N1139:BV1139)</f>
        <v>0</v>
      </c>
      <c r="L1139" s="331"/>
      <c r="M1139" s="331"/>
    </row>
    <row r="1140" spans="2:13" s="159" customFormat="1" x14ac:dyDescent="0.25">
      <c r="B1140" s="165" t="s">
        <v>535</v>
      </c>
      <c r="C1140" s="182"/>
      <c r="D1140" s="145" t="str">
        <f>VLOOKUP(B1140,'Alcance Cimentaciones'!$B$5:$G$256,3,FALSE)</f>
        <v>ARQUETA EN POLIPROPILENO</v>
      </c>
      <c r="E1140" s="187"/>
      <c r="F1140" s="187" t="str">
        <f>VLOOKUP($B1140,'Alcance Cimentaciones'!$B$5:$G$256,4,FALSE)</f>
        <v>Und</v>
      </c>
      <c r="G1140" s="187">
        <f>VLOOKUP($B1140,'Alcance Cimentaciones'!$B$5:$G$256,5,FALSE)/41</f>
        <v>1</v>
      </c>
      <c r="H1140" s="188">
        <f>VLOOKUP($B1140,'Alcance Cimentaciones'!$B$5:$G$256,6,FALSE)</f>
        <v>6068599.9996856553</v>
      </c>
      <c r="I1140" s="188">
        <f t="shared" si="325"/>
        <v>6068599.9996856553</v>
      </c>
      <c r="J1140" s="189">
        <f t="shared" si="326"/>
        <v>8374667.9995662039</v>
      </c>
      <c r="K1140" s="335">
        <f t="shared" si="327"/>
        <v>0</v>
      </c>
      <c r="L1140" s="331"/>
      <c r="M1140" s="331"/>
    </row>
    <row r="1141" spans="2:13" s="159" customFormat="1" x14ac:dyDescent="0.25">
      <c r="B1141" s="165" t="s">
        <v>562</v>
      </c>
      <c r="C1141" s="182"/>
      <c r="D1141" s="145" t="str">
        <f>VLOOKUP(B1141,'Alcance Cimentaciones'!$B$5:$G$256,3,FALSE)</f>
        <v>SUMINISTRO E INSTALACIÓN DE PLATINA</v>
      </c>
      <c r="E1141" s="187"/>
      <c r="F1141" s="187" t="str">
        <f>VLOOKUP($B1141,'Alcance Cimentaciones'!$B$5:$G$256,4,FALSE)</f>
        <v>Und</v>
      </c>
      <c r="G1141" s="187">
        <f>VLOOKUP($B1141,'Alcance Cimentaciones'!$B$5:$G$256,5,FALSE)/41</f>
        <v>1</v>
      </c>
      <c r="H1141" s="188">
        <f>VLOOKUP($B1141,'Alcance Cimentaciones'!$B$5:$G$256,6,FALSE)</f>
        <v>361570</v>
      </c>
      <c r="I1141" s="188">
        <f t="shared" si="325"/>
        <v>361570</v>
      </c>
      <c r="J1141" s="189">
        <f t="shared" si="326"/>
        <v>498966.6</v>
      </c>
      <c r="K1141" s="335">
        <f t="shared" si="327"/>
        <v>0</v>
      </c>
      <c r="L1141" s="331"/>
      <c r="M1141" s="331"/>
    </row>
    <row r="1142" spans="2:13" s="159" customFormat="1" x14ac:dyDescent="0.25">
      <c r="B1142" s="165" t="s">
        <v>565</v>
      </c>
      <c r="C1142" s="182"/>
      <c r="D1142" s="145" t="str">
        <f>VLOOKUP(B1142,'Alcance Cimentaciones'!$B$5:$G$256,3,FALSE)</f>
        <v>SUMINISTRO E INSTALACIÓN DE VARILLA</v>
      </c>
      <c r="E1142" s="187"/>
      <c r="F1142" s="187" t="str">
        <f>VLOOKUP($B1142,'Alcance Cimentaciones'!$B$5:$G$256,4,FALSE)</f>
        <v>Und</v>
      </c>
      <c r="G1142" s="187">
        <f>VLOOKUP($B1142,'Alcance Cimentaciones'!$B$5:$G$256,5,FALSE)/41</f>
        <v>1</v>
      </c>
      <c r="H1142" s="188">
        <f>VLOOKUP($B1142,'Alcance Cimentaciones'!$B$5:$G$256,6,FALSE)</f>
        <v>398933</v>
      </c>
      <c r="I1142" s="188">
        <f t="shared" si="325"/>
        <v>398933</v>
      </c>
      <c r="J1142" s="189">
        <f t="shared" si="326"/>
        <v>550527.53999999992</v>
      </c>
      <c r="K1142" s="335">
        <f t="shared" si="327"/>
        <v>0</v>
      </c>
      <c r="L1142" s="331"/>
      <c r="M1142" s="331"/>
    </row>
    <row r="1143" spans="2:13" s="159" customFormat="1" ht="31.5" x14ac:dyDescent="0.25">
      <c r="B1143" s="165" t="s">
        <v>569</v>
      </c>
      <c r="C1143" s="182"/>
      <c r="D1143" s="145" t="str">
        <f>VLOOKUP(B1143,'Alcance Cimentaciones'!$B$5:$G$256,3,FALSE)</f>
        <v>SUMINISTRO E INSTALACIÓN DE ARQUETA PARA INSPECCIÓN DE PICAS EN PUESTA A TIERRA SIN FONDO</v>
      </c>
      <c r="E1143" s="187"/>
      <c r="F1143" s="187" t="str">
        <f>VLOOKUP($B1143,'Alcance Cimentaciones'!$B$5:$G$256,4,FALSE)</f>
        <v>Und</v>
      </c>
      <c r="G1143" s="187">
        <f>VLOOKUP($B1143,'Alcance Cimentaciones'!$B$5:$G$256,5,FALSE)/42</f>
        <v>1</v>
      </c>
      <c r="H1143" s="188">
        <f>VLOOKUP($B1143,'Alcance Cimentaciones'!$B$5:$G$256,6,FALSE)</f>
        <v>14275700</v>
      </c>
      <c r="I1143" s="188">
        <f t="shared" si="325"/>
        <v>14275700</v>
      </c>
      <c r="J1143" s="189">
        <f t="shared" si="326"/>
        <v>19700466</v>
      </c>
      <c r="K1143" s="335">
        <f t="shared" si="327"/>
        <v>0</v>
      </c>
      <c r="L1143" s="331"/>
      <c r="M1143" s="331"/>
    </row>
    <row r="1144" spans="2:13" s="159" customFormat="1" x14ac:dyDescent="0.25">
      <c r="B1144" s="165" t="s">
        <v>571</v>
      </c>
      <c r="C1144" s="182"/>
      <c r="D1144" s="145" t="str">
        <f>VLOOKUP(B1144,'Alcance Cimentaciones'!$B$5:$G$256,3,FALSE)</f>
        <v>SUMINISTRO E INSTALACIÓN DE SOLDADURA EXOTERMICA</v>
      </c>
      <c r="E1144" s="187"/>
      <c r="F1144" s="187" t="str">
        <f>VLOOKUP($B1144,'Alcance Cimentaciones'!$B$5:$G$256,4,FALSE)</f>
        <v>Und</v>
      </c>
      <c r="G1144" s="194">
        <f>VLOOKUP($B1144,'Alcance Cimentaciones'!$B$5:$G$256,5,FALSE)/41</f>
        <v>2.8000000000000003</v>
      </c>
      <c r="H1144" s="188">
        <f>VLOOKUP($B1144,'Alcance Cimentaciones'!$B$5:$G$256,6,FALSE)</f>
        <v>185231</v>
      </c>
      <c r="I1144" s="188">
        <f t="shared" si="325"/>
        <v>518646.80000000005</v>
      </c>
      <c r="J1144" s="189">
        <f t="shared" si="326"/>
        <v>715732.58400000003</v>
      </c>
      <c r="K1144" s="335">
        <f t="shared" si="327"/>
        <v>0</v>
      </c>
      <c r="L1144" s="331"/>
      <c r="M1144" s="331"/>
    </row>
    <row r="1145" spans="2:13" s="159" customFormat="1" ht="31.5" x14ac:dyDescent="0.25">
      <c r="B1145" s="165" t="s">
        <v>575</v>
      </c>
      <c r="C1145" s="182"/>
      <c r="D1145" s="145" t="str">
        <f>VLOOKUP(B1145,'Alcance Cimentaciones'!$B$5:$G$256,3,FALSE)</f>
        <v>SUMINISTRO E INSTALACIÓN DE GRAPA DE ALEACIÓN RICA EN COBRE (LATÓN) MODELO KZ</v>
      </c>
      <c r="E1145" s="187"/>
      <c r="F1145" s="187" t="str">
        <f>VLOOKUP($B1145,'Alcance Cimentaciones'!$B$5:$G$256,4,FALSE)</f>
        <v>Und</v>
      </c>
      <c r="G1145" s="187">
        <f>VLOOKUP($B1145,'Alcance Cimentaciones'!$B$5:$G$256,5,FALSE)/42</f>
        <v>1</v>
      </c>
      <c r="H1145" s="188">
        <f>VLOOKUP($B1145,'Alcance Cimentaciones'!$B$5:$G$256,6,FALSE)</f>
        <v>292083</v>
      </c>
      <c r="I1145" s="188">
        <f t="shared" si="325"/>
        <v>292083</v>
      </c>
      <c r="J1145" s="189">
        <f t="shared" si="326"/>
        <v>403074.54</v>
      </c>
      <c r="K1145" s="335">
        <f t="shared" si="327"/>
        <v>0</v>
      </c>
      <c r="L1145" s="331"/>
      <c r="M1145" s="331"/>
    </row>
    <row r="1146" spans="2:13" s="159" customFormat="1" ht="31.5" x14ac:dyDescent="0.25">
      <c r="B1146" s="165" t="s">
        <v>573</v>
      </c>
      <c r="C1146" s="182"/>
      <c r="D1146" s="145" t="str">
        <f>VLOOKUP(B1146,'Alcance Cimentaciones'!$B$5:$G$256,3,FALSE)</f>
        <v>SUMINISTRO E INSTALACIÓN DE GRAPA DE ALEACIÓN RICA EN COBRE (LATÓN) MODELO KPD</v>
      </c>
      <c r="E1146" s="187"/>
      <c r="F1146" s="187" t="str">
        <f>VLOOKUP($B1146,'Alcance Cimentaciones'!$B$5:$G$256,4,FALSE)</f>
        <v>Und</v>
      </c>
      <c r="G1146" s="194">
        <f>VLOOKUP($B1146,'Alcance Cimentaciones'!$B$5:$G$256,5,FALSE)/33</f>
        <v>0.99393939393939412</v>
      </c>
      <c r="H1146" s="188">
        <f>VLOOKUP($B1146,'Alcance Cimentaciones'!$B$5:$G$256,6,FALSE)</f>
        <v>292083</v>
      </c>
      <c r="I1146" s="188">
        <f t="shared" si="325"/>
        <v>290312.80000000005</v>
      </c>
      <c r="J1146" s="189">
        <f t="shared" si="326"/>
        <v>400631.66400000005</v>
      </c>
      <c r="K1146" s="335">
        <f t="shared" si="327"/>
        <v>0</v>
      </c>
      <c r="L1146" s="331"/>
      <c r="M1146" s="331"/>
    </row>
    <row r="1147" spans="2:13" s="159" customFormat="1" ht="31.5" x14ac:dyDescent="0.25">
      <c r="B1147" s="165" t="s">
        <v>557</v>
      </c>
      <c r="C1147" s="182"/>
      <c r="D1147" s="145" t="str">
        <f>VLOOKUP(B1147,'Alcance Cimentaciones'!$B$5:$G$256,3,FALSE)</f>
        <v xml:space="preserve">INSTALACIÓN DE CABLE DE COBRE TRENZADO DESNUDO DE 50 mm2 </v>
      </c>
      <c r="E1147" s="187"/>
      <c r="F1147" s="187" t="str">
        <f>VLOOKUP($B1147,'Alcance Cimentaciones'!$B$5:$G$256,4,FALSE)</f>
        <v>ML</v>
      </c>
      <c r="G1147" s="194">
        <f>VLOOKUP($B1147,'Alcance Cimentaciones'!$B$5:$G$256,5,FALSE)/41</f>
        <v>113.1390243902439</v>
      </c>
      <c r="H1147" s="188">
        <f>VLOOKUP($B1147,'Alcance Cimentaciones'!$B$5:$G$256,6,FALSE)</f>
        <v>33000.000989065411</v>
      </c>
      <c r="I1147" s="188">
        <f t="shared" si="325"/>
        <v>3733587.9167799447</v>
      </c>
      <c r="J1147" s="189">
        <f t="shared" si="326"/>
        <v>5152351.3251563236</v>
      </c>
      <c r="K1147" s="335">
        <f t="shared" si="327"/>
        <v>0</v>
      </c>
      <c r="L1147" s="331"/>
      <c r="M1147" s="331"/>
    </row>
    <row r="1148" spans="2:13" s="159" customFormat="1" ht="31.5" x14ac:dyDescent="0.25">
      <c r="B1148" s="165"/>
      <c r="C1148" s="182" t="s">
        <v>1473</v>
      </c>
      <c r="D1148" s="183" t="s">
        <v>1474</v>
      </c>
      <c r="E1148" s="184" t="s">
        <v>9</v>
      </c>
      <c r="F1148" s="184">
        <v>0</v>
      </c>
      <c r="G1148" s="184"/>
      <c r="H1148" s="184"/>
      <c r="I1148" s="184"/>
      <c r="J1148" s="186">
        <f>SUM(J1149)</f>
        <v>46410609.014634147</v>
      </c>
      <c r="K1148" s="330"/>
      <c r="L1148" s="330"/>
      <c r="M1148" s="330"/>
    </row>
    <row r="1149" spans="2:13" ht="31.5" x14ac:dyDescent="0.25">
      <c r="B1149" s="165" t="s">
        <v>280</v>
      </c>
      <c r="C1149" s="190"/>
      <c r="D1149" s="145" t="str">
        <f>VLOOKUP(B1149,'Alcance Cimentaciones'!$B$5:$G$256,3,FALSE)</f>
        <v>GROUT Y  MORTERO AUTOCOMPACTANTE DE ALTA RESISTENCIA C80/95 (EN206-1)</v>
      </c>
      <c r="E1149" s="187"/>
      <c r="F1149" s="187" t="str">
        <f>VLOOKUP($B1149,'Alcance Cimentaciones'!$B$5:$G$256,4,FALSE)</f>
        <v>lt</v>
      </c>
      <c r="G1149" s="194">
        <f>VLOOKUP($B1149,'Alcance Cimentaciones'!$B$5:$G$256,5,FALSE)/41</f>
        <v>530.73170731707319</v>
      </c>
      <c r="H1149" s="188">
        <f>VLOOKUP($B1149,'Alcance Cimentaciones'!$B$5:$G$256,6,FALSE)</f>
        <v>63367</v>
      </c>
      <c r="I1149" s="188">
        <f>+H1149*G1149</f>
        <v>33630876.097560979</v>
      </c>
      <c r="J1149" s="189">
        <f>+I1149*1.38</f>
        <v>46410609.014634147</v>
      </c>
      <c r="K1149" s="335">
        <f>SUM(N1149:BV1149)</f>
        <v>0</v>
      </c>
      <c r="L1149" s="331"/>
      <c r="M1149" s="331"/>
    </row>
    <row r="1150" spans="2:13" s="159" customFormat="1" ht="31.5" x14ac:dyDescent="0.25">
      <c r="B1150" s="165"/>
      <c r="C1150" s="182" t="s">
        <v>1475</v>
      </c>
      <c r="D1150" s="183" t="s">
        <v>1476</v>
      </c>
      <c r="E1150" s="184" t="s">
        <v>9</v>
      </c>
      <c r="F1150" s="184">
        <v>0</v>
      </c>
      <c r="G1150" s="184"/>
      <c r="H1150" s="184"/>
      <c r="I1150" s="184"/>
      <c r="J1150" s="186">
        <f>SUM(J1151:J1153)</f>
        <v>1587346329.5488234</v>
      </c>
      <c r="K1150" s="330"/>
      <c r="L1150" s="330"/>
      <c r="M1150" s="330"/>
    </row>
    <row r="1151" spans="2:13" ht="63" x14ac:dyDescent="0.25">
      <c r="B1151" s="165" t="s">
        <v>159</v>
      </c>
      <c r="C1151" s="190"/>
      <c r="D1151" s="145" t="str">
        <f>VLOOKUP(B1151,'Alcance Cimentaciones'!$B$5:$G$256,3,FALSE)</f>
        <v>MATERIAL SELECIONADA PARA  FORMACIÓN Y COMPACTACIÓN DE TERRAPLENES Y RELLENO ESTRUCTURAL  (INCLUYE TRANSPORTE DESDE LAS CANTERAS LICENCIADAS HASTA EL SITIO DE INSTALACIÓN)</v>
      </c>
      <c r="E1151" s="187"/>
      <c r="F1151" s="187" t="str">
        <f>VLOOKUP($B1151,'Alcance Cimentaciones'!$B$5:$G$256,4,FALSE)</f>
        <v>m3</v>
      </c>
      <c r="G1151" s="194">
        <f>VLOOKUP($B1151,'Alcance Cimentaciones'!$B$5:$G$256,5,FALSE)/34</f>
        <v>5388.7058823529414</v>
      </c>
      <c r="H1151" s="188">
        <f>VLOOKUP($B1151,'Alcance Cimentaciones'!$B$5:$G$256,6,FALSE)</f>
        <v>174890</v>
      </c>
      <c r="I1151" s="188">
        <f>+H1151*G1151</f>
        <v>942430771.7647059</v>
      </c>
      <c r="J1151" s="189">
        <f>+I1151*1.38</f>
        <v>1300554465.0352941</v>
      </c>
      <c r="K1151" s="335">
        <f t="shared" ref="K1151:K1153" si="328">SUM(N1151:BV1151)</f>
        <v>0</v>
      </c>
      <c r="L1151" s="331"/>
      <c r="M1151" s="331"/>
    </row>
    <row r="1152" spans="2:13" ht="47.25" x14ac:dyDescent="0.25">
      <c r="B1152" s="165" t="s">
        <v>180</v>
      </c>
      <c r="C1152" s="190"/>
      <c r="D1152" s="145" t="str">
        <f>VLOOKUP(B1152,'Alcance Cimentaciones'!$B$5:$G$256,3,FALSE)</f>
        <v>PREPARACIÓN DE SUBRASANTE COMPACTACIÓN Y VALORACIÓN DE LA CAPA DE SUBRASANTE DE LOS VIALES. INCLUYENDO LAS PRUEBAS SEGÚN LO PRESCRITO.</v>
      </c>
      <c r="E1152" s="187"/>
      <c r="F1152" s="187" t="str">
        <f>VLOOKUP($B1152,'Alcance Cimentaciones'!$B$5:$G$256,4,FALSE)</f>
        <v>m2</v>
      </c>
      <c r="G1152" s="194">
        <f>VLOOKUP($B1152,'Alcance Cimentaciones'!$B$5:$G$256,5,FALSE)/34</f>
        <v>631.61764705882354</v>
      </c>
      <c r="H1152" s="188">
        <f>VLOOKUP($B1152,'Alcance Cimentaciones'!$B$5:$G$256,6,FALSE)</f>
        <v>11537</v>
      </c>
      <c r="I1152" s="188">
        <f>+H1152*G1152</f>
        <v>7286972.7941176472</v>
      </c>
      <c r="J1152" s="189">
        <f>+I1152*1.38</f>
        <v>10056022.455882352</v>
      </c>
      <c r="K1152" s="335">
        <f t="shared" si="328"/>
        <v>0</v>
      </c>
      <c r="L1152" s="331"/>
      <c r="M1152" s="331"/>
    </row>
    <row r="1153" spans="2:23" ht="31.5" x14ac:dyDescent="0.25">
      <c r="B1153" s="165" t="s">
        <v>192</v>
      </c>
      <c r="C1153" s="190"/>
      <c r="D1153" s="145" t="str">
        <f>VLOOKUP(B1153,'Alcance Cimentaciones'!$B$5:$G$256,3,FALSE)</f>
        <v>SUBBASE GRANULAR  (INCLUYE TRANSPORTE DESDE LAS CANTERAS LICENCIADAS HASTA EL SITIO DE INSTALACIÓN)</v>
      </c>
      <c r="E1153" s="187"/>
      <c r="F1153" s="187" t="str">
        <f>VLOOKUP($B1153,'Alcance Cimentaciones'!$B$5:$G$256,4,FALSE)</f>
        <v>m3</v>
      </c>
      <c r="G1153" s="194">
        <f>VLOOKUP($B1153,'Alcance Cimentaciones'!$B$5:$G$256,5,FALSE)/34</f>
        <v>880.85294117647061</v>
      </c>
      <c r="H1153" s="188">
        <f>VLOOKUP($B1153,'Alcance Cimentaciones'!$B$5:$G$256,6,FALSE)</f>
        <v>227658</v>
      </c>
      <c r="I1153" s="188">
        <f>+H1153*G1153</f>
        <v>200533218.88235295</v>
      </c>
      <c r="J1153" s="189">
        <f>+I1153*1.38</f>
        <v>276735842.05764705</v>
      </c>
      <c r="K1153" s="335">
        <f t="shared" si="328"/>
        <v>0</v>
      </c>
      <c r="L1153" s="331"/>
      <c r="M1153" s="331"/>
    </row>
    <row r="1154" spans="2:23" s="159" customFormat="1" ht="31.5" x14ac:dyDescent="0.25">
      <c r="B1154" s="165"/>
      <c r="C1154" s="178" t="s">
        <v>1477</v>
      </c>
      <c r="D1154" s="179" t="s">
        <v>1478</v>
      </c>
      <c r="E1154" s="180" t="s">
        <v>9</v>
      </c>
      <c r="F1154" s="180">
        <v>0</v>
      </c>
      <c r="G1154" s="180"/>
      <c r="H1154" s="180"/>
      <c r="I1154" s="180"/>
      <c r="J1154" s="186">
        <f>SUM(J1155:J1158)</f>
        <v>179532477.23999998</v>
      </c>
      <c r="K1154" s="330"/>
      <c r="L1154" s="330"/>
      <c r="M1154" s="330"/>
    </row>
    <row r="1155" spans="2:23" ht="31.5" x14ac:dyDescent="0.25">
      <c r="B1155" s="165" t="s">
        <v>195</v>
      </c>
      <c r="C1155" s="198"/>
      <c r="D1155" s="145" t="str">
        <f>VLOOKUP(B1155,'Alcance Cimentaciones'!$B$5:$G$256,3,FALSE)</f>
        <v>BASE GRANULAR   (INCLUYE TRANSPORTE DESDE LAS CANTERAS LICENCIADAS HASTA EL SITIO DE INSTALACIÓN)</v>
      </c>
      <c r="E1155" s="187"/>
      <c r="F1155" s="187" t="str">
        <f>VLOOKUP($B1155,'Alcance Cimentaciones'!$B$5:$G$256,4,FALSE)</f>
        <v>m3</v>
      </c>
      <c r="G1155" s="194">
        <f>VLOOKUP($B1155,'Alcance Cimentaciones'!$B$5:$G$256,5,FALSE)/34</f>
        <v>237.64705882352942</v>
      </c>
      <c r="H1155" s="188">
        <f>VLOOKUP($B1155,'Alcance Cimentaciones'!$B$5:$G$256,6,FALSE)</f>
        <v>265112</v>
      </c>
      <c r="I1155" s="188">
        <f>+H1155*G1155</f>
        <v>63003087.058823533</v>
      </c>
      <c r="J1155" s="189">
        <f>+I1155*1.38</f>
        <v>86944260.141176462</v>
      </c>
      <c r="K1155" s="335">
        <f t="shared" ref="K1155:K1158" si="329">SUM(N1155:BV1155)</f>
        <v>0</v>
      </c>
      <c r="L1155" s="331"/>
      <c r="M1155" s="331"/>
    </row>
    <row r="1156" spans="2:23" ht="94.5" x14ac:dyDescent="0.25">
      <c r="B1156" s="165" t="s">
        <v>261</v>
      </c>
      <c r="C1156" s="198"/>
      <c r="D1156" s="145" t="str">
        <f>VLOOKUP(B1156,'Alcance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156" s="187"/>
      <c r="F1156" s="187" t="str">
        <f>VLOOKUP($B1156,'Alcance Cimentaciones'!$B$5:$G$256,4,FALSE)</f>
        <v>m3</v>
      </c>
      <c r="G1156" s="194">
        <f>VLOOKUP($B1156,'Alcance Cimentaciones'!$B$5:$G$256,5,FALSE)/34</f>
        <v>42.352941176470587</v>
      </c>
      <c r="H1156" s="188">
        <f>VLOOKUP($B1156,'Alcance Cimentaciones'!$B$5:$G$256,6,FALSE)</f>
        <v>276393</v>
      </c>
      <c r="I1156" s="188">
        <f>+H1156*G1156</f>
        <v>11706056.470588235</v>
      </c>
      <c r="J1156" s="189">
        <f>+I1156*1.38</f>
        <v>16154357.929411763</v>
      </c>
      <c r="K1156" s="335">
        <f t="shared" si="329"/>
        <v>0</v>
      </c>
      <c r="L1156" s="331"/>
      <c r="M1156" s="331"/>
    </row>
    <row r="1157" spans="2:23" ht="94.5" x14ac:dyDescent="0.25">
      <c r="B1157" s="165" t="s">
        <v>264</v>
      </c>
      <c r="C1157" s="198"/>
      <c r="D1157" s="145" t="str">
        <f>VLOOKUP(B1157,'Alcance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157" s="187"/>
      <c r="F1157" s="187" t="str">
        <f>VLOOKUP($B1157,'Alcance Cimentaciones'!$B$5:$G$256,4,FALSE)</f>
        <v>m3</v>
      </c>
      <c r="G1157" s="194">
        <f>VLOOKUP($B1157,'Alcance Cimentaciones'!$B$5:$G$256,5,FALSE)/34</f>
        <v>25.529411764705884</v>
      </c>
      <c r="H1157" s="188">
        <f>VLOOKUP($B1157,'Alcance Cimentaciones'!$B$5:$G$256,6,FALSE)</f>
        <v>286818</v>
      </c>
      <c r="I1157" s="188">
        <f>+H1157*G1157</f>
        <v>7322294.823529412</v>
      </c>
      <c r="J1157" s="189">
        <f>+I1157*1.38</f>
        <v>10104766.856470589</v>
      </c>
      <c r="K1157" s="335">
        <f t="shared" si="329"/>
        <v>0</v>
      </c>
      <c r="L1157" s="331"/>
      <c r="M1157" s="331"/>
    </row>
    <row r="1158" spans="2:23" x14ac:dyDescent="0.25">
      <c r="B1158" s="165" t="s">
        <v>254</v>
      </c>
      <c r="C1158" s="198"/>
      <c r="D1158" s="145" t="str">
        <f>VLOOKUP(B1158,'Alcance Cimentaciones'!$B$5:$G$256,3,FALSE)</f>
        <v>SUMINISTRO E INSTALACIÓN DE GEOTEXTILES</v>
      </c>
      <c r="E1158" s="187"/>
      <c r="F1158" s="187" t="str">
        <f>VLOOKUP($B1158,'Alcance Cimentaciones'!$B$5:$G$256,4,FALSE)</f>
        <v>m2</v>
      </c>
      <c r="G1158" s="194">
        <f>VLOOKUP($B1158,'Alcance Cimentaciones'!$B$5:$G$256,5,FALSE)/34</f>
        <v>887.17647058823525</v>
      </c>
      <c r="H1158" s="188">
        <f>VLOOKUP($B1158,'Alcance Cimentaciones'!$B$5:$G$256,6,FALSE)</f>
        <v>54177</v>
      </c>
      <c r="I1158" s="188">
        <f>+H1158*G1158</f>
        <v>48064559.647058822</v>
      </c>
      <c r="J1158" s="189">
        <f>+I1158*1.38</f>
        <v>66329092.312941171</v>
      </c>
      <c r="K1158" s="335">
        <f t="shared" si="329"/>
        <v>0</v>
      </c>
      <c r="L1158" s="331"/>
      <c r="M1158" s="331"/>
    </row>
    <row r="1159" spans="2:23" s="159" customFormat="1" ht="31.5" x14ac:dyDescent="0.25">
      <c r="B1159" s="165"/>
      <c r="C1159" s="195" t="s">
        <v>1479</v>
      </c>
      <c r="D1159" s="148" t="s">
        <v>1992</v>
      </c>
      <c r="E1159" s="196" t="s">
        <v>3</v>
      </c>
      <c r="F1159" s="196">
        <v>0</v>
      </c>
      <c r="G1159" s="196"/>
      <c r="H1159" s="196"/>
      <c r="I1159" s="196"/>
      <c r="J1159" s="197"/>
      <c r="K1159" s="333"/>
      <c r="L1159" s="333"/>
      <c r="M1159" s="333"/>
    </row>
    <row r="1160" spans="2:23" s="159" customFormat="1" x14ac:dyDescent="0.25">
      <c r="B1160" s="165"/>
      <c r="C1160" s="175" t="s">
        <v>1480</v>
      </c>
      <c r="D1160" s="139" t="s">
        <v>1481</v>
      </c>
      <c r="E1160" s="176" t="s">
        <v>27</v>
      </c>
      <c r="F1160" s="176">
        <v>0</v>
      </c>
      <c r="G1160" s="176"/>
      <c r="H1160" s="176"/>
      <c r="I1160" s="176"/>
      <c r="J1160" s="177"/>
      <c r="K1160" s="327"/>
      <c r="L1160" s="327"/>
      <c r="M1160" s="327"/>
    </row>
    <row r="1161" spans="2:23" s="159" customFormat="1" ht="31.5" x14ac:dyDescent="0.25">
      <c r="B1161" s="165"/>
      <c r="C1161" s="182" t="s">
        <v>1482</v>
      </c>
      <c r="D1161" s="183" t="s">
        <v>1483</v>
      </c>
      <c r="E1161" s="184" t="s">
        <v>22</v>
      </c>
      <c r="F1161" s="184">
        <v>0</v>
      </c>
      <c r="G1161" s="184"/>
      <c r="H1161" s="184"/>
      <c r="I1161" s="184"/>
      <c r="J1161" s="186">
        <f>SUM(J1162:J1164)</f>
        <v>83271780.884117648</v>
      </c>
      <c r="K1161" s="330"/>
      <c r="L1161" s="330"/>
      <c r="M1161" s="330"/>
    </row>
    <row r="1162" spans="2:23" s="159" customFormat="1" x14ac:dyDescent="0.25">
      <c r="B1162" s="165" t="s">
        <v>54</v>
      </c>
      <c r="C1162" s="182"/>
      <c r="D1162" s="145" t="str">
        <f>VLOOKUP(B1162,'Alcance Cimentaciones'!$B$5:$G$256,3,FALSE)</f>
        <v>DESBROCE Y LIMPIEZA</v>
      </c>
      <c r="E1162" s="187"/>
      <c r="F1162" s="187" t="str">
        <f>VLOOKUP($B1162,'Alcance Cimentaciones'!$B$5:$G$256,4,FALSE)</f>
        <v>m2</v>
      </c>
      <c r="G1162" s="194">
        <f>VLOOKUP($B1162,'Alcance Cimentaciones'!$B$5:$G$256,5,FALSE)/34</f>
        <v>4799.0294117647063</v>
      </c>
      <c r="H1162" s="188">
        <f>VLOOKUP($B1162,'Alcance Cimentaciones'!$B$5:$G$256,6,FALSE)</f>
        <v>4140</v>
      </c>
      <c r="I1162" s="188">
        <f>+H1162*G1162</f>
        <v>19867981.764705885</v>
      </c>
      <c r="J1162" s="189">
        <f>+I1162*1.38</f>
        <v>27417814.83529412</v>
      </c>
      <c r="K1162" s="335">
        <f t="shared" ref="K1162:K1164" si="330">SUM(N1162:BV1162)</f>
        <v>0</v>
      </c>
      <c r="L1162" s="331"/>
      <c r="M1162" s="331"/>
    </row>
    <row r="1163" spans="2:23" ht="126" x14ac:dyDescent="0.25">
      <c r="B1163" s="165" t="s">
        <v>407</v>
      </c>
      <c r="C1163" s="204"/>
      <c r="D1163" s="145" t="str">
        <f>VLOOKUP(B1163,'Alcance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163" s="187"/>
      <c r="F1163" s="187" t="str">
        <f>VLOOKUP($B1163,'Alcance Cimentaciones'!$B$5:$G$256,4,FALSE)</f>
        <v>Mes</v>
      </c>
      <c r="G1163" s="215">
        <v>0.2</v>
      </c>
      <c r="H1163" s="188">
        <f>VLOOKUP($B1163,'Alcance Cimentaciones'!$B$5:$G$256,6,FALSE)</f>
        <v>31500000</v>
      </c>
      <c r="I1163" s="188">
        <f t="shared" ref="I1163" si="331">+H1163*G1163</f>
        <v>6300000</v>
      </c>
      <c r="J1163" s="189">
        <f t="shared" ref="J1163" si="332">+I1163*1.38</f>
        <v>8694000</v>
      </c>
      <c r="K1163" s="335">
        <f t="shared" si="330"/>
        <v>0.1</v>
      </c>
      <c r="L1163" s="331"/>
      <c r="M1163" s="331"/>
      <c r="U1163" s="337">
        <f>1/30</f>
        <v>3.3333333333333333E-2</v>
      </c>
      <c r="V1163" s="337">
        <f>1/30</f>
        <v>3.3333333333333333E-2</v>
      </c>
      <c r="W1163" s="337">
        <f>1/30</f>
        <v>3.3333333333333333E-2</v>
      </c>
    </row>
    <row r="1164" spans="2:23" s="159" customFormat="1" ht="31.5" x14ac:dyDescent="0.25">
      <c r="B1164" s="165" t="s">
        <v>65</v>
      </c>
      <c r="C1164" s="182"/>
      <c r="D1164" s="145" t="str">
        <f>VLOOKUP(B1164,'Alcance Cimentaciones'!$B$5:$G$256,3,FALSE)</f>
        <v>DESMONTE, DESCAPOTE Y LIMPIEZA INCLUYE  TALA DE ARBOLES CON DAP ≤0.15M, TRANSPORTE Y DISPOSICIÓN FINAL</v>
      </c>
      <c r="E1164" s="187"/>
      <c r="F1164" s="187" t="str">
        <f>VLOOKUP($B1164,'Alcance Cimentaciones'!$B$5:$G$256,4,FALSE)</f>
        <v>m2</v>
      </c>
      <c r="G1164" s="194">
        <f>VLOOKUP($B1164,'Alcance Cimentaciones'!$B$5:$G$256,5,FALSE)/34</f>
        <v>4799.0294117647063</v>
      </c>
      <c r="H1164" s="188">
        <f>VLOOKUP($B1164,'Alcance Cimentaciones'!$B$5:$G$256,6,FALSE)</f>
        <v>7121</v>
      </c>
      <c r="I1164" s="188">
        <f>+H1164*G1164</f>
        <v>34173888.441176474</v>
      </c>
      <c r="J1164" s="189">
        <f>+I1164*1.38</f>
        <v>47159966.048823528</v>
      </c>
      <c r="K1164" s="335">
        <f t="shared" si="330"/>
        <v>0</v>
      </c>
      <c r="L1164" s="331"/>
      <c r="M1164" s="331"/>
    </row>
    <row r="1165" spans="2:23" s="159" customFormat="1" x14ac:dyDescent="0.25">
      <c r="B1165" s="165"/>
      <c r="C1165" s="182" t="s">
        <v>1484</v>
      </c>
      <c r="D1165" s="183" t="s">
        <v>1485</v>
      </c>
      <c r="E1165" s="184" t="s">
        <v>9</v>
      </c>
      <c r="F1165" s="184">
        <v>0</v>
      </c>
      <c r="G1165" s="184"/>
      <c r="H1165" s="184"/>
      <c r="I1165" s="184"/>
      <c r="J1165" s="186">
        <f>SUM(J1166:J1167)</f>
        <v>312374505.66882348</v>
      </c>
      <c r="K1165" s="330"/>
      <c r="L1165" s="330"/>
      <c r="M1165" s="330"/>
    </row>
    <row r="1166" spans="2:23" x14ac:dyDescent="0.25">
      <c r="B1166" s="165" t="s">
        <v>113</v>
      </c>
      <c r="C1166" s="190"/>
      <c r="D1166" s="145" t="str">
        <f>VLOOKUP(B1166,'Alcance Cimentaciones'!$B$5:$G$256,3,FALSE)</f>
        <v>EXCAVACIÓN MECÁNICA EN MATERIAL COMÚN</v>
      </c>
      <c r="E1166" s="187"/>
      <c r="F1166" s="187" t="str">
        <f>VLOOKUP($B1166,'Alcance Cimentaciones'!$B$5:$G$256,4,FALSE)</f>
        <v>m3</v>
      </c>
      <c r="G1166" s="194">
        <f>VLOOKUP($B1166,'Alcance Cimentaciones'!$B$5:$G$256,5,FALSE)/34</f>
        <v>4799.0294117647063</v>
      </c>
      <c r="H1166" s="188">
        <f>VLOOKUP($B1166,'Alcance Cimentaciones'!$B$5:$G$256,6,FALSE)</f>
        <v>35495</v>
      </c>
      <c r="I1166" s="188">
        <f>+H1166*G1166</f>
        <v>170341548.97058824</v>
      </c>
      <c r="J1166" s="189">
        <f>+I1166*1.38</f>
        <v>235071337.57941175</v>
      </c>
      <c r="K1166" s="335">
        <f t="shared" ref="K1166:K1167" si="333">SUM(N1166:BV1166)</f>
        <v>0</v>
      </c>
      <c r="L1166" s="331"/>
      <c r="M1166" s="331"/>
    </row>
    <row r="1167" spans="2:23" x14ac:dyDescent="0.25">
      <c r="B1167" s="165" t="s">
        <v>122</v>
      </c>
      <c r="C1167" s="190"/>
      <c r="D1167" s="145" t="str">
        <f>VLOOKUP(B1167,'Alcance Cimentaciones'!$B$5:$G$256,3,FALSE)</f>
        <v>EXCAVACIÓN EN ROCA</v>
      </c>
      <c r="E1167" s="187"/>
      <c r="F1167" s="187" t="str">
        <f>VLOOKUP($B1167,'Alcance Cimentaciones'!$B$5:$G$256,4,FALSE)</f>
        <v>m3</v>
      </c>
      <c r="G1167" s="194">
        <f>VLOOKUP($B1167,'Alcance Cimentaciones'!$B$5:$G$256,5,FALSE)/34</f>
        <v>414.35294117647061</v>
      </c>
      <c r="H1167" s="188">
        <f>VLOOKUP($B1167,'Alcance Cimentaciones'!$B$5:$G$256,6,FALSE)</f>
        <v>135191</v>
      </c>
      <c r="I1167" s="188">
        <f>+H1167*G1167</f>
        <v>56016788.470588237</v>
      </c>
      <c r="J1167" s="189">
        <f>+I1167*1.38</f>
        <v>77303168.089411765</v>
      </c>
      <c r="K1167" s="335">
        <f t="shared" si="333"/>
        <v>0</v>
      </c>
      <c r="L1167" s="331"/>
      <c r="M1167" s="331"/>
    </row>
    <row r="1168" spans="2:23" s="159" customFormat="1" x14ac:dyDescent="0.25">
      <c r="B1168" s="165"/>
      <c r="C1168" s="178" t="s">
        <v>1486</v>
      </c>
      <c r="D1168" s="179" t="s">
        <v>1487</v>
      </c>
      <c r="E1168" s="180" t="s">
        <v>6</v>
      </c>
      <c r="F1168" s="180">
        <v>0</v>
      </c>
      <c r="G1168" s="180"/>
      <c r="H1168" s="180"/>
      <c r="I1168" s="180"/>
      <c r="J1168" s="186">
        <f>SUM(J1169:J1171)</f>
        <v>9527825.6870364472</v>
      </c>
      <c r="K1168" s="330"/>
      <c r="L1168" s="330"/>
      <c r="M1168" s="330"/>
    </row>
    <row r="1169" spans="2:13" s="159" customFormat="1" ht="31.5" x14ac:dyDescent="0.25">
      <c r="B1169" s="165" t="s">
        <v>539</v>
      </c>
      <c r="C1169" s="178"/>
      <c r="D1169" s="145" t="str">
        <f>VLOOKUP(B1169,'Alcance Cimentaciones'!$B$5:$G$256,3,FALSE)</f>
        <v>INSTALACION DE TUBERIA PVC TIPO TDP Y/O CORRUGADA TIPO PEAD-HDPE  - 50mm</v>
      </c>
      <c r="E1169" s="187"/>
      <c r="F1169" s="187" t="str">
        <f>VLOOKUP($B1169,'Alcance Cimentaciones'!$B$5:$G$256,4,FALSE)</f>
        <v>ML</v>
      </c>
      <c r="G1169" s="194">
        <f>VLOOKUP($B1169,'Alcance Cimentaciones'!$B$5:$G$256,5,FALSE)/34</f>
        <v>7.2352941176470589</v>
      </c>
      <c r="H1169" s="188">
        <f>VLOOKUP($B1169,'Alcance Cimentaciones'!$B$5:$G$256,6,FALSE)</f>
        <v>27751.000385791169</v>
      </c>
      <c r="I1169" s="188">
        <f>+H1169*G1169</f>
        <v>200786.64985013611</v>
      </c>
      <c r="J1169" s="189">
        <f>+I1169*1.38</f>
        <v>277085.57679318782</v>
      </c>
      <c r="K1169" s="335">
        <f t="shared" ref="K1169:K1171" si="334">SUM(N1169:BV1169)</f>
        <v>0</v>
      </c>
      <c r="L1169" s="331"/>
      <c r="M1169" s="331"/>
    </row>
    <row r="1170" spans="2:13" s="159" customFormat="1" ht="31.5" x14ac:dyDescent="0.25">
      <c r="B1170" s="165" t="s">
        <v>542</v>
      </c>
      <c r="C1170" s="178"/>
      <c r="D1170" s="145" t="str">
        <f>VLOOKUP(B1170,'Alcance Cimentaciones'!$B$5:$G$256,3,FALSE)</f>
        <v>INSTALACION DE TUBERIA PVC TIPO TDP Y/O CORRUGADA TIPO PEAD-HDPE - 90mm</v>
      </c>
      <c r="E1170" s="187"/>
      <c r="F1170" s="187" t="str">
        <f>VLOOKUP($B1170,'Alcance Cimentaciones'!$B$5:$G$256,4,FALSE)</f>
        <v>ML</v>
      </c>
      <c r="G1170" s="194">
        <f>VLOOKUP($B1170,'Alcance Cimentaciones'!$B$5:$G$256,5,FALSE)/34</f>
        <v>34.694117647058818</v>
      </c>
      <c r="H1170" s="188">
        <f>VLOOKUP($B1170,'Alcance Cimentaciones'!$B$5:$G$256,6,FALSE)</f>
        <v>31239.000009014315</v>
      </c>
      <c r="I1170" s="188">
        <f>+H1170*G1170</f>
        <v>1083809.5414892142</v>
      </c>
      <c r="J1170" s="189">
        <f>+I1170*1.38</f>
        <v>1495657.1672551155</v>
      </c>
      <c r="K1170" s="335">
        <f t="shared" si="334"/>
        <v>0</v>
      </c>
      <c r="L1170" s="331"/>
      <c r="M1170" s="331"/>
    </row>
    <row r="1171" spans="2:13" s="159" customFormat="1" ht="31.5" x14ac:dyDescent="0.25">
      <c r="B1171" s="165" t="s">
        <v>544</v>
      </c>
      <c r="C1171" s="178"/>
      <c r="D1171" s="145" t="str">
        <f>VLOOKUP(B1171,'Alcance Cimentaciones'!$B$5:$G$256,3,FALSE)</f>
        <v>INSTALACION DE TUBERIA PVC TIPO TDP  Y/O CORRUGADA TIPO PEAD-HDPE - 200mm</v>
      </c>
      <c r="E1171" s="187"/>
      <c r="F1171" s="187" t="str">
        <f>VLOOKUP($B1171,'Alcance Cimentaciones'!$B$5:$G$256,4,FALSE)</f>
        <v>ML</v>
      </c>
      <c r="G1171" s="194">
        <f>VLOOKUP($B1171,'Alcance Cimentaciones'!$B$5:$G$256,5,FALSE)/34</f>
        <v>70.332352941176467</v>
      </c>
      <c r="H1171" s="188">
        <f>VLOOKUP($B1171,'Alcance Cimentaciones'!$B$5:$G$256,6,FALSE)</f>
        <v>79900.999838665448</v>
      </c>
      <c r="I1171" s="188">
        <f>+H1171*G1171</f>
        <v>5619625.3210059023</v>
      </c>
      <c r="J1171" s="189">
        <f>+I1171*1.38</f>
        <v>7755082.9429881442</v>
      </c>
      <c r="K1171" s="335">
        <f t="shared" si="334"/>
        <v>0</v>
      </c>
      <c r="L1171" s="331"/>
      <c r="M1171" s="331"/>
    </row>
    <row r="1172" spans="2:13" s="159" customFormat="1" x14ac:dyDescent="0.25">
      <c r="B1172" s="165"/>
      <c r="C1172" s="182" t="s">
        <v>1488</v>
      </c>
      <c r="D1172" s="183" t="s">
        <v>1489</v>
      </c>
      <c r="E1172" s="184" t="s">
        <v>19</v>
      </c>
      <c r="F1172" s="184">
        <v>0</v>
      </c>
      <c r="G1172" s="184"/>
      <c r="H1172" s="184"/>
      <c r="I1172" s="184"/>
      <c r="J1172" s="186">
        <f>SUM(J1173)</f>
        <v>320494616.71764702</v>
      </c>
      <c r="K1172" s="330"/>
      <c r="L1172" s="330"/>
      <c r="M1172" s="330"/>
    </row>
    <row r="1173" spans="2:13" s="159" customFormat="1" x14ac:dyDescent="0.25">
      <c r="B1173" s="165" t="s">
        <v>156</v>
      </c>
      <c r="C1173" s="182"/>
      <c r="D1173" s="145" t="str">
        <f>VLOOKUP(B1173,'Alcance Cimentaciones'!$B$5:$G$256,3,FALSE)</f>
        <v>RELLENO CON MATERIAL DE EXCAVACIÓN SELECCIONADO</v>
      </c>
      <c r="E1173" s="187"/>
      <c r="F1173" s="187" t="str">
        <f>VLOOKUP($B1173,'Alcance Cimentaciones'!$B$5:$G$256,4,FALSE)</f>
        <v>m3</v>
      </c>
      <c r="G1173" s="194">
        <f>VLOOKUP($B1173,'Alcance Cimentaciones'!$B$5:$G$256,5,FALSE)/34</f>
        <v>4530.6764705882351</v>
      </c>
      <c r="H1173" s="188">
        <f>VLOOKUP($B1173,'Alcance Cimentaciones'!$B$5:$G$256,6,FALSE)</f>
        <v>51260</v>
      </c>
      <c r="I1173" s="188">
        <f>+H1173*G1173</f>
        <v>232242475.88235292</v>
      </c>
      <c r="J1173" s="189">
        <f>+I1173*1.38</f>
        <v>320494616.71764702</v>
      </c>
      <c r="K1173" s="335">
        <f>SUM(N1173:BV1173)</f>
        <v>0</v>
      </c>
      <c r="L1173" s="331"/>
      <c r="M1173" s="331"/>
    </row>
    <row r="1174" spans="2:13" s="159" customFormat="1" x14ac:dyDescent="0.25">
      <c r="B1174" s="165"/>
      <c r="C1174" s="182" t="s">
        <v>1490</v>
      </c>
      <c r="D1174" s="183" t="s">
        <v>1491</v>
      </c>
      <c r="E1174" s="184" t="s">
        <v>8</v>
      </c>
      <c r="F1174" s="184">
        <v>0</v>
      </c>
      <c r="G1174" s="184"/>
      <c r="H1174" s="184"/>
      <c r="I1174" s="184"/>
      <c r="J1174" s="186">
        <f>SUM(J1175)</f>
        <v>94303618.549411759</v>
      </c>
      <c r="K1174" s="330"/>
      <c r="L1174" s="330"/>
      <c r="M1174" s="330"/>
    </row>
    <row r="1175" spans="2:13" s="159" customFormat="1" x14ac:dyDescent="0.25">
      <c r="B1175" s="165" t="s">
        <v>278</v>
      </c>
      <c r="C1175" s="182"/>
      <c r="D1175" s="145" t="str">
        <f>VLOOKUP(B1175,'Alcance Cimentaciones'!$B$5:$G$256,3,FALSE)</f>
        <v>CONCRETO CLASE F (140 kg/cm2 Ó 2000 psi)</v>
      </c>
      <c r="E1175" s="187"/>
      <c r="F1175" s="187" t="str">
        <f>VLOOKUP($B1175,'Alcance Cimentaciones'!$B$5:$G$256,4,FALSE)</f>
        <v>m3</v>
      </c>
      <c r="G1175" s="194">
        <f>VLOOKUP($B1175,'Alcance Cimentaciones'!$B$5:$G$256,5,FALSE)/34</f>
        <v>43.941176470588232</v>
      </c>
      <c r="H1175" s="188">
        <f>VLOOKUP($B1175,'Alcance Cimentaciones'!$B$5:$G$256,6,FALSE)</f>
        <v>1555169</v>
      </c>
      <c r="I1175" s="188">
        <f>+H1175*G1175</f>
        <v>68335955.470588237</v>
      </c>
      <c r="J1175" s="189">
        <f>+I1175*1.38</f>
        <v>94303618.549411759</v>
      </c>
      <c r="K1175" s="335">
        <f>SUM(N1175:BV1175)</f>
        <v>0</v>
      </c>
      <c r="L1175" s="331"/>
      <c r="M1175" s="331"/>
    </row>
    <row r="1176" spans="2:13" s="159" customFormat="1" x14ac:dyDescent="0.25">
      <c r="B1176" s="165"/>
      <c r="C1176" s="182" t="s">
        <v>1492</v>
      </c>
      <c r="D1176" s="183" t="s">
        <v>1493</v>
      </c>
      <c r="E1176" s="184" t="s">
        <v>26</v>
      </c>
      <c r="F1176" s="184">
        <v>0</v>
      </c>
      <c r="G1176" s="184"/>
      <c r="H1176" s="184"/>
      <c r="I1176" s="184"/>
      <c r="J1176" s="186">
        <f>SUM(J1177:J1178)</f>
        <v>179436034.15411764</v>
      </c>
      <c r="K1176" s="330"/>
      <c r="L1176" s="330"/>
      <c r="M1176" s="330"/>
    </row>
    <row r="1177" spans="2:13" x14ac:dyDescent="0.25">
      <c r="B1177" s="165" t="s">
        <v>299</v>
      </c>
      <c r="C1177" s="190"/>
      <c r="D1177" s="145" t="str">
        <f>VLOOKUP(B1177,'Alcance Cimentaciones'!$B$5:$G$256,3,FALSE)</f>
        <v>S0FT-SPOT  (EPS) Tipo II (ASM C578)</v>
      </c>
      <c r="E1177" s="187"/>
      <c r="F1177" s="187" t="str">
        <f>VLOOKUP($B1177,'Alcance Cimentaciones'!$B$5:$G$256,4,FALSE)</f>
        <v>m2</v>
      </c>
      <c r="G1177" s="194">
        <f>VLOOKUP($B1177,'Alcance Cimentaciones'!$B$5:$G$256,5,FALSE)/34</f>
        <v>62.117647058823529</v>
      </c>
      <c r="H1177" s="188">
        <f>VLOOKUP($B1177,'Alcance Cimentaciones'!$B$5:$G$256,6,FALSE)</f>
        <v>484846</v>
      </c>
      <c r="I1177" s="188">
        <f>+H1177*G1177</f>
        <v>30117492.705882352</v>
      </c>
      <c r="J1177" s="189">
        <f>+I1177*1.38</f>
        <v>41562139.934117645</v>
      </c>
      <c r="K1177" s="335">
        <f t="shared" ref="K1177:K1178" si="335">SUM(N1177:BV1177)</f>
        <v>0</v>
      </c>
      <c r="L1177" s="331"/>
      <c r="M1177" s="331"/>
    </row>
    <row r="1178" spans="2:13" ht="126" x14ac:dyDescent="0.25">
      <c r="B1178" s="165" t="s">
        <v>314</v>
      </c>
      <c r="C1178" s="190"/>
      <c r="D1178" s="145" t="str">
        <f>VLOOKUP(B1178,'Alcance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178" s="187"/>
      <c r="F1178" s="187" t="str">
        <f>VLOOKUP($B1178,'Alcance Cimentaciones'!$B$5:$G$256,4,FALSE)</f>
        <v>Und</v>
      </c>
      <c r="G1178" s="194">
        <f>VLOOKUP($B1178,'Alcance Cimentaciones'!$B$5:$G$256,5,FALSE)/34</f>
        <v>1</v>
      </c>
      <c r="H1178" s="188">
        <f>VLOOKUP($B1178,'Alcance Cimentaciones'!$B$5:$G$256,6,FALSE)</f>
        <v>99908619</v>
      </c>
      <c r="I1178" s="188">
        <f>+H1178*G1178</f>
        <v>99908619</v>
      </c>
      <c r="J1178" s="189">
        <f>+I1178*1.38</f>
        <v>137873894.22</v>
      </c>
      <c r="K1178" s="335">
        <f t="shared" si="335"/>
        <v>0</v>
      </c>
      <c r="L1178" s="331"/>
      <c r="M1178" s="331"/>
    </row>
    <row r="1179" spans="2:13" s="159" customFormat="1" x14ac:dyDescent="0.25">
      <c r="B1179" s="165"/>
      <c r="C1179" s="182" t="s">
        <v>1494</v>
      </c>
      <c r="D1179" s="183" t="s">
        <v>1495</v>
      </c>
      <c r="E1179" s="184" t="s">
        <v>730</v>
      </c>
      <c r="F1179" s="184">
        <v>0</v>
      </c>
      <c r="G1179" s="184"/>
      <c r="H1179" s="184"/>
      <c r="I1179" s="184"/>
      <c r="J1179" s="186">
        <f>SUM(J1180)</f>
        <v>1212623361.2117648</v>
      </c>
      <c r="K1179" s="330"/>
      <c r="L1179" s="330"/>
      <c r="M1179" s="330"/>
    </row>
    <row r="1180" spans="2:13" s="159" customFormat="1" x14ac:dyDescent="0.25">
      <c r="B1180" s="165" t="s">
        <v>306</v>
      </c>
      <c r="C1180" s="182"/>
      <c r="D1180" s="145" t="str">
        <f>VLOOKUP(B1180,'Alcance Cimentaciones'!$B$5:$G$256,3,FALSE)</f>
        <v>ACERO FY:  60000 psi (4.200 kg/cm2)</v>
      </c>
      <c r="E1180" s="187"/>
      <c r="F1180" s="187" t="str">
        <f>VLOOKUP($B1180,'Alcance Cimentaciones'!$B$5:$G$256,4,FALSE)</f>
        <v>kg</v>
      </c>
      <c r="G1180" s="194">
        <f>VLOOKUP($B1180,'Alcance Cimentaciones'!$B$5:$G$256,5,FALSE)/34</f>
        <v>68756.852941176476</v>
      </c>
      <c r="H1180" s="188">
        <f>VLOOKUP($B1180,'Alcance Cimentaciones'!$B$5:$G$256,6,FALSE)</f>
        <v>12780</v>
      </c>
      <c r="I1180" s="188">
        <f>+H1180*G1180</f>
        <v>878712580.58823538</v>
      </c>
      <c r="J1180" s="189">
        <f>+I1180*1.38</f>
        <v>1212623361.2117648</v>
      </c>
      <c r="K1180" s="335">
        <f>SUM(N1180:BV1180)</f>
        <v>0</v>
      </c>
      <c r="L1180" s="331"/>
      <c r="M1180" s="331"/>
    </row>
    <row r="1181" spans="2:13" s="159" customFormat="1" x14ac:dyDescent="0.25">
      <c r="B1181" s="165"/>
      <c r="C1181" s="182" t="s">
        <v>1496</v>
      </c>
      <c r="D1181" s="183" t="s">
        <v>1497</v>
      </c>
      <c r="E1181" s="184" t="s">
        <v>6</v>
      </c>
      <c r="F1181" s="184">
        <v>0</v>
      </c>
      <c r="G1181" s="184"/>
      <c r="H1181" s="184"/>
      <c r="I1181" s="184"/>
      <c r="J1181" s="185"/>
      <c r="K1181" s="329"/>
      <c r="L1181" s="329"/>
      <c r="M1181" s="329"/>
    </row>
    <row r="1182" spans="2:13" s="159" customFormat="1" ht="31.5" x14ac:dyDescent="0.25">
      <c r="B1182" s="165"/>
      <c r="C1182" s="195" t="s">
        <v>1498</v>
      </c>
      <c r="D1182" s="148" t="s">
        <v>1499</v>
      </c>
      <c r="E1182" s="196" t="s">
        <v>3</v>
      </c>
      <c r="F1182" s="196">
        <v>0</v>
      </c>
      <c r="G1182" s="196"/>
      <c r="H1182" s="196"/>
      <c r="I1182" s="196"/>
      <c r="J1182" s="197"/>
      <c r="K1182" s="333"/>
      <c r="L1182" s="333"/>
      <c r="M1182" s="333"/>
    </row>
    <row r="1183" spans="2:13" s="159" customFormat="1" x14ac:dyDescent="0.25">
      <c r="B1183" s="165"/>
      <c r="C1183" s="182" t="s">
        <v>1500</v>
      </c>
      <c r="D1183" s="183" t="s">
        <v>1501</v>
      </c>
      <c r="E1183" s="184" t="s">
        <v>8</v>
      </c>
      <c r="F1183" s="184">
        <v>0</v>
      </c>
      <c r="G1183" s="184"/>
      <c r="H1183" s="184"/>
      <c r="I1183" s="184"/>
      <c r="J1183" s="186">
        <f>SUM(J1184:J1185)</f>
        <v>1230815225.9452939</v>
      </c>
      <c r="K1183" s="330"/>
      <c r="L1183" s="330"/>
      <c r="M1183" s="330"/>
    </row>
    <row r="1184" spans="2:13" x14ac:dyDescent="0.25">
      <c r="B1184" s="165" t="s">
        <v>267</v>
      </c>
      <c r="C1184" s="190"/>
      <c r="D1184" s="145" t="str">
        <f>VLOOKUP(B1184,'Alcance Cimentaciones'!$B$5:$G$256,3,FALSE)</f>
        <v>CONCRETO ESTRUCTURAL  35 MPa(350 kg/cm2 Ó 5000 psi)</v>
      </c>
      <c r="E1184" s="187"/>
      <c r="F1184" s="187" t="str">
        <f>VLOOKUP($B1184,'Alcance Cimentaciones'!$B$5:$G$256,4,FALSE)</f>
        <v>m3</v>
      </c>
      <c r="G1184" s="194">
        <f>VLOOKUP($B1184,'Alcance Cimentaciones'!$B$5:$G$256,5,FALSE)/34</f>
        <v>429.02941176470586</v>
      </c>
      <c r="H1184" s="188">
        <f>VLOOKUP($B1184,'Alcance Cimentaciones'!$B$5:$G$256,6,FALSE)</f>
        <v>1926653</v>
      </c>
      <c r="I1184" s="188">
        <f>+H1184*G1184</f>
        <v>826590803.26470578</v>
      </c>
      <c r="J1184" s="189">
        <f>+I1184*1.38</f>
        <v>1140695308.5052938</v>
      </c>
      <c r="K1184" s="335">
        <f t="shared" ref="K1184:K1185" si="336">SUM(N1184:BV1184)</f>
        <v>0</v>
      </c>
      <c r="L1184" s="331"/>
      <c r="M1184" s="331"/>
    </row>
    <row r="1185" spans="2:13" x14ac:dyDescent="0.25">
      <c r="B1185" s="165" t="s">
        <v>270</v>
      </c>
      <c r="C1185" s="190"/>
      <c r="D1185" s="145" t="str">
        <f>VLOOKUP(B1185,'Alcance Cimentaciones'!$B$5:$G$256,3,FALSE)</f>
        <v>CONCRETO ESTRUCTURAL  45 MPa(457 kg/cm2 Ó 6500psi)</v>
      </c>
      <c r="E1185" s="187"/>
      <c r="F1185" s="187" t="str">
        <f>VLOOKUP($B1185,'Alcance Cimentaciones'!$B$5:$G$256,4,FALSE)</f>
        <v>m3</v>
      </c>
      <c r="G1185" s="194">
        <f>VLOOKUP($B1185,'Alcance Cimentaciones'!$B$5:$G$256,5,FALSE)/34</f>
        <v>32</v>
      </c>
      <c r="H1185" s="188">
        <f>VLOOKUP($B1185,'Alcance Cimentaciones'!$B$5:$G$256,6,FALSE)</f>
        <v>2040759</v>
      </c>
      <c r="I1185" s="188">
        <f>+H1185*G1185</f>
        <v>65304288</v>
      </c>
      <c r="J1185" s="189">
        <f>+I1185*1.38</f>
        <v>90119917.439999998</v>
      </c>
      <c r="K1185" s="335">
        <f t="shared" si="336"/>
        <v>0</v>
      </c>
      <c r="L1185" s="331"/>
      <c r="M1185" s="331"/>
    </row>
    <row r="1186" spans="2:13" s="159" customFormat="1" x14ac:dyDescent="0.25">
      <c r="B1186" s="165"/>
      <c r="C1186" s="182" t="s">
        <v>1502</v>
      </c>
      <c r="D1186" s="183" t="s">
        <v>1503</v>
      </c>
      <c r="E1186" s="184" t="s">
        <v>26</v>
      </c>
      <c r="F1186" s="184">
        <v>0</v>
      </c>
      <c r="G1186" s="184"/>
      <c r="H1186" s="184"/>
      <c r="I1186" s="184"/>
      <c r="J1186" s="185"/>
      <c r="K1186" s="329"/>
      <c r="L1186" s="329"/>
      <c r="M1186" s="329"/>
    </row>
    <row r="1187" spans="2:13" s="159" customFormat="1" ht="31.5" x14ac:dyDescent="0.25">
      <c r="B1187" s="165"/>
      <c r="C1187" s="182" t="s">
        <v>1504</v>
      </c>
      <c r="D1187" s="183" t="s">
        <v>2071</v>
      </c>
      <c r="E1187" s="184" t="s">
        <v>19</v>
      </c>
      <c r="F1187" s="184">
        <v>0</v>
      </c>
      <c r="G1187" s="184"/>
      <c r="H1187" s="184"/>
      <c r="I1187" s="184"/>
      <c r="J1187" s="186">
        <f>SUM(J1188:J1196)</f>
        <v>52736347.43270281</v>
      </c>
      <c r="K1187" s="330"/>
      <c r="L1187" s="330"/>
      <c r="M1187" s="330"/>
    </row>
    <row r="1188" spans="2:13" s="159" customFormat="1" ht="31.5" x14ac:dyDescent="0.25">
      <c r="B1188" s="165" t="s">
        <v>532</v>
      </c>
      <c r="C1188" s="182"/>
      <c r="D1188" s="145" t="str">
        <f>VLOOKUP(B1188,'Alcance Cimentaciones'!$B$5:$G$256,3,FALSE)</f>
        <v>ARQUETA EN HORMIGON PARA MEDIA TENSION - EMPALMES (500 MT)</v>
      </c>
      <c r="E1188" s="187"/>
      <c r="F1188" s="187" t="str">
        <f>VLOOKUP($B1188,'Alcance Cimentaciones'!$B$5:$G$256,4,FALSE)</f>
        <v>Und</v>
      </c>
      <c r="G1188" s="187">
        <f>VLOOKUP($B1188,'Alcance Cimentaciones'!$B$5:$G$256,5,FALSE)/41</f>
        <v>1</v>
      </c>
      <c r="H1188" s="188">
        <f>VLOOKUP($B1188,'Alcance Cimentaciones'!$B$5:$G$256,6,FALSE)</f>
        <v>12275310.999985719</v>
      </c>
      <c r="I1188" s="188">
        <f t="shared" ref="I1188:I1196" si="337">+H1188*G1188</f>
        <v>12275310.999985719</v>
      </c>
      <c r="J1188" s="189">
        <f t="shared" ref="J1188:J1196" si="338">+I1188*1.38</f>
        <v>16939929.179980289</v>
      </c>
      <c r="K1188" s="335">
        <f t="shared" ref="K1188:K1196" si="339">SUM(N1188:BV1188)</f>
        <v>0</v>
      </c>
      <c r="L1188" s="331"/>
      <c r="M1188" s="331"/>
    </row>
    <row r="1189" spans="2:13" s="159" customFormat="1" x14ac:dyDescent="0.25">
      <c r="B1189" s="165" t="s">
        <v>535</v>
      </c>
      <c r="C1189" s="182"/>
      <c r="D1189" s="145" t="str">
        <f>VLOOKUP(B1189,'Alcance Cimentaciones'!$B$5:$G$256,3,FALSE)</f>
        <v>ARQUETA EN POLIPROPILENO</v>
      </c>
      <c r="E1189" s="187"/>
      <c r="F1189" s="187" t="str">
        <f>VLOOKUP($B1189,'Alcance Cimentaciones'!$B$5:$G$256,4,FALSE)</f>
        <v>Und</v>
      </c>
      <c r="G1189" s="187">
        <f>VLOOKUP($B1189,'Alcance Cimentaciones'!$B$5:$G$256,5,FALSE)/41</f>
        <v>1</v>
      </c>
      <c r="H1189" s="188">
        <f>VLOOKUP($B1189,'Alcance Cimentaciones'!$B$5:$G$256,6,FALSE)</f>
        <v>6068599.9996856553</v>
      </c>
      <c r="I1189" s="188">
        <f t="shared" si="337"/>
        <v>6068599.9996856553</v>
      </c>
      <c r="J1189" s="189">
        <f t="shared" si="338"/>
        <v>8374667.9995662039</v>
      </c>
      <c r="K1189" s="335">
        <f t="shared" si="339"/>
        <v>0</v>
      </c>
      <c r="L1189" s="331"/>
      <c r="M1189" s="331"/>
    </row>
    <row r="1190" spans="2:13" s="159" customFormat="1" x14ac:dyDescent="0.25">
      <c r="B1190" s="165" t="s">
        <v>562</v>
      </c>
      <c r="C1190" s="182"/>
      <c r="D1190" s="145" t="str">
        <f>VLOOKUP(B1190,'Alcance Cimentaciones'!$B$5:$G$256,3,FALSE)</f>
        <v>SUMINISTRO E INSTALACIÓN DE PLATINA</v>
      </c>
      <c r="E1190" s="187"/>
      <c r="F1190" s="187" t="str">
        <f>VLOOKUP($B1190,'Alcance Cimentaciones'!$B$5:$G$256,4,FALSE)</f>
        <v>Und</v>
      </c>
      <c r="G1190" s="187">
        <f>VLOOKUP($B1190,'Alcance Cimentaciones'!$B$5:$G$256,5,FALSE)/41</f>
        <v>1</v>
      </c>
      <c r="H1190" s="188">
        <f>VLOOKUP($B1190,'Alcance Cimentaciones'!$B$5:$G$256,6,FALSE)</f>
        <v>361570</v>
      </c>
      <c r="I1190" s="188">
        <f t="shared" si="337"/>
        <v>361570</v>
      </c>
      <c r="J1190" s="189">
        <f t="shared" si="338"/>
        <v>498966.6</v>
      </c>
      <c r="K1190" s="335">
        <f t="shared" si="339"/>
        <v>0</v>
      </c>
      <c r="L1190" s="331"/>
      <c r="M1190" s="331"/>
    </row>
    <row r="1191" spans="2:13" s="159" customFormat="1" x14ac:dyDescent="0.25">
      <c r="B1191" s="165" t="s">
        <v>565</v>
      </c>
      <c r="C1191" s="182"/>
      <c r="D1191" s="145" t="str">
        <f>VLOOKUP(B1191,'Alcance Cimentaciones'!$B$5:$G$256,3,FALSE)</f>
        <v>SUMINISTRO E INSTALACIÓN DE VARILLA</v>
      </c>
      <c r="E1191" s="187"/>
      <c r="F1191" s="187" t="str">
        <f>VLOOKUP($B1191,'Alcance Cimentaciones'!$B$5:$G$256,4,FALSE)</f>
        <v>Und</v>
      </c>
      <c r="G1191" s="187">
        <f>VLOOKUP($B1191,'Alcance Cimentaciones'!$B$5:$G$256,5,FALSE)/41</f>
        <v>1</v>
      </c>
      <c r="H1191" s="188">
        <f>VLOOKUP($B1191,'Alcance Cimentaciones'!$B$5:$G$256,6,FALSE)</f>
        <v>398933</v>
      </c>
      <c r="I1191" s="188">
        <f t="shared" si="337"/>
        <v>398933</v>
      </c>
      <c r="J1191" s="189">
        <f t="shared" si="338"/>
        <v>550527.53999999992</v>
      </c>
      <c r="K1191" s="335">
        <f t="shared" si="339"/>
        <v>0</v>
      </c>
      <c r="L1191" s="331"/>
      <c r="M1191" s="331"/>
    </row>
    <row r="1192" spans="2:13" s="159" customFormat="1" ht="31.5" x14ac:dyDescent="0.25">
      <c r="B1192" s="165" t="s">
        <v>569</v>
      </c>
      <c r="C1192" s="182"/>
      <c r="D1192" s="145" t="str">
        <f>VLOOKUP(B1192,'Alcance Cimentaciones'!$B$5:$G$256,3,FALSE)</f>
        <v>SUMINISTRO E INSTALACIÓN DE ARQUETA PARA INSPECCIÓN DE PICAS EN PUESTA A TIERRA SIN FONDO</v>
      </c>
      <c r="E1192" s="187"/>
      <c r="F1192" s="187" t="str">
        <f>VLOOKUP($B1192,'Alcance Cimentaciones'!$B$5:$G$256,4,FALSE)</f>
        <v>Und</v>
      </c>
      <c r="G1192" s="187">
        <f>VLOOKUP($B1192,'Alcance Cimentaciones'!$B$5:$G$256,5,FALSE)/42</f>
        <v>1</v>
      </c>
      <c r="H1192" s="188">
        <f>VLOOKUP($B1192,'Alcance Cimentaciones'!$B$5:$G$256,6,FALSE)</f>
        <v>14275700</v>
      </c>
      <c r="I1192" s="188">
        <f t="shared" si="337"/>
        <v>14275700</v>
      </c>
      <c r="J1192" s="189">
        <f t="shared" si="338"/>
        <v>19700466</v>
      </c>
      <c r="K1192" s="335">
        <f t="shared" si="339"/>
        <v>0</v>
      </c>
      <c r="L1192" s="331"/>
      <c r="M1192" s="331"/>
    </row>
    <row r="1193" spans="2:13" s="159" customFormat="1" x14ac:dyDescent="0.25">
      <c r="B1193" s="165" t="s">
        <v>571</v>
      </c>
      <c r="C1193" s="182"/>
      <c r="D1193" s="145" t="str">
        <f>VLOOKUP(B1193,'Alcance Cimentaciones'!$B$5:$G$256,3,FALSE)</f>
        <v>SUMINISTRO E INSTALACIÓN DE SOLDADURA EXOTERMICA</v>
      </c>
      <c r="E1193" s="187"/>
      <c r="F1193" s="187" t="str">
        <f>VLOOKUP($B1193,'Alcance Cimentaciones'!$B$5:$G$256,4,FALSE)</f>
        <v>Und</v>
      </c>
      <c r="G1193" s="194">
        <f>VLOOKUP($B1193,'Alcance Cimentaciones'!$B$5:$G$256,5,FALSE)/41</f>
        <v>2.8000000000000003</v>
      </c>
      <c r="H1193" s="188">
        <f>VLOOKUP($B1193,'Alcance Cimentaciones'!$B$5:$G$256,6,FALSE)</f>
        <v>185231</v>
      </c>
      <c r="I1193" s="188">
        <f t="shared" si="337"/>
        <v>518646.80000000005</v>
      </c>
      <c r="J1193" s="189">
        <f t="shared" si="338"/>
        <v>715732.58400000003</v>
      </c>
      <c r="K1193" s="335">
        <f t="shared" si="339"/>
        <v>0</v>
      </c>
      <c r="L1193" s="331"/>
      <c r="M1193" s="331"/>
    </row>
    <row r="1194" spans="2:13" s="159" customFormat="1" ht="31.5" x14ac:dyDescent="0.25">
      <c r="B1194" s="165" t="s">
        <v>575</v>
      </c>
      <c r="C1194" s="182"/>
      <c r="D1194" s="145" t="str">
        <f>VLOOKUP(B1194,'Alcance Cimentaciones'!$B$5:$G$256,3,FALSE)</f>
        <v>SUMINISTRO E INSTALACIÓN DE GRAPA DE ALEACIÓN RICA EN COBRE (LATÓN) MODELO KZ</v>
      </c>
      <c r="E1194" s="187"/>
      <c r="F1194" s="187" t="str">
        <f>VLOOKUP($B1194,'Alcance Cimentaciones'!$B$5:$G$256,4,FALSE)</f>
        <v>Und</v>
      </c>
      <c r="G1194" s="187">
        <f>VLOOKUP($B1194,'Alcance Cimentaciones'!$B$5:$G$256,5,FALSE)/42</f>
        <v>1</v>
      </c>
      <c r="H1194" s="188">
        <f>VLOOKUP($B1194,'Alcance Cimentaciones'!$B$5:$G$256,6,FALSE)</f>
        <v>292083</v>
      </c>
      <c r="I1194" s="188">
        <f t="shared" si="337"/>
        <v>292083</v>
      </c>
      <c r="J1194" s="189">
        <f t="shared" si="338"/>
        <v>403074.54</v>
      </c>
      <c r="K1194" s="335">
        <f t="shared" si="339"/>
        <v>0</v>
      </c>
      <c r="L1194" s="331"/>
      <c r="M1194" s="331"/>
    </row>
    <row r="1195" spans="2:13" s="159" customFormat="1" ht="31.5" x14ac:dyDescent="0.25">
      <c r="B1195" s="165" t="s">
        <v>573</v>
      </c>
      <c r="C1195" s="182"/>
      <c r="D1195" s="145" t="str">
        <f>VLOOKUP(B1195,'Alcance Cimentaciones'!$B$5:$G$256,3,FALSE)</f>
        <v>SUMINISTRO E INSTALACIÓN DE GRAPA DE ALEACIÓN RICA EN COBRE (LATÓN) MODELO KPD</v>
      </c>
      <c r="E1195" s="187"/>
      <c r="F1195" s="187" t="str">
        <f>VLOOKUP($B1195,'Alcance Cimentaciones'!$B$5:$G$256,4,FALSE)</f>
        <v>Und</v>
      </c>
      <c r="G1195" s="194">
        <f>VLOOKUP($B1195,'Alcance Cimentaciones'!$B$5:$G$256,5,FALSE)/33</f>
        <v>0.99393939393939412</v>
      </c>
      <c r="H1195" s="188">
        <f>VLOOKUP($B1195,'Alcance Cimentaciones'!$B$5:$G$256,6,FALSE)</f>
        <v>292083</v>
      </c>
      <c r="I1195" s="188">
        <f t="shared" si="337"/>
        <v>290312.80000000005</v>
      </c>
      <c r="J1195" s="189">
        <f t="shared" si="338"/>
        <v>400631.66400000005</v>
      </c>
      <c r="K1195" s="335">
        <f t="shared" si="339"/>
        <v>0</v>
      </c>
      <c r="L1195" s="331"/>
      <c r="M1195" s="331"/>
    </row>
    <row r="1196" spans="2:13" s="159" customFormat="1" ht="31.5" x14ac:dyDescent="0.25">
      <c r="B1196" s="165" t="s">
        <v>557</v>
      </c>
      <c r="C1196" s="182"/>
      <c r="D1196" s="145" t="str">
        <f>VLOOKUP(B1196,'Alcance Cimentaciones'!$B$5:$G$256,3,FALSE)</f>
        <v xml:space="preserve">INSTALACIÓN DE CABLE DE COBRE TRENZADO DESNUDO DE 50 mm2 </v>
      </c>
      <c r="E1196" s="187"/>
      <c r="F1196" s="187" t="str">
        <f>VLOOKUP($B1196,'Alcance Cimentaciones'!$B$5:$G$256,4,FALSE)</f>
        <v>ML</v>
      </c>
      <c r="G1196" s="194">
        <f>VLOOKUP($B1196,'Alcance Cimentaciones'!$B$5:$G$256,5,FALSE)/41</f>
        <v>113.1390243902439</v>
      </c>
      <c r="H1196" s="188">
        <f>VLOOKUP($B1196,'Alcance Cimentaciones'!$B$5:$G$256,6,FALSE)</f>
        <v>33000.000989065411</v>
      </c>
      <c r="I1196" s="188">
        <f t="shared" si="337"/>
        <v>3733587.9167799447</v>
      </c>
      <c r="J1196" s="189">
        <f t="shared" si="338"/>
        <v>5152351.3251563236</v>
      </c>
      <c r="K1196" s="335">
        <f t="shared" si="339"/>
        <v>0</v>
      </c>
      <c r="L1196" s="331"/>
      <c r="M1196" s="331"/>
    </row>
    <row r="1197" spans="2:13" s="159" customFormat="1" ht="31.5" x14ac:dyDescent="0.25">
      <c r="B1197" s="165"/>
      <c r="C1197" s="182" t="s">
        <v>1505</v>
      </c>
      <c r="D1197" s="183" t="s">
        <v>1506</v>
      </c>
      <c r="E1197" s="184" t="s">
        <v>19</v>
      </c>
      <c r="F1197" s="184">
        <v>0</v>
      </c>
      <c r="G1197" s="184"/>
      <c r="H1197" s="184"/>
      <c r="I1197" s="184"/>
      <c r="J1197" s="186">
        <f>SUM(J1198)</f>
        <v>46410609.014634147</v>
      </c>
      <c r="K1197" s="330"/>
      <c r="L1197" s="330"/>
      <c r="M1197" s="330"/>
    </row>
    <row r="1198" spans="2:13" ht="31.5" x14ac:dyDescent="0.25">
      <c r="B1198" s="165" t="s">
        <v>280</v>
      </c>
      <c r="C1198" s="190"/>
      <c r="D1198" s="145" t="str">
        <f>VLOOKUP(B1198,'Alcance Cimentaciones'!$B$5:$G$256,3,FALSE)</f>
        <v>GROUT Y  MORTERO AUTOCOMPACTANTE DE ALTA RESISTENCIA C80/95 (EN206-1)</v>
      </c>
      <c r="E1198" s="187"/>
      <c r="F1198" s="187" t="str">
        <f>VLOOKUP($B1198,'Alcance Cimentaciones'!$B$5:$G$256,4,FALSE)</f>
        <v>lt</v>
      </c>
      <c r="G1198" s="194">
        <f>VLOOKUP($B1198,'Alcance Cimentaciones'!$B$5:$G$256,5,FALSE)/41</f>
        <v>530.73170731707319</v>
      </c>
      <c r="H1198" s="188">
        <f>VLOOKUP($B1198,'Alcance Cimentaciones'!$B$5:$G$256,6,FALSE)</f>
        <v>63367</v>
      </c>
      <c r="I1198" s="188">
        <f>+H1198*G1198</f>
        <v>33630876.097560979</v>
      </c>
      <c r="J1198" s="189">
        <f>+I1198*1.38</f>
        <v>46410609.014634147</v>
      </c>
      <c r="K1198" s="335">
        <f>SUM(N1198:BV1198)</f>
        <v>0</v>
      </c>
      <c r="L1198" s="331"/>
      <c r="M1198" s="331"/>
    </row>
    <row r="1199" spans="2:13" s="159" customFormat="1" ht="31.5" x14ac:dyDescent="0.25">
      <c r="B1199" s="165"/>
      <c r="C1199" s="182" t="s">
        <v>1507</v>
      </c>
      <c r="D1199" s="183" t="s">
        <v>1508</v>
      </c>
      <c r="E1199" s="184" t="s">
        <v>9</v>
      </c>
      <c r="F1199" s="184">
        <v>0</v>
      </c>
      <c r="G1199" s="184"/>
      <c r="H1199" s="184"/>
      <c r="I1199" s="184"/>
      <c r="J1199" s="186">
        <f>SUM(J1200:J1202)</f>
        <v>1587346329.5488234</v>
      </c>
      <c r="K1199" s="330"/>
      <c r="L1199" s="330"/>
      <c r="M1199" s="330"/>
    </row>
    <row r="1200" spans="2:13" ht="63" x14ac:dyDescent="0.25">
      <c r="B1200" s="165" t="s">
        <v>159</v>
      </c>
      <c r="C1200" s="190"/>
      <c r="D1200" s="145" t="str">
        <f>VLOOKUP(B1200,'Alcance Cimentaciones'!$B$5:$G$256,3,FALSE)</f>
        <v>MATERIAL SELECIONADA PARA  FORMACIÓN Y COMPACTACIÓN DE TERRAPLENES Y RELLENO ESTRUCTURAL  (INCLUYE TRANSPORTE DESDE LAS CANTERAS LICENCIADAS HASTA EL SITIO DE INSTALACIÓN)</v>
      </c>
      <c r="E1200" s="187"/>
      <c r="F1200" s="187" t="str">
        <f>VLOOKUP($B1200,'Alcance Cimentaciones'!$B$5:$G$256,4,FALSE)</f>
        <v>m3</v>
      </c>
      <c r="G1200" s="194">
        <f>VLOOKUP($B1200,'Alcance Cimentaciones'!$B$5:$G$256,5,FALSE)/34</f>
        <v>5388.7058823529414</v>
      </c>
      <c r="H1200" s="188">
        <f>VLOOKUP($B1200,'Alcance Cimentaciones'!$B$5:$G$256,6,FALSE)</f>
        <v>174890</v>
      </c>
      <c r="I1200" s="188">
        <f>+H1200*G1200</f>
        <v>942430771.7647059</v>
      </c>
      <c r="J1200" s="189">
        <f>+I1200*1.38</f>
        <v>1300554465.0352941</v>
      </c>
      <c r="K1200" s="335">
        <f t="shared" ref="K1200:K1202" si="340">SUM(N1200:BV1200)</f>
        <v>0</v>
      </c>
      <c r="L1200" s="331"/>
      <c r="M1200" s="331"/>
    </row>
    <row r="1201" spans="2:13" ht="47.25" x14ac:dyDescent="0.25">
      <c r="B1201" s="165" t="s">
        <v>180</v>
      </c>
      <c r="C1201" s="190"/>
      <c r="D1201" s="145" t="str">
        <f>VLOOKUP(B1201,'Alcance Cimentaciones'!$B$5:$G$256,3,FALSE)</f>
        <v>PREPARACIÓN DE SUBRASANTE COMPACTACIÓN Y VALORACIÓN DE LA CAPA DE SUBRASANTE DE LOS VIALES. INCLUYENDO LAS PRUEBAS SEGÚN LO PRESCRITO.</v>
      </c>
      <c r="E1201" s="187"/>
      <c r="F1201" s="187" t="str">
        <f>VLOOKUP($B1201,'Alcance Cimentaciones'!$B$5:$G$256,4,FALSE)</f>
        <v>m2</v>
      </c>
      <c r="G1201" s="194">
        <f>VLOOKUP($B1201,'Alcance Cimentaciones'!$B$5:$G$256,5,FALSE)/34</f>
        <v>631.61764705882354</v>
      </c>
      <c r="H1201" s="188">
        <f>VLOOKUP($B1201,'Alcance Cimentaciones'!$B$5:$G$256,6,FALSE)</f>
        <v>11537</v>
      </c>
      <c r="I1201" s="188">
        <f>+H1201*G1201</f>
        <v>7286972.7941176472</v>
      </c>
      <c r="J1201" s="189">
        <f>+I1201*1.38</f>
        <v>10056022.455882352</v>
      </c>
      <c r="K1201" s="335">
        <f t="shared" si="340"/>
        <v>0</v>
      </c>
      <c r="L1201" s="331"/>
      <c r="M1201" s="331"/>
    </row>
    <row r="1202" spans="2:13" ht="31.5" x14ac:dyDescent="0.25">
      <c r="B1202" s="165" t="s">
        <v>192</v>
      </c>
      <c r="C1202" s="190"/>
      <c r="D1202" s="145" t="str">
        <f>VLOOKUP(B1202,'Alcance Cimentaciones'!$B$5:$G$256,3,FALSE)</f>
        <v>SUBBASE GRANULAR  (INCLUYE TRANSPORTE DESDE LAS CANTERAS LICENCIADAS HASTA EL SITIO DE INSTALACIÓN)</v>
      </c>
      <c r="E1202" s="187"/>
      <c r="F1202" s="187" t="str">
        <f>VLOOKUP($B1202,'Alcance Cimentaciones'!$B$5:$G$256,4,FALSE)</f>
        <v>m3</v>
      </c>
      <c r="G1202" s="194">
        <f>VLOOKUP($B1202,'Alcance Cimentaciones'!$B$5:$G$256,5,FALSE)/34</f>
        <v>880.85294117647061</v>
      </c>
      <c r="H1202" s="188">
        <f>VLOOKUP($B1202,'Alcance Cimentaciones'!$B$5:$G$256,6,FALSE)</f>
        <v>227658</v>
      </c>
      <c r="I1202" s="188">
        <f>+H1202*G1202</f>
        <v>200533218.88235295</v>
      </c>
      <c r="J1202" s="189">
        <f>+I1202*1.38</f>
        <v>276735842.05764705</v>
      </c>
      <c r="K1202" s="335">
        <f t="shared" si="340"/>
        <v>0</v>
      </c>
      <c r="L1202" s="331"/>
      <c r="M1202" s="331"/>
    </row>
    <row r="1203" spans="2:13" s="159" customFormat="1" ht="31.5" x14ac:dyDescent="0.25">
      <c r="B1203" s="165"/>
      <c r="C1203" s="178" t="s">
        <v>1509</v>
      </c>
      <c r="D1203" s="179" t="s">
        <v>1510</v>
      </c>
      <c r="E1203" s="180" t="s">
        <v>9</v>
      </c>
      <c r="F1203" s="180">
        <v>0</v>
      </c>
      <c r="G1203" s="180"/>
      <c r="H1203" s="180"/>
      <c r="I1203" s="180"/>
      <c r="J1203" s="186">
        <f>SUM(J1204:J1207)</f>
        <v>179532477.23999998</v>
      </c>
      <c r="K1203" s="330"/>
      <c r="L1203" s="330"/>
      <c r="M1203" s="330"/>
    </row>
    <row r="1204" spans="2:13" ht="31.5" x14ac:dyDescent="0.25">
      <c r="B1204" s="165" t="s">
        <v>195</v>
      </c>
      <c r="C1204" s="198"/>
      <c r="D1204" s="145" t="str">
        <f>VLOOKUP(B1204,'Alcance Cimentaciones'!$B$5:$G$256,3,FALSE)</f>
        <v>BASE GRANULAR   (INCLUYE TRANSPORTE DESDE LAS CANTERAS LICENCIADAS HASTA EL SITIO DE INSTALACIÓN)</v>
      </c>
      <c r="E1204" s="187"/>
      <c r="F1204" s="187" t="str">
        <f>VLOOKUP($B1204,'Alcance Cimentaciones'!$B$5:$G$256,4,FALSE)</f>
        <v>m3</v>
      </c>
      <c r="G1204" s="194">
        <f>VLOOKUP($B1204,'Alcance Cimentaciones'!$B$5:$G$256,5,FALSE)/34</f>
        <v>237.64705882352942</v>
      </c>
      <c r="H1204" s="188">
        <f>VLOOKUP($B1204,'Alcance Cimentaciones'!$B$5:$G$256,6,FALSE)</f>
        <v>265112</v>
      </c>
      <c r="I1204" s="188">
        <f>+H1204*G1204</f>
        <v>63003087.058823533</v>
      </c>
      <c r="J1204" s="189">
        <f>+I1204*1.38</f>
        <v>86944260.141176462</v>
      </c>
      <c r="K1204" s="335">
        <f t="shared" ref="K1204:K1207" si="341">SUM(N1204:BV1204)</f>
        <v>0</v>
      </c>
      <c r="L1204" s="331"/>
      <c r="M1204" s="331"/>
    </row>
    <row r="1205" spans="2:13" ht="94.5" x14ac:dyDescent="0.25">
      <c r="B1205" s="165" t="s">
        <v>261</v>
      </c>
      <c r="C1205" s="198"/>
      <c r="D1205" s="145" t="str">
        <f>VLOOKUP(B1205,'Alcance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205" s="187"/>
      <c r="F1205" s="187" t="str">
        <f>VLOOKUP($B1205,'Alcance Cimentaciones'!$B$5:$G$256,4,FALSE)</f>
        <v>m3</v>
      </c>
      <c r="G1205" s="194">
        <f>VLOOKUP($B1205,'Alcance Cimentaciones'!$B$5:$G$256,5,FALSE)/34</f>
        <v>42.352941176470587</v>
      </c>
      <c r="H1205" s="188">
        <f>VLOOKUP($B1205,'Alcance Cimentaciones'!$B$5:$G$256,6,FALSE)</f>
        <v>276393</v>
      </c>
      <c r="I1205" s="188">
        <f>+H1205*G1205</f>
        <v>11706056.470588235</v>
      </c>
      <c r="J1205" s="189">
        <f>+I1205*1.38</f>
        <v>16154357.929411763</v>
      </c>
      <c r="K1205" s="335">
        <f t="shared" si="341"/>
        <v>0</v>
      </c>
      <c r="L1205" s="331"/>
      <c r="M1205" s="331"/>
    </row>
    <row r="1206" spans="2:13" ht="94.5" x14ac:dyDescent="0.25">
      <c r="B1206" s="165" t="s">
        <v>264</v>
      </c>
      <c r="C1206" s="198"/>
      <c r="D1206" s="145" t="str">
        <f>VLOOKUP(B1206,'Alcance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206" s="187"/>
      <c r="F1206" s="187" t="str">
        <f>VLOOKUP($B1206,'Alcance Cimentaciones'!$B$5:$G$256,4,FALSE)</f>
        <v>m3</v>
      </c>
      <c r="G1206" s="194">
        <f>VLOOKUP($B1206,'Alcance Cimentaciones'!$B$5:$G$256,5,FALSE)/34</f>
        <v>25.529411764705884</v>
      </c>
      <c r="H1206" s="188">
        <f>VLOOKUP($B1206,'Alcance Cimentaciones'!$B$5:$G$256,6,FALSE)</f>
        <v>286818</v>
      </c>
      <c r="I1206" s="188">
        <f>+H1206*G1206</f>
        <v>7322294.823529412</v>
      </c>
      <c r="J1206" s="189">
        <f>+I1206*1.38</f>
        <v>10104766.856470589</v>
      </c>
      <c r="K1206" s="335">
        <f t="shared" si="341"/>
        <v>0</v>
      </c>
      <c r="L1206" s="331"/>
      <c r="M1206" s="331"/>
    </row>
    <row r="1207" spans="2:13" x14ac:dyDescent="0.25">
      <c r="B1207" s="165" t="s">
        <v>254</v>
      </c>
      <c r="C1207" s="198"/>
      <c r="D1207" s="145" t="str">
        <f>VLOOKUP(B1207,'Alcance Cimentaciones'!$B$5:$G$256,3,FALSE)</f>
        <v>SUMINISTRO E INSTALACIÓN DE GEOTEXTILES</v>
      </c>
      <c r="E1207" s="187"/>
      <c r="F1207" s="187" t="str">
        <f>VLOOKUP($B1207,'Alcance Cimentaciones'!$B$5:$G$256,4,FALSE)</f>
        <v>m2</v>
      </c>
      <c r="G1207" s="194">
        <f>VLOOKUP($B1207,'Alcance Cimentaciones'!$B$5:$G$256,5,FALSE)/34</f>
        <v>887.17647058823525</v>
      </c>
      <c r="H1207" s="188">
        <f>VLOOKUP($B1207,'Alcance Cimentaciones'!$B$5:$G$256,6,FALSE)</f>
        <v>54177</v>
      </c>
      <c r="I1207" s="188">
        <f>+H1207*G1207</f>
        <v>48064559.647058822</v>
      </c>
      <c r="J1207" s="189">
        <f>+I1207*1.38</f>
        <v>66329092.312941171</v>
      </c>
      <c r="K1207" s="335">
        <f t="shared" si="341"/>
        <v>0</v>
      </c>
      <c r="L1207" s="331"/>
      <c r="M1207" s="331"/>
    </row>
    <row r="1208" spans="2:13" s="159" customFormat="1" ht="31.5" x14ac:dyDescent="0.25">
      <c r="B1208" s="165"/>
      <c r="C1208" s="195" t="s">
        <v>1511</v>
      </c>
      <c r="D1208" s="148" t="s">
        <v>1993</v>
      </c>
      <c r="E1208" s="196" t="s">
        <v>3</v>
      </c>
      <c r="F1208" s="196">
        <v>0</v>
      </c>
      <c r="G1208" s="196"/>
      <c r="H1208" s="196"/>
      <c r="I1208" s="196"/>
      <c r="J1208" s="197"/>
      <c r="K1208" s="333"/>
      <c r="L1208" s="333"/>
      <c r="M1208" s="333"/>
    </row>
    <row r="1209" spans="2:13" s="159" customFormat="1" x14ac:dyDescent="0.25">
      <c r="B1209" s="165"/>
      <c r="C1209" s="175" t="s">
        <v>1512</v>
      </c>
      <c r="D1209" s="139" t="s">
        <v>1513</v>
      </c>
      <c r="E1209" s="176" t="s">
        <v>27</v>
      </c>
      <c r="F1209" s="176">
        <v>0</v>
      </c>
      <c r="G1209" s="176"/>
      <c r="H1209" s="176"/>
      <c r="I1209" s="176"/>
      <c r="J1209" s="177"/>
      <c r="K1209" s="327"/>
      <c r="L1209" s="327"/>
      <c r="M1209" s="327"/>
    </row>
    <row r="1210" spans="2:13" s="159" customFormat="1" ht="31.5" x14ac:dyDescent="0.25">
      <c r="B1210" s="165"/>
      <c r="C1210" s="182" t="s">
        <v>1514</v>
      </c>
      <c r="D1210" s="183" t="s">
        <v>1515</v>
      </c>
      <c r="E1210" s="184" t="s">
        <v>22</v>
      </c>
      <c r="F1210" s="184">
        <v>0</v>
      </c>
      <c r="G1210" s="184"/>
      <c r="H1210" s="184"/>
      <c r="I1210" s="184"/>
      <c r="J1210" s="186">
        <f>SUM(J1211:J1213)</f>
        <v>83271780.884117648</v>
      </c>
      <c r="K1210" s="330"/>
      <c r="L1210" s="330"/>
      <c r="M1210" s="330"/>
    </row>
    <row r="1211" spans="2:13" s="159" customFormat="1" x14ac:dyDescent="0.25">
      <c r="B1211" s="165" t="s">
        <v>54</v>
      </c>
      <c r="C1211" s="182"/>
      <c r="D1211" s="145" t="str">
        <f>VLOOKUP(B1211,'Alcance Cimentaciones'!$B$5:$G$256,3,FALSE)</f>
        <v>DESBROCE Y LIMPIEZA</v>
      </c>
      <c r="E1211" s="187"/>
      <c r="F1211" s="187" t="str">
        <f>VLOOKUP($B1211,'Alcance Cimentaciones'!$B$5:$G$256,4,FALSE)</f>
        <v>m2</v>
      </c>
      <c r="G1211" s="194">
        <f>VLOOKUP($B1211,'Alcance Cimentaciones'!$B$5:$G$256,5,FALSE)/34</f>
        <v>4799.0294117647063</v>
      </c>
      <c r="H1211" s="188">
        <f>VLOOKUP($B1211,'Alcance Cimentaciones'!$B$5:$G$256,6,FALSE)</f>
        <v>4140</v>
      </c>
      <c r="I1211" s="188">
        <f>+H1211*G1211</f>
        <v>19867981.764705885</v>
      </c>
      <c r="J1211" s="189">
        <f>+I1211*1.38</f>
        <v>27417814.83529412</v>
      </c>
      <c r="K1211" s="335">
        <f t="shared" ref="K1211:K1213" si="342">SUM(N1211:BV1211)</f>
        <v>0</v>
      </c>
      <c r="L1211" s="331"/>
      <c r="M1211" s="331"/>
    </row>
    <row r="1212" spans="2:13" ht="126" x14ac:dyDescent="0.25">
      <c r="B1212" s="165" t="s">
        <v>407</v>
      </c>
      <c r="C1212" s="204"/>
      <c r="D1212" s="145" t="str">
        <f>VLOOKUP(B1212,'Alcance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212" s="187"/>
      <c r="F1212" s="187" t="str">
        <f>VLOOKUP($B1212,'Alcance Cimentaciones'!$B$5:$G$256,4,FALSE)</f>
        <v>Mes</v>
      </c>
      <c r="G1212" s="215">
        <v>0.2</v>
      </c>
      <c r="H1212" s="188">
        <f>VLOOKUP($B1212,'Alcance Cimentaciones'!$B$5:$G$256,6,FALSE)</f>
        <v>31500000</v>
      </c>
      <c r="I1212" s="188">
        <f t="shared" ref="I1212" si="343">+H1212*G1212</f>
        <v>6300000</v>
      </c>
      <c r="J1212" s="189">
        <f t="shared" ref="J1212" si="344">+I1212*1.38</f>
        <v>8694000</v>
      </c>
      <c r="K1212" s="335">
        <f t="shared" si="342"/>
        <v>0</v>
      </c>
      <c r="L1212" s="331"/>
      <c r="M1212" s="331"/>
    </row>
    <row r="1213" spans="2:13" s="159" customFormat="1" ht="31.5" x14ac:dyDescent="0.25">
      <c r="B1213" s="165" t="s">
        <v>65</v>
      </c>
      <c r="C1213" s="182"/>
      <c r="D1213" s="145" t="str">
        <f>VLOOKUP(B1213,'Alcance Cimentaciones'!$B$5:$G$256,3,FALSE)</f>
        <v>DESMONTE, DESCAPOTE Y LIMPIEZA INCLUYE  TALA DE ARBOLES CON DAP ≤0.15M, TRANSPORTE Y DISPOSICIÓN FINAL</v>
      </c>
      <c r="E1213" s="187"/>
      <c r="F1213" s="187" t="str">
        <f>VLOOKUP($B1213,'Alcance Cimentaciones'!$B$5:$G$256,4,FALSE)</f>
        <v>m2</v>
      </c>
      <c r="G1213" s="194">
        <f>VLOOKUP($B1213,'Alcance Cimentaciones'!$B$5:$G$256,5,FALSE)/34</f>
        <v>4799.0294117647063</v>
      </c>
      <c r="H1213" s="188">
        <f>VLOOKUP($B1213,'Alcance Cimentaciones'!$B$5:$G$256,6,FALSE)</f>
        <v>7121</v>
      </c>
      <c r="I1213" s="188">
        <f>+H1213*G1213</f>
        <v>34173888.441176474</v>
      </c>
      <c r="J1213" s="189">
        <f>+I1213*1.38</f>
        <v>47159966.048823528</v>
      </c>
      <c r="K1213" s="335">
        <f t="shared" si="342"/>
        <v>0</v>
      </c>
      <c r="L1213" s="331"/>
      <c r="M1213" s="331"/>
    </row>
    <row r="1214" spans="2:13" s="159" customFormat="1" x14ac:dyDescent="0.25">
      <c r="B1214" s="165"/>
      <c r="C1214" s="182" t="s">
        <v>1516</v>
      </c>
      <c r="D1214" s="183" t="s">
        <v>1517</v>
      </c>
      <c r="E1214" s="184" t="s">
        <v>9</v>
      </c>
      <c r="F1214" s="184">
        <v>0</v>
      </c>
      <c r="G1214" s="184"/>
      <c r="H1214" s="184"/>
      <c r="I1214" s="184"/>
      <c r="J1214" s="186">
        <f>SUM(J1215:J1216)</f>
        <v>312374505.66882348</v>
      </c>
      <c r="K1214" s="330"/>
      <c r="L1214" s="330"/>
      <c r="M1214" s="330"/>
    </row>
    <row r="1215" spans="2:13" x14ac:dyDescent="0.25">
      <c r="B1215" s="165" t="s">
        <v>113</v>
      </c>
      <c r="C1215" s="190"/>
      <c r="D1215" s="145" t="str">
        <f>VLOOKUP(B1215,'Alcance Cimentaciones'!$B$5:$G$256,3,FALSE)</f>
        <v>EXCAVACIÓN MECÁNICA EN MATERIAL COMÚN</v>
      </c>
      <c r="E1215" s="187"/>
      <c r="F1215" s="187" t="str">
        <f>VLOOKUP($B1215,'Alcance Cimentaciones'!$B$5:$G$256,4,FALSE)</f>
        <v>m3</v>
      </c>
      <c r="G1215" s="194">
        <f>VLOOKUP($B1215,'Alcance Cimentaciones'!$B$5:$G$256,5,FALSE)/34</f>
        <v>4799.0294117647063</v>
      </c>
      <c r="H1215" s="188">
        <f>VLOOKUP($B1215,'Alcance Cimentaciones'!$B$5:$G$256,6,FALSE)</f>
        <v>35495</v>
      </c>
      <c r="I1215" s="188">
        <f>+H1215*G1215</f>
        <v>170341548.97058824</v>
      </c>
      <c r="J1215" s="189">
        <f>+I1215*1.38</f>
        <v>235071337.57941175</v>
      </c>
      <c r="K1215" s="335">
        <f t="shared" ref="K1215:K1216" si="345">SUM(N1215:BV1215)</f>
        <v>0</v>
      </c>
      <c r="L1215" s="331"/>
      <c r="M1215" s="331"/>
    </row>
    <row r="1216" spans="2:13" x14ac:dyDescent="0.25">
      <c r="B1216" s="165" t="s">
        <v>122</v>
      </c>
      <c r="C1216" s="190"/>
      <c r="D1216" s="145" t="str">
        <f>VLOOKUP(B1216,'Alcance Cimentaciones'!$B$5:$G$256,3,FALSE)</f>
        <v>EXCAVACIÓN EN ROCA</v>
      </c>
      <c r="E1216" s="187"/>
      <c r="F1216" s="187" t="str">
        <f>VLOOKUP($B1216,'Alcance Cimentaciones'!$B$5:$G$256,4,FALSE)</f>
        <v>m3</v>
      </c>
      <c r="G1216" s="194">
        <f>VLOOKUP($B1216,'Alcance Cimentaciones'!$B$5:$G$256,5,FALSE)/34</f>
        <v>414.35294117647061</v>
      </c>
      <c r="H1216" s="188">
        <f>VLOOKUP($B1216,'Alcance Cimentaciones'!$B$5:$G$256,6,FALSE)</f>
        <v>135191</v>
      </c>
      <c r="I1216" s="188">
        <f>+H1216*G1216</f>
        <v>56016788.470588237</v>
      </c>
      <c r="J1216" s="189">
        <f>+I1216*1.38</f>
        <v>77303168.089411765</v>
      </c>
      <c r="K1216" s="335">
        <f t="shared" si="345"/>
        <v>0</v>
      </c>
      <c r="L1216" s="331"/>
      <c r="M1216" s="331"/>
    </row>
    <row r="1217" spans="2:13" s="159" customFormat="1" x14ac:dyDescent="0.25">
      <c r="B1217" s="165"/>
      <c r="C1217" s="178" t="s">
        <v>1518</v>
      </c>
      <c r="D1217" s="179" t="s">
        <v>1519</v>
      </c>
      <c r="E1217" s="180" t="s">
        <v>6</v>
      </c>
      <c r="F1217" s="180">
        <v>0</v>
      </c>
      <c r="G1217" s="180"/>
      <c r="H1217" s="180"/>
      <c r="I1217" s="180"/>
      <c r="J1217" s="186">
        <f>SUM(J1218:J1220)</f>
        <v>9527825.6870364472</v>
      </c>
      <c r="K1217" s="330"/>
      <c r="L1217" s="330"/>
      <c r="M1217" s="330"/>
    </row>
    <row r="1218" spans="2:13" s="159" customFormat="1" ht="31.5" x14ac:dyDescent="0.25">
      <c r="B1218" s="165" t="s">
        <v>539</v>
      </c>
      <c r="C1218" s="178"/>
      <c r="D1218" s="145" t="str">
        <f>VLOOKUP(B1218,'Alcance Cimentaciones'!$B$5:$G$256,3,FALSE)</f>
        <v>INSTALACION DE TUBERIA PVC TIPO TDP Y/O CORRUGADA TIPO PEAD-HDPE  - 50mm</v>
      </c>
      <c r="E1218" s="187"/>
      <c r="F1218" s="187" t="str">
        <f>VLOOKUP($B1218,'Alcance Cimentaciones'!$B$5:$G$256,4,FALSE)</f>
        <v>ML</v>
      </c>
      <c r="G1218" s="194">
        <f>VLOOKUP($B1218,'Alcance Cimentaciones'!$B$5:$G$256,5,FALSE)/34</f>
        <v>7.2352941176470589</v>
      </c>
      <c r="H1218" s="188">
        <f>VLOOKUP($B1218,'Alcance Cimentaciones'!$B$5:$G$256,6,FALSE)</f>
        <v>27751.000385791169</v>
      </c>
      <c r="I1218" s="188">
        <f>+H1218*G1218</f>
        <v>200786.64985013611</v>
      </c>
      <c r="J1218" s="189">
        <f>+I1218*1.38</f>
        <v>277085.57679318782</v>
      </c>
      <c r="K1218" s="335">
        <f t="shared" ref="K1218:K1220" si="346">SUM(N1218:BV1218)</f>
        <v>0</v>
      </c>
      <c r="L1218" s="331"/>
      <c r="M1218" s="331"/>
    </row>
    <row r="1219" spans="2:13" s="159" customFormat="1" ht="31.5" x14ac:dyDescent="0.25">
      <c r="B1219" s="165" t="s">
        <v>542</v>
      </c>
      <c r="C1219" s="178"/>
      <c r="D1219" s="145" t="str">
        <f>VLOOKUP(B1219,'Alcance Cimentaciones'!$B$5:$G$256,3,FALSE)</f>
        <v>INSTALACION DE TUBERIA PVC TIPO TDP Y/O CORRUGADA TIPO PEAD-HDPE - 90mm</v>
      </c>
      <c r="E1219" s="187"/>
      <c r="F1219" s="187" t="str">
        <f>VLOOKUP($B1219,'Alcance Cimentaciones'!$B$5:$G$256,4,FALSE)</f>
        <v>ML</v>
      </c>
      <c r="G1219" s="194">
        <f>VLOOKUP($B1219,'Alcance Cimentaciones'!$B$5:$G$256,5,FALSE)/34</f>
        <v>34.694117647058818</v>
      </c>
      <c r="H1219" s="188">
        <f>VLOOKUP($B1219,'Alcance Cimentaciones'!$B$5:$G$256,6,FALSE)</f>
        <v>31239.000009014315</v>
      </c>
      <c r="I1219" s="188">
        <f>+H1219*G1219</f>
        <v>1083809.5414892142</v>
      </c>
      <c r="J1219" s="189">
        <f>+I1219*1.38</f>
        <v>1495657.1672551155</v>
      </c>
      <c r="K1219" s="335">
        <f t="shared" si="346"/>
        <v>0</v>
      </c>
      <c r="L1219" s="331"/>
      <c r="M1219" s="331"/>
    </row>
    <row r="1220" spans="2:13" s="159" customFormat="1" ht="31.5" x14ac:dyDescent="0.25">
      <c r="B1220" s="165" t="s">
        <v>544</v>
      </c>
      <c r="C1220" s="178"/>
      <c r="D1220" s="145" t="str">
        <f>VLOOKUP(B1220,'Alcance Cimentaciones'!$B$5:$G$256,3,FALSE)</f>
        <v>INSTALACION DE TUBERIA PVC TIPO TDP  Y/O CORRUGADA TIPO PEAD-HDPE - 200mm</v>
      </c>
      <c r="E1220" s="187"/>
      <c r="F1220" s="187" t="str">
        <f>VLOOKUP($B1220,'Alcance Cimentaciones'!$B$5:$G$256,4,FALSE)</f>
        <v>ML</v>
      </c>
      <c r="G1220" s="194">
        <f>VLOOKUP($B1220,'Alcance Cimentaciones'!$B$5:$G$256,5,FALSE)/34</f>
        <v>70.332352941176467</v>
      </c>
      <c r="H1220" s="188">
        <f>VLOOKUP($B1220,'Alcance Cimentaciones'!$B$5:$G$256,6,FALSE)</f>
        <v>79900.999838665448</v>
      </c>
      <c r="I1220" s="188">
        <f>+H1220*G1220</f>
        <v>5619625.3210059023</v>
      </c>
      <c r="J1220" s="189">
        <f>+I1220*1.38</f>
        <v>7755082.9429881442</v>
      </c>
      <c r="K1220" s="335">
        <f t="shared" si="346"/>
        <v>0</v>
      </c>
      <c r="L1220" s="331"/>
      <c r="M1220" s="331"/>
    </row>
    <row r="1221" spans="2:13" s="159" customFormat="1" x14ac:dyDescent="0.25">
      <c r="B1221" s="165"/>
      <c r="C1221" s="182" t="s">
        <v>1520</v>
      </c>
      <c r="D1221" s="183" t="s">
        <v>1521</v>
      </c>
      <c r="E1221" s="184" t="s">
        <v>19</v>
      </c>
      <c r="F1221" s="184">
        <v>0</v>
      </c>
      <c r="G1221" s="184"/>
      <c r="H1221" s="184"/>
      <c r="I1221" s="184"/>
      <c r="J1221" s="186">
        <f>SUM(J1222)</f>
        <v>320494616.71764702</v>
      </c>
      <c r="K1221" s="330"/>
      <c r="L1221" s="330"/>
      <c r="M1221" s="330"/>
    </row>
    <row r="1222" spans="2:13" s="159" customFormat="1" x14ac:dyDescent="0.25">
      <c r="B1222" s="165" t="s">
        <v>156</v>
      </c>
      <c r="C1222" s="182"/>
      <c r="D1222" s="145" t="str">
        <f>VLOOKUP(B1222,'Alcance Cimentaciones'!$B$5:$G$256,3,FALSE)</f>
        <v>RELLENO CON MATERIAL DE EXCAVACIÓN SELECCIONADO</v>
      </c>
      <c r="E1222" s="187"/>
      <c r="F1222" s="187" t="str">
        <f>VLOOKUP($B1222,'Alcance Cimentaciones'!$B$5:$G$256,4,FALSE)</f>
        <v>m3</v>
      </c>
      <c r="G1222" s="194">
        <f>VLOOKUP($B1222,'Alcance Cimentaciones'!$B$5:$G$256,5,FALSE)/34</f>
        <v>4530.6764705882351</v>
      </c>
      <c r="H1222" s="188">
        <f>VLOOKUP($B1222,'Alcance Cimentaciones'!$B$5:$G$256,6,FALSE)</f>
        <v>51260</v>
      </c>
      <c r="I1222" s="188">
        <f>+H1222*G1222</f>
        <v>232242475.88235292</v>
      </c>
      <c r="J1222" s="189">
        <f>+I1222*1.38</f>
        <v>320494616.71764702</v>
      </c>
      <c r="K1222" s="335">
        <f>SUM(N1222:BV1222)</f>
        <v>0</v>
      </c>
      <c r="L1222" s="331"/>
      <c r="M1222" s="331"/>
    </row>
    <row r="1223" spans="2:13" s="159" customFormat="1" x14ac:dyDescent="0.25">
      <c r="B1223" s="165"/>
      <c r="C1223" s="182" t="s">
        <v>1522</v>
      </c>
      <c r="D1223" s="183" t="s">
        <v>1523</v>
      </c>
      <c r="E1223" s="184" t="s">
        <v>8</v>
      </c>
      <c r="F1223" s="184">
        <v>0</v>
      </c>
      <c r="G1223" s="184"/>
      <c r="H1223" s="184"/>
      <c r="I1223" s="184"/>
      <c r="J1223" s="186">
        <f>SUM(J1224)</f>
        <v>94303618.549411759</v>
      </c>
      <c r="K1223" s="330"/>
      <c r="L1223" s="330"/>
      <c r="M1223" s="330"/>
    </row>
    <row r="1224" spans="2:13" s="159" customFormat="1" x14ac:dyDescent="0.25">
      <c r="B1224" s="165" t="s">
        <v>278</v>
      </c>
      <c r="C1224" s="182"/>
      <c r="D1224" s="145" t="str">
        <f>VLOOKUP(B1224,'Alcance Cimentaciones'!$B$5:$G$256,3,FALSE)</f>
        <v>CONCRETO CLASE F (140 kg/cm2 Ó 2000 psi)</v>
      </c>
      <c r="E1224" s="187"/>
      <c r="F1224" s="187" t="str">
        <f>VLOOKUP($B1224,'Alcance Cimentaciones'!$B$5:$G$256,4,FALSE)</f>
        <v>m3</v>
      </c>
      <c r="G1224" s="194">
        <f>VLOOKUP($B1224,'Alcance Cimentaciones'!$B$5:$G$256,5,FALSE)/34</f>
        <v>43.941176470588232</v>
      </c>
      <c r="H1224" s="188">
        <f>VLOOKUP($B1224,'Alcance Cimentaciones'!$B$5:$G$256,6,FALSE)</f>
        <v>1555169</v>
      </c>
      <c r="I1224" s="188">
        <f>+H1224*G1224</f>
        <v>68335955.470588237</v>
      </c>
      <c r="J1224" s="189">
        <f>+I1224*1.38</f>
        <v>94303618.549411759</v>
      </c>
      <c r="K1224" s="335">
        <f>SUM(N1224:BV1224)</f>
        <v>0</v>
      </c>
      <c r="L1224" s="331"/>
      <c r="M1224" s="331"/>
    </row>
    <row r="1225" spans="2:13" s="159" customFormat="1" x14ac:dyDescent="0.25">
      <c r="B1225" s="165"/>
      <c r="C1225" s="182" t="s">
        <v>1524</v>
      </c>
      <c r="D1225" s="183" t="s">
        <v>1525</v>
      </c>
      <c r="E1225" s="184" t="s">
        <v>26</v>
      </c>
      <c r="F1225" s="184">
        <v>0</v>
      </c>
      <c r="G1225" s="184"/>
      <c r="H1225" s="184"/>
      <c r="I1225" s="184"/>
      <c r="J1225" s="186">
        <f>SUM(J1226:J1227)</f>
        <v>179436034.15411764</v>
      </c>
      <c r="K1225" s="330"/>
      <c r="L1225" s="330"/>
      <c r="M1225" s="330"/>
    </row>
    <row r="1226" spans="2:13" x14ac:dyDescent="0.25">
      <c r="B1226" s="165" t="s">
        <v>299</v>
      </c>
      <c r="C1226" s="190"/>
      <c r="D1226" s="145" t="str">
        <f>VLOOKUP(B1226,'Alcance Cimentaciones'!$B$5:$G$256,3,FALSE)</f>
        <v>S0FT-SPOT  (EPS) Tipo II (ASM C578)</v>
      </c>
      <c r="E1226" s="187"/>
      <c r="F1226" s="187" t="str">
        <f>VLOOKUP($B1226,'Alcance Cimentaciones'!$B$5:$G$256,4,FALSE)</f>
        <v>m2</v>
      </c>
      <c r="G1226" s="194">
        <f>VLOOKUP($B1226,'Alcance Cimentaciones'!$B$5:$G$256,5,FALSE)/34</f>
        <v>62.117647058823529</v>
      </c>
      <c r="H1226" s="188">
        <f>VLOOKUP($B1226,'Alcance Cimentaciones'!$B$5:$G$256,6,FALSE)</f>
        <v>484846</v>
      </c>
      <c r="I1226" s="188">
        <f>+H1226*G1226</f>
        <v>30117492.705882352</v>
      </c>
      <c r="J1226" s="189">
        <f>+I1226*1.38</f>
        <v>41562139.934117645</v>
      </c>
      <c r="K1226" s="335">
        <f t="shared" ref="K1226:K1227" si="347">SUM(N1226:BV1226)</f>
        <v>0</v>
      </c>
      <c r="L1226" s="331"/>
      <c r="M1226" s="331"/>
    </row>
    <row r="1227" spans="2:13" ht="126" x14ac:dyDescent="0.25">
      <c r="B1227" s="165" t="s">
        <v>314</v>
      </c>
      <c r="C1227" s="190"/>
      <c r="D1227" s="145" t="str">
        <f>VLOOKUP(B1227,'Alcance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227" s="187"/>
      <c r="F1227" s="187" t="str">
        <f>VLOOKUP($B1227,'Alcance Cimentaciones'!$B$5:$G$256,4,FALSE)</f>
        <v>Und</v>
      </c>
      <c r="G1227" s="194">
        <f>VLOOKUP($B1227,'Alcance Cimentaciones'!$B$5:$G$256,5,FALSE)/34</f>
        <v>1</v>
      </c>
      <c r="H1227" s="188">
        <f>VLOOKUP($B1227,'Alcance Cimentaciones'!$B$5:$G$256,6,FALSE)</f>
        <v>99908619</v>
      </c>
      <c r="I1227" s="188">
        <f>+H1227*G1227</f>
        <v>99908619</v>
      </c>
      <c r="J1227" s="189">
        <f>+I1227*1.38</f>
        <v>137873894.22</v>
      </c>
      <c r="K1227" s="335">
        <f t="shared" si="347"/>
        <v>0</v>
      </c>
      <c r="L1227" s="331"/>
      <c r="M1227" s="331"/>
    </row>
    <row r="1228" spans="2:13" s="159" customFormat="1" x14ac:dyDescent="0.25">
      <c r="B1228" s="165"/>
      <c r="C1228" s="182" t="s">
        <v>1526</v>
      </c>
      <c r="D1228" s="183" t="s">
        <v>1527</v>
      </c>
      <c r="E1228" s="184" t="s">
        <v>730</v>
      </c>
      <c r="F1228" s="184">
        <v>0</v>
      </c>
      <c r="G1228" s="184"/>
      <c r="H1228" s="184"/>
      <c r="I1228" s="184"/>
      <c r="J1228" s="186">
        <f>SUM(J1229)</f>
        <v>1212623361.2117648</v>
      </c>
      <c r="K1228" s="330"/>
      <c r="L1228" s="330"/>
      <c r="M1228" s="330"/>
    </row>
    <row r="1229" spans="2:13" s="159" customFormat="1" x14ac:dyDescent="0.25">
      <c r="B1229" s="165" t="s">
        <v>306</v>
      </c>
      <c r="C1229" s="182"/>
      <c r="D1229" s="145" t="str">
        <f>VLOOKUP(B1229,'Alcance Cimentaciones'!$B$5:$G$256,3,FALSE)</f>
        <v>ACERO FY:  60000 psi (4.200 kg/cm2)</v>
      </c>
      <c r="E1229" s="187"/>
      <c r="F1229" s="187" t="str">
        <f>VLOOKUP($B1229,'Alcance Cimentaciones'!$B$5:$G$256,4,FALSE)</f>
        <v>kg</v>
      </c>
      <c r="G1229" s="194">
        <f>VLOOKUP($B1229,'Alcance Cimentaciones'!$B$5:$G$256,5,FALSE)/34</f>
        <v>68756.852941176476</v>
      </c>
      <c r="H1229" s="188">
        <f>VLOOKUP($B1229,'Alcance Cimentaciones'!$B$5:$G$256,6,FALSE)</f>
        <v>12780</v>
      </c>
      <c r="I1229" s="188">
        <f>+H1229*G1229</f>
        <v>878712580.58823538</v>
      </c>
      <c r="J1229" s="189">
        <f>+I1229*1.38</f>
        <v>1212623361.2117648</v>
      </c>
      <c r="K1229" s="335">
        <f>SUM(N1229:BV1229)</f>
        <v>0</v>
      </c>
      <c r="L1229" s="331"/>
      <c r="M1229" s="331"/>
    </row>
    <row r="1230" spans="2:13" s="159" customFormat="1" x14ac:dyDescent="0.25">
      <c r="B1230" s="165"/>
      <c r="C1230" s="182" t="s">
        <v>1528</v>
      </c>
      <c r="D1230" s="183" t="s">
        <v>1529</v>
      </c>
      <c r="E1230" s="184" t="s">
        <v>6</v>
      </c>
      <c r="F1230" s="184">
        <v>0</v>
      </c>
      <c r="G1230" s="184"/>
      <c r="H1230" s="184"/>
      <c r="I1230" s="184"/>
      <c r="J1230" s="185"/>
      <c r="K1230" s="329"/>
      <c r="L1230" s="329"/>
      <c r="M1230" s="329"/>
    </row>
    <row r="1231" spans="2:13" s="159" customFormat="1" ht="31.5" x14ac:dyDescent="0.25">
      <c r="B1231" s="165"/>
      <c r="C1231" s="195" t="s">
        <v>1530</v>
      </c>
      <c r="D1231" s="148" t="s">
        <v>1531</v>
      </c>
      <c r="E1231" s="196" t="s">
        <v>3</v>
      </c>
      <c r="F1231" s="196">
        <v>0</v>
      </c>
      <c r="G1231" s="196"/>
      <c r="H1231" s="196"/>
      <c r="I1231" s="196"/>
      <c r="J1231" s="197"/>
      <c r="K1231" s="333"/>
      <c r="L1231" s="333"/>
      <c r="M1231" s="333"/>
    </row>
    <row r="1232" spans="2:13" s="159" customFormat="1" x14ac:dyDescent="0.25">
      <c r="B1232" s="165"/>
      <c r="C1232" s="182" t="s">
        <v>1532</v>
      </c>
      <c r="D1232" s="183" t="s">
        <v>1533</v>
      </c>
      <c r="E1232" s="184" t="s">
        <v>8</v>
      </c>
      <c r="F1232" s="184">
        <v>0</v>
      </c>
      <c r="G1232" s="184"/>
      <c r="H1232" s="184"/>
      <c r="I1232" s="184"/>
      <c r="J1232" s="186">
        <f>SUM(J1233:J1234)</f>
        <v>1230815225.9452939</v>
      </c>
      <c r="K1232" s="330"/>
      <c r="L1232" s="330"/>
      <c r="M1232" s="330"/>
    </row>
    <row r="1233" spans="2:13" x14ac:dyDescent="0.25">
      <c r="B1233" s="165" t="s">
        <v>267</v>
      </c>
      <c r="C1233" s="190"/>
      <c r="D1233" s="145" t="str">
        <f>VLOOKUP(B1233,'Alcance Cimentaciones'!$B$5:$G$256,3,FALSE)</f>
        <v>CONCRETO ESTRUCTURAL  35 MPa(350 kg/cm2 Ó 5000 psi)</v>
      </c>
      <c r="E1233" s="187"/>
      <c r="F1233" s="187" t="str">
        <f>VLOOKUP($B1233,'Alcance Cimentaciones'!$B$5:$G$256,4,FALSE)</f>
        <v>m3</v>
      </c>
      <c r="G1233" s="194">
        <f>VLOOKUP($B1233,'Alcance Cimentaciones'!$B$5:$G$256,5,FALSE)/34</f>
        <v>429.02941176470586</v>
      </c>
      <c r="H1233" s="188">
        <f>VLOOKUP($B1233,'Alcance Cimentaciones'!$B$5:$G$256,6,FALSE)</f>
        <v>1926653</v>
      </c>
      <c r="I1233" s="188">
        <f>+H1233*G1233</f>
        <v>826590803.26470578</v>
      </c>
      <c r="J1233" s="189">
        <f>+I1233*1.38</f>
        <v>1140695308.5052938</v>
      </c>
      <c r="K1233" s="335">
        <f t="shared" ref="K1233:K1234" si="348">SUM(N1233:BV1233)</f>
        <v>0</v>
      </c>
      <c r="L1233" s="331"/>
      <c r="M1233" s="331"/>
    </row>
    <row r="1234" spans="2:13" x14ac:dyDescent="0.25">
      <c r="B1234" s="165" t="s">
        <v>270</v>
      </c>
      <c r="C1234" s="190"/>
      <c r="D1234" s="145" t="str">
        <f>VLOOKUP(B1234,'Alcance Cimentaciones'!$B$5:$G$256,3,FALSE)</f>
        <v>CONCRETO ESTRUCTURAL  45 MPa(457 kg/cm2 Ó 6500psi)</v>
      </c>
      <c r="E1234" s="187"/>
      <c r="F1234" s="187" t="str">
        <f>VLOOKUP($B1234,'Alcance Cimentaciones'!$B$5:$G$256,4,FALSE)</f>
        <v>m3</v>
      </c>
      <c r="G1234" s="194">
        <f>VLOOKUP($B1234,'Alcance Cimentaciones'!$B$5:$G$256,5,FALSE)/34</f>
        <v>32</v>
      </c>
      <c r="H1234" s="188">
        <f>VLOOKUP($B1234,'Alcance Cimentaciones'!$B$5:$G$256,6,FALSE)</f>
        <v>2040759</v>
      </c>
      <c r="I1234" s="188">
        <f>+H1234*G1234</f>
        <v>65304288</v>
      </c>
      <c r="J1234" s="189">
        <f>+I1234*1.38</f>
        <v>90119917.439999998</v>
      </c>
      <c r="K1234" s="335">
        <f t="shared" si="348"/>
        <v>0</v>
      </c>
      <c r="L1234" s="331"/>
      <c r="M1234" s="331"/>
    </row>
    <row r="1235" spans="2:13" s="159" customFormat="1" x14ac:dyDescent="0.25">
      <c r="B1235" s="165"/>
      <c r="C1235" s="182" t="s">
        <v>1534</v>
      </c>
      <c r="D1235" s="183" t="s">
        <v>1535</v>
      </c>
      <c r="E1235" s="184" t="s">
        <v>26</v>
      </c>
      <c r="F1235" s="184">
        <v>0</v>
      </c>
      <c r="G1235" s="184"/>
      <c r="H1235" s="184"/>
      <c r="I1235" s="184"/>
      <c r="J1235" s="185"/>
      <c r="K1235" s="329"/>
      <c r="L1235" s="329"/>
      <c r="M1235" s="329"/>
    </row>
    <row r="1236" spans="2:13" s="159" customFormat="1" ht="31.5" x14ac:dyDescent="0.25">
      <c r="B1236" s="165"/>
      <c r="C1236" s="182" t="s">
        <v>1536</v>
      </c>
      <c r="D1236" s="183" t="s">
        <v>2072</v>
      </c>
      <c r="E1236" s="184" t="s">
        <v>19</v>
      </c>
      <c r="F1236" s="184">
        <v>0</v>
      </c>
      <c r="G1236" s="184"/>
      <c r="H1236" s="184"/>
      <c r="I1236" s="184"/>
      <c r="J1236" s="186">
        <f>SUM(J1237:J1245)</f>
        <v>52736347.43270281</v>
      </c>
      <c r="K1236" s="330"/>
      <c r="L1236" s="330"/>
      <c r="M1236" s="330"/>
    </row>
    <row r="1237" spans="2:13" s="159" customFormat="1" ht="31.5" x14ac:dyDescent="0.25">
      <c r="B1237" s="165" t="s">
        <v>532</v>
      </c>
      <c r="C1237" s="182"/>
      <c r="D1237" s="145" t="str">
        <f>VLOOKUP(B1237,'Alcance Cimentaciones'!$B$5:$G$256,3,FALSE)</f>
        <v>ARQUETA EN HORMIGON PARA MEDIA TENSION - EMPALMES (500 MT)</v>
      </c>
      <c r="E1237" s="187"/>
      <c r="F1237" s="187" t="str">
        <f>VLOOKUP($B1237,'Alcance Cimentaciones'!$B$5:$G$256,4,FALSE)</f>
        <v>Und</v>
      </c>
      <c r="G1237" s="187">
        <f>VLOOKUP($B1237,'Alcance Cimentaciones'!$B$5:$G$256,5,FALSE)/41</f>
        <v>1</v>
      </c>
      <c r="H1237" s="188">
        <f>VLOOKUP($B1237,'Alcance Cimentaciones'!$B$5:$G$256,6,FALSE)</f>
        <v>12275310.999985719</v>
      </c>
      <c r="I1237" s="188">
        <f t="shared" ref="I1237:I1245" si="349">+H1237*G1237</f>
        <v>12275310.999985719</v>
      </c>
      <c r="J1237" s="189">
        <f t="shared" ref="J1237:J1245" si="350">+I1237*1.38</f>
        <v>16939929.179980289</v>
      </c>
      <c r="K1237" s="335">
        <f t="shared" ref="K1237:K1245" si="351">SUM(N1237:BV1237)</f>
        <v>0</v>
      </c>
      <c r="L1237" s="331"/>
      <c r="M1237" s="331"/>
    </row>
    <row r="1238" spans="2:13" s="159" customFormat="1" x14ac:dyDescent="0.25">
      <c r="B1238" s="165" t="s">
        <v>535</v>
      </c>
      <c r="C1238" s="182"/>
      <c r="D1238" s="145" t="str">
        <f>VLOOKUP(B1238,'Alcance Cimentaciones'!$B$5:$G$256,3,FALSE)</f>
        <v>ARQUETA EN POLIPROPILENO</v>
      </c>
      <c r="E1238" s="187"/>
      <c r="F1238" s="187" t="str">
        <f>VLOOKUP($B1238,'Alcance Cimentaciones'!$B$5:$G$256,4,FALSE)</f>
        <v>Und</v>
      </c>
      <c r="G1238" s="187">
        <f>VLOOKUP($B1238,'Alcance Cimentaciones'!$B$5:$G$256,5,FALSE)/41</f>
        <v>1</v>
      </c>
      <c r="H1238" s="188">
        <f>VLOOKUP($B1238,'Alcance Cimentaciones'!$B$5:$G$256,6,FALSE)</f>
        <v>6068599.9996856553</v>
      </c>
      <c r="I1238" s="188">
        <f t="shared" si="349"/>
        <v>6068599.9996856553</v>
      </c>
      <c r="J1238" s="189">
        <f t="shared" si="350"/>
        <v>8374667.9995662039</v>
      </c>
      <c r="K1238" s="335">
        <f t="shared" si="351"/>
        <v>0</v>
      </c>
      <c r="L1238" s="331"/>
      <c r="M1238" s="331"/>
    </row>
    <row r="1239" spans="2:13" s="159" customFormat="1" x14ac:dyDescent="0.25">
      <c r="B1239" s="165" t="s">
        <v>562</v>
      </c>
      <c r="C1239" s="182"/>
      <c r="D1239" s="145" t="str">
        <f>VLOOKUP(B1239,'Alcance Cimentaciones'!$B$5:$G$256,3,FALSE)</f>
        <v>SUMINISTRO E INSTALACIÓN DE PLATINA</v>
      </c>
      <c r="E1239" s="187"/>
      <c r="F1239" s="187" t="str">
        <f>VLOOKUP($B1239,'Alcance Cimentaciones'!$B$5:$G$256,4,FALSE)</f>
        <v>Und</v>
      </c>
      <c r="G1239" s="187">
        <f>VLOOKUP($B1239,'Alcance Cimentaciones'!$B$5:$G$256,5,FALSE)/41</f>
        <v>1</v>
      </c>
      <c r="H1239" s="188">
        <f>VLOOKUP($B1239,'Alcance Cimentaciones'!$B$5:$G$256,6,FALSE)</f>
        <v>361570</v>
      </c>
      <c r="I1239" s="188">
        <f t="shared" si="349"/>
        <v>361570</v>
      </c>
      <c r="J1239" s="189">
        <f t="shared" si="350"/>
        <v>498966.6</v>
      </c>
      <c r="K1239" s="335">
        <f t="shared" si="351"/>
        <v>0</v>
      </c>
      <c r="L1239" s="331"/>
      <c r="M1239" s="331"/>
    </row>
    <row r="1240" spans="2:13" s="159" customFormat="1" x14ac:dyDescent="0.25">
      <c r="B1240" s="165" t="s">
        <v>565</v>
      </c>
      <c r="C1240" s="182"/>
      <c r="D1240" s="145" t="str">
        <f>VLOOKUP(B1240,'Alcance Cimentaciones'!$B$5:$G$256,3,FALSE)</f>
        <v>SUMINISTRO E INSTALACIÓN DE VARILLA</v>
      </c>
      <c r="E1240" s="187"/>
      <c r="F1240" s="187" t="str">
        <f>VLOOKUP($B1240,'Alcance Cimentaciones'!$B$5:$G$256,4,FALSE)</f>
        <v>Und</v>
      </c>
      <c r="G1240" s="187">
        <f>VLOOKUP($B1240,'Alcance Cimentaciones'!$B$5:$G$256,5,FALSE)/41</f>
        <v>1</v>
      </c>
      <c r="H1240" s="188">
        <f>VLOOKUP($B1240,'Alcance Cimentaciones'!$B$5:$G$256,6,FALSE)</f>
        <v>398933</v>
      </c>
      <c r="I1240" s="188">
        <f t="shared" si="349"/>
        <v>398933</v>
      </c>
      <c r="J1240" s="189">
        <f t="shared" si="350"/>
        <v>550527.53999999992</v>
      </c>
      <c r="K1240" s="335">
        <f t="shared" si="351"/>
        <v>0</v>
      </c>
      <c r="L1240" s="331"/>
      <c r="M1240" s="331"/>
    </row>
    <row r="1241" spans="2:13" s="159" customFormat="1" ht="31.5" x14ac:dyDescent="0.25">
      <c r="B1241" s="165" t="s">
        <v>569</v>
      </c>
      <c r="C1241" s="182"/>
      <c r="D1241" s="145" t="str">
        <f>VLOOKUP(B1241,'Alcance Cimentaciones'!$B$5:$G$256,3,FALSE)</f>
        <v>SUMINISTRO E INSTALACIÓN DE ARQUETA PARA INSPECCIÓN DE PICAS EN PUESTA A TIERRA SIN FONDO</v>
      </c>
      <c r="E1241" s="187"/>
      <c r="F1241" s="187" t="str">
        <f>VLOOKUP($B1241,'Alcance Cimentaciones'!$B$5:$G$256,4,FALSE)</f>
        <v>Und</v>
      </c>
      <c r="G1241" s="187">
        <f>VLOOKUP($B1241,'Alcance Cimentaciones'!$B$5:$G$256,5,FALSE)/42</f>
        <v>1</v>
      </c>
      <c r="H1241" s="188">
        <f>VLOOKUP($B1241,'Alcance Cimentaciones'!$B$5:$G$256,6,FALSE)</f>
        <v>14275700</v>
      </c>
      <c r="I1241" s="188">
        <f t="shared" si="349"/>
        <v>14275700</v>
      </c>
      <c r="J1241" s="189">
        <f t="shared" si="350"/>
        <v>19700466</v>
      </c>
      <c r="K1241" s="335">
        <f t="shared" si="351"/>
        <v>0</v>
      </c>
      <c r="L1241" s="331"/>
      <c r="M1241" s="331"/>
    </row>
    <row r="1242" spans="2:13" s="159" customFormat="1" x14ac:dyDescent="0.25">
      <c r="B1242" s="165" t="s">
        <v>571</v>
      </c>
      <c r="C1242" s="182"/>
      <c r="D1242" s="145" t="str">
        <f>VLOOKUP(B1242,'Alcance Cimentaciones'!$B$5:$G$256,3,FALSE)</f>
        <v>SUMINISTRO E INSTALACIÓN DE SOLDADURA EXOTERMICA</v>
      </c>
      <c r="E1242" s="187"/>
      <c r="F1242" s="187" t="str">
        <f>VLOOKUP($B1242,'Alcance Cimentaciones'!$B$5:$G$256,4,FALSE)</f>
        <v>Und</v>
      </c>
      <c r="G1242" s="194">
        <f>VLOOKUP($B1242,'Alcance Cimentaciones'!$B$5:$G$256,5,FALSE)/41</f>
        <v>2.8000000000000003</v>
      </c>
      <c r="H1242" s="188">
        <f>VLOOKUP($B1242,'Alcance Cimentaciones'!$B$5:$G$256,6,FALSE)</f>
        <v>185231</v>
      </c>
      <c r="I1242" s="188">
        <f t="shared" si="349"/>
        <v>518646.80000000005</v>
      </c>
      <c r="J1242" s="189">
        <f t="shared" si="350"/>
        <v>715732.58400000003</v>
      </c>
      <c r="K1242" s="335">
        <f t="shared" si="351"/>
        <v>0</v>
      </c>
      <c r="L1242" s="331"/>
      <c r="M1242" s="331"/>
    </row>
    <row r="1243" spans="2:13" s="159" customFormat="1" ht="31.5" x14ac:dyDescent="0.25">
      <c r="B1243" s="165" t="s">
        <v>575</v>
      </c>
      <c r="C1243" s="182"/>
      <c r="D1243" s="145" t="str">
        <f>VLOOKUP(B1243,'Alcance Cimentaciones'!$B$5:$G$256,3,FALSE)</f>
        <v>SUMINISTRO E INSTALACIÓN DE GRAPA DE ALEACIÓN RICA EN COBRE (LATÓN) MODELO KZ</v>
      </c>
      <c r="E1243" s="187"/>
      <c r="F1243" s="187" t="str">
        <f>VLOOKUP($B1243,'Alcance Cimentaciones'!$B$5:$G$256,4,FALSE)</f>
        <v>Und</v>
      </c>
      <c r="G1243" s="187">
        <f>VLOOKUP($B1243,'Alcance Cimentaciones'!$B$5:$G$256,5,FALSE)/42</f>
        <v>1</v>
      </c>
      <c r="H1243" s="188">
        <f>VLOOKUP($B1243,'Alcance Cimentaciones'!$B$5:$G$256,6,FALSE)</f>
        <v>292083</v>
      </c>
      <c r="I1243" s="188">
        <f t="shared" si="349"/>
        <v>292083</v>
      </c>
      <c r="J1243" s="189">
        <f t="shared" si="350"/>
        <v>403074.54</v>
      </c>
      <c r="K1243" s="335">
        <f t="shared" si="351"/>
        <v>0</v>
      </c>
      <c r="L1243" s="331"/>
      <c r="M1243" s="331"/>
    </row>
    <row r="1244" spans="2:13" s="159" customFormat="1" ht="31.5" x14ac:dyDescent="0.25">
      <c r="B1244" s="165" t="s">
        <v>573</v>
      </c>
      <c r="C1244" s="182"/>
      <c r="D1244" s="145" t="str">
        <f>VLOOKUP(B1244,'Alcance Cimentaciones'!$B$5:$G$256,3,FALSE)</f>
        <v>SUMINISTRO E INSTALACIÓN DE GRAPA DE ALEACIÓN RICA EN COBRE (LATÓN) MODELO KPD</v>
      </c>
      <c r="E1244" s="187"/>
      <c r="F1244" s="187" t="str">
        <f>VLOOKUP($B1244,'Alcance Cimentaciones'!$B$5:$G$256,4,FALSE)</f>
        <v>Und</v>
      </c>
      <c r="G1244" s="194">
        <f>VLOOKUP($B1244,'Alcance Cimentaciones'!$B$5:$G$256,5,FALSE)/33</f>
        <v>0.99393939393939412</v>
      </c>
      <c r="H1244" s="188">
        <f>VLOOKUP($B1244,'Alcance Cimentaciones'!$B$5:$G$256,6,FALSE)</f>
        <v>292083</v>
      </c>
      <c r="I1244" s="188">
        <f t="shared" si="349"/>
        <v>290312.80000000005</v>
      </c>
      <c r="J1244" s="189">
        <f t="shared" si="350"/>
        <v>400631.66400000005</v>
      </c>
      <c r="K1244" s="335">
        <f t="shared" si="351"/>
        <v>0</v>
      </c>
      <c r="L1244" s="331"/>
      <c r="M1244" s="331"/>
    </row>
    <row r="1245" spans="2:13" s="159" customFormat="1" ht="31.5" x14ac:dyDescent="0.25">
      <c r="B1245" s="165" t="s">
        <v>557</v>
      </c>
      <c r="C1245" s="182"/>
      <c r="D1245" s="145" t="str">
        <f>VLOOKUP(B1245,'Alcance Cimentaciones'!$B$5:$G$256,3,FALSE)</f>
        <v xml:space="preserve">INSTALACIÓN DE CABLE DE COBRE TRENZADO DESNUDO DE 50 mm2 </v>
      </c>
      <c r="E1245" s="187"/>
      <c r="F1245" s="187" t="str">
        <f>VLOOKUP($B1245,'Alcance Cimentaciones'!$B$5:$G$256,4,FALSE)</f>
        <v>ML</v>
      </c>
      <c r="G1245" s="194">
        <f>VLOOKUP($B1245,'Alcance Cimentaciones'!$B$5:$G$256,5,FALSE)/41</f>
        <v>113.1390243902439</v>
      </c>
      <c r="H1245" s="188">
        <f>VLOOKUP($B1245,'Alcance Cimentaciones'!$B$5:$G$256,6,FALSE)</f>
        <v>33000.000989065411</v>
      </c>
      <c r="I1245" s="188">
        <f t="shared" si="349"/>
        <v>3733587.9167799447</v>
      </c>
      <c r="J1245" s="189">
        <f t="shared" si="350"/>
        <v>5152351.3251563236</v>
      </c>
      <c r="K1245" s="335">
        <f t="shared" si="351"/>
        <v>0</v>
      </c>
      <c r="L1245" s="331"/>
      <c r="M1245" s="331"/>
    </row>
    <row r="1246" spans="2:13" s="159" customFormat="1" ht="31.5" x14ac:dyDescent="0.25">
      <c r="B1246" s="165"/>
      <c r="C1246" s="182" t="s">
        <v>1537</v>
      </c>
      <c r="D1246" s="183" t="s">
        <v>1538</v>
      </c>
      <c r="E1246" s="184" t="s">
        <v>19</v>
      </c>
      <c r="F1246" s="184">
        <v>0</v>
      </c>
      <c r="G1246" s="184"/>
      <c r="H1246" s="184"/>
      <c r="I1246" s="184"/>
      <c r="J1246" s="186">
        <f>SUM(J1247)</f>
        <v>46410609.014634147</v>
      </c>
      <c r="K1246" s="330"/>
      <c r="L1246" s="330"/>
      <c r="M1246" s="330"/>
    </row>
    <row r="1247" spans="2:13" ht="31.5" x14ac:dyDescent="0.25">
      <c r="B1247" s="165" t="s">
        <v>280</v>
      </c>
      <c r="C1247" s="190"/>
      <c r="D1247" s="145" t="str">
        <f>VLOOKUP(B1247,'Alcance Cimentaciones'!$B$5:$G$256,3,FALSE)</f>
        <v>GROUT Y  MORTERO AUTOCOMPACTANTE DE ALTA RESISTENCIA C80/95 (EN206-1)</v>
      </c>
      <c r="E1247" s="187"/>
      <c r="F1247" s="187" t="str">
        <f>VLOOKUP($B1247,'Alcance Cimentaciones'!$B$5:$G$256,4,FALSE)</f>
        <v>lt</v>
      </c>
      <c r="G1247" s="194">
        <f>VLOOKUP($B1247,'Alcance Cimentaciones'!$B$5:$G$256,5,FALSE)/41</f>
        <v>530.73170731707319</v>
      </c>
      <c r="H1247" s="188">
        <f>VLOOKUP($B1247,'Alcance Cimentaciones'!$B$5:$G$256,6,FALSE)</f>
        <v>63367</v>
      </c>
      <c r="I1247" s="188">
        <f>+H1247*G1247</f>
        <v>33630876.097560979</v>
      </c>
      <c r="J1247" s="189">
        <f>+I1247*1.38</f>
        <v>46410609.014634147</v>
      </c>
      <c r="K1247" s="335">
        <f>SUM(N1247:BV1247)</f>
        <v>0</v>
      </c>
      <c r="L1247" s="331"/>
      <c r="M1247" s="331"/>
    </row>
    <row r="1248" spans="2:13" s="159" customFormat="1" ht="31.5" x14ac:dyDescent="0.25">
      <c r="B1248" s="165"/>
      <c r="C1248" s="182" t="s">
        <v>1539</v>
      </c>
      <c r="D1248" s="183" t="s">
        <v>1540</v>
      </c>
      <c r="E1248" s="184" t="s">
        <v>9</v>
      </c>
      <c r="F1248" s="184">
        <v>0</v>
      </c>
      <c r="G1248" s="184"/>
      <c r="H1248" s="184"/>
      <c r="I1248" s="184"/>
      <c r="J1248" s="186">
        <f>SUM(J1249:J1251)</f>
        <v>1587346329.5488234</v>
      </c>
      <c r="K1248" s="330"/>
      <c r="L1248" s="330"/>
      <c r="M1248" s="330"/>
    </row>
    <row r="1249" spans="2:13" ht="63" x14ac:dyDescent="0.25">
      <c r="B1249" s="165" t="s">
        <v>159</v>
      </c>
      <c r="C1249" s="190"/>
      <c r="D1249" s="145" t="str">
        <f>VLOOKUP(B1249,'Alcance Cimentaciones'!$B$5:$G$256,3,FALSE)</f>
        <v>MATERIAL SELECIONADA PARA  FORMACIÓN Y COMPACTACIÓN DE TERRAPLENES Y RELLENO ESTRUCTURAL  (INCLUYE TRANSPORTE DESDE LAS CANTERAS LICENCIADAS HASTA EL SITIO DE INSTALACIÓN)</v>
      </c>
      <c r="E1249" s="187"/>
      <c r="F1249" s="187" t="str">
        <f>VLOOKUP($B1249,'Alcance Cimentaciones'!$B$5:$G$256,4,FALSE)</f>
        <v>m3</v>
      </c>
      <c r="G1249" s="194">
        <f>VLOOKUP($B1249,'Alcance Cimentaciones'!$B$5:$G$256,5,FALSE)/34</f>
        <v>5388.7058823529414</v>
      </c>
      <c r="H1249" s="188">
        <f>VLOOKUP($B1249,'Alcance Cimentaciones'!$B$5:$G$256,6,FALSE)</f>
        <v>174890</v>
      </c>
      <c r="I1249" s="188">
        <f>+H1249*G1249</f>
        <v>942430771.7647059</v>
      </c>
      <c r="J1249" s="189">
        <f>+I1249*1.38</f>
        <v>1300554465.0352941</v>
      </c>
      <c r="K1249" s="335">
        <f t="shared" ref="K1249:K1251" si="352">SUM(N1249:BV1249)</f>
        <v>0</v>
      </c>
      <c r="L1249" s="331"/>
      <c r="M1249" s="331"/>
    </row>
    <row r="1250" spans="2:13" ht="47.25" x14ac:dyDescent="0.25">
      <c r="B1250" s="165" t="s">
        <v>180</v>
      </c>
      <c r="C1250" s="190"/>
      <c r="D1250" s="145" t="str">
        <f>VLOOKUP(B1250,'Alcance Cimentaciones'!$B$5:$G$256,3,FALSE)</f>
        <v>PREPARACIÓN DE SUBRASANTE COMPACTACIÓN Y VALORACIÓN DE LA CAPA DE SUBRASANTE DE LOS VIALES. INCLUYENDO LAS PRUEBAS SEGÚN LO PRESCRITO.</v>
      </c>
      <c r="E1250" s="187"/>
      <c r="F1250" s="187" t="str">
        <f>VLOOKUP($B1250,'Alcance Cimentaciones'!$B$5:$G$256,4,FALSE)</f>
        <v>m2</v>
      </c>
      <c r="G1250" s="194">
        <f>VLOOKUP($B1250,'Alcance Cimentaciones'!$B$5:$G$256,5,FALSE)/34</f>
        <v>631.61764705882354</v>
      </c>
      <c r="H1250" s="188">
        <f>VLOOKUP($B1250,'Alcance Cimentaciones'!$B$5:$G$256,6,FALSE)</f>
        <v>11537</v>
      </c>
      <c r="I1250" s="188">
        <f>+H1250*G1250</f>
        <v>7286972.7941176472</v>
      </c>
      <c r="J1250" s="189">
        <f>+I1250*1.38</f>
        <v>10056022.455882352</v>
      </c>
      <c r="K1250" s="335">
        <f t="shared" si="352"/>
        <v>0</v>
      </c>
      <c r="L1250" s="331"/>
      <c r="M1250" s="331"/>
    </row>
    <row r="1251" spans="2:13" ht="31.5" x14ac:dyDescent="0.25">
      <c r="B1251" s="165" t="s">
        <v>192</v>
      </c>
      <c r="C1251" s="190"/>
      <c r="D1251" s="145" t="str">
        <f>VLOOKUP(B1251,'Alcance Cimentaciones'!$B$5:$G$256,3,FALSE)</f>
        <v>SUBBASE GRANULAR  (INCLUYE TRANSPORTE DESDE LAS CANTERAS LICENCIADAS HASTA EL SITIO DE INSTALACIÓN)</v>
      </c>
      <c r="E1251" s="187"/>
      <c r="F1251" s="187" t="str">
        <f>VLOOKUP($B1251,'Alcance Cimentaciones'!$B$5:$G$256,4,FALSE)</f>
        <v>m3</v>
      </c>
      <c r="G1251" s="194">
        <f>VLOOKUP($B1251,'Alcance Cimentaciones'!$B$5:$G$256,5,FALSE)/34</f>
        <v>880.85294117647061</v>
      </c>
      <c r="H1251" s="188">
        <f>VLOOKUP($B1251,'Alcance Cimentaciones'!$B$5:$G$256,6,FALSE)</f>
        <v>227658</v>
      </c>
      <c r="I1251" s="188">
        <f>+H1251*G1251</f>
        <v>200533218.88235295</v>
      </c>
      <c r="J1251" s="189">
        <f>+I1251*1.38</f>
        <v>276735842.05764705</v>
      </c>
      <c r="K1251" s="335">
        <f t="shared" si="352"/>
        <v>0</v>
      </c>
      <c r="L1251" s="331"/>
      <c r="M1251" s="331"/>
    </row>
    <row r="1252" spans="2:13" s="159" customFormat="1" ht="31.5" x14ac:dyDescent="0.25">
      <c r="B1252" s="165"/>
      <c r="C1252" s="178" t="s">
        <v>1541</v>
      </c>
      <c r="D1252" s="179" t="s">
        <v>1542</v>
      </c>
      <c r="E1252" s="180" t="s">
        <v>9</v>
      </c>
      <c r="F1252" s="180">
        <v>0</v>
      </c>
      <c r="G1252" s="180"/>
      <c r="H1252" s="180"/>
      <c r="I1252" s="180"/>
      <c r="J1252" s="186">
        <f>SUM(J1253:J1256)</f>
        <v>179532477.23999998</v>
      </c>
      <c r="K1252" s="330"/>
      <c r="L1252" s="330"/>
      <c r="M1252" s="330"/>
    </row>
    <row r="1253" spans="2:13" ht="31.5" x14ac:dyDescent="0.25">
      <c r="B1253" s="165" t="s">
        <v>195</v>
      </c>
      <c r="C1253" s="198"/>
      <c r="D1253" s="145" t="str">
        <f>VLOOKUP(B1253,'Alcance Cimentaciones'!$B$5:$G$256,3,FALSE)</f>
        <v>BASE GRANULAR   (INCLUYE TRANSPORTE DESDE LAS CANTERAS LICENCIADAS HASTA EL SITIO DE INSTALACIÓN)</v>
      </c>
      <c r="E1253" s="187"/>
      <c r="F1253" s="187" t="str">
        <f>VLOOKUP($B1253,'Alcance Cimentaciones'!$B$5:$G$256,4,FALSE)</f>
        <v>m3</v>
      </c>
      <c r="G1253" s="194">
        <f>VLOOKUP($B1253,'Alcance Cimentaciones'!$B$5:$G$256,5,FALSE)/34</f>
        <v>237.64705882352942</v>
      </c>
      <c r="H1253" s="188">
        <f>VLOOKUP($B1253,'Alcance Cimentaciones'!$B$5:$G$256,6,FALSE)</f>
        <v>265112</v>
      </c>
      <c r="I1253" s="188">
        <f>+H1253*G1253</f>
        <v>63003087.058823533</v>
      </c>
      <c r="J1253" s="189">
        <f>+I1253*1.38</f>
        <v>86944260.141176462</v>
      </c>
      <c r="K1253" s="335">
        <f t="shared" ref="K1253:K1256" si="353">SUM(N1253:BV1253)</f>
        <v>0</v>
      </c>
      <c r="L1253" s="331"/>
      <c r="M1253" s="331"/>
    </row>
    <row r="1254" spans="2:13" ht="94.5" x14ac:dyDescent="0.25">
      <c r="B1254" s="165" t="s">
        <v>261</v>
      </c>
      <c r="C1254" s="198"/>
      <c r="D1254" s="145" t="str">
        <f>VLOOKUP(B1254,'Alcance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254" s="187"/>
      <c r="F1254" s="187" t="str">
        <f>VLOOKUP($B1254,'Alcance Cimentaciones'!$B$5:$G$256,4,FALSE)</f>
        <v>m3</v>
      </c>
      <c r="G1254" s="194">
        <f>VLOOKUP($B1254,'Alcance Cimentaciones'!$B$5:$G$256,5,FALSE)/34</f>
        <v>42.352941176470587</v>
      </c>
      <c r="H1254" s="188">
        <f>VLOOKUP($B1254,'Alcance Cimentaciones'!$B$5:$G$256,6,FALSE)</f>
        <v>276393</v>
      </c>
      <c r="I1254" s="188">
        <f>+H1254*G1254</f>
        <v>11706056.470588235</v>
      </c>
      <c r="J1254" s="189">
        <f>+I1254*1.38</f>
        <v>16154357.929411763</v>
      </c>
      <c r="K1254" s="335">
        <f t="shared" si="353"/>
        <v>0</v>
      </c>
      <c r="L1254" s="331"/>
      <c r="M1254" s="331"/>
    </row>
    <row r="1255" spans="2:13" ht="94.5" x14ac:dyDescent="0.25">
      <c r="B1255" s="165" t="s">
        <v>264</v>
      </c>
      <c r="C1255" s="198"/>
      <c r="D1255" s="145" t="str">
        <f>VLOOKUP(B1255,'Alcance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255" s="187"/>
      <c r="F1255" s="187" t="str">
        <f>VLOOKUP($B1255,'Alcance Cimentaciones'!$B$5:$G$256,4,FALSE)</f>
        <v>m3</v>
      </c>
      <c r="G1255" s="194">
        <f>VLOOKUP($B1255,'Alcance Cimentaciones'!$B$5:$G$256,5,FALSE)/34</f>
        <v>25.529411764705884</v>
      </c>
      <c r="H1255" s="188">
        <f>VLOOKUP($B1255,'Alcance Cimentaciones'!$B$5:$G$256,6,FALSE)</f>
        <v>286818</v>
      </c>
      <c r="I1255" s="188">
        <f>+H1255*G1255</f>
        <v>7322294.823529412</v>
      </c>
      <c r="J1255" s="189">
        <f>+I1255*1.38</f>
        <v>10104766.856470589</v>
      </c>
      <c r="K1255" s="335">
        <f t="shared" si="353"/>
        <v>0</v>
      </c>
      <c r="L1255" s="331"/>
      <c r="M1255" s="331"/>
    </row>
    <row r="1256" spans="2:13" x14ac:dyDescent="0.25">
      <c r="B1256" s="165" t="s">
        <v>254</v>
      </c>
      <c r="C1256" s="198"/>
      <c r="D1256" s="145" t="str">
        <f>VLOOKUP(B1256,'Alcance Cimentaciones'!$B$5:$G$256,3,FALSE)</f>
        <v>SUMINISTRO E INSTALACIÓN DE GEOTEXTILES</v>
      </c>
      <c r="E1256" s="187"/>
      <c r="F1256" s="187" t="str">
        <f>VLOOKUP($B1256,'Alcance Cimentaciones'!$B$5:$G$256,4,FALSE)</f>
        <v>m2</v>
      </c>
      <c r="G1256" s="194">
        <f>VLOOKUP($B1256,'Alcance Cimentaciones'!$B$5:$G$256,5,FALSE)/34</f>
        <v>887.17647058823525</v>
      </c>
      <c r="H1256" s="188">
        <f>VLOOKUP($B1256,'Alcance Cimentaciones'!$B$5:$G$256,6,FALSE)</f>
        <v>54177</v>
      </c>
      <c r="I1256" s="188">
        <f>+H1256*G1256</f>
        <v>48064559.647058822</v>
      </c>
      <c r="J1256" s="189">
        <f>+I1256*1.38</f>
        <v>66329092.312941171</v>
      </c>
      <c r="K1256" s="335">
        <f t="shared" si="353"/>
        <v>0</v>
      </c>
      <c r="L1256" s="331"/>
      <c r="M1256" s="331"/>
    </row>
    <row r="1257" spans="2:13" s="159" customFormat="1" ht="31.5" x14ac:dyDescent="0.25">
      <c r="B1257" s="165"/>
      <c r="C1257" s="195" t="s">
        <v>1543</v>
      </c>
      <c r="D1257" s="148" t="s">
        <v>1994</v>
      </c>
      <c r="E1257" s="196" t="s">
        <v>3</v>
      </c>
      <c r="F1257" s="196">
        <v>0</v>
      </c>
      <c r="G1257" s="196"/>
      <c r="H1257" s="196"/>
      <c r="I1257" s="196"/>
      <c r="J1257" s="197"/>
      <c r="K1257" s="333"/>
      <c r="L1257" s="333"/>
      <c r="M1257" s="333"/>
    </row>
    <row r="1258" spans="2:13" s="159" customFormat="1" x14ac:dyDescent="0.25">
      <c r="B1258" s="165"/>
      <c r="C1258" s="199" t="s">
        <v>1544</v>
      </c>
      <c r="D1258" s="151" t="s">
        <v>1545</v>
      </c>
      <c r="E1258" s="200" t="s">
        <v>27</v>
      </c>
      <c r="F1258" s="200">
        <v>0</v>
      </c>
      <c r="G1258" s="200"/>
      <c r="H1258" s="200"/>
      <c r="I1258" s="200"/>
      <c r="J1258" s="201"/>
      <c r="K1258" s="334"/>
      <c r="L1258" s="334"/>
      <c r="M1258" s="334"/>
    </row>
    <row r="1259" spans="2:13" s="159" customFormat="1" ht="31.5" x14ac:dyDescent="0.25">
      <c r="B1259" s="165"/>
      <c r="C1259" s="182" t="s">
        <v>1546</v>
      </c>
      <c r="D1259" s="183" t="s">
        <v>1547</v>
      </c>
      <c r="E1259" s="184" t="s">
        <v>22</v>
      </c>
      <c r="F1259" s="184">
        <v>0</v>
      </c>
      <c r="G1259" s="184"/>
      <c r="H1259" s="184"/>
      <c r="I1259" s="184"/>
      <c r="J1259" s="186">
        <f>SUM(J1260:J1262)</f>
        <v>83271780.884117648</v>
      </c>
      <c r="K1259" s="330"/>
      <c r="L1259" s="330"/>
      <c r="M1259" s="330"/>
    </row>
    <row r="1260" spans="2:13" s="159" customFormat="1" x14ac:dyDescent="0.25">
      <c r="B1260" s="165" t="s">
        <v>54</v>
      </c>
      <c r="C1260" s="182"/>
      <c r="D1260" s="145" t="str">
        <f>VLOOKUP(B1260,'Alcance Cimentaciones'!$B$5:$G$256,3,FALSE)</f>
        <v>DESBROCE Y LIMPIEZA</v>
      </c>
      <c r="E1260" s="187"/>
      <c r="F1260" s="187" t="str">
        <f>VLOOKUP($B1260,'Alcance Cimentaciones'!$B$5:$G$256,4,FALSE)</f>
        <v>m2</v>
      </c>
      <c r="G1260" s="194">
        <f>VLOOKUP($B1260,'Alcance Cimentaciones'!$B$5:$G$256,5,FALSE)/34</f>
        <v>4799.0294117647063</v>
      </c>
      <c r="H1260" s="188">
        <f>VLOOKUP($B1260,'Alcance Cimentaciones'!$B$5:$G$256,6,FALSE)</f>
        <v>4140</v>
      </c>
      <c r="I1260" s="188">
        <f>+H1260*G1260</f>
        <v>19867981.764705885</v>
      </c>
      <c r="J1260" s="189">
        <f>+I1260*1.38</f>
        <v>27417814.83529412</v>
      </c>
      <c r="K1260" s="335">
        <f t="shared" ref="K1260:K1262" si="354">SUM(N1260:BV1260)</f>
        <v>0</v>
      </c>
      <c r="L1260" s="331"/>
      <c r="M1260" s="331"/>
    </row>
    <row r="1261" spans="2:13" ht="126" x14ac:dyDescent="0.25">
      <c r="B1261" s="165" t="s">
        <v>407</v>
      </c>
      <c r="C1261" s="204"/>
      <c r="D1261" s="145" t="str">
        <f>VLOOKUP(B1261,'Alcance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261" s="187"/>
      <c r="F1261" s="187" t="str">
        <f>VLOOKUP($B1261,'Alcance Cimentaciones'!$B$5:$G$256,4,FALSE)</f>
        <v>Mes</v>
      </c>
      <c r="G1261" s="215">
        <v>0.2</v>
      </c>
      <c r="H1261" s="188">
        <f>VLOOKUP($B1261,'Alcance Cimentaciones'!$B$5:$G$256,6,FALSE)</f>
        <v>31500000</v>
      </c>
      <c r="I1261" s="188">
        <f t="shared" ref="I1261" si="355">+H1261*G1261</f>
        <v>6300000</v>
      </c>
      <c r="J1261" s="189">
        <f t="shared" ref="J1261" si="356">+I1261*1.38</f>
        <v>8694000</v>
      </c>
      <c r="K1261" s="335">
        <f t="shared" si="354"/>
        <v>0</v>
      </c>
      <c r="L1261" s="331"/>
      <c r="M1261" s="331"/>
    </row>
    <row r="1262" spans="2:13" s="159" customFormat="1" ht="31.5" x14ac:dyDescent="0.25">
      <c r="B1262" s="165" t="s">
        <v>65</v>
      </c>
      <c r="C1262" s="182"/>
      <c r="D1262" s="145" t="str">
        <f>VLOOKUP(B1262,'Alcance Cimentaciones'!$B$5:$G$256,3,FALSE)</f>
        <v>DESMONTE, DESCAPOTE Y LIMPIEZA INCLUYE  TALA DE ARBOLES CON DAP ≤0.15M, TRANSPORTE Y DISPOSICIÓN FINAL</v>
      </c>
      <c r="E1262" s="187"/>
      <c r="F1262" s="187" t="str">
        <f>VLOOKUP($B1262,'Alcance Cimentaciones'!$B$5:$G$256,4,FALSE)</f>
        <v>m2</v>
      </c>
      <c r="G1262" s="194">
        <f>VLOOKUP($B1262,'Alcance Cimentaciones'!$B$5:$G$256,5,FALSE)/34</f>
        <v>4799.0294117647063</v>
      </c>
      <c r="H1262" s="188">
        <f>VLOOKUP($B1262,'Alcance Cimentaciones'!$B$5:$G$256,6,FALSE)</f>
        <v>7121</v>
      </c>
      <c r="I1262" s="188">
        <f>+H1262*G1262</f>
        <v>34173888.441176474</v>
      </c>
      <c r="J1262" s="189">
        <f>+I1262*1.38</f>
        <v>47159966.048823528</v>
      </c>
      <c r="K1262" s="335">
        <f t="shared" si="354"/>
        <v>0</v>
      </c>
      <c r="L1262" s="331"/>
      <c r="M1262" s="331"/>
    </row>
    <row r="1263" spans="2:13" s="159" customFormat="1" x14ac:dyDescent="0.25">
      <c r="B1263" s="165"/>
      <c r="C1263" s="182" t="s">
        <v>1548</v>
      </c>
      <c r="D1263" s="183" t="s">
        <v>1549</v>
      </c>
      <c r="E1263" s="184" t="s">
        <v>9</v>
      </c>
      <c r="F1263" s="184">
        <v>0</v>
      </c>
      <c r="G1263" s="184"/>
      <c r="H1263" s="184"/>
      <c r="I1263" s="184"/>
      <c r="J1263" s="186">
        <f>SUM(J1264:J1265)</f>
        <v>312374505.66882348</v>
      </c>
      <c r="K1263" s="330"/>
      <c r="L1263" s="330"/>
      <c r="M1263" s="330"/>
    </row>
    <row r="1264" spans="2:13" x14ac:dyDescent="0.25">
      <c r="B1264" s="165" t="s">
        <v>113</v>
      </c>
      <c r="C1264" s="190"/>
      <c r="D1264" s="145" t="str">
        <f>VLOOKUP(B1264,'Alcance Cimentaciones'!$B$5:$G$256,3,FALSE)</f>
        <v>EXCAVACIÓN MECÁNICA EN MATERIAL COMÚN</v>
      </c>
      <c r="E1264" s="187"/>
      <c r="F1264" s="187" t="str">
        <f>VLOOKUP($B1264,'Alcance Cimentaciones'!$B$5:$G$256,4,FALSE)</f>
        <v>m3</v>
      </c>
      <c r="G1264" s="194">
        <f>VLOOKUP($B1264,'Alcance Cimentaciones'!$B$5:$G$256,5,FALSE)/34</f>
        <v>4799.0294117647063</v>
      </c>
      <c r="H1264" s="188">
        <f>VLOOKUP($B1264,'Alcance Cimentaciones'!$B$5:$G$256,6,FALSE)</f>
        <v>35495</v>
      </c>
      <c r="I1264" s="188">
        <f>+H1264*G1264</f>
        <v>170341548.97058824</v>
      </c>
      <c r="J1264" s="189">
        <f>+I1264*1.38</f>
        <v>235071337.57941175</v>
      </c>
      <c r="K1264" s="335">
        <f t="shared" ref="K1264:K1265" si="357">SUM(N1264:BV1264)</f>
        <v>0</v>
      </c>
      <c r="L1264" s="331"/>
      <c r="M1264" s="331"/>
    </row>
    <row r="1265" spans="2:13" x14ac:dyDescent="0.25">
      <c r="B1265" s="165" t="s">
        <v>122</v>
      </c>
      <c r="C1265" s="190"/>
      <c r="D1265" s="145" t="str">
        <f>VLOOKUP(B1265,'Alcance Cimentaciones'!$B$5:$G$256,3,FALSE)</f>
        <v>EXCAVACIÓN EN ROCA</v>
      </c>
      <c r="E1265" s="187"/>
      <c r="F1265" s="187" t="str">
        <f>VLOOKUP($B1265,'Alcance Cimentaciones'!$B$5:$G$256,4,FALSE)</f>
        <v>m3</v>
      </c>
      <c r="G1265" s="194">
        <f>VLOOKUP($B1265,'Alcance Cimentaciones'!$B$5:$G$256,5,FALSE)/34</f>
        <v>414.35294117647061</v>
      </c>
      <c r="H1265" s="188">
        <f>VLOOKUP($B1265,'Alcance Cimentaciones'!$B$5:$G$256,6,FALSE)</f>
        <v>135191</v>
      </c>
      <c r="I1265" s="188">
        <f>+H1265*G1265</f>
        <v>56016788.470588237</v>
      </c>
      <c r="J1265" s="189">
        <f>+I1265*1.38</f>
        <v>77303168.089411765</v>
      </c>
      <c r="K1265" s="335">
        <f t="shared" si="357"/>
        <v>0</v>
      </c>
      <c r="L1265" s="331"/>
      <c r="M1265" s="331"/>
    </row>
    <row r="1266" spans="2:13" s="159" customFormat="1" x14ac:dyDescent="0.25">
      <c r="B1266" s="165"/>
      <c r="C1266" s="178" t="s">
        <v>1550</v>
      </c>
      <c r="D1266" s="179" t="s">
        <v>1551</v>
      </c>
      <c r="E1266" s="180" t="s">
        <v>6</v>
      </c>
      <c r="F1266" s="180">
        <v>0</v>
      </c>
      <c r="G1266" s="180"/>
      <c r="H1266" s="180"/>
      <c r="I1266" s="180"/>
      <c r="J1266" s="186">
        <f>SUM(J1267:J1269)</f>
        <v>9527825.6870364472</v>
      </c>
      <c r="K1266" s="330"/>
      <c r="L1266" s="330"/>
      <c r="M1266" s="330"/>
    </row>
    <row r="1267" spans="2:13" s="159" customFormat="1" ht="31.5" x14ac:dyDescent="0.25">
      <c r="B1267" s="165" t="s">
        <v>539</v>
      </c>
      <c r="C1267" s="178"/>
      <c r="D1267" s="145" t="str">
        <f>VLOOKUP(B1267,'Alcance Cimentaciones'!$B$5:$G$256,3,FALSE)</f>
        <v>INSTALACION DE TUBERIA PVC TIPO TDP Y/O CORRUGADA TIPO PEAD-HDPE  - 50mm</v>
      </c>
      <c r="E1267" s="187"/>
      <c r="F1267" s="187" t="str">
        <f>VLOOKUP($B1267,'Alcance Cimentaciones'!$B$5:$G$256,4,FALSE)</f>
        <v>ML</v>
      </c>
      <c r="G1267" s="194">
        <f>VLOOKUP($B1267,'Alcance Cimentaciones'!$B$5:$G$256,5,FALSE)/34</f>
        <v>7.2352941176470589</v>
      </c>
      <c r="H1267" s="188">
        <f>VLOOKUP($B1267,'Alcance Cimentaciones'!$B$5:$G$256,6,FALSE)</f>
        <v>27751.000385791169</v>
      </c>
      <c r="I1267" s="188">
        <f>+H1267*G1267</f>
        <v>200786.64985013611</v>
      </c>
      <c r="J1267" s="189">
        <f>+I1267*1.38</f>
        <v>277085.57679318782</v>
      </c>
      <c r="K1267" s="335">
        <f t="shared" ref="K1267:K1269" si="358">SUM(N1267:BV1267)</f>
        <v>0</v>
      </c>
      <c r="L1267" s="331"/>
      <c r="M1267" s="331"/>
    </row>
    <row r="1268" spans="2:13" s="159" customFormat="1" ht="31.5" x14ac:dyDescent="0.25">
      <c r="B1268" s="165" t="s">
        <v>542</v>
      </c>
      <c r="C1268" s="178"/>
      <c r="D1268" s="145" t="str">
        <f>VLOOKUP(B1268,'Alcance Cimentaciones'!$B$5:$G$256,3,FALSE)</f>
        <v>INSTALACION DE TUBERIA PVC TIPO TDP Y/O CORRUGADA TIPO PEAD-HDPE - 90mm</v>
      </c>
      <c r="E1268" s="187"/>
      <c r="F1268" s="187" t="str">
        <f>VLOOKUP($B1268,'Alcance Cimentaciones'!$B$5:$G$256,4,FALSE)</f>
        <v>ML</v>
      </c>
      <c r="G1268" s="194">
        <f>VLOOKUP($B1268,'Alcance Cimentaciones'!$B$5:$G$256,5,FALSE)/34</f>
        <v>34.694117647058818</v>
      </c>
      <c r="H1268" s="188">
        <f>VLOOKUP($B1268,'Alcance Cimentaciones'!$B$5:$G$256,6,FALSE)</f>
        <v>31239.000009014315</v>
      </c>
      <c r="I1268" s="188">
        <f>+H1268*G1268</f>
        <v>1083809.5414892142</v>
      </c>
      <c r="J1268" s="189">
        <f>+I1268*1.38</f>
        <v>1495657.1672551155</v>
      </c>
      <c r="K1268" s="335">
        <f t="shared" si="358"/>
        <v>0</v>
      </c>
      <c r="L1268" s="331"/>
      <c r="M1268" s="331"/>
    </row>
    <row r="1269" spans="2:13" s="159" customFormat="1" ht="31.5" x14ac:dyDescent="0.25">
      <c r="B1269" s="165" t="s">
        <v>544</v>
      </c>
      <c r="C1269" s="178"/>
      <c r="D1269" s="145" t="str">
        <f>VLOOKUP(B1269,'Alcance Cimentaciones'!$B$5:$G$256,3,FALSE)</f>
        <v>INSTALACION DE TUBERIA PVC TIPO TDP  Y/O CORRUGADA TIPO PEAD-HDPE - 200mm</v>
      </c>
      <c r="E1269" s="187"/>
      <c r="F1269" s="187" t="str">
        <f>VLOOKUP($B1269,'Alcance Cimentaciones'!$B$5:$G$256,4,FALSE)</f>
        <v>ML</v>
      </c>
      <c r="G1269" s="194">
        <f>VLOOKUP($B1269,'Alcance Cimentaciones'!$B$5:$G$256,5,FALSE)/34</f>
        <v>70.332352941176467</v>
      </c>
      <c r="H1269" s="188">
        <f>VLOOKUP($B1269,'Alcance Cimentaciones'!$B$5:$G$256,6,FALSE)</f>
        <v>79900.999838665448</v>
      </c>
      <c r="I1269" s="188">
        <f>+H1269*G1269</f>
        <v>5619625.3210059023</v>
      </c>
      <c r="J1269" s="189">
        <f>+I1269*1.38</f>
        <v>7755082.9429881442</v>
      </c>
      <c r="K1269" s="335">
        <f t="shared" si="358"/>
        <v>0</v>
      </c>
      <c r="L1269" s="331"/>
      <c r="M1269" s="331"/>
    </row>
    <row r="1270" spans="2:13" s="159" customFormat="1" x14ac:dyDescent="0.25">
      <c r="B1270" s="165"/>
      <c r="C1270" s="182" t="s">
        <v>1552</v>
      </c>
      <c r="D1270" s="183" t="s">
        <v>1553</v>
      </c>
      <c r="E1270" s="184" t="s">
        <v>19</v>
      </c>
      <c r="F1270" s="184">
        <v>0</v>
      </c>
      <c r="G1270" s="184"/>
      <c r="H1270" s="184"/>
      <c r="I1270" s="184"/>
      <c r="J1270" s="186">
        <f>SUM(J1271)</f>
        <v>320494616.71764702</v>
      </c>
      <c r="K1270" s="330"/>
      <c r="L1270" s="330"/>
      <c r="M1270" s="330"/>
    </row>
    <row r="1271" spans="2:13" s="159" customFormat="1" x14ac:dyDescent="0.25">
      <c r="B1271" s="165" t="s">
        <v>156</v>
      </c>
      <c r="C1271" s="182"/>
      <c r="D1271" s="145" t="str">
        <f>VLOOKUP(B1271,'Alcance Cimentaciones'!$B$5:$G$256,3,FALSE)</f>
        <v>RELLENO CON MATERIAL DE EXCAVACIÓN SELECCIONADO</v>
      </c>
      <c r="E1271" s="187"/>
      <c r="F1271" s="187" t="str">
        <f>VLOOKUP($B1271,'Alcance Cimentaciones'!$B$5:$G$256,4,FALSE)</f>
        <v>m3</v>
      </c>
      <c r="G1271" s="194">
        <f>VLOOKUP($B1271,'Alcance Cimentaciones'!$B$5:$G$256,5,FALSE)/34</f>
        <v>4530.6764705882351</v>
      </c>
      <c r="H1271" s="188">
        <f>VLOOKUP($B1271,'Alcance Cimentaciones'!$B$5:$G$256,6,FALSE)</f>
        <v>51260</v>
      </c>
      <c r="I1271" s="188">
        <f>+H1271*G1271</f>
        <v>232242475.88235292</v>
      </c>
      <c r="J1271" s="189">
        <f>+I1271*1.38</f>
        <v>320494616.71764702</v>
      </c>
      <c r="K1271" s="335">
        <f>SUM(N1271:BV1271)</f>
        <v>0</v>
      </c>
      <c r="L1271" s="331"/>
      <c r="M1271" s="331"/>
    </row>
    <row r="1272" spans="2:13" s="159" customFormat="1" x14ac:dyDescent="0.25">
      <c r="B1272" s="165"/>
      <c r="C1272" s="182" t="s">
        <v>1554</v>
      </c>
      <c r="D1272" s="183" t="s">
        <v>1555</v>
      </c>
      <c r="E1272" s="184" t="s">
        <v>8</v>
      </c>
      <c r="F1272" s="184">
        <v>0</v>
      </c>
      <c r="G1272" s="184"/>
      <c r="H1272" s="184"/>
      <c r="I1272" s="184"/>
      <c r="J1272" s="186">
        <f>SUM(J1273)</f>
        <v>94303618.549411759</v>
      </c>
      <c r="K1272" s="330"/>
      <c r="L1272" s="330"/>
      <c r="M1272" s="330"/>
    </row>
    <row r="1273" spans="2:13" s="159" customFormat="1" x14ac:dyDescent="0.25">
      <c r="B1273" s="165" t="s">
        <v>278</v>
      </c>
      <c r="C1273" s="182"/>
      <c r="D1273" s="145" t="str">
        <f>VLOOKUP(B1273,'Alcance Cimentaciones'!$B$5:$G$256,3,FALSE)</f>
        <v>CONCRETO CLASE F (140 kg/cm2 Ó 2000 psi)</v>
      </c>
      <c r="E1273" s="187"/>
      <c r="F1273" s="187" t="str">
        <f>VLOOKUP($B1273,'Alcance Cimentaciones'!$B$5:$G$256,4,FALSE)</f>
        <v>m3</v>
      </c>
      <c r="G1273" s="194">
        <f>VLOOKUP($B1273,'Alcance Cimentaciones'!$B$5:$G$256,5,FALSE)/34</f>
        <v>43.941176470588232</v>
      </c>
      <c r="H1273" s="188">
        <f>VLOOKUP($B1273,'Alcance Cimentaciones'!$B$5:$G$256,6,FALSE)</f>
        <v>1555169</v>
      </c>
      <c r="I1273" s="188">
        <f>+H1273*G1273</f>
        <v>68335955.470588237</v>
      </c>
      <c r="J1273" s="189">
        <f>+I1273*1.38</f>
        <v>94303618.549411759</v>
      </c>
      <c r="K1273" s="335">
        <f>SUM(N1273:BV1273)</f>
        <v>0</v>
      </c>
      <c r="L1273" s="331"/>
      <c r="M1273" s="331"/>
    </row>
    <row r="1274" spans="2:13" s="159" customFormat="1" x14ac:dyDescent="0.25">
      <c r="B1274" s="165"/>
      <c r="C1274" s="182" t="s">
        <v>1556</v>
      </c>
      <c r="D1274" s="183" t="s">
        <v>1557</v>
      </c>
      <c r="E1274" s="184" t="s">
        <v>26</v>
      </c>
      <c r="F1274" s="184">
        <v>0</v>
      </c>
      <c r="G1274" s="184"/>
      <c r="H1274" s="184"/>
      <c r="I1274" s="184"/>
      <c r="J1274" s="186">
        <f>SUM(J1275:J1276)</f>
        <v>179436034.15411764</v>
      </c>
      <c r="K1274" s="330"/>
      <c r="L1274" s="330"/>
      <c r="M1274" s="330"/>
    </row>
    <row r="1275" spans="2:13" x14ac:dyDescent="0.25">
      <c r="B1275" s="165" t="s">
        <v>299</v>
      </c>
      <c r="C1275" s="190"/>
      <c r="D1275" s="145" t="str">
        <f>VLOOKUP(B1275,'Alcance Cimentaciones'!$B$5:$G$256,3,FALSE)</f>
        <v>S0FT-SPOT  (EPS) Tipo II (ASM C578)</v>
      </c>
      <c r="E1275" s="187"/>
      <c r="F1275" s="187" t="str">
        <f>VLOOKUP($B1275,'Alcance Cimentaciones'!$B$5:$G$256,4,FALSE)</f>
        <v>m2</v>
      </c>
      <c r="G1275" s="194">
        <f>VLOOKUP($B1275,'Alcance Cimentaciones'!$B$5:$G$256,5,FALSE)/34</f>
        <v>62.117647058823529</v>
      </c>
      <c r="H1275" s="188">
        <f>VLOOKUP($B1275,'Alcance Cimentaciones'!$B$5:$G$256,6,FALSE)</f>
        <v>484846</v>
      </c>
      <c r="I1275" s="188">
        <f>+H1275*G1275</f>
        <v>30117492.705882352</v>
      </c>
      <c r="J1275" s="189">
        <f>+I1275*1.38</f>
        <v>41562139.934117645</v>
      </c>
      <c r="K1275" s="335">
        <f t="shared" ref="K1275:K1276" si="359">SUM(N1275:BV1275)</f>
        <v>0</v>
      </c>
      <c r="L1275" s="331"/>
      <c r="M1275" s="331"/>
    </row>
    <row r="1276" spans="2:13" ht="126" x14ac:dyDescent="0.25">
      <c r="B1276" s="165" t="s">
        <v>314</v>
      </c>
      <c r="C1276" s="190"/>
      <c r="D1276" s="145" t="str">
        <f>VLOOKUP(B1276,'Alcance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276" s="187"/>
      <c r="F1276" s="187" t="str">
        <f>VLOOKUP($B1276,'Alcance Cimentaciones'!$B$5:$G$256,4,FALSE)</f>
        <v>Und</v>
      </c>
      <c r="G1276" s="194">
        <f>VLOOKUP($B1276,'Alcance Cimentaciones'!$B$5:$G$256,5,FALSE)/34</f>
        <v>1</v>
      </c>
      <c r="H1276" s="188">
        <f>VLOOKUP($B1276,'Alcance Cimentaciones'!$B$5:$G$256,6,FALSE)</f>
        <v>99908619</v>
      </c>
      <c r="I1276" s="188">
        <f>+H1276*G1276</f>
        <v>99908619</v>
      </c>
      <c r="J1276" s="189">
        <f>+I1276*1.38</f>
        <v>137873894.22</v>
      </c>
      <c r="K1276" s="335">
        <f t="shared" si="359"/>
        <v>0</v>
      </c>
      <c r="L1276" s="331"/>
      <c r="M1276" s="331"/>
    </row>
    <row r="1277" spans="2:13" s="159" customFormat="1" x14ac:dyDescent="0.25">
      <c r="B1277" s="165"/>
      <c r="C1277" s="182" t="s">
        <v>1558</v>
      </c>
      <c r="D1277" s="183" t="s">
        <v>1559</v>
      </c>
      <c r="E1277" s="184" t="s">
        <v>730</v>
      </c>
      <c r="F1277" s="184">
        <v>0</v>
      </c>
      <c r="G1277" s="184"/>
      <c r="H1277" s="184"/>
      <c r="I1277" s="184"/>
      <c r="J1277" s="186">
        <f>SUM(J1278)</f>
        <v>1212623361.2117648</v>
      </c>
      <c r="K1277" s="330"/>
      <c r="L1277" s="330"/>
      <c r="M1277" s="330"/>
    </row>
    <row r="1278" spans="2:13" s="159" customFormat="1" x14ac:dyDescent="0.25">
      <c r="B1278" s="165" t="s">
        <v>306</v>
      </c>
      <c r="C1278" s="182"/>
      <c r="D1278" s="145" t="str">
        <f>VLOOKUP(B1278,'Alcance Cimentaciones'!$B$5:$G$256,3,FALSE)</f>
        <v>ACERO FY:  60000 psi (4.200 kg/cm2)</v>
      </c>
      <c r="E1278" s="187"/>
      <c r="F1278" s="187" t="str">
        <f>VLOOKUP($B1278,'Alcance Cimentaciones'!$B$5:$G$256,4,FALSE)</f>
        <v>kg</v>
      </c>
      <c r="G1278" s="194">
        <f>VLOOKUP($B1278,'Alcance Cimentaciones'!$B$5:$G$256,5,FALSE)/34</f>
        <v>68756.852941176476</v>
      </c>
      <c r="H1278" s="188">
        <f>VLOOKUP($B1278,'Alcance Cimentaciones'!$B$5:$G$256,6,FALSE)</f>
        <v>12780</v>
      </c>
      <c r="I1278" s="188">
        <f>+H1278*G1278</f>
        <v>878712580.58823538</v>
      </c>
      <c r="J1278" s="189">
        <f>+I1278*1.38</f>
        <v>1212623361.2117648</v>
      </c>
      <c r="K1278" s="335">
        <f>SUM(N1278:BV1278)</f>
        <v>0</v>
      </c>
      <c r="L1278" s="331"/>
      <c r="M1278" s="331"/>
    </row>
    <row r="1279" spans="2:13" s="159" customFormat="1" x14ac:dyDescent="0.25">
      <c r="B1279" s="165"/>
      <c r="C1279" s="182" t="s">
        <v>1560</v>
      </c>
      <c r="D1279" s="183" t="s">
        <v>1561</v>
      </c>
      <c r="E1279" s="184" t="s">
        <v>6</v>
      </c>
      <c r="F1279" s="184">
        <v>0</v>
      </c>
      <c r="G1279" s="184"/>
      <c r="H1279" s="184"/>
      <c r="I1279" s="184"/>
      <c r="J1279" s="185"/>
      <c r="K1279" s="329"/>
      <c r="L1279" s="329"/>
      <c r="M1279" s="329"/>
    </row>
    <row r="1280" spans="2:13" s="159" customFormat="1" ht="31.5" x14ac:dyDescent="0.25">
      <c r="B1280" s="165"/>
      <c r="C1280" s="195" t="s">
        <v>1562</v>
      </c>
      <c r="D1280" s="148" t="s">
        <v>1563</v>
      </c>
      <c r="E1280" s="196" t="s">
        <v>3</v>
      </c>
      <c r="F1280" s="196">
        <v>0</v>
      </c>
      <c r="G1280" s="196"/>
      <c r="H1280" s="196"/>
      <c r="I1280" s="196"/>
      <c r="J1280" s="197"/>
      <c r="K1280" s="333"/>
      <c r="L1280" s="333"/>
      <c r="M1280" s="333"/>
    </row>
    <row r="1281" spans="2:13" s="159" customFormat="1" x14ac:dyDescent="0.25">
      <c r="B1281" s="165"/>
      <c r="C1281" s="182" t="s">
        <v>1564</v>
      </c>
      <c r="D1281" s="183" t="s">
        <v>1565</v>
      </c>
      <c r="E1281" s="184" t="s">
        <v>8</v>
      </c>
      <c r="F1281" s="184">
        <v>0</v>
      </c>
      <c r="G1281" s="184"/>
      <c r="H1281" s="184"/>
      <c r="I1281" s="184"/>
      <c r="J1281" s="186">
        <f>SUM(J1282:J1283)</f>
        <v>1230815225.9452939</v>
      </c>
      <c r="K1281" s="330"/>
      <c r="L1281" s="330"/>
      <c r="M1281" s="330"/>
    </row>
    <row r="1282" spans="2:13" x14ac:dyDescent="0.25">
      <c r="B1282" s="165" t="s">
        <v>267</v>
      </c>
      <c r="C1282" s="190"/>
      <c r="D1282" s="145" t="str">
        <f>VLOOKUP(B1282,'Alcance Cimentaciones'!$B$5:$G$256,3,FALSE)</f>
        <v>CONCRETO ESTRUCTURAL  35 MPa(350 kg/cm2 Ó 5000 psi)</v>
      </c>
      <c r="E1282" s="187"/>
      <c r="F1282" s="187" t="str">
        <f>VLOOKUP($B1282,'Alcance Cimentaciones'!$B$5:$G$256,4,FALSE)</f>
        <v>m3</v>
      </c>
      <c r="G1282" s="194">
        <f>VLOOKUP($B1282,'Alcance Cimentaciones'!$B$5:$G$256,5,FALSE)/34</f>
        <v>429.02941176470586</v>
      </c>
      <c r="H1282" s="188">
        <f>VLOOKUP($B1282,'Alcance Cimentaciones'!$B$5:$G$256,6,FALSE)</f>
        <v>1926653</v>
      </c>
      <c r="I1282" s="188">
        <f>+H1282*G1282</f>
        <v>826590803.26470578</v>
      </c>
      <c r="J1282" s="189">
        <f>+I1282*1.38</f>
        <v>1140695308.5052938</v>
      </c>
      <c r="K1282" s="335">
        <f t="shared" ref="K1282:K1283" si="360">SUM(N1282:BV1282)</f>
        <v>0</v>
      </c>
      <c r="L1282" s="331"/>
      <c r="M1282" s="331"/>
    </row>
    <row r="1283" spans="2:13" x14ac:dyDescent="0.25">
      <c r="B1283" s="165" t="s">
        <v>270</v>
      </c>
      <c r="C1283" s="190"/>
      <c r="D1283" s="145" t="str">
        <f>VLOOKUP(B1283,'Alcance Cimentaciones'!$B$5:$G$256,3,FALSE)</f>
        <v>CONCRETO ESTRUCTURAL  45 MPa(457 kg/cm2 Ó 6500psi)</v>
      </c>
      <c r="E1283" s="187"/>
      <c r="F1283" s="187" t="str">
        <f>VLOOKUP($B1283,'Alcance Cimentaciones'!$B$5:$G$256,4,FALSE)</f>
        <v>m3</v>
      </c>
      <c r="G1283" s="194">
        <f>VLOOKUP($B1283,'Alcance Cimentaciones'!$B$5:$G$256,5,FALSE)/34</f>
        <v>32</v>
      </c>
      <c r="H1283" s="188">
        <f>VLOOKUP($B1283,'Alcance Cimentaciones'!$B$5:$G$256,6,FALSE)</f>
        <v>2040759</v>
      </c>
      <c r="I1283" s="188">
        <f>+H1283*G1283</f>
        <v>65304288</v>
      </c>
      <c r="J1283" s="189">
        <f>+I1283*1.38</f>
        <v>90119917.439999998</v>
      </c>
      <c r="K1283" s="335">
        <f t="shared" si="360"/>
        <v>0</v>
      </c>
      <c r="L1283" s="331"/>
      <c r="M1283" s="331"/>
    </row>
    <row r="1284" spans="2:13" s="159" customFormat="1" x14ac:dyDescent="0.25">
      <c r="B1284" s="165"/>
      <c r="C1284" s="182" t="s">
        <v>1566</v>
      </c>
      <c r="D1284" s="183" t="s">
        <v>1567</v>
      </c>
      <c r="E1284" s="184" t="s">
        <v>26</v>
      </c>
      <c r="F1284" s="184">
        <v>0</v>
      </c>
      <c r="G1284" s="184"/>
      <c r="H1284" s="184"/>
      <c r="I1284" s="184"/>
      <c r="J1284" s="185"/>
      <c r="K1284" s="329"/>
      <c r="L1284" s="329"/>
      <c r="M1284" s="329"/>
    </row>
    <row r="1285" spans="2:13" s="159" customFormat="1" ht="31.5" x14ac:dyDescent="0.25">
      <c r="B1285" s="165"/>
      <c r="C1285" s="182" t="s">
        <v>1568</v>
      </c>
      <c r="D1285" s="183" t="s">
        <v>2073</v>
      </c>
      <c r="E1285" s="184" t="s">
        <v>19</v>
      </c>
      <c r="F1285" s="184">
        <v>0</v>
      </c>
      <c r="G1285" s="184"/>
      <c r="H1285" s="184"/>
      <c r="I1285" s="184"/>
      <c r="J1285" s="186">
        <f>SUM(J1286:J1294)</f>
        <v>52736347.43270281</v>
      </c>
      <c r="K1285" s="330"/>
      <c r="L1285" s="330"/>
      <c r="M1285" s="330"/>
    </row>
    <row r="1286" spans="2:13" s="159" customFormat="1" ht="31.5" x14ac:dyDescent="0.25">
      <c r="B1286" s="165" t="s">
        <v>532</v>
      </c>
      <c r="C1286" s="182"/>
      <c r="D1286" s="145" t="str">
        <f>VLOOKUP(B1286,'Alcance Cimentaciones'!$B$5:$G$256,3,FALSE)</f>
        <v>ARQUETA EN HORMIGON PARA MEDIA TENSION - EMPALMES (500 MT)</v>
      </c>
      <c r="E1286" s="187"/>
      <c r="F1286" s="187" t="str">
        <f>VLOOKUP($B1286,'Alcance Cimentaciones'!$B$5:$G$256,4,FALSE)</f>
        <v>Und</v>
      </c>
      <c r="G1286" s="187">
        <f>VLOOKUP($B1286,'Alcance Cimentaciones'!$B$5:$G$256,5,FALSE)/41</f>
        <v>1</v>
      </c>
      <c r="H1286" s="188">
        <f>VLOOKUP($B1286,'Alcance Cimentaciones'!$B$5:$G$256,6,FALSE)</f>
        <v>12275310.999985719</v>
      </c>
      <c r="I1286" s="188">
        <f t="shared" ref="I1286:I1294" si="361">+H1286*G1286</f>
        <v>12275310.999985719</v>
      </c>
      <c r="J1286" s="189">
        <f t="shared" ref="J1286:J1294" si="362">+I1286*1.38</f>
        <v>16939929.179980289</v>
      </c>
      <c r="K1286" s="335">
        <f t="shared" ref="K1286:K1294" si="363">SUM(N1286:BV1286)</f>
        <v>0</v>
      </c>
      <c r="L1286" s="331"/>
      <c r="M1286" s="331"/>
    </row>
    <row r="1287" spans="2:13" s="159" customFormat="1" x14ac:dyDescent="0.25">
      <c r="B1287" s="165" t="s">
        <v>535</v>
      </c>
      <c r="C1287" s="182"/>
      <c r="D1287" s="145" t="str">
        <f>VLOOKUP(B1287,'Alcance Cimentaciones'!$B$5:$G$256,3,FALSE)</f>
        <v>ARQUETA EN POLIPROPILENO</v>
      </c>
      <c r="E1287" s="187"/>
      <c r="F1287" s="187" t="str">
        <f>VLOOKUP($B1287,'Alcance Cimentaciones'!$B$5:$G$256,4,FALSE)</f>
        <v>Und</v>
      </c>
      <c r="G1287" s="187">
        <f>VLOOKUP($B1287,'Alcance Cimentaciones'!$B$5:$G$256,5,FALSE)/41</f>
        <v>1</v>
      </c>
      <c r="H1287" s="188">
        <f>VLOOKUP($B1287,'Alcance Cimentaciones'!$B$5:$G$256,6,FALSE)</f>
        <v>6068599.9996856553</v>
      </c>
      <c r="I1287" s="188">
        <f t="shared" si="361"/>
        <v>6068599.9996856553</v>
      </c>
      <c r="J1287" s="189">
        <f t="shared" si="362"/>
        <v>8374667.9995662039</v>
      </c>
      <c r="K1287" s="335">
        <f t="shared" si="363"/>
        <v>0</v>
      </c>
      <c r="L1287" s="331"/>
      <c r="M1287" s="331"/>
    </row>
    <row r="1288" spans="2:13" s="159" customFormat="1" x14ac:dyDescent="0.25">
      <c r="B1288" s="165" t="s">
        <v>562</v>
      </c>
      <c r="C1288" s="182"/>
      <c r="D1288" s="145" t="str">
        <f>VLOOKUP(B1288,'Alcance Cimentaciones'!$B$5:$G$256,3,FALSE)</f>
        <v>SUMINISTRO E INSTALACIÓN DE PLATINA</v>
      </c>
      <c r="E1288" s="187"/>
      <c r="F1288" s="187" t="str">
        <f>VLOOKUP($B1288,'Alcance Cimentaciones'!$B$5:$G$256,4,FALSE)</f>
        <v>Und</v>
      </c>
      <c r="G1288" s="187">
        <f>VLOOKUP($B1288,'Alcance Cimentaciones'!$B$5:$G$256,5,FALSE)/41</f>
        <v>1</v>
      </c>
      <c r="H1288" s="188">
        <f>VLOOKUP($B1288,'Alcance Cimentaciones'!$B$5:$G$256,6,FALSE)</f>
        <v>361570</v>
      </c>
      <c r="I1288" s="188">
        <f t="shared" si="361"/>
        <v>361570</v>
      </c>
      <c r="J1288" s="189">
        <f t="shared" si="362"/>
        <v>498966.6</v>
      </c>
      <c r="K1288" s="335">
        <f t="shared" si="363"/>
        <v>0</v>
      </c>
      <c r="L1288" s="331"/>
      <c r="M1288" s="331"/>
    </row>
    <row r="1289" spans="2:13" s="159" customFormat="1" x14ac:dyDescent="0.25">
      <c r="B1289" s="165" t="s">
        <v>565</v>
      </c>
      <c r="C1289" s="182"/>
      <c r="D1289" s="145" t="str">
        <f>VLOOKUP(B1289,'Alcance Cimentaciones'!$B$5:$G$256,3,FALSE)</f>
        <v>SUMINISTRO E INSTALACIÓN DE VARILLA</v>
      </c>
      <c r="E1289" s="187"/>
      <c r="F1289" s="187" t="str">
        <f>VLOOKUP($B1289,'Alcance Cimentaciones'!$B$5:$G$256,4,FALSE)</f>
        <v>Und</v>
      </c>
      <c r="G1289" s="187">
        <f>VLOOKUP($B1289,'Alcance Cimentaciones'!$B$5:$G$256,5,FALSE)/41</f>
        <v>1</v>
      </c>
      <c r="H1289" s="188">
        <f>VLOOKUP($B1289,'Alcance Cimentaciones'!$B$5:$G$256,6,FALSE)</f>
        <v>398933</v>
      </c>
      <c r="I1289" s="188">
        <f t="shared" si="361"/>
        <v>398933</v>
      </c>
      <c r="J1289" s="189">
        <f t="shared" si="362"/>
        <v>550527.53999999992</v>
      </c>
      <c r="K1289" s="335">
        <f t="shared" si="363"/>
        <v>0</v>
      </c>
      <c r="L1289" s="331"/>
      <c r="M1289" s="331"/>
    </row>
    <row r="1290" spans="2:13" s="159" customFormat="1" ht="31.5" x14ac:dyDescent="0.25">
      <c r="B1290" s="165" t="s">
        <v>569</v>
      </c>
      <c r="C1290" s="182"/>
      <c r="D1290" s="145" t="str">
        <f>VLOOKUP(B1290,'Alcance Cimentaciones'!$B$5:$G$256,3,FALSE)</f>
        <v>SUMINISTRO E INSTALACIÓN DE ARQUETA PARA INSPECCIÓN DE PICAS EN PUESTA A TIERRA SIN FONDO</v>
      </c>
      <c r="E1290" s="187"/>
      <c r="F1290" s="187" t="str">
        <f>VLOOKUP($B1290,'Alcance Cimentaciones'!$B$5:$G$256,4,FALSE)</f>
        <v>Und</v>
      </c>
      <c r="G1290" s="187">
        <f>VLOOKUP($B1290,'Alcance Cimentaciones'!$B$5:$G$256,5,FALSE)/42</f>
        <v>1</v>
      </c>
      <c r="H1290" s="188">
        <f>VLOOKUP($B1290,'Alcance Cimentaciones'!$B$5:$G$256,6,FALSE)</f>
        <v>14275700</v>
      </c>
      <c r="I1290" s="188">
        <f t="shared" si="361"/>
        <v>14275700</v>
      </c>
      <c r="J1290" s="189">
        <f t="shared" si="362"/>
        <v>19700466</v>
      </c>
      <c r="K1290" s="335">
        <f t="shared" si="363"/>
        <v>0</v>
      </c>
      <c r="L1290" s="331"/>
      <c r="M1290" s="331"/>
    </row>
    <row r="1291" spans="2:13" s="159" customFormat="1" x14ac:dyDescent="0.25">
      <c r="B1291" s="165" t="s">
        <v>571</v>
      </c>
      <c r="C1291" s="182"/>
      <c r="D1291" s="145" t="str">
        <f>VLOOKUP(B1291,'Alcance Cimentaciones'!$B$5:$G$256,3,FALSE)</f>
        <v>SUMINISTRO E INSTALACIÓN DE SOLDADURA EXOTERMICA</v>
      </c>
      <c r="E1291" s="187"/>
      <c r="F1291" s="187" t="str">
        <f>VLOOKUP($B1291,'Alcance Cimentaciones'!$B$5:$G$256,4,FALSE)</f>
        <v>Und</v>
      </c>
      <c r="G1291" s="194">
        <f>VLOOKUP($B1291,'Alcance Cimentaciones'!$B$5:$G$256,5,FALSE)/41</f>
        <v>2.8000000000000003</v>
      </c>
      <c r="H1291" s="188">
        <f>VLOOKUP($B1291,'Alcance Cimentaciones'!$B$5:$G$256,6,FALSE)</f>
        <v>185231</v>
      </c>
      <c r="I1291" s="188">
        <f t="shared" si="361"/>
        <v>518646.80000000005</v>
      </c>
      <c r="J1291" s="189">
        <f t="shared" si="362"/>
        <v>715732.58400000003</v>
      </c>
      <c r="K1291" s="335">
        <f t="shared" si="363"/>
        <v>0</v>
      </c>
      <c r="L1291" s="331"/>
      <c r="M1291" s="331"/>
    </row>
    <row r="1292" spans="2:13" s="159" customFormat="1" ht="31.5" x14ac:dyDescent="0.25">
      <c r="B1292" s="165" t="s">
        <v>575</v>
      </c>
      <c r="C1292" s="182"/>
      <c r="D1292" s="145" t="str">
        <f>VLOOKUP(B1292,'Alcance Cimentaciones'!$B$5:$G$256,3,FALSE)</f>
        <v>SUMINISTRO E INSTALACIÓN DE GRAPA DE ALEACIÓN RICA EN COBRE (LATÓN) MODELO KZ</v>
      </c>
      <c r="E1292" s="187"/>
      <c r="F1292" s="187" t="str">
        <f>VLOOKUP($B1292,'Alcance Cimentaciones'!$B$5:$G$256,4,FALSE)</f>
        <v>Und</v>
      </c>
      <c r="G1292" s="187">
        <f>VLOOKUP($B1292,'Alcance Cimentaciones'!$B$5:$G$256,5,FALSE)/42</f>
        <v>1</v>
      </c>
      <c r="H1292" s="188">
        <f>VLOOKUP($B1292,'Alcance Cimentaciones'!$B$5:$G$256,6,FALSE)</f>
        <v>292083</v>
      </c>
      <c r="I1292" s="188">
        <f t="shared" si="361"/>
        <v>292083</v>
      </c>
      <c r="J1292" s="189">
        <f t="shared" si="362"/>
        <v>403074.54</v>
      </c>
      <c r="K1292" s="335">
        <f t="shared" si="363"/>
        <v>0</v>
      </c>
      <c r="L1292" s="331"/>
      <c r="M1292" s="331"/>
    </row>
    <row r="1293" spans="2:13" s="159" customFormat="1" ht="31.5" x14ac:dyDescent="0.25">
      <c r="B1293" s="165" t="s">
        <v>573</v>
      </c>
      <c r="C1293" s="182"/>
      <c r="D1293" s="145" t="str">
        <f>VLOOKUP(B1293,'Alcance Cimentaciones'!$B$5:$G$256,3,FALSE)</f>
        <v>SUMINISTRO E INSTALACIÓN DE GRAPA DE ALEACIÓN RICA EN COBRE (LATÓN) MODELO KPD</v>
      </c>
      <c r="E1293" s="187"/>
      <c r="F1293" s="187" t="str">
        <f>VLOOKUP($B1293,'Alcance Cimentaciones'!$B$5:$G$256,4,FALSE)</f>
        <v>Und</v>
      </c>
      <c r="G1293" s="194">
        <f>VLOOKUP($B1293,'Alcance Cimentaciones'!$B$5:$G$256,5,FALSE)/33</f>
        <v>0.99393939393939412</v>
      </c>
      <c r="H1293" s="188">
        <f>VLOOKUP($B1293,'Alcance Cimentaciones'!$B$5:$G$256,6,FALSE)</f>
        <v>292083</v>
      </c>
      <c r="I1293" s="188">
        <f t="shared" si="361"/>
        <v>290312.80000000005</v>
      </c>
      <c r="J1293" s="189">
        <f t="shared" si="362"/>
        <v>400631.66400000005</v>
      </c>
      <c r="K1293" s="335">
        <f t="shared" si="363"/>
        <v>0</v>
      </c>
      <c r="L1293" s="331"/>
      <c r="M1293" s="331"/>
    </row>
    <row r="1294" spans="2:13" s="159" customFormat="1" ht="31.5" x14ac:dyDescent="0.25">
      <c r="B1294" s="165" t="s">
        <v>557</v>
      </c>
      <c r="C1294" s="182"/>
      <c r="D1294" s="145" t="str">
        <f>VLOOKUP(B1294,'Alcance Cimentaciones'!$B$5:$G$256,3,FALSE)</f>
        <v xml:space="preserve">INSTALACIÓN DE CABLE DE COBRE TRENZADO DESNUDO DE 50 mm2 </v>
      </c>
      <c r="E1294" s="187"/>
      <c r="F1294" s="187" t="str">
        <f>VLOOKUP($B1294,'Alcance Cimentaciones'!$B$5:$G$256,4,FALSE)</f>
        <v>ML</v>
      </c>
      <c r="G1294" s="194">
        <f>VLOOKUP($B1294,'Alcance Cimentaciones'!$B$5:$G$256,5,FALSE)/41</f>
        <v>113.1390243902439</v>
      </c>
      <c r="H1294" s="188">
        <f>VLOOKUP($B1294,'Alcance Cimentaciones'!$B$5:$G$256,6,FALSE)</f>
        <v>33000.000989065411</v>
      </c>
      <c r="I1294" s="188">
        <f t="shared" si="361"/>
        <v>3733587.9167799447</v>
      </c>
      <c r="J1294" s="189">
        <f t="shared" si="362"/>
        <v>5152351.3251563236</v>
      </c>
      <c r="K1294" s="335">
        <f t="shared" si="363"/>
        <v>0</v>
      </c>
      <c r="L1294" s="331"/>
      <c r="M1294" s="331"/>
    </row>
    <row r="1295" spans="2:13" s="159" customFormat="1" ht="31.5" x14ac:dyDescent="0.25">
      <c r="B1295" s="165"/>
      <c r="C1295" s="182" t="s">
        <v>1569</v>
      </c>
      <c r="D1295" s="183" t="s">
        <v>1570</v>
      </c>
      <c r="E1295" s="184" t="s">
        <v>19</v>
      </c>
      <c r="F1295" s="184">
        <v>0</v>
      </c>
      <c r="G1295" s="184"/>
      <c r="H1295" s="184"/>
      <c r="I1295" s="184"/>
      <c r="J1295" s="186">
        <f>SUM(J1296)</f>
        <v>46410609.014634147</v>
      </c>
      <c r="K1295" s="330"/>
      <c r="L1295" s="330"/>
      <c r="M1295" s="330"/>
    </row>
    <row r="1296" spans="2:13" ht="31.5" x14ac:dyDescent="0.25">
      <c r="B1296" s="165" t="s">
        <v>280</v>
      </c>
      <c r="C1296" s="190"/>
      <c r="D1296" s="145" t="str">
        <f>VLOOKUP(B1296,'Alcance Cimentaciones'!$B$5:$G$256,3,FALSE)</f>
        <v>GROUT Y  MORTERO AUTOCOMPACTANTE DE ALTA RESISTENCIA C80/95 (EN206-1)</v>
      </c>
      <c r="E1296" s="187"/>
      <c r="F1296" s="187" t="str">
        <f>VLOOKUP($B1296,'Alcance Cimentaciones'!$B$5:$G$256,4,FALSE)</f>
        <v>lt</v>
      </c>
      <c r="G1296" s="194">
        <f>VLOOKUP($B1296,'Alcance Cimentaciones'!$B$5:$G$256,5,FALSE)/41</f>
        <v>530.73170731707319</v>
      </c>
      <c r="H1296" s="188">
        <f>VLOOKUP($B1296,'Alcance Cimentaciones'!$B$5:$G$256,6,FALSE)</f>
        <v>63367</v>
      </c>
      <c r="I1296" s="188">
        <f>+H1296*G1296</f>
        <v>33630876.097560979</v>
      </c>
      <c r="J1296" s="189">
        <f>+I1296*1.38</f>
        <v>46410609.014634147</v>
      </c>
      <c r="K1296" s="335">
        <f>SUM(N1296:BV1296)</f>
        <v>0</v>
      </c>
      <c r="L1296" s="331"/>
      <c r="M1296" s="331"/>
    </row>
    <row r="1297" spans="2:13" s="159" customFormat="1" ht="31.5" x14ac:dyDescent="0.25">
      <c r="B1297" s="165"/>
      <c r="C1297" s="182" t="s">
        <v>1571</v>
      </c>
      <c r="D1297" s="183" t="s">
        <v>1572</v>
      </c>
      <c r="E1297" s="184" t="s">
        <v>9</v>
      </c>
      <c r="F1297" s="184">
        <v>0</v>
      </c>
      <c r="G1297" s="184"/>
      <c r="H1297" s="184"/>
      <c r="I1297" s="184"/>
      <c r="J1297" s="186">
        <f>SUM(J1298:J1300)</f>
        <v>1587346329.5488234</v>
      </c>
      <c r="K1297" s="330"/>
      <c r="L1297" s="330"/>
      <c r="M1297" s="330"/>
    </row>
    <row r="1298" spans="2:13" ht="63" x14ac:dyDescent="0.25">
      <c r="B1298" s="165" t="s">
        <v>159</v>
      </c>
      <c r="C1298" s="190"/>
      <c r="D1298" s="145" t="str">
        <f>VLOOKUP(B1298,'Alcance Cimentaciones'!$B$5:$G$256,3,FALSE)</f>
        <v>MATERIAL SELECIONADA PARA  FORMACIÓN Y COMPACTACIÓN DE TERRAPLENES Y RELLENO ESTRUCTURAL  (INCLUYE TRANSPORTE DESDE LAS CANTERAS LICENCIADAS HASTA EL SITIO DE INSTALACIÓN)</v>
      </c>
      <c r="E1298" s="187"/>
      <c r="F1298" s="187" t="str">
        <f>VLOOKUP($B1298,'Alcance Cimentaciones'!$B$5:$G$256,4,FALSE)</f>
        <v>m3</v>
      </c>
      <c r="G1298" s="194">
        <f>VLOOKUP($B1298,'Alcance Cimentaciones'!$B$5:$G$256,5,FALSE)/34</f>
        <v>5388.7058823529414</v>
      </c>
      <c r="H1298" s="188">
        <f>VLOOKUP($B1298,'Alcance Cimentaciones'!$B$5:$G$256,6,FALSE)</f>
        <v>174890</v>
      </c>
      <c r="I1298" s="188">
        <f>+H1298*G1298</f>
        <v>942430771.7647059</v>
      </c>
      <c r="J1298" s="189">
        <f>+I1298*1.38</f>
        <v>1300554465.0352941</v>
      </c>
      <c r="K1298" s="335">
        <f t="shared" ref="K1298:K1300" si="364">SUM(N1298:BV1298)</f>
        <v>0</v>
      </c>
      <c r="L1298" s="331"/>
      <c r="M1298" s="331"/>
    </row>
    <row r="1299" spans="2:13" ht="47.25" x14ac:dyDescent="0.25">
      <c r="B1299" s="165" t="s">
        <v>180</v>
      </c>
      <c r="C1299" s="190"/>
      <c r="D1299" s="145" t="str">
        <f>VLOOKUP(B1299,'Alcance Cimentaciones'!$B$5:$G$256,3,FALSE)</f>
        <v>PREPARACIÓN DE SUBRASANTE COMPACTACIÓN Y VALORACIÓN DE LA CAPA DE SUBRASANTE DE LOS VIALES. INCLUYENDO LAS PRUEBAS SEGÚN LO PRESCRITO.</v>
      </c>
      <c r="E1299" s="187"/>
      <c r="F1299" s="187" t="str">
        <f>VLOOKUP($B1299,'Alcance Cimentaciones'!$B$5:$G$256,4,FALSE)</f>
        <v>m2</v>
      </c>
      <c r="G1299" s="194">
        <f>VLOOKUP($B1299,'Alcance Cimentaciones'!$B$5:$G$256,5,FALSE)/34</f>
        <v>631.61764705882354</v>
      </c>
      <c r="H1299" s="188">
        <f>VLOOKUP($B1299,'Alcance Cimentaciones'!$B$5:$G$256,6,FALSE)</f>
        <v>11537</v>
      </c>
      <c r="I1299" s="188">
        <f>+H1299*G1299</f>
        <v>7286972.7941176472</v>
      </c>
      <c r="J1299" s="189">
        <f>+I1299*1.38</f>
        <v>10056022.455882352</v>
      </c>
      <c r="K1299" s="335">
        <f t="shared" si="364"/>
        <v>0</v>
      </c>
      <c r="L1299" s="331"/>
      <c r="M1299" s="331"/>
    </row>
    <row r="1300" spans="2:13" ht="31.5" x14ac:dyDescent="0.25">
      <c r="B1300" s="165" t="s">
        <v>192</v>
      </c>
      <c r="C1300" s="190"/>
      <c r="D1300" s="145" t="str">
        <f>VLOOKUP(B1300,'Alcance Cimentaciones'!$B$5:$G$256,3,FALSE)</f>
        <v>SUBBASE GRANULAR  (INCLUYE TRANSPORTE DESDE LAS CANTERAS LICENCIADAS HASTA EL SITIO DE INSTALACIÓN)</v>
      </c>
      <c r="E1300" s="187"/>
      <c r="F1300" s="187" t="str">
        <f>VLOOKUP($B1300,'Alcance Cimentaciones'!$B$5:$G$256,4,FALSE)</f>
        <v>m3</v>
      </c>
      <c r="G1300" s="194">
        <f>VLOOKUP($B1300,'Alcance Cimentaciones'!$B$5:$G$256,5,FALSE)/34</f>
        <v>880.85294117647061</v>
      </c>
      <c r="H1300" s="188">
        <f>VLOOKUP($B1300,'Alcance Cimentaciones'!$B$5:$G$256,6,FALSE)</f>
        <v>227658</v>
      </c>
      <c r="I1300" s="188">
        <f>+H1300*G1300</f>
        <v>200533218.88235295</v>
      </c>
      <c r="J1300" s="189">
        <f>+I1300*1.38</f>
        <v>276735842.05764705</v>
      </c>
      <c r="K1300" s="335">
        <f t="shared" si="364"/>
        <v>0</v>
      </c>
      <c r="L1300" s="331"/>
      <c r="M1300" s="331"/>
    </row>
    <row r="1301" spans="2:13" s="159" customFormat="1" ht="31.5" x14ac:dyDescent="0.25">
      <c r="B1301" s="165"/>
      <c r="C1301" s="178" t="s">
        <v>1573</v>
      </c>
      <c r="D1301" s="179" t="s">
        <v>1574</v>
      </c>
      <c r="E1301" s="180" t="s">
        <v>9</v>
      </c>
      <c r="F1301" s="180">
        <v>0</v>
      </c>
      <c r="G1301" s="180"/>
      <c r="H1301" s="180"/>
      <c r="I1301" s="180"/>
      <c r="J1301" s="186">
        <f>SUM(J1302:J1305)</f>
        <v>179532477.23999998</v>
      </c>
      <c r="K1301" s="330"/>
      <c r="L1301" s="330"/>
      <c r="M1301" s="330"/>
    </row>
    <row r="1302" spans="2:13" ht="31.5" x14ac:dyDescent="0.25">
      <c r="B1302" s="165" t="s">
        <v>195</v>
      </c>
      <c r="C1302" s="198"/>
      <c r="D1302" s="145" t="str">
        <f>VLOOKUP(B1302,'Alcance Cimentaciones'!$B$5:$G$256,3,FALSE)</f>
        <v>BASE GRANULAR   (INCLUYE TRANSPORTE DESDE LAS CANTERAS LICENCIADAS HASTA EL SITIO DE INSTALACIÓN)</v>
      </c>
      <c r="E1302" s="187"/>
      <c r="F1302" s="187" t="str">
        <f>VLOOKUP($B1302,'Alcance Cimentaciones'!$B$5:$G$256,4,FALSE)</f>
        <v>m3</v>
      </c>
      <c r="G1302" s="194">
        <f>VLOOKUP($B1302,'Alcance Cimentaciones'!$B$5:$G$256,5,FALSE)/34</f>
        <v>237.64705882352942</v>
      </c>
      <c r="H1302" s="188">
        <f>VLOOKUP($B1302,'Alcance Cimentaciones'!$B$5:$G$256,6,FALSE)</f>
        <v>265112</v>
      </c>
      <c r="I1302" s="188">
        <f>+H1302*G1302</f>
        <v>63003087.058823533</v>
      </c>
      <c r="J1302" s="189">
        <f>+I1302*1.38</f>
        <v>86944260.141176462</v>
      </c>
      <c r="K1302" s="335">
        <f t="shared" ref="K1302:K1305" si="365">SUM(N1302:BV1302)</f>
        <v>0</v>
      </c>
      <c r="L1302" s="331"/>
      <c r="M1302" s="331"/>
    </row>
    <row r="1303" spans="2:13" ht="94.5" x14ac:dyDescent="0.25">
      <c r="B1303" s="165" t="s">
        <v>261</v>
      </c>
      <c r="C1303" s="198"/>
      <c r="D1303" s="145" t="str">
        <f>VLOOKUP(B1303,'Alcance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303" s="187"/>
      <c r="F1303" s="187" t="str">
        <f>VLOOKUP($B1303,'Alcance Cimentaciones'!$B$5:$G$256,4,FALSE)</f>
        <v>m3</v>
      </c>
      <c r="G1303" s="194">
        <f>VLOOKUP($B1303,'Alcance Cimentaciones'!$B$5:$G$256,5,FALSE)/34</f>
        <v>42.352941176470587</v>
      </c>
      <c r="H1303" s="188">
        <f>VLOOKUP($B1303,'Alcance Cimentaciones'!$B$5:$G$256,6,FALSE)</f>
        <v>276393</v>
      </c>
      <c r="I1303" s="188">
        <f>+H1303*G1303</f>
        <v>11706056.470588235</v>
      </c>
      <c r="J1303" s="189">
        <f>+I1303*1.38</f>
        <v>16154357.929411763</v>
      </c>
      <c r="K1303" s="335">
        <f t="shared" si="365"/>
        <v>0</v>
      </c>
      <c r="L1303" s="331"/>
      <c r="M1303" s="331"/>
    </row>
    <row r="1304" spans="2:13" ht="94.5" x14ac:dyDescent="0.25">
      <c r="B1304" s="165" t="s">
        <v>264</v>
      </c>
      <c r="C1304" s="198"/>
      <c r="D1304" s="145" t="str">
        <f>VLOOKUP(B1304,'Alcance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304" s="187"/>
      <c r="F1304" s="187" t="str">
        <f>VLOOKUP($B1304,'Alcance Cimentaciones'!$B$5:$G$256,4,FALSE)</f>
        <v>m3</v>
      </c>
      <c r="G1304" s="194">
        <f>VLOOKUP($B1304,'Alcance Cimentaciones'!$B$5:$G$256,5,FALSE)/34</f>
        <v>25.529411764705884</v>
      </c>
      <c r="H1304" s="188">
        <f>VLOOKUP($B1304,'Alcance Cimentaciones'!$B$5:$G$256,6,FALSE)</f>
        <v>286818</v>
      </c>
      <c r="I1304" s="188">
        <f>+H1304*G1304</f>
        <v>7322294.823529412</v>
      </c>
      <c r="J1304" s="189">
        <f>+I1304*1.38</f>
        <v>10104766.856470589</v>
      </c>
      <c r="K1304" s="335">
        <f t="shared" si="365"/>
        <v>0</v>
      </c>
      <c r="L1304" s="331"/>
      <c r="M1304" s="331"/>
    </row>
    <row r="1305" spans="2:13" x14ac:dyDescent="0.25">
      <c r="B1305" s="165" t="s">
        <v>254</v>
      </c>
      <c r="C1305" s="198"/>
      <c r="D1305" s="145" t="str">
        <f>VLOOKUP(B1305,'Alcance Cimentaciones'!$B$5:$G$256,3,FALSE)</f>
        <v>SUMINISTRO E INSTALACIÓN DE GEOTEXTILES</v>
      </c>
      <c r="E1305" s="187"/>
      <c r="F1305" s="187" t="str">
        <f>VLOOKUP($B1305,'Alcance Cimentaciones'!$B$5:$G$256,4,FALSE)</f>
        <v>m2</v>
      </c>
      <c r="G1305" s="194">
        <f>VLOOKUP($B1305,'Alcance Cimentaciones'!$B$5:$G$256,5,FALSE)/34</f>
        <v>887.17647058823525</v>
      </c>
      <c r="H1305" s="188">
        <f>VLOOKUP($B1305,'Alcance Cimentaciones'!$B$5:$G$256,6,FALSE)</f>
        <v>54177</v>
      </c>
      <c r="I1305" s="188">
        <f>+H1305*G1305</f>
        <v>48064559.647058822</v>
      </c>
      <c r="J1305" s="189">
        <f>+I1305*1.38</f>
        <v>66329092.312941171</v>
      </c>
      <c r="K1305" s="335">
        <f t="shared" si="365"/>
        <v>0</v>
      </c>
      <c r="L1305" s="331"/>
      <c r="M1305" s="331"/>
    </row>
    <row r="1306" spans="2:13" s="159" customFormat="1" ht="31.5" x14ac:dyDescent="0.25">
      <c r="B1306" s="165"/>
      <c r="C1306" s="195" t="s">
        <v>1575</v>
      </c>
      <c r="D1306" s="148" t="s">
        <v>1995</v>
      </c>
      <c r="E1306" s="196" t="s">
        <v>3</v>
      </c>
      <c r="F1306" s="196">
        <v>0</v>
      </c>
      <c r="G1306" s="196"/>
      <c r="H1306" s="196"/>
      <c r="I1306" s="196"/>
      <c r="J1306" s="197"/>
      <c r="K1306" s="333"/>
      <c r="L1306" s="333"/>
      <c r="M1306" s="333"/>
    </row>
    <row r="1307" spans="2:13" s="159" customFormat="1" x14ac:dyDescent="0.25">
      <c r="B1307" s="165"/>
      <c r="C1307" s="199" t="s">
        <v>1576</v>
      </c>
      <c r="D1307" s="151" t="s">
        <v>1577</v>
      </c>
      <c r="E1307" s="200" t="s">
        <v>27</v>
      </c>
      <c r="F1307" s="200">
        <v>0</v>
      </c>
      <c r="G1307" s="200"/>
      <c r="H1307" s="200"/>
      <c r="I1307" s="200"/>
      <c r="J1307" s="201"/>
      <c r="K1307" s="334"/>
      <c r="L1307" s="334"/>
      <c r="M1307" s="334"/>
    </row>
    <row r="1308" spans="2:13" s="159" customFormat="1" ht="31.5" x14ac:dyDescent="0.25">
      <c r="B1308" s="165"/>
      <c r="C1308" s="182" t="s">
        <v>1578</v>
      </c>
      <c r="D1308" s="183" t="s">
        <v>1579</v>
      </c>
      <c r="E1308" s="184" t="s">
        <v>22</v>
      </c>
      <c r="F1308" s="184">
        <v>0</v>
      </c>
      <c r="G1308" s="184"/>
      <c r="H1308" s="184"/>
      <c r="I1308" s="184"/>
      <c r="J1308" s="186">
        <f>SUM(J1309:J1311)</f>
        <v>83271780.884117648</v>
      </c>
      <c r="K1308" s="330"/>
      <c r="L1308" s="330"/>
      <c r="M1308" s="330"/>
    </row>
    <row r="1309" spans="2:13" s="159" customFormat="1" x14ac:dyDescent="0.25">
      <c r="B1309" s="165" t="s">
        <v>54</v>
      </c>
      <c r="C1309" s="182"/>
      <c r="D1309" s="145" t="str">
        <f>VLOOKUP(B1309,'Alcance Cimentaciones'!$B$5:$G$256,3,FALSE)</f>
        <v>DESBROCE Y LIMPIEZA</v>
      </c>
      <c r="E1309" s="187"/>
      <c r="F1309" s="187" t="str">
        <f>VLOOKUP($B1309,'Alcance Cimentaciones'!$B$5:$G$256,4,FALSE)</f>
        <v>m2</v>
      </c>
      <c r="G1309" s="194">
        <f>VLOOKUP($B1309,'Alcance Cimentaciones'!$B$5:$G$256,5,FALSE)/34</f>
        <v>4799.0294117647063</v>
      </c>
      <c r="H1309" s="188">
        <f>VLOOKUP($B1309,'Alcance Cimentaciones'!$B$5:$G$256,6,FALSE)</f>
        <v>4140</v>
      </c>
      <c r="I1309" s="188">
        <f>+H1309*G1309</f>
        <v>19867981.764705885</v>
      </c>
      <c r="J1309" s="189">
        <f>+I1309*1.38</f>
        <v>27417814.83529412</v>
      </c>
      <c r="K1309" s="335">
        <f t="shared" ref="K1309:K1311" si="366">SUM(N1309:BV1309)</f>
        <v>0</v>
      </c>
      <c r="L1309" s="331"/>
      <c r="M1309" s="331"/>
    </row>
    <row r="1310" spans="2:13" ht="126" x14ac:dyDescent="0.25">
      <c r="B1310" s="165" t="s">
        <v>407</v>
      </c>
      <c r="C1310" s="204"/>
      <c r="D1310" s="145" t="str">
        <f>VLOOKUP(B1310,'Alcance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310" s="187"/>
      <c r="F1310" s="187" t="str">
        <f>VLOOKUP($B1310,'Alcance Cimentaciones'!$B$5:$G$256,4,FALSE)</f>
        <v>Mes</v>
      </c>
      <c r="G1310" s="215">
        <v>0.2</v>
      </c>
      <c r="H1310" s="188">
        <f>VLOOKUP($B1310,'Alcance Cimentaciones'!$B$5:$G$256,6,FALSE)</f>
        <v>31500000</v>
      </c>
      <c r="I1310" s="188">
        <f t="shared" ref="I1310" si="367">+H1310*G1310</f>
        <v>6300000</v>
      </c>
      <c r="J1310" s="189">
        <f t="shared" ref="J1310" si="368">+I1310*1.38</f>
        <v>8694000</v>
      </c>
      <c r="K1310" s="335">
        <f t="shared" si="366"/>
        <v>0</v>
      </c>
      <c r="L1310" s="331"/>
      <c r="M1310" s="331"/>
    </row>
    <row r="1311" spans="2:13" s="159" customFormat="1" ht="31.5" x14ac:dyDescent="0.25">
      <c r="B1311" s="165" t="s">
        <v>65</v>
      </c>
      <c r="C1311" s="182"/>
      <c r="D1311" s="145" t="str">
        <f>VLOOKUP(B1311,'Alcance Cimentaciones'!$B$5:$G$256,3,FALSE)</f>
        <v>DESMONTE, DESCAPOTE Y LIMPIEZA INCLUYE  TALA DE ARBOLES CON DAP ≤0.15M, TRANSPORTE Y DISPOSICIÓN FINAL</v>
      </c>
      <c r="E1311" s="187"/>
      <c r="F1311" s="187" t="str">
        <f>VLOOKUP($B1311,'Alcance Cimentaciones'!$B$5:$G$256,4,FALSE)</f>
        <v>m2</v>
      </c>
      <c r="G1311" s="194">
        <f>VLOOKUP($B1311,'Alcance Cimentaciones'!$B$5:$G$256,5,FALSE)/34</f>
        <v>4799.0294117647063</v>
      </c>
      <c r="H1311" s="188">
        <f>VLOOKUP($B1311,'Alcance Cimentaciones'!$B$5:$G$256,6,FALSE)</f>
        <v>7121</v>
      </c>
      <c r="I1311" s="188">
        <f>+H1311*G1311</f>
        <v>34173888.441176474</v>
      </c>
      <c r="J1311" s="189">
        <f>+I1311*1.38</f>
        <v>47159966.048823528</v>
      </c>
      <c r="K1311" s="335">
        <f t="shared" si="366"/>
        <v>0</v>
      </c>
      <c r="L1311" s="331"/>
      <c r="M1311" s="331"/>
    </row>
    <row r="1312" spans="2:13" s="159" customFormat="1" x14ac:dyDescent="0.25">
      <c r="B1312" s="165"/>
      <c r="C1312" s="182" t="s">
        <v>1580</v>
      </c>
      <c r="D1312" s="183" t="s">
        <v>1581</v>
      </c>
      <c r="E1312" s="184" t="s">
        <v>9</v>
      </c>
      <c r="F1312" s="184">
        <v>0</v>
      </c>
      <c r="G1312" s="184"/>
      <c r="H1312" s="184"/>
      <c r="I1312" s="184"/>
      <c r="J1312" s="186">
        <f>SUM(J1313:J1314)</f>
        <v>312374505.66882348</v>
      </c>
      <c r="K1312" s="330"/>
      <c r="L1312" s="330"/>
      <c r="M1312" s="330"/>
    </row>
    <row r="1313" spans="2:13" x14ac:dyDescent="0.25">
      <c r="B1313" s="165" t="s">
        <v>113</v>
      </c>
      <c r="C1313" s="190"/>
      <c r="D1313" s="145" t="str">
        <f>VLOOKUP(B1313,'Alcance Cimentaciones'!$B$5:$G$256,3,FALSE)</f>
        <v>EXCAVACIÓN MECÁNICA EN MATERIAL COMÚN</v>
      </c>
      <c r="E1313" s="187"/>
      <c r="F1313" s="187" t="str">
        <f>VLOOKUP($B1313,'Alcance Cimentaciones'!$B$5:$G$256,4,FALSE)</f>
        <v>m3</v>
      </c>
      <c r="G1313" s="194">
        <f>VLOOKUP($B1313,'Alcance Cimentaciones'!$B$5:$G$256,5,FALSE)/34</f>
        <v>4799.0294117647063</v>
      </c>
      <c r="H1313" s="188">
        <f>VLOOKUP($B1313,'Alcance Cimentaciones'!$B$5:$G$256,6,FALSE)</f>
        <v>35495</v>
      </c>
      <c r="I1313" s="188">
        <f>+H1313*G1313</f>
        <v>170341548.97058824</v>
      </c>
      <c r="J1313" s="189">
        <f>+I1313*1.38</f>
        <v>235071337.57941175</v>
      </c>
      <c r="K1313" s="335">
        <f t="shared" ref="K1313:K1314" si="369">SUM(N1313:BV1313)</f>
        <v>0</v>
      </c>
      <c r="L1313" s="331"/>
      <c r="M1313" s="331"/>
    </row>
    <row r="1314" spans="2:13" x14ac:dyDescent="0.25">
      <c r="B1314" s="165" t="s">
        <v>122</v>
      </c>
      <c r="C1314" s="190"/>
      <c r="D1314" s="145" t="str">
        <f>VLOOKUP(B1314,'Alcance Cimentaciones'!$B$5:$G$256,3,FALSE)</f>
        <v>EXCAVACIÓN EN ROCA</v>
      </c>
      <c r="E1314" s="187"/>
      <c r="F1314" s="187" t="str">
        <f>VLOOKUP($B1314,'Alcance Cimentaciones'!$B$5:$G$256,4,FALSE)</f>
        <v>m3</v>
      </c>
      <c r="G1314" s="194">
        <f>VLOOKUP($B1314,'Alcance Cimentaciones'!$B$5:$G$256,5,FALSE)/34</f>
        <v>414.35294117647061</v>
      </c>
      <c r="H1314" s="188">
        <f>VLOOKUP($B1314,'Alcance Cimentaciones'!$B$5:$G$256,6,FALSE)</f>
        <v>135191</v>
      </c>
      <c r="I1314" s="188">
        <f>+H1314*G1314</f>
        <v>56016788.470588237</v>
      </c>
      <c r="J1314" s="189">
        <f>+I1314*1.38</f>
        <v>77303168.089411765</v>
      </c>
      <c r="K1314" s="335">
        <f t="shared" si="369"/>
        <v>0</v>
      </c>
      <c r="L1314" s="331"/>
      <c r="M1314" s="331"/>
    </row>
    <row r="1315" spans="2:13" s="159" customFormat="1" x14ac:dyDescent="0.25">
      <c r="B1315" s="165"/>
      <c r="C1315" s="178" t="s">
        <v>1582</v>
      </c>
      <c r="D1315" s="179" t="s">
        <v>1583</v>
      </c>
      <c r="E1315" s="180" t="s">
        <v>6</v>
      </c>
      <c r="F1315" s="180">
        <v>0</v>
      </c>
      <c r="G1315" s="180"/>
      <c r="H1315" s="180"/>
      <c r="I1315" s="180"/>
      <c r="J1315" s="186">
        <f>SUM(J1316:J1318)</f>
        <v>9527825.6870364472</v>
      </c>
      <c r="K1315" s="330"/>
      <c r="L1315" s="330"/>
      <c r="M1315" s="330"/>
    </row>
    <row r="1316" spans="2:13" s="159" customFormat="1" ht="31.5" x14ac:dyDescent="0.25">
      <c r="B1316" s="165" t="s">
        <v>539</v>
      </c>
      <c r="C1316" s="178"/>
      <c r="D1316" s="145" t="str">
        <f>VLOOKUP(B1316,'Alcance Cimentaciones'!$B$5:$G$256,3,FALSE)</f>
        <v>INSTALACION DE TUBERIA PVC TIPO TDP Y/O CORRUGADA TIPO PEAD-HDPE  - 50mm</v>
      </c>
      <c r="E1316" s="187"/>
      <c r="F1316" s="187" t="str">
        <f>VLOOKUP($B1316,'Alcance Cimentaciones'!$B$5:$G$256,4,FALSE)</f>
        <v>ML</v>
      </c>
      <c r="G1316" s="194">
        <f>VLOOKUP($B1316,'Alcance Cimentaciones'!$B$5:$G$256,5,FALSE)/34</f>
        <v>7.2352941176470589</v>
      </c>
      <c r="H1316" s="188">
        <f>VLOOKUP($B1316,'Alcance Cimentaciones'!$B$5:$G$256,6,FALSE)</f>
        <v>27751.000385791169</v>
      </c>
      <c r="I1316" s="188">
        <f>+H1316*G1316</f>
        <v>200786.64985013611</v>
      </c>
      <c r="J1316" s="189">
        <f>+I1316*1.38</f>
        <v>277085.57679318782</v>
      </c>
      <c r="K1316" s="335">
        <f t="shared" ref="K1316:K1318" si="370">SUM(N1316:BV1316)</f>
        <v>0</v>
      </c>
      <c r="L1316" s="331"/>
      <c r="M1316" s="331"/>
    </row>
    <row r="1317" spans="2:13" s="159" customFormat="1" ht="31.5" x14ac:dyDescent="0.25">
      <c r="B1317" s="165" t="s">
        <v>542</v>
      </c>
      <c r="C1317" s="178"/>
      <c r="D1317" s="145" t="str">
        <f>VLOOKUP(B1317,'Alcance Cimentaciones'!$B$5:$G$256,3,FALSE)</f>
        <v>INSTALACION DE TUBERIA PVC TIPO TDP Y/O CORRUGADA TIPO PEAD-HDPE - 90mm</v>
      </c>
      <c r="E1317" s="187"/>
      <c r="F1317" s="187" t="str">
        <f>VLOOKUP($B1317,'Alcance Cimentaciones'!$B$5:$G$256,4,FALSE)</f>
        <v>ML</v>
      </c>
      <c r="G1317" s="194">
        <f>VLOOKUP($B1317,'Alcance Cimentaciones'!$B$5:$G$256,5,FALSE)/34</f>
        <v>34.694117647058818</v>
      </c>
      <c r="H1317" s="188">
        <f>VLOOKUP($B1317,'Alcance Cimentaciones'!$B$5:$G$256,6,FALSE)</f>
        <v>31239.000009014315</v>
      </c>
      <c r="I1317" s="188">
        <f>+H1317*G1317</f>
        <v>1083809.5414892142</v>
      </c>
      <c r="J1317" s="189">
        <f>+I1317*1.38</f>
        <v>1495657.1672551155</v>
      </c>
      <c r="K1317" s="335">
        <f t="shared" si="370"/>
        <v>0</v>
      </c>
      <c r="L1317" s="331"/>
      <c r="M1317" s="331"/>
    </row>
    <row r="1318" spans="2:13" s="159" customFormat="1" ht="31.5" x14ac:dyDescent="0.25">
      <c r="B1318" s="165" t="s">
        <v>544</v>
      </c>
      <c r="C1318" s="178"/>
      <c r="D1318" s="145" t="str">
        <f>VLOOKUP(B1318,'Alcance Cimentaciones'!$B$5:$G$256,3,FALSE)</f>
        <v>INSTALACION DE TUBERIA PVC TIPO TDP  Y/O CORRUGADA TIPO PEAD-HDPE - 200mm</v>
      </c>
      <c r="E1318" s="187"/>
      <c r="F1318" s="187" t="str">
        <f>VLOOKUP($B1318,'Alcance Cimentaciones'!$B$5:$G$256,4,FALSE)</f>
        <v>ML</v>
      </c>
      <c r="G1318" s="194">
        <f>VLOOKUP($B1318,'Alcance Cimentaciones'!$B$5:$G$256,5,FALSE)/34</f>
        <v>70.332352941176467</v>
      </c>
      <c r="H1318" s="188">
        <f>VLOOKUP($B1318,'Alcance Cimentaciones'!$B$5:$G$256,6,FALSE)</f>
        <v>79900.999838665448</v>
      </c>
      <c r="I1318" s="188">
        <f>+H1318*G1318</f>
        <v>5619625.3210059023</v>
      </c>
      <c r="J1318" s="189">
        <f>+I1318*1.38</f>
        <v>7755082.9429881442</v>
      </c>
      <c r="K1318" s="335">
        <f t="shared" si="370"/>
        <v>0</v>
      </c>
      <c r="L1318" s="331"/>
      <c r="M1318" s="331"/>
    </row>
    <row r="1319" spans="2:13" s="159" customFormat="1" x14ac:dyDescent="0.25">
      <c r="B1319" s="165"/>
      <c r="C1319" s="182" t="s">
        <v>1584</v>
      </c>
      <c r="D1319" s="183" t="s">
        <v>1585</v>
      </c>
      <c r="E1319" s="184" t="s">
        <v>19</v>
      </c>
      <c r="F1319" s="184">
        <v>0</v>
      </c>
      <c r="G1319" s="184"/>
      <c r="H1319" s="184"/>
      <c r="I1319" s="184"/>
      <c r="J1319" s="186">
        <f>SUM(J1320)</f>
        <v>320494616.71764702</v>
      </c>
      <c r="K1319" s="330"/>
      <c r="L1319" s="330"/>
      <c r="M1319" s="330"/>
    </row>
    <row r="1320" spans="2:13" s="159" customFormat="1" x14ac:dyDescent="0.25">
      <c r="B1320" s="165" t="s">
        <v>156</v>
      </c>
      <c r="C1320" s="182"/>
      <c r="D1320" s="145" t="str">
        <f>VLOOKUP(B1320,'Alcance Cimentaciones'!$B$5:$G$256,3,FALSE)</f>
        <v>RELLENO CON MATERIAL DE EXCAVACIÓN SELECCIONADO</v>
      </c>
      <c r="E1320" s="187"/>
      <c r="F1320" s="187" t="str">
        <f>VLOOKUP($B1320,'Alcance Cimentaciones'!$B$5:$G$256,4,FALSE)</f>
        <v>m3</v>
      </c>
      <c r="G1320" s="194">
        <f>VLOOKUP($B1320,'Alcance Cimentaciones'!$B$5:$G$256,5,FALSE)/34</f>
        <v>4530.6764705882351</v>
      </c>
      <c r="H1320" s="188">
        <f>VLOOKUP($B1320,'Alcance Cimentaciones'!$B$5:$G$256,6,FALSE)</f>
        <v>51260</v>
      </c>
      <c r="I1320" s="188">
        <f>+H1320*G1320</f>
        <v>232242475.88235292</v>
      </c>
      <c r="J1320" s="189">
        <f>+I1320*1.38</f>
        <v>320494616.71764702</v>
      </c>
      <c r="K1320" s="335">
        <f>SUM(N1320:BV1320)</f>
        <v>0</v>
      </c>
      <c r="L1320" s="331"/>
      <c r="M1320" s="331"/>
    </row>
    <row r="1321" spans="2:13" s="159" customFormat="1" x14ac:dyDescent="0.25">
      <c r="B1321" s="165"/>
      <c r="C1321" s="182" t="s">
        <v>1586</v>
      </c>
      <c r="D1321" s="183" t="s">
        <v>1587</v>
      </c>
      <c r="E1321" s="184" t="s">
        <v>8</v>
      </c>
      <c r="F1321" s="184">
        <v>0</v>
      </c>
      <c r="G1321" s="184"/>
      <c r="H1321" s="184"/>
      <c r="I1321" s="184"/>
      <c r="J1321" s="186">
        <f>SUM(J1322)</f>
        <v>94303618.549411759</v>
      </c>
      <c r="K1321" s="330"/>
      <c r="L1321" s="330"/>
      <c r="M1321" s="330"/>
    </row>
    <row r="1322" spans="2:13" s="159" customFormat="1" x14ac:dyDescent="0.25">
      <c r="B1322" s="165" t="s">
        <v>278</v>
      </c>
      <c r="C1322" s="182"/>
      <c r="D1322" s="145" t="str">
        <f>VLOOKUP(B1322,'Alcance Cimentaciones'!$B$5:$G$256,3,FALSE)</f>
        <v>CONCRETO CLASE F (140 kg/cm2 Ó 2000 psi)</v>
      </c>
      <c r="E1322" s="187"/>
      <c r="F1322" s="187" t="str">
        <f>VLOOKUP($B1322,'Alcance Cimentaciones'!$B$5:$G$256,4,FALSE)</f>
        <v>m3</v>
      </c>
      <c r="G1322" s="194">
        <f>VLOOKUP($B1322,'Alcance Cimentaciones'!$B$5:$G$256,5,FALSE)/34</f>
        <v>43.941176470588232</v>
      </c>
      <c r="H1322" s="188">
        <f>VLOOKUP($B1322,'Alcance Cimentaciones'!$B$5:$G$256,6,FALSE)</f>
        <v>1555169</v>
      </c>
      <c r="I1322" s="188">
        <f>+H1322*G1322</f>
        <v>68335955.470588237</v>
      </c>
      <c r="J1322" s="189">
        <f>+I1322*1.38</f>
        <v>94303618.549411759</v>
      </c>
      <c r="K1322" s="335">
        <f>SUM(N1322:BV1322)</f>
        <v>0</v>
      </c>
      <c r="L1322" s="331"/>
      <c r="M1322" s="331"/>
    </row>
    <row r="1323" spans="2:13" s="159" customFormat="1" x14ac:dyDescent="0.25">
      <c r="B1323" s="165"/>
      <c r="C1323" s="182" t="s">
        <v>1588</v>
      </c>
      <c r="D1323" s="183" t="s">
        <v>1589</v>
      </c>
      <c r="E1323" s="184" t="s">
        <v>26</v>
      </c>
      <c r="F1323" s="184">
        <v>0</v>
      </c>
      <c r="G1323" s="184"/>
      <c r="H1323" s="184"/>
      <c r="I1323" s="184"/>
      <c r="J1323" s="186">
        <f>SUM(J1324:J1325)</f>
        <v>179436034.15411764</v>
      </c>
      <c r="K1323" s="330"/>
      <c r="L1323" s="330"/>
      <c r="M1323" s="330"/>
    </row>
    <row r="1324" spans="2:13" x14ac:dyDescent="0.25">
      <c r="B1324" s="165" t="s">
        <v>299</v>
      </c>
      <c r="C1324" s="190"/>
      <c r="D1324" s="145" t="str">
        <f>VLOOKUP(B1324,'Alcance Cimentaciones'!$B$5:$G$256,3,FALSE)</f>
        <v>S0FT-SPOT  (EPS) Tipo II (ASM C578)</v>
      </c>
      <c r="E1324" s="187"/>
      <c r="F1324" s="187" t="str">
        <f>VLOOKUP($B1324,'Alcance Cimentaciones'!$B$5:$G$256,4,FALSE)</f>
        <v>m2</v>
      </c>
      <c r="G1324" s="194">
        <f>VLOOKUP($B1324,'Alcance Cimentaciones'!$B$5:$G$256,5,FALSE)/34</f>
        <v>62.117647058823529</v>
      </c>
      <c r="H1324" s="188">
        <f>VLOOKUP($B1324,'Alcance Cimentaciones'!$B$5:$G$256,6,FALSE)</f>
        <v>484846</v>
      </c>
      <c r="I1324" s="188">
        <f>+H1324*G1324</f>
        <v>30117492.705882352</v>
      </c>
      <c r="J1324" s="189">
        <f>+I1324*1.38</f>
        <v>41562139.934117645</v>
      </c>
      <c r="K1324" s="335">
        <f t="shared" ref="K1324:K1325" si="371">SUM(N1324:BV1324)</f>
        <v>0</v>
      </c>
      <c r="L1324" s="331"/>
      <c r="M1324" s="331"/>
    </row>
    <row r="1325" spans="2:13" ht="126" x14ac:dyDescent="0.25">
      <c r="B1325" s="165" t="s">
        <v>314</v>
      </c>
      <c r="C1325" s="190"/>
      <c r="D1325" s="145" t="str">
        <f>VLOOKUP(B1325,'Alcance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325" s="187"/>
      <c r="F1325" s="187" t="str">
        <f>VLOOKUP($B1325,'Alcance Cimentaciones'!$B$5:$G$256,4,FALSE)</f>
        <v>Und</v>
      </c>
      <c r="G1325" s="194">
        <f>VLOOKUP($B1325,'Alcance Cimentaciones'!$B$5:$G$256,5,FALSE)/34</f>
        <v>1</v>
      </c>
      <c r="H1325" s="188">
        <f>VLOOKUP($B1325,'Alcance Cimentaciones'!$B$5:$G$256,6,FALSE)</f>
        <v>99908619</v>
      </c>
      <c r="I1325" s="188">
        <f>+H1325*G1325</f>
        <v>99908619</v>
      </c>
      <c r="J1325" s="189">
        <f>+I1325*1.38</f>
        <v>137873894.22</v>
      </c>
      <c r="K1325" s="335">
        <f t="shared" si="371"/>
        <v>0</v>
      </c>
      <c r="L1325" s="331"/>
      <c r="M1325" s="331"/>
    </row>
    <row r="1326" spans="2:13" s="159" customFormat="1" x14ac:dyDescent="0.25">
      <c r="B1326" s="165"/>
      <c r="C1326" s="182" t="s">
        <v>1590</v>
      </c>
      <c r="D1326" s="183" t="s">
        <v>1591</v>
      </c>
      <c r="E1326" s="184" t="s">
        <v>730</v>
      </c>
      <c r="F1326" s="184">
        <v>0</v>
      </c>
      <c r="G1326" s="184"/>
      <c r="H1326" s="184"/>
      <c r="I1326" s="184"/>
      <c r="J1326" s="186">
        <f>SUM(J1327)</f>
        <v>1212623361.2117648</v>
      </c>
      <c r="K1326" s="330"/>
      <c r="L1326" s="330"/>
      <c r="M1326" s="330"/>
    </row>
    <row r="1327" spans="2:13" s="159" customFormat="1" x14ac:dyDescent="0.25">
      <c r="B1327" s="165" t="s">
        <v>306</v>
      </c>
      <c r="C1327" s="182"/>
      <c r="D1327" s="145" t="str">
        <f>VLOOKUP(B1327,'Alcance Cimentaciones'!$B$5:$G$256,3,FALSE)</f>
        <v>ACERO FY:  60000 psi (4.200 kg/cm2)</v>
      </c>
      <c r="E1327" s="187"/>
      <c r="F1327" s="187" t="str">
        <f>VLOOKUP($B1327,'Alcance Cimentaciones'!$B$5:$G$256,4,FALSE)</f>
        <v>kg</v>
      </c>
      <c r="G1327" s="194">
        <f>VLOOKUP($B1327,'Alcance Cimentaciones'!$B$5:$G$256,5,FALSE)/34</f>
        <v>68756.852941176476</v>
      </c>
      <c r="H1327" s="188">
        <f>VLOOKUP($B1327,'Alcance Cimentaciones'!$B$5:$G$256,6,FALSE)</f>
        <v>12780</v>
      </c>
      <c r="I1327" s="188">
        <f>+H1327*G1327</f>
        <v>878712580.58823538</v>
      </c>
      <c r="J1327" s="189">
        <f>+I1327*1.38</f>
        <v>1212623361.2117648</v>
      </c>
      <c r="K1327" s="335">
        <f>SUM(N1327:BV1327)</f>
        <v>0</v>
      </c>
      <c r="L1327" s="331"/>
      <c r="M1327" s="331"/>
    </row>
    <row r="1328" spans="2:13" s="159" customFormat="1" x14ac:dyDescent="0.25">
      <c r="B1328" s="165"/>
      <c r="C1328" s="182" t="s">
        <v>1592</v>
      </c>
      <c r="D1328" s="183" t="s">
        <v>1593</v>
      </c>
      <c r="E1328" s="184" t="s">
        <v>6</v>
      </c>
      <c r="F1328" s="184">
        <v>0</v>
      </c>
      <c r="G1328" s="184"/>
      <c r="H1328" s="184"/>
      <c r="I1328" s="184"/>
      <c r="J1328" s="185"/>
      <c r="K1328" s="329"/>
      <c r="L1328" s="329"/>
      <c r="M1328" s="329"/>
    </row>
    <row r="1329" spans="2:13" s="159" customFormat="1" ht="31.5" x14ac:dyDescent="0.25">
      <c r="B1329" s="165"/>
      <c r="C1329" s="195" t="s">
        <v>1594</v>
      </c>
      <c r="D1329" s="148" t="s">
        <v>1595</v>
      </c>
      <c r="E1329" s="196" t="s">
        <v>3</v>
      </c>
      <c r="F1329" s="196">
        <v>0</v>
      </c>
      <c r="G1329" s="196"/>
      <c r="H1329" s="196"/>
      <c r="I1329" s="196"/>
      <c r="J1329" s="197"/>
      <c r="K1329" s="333"/>
      <c r="L1329" s="333"/>
      <c r="M1329" s="333"/>
    </row>
    <row r="1330" spans="2:13" s="159" customFormat="1" x14ac:dyDescent="0.25">
      <c r="B1330" s="165"/>
      <c r="C1330" s="182" t="s">
        <v>1596</v>
      </c>
      <c r="D1330" s="183" t="s">
        <v>1597</v>
      </c>
      <c r="E1330" s="184" t="s">
        <v>8</v>
      </c>
      <c r="F1330" s="184">
        <v>0</v>
      </c>
      <c r="G1330" s="184"/>
      <c r="H1330" s="184"/>
      <c r="I1330" s="184"/>
      <c r="J1330" s="186">
        <f>SUM(J1331:J1332)</f>
        <v>1230815225.9452939</v>
      </c>
      <c r="K1330" s="330"/>
      <c r="L1330" s="330"/>
      <c r="M1330" s="330"/>
    </row>
    <row r="1331" spans="2:13" x14ac:dyDescent="0.25">
      <c r="B1331" s="165" t="s">
        <v>267</v>
      </c>
      <c r="C1331" s="190"/>
      <c r="D1331" s="145" t="str">
        <f>VLOOKUP(B1331,'Alcance Cimentaciones'!$B$5:$G$256,3,FALSE)</f>
        <v>CONCRETO ESTRUCTURAL  35 MPa(350 kg/cm2 Ó 5000 psi)</v>
      </c>
      <c r="E1331" s="187"/>
      <c r="F1331" s="187" t="str">
        <f>VLOOKUP($B1331,'Alcance Cimentaciones'!$B$5:$G$256,4,FALSE)</f>
        <v>m3</v>
      </c>
      <c r="G1331" s="194">
        <f>VLOOKUP($B1331,'Alcance Cimentaciones'!$B$5:$G$256,5,FALSE)/34</f>
        <v>429.02941176470586</v>
      </c>
      <c r="H1331" s="188">
        <f>VLOOKUP($B1331,'Alcance Cimentaciones'!$B$5:$G$256,6,FALSE)</f>
        <v>1926653</v>
      </c>
      <c r="I1331" s="188">
        <f>+H1331*G1331</f>
        <v>826590803.26470578</v>
      </c>
      <c r="J1331" s="189">
        <f>+I1331*1.38</f>
        <v>1140695308.5052938</v>
      </c>
      <c r="K1331" s="335">
        <f t="shared" ref="K1331:K1332" si="372">SUM(N1331:BV1331)</f>
        <v>0</v>
      </c>
      <c r="L1331" s="331"/>
      <c r="M1331" s="331"/>
    </row>
    <row r="1332" spans="2:13" x14ac:dyDescent="0.25">
      <c r="B1332" s="165" t="s">
        <v>270</v>
      </c>
      <c r="C1332" s="190"/>
      <c r="D1332" s="145" t="str">
        <f>VLOOKUP(B1332,'Alcance Cimentaciones'!$B$5:$G$256,3,FALSE)</f>
        <v>CONCRETO ESTRUCTURAL  45 MPa(457 kg/cm2 Ó 6500psi)</v>
      </c>
      <c r="E1332" s="187"/>
      <c r="F1332" s="187" t="str">
        <f>VLOOKUP($B1332,'Alcance Cimentaciones'!$B$5:$G$256,4,FALSE)</f>
        <v>m3</v>
      </c>
      <c r="G1332" s="194">
        <f>VLOOKUP($B1332,'Alcance Cimentaciones'!$B$5:$G$256,5,FALSE)/34</f>
        <v>32</v>
      </c>
      <c r="H1332" s="188">
        <f>VLOOKUP($B1332,'Alcance Cimentaciones'!$B$5:$G$256,6,FALSE)</f>
        <v>2040759</v>
      </c>
      <c r="I1332" s="188">
        <f>+H1332*G1332</f>
        <v>65304288</v>
      </c>
      <c r="J1332" s="189">
        <f>+I1332*1.38</f>
        <v>90119917.439999998</v>
      </c>
      <c r="K1332" s="335">
        <f t="shared" si="372"/>
        <v>0</v>
      </c>
      <c r="L1332" s="331"/>
      <c r="M1332" s="331"/>
    </row>
    <row r="1333" spans="2:13" s="159" customFormat="1" x14ac:dyDescent="0.25">
      <c r="B1333" s="165"/>
      <c r="C1333" s="182" t="s">
        <v>1598</v>
      </c>
      <c r="D1333" s="183" t="s">
        <v>1599</v>
      </c>
      <c r="E1333" s="184" t="s">
        <v>26</v>
      </c>
      <c r="F1333" s="184">
        <v>0</v>
      </c>
      <c r="G1333" s="184"/>
      <c r="H1333" s="184"/>
      <c r="I1333" s="184"/>
      <c r="J1333" s="185"/>
      <c r="K1333" s="329"/>
      <c r="L1333" s="329"/>
      <c r="M1333" s="329"/>
    </row>
    <row r="1334" spans="2:13" s="159" customFormat="1" ht="31.5" x14ac:dyDescent="0.25">
      <c r="B1334" s="165"/>
      <c r="C1334" s="182" t="s">
        <v>1600</v>
      </c>
      <c r="D1334" s="183" t="s">
        <v>2074</v>
      </c>
      <c r="E1334" s="184" t="s">
        <v>19</v>
      </c>
      <c r="F1334" s="184">
        <v>0</v>
      </c>
      <c r="G1334" s="184"/>
      <c r="H1334" s="184"/>
      <c r="I1334" s="184"/>
      <c r="J1334" s="186">
        <f>SUM(J1335:J1343)</f>
        <v>52736347.43270281</v>
      </c>
      <c r="K1334" s="330"/>
      <c r="L1334" s="330"/>
      <c r="M1334" s="330"/>
    </row>
    <row r="1335" spans="2:13" s="159" customFormat="1" ht="31.5" x14ac:dyDescent="0.25">
      <c r="B1335" s="165" t="s">
        <v>532</v>
      </c>
      <c r="C1335" s="182"/>
      <c r="D1335" s="145" t="str">
        <f>VLOOKUP(B1335,'Alcance Cimentaciones'!$B$5:$G$256,3,FALSE)</f>
        <v>ARQUETA EN HORMIGON PARA MEDIA TENSION - EMPALMES (500 MT)</v>
      </c>
      <c r="E1335" s="187"/>
      <c r="F1335" s="187" t="str">
        <f>VLOOKUP($B1335,'Alcance Cimentaciones'!$B$5:$G$256,4,FALSE)</f>
        <v>Und</v>
      </c>
      <c r="G1335" s="187">
        <f>VLOOKUP($B1335,'Alcance Cimentaciones'!$B$5:$G$256,5,FALSE)/41</f>
        <v>1</v>
      </c>
      <c r="H1335" s="188">
        <f>VLOOKUP($B1335,'Alcance Cimentaciones'!$B$5:$G$256,6,FALSE)</f>
        <v>12275310.999985719</v>
      </c>
      <c r="I1335" s="188">
        <f t="shared" ref="I1335:I1343" si="373">+H1335*G1335</f>
        <v>12275310.999985719</v>
      </c>
      <c r="J1335" s="189">
        <f t="shared" ref="J1335:J1343" si="374">+I1335*1.38</f>
        <v>16939929.179980289</v>
      </c>
      <c r="K1335" s="335">
        <f t="shared" ref="K1335:K1343" si="375">SUM(N1335:BV1335)</f>
        <v>0</v>
      </c>
      <c r="L1335" s="331"/>
      <c r="M1335" s="331"/>
    </row>
    <row r="1336" spans="2:13" s="159" customFormat="1" x14ac:dyDescent="0.25">
      <c r="B1336" s="165" t="s">
        <v>535</v>
      </c>
      <c r="C1336" s="182"/>
      <c r="D1336" s="145" t="str">
        <f>VLOOKUP(B1336,'Alcance Cimentaciones'!$B$5:$G$256,3,FALSE)</f>
        <v>ARQUETA EN POLIPROPILENO</v>
      </c>
      <c r="E1336" s="187"/>
      <c r="F1336" s="187" t="str">
        <f>VLOOKUP($B1336,'Alcance Cimentaciones'!$B$5:$G$256,4,FALSE)</f>
        <v>Und</v>
      </c>
      <c r="G1336" s="187">
        <f>VLOOKUP($B1336,'Alcance Cimentaciones'!$B$5:$G$256,5,FALSE)/41</f>
        <v>1</v>
      </c>
      <c r="H1336" s="188">
        <f>VLOOKUP($B1336,'Alcance Cimentaciones'!$B$5:$G$256,6,FALSE)</f>
        <v>6068599.9996856553</v>
      </c>
      <c r="I1336" s="188">
        <f t="shared" si="373"/>
        <v>6068599.9996856553</v>
      </c>
      <c r="J1336" s="189">
        <f t="shared" si="374"/>
        <v>8374667.9995662039</v>
      </c>
      <c r="K1336" s="335">
        <f t="shared" si="375"/>
        <v>0</v>
      </c>
      <c r="L1336" s="331"/>
      <c r="M1336" s="331"/>
    </row>
    <row r="1337" spans="2:13" s="159" customFormat="1" x14ac:dyDescent="0.25">
      <c r="B1337" s="165" t="s">
        <v>562</v>
      </c>
      <c r="C1337" s="182"/>
      <c r="D1337" s="145" t="str">
        <f>VLOOKUP(B1337,'Alcance Cimentaciones'!$B$5:$G$256,3,FALSE)</f>
        <v>SUMINISTRO E INSTALACIÓN DE PLATINA</v>
      </c>
      <c r="E1337" s="187"/>
      <c r="F1337" s="187" t="str">
        <f>VLOOKUP($B1337,'Alcance Cimentaciones'!$B$5:$G$256,4,FALSE)</f>
        <v>Und</v>
      </c>
      <c r="G1337" s="187">
        <f>VLOOKUP($B1337,'Alcance Cimentaciones'!$B$5:$G$256,5,FALSE)/41</f>
        <v>1</v>
      </c>
      <c r="H1337" s="188">
        <f>VLOOKUP($B1337,'Alcance Cimentaciones'!$B$5:$G$256,6,FALSE)</f>
        <v>361570</v>
      </c>
      <c r="I1337" s="188">
        <f t="shared" si="373"/>
        <v>361570</v>
      </c>
      <c r="J1337" s="189">
        <f t="shared" si="374"/>
        <v>498966.6</v>
      </c>
      <c r="K1337" s="335">
        <f t="shared" si="375"/>
        <v>0</v>
      </c>
      <c r="L1337" s="331"/>
      <c r="M1337" s="331"/>
    </row>
    <row r="1338" spans="2:13" s="159" customFormat="1" x14ac:dyDescent="0.25">
      <c r="B1338" s="165" t="s">
        <v>565</v>
      </c>
      <c r="C1338" s="182"/>
      <c r="D1338" s="145" t="str">
        <f>VLOOKUP(B1338,'Alcance Cimentaciones'!$B$5:$G$256,3,FALSE)</f>
        <v>SUMINISTRO E INSTALACIÓN DE VARILLA</v>
      </c>
      <c r="E1338" s="187"/>
      <c r="F1338" s="187" t="str">
        <f>VLOOKUP($B1338,'Alcance Cimentaciones'!$B$5:$G$256,4,FALSE)</f>
        <v>Und</v>
      </c>
      <c r="G1338" s="187">
        <f>VLOOKUP($B1338,'Alcance Cimentaciones'!$B$5:$G$256,5,FALSE)/41</f>
        <v>1</v>
      </c>
      <c r="H1338" s="188">
        <f>VLOOKUP($B1338,'Alcance Cimentaciones'!$B$5:$G$256,6,FALSE)</f>
        <v>398933</v>
      </c>
      <c r="I1338" s="188">
        <f t="shared" si="373"/>
        <v>398933</v>
      </c>
      <c r="J1338" s="189">
        <f t="shared" si="374"/>
        <v>550527.53999999992</v>
      </c>
      <c r="K1338" s="335">
        <f t="shared" si="375"/>
        <v>0</v>
      </c>
      <c r="L1338" s="331"/>
      <c r="M1338" s="331"/>
    </row>
    <row r="1339" spans="2:13" s="159" customFormat="1" ht="31.5" x14ac:dyDescent="0.25">
      <c r="B1339" s="165" t="s">
        <v>569</v>
      </c>
      <c r="C1339" s="182"/>
      <c r="D1339" s="145" t="str">
        <f>VLOOKUP(B1339,'Alcance Cimentaciones'!$B$5:$G$256,3,FALSE)</f>
        <v>SUMINISTRO E INSTALACIÓN DE ARQUETA PARA INSPECCIÓN DE PICAS EN PUESTA A TIERRA SIN FONDO</v>
      </c>
      <c r="E1339" s="187"/>
      <c r="F1339" s="187" t="str">
        <f>VLOOKUP($B1339,'Alcance Cimentaciones'!$B$5:$G$256,4,FALSE)</f>
        <v>Und</v>
      </c>
      <c r="G1339" s="187">
        <f>VLOOKUP($B1339,'Alcance Cimentaciones'!$B$5:$G$256,5,FALSE)/42</f>
        <v>1</v>
      </c>
      <c r="H1339" s="188">
        <f>VLOOKUP($B1339,'Alcance Cimentaciones'!$B$5:$G$256,6,FALSE)</f>
        <v>14275700</v>
      </c>
      <c r="I1339" s="188">
        <f t="shared" si="373"/>
        <v>14275700</v>
      </c>
      <c r="J1339" s="189">
        <f t="shared" si="374"/>
        <v>19700466</v>
      </c>
      <c r="K1339" s="335">
        <f t="shared" si="375"/>
        <v>0</v>
      </c>
      <c r="L1339" s="331"/>
      <c r="M1339" s="331"/>
    </row>
    <row r="1340" spans="2:13" s="159" customFormat="1" x14ac:dyDescent="0.25">
      <c r="B1340" s="165" t="s">
        <v>571</v>
      </c>
      <c r="C1340" s="182"/>
      <c r="D1340" s="145" t="str">
        <f>VLOOKUP(B1340,'Alcance Cimentaciones'!$B$5:$G$256,3,FALSE)</f>
        <v>SUMINISTRO E INSTALACIÓN DE SOLDADURA EXOTERMICA</v>
      </c>
      <c r="E1340" s="187"/>
      <c r="F1340" s="187" t="str">
        <f>VLOOKUP($B1340,'Alcance Cimentaciones'!$B$5:$G$256,4,FALSE)</f>
        <v>Und</v>
      </c>
      <c r="G1340" s="194">
        <f>VLOOKUP($B1340,'Alcance Cimentaciones'!$B$5:$G$256,5,FALSE)/41</f>
        <v>2.8000000000000003</v>
      </c>
      <c r="H1340" s="188">
        <f>VLOOKUP($B1340,'Alcance Cimentaciones'!$B$5:$G$256,6,FALSE)</f>
        <v>185231</v>
      </c>
      <c r="I1340" s="188">
        <f t="shared" si="373"/>
        <v>518646.80000000005</v>
      </c>
      <c r="J1340" s="189">
        <f t="shared" si="374"/>
        <v>715732.58400000003</v>
      </c>
      <c r="K1340" s="335">
        <f t="shared" si="375"/>
        <v>0</v>
      </c>
      <c r="L1340" s="331"/>
      <c r="M1340" s="331"/>
    </row>
    <row r="1341" spans="2:13" s="159" customFormat="1" ht="31.5" x14ac:dyDescent="0.25">
      <c r="B1341" s="165" t="s">
        <v>575</v>
      </c>
      <c r="C1341" s="182"/>
      <c r="D1341" s="145" t="str">
        <f>VLOOKUP(B1341,'Alcance Cimentaciones'!$B$5:$G$256,3,FALSE)</f>
        <v>SUMINISTRO E INSTALACIÓN DE GRAPA DE ALEACIÓN RICA EN COBRE (LATÓN) MODELO KZ</v>
      </c>
      <c r="E1341" s="187"/>
      <c r="F1341" s="187" t="str">
        <f>VLOOKUP($B1341,'Alcance Cimentaciones'!$B$5:$G$256,4,FALSE)</f>
        <v>Und</v>
      </c>
      <c r="G1341" s="187">
        <f>VLOOKUP($B1341,'Alcance Cimentaciones'!$B$5:$G$256,5,FALSE)/42</f>
        <v>1</v>
      </c>
      <c r="H1341" s="188">
        <f>VLOOKUP($B1341,'Alcance Cimentaciones'!$B$5:$G$256,6,FALSE)</f>
        <v>292083</v>
      </c>
      <c r="I1341" s="188">
        <f t="shared" si="373"/>
        <v>292083</v>
      </c>
      <c r="J1341" s="189">
        <f t="shared" si="374"/>
        <v>403074.54</v>
      </c>
      <c r="K1341" s="335">
        <f t="shared" si="375"/>
        <v>0</v>
      </c>
      <c r="L1341" s="331"/>
      <c r="M1341" s="331"/>
    </row>
    <row r="1342" spans="2:13" s="159" customFormat="1" ht="31.5" x14ac:dyDescent="0.25">
      <c r="B1342" s="165" t="s">
        <v>573</v>
      </c>
      <c r="C1342" s="182"/>
      <c r="D1342" s="145" t="str">
        <f>VLOOKUP(B1342,'Alcance Cimentaciones'!$B$5:$G$256,3,FALSE)</f>
        <v>SUMINISTRO E INSTALACIÓN DE GRAPA DE ALEACIÓN RICA EN COBRE (LATÓN) MODELO KPD</v>
      </c>
      <c r="E1342" s="187"/>
      <c r="F1342" s="187" t="str">
        <f>VLOOKUP($B1342,'Alcance Cimentaciones'!$B$5:$G$256,4,FALSE)</f>
        <v>Und</v>
      </c>
      <c r="G1342" s="194">
        <f>VLOOKUP($B1342,'Alcance Cimentaciones'!$B$5:$G$256,5,FALSE)/33</f>
        <v>0.99393939393939412</v>
      </c>
      <c r="H1342" s="188">
        <f>VLOOKUP($B1342,'Alcance Cimentaciones'!$B$5:$G$256,6,FALSE)</f>
        <v>292083</v>
      </c>
      <c r="I1342" s="188">
        <f t="shared" si="373"/>
        <v>290312.80000000005</v>
      </c>
      <c r="J1342" s="189">
        <f t="shared" si="374"/>
        <v>400631.66400000005</v>
      </c>
      <c r="K1342" s="335">
        <f t="shared" si="375"/>
        <v>0</v>
      </c>
      <c r="L1342" s="331"/>
      <c r="M1342" s="331"/>
    </row>
    <row r="1343" spans="2:13" s="159" customFormat="1" ht="31.5" x14ac:dyDescent="0.25">
      <c r="B1343" s="165" t="s">
        <v>557</v>
      </c>
      <c r="C1343" s="182"/>
      <c r="D1343" s="145" t="str">
        <f>VLOOKUP(B1343,'Alcance Cimentaciones'!$B$5:$G$256,3,FALSE)</f>
        <v xml:space="preserve">INSTALACIÓN DE CABLE DE COBRE TRENZADO DESNUDO DE 50 mm2 </v>
      </c>
      <c r="E1343" s="187"/>
      <c r="F1343" s="187" t="str">
        <f>VLOOKUP($B1343,'Alcance Cimentaciones'!$B$5:$G$256,4,FALSE)</f>
        <v>ML</v>
      </c>
      <c r="G1343" s="194">
        <f>VLOOKUP($B1343,'Alcance Cimentaciones'!$B$5:$G$256,5,FALSE)/41</f>
        <v>113.1390243902439</v>
      </c>
      <c r="H1343" s="188">
        <f>VLOOKUP($B1343,'Alcance Cimentaciones'!$B$5:$G$256,6,FALSE)</f>
        <v>33000.000989065411</v>
      </c>
      <c r="I1343" s="188">
        <f t="shared" si="373"/>
        <v>3733587.9167799447</v>
      </c>
      <c r="J1343" s="189">
        <f t="shared" si="374"/>
        <v>5152351.3251563236</v>
      </c>
      <c r="K1343" s="335">
        <f t="shared" si="375"/>
        <v>0</v>
      </c>
      <c r="L1343" s="331"/>
      <c r="M1343" s="331"/>
    </row>
    <row r="1344" spans="2:13" s="159" customFormat="1" ht="31.5" x14ac:dyDescent="0.25">
      <c r="B1344" s="165"/>
      <c r="C1344" s="182" t="s">
        <v>1601</v>
      </c>
      <c r="D1344" s="183" t="s">
        <v>1602</v>
      </c>
      <c r="E1344" s="184" t="s">
        <v>19</v>
      </c>
      <c r="F1344" s="184">
        <v>0</v>
      </c>
      <c r="G1344" s="184"/>
      <c r="H1344" s="184"/>
      <c r="I1344" s="184"/>
      <c r="J1344" s="186">
        <f>SUM(J1345)</f>
        <v>46410609.014634147</v>
      </c>
      <c r="K1344" s="330"/>
      <c r="L1344" s="330"/>
      <c r="M1344" s="330"/>
    </row>
    <row r="1345" spans="2:13" ht="31.5" x14ac:dyDescent="0.25">
      <c r="B1345" s="165" t="s">
        <v>280</v>
      </c>
      <c r="C1345" s="190"/>
      <c r="D1345" s="145" t="str">
        <f>VLOOKUP(B1345,'Alcance Cimentaciones'!$B$5:$G$256,3,FALSE)</f>
        <v>GROUT Y  MORTERO AUTOCOMPACTANTE DE ALTA RESISTENCIA C80/95 (EN206-1)</v>
      </c>
      <c r="E1345" s="187"/>
      <c r="F1345" s="187" t="str">
        <f>VLOOKUP($B1345,'Alcance Cimentaciones'!$B$5:$G$256,4,FALSE)</f>
        <v>lt</v>
      </c>
      <c r="G1345" s="194">
        <f>VLOOKUP($B1345,'Alcance Cimentaciones'!$B$5:$G$256,5,FALSE)/41</f>
        <v>530.73170731707319</v>
      </c>
      <c r="H1345" s="188">
        <f>VLOOKUP($B1345,'Alcance Cimentaciones'!$B$5:$G$256,6,FALSE)</f>
        <v>63367</v>
      </c>
      <c r="I1345" s="188">
        <f>+H1345*G1345</f>
        <v>33630876.097560979</v>
      </c>
      <c r="J1345" s="189">
        <f>+I1345*1.38</f>
        <v>46410609.014634147</v>
      </c>
      <c r="K1345" s="335">
        <f>SUM(N1345:BV1345)</f>
        <v>0</v>
      </c>
      <c r="L1345" s="331"/>
      <c r="M1345" s="331"/>
    </row>
    <row r="1346" spans="2:13" s="159" customFormat="1" ht="31.5" x14ac:dyDescent="0.25">
      <c r="B1346" s="165"/>
      <c r="C1346" s="182" t="s">
        <v>1603</v>
      </c>
      <c r="D1346" s="183" t="s">
        <v>1604</v>
      </c>
      <c r="E1346" s="184" t="s">
        <v>9</v>
      </c>
      <c r="F1346" s="184">
        <v>0</v>
      </c>
      <c r="G1346" s="184"/>
      <c r="H1346" s="184"/>
      <c r="I1346" s="184"/>
      <c r="J1346" s="186">
        <f>SUM(J1347:J1349)</f>
        <v>1587346329.5488234</v>
      </c>
      <c r="K1346" s="330"/>
      <c r="L1346" s="330"/>
      <c r="M1346" s="330"/>
    </row>
    <row r="1347" spans="2:13" ht="63" x14ac:dyDescent="0.25">
      <c r="B1347" s="165" t="s">
        <v>159</v>
      </c>
      <c r="C1347" s="190"/>
      <c r="D1347" s="145" t="str">
        <f>VLOOKUP(B1347,'Alcance Cimentaciones'!$B$5:$G$256,3,FALSE)</f>
        <v>MATERIAL SELECIONADA PARA  FORMACIÓN Y COMPACTACIÓN DE TERRAPLENES Y RELLENO ESTRUCTURAL  (INCLUYE TRANSPORTE DESDE LAS CANTERAS LICENCIADAS HASTA EL SITIO DE INSTALACIÓN)</v>
      </c>
      <c r="E1347" s="187"/>
      <c r="F1347" s="187" t="str">
        <f>VLOOKUP($B1347,'Alcance Cimentaciones'!$B$5:$G$256,4,FALSE)</f>
        <v>m3</v>
      </c>
      <c r="G1347" s="194">
        <f>VLOOKUP($B1347,'Alcance Cimentaciones'!$B$5:$G$256,5,FALSE)/34</f>
        <v>5388.7058823529414</v>
      </c>
      <c r="H1347" s="188">
        <f>VLOOKUP($B1347,'Alcance Cimentaciones'!$B$5:$G$256,6,FALSE)</f>
        <v>174890</v>
      </c>
      <c r="I1347" s="188">
        <f>+H1347*G1347</f>
        <v>942430771.7647059</v>
      </c>
      <c r="J1347" s="189">
        <f>+I1347*1.38</f>
        <v>1300554465.0352941</v>
      </c>
      <c r="K1347" s="335">
        <f t="shared" ref="K1347:K1349" si="376">SUM(N1347:BV1347)</f>
        <v>0</v>
      </c>
      <c r="L1347" s="331"/>
      <c r="M1347" s="331"/>
    </row>
    <row r="1348" spans="2:13" ht="47.25" x14ac:dyDescent="0.25">
      <c r="B1348" s="165" t="s">
        <v>180</v>
      </c>
      <c r="C1348" s="190"/>
      <c r="D1348" s="145" t="str">
        <f>VLOOKUP(B1348,'Alcance Cimentaciones'!$B$5:$G$256,3,FALSE)</f>
        <v>PREPARACIÓN DE SUBRASANTE COMPACTACIÓN Y VALORACIÓN DE LA CAPA DE SUBRASANTE DE LOS VIALES. INCLUYENDO LAS PRUEBAS SEGÚN LO PRESCRITO.</v>
      </c>
      <c r="E1348" s="187"/>
      <c r="F1348" s="187" t="str">
        <f>VLOOKUP($B1348,'Alcance Cimentaciones'!$B$5:$G$256,4,FALSE)</f>
        <v>m2</v>
      </c>
      <c r="G1348" s="194">
        <f>VLOOKUP($B1348,'Alcance Cimentaciones'!$B$5:$G$256,5,FALSE)/34</f>
        <v>631.61764705882354</v>
      </c>
      <c r="H1348" s="188">
        <f>VLOOKUP($B1348,'Alcance Cimentaciones'!$B$5:$G$256,6,FALSE)</f>
        <v>11537</v>
      </c>
      <c r="I1348" s="188">
        <f>+H1348*G1348</f>
        <v>7286972.7941176472</v>
      </c>
      <c r="J1348" s="189">
        <f>+I1348*1.38</f>
        <v>10056022.455882352</v>
      </c>
      <c r="K1348" s="335">
        <f t="shared" si="376"/>
        <v>0</v>
      </c>
      <c r="L1348" s="331"/>
      <c r="M1348" s="331"/>
    </row>
    <row r="1349" spans="2:13" ht="31.5" x14ac:dyDescent="0.25">
      <c r="B1349" s="165" t="s">
        <v>192</v>
      </c>
      <c r="C1349" s="190"/>
      <c r="D1349" s="145" t="str">
        <f>VLOOKUP(B1349,'Alcance Cimentaciones'!$B$5:$G$256,3,FALSE)</f>
        <v>SUBBASE GRANULAR  (INCLUYE TRANSPORTE DESDE LAS CANTERAS LICENCIADAS HASTA EL SITIO DE INSTALACIÓN)</v>
      </c>
      <c r="E1349" s="187"/>
      <c r="F1349" s="187" t="str">
        <f>VLOOKUP($B1349,'Alcance Cimentaciones'!$B$5:$G$256,4,FALSE)</f>
        <v>m3</v>
      </c>
      <c r="G1349" s="194">
        <f>VLOOKUP($B1349,'Alcance Cimentaciones'!$B$5:$G$256,5,FALSE)/34</f>
        <v>880.85294117647061</v>
      </c>
      <c r="H1349" s="188">
        <f>VLOOKUP($B1349,'Alcance Cimentaciones'!$B$5:$G$256,6,FALSE)</f>
        <v>227658</v>
      </c>
      <c r="I1349" s="188">
        <f>+H1349*G1349</f>
        <v>200533218.88235295</v>
      </c>
      <c r="J1349" s="189">
        <f>+I1349*1.38</f>
        <v>276735842.05764705</v>
      </c>
      <c r="K1349" s="335">
        <f t="shared" si="376"/>
        <v>0</v>
      </c>
      <c r="L1349" s="331"/>
      <c r="M1349" s="331"/>
    </row>
    <row r="1350" spans="2:13" s="159" customFormat="1" ht="31.5" x14ac:dyDescent="0.25">
      <c r="B1350" s="165"/>
      <c r="C1350" s="178" t="s">
        <v>1605</v>
      </c>
      <c r="D1350" s="179" t="s">
        <v>1606</v>
      </c>
      <c r="E1350" s="180" t="s">
        <v>9</v>
      </c>
      <c r="F1350" s="180">
        <v>0</v>
      </c>
      <c r="G1350" s="180"/>
      <c r="H1350" s="180"/>
      <c r="I1350" s="180"/>
      <c r="J1350" s="186">
        <f>SUM(J1351:J1354)</f>
        <v>179532477.23999998</v>
      </c>
      <c r="K1350" s="330"/>
      <c r="L1350" s="330"/>
      <c r="M1350" s="330"/>
    </row>
    <row r="1351" spans="2:13" ht="31.5" x14ac:dyDescent="0.25">
      <c r="B1351" s="165" t="s">
        <v>195</v>
      </c>
      <c r="C1351" s="198"/>
      <c r="D1351" s="145" t="str">
        <f>VLOOKUP(B1351,'Alcance Cimentaciones'!$B$5:$G$256,3,FALSE)</f>
        <v>BASE GRANULAR   (INCLUYE TRANSPORTE DESDE LAS CANTERAS LICENCIADAS HASTA EL SITIO DE INSTALACIÓN)</v>
      </c>
      <c r="E1351" s="187"/>
      <c r="F1351" s="187" t="str">
        <f>VLOOKUP($B1351,'Alcance Cimentaciones'!$B$5:$G$256,4,FALSE)</f>
        <v>m3</v>
      </c>
      <c r="G1351" s="194">
        <f>VLOOKUP($B1351,'Alcance Cimentaciones'!$B$5:$G$256,5,FALSE)/34</f>
        <v>237.64705882352942</v>
      </c>
      <c r="H1351" s="188">
        <f>VLOOKUP($B1351,'Alcance Cimentaciones'!$B$5:$G$256,6,FALSE)</f>
        <v>265112</v>
      </c>
      <c r="I1351" s="188">
        <f>+H1351*G1351</f>
        <v>63003087.058823533</v>
      </c>
      <c r="J1351" s="189">
        <f>+I1351*1.38</f>
        <v>86944260.141176462</v>
      </c>
      <c r="K1351" s="335">
        <f t="shared" ref="K1351:K1354" si="377">SUM(N1351:BV1351)</f>
        <v>0</v>
      </c>
      <c r="L1351" s="331"/>
      <c r="M1351" s="331"/>
    </row>
    <row r="1352" spans="2:13" ht="94.5" x14ac:dyDescent="0.25">
      <c r="B1352" s="165" t="s">
        <v>261</v>
      </c>
      <c r="C1352" s="198"/>
      <c r="D1352" s="145" t="str">
        <f>VLOOKUP(B1352,'Alcance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352" s="187"/>
      <c r="F1352" s="187" t="str">
        <f>VLOOKUP($B1352,'Alcance Cimentaciones'!$B$5:$G$256,4,FALSE)</f>
        <v>m3</v>
      </c>
      <c r="G1352" s="194">
        <f>VLOOKUP($B1352,'Alcance Cimentaciones'!$B$5:$G$256,5,FALSE)/34</f>
        <v>42.352941176470587</v>
      </c>
      <c r="H1352" s="188">
        <f>VLOOKUP($B1352,'Alcance Cimentaciones'!$B$5:$G$256,6,FALSE)</f>
        <v>276393</v>
      </c>
      <c r="I1352" s="188">
        <f>+H1352*G1352</f>
        <v>11706056.470588235</v>
      </c>
      <c r="J1352" s="189">
        <f>+I1352*1.38</f>
        <v>16154357.929411763</v>
      </c>
      <c r="K1352" s="335">
        <f t="shared" si="377"/>
        <v>0</v>
      </c>
      <c r="L1352" s="331"/>
      <c r="M1352" s="331"/>
    </row>
    <row r="1353" spans="2:13" ht="94.5" x14ac:dyDescent="0.25">
      <c r="B1353" s="165" t="s">
        <v>264</v>
      </c>
      <c r="C1353" s="198"/>
      <c r="D1353" s="145" t="str">
        <f>VLOOKUP(B1353,'Alcance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353" s="187"/>
      <c r="F1353" s="187" t="str">
        <f>VLOOKUP($B1353,'Alcance Cimentaciones'!$B$5:$G$256,4,FALSE)</f>
        <v>m3</v>
      </c>
      <c r="G1353" s="194">
        <f>VLOOKUP($B1353,'Alcance Cimentaciones'!$B$5:$G$256,5,FALSE)/34</f>
        <v>25.529411764705884</v>
      </c>
      <c r="H1353" s="188">
        <f>VLOOKUP($B1353,'Alcance Cimentaciones'!$B$5:$G$256,6,FALSE)</f>
        <v>286818</v>
      </c>
      <c r="I1353" s="188">
        <f>+H1353*G1353</f>
        <v>7322294.823529412</v>
      </c>
      <c r="J1353" s="189">
        <f>+I1353*1.38</f>
        <v>10104766.856470589</v>
      </c>
      <c r="K1353" s="335">
        <f t="shared" si="377"/>
        <v>0</v>
      </c>
      <c r="L1353" s="331"/>
      <c r="M1353" s="331"/>
    </row>
    <row r="1354" spans="2:13" x14ac:dyDescent="0.25">
      <c r="B1354" s="165" t="s">
        <v>254</v>
      </c>
      <c r="C1354" s="198"/>
      <c r="D1354" s="145" t="str">
        <f>VLOOKUP(B1354,'Alcance Cimentaciones'!$B$5:$G$256,3,FALSE)</f>
        <v>SUMINISTRO E INSTALACIÓN DE GEOTEXTILES</v>
      </c>
      <c r="E1354" s="187"/>
      <c r="F1354" s="187" t="str">
        <f>VLOOKUP($B1354,'Alcance Cimentaciones'!$B$5:$G$256,4,FALSE)</f>
        <v>m2</v>
      </c>
      <c r="G1354" s="194">
        <f>VLOOKUP($B1354,'Alcance Cimentaciones'!$B$5:$G$256,5,FALSE)/34</f>
        <v>887.17647058823525</v>
      </c>
      <c r="H1354" s="188">
        <f>VLOOKUP($B1354,'Alcance Cimentaciones'!$B$5:$G$256,6,FALSE)</f>
        <v>54177</v>
      </c>
      <c r="I1354" s="188">
        <f>+H1354*G1354</f>
        <v>48064559.647058822</v>
      </c>
      <c r="J1354" s="189">
        <f>+I1354*1.38</f>
        <v>66329092.312941171</v>
      </c>
      <c r="K1354" s="335">
        <f t="shared" si="377"/>
        <v>0</v>
      </c>
      <c r="L1354" s="331"/>
      <c r="M1354" s="331"/>
    </row>
    <row r="1355" spans="2:13" s="159" customFormat="1" ht="31.5" x14ac:dyDescent="0.25">
      <c r="B1355" s="165"/>
      <c r="C1355" s="195" t="s">
        <v>1607</v>
      </c>
      <c r="D1355" s="148" t="s">
        <v>1996</v>
      </c>
      <c r="E1355" s="196" t="s">
        <v>3</v>
      </c>
      <c r="F1355" s="196">
        <v>0</v>
      </c>
      <c r="G1355" s="196"/>
      <c r="H1355" s="196"/>
      <c r="I1355" s="196"/>
      <c r="J1355" s="197"/>
      <c r="K1355" s="333"/>
      <c r="L1355" s="333"/>
      <c r="M1355" s="333"/>
    </row>
    <row r="1356" spans="2:13" s="159" customFormat="1" x14ac:dyDescent="0.25">
      <c r="B1356" s="165"/>
      <c r="C1356" s="199" t="s">
        <v>1608</v>
      </c>
      <c r="D1356" s="151" t="s">
        <v>1609</v>
      </c>
      <c r="E1356" s="200" t="s">
        <v>27</v>
      </c>
      <c r="F1356" s="200">
        <v>0</v>
      </c>
      <c r="G1356" s="200"/>
      <c r="H1356" s="200"/>
      <c r="I1356" s="200"/>
      <c r="J1356" s="201"/>
      <c r="K1356" s="334"/>
      <c r="L1356" s="334"/>
      <c r="M1356" s="334"/>
    </row>
    <row r="1357" spans="2:13" s="159" customFormat="1" ht="31.5" x14ac:dyDescent="0.25">
      <c r="B1357" s="165"/>
      <c r="C1357" s="182" t="s">
        <v>1610</v>
      </c>
      <c r="D1357" s="183" t="s">
        <v>1611</v>
      </c>
      <c r="E1357" s="184" t="s">
        <v>22</v>
      </c>
      <c r="F1357" s="184">
        <v>0</v>
      </c>
      <c r="G1357" s="184"/>
      <c r="H1357" s="184"/>
      <c r="I1357" s="184"/>
      <c r="J1357" s="186">
        <f>SUM(J1358:J1360)</f>
        <v>83271780.884117648</v>
      </c>
      <c r="K1357" s="330"/>
      <c r="L1357" s="330"/>
      <c r="M1357" s="330"/>
    </row>
    <row r="1358" spans="2:13" s="159" customFormat="1" x14ac:dyDescent="0.25">
      <c r="B1358" s="165" t="s">
        <v>54</v>
      </c>
      <c r="C1358" s="182"/>
      <c r="D1358" s="145" t="str">
        <f>VLOOKUP(B1358,'Alcance Cimentaciones'!$B$5:$G$256,3,FALSE)</f>
        <v>DESBROCE Y LIMPIEZA</v>
      </c>
      <c r="E1358" s="187"/>
      <c r="F1358" s="187" t="str">
        <f>VLOOKUP($B1358,'Alcance Cimentaciones'!$B$5:$G$256,4,FALSE)</f>
        <v>m2</v>
      </c>
      <c r="G1358" s="194">
        <f>VLOOKUP($B1358,'Alcance Cimentaciones'!$B$5:$G$256,5,FALSE)/34</f>
        <v>4799.0294117647063</v>
      </c>
      <c r="H1358" s="188">
        <f>VLOOKUP($B1358,'Alcance Cimentaciones'!$B$5:$G$256,6,FALSE)</f>
        <v>4140</v>
      </c>
      <c r="I1358" s="188">
        <f>+H1358*G1358</f>
        <v>19867981.764705885</v>
      </c>
      <c r="J1358" s="189">
        <f>+I1358*1.38</f>
        <v>27417814.83529412</v>
      </c>
      <c r="K1358" s="335">
        <f t="shared" ref="K1358:K1360" si="378">SUM(N1358:BV1358)</f>
        <v>0</v>
      </c>
      <c r="L1358" s="331"/>
      <c r="M1358" s="331"/>
    </row>
    <row r="1359" spans="2:13" ht="126" x14ac:dyDescent="0.25">
      <c r="B1359" s="165" t="s">
        <v>407</v>
      </c>
      <c r="C1359" s="204"/>
      <c r="D1359" s="145" t="str">
        <f>VLOOKUP(B1359,'Alcance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359" s="187"/>
      <c r="F1359" s="187" t="str">
        <f>VLOOKUP($B1359,'Alcance Cimentaciones'!$B$5:$G$256,4,FALSE)</f>
        <v>Mes</v>
      </c>
      <c r="G1359" s="215">
        <v>0.2</v>
      </c>
      <c r="H1359" s="188">
        <f>VLOOKUP($B1359,'Alcance Cimentaciones'!$B$5:$G$256,6,FALSE)</f>
        <v>31500000</v>
      </c>
      <c r="I1359" s="188">
        <f t="shared" ref="I1359" si="379">+H1359*G1359</f>
        <v>6300000</v>
      </c>
      <c r="J1359" s="189">
        <f t="shared" ref="J1359" si="380">+I1359*1.38</f>
        <v>8694000</v>
      </c>
      <c r="K1359" s="335">
        <f t="shared" si="378"/>
        <v>0</v>
      </c>
      <c r="L1359" s="331"/>
      <c r="M1359" s="331"/>
    </row>
    <row r="1360" spans="2:13" s="159" customFormat="1" ht="31.5" x14ac:dyDescent="0.25">
      <c r="B1360" s="165" t="s">
        <v>65</v>
      </c>
      <c r="C1360" s="182"/>
      <c r="D1360" s="145" t="str">
        <f>VLOOKUP(B1360,'Alcance Cimentaciones'!$B$5:$G$256,3,FALSE)</f>
        <v>DESMONTE, DESCAPOTE Y LIMPIEZA INCLUYE  TALA DE ARBOLES CON DAP ≤0.15M, TRANSPORTE Y DISPOSICIÓN FINAL</v>
      </c>
      <c r="E1360" s="187"/>
      <c r="F1360" s="187" t="str">
        <f>VLOOKUP($B1360,'Alcance Cimentaciones'!$B$5:$G$256,4,FALSE)</f>
        <v>m2</v>
      </c>
      <c r="G1360" s="194">
        <f>VLOOKUP($B1360,'Alcance Cimentaciones'!$B$5:$G$256,5,FALSE)/34</f>
        <v>4799.0294117647063</v>
      </c>
      <c r="H1360" s="188">
        <f>VLOOKUP($B1360,'Alcance Cimentaciones'!$B$5:$G$256,6,FALSE)</f>
        <v>7121</v>
      </c>
      <c r="I1360" s="188">
        <f>+H1360*G1360</f>
        <v>34173888.441176474</v>
      </c>
      <c r="J1360" s="189">
        <f>+I1360*1.38</f>
        <v>47159966.048823528</v>
      </c>
      <c r="K1360" s="335">
        <f t="shared" si="378"/>
        <v>0</v>
      </c>
      <c r="L1360" s="331"/>
      <c r="M1360" s="331"/>
    </row>
    <row r="1361" spans="2:13" s="159" customFormat="1" x14ac:dyDescent="0.25">
      <c r="B1361" s="165"/>
      <c r="C1361" s="182" t="s">
        <v>1612</v>
      </c>
      <c r="D1361" s="183" t="s">
        <v>1613</v>
      </c>
      <c r="E1361" s="184" t="s">
        <v>9</v>
      </c>
      <c r="F1361" s="184">
        <v>0</v>
      </c>
      <c r="G1361" s="184"/>
      <c r="H1361" s="184"/>
      <c r="I1361" s="184"/>
      <c r="J1361" s="186">
        <f>SUM(J1362:J1363)</f>
        <v>312374505.66882348</v>
      </c>
      <c r="K1361" s="330"/>
      <c r="L1361" s="330"/>
      <c r="M1361" s="330"/>
    </row>
    <row r="1362" spans="2:13" x14ac:dyDescent="0.25">
      <c r="B1362" s="165" t="s">
        <v>113</v>
      </c>
      <c r="C1362" s="190"/>
      <c r="D1362" s="145" t="str">
        <f>VLOOKUP(B1362,'Alcance Cimentaciones'!$B$5:$G$256,3,FALSE)</f>
        <v>EXCAVACIÓN MECÁNICA EN MATERIAL COMÚN</v>
      </c>
      <c r="E1362" s="187"/>
      <c r="F1362" s="187" t="str">
        <f>VLOOKUP($B1362,'Alcance Cimentaciones'!$B$5:$G$256,4,FALSE)</f>
        <v>m3</v>
      </c>
      <c r="G1362" s="194">
        <f>VLOOKUP($B1362,'Alcance Cimentaciones'!$B$5:$G$256,5,FALSE)/34</f>
        <v>4799.0294117647063</v>
      </c>
      <c r="H1362" s="188">
        <f>VLOOKUP($B1362,'Alcance Cimentaciones'!$B$5:$G$256,6,FALSE)</f>
        <v>35495</v>
      </c>
      <c r="I1362" s="188">
        <f>+H1362*G1362</f>
        <v>170341548.97058824</v>
      </c>
      <c r="J1362" s="189">
        <f>+I1362*1.38</f>
        <v>235071337.57941175</v>
      </c>
      <c r="K1362" s="335">
        <f t="shared" ref="K1362:K1363" si="381">SUM(N1362:BV1362)</f>
        <v>0</v>
      </c>
      <c r="L1362" s="331"/>
      <c r="M1362" s="331"/>
    </row>
    <row r="1363" spans="2:13" x14ac:dyDescent="0.25">
      <c r="B1363" s="165" t="s">
        <v>122</v>
      </c>
      <c r="C1363" s="190"/>
      <c r="D1363" s="145" t="str">
        <f>VLOOKUP(B1363,'Alcance Cimentaciones'!$B$5:$G$256,3,FALSE)</f>
        <v>EXCAVACIÓN EN ROCA</v>
      </c>
      <c r="E1363" s="187"/>
      <c r="F1363" s="187" t="str">
        <f>VLOOKUP($B1363,'Alcance Cimentaciones'!$B$5:$G$256,4,FALSE)</f>
        <v>m3</v>
      </c>
      <c r="G1363" s="194">
        <f>VLOOKUP($B1363,'Alcance Cimentaciones'!$B$5:$G$256,5,FALSE)/34</f>
        <v>414.35294117647061</v>
      </c>
      <c r="H1363" s="188">
        <f>VLOOKUP($B1363,'Alcance Cimentaciones'!$B$5:$G$256,6,FALSE)</f>
        <v>135191</v>
      </c>
      <c r="I1363" s="188">
        <f>+H1363*G1363</f>
        <v>56016788.470588237</v>
      </c>
      <c r="J1363" s="189">
        <f>+I1363*1.38</f>
        <v>77303168.089411765</v>
      </c>
      <c r="K1363" s="335">
        <f t="shared" si="381"/>
        <v>0</v>
      </c>
      <c r="L1363" s="331"/>
      <c r="M1363" s="331"/>
    </row>
    <row r="1364" spans="2:13" s="159" customFormat="1" x14ac:dyDescent="0.25">
      <c r="B1364" s="165"/>
      <c r="C1364" s="178" t="s">
        <v>1614</v>
      </c>
      <c r="D1364" s="179" t="s">
        <v>1615</v>
      </c>
      <c r="E1364" s="180" t="s">
        <v>6</v>
      </c>
      <c r="F1364" s="180">
        <v>0</v>
      </c>
      <c r="G1364" s="180"/>
      <c r="H1364" s="180"/>
      <c r="I1364" s="180"/>
      <c r="J1364" s="186">
        <f>SUM(J1365:J1367)</f>
        <v>9527825.6870364472</v>
      </c>
      <c r="K1364" s="330"/>
      <c r="L1364" s="330"/>
      <c r="M1364" s="330"/>
    </row>
    <row r="1365" spans="2:13" s="159" customFormat="1" ht="31.5" x14ac:dyDescent="0.25">
      <c r="B1365" s="165" t="s">
        <v>539</v>
      </c>
      <c r="C1365" s="178"/>
      <c r="D1365" s="145" t="str">
        <f>VLOOKUP(B1365,'Alcance Cimentaciones'!$B$5:$G$256,3,FALSE)</f>
        <v>INSTALACION DE TUBERIA PVC TIPO TDP Y/O CORRUGADA TIPO PEAD-HDPE  - 50mm</v>
      </c>
      <c r="E1365" s="187"/>
      <c r="F1365" s="187" t="str">
        <f>VLOOKUP($B1365,'Alcance Cimentaciones'!$B$5:$G$256,4,FALSE)</f>
        <v>ML</v>
      </c>
      <c r="G1365" s="194">
        <f>VLOOKUP($B1365,'Alcance Cimentaciones'!$B$5:$G$256,5,FALSE)/34</f>
        <v>7.2352941176470589</v>
      </c>
      <c r="H1365" s="188">
        <f>VLOOKUP($B1365,'Alcance Cimentaciones'!$B$5:$G$256,6,FALSE)</f>
        <v>27751.000385791169</v>
      </c>
      <c r="I1365" s="188">
        <f>+H1365*G1365</f>
        <v>200786.64985013611</v>
      </c>
      <c r="J1365" s="189">
        <f>+I1365*1.38</f>
        <v>277085.57679318782</v>
      </c>
      <c r="K1365" s="335">
        <f t="shared" ref="K1365:K1367" si="382">SUM(N1365:BV1365)</f>
        <v>0</v>
      </c>
      <c r="L1365" s="331"/>
      <c r="M1365" s="331"/>
    </row>
    <row r="1366" spans="2:13" s="159" customFormat="1" ht="31.5" x14ac:dyDescent="0.25">
      <c r="B1366" s="165" t="s">
        <v>542</v>
      </c>
      <c r="C1366" s="178"/>
      <c r="D1366" s="145" t="str">
        <f>VLOOKUP(B1366,'Alcance Cimentaciones'!$B$5:$G$256,3,FALSE)</f>
        <v>INSTALACION DE TUBERIA PVC TIPO TDP Y/O CORRUGADA TIPO PEAD-HDPE - 90mm</v>
      </c>
      <c r="E1366" s="187"/>
      <c r="F1366" s="187" t="str">
        <f>VLOOKUP($B1366,'Alcance Cimentaciones'!$B$5:$G$256,4,FALSE)</f>
        <v>ML</v>
      </c>
      <c r="G1366" s="194">
        <f>VLOOKUP($B1366,'Alcance Cimentaciones'!$B$5:$G$256,5,FALSE)/34</f>
        <v>34.694117647058818</v>
      </c>
      <c r="H1366" s="188">
        <f>VLOOKUP($B1366,'Alcance Cimentaciones'!$B$5:$G$256,6,FALSE)</f>
        <v>31239.000009014315</v>
      </c>
      <c r="I1366" s="188">
        <f>+H1366*G1366</f>
        <v>1083809.5414892142</v>
      </c>
      <c r="J1366" s="189">
        <f>+I1366*1.38</f>
        <v>1495657.1672551155</v>
      </c>
      <c r="K1366" s="335">
        <f t="shared" si="382"/>
        <v>0</v>
      </c>
      <c r="L1366" s="331"/>
      <c r="M1366" s="331"/>
    </row>
    <row r="1367" spans="2:13" s="159" customFormat="1" ht="31.5" x14ac:dyDescent="0.25">
      <c r="B1367" s="165" t="s">
        <v>544</v>
      </c>
      <c r="C1367" s="178"/>
      <c r="D1367" s="145" t="str">
        <f>VLOOKUP(B1367,'Alcance Cimentaciones'!$B$5:$G$256,3,FALSE)</f>
        <v>INSTALACION DE TUBERIA PVC TIPO TDP  Y/O CORRUGADA TIPO PEAD-HDPE - 200mm</v>
      </c>
      <c r="E1367" s="187"/>
      <c r="F1367" s="187" t="str">
        <f>VLOOKUP($B1367,'Alcance Cimentaciones'!$B$5:$G$256,4,FALSE)</f>
        <v>ML</v>
      </c>
      <c r="G1367" s="194">
        <f>VLOOKUP($B1367,'Alcance Cimentaciones'!$B$5:$G$256,5,FALSE)/34</f>
        <v>70.332352941176467</v>
      </c>
      <c r="H1367" s="188">
        <f>VLOOKUP($B1367,'Alcance Cimentaciones'!$B$5:$G$256,6,FALSE)</f>
        <v>79900.999838665448</v>
      </c>
      <c r="I1367" s="188">
        <f>+H1367*G1367</f>
        <v>5619625.3210059023</v>
      </c>
      <c r="J1367" s="189">
        <f>+I1367*1.38</f>
        <v>7755082.9429881442</v>
      </c>
      <c r="K1367" s="335">
        <f t="shared" si="382"/>
        <v>0</v>
      </c>
      <c r="L1367" s="331"/>
      <c r="M1367" s="331"/>
    </row>
    <row r="1368" spans="2:13" s="159" customFormat="1" x14ac:dyDescent="0.25">
      <c r="B1368" s="165"/>
      <c r="C1368" s="182" t="s">
        <v>1616</v>
      </c>
      <c r="D1368" s="183" t="s">
        <v>1617</v>
      </c>
      <c r="E1368" s="184" t="s">
        <v>19</v>
      </c>
      <c r="F1368" s="184">
        <v>0</v>
      </c>
      <c r="G1368" s="184"/>
      <c r="H1368" s="184"/>
      <c r="I1368" s="184"/>
      <c r="J1368" s="186">
        <f>SUM(J1369)</f>
        <v>320494616.71764702</v>
      </c>
      <c r="K1368" s="330"/>
      <c r="L1368" s="330"/>
      <c r="M1368" s="330"/>
    </row>
    <row r="1369" spans="2:13" s="159" customFormat="1" x14ac:dyDescent="0.25">
      <c r="B1369" s="165" t="s">
        <v>156</v>
      </c>
      <c r="C1369" s="182"/>
      <c r="D1369" s="145" t="str">
        <f>VLOOKUP(B1369,'Alcance Cimentaciones'!$B$5:$G$256,3,FALSE)</f>
        <v>RELLENO CON MATERIAL DE EXCAVACIÓN SELECCIONADO</v>
      </c>
      <c r="E1369" s="187"/>
      <c r="F1369" s="187" t="str">
        <f>VLOOKUP($B1369,'Alcance Cimentaciones'!$B$5:$G$256,4,FALSE)</f>
        <v>m3</v>
      </c>
      <c r="G1369" s="194">
        <f>VLOOKUP($B1369,'Alcance Cimentaciones'!$B$5:$G$256,5,FALSE)/34</f>
        <v>4530.6764705882351</v>
      </c>
      <c r="H1369" s="188">
        <f>VLOOKUP($B1369,'Alcance Cimentaciones'!$B$5:$G$256,6,FALSE)</f>
        <v>51260</v>
      </c>
      <c r="I1369" s="188">
        <f>+H1369*G1369</f>
        <v>232242475.88235292</v>
      </c>
      <c r="J1369" s="189">
        <f>+I1369*1.38</f>
        <v>320494616.71764702</v>
      </c>
      <c r="K1369" s="335">
        <f>SUM(N1369:BV1369)</f>
        <v>0</v>
      </c>
      <c r="L1369" s="331"/>
      <c r="M1369" s="331"/>
    </row>
    <row r="1370" spans="2:13" s="159" customFormat="1" x14ac:dyDescent="0.25">
      <c r="B1370" s="165"/>
      <c r="C1370" s="182" t="s">
        <v>1618</v>
      </c>
      <c r="D1370" s="183" t="s">
        <v>1619</v>
      </c>
      <c r="E1370" s="184" t="s">
        <v>8</v>
      </c>
      <c r="F1370" s="184">
        <v>0</v>
      </c>
      <c r="G1370" s="184"/>
      <c r="H1370" s="184"/>
      <c r="I1370" s="184"/>
      <c r="J1370" s="186">
        <f>SUM(J1371)</f>
        <v>94303618.549411759</v>
      </c>
      <c r="K1370" s="330"/>
      <c r="L1370" s="330"/>
      <c r="M1370" s="330"/>
    </row>
    <row r="1371" spans="2:13" s="159" customFormat="1" x14ac:dyDescent="0.25">
      <c r="B1371" s="165" t="s">
        <v>278</v>
      </c>
      <c r="C1371" s="182"/>
      <c r="D1371" s="145" t="str">
        <f>VLOOKUP(B1371,'Alcance Cimentaciones'!$B$5:$G$256,3,FALSE)</f>
        <v>CONCRETO CLASE F (140 kg/cm2 Ó 2000 psi)</v>
      </c>
      <c r="E1371" s="187"/>
      <c r="F1371" s="187" t="str">
        <f>VLOOKUP($B1371,'Alcance Cimentaciones'!$B$5:$G$256,4,FALSE)</f>
        <v>m3</v>
      </c>
      <c r="G1371" s="194">
        <f>VLOOKUP($B1371,'Alcance Cimentaciones'!$B$5:$G$256,5,FALSE)/34</f>
        <v>43.941176470588232</v>
      </c>
      <c r="H1371" s="188">
        <f>VLOOKUP($B1371,'Alcance Cimentaciones'!$B$5:$G$256,6,FALSE)</f>
        <v>1555169</v>
      </c>
      <c r="I1371" s="188">
        <f>+H1371*G1371</f>
        <v>68335955.470588237</v>
      </c>
      <c r="J1371" s="189">
        <f>+I1371*1.38</f>
        <v>94303618.549411759</v>
      </c>
      <c r="K1371" s="335">
        <f>SUM(N1371:BV1371)</f>
        <v>0</v>
      </c>
      <c r="L1371" s="331"/>
      <c r="M1371" s="331"/>
    </row>
    <row r="1372" spans="2:13" s="159" customFormat="1" x14ac:dyDescent="0.25">
      <c r="B1372" s="165"/>
      <c r="C1372" s="182" t="s">
        <v>1620</v>
      </c>
      <c r="D1372" s="183" t="s">
        <v>1621</v>
      </c>
      <c r="E1372" s="184" t="s">
        <v>26</v>
      </c>
      <c r="F1372" s="184">
        <v>0</v>
      </c>
      <c r="G1372" s="184"/>
      <c r="H1372" s="184"/>
      <c r="I1372" s="184"/>
      <c r="J1372" s="186">
        <f>SUM(J1373:J1374)</f>
        <v>179436034.15411764</v>
      </c>
      <c r="K1372" s="330"/>
      <c r="L1372" s="330"/>
      <c r="M1372" s="330"/>
    </row>
    <row r="1373" spans="2:13" x14ac:dyDescent="0.25">
      <c r="B1373" s="165" t="s">
        <v>299</v>
      </c>
      <c r="C1373" s="190"/>
      <c r="D1373" s="145" t="str">
        <f>VLOOKUP(B1373,'Alcance Cimentaciones'!$B$5:$G$256,3,FALSE)</f>
        <v>S0FT-SPOT  (EPS) Tipo II (ASM C578)</v>
      </c>
      <c r="E1373" s="187"/>
      <c r="F1373" s="187" t="str">
        <f>VLOOKUP($B1373,'Alcance Cimentaciones'!$B$5:$G$256,4,FALSE)</f>
        <v>m2</v>
      </c>
      <c r="G1373" s="194">
        <f>VLOOKUP($B1373,'Alcance Cimentaciones'!$B$5:$G$256,5,FALSE)/34</f>
        <v>62.117647058823529</v>
      </c>
      <c r="H1373" s="188">
        <f>VLOOKUP($B1373,'Alcance Cimentaciones'!$B$5:$G$256,6,FALSE)</f>
        <v>484846</v>
      </c>
      <c r="I1373" s="188">
        <f>+H1373*G1373</f>
        <v>30117492.705882352</v>
      </c>
      <c r="J1373" s="189">
        <f>+I1373*1.38</f>
        <v>41562139.934117645</v>
      </c>
      <c r="K1373" s="335">
        <f t="shared" ref="K1373:K1374" si="383">SUM(N1373:BV1373)</f>
        <v>0</v>
      </c>
      <c r="L1373" s="331"/>
      <c r="M1373" s="331"/>
    </row>
    <row r="1374" spans="2:13" ht="126" x14ac:dyDescent="0.25">
      <c r="B1374" s="165" t="s">
        <v>314</v>
      </c>
      <c r="C1374" s="190"/>
      <c r="D1374" s="145" t="str">
        <f>VLOOKUP(B1374,'Alcance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374" s="187"/>
      <c r="F1374" s="187" t="str">
        <f>VLOOKUP($B1374,'Alcance Cimentaciones'!$B$5:$G$256,4,FALSE)</f>
        <v>Und</v>
      </c>
      <c r="G1374" s="194">
        <f>VLOOKUP($B1374,'Alcance Cimentaciones'!$B$5:$G$256,5,FALSE)/34</f>
        <v>1</v>
      </c>
      <c r="H1374" s="188">
        <f>VLOOKUP($B1374,'Alcance Cimentaciones'!$B$5:$G$256,6,FALSE)</f>
        <v>99908619</v>
      </c>
      <c r="I1374" s="188">
        <f>+H1374*G1374</f>
        <v>99908619</v>
      </c>
      <c r="J1374" s="189">
        <f>+I1374*1.38</f>
        <v>137873894.22</v>
      </c>
      <c r="K1374" s="335">
        <f t="shared" si="383"/>
        <v>0</v>
      </c>
      <c r="L1374" s="331"/>
      <c r="M1374" s="331"/>
    </row>
    <row r="1375" spans="2:13" s="159" customFormat="1" x14ac:dyDescent="0.25">
      <c r="B1375" s="165"/>
      <c r="C1375" s="182" t="s">
        <v>1622</v>
      </c>
      <c r="D1375" s="183" t="s">
        <v>1623</v>
      </c>
      <c r="E1375" s="184" t="s">
        <v>730</v>
      </c>
      <c r="F1375" s="184">
        <v>0</v>
      </c>
      <c r="G1375" s="184"/>
      <c r="H1375" s="184"/>
      <c r="I1375" s="184"/>
      <c r="J1375" s="186">
        <f>SUM(J1376)</f>
        <v>1212623361.2117648</v>
      </c>
      <c r="K1375" s="330"/>
      <c r="L1375" s="330"/>
      <c r="M1375" s="330"/>
    </row>
    <row r="1376" spans="2:13" s="159" customFormat="1" x14ac:dyDescent="0.25">
      <c r="B1376" s="165" t="s">
        <v>306</v>
      </c>
      <c r="C1376" s="182"/>
      <c r="D1376" s="145" t="str">
        <f>VLOOKUP(B1376,'Alcance Cimentaciones'!$B$5:$G$256,3,FALSE)</f>
        <v>ACERO FY:  60000 psi (4.200 kg/cm2)</v>
      </c>
      <c r="E1376" s="187"/>
      <c r="F1376" s="187" t="str">
        <f>VLOOKUP($B1376,'Alcance Cimentaciones'!$B$5:$G$256,4,FALSE)</f>
        <v>kg</v>
      </c>
      <c r="G1376" s="194">
        <f>VLOOKUP($B1376,'Alcance Cimentaciones'!$B$5:$G$256,5,FALSE)/34</f>
        <v>68756.852941176476</v>
      </c>
      <c r="H1376" s="188">
        <f>VLOOKUP($B1376,'Alcance Cimentaciones'!$B$5:$G$256,6,FALSE)</f>
        <v>12780</v>
      </c>
      <c r="I1376" s="188">
        <f>+H1376*G1376</f>
        <v>878712580.58823538</v>
      </c>
      <c r="J1376" s="189">
        <f>+I1376*1.38</f>
        <v>1212623361.2117648</v>
      </c>
      <c r="K1376" s="335">
        <f>SUM(N1376:BV1376)</f>
        <v>0</v>
      </c>
      <c r="L1376" s="331"/>
      <c r="M1376" s="331"/>
    </row>
    <row r="1377" spans="2:13" s="159" customFormat="1" x14ac:dyDescent="0.25">
      <c r="B1377" s="165"/>
      <c r="C1377" s="182" t="s">
        <v>1624</v>
      </c>
      <c r="D1377" s="183" t="s">
        <v>1625</v>
      </c>
      <c r="E1377" s="184" t="s">
        <v>6</v>
      </c>
      <c r="F1377" s="184">
        <v>0</v>
      </c>
      <c r="G1377" s="184"/>
      <c r="H1377" s="184"/>
      <c r="I1377" s="184"/>
      <c r="J1377" s="185"/>
      <c r="K1377" s="329"/>
      <c r="L1377" s="329"/>
      <c r="M1377" s="329"/>
    </row>
    <row r="1378" spans="2:13" s="159" customFormat="1" ht="31.5" x14ac:dyDescent="0.25">
      <c r="B1378" s="165"/>
      <c r="C1378" s="195" t="s">
        <v>1626</v>
      </c>
      <c r="D1378" s="148" t="s">
        <v>1627</v>
      </c>
      <c r="E1378" s="196" t="s">
        <v>3</v>
      </c>
      <c r="F1378" s="196">
        <v>0</v>
      </c>
      <c r="G1378" s="196"/>
      <c r="H1378" s="196"/>
      <c r="I1378" s="196"/>
      <c r="J1378" s="197"/>
      <c r="K1378" s="333"/>
      <c r="L1378" s="333"/>
      <c r="M1378" s="333"/>
    </row>
    <row r="1379" spans="2:13" s="159" customFormat="1" x14ac:dyDescent="0.25">
      <c r="B1379" s="165"/>
      <c r="C1379" s="182" t="s">
        <v>1628</v>
      </c>
      <c r="D1379" s="183" t="s">
        <v>1629</v>
      </c>
      <c r="E1379" s="184" t="s">
        <v>8</v>
      </c>
      <c r="F1379" s="184">
        <v>0</v>
      </c>
      <c r="G1379" s="184"/>
      <c r="H1379" s="184"/>
      <c r="I1379" s="184"/>
      <c r="J1379" s="186">
        <f>SUM(J1380:J1381)</f>
        <v>1230815225.9452939</v>
      </c>
      <c r="K1379" s="330"/>
      <c r="L1379" s="330"/>
      <c r="M1379" s="330"/>
    </row>
    <row r="1380" spans="2:13" x14ac:dyDescent="0.25">
      <c r="B1380" s="165" t="s">
        <v>267</v>
      </c>
      <c r="C1380" s="190"/>
      <c r="D1380" s="145" t="str">
        <f>VLOOKUP(B1380,'Alcance Cimentaciones'!$B$5:$G$256,3,FALSE)</f>
        <v>CONCRETO ESTRUCTURAL  35 MPa(350 kg/cm2 Ó 5000 psi)</v>
      </c>
      <c r="E1380" s="187"/>
      <c r="F1380" s="187" t="str">
        <f>VLOOKUP($B1380,'Alcance Cimentaciones'!$B$5:$G$256,4,FALSE)</f>
        <v>m3</v>
      </c>
      <c r="G1380" s="194">
        <f>VLOOKUP($B1380,'Alcance Cimentaciones'!$B$5:$G$256,5,FALSE)/34</f>
        <v>429.02941176470586</v>
      </c>
      <c r="H1380" s="188">
        <f>VLOOKUP($B1380,'Alcance Cimentaciones'!$B$5:$G$256,6,FALSE)</f>
        <v>1926653</v>
      </c>
      <c r="I1380" s="188">
        <f>+H1380*G1380</f>
        <v>826590803.26470578</v>
      </c>
      <c r="J1380" s="189">
        <f>+I1380*1.38</f>
        <v>1140695308.5052938</v>
      </c>
      <c r="K1380" s="335">
        <f t="shared" ref="K1380:K1381" si="384">SUM(N1380:BV1380)</f>
        <v>0</v>
      </c>
      <c r="L1380" s="331"/>
      <c r="M1380" s="331"/>
    </row>
    <row r="1381" spans="2:13" x14ac:dyDescent="0.25">
      <c r="B1381" s="165" t="s">
        <v>270</v>
      </c>
      <c r="C1381" s="190"/>
      <c r="D1381" s="145" t="str">
        <f>VLOOKUP(B1381,'Alcance Cimentaciones'!$B$5:$G$256,3,FALSE)</f>
        <v>CONCRETO ESTRUCTURAL  45 MPa(457 kg/cm2 Ó 6500psi)</v>
      </c>
      <c r="E1381" s="187"/>
      <c r="F1381" s="187" t="str">
        <f>VLOOKUP($B1381,'Alcance Cimentaciones'!$B$5:$G$256,4,FALSE)</f>
        <v>m3</v>
      </c>
      <c r="G1381" s="194">
        <f>VLOOKUP($B1381,'Alcance Cimentaciones'!$B$5:$G$256,5,FALSE)/34</f>
        <v>32</v>
      </c>
      <c r="H1381" s="188">
        <f>VLOOKUP($B1381,'Alcance Cimentaciones'!$B$5:$G$256,6,FALSE)</f>
        <v>2040759</v>
      </c>
      <c r="I1381" s="188">
        <f>+H1381*G1381</f>
        <v>65304288</v>
      </c>
      <c r="J1381" s="189">
        <f>+I1381*1.38</f>
        <v>90119917.439999998</v>
      </c>
      <c r="K1381" s="335">
        <f t="shared" si="384"/>
        <v>0</v>
      </c>
      <c r="L1381" s="331"/>
      <c r="M1381" s="331"/>
    </row>
    <row r="1382" spans="2:13" s="159" customFormat="1" x14ac:dyDescent="0.25">
      <c r="B1382" s="165"/>
      <c r="C1382" s="182" t="s">
        <v>1630</v>
      </c>
      <c r="D1382" s="183" t="s">
        <v>1631</v>
      </c>
      <c r="E1382" s="184" t="s">
        <v>26</v>
      </c>
      <c r="F1382" s="184">
        <v>0</v>
      </c>
      <c r="G1382" s="184"/>
      <c r="H1382" s="184"/>
      <c r="I1382" s="184"/>
      <c r="J1382" s="185"/>
      <c r="K1382" s="329"/>
      <c r="L1382" s="329"/>
      <c r="M1382" s="329"/>
    </row>
    <row r="1383" spans="2:13" s="159" customFormat="1" ht="31.5" x14ac:dyDescent="0.25">
      <c r="B1383" s="165"/>
      <c r="C1383" s="182" t="s">
        <v>1632</v>
      </c>
      <c r="D1383" s="183" t="s">
        <v>2075</v>
      </c>
      <c r="E1383" s="184" t="s">
        <v>19</v>
      </c>
      <c r="F1383" s="184">
        <v>0</v>
      </c>
      <c r="G1383" s="184"/>
      <c r="H1383" s="184"/>
      <c r="I1383" s="184"/>
      <c r="J1383" s="186">
        <f>SUM(J1384:J1392)</f>
        <v>52736347.43270281</v>
      </c>
      <c r="K1383" s="330"/>
      <c r="L1383" s="330"/>
      <c r="M1383" s="330"/>
    </row>
    <row r="1384" spans="2:13" s="159" customFormat="1" ht="31.5" x14ac:dyDescent="0.25">
      <c r="B1384" s="165" t="s">
        <v>532</v>
      </c>
      <c r="C1384" s="182"/>
      <c r="D1384" s="145" t="str">
        <f>VLOOKUP(B1384,'Alcance Cimentaciones'!$B$5:$G$256,3,FALSE)</f>
        <v>ARQUETA EN HORMIGON PARA MEDIA TENSION - EMPALMES (500 MT)</v>
      </c>
      <c r="E1384" s="187"/>
      <c r="F1384" s="187" t="str">
        <f>VLOOKUP($B1384,'Alcance Cimentaciones'!$B$5:$G$256,4,FALSE)</f>
        <v>Und</v>
      </c>
      <c r="G1384" s="187">
        <f>VLOOKUP($B1384,'Alcance Cimentaciones'!$B$5:$G$256,5,FALSE)/41</f>
        <v>1</v>
      </c>
      <c r="H1384" s="188">
        <f>VLOOKUP($B1384,'Alcance Cimentaciones'!$B$5:$G$256,6,FALSE)</f>
        <v>12275310.999985719</v>
      </c>
      <c r="I1384" s="188">
        <f t="shared" ref="I1384:I1392" si="385">+H1384*G1384</f>
        <v>12275310.999985719</v>
      </c>
      <c r="J1384" s="189">
        <f t="shared" ref="J1384:J1392" si="386">+I1384*1.38</f>
        <v>16939929.179980289</v>
      </c>
      <c r="K1384" s="335">
        <f t="shared" ref="K1384:K1392" si="387">SUM(N1384:BV1384)</f>
        <v>0</v>
      </c>
      <c r="L1384" s="331"/>
      <c r="M1384" s="331"/>
    </row>
    <row r="1385" spans="2:13" s="159" customFormat="1" x14ac:dyDescent="0.25">
      <c r="B1385" s="165" t="s">
        <v>535</v>
      </c>
      <c r="C1385" s="182"/>
      <c r="D1385" s="145" t="str">
        <f>VLOOKUP(B1385,'Alcance Cimentaciones'!$B$5:$G$256,3,FALSE)</f>
        <v>ARQUETA EN POLIPROPILENO</v>
      </c>
      <c r="E1385" s="187"/>
      <c r="F1385" s="187" t="str">
        <f>VLOOKUP($B1385,'Alcance Cimentaciones'!$B$5:$G$256,4,FALSE)</f>
        <v>Und</v>
      </c>
      <c r="G1385" s="187">
        <f>VLOOKUP($B1385,'Alcance Cimentaciones'!$B$5:$G$256,5,FALSE)/41</f>
        <v>1</v>
      </c>
      <c r="H1385" s="188">
        <f>VLOOKUP($B1385,'Alcance Cimentaciones'!$B$5:$G$256,6,FALSE)</f>
        <v>6068599.9996856553</v>
      </c>
      <c r="I1385" s="188">
        <f t="shared" si="385"/>
        <v>6068599.9996856553</v>
      </c>
      <c r="J1385" s="189">
        <f t="shared" si="386"/>
        <v>8374667.9995662039</v>
      </c>
      <c r="K1385" s="335">
        <f t="shared" si="387"/>
        <v>0</v>
      </c>
      <c r="L1385" s="331"/>
      <c r="M1385" s="331"/>
    </row>
    <row r="1386" spans="2:13" s="159" customFormat="1" x14ac:dyDescent="0.25">
      <c r="B1386" s="165" t="s">
        <v>562</v>
      </c>
      <c r="C1386" s="182"/>
      <c r="D1386" s="145" t="str">
        <f>VLOOKUP(B1386,'Alcance Cimentaciones'!$B$5:$G$256,3,FALSE)</f>
        <v>SUMINISTRO E INSTALACIÓN DE PLATINA</v>
      </c>
      <c r="E1386" s="187"/>
      <c r="F1386" s="187" t="str">
        <f>VLOOKUP($B1386,'Alcance Cimentaciones'!$B$5:$G$256,4,FALSE)</f>
        <v>Und</v>
      </c>
      <c r="G1386" s="187">
        <f>VLOOKUP($B1386,'Alcance Cimentaciones'!$B$5:$G$256,5,FALSE)/41</f>
        <v>1</v>
      </c>
      <c r="H1386" s="188">
        <f>VLOOKUP($B1386,'Alcance Cimentaciones'!$B$5:$G$256,6,FALSE)</f>
        <v>361570</v>
      </c>
      <c r="I1386" s="188">
        <f t="shared" si="385"/>
        <v>361570</v>
      </c>
      <c r="J1386" s="189">
        <f t="shared" si="386"/>
        <v>498966.6</v>
      </c>
      <c r="K1386" s="335">
        <f t="shared" si="387"/>
        <v>0</v>
      </c>
      <c r="L1386" s="331"/>
      <c r="M1386" s="331"/>
    </row>
    <row r="1387" spans="2:13" s="159" customFormat="1" x14ac:dyDescent="0.25">
      <c r="B1387" s="165" t="s">
        <v>565</v>
      </c>
      <c r="C1387" s="182"/>
      <c r="D1387" s="145" t="str">
        <f>VLOOKUP(B1387,'Alcance Cimentaciones'!$B$5:$G$256,3,FALSE)</f>
        <v>SUMINISTRO E INSTALACIÓN DE VARILLA</v>
      </c>
      <c r="E1387" s="187"/>
      <c r="F1387" s="187" t="str">
        <f>VLOOKUP($B1387,'Alcance Cimentaciones'!$B$5:$G$256,4,FALSE)</f>
        <v>Und</v>
      </c>
      <c r="G1387" s="187">
        <f>VLOOKUP($B1387,'Alcance Cimentaciones'!$B$5:$G$256,5,FALSE)/41</f>
        <v>1</v>
      </c>
      <c r="H1387" s="188">
        <f>VLOOKUP($B1387,'Alcance Cimentaciones'!$B$5:$G$256,6,FALSE)</f>
        <v>398933</v>
      </c>
      <c r="I1387" s="188">
        <f t="shared" si="385"/>
        <v>398933</v>
      </c>
      <c r="J1387" s="189">
        <f t="shared" si="386"/>
        <v>550527.53999999992</v>
      </c>
      <c r="K1387" s="335">
        <f t="shared" si="387"/>
        <v>0</v>
      </c>
      <c r="L1387" s="331"/>
      <c r="M1387" s="331"/>
    </row>
    <row r="1388" spans="2:13" s="159" customFormat="1" ht="31.5" x14ac:dyDescent="0.25">
      <c r="B1388" s="165" t="s">
        <v>569</v>
      </c>
      <c r="C1388" s="182"/>
      <c r="D1388" s="145" t="str">
        <f>VLOOKUP(B1388,'Alcance Cimentaciones'!$B$5:$G$256,3,FALSE)</f>
        <v>SUMINISTRO E INSTALACIÓN DE ARQUETA PARA INSPECCIÓN DE PICAS EN PUESTA A TIERRA SIN FONDO</v>
      </c>
      <c r="E1388" s="187"/>
      <c r="F1388" s="187" t="str">
        <f>VLOOKUP($B1388,'Alcance Cimentaciones'!$B$5:$G$256,4,FALSE)</f>
        <v>Und</v>
      </c>
      <c r="G1388" s="187">
        <f>VLOOKUP($B1388,'Alcance Cimentaciones'!$B$5:$G$256,5,FALSE)/42</f>
        <v>1</v>
      </c>
      <c r="H1388" s="188">
        <f>VLOOKUP($B1388,'Alcance Cimentaciones'!$B$5:$G$256,6,FALSE)</f>
        <v>14275700</v>
      </c>
      <c r="I1388" s="188">
        <f t="shared" si="385"/>
        <v>14275700</v>
      </c>
      <c r="J1388" s="189">
        <f t="shared" si="386"/>
        <v>19700466</v>
      </c>
      <c r="K1388" s="335">
        <f t="shared" si="387"/>
        <v>0</v>
      </c>
      <c r="L1388" s="331"/>
      <c r="M1388" s="331"/>
    </row>
    <row r="1389" spans="2:13" s="159" customFormat="1" x14ac:dyDescent="0.25">
      <c r="B1389" s="165" t="s">
        <v>571</v>
      </c>
      <c r="C1389" s="182"/>
      <c r="D1389" s="145" t="str">
        <f>VLOOKUP(B1389,'Alcance Cimentaciones'!$B$5:$G$256,3,FALSE)</f>
        <v>SUMINISTRO E INSTALACIÓN DE SOLDADURA EXOTERMICA</v>
      </c>
      <c r="E1389" s="187"/>
      <c r="F1389" s="187" t="str">
        <f>VLOOKUP($B1389,'Alcance Cimentaciones'!$B$5:$G$256,4,FALSE)</f>
        <v>Und</v>
      </c>
      <c r="G1389" s="194">
        <f>VLOOKUP($B1389,'Alcance Cimentaciones'!$B$5:$G$256,5,FALSE)/41</f>
        <v>2.8000000000000003</v>
      </c>
      <c r="H1389" s="188">
        <f>VLOOKUP($B1389,'Alcance Cimentaciones'!$B$5:$G$256,6,FALSE)</f>
        <v>185231</v>
      </c>
      <c r="I1389" s="188">
        <f t="shared" si="385"/>
        <v>518646.80000000005</v>
      </c>
      <c r="J1389" s="189">
        <f t="shared" si="386"/>
        <v>715732.58400000003</v>
      </c>
      <c r="K1389" s="335">
        <f t="shared" si="387"/>
        <v>0</v>
      </c>
      <c r="L1389" s="331"/>
      <c r="M1389" s="331"/>
    </row>
    <row r="1390" spans="2:13" s="159" customFormat="1" ht="31.5" x14ac:dyDescent="0.25">
      <c r="B1390" s="165" t="s">
        <v>575</v>
      </c>
      <c r="C1390" s="182"/>
      <c r="D1390" s="145" t="str">
        <f>VLOOKUP(B1390,'Alcance Cimentaciones'!$B$5:$G$256,3,FALSE)</f>
        <v>SUMINISTRO E INSTALACIÓN DE GRAPA DE ALEACIÓN RICA EN COBRE (LATÓN) MODELO KZ</v>
      </c>
      <c r="E1390" s="187"/>
      <c r="F1390" s="187" t="str">
        <f>VLOOKUP($B1390,'Alcance Cimentaciones'!$B$5:$G$256,4,FALSE)</f>
        <v>Und</v>
      </c>
      <c r="G1390" s="187">
        <f>VLOOKUP($B1390,'Alcance Cimentaciones'!$B$5:$G$256,5,FALSE)/42</f>
        <v>1</v>
      </c>
      <c r="H1390" s="188">
        <f>VLOOKUP($B1390,'Alcance Cimentaciones'!$B$5:$G$256,6,FALSE)</f>
        <v>292083</v>
      </c>
      <c r="I1390" s="188">
        <f t="shared" si="385"/>
        <v>292083</v>
      </c>
      <c r="J1390" s="189">
        <f t="shared" si="386"/>
        <v>403074.54</v>
      </c>
      <c r="K1390" s="335">
        <f t="shared" si="387"/>
        <v>0</v>
      </c>
      <c r="L1390" s="331"/>
      <c r="M1390" s="331"/>
    </row>
    <row r="1391" spans="2:13" s="159" customFormat="1" ht="31.5" x14ac:dyDescent="0.25">
      <c r="B1391" s="165" t="s">
        <v>573</v>
      </c>
      <c r="C1391" s="182"/>
      <c r="D1391" s="145" t="str">
        <f>VLOOKUP(B1391,'Alcance Cimentaciones'!$B$5:$G$256,3,FALSE)</f>
        <v>SUMINISTRO E INSTALACIÓN DE GRAPA DE ALEACIÓN RICA EN COBRE (LATÓN) MODELO KPD</v>
      </c>
      <c r="E1391" s="187"/>
      <c r="F1391" s="187" t="str">
        <f>VLOOKUP($B1391,'Alcance Cimentaciones'!$B$5:$G$256,4,FALSE)</f>
        <v>Und</v>
      </c>
      <c r="G1391" s="194">
        <f>VLOOKUP($B1391,'Alcance Cimentaciones'!$B$5:$G$256,5,FALSE)/33</f>
        <v>0.99393939393939412</v>
      </c>
      <c r="H1391" s="188">
        <f>VLOOKUP($B1391,'Alcance Cimentaciones'!$B$5:$G$256,6,FALSE)</f>
        <v>292083</v>
      </c>
      <c r="I1391" s="188">
        <f t="shared" si="385"/>
        <v>290312.80000000005</v>
      </c>
      <c r="J1391" s="189">
        <f t="shared" si="386"/>
        <v>400631.66400000005</v>
      </c>
      <c r="K1391" s="335">
        <f t="shared" si="387"/>
        <v>0</v>
      </c>
      <c r="L1391" s="331"/>
      <c r="M1391" s="331"/>
    </row>
    <row r="1392" spans="2:13" s="159" customFormat="1" ht="31.5" x14ac:dyDescent="0.25">
      <c r="B1392" s="165" t="s">
        <v>557</v>
      </c>
      <c r="C1392" s="182"/>
      <c r="D1392" s="145" t="str">
        <f>VLOOKUP(B1392,'Alcance Cimentaciones'!$B$5:$G$256,3,FALSE)</f>
        <v xml:space="preserve">INSTALACIÓN DE CABLE DE COBRE TRENZADO DESNUDO DE 50 mm2 </v>
      </c>
      <c r="E1392" s="187"/>
      <c r="F1392" s="187" t="str">
        <f>VLOOKUP($B1392,'Alcance Cimentaciones'!$B$5:$G$256,4,FALSE)</f>
        <v>ML</v>
      </c>
      <c r="G1392" s="194">
        <f>VLOOKUP($B1392,'Alcance Cimentaciones'!$B$5:$G$256,5,FALSE)/41</f>
        <v>113.1390243902439</v>
      </c>
      <c r="H1392" s="188">
        <f>VLOOKUP($B1392,'Alcance Cimentaciones'!$B$5:$G$256,6,FALSE)</f>
        <v>33000.000989065411</v>
      </c>
      <c r="I1392" s="188">
        <f t="shared" si="385"/>
        <v>3733587.9167799447</v>
      </c>
      <c r="J1392" s="189">
        <f t="shared" si="386"/>
        <v>5152351.3251563236</v>
      </c>
      <c r="K1392" s="335">
        <f t="shared" si="387"/>
        <v>0</v>
      </c>
      <c r="L1392" s="331"/>
      <c r="M1392" s="331"/>
    </row>
    <row r="1393" spans="2:13" s="159" customFormat="1" ht="31.5" x14ac:dyDescent="0.25">
      <c r="B1393" s="165"/>
      <c r="C1393" s="182" t="s">
        <v>1633</v>
      </c>
      <c r="D1393" s="183" t="s">
        <v>1634</v>
      </c>
      <c r="E1393" s="184" t="s">
        <v>19</v>
      </c>
      <c r="F1393" s="184">
        <v>0</v>
      </c>
      <c r="G1393" s="184"/>
      <c r="H1393" s="184"/>
      <c r="I1393" s="184"/>
      <c r="J1393" s="186">
        <f>SUM(J1394)</f>
        <v>46410609.014634147</v>
      </c>
      <c r="K1393" s="330"/>
      <c r="L1393" s="330"/>
      <c r="M1393" s="330"/>
    </row>
    <row r="1394" spans="2:13" ht="31.5" x14ac:dyDescent="0.25">
      <c r="B1394" s="165" t="s">
        <v>280</v>
      </c>
      <c r="C1394" s="190"/>
      <c r="D1394" s="145" t="str">
        <f>VLOOKUP(B1394,'Alcance Cimentaciones'!$B$5:$G$256,3,FALSE)</f>
        <v>GROUT Y  MORTERO AUTOCOMPACTANTE DE ALTA RESISTENCIA C80/95 (EN206-1)</v>
      </c>
      <c r="E1394" s="187"/>
      <c r="F1394" s="187" t="str">
        <f>VLOOKUP($B1394,'Alcance Cimentaciones'!$B$5:$G$256,4,FALSE)</f>
        <v>lt</v>
      </c>
      <c r="G1394" s="194">
        <f>VLOOKUP($B1394,'Alcance Cimentaciones'!$B$5:$G$256,5,FALSE)/41</f>
        <v>530.73170731707319</v>
      </c>
      <c r="H1394" s="188">
        <f>VLOOKUP($B1394,'Alcance Cimentaciones'!$B$5:$G$256,6,FALSE)</f>
        <v>63367</v>
      </c>
      <c r="I1394" s="188">
        <f>+H1394*G1394</f>
        <v>33630876.097560979</v>
      </c>
      <c r="J1394" s="189">
        <f>+I1394*1.38</f>
        <v>46410609.014634147</v>
      </c>
      <c r="K1394" s="335">
        <f>SUM(N1394:BV1394)</f>
        <v>0</v>
      </c>
      <c r="L1394" s="331"/>
      <c r="M1394" s="331"/>
    </row>
    <row r="1395" spans="2:13" s="159" customFormat="1" ht="31.5" x14ac:dyDescent="0.25">
      <c r="B1395" s="165"/>
      <c r="C1395" s="182" t="s">
        <v>1635</v>
      </c>
      <c r="D1395" s="183" t="s">
        <v>1636</v>
      </c>
      <c r="E1395" s="184" t="s">
        <v>9</v>
      </c>
      <c r="F1395" s="184">
        <v>0</v>
      </c>
      <c r="G1395" s="184"/>
      <c r="H1395" s="184"/>
      <c r="I1395" s="184"/>
      <c r="J1395" s="186">
        <f>SUM(J1396:J1398)</f>
        <v>1587346329.5488234</v>
      </c>
      <c r="K1395" s="330"/>
      <c r="L1395" s="330"/>
      <c r="M1395" s="330"/>
    </row>
    <row r="1396" spans="2:13" ht="63" x14ac:dyDescent="0.25">
      <c r="B1396" s="165" t="s">
        <v>159</v>
      </c>
      <c r="C1396" s="190"/>
      <c r="D1396" s="145" t="str">
        <f>VLOOKUP(B1396,'Alcance Cimentaciones'!$B$5:$G$256,3,FALSE)</f>
        <v>MATERIAL SELECIONADA PARA  FORMACIÓN Y COMPACTACIÓN DE TERRAPLENES Y RELLENO ESTRUCTURAL  (INCLUYE TRANSPORTE DESDE LAS CANTERAS LICENCIADAS HASTA EL SITIO DE INSTALACIÓN)</v>
      </c>
      <c r="E1396" s="187"/>
      <c r="F1396" s="187" t="str">
        <f>VLOOKUP($B1396,'Alcance Cimentaciones'!$B$5:$G$256,4,FALSE)</f>
        <v>m3</v>
      </c>
      <c r="G1396" s="194">
        <f>VLOOKUP($B1396,'Alcance Cimentaciones'!$B$5:$G$256,5,FALSE)/34</f>
        <v>5388.7058823529414</v>
      </c>
      <c r="H1396" s="188">
        <f>VLOOKUP($B1396,'Alcance Cimentaciones'!$B$5:$G$256,6,FALSE)</f>
        <v>174890</v>
      </c>
      <c r="I1396" s="188">
        <f>+H1396*G1396</f>
        <v>942430771.7647059</v>
      </c>
      <c r="J1396" s="189">
        <f>+I1396*1.38</f>
        <v>1300554465.0352941</v>
      </c>
      <c r="K1396" s="335">
        <f t="shared" ref="K1396:K1398" si="388">SUM(N1396:BV1396)</f>
        <v>0</v>
      </c>
      <c r="L1396" s="331"/>
      <c r="M1396" s="331"/>
    </row>
    <row r="1397" spans="2:13" ht="47.25" x14ac:dyDescent="0.25">
      <c r="B1397" s="165" t="s">
        <v>180</v>
      </c>
      <c r="C1397" s="190"/>
      <c r="D1397" s="145" t="str">
        <f>VLOOKUP(B1397,'Alcance Cimentaciones'!$B$5:$G$256,3,FALSE)</f>
        <v>PREPARACIÓN DE SUBRASANTE COMPACTACIÓN Y VALORACIÓN DE LA CAPA DE SUBRASANTE DE LOS VIALES. INCLUYENDO LAS PRUEBAS SEGÚN LO PRESCRITO.</v>
      </c>
      <c r="E1397" s="187"/>
      <c r="F1397" s="187" t="str">
        <f>VLOOKUP($B1397,'Alcance Cimentaciones'!$B$5:$G$256,4,FALSE)</f>
        <v>m2</v>
      </c>
      <c r="G1397" s="194">
        <f>VLOOKUP($B1397,'Alcance Cimentaciones'!$B$5:$G$256,5,FALSE)/34</f>
        <v>631.61764705882354</v>
      </c>
      <c r="H1397" s="188">
        <f>VLOOKUP($B1397,'Alcance Cimentaciones'!$B$5:$G$256,6,FALSE)</f>
        <v>11537</v>
      </c>
      <c r="I1397" s="188">
        <f>+H1397*G1397</f>
        <v>7286972.7941176472</v>
      </c>
      <c r="J1397" s="189">
        <f>+I1397*1.38</f>
        <v>10056022.455882352</v>
      </c>
      <c r="K1397" s="335">
        <f t="shared" si="388"/>
        <v>0</v>
      </c>
      <c r="L1397" s="331"/>
      <c r="M1397" s="331"/>
    </row>
    <row r="1398" spans="2:13" ht="31.5" x14ac:dyDescent="0.25">
      <c r="B1398" s="165" t="s">
        <v>192</v>
      </c>
      <c r="C1398" s="190"/>
      <c r="D1398" s="145" t="str">
        <f>VLOOKUP(B1398,'Alcance Cimentaciones'!$B$5:$G$256,3,FALSE)</f>
        <v>SUBBASE GRANULAR  (INCLUYE TRANSPORTE DESDE LAS CANTERAS LICENCIADAS HASTA EL SITIO DE INSTALACIÓN)</v>
      </c>
      <c r="E1398" s="187"/>
      <c r="F1398" s="187" t="str">
        <f>VLOOKUP($B1398,'Alcance Cimentaciones'!$B$5:$G$256,4,FALSE)</f>
        <v>m3</v>
      </c>
      <c r="G1398" s="194">
        <f>VLOOKUP($B1398,'Alcance Cimentaciones'!$B$5:$G$256,5,FALSE)/34</f>
        <v>880.85294117647061</v>
      </c>
      <c r="H1398" s="188">
        <f>VLOOKUP($B1398,'Alcance Cimentaciones'!$B$5:$G$256,6,FALSE)</f>
        <v>227658</v>
      </c>
      <c r="I1398" s="188">
        <f>+H1398*G1398</f>
        <v>200533218.88235295</v>
      </c>
      <c r="J1398" s="189">
        <f>+I1398*1.38</f>
        <v>276735842.05764705</v>
      </c>
      <c r="K1398" s="335">
        <f t="shared" si="388"/>
        <v>0</v>
      </c>
      <c r="L1398" s="331"/>
      <c r="M1398" s="331"/>
    </row>
    <row r="1399" spans="2:13" s="159" customFormat="1" ht="31.5" x14ac:dyDescent="0.25">
      <c r="B1399" s="165"/>
      <c r="C1399" s="178" t="s">
        <v>1637</v>
      </c>
      <c r="D1399" s="179" t="s">
        <v>1638</v>
      </c>
      <c r="E1399" s="180" t="s">
        <v>9</v>
      </c>
      <c r="F1399" s="180">
        <v>0</v>
      </c>
      <c r="G1399" s="180"/>
      <c r="H1399" s="180"/>
      <c r="I1399" s="180"/>
      <c r="J1399" s="186">
        <f>SUM(J1400:J1403)</f>
        <v>179532477.23999998</v>
      </c>
      <c r="K1399" s="330"/>
      <c r="L1399" s="330"/>
      <c r="M1399" s="330"/>
    </row>
    <row r="1400" spans="2:13" ht="31.5" x14ac:dyDescent="0.25">
      <c r="B1400" s="165" t="s">
        <v>195</v>
      </c>
      <c r="C1400" s="198"/>
      <c r="D1400" s="145" t="str">
        <f>VLOOKUP(B1400,'Alcance Cimentaciones'!$B$5:$G$256,3,FALSE)</f>
        <v>BASE GRANULAR   (INCLUYE TRANSPORTE DESDE LAS CANTERAS LICENCIADAS HASTA EL SITIO DE INSTALACIÓN)</v>
      </c>
      <c r="E1400" s="187"/>
      <c r="F1400" s="187" t="str">
        <f>VLOOKUP($B1400,'Alcance Cimentaciones'!$B$5:$G$256,4,FALSE)</f>
        <v>m3</v>
      </c>
      <c r="G1400" s="194">
        <f>VLOOKUP($B1400,'Alcance Cimentaciones'!$B$5:$G$256,5,FALSE)/34</f>
        <v>237.64705882352942</v>
      </c>
      <c r="H1400" s="188">
        <f>VLOOKUP($B1400,'Alcance Cimentaciones'!$B$5:$G$256,6,FALSE)</f>
        <v>265112</v>
      </c>
      <c r="I1400" s="188">
        <f>+H1400*G1400</f>
        <v>63003087.058823533</v>
      </c>
      <c r="J1400" s="189">
        <f>+I1400*1.38</f>
        <v>86944260.141176462</v>
      </c>
      <c r="K1400" s="335">
        <f t="shared" ref="K1400:K1403" si="389">SUM(N1400:BV1400)</f>
        <v>0</v>
      </c>
      <c r="L1400" s="331"/>
      <c r="M1400" s="331"/>
    </row>
    <row r="1401" spans="2:13" ht="94.5" x14ac:dyDescent="0.25">
      <c r="B1401" s="165" t="s">
        <v>261</v>
      </c>
      <c r="C1401" s="198"/>
      <c r="D1401" s="145" t="str">
        <f>VLOOKUP(B1401,'Alcance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401" s="187"/>
      <c r="F1401" s="187" t="str">
        <f>VLOOKUP($B1401,'Alcance Cimentaciones'!$B$5:$G$256,4,FALSE)</f>
        <v>m3</v>
      </c>
      <c r="G1401" s="194">
        <f>VLOOKUP($B1401,'Alcance Cimentaciones'!$B$5:$G$256,5,FALSE)/34</f>
        <v>42.352941176470587</v>
      </c>
      <c r="H1401" s="188">
        <f>VLOOKUP($B1401,'Alcance Cimentaciones'!$B$5:$G$256,6,FALSE)</f>
        <v>276393</v>
      </c>
      <c r="I1401" s="188">
        <f>+H1401*G1401</f>
        <v>11706056.470588235</v>
      </c>
      <c r="J1401" s="189">
        <f>+I1401*1.38</f>
        <v>16154357.929411763</v>
      </c>
      <c r="K1401" s="335">
        <f t="shared" si="389"/>
        <v>0</v>
      </c>
      <c r="L1401" s="331"/>
      <c r="M1401" s="331"/>
    </row>
    <row r="1402" spans="2:13" ht="94.5" x14ac:dyDescent="0.25">
      <c r="B1402" s="165" t="s">
        <v>264</v>
      </c>
      <c r="C1402" s="198"/>
      <c r="D1402" s="145" t="str">
        <f>VLOOKUP(B1402,'Alcance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402" s="187"/>
      <c r="F1402" s="187" t="str">
        <f>VLOOKUP($B1402,'Alcance Cimentaciones'!$B$5:$G$256,4,FALSE)</f>
        <v>m3</v>
      </c>
      <c r="G1402" s="194">
        <f>VLOOKUP($B1402,'Alcance Cimentaciones'!$B$5:$G$256,5,FALSE)/34</f>
        <v>25.529411764705884</v>
      </c>
      <c r="H1402" s="188">
        <f>VLOOKUP($B1402,'Alcance Cimentaciones'!$B$5:$G$256,6,FALSE)</f>
        <v>286818</v>
      </c>
      <c r="I1402" s="188">
        <f>+H1402*G1402</f>
        <v>7322294.823529412</v>
      </c>
      <c r="J1402" s="189">
        <f>+I1402*1.38</f>
        <v>10104766.856470589</v>
      </c>
      <c r="K1402" s="335">
        <f t="shared" si="389"/>
        <v>0</v>
      </c>
      <c r="L1402" s="331"/>
      <c r="M1402" s="331"/>
    </row>
    <row r="1403" spans="2:13" x14ac:dyDescent="0.25">
      <c r="B1403" s="165" t="s">
        <v>254</v>
      </c>
      <c r="C1403" s="198"/>
      <c r="D1403" s="145" t="str">
        <f>VLOOKUP(B1403,'Alcance Cimentaciones'!$B$5:$G$256,3,FALSE)</f>
        <v>SUMINISTRO E INSTALACIÓN DE GEOTEXTILES</v>
      </c>
      <c r="E1403" s="187"/>
      <c r="F1403" s="187" t="str">
        <f>VLOOKUP($B1403,'Alcance Cimentaciones'!$B$5:$G$256,4,FALSE)</f>
        <v>m2</v>
      </c>
      <c r="G1403" s="194">
        <f>VLOOKUP($B1403,'Alcance Cimentaciones'!$B$5:$G$256,5,FALSE)/34</f>
        <v>887.17647058823525</v>
      </c>
      <c r="H1403" s="188">
        <f>VLOOKUP($B1403,'Alcance Cimentaciones'!$B$5:$G$256,6,FALSE)</f>
        <v>54177</v>
      </c>
      <c r="I1403" s="188">
        <f>+H1403*G1403</f>
        <v>48064559.647058822</v>
      </c>
      <c r="J1403" s="189">
        <f>+I1403*1.38</f>
        <v>66329092.312941171</v>
      </c>
      <c r="K1403" s="335">
        <f t="shared" si="389"/>
        <v>0</v>
      </c>
      <c r="L1403" s="331"/>
      <c r="M1403" s="331"/>
    </row>
    <row r="1404" spans="2:13" s="159" customFormat="1" ht="31.5" x14ac:dyDescent="0.25">
      <c r="B1404" s="165"/>
      <c r="C1404" s="195" t="s">
        <v>1639</v>
      </c>
      <c r="D1404" s="148" t="s">
        <v>1997</v>
      </c>
      <c r="E1404" s="196" t="s">
        <v>3</v>
      </c>
      <c r="F1404" s="196">
        <v>0</v>
      </c>
      <c r="G1404" s="196"/>
      <c r="H1404" s="196"/>
      <c r="I1404" s="196"/>
      <c r="J1404" s="197"/>
      <c r="K1404" s="333"/>
      <c r="L1404" s="333"/>
      <c r="M1404" s="333"/>
    </row>
    <row r="1405" spans="2:13" s="159" customFormat="1" x14ac:dyDescent="0.25">
      <c r="B1405" s="165"/>
      <c r="C1405" s="175" t="s">
        <v>1640</v>
      </c>
      <c r="D1405" s="139" t="s">
        <v>1641</v>
      </c>
      <c r="E1405" s="176" t="s">
        <v>27</v>
      </c>
      <c r="F1405" s="176">
        <v>0</v>
      </c>
      <c r="G1405" s="176"/>
      <c r="H1405" s="176"/>
      <c r="I1405" s="176"/>
      <c r="J1405" s="177"/>
      <c r="K1405" s="327"/>
      <c r="L1405" s="327"/>
      <c r="M1405" s="327"/>
    </row>
    <row r="1406" spans="2:13" s="159" customFormat="1" ht="31.5" x14ac:dyDescent="0.25">
      <c r="B1406" s="165"/>
      <c r="C1406" s="182" t="s">
        <v>1642</v>
      </c>
      <c r="D1406" s="183" t="s">
        <v>1643</v>
      </c>
      <c r="E1406" s="184" t="s">
        <v>22</v>
      </c>
      <c r="F1406" s="184">
        <v>0</v>
      </c>
      <c r="G1406" s="184"/>
      <c r="H1406" s="184"/>
      <c r="I1406" s="184"/>
      <c r="J1406" s="186">
        <f>SUM(J1407:J1409)</f>
        <v>83271780.884117648</v>
      </c>
      <c r="K1406" s="330"/>
      <c r="L1406" s="330"/>
      <c r="M1406" s="330"/>
    </row>
    <row r="1407" spans="2:13" s="159" customFormat="1" x14ac:dyDescent="0.25">
      <c r="B1407" s="165" t="s">
        <v>54</v>
      </c>
      <c r="C1407" s="182"/>
      <c r="D1407" s="145" t="str">
        <f>VLOOKUP(B1407,'Alcance Cimentaciones'!$B$5:$G$256,3,FALSE)</f>
        <v>DESBROCE Y LIMPIEZA</v>
      </c>
      <c r="E1407" s="187"/>
      <c r="F1407" s="187" t="str">
        <f>VLOOKUP($B1407,'Alcance Cimentaciones'!$B$5:$G$256,4,FALSE)</f>
        <v>m2</v>
      </c>
      <c r="G1407" s="194">
        <f>VLOOKUP($B1407,'Alcance Cimentaciones'!$B$5:$G$256,5,FALSE)/34</f>
        <v>4799.0294117647063</v>
      </c>
      <c r="H1407" s="188">
        <f>VLOOKUP($B1407,'Alcance Cimentaciones'!$B$5:$G$256,6,FALSE)</f>
        <v>4140</v>
      </c>
      <c r="I1407" s="188">
        <f>+H1407*G1407</f>
        <v>19867981.764705885</v>
      </c>
      <c r="J1407" s="189">
        <f>+I1407*1.38</f>
        <v>27417814.83529412</v>
      </c>
      <c r="K1407" s="335">
        <f t="shared" ref="K1407:K1409" si="390">SUM(N1407:BV1407)</f>
        <v>0</v>
      </c>
      <c r="L1407" s="331"/>
      <c r="M1407" s="331"/>
    </row>
    <row r="1408" spans="2:13" ht="126" x14ac:dyDescent="0.25">
      <c r="B1408" s="165" t="s">
        <v>407</v>
      </c>
      <c r="C1408" s="204"/>
      <c r="D1408" s="145" t="str">
        <f>VLOOKUP(B1408,'Alcance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408" s="187"/>
      <c r="F1408" s="187" t="str">
        <f>VLOOKUP($B1408,'Alcance Cimentaciones'!$B$5:$G$256,4,FALSE)</f>
        <v>Mes</v>
      </c>
      <c r="G1408" s="215">
        <v>0.2</v>
      </c>
      <c r="H1408" s="188">
        <f>VLOOKUP($B1408,'Alcance Cimentaciones'!$B$5:$G$256,6,FALSE)</f>
        <v>31500000</v>
      </c>
      <c r="I1408" s="188">
        <f t="shared" ref="I1408" si="391">+H1408*G1408</f>
        <v>6300000</v>
      </c>
      <c r="J1408" s="189">
        <f t="shared" ref="J1408" si="392">+I1408*1.38</f>
        <v>8694000</v>
      </c>
      <c r="K1408" s="335">
        <f t="shared" si="390"/>
        <v>0</v>
      </c>
      <c r="L1408" s="331"/>
      <c r="M1408" s="331"/>
    </row>
    <row r="1409" spans="2:13" s="159" customFormat="1" ht="31.5" x14ac:dyDescent="0.25">
      <c r="B1409" s="165" t="s">
        <v>65</v>
      </c>
      <c r="C1409" s="182"/>
      <c r="D1409" s="145" t="str">
        <f>VLOOKUP(B1409,'Alcance Cimentaciones'!$B$5:$G$256,3,FALSE)</f>
        <v>DESMONTE, DESCAPOTE Y LIMPIEZA INCLUYE  TALA DE ARBOLES CON DAP ≤0.15M, TRANSPORTE Y DISPOSICIÓN FINAL</v>
      </c>
      <c r="E1409" s="187"/>
      <c r="F1409" s="187" t="str">
        <f>VLOOKUP($B1409,'Alcance Cimentaciones'!$B$5:$G$256,4,FALSE)</f>
        <v>m2</v>
      </c>
      <c r="G1409" s="194">
        <f>VLOOKUP($B1409,'Alcance Cimentaciones'!$B$5:$G$256,5,FALSE)/34</f>
        <v>4799.0294117647063</v>
      </c>
      <c r="H1409" s="188">
        <f>VLOOKUP($B1409,'Alcance Cimentaciones'!$B$5:$G$256,6,FALSE)</f>
        <v>7121</v>
      </c>
      <c r="I1409" s="188">
        <f>+H1409*G1409</f>
        <v>34173888.441176474</v>
      </c>
      <c r="J1409" s="189">
        <f>+I1409*1.38</f>
        <v>47159966.048823528</v>
      </c>
      <c r="K1409" s="335">
        <f t="shared" si="390"/>
        <v>0</v>
      </c>
      <c r="L1409" s="331"/>
      <c r="M1409" s="331"/>
    </row>
    <row r="1410" spans="2:13" s="159" customFormat="1" x14ac:dyDescent="0.25">
      <c r="B1410" s="165"/>
      <c r="C1410" s="182" t="s">
        <v>1644</v>
      </c>
      <c r="D1410" s="183" t="s">
        <v>1645</v>
      </c>
      <c r="E1410" s="184" t="s">
        <v>9</v>
      </c>
      <c r="F1410" s="184">
        <v>0</v>
      </c>
      <c r="G1410" s="184"/>
      <c r="H1410" s="184"/>
      <c r="I1410" s="184"/>
      <c r="J1410" s="186">
        <f>SUM(J1411:J1412)</f>
        <v>312374505.66882348</v>
      </c>
      <c r="K1410" s="330"/>
      <c r="L1410" s="330"/>
      <c r="M1410" s="330"/>
    </row>
    <row r="1411" spans="2:13" x14ac:dyDescent="0.25">
      <c r="B1411" s="165" t="s">
        <v>113</v>
      </c>
      <c r="C1411" s="190"/>
      <c r="D1411" s="145" t="str">
        <f>VLOOKUP(B1411,'Alcance Cimentaciones'!$B$5:$G$256,3,FALSE)</f>
        <v>EXCAVACIÓN MECÁNICA EN MATERIAL COMÚN</v>
      </c>
      <c r="E1411" s="187"/>
      <c r="F1411" s="187" t="str">
        <f>VLOOKUP($B1411,'Alcance Cimentaciones'!$B$5:$G$256,4,FALSE)</f>
        <v>m3</v>
      </c>
      <c r="G1411" s="194">
        <f>VLOOKUP($B1411,'Alcance Cimentaciones'!$B$5:$G$256,5,FALSE)/34</f>
        <v>4799.0294117647063</v>
      </c>
      <c r="H1411" s="188">
        <f>VLOOKUP($B1411,'Alcance Cimentaciones'!$B$5:$G$256,6,FALSE)</f>
        <v>35495</v>
      </c>
      <c r="I1411" s="188">
        <f>+H1411*G1411</f>
        <v>170341548.97058824</v>
      </c>
      <c r="J1411" s="189">
        <f>+I1411*1.38</f>
        <v>235071337.57941175</v>
      </c>
      <c r="K1411" s="335">
        <f t="shared" ref="K1411:K1412" si="393">SUM(N1411:BV1411)</f>
        <v>0</v>
      </c>
      <c r="L1411" s="331"/>
      <c r="M1411" s="331"/>
    </row>
    <row r="1412" spans="2:13" x14ac:dyDescent="0.25">
      <c r="B1412" s="165" t="s">
        <v>122</v>
      </c>
      <c r="C1412" s="190"/>
      <c r="D1412" s="145" t="str">
        <f>VLOOKUP(B1412,'Alcance Cimentaciones'!$B$5:$G$256,3,FALSE)</f>
        <v>EXCAVACIÓN EN ROCA</v>
      </c>
      <c r="E1412" s="187"/>
      <c r="F1412" s="187" t="str">
        <f>VLOOKUP($B1412,'Alcance Cimentaciones'!$B$5:$G$256,4,FALSE)</f>
        <v>m3</v>
      </c>
      <c r="G1412" s="194">
        <f>VLOOKUP($B1412,'Alcance Cimentaciones'!$B$5:$G$256,5,FALSE)/34</f>
        <v>414.35294117647061</v>
      </c>
      <c r="H1412" s="188">
        <f>VLOOKUP($B1412,'Alcance Cimentaciones'!$B$5:$G$256,6,FALSE)</f>
        <v>135191</v>
      </c>
      <c r="I1412" s="188">
        <f>+H1412*G1412</f>
        <v>56016788.470588237</v>
      </c>
      <c r="J1412" s="189">
        <f>+I1412*1.38</f>
        <v>77303168.089411765</v>
      </c>
      <c r="K1412" s="335">
        <f t="shared" si="393"/>
        <v>0</v>
      </c>
      <c r="L1412" s="331"/>
      <c r="M1412" s="331"/>
    </row>
    <row r="1413" spans="2:13" s="159" customFormat="1" x14ac:dyDescent="0.25">
      <c r="B1413" s="165"/>
      <c r="C1413" s="178" t="s">
        <v>1646</v>
      </c>
      <c r="D1413" s="179" t="s">
        <v>1647</v>
      </c>
      <c r="E1413" s="180" t="s">
        <v>6</v>
      </c>
      <c r="F1413" s="180">
        <v>0</v>
      </c>
      <c r="G1413" s="180"/>
      <c r="H1413" s="180"/>
      <c r="I1413" s="180"/>
      <c r="J1413" s="186">
        <f>SUM(J1414:J1416)</f>
        <v>9527825.6870364472</v>
      </c>
      <c r="K1413" s="330"/>
      <c r="L1413" s="330"/>
      <c r="M1413" s="330"/>
    </row>
    <row r="1414" spans="2:13" s="159" customFormat="1" ht="31.5" x14ac:dyDescent="0.25">
      <c r="B1414" s="165" t="s">
        <v>539</v>
      </c>
      <c r="C1414" s="178"/>
      <c r="D1414" s="145" t="str">
        <f>VLOOKUP(B1414,'Alcance Cimentaciones'!$B$5:$G$256,3,FALSE)</f>
        <v>INSTALACION DE TUBERIA PVC TIPO TDP Y/O CORRUGADA TIPO PEAD-HDPE  - 50mm</v>
      </c>
      <c r="E1414" s="187"/>
      <c r="F1414" s="187" t="str">
        <f>VLOOKUP($B1414,'Alcance Cimentaciones'!$B$5:$G$256,4,FALSE)</f>
        <v>ML</v>
      </c>
      <c r="G1414" s="194">
        <f>VLOOKUP($B1414,'Alcance Cimentaciones'!$B$5:$G$256,5,FALSE)/34</f>
        <v>7.2352941176470589</v>
      </c>
      <c r="H1414" s="188">
        <f>VLOOKUP($B1414,'Alcance Cimentaciones'!$B$5:$G$256,6,FALSE)</f>
        <v>27751.000385791169</v>
      </c>
      <c r="I1414" s="188">
        <f>+H1414*G1414</f>
        <v>200786.64985013611</v>
      </c>
      <c r="J1414" s="189">
        <f>+I1414*1.38</f>
        <v>277085.57679318782</v>
      </c>
      <c r="K1414" s="335">
        <f t="shared" ref="K1414:K1416" si="394">SUM(N1414:BV1414)</f>
        <v>0</v>
      </c>
      <c r="L1414" s="331"/>
      <c r="M1414" s="331"/>
    </row>
    <row r="1415" spans="2:13" s="159" customFormat="1" ht="31.5" x14ac:dyDescent="0.25">
      <c r="B1415" s="165" t="s">
        <v>542</v>
      </c>
      <c r="C1415" s="178"/>
      <c r="D1415" s="145" t="str">
        <f>VLOOKUP(B1415,'Alcance Cimentaciones'!$B$5:$G$256,3,FALSE)</f>
        <v>INSTALACION DE TUBERIA PVC TIPO TDP Y/O CORRUGADA TIPO PEAD-HDPE - 90mm</v>
      </c>
      <c r="E1415" s="187"/>
      <c r="F1415" s="187" t="str">
        <f>VLOOKUP($B1415,'Alcance Cimentaciones'!$B$5:$G$256,4,FALSE)</f>
        <v>ML</v>
      </c>
      <c r="G1415" s="194">
        <f>VLOOKUP($B1415,'Alcance Cimentaciones'!$B$5:$G$256,5,FALSE)/34</f>
        <v>34.694117647058818</v>
      </c>
      <c r="H1415" s="188">
        <f>VLOOKUP($B1415,'Alcance Cimentaciones'!$B$5:$G$256,6,FALSE)</f>
        <v>31239.000009014315</v>
      </c>
      <c r="I1415" s="188">
        <f>+H1415*G1415</f>
        <v>1083809.5414892142</v>
      </c>
      <c r="J1415" s="189">
        <f>+I1415*1.38</f>
        <v>1495657.1672551155</v>
      </c>
      <c r="K1415" s="335">
        <f t="shared" si="394"/>
        <v>0</v>
      </c>
      <c r="L1415" s="331"/>
      <c r="M1415" s="331"/>
    </row>
    <row r="1416" spans="2:13" s="159" customFormat="1" ht="31.5" x14ac:dyDescent="0.25">
      <c r="B1416" s="165" t="s">
        <v>544</v>
      </c>
      <c r="C1416" s="178"/>
      <c r="D1416" s="145" t="str">
        <f>VLOOKUP(B1416,'Alcance Cimentaciones'!$B$5:$G$256,3,FALSE)</f>
        <v>INSTALACION DE TUBERIA PVC TIPO TDP  Y/O CORRUGADA TIPO PEAD-HDPE - 200mm</v>
      </c>
      <c r="E1416" s="187"/>
      <c r="F1416" s="187" t="str">
        <f>VLOOKUP($B1416,'Alcance Cimentaciones'!$B$5:$G$256,4,FALSE)</f>
        <v>ML</v>
      </c>
      <c r="G1416" s="194">
        <f>VLOOKUP($B1416,'Alcance Cimentaciones'!$B$5:$G$256,5,FALSE)/34</f>
        <v>70.332352941176467</v>
      </c>
      <c r="H1416" s="188">
        <f>VLOOKUP($B1416,'Alcance Cimentaciones'!$B$5:$G$256,6,FALSE)</f>
        <v>79900.999838665448</v>
      </c>
      <c r="I1416" s="188">
        <f>+H1416*G1416</f>
        <v>5619625.3210059023</v>
      </c>
      <c r="J1416" s="189">
        <f>+I1416*1.38</f>
        <v>7755082.9429881442</v>
      </c>
      <c r="K1416" s="335">
        <f t="shared" si="394"/>
        <v>0</v>
      </c>
      <c r="L1416" s="331"/>
      <c r="M1416" s="331"/>
    </row>
    <row r="1417" spans="2:13" s="159" customFormat="1" x14ac:dyDescent="0.25">
      <c r="B1417" s="165"/>
      <c r="C1417" s="182" t="s">
        <v>1648</v>
      </c>
      <c r="D1417" s="183" t="s">
        <v>1649</v>
      </c>
      <c r="E1417" s="184" t="s">
        <v>19</v>
      </c>
      <c r="F1417" s="184">
        <v>0</v>
      </c>
      <c r="G1417" s="184"/>
      <c r="H1417" s="184"/>
      <c r="I1417" s="184"/>
      <c r="J1417" s="186">
        <f>SUM(J1418)</f>
        <v>320494616.71764702</v>
      </c>
      <c r="K1417" s="330"/>
      <c r="L1417" s="330"/>
      <c r="M1417" s="330"/>
    </row>
    <row r="1418" spans="2:13" s="159" customFormat="1" x14ac:dyDescent="0.25">
      <c r="B1418" s="165" t="s">
        <v>156</v>
      </c>
      <c r="C1418" s="182"/>
      <c r="D1418" s="145" t="str">
        <f>VLOOKUP(B1418,'Alcance Cimentaciones'!$B$5:$G$256,3,FALSE)</f>
        <v>RELLENO CON MATERIAL DE EXCAVACIÓN SELECCIONADO</v>
      </c>
      <c r="E1418" s="187"/>
      <c r="F1418" s="187" t="str">
        <f>VLOOKUP($B1418,'Alcance Cimentaciones'!$B$5:$G$256,4,FALSE)</f>
        <v>m3</v>
      </c>
      <c r="G1418" s="194">
        <f>VLOOKUP($B1418,'Alcance Cimentaciones'!$B$5:$G$256,5,FALSE)/34</f>
        <v>4530.6764705882351</v>
      </c>
      <c r="H1418" s="188">
        <f>VLOOKUP($B1418,'Alcance Cimentaciones'!$B$5:$G$256,6,FALSE)</f>
        <v>51260</v>
      </c>
      <c r="I1418" s="188">
        <f>+H1418*G1418</f>
        <v>232242475.88235292</v>
      </c>
      <c r="J1418" s="189">
        <f>+I1418*1.38</f>
        <v>320494616.71764702</v>
      </c>
      <c r="K1418" s="335">
        <f>SUM(N1418:BV1418)</f>
        <v>0</v>
      </c>
      <c r="L1418" s="331"/>
      <c r="M1418" s="331"/>
    </row>
    <row r="1419" spans="2:13" s="159" customFormat="1" x14ac:dyDescent="0.25">
      <c r="B1419" s="165"/>
      <c r="C1419" s="182" t="s">
        <v>1650</v>
      </c>
      <c r="D1419" s="183" t="s">
        <v>1651</v>
      </c>
      <c r="E1419" s="184" t="s">
        <v>8</v>
      </c>
      <c r="F1419" s="184">
        <v>0</v>
      </c>
      <c r="G1419" s="184"/>
      <c r="H1419" s="184"/>
      <c r="I1419" s="184"/>
      <c r="J1419" s="186">
        <f>SUM(J1420)</f>
        <v>94303618.549411759</v>
      </c>
      <c r="K1419" s="330"/>
      <c r="L1419" s="330"/>
      <c r="M1419" s="330"/>
    </row>
    <row r="1420" spans="2:13" s="159" customFormat="1" x14ac:dyDescent="0.25">
      <c r="B1420" s="165" t="s">
        <v>278</v>
      </c>
      <c r="C1420" s="182"/>
      <c r="D1420" s="145" t="str">
        <f>VLOOKUP(B1420,'Alcance Cimentaciones'!$B$5:$G$256,3,FALSE)</f>
        <v>CONCRETO CLASE F (140 kg/cm2 Ó 2000 psi)</v>
      </c>
      <c r="E1420" s="187"/>
      <c r="F1420" s="187" t="str">
        <f>VLOOKUP($B1420,'Alcance Cimentaciones'!$B$5:$G$256,4,FALSE)</f>
        <v>m3</v>
      </c>
      <c r="G1420" s="194">
        <f>VLOOKUP($B1420,'Alcance Cimentaciones'!$B$5:$G$256,5,FALSE)/34</f>
        <v>43.941176470588232</v>
      </c>
      <c r="H1420" s="188">
        <f>VLOOKUP($B1420,'Alcance Cimentaciones'!$B$5:$G$256,6,FALSE)</f>
        <v>1555169</v>
      </c>
      <c r="I1420" s="188">
        <f>+H1420*G1420</f>
        <v>68335955.470588237</v>
      </c>
      <c r="J1420" s="189">
        <f>+I1420*1.38</f>
        <v>94303618.549411759</v>
      </c>
      <c r="K1420" s="335">
        <f>SUM(N1420:BV1420)</f>
        <v>0</v>
      </c>
      <c r="L1420" s="331"/>
      <c r="M1420" s="331"/>
    </row>
    <row r="1421" spans="2:13" s="159" customFormat="1" x14ac:dyDescent="0.25">
      <c r="B1421" s="165"/>
      <c r="C1421" s="182" t="s">
        <v>1652</v>
      </c>
      <c r="D1421" s="183" t="s">
        <v>1653</v>
      </c>
      <c r="E1421" s="184" t="s">
        <v>26</v>
      </c>
      <c r="F1421" s="184">
        <v>0</v>
      </c>
      <c r="G1421" s="184"/>
      <c r="H1421" s="184"/>
      <c r="I1421" s="184"/>
      <c r="J1421" s="186">
        <f>SUM(J1422:J1423)</f>
        <v>179436034.15411764</v>
      </c>
      <c r="K1421" s="330"/>
      <c r="L1421" s="330"/>
      <c r="M1421" s="330"/>
    </row>
    <row r="1422" spans="2:13" x14ac:dyDescent="0.25">
      <c r="B1422" s="165" t="s">
        <v>299</v>
      </c>
      <c r="C1422" s="190"/>
      <c r="D1422" s="145" t="str">
        <f>VLOOKUP(B1422,'Alcance Cimentaciones'!$B$5:$G$256,3,FALSE)</f>
        <v>S0FT-SPOT  (EPS) Tipo II (ASM C578)</v>
      </c>
      <c r="E1422" s="187"/>
      <c r="F1422" s="187" t="str">
        <f>VLOOKUP($B1422,'Alcance Cimentaciones'!$B$5:$G$256,4,FALSE)</f>
        <v>m2</v>
      </c>
      <c r="G1422" s="194">
        <f>VLOOKUP($B1422,'Alcance Cimentaciones'!$B$5:$G$256,5,FALSE)/34</f>
        <v>62.117647058823529</v>
      </c>
      <c r="H1422" s="188">
        <f>VLOOKUP($B1422,'Alcance Cimentaciones'!$B$5:$G$256,6,FALSE)</f>
        <v>484846</v>
      </c>
      <c r="I1422" s="188">
        <f>+H1422*G1422</f>
        <v>30117492.705882352</v>
      </c>
      <c r="J1422" s="189">
        <f>+I1422*1.38</f>
        <v>41562139.934117645</v>
      </c>
      <c r="K1422" s="335">
        <f t="shared" ref="K1422:K1423" si="395">SUM(N1422:BV1422)</f>
        <v>0</v>
      </c>
      <c r="L1422" s="331"/>
      <c r="M1422" s="331"/>
    </row>
    <row r="1423" spans="2:13" ht="126" x14ac:dyDescent="0.25">
      <c r="B1423" s="165" t="s">
        <v>314</v>
      </c>
      <c r="C1423" s="190"/>
      <c r="D1423" s="145" t="str">
        <f>VLOOKUP(B1423,'Alcance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423" s="187"/>
      <c r="F1423" s="187" t="str">
        <f>VLOOKUP($B1423,'Alcance Cimentaciones'!$B$5:$G$256,4,FALSE)</f>
        <v>Und</v>
      </c>
      <c r="G1423" s="194">
        <f>VLOOKUP($B1423,'Alcance Cimentaciones'!$B$5:$G$256,5,FALSE)/34</f>
        <v>1</v>
      </c>
      <c r="H1423" s="188">
        <f>VLOOKUP($B1423,'Alcance Cimentaciones'!$B$5:$G$256,6,FALSE)</f>
        <v>99908619</v>
      </c>
      <c r="I1423" s="188">
        <f>+H1423*G1423</f>
        <v>99908619</v>
      </c>
      <c r="J1423" s="189">
        <f>+I1423*1.38</f>
        <v>137873894.22</v>
      </c>
      <c r="K1423" s="335">
        <f t="shared" si="395"/>
        <v>0</v>
      </c>
      <c r="L1423" s="331"/>
      <c r="M1423" s="331"/>
    </row>
    <row r="1424" spans="2:13" s="159" customFormat="1" x14ac:dyDescent="0.25">
      <c r="B1424" s="165"/>
      <c r="C1424" s="182" t="s">
        <v>1654</v>
      </c>
      <c r="D1424" s="183" t="s">
        <v>1655</v>
      </c>
      <c r="E1424" s="184" t="s">
        <v>730</v>
      </c>
      <c r="F1424" s="184">
        <v>0</v>
      </c>
      <c r="G1424" s="184"/>
      <c r="H1424" s="184"/>
      <c r="I1424" s="184"/>
      <c r="J1424" s="186">
        <f>SUM(J1425)</f>
        <v>1212623361.2117648</v>
      </c>
      <c r="K1424" s="330"/>
      <c r="L1424" s="330"/>
      <c r="M1424" s="330"/>
    </row>
    <row r="1425" spans="2:13" s="159" customFormat="1" x14ac:dyDescent="0.25">
      <c r="B1425" s="165" t="s">
        <v>306</v>
      </c>
      <c r="C1425" s="182"/>
      <c r="D1425" s="145" t="str">
        <f>VLOOKUP(B1425,'Alcance Cimentaciones'!$B$5:$G$256,3,FALSE)</f>
        <v>ACERO FY:  60000 psi (4.200 kg/cm2)</v>
      </c>
      <c r="E1425" s="187"/>
      <c r="F1425" s="187" t="str">
        <f>VLOOKUP($B1425,'Alcance Cimentaciones'!$B$5:$G$256,4,FALSE)</f>
        <v>kg</v>
      </c>
      <c r="G1425" s="194">
        <f>VLOOKUP($B1425,'Alcance Cimentaciones'!$B$5:$G$256,5,FALSE)/34</f>
        <v>68756.852941176476</v>
      </c>
      <c r="H1425" s="188">
        <f>VLOOKUP($B1425,'Alcance Cimentaciones'!$B$5:$G$256,6,FALSE)</f>
        <v>12780</v>
      </c>
      <c r="I1425" s="188">
        <f>+H1425*G1425</f>
        <v>878712580.58823538</v>
      </c>
      <c r="J1425" s="189">
        <f>+I1425*1.38</f>
        <v>1212623361.2117648</v>
      </c>
      <c r="K1425" s="335">
        <f>SUM(N1425:BV1425)</f>
        <v>0</v>
      </c>
      <c r="L1425" s="331"/>
      <c r="M1425" s="331"/>
    </row>
    <row r="1426" spans="2:13" s="159" customFormat="1" x14ac:dyDescent="0.25">
      <c r="B1426" s="165"/>
      <c r="C1426" s="182" t="s">
        <v>1656</v>
      </c>
      <c r="D1426" s="183" t="s">
        <v>1657</v>
      </c>
      <c r="E1426" s="184" t="s">
        <v>6</v>
      </c>
      <c r="F1426" s="184">
        <v>0</v>
      </c>
      <c r="G1426" s="184"/>
      <c r="H1426" s="184"/>
      <c r="I1426" s="184"/>
      <c r="J1426" s="185"/>
      <c r="K1426" s="329"/>
      <c r="L1426" s="329"/>
      <c r="M1426" s="329"/>
    </row>
    <row r="1427" spans="2:13" s="159" customFormat="1" ht="31.5" x14ac:dyDescent="0.25">
      <c r="B1427" s="165"/>
      <c r="C1427" s="195" t="s">
        <v>1658</v>
      </c>
      <c r="D1427" s="148" t="s">
        <v>1659</v>
      </c>
      <c r="E1427" s="196" t="s">
        <v>3</v>
      </c>
      <c r="F1427" s="196">
        <v>0</v>
      </c>
      <c r="G1427" s="196"/>
      <c r="H1427" s="196"/>
      <c r="I1427" s="196"/>
      <c r="J1427" s="197"/>
      <c r="K1427" s="333"/>
      <c r="L1427" s="333"/>
      <c r="M1427" s="333"/>
    </row>
    <row r="1428" spans="2:13" s="159" customFormat="1" x14ac:dyDescent="0.25">
      <c r="B1428" s="165"/>
      <c r="C1428" s="182" t="s">
        <v>1660</v>
      </c>
      <c r="D1428" s="183" t="s">
        <v>1661</v>
      </c>
      <c r="E1428" s="184" t="s">
        <v>8</v>
      </c>
      <c r="F1428" s="184">
        <v>0</v>
      </c>
      <c r="G1428" s="184"/>
      <c r="H1428" s="184"/>
      <c r="I1428" s="184"/>
      <c r="J1428" s="186">
        <f>SUM(J1429:J1430)</f>
        <v>1230815225.9452939</v>
      </c>
      <c r="K1428" s="330"/>
      <c r="L1428" s="330"/>
      <c r="M1428" s="330"/>
    </row>
    <row r="1429" spans="2:13" x14ac:dyDescent="0.25">
      <c r="B1429" s="165" t="s">
        <v>267</v>
      </c>
      <c r="C1429" s="190"/>
      <c r="D1429" s="145" t="str">
        <f>VLOOKUP(B1429,'Alcance Cimentaciones'!$B$5:$G$256,3,FALSE)</f>
        <v>CONCRETO ESTRUCTURAL  35 MPa(350 kg/cm2 Ó 5000 psi)</v>
      </c>
      <c r="E1429" s="187"/>
      <c r="F1429" s="187" t="str">
        <f>VLOOKUP($B1429,'Alcance Cimentaciones'!$B$5:$G$256,4,FALSE)</f>
        <v>m3</v>
      </c>
      <c r="G1429" s="194">
        <f>VLOOKUP($B1429,'Alcance Cimentaciones'!$B$5:$G$256,5,FALSE)/34</f>
        <v>429.02941176470586</v>
      </c>
      <c r="H1429" s="188">
        <f>VLOOKUP($B1429,'Alcance Cimentaciones'!$B$5:$G$256,6,FALSE)</f>
        <v>1926653</v>
      </c>
      <c r="I1429" s="188">
        <f>+H1429*G1429</f>
        <v>826590803.26470578</v>
      </c>
      <c r="J1429" s="189">
        <f>+I1429*1.38</f>
        <v>1140695308.5052938</v>
      </c>
      <c r="K1429" s="335">
        <f t="shared" ref="K1429:K1430" si="396">SUM(N1429:BV1429)</f>
        <v>0</v>
      </c>
      <c r="L1429" s="331"/>
      <c r="M1429" s="331"/>
    </row>
    <row r="1430" spans="2:13" x14ac:dyDescent="0.25">
      <c r="B1430" s="165" t="s">
        <v>270</v>
      </c>
      <c r="C1430" s="190"/>
      <c r="D1430" s="145" t="str">
        <f>VLOOKUP(B1430,'Alcance Cimentaciones'!$B$5:$G$256,3,FALSE)</f>
        <v>CONCRETO ESTRUCTURAL  45 MPa(457 kg/cm2 Ó 6500psi)</v>
      </c>
      <c r="E1430" s="187"/>
      <c r="F1430" s="187" t="str">
        <f>VLOOKUP($B1430,'Alcance Cimentaciones'!$B$5:$G$256,4,FALSE)</f>
        <v>m3</v>
      </c>
      <c r="G1430" s="194">
        <f>VLOOKUP($B1430,'Alcance Cimentaciones'!$B$5:$G$256,5,FALSE)/34</f>
        <v>32</v>
      </c>
      <c r="H1430" s="188">
        <f>VLOOKUP($B1430,'Alcance Cimentaciones'!$B$5:$G$256,6,FALSE)</f>
        <v>2040759</v>
      </c>
      <c r="I1430" s="188">
        <f>+H1430*G1430</f>
        <v>65304288</v>
      </c>
      <c r="J1430" s="189">
        <f>+I1430*1.38</f>
        <v>90119917.439999998</v>
      </c>
      <c r="K1430" s="335">
        <f t="shared" si="396"/>
        <v>0</v>
      </c>
      <c r="L1430" s="331"/>
      <c r="M1430" s="331"/>
    </row>
    <row r="1431" spans="2:13" s="159" customFormat="1" x14ac:dyDescent="0.25">
      <c r="B1431" s="165"/>
      <c r="C1431" s="182" t="s">
        <v>1662</v>
      </c>
      <c r="D1431" s="183" t="s">
        <v>1663</v>
      </c>
      <c r="E1431" s="184" t="s">
        <v>26</v>
      </c>
      <c r="F1431" s="184">
        <v>0</v>
      </c>
      <c r="G1431" s="184"/>
      <c r="H1431" s="184"/>
      <c r="I1431" s="184"/>
      <c r="J1431" s="185"/>
      <c r="K1431" s="329"/>
      <c r="L1431" s="329"/>
      <c r="M1431" s="329"/>
    </row>
    <row r="1432" spans="2:13" s="159" customFormat="1" ht="31.5" x14ac:dyDescent="0.25">
      <c r="B1432" s="165"/>
      <c r="C1432" s="182" t="s">
        <v>1664</v>
      </c>
      <c r="D1432" s="183" t="s">
        <v>2092</v>
      </c>
      <c r="E1432" s="184" t="s">
        <v>19</v>
      </c>
      <c r="F1432" s="184">
        <v>0</v>
      </c>
      <c r="G1432" s="184"/>
      <c r="H1432" s="184"/>
      <c r="I1432" s="184"/>
      <c r="J1432" s="186">
        <f>SUM(J1433:J1441)</f>
        <v>52736347.43270281</v>
      </c>
      <c r="K1432" s="330"/>
      <c r="L1432" s="330"/>
      <c r="M1432" s="330"/>
    </row>
    <row r="1433" spans="2:13" s="159" customFormat="1" ht="31.5" x14ac:dyDescent="0.25">
      <c r="B1433" s="165" t="s">
        <v>532</v>
      </c>
      <c r="C1433" s="182"/>
      <c r="D1433" s="145" t="str">
        <f>VLOOKUP(B1433,'Alcance Cimentaciones'!$B$5:$G$256,3,FALSE)</f>
        <v>ARQUETA EN HORMIGON PARA MEDIA TENSION - EMPALMES (500 MT)</v>
      </c>
      <c r="E1433" s="187"/>
      <c r="F1433" s="187" t="str">
        <f>VLOOKUP($B1433,'Alcance Cimentaciones'!$B$5:$G$256,4,FALSE)</f>
        <v>Und</v>
      </c>
      <c r="G1433" s="187">
        <f>VLOOKUP($B1433,'Alcance Cimentaciones'!$B$5:$G$256,5,FALSE)/41</f>
        <v>1</v>
      </c>
      <c r="H1433" s="188">
        <f>VLOOKUP($B1433,'Alcance Cimentaciones'!$B$5:$G$256,6,FALSE)</f>
        <v>12275310.999985719</v>
      </c>
      <c r="I1433" s="188">
        <f t="shared" ref="I1433:I1441" si="397">+H1433*G1433</f>
        <v>12275310.999985719</v>
      </c>
      <c r="J1433" s="189">
        <f t="shared" ref="J1433:J1441" si="398">+I1433*1.38</f>
        <v>16939929.179980289</v>
      </c>
      <c r="K1433" s="335">
        <f t="shared" ref="K1433:K1441" si="399">SUM(N1433:BV1433)</f>
        <v>0</v>
      </c>
      <c r="L1433" s="331"/>
      <c r="M1433" s="331"/>
    </row>
    <row r="1434" spans="2:13" s="159" customFormat="1" x14ac:dyDescent="0.25">
      <c r="B1434" s="165" t="s">
        <v>535</v>
      </c>
      <c r="C1434" s="182"/>
      <c r="D1434" s="145" t="str">
        <f>VLOOKUP(B1434,'Alcance Cimentaciones'!$B$5:$G$256,3,FALSE)</f>
        <v>ARQUETA EN POLIPROPILENO</v>
      </c>
      <c r="E1434" s="187"/>
      <c r="F1434" s="187" t="str">
        <f>VLOOKUP($B1434,'Alcance Cimentaciones'!$B$5:$G$256,4,FALSE)</f>
        <v>Und</v>
      </c>
      <c r="G1434" s="187">
        <f>VLOOKUP($B1434,'Alcance Cimentaciones'!$B$5:$G$256,5,FALSE)/41</f>
        <v>1</v>
      </c>
      <c r="H1434" s="188">
        <f>VLOOKUP($B1434,'Alcance Cimentaciones'!$B$5:$G$256,6,FALSE)</f>
        <v>6068599.9996856553</v>
      </c>
      <c r="I1434" s="188">
        <f t="shared" si="397"/>
        <v>6068599.9996856553</v>
      </c>
      <c r="J1434" s="189">
        <f t="shared" si="398"/>
        <v>8374667.9995662039</v>
      </c>
      <c r="K1434" s="335">
        <f t="shared" si="399"/>
        <v>0</v>
      </c>
      <c r="L1434" s="331"/>
      <c r="M1434" s="331"/>
    </row>
    <row r="1435" spans="2:13" s="159" customFormat="1" x14ac:dyDescent="0.25">
      <c r="B1435" s="165" t="s">
        <v>562</v>
      </c>
      <c r="C1435" s="182"/>
      <c r="D1435" s="145" t="str">
        <f>VLOOKUP(B1435,'Alcance Cimentaciones'!$B$5:$G$256,3,FALSE)</f>
        <v>SUMINISTRO E INSTALACIÓN DE PLATINA</v>
      </c>
      <c r="E1435" s="187"/>
      <c r="F1435" s="187" t="str">
        <f>VLOOKUP($B1435,'Alcance Cimentaciones'!$B$5:$G$256,4,FALSE)</f>
        <v>Und</v>
      </c>
      <c r="G1435" s="187">
        <f>VLOOKUP($B1435,'Alcance Cimentaciones'!$B$5:$G$256,5,FALSE)/41</f>
        <v>1</v>
      </c>
      <c r="H1435" s="188">
        <f>VLOOKUP($B1435,'Alcance Cimentaciones'!$B$5:$G$256,6,FALSE)</f>
        <v>361570</v>
      </c>
      <c r="I1435" s="188">
        <f t="shared" si="397"/>
        <v>361570</v>
      </c>
      <c r="J1435" s="189">
        <f t="shared" si="398"/>
        <v>498966.6</v>
      </c>
      <c r="K1435" s="335">
        <f t="shared" si="399"/>
        <v>0</v>
      </c>
      <c r="L1435" s="331"/>
      <c r="M1435" s="331"/>
    </row>
    <row r="1436" spans="2:13" s="159" customFormat="1" x14ac:dyDescent="0.25">
      <c r="B1436" s="165" t="s">
        <v>565</v>
      </c>
      <c r="C1436" s="182"/>
      <c r="D1436" s="145" t="str">
        <f>VLOOKUP(B1436,'Alcance Cimentaciones'!$B$5:$G$256,3,FALSE)</f>
        <v>SUMINISTRO E INSTALACIÓN DE VARILLA</v>
      </c>
      <c r="E1436" s="187"/>
      <c r="F1436" s="187" t="str">
        <f>VLOOKUP($B1436,'Alcance Cimentaciones'!$B$5:$G$256,4,FALSE)</f>
        <v>Und</v>
      </c>
      <c r="G1436" s="187">
        <f>VLOOKUP($B1436,'Alcance Cimentaciones'!$B$5:$G$256,5,FALSE)/41</f>
        <v>1</v>
      </c>
      <c r="H1436" s="188">
        <f>VLOOKUP($B1436,'Alcance Cimentaciones'!$B$5:$G$256,6,FALSE)</f>
        <v>398933</v>
      </c>
      <c r="I1436" s="188">
        <f t="shared" si="397"/>
        <v>398933</v>
      </c>
      <c r="J1436" s="189">
        <f t="shared" si="398"/>
        <v>550527.53999999992</v>
      </c>
      <c r="K1436" s="335">
        <f t="shared" si="399"/>
        <v>0</v>
      </c>
      <c r="L1436" s="331"/>
      <c r="M1436" s="331"/>
    </row>
    <row r="1437" spans="2:13" s="159" customFormat="1" ht="31.5" x14ac:dyDescent="0.25">
      <c r="B1437" s="165" t="s">
        <v>569</v>
      </c>
      <c r="C1437" s="182"/>
      <c r="D1437" s="145" t="str">
        <f>VLOOKUP(B1437,'Alcance Cimentaciones'!$B$5:$G$256,3,FALSE)</f>
        <v>SUMINISTRO E INSTALACIÓN DE ARQUETA PARA INSPECCIÓN DE PICAS EN PUESTA A TIERRA SIN FONDO</v>
      </c>
      <c r="E1437" s="187"/>
      <c r="F1437" s="187" t="str">
        <f>VLOOKUP($B1437,'Alcance Cimentaciones'!$B$5:$G$256,4,FALSE)</f>
        <v>Und</v>
      </c>
      <c r="G1437" s="187">
        <f>VLOOKUP($B1437,'Alcance Cimentaciones'!$B$5:$G$256,5,FALSE)/42</f>
        <v>1</v>
      </c>
      <c r="H1437" s="188">
        <f>VLOOKUP($B1437,'Alcance Cimentaciones'!$B$5:$G$256,6,FALSE)</f>
        <v>14275700</v>
      </c>
      <c r="I1437" s="188">
        <f t="shared" si="397"/>
        <v>14275700</v>
      </c>
      <c r="J1437" s="189">
        <f t="shared" si="398"/>
        <v>19700466</v>
      </c>
      <c r="K1437" s="335">
        <f t="shared" si="399"/>
        <v>0</v>
      </c>
      <c r="L1437" s="331"/>
      <c r="M1437" s="331"/>
    </row>
    <row r="1438" spans="2:13" s="159" customFormat="1" x14ac:dyDescent="0.25">
      <c r="B1438" s="165" t="s">
        <v>571</v>
      </c>
      <c r="C1438" s="182"/>
      <c r="D1438" s="145" t="str">
        <f>VLOOKUP(B1438,'Alcance Cimentaciones'!$B$5:$G$256,3,FALSE)</f>
        <v>SUMINISTRO E INSTALACIÓN DE SOLDADURA EXOTERMICA</v>
      </c>
      <c r="E1438" s="187"/>
      <c r="F1438" s="187" t="str">
        <f>VLOOKUP($B1438,'Alcance Cimentaciones'!$B$5:$G$256,4,FALSE)</f>
        <v>Und</v>
      </c>
      <c r="G1438" s="194">
        <f>VLOOKUP($B1438,'Alcance Cimentaciones'!$B$5:$G$256,5,FALSE)/41</f>
        <v>2.8000000000000003</v>
      </c>
      <c r="H1438" s="188">
        <f>VLOOKUP($B1438,'Alcance Cimentaciones'!$B$5:$G$256,6,FALSE)</f>
        <v>185231</v>
      </c>
      <c r="I1438" s="188">
        <f t="shared" si="397"/>
        <v>518646.80000000005</v>
      </c>
      <c r="J1438" s="189">
        <f t="shared" si="398"/>
        <v>715732.58400000003</v>
      </c>
      <c r="K1438" s="335">
        <f t="shared" si="399"/>
        <v>0</v>
      </c>
      <c r="L1438" s="331"/>
      <c r="M1438" s="331"/>
    </row>
    <row r="1439" spans="2:13" s="159" customFormat="1" ht="31.5" x14ac:dyDescent="0.25">
      <c r="B1439" s="165" t="s">
        <v>575</v>
      </c>
      <c r="C1439" s="182"/>
      <c r="D1439" s="145" t="str">
        <f>VLOOKUP(B1439,'Alcance Cimentaciones'!$B$5:$G$256,3,FALSE)</f>
        <v>SUMINISTRO E INSTALACIÓN DE GRAPA DE ALEACIÓN RICA EN COBRE (LATÓN) MODELO KZ</v>
      </c>
      <c r="E1439" s="187"/>
      <c r="F1439" s="187" t="str">
        <f>VLOOKUP($B1439,'Alcance Cimentaciones'!$B$5:$G$256,4,FALSE)</f>
        <v>Und</v>
      </c>
      <c r="G1439" s="187">
        <f>VLOOKUP($B1439,'Alcance Cimentaciones'!$B$5:$G$256,5,FALSE)/42</f>
        <v>1</v>
      </c>
      <c r="H1439" s="188">
        <f>VLOOKUP($B1439,'Alcance Cimentaciones'!$B$5:$G$256,6,FALSE)</f>
        <v>292083</v>
      </c>
      <c r="I1439" s="188">
        <f t="shared" si="397"/>
        <v>292083</v>
      </c>
      <c r="J1439" s="189">
        <f t="shared" si="398"/>
        <v>403074.54</v>
      </c>
      <c r="K1439" s="335">
        <f t="shared" si="399"/>
        <v>0</v>
      </c>
      <c r="L1439" s="331"/>
      <c r="M1439" s="331"/>
    </row>
    <row r="1440" spans="2:13" s="159" customFormat="1" ht="31.5" x14ac:dyDescent="0.25">
      <c r="B1440" s="165" t="s">
        <v>573</v>
      </c>
      <c r="C1440" s="182"/>
      <c r="D1440" s="145" t="str">
        <f>VLOOKUP(B1440,'Alcance Cimentaciones'!$B$5:$G$256,3,FALSE)</f>
        <v>SUMINISTRO E INSTALACIÓN DE GRAPA DE ALEACIÓN RICA EN COBRE (LATÓN) MODELO KPD</v>
      </c>
      <c r="E1440" s="187"/>
      <c r="F1440" s="187" t="str">
        <f>VLOOKUP($B1440,'Alcance Cimentaciones'!$B$5:$G$256,4,FALSE)</f>
        <v>Und</v>
      </c>
      <c r="G1440" s="194">
        <f>VLOOKUP($B1440,'Alcance Cimentaciones'!$B$5:$G$256,5,FALSE)/33</f>
        <v>0.99393939393939412</v>
      </c>
      <c r="H1440" s="188">
        <f>VLOOKUP($B1440,'Alcance Cimentaciones'!$B$5:$G$256,6,FALSE)</f>
        <v>292083</v>
      </c>
      <c r="I1440" s="188">
        <f t="shared" si="397"/>
        <v>290312.80000000005</v>
      </c>
      <c r="J1440" s="189">
        <f t="shared" si="398"/>
        <v>400631.66400000005</v>
      </c>
      <c r="K1440" s="335">
        <f t="shared" si="399"/>
        <v>0</v>
      </c>
      <c r="L1440" s="331"/>
      <c r="M1440" s="331"/>
    </row>
    <row r="1441" spans="2:13" s="159" customFormat="1" ht="31.5" x14ac:dyDescent="0.25">
      <c r="B1441" s="165" t="s">
        <v>557</v>
      </c>
      <c r="C1441" s="182"/>
      <c r="D1441" s="145" t="str">
        <f>VLOOKUP(B1441,'Alcance Cimentaciones'!$B$5:$G$256,3,FALSE)</f>
        <v xml:space="preserve">INSTALACIÓN DE CABLE DE COBRE TRENZADO DESNUDO DE 50 mm2 </v>
      </c>
      <c r="E1441" s="187"/>
      <c r="F1441" s="187" t="str">
        <f>VLOOKUP($B1441,'Alcance Cimentaciones'!$B$5:$G$256,4,FALSE)</f>
        <v>ML</v>
      </c>
      <c r="G1441" s="194">
        <f>VLOOKUP($B1441,'Alcance Cimentaciones'!$B$5:$G$256,5,FALSE)/41</f>
        <v>113.1390243902439</v>
      </c>
      <c r="H1441" s="188">
        <f>VLOOKUP($B1441,'Alcance Cimentaciones'!$B$5:$G$256,6,FALSE)</f>
        <v>33000.000989065411</v>
      </c>
      <c r="I1441" s="188">
        <f t="shared" si="397"/>
        <v>3733587.9167799447</v>
      </c>
      <c r="J1441" s="189">
        <f t="shared" si="398"/>
        <v>5152351.3251563236</v>
      </c>
      <c r="K1441" s="335">
        <f t="shared" si="399"/>
        <v>0</v>
      </c>
      <c r="L1441" s="331"/>
      <c r="M1441" s="331"/>
    </row>
    <row r="1442" spans="2:13" s="159" customFormat="1" ht="31.5" x14ac:dyDescent="0.25">
      <c r="B1442" s="165"/>
      <c r="C1442" s="182" t="s">
        <v>1665</v>
      </c>
      <c r="D1442" s="183" t="s">
        <v>1666</v>
      </c>
      <c r="E1442" s="184" t="s">
        <v>19</v>
      </c>
      <c r="F1442" s="184">
        <v>0</v>
      </c>
      <c r="G1442" s="184"/>
      <c r="H1442" s="184"/>
      <c r="I1442" s="184"/>
      <c r="J1442" s="186">
        <f>SUM(J1443)</f>
        <v>46410609.014634147</v>
      </c>
      <c r="K1442" s="330"/>
      <c r="L1442" s="330"/>
      <c r="M1442" s="330"/>
    </row>
    <row r="1443" spans="2:13" ht="31.5" x14ac:dyDescent="0.25">
      <c r="B1443" s="165" t="s">
        <v>280</v>
      </c>
      <c r="C1443" s="190"/>
      <c r="D1443" s="145" t="str">
        <f>VLOOKUP(B1443,'Alcance Cimentaciones'!$B$5:$G$256,3,FALSE)</f>
        <v>GROUT Y  MORTERO AUTOCOMPACTANTE DE ALTA RESISTENCIA C80/95 (EN206-1)</v>
      </c>
      <c r="E1443" s="187"/>
      <c r="F1443" s="187" t="str">
        <f>VLOOKUP($B1443,'Alcance Cimentaciones'!$B$5:$G$256,4,FALSE)</f>
        <v>lt</v>
      </c>
      <c r="G1443" s="194">
        <f>VLOOKUP($B1443,'Alcance Cimentaciones'!$B$5:$G$256,5,FALSE)/41</f>
        <v>530.73170731707319</v>
      </c>
      <c r="H1443" s="188">
        <f>VLOOKUP($B1443,'Alcance Cimentaciones'!$B$5:$G$256,6,FALSE)</f>
        <v>63367</v>
      </c>
      <c r="I1443" s="188">
        <f>+H1443*G1443</f>
        <v>33630876.097560979</v>
      </c>
      <c r="J1443" s="189">
        <f>+I1443*1.38</f>
        <v>46410609.014634147</v>
      </c>
      <c r="K1443" s="335">
        <f>SUM(N1443:BV1443)</f>
        <v>0</v>
      </c>
      <c r="L1443" s="331"/>
      <c r="M1443" s="331"/>
    </row>
    <row r="1444" spans="2:13" s="159" customFormat="1" ht="31.5" x14ac:dyDescent="0.25">
      <c r="B1444" s="165"/>
      <c r="C1444" s="182" t="s">
        <v>1667</v>
      </c>
      <c r="D1444" s="183" t="s">
        <v>1668</v>
      </c>
      <c r="E1444" s="184" t="s">
        <v>9</v>
      </c>
      <c r="F1444" s="184">
        <v>0</v>
      </c>
      <c r="G1444" s="184"/>
      <c r="H1444" s="184"/>
      <c r="I1444" s="184"/>
      <c r="J1444" s="186">
        <f>SUM(J1445:J1447)</f>
        <v>1587346329.5488234</v>
      </c>
      <c r="K1444" s="330"/>
      <c r="L1444" s="330"/>
      <c r="M1444" s="330"/>
    </row>
    <row r="1445" spans="2:13" ht="63" x14ac:dyDescent="0.25">
      <c r="B1445" s="165" t="s">
        <v>159</v>
      </c>
      <c r="C1445" s="190"/>
      <c r="D1445" s="145" t="str">
        <f>VLOOKUP(B1445,'Alcance Cimentaciones'!$B$5:$G$256,3,FALSE)</f>
        <v>MATERIAL SELECIONADA PARA  FORMACIÓN Y COMPACTACIÓN DE TERRAPLENES Y RELLENO ESTRUCTURAL  (INCLUYE TRANSPORTE DESDE LAS CANTERAS LICENCIADAS HASTA EL SITIO DE INSTALACIÓN)</v>
      </c>
      <c r="E1445" s="187"/>
      <c r="F1445" s="187" t="str">
        <f>VLOOKUP($B1445,'Alcance Cimentaciones'!$B$5:$G$256,4,FALSE)</f>
        <v>m3</v>
      </c>
      <c r="G1445" s="194">
        <f>VLOOKUP($B1445,'Alcance Cimentaciones'!$B$5:$G$256,5,FALSE)/34</f>
        <v>5388.7058823529414</v>
      </c>
      <c r="H1445" s="188">
        <f>VLOOKUP($B1445,'Alcance Cimentaciones'!$B$5:$G$256,6,FALSE)</f>
        <v>174890</v>
      </c>
      <c r="I1445" s="188">
        <f>+H1445*G1445</f>
        <v>942430771.7647059</v>
      </c>
      <c r="J1445" s="189">
        <f>+I1445*1.38</f>
        <v>1300554465.0352941</v>
      </c>
      <c r="K1445" s="335">
        <f t="shared" ref="K1445:K1447" si="400">SUM(N1445:BV1445)</f>
        <v>0</v>
      </c>
      <c r="L1445" s="331"/>
      <c r="M1445" s="331"/>
    </row>
    <row r="1446" spans="2:13" ht="47.25" x14ac:dyDescent="0.25">
      <c r="B1446" s="165" t="s">
        <v>180</v>
      </c>
      <c r="C1446" s="190"/>
      <c r="D1446" s="145" t="str">
        <f>VLOOKUP(B1446,'Alcance Cimentaciones'!$B$5:$G$256,3,FALSE)</f>
        <v>PREPARACIÓN DE SUBRASANTE COMPACTACIÓN Y VALORACIÓN DE LA CAPA DE SUBRASANTE DE LOS VIALES. INCLUYENDO LAS PRUEBAS SEGÚN LO PRESCRITO.</v>
      </c>
      <c r="E1446" s="187"/>
      <c r="F1446" s="187" t="str">
        <f>VLOOKUP($B1446,'Alcance Cimentaciones'!$B$5:$G$256,4,FALSE)</f>
        <v>m2</v>
      </c>
      <c r="G1446" s="194">
        <f>VLOOKUP($B1446,'Alcance Cimentaciones'!$B$5:$G$256,5,FALSE)/34</f>
        <v>631.61764705882354</v>
      </c>
      <c r="H1446" s="188">
        <f>VLOOKUP($B1446,'Alcance Cimentaciones'!$B$5:$G$256,6,FALSE)</f>
        <v>11537</v>
      </c>
      <c r="I1446" s="188">
        <f>+H1446*G1446</f>
        <v>7286972.7941176472</v>
      </c>
      <c r="J1446" s="189">
        <f>+I1446*1.38</f>
        <v>10056022.455882352</v>
      </c>
      <c r="K1446" s="335">
        <f t="shared" si="400"/>
        <v>0</v>
      </c>
      <c r="L1446" s="331"/>
      <c r="M1446" s="331"/>
    </row>
    <row r="1447" spans="2:13" ht="31.5" x14ac:dyDescent="0.25">
      <c r="B1447" s="165" t="s">
        <v>192</v>
      </c>
      <c r="C1447" s="190"/>
      <c r="D1447" s="145" t="str">
        <f>VLOOKUP(B1447,'Alcance Cimentaciones'!$B$5:$G$256,3,FALSE)</f>
        <v>SUBBASE GRANULAR  (INCLUYE TRANSPORTE DESDE LAS CANTERAS LICENCIADAS HASTA EL SITIO DE INSTALACIÓN)</v>
      </c>
      <c r="E1447" s="187"/>
      <c r="F1447" s="187" t="str">
        <f>VLOOKUP($B1447,'Alcance Cimentaciones'!$B$5:$G$256,4,FALSE)</f>
        <v>m3</v>
      </c>
      <c r="G1447" s="194">
        <f>VLOOKUP($B1447,'Alcance Cimentaciones'!$B$5:$G$256,5,FALSE)/34</f>
        <v>880.85294117647061</v>
      </c>
      <c r="H1447" s="188">
        <f>VLOOKUP($B1447,'Alcance Cimentaciones'!$B$5:$G$256,6,FALSE)</f>
        <v>227658</v>
      </c>
      <c r="I1447" s="188">
        <f>+H1447*G1447</f>
        <v>200533218.88235295</v>
      </c>
      <c r="J1447" s="189">
        <f>+I1447*1.38</f>
        <v>276735842.05764705</v>
      </c>
      <c r="K1447" s="335">
        <f t="shared" si="400"/>
        <v>0</v>
      </c>
      <c r="L1447" s="331"/>
      <c r="M1447" s="331"/>
    </row>
    <row r="1448" spans="2:13" s="159" customFormat="1" ht="31.5" x14ac:dyDescent="0.25">
      <c r="B1448" s="165"/>
      <c r="C1448" s="178" t="s">
        <v>1669</v>
      </c>
      <c r="D1448" s="179" t="s">
        <v>1670</v>
      </c>
      <c r="E1448" s="180" t="s">
        <v>9</v>
      </c>
      <c r="F1448" s="180">
        <v>0</v>
      </c>
      <c r="G1448" s="180"/>
      <c r="H1448" s="180"/>
      <c r="I1448" s="180"/>
      <c r="J1448" s="186">
        <f>SUM(J1449:J1452)</f>
        <v>179532477.23999998</v>
      </c>
      <c r="K1448" s="330"/>
      <c r="L1448" s="330"/>
      <c r="M1448" s="330"/>
    </row>
    <row r="1449" spans="2:13" ht="31.5" x14ac:dyDescent="0.25">
      <c r="B1449" s="165" t="s">
        <v>195</v>
      </c>
      <c r="C1449" s="198"/>
      <c r="D1449" s="145" t="str">
        <f>VLOOKUP(B1449,'Alcance Cimentaciones'!$B$5:$G$256,3,FALSE)</f>
        <v>BASE GRANULAR   (INCLUYE TRANSPORTE DESDE LAS CANTERAS LICENCIADAS HASTA EL SITIO DE INSTALACIÓN)</v>
      </c>
      <c r="E1449" s="187"/>
      <c r="F1449" s="187" t="str">
        <f>VLOOKUP($B1449,'Alcance Cimentaciones'!$B$5:$G$256,4,FALSE)</f>
        <v>m3</v>
      </c>
      <c r="G1449" s="194">
        <f>VLOOKUP($B1449,'Alcance Cimentaciones'!$B$5:$G$256,5,FALSE)/34</f>
        <v>237.64705882352942</v>
      </c>
      <c r="H1449" s="188">
        <f>VLOOKUP($B1449,'Alcance Cimentaciones'!$B$5:$G$256,6,FALSE)</f>
        <v>265112</v>
      </c>
      <c r="I1449" s="188">
        <f>+H1449*G1449</f>
        <v>63003087.058823533</v>
      </c>
      <c r="J1449" s="189">
        <f>+I1449*1.38</f>
        <v>86944260.141176462</v>
      </c>
      <c r="K1449" s="335">
        <f t="shared" ref="K1449:K1452" si="401">SUM(N1449:BV1449)</f>
        <v>0</v>
      </c>
      <c r="L1449" s="331"/>
      <c r="M1449" s="331"/>
    </row>
    <row r="1450" spans="2:13" ht="94.5" x14ac:dyDescent="0.25">
      <c r="B1450" s="165" t="s">
        <v>261</v>
      </c>
      <c r="C1450" s="198"/>
      <c r="D1450" s="145" t="str">
        <f>VLOOKUP(B1450,'Alcance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450" s="187"/>
      <c r="F1450" s="187" t="str">
        <f>VLOOKUP($B1450,'Alcance Cimentaciones'!$B$5:$G$256,4,FALSE)</f>
        <v>m3</v>
      </c>
      <c r="G1450" s="194">
        <f>VLOOKUP($B1450,'Alcance Cimentaciones'!$B$5:$G$256,5,FALSE)/34</f>
        <v>42.352941176470587</v>
      </c>
      <c r="H1450" s="188">
        <f>VLOOKUP($B1450,'Alcance Cimentaciones'!$B$5:$G$256,6,FALSE)</f>
        <v>276393</v>
      </c>
      <c r="I1450" s="188">
        <f>+H1450*G1450</f>
        <v>11706056.470588235</v>
      </c>
      <c r="J1450" s="189">
        <f>+I1450*1.38</f>
        <v>16154357.929411763</v>
      </c>
      <c r="K1450" s="335">
        <f t="shared" si="401"/>
        <v>0</v>
      </c>
      <c r="L1450" s="331"/>
      <c r="M1450" s="331"/>
    </row>
    <row r="1451" spans="2:13" ht="94.5" x14ac:dyDescent="0.25">
      <c r="B1451" s="165" t="s">
        <v>264</v>
      </c>
      <c r="C1451" s="198"/>
      <c r="D1451" s="145" t="str">
        <f>VLOOKUP(B1451,'Alcance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451" s="187"/>
      <c r="F1451" s="187" t="str">
        <f>VLOOKUP($B1451,'Alcance Cimentaciones'!$B$5:$G$256,4,FALSE)</f>
        <v>m3</v>
      </c>
      <c r="G1451" s="194">
        <f>VLOOKUP($B1451,'Alcance Cimentaciones'!$B$5:$G$256,5,FALSE)/34</f>
        <v>25.529411764705884</v>
      </c>
      <c r="H1451" s="188">
        <f>VLOOKUP($B1451,'Alcance Cimentaciones'!$B$5:$G$256,6,FALSE)</f>
        <v>286818</v>
      </c>
      <c r="I1451" s="188">
        <f>+H1451*G1451</f>
        <v>7322294.823529412</v>
      </c>
      <c r="J1451" s="189">
        <f>+I1451*1.38</f>
        <v>10104766.856470589</v>
      </c>
      <c r="K1451" s="335">
        <f t="shared" si="401"/>
        <v>0</v>
      </c>
      <c r="L1451" s="331"/>
      <c r="M1451" s="331"/>
    </row>
    <row r="1452" spans="2:13" x14ac:dyDescent="0.25">
      <c r="B1452" s="165" t="s">
        <v>254</v>
      </c>
      <c r="C1452" s="198"/>
      <c r="D1452" s="145" t="str">
        <f>VLOOKUP(B1452,'Alcance Cimentaciones'!$B$5:$G$256,3,FALSE)</f>
        <v>SUMINISTRO E INSTALACIÓN DE GEOTEXTILES</v>
      </c>
      <c r="E1452" s="187"/>
      <c r="F1452" s="187" t="str">
        <f>VLOOKUP($B1452,'Alcance Cimentaciones'!$B$5:$G$256,4,FALSE)</f>
        <v>m2</v>
      </c>
      <c r="G1452" s="194">
        <f>VLOOKUP($B1452,'Alcance Cimentaciones'!$B$5:$G$256,5,FALSE)/34</f>
        <v>887.17647058823525</v>
      </c>
      <c r="H1452" s="188">
        <f>VLOOKUP($B1452,'Alcance Cimentaciones'!$B$5:$G$256,6,FALSE)</f>
        <v>54177</v>
      </c>
      <c r="I1452" s="188">
        <f>+H1452*G1452</f>
        <v>48064559.647058822</v>
      </c>
      <c r="J1452" s="189">
        <f>+I1452*1.38</f>
        <v>66329092.312941171</v>
      </c>
      <c r="K1452" s="335">
        <f t="shared" si="401"/>
        <v>0</v>
      </c>
      <c r="L1452" s="331"/>
      <c r="M1452" s="331"/>
    </row>
    <row r="1453" spans="2:13" s="159" customFormat="1" ht="31.5" x14ac:dyDescent="0.25">
      <c r="B1453" s="165"/>
      <c r="C1453" s="195" t="s">
        <v>1671</v>
      </c>
      <c r="D1453" s="148" t="s">
        <v>1998</v>
      </c>
      <c r="E1453" s="196" t="s">
        <v>3</v>
      </c>
      <c r="F1453" s="196">
        <v>0</v>
      </c>
      <c r="G1453" s="196"/>
      <c r="H1453" s="196"/>
      <c r="I1453" s="196"/>
      <c r="J1453" s="197"/>
      <c r="K1453" s="333"/>
      <c r="L1453" s="333"/>
      <c r="M1453" s="333"/>
    </row>
    <row r="1454" spans="2:13" s="159" customFormat="1" x14ac:dyDescent="0.25">
      <c r="B1454" s="165"/>
      <c r="C1454" s="175" t="s">
        <v>1672</v>
      </c>
      <c r="D1454" s="139" t="s">
        <v>1673</v>
      </c>
      <c r="E1454" s="176" t="s">
        <v>27</v>
      </c>
      <c r="F1454" s="176">
        <v>0</v>
      </c>
      <c r="G1454" s="176"/>
      <c r="H1454" s="176"/>
      <c r="I1454" s="176"/>
      <c r="J1454" s="177"/>
      <c r="K1454" s="327"/>
      <c r="L1454" s="327"/>
      <c r="M1454" s="327"/>
    </row>
    <row r="1455" spans="2:13" s="159" customFormat="1" ht="31.5" x14ac:dyDescent="0.25">
      <c r="B1455" s="165"/>
      <c r="C1455" s="182" t="s">
        <v>1674</v>
      </c>
      <c r="D1455" s="183" t="s">
        <v>1675</v>
      </c>
      <c r="E1455" s="184" t="s">
        <v>22</v>
      </c>
      <c r="F1455" s="184">
        <v>0</v>
      </c>
      <c r="G1455" s="184"/>
      <c r="H1455" s="184"/>
      <c r="I1455" s="184"/>
      <c r="J1455" s="186">
        <f>SUM(J1456:J1458)</f>
        <v>83271780.884117648</v>
      </c>
      <c r="K1455" s="330"/>
      <c r="L1455" s="330"/>
      <c r="M1455" s="330"/>
    </row>
    <row r="1456" spans="2:13" s="159" customFormat="1" x14ac:dyDescent="0.25">
      <c r="B1456" s="165" t="s">
        <v>54</v>
      </c>
      <c r="C1456" s="182"/>
      <c r="D1456" s="145" t="str">
        <f>VLOOKUP(B1456,'Alcance Cimentaciones'!$B$5:$G$256,3,FALSE)</f>
        <v>DESBROCE Y LIMPIEZA</v>
      </c>
      <c r="E1456" s="187"/>
      <c r="F1456" s="187" t="str">
        <f>VLOOKUP($B1456,'Alcance Cimentaciones'!$B$5:$G$256,4,FALSE)</f>
        <v>m2</v>
      </c>
      <c r="G1456" s="194">
        <f>VLOOKUP($B1456,'Alcance Cimentaciones'!$B$5:$G$256,5,FALSE)/34</f>
        <v>4799.0294117647063</v>
      </c>
      <c r="H1456" s="188">
        <f>VLOOKUP($B1456,'Alcance Cimentaciones'!$B$5:$G$256,6,FALSE)</f>
        <v>4140</v>
      </c>
      <c r="I1456" s="188">
        <f>+H1456*G1456</f>
        <v>19867981.764705885</v>
      </c>
      <c r="J1456" s="189">
        <f>+I1456*1.38</f>
        <v>27417814.83529412</v>
      </c>
      <c r="K1456" s="335">
        <f t="shared" ref="K1456:K1458" si="402">SUM(N1456:BV1456)</f>
        <v>0</v>
      </c>
      <c r="L1456" s="331"/>
      <c r="M1456" s="331"/>
    </row>
    <row r="1457" spans="2:13" ht="126" x14ac:dyDescent="0.25">
      <c r="B1457" s="165" t="s">
        <v>407</v>
      </c>
      <c r="C1457" s="204"/>
      <c r="D1457" s="145" t="str">
        <f>VLOOKUP(B1457,'Alcance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457" s="187"/>
      <c r="F1457" s="187" t="str">
        <f>VLOOKUP($B1457,'Alcance Cimentaciones'!$B$5:$G$256,4,FALSE)</f>
        <v>Mes</v>
      </c>
      <c r="G1457" s="215">
        <v>0.2</v>
      </c>
      <c r="H1457" s="188">
        <f>VLOOKUP($B1457,'Alcance Cimentaciones'!$B$5:$G$256,6,FALSE)</f>
        <v>31500000</v>
      </c>
      <c r="I1457" s="188">
        <f t="shared" ref="I1457" si="403">+H1457*G1457</f>
        <v>6300000</v>
      </c>
      <c r="J1457" s="189">
        <f t="shared" ref="J1457" si="404">+I1457*1.38</f>
        <v>8694000</v>
      </c>
      <c r="K1457" s="335">
        <f t="shared" si="402"/>
        <v>0</v>
      </c>
      <c r="L1457" s="331"/>
      <c r="M1457" s="331"/>
    </row>
    <row r="1458" spans="2:13" s="159" customFormat="1" ht="31.5" x14ac:dyDescent="0.25">
      <c r="B1458" s="165" t="s">
        <v>65</v>
      </c>
      <c r="C1458" s="182"/>
      <c r="D1458" s="145" t="str">
        <f>VLOOKUP(B1458,'Alcance Cimentaciones'!$B$5:$G$256,3,FALSE)</f>
        <v>DESMONTE, DESCAPOTE Y LIMPIEZA INCLUYE  TALA DE ARBOLES CON DAP ≤0.15M, TRANSPORTE Y DISPOSICIÓN FINAL</v>
      </c>
      <c r="E1458" s="187"/>
      <c r="F1458" s="187" t="str">
        <f>VLOOKUP($B1458,'Alcance Cimentaciones'!$B$5:$G$256,4,FALSE)</f>
        <v>m2</v>
      </c>
      <c r="G1458" s="194">
        <f>VLOOKUP($B1458,'Alcance Cimentaciones'!$B$5:$G$256,5,FALSE)/34</f>
        <v>4799.0294117647063</v>
      </c>
      <c r="H1458" s="188">
        <f>VLOOKUP($B1458,'Alcance Cimentaciones'!$B$5:$G$256,6,FALSE)</f>
        <v>7121</v>
      </c>
      <c r="I1458" s="188">
        <f>+H1458*G1458</f>
        <v>34173888.441176474</v>
      </c>
      <c r="J1458" s="189">
        <f>+I1458*1.38</f>
        <v>47159966.048823528</v>
      </c>
      <c r="K1458" s="335">
        <f t="shared" si="402"/>
        <v>0</v>
      </c>
      <c r="L1458" s="331"/>
      <c r="M1458" s="331"/>
    </row>
    <row r="1459" spans="2:13" s="159" customFormat="1" x14ac:dyDescent="0.25">
      <c r="B1459" s="165"/>
      <c r="C1459" s="182" t="s">
        <v>1676</v>
      </c>
      <c r="D1459" s="183" t="s">
        <v>1677</v>
      </c>
      <c r="E1459" s="184" t="s">
        <v>9</v>
      </c>
      <c r="F1459" s="184">
        <v>0</v>
      </c>
      <c r="G1459" s="184"/>
      <c r="H1459" s="184"/>
      <c r="I1459" s="184"/>
      <c r="J1459" s="186">
        <f>SUM(J1460:J1461)</f>
        <v>312374505.66882348</v>
      </c>
      <c r="K1459" s="330"/>
      <c r="L1459" s="330"/>
      <c r="M1459" s="330"/>
    </row>
    <row r="1460" spans="2:13" x14ac:dyDescent="0.25">
      <c r="B1460" s="165" t="s">
        <v>113</v>
      </c>
      <c r="C1460" s="190"/>
      <c r="D1460" s="145" t="str">
        <f>VLOOKUP(B1460,'Alcance Cimentaciones'!$B$5:$G$256,3,FALSE)</f>
        <v>EXCAVACIÓN MECÁNICA EN MATERIAL COMÚN</v>
      </c>
      <c r="E1460" s="187"/>
      <c r="F1460" s="187" t="str">
        <f>VLOOKUP($B1460,'Alcance Cimentaciones'!$B$5:$G$256,4,FALSE)</f>
        <v>m3</v>
      </c>
      <c r="G1460" s="194">
        <f>VLOOKUP($B1460,'Alcance Cimentaciones'!$B$5:$G$256,5,FALSE)/34</f>
        <v>4799.0294117647063</v>
      </c>
      <c r="H1460" s="188">
        <f>VLOOKUP($B1460,'Alcance Cimentaciones'!$B$5:$G$256,6,FALSE)</f>
        <v>35495</v>
      </c>
      <c r="I1460" s="188">
        <f>+H1460*G1460</f>
        <v>170341548.97058824</v>
      </c>
      <c r="J1460" s="189">
        <f>+I1460*1.38</f>
        <v>235071337.57941175</v>
      </c>
      <c r="K1460" s="335">
        <f t="shared" ref="K1460:K1461" si="405">SUM(N1460:BV1460)</f>
        <v>0</v>
      </c>
      <c r="L1460" s="331"/>
      <c r="M1460" s="331"/>
    </row>
    <row r="1461" spans="2:13" x14ac:dyDescent="0.25">
      <c r="B1461" s="165" t="s">
        <v>122</v>
      </c>
      <c r="C1461" s="190"/>
      <c r="D1461" s="145" t="str">
        <f>VLOOKUP(B1461,'Alcance Cimentaciones'!$B$5:$G$256,3,FALSE)</f>
        <v>EXCAVACIÓN EN ROCA</v>
      </c>
      <c r="E1461" s="187"/>
      <c r="F1461" s="187" t="str">
        <f>VLOOKUP($B1461,'Alcance Cimentaciones'!$B$5:$G$256,4,FALSE)</f>
        <v>m3</v>
      </c>
      <c r="G1461" s="194">
        <f>VLOOKUP($B1461,'Alcance Cimentaciones'!$B$5:$G$256,5,FALSE)/34</f>
        <v>414.35294117647061</v>
      </c>
      <c r="H1461" s="188">
        <f>VLOOKUP($B1461,'Alcance Cimentaciones'!$B$5:$G$256,6,FALSE)</f>
        <v>135191</v>
      </c>
      <c r="I1461" s="188">
        <f>+H1461*G1461</f>
        <v>56016788.470588237</v>
      </c>
      <c r="J1461" s="189">
        <f>+I1461*1.38</f>
        <v>77303168.089411765</v>
      </c>
      <c r="K1461" s="335">
        <f t="shared" si="405"/>
        <v>0</v>
      </c>
      <c r="L1461" s="331"/>
      <c r="M1461" s="331"/>
    </row>
    <row r="1462" spans="2:13" s="159" customFormat="1" x14ac:dyDescent="0.25">
      <c r="B1462" s="165"/>
      <c r="C1462" s="178" t="s">
        <v>1678</v>
      </c>
      <c r="D1462" s="179" t="s">
        <v>1679</v>
      </c>
      <c r="E1462" s="180" t="s">
        <v>6</v>
      </c>
      <c r="F1462" s="180">
        <v>0</v>
      </c>
      <c r="G1462" s="180"/>
      <c r="H1462" s="180"/>
      <c r="I1462" s="180"/>
      <c r="J1462" s="186">
        <f>SUM(J1463:J1465)</f>
        <v>9527825.6870364472</v>
      </c>
      <c r="K1462" s="330"/>
      <c r="L1462" s="330"/>
      <c r="M1462" s="330"/>
    </row>
    <row r="1463" spans="2:13" s="159" customFormat="1" ht="31.5" x14ac:dyDescent="0.25">
      <c r="B1463" s="165" t="s">
        <v>539</v>
      </c>
      <c r="C1463" s="178"/>
      <c r="D1463" s="145" t="str">
        <f>VLOOKUP(B1463,'Alcance Cimentaciones'!$B$5:$G$256,3,FALSE)</f>
        <v>INSTALACION DE TUBERIA PVC TIPO TDP Y/O CORRUGADA TIPO PEAD-HDPE  - 50mm</v>
      </c>
      <c r="E1463" s="187"/>
      <c r="F1463" s="187" t="str">
        <f>VLOOKUP($B1463,'Alcance Cimentaciones'!$B$5:$G$256,4,FALSE)</f>
        <v>ML</v>
      </c>
      <c r="G1463" s="194">
        <f>VLOOKUP($B1463,'Alcance Cimentaciones'!$B$5:$G$256,5,FALSE)/34</f>
        <v>7.2352941176470589</v>
      </c>
      <c r="H1463" s="188">
        <f>VLOOKUP($B1463,'Alcance Cimentaciones'!$B$5:$G$256,6,FALSE)</f>
        <v>27751.000385791169</v>
      </c>
      <c r="I1463" s="188">
        <f>+H1463*G1463</f>
        <v>200786.64985013611</v>
      </c>
      <c r="J1463" s="189">
        <f>+I1463*1.38</f>
        <v>277085.57679318782</v>
      </c>
      <c r="K1463" s="335">
        <f t="shared" ref="K1463:K1465" si="406">SUM(N1463:BV1463)</f>
        <v>0</v>
      </c>
      <c r="L1463" s="331"/>
      <c r="M1463" s="331"/>
    </row>
    <row r="1464" spans="2:13" s="159" customFormat="1" ht="31.5" x14ac:dyDescent="0.25">
      <c r="B1464" s="165" t="s">
        <v>542</v>
      </c>
      <c r="C1464" s="178"/>
      <c r="D1464" s="145" t="str">
        <f>VLOOKUP(B1464,'Alcance Cimentaciones'!$B$5:$G$256,3,FALSE)</f>
        <v>INSTALACION DE TUBERIA PVC TIPO TDP Y/O CORRUGADA TIPO PEAD-HDPE - 90mm</v>
      </c>
      <c r="E1464" s="187"/>
      <c r="F1464" s="187" t="str">
        <f>VLOOKUP($B1464,'Alcance Cimentaciones'!$B$5:$G$256,4,FALSE)</f>
        <v>ML</v>
      </c>
      <c r="G1464" s="194">
        <f>VLOOKUP($B1464,'Alcance Cimentaciones'!$B$5:$G$256,5,FALSE)/34</f>
        <v>34.694117647058818</v>
      </c>
      <c r="H1464" s="188">
        <f>VLOOKUP($B1464,'Alcance Cimentaciones'!$B$5:$G$256,6,FALSE)</f>
        <v>31239.000009014315</v>
      </c>
      <c r="I1464" s="188">
        <f>+H1464*G1464</f>
        <v>1083809.5414892142</v>
      </c>
      <c r="J1464" s="189">
        <f>+I1464*1.38</f>
        <v>1495657.1672551155</v>
      </c>
      <c r="K1464" s="335">
        <f t="shared" si="406"/>
        <v>0</v>
      </c>
      <c r="L1464" s="331"/>
      <c r="M1464" s="331"/>
    </row>
    <row r="1465" spans="2:13" s="159" customFormat="1" ht="31.5" x14ac:dyDescent="0.25">
      <c r="B1465" s="165" t="s">
        <v>544</v>
      </c>
      <c r="C1465" s="178"/>
      <c r="D1465" s="145" t="str">
        <f>VLOOKUP(B1465,'Alcance Cimentaciones'!$B$5:$G$256,3,FALSE)</f>
        <v>INSTALACION DE TUBERIA PVC TIPO TDP  Y/O CORRUGADA TIPO PEAD-HDPE - 200mm</v>
      </c>
      <c r="E1465" s="187"/>
      <c r="F1465" s="187" t="str">
        <f>VLOOKUP($B1465,'Alcance Cimentaciones'!$B$5:$G$256,4,FALSE)</f>
        <v>ML</v>
      </c>
      <c r="G1465" s="194">
        <f>VLOOKUP($B1465,'Alcance Cimentaciones'!$B$5:$G$256,5,FALSE)/34</f>
        <v>70.332352941176467</v>
      </c>
      <c r="H1465" s="188">
        <f>VLOOKUP($B1465,'Alcance Cimentaciones'!$B$5:$G$256,6,FALSE)</f>
        <v>79900.999838665448</v>
      </c>
      <c r="I1465" s="188">
        <f>+H1465*G1465</f>
        <v>5619625.3210059023</v>
      </c>
      <c r="J1465" s="189">
        <f>+I1465*1.38</f>
        <v>7755082.9429881442</v>
      </c>
      <c r="K1465" s="335">
        <f t="shared" si="406"/>
        <v>0</v>
      </c>
      <c r="L1465" s="331"/>
      <c r="M1465" s="331"/>
    </row>
    <row r="1466" spans="2:13" s="159" customFormat="1" x14ac:dyDescent="0.25">
      <c r="B1466" s="165"/>
      <c r="C1466" s="182" t="s">
        <v>1680</v>
      </c>
      <c r="D1466" s="183" t="s">
        <v>1681</v>
      </c>
      <c r="E1466" s="184" t="s">
        <v>19</v>
      </c>
      <c r="F1466" s="184">
        <v>0</v>
      </c>
      <c r="G1466" s="184"/>
      <c r="H1466" s="184"/>
      <c r="I1466" s="184"/>
      <c r="J1466" s="186">
        <f>SUM(J1467)</f>
        <v>320494616.71764702</v>
      </c>
      <c r="K1466" s="330"/>
      <c r="L1466" s="330"/>
      <c r="M1466" s="330"/>
    </row>
    <row r="1467" spans="2:13" s="159" customFormat="1" x14ac:dyDescent="0.25">
      <c r="B1467" s="165" t="s">
        <v>156</v>
      </c>
      <c r="C1467" s="182"/>
      <c r="D1467" s="145" t="str">
        <f>VLOOKUP(B1467,'Alcance Cimentaciones'!$B$5:$G$256,3,FALSE)</f>
        <v>RELLENO CON MATERIAL DE EXCAVACIÓN SELECCIONADO</v>
      </c>
      <c r="E1467" s="187"/>
      <c r="F1467" s="187" t="str">
        <f>VLOOKUP($B1467,'Alcance Cimentaciones'!$B$5:$G$256,4,FALSE)</f>
        <v>m3</v>
      </c>
      <c r="G1467" s="194">
        <f>VLOOKUP($B1467,'Alcance Cimentaciones'!$B$5:$G$256,5,FALSE)/34</f>
        <v>4530.6764705882351</v>
      </c>
      <c r="H1467" s="188">
        <f>VLOOKUP($B1467,'Alcance Cimentaciones'!$B$5:$G$256,6,FALSE)</f>
        <v>51260</v>
      </c>
      <c r="I1467" s="188">
        <f>+H1467*G1467</f>
        <v>232242475.88235292</v>
      </c>
      <c r="J1467" s="189">
        <f>+I1467*1.38</f>
        <v>320494616.71764702</v>
      </c>
      <c r="K1467" s="335">
        <f>SUM(N1467:BV1467)</f>
        <v>0</v>
      </c>
      <c r="L1467" s="331"/>
      <c r="M1467" s="331"/>
    </row>
    <row r="1468" spans="2:13" s="159" customFormat="1" x14ac:dyDescent="0.25">
      <c r="B1468" s="165"/>
      <c r="C1468" s="182" t="s">
        <v>1682</v>
      </c>
      <c r="D1468" s="183" t="s">
        <v>1683</v>
      </c>
      <c r="E1468" s="184" t="s">
        <v>8</v>
      </c>
      <c r="F1468" s="184">
        <v>0</v>
      </c>
      <c r="G1468" s="184"/>
      <c r="H1468" s="184"/>
      <c r="I1468" s="184"/>
      <c r="J1468" s="186">
        <f>SUM(J1469)</f>
        <v>94303618.549411759</v>
      </c>
      <c r="K1468" s="330"/>
      <c r="L1468" s="330"/>
      <c r="M1468" s="330"/>
    </row>
    <row r="1469" spans="2:13" s="159" customFormat="1" x14ac:dyDescent="0.25">
      <c r="B1469" s="165" t="s">
        <v>278</v>
      </c>
      <c r="C1469" s="182"/>
      <c r="D1469" s="145" t="str">
        <f>VLOOKUP(B1469,'Alcance Cimentaciones'!$B$5:$G$256,3,FALSE)</f>
        <v>CONCRETO CLASE F (140 kg/cm2 Ó 2000 psi)</v>
      </c>
      <c r="E1469" s="187"/>
      <c r="F1469" s="187" t="str">
        <f>VLOOKUP($B1469,'Alcance Cimentaciones'!$B$5:$G$256,4,FALSE)</f>
        <v>m3</v>
      </c>
      <c r="G1469" s="194">
        <f>VLOOKUP($B1469,'Alcance Cimentaciones'!$B$5:$G$256,5,FALSE)/34</f>
        <v>43.941176470588232</v>
      </c>
      <c r="H1469" s="188">
        <f>VLOOKUP($B1469,'Alcance Cimentaciones'!$B$5:$G$256,6,FALSE)</f>
        <v>1555169</v>
      </c>
      <c r="I1469" s="188">
        <f>+H1469*G1469</f>
        <v>68335955.470588237</v>
      </c>
      <c r="J1469" s="189">
        <f>+I1469*1.38</f>
        <v>94303618.549411759</v>
      </c>
      <c r="K1469" s="335">
        <f>SUM(N1469:BV1469)</f>
        <v>0</v>
      </c>
      <c r="L1469" s="331"/>
      <c r="M1469" s="331"/>
    </row>
    <row r="1470" spans="2:13" s="159" customFormat="1" x14ac:dyDescent="0.25">
      <c r="B1470" s="165"/>
      <c r="C1470" s="182" t="s">
        <v>1684</v>
      </c>
      <c r="D1470" s="183" t="s">
        <v>1685</v>
      </c>
      <c r="E1470" s="184" t="s">
        <v>26</v>
      </c>
      <c r="F1470" s="184">
        <v>0</v>
      </c>
      <c r="G1470" s="184"/>
      <c r="H1470" s="184"/>
      <c r="I1470" s="184"/>
      <c r="J1470" s="186">
        <f>SUM(J1471:J1472)</f>
        <v>179436034.15411764</v>
      </c>
      <c r="K1470" s="330"/>
      <c r="L1470" s="330"/>
      <c r="M1470" s="330"/>
    </row>
    <row r="1471" spans="2:13" x14ac:dyDescent="0.25">
      <c r="B1471" s="165" t="s">
        <v>299</v>
      </c>
      <c r="C1471" s="190"/>
      <c r="D1471" s="145" t="str">
        <f>VLOOKUP(B1471,'Alcance Cimentaciones'!$B$5:$G$256,3,FALSE)</f>
        <v>S0FT-SPOT  (EPS) Tipo II (ASM C578)</v>
      </c>
      <c r="E1471" s="187"/>
      <c r="F1471" s="187" t="str">
        <f>VLOOKUP($B1471,'Alcance Cimentaciones'!$B$5:$G$256,4,FALSE)</f>
        <v>m2</v>
      </c>
      <c r="G1471" s="194">
        <f>VLOOKUP($B1471,'Alcance Cimentaciones'!$B$5:$G$256,5,FALSE)/34</f>
        <v>62.117647058823529</v>
      </c>
      <c r="H1471" s="188">
        <f>VLOOKUP($B1471,'Alcance Cimentaciones'!$B$5:$G$256,6,FALSE)</f>
        <v>484846</v>
      </c>
      <c r="I1471" s="188">
        <f>+H1471*G1471</f>
        <v>30117492.705882352</v>
      </c>
      <c r="J1471" s="189">
        <f>+I1471*1.38</f>
        <v>41562139.934117645</v>
      </c>
      <c r="K1471" s="335">
        <f t="shared" ref="K1471:K1472" si="407">SUM(N1471:BV1471)</f>
        <v>0</v>
      </c>
      <c r="L1471" s="331"/>
      <c r="M1471" s="331"/>
    </row>
    <row r="1472" spans="2:13" ht="126" x14ac:dyDescent="0.25">
      <c r="B1472" s="165" t="s">
        <v>314</v>
      </c>
      <c r="C1472" s="190"/>
      <c r="D1472" s="145" t="str">
        <f>VLOOKUP(B1472,'Alcance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472" s="187"/>
      <c r="F1472" s="187" t="str">
        <f>VLOOKUP($B1472,'Alcance Cimentaciones'!$B$5:$G$256,4,FALSE)</f>
        <v>Und</v>
      </c>
      <c r="G1472" s="194">
        <f>VLOOKUP($B1472,'Alcance Cimentaciones'!$B$5:$G$256,5,FALSE)/34</f>
        <v>1</v>
      </c>
      <c r="H1472" s="188">
        <f>VLOOKUP($B1472,'Alcance Cimentaciones'!$B$5:$G$256,6,FALSE)</f>
        <v>99908619</v>
      </c>
      <c r="I1472" s="188">
        <f>+H1472*G1472</f>
        <v>99908619</v>
      </c>
      <c r="J1472" s="189">
        <f>+I1472*1.38</f>
        <v>137873894.22</v>
      </c>
      <c r="K1472" s="335">
        <f t="shared" si="407"/>
        <v>0</v>
      </c>
      <c r="L1472" s="331"/>
      <c r="M1472" s="331"/>
    </row>
    <row r="1473" spans="2:13" s="159" customFormat="1" x14ac:dyDescent="0.25">
      <c r="B1473" s="165"/>
      <c r="C1473" s="182" t="s">
        <v>1686</v>
      </c>
      <c r="D1473" s="183" t="s">
        <v>1687</v>
      </c>
      <c r="E1473" s="184" t="s">
        <v>730</v>
      </c>
      <c r="F1473" s="184">
        <v>0</v>
      </c>
      <c r="G1473" s="184"/>
      <c r="H1473" s="184"/>
      <c r="I1473" s="184"/>
      <c r="J1473" s="186">
        <f>SUM(J1474)</f>
        <v>1212623361.2117648</v>
      </c>
      <c r="K1473" s="330"/>
      <c r="L1473" s="330"/>
      <c r="M1473" s="330"/>
    </row>
    <row r="1474" spans="2:13" s="159" customFormat="1" x14ac:dyDescent="0.25">
      <c r="B1474" s="165" t="s">
        <v>306</v>
      </c>
      <c r="C1474" s="182"/>
      <c r="D1474" s="145" t="str">
        <f>VLOOKUP(B1474,'Alcance Cimentaciones'!$B$5:$G$256,3,FALSE)</f>
        <v>ACERO FY:  60000 psi (4.200 kg/cm2)</v>
      </c>
      <c r="E1474" s="187"/>
      <c r="F1474" s="187" t="str">
        <f>VLOOKUP($B1474,'Alcance Cimentaciones'!$B$5:$G$256,4,FALSE)</f>
        <v>kg</v>
      </c>
      <c r="G1474" s="194">
        <f>VLOOKUP($B1474,'Alcance Cimentaciones'!$B$5:$G$256,5,FALSE)/34</f>
        <v>68756.852941176476</v>
      </c>
      <c r="H1474" s="188">
        <f>VLOOKUP($B1474,'Alcance Cimentaciones'!$B$5:$G$256,6,FALSE)</f>
        <v>12780</v>
      </c>
      <c r="I1474" s="188">
        <f>+H1474*G1474</f>
        <v>878712580.58823538</v>
      </c>
      <c r="J1474" s="189">
        <f>+I1474*1.38</f>
        <v>1212623361.2117648</v>
      </c>
      <c r="K1474" s="335">
        <f>SUM(N1474:BV1474)</f>
        <v>0</v>
      </c>
      <c r="L1474" s="331"/>
      <c r="M1474" s="331"/>
    </row>
    <row r="1475" spans="2:13" s="159" customFormat="1" x14ac:dyDescent="0.25">
      <c r="B1475" s="165"/>
      <c r="C1475" s="182" t="s">
        <v>1688</v>
      </c>
      <c r="D1475" s="183" t="s">
        <v>1689</v>
      </c>
      <c r="E1475" s="184" t="s">
        <v>6</v>
      </c>
      <c r="F1475" s="184">
        <v>0</v>
      </c>
      <c r="G1475" s="184"/>
      <c r="H1475" s="184"/>
      <c r="I1475" s="184"/>
      <c r="J1475" s="185"/>
      <c r="K1475" s="329"/>
      <c r="L1475" s="329"/>
      <c r="M1475" s="329"/>
    </row>
    <row r="1476" spans="2:13" s="159" customFormat="1" ht="31.5" x14ac:dyDescent="0.25">
      <c r="B1476" s="165"/>
      <c r="C1476" s="195" t="s">
        <v>1690</v>
      </c>
      <c r="D1476" s="148" t="s">
        <v>1691</v>
      </c>
      <c r="E1476" s="196" t="s">
        <v>3</v>
      </c>
      <c r="F1476" s="196">
        <v>0</v>
      </c>
      <c r="G1476" s="196"/>
      <c r="H1476" s="196"/>
      <c r="I1476" s="196"/>
      <c r="J1476" s="197"/>
      <c r="K1476" s="333"/>
      <c r="L1476" s="333"/>
      <c r="M1476" s="333"/>
    </row>
    <row r="1477" spans="2:13" s="159" customFormat="1" x14ac:dyDescent="0.25">
      <c r="B1477" s="165"/>
      <c r="C1477" s="182" t="s">
        <v>1692</v>
      </c>
      <c r="D1477" s="183" t="s">
        <v>1693</v>
      </c>
      <c r="E1477" s="184" t="s">
        <v>8</v>
      </c>
      <c r="F1477" s="184">
        <v>0</v>
      </c>
      <c r="G1477" s="184"/>
      <c r="H1477" s="184"/>
      <c r="I1477" s="184"/>
      <c r="J1477" s="186">
        <f>SUM(J1478:J1479)</f>
        <v>1230815225.9452939</v>
      </c>
      <c r="K1477" s="330"/>
      <c r="L1477" s="330"/>
      <c r="M1477" s="330"/>
    </row>
    <row r="1478" spans="2:13" x14ac:dyDescent="0.25">
      <c r="B1478" s="165" t="s">
        <v>267</v>
      </c>
      <c r="C1478" s="190"/>
      <c r="D1478" s="145" t="str">
        <f>VLOOKUP(B1478,'Alcance Cimentaciones'!$B$5:$G$256,3,FALSE)</f>
        <v>CONCRETO ESTRUCTURAL  35 MPa(350 kg/cm2 Ó 5000 psi)</v>
      </c>
      <c r="E1478" s="187"/>
      <c r="F1478" s="187" t="str">
        <f>VLOOKUP($B1478,'Alcance Cimentaciones'!$B$5:$G$256,4,FALSE)</f>
        <v>m3</v>
      </c>
      <c r="G1478" s="194">
        <f>VLOOKUP($B1478,'Alcance Cimentaciones'!$B$5:$G$256,5,FALSE)/34</f>
        <v>429.02941176470586</v>
      </c>
      <c r="H1478" s="188">
        <f>VLOOKUP($B1478,'Alcance Cimentaciones'!$B$5:$G$256,6,FALSE)</f>
        <v>1926653</v>
      </c>
      <c r="I1478" s="188">
        <f>+H1478*G1478</f>
        <v>826590803.26470578</v>
      </c>
      <c r="J1478" s="189">
        <f>+I1478*1.38</f>
        <v>1140695308.5052938</v>
      </c>
      <c r="K1478" s="335">
        <f t="shared" ref="K1478:K1479" si="408">SUM(N1478:BV1478)</f>
        <v>0</v>
      </c>
      <c r="L1478" s="331"/>
      <c r="M1478" s="331"/>
    </row>
    <row r="1479" spans="2:13" x14ac:dyDescent="0.25">
      <c r="B1479" s="165" t="s">
        <v>270</v>
      </c>
      <c r="C1479" s="190"/>
      <c r="D1479" s="145" t="str">
        <f>VLOOKUP(B1479,'Alcance Cimentaciones'!$B$5:$G$256,3,FALSE)</f>
        <v>CONCRETO ESTRUCTURAL  45 MPa(457 kg/cm2 Ó 6500psi)</v>
      </c>
      <c r="E1479" s="187"/>
      <c r="F1479" s="187" t="str">
        <f>VLOOKUP($B1479,'Alcance Cimentaciones'!$B$5:$G$256,4,FALSE)</f>
        <v>m3</v>
      </c>
      <c r="G1479" s="194">
        <f>VLOOKUP($B1479,'Alcance Cimentaciones'!$B$5:$G$256,5,FALSE)/34</f>
        <v>32</v>
      </c>
      <c r="H1479" s="188">
        <f>VLOOKUP($B1479,'Alcance Cimentaciones'!$B$5:$G$256,6,FALSE)</f>
        <v>2040759</v>
      </c>
      <c r="I1479" s="188">
        <f>+H1479*G1479</f>
        <v>65304288</v>
      </c>
      <c r="J1479" s="189">
        <f>+I1479*1.38</f>
        <v>90119917.439999998</v>
      </c>
      <c r="K1479" s="335">
        <f t="shared" si="408"/>
        <v>0</v>
      </c>
      <c r="L1479" s="331"/>
      <c r="M1479" s="331"/>
    </row>
    <row r="1480" spans="2:13" s="159" customFormat="1" x14ac:dyDescent="0.25">
      <c r="B1480" s="165"/>
      <c r="C1480" s="182" t="s">
        <v>1694</v>
      </c>
      <c r="D1480" s="183" t="s">
        <v>1695</v>
      </c>
      <c r="E1480" s="184" t="s">
        <v>26</v>
      </c>
      <c r="F1480" s="184">
        <v>0</v>
      </c>
      <c r="G1480" s="184"/>
      <c r="H1480" s="184"/>
      <c r="I1480" s="184"/>
      <c r="J1480" s="185"/>
      <c r="K1480" s="329"/>
      <c r="L1480" s="329"/>
      <c r="M1480" s="329"/>
    </row>
    <row r="1481" spans="2:13" s="159" customFormat="1" ht="31.5" x14ac:dyDescent="0.25">
      <c r="B1481" s="165"/>
      <c r="C1481" s="182" t="s">
        <v>1696</v>
      </c>
      <c r="D1481" s="183" t="s">
        <v>2077</v>
      </c>
      <c r="E1481" s="184" t="s">
        <v>19</v>
      </c>
      <c r="F1481" s="184">
        <v>0</v>
      </c>
      <c r="G1481" s="184"/>
      <c r="H1481" s="184"/>
      <c r="I1481" s="184"/>
      <c r="J1481" s="186">
        <f>SUM(J1482:J1490)</f>
        <v>52736347.43270281</v>
      </c>
      <c r="K1481" s="330"/>
      <c r="L1481" s="330"/>
      <c r="M1481" s="330"/>
    </row>
    <row r="1482" spans="2:13" s="159" customFormat="1" ht="31.5" x14ac:dyDescent="0.25">
      <c r="B1482" s="165" t="s">
        <v>532</v>
      </c>
      <c r="C1482" s="182"/>
      <c r="D1482" s="145" t="str">
        <f>VLOOKUP(B1482,'Alcance Cimentaciones'!$B$5:$G$256,3,FALSE)</f>
        <v>ARQUETA EN HORMIGON PARA MEDIA TENSION - EMPALMES (500 MT)</v>
      </c>
      <c r="E1482" s="187"/>
      <c r="F1482" s="187" t="str">
        <f>VLOOKUP($B1482,'Alcance Cimentaciones'!$B$5:$G$256,4,FALSE)</f>
        <v>Und</v>
      </c>
      <c r="G1482" s="187">
        <f>VLOOKUP($B1482,'Alcance Cimentaciones'!$B$5:$G$256,5,FALSE)/41</f>
        <v>1</v>
      </c>
      <c r="H1482" s="188">
        <f>VLOOKUP($B1482,'Alcance Cimentaciones'!$B$5:$G$256,6,FALSE)</f>
        <v>12275310.999985719</v>
      </c>
      <c r="I1482" s="188">
        <f t="shared" ref="I1482:I1490" si="409">+H1482*G1482</f>
        <v>12275310.999985719</v>
      </c>
      <c r="J1482" s="189">
        <f t="shared" ref="J1482:J1490" si="410">+I1482*1.38</f>
        <v>16939929.179980289</v>
      </c>
      <c r="K1482" s="335">
        <f t="shared" ref="K1482:K1490" si="411">SUM(N1482:BV1482)</f>
        <v>0</v>
      </c>
      <c r="L1482" s="331"/>
      <c r="M1482" s="331"/>
    </row>
    <row r="1483" spans="2:13" s="159" customFormat="1" x14ac:dyDescent="0.25">
      <c r="B1483" s="165" t="s">
        <v>535</v>
      </c>
      <c r="C1483" s="182"/>
      <c r="D1483" s="145" t="str">
        <f>VLOOKUP(B1483,'Alcance Cimentaciones'!$B$5:$G$256,3,FALSE)</f>
        <v>ARQUETA EN POLIPROPILENO</v>
      </c>
      <c r="E1483" s="187"/>
      <c r="F1483" s="187" t="str">
        <f>VLOOKUP($B1483,'Alcance Cimentaciones'!$B$5:$G$256,4,FALSE)</f>
        <v>Und</v>
      </c>
      <c r="G1483" s="187">
        <f>VLOOKUP($B1483,'Alcance Cimentaciones'!$B$5:$G$256,5,FALSE)/41</f>
        <v>1</v>
      </c>
      <c r="H1483" s="188">
        <f>VLOOKUP($B1483,'Alcance Cimentaciones'!$B$5:$G$256,6,FALSE)</f>
        <v>6068599.9996856553</v>
      </c>
      <c r="I1483" s="188">
        <f t="shared" si="409"/>
        <v>6068599.9996856553</v>
      </c>
      <c r="J1483" s="189">
        <f t="shared" si="410"/>
        <v>8374667.9995662039</v>
      </c>
      <c r="K1483" s="335">
        <f t="shared" si="411"/>
        <v>0</v>
      </c>
      <c r="L1483" s="331"/>
      <c r="M1483" s="331"/>
    </row>
    <row r="1484" spans="2:13" s="159" customFormat="1" x14ac:dyDescent="0.25">
      <c r="B1484" s="165" t="s">
        <v>562</v>
      </c>
      <c r="C1484" s="182"/>
      <c r="D1484" s="145" t="str">
        <f>VLOOKUP(B1484,'Alcance Cimentaciones'!$B$5:$G$256,3,FALSE)</f>
        <v>SUMINISTRO E INSTALACIÓN DE PLATINA</v>
      </c>
      <c r="E1484" s="187"/>
      <c r="F1484" s="187" t="str">
        <f>VLOOKUP($B1484,'Alcance Cimentaciones'!$B$5:$G$256,4,FALSE)</f>
        <v>Und</v>
      </c>
      <c r="G1484" s="187">
        <f>VLOOKUP($B1484,'Alcance Cimentaciones'!$B$5:$G$256,5,FALSE)/41</f>
        <v>1</v>
      </c>
      <c r="H1484" s="188">
        <f>VLOOKUP($B1484,'Alcance Cimentaciones'!$B$5:$G$256,6,FALSE)</f>
        <v>361570</v>
      </c>
      <c r="I1484" s="188">
        <f t="shared" si="409"/>
        <v>361570</v>
      </c>
      <c r="J1484" s="189">
        <f t="shared" si="410"/>
        <v>498966.6</v>
      </c>
      <c r="K1484" s="335">
        <f t="shared" si="411"/>
        <v>0</v>
      </c>
      <c r="L1484" s="331"/>
      <c r="M1484" s="331"/>
    </row>
    <row r="1485" spans="2:13" s="159" customFormat="1" x14ac:dyDescent="0.25">
      <c r="B1485" s="165" t="s">
        <v>565</v>
      </c>
      <c r="C1485" s="182"/>
      <c r="D1485" s="145" t="str">
        <f>VLOOKUP(B1485,'Alcance Cimentaciones'!$B$5:$G$256,3,FALSE)</f>
        <v>SUMINISTRO E INSTALACIÓN DE VARILLA</v>
      </c>
      <c r="E1485" s="187"/>
      <c r="F1485" s="187" t="str">
        <f>VLOOKUP($B1485,'Alcance Cimentaciones'!$B$5:$G$256,4,FALSE)</f>
        <v>Und</v>
      </c>
      <c r="G1485" s="187">
        <f>VLOOKUP($B1485,'Alcance Cimentaciones'!$B$5:$G$256,5,FALSE)/41</f>
        <v>1</v>
      </c>
      <c r="H1485" s="188">
        <f>VLOOKUP($B1485,'Alcance Cimentaciones'!$B$5:$G$256,6,FALSE)</f>
        <v>398933</v>
      </c>
      <c r="I1485" s="188">
        <f t="shared" si="409"/>
        <v>398933</v>
      </c>
      <c r="J1485" s="189">
        <f t="shared" si="410"/>
        <v>550527.53999999992</v>
      </c>
      <c r="K1485" s="335">
        <f t="shared" si="411"/>
        <v>0</v>
      </c>
      <c r="L1485" s="331"/>
      <c r="M1485" s="331"/>
    </row>
    <row r="1486" spans="2:13" s="159" customFormat="1" ht="31.5" x14ac:dyDescent="0.25">
      <c r="B1486" s="165" t="s">
        <v>569</v>
      </c>
      <c r="C1486" s="182"/>
      <c r="D1486" s="145" t="str">
        <f>VLOOKUP(B1486,'Alcance Cimentaciones'!$B$5:$G$256,3,FALSE)</f>
        <v>SUMINISTRO E INSTALACIÓN DE ARQUETA PARA INSPECCIÓN DE PICAS EN PUESTA A TIERRA SIN FONDO</v>
      </c>
      <c r="E1486" s="187"/>
      <c r="F1486" s="187" t="str">
        <f>VLOOKUP($B1486,'Alcance Cimentaciones'!$B$5:$G$256,4,FALSE)</f>
        <v>Und</v>
      </c>
      <c r="G1486" s="187">
        <f>VLOOKUP($B1486,'Alcance Cimentaciones'!$B$5:$G$256,5,FALSE)/42</f>
        <v>1</v>
      </c>
      <c r="H1486" s="188">
        <f>VLOOKUP($B1486,'Alcance Cimentaciones'!$B$5:$G$256,6,FALSE)</f>
        <v>14275700</v>
      </c>
      <c r="I1486" s="188">
        <f t="shared" si="409"/>
        <v>14275700</v>
      </c>
      <c r="J1486" s="189">
        <f t="shared" si="410"/>
        <v>19700466</v>
      </c>
      <c r="K1486" s="335">
        <f t="shared" si="411"/>
        <v>0</v>
      </c>
      <c r="L1486" s="331"/>
      <c r="M1486" s="331"/>
    </row>
    <row r="1487" spans="2:13" s="159" customFormat="1" x14ac:dyDescent="0.25">
      <c r="B1487" s="165" t="s">
        <v>571</v>
      </c>
      <c r="C1487" s="182"/>
      <c r="D1487" s="145" t="str">
        <f>VLOOKUP(B1487,'Alcance Cimentaciones'!$B$5:$G$256,3,FALSE)</f>
        <v>SUMINISTRO E INSTALACIÓN DE SOLDADURA EXOTERMICA</v>
      </c>
      <c r="E1487" s="187"/>
      <c r="F1487" s="187" t="str">
        <f>VLOOKUP($B1487,'Alcance Cimentaciones'!$B$5:$G$256,4,FALSE)</f>
        <v>Und</v>
      </c>
      <c r="G1487" s="194">
        <f>VLOOKUP($B1487,'Alcance Cimentaciones'!$B$5:$G$256,5,FALSE)/41</f>
        <v>2.8000000000000003</v>
      </c>
      <c r="H1487" s="188">
        <f>VLOOKUP($B1487,'Alcance Cimentaciones'!$B$5:$G$256,6,FALSE)</f>
        <v>185231</v>
      </c>
      <c r="I1487" s="188">
        <f t="shared" si="409"/>
        <v>518646.80000000005</v>
      </c>
      <c r="J1487" s="189">
        <f t="shared" si="410"/>
        <v>715732.58400000003</v>
      </c>
      <c r="K1487" s="335">
        <f t="shared" si="411"/>
        <v>0</v>
      </c>
      <c r="L1487" s="331"/>
      <c r="M1487" s="331"/>
    </row>
    <row r="1488" spans="2:13" s="159" customFormat="1" ht="31.5" x14ac:dyDescent="0.25">
      <c r="B1488" s="165" t="s">
        <v>575</v>
      </c>
      <c r="C1488" s="182"/>
      <c r="D1488" s="145" t="str">
        <f>VLOOKUP(B1488,'Alcance Cimentaciones'!$B$5:$G$256,3,FALSE)</f>
        <v>SUMINISTRO E INSTALACIÓN DE GRAPA DE ALEACIÓN RICA EN COBRE (LATÓN) MODELO KZ</v>
      </c>
      <c r="E1488" s="187"/>
      <c r="F1488" s="187" t="str">
        <f>VLOOKUP($B1488,'Alcance Cimentaciones'!$B$5:$G$256,4,FALSE)</f>
        <v>Und</v>
      </c>
      <c r="G1488" s="187">
        <f>VLOOKUP($B1488,'Alcance Cimentaciones'!$B$5:$G$256,5,FALSE)/42</f>
        <v>1</v>
      </c>
      <c r="H1488" s="188">
        <f>VLOOKUP($B1488,'Alcance Cimentaciones'!$B$5:$G$256,6,FALSE)</f>
        <v>292083</v>
      </c>
      <c r="I1488" s="188">
        <f t="shared" si="409"/>
        <v>292083</v>
      </c>
      <c r="J1488" s="189">
        <f t="shared" si="410"/>
        <v>403074.54</v>
      </c>
      <c r="K1488" s="335">
        <f t="shared" si="411"/>
        <v>0</v>
      </c>
      <c r="L1488" s="331"/>
      <c r="M1488" s="331"/>
    </row>
    <row r="1489" spans="2:13" s="159" customFormat="1" ht="31.5" x14ac:dyDescent="0.25">
      <c r="B1489" s="165" t="s">
        <v>573</v>
      </c>
      <c r="C1489" s="182"/>
      <c r="D1489" s="145" t="str">
        <f>VLOOKUP(B1489,'Alcance Cimentaciones'!$B$5:$G$256,3,FALSE)</f>
        <v>SUMINISTRO E INSTALACIÓN DE GRAPA DE ALEACIÓN RICA EN COBRE (LATÓN) MODELO KPD</v>
      </c>
      <c r="E1489" s="187"/>
      <c r="F1489" s="187" t="str">
        <f>VLOOKUP($B1489,'Alcance Cimentaciones'!$B$5:$G$256,4,FALSE)</f>
        <v>Und</v>
      </c>
      <c r="G1489" s="194">
        <f>VLOOKUP($B1489,'Alcance Cimentaciones'!$B$5:$G$256,5,FALSE)/33</f>
        <v>0.99393939393939412</v>
      </c>
      <c r="H1489" s="188">
        <f>VLOOKUP($B1489,'Alcance Cimentaciones'!$B$5:$G$256,6,FALSE)</f>
        <v>292083</v>
      </c>
      <c r="I1489" s="188">
        <f t="shared" si="409"/>
        <v>290312.80000000005</v>
      </c>
      <c r="J1489" s="189">
        <f t="shared" si="410"/>
        <v>400631.66400000005</v>
      </c>
      <c r="K1489" s="335">
        <f t="shared" si="411"/>
        <v>0</v>
      </c>
      <c r="L1489" s="331"/>
      <c r="M1489" s="331"/>
    </row>
    <row r="1490" spans="2:13" s="159" customFormat="1" ht="31.5" x14ac:dyDescent="0.25">
      <c r="B1490" s="165" t="s">
        <v>557</v>
      </c>
      <c r="C1490" s="182"/>
      <c r="D1490" s="145" t="str">
        <f>VLOOKUP(B1490,'Alcance Cimentaciones'!$B$5:$G$256,3,FALSE)</f>
        <v xml:space="preserve">INSTALACIÓN DE CABLE DE COBRE TRENZADO DESNUDO DE 50 mm2 </v>
      </c>
      <c r="E1490" s="187"/>
      <c r="F1490" s="187" t="str">
        <f>VLOOKUP($B1490,'Alcance Cimentaciones'!$B$5:$G$256,4,FALSE)</f>
        <v>ML</v>
      </c>
      <c r="G1490" s="194">
        <f>VLOOKUP($B1490,'Alcance Cimentaciones'!$B$5:$G$256,5,FALSE)/41</f>
        <v>113.1390243902439</v>
      </c>
      <c r="H1490" s="188">
        <f>VLOOKUP($B1490,'Alcance Cimentaciones'!$B$5:$G$256,6,FALSE)</f>
        <v>33000.000989065411</v>
      </c>
      <c r="I1490" s="188">
        <f t="shared" si="409"/>
        <v>3733587.9167799447</v>
      </c>
      <c r="J1490" s="189">
        <f t="shared" si="410"/>
        <v>5152351.3251563236</v>
      </c>
      <c r="K1490" s="335">
        <f t="shared" si="411"/>
        <v>0</v>
      </c>
      <c r="L1490" s="331"/>
      <c r="M1490" s="331"/>
    </row>
    <row r="1491" spans="2:13" s="159" customFormat="1" ht="31.5" x14ac:dyDescent="0.25">
      <c r="B1491" s="165"/>
      <c r="C1491" s="182" t="s">
        <v>1697</v>
      </c>
      <c r="D1491" s="183" t="s">
        <v>1698</v>
      </c>
      <c r="E1491" s="184" t="s">
        <v>19</v>
      </c>
      <c r="F1491" s="184">
        <v>0</v>
      </c>
      <c r="G1491" s="184"/>
      <c r="H1491" s="184"/>
      <c r="I1491" s="184"/>
      <c r="J1491" s="186">
        <f>SUM(J1492)</f>
        <v>46410609.014634147</v>
      </c>
      <c r="K1491" s="330"/>
      <c r="L1491" s="330"/>
      <c r="M1491" s="330"/>
    </row>
    <row r="1492" spans="2:13" ht="31.5" x14ac:dyDescent="0.25">
      <c r="B1492" s="165" t="s">
        <v>280</v>
      </c>
      <c r="C1492" s="190"/>
      <c r="D1492" s="145" t="str">
        <f>VLOOKUP(B1492,'Alcance Cimentaciones'!$B$5:$G$256,3,FALSE)</f>
        <v>GROUT Y  MORTERO AUTOCOMPACTANTE DE ALTA RESISTENCIA C80/95 (EN206-1)</v>
      </c>
      <c r="E1492" s="187"/>
      <c r="F1492" s="187" t="str">
        <f>VLOOKUP($B1492,'Alcance Cimentaciones'!$B$5:$G$256,4,FALSE)</f>
        <v>lt</v>
      </c>
      <c r="G1492" s="194">
        <f>VLOOKUP($B1492,'Alcance Cimentaciones'!$B$5:$G$256,5,FALSE)/41</f>
        <v>530.73170731707319</v>
      </c>
      <c r="H1492" s="188">
        <f>VLOOKUP($B1492,'Alcance Cimentaciones'!$B$5:$G$256,6,FALSE)</f>
        <v>63367</v>
      </c>
      <c r="I1492" s="188">
        <f>+H1492*G1492</f>
        <v>33630876.097560979</v>
      </c>
      <c r="J1492" s="189">
        <f>+I1492*1.38</f>
        <v>46410609.014634147</v>
      </c>
      <c r="K1492" s="335">
        <f>SUM(N1492:BV1492)</f>
        <v>0</v>
      </c>
      <c r="L1492" s="331"/>
      <c r="M1492" s="331"/>
    </row>
    <row r="1493" spans="2:13" s="159" customFormat="1" ht="31.5" x14ac:dyDescent="0.25">
      <c r="B1493" s="165"/>
      <c r="C1493" s="182" t="s">
        <v>1699</v>
      </c>
      <c r="D1493" s="183" t="s">
        <v>1700</v>
      </c>
      <c r="E1493" s="184" t="s">
        <v>9</v>
      </c>
      <c r="F1493" s="184">
        <v>0</v>
      </c>
      <c r="G1493" s="184"/>
      <c r="H1493" s="184"/>
      <c r="I1493" s="184"/>
      <c r="J1493" s="186">
        <f>SUM(J1494:J1496)</f>
        <v>1587346329.5488234</v>
      </c>
      <c r="K1493" s="330"/>
      <c r="L1493" s="330"/>
      <c r="M1493" s="330"/>
    </row>
    <row r="1494" spans="2:13" ht="63" x14ac:dyDescent="0.25">
      <c r="B1494" s="165" t="s">
        <v>159</v>
      </c>
      <c r="C1494" s="190"/>
      <c r="D1494" s="145" t="str">
        <f>VLOOKUP(B1494,'Alcance Cimentaciones'!$B$5:$G$256,3,FALSE)</f>
        <v>MATERIAL SELECIONADA PARA  FORMACIÓN Y COMPACTACIÓN DE TERRAPLENES Y RELLENO ESTRUCTURAL  (INCLUYE TRANSPORTE DESDE LAS CANTERAS LICENCIADAS HASTA EL SITIO DE INSTALACIÓN)</v>
      </c>
      <c r="E1494" s="187"/>
      <c r="F1494" s="187" t="str">
        <f>VLOOKUP($B1494,'Alcance Cimentaciones'!$B$5:$G$256,4,FALSE)</f>
        <v>m3</v>
      </c>
      <c r="G1494" s="194">
        <f>VLOOKUP($B1494,'Alcance Cimentaciones'!$B$5:$G$256,5,FALSE)/34</f>
        <v>5388.7058823529414</v>
      </c>
      <c r="H1494" s="188">
        <f>VLOOKUP($B1494,'Alcance Cimentaciones'!$B$5:$G$256,6,FALSE)</f>
        <v>174890</v>
      </c>
      <c r="I1494" s="188">
        <f>+H1494*G1494</f>
        <v>942430771.7647059</v>
      </c>
      <c r="J1494" s="189">
        <f>+I1494*1.38</f>
        <v>1300554465.0352941</v>
      </c>
      <c r="K1494" s="335">
        <f t="shared" ref="K1494:K1496" si="412">SUM(N1494:BV1494)</f>
        <v>0</v>
      </c>
      <c r="L1494" s="331"/>
      <c r="M1494" s="331"/>
    </row>
    <row r="1495" spans="2:13" ht="47.25" x14ac:dyDescent="0.25">
      <c r="B1495" s="165" t="s">
        <v>180</v>
      </c>
      <c r="C1495" s="190"/>
      <c r="D1495" s="145" t="str">
        <f>VLOOKUP(B1495,'Alcance Cimentaciones'!$B$5:$G$256,3,FALSE)</f>
        <v>PREPARACIÓN DE SUBRASANTE COMPACTACIÓN Y VALORACIÓN DE LA CAPA DE SUBRASANTE DE LOS VIALES. INCLUYENDO LAS PRUEBAS SEGÚN LO PRESCRITO.</v>
      </c>
      <c r="E1495" s="187"/>
      <c r="F1495" s="187" t="str">
        <f>VLOOKUP($B1495,'Alcance Cimentaciones'!$B$5:$G$256,4,FALSE)</f>
        <v>m2</v>
      </c>
      <c r="G1495" s="194">
        <f>VLOOKUP($B1495,'Alcance Cimentaciones'!$B$5:$G$256,5,FALSE)/34</f>
        <v>631.61764705882354</v>
      </c>
      <c r="H1495" s="188">
        <f>VLOOKUP($B1495,'Alcance Cimentaciones'!$B$5:$G$256,6,FALSE)</f>
        <v>11537</v>
      </c>
      <c r="I1495" s="188">
        <f>+H1495*G1495</f>
        <v>7286972.7941176472</v>
      </c>
      <c r="J1495" s="189">
        <f>+I1495*1.38</f>
        <v>10056022.455882352</v>
      </c>
      <c r="K1495" s="335">
        <f t="shared" si="412"/>
        <v>0</v>
      </c>
      <c r="L1495" s="331"/>
      <c r="M1495" s="331"/>
    </row>
    <row r="1496" spans="2:13" ht="31.5" x14ac:dyDescent="0.25">
      <c r="B1496" s="165" t="s">
        <v>192</v>
      </c>
      <c r="C1496" s="190"/>
      <c r="D1496" s="145" t="str">
        <f>VLOOKUP(B1496,'Alcance Cimentaciones'!$B$5:$G$256,3,FALSE)</f>
        <v>SUBBASE GRANULAR  (INCLUYE TRANSPORTE DESDE LAS CANTERAS LICENCIADAS HASTA EL SITIO DE INSTALACIÓN)</v>
      </c>
      <c r="E1496" s="187"/>
      <c r="F1496" s="187" t="str">
        <f>VLOOKUP($B1496,'Alcance Cimentaciones'!$B$5:$G$256,4,FALSE)</f>
        <v>m3</v>
      </c>
      <c r="G1496" s="194">
        <f>VLOOKUP($B1496,'Alcance Cimentaciones'!$B$5:$G$256,5,FALSE)/34</f>
        <v>880.85294117647061</v>
      </c>
      <c r="H1496" s="188">
        <f>VLOOKUP($B1496,'Alcance Cimentaciones'!$B$5:$G$256,6,FALSE)</f>
        <v>227658</v>
      </c>
      <c r="I1496" s="188">
        <f>+H1496*G1496</f>
        <v>200533218.88235295</v>
      </c>
      <c r="J1496" s="189">
        <f>+I1496*1.38</f>
        <v>276735842.05764705</v>
      </c>
      <c r="K1496" s="335">
        <f t="shared" si="412"/>
        <v>0</v>
      </c>
      <c r="L1496" s="331"/>
      <c r="M1496" s="331"/>
    </row>
    <row r="1497" spans="2:13" s="159" customFormat="1" ht="31.5" x14ac:dyDescent="0.25">
      <c r="B1497" s="165"/>
      <c r="C1497" s="178" t="s">
        <v>1701</v>
      </c>
      <c r="D1497" s="179" t="s">
        <v>1702</v>
      </c>
      <c r="E1497" s="180" t="s">
        <v>9</v>
      </c>
      <c r="F1497" s="180">
        <v>0</v>
      </c>
      <c r="G1497" s="180"/>
      <c r="H1497" s="180"/>
      <c r="I1497" s="180"/>
      <c r="J1497" s="186">
        <f>SUM(J1498:J1501)</f>
        <v>179532477.23999998</v>
      </c>
      <c r="K1497" s="330"/>
      <c r="L1497" s="330"/>
      <c r="M1497" s="330"/>
    </row>
    <row r="1498" spans="2:13" ht="31.5" x14ac:dyDescent="0.25">
      <c r="B1498" s="165" t="s">
        <v>195</v>
      </c>
      <c r="C1498" s="198"/>
      <c r="D1498" s="145" t="str">
        <f>VLOOKUP(B1498,'Alcance Cimentaciones'!$B$5:$G$256,3,FALSE)</f>
        <v>BASE GRANULAR   (INCLUYE TRANSPORTE DESDE LAS CANTERAS LICENCIADAS HASTA EL SITIO DE INSTALACIÓN)</v>
      </c>
      <c r="E1498" s="187"/>
      <c r="F1498" s="187" t="str">
        <f>VLOOKUP($B1498,'Alcance Cimentaciones'!$B$5:$G$256,4,FALSE)</f>
        <v>m3</v>
      </c>
      <c r="G1498" s="194">
        <f>VLOOKUP($B1498,'Alcance Cimentaciones'!$B$5:$G$256,5,FALSE)/34</f>
        <v>237.64705882352942</v>
      </c>
      <c r="H1498" s="188">
        <f>VLOOKUP($B1498,'Alcance Cimentaciones'!$B$5:$G$256,6,FALSE)</f>
        <v>265112</v>
      </c>
      <c r="I1498" s="188">
        <f>+H1498*G1498</f>
        <v>63003087.058823533</v>
      </c>
      <c r="J1498" s="189">
        <f>+I1498*1.38</f>
        <v>86944260.141176462</v>
      </c>
      <c r="K1498" s="335">
        <f t="shared" ref="K1498:K1501" si="413">SUM(N1498:BV1498)</f>
        <v>0</v>
      </c>
      <c r="L1498" s="331"/>
      <c r="M1498" s="331"/>
    </row>
    <row r="1499" spans="2:13" ht="94.5" x14ac:dyDescent="0.25">
      <c r="B1499" s="165" t="s">
        <v>261</v>
      </c>
      <c r="C1499" s="198"/>
      <c r="D1499" s="145" t="str">
        <f>VLOOKUP(B1499,'Alcance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499" s="187"/>
      <c r="F1499" s="187" t="str">
        <f>VLOOKUP($B1499,'Alcance Cimentaciones'!$B$5:$G$256,4,FALSE)</f>
        <v>m3</v>
      </c>
      <c r="G1499" s="194">
        <f>VLOOKUP($B1499,'Alcance Cimentaciones'!$B$5:$G$256,5,FALSE)/34</f>
        <v>42.352941176470587</v>
      </c>
      <c r="H1499" s="188">
        <f>VLOOKUP($B1499,'Alcance Cimentaciones'!$B$5:$G$256,6,FALSE)</f>
        <v>276393</v>
      </c>
      <c r="I1499" s="188">
        <f>+H1499*G1499</f>
        <v>11706056.470588235</v>
      </c>
      <c r="J1499" s="189">
        <f>+I1499*1.38</f>
        <v>16154357.929411763</v>
      </c>
      <c r="K1499" s="335">
        <f t="shared" si="413"/>
        <v>0</v>
      </c>
      <c r="L1499" s="331"/>
      <c r="M1499" s="331"/>
    </row>
    <row r="1500" spans="2:13" ht="94.5" x14ac:dyDescent="0.25">
      <c r="B1500" s="165" t="s">
        <v>264</v>
      </c>
      <c r="C1500" s="198"/>
      <c r="D1500" s="145" t="str">
        <f>VLOOKUP(B1500,'Alcance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500" s="187"/>
      <c r="F1500" s="187" t="str">
        <f>VLOOKUP($B1500,'Alcance Cimentaciones'!$B$5:$G$256,4,FALSE)</f>
        <v>m3</v>
      </c>
      <c r="G1500" s="194">
        <f>VLOOKUP($B1500,'Alcance Cimentaciones'!$B$5:$G$256,5,FALSE)/34</f>
        <v>25.529411764705884</v>
      </c>
      <c r="H1500" s="188">
        <f>VLOOKUP($B1500,'Alcance Cimentaciones'!$B$5:$G$256,6,FALSE)</f>
        <v>286818</v>
      </c>
      <c r="I1500" s="188">
        <f>+H1500*G1500</f>
        <v>7322294.823529412</v>
      </c>
      <c r="J1500" s="189">
        <f>+I1500*1.38</f>
        <v>10104766.856470589</v>
      </c>
      <c r="K1500" s="335">
        <f t="shared" si="413"/>
        <v>0</v>
      </c>
      <c r="L1500" s="331"/>
      <c r="M1500" s="331"/>
    </row>
    <row r="1501" spans="2:13" x14ac:dyDescent="0.25">
      <c r="B1501" s="165" t="s">
        <v>254</v>
      </c>
      <c r="C1501" s="198"/>
      <c r="D1501" s="145" t="str">
        <f>VLOOKUP(B1501,'Alcance Cimentaciones'!$B$5:$G$256,3,FALSE)</f>
        <v>SUMINISTRO E INSTALACIÓN DE GEOTEXTILES</v>
      </c>
      <c r="E1501" s="187"/>
      <c r="F1501" s="187" t="str">
        <f>VLOOKUP($B1501,'Alcance Cimentaciones'!$B$5:$G$256,4,FALSE)</f>
        <v>m2</v>
      </c>
      <c r="G1501" s="194">
        <f>VLOOKUP($B1501,'Alcance Cimentaciones'!$B$5:$G$256,5,FALSE)/34</f>
        <v>887.17647058823525</v>
      </c>
      <c r="H1501" s="188">
        <f>VLOOKUP($B1501,'Alcance Cimentaciones'!$B$5:$G$256,6,FALSE)</f>
        <v>54177</v>
      </c>
      <c r="I1501" s="188">
        <f>+H1501*G1501</f>
        <v>48064559.647058822</v>
      </c>
      <c r="J1501" s="189">
        <f>+I1501*1.38</f>
        <v>66329092.312941171</v>
      </c>
      <c r="K1501" s="335">
        <f t="shared" si="413"/>
        <v>0</v>
      </c>
      <c r="L1501" s="331"/>
      <c r="M1501" s="331"/>
    </row>
    <row r="1502" spans="2:13" s="159" customFormat="1" ht="31.5" x14ac:dyDescent="0.25">
      <c r="B1502" s="165"/>
      <c r="C1502" s="195" t="s">
        <v>1703</v>
      </c>
      <c r="D1502" s="148" t="s">
        <v>1999</v>
      </c>
      <c r="E1502" s="196" t="s">
        <v>3</v>
      </c>
      <c r="F1502" s="196">
        <v>0</v>
      </c>
      <c r="G1502" s="196"/>
      <c r="H1502" s="196"/>
      <c r="I1502" s="196"/>
      <c r="J1502" s="197"/>
      <c r="K1502" s="333"/>
      <c r="L1502" s="333"/>
      <c r="M1502" s="333"/>
    </row>
    <row r="1503" spans="2:13" s="159" customFormat="1" x14ac:dyDescent="0.25">
      <c r="B1503" s="165"/>
      <c r="C1503" s="175" t="s">
        <v>1704</v>
      </c>
      <c r="D1503" s="139" t="s">
        <v>2000</v>
      </c>
      <c r="E1503" s="176" t="s">
        <v>27</v>
      </c>
      <c r="F1503" s="176">
        <v>0</v>
      </c>
      <c r="G1503" s="176"/>
      <c r="H1503" s="176"/>
      <c r="I1503" s="176"/>
      <c r="J1503" s="177"/>
      <c r="K1503" s="327"/>
      <c r="L1503" s="327"/>
      <c r="M1503" s="327"/>
    </row>
    <row r="1504" spans="2:13" s="159" customFormat="1" ht="31.5" x14ac:dyDescent="0.25">
      <c r="B1504" s="165"/>
      <c r="C1504" s="182" t="s">
        <v>1705</v>
      </c>
      <c r="D1504" s="183" t="s">
        <v>2001</v>
      </c>
      <c r="E1504" s="184" t="s">
        <v>22</v>
      </c>
      <c r="F1504" s="184">
        <v>0</v>
      </c>
      <c r="G1504" s="184"/>
      <c r="H1504" s="184"/>
      <c r="I1504" s="184"/>
      <c r="J1504" s="186">
        <f>SUM(J1505:J1507)</f>
        <v>83271780.884117648</v>
      </c>
      <c r="K1504" s="330"/>
      <c r="L1504" s="330"/>
      <c r="M1504" s="330"/>
    </row>
    <row r="1505" spans="2:13" s="159" customFormat="1" x14ac:dyDescent="0.25">
      <c r="B1505" s="165" t="s">
        <v>54</v>
      </c>
      <c r="C1505" s="182"/>
      <c r="D1505" s="145" t="str">
        <f>VLOOKUP(B1505,'Alcance Cimentaciones'!$B$5:$G$256,3,FALSE)</f>
        <v>DESBROCE Y LIMPIEZA</v>
      </c>
      <c r="E1505" s="187"/>
      <c r="F1505" s="187" t="str">
        <f>VLOOKUP($B1505,'Alcance Cimentaciones'!$B$5:$G$256,4,FALSE)</f>
        <v>m2</v>
      </c>
      <c r="G1505" s="194">
        <f>VLOOKUP($B1505,'Alcance Cimentaciones'!$B$5:$G$256,5,FALSE)/34</f>
        <v>4799.0294117647063</v>
      </c>
      <c r="H1505" s="188">
        <f>VLOOKUP($B1505,'Alcance Cimentaciones'!$B$5:$G$256,6,FALSE)</f>
        <v>4140</v>
      </c>
      <c r="I1505" s="188">
        <f>+H1505*G1505</f>
        <v>19867981.764705885</v>
      </c>
      <c r="J1505" s="189">
        <f>+I1505*1.38</f>
        <v>27417814.83529412</v>
      </c>
      <c r="K1505" s="335">
        <f t="shared" ref="K1505:K1507" si="414">SUM(N1505:BV1505)</f>
        <v>0</v>
      </c>
      <c r="L1505" s="331"/>
      <c r="M1505" s="331"/>
    </row>
    <row r="1506" spans="2:13" ht="126" x14ac:dyDescent="0.25">
      <c r="B1506" s="165" t="s">
        <v>407</v>
      </c>
      <c r="C1506" s="204"/>
      <c r="D1506" s="145" t="str">
        <f>VLOOKUP(B1506,'Alcance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506" s="187"/>
      <c r="F1506" s="187" t="str">
        <f>VLOOKUP($B1506,'Alcance Cimentaciones'!$B$5:$G$256,4,FALSE)</f>
        <v>Mes</v>
      </c>
      <c r="G1506" s="215">
        <v>0.2</v>
      </c>
      <c r="H1506" s="188">
        <f>VLOOKUP($B1506,'Alcance Cimentaciones'!$B$5:$G$256,6,FALSE)</f>
        <v>31500000</v>
      </c>
      <c r="I1506" s="188">
        <f t="shared" ref="I1506" si="415">+H1506*G1506</f>
        <v>6300000</v>
      </c>
      <c r="J1506" s="189">
        <f t="shared" ref="J1506" si="416">+I1506*1.38</f>
        <v>8694000</v>
      </c>
      <c r="K1506" s="335">
        <f t="shared" si="414"/>
        <v>0</v>
      </c>
      <c r="L1506" s="331"/>
      <c r="M1506" s="331"/>
    </row>
    <row r="1507" spans="2:13" s="159" customFormat="1" ht="31.5" x14ac:dyDescent="0.25">
      <c r="B1507" s="165" t="s">
        <v>65</v>
      </c>
      <c r="C1507" s="182"/>
      <c r="D1507" s="145" t="str">
        <f>VLOOKUP(B1507,'Alcance Cimentaciones'!$B$5:$G$256,3,FALSE)</f>
        <v>DESMONTE, DESCAPOTE Y LIMPIEZA INCLUYE  TALA DE ARBOLES CON DAP ≤0.15M, TRANSPORTE Y DISPOSICIÓN FINAL</v>
      </c>
      <c r="E1507" s="187"/>
      <c r="F1507" s="187" t="str">
        <f>VLOOKUP($B1507,'Alcance Cimentaciones'!$B$5:$G$256,4,FALSE)</f>
        <v>m2</v>
      </c>
      <c r="G1507" s="194">
        <f>VLOOKUP($B1507,'Alcance Cimentaciones'!$B$5:$G$256,5,FALSE)/34</f>
        <v>4799.0294117647063</v>
      </c>
      <c r="H1507" s="188">
        <f>VLOOKUP($B1507,'Alcance Cimentaciones'!$B$5:$G$256,6,FALSE)</f>
        <v>7121</v>
      </c>
      <c r="I1507" s="188">
        <f>+H1507*G1507</f>
        <v>34173888.441176474</v>
      </c>
      <c r="J1507" s="189">
        <f>+I1507*1.38</f>
        <v>47159966.048823528</v>
      </c>
      <c r="K1507" s="335">
        <f t="shared" si="414"/>
        <v>0</v>
      </c>
      <c r="L1507" s="331"/>
      <c r="M1507" s="331"/>
    </row>
    <row r="1508" spans="2:13" s="159" customFormat="1" x14ac:dyDescent="0.25">
      <c r="B1508" s="165"/>
      <c r="C1508" s="182" t="s">
        <v>1706</v>
      </c>
      <c r="D1508" s="183" t="s">
        <v>2002</v>
      </c>
      <c r="E1508" s="184" t="s">
        <v>9</v>
      </c>
      <c r="F1508" s="184">
        <v>0</v>
      </c>
      <c r="G1508" s="184"/>
      <c r="H1508" s="184"/>
      <c r="I1508" s="184"/>
      <c r="J1508" s="186">
        <f>SUM(J1509:J1510)</f>
        <v>312374505.66882348</v>
      </c>
      <c r="K1508" s="330"/>
      <c r="L1508" s="330"/>
      <c r="M1508" s="330"/>
    </row>
    <row r="1509" spans="2:13" x14ac:dyDescent="0.25">
      <c r="B1509" s="165" t="s">
        <v>113</v>
      </c>
      <c r="C1509" s="190"/>
      <c r="D1509" s="145" t="str">
        <f>VLOOKUP(B1509,'Alcance Cimentaciones'!$B$5:$G$256,3,FALSE)</f>
        <v>EXCAVACIÓN MECÁNICA EN MATERIAL COMÚN</v>
      </c>
      <c r="E1509" s="187"/>
      <c r="F1509" s="187" t="str">
        <f>VLOOKUP($B1509,'Alcance Cimentaciones'!$B$5:$G$256,4,FALSE)</f>
        <v>m3</v>
      </c>
      <c r="G1509" s="194">
        <f>VLOOKUP($B1509,'Alcance Cimentaciones'!$B$5:$G$256,5,FALSE)/34</f>
        <v>4799.0294117647063</v>
      </c>
      <c r="H1509" s="188">
        <f>VLOOKUP($B1509,'Alcance Cimentaciones'!$B$5:$G$256,6,FALSE)</f>
        <v>35495</v>
      </c>
      <c r="I1509" s="188">
        <f>+H1509*G1509</f>
        <v>170341548.97058824</v>
      </c>
      <c r="J1509" s="189">
        <f>+I1509*1.38</f>
        <v>235071337.57941175</v>
      </c>
      <c r="K1509" s="335">
        <f t="shared" ref="K1509:K1510" si="417">SUM(N1509:BV1509)</f>
        <v>0</v>
      </c>
      <c r="L1509" s="331"/>
      <c r="M1509" s="331"/>
    </row>
    <row r="1510" spans="2:13" x14ac:dyDescent="0.25">
      <c r="B1510" s="165" t="s">
        <v>122</v>
      </c>
      <c r="C1510" s="190"/>
      <c r="D1510" s="145" t="str">
        <f>VLOOKUP(B1510,'Alcance Cimentaciones'!$B$5:$G$256,3,FALSE)</f>
        <v>EXCAVACIÓN EN ROCA</v>
      </c>
      <c r="E1510" s="187"/>
      <c r="F1510" s="187" t="str">
        <f>VLOOKUP($B1510,'Alcance Cimentaciones'!$B$5:$G$256,4,FALSE)</f>
        <v>m3</v>
      </c>
      <c r="G1510" s="194">
        <f>VLOOKUP($B1510,'Alcance Cimentaciones'!$B$5:$G$256,5,FALSE)/34</f>
        <v>414.35294117647061</v>
      </c>
      <c r="H1510" s="188">
        <f>VLOOKUP($B1510,'Alcance Cimentaciones'!$B$5:$G$256,6,FALSE)</f>
        <v>135191</v>
      </c>
      <c r="I1510" s="188">
        <f>+H1510*G1510</f>
        <v>56016788.470588237</v>
      </c>
      <c r="J1510" s="189">
        <f>+I1510*1.38</f>
        <v>77303168.089411765</v>
      </c>
      <c r="K1510" s="335">
        <f t="shared" si="417"/>
        <v>0</v>
      </c>
      <c r="L1510" s="331"/>
      <c r="M1510" s="331"/>
    </row>
    <row r="1511" spans="2:13" s="159" customFormat="1" x14ac:dyDescent="0.25">
      <c r="B1511" s="165"/>
      <c r="C1511" s="178" t="s">
        <v>1707</v>
      </c>
      <c r="D1511" s="179" t="s">
        <v>2003</v>
      </c>
      <c r="E1511" s="180" t="s">
        <v>6</v>
      </c>
      <c r="F1511" s="180">
        <v>0</v>
      </c>
      <c r="G1511" s="180"/>
      <c r="H1511" s="180"/>
      <c r="I1511" s="180"/>
      <c r="J1511" s="186">
        <f>SUM(J1512:J1514)</f>
        <v>9527825.6870364472</v>
      </c>
      <c r="K1511" s="330"/>
      <c r="L1511" s="330"/>
      <c r="M1511" s="330"/>
    </row>
    <row r="1512" spans="2:13" s="159" customFormat="1" ht="31.5" x14ac:dyDescent="0.25">
      <c r="B1512" s="165" t="s">
        <v>539</v>
      </c>
      <c r="C1512" s="178"/>
      <c r="D1512" s="145" t="str">
        <f>VLOOKUP(B1512,'Alcance Cimentaciones'!$B$5:$G$256,3,FALSE)</f>
        <v>INSTALACION DE TUBERIA PVC TIPO TDP Y/O CORRUGADA TIPO PEAD-HDPE  - 50mm</v>
      </c>
      <c r="E1512" s="187"/>
      <c r="F1512" s="187" t="str">
        <f>VLOOKUP($B1512,'Alcance Cimentaciones'!$B$5:$G$256,4,FALSE)</f>
        <v>ML</v>
      </c>
      <c r="G1512" s="194">
        <f>VLOOKUP($B1512,'Alcance Cimentaciones'!$B$5:$G$256,5,FALSE)/34</f>
        <v>7.2352941176470589</v>
      </c>
      <c r="H1512" s="188">
        <f>VLOOKUP($B1512,'Alcance Cimentaciones'!$B$5:$G$256,6,FALSE)</f>
        <v>27751.000385791169</v>
      </c>
      <c r="I1512" s="188">
        <f>+H1512*G1512</f>
        <v>200786.64985013611</v>
      </c>
      <c r="J1512" s="189">
        <f>+I1512*1.38</f>
        <v>277085.57679318782</v>
      </c>
      <c r="K1512" s="335">
        <f t="shared" ref="K1512:K1514" si="418">SUM(N1512:BV1512)</f>
        <v>0</v>
      </c>
      <c r="L1512" s="331"/>
      <c r="M1512" s="331"/>
    </row>
    <row r="1513" spans="2:13" s="159" customFormat="1" ht="31.5" x14ac:dyDescent="0.25">
      <c r="B1513" s="165" t="s">
        <v>542</v>
      </c>
      <c r="C1513" s="178"/>
      <c r="D1513" s="145" t="str">
        <f>VLOOKUP(B1513,'Alcance Cimentaciones'!$B$5:$G$256,3,FALSE)</f>
        <v>INSTALACION DE TUBERIA PVC TIPO TDP Y/O CORRUGADA TIPO PEAD-HDPE - 90mm</v>
      </c>
      <c r="E1513" s="187"/>
      <c r="F1513" s="187" t="str">
        <f>VLOOKUP($B1513,'Alcance Cimentaciones'!$B$5:$G$256,4,FALSE)</f>
        <v>ML</v>
      </c>
      <c r="G1513" s="194">
        <f>VLOOKUP($B1513,'Alcance Cimentaciones'!$B$5:$G$256,5,FALSE)/34</f>
        <v>34.694117647058818</v>
      </c>
      <c r="H1513" s="188">
        <f>VLOOKUP($B1513,'Alcance Cimentaciones'!$B$5:$G$256,6,FALSE)</f>
        <v>31239.000009014315</v>
      </c>
      <c r="I1513" s="188">
        <f>+H1513*G1513</f>
        <v>1083809.5414892142</v>
      </c>
      <c r="J1513" s="189">
        <f>+I1513*1.38</f>
        <v>1495657.1672551155</v>
      </c>
      <c r="K1513" s="335">
        <f t="shared" si="418"/>
        <v>0</v>
      </c>
      <c r="L1513" s="331"/>
      <c r="M1513" s="331"/>
    </row>
    <row r="1514" spans="2:13" s="159" customFormat="1" ht="31.5" x14ac:dyDescent="0.25">
      <c r="B1514" s="165" t="s">
        <v>544</v>
      </c>
      <c r="C1514" s="178"/>
      <c r="D1514" s="145" t="str">
        <f>VLOOKUP(B1514,'Alcance Cimentaciones'!$B$5:$G$256,3,FALSE)</f>
        <v>INSTALACION DE TUBERIA PVC TIPO TDP  Y/O CORRUGADA TIPO PEAD-HDPE - 200mm</v>
      </c>
      <c r="E1514" s="187"/>
      <c r="F1514" s="187" t="str">
        <f>VLOOKUP($B1514,'Alcance Cimentaciones'!$B$5:$G$256,4,FALSE)</f>
        <v>ML</v>
      </c>
      <c r="G1514" s="194">
        <f>VLOOKUP($B1514,'Alcance Cimentaciones'!$B$5:$G$256,5,FALSE)/34</f>
        <v>70.332352941176467</v>
      </c>
      <c r="H1514" s="188">
        <f>VLOOKUP($B1514,'Alcance Cimentaciones'!$B$5:$G$256,6,FALSE)</f>
        <v>79900.999838665448</v>
      </c>
      <c r="I1514" s="188">
        <f>+H1514*G1514</f>
        <v>5619625.3210059023</v>
      </c>
      <c r="J1514" s="189">
        <f>+I1514*1.38</f>
        <v>7755082.9429881442</v>
      </c>
      <c r="K1514" s="335">
        <f t="shared" si="418"/>
        <v>0</v>
      </c>
      <c r="L1514" s="331"/>
      <c r="M1514" s="331"/>
    </row>
    <row r="1515" spans="2:13" s="159" customFormat="1" x14ac:dyDescent="0.25">
      <c r="B1515" s="165"/>
      <c r="C1515" s="182" t="s">
        <v>1708</v>
      </c>
      <c r="D1515" s="183" t="s">
        <v>2004</v>
      </c>
      <c r="E1515" s="184" t="s">
        <v>19</v>
      </c>
      <c r="F1515" s="184">
        <v>0</v>
      </c>
      <c r="G1515" s="184"/>
      <c r="H1515" s="184"/>
      <c r="I1515" s="184"/>
      <c r="J1515" s="186">
        <f>SUM(J1516)</f>
        <v>320494616.71764702</v>
      </c>
      <c r="K1515" s="330"/>
      <c r="L1515" s="330"/>
      <c r="M1515" s="330"/>
    </row>
    <row r="1516" spans="2:13" s="159" customFormat="1" x14ac:dyDescent="0.25">
      <c r="B1516" s="165" t="s">
        <v>156</v>
      </c>
      <c r="C1516" s="182"/>
      <c r="D1516" s="145" t="str">
        <f>VLOOKUP(B1516,'Alcance Cimentaciones'!$B$5:$G$256,3,FALSE)</f>
        <v>RELLENO CON MATERIAL DE EXCAVACIÓN SELECCIONADO</v>
      </c>
      <c r="E1516" s="187"/>
      <c r="F1516" s="187" t="str">
        <f>VLOOKUP($B1516,'Alcance Cimentaciones'!$B$5:$G$256,4,FALSE)</f>
        <v>m3</v>
      </c>
      <c r="G1516" s="194">
        <f>VLOOKUP($B1516,'Alcance Cimentaciones'!$B$5:$G$256,5,FALSE)/34</f>
        <v>4530.6764705882351</v>
      </c>
      <c r="H1516" s="188">
        <f>VLOOKUP($B1516,'Alcance Cimentaciones'!$B$5:$G$256,6,FALSE)</f>
        <v>51260</v>
      </c>
      <c r="I1516" s="188">
        <f>+H1516*G1516</f>
        <v>232242475.88235292</v>
      </c>
      <c r="J1516" s="189">
        <f>+I1516*1.38</f>
        <v>320494616.71764702</v>
      </c>
      <c r="K1516" s="335">
        <f>SUM(N1516:BV1516)</f>
        <v>0</v>
      </c>
      <c r="L1516" s="331"/>
      <c r="M1516" s="331"/>
    </row>
    <row r="1517" spans="2:13" s="159" customFormat="1" x14ac:dyDescent="0.25">
      <c r="B1517" s="165"/>
      <c r="C1517" s="182" t="s">
        <v>1709</v>
      </c>
      <c r="D1517" s="183" t="s">
        <v>2005</v>
      </c>
      <c r="E1517" s="184" t="s">
        <v>8</v>
      </c>
      <c r="F1517" s="184">
        <v>0</v>
      </c>
      <c r="G1517" s="184"/>
      <c r="H1517" s="184"/>
      <c r="I1517" s="184"/>
      <c r="J1517" s="186">
        <f>SUM(J1518)</f>
        <v>94303618.549411759</v>
      </c>
      <c r="K1517" s="330"/>
      <c r="L1517" s="330"/>
      <c r="M1517" s="330"/>
    </row>
    <row r="1518" spans="2:13" s="159" customFormat="1" x14ac:dyDescent="0.25">
      <c r="B1518" s="165" t="s">
        <v>278</v>
      </c>
      <c r="C1518" s="182"/>
      <c r="D1518" s="145" t="str">
        <f>VLOOKUP(B1518,'Alcance Cimentaciones'!$B$5:$G$256,3,FALSE)</f>
        <v>CONCRETO CLASE F (140 kg/cm2 Ó 2000 psi)</v>
      </c>
      <c r="E1518" s="187"/>
      <c r="F1518" s="187" t="str">
        <f>VLOOKUP($B1518,'Alcance Cimentaciones'!$B$5:$G$256,4,FALSE)</f>
        <v>m3</v>
      </c>
      <c r="G1518" s="194">
        <f>VLOOKUP($B1518,'Alcance Cimentaciones'!$B$5:$G$256,5,FALSE)/34</f>
        <v>43.941176470588232</v>
      </c>
      <c r="H1518" s="188">
        <f>VLOOKUP($B1518,'Alcance Cimentaciones'!$B$5:$G$256,6,FALSE)</f>
        <v>1555169</v>
      </c>
      <c r="I1518" s="188">
        <f>+H1518*G1518</f>
        <v>68335955.470588237</v>
      </c>
      <c r="J1518" s="189">
        <f>+I1518*1.38</f>
        <v>94303618.549411759</v>
      </c>
      <c r="K1518" s="335">
        <f>SUM(N1518:BV1518)</f>
        <v>0</v>
      </c>
      <c r="L1518" s="331"/>
      <c r="M1518" s="331"/>
    </row>
    <row r="1519" spans="2:13" s="159" customFormat="1" x14ac:dyDescent="0.25">
      <c r="B1519" s="165"/>
      <c r="C1519" s="182" t="s">
        <v>1710</v>
      </c>
      <c r="D1519" s="183" t="s">
        <v>2006</v>
      </c>
      <c r="E1519" s="184" t="s">
        <v>26</v>
      </c>
      <c r="F1519" s="184">
        <v>0</v>
      </c>
      <c r="G1519" s="184"/>
      <c r="H1519" s="184"/>
      <c r="I1519" s="184"/>
      <c r="J1519" s="186">
        <f>SUM(J1520:J1521)</f>
        <v>179436034.15411764</v>
      </c>
      <c r="K1519" s="330"/>
      <c r="L1519" s="330"/>
      <c r="M1519" s="330"/>
    </row>
    <row r="1520" spans="2:13" x14ac:dyDescent="0.25">
      <c r="B1520" s="165" t="s">
        <v>299</v>
      </c>
      <c r="C1520" s="190"/>
      <c r="D1520" s="145" t="str">
        <f>VLOOKUP(B1520,'Alcance Cimentaciones'!$B$5:$G$256,3,FALSE)</f>
        <v>S0FT-SPOT  (EPS) Tipo II (ASM C578)</v>
      </c>
      <c r="E1520" s="187"/>
      <c r="F1520" s="187" t="str">
        <f>VLOOKUP($B1520,'Alcance Cimentaciones'!$B$5:$G$256,4,FALSE)</f>
        <v>m2</v>
      </c>
      <c r="G1520" s="194">
        <f>VLOOKUP($B1520,'Alcance Cimentaciones'!$B$5:$G$256,5,FALSE)/34</f>
        <v>62.117647058823529</v>
      </c>
      <c r="H1520" s="188">
        <f>VLOOKUP($B1520,'Alcance Cimentaciones'!$B$5:$G$256,6,FALSE)</f>
        <v>484846</v>
      </c>
      <c r="I1520" s="188">
        <f>+H1520*G1520</f>
        <v>30117492.705882352</v>
      </c>
      <c r="J1520" s="189">
        <f>+I1520*1.38</f>
        <v>41562139.934117645</v>
      </c>
      <c r="K1520" s="335">
        <f t="shared" ref="K1520:K1521" si="419">SUM(N1520:BV1520)</f>
        <v>0</v>
      </c>
      <c r="L1520" s="331"/>
      <c r="M1520" s="331"/>
    </row>
    <row r="1521" spans="2:13" ht="126" x14ac:dyDescent="0.25">
      <c r="B1521" s="165" t="s">
        <v>314</v>
      </c>
      <c r="C1521" s="190"/>
      <c r="D1521" s="145" t="str">
        <f>VLOOKUP(B1521,'Alcance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521" s="187"/>
      <c r="F1521" s="187" t="str">
        <f>VLOOKUP($B1521,'Alcance Cimentaciones'!$B$5:$G$256,4,FALSE)</f>
        <v>Und</v>
      </c>
      <c r="G1521" s="194">
        <f>VLOOKUP($B1521,'Alcance Cimentaciones'!$B$5:$G$256,5,FALSE)/34</f>
        <v>1</v>
      </c>
      <c r="H1521" s="188">
        <f>VLOOKUP($B1521,'Alcance Cimentaciones'!$B$5:$G$256,6,FALSE)</f>
        <v>99908619</v>
      </c>
      <c r="I1521" s="188">
        <f>+H1521*G1521</f>
        <v>99908619</v>
      </c>
      <c r="J1521" s="189">
        <f>+I1521*1.38</f>
        <v>137873894.22</v>
      </c>
      <c r="K1521" s="335">
        <f t="shared" si="419"/>
        <v>0</v>
      </c>
      <c r="L1521" s="331"/>
      <c r="M1521" s="331"/>
    </row>
    <row r="1522" spans="2:13" s="159" customFormat="1" x14ac:dyDescent="0.25">
      <c r="B1522" s="165"/>
      <c r="C1522" s="182" t="s">
        <v>1711</v>
      </c>
      <c r="D1522" s="183" t="s">
        <v>2007</v>
      </c>
      <c r="E1522" s="184" t="s">
        <v>730</v>
      </c>
      <c r="F1522" s="184">
        <v>0</v>
      </c>
      <c r="G1522" s="184"/>
      <c r="H1522" s="184"/>
      <c r="I1522" s="184"/>
      <c r="J1522" s="186">
        <f>SUM(J1523)</f>
        <v>1212623361.2117648</v>
      </c>
      <c r="K1522" s="330"/>
      <c r="L1522" s="330"/>
      <c r="M1522" s="330"/>
    </row>
    <row r="1523" spans="2:13" s="159" customFormat="1" x14ac:dyDescent="0.25">
      <c r="B1523" s="165" t="s">
        <v>306</v>
      </c>
      <c r="C1523" s="182"/>
      <c r="D1523" s="145" t="str">
        <f>VLOOKUP(B1523,'Alcance Cimentaciones'!$B$5:$G$256,3,FALSE)</f>
        <v>ACERO FY:  60000 psi (4.200 kg/cm2)</v>
      </c>
      <c r="E1523" s="187"/>
      <c r="F1523" s="187" t="str">
        <f>VLOOKUP($B1523,'Alcance Cimentaciones'!$B$5:$G$256,4,FALSE)</f>
        <v>kg</v>
      </c>
      <c r="G1523" s="194">
        <f>VLOOKUP($B1523,'Alcance Cimentaciones'!$B$5:$G$256,5,FALSE)/34</f>
        <v>68756.852941176476</v>
      </c>
      <c r="H1523" s="188">
        <f>VLOOKUP($B1523,'Alcance Cimentaciones'!$B$5:$G$256,6,FALSE)</f>
        <v>12780</v>
      </c>
      <c r="I1523" s="188">
        <f>+H1523*G1523</f>
        <v>878712580.58823538</v>
      </c>
      <c r="J1523" s="189">
        <f>+I1523*1.38</f>
        <v>1212623361.2117648</v>
      </c>
      <c r="K1523" s="335">
        <f>SUM(N1523:BV1523)</f>
        <v>0</v>
      </c>
      <c r="L1523" s="331"/>
      <c r="M1523" s="331"/>
    </row>
    <row r="1524" spans="2:13" s="159" customFormat="1" x14ac:dyDescent="0.25">
      <c r="B1524" s="165"/>
      <c r="C1524" s="182" t="s">
        <v>1712</v>
      </c>
      <c r="D1524" s="183" t="s">
        <v>2008</v>
      </c>
      <c r="E1524" s="184" t="s">
        <v>6</v>
      </c>
      <c r="F1524" s="184">
        <v>0</v>
      </c>
      <c r="G1524" s="184"/>
      <c r="H1524" s="184"/>
      <c r="I1524" s="184"/>
      <c r="J1524" s="185"/>
      <c r="K1524" s="329"/>
      <c r="L1524" s="329"/>
      <c r="M1524" s="329"/>
    </row>
    <row r="1525" spans="2:13" s="159" customFormat="1" ht="31.5" x14ac:dyDescent="0.25">
      <c r="B1525" s="165"/>
      <c r="C1525" s="195" t="s">
        <v>1713</v>
      </c>
      <c r="D1525" s="148" t="s">
        <v>2009</v>
      </c>
      <c r="E1525" s="196" t="s">
        <v>3</v>
      </c>
      <c r="F1525" s="196">
        <v>0</v>
      </c>
      <c r="G1525" s="196"/>
      <c r="H1525" s="196"/>
      <c r="I1525" s="196"/>
      <c r="J1525" s="197"/>
      <c r="K1525" s="333"/>
      <c r="L1525" s="333"/>
      <c r="M1525" s="333"/>
    </row>
    <row r="1526" spans="2:13" s="159" customFormat="1" x14ac:dyDescent="0.25">
      <c r="B1526" s="165"/>
      <c r="C1526" s="182" t="s">
        <v>1714</v>
      </c>
      <c r="D1526" s="183" t="s">
        <v>2010</v>
      </c>
      <c r="E1526" s="184" t="s">
        <v>8</v>
      </c>
      <c r="F1526" s="184">
        <v>0</v>
      </c>
      <c r="G1526" s="184"/>
      <c r="H1526" s="184"/>
      <c r="I1526" s="184"/>
      <c r="J1526" s="186">
        <f>SUM(J1527:J1528)</f>
        <v>1230815225.9452939</v>
      </c>
      <c r="K1526" s="330"/>
      <c r="L1526" s="330"/>
      <c r="M1526" s="330"/>
    </row>
    <row r="1527" spans="2:13" x14ac:dyDescent="0.25">
      <c r="B1527" s="165" t="s">
        <v>267</v>
      </c>
      <c r="C1527" s="190"/>
      <c r="D1527" s="145" t="str">
        <f>VLOOKUP(B1527,'Alcance Cimentaciones'!$B$5:$G$256,3,FALSE)</f>
        <v>CONCRETO ESTRUCTURAL  35 MPa(350 kg/cm2 Ó 5000 psi)</v>
      </c>
      <c r="E1527" s="187"/>
      <c r="F1527" s="187" t="str">
        <f>VLOOKUP($B1527,'Alcance Cimentaciones'!$B$5:$G$256,4,FALSE)</f>
        <v>m3</v>
      </c>
      <c r="G1527" s="194">
        <f>VLOOKUP($B1527,'Alcance Cimentaciones'!$B$5:$G$256,5,FALSE)/34</f>
        <v>429.02941176470586</v>
      </c>
      <c r="H1527" s="188">
        <f>VLOOKUP($B1527,'Alcance Cimentaciones'!$B$5:$G$256,6,FALSE)</f>
        <v>1926653</v>
      </c>
      <c r="I1527" s="188">
        <f>+H1527*G1527</f>
        <v>826590803.26470578</v>
      </c>
      <c r="J1527" s="189">
        <f>+I1527*1.38</f>
        <v>1140695308.5052938</v>
      </c>
      <c r="K1527" s="335">
        <f t="shared" ref="K1527:K1528" si="420">SUM(N1527:BV1527)</f>
        <v>0</v>
      </c>
      <c r="L1527" s="331"/>
      <c r="M1527" s="331"/>
    </row>
    <row r="1528" spans="2:13" x14ac:dyDescent="0.25">
      <c r="B1528" s="165" t="s">
        <v>270</v>
      </c>
      <c r="C1528" s="190"/>
      <c r="D1528" s="145" t="str">
        <f>VLOOKUP(B1528,'Alcance Cimentaciones'!$B$5:$G$256,3,FALSE)</f>
        <v>CONCRETO ESTRUCTURAL  45 MPa(457 kg/cm2 Ó 6500psi)</v>
      </c>
      <c r="E1528" s="187"/>
      <c r="F1528" s="187" t="str">
        <f>VLOOKUP($B1528,'Alcance Cimentaciones'!$B$5:$G$256,4,FALSE)</f>
        <v>m3</v>
      </c>
      <c r="G1528" s="194">
        <f>VLOOKUP($B1528,'Alcance Cimentaciones'!$B$5:$G$256,5,FALSE)/34</f>
        <v>32</v>
      </c>
      <c r="H1528" s="188">
        <f>VLOOKUP($B1528,'Alcance Cimentaciones'!$B$5:$G$256,6,FALSE)</f>
        <v>2040759</v>
      </c>
      <c r="I1528" s="188">
        <f>+H1528*G1528</f>
        <v>65304288</v>
      </c>
      <c r="J1528" s="189">
        <f>+I1528*1.38</f>
        <v>90119917.439999998</v>
      </c>
      <c r="K1528" s="335">
        <f t="shared" si="420"/>
        <v>0</v>
      </c>
      <c r="L1528" s="331"/>
      <c r="M1528" s="331"/>
    </row>
    <row r="1529" spans="2:13" s="159" customFormat="1" x14ac:dyDescent="0.25">
      <c r="B1529" s="165"/>
      <c r="C1529" s="182" t="s">
        <v>1715</v>
      </c>
      <c r="D1529" s="183" t="s">
        <v>2011</v>
      </c>
      <c r="E1529" s="184" t="s">
        <v>26</v>
      </c>
      <c r="F1529" s="184">
        <v>0</v>
      </c>
      <c r="G1529" s="184"/>
      <c r="H1529" s="184"/>
      <c r="I1529" s="184"/>
      <c r="J1529" s="185"/>
      <c r="K1529" s="329"/>
      <c r="L1529" s="329"/>
      <c r="M1529" s="329"/>
    </row>
    <row r="1530" spans="2:13" s="159" customFormat="1" ht="31.5" x14ac:dyDescent="0.25">
      <c r="B1530" s="165"/>
      <c r="C1530" s="182" t="s">
        <v>1716</v>
      </c>
      <c r="D1530" s="183" t="s">
        <v>2078</v>
      </c>
      <c r="E1530" s="184" t="s">
        <v>19</v>
      </c>
      <c r="F1530" s="184">
        <v>0</v>
      </c>
      <c r="G1530" s="184"/>
      <c r="H1530" s="184"/>
      <c r="I1530" s="184"/>
      <c r="J1530" s="186">
        <f>SUM(J1531:J1539)</f>
        <v>52736347.43270281</v>
      </c>
      <c r="K1530" s="330"/>
      <c r="L1530" s="330"/>
      <c r="M1530" s="330"/>
    </row>
    <row r="1531" spans="2:13" s="159" customFormat="1" ht="31.5" x14ac:dyDescent="0.25">
      <c r="B1531" s="165" t="s">
        <v>532</v>
      </c>
      <c r="C1531" s="182"/>
      <c r="D1531" s="145" t="str">
        <f>VLOOKUP(B1531,'Alcance Cimentaciones'!$B$5:$G$256,3,FALSE)</f>
        <v>ARQUETA EN HORMIGON PARA MEDIA TENSION - EMPALMES (500 MT)</v>
      </c>
      <c r="E1531" s="187"/>
      <c r="F1531" s="187" t="str">
        <f>VLOOKUP($B1531,'Alcance Cimentaciones'!$B$5:$G$256,4,FALSE)</f>
        <v>Und</v>
      </c>
      <c r="G1531" s="187">
        <f>VLOOKUP($B1531,'Alcance Cimentaciones'!$B$5:$G$256,5,FALSE)/41</f>
        <v>1</v>
      </c>
      <c r="H1531" s="188">
        <f>VLOOKUP($B1531,'Alcance Cimentaciones'!$B$5:$G$256,6,FALSE)</f>
        <v>12275310.999985719</v>
      </c>
      <c r="I1531" s="188">
        <f t="shared" ref="I1531:I1539" si="421">+H1531*G1531</f>
        <v>12275310.999985719</v>
      </c>
      <c r="J1531" s="189">
        <f t="shared" ref="J1531:J1539" si="422">+I1531*1.38</f>
        <v>16939929.179980289</v>
      </c>
      <c r="K1531" s="335">
        <f t="shared" ref="K1531:K1539" si="423">SUM(N1531:BV1531)</f>
        <v>0</v>
      </c>
      <c r="L1531" s="331"/>
      <c r="M1531" s="331"/>
    </row>
    <row r="1532" spans="2:13" s="159" customFormat="1" x14ac:dyDescent="0.25">
      <c r="B1532" s="165" t="s">
        <v>535</v>
      </c>
      <c r="C1532" s="182"/>
      <c r="D1532" s="145" t="str">
        <f>VLOOKUP(B1532,'Alcance Cimentaciones'!$B$5:$G$256,3,FALSE)</f>
        <v>ARQUETA EN POLIPROPILENO</v>
      </c>
      <c r="E1532" s="187"/>
      <c r="F1532" s="187" t="str">
        <f>VLOOKUP($B1532,'Alcance Cimentaciones'!$B$5:$G$256,4,FALSE)</f>
        <v>Und</v>
      </c>
      <c r="G1532" s="187">
        <f>VLOOKUP($B1532,'Alcance Cimentaciones'!$B$5:$G$256,5,FALSE)/41</f>
        <v>1</v>
      </c>
      <c r="H1532" s="188">
        <f>VLOOKUP($B1532,'Alcance Cimentaciones'!$B$5:$G$256,6,FALSE)</f>
        <v>6068599.9996856553</v>
      </c>
      <c r="I1532" s="188">
        <f t="shared" si="421"/>
        <v>6068599.9996856553</v>
      </c>
      <c r="J1532" s="189">
        <f t="shared" si="422"/>
        <v>8374667.9995662039</v>
      </c>
      <c r="K1532" s="335">
        <f t="shared" si="423"/>
        <v>0</v>
      </c>
      <c r="L1532" s="331"/>
      <c r="M1532" s="331"/>
    </row>
    <row r="1533" spans="2:13" s="159" customFormat="1" x14ac:dyDescent="0.25">
      <c r="B1533" s="165" t="s">
        <v>562</v>
      </c>
      <c r="C1533" s="182"/>
      <c r="D1533" s="145" t="str">
        <f>VLOOKUP(B1533,'Alcance Cimentaciones'!$B$5:$G$256,3,FALSE)</f>
        <v>SUMINISTRO E INSTALACIÓN DE PLATINA</v>
      </c>
      <c r="E1533" s="187"/>
      <c r="F1533" s="187" t="str">
        <f>VLOOKUP($B1533,'Alcance Cimentaciones'!$B$5:$G$256,4,FALSE)</f>
        <v>Und</v>
      </c>
      <c r="G1533" s="187">
        <f>VLOOKUP($B1533,'Alcance Cimentaciones'!$B$5:$G$256,5,FALSE)/41</f>
        <v>1</v>
      </c>
      <c r="H1533" s="188">
        <f>VLOOKUP($B1533,'Alcance Cimentaciones'!$B$5:$G$256,6,FALSE)</f>
        <v>361570</v>
      </c>
      <c r="I1533" s="188">
        <f t="shared" si="421"/>
        <v>361570</v>
      </c>
      <c r="J1533" s="189">
        <f t="shared" si="422"/>
        <v>498966.6</v>
      </c>
      <c r="K1533" s="335">
        <f t="shared" si="423"/>
        <v>0</v>
      </c>
      <c r="L1533" s="331"/>
      <c r="M1533" s="331"/>
    </row>
    <row r="1534" spans="2:13" s="159" customFormat="1" x14ac:dyDescent="0.25">
      <c r="B1534" s="165" t="s">
        <v>565</v>
      </c>
      <c r="C1534" s="182"/>
      <c r="D1534" s="145" t="str">
        <f>VLOOKUP(B1534,'Alcance Cimentaciones'!$B$5:$G$256,3,FALSE)</f>
        <v>SUMINISTRO E INSTALACIÓN DE VARILLA</v>
      </c>
      <c r="E1534" s="187"/>
      <c r="F1534" s="187" t="str">
        <f>VLOOKUP($B1534,'Alcance Cimentaciones'!$B$5:$G$256,4,FALSE)</f>
        <v>Und</v>
      </c>
      <c r="G1534" s="187">
        <f>VLOOKUP($B1534,'Alcance Cimentaciones'!$B$5:$G$256,5,FALSE)/41</f>
        <v>1</v>
      </c>
      <c r="H1534" s="188">
        <f>VLOOKUP($B1534,'Alcance Cimentaciones'!$B$5:$G$256,6,FALSE)</f>
        <v>398933</v>
      </c>
      <c r="I1534" s="188">
        <f t="shared" si="421"/>
        <v>398933</v>
      </c>
      <c r="J1534" s="189">
        <f t="shared" si="422"/>
        <v>550527.53999999992</v>
      </c>
      <c r="K1534" s="335">
        <f t="shared" si="423"/>
        <v>0</v>
      </c>
      <c r="L1534" s="331"/>
      <c r="M1534" s="331"/>
    </row>
    <row r="1535" spans="2:13" s="159" customFormat="1" ht="31.5" x14ac:dyDescent="0.25">
      <c r="B1535" s="165" t="s">
        <v>569</v>
      </c>
      <c r="C1535" s="182"/>
      <c r="D1535" s="145" t="str">
        <f>VLOOKUP(B1535,'Alcance Cimentaciones'!$B$5:$G$256,3,FALSE)</f>
        <v>SUMINISTRO E INSTALACIÓN DE ARQUETA PARA INSPECCIÓN DE PICAS EN PUESTA A TIERRA SIN FONDO</v>
      </c>
      <c r="E1535" s="187"/>
      <c r="F1535" s="187" t="str">
        <f>VLOOKUP($B1535,'Alcance Cimentaciones'!$B$5:$G$256,4,FALSE)</f>
        <v>Und</v>
      </c>
      <c r="G1535" s="187">
        <f>VLOOKUP($B1535,'Alcance Cimentaciones'!$B$5:$G$256,5,FALSE)/42</f>
        <v>1</v>
      </c>
      <c r="H1535" s="188">
        <f>VLOOKUP($B1535,'Alcance Cimentaciones'!$B$5:$G$256,6,FALSE)</f>
        <v>14275700</v>
      </c>
      <c r="I1535" s="188">
        <f t="shared" si="421"/>
        <v>14275700</v>
      </c>
      <c r="J1535" s="189">
        <f t="shared" si="422"/>
        <v>19700466</v>
      </c>
      <c r="K1535" s="335">
        <f t="shared" si="423"/>
        <v>0</v>
      </c>
      <c r="L1535" s="331"/>
      <c r="M1535" s="331"/>
    </row>
    <row r="1536" spans="2:13" s="159" customFormat="1" x14ac:dyDescent="0.25">
      <c r="B1536" s="165" t="s">
        <v>571</v>
      </c>
      <c r="C1536" s="182"/>
      <c r="D1536" s="145" t="str">
        <f>VLOOKUP(B1536,'Alcance Cimentaciones'!$B$5:$G$256,3,FALSE)</f>
        <v>SUMINISTRO E INSTALACIÓN DE SOLDADURA EXOTERMICA</v>
      </c>
      <c r="E1536" s="187"/>
      <c r="F1536" s="187" t="str">
        <f>VLOOKUP($B1536,'Alcance Cimentaciones'!$B$5:$G$256,4,FALSE)</f>
        <v>Und</v>
      </c>
      <c r="G1536" s="194">
        <f>VLOOKUP($B1536,'Alcance Cimentaciones'!$B$5:$G$256,5,FALSE)/41</f>
        <v>2.8000000000000003</v>
      </c>
      <c r="H1536" s="188">
        <f>VLOOKUP($B1536,'Alcance Cimentaciones'!$B$5:$G$256,6,FALSE)</f>
        <v>185231</v>
      </c>
      <c r="I1536" s="188">
        <f t="shared" si="421"/>
        <v>518646.80000000005</v>
      </c>
      <c r="J1536" s="189">
        <f t="shared" si="422"/>
        <v>715732.58400000003</v>
      </c>
      <c r="K1536" s="335">
        <f t="shared" si="423"/>
        <v>0</v>
      </c>
      <c r="L1536" s="331"/>
      <c r="M1536" s="331"/>
    </row>
    <row r="1537" spans="2:13" s="159" customFormat="1" ht="31.5" x14ac:dyDescent="0.25">
      <c r="B1537" s="165" t="s">
        <v>575</v>
      </c>
      <c r="C1537" s="182"/>
      <c r="D1537" s="145" t="str">
        <f>VLOOKUP(B1537,'Alcance Cimentaciones'!$B$5:$G$256,3,FALSE)</f>
        <v>SUMINISTRO E INSTALACIÓN DE GRAPA DE ALEACIÓN RICA EN COBRE (LATÓN) MODELO KZ</v>
      </c>
      <c r="E1537" s="187"/>
      <c r="F1537" s="187" t="str">
        <f>VLOOKUP($B1537,'Alcance Cimentaciones'!$B$5:$G$256,4,FALSE)</f>
        <v>Und</v>
      </c>
      <c r="G1537" s="187">
        <f>VLOOKUP($B1537,'Alcance Cimentaciones'!$B$5:$G$256,5,FALSE)/42</f>
        <v>1</v>
      </c>
      <c r="H1537" s="188">
        <f>VLOOKUP($B1537,'Alcance Cimentaciones'!$B$5:$G$256,6,FALSE)</f>
        <v>292083</v>
      </c>
      <c r="I1537" s="188">
        <f t="shared" si="421"/>
        <v>292083</v>
      </c>
      <c r="J1537" s="189">
        <f t="shared" si="422"/>
        <v>403074.54</v>
      </c>
      <c r="K1537" s="335">
        <f t="shared" si="423"/>
        <v>0</v>
      </c>
      <c r="L1537" s="331"/>
      <c r="M1537" s="331"/>
    </row>
    <row r="1538" spans="2:13" s="159" customFormat="1" ht="31.5" x14ac:dyDescent="0.25">
      <c r="B1538" s="165" t="s">
        <v>573</v>
      </c>
      <c r="C1538" s="182"/>
      <c r="D1538" s="145" t="str">
        <f>VLOOKUP(B1538,'Alcance Cimentaciones'!$B$5:$G$256,3,FALSE)</f>
        <v>SUMINISTRO E INSTALACIÓN DE GRAPA DE ALEACIÓN RICA EN COBRE (LATÓN) MODELO KPD</v>
      </c>
      <c r="E1538" s="187"/>
      <c r="F1538" s="187" t="str">
        <f>VLOOKUP($B1538,'Alcance Cimentaciones'!$B$5:$G$256,4,FALSE)</f>
        <v>Und</v>
      </c>
      <c r="G1538" s="194">
        <f>VLOOKUP($B1538,'Alcance Cimentaciones'!$B$5:$G$256,5,FALSE)/33</f>
        <v>0.99393939393939412</v>
      </c>
      <c r="H1538" s="188">
        <f>VLOOKUP($B1538,'Alcance Cimentaciones'!$B$5:$G$256,6,FALSE)</f>
        <v>292083</v>
      </c>
      <c r="I1538" s="188">
        <f t="shared" si="421"/>
        <v>290312.80000000005</v>
      </c>
      <c r="J1538" s="189">
        <f t="shared" si="422"/>
        <v>400631.66400000005</v>
      </c>
      <c r="K1538" s="335">
        <f t="shared" si="423"/>
        <v>0</v>
      </c>
      <c r="L1538" s="331"/>
      <c r="M1538" s="331"/>
    </row>
    <row r="1539" spans="2:13" s="159" customFormat="1" ht="31.5" x14ac:dyDescent="0.25">
      <c r="B1539" s="165" t="s">
        <v>557</v>
      </c>
      <c r="C1539" s="182"/>
      <c r="D1539" s="145" t="str">
        <f>VLOOKUP(B1539,'Alcance Cimentaciones'!$B$5:$G$256,3,FALSE)</f>
        <v xml:space="preserve">INSTALACIÓN DE CABLE DE COBRE TRENZADO DESNUDO DE 50 mm2 </v>
      </c>
      <c r="E1539" s="187"/>
      <c r="F1539" s="187" t="str">
        <f>VLOOKUP($B1539,'Alcance Cimentaciones'!$B$5:$G$256,4,FALSE)</f>
        <v>ML</v>
      </c>
      <c r="G1539" s="194">
        <f>VLOOKUP($B1539,'Alcance Cimentaciones'!$B$5:$G$256,5,FALSE)/41</f>
        <v>113.1390243902439</v>
      </c>
      <c r="H1539" s="188">
        <f>VLOOKUP($B1539,'Alcance Cimentaciones'!$B$5:$G$256,6,FALSE)</f>
        <v>33000.000989065411</v>
      </c>
      <c r="I1539" s="188">
        <f t="shared" si="421"/>
        <v>3733587.9167799447</v>
      </c>
      <c r="J1539" s="189">
        <f t="shared" si="422"/>
        <v>5152351.3251563236</v>
      </c>
      <c r="K1539" s="335">
        <f t="shared" si="423"/>
        <v>0</v>
      </c>
      <c r="L1539" s="331"/>
      <c r="M1539" s="331"/>
    </row>
    <row r="1540" spans="2:13" s="159" customFormat="1" ht="31.5" x14ac:dyDescent="0.25">
      <c r="B1540" s="165"/>
      <c r="C1540" s="182" t="s">
        <v>1717</v>
      </c>
      <c r="D1540" s="183" t="s">
        <v>2012</v>
      </c>
      <c r="E1540" s="184" t="s">
        <v>19</v>
      </c>
      <c r="F1540" s="184">
        <v>0</v>
      </c>
      <c r="G1540" s="184"/>
      <c r="H1540" s="184"/>
      <c r="I1540" s="184"/>
      <c r="J1540" s="186">
        <f>SUM(J1541)</f>
        <v>46410609.014634147</v>
      </c>
      <c r="K1540" s="330"/>
      <c r="L1540" s="330"/>
      <c r="M1540" s="330"/>
    </row>
    <row r="1541" spans="2:13" ht="31.5" x14ac:dyDescent="0.25">
      <c r="B1541" s="165" t="s">
        <v>280</v>
      </c>
      <c r="C1541" s="190"/>
      <c r="D1541" s="145" t="str">
        <f>VLOOKUP(B1541,'Alcance Cimentaciones'!$B$5:$G$256,3,FALSE)</f>
        <v>GROUT Y  MORTERO AUTOCOMPACTANTE DE ALTA RESISTENCIA C80/95 (EN206-1)</v>
      </c>
      <c r="E1541" s="187"/>
      <c r="F1541" s="187" t="str">
        <f>VLOOKUP($B1541,'Alcance Cimentaciones'!$B$5:$G$256,4,FALSE)</f>
        <v>lt</v>
      </c>
      <c r="G1541" s="194">
        <f>VLOOKUP($B1541,'Alcance Cimentaciones'!$B$5:$G$256,5,FALSE)/41</f>
        <v>530.73170731707319</v>
      </c>
      <c r="H1541" s="188">
        <f>VLOOKUP($B1541,'Alcance Cimentaciones'!$B$5:$G$256,6,FALSE)</f>
        <v>63367</v>
      </c>
      <c r="I1541" s="188">
        <f>+H1541*G1541</f>
        <v>33630876.097560979</v>
      </c>
      <c r="J1541" s="189">
        <f>+I1541*1.38</f>
        <v>46410609.014634147</v>
      </c>
      <c r="K1541" s="335">
        <f>SUM(N1541:BV1541)</f>
        <v>0</v>
      </c>
      <c r="L1541" s="331"/>
      <c r="M1541" s="331"/>
    </row>
    <row r="1542" spans="2:13" s="159" customFormat="1" ht="31.5" x14ac:dyDescent="0.25">
      <c r="B1542" s="165"/>
      <c r="C1542" s="182" t="s">
        <v>1718</v>
      </c>
      <c r="D1542" s="183" t="s">
        <v>2013</v>
      </c>
      <c r="E1542" s="184" t="s">
        <v>9</v>
      </c>
      <c r="F1542" s="184">
        <v>0</v>
      </c>
      <c r="G1542" s="184"/>
      <c r="H1542" s="184"/>
      <c r="I1542" s="184"/>
      <c r="J1542" s="186">
        <f>SUM(J1543:J1545)</f>
        <v>1587346329.5488234</v>
      </c>
      <c r="K1542" s="330"/>
      <c r="L1542" s="330"/>
      <c r="M1542" s="330"/>
    </row>
    <row r="1543" spans="2:13" ht="63" x14ac:dyDescent="0.25">
      <c r="B1543" s="165" t="s">
        <v>159</v>
      </c>
      <c r="C1543" s="190"/>
      <c r="D1543" s="145" t="str">
        <f>VLOOKUP(B1543,'Alcance Cimentaciones'!$B$5:$G$256,3,FALSE)</f>
        <v>MATERIAL SELECIONADA PARA  FORMACIÓN Y COMPACTACIÓN DE TERRAPLENES Y RELLENO ESTRUCTURAL  (INCLUYE TRANSPORTE DESDE LAS CANTERAS LICENCIADAS HASTA EL SITIO DE INSTALACIÓN)</v>
      </c>
      <c r="E1543" s="187"/>
      <c r="F1543" s="187" t="str">
        <f>VLOOKUP($B1543,'Alcance Cimentaciones'!$B$5:$G$256,4,FALSE)</f>
        <v>m3</v>
      </c>
      <c r="G1543" s="194">
        <f>VLOOKUP($B1543,'Alcance Cimentaciones'!$B$5:$G$256,5,FALSE)/34</f>
        <v>5388.7058823529414</v>
      </c>
      <c r="H1543" s="188">
        <f>VLOOKUP($B1543,'Alcance Cimentaciones'!$B$5:$G$256,6,FALSE)</f>
        <v>174890</v>
      </c>
      <c r="I1543" s="188">
        <f>+H1543*G1543</f>
        <v>942430771.7647059</v>
      </c>
      <c r="J1543" s="189">
        <f>+I1543*1.38</f>
        <v>1300554465.0352941</v>
      </c>
      <c r="K1543" s="335">
        <f t="shared" ref="K1543:K1545" si="424">SUM(N1543:BV1543)</f>
        <v>0</v>
      </c>
      <c r="L1543" s="331"/>
      <c r="M1543" s="331"/>
    </row>
    <row r="1544" spans="2:13" ht="47.25" x14ac:dyDescent="0.25">
      <c r="B1544" s="165" t="s">
        <v>180</v>
      </c>
      <c r="C1544" s="190"/>
      <c r="D1544" s="145" t="str">
        <f>VLOOKUP(B1544,'Alcance Cimentaciones'!$B$5:$G$256,3,FALSE)</f>
        <v>PREPARACIÓN DE SUBRASANTE COMPACTACIÓN Y VALORACIÓN DE LA CAPA DE SUBRASANTE DE LOS VIALES. INCLUYENDO LAS PRUEBAS SEGÚN LO PRESCRITO.</v>
      </c>
      <c r="E1544" s="187"/>
      <c r="F1544" s="187" t="str">
        <f>VLOOKUP($B1544,'Alcance Cimentaciones'!$B$5:$G$256,4,FALSE)</f>
        <v>m2</v>
      </c>
      <c r="G1544" s="194">
        <f>VLOOKUP($B1544,'Alcance Cimentaciones'!$B$5:$G$256,5,FALSE)/34</f>
        <v>631.61764705882354</v>
      </c>
      <c r="H1544" s="188">
        <f>VLOOKUP($B1544,'Alcance Cimentaciones'!$B$5:$G$256,6,FALSE)</f>
        <v>11537</v>
      </c>
      <c r="I1544" s="188">
        <f>+H1544*G1544</f>
        <v>7286972.7941176472</v>
      </c>
      <c r="J1544" s="189">
        <f>+I1544*1.38</f>
        <v>10056022.455882352</v>
      </c>
      <c r="K1544" s="335">
        <f t="shared" si="424"/>
        <v>0</v>
      </c>
      <c r="L1544" s="331"/>
      <c r="M1544" s="331"/>
    </row>
    <row r="1545" spans="2:13" ht="31.5" x14ac:dyDescent="0.25">
      <c r="B1545" s="165" t="s">
        <v>192</v>
      </c>
      <c r="C1545" s="190"/>
      <c r="D1545" s="145" t="str">
        <f>VLOOKUP(B1545,'Alcance Cimentaciones'!$B$5:$G$256,3,FALSE)</f>
        <v>SUBBASE GRANULAR  (INCLUYE TRANSPORTE DESDE LAS CANTERAS LICENCIADAS HASTA EL SITIO DE INSTALACIÓN)</v>
      </c>
      <c r="E1545" s="187"/>
      <c r="F1545" s="187" t="str">
        <f>VLOOKUP($B1545,'Alcance Cimentaciones'!$B$5:$G$256,4,FALSE)</f>
        <v>m3</v>
      </c>
      <c r="G1545" s="194">
        <f>VLOOKUP($B1545,'Alcance Cimentaciones'!$B$5:$G$256,5,FALSE)/34</f>
        <v>880.85294117647061</v>
      </c>
      <c r="H1545" s="188">
        <f>VLOOKUP($B1545,'Alcance Cimentaciones'!$B$5:$G$256,6,FALSE)</f>
        <v>227658</v>
      </c>
      <c r="I1545" s="188">
        <f>+H1545*G1545</f>
        <v>200533218.88235295</v>
      </c>
      <c r="J1545" s="189">
        <f>+I1545*1.38</f>
        <v>276735842.05764705</v>
      </c>
      <c r="K1545" s="335">
        <f t="shared" si="424"/>
        <v>0</v>
      </c>
      <c r="L1545" s="331"/>
      <c r="M1545" s="331"/>
    </row>
    <row r="1546" spans="2:13" s="159" customFormat="1" ht="31.5" x14ac:dyDescent="0.25">
      <c r="B1546" s="165"/>
      <c r="C1546" s="178" t="s">
        <v>1719</v>
      </c>
      <c r="D1546" s="179" t="s">
        <v>2014</v>
      </c>
      <c r="E1546" s="180" t="s">
        <v>9</v>
      </c>
      <c r="F1546" s="180">
        <v>0</v>
      </c>
      <c r="G1546" s="180"/>
      <c r="H1546" s="180"/>
      <c r="I1546" s="180"/>
      <c r="J1546" s="186">
        <f>SUM(J1547:J1550)</f>
        <v>179532477.23999998</v>
      </c>
      <c r="K1546" s="330"/>
      <c r="L1546" s="330"/>
      <c r="M1546" s="330"/>
    </row>
    <row r="1547" spans="2:13" ht="31.5" x14ac:dyDescent="0.25">
      <c r="B1547" s="165" t="s">
        <v>195</v>
      </c>
      <c r="C1547" s="198"/>
      <c r="D1547" s="145" t="str">
        <f>VLOOKUP(B1547,'Alcance Cimentaciones'!$B$5:$G$256,3,FALSE)</f>
        <v>BASE GRANULAR   (INCLUYE TRANSPORTE DESDE LAS CANTERAS LICENCIADAS HASTA EL SITIO DE INSTALACIÓN)</v>
      </c>
      <c r="E1547" s="187"/>
      <c r="F1547" s="187" t="str">
        <f>VLOOKUP($B1547,'Alcance Cimentaciones'!$B$5:$G$256,4,FALSE)</f>
        <v>m3</v>
      </c>
      <c r="G1547" s="194">
        <f>VLOOKUP($B1547,'Alcance Cimentaciones'!$B$5:$G$256,5,FALSE)/34</f>
        <v>237.64705882352942</v>
      </c>
      <c r="H1547" s="188">
        <f>VLOOKUP($B1547,'Alcance Cimentaciones'!$B$5:$G$256,6,FALSE)</f>
        <v>265112</v>
      </c>
      <c r="I1547" s="188">
        <f>+H1547*G1547</f>
        <v>63003087.058823533</v>
      </c>
      <c r="J1547" s="189">
        <f>+I1547*1.38</f>
        <v>86944260.141176462</v>
      </c>
      <c r="K1547" s="335">
        <f t="shared" ref="K1547:K1550" si="425">SUM(N1547:BV1547)</f>
        <v>0</v>
      </c>
      <c r="L1547" s="331"/>
      <c r="M1547" s="331"/>
    </row>
    <row r="1548" spans="2:13" ht="94.5" x14ac:dyDescent="0.25">
      <c r="B1548" s="165" t="s">
        <v>261</v>
      </c>
      <c r="C1548" s="198"/>
      <c r="D1548" s="145" t="str">
        <f>VLOOKUP(B1548,'Alcance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548" s="187"/>
      <c r="F1548" s="187" t="str">
        <f>VLOOKUP($B1548,'Alcance Cimentaciones'!$B$5:$G$256,4,FALSE)</f>
        <v>m3</v>
      </c>
      <c r="G1548" s="194">
        <f>VLOOKUP($B1548,'Alcance Cimentaciones'!$B$5:$G$256,5,FALSE)/34</f>
        <v>42.352941176470587</v>
      </c>
      <c r="H1548" s="188">
        <f>VLOOKUP($B1548,'Alcance Cimentaciones'!$B$5:$G$256,6,FALSE)</f>
        <v>276393</v>
      </c>
      <c r="I1548" s="188">
        <f>+H1548*G1548</f>
        <v>11706056.470588235</v>
      </c>
      <c r="J1548" s="189">
        <f>+I1548*1.38</f>
        <v>16154357.929411763</v>
      </c>
      <c r="K1548" s="335">
        <f t="shared" si="425"/>
        <v>0</v>
      </c>
      <c r="L1548" s="331"/>
      <c r="M1548" s="331"/>
    </row>
    <row r="1549" spans="2:13" ht="94.5" x14ac:dyDescent="0.25">
      <c r="B1549" s="165" t="s">
        <v>264</v>
      </c>
      <c r="C1549" s="198"/>
      <c r="D1549" s="145" t="str">
        <f>VLOOKUP(B1549,'Alcance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549" s="187"/>
      <c r="F1549" s="187" t="str">
        <f>VLOOKUP($B1549,'Alcance Cimentaciones'!$B$5:$G$256,4,FALSE)</f>
        <v>m3</v>
      </c>
      <c r="G1549" s="194">
        <f>VLOOKUP($B1549,'Alcance Cimentaciones'!$B$5:$G$256,5,FALSE)/34</f>
        <v>25.529411764705884</v>
      </c>
      <c r="H1549" s="188">
        <f>VLOOKUP($B1549,'Alcance Cimentaciones'!$B$5:$G$256,6,FALSE)</f>
        <v>286818</v>
      </c>
      <c r="I1549" s="188">
        <f>+H1549*G1549</f>
        <v>7322294.823529412</v>
      </c>
      <c r="J1549" s="189">
        <f>+I1549*1.38</f>
        <v>10104766.856470589</v>
      </c>
      <c r="K1549" s="335">
        <f t="shared" si="425"/>
        <v>0</v>
      </c>
      <c r="L1549" s="331"/>
      <c r="M1549" s="331"/>
    </row>
    <row r="1550" spans="2:13" x14ac:dyDescent="0.25">
      <c r="B1550" s="165" t="s">
        <v>254</v>
      </c>
      <c r="C1550" s="198"/>
      <c r="D1550" s="145" t="str">
        <f>VLOOKUP(B1550,'Alcance Cimentaciones'!$B$5:$G$256,3,FALSE)</f>
        <v>SUMINISTRO E INSTALACIÓN DE GEOTEXTILES</v>
      </c>
      <c r="E1550" s="187"/>
      <c r="F1550" s="187" t="str">
        <f>VLOOKUP($B1550,'Alcance Cimentaciones'!$B$5:$G$256,4,FALSE)</f>
        <v>m2</v>
      </c>
      <c r="G1550" s="194">
        <f>VLOOKUP($B1550,'Alcance Cimentaciones'!$B$5:$G$256,5,FALSE)/34</f>
        <v>887.17647058823525</v>
      </c>
      <c r="H1550" s="188">
        <f>VLOOKUP($B1550,'Alcance Cimentaciones'!$B$5:$G$256,6,FALSE)</f>
        <v>54177</v>
      </c>
      <c r="I1550" s="188">
        <f>+H1550*G1550</f>
        <v>48064559.647058822</v>
      </c>
      <c r="J1550" s="189">
        <f>+I1550*1.38</f>
        <v>66329092.312941171</v>
      </c>
      <c r="K1550" s="335">
        <f t="shared" si="425"/>
        <v>0</v>
      </c>
      <c r="L1550" s="331"/>
      <c r="M1550" s="331"/>
    </row>
    <row r="1551" spans="2:13" s="159" customFormat="1" ht="31.5" x14ac:dyDescent="0.25">
      <c r="B1551" s="165"/>
      <c r="C1551" s="195" t="s">
        <v>1720</v>
      </c>
      <c r="D1551" s="148" t="s">
        <v>2015</v>
      </c>
      <c r="E1551" s="196" t="s">
        <v>3</v>
      </c>
      <c r="F1551" s="196">
        <v>0</v>
      </c>
      <c r="G1551" s="196"/>
      <c r="H1551" s="196"/>
      <c r="I1551" s="196"/>
      <c r="J1551" s="197"/>
      <c r="K1551" s="333"/>
      <c r="L1551" s="333"/>
      <c r="M1551" s="333"/>
    </row>
    <row r="1552" spans="2:13" s="159" customFormat="1" x14ac:dyDescent="0.25">
      <c r="B1552" s="165"/>
      <c r="C1552" s="199" t="s">
        <v>1721</v>
      </c>
      <c r="D1552" s="151" t="s">
        <v>1722</v>
      </c>
      <c r="E1552" s="200" t="s">
        <v>27</v>
      </c>
      <c r="F1552" s="200">
        <v>0</v>
      </c>
      <c r="G1552" s="200"/>
      <c r="H1552" s="200"/>
      <c r="I1552" s="200"/>
      <c r="J1552" s="201"/>
      <c r="K1552" s="334"/>
      <c r="L1552" s="334"/>
      <c r="M1552" s="334"/>
    </row>
    <row r="1553" spans="2:13" s="159" customFormat="1" ht="31.5" x14ac:dyDescent="0.25">
      <c r="B1553" s="165"/>
      <c r="C1553" s="182" t="s">
        <v>1723</v>
      </c>
      <c r="D1553" s="183" t="s">
        <v>1724</v>
      </c>
      <c r="E1553" s="184" t="s">
        <v>22</v>
      </c>
      <c r="F1553" s="184">
        <v>0</v>
      </c>
      <c r="G1553" s="184"/>
      <c r="H1553" s="184"/>
      <c r="I1553" s="184"/>
      <c r="J1553" s="186">
        <f>SUM(J1554:J1556)</f>
        <v>83271780.884117648</v>
      </c>
      <c r="K1553" s="330"/>
      <c r="L1553" s="330"/>
      <c r="M1553" s="330"/>
    </row>
    <row r="1554" spans="2:13" s="159" customFormat="1" x14ac:dyDescent="0.25">
      <c r="B1554" s="165" t="s">
        <v>54</v>
      </c>
      <c r="C1554" s="182"/>
      <c r="D1554" s="145" t="str">
        <f>VLOOKUP(B1554,'Alcance Cimentaciones'!$B$5:$G$256,3,FALSE)</f>
        <v>DESBROCE Y LIMPIEZA</v>
      </c>
      <c r="E1554" s="187"/>
      <c r="F1554" s="187" t="str">
        <f>VLOOKUP($B1554,'Alcance Cimentaciones'!$B$5:$G$256,4,FALSE)</f>
        <v>m2</v>
      </c>
      <c r="G1554" s="194">
        <f>VLOOKUP($B1554,'Alcance Cimentaciones'!$B$5:$G$256,5,FALSE)/34</f>
        <v>4799.0294117647063</v>
      </c>
      <c r="H1554" s="188">
        <f>VLOOKUP($B1554,'Alcance Cimentaciones'!$B$5:$G$256,6,FALSE)</f>
        <v>4140</v>
      </c>
      <c r="I1554" s="188">
        <f>+H1554*G1554</f>
        <v>19867981.764705885</v>
      </c>
      <c r="J1554" s="189">
        <f>+I1554*1.38</f>
        <v>27417814.83529412</v>
      </c>
      <c r="K1554" s="335">
        <f t="shared" ref="K1554:K1556" si="426">SUM(N1554:BV1554)</f>
        <v>0</v>
      </c>
      <c r="L1554" s="331"/>
      <c r="M1554" s="331"/>
    </row>
    <row r="1555" spans="2:13" ht="126" x14ac:dyDescent="0.25">
      <c r="B1555" s="165" t="s">
        <v>407</v>
      </c>
      <c r="C1555" s="204"/>
      <c r="D1555" s="145" t="str">
        <f>VLOOKUP(B1555,'Alcance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555" s="187"/>
      <c r="F1555" s="187" t="str">
        <f>VLOOKUP($B1555,'Alcance Cimentaciones'!$B$5:$G$256,4,FALSE)</f>
        <v>Mes</v>
      </c>
      <c r="G1555" s="215">
        <v>0.2</v>
      </c>
      <c r="H1555" s="188">
        <f>VLOOKUP($B1555,'Alcance Cimentaciones'!$B$5:$G$256,6,FALSE)</f>
        <v>31500000</v>
      </c>
      <c r="I1555" s="188">
        <f t="shared" ref="I1555" si="427">+H1555*G1555</f>
        <v>6300000</v>
      </c>
      <c r="J1555" s="189">
        <f t="shared" ref="J1555" si="428">+I1555*1.38</f>
        <v>8694000</v>
      </c>
      <c r="K1555" s="335">
        <f t="shared" si="426"/>
        <v>0</v>
      </c>
      <c r="L1555" s="331"/>
      <c r="M1555" s="331"/>
    </row>
    <row r="1556" spans="2:13" s="159" customFormat="1" ht="31.5" x14ac:dyDescent="0.25">
      <c r="B1556" s="165" t="s">
        <v>65</v>
      </c>
      <c r="C1556" s="182"/>
      <c r="D1556" s="145" t="str">
        <f>VLOOKUP(B1556,'Alcance Cimentaciones'!$B$5:$G$256,3,FALSE)</f>
        <v>DESMONTE, DESCAPOTE Y LIMPIEZA INCLUYE  TALA DE ARBOLES CON DAP ≤0.15M, TRANSPORTE Y DISPOSICIÓN FINAL</v>
      </c>
      <c r="E1556" s="187"/>
      <c r="F1556" s="187" t="str">
        <f>VLOOKUP($B1556,'Alcance Cimentaciones'!$B$5:$G$256,4,FALSE)</f>
        <v>m2</v>
      </c>
      <c r="G1556" s="194">
        <f>VLOOKUP($B1556,'Alcance Cimentaciones'!$B$5:$G$256,5,FALSE)/34</f>
        <v>4799.0294117647063</v>
      </c>
      <c r="H1556" s="188">
        <f>VLOOKUP($B1556,'Alcance Cimentaciones'!$B$5:$G$256,6,FALSE)</f>
        <v>7121</v>
      </c>
      <c r="I1556" s="188">
        <f>+H1556*G1556</f>
        <v>34173888.441176474</v>
      </c>
      <c r="J1556" s="189">
        <f>+I1556*1.38</f>
        <v>47159966.048823528</v>
      </c>
      <c r="K1556" s="335">
        <f t="shared" si="426"/>
        <v>0</v>
      </c>
      <c r="L1556" s="331"/>
      <c r="M1556" s="331"/>
    </row>
    <row r="1557" spans="2:13" s="159" customFormat="1" x14ac:dyDescent="0.25">
      <c r="B1557" s="165"/>
      <c r="C1557" s="182" t="s">
        <v>1725</v>
      </c>
      <c r="D1557" s="183" t="s">
        <v>1726</v>
      </c>
      <c r="E1557" s="184" t="s">
        <v>9</v>
      </c>
      <c r="F1557" s="184">
        <v>0</v>
      </c>
      <c r="G1557" s="184"/>
      <c r="H1557" s="184"/>
      <c r="I1557" s="184"/>
      <c r="J1557" s="186">
        <f>SUM(J1558:J1559)</f>
        <v>312374505.66882348</v>
      </c>
      <c r="K1557" s="330"/>
      <c r="L1557" s="330"/>
      <c r="M1557" s="330"/>
    </row>
    <row r="1558" spans="2:13" x14ac:dyDescent="0.25">
      <c r="B1558" s="165" t="s">
        <v>113</v>
      </c>
      <c r="C1558" s="190"/>
      <c r="D1558" s="145" t="str">
        <f>VLOOKUP(B1558,'Alcance Cimentaciones'!$B$5:$G$256,3,FALSE)</f>
        <v>EXCAVACIÓN MECÁNICA EN MATERIAL COMÚN</v>
      </c>
      <c r="E1558" s="187"/>
      <c r="F1558" s="187" t="str">
        <f>VLOOKUP($B1558,'Alcance Cimentaciones'!$B$5:$G$256,4,FALSE)</f>
        <v>m3</v>
      </c>
      <c r="G1558" s="194">
        <f>VLOOKUP($B1558,'Alcance Cimentaciones'!$B$5:$G$256,5,FALSE)/34</f>
        <v>4799.0294117647063</v>
      </c>
      <c r="H1558" s="188">
        <f>VLOOKUP($B1558,'Alcance Cimentaciones'!$B$5:$G$256,6,FALSE)</f>
        <v>35495</v>
      </c>
      <c r="I1558" s="188">
        <f>+H1558*G1558</f>
        <v>170341548.97058824</v>
      </c>
      <c r="J1558" s="189">
        <f>+I1558*1.38</f>
        <v>235071337.57941175</v>
      </c>
      <c r="K1558" s="335">
        <f t="shared" ref="K1558:K1559" si="429">SUM(N1558:BV1558)</f>
        <v>0</v>
      </c>
      <c r="L1558" s="331"/>
      <c r="M1558" s="331"/>
    </row>
    <row r="1559" spans="2:13" x14ac:dyDescent="0.25">
      <c r="B1559" s="165" t="s">
        <v>122</v>
      </c>
      <c r="C1559" s="190"/>
      <c r="D1559" s="145" t="str">
        <f>VLOOKUP(B1559,'Alcance Cimentaciones'!$B$5:$G$256,3,FALSE)</f>
        <v>EXCAVACIÓN EN ROCA</v>
      </c>
      <c r="E1559" s="187"/>
      <c r="F1559" s="187" t="str">
        <f>VLOOKUP($B1559,'Alcance Cimentaciones'!$B$5:$G$256,4,FALSE)</f>
        <v>m3</v>
      </c>
      <c r="G1559" s="194">
        <f>VLOOKUP($B1559,'Alcance Cimentaciones'!$B$5:$G$256,5,FALSE)/34</f>
        <v>414.35294117647061</v>
      </c>
      <c r="H1559" s="188">
        <f>VLOOKUP($B1559,'Alcance Cimentaciones'!$B$5:$G$256,6,FALSE)</f>
        <v>135191</v>
      </c>
      <c r="I1559" s="188">
        <f>+H1559*G1559</f>
        <v>56016788.470588237</v>
      </c>
      <c r="J1559" s="189">
        <f>+I1559*1.38</f>
        <v>77303168.089411765</v>
      </c>
      <c r="K1559" s="335">
        <f t="shared" si="429"/>
        <v>0</v>
      </c>
      <c r="L1559" s="331"/>
      <c r="M1559" s="331"/>
    </row>
    <row r="1560" spans="2:13" s="159" customFormat="1" x14ac:dyDescent="0.25">
      <c r="B1560" s="165"/>
      <c r="C1560" s="178" t="s">
        <v>1727</v>
      </c>
      <c r="D1560" s="179" t="s">
        <v>1728</v>
      </c>
      <c r="E1560" s="180" t="s">
        <v>6</v>
      </c>
      <c r="F1560" s="180">
        <v>0</v>
      </c>
      <c r="G1560" s="180"/>
      <c r="H1560" s="180"/>
      <c r="I1560" s="180"/>
      <c r="J1560" s="186">
        <f>SUM(J1561:J1563)</f>
        <v>9527825.6870364472</v>
      </c>
      <c r="K1560" s="330"/>
      <c r="L1560" s="330"/>
      <c r="M1560" s="330"/>
    </row>
    <row r="1561" spans="2:13" s="159" customFormat="1" ht="31.5" x14ac:dyDescent="0.25">
      <c r="B1561" s="165" t="s">
        <v>539</v>
      </c>
      <c r="C1561" s="178"/>
      <c r="D1561" s="145" t="str">
        <f>VLOOKUP(B1561,'Alcance Cimentaciones'!$B$5:$G$256,3,FALSE)</f>
        <v>INSTALACION DE TUBERIA PVC TIPO TDP Y/O CORRUGADA TIPO PEAD-HDPE  - 50mm</v>
      </c>
      <c r="E1561" s="187"/>
      <c r="F1561" s="187" t="str">
        <f>VLOOKUP($B1561,'Alcance Cimentaciones'!$B$5:$G$256,4,FALSE)</f>
        <v>ML</v>
      </c>
      <c r="G1561" s="194">
        <f>VLOOKUP($B1561,'Alcance Cimentaciones'!$B$5:$G$256,5,FALSE)/34</f>
        <v>7.2352941176470589</v>
      </c>
      <c r="H1561" s="188">
        <f>VLOOKUP($B1561,'Alcance Cimentaciones'!$B$5:$G$256,6,FALSE)</f>
        <v>27751.000385791169</v>
      </c>
      <c r="I1561" s="188">
        <f>+H1561*G1561</f>
        <v>200786.64985013611</v>
      </c>
      <c r="J1561" s="189">
        <f>+I1561*1.38</f>
        <v>277085.57679318782</v>
      </c>
      <c r="K1561" s="335">
        <f t="shared" ref="K1561:K1563" si="430">SUM(N1561:BV1561)</f>
        <v>0</v>
      </c>
      <c r="L1561" s="331"/>
      <c r="M1561" s="331"/>
    </row>
    <row r="1562" spans="2:13" s="159" customFormat="1" ht="31.5" x14ac:dyDescent="0.25">
      <c r="B1562" s="165" t="s">
        <v>542</v>
      </c>
      <c r="C1562" s="178"/>
      <c r="D1562" s="145" t="str">
        <f>VLOOKUP(B1562,'Alcance Cimentaciones'!$B$5:$G$256,3,FALSE)</f>
        <v>INSTALACION DE TUBERIA PVC TIPO TDP Y/O CORRUGADA TIPO PEAD-HDPE - 90mm</v>
      </c>
      <c r="E1562" s="187"/>
      <c r="F1562" s="187" t="str">
        <f>VLOOKUP($B1562,'Alcance Cimentaciones'!$B$5:$G$256,4,FALSE)</f>
        <v>ML</v>
      </c>
      <c r="G1562" s="194">
        <f>VLOOKUP($B1562,'Alcance Cimentaciones'!$B$5:$G$256,5,FALSE)/34</f>
        <v>34.694117647058818</v>
      </c>
      <c r="H1562" s="188">
        <f>VLOOKUP($B1562,'Alcance Cimentaciones'!$B$5:$G$256,6,FALSE)</f>
        <v>31239.000009014315</v>
      </c>
      <c r="I1562" s="188">
        <f>+H1562*G1562</f>
        <v>1083809.5414892142</v>
      </c>
      <c r="J1562" s="189">
        <f>+I1562*1.38</f>
        <v>1495657.1672551155</v>
      </c>
      <c r="K1562" s="335">
        <f t="shared" si="430"/>
        <v>0</v>
      </c>
      <c r="L1562" s="331"/>
      <c r="M1562" s="331"/>
    </row>
    <row r="1563" spans="2:13" s="159" customFormat="1" ht="31.5" x14ac:dyDescent="0.25">
      <c r="B1563" s="165" t="s">
        <v>544</v>
      </c>
      <c r="C1563" s="178"/>
      <c r="D1563" s="145" t="str">
        <f>VLOOKUP(B1563,'Alcance Cimentaciones'!$B$5:$G$256,3,FALSE)</f>
        <v>INSTALACION DE TUBERIA PVC TIPO TDP  Y/O CORRUGADA TIPO PEAD-HDPE - 200mm</v>
      </c>
      <c r="E1563" s="187"/>
      <c r="F1563" s="187" t="str">
        <f>VLOOKUP($B1563,'Alcance Cimentaciones'!$B$5:$G$256,4,FALSE)</f>
        <v>ML</v>
      </c>
      <c r="G1563" s="194">
        <f>VLOOKUP($B1563,'Alcance Cimentaciones'!$B$5:$G$256,5,FALSE)/34</f>
        <v>70.332352941176467</v>
      </c>
      <c r="H1563" s="188">
        <f>VLOOKUP($B1563,'Alcance Cimentaciones'!$B$5:$G$256,6,FALSE)</f>
        <v>79900.999838665448</v>
      </c>
      <c r="I1563" s="188">
        <f>+H1563*G1563</f>
        <v>5619625.3210059023</v>
      </c>
      <c r="J1563" s="189">
        <f>+I1563*1.38</f>
        <v>7755082.9429881442</v>
      </c>
      <c r="K1563" s="335">
        <f t="shared" si="430"/>
        <v>0</v>
      </c>
      <c r="L1563" s="331"/>
      <c r="M1563" s="331"/>
    </row>
    <row r="1564" spans="2:13" s="159" customFormat="1" x14ac:dyDescent="0.25">
      <c r="B1564" s="165"/>
      <c r="C1564" s="182" t="s">
        <v>1729</v>
      </c>
      <c r="D1564" s="183" t="s">
        <v>1730</v>
      </c>
      <c r="E1564" s="184" t="s">
        <v>19</v>
      </c>
      <c r="F1564" s="184">
        <v>0</v>
      </c>
      <c r="G1564" s="184"/>
      <c r="H1564" s="184"/>
      <c r="I1564" s="184"/>
      <c r="J1564" s="186">
        <f>SUM(J1565)</f>
        <v>320494616.71764702</v>
      </c>
      <c r="K1564" s="330"/>
      <c r="L1564" s="330"/>
      <c r="M1564" s="330"/>
    </row>
    <row r="1565" spans="2:13" s="159" customFormat="1" x14ac:dyDescent="0.25">
      <c r="B1565" s="165" t="s">
        <v>156</v>
      </c>
      <c r="C1565" s="182"/>
      <c r="D1565" s="145" t="str">
        <f>VLOOKUP(B1565,'Alcance Cimentaciones'!$B$5:$G$256,3,FALSE)</f>
        <v>RELLENO CON MATERIAL DE EXCAVACIÓN SELECCIONADO</v>
      </c>
      <c r="E1565" s="187"/>
      <c r="F1565" s="187" t="str">
        <f>VLOOKUP($B1565,'Alcance Cimentaciones'!$B$5:$G$256,4,FALSE)</f>
        <v>m3</v>
      </c>
      <c r="G1565" s="194">
        <f>VLOOKUP($B1565,'Alcance Cimentaciones'!$B$5:$G$256,5,FALSE)/34</f>
        <v>4530.6764705882351</v>
      </c>
      <c r="H1565" s="188">
        <f>VLOOKUP($B1565,'Alcance Cimentaciones'!$B$5:$G$256,6,FALSE)</f>
        <v>51260</v>
      </c>
      <c r="I1565" s="188">
        <f>+H1565*G1565</f>
        <v>232242475.88235292</v>
      </c>
      <c r="J1565" s="189">
        <f>+I1565*1.38</f>
        <v>320494616.71764702</v>
      </c>
      <c r="K1565" s="335">
        <f>SUM(N1565:BV1565)</f>
        <v>0</v>
      </c>
      <c r="L1565" s="331"/>
      <c r="M1565" s="331"/>
    </row>
    <row r="1566" spans="2:13" s="159" customFormat="1" x14ac:dyDescent="0.25">
      <c r="B1566" s="165"/>
      <c r="C1566" s="182" t="s">
        <v>1731</v>
      </c>
      <c r="D1566" s="183" t="s">
        <v>1732</v>
      </c>
      <c r="E1566" s="184" t="s">
        <v>8</v>
      </c>
      <c r="F1566" s="184">
        <v>0</v>
      </c>
      <c r="G1566" s="184"/>
      <c r="H1566" s="184"/>
      <c r="I1566" s="184"/>
      <c r="J1566" s="186">
        <f>SUM(J1567)</f>
        <v>94303618.549411759</v>
      </c>
      <c r="K1566" s="330"/>
      <c r="L1566" s="330"/>
      <c r="M1566" s="330"/>
    </row>
    <row r="1567" spans="2:13" s="159" customFormat="1" x14ac:dyDescent="0.25">
      <c r="B1567" s="165" t="s">
        <v>278</v>
      </c>
      <c r="C1567" s="182"/>
      <c r="D1567" s="145" t="str">
        <f>VLOOKUP(B1567,'Alcance Cimentaciones'!$B$5:$G$256,3,FALSE)</f>
        <v>CONCRETO CLASE F (140 kg/cm2 Ó 2000 psi)</v>
      </c>
      <c r="E1567" s="187"/>
      <c r="F1567" s="187" t="str">
        <f>VLOOKUP($B1567,'Alcance Cimentaciones'!$B$5:$G$256,4,FALSE)</f>
        <v>m3</v>
      </c>
      <c r="G1567" s="194">
        <f>VLOOKUP($B1567,'Alcance Cimentaciones'!$B$5:$G$256,5,FALSE)/34</f>
        <v>43.941176470588232</v>
      </c>
      <c r="H1567" s="188">
        <f>VLOOKUP($B1567,'Alcance Cimentaciones'!$B$5:$G$256,6,FALSE)</f>
        <v>1555169</v>
      </c>
      <c r="I1567" s="188">
        <f>+H1567*G1567</f>
        <v>68335955.470588237</v>
      </c>
      <c r="J1567" s="189">
        <f>+I1567*1.38</f>
        <v>94303618.549411759</v>
      </c>
      <c r="K1567" s="335">
        <f>SUM(N1567:BV1567)</f>
        <v>0</v>
      </c>
      <c r="L1567" s="331"/>
      <c r="M1567" s="331"/>
    </row>
    <row r="1568" spans="2:13" s="159" customFormat="1" x14ac:dyDescent="0.25">
      <c r="B1568" s="165"/>
      <c r="C1568" s="182" t="s">
        <v>1733</v>
      </c>
      <c r="D1568" s="183" t="s">
        <v>1734</v>
      </c>
      <c r="E1568" s="184" t="s">
        <v>26</v>
      </c>
      <c r="F1568" s="184">
        <v>0</v>
      </c>
      <c r="G1568" s="184"/>
      <c r="H1568" s="184"/>
      <c r="I1568" s="184"/>
      <c r="J1568" s="186">
        <f>SUM(J1569:J1570)</f>
        <v>179436034.15411764</v>
      </c>
      <c r="K1568" s="330"/>
      <c r="L1568" s="330"/>
      <c r="M1568" s="330"/>
    </row>
    <row r="1569" spans="2:13" x14ac:dyDescent="0.25">
      <c r="B1569" s="165" t="s">
        <v>299</v>
      </c>
      <c r="C1569" s="190"/>
      <c r="D1569" s="145" t="str">
        <f>VLOOKUP(B1569,'Alcance Cimentaciones'!$B$5:$G$256,3,FALSE)</f>
        <v>S0FT-SPOT  (EPS) Tipo II (ASM C578)</v>
      </c>
      <c r="E1569" s="187"/>
      <c r="F1569" s="187" t="str">
        <f>VLOOKUP($B1569,'Alcance Cimentaciones'!$B$5:$G$256,4,FALSE)</f>
        <v>m2</v>
      </c>
      <c r="G1569" s="194">
        <f>VLOOKUP($B1569,'Alcance Cimentaciones'!$B$5:$G$256,5,FALSE)/34</f>
        <v>62.117647058823529</v>
      </c>
      <c r="H1569" s="188">
        <f>VLOOKUP($B1569,'Alcance Cimentaciones'!$B$5:$G$256,6,FALSE)</f>
        <v>484846</v>
      </c>
      <c r="I1569" s="188">
        <f>+H1569*G1569</f>
        <v>30117492.705882352</v>
      </c>
      <c r="J1569" s="189">
        <f>+I1569*1.38</f>
        <v>41562139.934117645</v>
      </c>
      <c r="K1569" s="335">
        <f t="shared" ref="K1569:K1570" si="431">SUM(N1569:BV1569)</f>
        <v>0</v>
      </c>
      <c r="L1569" s="331"/>
      <c r="M1569" s="331"/>
    </row>
    <row r="1570" spans="2:13" ht="126" x14ac:dyDescent="0.25">
      <c r="B1570" s="165" t="s">
        <v>314</v>
      </c>
      <c r="C1570" s="190"/>
      <c r="D1570" s="145" t="str">
        <f>VLOOKUP(B1570,'Alcance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570" s="187"/>
      <c r="F1570" s="187" t="str">
        <f>VLOOKUP($B1570,'Alcance Cimentaciones'!$B$5:$G$256,4,FALSE)</f>
        <v>Und</v>
      </c>
      <c r="G1570" s="194">
        <f>VLOOKUP($B1570,'Alcance Cimentaciones'!$B$5:$G$256,5,FALSE)/34</f>
        <v>1</v>
      </c>
      <c r="H1570" s="188">
        <f>VLOOKUP($B1570,'Alcance Cimentaciones'!$B$5:$G$256,6,FALSE)</f>
        <v>99908619</v>
      </c>
      <c r="I1570" s="188">
        <f>+H1570*G1570</f>
        <v>99908619</v>
      </c>
      <c r="J1570" s="189">
        <f>+I1570*1.38</f>
        <v>137873894.22</v>
      </c>
      <c r="K1570" s="335">
        <f t="shared" si="431"/>
        <v>0</v>
      </c>
      <c r="L1570" s="331"/>
      <c r="M1570" s="331"/>
    </row>
    <row r="1571" spans="2:13" s="159" customFormat="1" x14ac:dyDescent="0.25">
      <c r="B1571" s="165"/>
      <c r="C1571" s="182" t="s">
        <v>1735</v>
      </c>
      <c r="D1571" s="183" t="s">
        <v>1736</v>
      </c>
      <c r="E1571" s="184" t="s">
        <v>730</v>
      </c>
      <c r="F1571" s="184">
        <v>0</v>
      </c>
      <c r="G1571" s="184"/>
      <c r="H1571" s="184"/>
      <c r="I1571" s="184"/>
      <c r="J1571" s="186">
        <f>SUM(J1572)</f>
        <v>1212623361.2117648</v>
      </c>
      <c r="K1571" s="330"/>
      <c r="L1571" s="330"/>
      <c r="M1571" s="330"/>
    </row>
    <row r="1572" spans="2:13" s="159" customFormat="1" x14ac:dyDescent="0.25">
      <c r="B1572" s="165" t="s">
        <v>306</v>
      </c>
      <c r="C1572" s="182"/>
      <c r="D1572" s="145" t="str">
        <f>VLOOKUP(B1572,'Alcance Cimentaciones'!$B$5:$G$256,3,FALSE)</f>
        <v>ACERO FY:  60000 psi (4.200 kg/cm2)</v>
      </c>
      <c r="E1572" s="187"/>
      <c r="F1572" s="187" t="str">
        <f>VLOOKUP($B1572,'Alcance Cimentaciones'!$B$5:$G$256,4,FALSE)</f>
        <v>kg</v>
      </c>
      <c r="G1572" s="194">
        <f>VLOOKUP($B1572,'Alcance Cimentaciones'!$B$5:$G$256,5,FALSE)/34</f>
        <v>68756.852941176476</v>
      </c>
      <c r="H1572" s="188">
        <f>VLOOKUP($B1572,'Alcance Cimentaciones'!$B$5:$G$256,6,FALSE)</f>
        <v>12780</v>
      </c>
      <c r="I1572" s="188">
        <f>+H1572*G1572</f>
        <v>878712580.58823538</v>
      </c>
      <c r="J1572" s="189">
        <f>+I1572*1.38</f>
        <v>1212623361.2117648</v>
      </c>
      <c r="K1572" s="335">
        <f>SUM(N1572:BV1572)</f>
        <v>0</v>
      </c>
      <c r="L1572" s="331"/>
      <c r="M1572" s="331"/>
    </row>
    <row r="1573" spans="2:13" s="159" customFormat="1" x14ac:dyDescent="0.25">
      <c r="B1573" s="165"/>
      <c r="C1573" s="182" t="s">
        <v>1737</v>
      </c>
      <c r="D1573" s="183" t="s">
        <v>1738</v>
      </c>
      <c r="E1573" s="184" t="s">
        <v>6</v>
      </c>
      <c r="F1573" s="184">
        <v>0</v>
      </c>
      <c r="G1573" s="184"/>
      <c r="H1573" s="184"/>
      <c r="I1573" s="184"/>
      <c r="J1573" s="185"/>
      <c r="K1573" s="329"/>
      <c r="L1573" s="329"/>
      <c r="M1573" s="329"/>
    </row>
    <row r="1574" spans="2:13" s="159" customFormat="1" ht="31.5" x14ac:dyDescent="0.25">
      <c r="B1574" s="165"/>
      <c r="C1574" s="195" t="s">
        <v>1739</v>
      </c>
      <c r="D1574" s="148" t="s">
        <v>1740</v>
      </c>
      <c r="E1574" s="196" t="s">
        <v>3</v>
      </c>
      <c r="F1574" s="196">
        <v>0</v>
      </c>
      <c r="G1574" s="196"/>
      <c r="H1574" s="196"/>
      <c r="I1574" s="196"/>
      <c r="J1574" s="197"/>
      <c r="K1574" s="333"/>
      <c r="L1574" s="333"/>
      <c r="M1574" s="333"/>
    </row>
    <row r="1575" spans="2:13" s="159" customFormat="1" x14ac:dyDescent="0.25">
      <c r="B1575" s="165"/>
      <c r="C1575" s="182" t="s">
        <v>1741</v>
      </c>
      <c r="D1575" s="183" t="s">
        <v>1742</v>
      </c>
      <c r="E1575" s="184" t="s">
        <v>8</v>
      </c>
      <c r="F1575" s="184">
        <v>0</v>
      </c>
      <c r="G1575" s="184"/>
      <c r="H1575" s="184"/>
      <c r="I1575" s="184"/>
      <c r="J1575" s="186">
        <f>SUM(J1576:J1577)</f>
        <v>1230815225.9452939</v>
      </c>
      <c r="K1575" s="330"/>
      <c r="L1575" s="330"/>
      <c r="M1575" s="330"/>
    </row>
    <row r="1576" spans="2:13" x14ac:dyDescent="0.25">
      <c r="B1576" s="165" t="s">
        <v>267</v>
      </c>
      <c r="C1576" s="190"/>
      <c r="D1576" s="145" t="str">
        <f>VLOOKUP(B1576,'Alcance Cimentaciones'!$B$5:$G$256,3,FALSE)</f>
        <v>CONCRETO ESTRUCTURAL  35 MPa(350 kg/cm2 Ó 5000 psi)</v>
      </c>
      <c r="E1576" s="187"/>
      <c r="F1576" s="187" t="str">
        <f>VLOOKUP($B1576,'Alcance Cimentaciones'!$B$5:$G$256,4,FALSE)</f>
        <v>m3</v>
      </c>
      <c r="G1576" s="194">
        <f>VLOOKUP($B1576,'Alcance Cimentaciones'!$B$5:$G$256,5,FALSE)/34</f>
        <v>429.02941176470586</v>
      </c>
      <c r="H1576" s="188">
        <f>VLOOKUP($B1576,'Alcance Cimentaciones'!$B$5:$G$256,6,FALSE)</f>
        <v>1926653</v>
      </c>
      <c r="I1576" s="188">
        <f>+H1576*G1576</f>
        <v>826590803.26470578</v>
      </c>
      <c r="J1576" s="189">
        <f>+I1576*1.38</f>
        <v>1140695308.5052938</v>
      </c>
      <c r="K1576" s="335">
        <f t="shared" ref="K1576:K1577" si="432">SUM(N1576:BV1576)</f>
        <v>0</v>
      </c>
      <c r="L1576" s="331"/>
      <c r="M1576" s="331"/>
    </row>
    <row r="1577" spans="2:13" x14ac:dyDescent="0.25">
      <c r="B1577" s="165" t="s">
        <v>270</v>
      </c>
      <c r="C1577" s="190"/>
      <c r="D1577" s="145" t="str">
        <f>VLOOKUP(B1577,'Alcance Cimentaciones'!$B$5:$G$256,3,FALSE)</f>
        <v>CONCRETO ESTRUCTURAL  45 MPa(457 kg/cm2 Ó 6500psi)</v>
      </c>
      <c r="E1577" s="187"/>
      <c r="F1577" s="187" t="str">
        <f>VLOOKUP($B1577,'Alcance Cimentaciones'!$B$5:$G$256,4,FALSE)</f>
        <v>m3</v>
      </c>
      <c r="G1577" s="194">
        <f>VLOOKUP($B1577,'Alcance Cimentaciones'!$B$5:$G$256,5,FALSE)/34</f>
        <v>32</v>
      </c>
      <c r="H1577" s="188">
        <f>VLOOKUP($B1577,'Alcance Cimentaciones'!$B$5:$G$256,6,FALSE)</f>
        <v>2040759</v>
      </c>
      <c r="I1577" s="188">
        <f>+H1577*G1577</f>
        <v>65304288</v>
      </c>
      <c r="J1577" s="189">
        <f>+I1577*1.38</f>
        <v>90119917.439999998</v>
      </c>
      <c r="K1577" s="335">
        <f t="shared" si="432"/>
        <v>0</v>
      </c>
      <c r="L1577" s="331"/>
      <c r="M1577" s="331"/>
    </row>
    <row r="1578" spans="2:13" s="159" customFormat="1" x14ac:dyDescent="0.25">
      <c r="B1578" s="165"/>
      <c r="C1578" s="182" t="s">
        <v>1743</v>
      </c>
      <c r="D1578" s="183" t="s">
        <v>1744</v>
      </c>
      <c r="E1578" s="184" t="s">
        <v>26</v>
      </c>
      <c r="F1578" s="184">
        <v>0</v>
      </c>
      <c r="G1578" s="184"/>
      <c r="H1578" s="184"/>
      <c r="I1578" s="184"/>
      <c r="J1578" s="185"/>
      <c r="K1578" s="329"/>
      <c r="L1578" s="329"/>
      <c r="M1578" s="329"/>
    </row>
    <row r="1579" spans="2:13" s="159" customFormat="1" ht="31.5" x14ac:dyDescent="0.25">
      <c r="B1579" s="165"/>
      <c r="C1579" s="182" t="s">
        <v>1745</v>
      </c>
      <c r="D1579" s="183" t="s">
        <v>2079</v>
      </c>
      <c r="E1579" s="184" t="s">
        <v>19</v>
      </c>
      <c r="F1579" s="184">
        <v>0</v>
      </c>
      <c r="G1579" s="184"/>
      <c r="H1579" s="184"/>
      <c r="I1579" s="184"/>
      <c r="J1579" s="186">
        <f>SUM(J1580:J1588)</f>
        <v>52736347.43270281</v>
      </c>
      <c r="K1579" s="330"/>
      <c r="L1579" s="330"/>
      <c r="M1579" s="330"/>
    </row>
    <row r="1580" spans="2:13" s="159" customFormat="1" ht="31.5" x14ac:dyDescent="0.25">
      <c r="B1580" s="165" t="s">
        <v>532</v>
      </c>
      <c r="C1580" s="182"/>
      <c r="D1580" s="145" t="str">
        <f>VLOOKUP(B1580,'Alcance Cimentaciones'!$B$5:$G$256,3,FALSE)</f>
        <v>ARQUETA EN HORMIGON PARA MEDIA TENSION - EMPALMES (500 MT)</v>
      </c>
      <c r="E1580" s="187"/>
      <c r="F1580" s="187" t="str">
        <f>VLOOKUP($B1580,'Alcance Cimentaciones'!$B$5:$G$256,4,FALSE)</f>
        <v>Und</v>
      </c>
      <c r="G1580" s="187">
        <f>VLOOKUP($B1580,'Alcance Cimentaciones'!$B$5:$G$256,5,FALSE)/41</f>
        <v>1</v>
      </c>
      <c r="H1580" s="188">
        <f>VLOOKUP($B1580,'Alcance Cimentaciones'!$B$5:$G$256,6,FALSE)</f>
        <v>12275310.999985719</v>
      </c>
      <c r="I1580" s="188">
        <f t="shared" ref="I1580:I1588" si="433">+H1580*G1580</f>
        <v>12275310.999985719</v>
      </c>
      <c r="J1580" s="189">
        <f t="shared" ref="J1580:J1588" si="434">+I1580*1.38</f>
        <v>16939929.179980289</v>
      </c>
      <c r="K1580" s="335">
        <f t="shared" ref="K1580:K1588" si="435">SUM(N1580:BV1580)</f>
        <v>0</v>
      </c>
      <c r="L1580" s="331"/>
      <c r="M1580" s="331"/>
    </row>
    <row r="1581" spans="2:13" s="159" customFormat="1" x14ac:dyDescent="0.25">
      <c r="B1581" s="165" t="s">
        <v>535</v>
      </c>
      <c r="C1581" s="182"/>
      <c r="D1581" s="145" t="str">
        <f>VLOOKUP(B1581,'Alcance Cimentaciones'!$B$5:$G$256,3,FALSE)</f>
        <v>ARQUETA EN POLIPROPILENO</v>
      </c>
      <c r="E1581" s="187"/>
      <c r="F1581" s="187" t="str">
        <f>VLOOKUP($B1581,'Alcance Cimentaciones'!$B$5:$G$256,4,FALSE)</f>
        <v>Und</v>
      </c>
      <c r="G1581" s="187">
        <f>VLOOKUP($B1581,'Alcance Cimentaciones'!$B$5:$G$256,5,FALSE)/41</f>
        <v>1</v>
      </c>
      <c r="H1581" s="188">
        <f>VLOOKUP($B1581,'Alcance Cimentaciones'!$B$5:$G$256,6,FALSE)</f>
        <v>6068599.9996856553</v>
      </c>
      <c r="I1581" s="188">
        <f t="shared" si="433"/>
        <v>6068599.9996856553</v>
      </c>
      <c r="J1581" s="189">
        <f t="shared" si="434"/>
        <v>8374667.9995662039</v>
      </c>
      <c r="K1581" s="335">
        <f t="shared" si="435"/>
        <v>0</v>
      </c>
      <c r="L1581" s="331"/>
      <c r="M1581" s="331"/>
    </row>
    <row r="1582" spans="2:13" s="159" customFormat="1" x14ac:dyDescent="0.25">
      <c r="B1582" s="165" t="s">
        <v>562</v>
      </c>
      <c r="C1582" s="182"/>
      <c r="D1582" s="145" t="str">
        <f>VLOOKUP(B1582,'Alcance Cimentaciones'!$B$5:$G$256,3,FALSE)</f>
        <v>SUMINISTRO E INSTALACIÓN DE PLATINA</v>
      </c>
      <c r="E1582" s="187"/>
      <c r="F1582" s="187" t="str">
        <f>VLOOKUP($B1582,'Alcance Cimentaciones'!$B$5:$G$256,4,FALSE)</f>
        <v>Und</v>
      </c>
      <c r="G1582" s="187">
        <f>VLOOKUP($B1582,'Alcance Cimentaciones'!$B$5:$G$256,5,FALSE)/41</f>
        <v>1</v>
      </c>
      <c r="H1582" s="188">
        <f>VLOOKUP($B1582,'Alcance Cimentaciones'!$B$5:$G$256,6,FALSE)</f>
        <v>361570</v>
      </c>
      <c r="I1582" s="188">
        <f t="shared" si="433"/>
        <v>361570</v>
      </c>
      <c r="J1582" s="189">
        <f t="shared" si="434"/>
        <v>498966.6</v>
      </c>
      <c r="K1582" s="335">
        <f t="shared" si="435"/>
        <v>0</v>
      </c>
      <c r="L1582" s="331"/>
      <c r="M1582" s="331"/>
    </row>
    <row r="1583" spans="2:13" s="159" customFormat="1" x14ac:dyDescent="0.25">
      <c r="B1583" s="165" t="s">
        <v>565</v>
      </c>
      <c r="C1583" s="182"/>
      <c r="D1583" s="145" t="str">
        <f>VLOOKUP(B1583,'Alcance Cimentaciones'!$B$5:$G$256,3,FALSE)</f>
        <v>SUMINISTRO E INSTALACIÓN DE VARILLA</v>
      </c>
      <c r="E1583" s="187"/>
      <c r="F1583" s="187" t="str">
        <f>VLOOKUP($B1583,'Alcance Cimentaciones'!$B$5:$G$256,4,FALSE)</f>
        <v>Und</v>
      </c>
      <c r="G1583" s="187">
        <f>VLOOKUP($B1583,'Alcance Cimentaciones'!$B$5:$G$256,5,FALSE)/41</f>
        <v>1</v>
      </c>
      <c r="H1583" s="188">
        <f>VLOOKUP($B1583,'Alcance Cimentaciones'!$B$5:$G$256,6,FALSE)</f>
        <v>398933</v>
      </c>
      <c r="I1583" s="188">
        <f t="shared" si="433"/>
        <v>398933</v>
      </c>
      <c r="J1583" s="189">
        <f t="shared" si="434"/>
        <v>550527.53999999992</v>
      </c>
      <c r="K1583" s="335">
        <f t="shared" si="435"/>
        <v>0</v>
      </c>
      <c r="L1583" s="331"/>
      <c r="M1583" s="331"/>
    </row>
    <row r="1584" spans="2:13" s="159" customFormat="1" ht="31.5" x14ac:dyDescent="0.25">
      <c r="B1584" s="165" t="s">
        <v>569</v>
      </c>
      <c r="C1584" s="182"/>
      <c r="D1584" s="145" t="str">
        <f>VLOOKUP(B1584,'Alcance Cimentaciones'!$B$5:$G$256,3,FALSE)</f>
        <v>SUMINISTRO E INSTALACIÓN DE ARQUETA PARA INSPECCIÓN DE PICAS EN PUESTA A TIERRA SIN FONDO</v>
      </c>
      <c r="E1584" s="187"/>
      <c r="F1584" s="187" t="str">
        <f>VLOOKUP($B1584,'Alcance Cimentaciones'!$B$5:$G$256,4,FALSE)</f>
        <v>Und</v>
      </c>
      <c r="G1584" s="187">
        <f>VLOOKUP($B1584,'Alcance Cimentaciones'!$B$5:$G$256,5,FALSE)/42</f>
        <v>1</v>
      </c>
      <c r="H1584" s="188">
        <f>VLOOKUP($B1584,'Alcance Cimentaciones'!$B$5:$G$256,6,FALSE)</f>
        <v>14275700</v>
      </c>
      <c r="I1584" s="188">
        <f t="shared" si="433"/>
        <v>14275700</v>
      </c>
      <c r="J1584" s="189">
        <f t="shared" si="434"/>
        <v>19700466</v>
      </c>
      <c r="K1584" s="335">
        <f t="shared" si="435"/>
        <v>0</v>
      </c>
      <c r="L1584" s="331"/>
      <c r="M1584" s="331"/>
    </row>
    <row r="1585" spans="2:13" s="159" customFormat="1" x14ac:dyDescent="0.25">
      <c r="B1585" s="165" t="s">
        <v>571</v>
      </c>
      <c r="C1585" s="182"/>
      <c r="D1585" s="145" t="str">
        <f>VLOOKUP(B1585,'Alcance Cimentaciones'!$B$5:$G$256,3,FALSE)</f>
        <v>SUMINISTRO E INSTALACIÓN DE SOLDADURA EXOTERMICA</v>
      </c>
      <c r="E1585" s="187"/>
      <c r="F1585" s="187" t="str">
        <f>VLOOKUP($B1585,'Alcance Cimentaciones'!$B$5:$G$256,4,FALSE)</f>
        <v>Und</v>
      </c>
      <c r="G1585" s="194">
        <f>VLOOKUP($B1585,'Alcance Cimentaciones'!$B$5:$G$256,5,FALSE)/41</f>
        <v>2.8000000000000003</v>
      </c>
      <c r="H1585" s="188">
        <f>VLOOKUP($B1585,'Alcance Cimentaciones'!$B$5:$G$256,6,FALSE)</f>
        <v>185231</v>
      </c>
      <c r="I1585" s="188">
        <f t="shared" si="433"/>
        <v>518646.80000000005</v>
      </c>
      <c r="J1585" s="189">
        <f t="shared" si="434"/>
        <v>715732.58400000003</v>
      </c>
      <c r="K1585" s="335">
        <f t="shared" si="435"/>
        <v>0</v>
      </c>
      <c r="L1585" s="331"/>
      <c r="M1585" s="331"/>
    </row>
    <row r="1586" spans="2:13" s="159" customFormat="1" ht="31.5" x14ac:dyDescent="0.25">
      <c r="B1586" s="165" t="s">
        <v>575</v>
      </c>
      <c r="C1586" s="182"/>
      <c r="D1586" s="145" t="str">
        <f>VLOOKUP(B1586,'Alcance Cimentaciones'!$B$5:$G$256,3,FALSE)</f>
        <v>SUMINISTRO E INSTALACIÓN DE GRAPA DE ALEACIÓN RICA EN COBRE (LATÓN) MODELO KZ</v>
      </c>
      <c r="E1586" s="187"/>
      <c r="F1586" s="187" t="str">
        <f>VLOOKUP($B1586,'Alcance Cimentaciones'!$B$5:$G$256,4,FALSE)</f>
        <v>Und</v>
      </c>
      <c r="G1586" s="187">
        <f>VLOOKUP($B1586,'Alcance Cimentaciones'!$B$5:$G$256,5,FALSE)/42</f>
        <v>1</v>
      </c>
      <c r="H1586" s="188">
        <f>VLOOKUP($B1586,'Alcance Cimentaciones'!$B$5:$G$256,6,FALSE)</f>
        <v>292083</v>
      </c>
      <c r="I1586" s="188">
        <f t="shared" si="433"/>
        <v>292083</v>
      </c>
      <c r="J1586" s="189">
        <f t="shared" si="434"/>
        <v>403074.54</v>
      </c>
      <c r="K1586" s="335">
        <f t="shared" si="435"/>
        <v>0</v>
      </c>
      <c r="L1586" s="331"/>
      <c r="M1586" s="331"/>
    </row>
    <row r="1587" spans="2:13" s="159" customFormat="1" ht="31.5" x14ac:dyDescent="0.25">
      <c r="B1587" s="165" t="s">
        <v>573</v>
      </c>
      <c r="C1587" s="182"/>
      <c r="D1587" s="145" t="str">
        <f>VLOOKUP(B1587,'Alcance Cimentaciones'!$B$5:$G$256,3,FALSE)</f>
        <v>SUMINISTRO E INSTALACIÓN DE GRAPA DE ALEACIÓN RICA EN COBRE (LATÓN) MODELO KPD</v>
      </c>
      <c r="E1587" s="187"/>
      <c r="F1587" s="187" t="str">
        <f>VLOOKUP($B1587,'Alcance Cimentaciones'!$B$5:$G$256,4,FALSE)</f>
        <v>Und</v>
      </c>
      <c r="G1587" s="194">
        <f>VLOOKUP($B1587,'Alcance Cimentaciones'!$B$5:$G$256,5,FALSE)/33</f>
        <v>0.99393939393939412</v>
      </c>
      <c r="H1587" s="188">
        <f>VLOOKUP($B1587,'Alcance Cimentaciones'!$B$5:$G$256,6,FALSE)</f>
        <v>292083</v>
      </c>
      <c r="I1587" s="188">
        <f t="shared" si="433"/>
        <v>290312.80000000005</v>
      </c>
      <c r="J1587" s="189">
        <f t="shared" si="434"/>
        <v>400631.66400000005</v>
      </c>
      <c r="K1587" s="335">
        <f t="shared" si="435"/>
        <v>0</v>
      </c>
      <c r="L1587" s="331"/>
      <c r="M1587" s="331"/>
    </row>
    <row r="1588" spans="2:13" s="159" customFormat="1" ht="31.5" x14ac:dyDescent="0.25">
      <c r="B1588" s="165" t="s">
        <v>557</v>
      </c>
      <c r="C1588" s="182"/>
      <c r="D1588" s="145" t="str">
        <f>VLOOKUP(B1588,'Alcance Cimentaciones'!$B$5:$G$256,3,FALSE)</f>
        <v xml:space="preserve">INSTALACIÓN DE CABLE DE COBRE TRENZADO DESNUDO DE 50 mm2 </v>
      </c>
      <c r="E1588" s="187"/>
      <c r="F1588" s="187" t="str">
        <f>VLOOKUP($B1588,'Alcance Cimentaciones'!$B$5:$G$256,4,FALSE)</f>
        <v>ML</v>
      </c>
      <c r="G1588" s="194">
        <f>VLOOKUP($B1588,'Alcance Cimentaciones'!$B$5:$G$256,5,FALSE)/41</f>
        <v>113.1390243902439</v>
      </c>
      <c r="H1588" s="188">
        <f>VLOOKUP($B1588,'Alcance Cimentaciones'!$B$5:$G$256,6,FALSE)</f>
        <v>33000.000989065411</v>
      </c>
      <c r="I1588" s="188">
        <f t="shared" si="433"/>
        <v>3733587.9167799447</v>
      </c>
      <c r="J1588" s="189">
        <f t="shared" si="434"/>
        <v>5152351.3251563236</v>
      </c>
      <c r="K1588" s="335">
        <f t="shared" si="435"/>
        <v>0</v>
      </c>
      <c r="L1588" s="331"/>
      <c r="M1588" s="331"/>
    </row>
    <row r="1589" spans="2:13" s="159" customFormat="1" ht="31.5" x14ac:dyDescent="0.25">
      <c r="B1589" s="165"/>
      <c r="C1589" s="182" t="s">
        <v>1746</v>
      </c>
      <c r="D1589" s="183" t="s">
        <v>1747</v>
      </c>
      <c r="E1589" s="184" t="s">
        <v>19</v>
      </c>
      <c r="F1589" s="184">
        <v>0</v>
      </c>
      <c r="G1589" s="184"/>
      <c r="H1589" s="184"/>
      <c r="I1589" s="184"/>
      <c r="J1589" s="186">
        <f>SUM(J1590)</f>
        <v>46410609.014634147</v>
      </c>
      <c r="K1589" s="330"/>
      <c r="L1589" s="330"/>
      <c r="M1589" s="330"/>
    </row>
    <row r="1590" spans="2:13" ht="31.5" x14ac:dyDescent="0.25">
      <c r="B1590" s="165" t="s">
        <v>280</v>
      </c>
      <c r="C1590" s="190"/>
      <c r="D1590" s="145" t="str">
        <f>VLOOKUP(B1590,'Alcance Cimentaciones'!$B$5:$G$256,3,FALSE)</f>
        <v>GROUT Y  MORTERO AUTOCOMPACTANTE DE ALTA RESISTENCIA C80/95 (EN206-1)</v>
      </c>
      <c r="E1590" s="187"/>
      <c r="F1590" s="187" t="str">
        <f>VLOOKUP($B1590,'Alcance Cimentaciones'!$B$5:$G$256,4,FALSE)</f>
        <v>lt</v>
      </c>
      <c r="G1590" s="194">
        <f>VLOOKUP($B1590,'Alcance Cimentaciones'!$B$5:$G$256,5,FALSE)/41</f>
        <v>530.73170731707319</v>
      </c>
      <c r="H1590" s="188">
        <f>VLOOKUP($B1590,'Alcance Cimentaciones'!$B$5:$G$256,6,FALSE)</f>
        <v>63367</v>
      </c>
      <c r="I1590" s="188">
        <f>+H1590*G1590</f>
        <v>33630876.097560979</v>
      </c>
      <c r="J1590" s="189">
        <f>+I1590*1.38</f>
        <v>46410609.014634147</v>
      </c>
      <c r="K1590" s="335">
        <f>SUM(N1590:BV1590)</f>
        <v>0</v>
      </c>
      <c r="L1590" s="331"/>
      <c r="M1590" s="331"/>
    </row>
    <row r="1591" spans="2:13" s="159" customFormat="1" ht="31.5" x14ac:dyDescent="0.25">
      <c r="B1591" s="165"/>
      <c r="C1591" s="182" t="s">
        <v>1748</v>
      </c>
      <c r="D1591" s="183" t="s">
        <v>1749</v>
      </c>
      <c r="E1591" s="184" t="s">
        <v>9</v>
      </c>
      <c r="F1591" s="184">
        <v>0</v>
      </c>
      <c r="G1591" s="184"/>
      <c r="H1591" s="184"/>
      <c r="I1591" s="184"/>
      <c r="J1591" s="186">
        <f>SUM(J1592:J1594)</f>
        <v>1587346329.5488234</v>
      </c>
      <c r="K1591" s="330"/>
      <c r="L1591" s="330"/>
      <c r="M1591" s="330"/>
    </row>
    <row r="1592" spans="2:13" ht="63" x14ac:dyDescent="0.25">
      <c r="B1592" s="165" t="s">
        <v>159</v>
      </c>
      <c r="C1592" s="190"/>
      <c r="D1592" s="145" t="str">
        <f>VLOOKUP(B1592,'Alcance Cimentaciones'!$B$5:$G$256,3,FALSE)</f>
        <v>MATERIAL SELECIONADA PARA  FORMACIÓN Y COMPACTACIÓN DE TERRAPLENES Y RELLENO ESTRUCTURAL  (INCLUYE TRANSPORTE DESDE LAS CANTERAS LICENCIADAS HASTA EL SITIO DE INSTALACIÓN)</v>
      </c>
      <c r="E1592" s="187"/>
      <c r="F1592" s="187" t="str">
        <f>VLOOKUP($B1592,'Alcance Cimentaciones'!$B$5:$G$256,4,FALSE)</f>
        <v>m3</v>
      </c>
      <c r="G1592" s="194">
        <f>VLOOKUP($B1592,'Alcance Cimentaciones'!$B$5:$G$256,5,FALSE)/34</f>
        <v>5388.7058823529414</v>
      </c>
      <c r="H1592" s="188">
        <f>VLOOKUP($B1592,'Alcance Cimentaciones'!$B$5:$G$256,6,FALSE)</f>
        <v>174890</v>
      </c>
      <c r="I1592" s="188">
        <f>+H1592*G1592</f>
        <v>942430771.7647059</v>
      </c>
      <c r="J1592" s="189">
        <f>+I1592*1.38</f>
        <v>1300554465.0352941</v>
      </c>
      <c r="K1592" s="335">
        <f t="shared" ref="K1592:K1594" si="436">SUM(N1592:BV1592)</f>
        <v>0</v>
      </c>
      <c r="L1592" s="331"/>
      <c r="M1592" s="331"/>
    </row>
    <row r="1593" spans="2:13" ht="47.25" x14ac:dyDescent="0.25">
      <c r="B1593" s="165" t="s">
        <v>180</v>
      </c>
      <c r="C1593" s="190"/>
      <c r="D1593" s="145" t="str">
        <f>VLOOKUP(B1593,'Alcance Cimentaciones'!$B$5:$G$256,3,FALSE)</f>
        <v>PREPARACIÓN DE SUBRASANTE COMPACTACIÓN Y VALORACIÓN DE LA CAPA DE SUBRASANTE DE LOS VIALES. INCLUYENDO LAS PRUEBAS SEGÚN LO PRESCRITO.</v>
      </c>
      <c r="E1593" s="187"/>
      <c r="F1593" s="187" t="str">
        <f>VLOOKUP($B1593,'Alcance Cimentaciones'!$B$5:$G$256,4,FALSE)</f>
        <v>m2</v>
      </c>
      <c r="G1593" s="194">
        <f>VLOOKUP($B1593,'Alcance Cimentaciones'!$B$5:$G$256,5,FALSE)/34</f>
        <v>631.61764705882354</v>
      </c>
      <c r="H1593" s="188">
        <f>VLOOKUP($B1593,'Alcance Cimentaciones'!$B$5:$G$256,6,FALSE)</f>
        <v>11537</v>
      </c>
      <c r="I1593" s="188">
        <f>+H1593*G1593</f>
        <v>7286972.7941176472</v>
      </c>
      <c r="J1593" s="189">
        <f>+I1593*1.38</f>
        <v>10056022.455882352</v>
      </c>
      <c r="K1593" s="335">
        <f t="shared" si="436"/>
        <v>0</v>
      </c>
      <c r="L1593" s="331"/>
      <c r="M1593" s="331"/>
    </row>
    <row r="1594" spans="2:13" ht="31.5" x14ac:dyDescent="0.25">
      <c r="B1594" s="165" t="s">
        <v>192</v>
      </c>
      <c r="C1594" s="190"/>
      <c r="D1594" s="145" t="str">
        <f>VLOOKUP(B1594,'Alcance Cimentaciones'!$B$5:$G$256,3,FALSE)</f>
        <v>SUBBASE GRANULAR  (INCLUYE TRANSPORTE DESDE LAS CANTERAS LICENCIADAS HASTA EL SITIO DE INSTALACIÓN)</v>
      </c>
      <c r="E1594" s="187"/>
      <c r="F1594" s="187" t="str">
        <f>VLOOKUP($B1594,'Alcance Cimentaciones'!$B$5:$G$256,4,FALSE)</f>
        <v>m3</v>
      </c>
      <c r="G1594" s="194">
        <f>VLOOKUP($B1594,'Alcance Cimentaciones'!$B$5:$G$256,5,FALSE)/34</f>
        <v>880.85294117647061</v>
      </c>
      <c r="H1594" s="188">
        <f>VLOOKUP($B1594,'Alcance Cimentaciones'!$B$5:$G$256,6,FALSE)</f>
        <v>227658</v>
      </c>
      <c r="I1594" s="188">
        <f>+H1594*G1594</f>
        <v>200533218.88235295</v>
      </c>
      <c r="J1594" s="189">
        <f>+I1594*1.38</f>
        <v>276735842.05764705</v>
      </c>
      <c r="K1594" s="335">
        <f t="shared" si="436"/>
        <v>0</v>
      </c>
      <c r="L1594" s="331"/>
      <c r="M1594" s="331"/>
    </row>
    <row r="1595" spans="2:13" s="159" customFormat="1" ht="31.5" x14ac:dyDescent="0.25">
      <c r="B1595" s="165"/>
      <c r="C1595" s="178" t="s">
        <v>1750</v>
      </c>
      <c r="D1595" s="179" t="s">
        <v>1751</v>
      </c>
      <c r="E1595" s="180" t="s">
        <v>9</v>
      </c>
      <c r="F1595" s="180">
        <v>0</v>
      </c>
      <c r="G1595" s="180"/>
      <c r="H1595" s="180"/>
      <c r="I1595" s="180"/>
      <c r="J1595" s="186">
        <f>SUM(J1596:J1599)</f>
        <v>179532477.23999998</v>
      </c>
      <c r="K1595" s="330"/>
      <c r="L1595" s="330"/>
      <c r="M1595" s="330"/>
    </row>
    <row r="1596" spans="2:13" ht="31.5" x14ac:dyDescent="0.25">
      <c r="B1596" s="165" t="s">
        <v>195</v>
      </c>
      <c r="C1596" s="198"/>
      <c r="D1596" s="145" t="str">
        <f>VLOOKUP(B1596,'Alcance Cimentaciones'!$B$5:$G$256,3,FALSE)</f>
        <v>BASE GRANULAR   (INCLUYE TRANSPORTE DESDE LAS CANTERAS LICENCIADAS HASTA EL SITIO DE INSTALACIÓN)</v>
      </c>
      <c r="E1596" s="187"/>
      <c r="F1596" s="187" t="str">
        <f>VLOOKUP($B1596,'Alcance Cimentaciones'!$B$5:$G$256,4,FALSE)</f>
        <v>m3</v>
      </c>
      <c r="G1596" s="194">
        <f>VLOOKUP($B1596,'Alcance Cimentaciones'!$B$5:$G$256,5,FALSE)/34</f>
        <v>237.64705882352942</v>
      </c>
      <c r="H1596" s="188">
        <f>VLOOKUP($B1596,'Alcance Cimentaciones'!$B$5:$G$256,6,FALSE)</f>
        <v>265112</v>
      </c>
      <c r="I1596" s="188">
        <f>+H1596*G1596</f>
        <v>63003087.058823533</v>
      </c>
      <c r="J1596" s="189">
        <f>+I1596*1.38</f>
        <v>86944260.141176462</v>
      </c>
      <c r="K1596" s="335">
        <f t="shared" ref="K1596:K1599" si="437">SUM(N1596:BV1596)</f>
        <v>0</v>
      </c>
      <c r="L1596" s="331"/>
      <c r="M1596" s="331"/>
    </row>
    <row r="1597" spans="2:13" ht="94.5" x14ac:dyDescent="0.25">
      <c r="B1597" s="165" t="s">
        <v>261</v>
      </c>
      <c r="C1597" s="198"/>
      <c r="D1597" s="145" t="str">
        <f>VLOOKUP(B1597,'Alcance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597" s="187"/>
      <c r="F1597" s="187" t="str">
        <f>VLOOKUP($B1597,'Alcance Cimentaciones'!$B$5:$G$256,4,FALSE)</f>
        <v>m3</v>
      </c>
      <c r="G1597" s="194">
        <f>VLOOKUP($B1597,'Alcance Cimentaciones'!$B$5:$G$256,5,FALSE)/34</f>
        <v>42.352941176470587</v>
      </c>
      <c r="H1597" s="188">
        <f>VLOOKUP($B1597,'Alcance Cimentaciones'!$B$5:$G$256,6,FALSE)</f>
        <v>276393</v>
      </c>
      <c r="I1597" s="188">
        <f>+H1597*G1597</f>
        <v>11706056.470588235</v>
      </c>
      <c r="J1597" s="189">
        <f>+I1597*1.38</f>
        <v>16154357.929411763</v>
      </c>
      <c r="K1597" s="335">
        <f t="shared" si="437"/>
        <v>0</v>
      </c>
      <c r="L1597" s="331"/>
      <c r="M1597" s="331"/>
    </row>
    <row r="1598" spans="2:13" ht="94.5" x14ac:dyDescent="0.25">
      <c r="B1598" s="165" t="s">
        <v>264</v>
      </c>
      <c r="C1598" s="198"/>
      <c r="D1598" s="145" t="str">
        <f>VLOOKUP(B1598,'Alcance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598" s="187"/>
      <c r="F1598" s="187" t="str">
        <f>VLOOKUP($B1598,'Alcance Cimentaciones'!$B$5:$G$256,4,FALSE)</f>
        <v>m3</v>
      </c>
      <c r="G1598" s="194">
        <f>VLOOKUP($B1598,'Alcance Cimentaciones'!$B$5:$G$256,5,FALSE)/34</f>
        <v>25.529411764705884</v>
      </c>
      <c r="H1598" s="188">
        <f>VLOOKUP($B1598,'Alcance Cimentaciones'!$B$5:$G$256,6,FALSE)</f>
        <v>286818</v>
      </c>
      <c r="I1598" s="188">
        <f>+H1598*G1598</f>
        <v>7322294.823529412</v>
      </c>
      <c r="J1598" s="189">
        <f>+I1598*1.38</f>
        <v>10104766.856470589</v>
      </c>
      <c r="K1598" s="335">
        <f t="shared" si="437"/>
        <v>0</v>
      </c>
      <c r="L1598" s="331"/>
      <c r="M1598" s="331"/>
    </row>
    <row r="1599" spans="2:13" x14ac:dyDescent="0.25">
      <c r="B1599" s="165" t="s">
        <v>254</v>
      </c>
      <c r="C1599" s="198"/>
      <c r="D1599" s="145" t="str">
        <f>VLOOKUP(B1599,'Alcance Cimentaciones'!$B$5:$G$256,3,FALSE)</f>
        <v>SUMINISTRO E INSTALACIÓN DE GEOTEXTILES</v>
      </c>
      <c r="E1599" s="187"/>
      <c r="F1599" s="187" t="str">
        <f>VLOOKUP($B1599,'Alcance Cimentaciones'!$B$5:$G$256,4,FALSE)</f>
        <v>m2</v>
      </c>
      <c r="G1599" s="194">
        <f>VLOOKUP($B1599,'Alcance Cimentaciones'!$B$5:$G$256,5,FALSE)/34</f>
        <v>887.17647058823525</v>
      </c>
      <c r="H1599" s="188">
        <f>VLOOKUP($B1599,'Alcance Cimentaciones'!$B$5:$G$256,6,FALSE)</f>
        <v>54177</v>
      </c>
      <c r="I1599" s="188">
        <f>+H1599*G1599</f>
        <v>48064559.647058822</v>
      </c>
      <c r="J1599" s="189">
        <f>+I1599*1.38</f>
        <v>66329092.312941171</v>
      </c>
      <c r="K1599" s="335">
        <f t="shared" si="437"/>
        <v>0</v>
      </c>
      <c r="L1599" s="331"/>
      <c r="M1599" s="331"/>
    </row>
    <row r="1600" spans="2:13" s="159" customFormat="1" ht="31.5" x14ac:dyDescent="0.25">
      <c r="B1600" s="165"/>
      <c r="C1600" s="195" t="s">
        <v>1752</v>
      </c>
      <c r="D1600" s="148" t="s">
        <v>2016</v>
      </c>
      <c r="E1600" s="196" t="s">
        <v>3</v>
      </c>
      <c r="F1600" s="196">
        <v>0</v>
      </c>
      <c r="G1600" s="196"/>
      <c r="H1600" s="196"/>
      <c r="I1600" s="196"/>
      <c r="J1600" s="197"/>
      <c r="K1600" s="333"/>
      <c r="L1600" s="333"/>
      <c r="M1600" s="333"/>
    </row>
    <row r="1601" spans="2:13" s="159" customFormat="1" x14ac:dyDescent="0.25">
      <c r="B1601" s="165"/>
      <c r="C1601" s="199" t="s">
        <v>1753</v>
      </c>
      <c r="D1601" s="151" t="s">
        <v>1754</v>
      </c>
      <c r="E1601" s="200" t="s">
        <v>27</v>
      </c>
      <c r="F1601" s="200">
        <v>0</v>
      </c>
      <c r="G1601" s="200"/>
      <c r="H1601" s="200"/>
      <c r="I1601" s="200"/>
      <c r="J1601" s="201"/>
      <c r="K1601" s="334"/>
      <c r="L1601" s="334"/>
      <c r="M1601" s="334"/>
    </row>
    <row r="1602" spans="2:13" s="159" customFormat="1" ht="31.5" x14ac:dyDescent="0.25">
      <c r="B1602" s="165"/>
      <c r="C1602" s="182" t="s">
        <v>1755</v>
      </c>
      <c r="D1602" s="183" t="s">
        <v>1756</v>
      </c>
      <c r="E1602" s="184" t="s">
        <v>22</v>
      </c>
      <c r="F1602" s="184">
        <v>0</v>
      </c>
      <c r="G1602" s="184"/>
      <c r="H1602" s="184"/>
      <c r="I1602" s="184"/>
      <c r="J1602" s="186">
        <f>SUM(J1603:J1605)</f>
        <v>83271780.884117648</v>
      </c>
      <c r="K1602" s="330"/>
      <c r="L1602" s="330"/>
      <c r="M1602" s="330"/>
    </row>
    <row r="1603" spans="2:13" s="159" customFormat="1" x14ac:dyDescent="0.25">
      <c r="B1603" s="165" t="s">
        <v>54</v>
      </c>
      <c r="C1603" s="182"/>
      <c r="D1603" s="145" t="str">
        <f>VLOOKUP(B1603,'Alcance Cimentaciones'!$B$5:$G$256,3,FALSE)</f>
        <v>DESBROCE Y LIMPIEZA</v>
      </c>
      <c r="E1603" s="187"/>
      <c r="F1603" s="187" t="str">
        <f>VLOOKUP($B1603,'Alcance Cimentaciones'!$B$5:$G$256,4,FALSE)</f>
        <v>m2</v>
      </c>
      <c r="G1603" s="194">
        <f>VLOOKUP($B1603,'Alcance Cimentaciones'!$B$5:$G$256,5,FALSE)/34</f>
        <v>4799.0294117647063</v>
      </c>
      <c r="H1603" s="188">
        <f>VLOOKUP($B1603,'Alcance Cimentaciones'!$B$5:$G$256,6,FALSE)</f>
        <v>4140</v>
      </c>
      <c r="I1603" s="188">
        <f>+H1603*G1603</f>
        <v>19867981.764705885</v>
      </c>
      <c r="J1603" s="189">
        <f>+I1603*1.38</f>
        <v>27417814.83529412</v>
      </c>
      <c r="K1603" s="335">
        <f t="shared" ref="K1603:K1605" si="438">SUM(N1603:BV1603)</f>
        <v>0</v>
      </c>
      <c r="L1603" s="331"/>
      <c r="M1603" s="331"/>
    </row>
    <row r="1604" spans="2:13" ht="126" x14ac:dyDescent="0.25">
      <c r="B1604" s="165" t="s">
        <v>407</v>
      </c>
      <c r="C1604" s="204"/>
      <c r="D1604" s="145" t="str">
        <f>VLOOKUP(B1604,'Alcance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604" s="187"/>
      <c r="F1604" s="187" t="str">
        <f>VLOOKUP($B1604,'Alcance Cimentaciones'!$B$5:$G$256,4,FALSE)</f>
        <v>Mes</v>
      </c>
      <c r="G1604" s="215">
        <v>0.2</v>
      </c>
      <c r="H1604" s="188">
        <f>VLOOKUP($B1604,'Alcance Cimentaciones'!$B$5:$G$256,6,FALSE)</f>
        <v>31500000</v>
      </c>
      <c r="I1604" s="188">
        <f t="shared" ref="I1604" si="439">+H1604*G1604</f>
        <v>6300000</v>
      </c>
      <c r="J1604" s="189">
        <f t="shared" ref="J1604" si="440">+I1604*1.38</f>
        <v>8694000</v>
      </c>
      <c r="K1604" s="335">
        <f t="shared" si="438"/>
        <v>0</v>
      </c>
      <c r="L1604" s="331"/>
      <c r="M1604" s="331"/>
    </row>
    <row r="1605" spans="2:13" s="159" customFormat="1" ht="31.5" x14ac:dyDescent="0.25">
      <c r="B1605" s="165" t="s">
        <v>65</v>
      </c>
      <c r="C1605" s="182"/>
      <c r="D1605" s="145" t="str">
        <f>VLOOKUP(B1605,'Alcance Cimentaciones'!$B$5:$G$256,3,FALSE)</f>
        <v>DESMONTE, DESCAPOTE Y LIMPIEZA INCLUYE  TALA DE ARBOLES CON DAP ≤0.15M, TRANSPORTE Y DISPOSICIÓN FINAL</v>
      </c>
      <c r="E1605" s="187"/>
      <c r="F1605" s="187" t="str">
        <f>VLOOKUP($B1605,'Alcance Cimentaciones'!$B$5:$G$256,4,FALSE)</f>
        <v>m2</v>
      </c>
      <c r="G1605" s="194">
        <f>VLOOKUP($B1605,'Alcance Cimentaciones'!$B$5:$G$256,5,FALSE)/34</f>
        <v>4799.0294117647063</v>
      </c>
      <c r="H1605" s="188">
        <f>VLOOKUP($B1605,'Alcance Cimentaciones'!$B$5:$G$256,6,FALSE)</f>
        <v>7121</v>
      </c>
      <c r="I1605" s="188">
        <f>+H1605*G1605</f>
        <v>34173888.441176474</v>
      </c>
      <c r="J1605" s="189">
        <f>+I1605*1.38</f>
        <v>47159966.048823528</v>
      </c>
      <c r="K1605" s="335">
        <f t="shared" si="438"/>
        <v>0</v>
      </c>
      <c r="L1605" s="331"/>
      <c r="M1605" s="331"/>
    </row>
    <row r="1606" spans="2:13" s="159" customFormat="1" x14ac:dyDescent="0.25">
      <c r="B1606" s="165"/>
      <c r="C1606" s="182" t="s">
        <v>1757</v>
      </c>
      <c r="D1606" s="183" t="s">
        <v>1758</v>
      </c>
      <c r="E1606" s="184" t="s">
        <v>9</v>
      </c>
      <c r="F1606" s="184">
        <v>0</v>
      </c>
      <c r="G1606" s="184"/>
      <c r="H1606" s="184"/>
      <c r="I1606" s="184"/>
      <c r="J1606" s="186">
        <f>SUM(J1607:J1608)</f>
        <v>312374505.66882348</v>
      </c>
      <c r="K1606" s="330"/>
      <c r="L1606" s="330"/>
      <c r="M1606" s="330"/>
    </row>
    <row r="1607" spans="2:13" x14ac:dyDescent="0.25">
      <c r="B1607" s="165" t="s">
        <v>113</v>
      </c>
      <c r="C1607" s="190"/>
      <c r="D1607" s="145" t="str">
        <f>VLOOKUP(B1607,'Alcance Cimentaciones'!$B$5:$G$256,3,FALSE)</f>
        <v>EXCAVACIÓN MECÁNICA EN MATERIAL COMÚN</v>
      </c>
      <c r="E1607" s="187"/>
      <c r="F1607" s="187" t="str">
        <f>VLOOKUP($B1607,'Alcance Cimentaciones'!$B$5:$G$256,4,FALSE)</f>
        <v>m3</v>
      </c>
      <c r="G1607" s="194">
        <f>VLOOKUP($B1607,'Alcance Cimentaciones'!$B$5:$G$256,5,FALSE)/34</f>
        <v>4799.0294117647063</v>
      </c>
      <c r="H1607" s="188">
        <f>VLOOKUP($B1607,'Alcance Cimentaciones'!$B$5:$G$256,6,FALSE)</f>
        <v>35495</v>
      </c>
      <c r="I1607" s="188">
        <f>+H1607*G1607</f>
        <v>170341548.97058824</v>
      </c>
      <c r="J1607" s="189">
        <f>+I1607*1.38</f>
        <v>235071337.57941175</v>
      </c>
      <c r="K1607" s="335">
        <f t="shared" ref="K1607:K1608" si="441">SUM(N1607:BV1607)</f>
        <v>0</v>
      </c>
      <c r="L1607" s="331"/>
      <c r="M1607" s="331"/>
    </row>
    <row r="1608" spans="2:13" x14ac:dyDescent="0.25">
      <c r="B1608" s="165" t="s">
        <v>122</v>
      </c>
      <c r="C1608" s="190"/>
      <c r="D1608" s="145" t="str">
        <f>VLOOKUP(B1608,'Alcance Cimentaciones'!$B$5:$G$256,3,FALSE)</f>
        <v>EXCAVACIÓN EN ROCA</v>
      </c>
      <c r="E1608" s="187"/>
      <c r="F1608" s="187" t="str">
        <f>VLOOKUP($B1608,'Alcance Cimentaciones'!$B$5:$G$256,4,FALSE)</f>
        <v>m3</v>
      </c>
      <c r="G1608" s="194">
        <f>VLOOKUP($B1608,'Alcance Cimentaciones'!$B$5:$G$256,5,FALSE)/34</f>
        <v>414.35294117647061</v>
      </c>
      <c r="H1608" s="188">
        <f>VLOOKUP($B1608,'Alcance Cimentaciones'!$B$5:$G$256,6,FALSE)</f>
        <v>135191</v>
      </c>
      <c r="I1608" s="188">
        <f>+H1608*G1608</f>
        <v>56016788.470588237</v>
      </c>
      <c r="J1608" s="189">
        <f>+I1608*1.38</f>
        <v>77303168.089411765</v>
      </c>
      <c r="K1608" s="335">
        <f t="shared" si="441"/>
        <v>0</v>
      </c>
      <c r="L1608" s="331"/>
      <c r="M1608" s="331"/>
    </row>
    <row r="1609" spans="2:13" s="159" customFormat="1" x14ac:dyDescent="0.25">
      <c r="B1609" s="165"/>
      <c r="C1609" s="178" t="s">
        <v>1759</v>
      </c>
      <c r="D1609" s="179" t="s">
        <v>1760</v>
      </c>
      <c r="E1609" s="180" t="s">
        <v>6</v>
      </c>
      <c r="F1609" s="180">
        <v>0</v>
      </c>
      <c r="G1609" s="180"/>
      <c r="H1609" s="180"/>
      <c r="I1609" s="180"/>
      <c r="J1609" s="186">
        <f>SUM(J1610:J1612)</f>
        <v>9527825.6870364472</v>
      </c>
      <c r="K1609" s="330"/>
      <c r="L1609" s="330"/>
      <c r="M1609" s="330"/>
    </row>
    <row r="1610" spans="2:13" s="159" customFormat="1" ht="31.5" x14ac:dyDescent="0.25">
      <c r="B1610" s="165" t="s">
        <v>539</v>
      </c>
      <c r="C1610" s="178"/>
      <c r="D1610" s="145" t="str">
        <f>VLOOKUP(B1610,'Alcance Cimentaciones'!$B$5:$G$256,3,FALSE)</f>
        <v>INSTALACION DE TUBERIA PVC TIPO TDP Y/O CORRUGADA TIPO PEAD-HDPE  - 50mm</v>
      </c>
      <c r="E1610" s="187"/>
      <c r="F1610" s="187" t="str">
        <f>VLOOKUP($B1610,'Alcance Cimentaciones'!$B$5:$G$256,4,FALSE)</f>
        <v>ML</v>
      </c>
      <c r="G1610" s="194">
        <f>VLOOKUP($B1610,'Alcance Cimentaciones'!$B$5:$G$256,5,FALSE)/34</f>
        <v>7.2352941176470589</v>
      </c>
      <c r="H1610" s="188">
        <f>VLOOKUP($B1610,'Alcance Cimentaciones'!$B$5:$G$256,6,FALSE)</f>
        <v>27751.000385791169</v>
      </c>
      <c r="I1610" s="188">
        <f>+H1610*G1610</f>
        <v>200786.64985013611</v>
      </c>
      <c r="J1610" s="189">
        <f>+I1610*1.38</f>
        <v>277085.57679318782</v>
      </c>
      <c r="K1610" s="335">
        <f t="shared" ref="K1610:K1612" si="442">SUM(N1610:BV1610)</f>
        <v>0</v>
      </c>
      <c r="L1610" s="331"/>
      <c r="M1610" s="331"/>
    </row>
    <row r="1611" spans="2:13" s="159" customFormat="1" ht="31.5" x14ac:dyDescent="0.25">
      <c r="B1611" s="165" t="s">
        <v>542</v>
      </c>
      <c r="C1611" s="178"/>
      <c r="D1611" s="145" t="str">
        <f>VLOOKUP(B1611,'Alcance Cimentaciones'!$B$5:$G$256,3,FALSE)</f>
        <v>INSTALACION DE TUBERIA PVC TIPO TDP Y/O CORRUGADA TIPO PEAD-HDPE - 90mm</v>
      </c>
      <c r="E1611" s="187"/>
      <c r="F1611" s="187" t="str">
        <f>VLOOKUP($B1611,'Alcance Cimentaciones'!$B$5:$G$256,4,FALSE)</f>
        <v>ML</v>
      </c>
      <c r="G1611" s="194">
        <f>VLOOKUP($B1611,'Alcance Cimentaciones'!$B$5:$G$256,5,FALSE)/34</f>
        <v>34.694117647058818</v>
      </c>
      <c r="H1611" s="188">
        <f>VLOOKUP($B1611,'Alcance Cimentaciones'!$B$5:$G$256,6,FALSE)</f>
        <v>31239.000009014315</v>
      </c>
      <c r="I1611" s="188">
        <f>+H1611*G1611</f>
        <v>1083809.5414892142</v>
      </c>
      <c r="J1611" s="189">
        <f>+I1611*1.38</f>
        <v>1495657.1672551155</v>
      </c>
      <c r="K1611" s="335">
        <f t="shared" si="442"/>
        <v>0</v>
      </c>
      <c r="L1611" s="331"/>
      <c r="M1611" s="331"/>
    </row>
    <row r="1612" spans="2:13" s="159" customFormat="1" ht="31.5" x14ac:dyDescent="0.25">
      <c r="B1612" s="165" t="s">
        <v>544</v>
      </c>
      <c r="C1612" s="178"/>
      <c r="D1612" s="145" t="str">
        <f>VLOOKUP(B1612,'Alcance Cimentaciones'!$B$5:$G$256,3,FALSE)</f>
        <v>INSTALACION DE TUBERIA PVC TIPO TDP  Y/O CORRUGADA TIPO PEAD-HDPE - 200mm</v>
      </c>
      <c r="E1612" s="187"/>
      <c r="F1612" s="187" t="str">
        <f>VLOOKUP($B1612,'Alcance Cimentaciones'!$B$5:$G$256,4,FALSE)</f>
        <v>ML</v>
      </c>
      <c r="G1612" s="194">
        <f>VLOOKUP($B1612,'Alcance Cimentaciones'!$B$5:$G$256,5,FALSE)/34</f>
        <v>70.332352941176467</v>
      </c>
      <c r="H1612" s="188">
        <f>VLOOKUP($B1612,'Alcance Cimentaciones'!$B$5:$G$256,6,FALSE)</f>
        <v>79900.999838665448</v>
      </c>
      <c r="I1612" s="188">
        <f>+H1612*G1612</f>
        <v>5619625.3210059023</v>
      </c>
      <c r="J1612" s="189">
        <f>+I1612*1.38</f>
        <v>7755082.9429881442</v>
      </c>
      <c r="K1612" s="335">
        <f t="shared" si="442"/>
        <v>0</v>
      </c>
      <c r="L1612" s="331"/>
      <c r="M1612" s="331"/>
    </row>
    <row r="1613" spans="2:13" s="159" customFormat="1" x14ac:dyDescent="0.25">
      <c r="B1613" s="165"/>
      <c r="C1613" s="182" t="s">
        <v>1761</v>
      </c>
      <c r="D1613" s="183" t="s">
        <v>1762</v>
      </c>
      <c r="E1613" s="184" t="s">
        <v>19</v>
      </c>
      <c r="F1613" s="184">
        <v>0</v>
      </c>
      <c r="G1613" s="184"/>
      <c r="H1613" s="184"/>
      <c r="I1613" s="184"/>
      <c r="J1613" s="186">
        <f>SUM(J1614)</f>
        <v>320494616.71764702</v>
      </c>
      <c r="K1613" s="330"/>
      <c r="L1613" s="330"/>
      <c r="M1613" s="330"/>
    </row>
    <row r="1614" spans="2:13" s="159" customFormat="1" x14ac:dyDescent="0.25">
      <c r="B1614" s="165" t="s">
        <v>156</v>
      </c>
      <c r="C1614" s="182"/>
      <c r="D1614" s="145" t="str">
        <f>VLOOKUP(B1614,'Alcance Cimentaciones'!$B$5:$G$256,3,FALSE)</f>
        <v>RELLENO CON MATERIAL DE EXCAVACIÓN SELECCIONADO</v>
      </c>
      <c r="E1614" s="187"/>
      <c r="F1614" s="187" t="str">
        <f>VLOOKUP($B1614,'Alcance Cimentaciones'!$B$5:$G$256,4,FALSE)</f>
        <v>m3</v>
      </c>
      <c r="G1614" s="194">
        <f>VLOOKUP($B1614,'Alcance Cimentaciones'!$B$5:$G$256,5,FALSE)/34</f>
        <v>4530.6764705882351</v>
      </c>
      <c r="H1614" s="188">
        <f>VLOOKUP($B1614,'Alcance Cimentaciones'!$B$5:$G$256,6,FALSE)</f>
        <v>51260</v>
      </c>
      <c r="I1614" s="188">
        <f>+H1614*G1614</f>
        <v>232242475.88235292</v>
      </c>
      <c r="J1614" s="189">
        <f>+I1614*1.38</f>
        <v>320494616.71764702</v>
      </c>
      <c r="K1614" s="335">
        <f>SUM(N1614:BV1614)</f>
        <v>0</v>
      </c>
      <c r="L1614" s="331"/>
      <c r="M1614" s="331"/>
    </row>
    <row r="1615" spans="2:13" s="159" customFormat="1" x14ac:dyDescent="0.25">
      <c r="B1615" s="165"/>
      <c r="C1615" s="182" t="s">
        <v>1763</v>
      </c>
      <c r="D1615" s="183" t="s">
        <v>1764</v>
      </c>
      <c r="E1615" s="184" t="s">
        <v>8</v>
      </c>
      <c r="F1615" s="184">
        <v>0</v>
      </c>
      <c r="G1615" s="184"/>
      <c r="H1615" s="184"/>
      <c r="I1615" s="184"/>
      <c r="J1615" s="186">
        <f>SUM(J1616)</f>
        <v>94303618.549411759</v>
      </c>
      <c r="K1615" s="330"/>
      <c r="L1615" s="330"/>
      <c r="M1615" s="330"/>
    </row>
    <row r="1616" spans="2:13" s="159" customFormat="1" x14ac:dyDescent="0.25">
      <c r="B1616" s="165" t="s">
        <v>278</v>
      </c>
      <c r="C1616" s="182"/>
      <c r="D1616" s="145" t="str">
        <f>VLOOKUP(B1616,'Alcance Cimentaciones'!$B$5:$G$256,3,FALSE)</f>
        <v>CONCRETO CLASE F (140 kg/cm2 Ó 2000 psi)</v>
      </c>
      <c r="E1616" s="187"/>
      <c r="F1616" s="187" t="str">
        <f>VLOOKUP($B1616,'Alcance Cimentaciones'!$B$5:$G$256,4,FALSE)</f>
        <v>m3</v>
      </c>
      <c r="G1616" s="194">
        <f>VLOOKUP($B1616,'Alcance Cimentaciones'!$B$5:$G$256,5,FALSE)/34</f>
        <v>43.941176470588232</v>
      </c>
      <c r="H1616" s="188">
        <f>VLOOKUP($B1616,'Alcance Cimentaciones'!$B$5:$G$256,6,FALSE)</f>
        <v>1555169</v>
      </c>
      <c r="I1616" s="188">
        <f>+H1616*G1616</f>
        <v>68335955.470588237</v>
      </c>
      <c r="J1616" s="189">
        <f>+I1616*1.38</f>
        <v>94303618.549411759</v>
      </c>
      <c r="K1616" s="335">
        <f>SUM(N1616:BV1616)</f>
        <v>0</v>
      </c>
      <c r="L1616" s="331"/>
      <c r="M1616" s="331"/>
    </row>
    <row r="1617" spans="2:13" s="159" customFormat="1" x14ac:dyDescent="0.25">
      <c r="B1617" s="165"/>
      <c r="C1617" s="182" t="s">
        <v>1765</v>
      </c>
      <c r="D1617" s="183" t="s">
        <v>1766</v>
      </c>
      <c r="E1617" s="184" t="s">
        <v>26</v>
      </c>
      <c r="F1617" s="184">
        <v>0</v>
      </c>
      <c r="G1617" s="184"/>
      <c r="H1617" s="184"/>
      <c r="I1617" s="184"/>
      <c r="J1617" s="186">
        <f>SUM(J1618:J1619)</f>
        <v>179436034.15411764</v>
      </c>
      <c r="K1617" s="330"/>
      <c r="L1617" s="330"/>
      <c r="M1617" s="330"/>
    </row>
    <row r="1618" spans="2:13" x14ac:dyDescent="0.25">
      <c r="B1618" s="165" t="s">
        <v>299</v>
      </c>
      <c r="C1618" s="190"/>
      <c r="D1618" s="145" t="str">
        <f>VLOOKUP(B1618,'Alcance Cimentaciones'!$B$5:$G$256,3,FALSE)</f>
        <v>S0FT-SPOT  (EPS) Tipo II (ASM C578)</v>
      </c>
      <c r="E1618" s="187"/>
      <c r="F1618" s="187" t="str">
        <f>VLOOKUP($B1618,'Alcance Cimentaciones'!$B$5:$G$256,4,FALSE)</f>
        <v>m2</v>
      </c>
      <c r="G1618" s="194">
        <f>VLOOKUP($B1618,'Alcance Cimentaciones'!$B$5:$G$256,5,FALSE)/34</f>
        <v>62.117647058823529</v>
      </c>
      <c r="H1618" s="188">
        <f>VLOOKUP($B1618,'Alcance Cimentaciones'!$B$5:$G$256,6,FALSE)</f>
        <v>484846</v>
      </c>
      <c r="I1618" s="188">
        <f>+H1618*G1618</f>
        <v>30117492.705882352</v>
      </c>
      <c r="J1618" s="189">
        <f>+I1618*1.38</f>
        <v>41562139.934117645</v>
      </c>
      <c r="K1618" s="335">
        <f t="shared" ref="K1618:K1619" si="443">SUM(N1618:BV1618)</f>
        <v>0</v>
      </c>
      <c r="L1618" s="331"/>
      <c r="M1618" s="331"/>
    </row>
    <row r="1619" spans="2:13" ht="126" x14ac:dyDescent="0.25">
      <c r="B1619" s="165" t="s">
        <v>314</v>
      </c>
      <c r="C1619" s="190"/>
      <c r="D1619" s="145" t="str">
        <f>VLOOKUP(B1619,'Alcance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619" s="187"/>
      <c r="F1619" s="187" t="str">
        <f>VLOOKUP($B1619,'Alcance Cimentaciones'!$B$5:$G$256,4,FALSE)</f>
        <v>Und</v>
      </c>
      <c r="G1619" s="194">
        <f>VLOOKUP($B1619,'Alcance Cimentaciones'!$B$5:$G$256,5,FALSE)/34</f>
        <v>1</v>
      </c>
      <c r="H1619" s="188">
        <f>VLOOKUP($B1619,'Alcance Cimentaciones'!$B$5:$G$256,6,FALSE)</f>
        <v>99908619</v>
      </c>
      <c r="I1619" s="188">
        <f>+H1619*G1619</f>
        <v>99908619</v>
      </c>
      <c r="J1619" s="189">
        <f>+I1619*1.38</f>
        <v>137873894.22</v>
      </c>
      <c r="K1619" s="335">
        <f t="shared" si="443"/>
        <v>0</v>
      </c>
      <c r="L1619" s="331"/>
      <c r="M1619" s="331"/>
    </row>
    <row r="1620" spans="2:13" s="159" customFormat="1" x14ac:dyDescent="0.25">
      <c r="B1620" s="165"/>
      <c r="C1620" s="182" t="s">
        <v>1767</v>
      </c>
      <c r="D1620" s="183" t="s">
        <v>1768</v>
      </c>
      <c r="E1620" s="184" t="s">
        <v>730</v>
      </c>
      <c r="F1620" s="184">
        <v>0</v>
      </c>
      <c r="G1620" s="184"/>
      <c r="H1620" s="184"/>
      <c r="I1620" s="184"/>
      <c r="J1620" s="186">
        <f>SUM(J1621)</f>
        <v>1212623361.2117648</v>
      </c>
      <c r="K1620" s="330"/>
      <c r="L1620" s="330"/>
      <c r="M1620" s="330"/>
    </row>
    <row r="1621" spans="2:13" s="159" customFormat="1" x14ac:dyDescent="0.25">
      <c r="B1621" s="165" t="s">
        <v>306</v>
      </c>
      <c r="C1621" s="182"/>
      <c r="D1621" s="145" t="str">
        <f>VLOOKUP(B1621,'Alcance Cimentaciones'!$B$5:$G$256,3,FALSE)</f>
        <v>ACERO FY:  60000 psi (4.200 kg/cm2)</v>
      </c>
      <c r="E1621" s="187"/>
      <c r="F1621" s="187" t="str">
        <f>VLOOKUP($B1621,'Alcance Cimentaciones'!$B$5:$G$256,4,FALSE)</f>
        <v>kg</v>
      </c>
      <c r="G1621" s="194">
        <f>VLOOKUP($B1621,'Alcance Cimentaciones'!$B$5:$G$256,5,FALSE)/34</f>
        <v>68756.852941176476</v>
      </c>
      <c r="H1621" s="188">
        <f>VLOOKUP($B1621,'Alcance Cimentaciones'!$B$5:$G$256,6,FALSE)</f>
        <v>12780</v>
      </c>
      <c r="I1621" s="188">
        <f>+H1621*G1621</f>
        <v>878712580.58823538</v>
      </c>
      <c r="J1621" s="189">
        <f>+I1621*1.38</f>
        <v>1212623361.2117648</v>
      </c>
      <c r="K1621" s="335">
        <f>SUM(N1621:BV1621)</f>
        <v>0</v>
      </c>
      <c r="L1621" s="331"/>
      <c r="M1621" s="331"/>
    </row>
    <row r="1622" spans="2:13" s="159" customFormat="1" x14ac:dyDescent="0.25">
      <c r="B1622" s="165"/>
      <c r="C1622" s="182" t="s">
        <v>1769</v>
      </c>
      <c r="D1622" s="183" t="s">
        <v>1770</v>
      </c>
      <c r="E1622" s="184" t="s">
        <v>6</v>
      </c>
      <c r="F1622" s="184">
        <v>0</v>
      </c>
      <c r="G1622" s="184"/>
      <c r="H1622" s="184"/>
      <c r="I1622" s="184"/>
      <c r="J1622" s="185"/>
      <c r="K1622" s="329"/>
      <c r="L1622" s="329"/>
      <c r="M1622" s="329"/>
    </row>
    <row r="1623" spans="2:13" s="159" customFormat="1" ht="31.5" x14ac:dyDescent="0.25">
      <c r="B1623" s="165"/>
      <c r="C1623" s="195" t="s">
        <v>1771</v>
      </c>
      <c r="D1623" s="148" t="s">
        <v>1772</v>
      </c>
      <c r="E1623" s="196" t="s">
        <v>3</v>
      </c>
      <c r="F1623" s="196">
        <v>0</v>
      </c>
      <c r="G1623" s="196"/>
      <c r="H1623" s="196"/>
      <c r="I1623" s="196"/>
      <c r="J1623" s="197"/>
      <c r="K1623" s="333"/>
      <c r="L1623" s="333"/>
      <c r="M1623" s="333"/>
    </row>
    <row r="1624" spans="2:13" s="159" customFormat="1" x14ac:dyDescent="0.25">
      <c r="B1624" s="165"/>
      <c r="C1624" s="182" t="s">
        <v>1773</v>
      </c>
      <c r="D1624" s="183" t="s">
        <v>1774</v>
      </c>
      <c r="E1624" s="184" t="s">
        <v>8</v>
      </c>
      <c r="F1624" s="184">
        <v>0</v>
      </c>
      <c r="G1624" s="184"/>
      <c r="H1624" s="184"/>
      <c r="I1624" s="184"/>
      <c r="J1624" s="186">
        <f>SUM(J1625:J1626)</f>
        <v>1230815225.9452939</v>
      </c>
      <c r="K1624" s="330"/>
      <c r="L1624" s="330"/>
      <c r="M1624" s="330"/>
    </row>
    <row r="1625" spans="2:13" x14ac:dyDescent="0.25">
      <c r="B1625" s="165" t="s">
        <v>267</v>
      </c>
      <c r="C1625" s="190"/>
      <c r="D1625" s="145" t="str">
        <f>VLOOKUP(B1625,'Alcance Cimentaciones'!$B$5:$G$256,3,FALSE)</f>
        <v>CONCRETO ESTRUCTURAL  35 MPa(350 kg/cm2 Ó 5000 psi)</v>
      </c>
      <c r="E1625" s="187"/>
      <c r="F1625" s="187" t="str">
        <f>VLOOKUP($B1625,'Alcance Cimentaciones'!$B$5:$G$256,4,FALSE)</f>
        <v>m3</v>
      </c>
      <c r="G1625" s="194">
        <f>VLOOKUP($B1625,'Alcance Cimentaciones'!$B$5:$G$256,5,FALSE)/34</f>
        <v>429.02941176470586</v>
      </c>
      <c r="H1625" s="188">
        <f>VLOOKUP($B1625,'Alcance Cimentaciones'!$B$5:$G$256,6,FALSE)</f>
        <v>1926653</v>
      </c>
      <c r="I1625" s="188">
        <f>+H1625*G1625</f>
        <v>826590803.26470578</v>
      </c>
      <c r="J1625" s="189">
        <f>+I1625*1.38</f>
        <v>1140695308.5052938</v>
      </c>
      <c r="K1625" s="335">
        <f t="shared" ref="K1625:K1626" si="444">SUM(N1625:BV1625)</f>
        <v>0</v>
      </c>
      <c r="L1625" s="331"/>
      <c r="M1625" s="331"/>
    </row>
    <row r="1626" spans="2:13" x14ac:dyDescent="0.25">
      <c r="B1626" s="165" t="s">
        <v>270</v>
      </c>
      <c r="C1626" s="190"/>
      <c r="D1626" s="145" t="str">
        <f>VLOOKUP(B1626,'Alcance Cimentaciones'!$B$5:$G$256,3,FALSE)</f>
        <v>CONCRETO ESTRUCTURAL  45 MPa(457 kg/cm2 Ó 6500psi)</v>
      </c>
      <c r="E1626" s="187"/>
      <c r="F1626" s="187" t="str">
        <f>VLOOKUP($B1626,'Alcance Cimentaciones'!$B$5:$G$256,4,FALSE)</f>
        <v>m3</v>
      </c>
      <c r="G1626" s="194">
        <f>VLOOKUP($B1626,'Alcance Cimentaciones'!$B$5:$G$256,5,FALSE)/34</f>
        <v>32</v>
      </c>
      <c r="H1626" s="188">
        <f>VLOOKUP($B1626,'Alcance Cimentaciones'!$B$5:$G$256,6,FALSE)</f>
        <v>2040759</v>
      </c>
      <c r="I1626" s="188">
        <f>+H1626*G1626</f>
        <v>65304288</v>
      </c>
      <c r="J1626" s="189">
        <f>+I1626*1.38</f>
        <v>90119917.439999998</v>
      </c>
      <c r="K1626" s="335">
        <f t="shared" si="444"/>
        <v>0</v>
      </c>
      <c r="L1626" s="331"/>
      <c r="M1626" s="331"/>
    </row>
    <row r="1627" spans="2:13" s="159" customFormat="1" x14ac:dyDescent="0.25">
      <c r="B1627" s="165"/>
      <c r="C1627" s="182" t="s">
        <v>1775</v>
      </c>
      <c r="D1627" s="183" t="s">
        <v>1776</v>
      </c>
      <c r="E1627" s="184" t="s">
        <v>26</v>
      </c>
      <c r="F1627" s="184">
        <v>0</v>
      </c>
      <c r="G1627" s="184"/>
      <c r="H1627" s="184"/>
      <c r="I1627" s="184"/>
      <c r="J1627" s="185"/>
      <c r="K1627" s="329"/>
      <c r="L1627" s="329"/>
      <c r="M1627" s="329"/>
    </row>
    <row r="1628" spans="2:13" s="159" customFormat="1" ht="31.5" x14ac:dyDescent="0.25">
      <c r="B1628" s="165"/>
      <c r="C1628" s="182" t="s">
        <v>1777</v>
      </c>
      <c r="D1628" s="183" t="s">
        <v>2080</v>
      </c>
      <c r="E1628" s="184" t="s">
        <v>19</v>
      </c>
      <c r="F1628" s="184">
        <v>0</v>
      </c>
      <c r="G1628" s="184"/>
      <c r="H1628" s="184"/>
      <c r="I1628" s="184"/>
      <c r="J1628" s="186">
        <f>SUM(J1629:J1637)</f>
        <v>52736347.43270281</v>
      </c>
      <c r="K1628" s="330"/>
      <c r="L1628" s="330"/>
      <c r="M1628" s="330"/>
    </row>
    <row r="1629" spans="2:13" s="159" customFormat="1" ht="31.5" x14ac:dyDescent="0.25">
      <c r="B1629" s="165" t="s">
        <v>532</v>
      </c>
      <c r="C1629" s="182"/>
      <c r="D1629" s="145" t="str">
        <f>VLOOKUP(B1629,'Alcance Cimentaciones'!$B$5:$G$256,3,FALSE)</f>
        <v>ARQUETA EN HORMIGON PARA MEDIA TENSION - EMPALMES (500 MT)</v>
      </c>
      <c r="E1629" s="187"/>
      <c r="F1629" s="187" t="str">
        <f>VLOOKUP($B1629,'Alcance Cimentaciones'!$B$5:$G$256,4,FALSE)</f>
        <v>Und</v>
      </c>
      <c r="G1629" s="187">
        <f>VLOOKUP($B1629,'Alcance Cimentaciones'!$B$5:$G$256,5,FALSE)/41</f>
        <v>1</v>
      </c>
      <c r="H1629" s="188">
        <f>VLOOKUP($B1629,'Alcance Cimentaciones'!$B$5:$G$256,6,FALSE)</f>
        <v>12275310.999985719</v>
      </c>
      <c r="I1629" s="188">
        <f t="shared" ref="I1629:I1637" si="445">+H1629*G1629</f>
        <v>12275310.999985719</v>
      </c>
      <c r="J1629" s="189">
        <f t="shared" ref="J1629:J1637" si="446">+I1629*1.38</f>
        <v>16939929.179980289</v>
      </c>
      <c r="K1629" s="335">
        <f t="shared" ref="K1629:K1637" si="447">SUM(N1629:BV1629)</f>
        <v>0</v>
      </c>
      <c r="L1629" s="331"/>
      <c r="M1629" s="331"/>
    </row>
    <row r="1630" spans="2:13" s="159" customFormat="1" x14ac:dyDescent="0.25">
      <c r="B1630" s="165" t="s">
        <v>535</v>
      </c>
      <c r="C1630" s="182"/>
      <c r="D1630" s="145" t="str">
        <f>VLOOKUP(B1630,'Alcance Cimentaciones'!$B$5:$G$256,3,FALSE)</f>
        <v>ARQUETA EN POLIPROPILENO</v>
      </c>
      <c r="E1630" s="187"/>
      <c r="F1630" s="187" t="str">
        <f>VLOOKUP($B1630,'Alcance Cimentaciones'!$B$5:$G$256,4,FALSE)</f>
        <v>Und</v>
      </c>
      <c r="G1630" s="187">
        <f>VLOOKUP($B1630,'Alcance Cimentaciones'!$B$5:$G$256,5,FALSE)/41</f>
        <v>1</v>
      </c>
      <c r="H1630" s="188">
        <f>VLOOKUP($B1630,'Alcance Cimentaciones'!$B$5:$G$256,6,FALSE)</f>
        <v>6068599.9996856553</v>
      </c>
      <c r="I1630" s="188">
        <f t="shared" si="445"/>
        <v>6068599.9996856553</v>
      </c>
      <c r="J1630" s="189">
        <f t="shared" si="446"/>
        <v>8374667.9995662039</v>
      </c>
      <c r="K1630" s="335">
        <f t="shared" si="447"/>
        <v>0</v>
      </c>
      <c r="L1630" s="331"/>
      <c r="M1630" s="331"/>
    </row>
    <row r="1631" spans="2:13" s="159" customFormat="1" x14ac:dyDescent="0.25">
      <c r="B1631" s="165" t="s">
        <v>562</v>
      </c>
      <c r="C1631" s="182"/>
      <c r="D1631" s="145" t="str">
        <f>VLOOKUP(B1631,'Alcance Cimentaciones'!$B$5:$G$256,3,FALSE)</f>
        <v>SUMINISTRO E INSTALACIÓN DE PLATINA</v>
      </c>
      <c r="E1631" s="187"/>
      <c r="F1631" s="187" t="str">
        <f>VLOOKUP($B1631,'Alcance Cimentaciones'!$B$5:$G$256,4,FALSE)</f>
        <v>Und</v>
      </c>
      <c r="G1631" s="187">
        <f>VLOOKUP($B1631,'Alcance Cimentaciones'!$B$5:$G$256,5,FALSE)/41</f>
        <v>1</v>
      </c>
      <c r="H1631" s="188">
        <f>VLOOKUP($B1631,'Alcance Cimentaciones'!$B$5:$G$256,6,FALSE)</f>
        <v>361570</v>
      </c>
      <c r="I1631" s="188">
        <f t="shared" si="445"/>
        <v>361570</v>
      </c>
      <c r="J1631" s="189">
        <f t="shared" si="446"/>
        <v>498966.6</v>
      </c>
      <c r="K1631" s="335">
        <f t="shared" si="447"/>
        <v>0</v>
      </c>
      <c r="L1631" s="331"/>
      <c r="M1631" s="331"/>
    </row>
    <row r="1632" spans="2:13" s="159" customFormat="1" x14ac:dyDescent="0.25">
      <c r="B1632" s="165" t="s">
        <v>565</v>
      </c>
      <c r="C1632" s="182"/>
      <c r="D1632" s="145" t="str">
        <f>VLOOKUP(B1632,'Alcance Cimentaciones'!$B$5:$G$256,3,FALSE)</f>
        <v>SUMINISTRO E INSTALACIÓN DE VARILLA</v>
      </c>
      <c r="E1632" s="187"/>
      <c r="F1632" s="187" t="str">
        <f>VLOOKUP($B1632,'Alcance Cimentaciones'!$B$5:$G$256,4,FALSE)</f>
        <v>Und</v>
      </c>
      <c r="G1632" s="187">
        <f>VLOOKUP($B1632,'Alcance Cimentaciones'!$B$5:$G$256,5,FALSE)/41</f>
        <v>1</v>
      </c>
      <c r="H1632" s="188">
        <f>VLOOKUP($B1632,'Alcance Cimentaciones'!$B$5:$G$256,6,FALSE)</f>
        <v>398933</v>
      </c>
      <c r="I1632" s="188">
        <f t="shared" si="445"/>
        <v>398933</v>
      </c>
      <c r="J1632" s="189">
        <f t="shared" si="446"/>
        <v>550527.53999999992</v>
      </c>
      <c r="K1632" s="335">
        <f t="shared" si="447"/>
        <v>0</v>
      </c>
      <c r="L1632" s="331"/>
      <c r="M1632" s="331"/>
    </row>
    <row r="1633" spans="2:13" s="159" customFormat="1" ht="31.5" x14ac:dyDescent="0.25">
      <c r="B1633" s="165" t="s">
        <v>569</v>
      </c>
      <c r="C1633" s="182"/>
      <c r="D1633" s="145" t="str">
        <f>VLOOKUP(B1633,'Alcance Cimentaciones'!$B$5:$G$256,3,FALSE)</f>
        <v>SUMINISTRO E INSTALACIÓN DE ARQUETA PARA INSPECCIÓN DE PICAS EN PUESTA A TIERRA SIN FONDO</v>
      </c>
      <c r="E1633" s="187"/>
      <c r="F1633" s="187" t="str">
        <f>VLOOKUP($B1633,'Alcance Cimentaciones'!$B$5:$G$256,4,FALSE)</f>
        <v>Und</v>
      </c>
      <c r="G1633" s="187">
        <f>VLOOKUP($B1633,'Alcance Cimentaciones'!$B$5:$G$256,5,FALSE)/42</f>
        <v>1</v>
      </c>
      <c r="H1633" s="188">
        <f>VLOOKUP($B1633,'Alcance Cimentaciones'!$B$5:$G$256,6,FALSE)</f>
        <v>14275700</v>
      </c>
      <c r="I1633" s="188">
        <f t="shared" si="445"/>
        <v>14275700</v>
      </c>
      <c r="J1633" s="189">
        <f t="shared" si="446"/>
        <v>19700466</v>
      </c>
      <c r="K1633" s="335">
        <f t="shared" si="447"/>
        <v>0</v>
      </c>
      <c r="L1633" s="331"/>
      <c r="M1633" s="331"/>
    </row>
    <row r="1634" spans="2:13" s="159" customFormat="1" x14ac:dyDescent="0.25">
      <c r="B1634" s="165" t="s">
        <v>571</v>
      </c>
      <c r="C1634" s="182"/>
      <c r="D1634" s="145" t="str">
        <f>VLOOKUP(B1634,'Alcance Cimentaciones'!$B$5:$G$256,3,FALSE)</f>
        <v>SUMINISTRO E INSTALACIÓN DE SOLDADURA EXOTERMICA</v>
      </c>
      <c r="E1634" s="187"/>
      <c r="F1634" s="187" t="str">
        <f>VLOOKUP($B1634,'Alcance Cimentaciones'!$B$5:$G$256,4,FALSE)</f>
        <v>Und</v>
      </c>
      <c r="G1634" s="194">
        <f>VLOOKUP($B1634,'Alcance Cimentaciones'!$B$5:$G$256,5,FALSE)/41</f>
        <v>2.8000000000000003</v>
      </c>
      <c r="H1634" s="188">
        <f>VLOOKUP($B1634,'Alcance Cimentaciones'!$B$5:$G$256,6,FALSE)</f>
        <v>185231</v>
      </c>
      <c r="I1634" s="188">
        <f t="shared" si="445"/>
        <v>518646.80000000005</v>
      </c>
      <c r="J1634" s="189">
        <f t="shared" si="446"/>
        <v>715732.58400000003</v>
      </c>
      <c r="K1634" s="335">
        <f t="shared" si="447"/>
        <v>0</v>
      </c>
      <c r="L1634" s="331"/>
      <c r="M1634" s="331"/>
    </row>
    <row r="1635" spans="2:13" s="159" customFormat="1" ht="31.5" x14ac:dyDescent="0.25">
      <c r="B1635" s="165" t="s">
        <v>575</v>
      </c>
      <c r="C1635" s="182"/>
      <c r="D1635" s="145" t="str">
        <f>VLOOKUP(B1635,'Alcance Cimentaciones'!$B$5:$G$256,3,FALSE)</f>
        <v>SUMINISTRO E INSTALACIÓN DE GRAPA DE ALEACIÓN RICA EN COBRE (LATÓN) MODELO KZ</v>
      </c>
      <c r="E1635" s="187"/>
      <c r="F1635" s="187" t="str">
        <f>VLOOKUP($B1635,'Alcance Cimentaciones'!$B$5:$G$256,4,FALSE)</f>
        <v>Und</v>
      </c>
      <c r="G1635" s="187">
        <f>VLOOKUP($B1635,'Alcance Cimentaciones'!$B$5:$G$256,5,FALSE)/42</f>
        <v>1</v>
      </c>
      <c r="H1635" s="188">
        <f>VLOOKUP($B1635,'Alcance Cimentaciones'!$B$5:$G$256,6,FALSE)</f>
        <v>292083</v>
      </c>
      <c r="I1635" s="188">
        <f t="shared" si="445"/>
        <v>292083</v>
      </c>
      <c r="J1635" s="189">
        <f t="shared" si="446"/>
        <v>403074.54</v>
      </c>
      <c r="K1635" s="335">
        <f t="shared" si="447"/>
        <v>0</v>
      </c>
      <c r="L1635" s="331"/>
      <c r="M1635" s="331"/>
    </row>
    <row r="1636" spans="2:13" s="159" customFormat="1" ht="31.5" x14ac:dyDescent="0.25">
      <c r="B1636" s="165" t="s">
        <v>573</v>
      </c>
      <c r="C1636" s="182"/>
      <c r="D1636" s="145" t="str">
        <f>VLOOKUP(B1636,'Alcance Cimentaciones'!$B$5:$G$256,3,FALSE)</f>
        <v>SUMINISTRO E INSTALACIÓN DE GRAPA DE ALEACIÓN RICA EN COBRE (LATÓN) MODELO KPD</v>
      </c>
      <c r="E1636" s="187"/>
      <c r="F1636" s="187" t="str">
        <f>VLOOKUP($B1636,'Alcance Cimentaciones'!$B$5:$G$256,4,FALSE)</f>
        <v>Und</v>
      </c>
      <c r="G1636" s="194">
        <f>VLOOKUP($B1636,'Alcance Cimentaciones'!$B$5:$G$256,5,FALSE)/33</f>
        <v>0.99393939393939412</v>
      </c>
      <c r="H1636" s="188">
        <f>VLOOKUP($B1636,'Alcance Cimentaciones'!$B$5:$G$256,6,FALSE)</f>
        <v>292083</v>
      </c>
      <c r="I1636" s="188">
        <f t="shared" si="445"/>
        <v>290312.80000000005</v>
      </c>
      <c r="J1636" s="189">
        <f t="shared" si="446"/>
        <v>400631.66400000005</v>
      </c>
      <c r="K1636" s="335">
        <f t="shared" si="447"/>
        <v>0</v>
      </c>
      <c r="L1636" s="331"/>
      <c r="M1636" s="331"/>
    </row>
    <row r="1637" spans="2:13" s="159" customFormat="1" ht="31.5" x14ac:dyDescent="0.25">
      <c r="B1637" s="165" t="s">
        <v>557</v>
      </c>
      <c r="C1637" s="182"/>
      <c r="D1637" s="145" t="str">
        <f>VLOOKUP(B1637,'Alcance Cimentaciones'!$B$5:$G$256,3,FALSE)</f>
        <v xml:space="preserve">INSTALACIÓN DE CABLE DE COBRE TRENZADO DESNUDO DE 50 mm2 </v>
      </c>
      <c r="E1637" s="187"/>
      <c r="F1637" s="187" t="str">
        <f>VLOOKUP($B1637,'Alcance Cimentaciones'!$B$5:$G$256,4,FALSE)</f>
        <v>ML</v>
      </c>
      <c r="G1637" s="194">
        <f>VLOOKUP($B1637,'Alcance Cimentaciones'!$B$5:$G$256,5,FALSE)/41</f>
        <v>113.1390243902439</v>
      </c>
      <c r="H1637" s="188">
        <f>VLOOKUP($B1637,'Alcance Cimentaciones'!$B$5:$G$256,6,FALSE)</f>
        <v>33000.000989065411</v>
      </c>
      <c r="I1637" s="188">
        <f t="shared" si="445"/>
        <v>3733587.9167799447</v>
      </c>
      <c r="J1637" s="189">
        <f t="shared" si="446"/>
        <v>5152351.3251563236</v>
      </c>
      <c r="K1637" s="335">
        <f t="shared" si="447"/>
        <v>0</v>
      </c>
      <c r="L1637" s="331"/>
      <c r="M1637" s="331"/>
    </row>
    <row r="1638" spans="2:13" s="159" customFormat="1" ht="31.5" x14ac:dyDescent="0.25">
      <c r="B1638" s="165"/>
      <c r="C1638" s="182" t="s">
        <v>1778</v>
      </c>
      <c r="D1638" s="183" t="s">
        <v>1779</v>
      </c>
      <c r="E1638" s="184" t="s">
        <v>19</v>
      </c>
      <c r="F1638" s="184">
        <v>0</v>
      </c>
      <c r="G1638" s="184"/>
      <c r="H1638" s="184"/>
      <c r="I1638" s="184"/>
      <c r="J1638" s="186">
        <f>SUM(J1639)</f>
        <v>46410609.014634147</v>
      </c>
      <c r="K1638" s="330"/>
      <c r="L1638" s="330"/>
      <c r="M1638" s="330"/>
    </row>
    <row r="1639" spans="2:13" ht="31.5" x14ac:dyDescent="0.25">
      <c r="B1639" s="165" t="s">
        <v>280</v>
      </c>
      <c r="C1639" s="190"/>
      <c r="D1639" s="145" t="str">
        <f>VLOOKUP(B1639,'Alcance Cimentaciones'!$B$5:$G$256,3,FALSE)</f>
        <v>GROUT Y  MORTERO AUTOCOMPACTANTE DE ALTA RESISTENCIA C80/95 (EN206-1)</v>
      </c>
      <c r="E1639" s="187"/>
      <c r="F1639" s="187" t="str">
        <f>VLOOKUP($B1639,'Alcance Cimentaciones'!$B$5:$G$256,4,FALSE)</f>
        <v>lt</v>
      </c>
      <c r="G1639" s="194">
        <f>VLOOKUP($B1639,'Alcance Cimentaciones'!$B$5:$G$256,5,FALSE)/41</f>
        <v>530.73170731707319</v>
      </c>
      <c r="H1639" s="188">
        <f>VLOOKUP($B1639,'Alcance Cimentaciones'!$B$5:$G$256,6,FALSE)</f>
        <v>63367</v>
      </c>
      <c r="I1639" s="188">
        <f>+H1639*G1639</f>
        <v>33630876.097560979</v>
      </c>
      <c r="J1639" s="189">
        <f>+I1639*1.38</f>
        <v>46410609.014634147</v>
      </c>
      <c r="K1639" s="335">
        <f>SUM(N1639:BV1639)</f>
        <v>0</v>
      </c>
      <c r="L1639" s="331"/>
      <c r="M1639" s="331"/>
    </row>
    <row r="1640" spans="2:13" s="159" customFormat="1" ht="31.5" x14ac:dyDescent="0.25">
      <c r="B1640" s="165"/>
      <c r="C1640" s="182" t="s">
        <v>1780</v>
      </c>
      <c r="D1640" s="183" t="s">
        <v>1781</v>
      </c>
      <c r="E1640" s="184" t="s">
        <v>9</v>
      </c>
      <c r="F1640" s="184">
        <v>0</v>
      </c>
      <c r="G1640" s="184"/>
      <c r="H1640" s="184"/>
      <c r="I1640" s="184"/>
      <c r="J1640" s="186">
        <f>SUM(J1641:J1643)</f>
        <v>1587346329.5488234</v>
      </c>
      <c r="K1640" s="330"/>
      <c r="L1640" s="330"/>
      <c r="M1640" s="330"/>
    </row>
    <row r="1641" spans="2:13" ht="63" x14ac:dyDescent="0.25">
      <c r="B1641" s="165" t="s">
        <v>159</v>
      </c>
      <c r="C1641" s="190"/>
      <c r="D1641" s="145" t="str">
        <f>VLOOKUP(B1641,'Alcance Cimentaciones'!$B$5:$G$256,3,FALSE)</f>
        <v>MATERIAL SELECIONADA PARA  FORMACIÓN Y COMPACTACIÓN DE TERRAPLENES Y RELLENO ESTRUCTURAL  (INCLUYE TRANSPORTE DESDE LAS CANTERAS LICENCIADAS HASTA EL SITIO DE INSTALACIÓN)</v>
      </c>
      <c r="E1641" s="187"/>
      <c r="F1641" s="187" t="str">
        <f>VLOOKUP($B1641,'Alcance Cimentaciones'!$B$5:$G$256,4,FALSE)</f>
        <v>m3</v>
      </c>
      <c r="G1641" s="194">
        <f>VLOOKUP($B1641,'Alcance Cimentaciones'!$B$5:$G$256,5,FALSE)/34</f>
        <v>5388.7058823529414</v>
      </c>
      <c r="H1641" s="188">
        <f>VLOOKUP($B1641,'Alcance Cimentaciones'!$B$5:$G$256,6,FALSE)</f>
        <v>174890</v>
      </c>
      <c r="I1641" s="188">
        <f>+H1641*G1641</f>
        <v>942430771.7647059</v>
      </c>
      <c r="J1641" s="189">
        <f>+I1641*1.38</f>
        <v>1300554465.0352941</v>
      </c>
      <c r="K1641" s="335">
        <f t="shared" ref="K1641:K1643" si="448">SUM(N1641:BV1641)</f>
        <v>0</v>
      </c>
      <c r="L1641" s="331"/>
      <c r="M1641" s="331"/>
    </row>
    <row r="1642" spans="2:13" ht="47.25" x14ac:dyDescent="0.25">
      <c r="B1642" s="165" t="s">
        <v>180</v>
      </c>
      <c r="C1642" s="190"/>
      <c r="D1642" s="145" t="str">
        <f>VLOOKUP(B1642,'Alcance Cimentaciones'!$B$5:$G$256,3,FALSE)</f>
        <v>PREPARACIÓN DE SUBRASANTE COMPACTACIÓN Y VALORACIÓN DE LA CAPA DE SUBRASANTE DE LOS VIALES. INCLUYENDO LAS PRUEBAS SEGÚN LO PRESCRITO.</v>
      </c>
      <c r="E1642" s="187"/>
      <c r="F1642" s="187" t="str">
        <f>VLOOKUP($B1642,'Alcance Cimentaciones'!$B$5:$G$256,4,FALSE)</f>
        <v>m2</v>
      </c>
      <c r="G1642" s="194">
        <f>VLOOKUP($B1642,'Alcance Cimentaciones'!$B$5:$G$256,5,FALSE)/34</f>
        <v>631.61764705882354</v>
      </c>
      <c r="H1642" s="188">
        <f>VLOOKUP($B1642,'Alcance Cimentaciones'!$B$5:$G$256,6,FALSE)</f>
        <v>11537</v>
      </c>
      <c r="I1642" s="188">
        <f>+H1642*G1642</f>
        <v>7286972.7941176472</v>
      </c>
      <c r="J1642" s="189">
        <f>+I1642*1.38</f>
        <v>10056022.455882352</v>
      </c>
      <c r="K1642" s="335">
        <f t="shared" si="448"/>
        <v>0</v>
      </c>
      <c r="L1642" s="331"/>
      <c r="M1642" s="331"/>
    </row>
    <row r="1643" spans="2:13" ht="31.5" x14ac:dyDescent="0.25">
      <c r="B1643" s="165" t="s">
        <v>192</v>
      </c>
      <c r="C1643" s="190"/>
      <c r="D1643" s="145" t="str">
        <f>VLOOKUP(B1643,'Alcance Cimentaciones'!$B$5:$G$256,3,FALSE)</f>
        <v>SUBBASE GRANULAR  (INCLUYE TRANSPORTE DESDE LAS CANTERAS LICENCIADAS HASTA EL SITIO DE INSTALACIÓN)</v>
      </c>
      <c r="E1643" s="187"/>
      <c r="F1643" s="187" t="str">
        <f>VLOOKUP($B1643,'Alcance Cimentaciones'!$B$5:$G$256,4,FALSE)</f>
        <v>m3</v>
      </c>
      <c r="G1643" s="194">
        <f>VLOOKUP($B1643,'Alcance Cimentaciones'!$B$5:$G$256,5,FALSE)/34</f>
        <v>880.85294117647061</v>
      </c>
      <c r="H1643" s="188">
        <f>VLOOKUP($B1643,'Alcance Cimentaciones'!$B$5:$G$256,6,FALSE)</f>
        <v>227658</v>
      </c>
      <c r="I1643" s="188">
        <f>+H1643*G1643</f>
        <v>200533218.88235295</v>
      </c>
      <c r="J1643" s="189">
        <f>+I1643*1.38</f>
        <v>276735842.05764705</v>
      </c>
      <c r="K1643" s="335">
        <f t="shared" si="448"/>
        <v>0</v>
      </c>
      <c r="L1643" s="331"/>
      <c r="M1643" s="331"/>
    </row>
    <row r="1644" spans="2:13" s="159" customFormat="1" ht="31.5" x14ac:dyDescent="0.25">
      <c r="B1644" s="165"/>
      <c r="C1644" s="178" t="s">
        <v>1782</v>
      </c>
      <c r="D1644" s="179" t="s">
        <v>1783</v>
      </c>
      <c r="E1644" s="180" t="s">
        <v>9</v>
      </c>
      <c r="F1644" s="180">
        <v>0</v>
      </c>
      <c r="G1644" s="180"/>
      <c r="H1644" s="180"/>
      <c r="I1644" s="180"/>
      <c r="J1644" s="186">
        <f>SUM(J1645:J1648)</f>
        <v>179532477.23999998</v>
      </c>
      <c r="K1644" s="330"/>
      <c r="L1644" s="330"/>
      <c r="M1644" s="330"/>
    </row>
    <row r="1645" spans="2:13" ht="31.5" x14ac:dyDescent="0.25">
      <c r="B1645" s="165" t="s">
        <v>195</v>
      </c>
      <c r="C1645" s="198"/>
      <c r="D1645" s="145" t="str">
        <f>VLOOKUP(B1645,'Alcance Cimentaciones'!$B$5:$G$256,3,FALSE)</f>
        <v>BASE GRANULAR   (INCLUYE TRANSPORTE DESDE LAS CANTERAS LICENCIADAS HASTA EL SITIO DE INSTALACIÓN)</v>
      </c>
      <c r="E1645" s="187"/>
      <c r="F1645" s="187" t="str">
        <f>VLOOKUP($B1645,'Alcance Cimentaciones'!$B$5:$G$256,4,FALSE)</f>
        <v>m3</v>
      </c>
      <c r="G1645" s="194">
        <f>VLOOKUP($B1645,'Alcance Cimentaciones'!$B$5:$G$256,5,FALSE)/34</f>
        <v>237.64705882352942</v>
      </c>
      <c r="H1645" s="188">
        <f>VLOOKUP($B1645,'Alcance Cimentaciones'!$B$5:$G$256,6,FALSE)</f>
        <v>265112</v>
      </c>
      <c r="I1645" s="188">
        <f>+H1645*G1645</f>
        <v>63003087.058823533</v>
      </c>
      <c r="J1645" s="189">
        <f>+I1645*1.38</f>
        <v>86944260.141176462</v>
      </c>
      <c r="K1645" s="335">
        <f t="shared" ref="K1645:K1648" si="449">SUM(N1645:BV1645)</f>
        <v>0</v>
      </c>
      <c r="L1645" s="331"/>
      <c r="M1645" s="331"/>
    </row>
    <row r="1646" spans="2:13" ht="94.5" x14ac:dyDescent="0.25">
      <c r="B1646" s="165" t="s">
        <v>261</v>
      </c>
      <c r="C1646" s="198"/>
      <c r="D1646" s="145" t="str">
        <f>VLOOKUP(B1646,'Alcance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646" s="187"/>
      <c r="F1646" s="187" t="str">
        <f>VLOOKUP($B1646,'Alcance Cimentaciones'!$B$5:$G$256,4,FALSE)</f>
        <v>m3</v>
      </c>
      <c r="G1646" s="194">
        <f>VLOOKUP($B1646,'Alcance Cimentaciones'!$B$5:$G$256,5,FALSE)/34</f>
        <v>42.352941176470587</v>
      </c>
      <c r="H1646" s="188">
        <f>VLOOKUP($B1646,'Alcance Cimentaciones'!$B$5:$G$256,6,FALSE)</f>
        <v>276393</v>
      </c>
      <c r="I1646" s="188">
        <f>+H1646*G1646</f>
        <v>11706056.470588235</v>
      </c>
      <c r="J1646" s="189">
        <f>+I1646*1.38</f>
        <v>16154357.929411763</v>
      </c>
      <c r="K1646" s="335">
        <f t="shared" si="449"/>
        <v>0</v>
      </c>
      <c r="L1646" s="331"/>
      <c r="M1646" s="331"/>
    </row>
    <row r="1647" spans="2:13" ht="94.5" x14ac:dyDescent="0.25">
      <c r="B1647" s="165" t="s">
        <v>264</v>
      </c>
      <c r="C1647" s="198"/>
      <c r="D1647" s="145" t="str">
        <f>VLOOKUP(B1647,'Alcance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647" s="187"/>
      <c r="F1647" s="187" t="str">
        <f>VLOOKUP($B1647,'Alcance Cimentaciones'!$B$5:$G$256,4,FALSE)</f>
        <v>m3</v>
      </c>
      <c r="G1647" s="194">
        <f>VLOOKUP($B1647,'Alcance Cimentaciones'!$B$5:$G$256,5,FALSE)/34</f>
        <v>25.529411764705884</v>
      </c>
      <c r="H1647" s="188">
        <f>VLOOKUP($B1647,'Alcance Cimentaciones'!$B$5:$G$256,6,FALSE)</f>
        <v>286818</v>
      </c>
      <c r="I1647" s="188">
        <f>+H1647*G1647</f>
        <v>7322294.823529412</v>
      </c>
      <c r="J1647" s="189">
        <f>+I1647*1.38</f>
        <v>10104766.856470589</v>
      </c>
      <c r="K1647" s="335">
        <f t="shared" si="449"/>
        <v>0</v>
      </c>
      <c r="L1647" s="331"/>
      <c r="M1647" s="331"/>
    </row>
    <row r="1648" spans="2:13" x14ac:dyDescent="0.25">
      <c r="B1648" s="165" t="s">
        <v>254</v>
      </c>
      <c r="C1648" s="198"/>
      <c r="D1648" s="145" t="str">
        <f>VLOOKUP(B1648,'Alcance Cimentaciones'!$B$5:$G$256,3,FALSE)</f>
        <v>SUMINISTRO E INSTALACIÓN DE GEOTEXTILES</v>
      </c>
      <c r="E1648" s="187"/>
      <c r="F1648" s="187" t="str">
        <f>VLOOKUP($B1648,'Alcance Cimentaciones'!$B$5:$G$256,4,FALSE)</f>
        <v>m2</v>
      </c>
      <c r="G1648" s="194">
        <f>VLOOKUP($B1648,'Alcance Cimentaciones'!$B$5:$G$256,5,FALSE)/34</f>
        <v>887.17647058823525</v>
      </c>
      <c r="H1648" s="188">
        <f>VLOOKUP($B1648,'Alcance Cimentaciones'!$B$5:$G$256,6,FALSE)</f>
        <v>54177</v>
      </c>
      <c r="I1648" s="188">
        <f>+H1648*G1648</f>
        <v>48064559.647058822</v>
      </c>
      <c r="J1648" s="189">
        <f>+I1648*1.38</f>
        <v>66329092.312941171</v>
      </c>
      <c r="K1648" s="335">
        <f t="shared" si="449"/>
        <v>0</v>
      </c>
      <c r="L1648" s="331"/>
      <c r="M1648" s="331"/>
    </row>
    <row r="1649" spans="2:13" s="159" customFormat="1" ht="31.5" x14ac:dyDescent="0.25">
      <c r="B1649" s="165"/>
      <c r="C1649" s="195" t="s">
        <v>1784</v>
      </c>
      <c r="D1649" s="148" t="s">
        <v>2017</v>
      </c>
      <c r="E1649" s="196" t="s">
        <v>3</v>
      </c>
      <c r="F1649" s="196">
        <v>0</v>
      </c>
      <c r="G1649" s="196"/>
      <c r="H1649" s="196"/>
      <c r="I1649" s="196"/>
      <c r="J1649" s="197"/>
      <c r="K1649" s="333"/>
      <c r="L1649" s="333"/>
      <c r="M1649" s="333"/>
    </row>
    <row r="1650" spans="2:13" s="159" customFormat="1" x14ac:dyDescent="0.25">
      <c r="B1650" s="165"/>
      <c r="C1650" s="199" t="s">
        <v>1785</v>
      </c>
      <c r="D1650" s="151" t="s">
        <v>1786</v>
      </c>
      <c r="E1650" s="200" t="s">
        <v>27</v>
      </c>
      <c r="F1650" s="200">
        <v>0</v>
      </c>
      <c r="G1650" s="200"/>
      <c r="H1650" s="200"/>
      <c r="I1650" s="200"/>
      <c r="J1650" s="201"/>
      <c r="K1650" s="334"/>
      <c r="L1650" s="334"/>
      <c r="M1650" s="334"/>
    </row>
    <row r="1651" spans="2:13" s="159" customFormat="1" ht="31.5" x14ac:dyDescent="0.25">
      <c r="B1651" s="165"/>
      <c r="C1651" s="182" t="s">
        <v>1787</v>
      </c>
      <c r="D1651" s="183" t="s">
        <v>1788</v>
      </c>
      <c r="E1651" s="184" t="s">
        <v>22</v>
      </c>
      <c r="F1651" s="184">
        <v>0</v>
      </c>
      <c r="G1651" s="184"/>
      <c r="H1651" s="184"/>
      <c r="I1651" s="184"/>
      <c r="J1651" s="186">
        <f>SUM(J1652:J1654)</f>
        <v>83271780.884117648</v>
      </c>
      <c r="K1651" s="330"/>
      <c r="L1651" s="330"/>
      <c r="M1651" s="330"/>
    </row>
    <row r="1652" spans="2:13" s="159" customFormat="1" x14ac:dyDescent="0.25">
      <c r="B1652" s="165" t="s">
        <v>54</v>
      </c>
      <c r="C1652" s="182"/>
      <c r="D1652" s="145" t="str">
        <f>VLOOKUP(B1652,'Alcance Cimentaciones'!$B$5:$G$256,3,FALSE)</f>
        <v>DESBROCE Y LIMPIEZA</v>
      </c>
      <c r="E1652" s="187"/>
      <c r="F1652" s="187" t="str">
        <f>VLOOKUP($B1652,'Alcance Cimentaciones'!$B$5:$G$256,4,FALSE)</f>
        <v>m2</v>
      </c>
      <c r="G1652" s="194">
        <f>VLOOKUP($B1652,'Alcance Cimentaciones'!$B$5:$G$256,5,FALSE)/34</f>
        <v>4799.0294117647063</v>
      </c>
      <c r="H1652" s="188">
        <f>VLOOKUP($B1652,'Alcance Cimentaciones'!$B$5:$G$256,6,FALSE)</f>
        <v>4140</v>
      </c>
      <c r="I1652" s="188">
        <f>+H1652*G1652</f>
        <v>19867981.764705885</v>
      </c>
      <c r="J1652" s="189">
        <f>+I1652*1.38</f>
        <v>27417814.83529412</v>
      </c>
      <c r="K1652" s="335">
        <f t="shared" ref="K1652:K1654" si="450">SUM(N1652:BV1652)</f>
        <v>0</v>
      </c>
      <c r="L1652" s="331"/>
      <c r="M1652" s="331"/>
    </row>
    <row r="1653" spans="2:13" ht="126" x14ac:dyDescent="0.25">
      <c r="B1653" s="165" t="s">
        <v>407</v>
      </c>
      <c r="C1653" s="204"/>
      <c r="D1653" s="145" t="str">
        <f>VLOOKUP(B1653,'Alcance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653" s="187"/>
      <c r="F1653" s="187" t="str">
        <f>VLOOKUP($B1653,'Alcance Cimentaciones'!$B$5:$G$256,4,FALSE)</f>
        <v>Mes</v>
      </c>
      <c r="G1653" s="215">
        <v>0.2</v>
      </c>
      <c r="H1653" s="188">
        <f>VLOOKUP($B1653,'Alcance Cimentaciones'!$B$5:$G$256,6,FALSE)</f>
        <v>31500000</v>
      </c>
      <c r="I1653" s="188">
        <f t="shared" ref="I1653" si="451">+H1653*G1653</f>
        <v>6300000</v>
      </c>
      <c r="J1653" s="189">
        <f t="shared" ref="J1653" si="452">+I1653*1.38</f>
        <v>8694000</v>
      </c>
      <c r="K1653" s="335">
        <f t="shared" si="450"/>
        <v>0</v>
      </c>
      <c r="L1653" s="331"/>
      <c r="M1653" s="331"/>
    </row>
    <row r="1654" spans="2:13" s="159" customFormat="1" ht="31.5" x14ac:dyDescent="0.25">
      <c r="B1654" s="165" t="s">
        <v>65</v>
      </c>
      <c r="C1654" s="182"/>
      <c r="D1654" s="145" t="str">
        <f>VLOOKUP(B1654,'Alcance Cimentaciones'!$B$5:$G$256,3,FALSE)</f>
        <v>DESMONTE, DESCAPOTE Y LIMPIEZA INCLUYE  TALA DE ARBOLES CON DAP ≤0.15M, TRANSPORTE Y DISPOSICIÓN FINAL</v>
      </c>
      <c r="E1654" s="187"/>
      <c r="F1654" s="187" t="str">
        <f>VLOOKUP($B1654,'Alcance Cimentaciones'!$B$5:$G$256,4,FALSE)</f>
        <v>m2</v>
      </c>
      <c r="G1654" s="194">
        <f>VLOOKUP($B1654,'Alcance Cimentaciones'!$B$5:$G$256,5,FALSE)/34</f>
        <v>4799.0294117647063</v>
      </c>
      <c r="H1654" s="188">
        <f>VLOOKUP($B1654,'Alcance Cimentaciones'!$B$5:$G$256,6,FALSE)</f>
        <v>7121</v>
      </c>
      <c r="I1654" s="188">
        <f>+H1654*G1654</f>
        <v>34173888.441176474</v>
      </c>
      <c r="J1654" s="189">
        <f>+I1654*1.38</f>
        <v>47159966.048823528</v>
      </c>
      <c r="K1654" s="335">
        <f t="shared" si="450"/>
        <v>0</v>
      </c>
      <c r="L1654" s="331"/>
      <c r="M1654" s="331"/>
    </row>
    <row r="1655" spans="2:13" s="159" customFormat="1" x14ac:dyDescent="0.25">
      <c r="B1655" s="165"/>
      <c r="C1655" s="182" t="s">
        <v>1789</v>
      </c>
      <c r="D1655" s="183" t="s">
        <v>1790</v>
      </c>
      <c r="E1655" s="184" t="s">
        <v>9</v>
      </c>
      <c r="F1655" s="184">
        <v>0</v>
      </c>
      <c r="G1655" s="184"/>
      <c r="H1655" s="184"/>
      <c r="I1655" s="184"/>
      <c r="J1655" s="186">
        <f>SUM(J1656:J1657)</f>
        <v>312374505.66882348</v>
      </c>
      <c r="K1655" s="330"/>
      <c r="L1655" s="330"/>
      <c r="M1655" s="330"/>
    </row>
    <row r="1656" spans="2:13" x14ac:dyDescent="0.25">
      <c r="B1656" s="165" t="s">
        <v>113</v>
      </c>
      <c r="C1656" s="190"/>
      <c r="D1656" s="145" t="str">
        <f>VLOOKUP(B1656,'Alcance Cimentaciones'!$B$5:$G$256,3,FALSE)</f>
        <v>EXCAVACIÓN MECÁNICA EN MATERIAL COMÚN</v>
      </c>
      <c r="E1656" s="187"/>
      <c r="F1656" s="187" t="str">
        <f>VLOOKUP($B1656,'Alcance Cimentaciones'!$B$5:$G$256,4,FALSE)</f>
        <v>m3</v>
      </c>
      <c r="G1656" s="194">
        <f>VLOOKUP($B1656,'Alcance Cimentaciones'!$B$5:$G$256,5,FALSE)/34</f>
        <v>4799.0294117647063</v>
      </c>
      <c r="H1656" s="188">
        <f>VLOOKUP($B1656,'Alcance Cimentaciones'!$B$5:$G$256,6,FALSE)</f>
        <v>35495</v>
      </c>
      <c r="I1656" s="188">
        <f>+H1656*G1656</f>
        <v>170341548.97058824</v>
      </c>
      <c r="J1656" s="189">
        <f>+I1656*1.38</f>
        <v>235071337.57941175</v>
      </c>
      <c r="K1656" s="335">
        <f t="shared" ref="K1656:K1657" si="453">SUM(N1656:BV1656)</f>
        <v>0</v>
      </c>
      <c r="L1656" s="331"/>
      <c r="M1656" s="331"/>
    </row>
    <row r="1657" spans="2:13" x14ac:dyDescent="0.25">
      <c r="B1657" s="165" t="s">
        <v>122</v>
      </c>
      <c r="C1657" s="190"/>
      <c r="D1657" s="145" t="str">
        <f>VLOOKUP(B1657,'Alcance Cimentaciones'!$B$5:$G$256,3,FALSE)</f>
        <v>EXCAVACIÓN EN ROCA</v>
      </c>
      <c r="E1657" s="187"/>
      <c r="F1657" s="187" t="str">
        <f>VLOOKUP($B1657,'Alcance Cimentaciones'!$B$5:$G$256,4,FALSE)</f>
        <v>m3</v>
      </c>
      <c r="G1657" s="194">
        <f>VLOOKUP($B1657,'Alcance Cimentaciones'!$B$5:$G$256,5,FALSE)/34</f>
        <v>414.35294117647061</v>
      </c>
      <c r="H1657" s="188">
        <f>VLOOKUP($B1657,'Alcance Cimentaciones'!$B$5:$G$256,6,FALSE)</f>
        <v>135191</v>
      </c>
      <c r="I1657" s="188">
        <f>+H1657*G1657</f>
        <v>56016788.470588237</v>
      </c>
      <c r="J1657" s="189">
        <f>+I1657*1.38</f>
        <v>77303168.089411765</v>
      </c>
      <c r="K1657" s="335">
        <f t="shared" si="453"/>
        <v>0</v>
      </c>
      <c r="L1657" s="331"/>
      <c r="M1657" s="331"/>
    </row>
    <row r="1658" spans="2:13" s="159" customFormat="1" x14ac:dyDescent="0.25">
      <c r="B1658" s="165"/>
      <c r="C1658" s="178" t="s">
        <v>1791</v>
      </c>
      <c r="D1658" s="179" t="s">
        <v>1792</v>
      </c>
      <c r="E1658" s="180" t="s">
        <v>6</v>
      </c>
      <c r="F1658" s="180">
        <v>0</v>
      </c>
      <c r="G1658" s="180"/>
      <c r="H1658" s="180"/>
      <c r="I1658" s="180"/>
      <c r="J1658" s="186">
        <f>SUM(J1659:J1661)</f>
        <v>9527825.6870364472</v>
      </c>
      <c r="K1658" s="330"/>
      <c r="L1658" s="330"/>
      <c r="M1658" s="330"/>
    </row>
    <row r="1659" spans="2:13" s="159" customFormat="1" ht="31.5" x14ac:dyDescent="0.25">
      <c r="B1659" s="165" t="s">
        <v>539</v>
      </c>
      <c r="C1659" s="178"/>
      <c r="D1659" s="145" t="str">
        <f>VLOOKUP(B1659,'Alcance Cimentaciones'!$B$5:$G$256,3,FALSE)</f>
        <v>INSTALACION DE TUBERIA PVC TIPO TDP Y/O CORRUGADA TIPO PEAD-HDPE  - 50mm</v>
      </c>
      <c r="E1659" s="187"/>
      <c r="F1659" s="187" t="str">
        <f>VLOOKUP($B1659,'Alcance Cimentaciones'!$B$5:$G$256,4,FALSE)</f>
        <v>ML</v>
      </c>
      <c r="G1659" s="194">
        <f>VLOOKUP($B1659,'Alcance Cimentaciones'!$B$5:$G$256,5,FALSE)/34</f>
        <v>7.2352941176470589</v>
      </c>
      <c r="H1659" s="188">
        <f>VLOOKUP($B1659,'Alcance Cimentaciones'!$B$5:$G$256,6,FALSE)</f>
        <v>27751.000385791169</v>
      </c>
      <c r="I1659" s="188">
        <f>+H1659*G1659</f>
        <v>200786.64985013611</v>
      </c>
      <c r="J1659" s="189">
        <f>+I1659*1.38</f>
        <v>277085.57679318782</v>
      </c>
      <c r="K1659" s="335">
        <f t="shared" ref="K1659:K1661" si="454">SUM(N1659:BV1659)</f>
        <v>0</v>
      </c>
      <c r="L1659" s="331"/>
      <c r="M1659" s="331"/>
    </row>
    <row r="1660" spans="2:13" s="159" customFormat="1" ht="31.5" x14ac:dyDescent="0.25">
      <c r="B1660" s="165" t="s">
        <v>542</v>
      </c>
      <c r="C1660" s="178"/>
      <c r="D1660" s="145" t="str">
        <f>VLOOKUP(B1660,'Alcance Cimentaciones'!$B$5:$G$256,3,FALSE)</f>
        <v>INSTALACION DE TUBERIA PVC TIPO TDP Y/O CORRUGADA TIPO PEAD-HDPE - 90mm</v>
      </c>
      <c r="E1660" s="187"/>
      <c r="F1660" s="187" t="str">
        <f>VLOOKUP($B1660,'Alcance Cimentaciones'!$B$5:$G$256,4,FALSE)</f>
        <v>ML</v>
      </c>
      <c r="G1660" s="194">
        <f>VLOOKUP($B1660,'Alcance Cimentaciones'!$B$5:$G$256,5,FALSE)/34</f>
        <v>34.694117647058818</v>
      </c>
      <c r="H1660" s="188">
        <f>VLOOKUP($B1660,'Alcance Cimentaciones'!$B$5:$G$256,6,FALSE)</f>
        <v>31239.000009014315</v>
      </c>
      <c r="I1660" s="188">
        <f>+H1660*G1660</f>
        <v>1083809.5414892142</v>
      </c>
      <c r="J1660" s="189">
        <f>+I1660*1.38</f>
        <v>1495657.1672551155</v>
      </c>
      <c r="K1660" s="335">
        <f t="shared" si="454"/>
        <v>0</v>
      </c>
      <c r="L1660" s="331"/>
      <c r="M1660" s="331"/>
    </row>
    <row r="1661" spans="2:13" s="159" customFormat="1" ht="31.5" x14ac:dyDescent="0.25">
      <c r="B1661" s="165" t="s">
        <v>544</v>
      </c>
      <c r="C1661" s="178"/>
      <c r="D1661" s="145" t="str">
        <f>VLOOKUP(B1661,'Alcance Cimentaciones'!$B$5:$G$256,3,FALSE)</f>
        <v>INSTALACION DE TUBERIA PVC TIPO TDP  Y/O CORRUGADA TIPO PEAD-HDPE - 200mm</v>
      </c>
      <c r="E1661" s="187"/>
      <c r="F1661" s="187" t="str">
        <f>VLOOKUP($B1661,'Alcance Cimentaciones'!$B$5:$G$256,4,FALSE)</f>
        <v>ML</v>
      </c>
      <c r="G1661" s="194">
        <f>VLOOKUP($B1661,'Alcance Cimentaciones'!$B$5:$G$256,5,FALSE)/34</f>
        <v>70.332352941176467</v>
      </c>
      <c r="H1661" s="188">
        <f>VLOOKUP($B1661,'Alcance Cimentaciones'!$B$5:$G$256,6,FALSE)</f>
        <v>79900.999838665448</v>
      </c>
      <c r="I1661" s="188">
        <f>+H1661*G1661</f>
        <v>5619625.3210059023</v>
      </c>
      <c r="J1661" s="189">
        <f>+I1661*1.38</f>
        <v>7755082.9429881442</v>
      </c>
      <c r="K1661" s="335">
        <f t="shared" si="454"/>
        <v>0</v>
      </c>
      <c r="L1661" s="331"/>
      <c r="M1661" s="331"/>
    </row>
    <row r="1662" spans="2:13" s="159" customFormat="1" x14ac:dyDescent="0.25">
      <c r="B1662" s="165"/>
      <c r="C1662" s="182" t="s">
        <v>1793</v>
      </c>
      <c r="D1662" s="183" t="s">
        <v>1794</v>
      </c>
      <c r="E1662" s="184" t="s">
        <v>19</v>
      </c>
      <c r="F1662" s="184">
        <v>0</v>
      </c>
      <c r="G1662" s="184"/>
      <c r="H1662" s="184"/>
      <c r="I1662" s="184"/>
      <c r="J1662" s="186">
        <f>SUM(J1663)</f>
        <v>320494616.71764702</v>
      </c>
      <c r="K1662" s="330"/>
      <c r="L1662" s="330"/>
      <c r="M1662" s="330"/>
    </row>
    <row r="1663" spans="2:13" s="159" customFormat="1" x14ac:dyDescent="0.25">
      <c r="B1663" s="165" t="s">
        <v>156</v>
      </c>
      <c r="C1663" s="182"/>
      <c r="D1663" s="145" t="str">
        <f>VLOOKUP(B1663,'Alcance Cimentaciones'!$B$5:$G$256,3,FALSE)</f>
        <v>RELLENO CON MATERIAL DE EXCAVACIÓN SELECCIONADO</v>
      </c>
      <c r="E1663" s="187"/>
      <c r="F1663" s="187" t="str">
        <f>VLOOKUP($B1663,'Alcance Cimentaciones'!$B$5:$G$256,4,FALSE)</f>
        <v>m3</v>
      </c>
      <c r="G1663" s="194">
        <f>VLOOKUP($B1663,'Alcance Cimentaciones'!$B$5:$G$256,5,FALSE)/34</f>
        <v>4530.6764705882351</v>
      </c>
      <c r="H1663" s="188">
        <f>VLOOKUP($B1663,'Alcance Cimentaciones'!$B$5:$G$256,6,FALSE)</f>
        <v>51260</v>
      </c>
      <c r="I1663" s="188">
        <f>+H1663*G1663</f>
        <v>232242475.88235292</v>
      </c>
      <c r="J1663" s="189">
        <f>+I1663*1.38</f>
        <v>320494616.71764702</v>
      </c>
      <c r="K1663" s="335">
        <f>SUM(N1663:BV1663)</f>
        <v>0</v>
      </c>
      <c r="L1663" s="331"/>
      <c r="M1663" s="331"/>
    </row>
    <row r="1664" spans="2:13" s="159" customFormat="1" x14ac:dyDescent="0.25">
      <c r="B1664" s="165"/>
      <c r="C1664" s="182" t="s">
        <v>1795</v>
      </c>
      <c r="D1664" s="183" t="s">
        <v>1796</v>
      </c>
      <c r="E1664" s="184" t="s">
        <v>8</v>
      </c>
      <c r="F1664" s="184">
        <v>0</v>
      </c>
      <c r="G1664" s="184"/>
      <c r="H1664" s="184"/>
      <c r="I1664" s="184"/>
      <c r="J1664" s="186">
        <f>SUM(J1665)</f>
        <v>94303618.549411759</v>
      </c>
      <c r="K1664" s="330"/>
      <c r="L1664" s="330"/>
      <c r="M1664" s="330"/>
    </row>
    <row r="1665" spans="2:13" s="159" customFormat="1" x14ac:dyDescent="0.25">
      <c r="B1665" s="165" t="s">
        <v>278</v>
      </c>
      <c r="C1665" s="182"/>
      <c r="D1665" s="145" t="str">
        <f>VLOOKUP(B1665,'Alcance Cimentaciones'!$B$5:$G$256,3,FALSE)</f>
        <v>CONCRETO CLASE F (140 kg/cm2 Ó 2000 psi)</v>
      </c>
      <c r="E1665" s="187"/>
      <c r="F1665" s="187" t="str">
        <f>VLOOKUP($B1665,'Alcance Cimentaciones'!$B$5:$G$256,4,FALSE)</f>
        <v>m3</v>
      </c>
      <c r="G1665" s="194">
        <f>VLOOKUP($B1665,'Alcance Cimentaciones'!$B$5:$G$256,5,FALSE)/34</f>
        <v>43.941176470588232</v>
      </c>
      <c r="H1665" s="188">
        <f>VLOOKUP($B1665,'Alcance Cimentaciones'!$B$5:$G$256,6,FALSE)</f>
        <v>1555169</v>
      </c>
      <c r="I1665" s="188">
        <f>+H1665*G1665</f>
        <v>68335955.470588237</v>
      </c>
      <c r="J1665" s="189">
        <f>+I1665*1.38</f>
        <v>94303618.549411759</v>
      </c>
      <c r="K1665" s="335">
        <f>SUM(N1665:BV1665)</f>
        <v>0</v>
      </c>
      <c r="L1665" s="331"/>
      <c r="M1665" s="331"/>
    </row>
    <row r="1666" spans="2:13" s="159" customFormat="1" x14ac:dyDescent="0.25">
      <c r="B1666" s="165"/>
      <c r="C1666" s="182" t="s">
        <v>1797</v>
      </c>
      <c r="D1666" s="183" t="s">
        <v>1798</v>
      </c>
      <c r="E1666" s="184" t="s">
        <v>26</v>
      </c>
      <c r="F1666" s="184">
        <v>0</v>
      </c>
      <c r="G1666" s="184"/>
      <c r="H1666" s="184"/>
      <c r="I1666" s="184"/>
      <c r="J1666" s="186">
        <f>SUM(J1667:J1668)</f>
        <v>179436034.15411764</v>
      </c>
      <c r="K1666" s="330"/>
      <c r="L1666" s="330"/>
      <c r="M1666" s="330"/>
    </row>
    <row r="1667" spans="2:13" x14ac:dyDescent="0.25">
      <c r="B1667" s="165" t="s">
        <v>299</v>
      </c>
      <c r="C1667" s="190"/>
      <c r="D1667" s="145" t="str">
        <f>VLOOKUP(B1667,'Alcance Cimentaciones'!$B$5:$G$256,3,FALSE)</f>
        <v>S0FT-SPOT  (EPS) Tipo II (ASM C578)</v>
      </c>
      <c r="E1667" s="187"/>
      <c r="F1667" s="187" t="str">
        <f>VLOOKUP($B1667,'Alcance Cimentaciones'!$B$5:$G$256,4,FALSE)</f>
        <v>m2</v>
      </c>
      <c r="G1667" s="194">
        <f>VLOOKUP($B1667,'Alcance Cimentaciones'!$B$5:$G$256,5,FALSE)/34</f>
        <v>62.117647058823529</v>
      </c>
      <c r="H1667" s="188">
        <f>VLOOKUP($B1667,'Alcance Cimentaciones'!$B$5:$G$256,6,FALSE)</f>
        <v>484846</v>
      </c>
      <c r="I1667" s="188">
        <f>+H1667*G1667</f>
        <v>30117492.705882352</v>
      </c>
      <c r="J1667" s="189">
        <f>+I1667*1.38</f>
        <v>41562139.934117645</v>
      </c>
      <c r="K1667" s="335">
        <f t="shared" ref="K1667:K1668" si="455">SUM(N1667:BV1667)</f>
        <v>0</v>
      </c>
      <c r="L1667" s="331"/>
      <c r="M1667" s="331"/>
    </row>
    <row r="1668" spans="2:13" ht="126" x14ac:dyDescent="0.25">
      <c r="B1668" s="165" t="s">
        <v>314</v>
      </c>
      <c r="C1668" s="190"/>
      <c r="D1668" s="145" t="str">
        <f>VLOOKUP(B1668,'Alcance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668" s="187"/>
      <c r="F1668" s="187" t="str">
        <f>VLOOKUP($B1668,'Alcance Cimentaciones'!$B$5:$G$256,4,FALSE)</f>
        <v>Und</v>
      </c>
      <c r="G1668" s="194">
        <f>VLOOKUP($B1668,'Alcance Cimentaciones'!$B$5:$G$256,5,FALSE)/34</f>
        <v>1</v>
      </c>
      <c r="H1668" s="188">
        <f>VLOOKUP($B1668,'Alcance Cimentaciones'!$B$5:$G$256,6,FALSE)</f>
        <v>99908619</v>
      </c>
      <c r="I1668" s="188">
        <f>+H1668*G1668</f>
        <v>99908619</v>
      </c>
      <c r="J1668" s="189">
        <f>+I1668*1.38</f>
        <v>137873894.22</v>
      </c>
      <c r="K1668" s="335">
        <f t="shared" si="455"/>
        <v>0</v>
      </c>
      <c r="L1668" s="331"/>
      <c r="M1668" s="331"/>
    </row>
    <row r="1669" spans="2:13" s="159" customFormat="1" x14ac:dyDescent="0.25">
      <c r="B1669" s="165"/>
      <c r="C1669" s="182" t="s">
        <v>1799</v>
      </c>
      <c r="D1669" s="183" t="s">
        <v>1800</v>
      </c>
      <c r="E1669" s="184" t="s">
        <v>730</v>
      </c>
      <c r="F1669" s="184">
        <v>0</v>
      </c>
      <c r="G1669" s="184"/>
      <c r="H1669" s="184"/>
      <c r="I1669" s="184"/>
      <c r="J1669" s="186">
        <f>SUM(J1670)</f>
        <v>1212623361.2117648</v>
      </c>
      <c r="K1669" s="330"/>
      <c r="L1669" s="330"/>
      <c r="M1669" s="330"/>
    </row>
    <row r="1670" spans="2:13" s="159" customFormat="1" x14ac:dyDescent="0.25">
      <c r="B1670" s="165" t="s">
        <v>306</v>
      </c>
      <c r="C1670" s="182"/>
      <c r="D1670" s="145" t="str">
        <f>VLOOKUP(B1670,'Alcance Cimentaciones'!$B$5:$G$256,3,FALSE)</f>
        <v>ACERO FY:  60000 psi (4.200 kg/cm2)</v>
      </c>
      <c r="E1670" s="187"/>
      <c r="F1670" s="187" t="str">
        <f>VLOOKUP($B1670,'Alcance Cimentaciones'!$B$5:$G$256,4,FALSE)</f>
        <v>kg</v>
      </c>
      <c r="G1670" s="194">
        <f>VLOOKUP($B1670,'Alcance Cimentaciones'!$B$5:$G$256,5,FALSE)/34</f>
        <v>68756.852941176476</v>
      </c>
      <c r="H1670" s="188">
        <f>VLOOKUP($B1670,'Alcance Cimentaciones'!$B$5:$G$256,6,FALSE)</f>
        <v>12780</v>
      </c>
      <c r="I1670" s="188">
        <f>+H1670*G1670</f>
        <v>878712580.58823538</v>
      </c>
      <c r="J1670" s="189">
        <f>+I1670*1.38</f>
        <v>1212623361.2117648</v>
      </c>
      <c r="K1670" s="335">
        <f>SUM(N1670:BV1670)</f>
        <v>0</v>
      </c>
      <c r="L1670" s="331"/>
      <c r="M1670" s="331"/>
    </row>
    <row r="1671" spans="2:13" s="159" customFormat="1" x14ac:dyDescent="0.25">
      <c r="B1671" s="165"/>
      <c r="C1671" s="182" t="s">
        <v>1801</v>
      </c>
      <c r="D1671" s="183" t="s">
        <v>1802</v>
      </c>
      <c r="E1671" s="184" t="s">
        <v>6</v>
      </c>
      <c r="F1671" s="184">
        <v>0</v>
      </c>
      <c r="G1671" s="184"/>
      <c r="H1671" s="184"/>
      <c r="I1671" s="184"/>
      <c r="J1671" s="185"/>
      <c r="K1671" s="329"/>
      <c r="L1671" s="329"/>
      <c r="M1671" s="329"/>
    </row>
    <row r="1672" spans="2:13" s="159" customFormat="1" ht="31.5" x14ac:dyDescent="0.25">
      <c r="B1672" s="165"/>
      <c r="C1672" s="195" t="s">
        <v>1803</v>
      </c>
      <c r="D1672" s="148" t="s">
        <v>1804</v>
      </c>
      <c r="E1672" s="196" t="s">
        <v>3</v>
      </c>
      <c r="F1672" s="196">
        <v>0</v>
      </c>
      <c r="G1672" s="196"/>
      <c r="H1672" s="196"/>
      <c r="I1672" s="196"/>
      <c r="J1672" s="197"/>
      <c r="K1672" s="333"/>
      <c r="L1672" s="333"/>
      <c r="M1672" s="333"/>
    </row>
    <row r="1673" spans="2:13" s="159" customFormat="1" x14ac:dyDescent="0.25">
      <c r="B1673" s="165"/>
      <c r="C1673" s="182" t="s">
        <v>1805</v>
      </c>
      <c r="D1673" s="183" t="s">
        <v>1806</v>
      </c>
      <c r="E1673" s="184" t="s">
        <v>8</v>
      </c>
      <c r="F1673" s="184">
        <v>0</v>
      </c>
      <c r="G1673" s="184"/>
      <c r="H1673" s="184"/>
      <c r="I1673" s="184"/>
      <c r="J1673" s="186">
        <f>SUM(J1674:J1675)</f>
        <v>1230815225.9452939</v>
      </c>
      <c r="K1673" s="330"/>
      <c r="L1673" s="330"/>
      <c r="M1673" s="330"/>
    </row>
    <row r="1674" spans="2:13" x14ac:dyDescent="0.25">
      <c r="B1674" s="165" t="s">
        <v>267</v>
      </c>
      <c r="C1674" s="190"/>
      <c r="D1674" s="145" t="str">
        <f>VLOOKUP(B1674,'Alcance Cimentaciones'!$B$5:$G$256,3,FALSE)</f>
        <v>CONCRETO ESTRUCTURAL  35 MPa(350 kg/cm2 Ó 5000 psi)</v>
      </c>
      <c r="E1674" s="187"/>
      <c r="F1674" s="187" t="str">
        <f>VLOOKUP($B1674,'Alcance Cimentaciones'!$B$5:$G$256,4,FALSE)</f>
        <v>m3</v>
      </c>
      <c r="G1674" s="194">
        <f>VLOOKUP($B1674,'Alcance Cimentaciones'!$B$5:$G$256,5,FALSE)/34</f>
        <v>429.02941176470586</v>
      </c>
      <c r="H1674" s="188">
        <f>VLOOKUP($B1674,'Alcance Cimentaciones'!$B$5:$G$256,6,FALSE)</f>
        <v>1926653</v>
      </c>
      <c r="I1674" s="188">
        <f>+H1674*G1674</f>
        <v>826590803.26470578</v>
      </c>
      <c r="J1674" s="189">
        <f>+I1674*1.38</f>
        <v>1140695308.5052938</v>
      </c>
      <c r="K1674" s="335">
        <f t="shared" ref="K1674:K1675" si="456">SUM(N1674:BV1674)</f>
        <v>0</v>
      </c>
      <c r="L1674" s="331"/>
      <c r="M1674" s="331"/>
    </row>
    <row r="1675" spans="2:13" x14ac:dyDescent="0.25">
      <c r="B1675" s="165" t="s">
        <v>270</v>
      </c>
      <c r="C1675" s="190"/>
      <c r="D1675" s="145" t="str">
        <f>VLOOKUP(B1675,'Alcance Cimentaciones'!$B$5:$G$256,3,FALSE)</f>
        <v>CONCRETO ESTRUCTURAL  45 MPa(457 kg/cm2 Ó 6500psi)</v>
      </c>
      <c r="E1675" s="187"/>
      <c r="F1675" s="187" t="str">
        <f>VLOOKUP($B1675,'Alcance Cimentaciones'!$B$5:$G$256,4,FALSE)</f>
        <v>m3</v>
      </c>
      <c r="G1675" s="194">
        <f>VLOOKUP($B1675,'Alcance Cimentaciones'!$B$5:$G$256,5,FALSE)/34</f>
        <v>32</v>
      </c>
      <c r="H1675" s="188">
        <f>VLOOKUP($B1675,'Alcance Cimentaciones'!$B$5:$G$256,6,FALSE)</f>
        <v>2040759</v>
      </c>
      <c r="I1675" s="188">
        <f>+H1675*G1675</f>
        <v>65304288</v>
      </c>
      <c r="J1675" s="189">
        <f>+I1675*1.38</f>
        <v>90119917.439999998</v>
      </c>
      <c r="K1675" s="335">
        <f t="shared" si="456"/>
        <v>0</v>
      </c>
      <c r="L1675" s="331"/>
      <c r="M1675" s="331"/>
    </row>
    <row r="1676" spans="2:13" s="159" customFormat="1" x14ac:dyDescent="0.25">
      <c r="B1676" s="165"/>
      <c r="C1676" s="182" t="s">
        <v>1807</v>
      </c>
      <c r="D1676" s="183" t="s">
        <v>1808</v>
      </c>
      <c r="E1676" s="184" t="s">
        <v>26</v>
      </c>
      <c r="F1676" s="184">
        <v>0</v>
      </c>
      <c r="G1676" s="184"/>
      <c r="H1676" s="184"/>
      <c r="I1676" s="184"/>
      <c r="J1676" s="185"/>
      <c r="K1676" s="329"/>
      <c r="L1676" s="329"/>
      <c r="M1676" s="329"/>
    </row>
    <row r="1677" spans="2:13" s="159" customFormat="1" ht="31.5" x14ac:dyDescent="0.25">
      <c r="B1677" s="165"/>
      <c r="C1677" s="182" t="s">
        <v>1809</v>
      </c>
      <c r="D1677" s="183" t="s">
        <v>2081</v>
      </c>
      <c r="E1677" s="184" t="s">
        <v>19</v>
      </c>
      <c r="F1677" s="184">
        <v>0</v>
      </c>
      <c r="G1677" s="184"/>
      <c r="H1677" s="184"/>
      <c r="I1677" s="184"/>
      <c r="J1677" s="186">
        <f>SUM(J1678:J1686)</f>
        <v>52736347.43270281</v>
      </c>
      <c r="K1677" s="330"/>
      <c r="L1677" s="330"/>
      <c r="M1677" s="330"/>
    </row>
    <row r="1678" spans="2:13" s="159" customFormat="1" ht="31.5" x14ac:dyDescent="0.25">
      <c r="B1678" s="165" t="s">
        <v>532</v>
      </c>
      <c r="C1678" s="182"/>
      <c r="D1678" s="145" t="str">
        <f>VLOOKUP(B1678,'Alcance Cimentaciones'!$B$5:$G$256,3,FALSE)</f>
        <v>ARQUETA EN HORMIGON PARA MEDIA TENSION - EMPALMES (500 MT)</v>
      </c>
      <c r="E1678" s="187"/>
      <c r="F1678" s="187" t="str">
        <f>VLOOKUP($B1678,'Alcance Cimentaciones'!$B$5:$G$256,4,FALSE)</f>
        <v>Und</v>
      </c>
      <c r="G1678" s="187">
        <f>VLOOKUP($B1678,'Alcance Cimentaciones'!$B$5:$G$256,5,FALSE)/41</f>
        <v>1</v>
      </c>
      <c r="H1678" s="188">
        <f>VLOOKUP($B1678,'Alcance Cimentaciones'!$B$5:$G$256,6,FALSE)</f>
        <v>12275310.999985719</v>
      </c>
      <c r="I1678" s="188">
        <f t="shared" ref="I1678:I1686" si="457">+H1678*G1678</f>
        <v>12275310.999985719</v>
      </c>
      <c r="J1678" s="189">
        <f t="shared" ref="J1678:J1686" si="458">+I1678*1.38</f>
        <v>16939929.179980289</v>
      </c>
      <c r="K1678" s="335">
        <f t="shared" ref="K1678:K1686" si="459">SUM(N1678:BV1678)</f>
        <v>0</v>
      </c>
      <c r="L1678" s="331"/>
      <c r="M1678" s="331"/>
    </row>
    <row r="1679" spans="2:13" s="159" customFormat="1" x14ac:dyDescent="0.25">
      <c r="B1679" s="165" t="s">
        <v>535</v>
      </c>
      <c r="C1679" s="182"/>
      <c r="D1679" s="145" t="str">
        <f>VLOOKUP(B1679,'Alcance Cimentaciones'!$B$5:$G$256,3,FALSE)</f>
        <v>ARQUETA EN POLIPROPILENO</v>
      </c>
      <c r="E1679" s="187"/>
      <c r="F1679" s="187" t="str">
        <f>VLOOKUP($B1679,'Alcance Cimentaciones'!$B$5:$G$256,4,FALSE)</f>
        <v>Und</v>
      </c>
      <c r="G1679" s="187">
        <f>VLOOKUP($B1679,'Alcance Cimentaciones'!$B$5:$G$256,5,FALSE)/41</f>
        <v>1</v>
      </c>
      <c r="H1679" s="188">
        <f>VLOOKUP($B1679,'Alcance Cimentaciones'!$B$5:$G$256,6,FALSE)</f>
        <v>6068599.9996856553</v>
      </c>
      <c r="I1679" s="188">
        <f t="shared" si="457"/>
        <v>6068599.9996856553</v>
      </c>
      <c r="J1679" s="189">
        <f t="shared" si="458"/>
        <v>8374667.9995662039</v>
      </c>
      <c r="K1679" s="335">
        <f t="shared" si="459"/>
        <v>0</v>
      </c>
      <c r="L1679" s="331"/>
      <c r="M1679" s="331"/>
    </row>
    <row r="1680" spans="2:13" s="159" customFormat="1" x14ac:dyDescent="0.25">
      <c r="B1680" s="165" t="s">
        <v>562</v>
      </c>
      <c r="C1680" s="182"/>
      <c r="D1680" s="145" t="str">
        <f>VLOOKUP(B1680,'Alcance Cimentaciones'!$B$5:$G$256,3,FALSE)</f>
        <v>SUMINISTRO E INSTALACIÓN DE PLATINA</v>
      </c>
      <c r="E1680" s="187"/>
      <c r="F1680" s="187" t="str">
        <f>VLOOKUP($B1680,'Alcance Cimentaciones'!$B$5:$G$256,4,FALSE)</f>
        <v>Und</v>
      </c>
      <c r="G1680" s="187">
        <f>VLOOKUP($B1680,'Alcance Cimentaciones'!$B$5:$G$256,5,FALSE)/41</f>
        <v>1</v>
      </c>
      <c r="H1680" s="188">
        <f>VLOOKUP($B1680,'Alcance Cimentaciones'!$B$5:$G$256,6,FALSE)</f>
        <v>361570</v>
      </c>
      <c r="I1680" s="188">
        <f t="shared" si="457"/>
        <v>361570</v>
      </c>
      <c r="J1680" s="189">
        <f t="shared" si="458"/>
        <v>498966.6</v>
      </c>
      <c r="K1680" s="335">
        <f t="shared" si="459"/>
        <v>0</v>
      </c>
      <c r="L1680" s="331"/>
      <c r="M1680" s="331"/>
    </row>
    <row r="1681" spans="2:13" s="159" customFormat="1" x14ac:dyDescent="0.25">
      <c r="B1681" s="165" t="s">
        <v>565</v>
      </c>
      <c r="C1681" s="182"/>
      <c r="D1681" s="145" t="str">
        <f>VLOOKUP(B1681,'Alcance Cimentaciones'!$B$5:$G$256,3,FALSE)</f>
        <v>SUMINISTRO E INSTALACIÓN DE VARILLA</v>
      </c>
      <c r="E1681" s="187"/>
      <c r="F1681" s="187" t="str">
        <f>VLOOKUP($B1681,'Alcance Cimentaciones'!$B$5:$G$256,4,FALSE)</f>
        <v>Und</v>
      </c>
      <c r="G1681" s="187">
        <f>VLOOKUP($B1681,'Alcance Cimentaciones'!$B$5:$G$256,5,FALSE)/41</f>
        <v>1</v>
      </c>
      <c r="H1681" s="188">
        <f>VLOOKUP($B1681,'Alcance Cimentaciones'!$B$5:$G$256,6,FALSE)</f>
        <v>398933</v>
      </c>
      <c r="I1681" s="188">
        <f t="shared" si="457"/>
        <v>398933</v>
      </c>
      <c r="J1681" s="189">
        <f t="shared" si="458"/>
        <v>550527.53999999992</v>
      </c>
      <c r="K1681" s="335">
        <f t="shared" si="459"/>
        <v>0</v>
      </c>
      <c r="L1681" s="331"/>
      <c r="M1681" s="331"/>
    </row>
    <row r="1682" spans="2:13" s="159" customFormat="1" ht="31.5" x14ac:dyDescent="0.25">
      <c r="B1682" s="165" t="s">
        <v>569</v>
      </c>
      <c r="C1682" s="182"/>
      <c r="D1682" s="145" t="str">
        <f>VLOOKUP(B1682,'Alcance Cimentaciones'!$B$5:$G$256,3,FALSE)</f>
        <v>SUMINISTRO E INSTALACIÓN DE ARQUETA PARA INSPECCIÓN DE PICAS EN PUESTA A TIERRA SIN FONDO</v>
      </c>
      <c r="E1682" s="187"/>
      <c r="F1682" s="187" t="str">
        <f>VLOOKUP($B1682,'Alcance Cimentaciones'!$B$5:$G$256,4,FALSE)</f>
        <v>Und</v>
      </c>
      <c r="G1682" s="187">
        <f>VLOOKUP($B1682,'Alcance Cimentaciones'!$B$5:$G$256,5,FALSE)/42</f>
        <v>1</v>
      </c>
      <c r="H1682" s="188">
        <f>VLOOKUP($B1682,'Alcance Cimentaciones'!$B$5:$G$256,6,FALSE)</f>
        <v>14275700</v>
      </c>
      <c r="I1682" s="188">
        <f t="shared" si="457"/>
        <v>14275700</v>
      </c>
      <c r="J1682" s="189">
        <f t="shared" si="458"/>
        <v>19700466</v>
      </c>
      <c r="K1682" s="335">
        <f t="shared" si="459"/>
        <v>0</v>
      </c>
      <c r="L1682" s="331"/>
      <c r="M1682" s="331"/>
    </row>
    <row r="1683" spans="2:13" s="159" customFormat="1" x14ac:dyDescent="0.25">
      <c r="B1683" s="165" t="s">
        <v>571</v>
      </c>
      <c r="C1683" s="182"/>
      <c r="D1683" s="145" t="str">
        <f>VLOOKUP(B1683,'Alcance Cimentaciones'!$B$5:$G$256,3,FALSE)</f>
        <v>SUMINISTRO E INSTALACIÓN DE SOLDADURA EXOTERMICA</v>
      </c>
      <c r="E1683" s="187"/>
      <c r="F1683" s="187" t="str">
        <f>VLOOKUP($B1683,'Alcance Cimentaciones'!$B$5:$G$256,4,FALSE)</f>
        <v>Und</v>
      </c>
      <c r="G1683" s="194">
        <f>VLOOKUP($B1683,'Alcance Cimentaciones'!$B$5:$G$256,5,FALSE)/41</f>
        <v>2.8000000000000003</v>
      </c>
      <c r="H1683" s="188">
        <f>VLOOKUP($B1683,'Alcance Cimentaciones'!$B$5:$G$256,6,FALSE)</f>
        <v>185231</v>
      </c>
      <c r="I1683" s="188">
        <f t="shared" si="457"/>
        <v>518646.80000000005</v>
      </c>
      <c r="J1683" s="189">
        <f t="shared" si="458"/>
        <v>715732.58400000003</v>
      </c>
      <c r="K1683" s="335">
        <f t="shared" si="459"/>
        <v>0</v>
      </c>
      <c r="L1683" s="331"/>
      <c r="M1683" s="331"/>
    </row>
    <row r="1684" spans="2:13" s="159" customFormat="1" ht="31.5" x14ac:dyDescent="0.25">
      <c r="B1684" s="165" t="s">
        <v>575</v>
      </c>
      <c r="C1684" s="182"/>
      <c r="D1684" s="145" t="str">
        <f>VLOOKUP(B1684,'Alcance Cimentaciones'!$B$5:$G$256,3,FALSE)</f>
        <v>SUMINISTRO E INSTALACIÓN DE GRAPA DE ALEACIÓN RICA EN COBRE (LATÓN) MODELO KZ</v>
      </c>
      <c r="E1684" s="187"/>
      <c r="F1684" s="187" t="str">
        <f>VLOOKUP($B1684,'Alcance Cimentaciones'!$B$5:$G$256,4,FALSE)</f>
        <v>Und</v>
      </c>
      <c r="G1684" s="187">
        <f>VLOOKUP($B1684,'Alcance Cimentaciones'!$B$5:$G$256,5,FALSE)/42</f>
        <v>1</v>
      </c>
      <c r="H1684" s="188">
        <f>VLOOKUP($B1684,'Alcance Cimentaciones'!$B$5:$G$256,6,FALSE)</f>
        <v>292083</v>
      </c>
      <c r="I1684" s="188">
        <f t="shared" si="457"/>
        <v>292083</v>
      </c>
      <c r="J1684" s="189">
        <f t="shared" si="458"/>
        <v>403074.54</v>
      </c>
      <c r="K1684" s="335">
        <f t="shared" si="459"/>
        <v>0</v>
      </c>
      <c r="L1684" s="331"/>
      <c r="M1684" s="331"/>
    </row>
    <row r="1685" spans="2:13" s="159" customFormat="1" ht="31.5" x14ac:dyDescent="0.25">
      <c r="B1685" s="165" t="s">
        <v>573</v>
      </c>
      <c r="C1685" s="182"/>
      <c r="D1685" s="145" t="str">
        <f>VLOOKUP(B1685,'Alcance Cimentaciones'!$B$5:$G$256,3,FALSE)</f>
        <v>SUMINISTRO E INSTALACIÓN DE GRAPA DE ALEACIÓN RICA EN COBRE (LATÓN) MODELO KPD</v>
      </c>
      <c r="E1685" s="187"/>
      <c r="F1685" s="187" t="str">
        <f>VLOOKUP($B1685,'Alcance Cimentaciones'!$B$5:$G$256,4,FALSE)</f>
        <v>Und</v>
      </c>
      <c r="G1685" s="194">
        <f>VLOOKUP($B1685,'Alcance Cimentaciones'!$B$5:$G$256,5,FALSE)/33</f>
        <v>0.99393939393939412</v>
      </c>
      <c r="H1685" s="188">
        <f>VLOOKUP($B1685,'Alcance Cimentaciones'!$B$5:$G$256,6,FALSE)</f>
        <v>292083</v>
      </c>
      <c r="I1685" s="188">
        <f t="shared" si="457"/>
        <v>290312.80000000005</v>
      </c>
      <c r="J1685" s="189">
        <f t="shared" si="458"/>
        <v>400631.66400000005</v>
      </c>
      <c r="K1685" s="335">
        <f t="shared" si="459"/>
        <v>0</v>
      </c>
      <c r="L1685" s="331"/>
      <c r="M1685" s="331"/>
    </row>
    <row r="1686" spans="2:13" s="159" customFormat="1" ht="31.5" x14ac:dyDescent="0.25">
      <c r="B1686" s="165" t="s">
        <v>557</v>
      </c>
      <c r="C1686" s="182"/>
      <c r="D1686" s="145" t="str">
        <f>VLOOKUP(B1686,'Alcance Cimentaciones'!$B$5:$G$256,3,FALSE)</f>
        <v xml:space="preserve">INSTALACIÓN DE CABLE DE COBRE TRENZADO DESNUDO DE 50 mm2 </v>
      </c>
      <c r="E1686" s="187"/>
      <c r="F1686" s="187" t="str">
        <f>VLOOKUP($B1686,'Alcance Cimentaciones'!$B$5:$G$256,4,FALSE)</f>
        <v>ML</v>
      </c>
      <c r="G1686" s="194">
        <f>VLOOKUP($B1686,'Alcance Cimentaciones'!$B$5:$G$256,5,FALSE)/41</f>
        <v>113.1390243902439</v>
      </c>
      <c r="H1686" s="188">
        <f>VLOOKUP($B1686,'Alcance Cimentaciones'!$B$5:$G$256,6,FALSE)</f>
        <v>33000.000989065411</v>
      </c>
      <c r="I1686" s="188">
        <f t="shared" si="457"/>
        <v>3733587.9167799447</v>
      </c>
      <c r="J1686" s="189">
        <f t="shared" si="458"/>
        <v>5152351.3251563236</v>
      </c>
      <c r="K1686" s="335">
        <f t="shared" si="459"/>
        <v>0</v>
      </c>
      <c r="L1686" s="331"/>
      <c r="M1686" s="331"/>
    </row>
    <row r="1687" spans="2:13" s="159" customFormat="1" ht="31.5" x14ac:dyDescent="0.25">
      <c r="B1687" s="165"/>
      <c r="C1687" s="182" t="s">
        <v>1810</v>
      </c>
      <c r="D1687" s="183" t="s">
        <v>1811</v>
      </c>
      <c r="E1687" s="184" t="s">
        <v>19</v>
      </c>
      <c r="F1687" s="184">
        <v>0</v>
      </c>
      <c r="G1687" s="184"/>
      <c r="H1687" s="184"/>
      <c r="I1687" s="184"/>
      <c r="J1687" s="186">
        <f>SUM(J1688)</f>
        <v>46410609.014634147</v>
      </c>
      <c r="K1687" s="330"/>
      <c r="L1687" s="330"/>
      <c r="M1687" s="330"/>
    </row>
    <row r="1688" spans="2:13" ht="31.5" x14ac:dyDescent="0.25">
      <c r="B1688" s="165" t="s">
        <v>280</v>
      </c>
      <c r="C1688" s="190"/>
      <c r="D1688" s="145" t="str">
        <f>VLOOKUP(B1688,'Alcance Cimentaciones'!$B$5:$G$256,3,FALSE)</f>
        <v>GROUT Y  MORTERO AUTOCOMPACTANTE DE ALTA RESISTENCIA C80/95 (EN206-1)</v>
      </c>
      <c r="E1688" s="187"/>
      <c r="F1688" s="187" t="str">
        <f>VLOOKUP($B1688,'Alcance Cimentaciones'!$B$5:$G$256,4,FALSE)</f>
        <v>lt</v>
      </c>
      <c r="G1688" s="194">
        <f>VLOOKUP($B1688,'Alcance Cimentaciones'!$B$5:$G$256,5,FALSE)/41</f>
        <v>530.73170731707319</v>
      </c>
      <c r="H1688" s="188">
        <f>VLOOKUP($B1688,'Alcance Cimentaciones'!$B$5:$G$256,6,FALSE)</f>
        <v>63367</v>
      </c>
      <c r="I1688" s="188">
        <f>+H1688*G1688</f>
        <v>33630876.097560979</v>
      </c>
      <c r="J1688" s="189">
        <f>+I1688*1.38</f>
        <v>46410609.014634147</v>
      </c>
      <c r="K1688" s="335">
        <f>SUM(N1688:BV1688)</f>
        <v>0</v>
      </c>
      <c r="L1688" s="331"/>
      <c r="M1688" s="331"/>
    </row>
    <row r="1689" spans="2:13" s="159" customFormat="1" ht="31.5" x14ac:dyDescent="0.25">
      <c r="B1689" s="165"/>
      <c r="C1689" s="182" t="s">
        <v>1812</v>
      </c>
      <c r="D1689" s="183" t="s">
        <v>1813</v>
      </c>
      <c r="E1689" s="184" t="s">
        <v>9</v>
      </c>
      <c r="F1689" s="184">
        <v>0</v>
      </c>
      <c r="G1689" s="184"/>
      <c r="H1689" s="184"/>
      <c r="I1689" s="184"/>
      <c r="J1689" s="186">
        <f>SUM(J1690:J1692)</f>
        <v>1587346329.5488234</v>
      </c>
      <c r="K1689" s="330"/>
      <c r="L1689" s="330"/>
      <c r="M1689" s="330"/>
    </row>
    <row r="1690" spans="2:13" ht="63" x14ac:dyDescent="0.25">
      <c r="B1690" s="165" t="s">
        <v>159</v>
      </c>
      <c r="C1690" s="190"/>
      <c r="D1690" s="145" t="str">
        <f>VLOOKUP(B1690,'Alcance Cimentaciones'!$B$5:$G$256,3,FALSE)</f>
        <v>MATERIAL SELECIONADA PARA  FORMACIÓN Y COMPACTACIÓN DE TERRAPLENES Y RELLENO ESTRUCTURAL  (INCLUYE TRANSPORTE DESDE LAS CANTERAS LICENCIADAS HASTA EL SITIO DE INSTALACIÓN)</v>
      </c>
      <c r="E1690" s="187"/>
      <c r="F1690" s="187" t="str">
        <f>VLOOKUP($B1690,'Alcance Cimentaciones'!$B$5:$G$256,4,FALSE)</f>
        <v>m3</v>
      </c>
      <c r="G1690" s="194">
        <f>VLOOKUP($B1690,'Alcance Cimentaciones'!$B$5:$G$256,5,FALSE)/34</f>
        <v>5388.7058823529414</v>
      </c>
      <c r="H1690" s="188">
        <f>VLOOKUP($B1690,'Alcance Cimentaciones'!$B$5:$G$256,6,FALSE)</f>
        <v>174890</v>
      </c>
      <c r="I1690" s="188">
        <f>+H1690*G1690</f>
        <v>942430771.7647059</v>
      </c>
      <c r="J1690" s="189">
        <f>+I1690*1.38</f>
        <v>1300554465.0352941</v>
      </c>
      <c r="K1690" s="335">
        <f t="shared" ref="K1690:K1692" si="460">SUM(N1690:BV1690)</f>
        <v>0</v>
      </c>
      <c r="L1690" s="331"/>
      <c r="M1690" s="331"/>
    </row>
    <row r="1691" spans="2:13" ht="47.25" x14ac:dyDescent="0.25">
      <c r="B1691" s="165" t="s">
        <v>180</v>
      </c>
      <c r="C1691" s="190"/>
      <c r="D1691" s="145" t="str">
        <f>VLOOKUP(B1691,'Alcance Cimentaciones'!$B$5:$G$256,3,FALSE)</f>
        <v>PREPARACIÓN DE SUBRASANTE COMPACTACIÓN Y VALORACIÓN DE LA CAPA DE SUBRASANTE DE LOS VIALES. INCLUYENDO LAS PRUEBAS SEGÚN LO PRESCRITO.</v>
      </c>
      <c r="E1691" s="187"/>
      <c r="F1691" s="187" t="str">
        <f>VLOOKUP($B1691,'Alcance Cimentaciones'!$B$5:$G$256,4,FALSE)</f>
        <v>m2</v>
      </c>
      <c r="G1691" s="194">
        <f>VLOOKUP($B1691,'Alcance Cimentaciones'!$B$5:$G$256,5,FALSE)/34</f>
        <v>631.61764705882354</v>
      </c>
      <c r="H1691" s="188">
        <f>VLOOKUP($B1691,'Alcance Cimentaciones'!$B$5:$G$256,6,FALSE)</f>
        <v>11537</v>
      </c>
      <c r="I1691" s="188">
        <f>+H1691*G1691</f>
        <v>7286972.7941176472</v>
      </c>
      <c r="J1691" s="189">
        <f>+I1691*1.38</f>
        <v>10056022.455882352</v>
      </c>
      <c r="K1691" s="335">
        <f t="shared" si="460"/>
        <v>0</v>
      </c>
      <c r="L1691" s="331"/>
      <c r="M1691" s="331"/>
    </row>
    <row r="1692" spans="2:13" ht="31.5" x14ac:dyDescent="0.25">
      <c r="B1692" s="165" t="s">
        <v>192</v>
      </c>
      <c r="C1692" s="190"/>
      <c r="D1692" s="145" t="str">
        <f>VLOOKUP(B1692,'Alcance Cimentaciones'!$B$5:$G$256,3,FALSE)</f>
        <v>SUBBASE GRANULAR  (INCLUYE TRANSPORTE DESDE LAS CANTERAS LICENCIADAS HASTA EL SITIO DE INSTALACIÓN)</v>
      </c>
      <c r="E1692" s="187"/>
      <c r="F1692" s="187" t="str">
        <f>VLOOKUP($B1692,'Alcance Cimentaciones'!$B$5:$G$256,4,FALSE)</f>
        <v>m3</v>
      </c>
      <c r="G1692" s="194">
        <f>VLOOKUP($B1692,'Alcance Cimentaciones'!$B$5:$G$256,5,FALSE)/34</f>
        <v>880.85294117647061</v>
      </c>
      <c r="H1692" s="188">
        <f>VLOOKUP($B1692,'Alcance Cimentaciones'!$B$5:$G$256,6,FALSE)</f>
        <v>227658</v>
      </c>
      <c r="I1692" s="188">
        <f>+H1692*G1692</f>
        <v>200533218.88235295</v>
      </c>
      <c r="J1692" s="189">
        <f>+I1692*1.38</f>
        <v>276735842.05764705</v>
      </c>
      <c r="K1692" s="335">
        <f t="shared" si="460"/>
        <v>0</v>
      </c>
      <c r="L1692" s="331"/>
      <c r="M1692" s="331"/>
    </row>
    <row r="1693" spans="2:13" s="159" customFormat="1" ht="31.5" x14ac:dyDescent="0.25">
      <c r="B1693" s="165"/>
      <c r="C1693" s="178" t="s">
        <v>1814</v>
      </c>
      <c r="D1693" s="179" t="s">
        <v>1815</v>
      </c>
      <c r="E1693" s="180" t="s">
        <v>9</v>
      </c>
      <c r="F1693" s="180">
        <v>0</v>
      </c>
      <c r="G1693" s="180"/>
      <c r="H1693" s="180"/>
      <c r="I1693" s="180"/>
      <c r="J1693" s="186">
        <f>SUM(J1694:J1697)</f>
        <v>179532477.23999998</v>
      </c>
      <c r="K1693" s="330"/>
      <c r="L1693" s="330"/>
      <c r="M1693" s="330"/>
    </row>
    <row r="1694" spans="2:13" ht="31.5" x14ac:dyDescent="0.25">
      <c r="B1694" s="165" t="s">
        <v>195</v>
      </c>
      <c r="C1694" s="198"/>
      <c r="D1694" s="145" t="str">
        <f>VLOOKUP(B1694,'Alcance Cimentaciones'!$B$5:$G$256,3,FALSE)</f>
        <v>BASE GRANULAR   (INCLUYE TRANSPORTE DESDE LAS CANTERAS LICENCIADAS HASTA EL SITIO DE INSTALACIÓN)</v>
      </c>
      <c r="E1694" s="187"/>
      <c r="F1694" s="187" t="str">
        <f>VLOOKUP($B1694,'Alcance Cimentaciones'!$B$5:$G$256,4,FALSE)</f>
        <v>m3</v>
      </c>
      <c r="G1694" s="194">
        <f>VLOOKUP($B1694,'Alcance Cimentaciones'!$B$5:$G$256,5,FALSE)/34</f>
        <v>237.64705882352942</v>
      </c>
      <c r="H1694" s="188">
        <f>VLOOKUP($B1694,'Alcance Cimentaciones'!$B$5:$G$256,6,FALSE)</f>
        <v>265112</v>
      </c>
      <c r="I1694" s="188">
        <f>+H1694*G1694</f>
        <v>63003087.058823533</v>
      </c>
      <c r="J1694" s="189">
        <f>+I1694*1.38</f>
        <v>86944260.141176462</v>
      </c>
      <c r="K1694" s="335">
        <f t="shared" ref="K1694:K1697" si="461">SUM(N1694:BV1694)</f>
        <v>0</v>
      </c>
      <c r="L1694" s="331"/>
      <c r="M1694" s="331"/>
    </row>
    <row r="1695" spans="2:13" ht="94.5" x14ac:dyDescent="0.25">
      <c r="B1695" s="165" t="s">
        <v>261</v>
      </c>
      <c r="C1695" s="198"/>
      <c r="D1695" s="145" t="str">
        <f>VLOOKUP(B1695,'Alcance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695" s="187"/>
      <c r="F1695" s="187" t="str">
        <f>VLOOKUP($B1695,'Alcance Cimentaciones'!$B$5:$G$256,4,FALSE)</f>
        <v>m3</v>
      </c>
      <c r="G1695" s="194">
        <f>VLOOKUP($B1695,'Alcance Cimentaciones'!$B$5:$G$256,5,FALSE)/34</f>
        <v>42.352941176470587</v>
      </c>
      <c r="H1695" s="188">
        <f>VLOOKUP($B1695,'Alcance Cimentaciones'!$B$5:$G$256,6,FALSE)</f>
        <v>276393</v>
      </c>
      <c r="I1695" s="188">
        <f>+H1695*G1695</f>
        <v>11706056.470588235</v>
      </c>
      <c r="J1695" s="189">
        <f>+I1695*1.38</f>
        <v>16154357.929411763</v>
      </c>
      <c r="K1695" s="335">
        <f t="shared" si="461"/>
        <v>0</v>
      </c>
      <c r="L1695" s="331"/>
      <c r="M1695" s="331"/>
    </row>
    <row r="1696" spans="2:13" ht="94.5" x14ac:dyDescent="0.25">
      <c r="B1696" s="165" t="s">
        <v>264</v>
      </c>
      <c r="C1696" s="198"/>
      <c r="D1696" s="145" t="str">
        <f>VLOOKUP(B1696,'Alcance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696" s="187"/>
      <c r="F1696" s="187" t="str">
        <f>VLOOKUP($B1696,'Alcance Cimentaciones'!$B$5:$G$256,4,FALSE)</f>
        <v>m3</v>
      </c>
      <c r="G1696" s="194">
        <f>VLOOKUP($B1696,'Alcance Cimentaciones'!$B$5:$G$256,5,FALSE)/34</f>
        <v>25.529411764705884</v>
      </c>
      <c r="H1696" s="188">
        <f>VLOOKUP($B1696,'Alcance Cimentaciones'!$B$5:$G$256,6,FALSE)</f>
        <v>286818</v>
      </c>
      <c r="I1696" s="188">
        <f>+H1696*G1696</f>
        <v>7322294.823529412</v>
      </c>
      <c r="J1696" s="189">
        <f>+I1696*1.38</f>
        <v>10104766.856470589</v>
      </c>
      <c r="K1696" s="335">
        <f t="shared" si="461"/>
        <v>0</v>
      </c>
      <c r="L1696" s="331"/>
      <c r="M1696" s="331"/>
    </row>
    <row r="1697" spans="2:13" x14ac:dyDescent="0.25">
      <c r="B1697" s="165" t="s">
        <v>254</v>
      </c>
      <c r="C1697" s="198"/>
      <c r="D1697" s="145" t="str">
        <f>VLOOKUP(B1697,'Alcance Cimentaciones'!$B$5:$G$256,3,FALSE)</f>
        <v>SUMINISTRO E INSTALACIÓN DE GEOTEXTILES</v>
      </c>
      <c r="E1697" s="187"/>
      <c r="F1697" s="187" t="str">
        <f>VLOOKUP($B1697,'Alcance Cimentaciones'!$B$5:$G$256,4,FALSE)</f>
        <v>m2</v>
      </c>
      <c r="G1697" s="194">
        <f>VLOOKUP($B1697,'Alcance Cimentaciones'!$B$5:$G$256,5,FALSE)/34</f>
        <v>887.17647058823525</v>
      </c>
      <c r="H1697" s="188">
        <f>VLOOKUP($B1697,'Alcance Cimentaciones'!$B$5:$G$256,6,FALSE)</f>
        <v>54177</v>
      </c>
      <c r="I1697" s="188">
        <f>+H1697*G1697</f>
        <v>48064559.647058822</v>
      </c>
      <c r="J1697" s="189">
        <f>+I1697*1.38</f>
        <v>66329092.312941171</v>
      </c>
      <c r="K1697" s="335">
        <f t="shared" si="461"/>
        <v>0</v>
      </c>
      <c r="L1697" s="331"/>
      <c r="M1697" s="331"/>
    </row>
    <row r="1698" spans="2:13" s="159" customFormat="1" ht="31.5" x14ac:dyDescent="0.25">
      <c r="B1698" s="165"/>
      <c r="C1698" s="195" t="s">
        <v>1816</v>
      </c>
      <c r="D1698" s="148" t="s">
        <v>2018</v>
      </c>
      <c r="E1698" s="196" t="s">
        <v>3</v>
      </c>
      <c r="F1698" s="196">
        <v>0</v>
      </c>
      <c r="G1698" s="196"/>
      <c r="H1698" s="196"/>
      <c r="I1698" s="196"/>
      <c r="J1698" s="197"/>
      <c r="K1698" s="333"/>
      <c r="L1698" s="333"/>
      <c r="M1698" s="333"/>
    </row>
    <row r="1699" spans="2:13" s="159" customFormat="1" x14ac:dyDescent="0.25">
      <c r="B1699" s="165"/>
      <c r="C1699" s="175" t="s">
        <v>1817</v>
      </c>
      <c r="D1699" s="139" t="s">
        <v>1818</v>
      </c>
      <c r="E1699" s="176" t="s">
        <v>27</v>
      </c>
      <c r="F1699" s="176">
        <v>0</v>
      </c>
      <c r="G1699" s="176"/>
      <c r="H1699" s="176"/>
      <c r="I1699" s="176"/>
      <c r="J1699" s="177"/>
      <c r="K1699" s="327"/>
      <c r="L1699" s="327"/>
      <c r="M1699" s="327"/>
    </row>
    <row r="1700" spans="2:13" s="159" customFormat="1" ht="31.5" x14ac:dyDescent="0.25">
      <c r="B1700" s="165"/>
      <c r="C1700" s="182" t="s">
        <v>1819</v>
      </c>
      <c r="D1700" s="183" t="s">
        <v>1820</v>
      </c>
      <c r="E1700" s="184" t="s">
        <v>22</v>
      </c>
      <c r="F1700" s="184">
        <v>0</v>
      </c>
      <c r="G1700" s="184"/>
      <c r="H1700" s="184"/>
      <c r="I1700" s="184"/>
      <c r="J1700" s="186">
        <f>SUM(J1701:J1703)</f>
        <v>83271780.884117648</v>
      </c>
      <c r="K1700" s="330"/>
      <c r="L1700" s="330"/>
      <c r="M1700" s="330"/>
    </row>
    <row r="1701" spans="2:13" s="159" customFormat="1" x14ac:dyDescent="0.25">
      <c r="B1701" s="165" t="s">
        <v>54</v>
      </c>
      <c r="C1701" s="182"/>
      <c r="D1701" s="145" t="str">
        <f>VLOOKUP(B1701,'Alcance Cimentaciones'!$B$5:$G$256,3,FALSE)</f>
        <v>DESBROCE Y LIMPIEZA</v>
      </c>
      <c r="E1701" s="187"/>
      <c r="F1701" s="187" t="str">
        <f>VLOOKUP($B1701,'Alcance Cimentaciones'!$B$5:$G$256,4,FALSE)</f>
        <v>m2</v>
      </c>
      <c r="G1701" s="194">
        <f>VLOOKUP($B1701,'Alcance Cimentaciones'!$B$5:$G$256,5,FALSE)/34</f>
        <v>4799.0294117647063</v>
      </c>
      <c r="H1701" s="188">
        <f>VLOOKUP($B1701,'Alcance Cimentaciones'!$B$5:$G$256,6,FALSE)</f>
        <v>4140</v>
      </c>
      <c r="I1701" s="188">
        <f>+H1701*G1701</f>
        <v>19867981.764705885</v>
      </c>
      <c r="J1701" s="189">
        <f>+I1701*1.38</f>
        <v>27417814.83529412</v>
      </c>
      <c r="K1701" s="335">
        <f t="shared" ref="K1701:K1703" si="462">SUM(N1701:BV1701)</f>
        <v>0</v>
      </c>
      <c r="L1701" s="331"/>
      <c r="M1701" s="331"/>
    </row>
    <row r="1702" spans="2:13" ht="126" x14ac:dyDescent="0.25">
      <c r="B1702" s="165" t="s">
        <v>407</v>
      </c>
      <c r="C1702" s="204"/>
      <c r="D1702" s="145" t="str">
        <f>VLOOKUP(B1702,'Alcance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702" s="187"/>
      <c r="F1702" s="187" t="str">
        <f>VLOOKUP($B1702,'Alcance Cimentaciones'!$B$5:$G$256,4,FALSE)</f>
        <v>Mes</v>
      </c>
      <c r="G1702" s="215">
        <v>0.2</v>
      </c>
      <c r="H1702" s="188">
        <f>VLOOKUP($B1702,'Alcance Cimentaciones'!$B$5:$G$256,6,FALSE)</f>
        <v>31500000</v>
      </c>
      <c r="I1702" s="188">
        <f t="shared" ref="I1702" si="463">+H1702*G1702</f>
        <v>6300000</v>
      </c>
      <c r="J1702" s="189">
        <f t="shared" ref="J1702" si="464">+I1702*1.38</f>
        <v>8694000</v>
      </c>
      <c r="K1702" s="335">
        <f t="shared" si="462"/>
        <v>0</v>
      </c>
      <c r="L1702" s="331"/>
      <c r="M1702" s="331"/>
    </row>
    <row r="1703" spans="2:13" s="159" customFormat="1" ht="31.5" x14ac:dyDescent="0.25">
      <c r="B1703" s="165" t="s">
        <v>65</v>
      </c>
      <c r="C1703" s="182"/>
      <c r="D1703" s="145" t="str">
        <f>VLOOKUP(B1703,'Alcance Cimentaciones'!$B$5:$G$256,3,FALSE)</f>
        <v>DESMONTE, DESCAPOTE Y LIMPIEZA INCLUYE  TALA DE ARBOLES CON DAP ≤0.15M, TRANSPORTE Y DISPOSICIÓN FINAL</v>
      </c>
      <c r="E1703" s="187"/>
      <c r="F1703" s="187" t="str">
        <f>VLOOKUP($B1703,'Alcance Cimentaciones'!$B$5:$G$256,4,FALSE)</f>
        <v>m2</v>
      </c>
      <c r="G1703" s="194">
        <f>VLOOKUP($B1703,'Alcance Cimentaciones'!$B$5:$G$256,5,FALSE)/34</f>
        <v>4799.0294117647063</v>
      </c>
      <c r="H1703" s="188">
        <f>VLOOKUP($B1703,'Alcance Cimentaciones'!$B$5:$G$256,6,FALSE)</f>
        <v>7121</v>
      </c>
      <c r="I1703" s="188">
        <f>+H1703*G1703</f>
        <v>34173888.441176474</v>
      </c>
      <c r="J1703" s="189">
        <f>+I1703*1.38</f>
        <v>47159966.048823528</v>
      </c>
      <c r="K1703" s="335">
        <f t="shared" si="462"/>
        <v>0</v>
      </c>
      <c r="L1703" s="331"/>
      <c r="M1703" s="331"/>
    </row>
    <row r="1704" spans="2:13" s="159" customFormat="1" x14ac:dyDescent="0.25">
      <c r="B1704" s="165"/>
      <c r="C1704" s="182" t="s">
        <v>1821</v>
      </c>
      <c r="D1704" s="183" t="s">
        <v>1822</v>
      </c>
      <c r="E1704" s="184" t="s">
        <v>9</v>
      </c>
      <c r="F1704" s="184">
        <v>0</v>
      </c>
      <c r="G1704" s="184"/>
      <c r="H1704" s="184"/>
      <c r="I1704" s="184"/>
      <c r="J1704" s="186">
        <f>SUM(J1705:J1706)</f>
        <v>312374505.66882348</v>
      </c>
      <c r="K1704" s="330"/>
      <c r="L1704" s="330"/>
      <c r="M1704" s="330"/>
    </row>
    <row r="1705" spans="2:13" x14ac:dyDescent="0.25">
      <c r="B1705" s="165" t="s">
        <v>113</v>
      </c>
      <c r="C1705" s="190"/>
      <c r="D1705" s="145" t="str">
        <f>VLOOKUP(B1705,'Alcance Cimentaciones'!$B$5:$G$256,3,FALSE)</f>
        <v>EXCAVACIÓN MECÁNICA EN MATERIAL COMÚN</v>
      </c>
      <c r="E1705" s="187"/>
      <c r="F1705" s="187" t="str">
        <f>VLOOKUP($B1705,'Alcance Cimentaciones'!$B$5:$G$256,4,FALSE)</f>
        <v>m3</v>
      </c>
      <c r="G1705" s="194">
        <f>VLOOKUP($B1705,'Alcance Cimentaciones'!$B$5:$G$256,5,FALSE)/34</f>
        <v>4799.0294117647063</v>
      </c>
      <c r="H1705" s="188">
        <f>VLOOKUP($B1705,'Alcance Cimentaciones'!$B$5:$G$256,6,FALSE)</f>
        <v>35495</v>
      </c>
      <c r="I1705" s="188">
        <f>+H1705*G1705</f>
        <v>170341548.97058824</v>
      </c>
      <c r="J1705" s="189">
        <f>+I1705*1.38</f>
        <v>235071337.57941175</v>
      </c>
      <c r="K1705" s="335">
        <f t="shared" ref="K1705:K1706" si="465">SUM(N1705:BV1705)</f>
        <v>0</v>
      </c>
      <c r="L1705" s="331"/>
      <c r="M1705" s="331"/>
    </row>
    <row r="1706" spans="2:13" x14ac:dyDescent="0.25">
      <c r="B1706" s="165" t="s">
        <v>122</v>
      </c>
      <c r="C1706" s="190"/>
      <c r="D1706" s="145" t="str">
        <f>VLOOKUP(B1706,'Alcance Cimentaciones'!$B$5:$G$256,3,FALSE)</f>
        <v>EXCAVACIÓN EN ROCA</v>
      </c>
      <c r="E1706" s="187"/>
      <c r="F1706" s="187" t="str">
        <f>VLOOKUP($B1706,'Alcance Cimentaciones'!$B$5:$G$256,4,FALSE)</f>
        <v>m3</v>
      </c>
      <c r="G1706" s="194">
        <f>VLOOKUP($B1706,'Alcance Cimentaciones'!$B$5:$G$256,5,FALSE)/34</f>
        <v>414.35294117647061</v>
      </c>
      <c r="H1706" s="188">
        <f>VLOOKUP($B1706,'Alcance Cimentaciones'!$B$5:$G$256,6,FALSE)</f>
        <v>135191</v>
      </c>
      <c r="I1706" s="188">
        <f>+H1706*G1706</f>
        <v>56016788.470588237</v>
      </c>
      <c r="J1706" s="189">
        <f>+I1706*1.38</f>
        <v>77303168.089411765</v>
      </c>
      <c r="K1706" s="335">
        <f t="shared" si="465"/>
        <v>0</v>
      </c>
      <c r="L1706" s="331"/>
      <c r="M1706" s="331"/>
    </row>
    <row r="1707" spans="2:13" s="159" customFormat="1" x14ac:dyDescent="0.25">
      <c r="B1707" s="165"/>
      <c r="C1707" s="178" t="s">
        <v>1823</v>
      </c>
      <c r="D1707" s="179" t="s">
        <v>1824</v>
      </c>
      <c r="E1707" s="180" t="s">
        <v>6</v>
      </c>
      <c r="F1707" s="180">
        <v>0</v>
      </c>
      <c r="G1707" s="180"/>
      <c r="H1707" s="180"/>
      <c r="I1707" s="180"/>
      <c r="J1707" s="186">
        <f>SUM(J1708:J1710)</f>
        <v>9527825.6870364472</v>
      </c>
      <c r="K1707" s="330"/>
      <c r="L1707" s="330"/>
      <c r="M1707" s="330"/>
    </row>
    <row r="1708" spans="2:13" s="159" customFormat="1" ht="31.5" x14ac:dyDescent="0.25">
      <c r="B1708" s="165" t="s">
        <v>539</v>
      </c>
      <c r="C1708" s="178"/>
      <c r="D1708" s="145" t="str">
        <f>VLOOKUP(B1708,'Alcance Cimentaciones'!$B$5:$G$256,3,FALSE)</f>
        <v>INSTALACION DE TUBERIA PVC TIPO TDP Y/O CORRUGADA TIPO PEAD-HDPE  - 50mm</v>
      </c>
      <c r="E1708" s="187"/>
      <c r="F1708" s="187" t="str">
        <f>VLOOKUP($B1708,'Alcance Cimentaciones'!$B$5:$G$256,4,FALSE)</f>
        <v>ML</v>
      </c>
      <c r="G1708" s="194">
        <f>VLOOKUP($B1708,'Alcance Cimentaciones'!$B$5:$G$256,5,FALSE)/34</f>
        <v>7.2352941176470589</v>
      </c>
      <c r="H1708" s="188">
        <f>VLOOKUP($B1708,'Alcance Cimentaciones'!$B$5:$G$256,6,FALSE)</f>
        <v>27751.000385791169</v>
      </c>
      <c r="I1708" s="188">
        <f>+H1708*G1708</f>
        <v>200786.64985013611</v>
      </c>
      <c r="J1708" s="189">
        <f>+I1708*1.38</f>
        <v>277085.57679318782</v>
      </c>
      <c r="K1708" s="335">
        <f t="shared" ref="K1708:K1710" si="466">SUM(N1708:BV1708)</f>
        <v>0</v>
      </c>
      <c r="L1708" s="331"/>
      <c r="M1708" s="331"/>
    </row>
    <row r="1709" spans="2:13" s="159" customFormat="1" ht="31.5" x14ac:dyDescent="0.25">
      <c r="B1709" s="165" t="s">
        <v>542</v>
      </c>
      <c r="C1709" s="178"/>
      <c r="D1709" s="145" t="str">
        <f>VLOOKUP(B1709,'Alcance Cimentaciones'!$B$5:$G$256,3,FALSE)</f>
        <v>INSTALACION DE TUBERIA PVC TIPO TDP Y/O CORRUGADA TIPO PEAD-HDPE - 90mm</v>
      </c>
      <c r="E1709" s="187"/>
      <c r="F1709" s="187" t="str">
        <f>VLOOKUP($B1709,'Alcance Cimentaciones'!$B$5:$G$256,4,FALSE)</f>
        <v>ML</v>
      </c>
      <c r="G1709" s="194">
        <f>VLOOKUP($B1709,'Alcance Cimentaciones'!$B$5:$G$256,5,FALSE)/34</f>
        <v>34.694117647058818</v>
      </c>
      <c r="H1709" s="188">
        <f>VLOOKUP($B1709,'Alcance Cimentaciones'!$B$5:$G$256,6,FALSE)</f>
        <v>31239.000009014315</v>
      </c>
      <c r="I1709" s="188">
        <f>+H1709*G1709</f>
        <v>1083809.5414892142</v>
      </c>
      <c r="J1709" s="189">
        <f>+I1709*1.38</f>
        <v>1495657.1672551155</v>
      </c>
      <c r="K1709" s="335">
        <f t="shared" si="466"/>
        <v>0</v>
      </c>
      <c r="L1709" s="331"/>
      <c r="M1709" s="331"/>
    </row>
    <row r="1710" spans="2:13" s="159" customFormat="1" ht="31.5" x14ac:dyDescent="0.25">
      <c r="B1710" s="165" t="s">
        <v>544</v>
      </c>
      <c r="C1710" s="178"/>
      <c r="D1710" s="145" t="str">
        <f>VLOOKUP(B1710,'Alcance Cimentaciones'!$B$5:$G$256,3,FALSE)</f>
        <v>INSTALACION DE TUBERIA PVC TIPO TDP  Y/O CORRUGADA TIPO PEAD-HDPE - 200mm</v>
      </c>
      <c r="E1710" s="187"/>
      <c r="F1710" s="187" t="str">
        <f>VLOOKUP($B1710,'Alcance Cimentaciones'!$B$5:$G$256,4,FALSE)</f>
        <v>ML</v>
      </c>
      <c r="G1710" s="194">
        <f>VLOOKUP($B1710,'Alcance Cimentaciones'!$B$5:$G$256,5,FALSE)/34</f>
        <v>70.332352941176467</v>
      </c>
      <c r="H1710" s="188">
        <f>VLOOKUP($B1710,'Alcance Cimentaciones'!$B$5:$G$256,6,FALSE)</f>
        <v>79900.999838665448</v>
      </c>
      <c r="I1710" s="188">
        <f>+H1710*G1710</f>
        <v>5619625.3210059023</v>
      </c>
      <c r="J1710" s="189">
        <f>+I1710*1.38</f>
        <v>7755082.9429881442</v>
      </c>
      <c r="K1710" s="335">
        <f t="shared" si="466"/>
        <v>0</v>
      </c>
      <c r="L1710" s="331"/>
      <c r="M1710" s="331"/>
    </row>
    <row r="1711" spans="2:13" s="159" customFormat="1" x14ac:dyDescent="0.25">
      <c r="B1711" s="165"/>
      <c r="C1711" s="182" t="s">
        <v>1825</v>
      </c>
      <c r="D1711" s="183" t="s">
        <v>1826</v>
      </c>
      <c r="E1711" s="184" t="s">
        <v>19</v>
      </c>
      <c r="F1711" s="184">
        <v>0</v>
      </c>
      <c r="G1711" s="184"/>
      <c r="H1711" s="184"/>
      <c r="I1711" s="184"/>
      <c r="J1711" s="186">
        <f>SUM(J1712)</f>
        <v>320494616.71764702</v>
      </c>
      <c r="K1711" s="330"/>
      <c r="L1711" s="330"/>
      <c r="M1711" s="330"/>
    </row>
    <row r="1712" spans="2:13" s="159" customFormat="1" x14ac:dyDescent="0.25">
      <c r="B1712" s="165" t="s">
        <v>156</v>
      </c>
      <c r="C1712" s="182"/>
      <c r="D1712" s="145" t="str">
        <f>VLOOKUP(B1712,'Alcance Cimentaciones'!$B$5:$G$256,3,FALSE)</f>
        <v>RELLENO CON MATERIAL DE EXCAVACIÓN SELECCIONADO</v>
      </c>
      <c r="E1712" s="187"/>
      <c r="F1712" s="187" t="str">
        <f>VLOOKUP($B1712,'Alcance Cimentaciones'!$B$5:$G$256,4,FALSE)</f>
        <v>m3</v>
      </c>
      <c r="G1712" s="194">
        <f>VLOOKUP($B1712,'Alcance Cimentaciones'!$B$5:$G$256,5,FALSE)/34</f>
        <v>4530.6764705882351</v>
      </c>
      <c r="H1712" s="188">
        <f>VLOOKUP($B1712,'Alcance Cimentaciones'!$B$5:$G$256,6,FALSE)</f>
        <v>51260</v>
      </c>
      <c r="I1712" s="188">
        <f>+H1712*G1712</f>
        <v>232242475.88235292</v>
      </c>
      <c r="J1712" s="189">
        <f>+I1712*1.38</f>
        <v>320494616.71764702</v>
      </c>
      <c r="K1712" s="335">
        <f>SUM(N1712:BV1712)</f>
        <v>0</v>
      </c>
      <c r="L1712" s="331"/>
      <c r="M1712" s="331"/>
    </row>
    <row r="1713" spans="2:13" s="159" customFormat="1" x14ac:dyDescent="0.25">
      <c r="B1713" s="165"/>
      <c r="C1713" s="182" t="s">
        <v>1827</v>
      </c>
      <c r="D1713" s="183" t="s">
        <v>1828</v>
      </c>
      <c r="E1713" s="184" t="s">
        <v>8</v>
      </c>
      <c r="F1713" s="184">
        <v>0</v>
      </c>
      <c r="G1713" s="184"/>
      <c r="H1713" s="184"/>
      <c r="I1713" s="184"/>
      <c r="J1713" s="186">
        <f>SUM(J1714)</f>
        <v>94303618.549411759</v>
      </c>
      <c r="K1713" s="330"/>
      <c r="L1713" s="330"/>
      <c r="M1713" s="330"/>
    </row>
    <row r="1714" spans="2:13" s="159" customFormat="1" x14ac:dyDescent="0.25">
      <c r="B1714" s="165" t="s">
        <v>278</v>
      </c>
      <c r="C1714" s="182"/>
      <c r="D1714" s="145" t="str">
        <f>VLOOKUP(B1714,'Alcance Cimentaciones'!$B$5:$G$256,3,FALSE)</f>
        <v>CONCRETO CLASE F (140 kg/cm2 Ó 2000 psi)</v>
      </c>
      <c r="E1714" s="187"/>
      <c r="F1714" s="187" t="str">
        <f>VLOOKUP($B1714,'Alcance Cimentaciones'!$B$5:$G$256,4,FALSE)</f>
        <v>m3</v>
      </c>
      <c r="G1714" s="194">
        <f>VLOOKUP($B1714,'Alcance Cimentaciones'!$B$5:$G$256,5,FALSE)/34</f>
        <v>43.941176470588232</v>
      </c>
      <c r="H1714" s="188">
        <f>VLOOKUP($B1714,'Alcance Cimentaciones'!$B$5:$G$256,6,FALSE)</f>
        <v>1555169</v>
      </c>
      <c r="I1714" s="188">
        <f>+H1714*G1714</f>
        <v>68335955.470588237</v>
      </c>
      <c r="J1714" s="189">
        <f>+I1714*1.38</f>
        <v>94303618.549411759</v>
      </c>
      <c r="K1714" s="335">
        <f>SUM(N1714:BV1714)</f>
        <v>0</v>
      </c>
      <c r="L1714" s="331"/>
      <c r="M1714" s="331"/>
    </row>
    <row r="1715" spans="2:13" s="159" customFormat="1" x14ac:dyDescent="0.25">
      <c r="B1715" s="165"/>
      <c r="C1715" s="182" t="s">
        <v>1829</v>
      </c>
      <c r="D1715" s="183" t="s">
        <v>1830</v>
      </c>
      <c r="E1715" s="184" t="s">
        <v>26</v>
      </c>
      <c r="F1715" s="184">
        <v>0</v>
      </c>
      <c r="G1715" s="184"/>
      <c r="H1715" s="184"/>
      <c r="I1715" s="184"/>
      <c r="J1715" s="186">
        <f>SUM(J1716:J1717)</f>
        <v>179436034.15411764</v>
      </c>
      <c r="K1715" s="330"/>
      <c r="L1715" s="330"/>
      <c r="M1715" s="330"/>
    </row>
    <row r="1716" spans="2:13" x14ac:dyDescent="0.25">
      <c r="B1716" s="165" t="s">
        <v>299</v>
      </c>
      <c r="C1716" s="190"/>
      <c r="D1716" s="145" t="str">
        <f>VLOOKUP(B1716,'Alcance Cimentaciones'!$B$5:$G$256,3,FALSE)</f>
        <v>S0FT-SPOT  (EPS) Tipo II (ASM C578)</v>
      </c>
      <c r="E1716" s="187"/>
      <c r="F1716" s="187" t="str">
        <f>VLOOKUP($B1716,'Alcance Cimentaciones'!$B$5:$G$256,4,FALSE)</f>
        <v>m2</v>
      </c>
      <c r="G1716" s="194">
        <f>VLOOKUP($B1716,'Alcance Cimentaciones'!$B$5:$G$256,5,FALSE)/34</f>
        <v>62.117647058823529</v>
      </c>
      <c r="H1716" s="188">
        <f>VLOOKUP($B1716,'Alcance Cimentaciones'!$B$5:$G$256,6,FALSE)</f>
        <v>484846</v>
      </c>
      <c r="I1716" s="188">
        <f>+H1716*G1716</f>
        <v>30117492.705882352</v>
      </c>
      <c r="J1716" s="189">
        <f>+I1716*1.38</f>
        <v>41562139.934117645</v>
      </c>
      <c r="K1716" s="335">
        <f t="shared" ref="K1716:K1717" si="467">SUM(N1716:BV1716)</f>
        <v>0</v>
      </c>
      <c r="L1716" s="331"/>
      <c r="M1716" s="331"/>
    </row>
    <row r="1717" spans="2:13" ht="126" x14ac:dyDescent="0.25">
      <c r="B1717" s="165" t="s">
        <v>314</v>
      </c>
      <c r="C1717" s="190"/>
      <c r="D1717" s="145" t="str">
        <f>VLOOKUP(B1717,'Alcance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717" s="187"/>
      <c r="F1717" s="187" t="str">
        <f>VLOOKUP($B1717,'Alcance Cimentaciones'!$B$5:$G$256,4,FALSE)</f>
        <v>Und</v>
      </c>
      <c r="G1717" s="194">
        <f>VLOOKUP($B1717,'Alcance Cimentaciones'!$B$5:$G$256,5,FALSE)/34</f>
        <v>1</v>
      </c>
      <c r="H1717" s="188">
        <f>VLOOKUP($B1717,'Alcance Cimentaciones'!$B$5:$G$256,6,FALSE)</f>
        <v>99908619</v>
      </c>
      <c r="I1717" s="188">
        <f>+H1717*G1717</f>
        <v>99908619</v>
      </c>
      <c r="J1717" s="189">
        <f>+I1717*1.38</f>
        <v>137873894.22</v>
      </c>
      <c r="K1717" s="335">
        <f t="shared" si="467"/>
        <v>0</v>
      </c>
      <c r="L1717" s="331"/>
      <c r="M1717" s="331"/>
    </row>
    <row r="1718" spans="2:13" s="159" customFormat="1" x14ac:dyDescent="0.25">
      <c r="B1718" s="165"/>
      <c r="C1718" s="182" t="s">
        <v>1831</v>
      </c>
      <c r="D1718" s="183" t="s">
        <v>1832</v>
      </c>
      <c r="E1718" s="184" t="s">
        <v>730</v>
      </c>
      <c r="F1718" s="184">
        <v>0</v>
      </c>
      <c r="G1718" s="184"/>
      <c r="H1718" s="184"/>
      <c r="I1718" s="184"/>
      <c r="J1718" s="186">
        <f>SUM(J1719)</f>
        <v>1212623361.2117648</v>
      </c>
      <c r="K1718" s="330"/>
      <c r="L1718" s="330"/>
      <c r="M1718" s="330"/>
    </row>
    <row r="1719" spans="2:13" s="159" customFormat="1" x14ac:dyDescent="0.25">
      <c r="B1719" s="165" t="s">
        <v>306</v>
      </c>
      <c r="C1719" s="182"/>
      <c r="D1719" s="145" t="str">
        <f>VLOOKUP(B1719,'Alcance Cimentaciones'!$B$5:$G$256,3,FALSE)</f>
        <v>ACERO FY:  60000 psi (4.200 kg/cm2)</v>
      </c>
      <c r="E1719" s="187"/>
      <c r="F1719" s="187" t="str">
        <f>VLOOKUP($B1719,'Alcance Cimentaciones'!$B$5:$G$256,4,FALSE)</f>
        <v>kg</v>
      </c>
      <c r="G1719" s="194">
        <f>VLOOKUP($B1719,'Alcance Cimentaciones'!$B$5:$G$256,5,FALSE)/34</f>
        <v>68756.852941176476</v>
      </c>
      <c r="H1719" s="188">
        <f>VLOOKUP($B1719,'Alcance Cimentaciones'!$B$5:$G$256,6,FALSE)</f>
        <v>12780</v>
      </c>
      <c r="I1719" s="188">
        <f>+H1719*G1719</f>
        <v>878712580.58823538</v>
      </c>
      <c r="J1719" s="189">
        <f>+I1719*1.38</f>
        <v>1212623361.2117648</v>
      </c>
      <c r="K1719" s="335">
        <f>SUM(N1719:BV1719)</f>
        <v>0</v>
      </c>
      <c r="L1719" s="331"/>
      <c r="M1719" s="331"/>
    </row>
    <row r="1720" spans="2:13" s="159" customFormat="1" x14ac:dyDescent="0.25">
      <c r="B1720" s="165"/>
      <c r="C1720" s="182" t="s">
        <v>1833</v>
      </c>
      <c r="D1720" s="183" t="s">
        <v>1834</v>
      </c>
      <c r="E1720" s="184" t="s">
        <v>6</v>
      </c>
      <c r="F1720" s="184">
        <v>0</v>
      </c>
      <c r="G1720" s="184"/>
      <c r="H1720" s="184"/>
      <c r="I1720" s="184"/>
      <c r="J1720" s="185"/>
      <c r="K1720" s="329"/>
      <c r="L1720" s="329"/>
      <c r="M1720" s="329"/>
    </row>
    <row r="1721" spans="2:13" s="159" customFormat="1" ht="31.5" x14ac:dyDescent="0.25">
      <c r="B1721" s="165"/>
      <c r="C1721" s="195" t="s">
        <v>1835</v>
      </c>
      <c r="D1721" s="148" t="s">
        <v>1836</v>
      </c>
      <c r="E1721" s="196" t="s">
        <v>3</v>
      </c>
      <c r="F1721" s="196">
        <v>0</v>
      </c>
      <c r="G1721" s="196"/>
      <c r="H1721" s="196"/>
      <c r="I1721" s="196"/>
      <c r="J1721" s="197"/>
      <c r="K1721" s="333"/>
      <c r="L1721" s="333"/>
      <c r="M1721" s="333"/>
    </row>
    <row r="1722" spans="2:13" s="159" customFormat="1" x14ac:dyDescent="0.25">
      <c r="B1722" s="165"/>
      <c r="C1722" s="182" t="s">
        <v>1837</v>
      </c>
      <c r="D1722" s="183" t="s">
        <v>1838</v>
      </c>
      <c r="E1722" s="184" t="s">
        <v>8</v>
      </c>
      <c r="F1722" s="184">
        <v>0</v>
      </c>
      <c r="G1722" s="184"/>
      <c r="H1722" s="184"/>
      <c r="I1722" s="184"/>
      <c r="J1722" s="186">
        <f>SUM(J1723:J1724)</f>
        <v>1230815225.9452939</v>
      </c>
      <c r="K1722" s="330"/>
      <c r="L1722" s="330"/>
      <c r="M1722" s="330"/>
    </row>
    <row r="1723" spans="2:13" x14ac:dyDescent="0.25">
      <c r="B1723" s="165" t="s">
        <v>267</v>
      </c>
      <c r="C1723" s="190"/>
      <c r="D1723" s="145" t="str">
        <f>VLOOKUP(B1723,'Alcance Cimentaciones'!$B$5:$G$256,3,FALSE)</f>
        <v>CONCRETO ESTRUCTURAL  35 MPa(350 kg/cm2 Ó 5000 psi)</v>
      </c>
      <c r="E1723" s="187"/>
      <c r="F1723" s="187" t="str">
        <f>VLOOKUP($B1723,'Alcance Cimentaciones'!$B$5:$G$256,4,FALSE)</f>
        <v>m3</v>
      </c>
      <c r="G1723" s="194">
        <f>VLOOKUP($B1723,'Alcance Cimentaciones'!$B$5:$G$256,5,FALSE)/34</f>
        <v>429.02941176470586</v>
      </c>
      <c r="H1723" s="188">
        <f>VLOOKUP($B1723,'Alcance Cimentaciones'!$B$5:$G$256,6,FALSE)</f>
        <v>1926653</v>
      </c>
      <c r="I1723" s="188">
        <f>+H1723*G1723</f>
        <v>826590803.26470578</v>
      </c>
      <c r="J1723" s="189">
        <f>+I1723*1.38</f>
        <v>1140695308.5052938</v>
      </c>
      <c r="K1723" s="335">
        <f t="shared" ref="K1723:K1724" si="468">SUM(N1723:BV1723)</f>
        <v>0</v>
      </c>
      <c r="L1723" s="331"/>
      <c r="M1723" s="331"/>
    </row>
    <row r="1724" spans="2:13" x14ac:dyDescent="0.25">
      <c r="B1724" s="165" t="s">
        <v>270</v>
      </c>
      <c r="C1724" s="190"/>
      <c r="D1724" s="145" t="str">
        <f>VLOOKUP(B1724,'Alcance Cimentaciones'!$B$5:$G$256,3,FALSE)</f>
        <v>CONCRETO ESTRUCTURAL  45 MPa(457 kg/cm2 Ó 6500psi)</v>
      </c>
      <c r="E1724" s="187"/>
      <c r="F1724" s="187" t="str">
        <f>VLOOKUP($B1724,'Alcance Cimentaciones'!$B$5:$G$256,4,FALSE)</f>
        <v>m3</v>
      </c>
      <c r="G1724" s="194">
        <f>VLOOKUP($B1724,'Alcance Cimentaciones'!$B$5:$G$256,5,FALSE)/34</f>
        <v>32</v>
      </c>
      <c r="H1724" s="188">
        <f>VLOOKUP($B1724,'Alcance Cimentaciones'!$B$5:$G$256,6,FALSE)</f>
        <v>2040759</v>
      </c>
      <c r="I1724" s="188">
        <f>+H1724*G1724</f>
        <v>65304288</v>
      </c>
      <c r="J1724" s="189">
        <f>+I1724*1.38</f>
        <v>90119917.439999998</v>
      </c>
      <c r="K1724" s="335">
        <f t="shared" si="468"/>
        <v>0</v>
      </c>
      <c r="L1724" s="331"/>
      <c r="M1724" s="331"/>
    </row>
    <row r="1725" spans="2:13" s="159" customFormat="1" x14ac:dyDescent="0.25">
      <c r="B1725" s="165"/>
      <c r="C1725" s="182" t="s">
        <v>1839</v>
      </c>
      <c r="D1725" s="183" t="s">
        <v>1840</v>
      </c>
      <c r="E1725" s="184" t="s">
        <v>26</v>
      </c>
      <c r="F1725" s="184">
        <v>0</v>
      </c>
      <c r="G1725" s="184"/>
      <c r="H1725" s="184"/>
      <c r="I1725" s="184"/>
      <c r="J1725" s="185"/>
      <c r="K1725" s="329"/>
      <c r="L1725" s="329"/>
      <c r="M1725" s="329"/>
    </row>
    <row r="1726" spans="2:13" s="159" customFormat="1" ht="31.5" x14ac:dyDescent="0.25">
      <c r="B1726" s="165"/>
      <c r="C1726" s="182" t="s">
        <v>1841</v>
      </c>
      <c r="D1726" s="183" t="s">
        <v>2082</v>
      </c>
      <c r="E1726" s="184" t="s">
        <v>19</v>
      </c>
      <c r="F1726" s="184">
        <v>0</v>
      </c>
      <c r="G1726" s="184"/>
      <c r="H1726" s="184"/>
      <c r="I1726" s="184"/>
      <c r="J1726" s="186">
        <f>SUM(J1727:J1735)</f>
        <v>52736347.43270281</v>
      </c>
      <c r="K1726" s="330"/>
      <c r="L1726" s="330"/>
      <c r="M1726" s="330"/>
    </row>
    <row r="1727" spans="2:13" s="159" customFormat="1" ht="31.5" x14ac:dyDescent="0.25">
      <c r="B1727" s="165" t="s">
        <v>532</v>
      </c>
      <c r="C1727" s="182"/>
      <c r="D1727" s="145" t="str">
        <f>VLOOKUP(B1727,'Alcance Cimentaciones'!$B$5:$G$256,3,FALSE)</f>
        <v>ARQUETA EN HORMIGON PARA MEDIA TENSION - EMPALMES (500 MT)</v>
      </c>
      <c r="E1727" s="187"/>
      <c r="F1727" s="187" t="str">
        <f>VLOOKUP($B1727,'Alcance Cimentaciones'!$B$5:$G$256,4,FALSE)</f>
        <v>Und</v>
      </c>
      <c r="G1727" s="187">
        <f>VLOOKUP($B1727,'Alcance Cimentaciones'!$B$5:$G$256,5,FALSE)/41</f>
        <v>1</v>
      </c>
      <c r="H1727" s="188">
        <f>VLOOKUP($B1727,'Alcance Cimentaciones'!$B$5:$G$256,6,FALSE)</f>
        <v>12275310.999985719</v>
      </c>
      <c r="I1727" s="188">
        <f t="shared" ref="I1727:I1735" si="469">+H1727*G1727</f>
        <v>12275310.999985719</v>
      </c>
      <c r="J1727" s="189">
        <f t="shared" ref="J1727:J1735" si="470">+I1727*1.38</f>
        <v>16939929.179980289</v>
      </c>
      <c r="K1727" s="335">
        <f t="shared" ref="K1727:K1735" si="471">SUM(N1727:BV1727)</f>
        <v>0</v>
      </c>
      <c r="L1727" s="331"/>
      <c r="M1727" s="331"/>
    </row>
    <row r="1728" spans="2:13" s="159" customFormat="1" x14ac:dyDescent="0.25">
      <c r="B1728" s="165" t="s">
        <v>535</v>
      </c>
      <c r="C1728" s="182"/>
      <c r="D1728" s="145" t="str">
        <f>VLOOKUP(B1728,'Alcance Cimentaciones'!$B$5:$G$256,3,FALSE)</f>
        <v>ARQUETA EN POLIPROPILENO</v>
      </c>
      <c r="E1728" s="187"/>
      <c r="F1728" s="187" t="str">
        <f>VLOOKUP($B1728,'Alcance Cimentaciones'!$B$5:$G$256,4,FALSE)</f>
        <v>Und</v>
      </c>
      <c r="G1728" s="187">
        <f>VLOOKUP($B1728,'Alcance Cimentaciones'!$B$5:$G$256,5,FALSE)/41</f>
        <v>1</v>
      </c>
      <c r="H1728" s="188">
        <f>VLOOKUP($B1728,'Alcance Cimentaciones'!$B$5:$G$256,6,FALSE)</f>
        <v>6068599.9996856553</v>
      </c>
      <c r="I1728" s="188">
        <f t="shared" si="469"/>
        <v>6068599.9996856553</v>
      </c>
      <c r="J1728" s="189">
        <f t="shared" si="470"/>
        <v>8374667.9995662039</v>
      </c>
      <c r="K1728" s="335">
        <f t="shared" si="471"/>
        <v>0</v>
      </c>
      <c r="L1728" s="331"/>
      <c r="M1728" s="331"/>
    </row>
    <row r="1729" spans="2:13" s="159" customFormat="1" x14ac:dyDescent="0.25">
      <c r="B1729" s="165" t="s">
        <v>562</v>
      </c>
      <c r="C1729" s="182"/>
      <c r="D1729" s="145" t="str">
        <f>VLOOKUP(B1729,'Alcance Cimentaciones'!$B$5:$G$256,3,FALSE)</f>
        <v>SUMINISTRO E INSTALACIÓN DE PLATINA</v>
      </c>
      <c r="E1729" s="187"/>
      <c r="F1729" s="187" t="str">
        <f>VLOOKUP($B1729,'Alcance Cimentaciones'!$B$5:$G$256,4,FALSE)</f>
        <v>Und</v>
      </c>
      <c r="G1729" s="187">
        <f>VLOOKUP($B1729,'Alcance Cimentaciones'!$B$5:$G$256,5,FALSE)/41</f>
        <v>1</v>
      </c>
      <c r="H1729" s="188">
        <f>VLOOKUP($B1729,'Alcance Cimentaciones'!$B$5:$G$256,6,FALSE)</f>
        <v>361570</v>
      </c>
      <c r="I1729" s="188">
        <f t="shared" si="469"/>
        <v>361570</v>
      </c>
      <c r="J1729" s="189">
        <f t="shared" si="470"/>
        <v>498966.6</v>
      </c>
      <c r="K1729" s="335">
        <f t="shared" si="471"/>
        <v>0</v>
      </c>
      <c r="L1729" s="331"/>
      <c r="M1729" s="331"/>
    </row>
    <row r="1730" spans="2:13" s="159" customFormat="1" x14ac:dyDescent="0.25">
      <c r="B1730" s="165" t="s">
        <v>565</v>
      </c>
      <c r="C1730" s="182"/>
      <c r="D1730" s="145" t="str">
        <f>VLOOKUP(B1730,'Alcance Cimentaciones'!$B$5:$G$256,3,FALSE)</f>
        <v>SUMINISTRO E INSTALACIÓN DE VARILLA</v>
      </c>
      <c r="E1730" s="187"/>
      <c r="F1730" s="187" t="str">
        <f>VLOOKUP($B1730,'Alcance Cimentaciones'!$B$5:$G$256,4,FALSE)</f>
        <v>Und</v>
      </c>
      <c r="G1730" s="187">
        <f>VLOOKUP($B1730,'Alcance Cimentaciones'!$B$5:$G$256,5,FALSE)/41</f>
        <v>1</v>
      </c>
      <c r="H1730" s="188">
        <f>VLOOKUP($B1730,'Alcance Cimentaciones'!$B$5:$G$256,6,FALSE)</f>
        <v>398933</v>
      </c>
      <c r="I1730" s="188">
        <f t="shared" si="469"/>
        <v>398933</v>
      </c>
      <c r="J1730" s="189">
        <f t="shared" si="470"/>
        <v>550527.53999999992</v>
      </c>
      <c r="K1730" s="335">
        <f t="shared" si="471"/>
        <v>0</v>
      </c>
      <c r="L1730" s="331"/>
      <c r="M1730" s="331"/>
    </row>
    <row r="1731" spans="2:13" s="159" customFormat="1" ht="31.5" x14ac:dyDescent="0.25">
      <c r="B1731" s="165" t="s">
        <v>569</v>
      </c>
      <c r="C1731" s="182"/>
      <c r="D1731" s="145" t="str">
        <f>VLOOKUP(B1731,'Alcance Cimentaciones'!$B$5:$G$256,3,FALSE)</f>
        <v>SUMINISTRO E INSTALACIÓN DE ARQUETA PARA INSPECCIÓN DE PICAS EN PUESTA A TIERRA SIN FONDO</v>
      </c>
      <c r="E1731" s="187"/>
      <c r="F1731" s="187" t="str">
        <f>VLOOKUP($B1731,'Alcance Cimentaciones'!$B$5:$G$256,4,FALSE)</f>
        <v>Und</v>
      </c>
      <c r="G1731" s="187">
        <f>VLOOKUP($B1731,'Alcance Cimentaciones'!$B$5:$G$256,5,FALSE)/42</f>
        <v>1</v>
      </c>
      <c r="H1731" s="188">
        <f>VLOOKUP($B1731,'Alcance Cimentaciones'!$B$5:$G$256,6,FALSE)</f>
        <v>14275700</v>
      </c>
      <c r="I1731" s="188">
        <f t="shared" si="469"/>
        <v>14275700</v>
      </c>
      <c r="J1731" s="189">
        <f t="shared" si="470"/>
        <v>19700466</v>
      </c>
      <c r="K1731" s="335">
        <f t="shared" si="471"/>
        <v>0</v>
      </c>
      <c r="L1731" s="331"/>
      <c r="M1731" s="331"/>
    </row>
    <row r="1732" spans="2:13" s="159" customFormat="1" x14ac:dyDescent="0.25">
      <c r="B1732" s="165" t="s">
        <v>571</v>
      </c>
      <c r="C1732" s="182"/>
      <c r="D1732" s="145" t="str">
        <f>VLOOKUP(B1732,'Alcance Cimentaciones'!$B$5:$G$256,3,FALSE)</f>
        <v>SUMINISTRO E INSTALACIÓN DE SOLDADURA EXOTERMICA</v>
      </c>
      <c r="E1732" s="187"/>
      <c r="F1732" s="187" t="str">
        <f>VLOOKUP($B1732,'Alcance Cimentaciones'!$B$5:$G$256,4,FALSE)</f>
        <v>Und</v>
      </c>
      <c r="G1732" s="194">
        <f>VLOOKUP($B1732,'Alcance Cimentaciones'!$B$5:$G$256,5,FALSE)/41</f>
        <v>2.8000000000000003</v>
      </c>
      <c r="H1732" s="188">
        <f>VLOOKUP($B1732,'Alcance Cimentaciones'!$B$5:$G$256,6,FALSE)</f>
        <v>185231</v>
      </c>
      <c r="I1732" s="188">
        <f t="shared" si="469"/>
        <v>518646.80000000005</v>
      </c>
      <c r="J1732" s="189">
        <f t="shared" si="470"/>
        <v>715732.58400000003</v>
      </c>
      <c r="K1732" s="335">
        <f t="shared" si="471"/>
        <v>0</v>
      </c>
      <c r="L1732" s="331"/>
      <c r="M1732" s="331"/>
    </row>
    <row r="1733" spans="2:13" s="159" customFormat="1" ht="31.5" x14ac:dyDescent="0.25">
      <c r="B1733" s="165" t="s">
        <v>575</v>
      </c>
      <c r="C1733" s="182"/>
      <c r="D1733" s="145" t="str">
        <f>VLOOKUP(B1733,'Alcance Cimentaciones'!$B$5:$G$256,3,FALSE)</f>
        <v>SUMINISTRO E INSTALACIÓN DE GRAPA DE ALEACIÓN RICA EN COBRE (LATÓN) MODELO KZ</v>
      </c>
      <c r="E1733" s="187"/>
      <c r="F1733" s="187" t="str">
        <f>VLOOKUP($B1733,'Alcance Cimentaciones'!$B$5:$G$256,4,FALSE)</f>
        <v>Und</v>
      </c>
      <c r="G1733" s="187">
        <f>VLOOKUP($B1733,'Alcance Cimentaciones'!$B$5:$G$256,5,FALSE)/42</f>
        <v>1</v>
      </c>
      <c r="H1733" s="188">
        <f>VLOOKUP($B1733,'Alcance Cimentaciones'!$B$5:$G$256,6,FALSE)</f>
        <v>292083</v>
      </c>
      <c r="I1733" s="188">
        <f t="shared" si="469"/>
        <v>292083</v>
      </c>
      <c r="J1733" s="189">
        <f t="shared" si="470"/>
        <v>403074.54</v>
      </c>
      <c r="K1733" s="335">
        <f t="shared" si="471"/>
        <v>0</v>
      </c>
      <c r="L1733" s="331"/>
      <c r="M1733" s="331"/>
    </row>
    <row r="1734" spans="2:13" s="159" customFormat="1" ht="31.5" x14ac:dyDescent="0.25">
      <c r="B1734" s="165" t="s">
        <v>573</v>
      </c>
      <c r="C1734" s="182"/>
      <c r="D1734" s="145" t="str">
        <f>VLOOKUP(B1734,'Alcance Cimentaciones'!$B$5:$G$256,3,FALSE)</f>
        <v>SUMINISTRO E INSTALACIÓN DE GRAPA DE ALEACIÓN RICA EN COBRE (LATÓN) MODELO KPD</v>
      </c>
      <c r="E1734" s="187"/>
      <c r="F1734" s="187" t="str">
        <f>VLOOKUP($B1734,'Alcance Cimentaciones'!$B$5:$G$256,4,FALSE)</f>
        <v>Und</v>
      </c>
      <c r="G1734" s="194">
        <f>VLOOKUP($B1734,'Alcance Cimentaciones'!$B$5:$G$256,5,FALSE)/33</f>
        <v>0.99393939393939412</v>
      </c>
      <c r="H1734" s="188">
        <f>VLOOKUP($B1734,'Alcance Cimentaciones'!$B$5:$G$256,6,FALSE)</f>
        <v>292083</v>
      </c>
      <c r="I1734" s="188">
        <f t="shared" si="469"/>
        <v>290312.80000000005</v>
      </c>
      <c r="J1734" s="189">
        <f t="shared" si="470"/>
        <v>400631.66400000005</v>
      </c>
      <c r="K1734" s="335">
        <f t="shared" si="471"/>
        <v>0</v>
      </c>
      <c r="L1734" s="331"/>
      <c r="M1734" s="331"/>
    </row>
    <row r="1735" spans="2:13" s="159" customFormat="1" ht="31.5" x14ac:dyDescent="0.25">
      <c r="B1735" s="165" t="s">
        <v>557</v>
      </c>
      <c r="C1735" s="182"/>
      <c r="D1735" s="145" t="str">
        <f>VLOOKUP(B1735,'Alcance Cimentaciones'!$B$5:$G$256,3,FALSE)</f>
        <v xml:space="preserve">INSTALACIÓN DE CABLE DE COBRE TRENZADO DESNUDO DE 50 mm2 </v>
      </c>
      <c r="E1735" s="187"/>
      <c r="F1735" s="187" t="str">
        <f>VLOOKUP($B1735,'Alcance Cimentaciones'!$B$5:$G$256,4,FALSE)</f>
        <v>ML</v>
      </c>
      <c r="G1735" s="194">
        <f>VLOOKUP($B1735,'Alcance Cimentaciones'!$B$5:$G$256,5,FALSE)/41</f>
        <v>113.1390243902439</v>
      </c>
      <c r="H1735" s="188">
        <f>VLOOKUP($B1735,'Alcance Cimentaciones'!$B$5:$G$256,6,FALSE)</f>
        <v>33000.000989065411</v>
      </c>
      <c r="I1735" s="188">
        <f t="shared" si="469"/>
        <v>3733587.9167799447</v>
      </c>
      <c r="J1735" s="189">
        <f t="shared" si="470"/>
        <v>5152351.3251563236</v>
      </c>
      <c r="K1735" s="335">
        <f t="shared" si="471"/>
        <v>0</v>
      </c>
      <c r="L1735" s="331"/>
      <c r="M1735" s="331"/>
    </row>
    <row r="1736" spans="2:13" s="159" customFormat="1" ht="31.5" x14ac:dyDescent="0.25">
      <c r="B1736" s="165"/>
      <c r="C1736" s="182" t="s">
        <v>1842</v>
      </c>
      <c r="D1736" s="183" t="s">
        <v>1843</v>
      </c>
      <c r="E1736" s="184" t="s">
        <v>19</v>
      </c>
      <c r="F1736" s="184">
        <v>0</v>
      </c>
      <c r="G1736" s="184"/>
      <c r="H1736" s="184"/>
      <c r="I1736" s="184"/>
      <c r="J1736" s="186">
        <f>SUM(J1737)</f>
        <v>46410609.014634147</v>
      </c>
      <c r="K1736" s="330"/>
      <c r="L1736" s="330"/>
      <c r="M1736" s="330"/>
    </row>
    <row r="1737" spans="2:13" ht="31.5" x14ac:dyDescent="0.25">
      <c r="B1737" s="165" t="s">
        <v>280</v>
      </c>
      <c r="C1737" s="190"/>
      <c r="D1737" s="145" t="str">
        <f>VLOOKUP(B1737,'Alcance Cimentaciones'!$B$5:$G$256,3,FALSE)</f>
        <v>GROUT Y  MORTERO AUTOCOMPACTANTE DE ALTA RESISTENCIA C80/95 (EN206-1)</v>
      </c>
      <c r="E1737" s="187"/>
      <c r="F1737" s="187" t="str">
        <f>VLOOKUP($B1737,'Alcance Cimentaciones'!$B$5:$G$256,4,FALSE)</f>
        <v>lt</v>
      </c>
      <c r="G1737" s="194">
        <f>VLOOKUP($B1737,'Alcance Cimentaciones'!$B$5:$G$256,5,FALSE)/41</f>
        <v>530.73170731707319</v>
      </c>
      <c r="H1737" s="188">
        <f>VLOOKUP($B1737,'Alcance Cimentaciones'!$B$5:$G$256,6,FALSE)</f>
        <v>63367</v>
      </c>
      <c r="I1737" s="188">
        <f>+H1737*G1737</f>
        <v>33630876.097560979</v>
      </c>
      <c r="J1737" s="189">
        <f>+I1737*1.38</f>
        <v>46410609.014634147</v>
      </c>
      <c r="K1737" s="335">
        <f>SUM(N1737:BV1737)</f>
        <v>0</v>
      </c>
      <c r="L1737" s="331"/>
      <c r="M1737" s="331"/>
    </row>
    <row r="1738" spans="2:13" s="159" customFormat="1" ht="31.5" x14ac:dyDescent="0.25">
      <c r="B1738" s="165"/>
      <c r="C1738" s="182" t="s">
        <v>1844</v>
      </c>
      <c r="D1738" s="183" t="s">
        <v>1845</v>
      </c>
      <c r="E1738" s="184" t="s">
        <v>9</v>
      </c>
      <c r="F1738" s="184">
        <v>0</v>
      </c>
      <c r="G1738" s="184"/>
      <c r="H1738" s="184"/>
      <c r="I1738" s="184"/>
      <c r="J1738" s="186">
        <f>SUM(J1739:J1741)</f>
        <v>1587346329.5488234</v>
      </c>
      <c r="K1738" s="330"/>
      <c r="L1738" s="330"/>
      <c r="M1738" s="330"/>
    </row>
    <row r="1739" spans="2:13" ht="63" x14ac:dyDescent="0.25">
      <c r="B1739" s="165" t="s">
        <v>159</v>
      </c>
      <c r="C1739" s="190"/>
      <c r="D1739" s="145" t="str">
        <f>VLOOKUP(B1739,'Alcance Cimentaciones'!$B$5:$G$256,3,FALSE)</f>
        <v>MATERIAL SELECIONADA PARA  FORMACIÓN Y COMPACTACIÓN DE TERRAPLENES Y RELLENO ESTRUCTURAL  (INCLUYE TRANSPORTE DESDE LAS CANTERAS LICENCIADAS HASTA EL SITIO DE INSTALACIÓN)</v>
      </c>
      <c r="E1739" s="187"/>
      <c r="F1739" s="187" t="str">
        <f>VLOOKUP($B1739,'Alcance Cimentaciones'!$B$5:$G$256,4,FALSE)</f>
        <v>m3</v>
      </c>
      <c r="G1739" s="194">
        <f>VLOOKUP($B1739,'Alcance Cimentaciones'!$B$5:$G$256,5,FALSE)/34</f>
        <v>5388.7058823529414</v>
      </c>
      <c r="H1739" s="188">
        <f>VLOOKUP($B1739,'Alcance Cimentaciones'!$B$5:$G$256,6,FALSE)</f>
        <v>174890</v>
      </c>
      <c r="I1739" s="188">
        <f>+H1739*G1739</f>
        <v>942430771.7647059</v>
      </c>
      <c r="J1739" s="189">
        <f>+I1739*1.38</f>
        <v>1300554465.0352941</v>
      </c>
      <c r="K1739" s="335">
        <f t="shared" ref="K1739:K1741" si="472">SUM(N1739:BV1739)</f>
        <v>0</v>
      </c>
      <c r="L1739" s="331"/>
      <c r="M1739" s="331"/>
    </row>
    <row r="1740" spans="2:13" ht="47.25" x14ac:dyDescent="0.25">
      <c r="B1740" s="165" t="s">
        <v>180</v>
      </c>
      <c r="C1740" s="190"/>
      <c r="D1740" s="145" t="str">
        <f>VLOOKUP(B1740,'Alcance Cimentaciones'!$B$5:$G$256,3,FALSE)</f>
        <v>PREPARACIÓN DE SUBRASANTE COMPACTACIÓN Y VALORACIÓN DE LA CAPA DE SUBRASANTE DE LOS VIALES. INCLUYENDO LAS PRUEBAS SEGÚN LO PRESCRITO.</v>
      </c>
      <c r="E1740" s="187"/>
      <c r="F1740" s="187" t="str">
        <f>VLOOKUP($B1740,'Alcance Cimentaciones'!$B$5:$G$256,4,FALSE)</f>
        <v>m2</v>
      </c>
      <c r="G1740" s="194">
        <f>VLOOKUP($B1740,'Alcance Cimentaciones'!$B$5:$G$256,5,FALSE)/34</f>
        <v>631.61764705882354</v>
      </c>
      <c r="H1740" s="188">
        <f>VLOOKUP($B1740,'Alcance Cimentaciones'!$B$5:$G$256,6,FALSE)</f>
        <v>11537</v>
      </c>
      <c r="I1740" s="188">
        <f>+H1740*G1740</f>
        <v>7286972.7941176472</v>
      </c>
      <c r="J1740" s="189">
        <f>+I1740*1.38</f>
        <v>10056022.455882352</v>
      </c>
      <c r="K1740" s="335">
        <f t="shared" si="472"/>
        <v>0</v>
      </c>
      <c r="L1740" s="331"/>
      <c r="M1740" s="331"/>
    </row>
    <row r="1741" spans="2:13" ht="31.5" x14ac:dyDescent="0.25">
      <c r="B1741" s="165" t="s">
        <v>192</v>
      </c>
      <c r="C1741" s="190"/>
      <c r="D1741" s="145" t="str">
        <f>VLOOKUP(B1741,'Alcance Cimentaciones'!$B$5:$G$256,3,FALSE)</f>
        <v>SUBBASE GRANULAR  (INCLUYE TRANSPORTE DESDE LAS CANTERAS LICENCIADAS HASTA EL SITIO DE INSTALACIÓN)</v>
      </c>
      <c r="E1741" s="187"/>
      <c r="F1741" s="187" t="str">
        <f>VLOOKUP($B1741,'Alcance Cimentaciones'!$B$5:$G$256,4,FALSE)</f>
        <v>m3</v>
      </c>
      <c r="G1741" s="194">
        <f>VLOOKUP($B1741,'Alcance Cimentaciones'!$B$5:$G$256,5,FALSE)/34</f>
        <v>880.85294117647061</v>
      </c>
      <c r="H1741" s="188">
        <f>VLOOKUP($B1741,'Alcance Cimentaciones'!$B$5:$G$256,6,FALSE)</f>
        <v>227658</v>
      </c>
      <c r="I1741" s="188">
        <f>+H1741*G1741</f>
        <v>200533218.88235295</v>
      </c>
      <c r="J1741" s="189">
        <f>+I1741*1.38</f>
        <v>276735842.05764705</v>
      </c>
      <c r="K1741" s="335">
        <f t="shared" si="472"/>
        <v>0</v>
      </c>
      <c r="L1741" s="331"/>
      <c r="M1741" s="331"/>
    </row>
    <row r="1742" spans="2:13" s="159" customFormat="1" ht="31.5" x14ac:dyDescent="0.25">
      <c r="B1742" s="165"/>
      <c r="C1742" s="178" t="s">
        <v>1846</v>
      </c>
      <c r="D1742" s="179" t="s">
        <v>1847</v>
      </c>
      <c r="E1742" s="180" t="s">
        <v>9</v>
      </c>
      <c r="F1742" s="180">
        <v>0</v>
      </c>
      <c r="G1742" s="180"/>
      <c r="H1742" s="180"/>
      <c r="I1742" s="180"/>
      <c r="J1742" s="186">
        <f>SUM(J1743:J1746)</f>
        <v>179532477.23999998</v>
      </c>
      <c r="K1742" s="330"/>
      <c r="L1742" s="330"/>
      <c r="M1742" s="330"/>
    </row>
    <row r="1743" spans="2:13" ht="31.5" x14ac:dyDescent="0.25">
      <c r="B1743" s="165" t="s">
        <v>195</v>
      </c>
      <c r="C1743" s="198"/>
      <c r="D1743" s="145" t="str">
        <f>VLOOKUP(B1743,'Alcance Cimentaciones'!$B$5:$G$256,3,FALSE)</f>
        <v>BASE GRANULAR   (INCLUYE TRANSPORTE DESDE LAS CANTERAS LICENCIADAS HASTA EL SITIO DE INSTALACIÓN)</v>
      </c>
      <c r="E1743" s="187"/>
      <c r="F1743" s="187" t="str">
        <f>VLOOKUP($B1743,'Alcance Cimentaciones'!$B$5:$G$256,4,FALSE)</f>
        <v>m3</v>
      </c>
      <c r="G1743" s="194">
        <f>VLOOKUP($B1743,'Alcance Cimentaciones'!$B$5:$G$256,5,FALSE)/34</f>
        <v>237.64705882352942</v>
      </c>
      <c r="H1743" s="188">
        <f>VLOOKUP($B1743,'Alcance Cimentaciones'!$B$5:$G$256,6,FALSE)</f>
        <v>265112</v>
      </c>
      <c r="I1743" s="188">
        <f>+H1743*G1743</f>
        <v>63003087.058823533</v>
      </c>
      <c r="J1743" s="189">
        <f>+I1743*1.38</f>
        <v>86944260.141176462</v>
      </c>
      <c r="K1743" s="335">
        <f t="shared" ref="K1743:K1746" si="473">SUM(N1743:BV1743)</f>
        <v>0</v>
      </c>
      <c r="L1743" s="331"/>
      <c r="M1743" s="331"/>
    </row>
    <row r="1744" spans="2:13" ht="94.5" x14ac:dyDescent="0.25">
      <c r="B1744" s="165" t="s">
        <v>261</v>
      </c>
      <c r="C1744" s="198"/>
      <c r="D1744" s="145" t="str">
        <f>VLOOKUP(B1744,'Alcance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744" s="187"/>
      <c r="F1744" s="187" t="str">
        <f>VLOOKUP($B1744,'Alcance Cimentaciones'!$B$5:$G$256,4,FALSE)</f>
        <v>m3</v>
      </c>
      <c r="G1744" s="194">
        <f>VLOOKUP($B1744,'Alcance Cimentaciones'!$B$5:$G$256,5,FALSE)/34</f>
        <v>42.352941176470587</v>
      </c>
      <c r="H1744" s="188">
        <f>VLOOKUP($B1744,'Alcance Cimentaciones'!$B$5:$G$256,6,FALSE)</f>
        <v>276393</v>
      </c>
      <c r="I1744" s="188">
        <f>+H1744*G1744</f>
        <v>11706056.470588235</v>
      </c>
      <c r="J1744" s="189">
        <f>+I1744*1.38</f>
        <v>16154357.929411763</v>
      </c>
      <c r="K1744" s="335">
        <f t="shared" si="473"/>
        <v>0</v>
      </c>
      <c r="L1744" s="331"/>
      <c r="M1744" s="331"/>
    </row>
    <row r="1745" spans="2:13" ht="94.5" x14ac:dyDescent="0.25">
      <c r="B1745" s="165" t="s">
        <v>264</v>
      </c>
      <c r="C1745" s="198"/>
      <c r="D1745" s="145" t="str">
        <f>VLOOKUP(B1745,'Alcance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745" s="187"/>
      <c r="F1745" s="187" t="str">
        <f>VLOOKUP($B1745,'Alcance Cimentaciones'!$B$5:$G$256,4,FALSE)</f>
        <v>m3</v>
      </c>
      <c r="G1745" s="194">
        <f>VLOOKUP($B1745,'Alcance Cimentaciones'!$B$5:$G$256,5,FALSE)/34</f>
        <v>25.529411764705884</v>
      </c>
      <c r="H1745" s="188">
        <f>VLOOKUP($B1745,'Alcance Cimentaciones'!$B$5:$G$256,6,FALSE)</f>
        <v>286818</v>
      </c>
      <c r="I1745" s="188">
        <f>+H1745*G1745</f>
        <v>7322294.823529412</v>
      </c>
      <c r="J1745" s="189">
        <f>+I1745*1.38</f>
        <v>10104766.856470589</v>
      </c>
      <c r="K1745" s="335">
        <f t="shared" si="473"/>
        <v>0</v>
      </c>
      <c r="L1745" s="331"/>
      <c r="M1745" s="331"/>
    </row>
    <row r="1746" spans="2:13" x14ac:dyDescent="0.25">
      <c r="B1746" s="165" t="s">
        <v>254</v>
      </c>
      <c r="C1746" s="198"/>
      <c r="D1746" s="145" t="str">
        <f>VLOOKUP(B1746,'Alcance Cimentaciones'!$B$5:$G$256,3,FALSE)</f>
        <v>SUMINISTRO E INSTALACIÓN DE GEOTEXTILES</v>
      </c>
      <c r="E1746" s="187"/>
      <c r="F1746" s="187" t="str">
        <f>VLOOKUP($B1746,'Alcance Cimentaciones'!$B$5:$G$256,4,FALSE)</f>
        <v>m2</v>
      </c>
      <c r="G1746" s="194">
        <f>VLOOKUP($B1746,'Alcance Cimentaciones'!$B$5:$G$256,5,FALSE)/34</f>
        <v>887.17647058823525</v>
      </c>
      <c r="H1746" s="188">
        <f>VLOOKUP($B1746,'Alcance Cimentaciones'!$B$5:$G$256,6,FALSE)</f>
        <v>54177</v>
      </c>
      <c r="I1746" s="188">
        <f>+H1746*G1746</f>
        <v>48064559.647058822</v>
      </c>
      <c r="J1746" s="189">
        <f>+I1746*1.38</f>
        <v>66329092.312941171</v>
      </c>
      <c r="K1746" s="335">
        <f t="shared" si="473"/>
        <v>0</v>
      </c>
      <c r="L1746" s="331"/>
      <c r="M1746" s="331"/>
    </row>
    <row r="1747" spans="2:13" s="159" customFormat="1" ht="31.5" x14ac:dyDescent="0.25">
      <c r="B1747" s="165"/>
      <c r="C1747" s="195" t="s">
        <v>1848</v>
      </c>
      <c r="D1747" s="148" t="s">
        <v>2019</v>
      </c>
      <c r="E1747" s="196" t="s">
        <v>3</v>
      </c>
      <c r="F1747" s="196">
        <v>0</v>
      </c>
      <c r="G1747" s="196"/>
      <c r="H1747" s="196"/>
      <c r="I1747" s="196"/>
      <c r="J1747" s="197"/>
      <c r="K1747" s="333"/>
      <c r="L1747" s="333"/>
      <c r="M1747" s="333"/>
    </row>
    <row r="1748" spans="2:13" s="159" customFormat="1" x14ac:dyDescent="0.25">
      <c r="B1748" s="165"/>
      <c r="C1748" s="175" t="s">
        <v>1849</v>
      </c>
      <c r="D1748" s="139" t="s">
        <v>1850</v>
      </c>
      <c r="E1748" s="176" t="s">
        <v>27</v>
      </c>
      <c r="F1748" s="176">
        <v>0</v>
      </c>
      <c r="G1748" s="176"/>
      <c r="H1748" s="176"/>
      <c r="I1748" s="176"/>
      <c r="J1748" s="177"/>
      <c r="K1748" s="327"/>
      <c r="L1748" s="327"/>
      <c r="M1748" s="327"/>
    </row>
    <row r="1749" spans="2:13" s="159" customFormat="1" ht="31.5" x14ac:dyDescent="0.25">
      <c r="B1749" s="165"/>
      <c r="C1749" s="182" t="s">
        <v>1851</v>
      </c>
      <c r="D1749" s="183" t="s">
        <v>1852</v>
      </c>
      <c r="E1749" s="184" t="s">
        <v>22</v>
      </c>
      <c r="F1749" s="184">
        <v>0</v>
      </c>
      <c r="G1749" s="184"/>
      <c r="H1749" s="184"/>
      <c r="I1749" s="184"/>
      <c r="J1749" s="186">
        <f>SUM(J1750:J1752)</f>
        <v>83271780.884117648</v>
      </c>
      <c r="K1749" s="330"/>
      <c r="L1749" s="330"/>
      <c r="M1749" s="330"/>
    </row>
    <row r="1750" spans="2:13" s="159" customFormat="1" x14ac:dyDescent="0.25">
      <c r="B1750" s="165" t="s">
        <v>54</v>
      </c>
      <c r="C1750" s="182"/>
      <c r="D1750" s="145" t="str">
        <f>VLOOKUP(B1750,'Alcance Cimentaciones'!$B$5:$G$256,3,FALSE)</f>
        <v>DESBROCE Y LIMPIEZA</v>
      </c>
      <c r="E1750" s="187"/>
      <c r="F1750" s="187" t="str">
        <f>VLOOKUP($B1750,'Alcance Cimentaciones'!$B$5:$G$256,4,FALSE)</f>
        <v>m2</v>
      </c>
      <c r="G1750" s="194">
        <f>VLOOKUP($B1750,'Alcance Cimentaciones'!$B$5:$G$256,5,FALSE)/34</f>
        <v>4799.0294117647063</v>
      </c>
      <c r="H1750" s="188">
        <f>VLOOKUP($B1750,'Alcance Cimentaciones'!$B$5:$G$256,6,FALSE)</f>
        <v>4140</v>
      </c>
      <c r="I1750" s="188">
        <f>+H1750*G1750</f>
        <v>19867981.764705885</v>
      </c>
      <c r="J1750" s="189">
        <f>+I1750*1.38</f>
        <v>27417814.83529412</v>
      </c>
      <c r="K1750" s="335">
        <f t="shared" ref="K1750:K1752" si="474">SUM(N1750:BV1750)</f>
        <v>0</v>
      </c>
      <c r="L1750" s="331"/>
      <c r="M1750" s="331"/>
    </row>
    <row r="1751" spans="2:13" ht="126" x14ac:dyDescent="0.25">
      <c r="B1751" s="165" t="s">
        <v>407</v>
      </c>
      <c r="C1751" s="204"/>
      <c r="D1751" s="145" t="str">
        <f>VLOOKUP(B1751,'Alcance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751" s="187"/>
      <c r="F1751" s="187" t="str">
        <f>VLOOKUP($B1751,'Alcance Cimentaciones'!$B$5:$G$256,4,FALSE)</f>
        <v>Mes</v>
      </c>
      <c r="G1751" s="215">
        <v>0.2</v>
      </c>
      <c r="H1751" s="188">
        <f>VLOOKUP($B1751,'Alcance Cimentaciones'!$B$5:$G$256,6,FALSE)</f>
        <v>31500000</v>
      </c>
      <c r="I1751" s="188">
        <f t="shared" ref="I1751" si="475">+H1751*G1751</f>
        <v>6300000</v>
      </c>
      <c r="J1751" s="189">
        <f t="shared" ref="J1751" si="476">+I1751*1.38</f>
        <v>8694000</v>
      </c>
      <c r="K1751" s="335">
        <f t="shared" si="474"/>
        <v>0</v>
      </c>
      <c r="L1751" s="331"/>
      <c r="M1751" s="331"/>
    </row>
    <row r="1752" spans="2:13" s="159" customFormat="1" ht="31.5" x14ac:dyDescent="0.25">
      <c r="B1752" s="165" t="s">
        <v>65</v>
      </c>
      <c r="C1752" s="182"/>
      <c r="D1752" s="145" t="str">
        <f>VLOOKUP(B1752,'Alcance Cimentaciones'!$B$5:$G$256,3,FALSE)</f>
        <v>DESMONTE, DESCAPOTE Y LIMPIEZA INCLUYE  TALA DE ARBOLES CON DAP ≤0.15M, TRANSPORTE Y DISPOSICIÓN FINAL</v>
      </c>
      <c r="E1752" s="187"/>
      <c r="F1752" s="187" t="str">
        <f>VLOOKUP($B1752,'Alcance Cimentaciones'!$B$5:$G$256,4,FALSE)</f>
        <v>m2</v>
      </c>
      <c r="G1752" s="194">
        <f>VLOOKUP($B1752,'Alcance Cimentaciones'!$B$5:$G$256,5,FALSE)/34</f>
        <v>4799.0294117647063</v>
      </c>
      <c r="H1752" s="188">
        <f>VLOOKUP($B1752,'Alcance Cimentaciones'!$B$5:$G$256,6,FALSE)</f>
        <v>7121</v>
      </c>
      <c r="I1752" s="188">
        <f>+H1752*G1752</f>
        <v>34173888.441176474</v>
      </c>
      <c r="J1752" s="189">
        <f>+I1752*1.38</f>
        <v>47159966.048823528</v>
      </c>
      <c r="K1752" s="335">
        <f t="shared" si="474"/>
        <v>0</v>
      </c>
      <c r="L1752" s="331"/>
      <c r="M1752" s="331"/>
    </row>
    <row r="1753" spans="2:13" s="159" customFormat="1" x14ac:dyDescent="0.25">
      <c r="B1753" s="165"/>
      <c r="C1753" s="182" t="s">
        <v>1853</v>
      </c>
      <c r="D1753" s="183" t="s">
        <v>1854</v>
      </c>
      <c r="E1753" s="184" t="s">
        <v>9</v>
      </c>
      <c r="F1753" s="184">
        <v>0</v>
      </c>
      <c r="G1753" s="184"/>
      <c r="H1753" s="184"/>
      <c r="I1753" s="184"/>
      <c r="J1753" s="186">
        <f>SUM(J1754:J1755)</f>
        <v>312374505.66882348</v>
      </c>
      <c r="K1753" s="330"/>
      <c r="L1753" s="330"/>
      <c r="M1753" s="330"/>
    </row>
    <row r="1754" spans="2:13" x14ac:dyDescent="0.25">
      <c r="B1754" s="165" t="s">
        <v>113</v>
      </c>
      <c r="C1754" s="190"/>
      <c r="D1754" s="145" t="str">
        <f>VLOOKUP(B1754,'Alcance Cimentaciones'!$B$5:$G$256,3,FALSE)</f>
        <v>EXCAVACIÓN MECÁNICA EN MATERIAL COMÚN</v>
      </c>
      <c r="E1754" s="187"/>
      <c r="F1754" s="187" t="str">
        <f>VLOOKUP($B1754,'Alcance Cimentaciones'!$B$5:$G$256,4,FALSE)</f>
        <v>m3</v>
      </c>
      <c r="G1754" s="194">
        <f>VLOOKUP($B1754,'Alcance Cimentaciones'!$B$5:$G$256,5,FALSE)/34</f>
        <v>4799.0294117647063</v>
      </c>
      <c r="H1754" s="188">
        <f>VLOOKUP($B1754,'Alcance Cimentaciones'!$B$5:$G$256,6,FALSE)</f>
        <v>35495</v>
      </c>
      <c r="I1754" s="188">
        <f>+H1754*G1754</f>
        <v>170341548.97058824</v>
      </c>
      <c r="J1754" s="189">
        <f>+I1754*1.38</f>
        <v>235071337.57941175</v>
      </c>
      <c r="K1754" s="335">
        <f t="shared" ref="K1754:K1755" si="477">SUM(N1754:BV1754)</f>
        <v>0</v>
      </c>
      <c r="L1754" s="331"/>
      <c r="M1754" s="331"/>
    </row>
    <row r="1755" spans="2:13" x14ac:dyDescent="0.25">
      <c r="B1755" s="165" t="s">
        <v>122</v>
      </c>
      <c r="C1755" s="190"/>
      <c r="D1755" s="145" t="str">
        <f>VLOOKUP(B1755,'Alcance Cimentaciones'!$B$5:$G$256,3,FALSE)</f>
        <v>EXCAVACIÓN EN ROCA</v>
      </c>
      <c r="E1755" s="187"/>
      <c r="F1755" s="187" t="str">
        <f>VLOOKUP($B1755,'Alcance Cimentaciones'!$B$5:$G$256,4,FALSE)</f>
        <v>m3</v>
      </c>
      <c r="G1755" s="194">
        <f>VLOOKUP($B1755,'Alcance Cimentaciones'!$B$5:$G$256,5,FALSE)/34</f>
        <v>414.35294117647061</v>
      </c>
      <c r="H1755" s="188">
        <f>VLOOKUP($B1755,'Alcance Cimentaciones'!$B$5:$G$256,6,FALSE)</f>
        <v>135191</v>
      </c>
      <c r="I1755" s="188">
        <f>+H1755*G1755</f>
        <v>56016788.470588237</v>
      </c>
      <c r="J1755" s="189">
        <f>+I1755*1.38</f>
        <v>77303168.089411765</v>
      </c>
      <c r="K1755" s="335">
        <f t="shared" si="477"/>
        <v>0</v>
      </c>
      <c r="L1755" s="331"/>
      <c r="M1755" s="331"/>
    </row>
    <row r="1756" spans="2:13" s="159" customFormat="1" x14ac:dyDescent="0.25">
      <c r="B1756" s="165"/>
      <c r="C1756" s="178" t="s">
        <v>1855</v>
      </c>
      <c r="D1756" s="179" t="s">
        <v>1856</v>
      </c>
      <c r="E1756" s="180" t="s">
        <v>6</v>
      </c>
      <c r="F1756" s="180">
        <v>0</v>
      </c>
      <c r="G1756" s="180"/>
      <c r="H1756" s="180"/>
      <c r="I1756" s="180"/>
      <c r="J1756" s="186">
        <f>SUM(J1757:J1759)</f>
        <v>9527825.6870364472</v>
      </c>
      <c r="K1756" s="330"/>
      <c r="L1756" s="330"/>
      <c r="M1756" s="330"/>
    </row>
    <row r="1757" spans="2:13" s="159" customFormat="1" ht="31.5" x14ac:dyDescent="0.25">
      <c r="B1757" s="165" t="s">
        <v>539</v>
      </c>
      <c r="C1757" s="178"/>
      <c r="D1757" s="145" t="str">
        <f>VLOOKUP(B1757,'Alcance Cimentaciones'!$B$5:$G$256,3,FALSE)</f>
        <v>INSTALACION DE TUBERIA PVC TIPO TDP Y/O CORRUGADA TIPO PEAD-HDPE  - 50mm</v>
      </c>
      <c r="E1757" s="187"/>
      <c r="F1757" s="187" t="str">
        <f>VLOOKUP($B1757,'Alcance Cimentaciones'!$B$5:$G$256,4,FALSE)</f>
        <v>ML</v>
      </c>
      <c r="G1757" s="194">
        <f>VLOOKUP($B1757,'Alcance Cimentaciones'!$B$5:$G$256,5,FALSE)/34</f>
        <v>7.2352941176470589</v>
      </c>
      <c r="H1757" s="188">
        <f>VLOOKUP($B1757,'Alcance Cimentaciones'!$B$5:$G$256,6,FALSE)</f>
        <v>27751.000385791169</v>
      </c>
      <c r="I1757" s="188">
        <f>+H1757*G1757</f>
        <v>200786.64985013611</v>
      </c>
      <c r="J1757" s="189">
        <f>+I1757*1.38</f>
        <v>277085.57679318782</v>
      </c>
      <c r="K1757" s="335">
        <f t="shared" ref="K1757:K1759" si="478">SUM(N1757:BV1757)</f>
        <v>0</v>
      </c>
      <c r="L1757" s="331"/>
      <c r="M1757" s="331"/>
    </row>
    <row r="1758" spans="2:13" s="159" customFormat="1" ht="31.5" x14ac:dyDescent="0.25">
      <c r="B1758" s="165" t="s">
        <v>542</v>
      </c>
      <c r="C1758" s="178"/>
      <c r="D1758" s="145" t="str">
        <f>VLOOKUP(B1758,'Alcance Cimentaciones'!$B$5:$G$256,3,FALSE)</f>
        <v>INSTALACION DE TUBERIA PVC TIPO TDP Y/O CORRUGADA TIPO PEAD-HDPE - 90mm</v>
      </c>
      <c r="E1758" s="187"/>
      <c r="F1758" s="187" t="str">
        <f>VLOOKUP($B1758,'Alcance Cimentaciones'!$B$5:$G$256,4,FALSE)</f>
        <v>ML</v>
      </c>
      <c r="G1758" s="194">
        <f>VLOOKUP($B1758,'Alcance Cimentaciones'!$B$5:$G$256,5,FALSE)/34</f>
        <v>34.694117647058818</v>
      </c>
      <c r="H1758" s="188">
        <f>VLOOKUP($B1758,'Alcance Cimentaciones'!$B$5:$G$256,6,FALSE)</f>
        <v>31239.000009014315</v>
      </c>
      <c r="I1758" s="188">
        <f>+H1758*G1758</f>
        <v>1083809.5414892142</v>
      </c>
      <c r="J1758" s="189">
        <f>+I1758*1.38</f>
        <v>1495657.1672551155</v>
      </c>
      <c r="K1758" s="335">
        <f t="shared" si="478"/>
        <v>0</v>
      </c>
      <c r="L1758" s="331"/>
      <c r="M1758" s="331"/>
    </row>
    <row r="1759" spans="2:13" s="159" customFormat="1" ht="31.5" x14ac:dyDescent="0.25">
      <c r="B1759" s="165" t="s">
        <v>544</v>
      </c>
      <c r="C1759" s="178"/>
      <c r="D1759" s="145" t="str">
        <f>VLOOKUP(B1759,'Alcance Cimentaciones'!$B$5:$G$256,3,FALSE)</f>
        <v>INSTALACION DE TUBERIA PVC TIPO TDP  Y/O CORRUGADA TIPO PEAD-HDPE - 200mm</v>
      </c>
      <c r="E1759" s="187"/>
      <c r="F1759" s="187" t="str">
        <f>VLOOKUP($B1759,'Alcance Cimentaciones'!$B$5:$G$256,4,FALSE)</f>
        <v>ML</v>
      </c>
      <c r="G1759" s="194">
        <f>VLOOKUP($B1759,'Alcance Cimentaciones'!$B$5:$G$256,5,FALSE)/34</f>
        <v>70.332352941176467</v>
      </c>
      <c r="H1759" s="188">
        <f>VLOOKUP($B1759,'Alcance Cimentaciones'!$B$5:$G$256,6,FALSE)</f>
        <v>79900.999838665448</v>
      </c>
      <c r="I1759" s="188">
        <f>+H1759*G1759</f>
        <v>5619625.3210059023</v>
      </c>
      <c r="J1759" s="189">
        <f>+I1759*1.38</f>
        <v>7755082.9429881442</v>
      </c>
      <c r="K1759" s="335">
        <f t="shared" si="478"/>
        <v>0</v>
      </c>
      <c r="L1759" s="331"/>
      <c r="M1759" s="331"/>
    </row>
    <row r="1760" spans="2:13" s="159" customFormat="1" x14ac:dyDescent="0.25">
      <c r="B1760" s="165"/>
      <c r="C1760" s="182" t="s">
        <v>1857</v>
      </c>
      <c r="D1760" s="183" t="s">
        <v>1858</v>
      </c>
      <c r="E1760" s="184" t="s">
        <v>19</v>
      </c>
      <c r="F1760" s="184">
        <v>0</v>
      </c>
      <c r="G1760" s="184"/>
      <c r="H1760" s="184"/>
      <c r="I1760" s="184"/>
      <c r="J1760" s="186">
        <f>SUM(J1761)</f>
        <v>320494616.71764702</v>
      </c>
      <c r="K1760" s="330"/>
      <c r="L1760" s="330"/>
      <c r="M1760" s="330"/>
    </row>
    <row r="1761" spans="2:13" s="159" customFormat="1" x14ac:dyDescent="0.25">
      <c r="B1761" s="165" t="s">
        <v>156</v>
      </c>
      <c r="C1761" s="182"/>
      <c r="D1761" s="145" t="str">
        <f>VLOOKUP(B1761,'Alcance Cimentaciones'!$B$5:$G$256,3,FALSE)</f>
        <v>RELLENO CON MATERIAL DE EXCAVACIÓN SELECCIONADO</v>
      </c>
      <c r="E1761" s="187"/>
      <c r="F1761" s="187" t="str">
        <f>VLOOKUP($B1761,'Alcance Cimentaciones'!$B$5:$G$256,4,FALSE)</f>
        <v>m3</v>
      </c>
      <c r="G1761" s="194">
        <f>VLOOKUP($B1761,'Alcance Cimentaciones'!$B$5:$G$256,5,FALSE)/34</f>
        <v>4530.6764705882351</v>
      </c>
      <c r="H1761" s="188">
        <f>VLOOKUP($B1761,'Alcance Cimentaciones'!$B$5:$G$256,6,FALSE)</f>
        <v>51260</v>
      </c>
      <c r="I1761" s="188">
        <f>+H1761*G1761</f>
        <v>232242475.88235292</v>
      </c>
      <c r="J1761" s="189">
        <f>+I1761*1.38</f>
        <v>320494616.71764702</v>
      </c>
      <c r="K1761" s="335">
        <f>SUM(N1761:BV1761)</f>
        <v>0</v>
      </c>
      <c r="L1761" s="331"/>
      <c r="M1761" s="331"/>
    </row>
    <row r="1762" spans="2:13" s="159" customFormat="1" x14ac:dyDescent="0.25">
      <c r="B1762" s="165"/>
      <c r="C1762" s="182" t="s">
        <v>1859</v>
      </c>
      <c r="D1762" s="183" t="s">
        <v>1860</v>
      </c>
      <c r="E1762" s="184" t="s">
        <v>8</v>
      </c>
      <c r="F1762" s="184">
        <v>0</v>
      </c>
      <c r="G1762" s="184"/>
      <c r="H1762" s="184"/>
      <c r="I1762" s="184"/>
      <c r="J1762" s="186">
        <f>SUM(J1763)</f>
        <v>94303618.549411759</v>
      </c>
      <c r="K1762" s="330"/>
      <c r="L1762" s="330"/>
      <c r="M1762" s="330"/>
    </row>
    <row r="1763" spans="2:13" s="159" customFormat="1" x14ac:dyDescent="0.25">
      <c r="B1763" s="165" t="s">
        <v>278</v>
      </c>
      <c r="C1763" s="182"/>
      <c r="D1763" s="145" t="str">
        <f>VLOOKUP(B1763,'Alcance Cimentaciones'!$B$5:$G$256,3,FALSE)</f>
        <v>CONCRETO CLASE F (140 kg/cm2 Ó 2000 psi)</v>
      </c>
      <c r="E1763" s="187"/>
      <c r="F1763" s="187" t="str">
        <f>VLOOKUP($B1763,'Alcance Cimentaciones'!$B$5:$G$256,4,FALSE)</f>
        <v>m3</v>
      </c>
      <c r="G1763" s="194">
        <f>VLOOKUP($B1763,'Alcance Cimentaciones'!$B$5:$G$256,5,FALSE)/34</f>
        <v>43.941176470588232</v>
      </c>
      <c r="H1763" s="188">
        <f>VLOOKUP($B1763,'Alcance Cimentaciones'!$B$5:$G$256,6,FALSE)</f>
        <v>1555169</v>
      </c>
      <c r="I1763" s="188">
        <f>+H1763*G1763</f>
        <v>68335955.470588237</v>
      </c>
      <c r="J1763" s="189">
        <f>+I1763*1.38</f>
        <v>94303618.549411759</v>
      </c>
      <c r="K1763" s="335">
        <f>SUM(N1763:BV1763)</f>
        <v>0</v>
      </c>
      <c r="L1763" s="331"/>
      <c r="M1763" s="331"/>
    </row>
    <row r="1764" spans="2:13" s="159" customFormat="1" x14ac:dyDescent="0.25">
      <c r="B1764" s="165"/>
      <c r="C1764" s="182" t="s">
        <v>1861</v>
      </c>
      <c r="D1764" s="183" t="s">
        <v>1862</v>
      </c>
      <c r="E1764" s="184" t="s">
        <v>26</v>
      </c>
      <c r="F1764" s="184">
        <v>0</v>
      </c>
      <c r="G1764" s="184"/>
      <c r="H1764" s="184"/>
      <c r="I1764" s="184"/>
      <c r="J1764" s="186">
        <f>SUM(J1765:J1766)</f>
        <v>179436034.15411764</v>
      </c>
      <c r="K1764" s="330"/>
      <c r="L1764" s="330"/>
      <c r="M1764" s="330"/>
    </row>
    <row r="1765" spans="2:13" x14ac:dyDescent="0.25">
      <c r="B1765" s="165" t="s">
        <v>299</v>
      </c>
      <c r="C1765" s="190"/>
      <c r="D1765" s="145" t="str">
        <f>VLOOKUP(B1765,'Alcance Cimentaciones'!$B$5:$G$256,3,FALSE)</f>
        <v>S0FT-SPOT  (EPS) Tipo II (ASM C578)</v>
      </c>
      <c r="E1765" s="187"/>
      <c r="F1765" s="187" t="str">
        <f>VLOOKUP($B1765,'Alcance Cimentaciones'!$B$5:$G$256,4,FALSE)</f>
        <v>m2</v>
      </c>
      <c r="G1765" s="194">
        <f>VLOOKUP($B1765,'Alcance Cimentaciones'!$B$5:$G$256,5,FALSE)/34</f>
        <v>62.117647058823529</v>
      </c>
      <c r="H1765" s="188">
        <f>VLOOKUP($B1765,'Alcance Cimentaciones'!$B$5:$G$256,6,FALSE)</f>
        <v>484846</v>
      </c>
      <c r="I1765" s="188">
        <f>+H1765*G1765</f>
        <v>30117492.705882352</v>
      </c>
      <c r="J1765" s="189">
        <f>+I1765*1.38</f>
        <v>41562139.934117645</v>
      </c>
      <c r="K1765" s="335">
        <f t="shared" ref="K1765:K1766" si="479">SUM(N1765:BV1765)</f>
        <v>0</v>
      </c>
      <c r="L1765" s="331"/>
      <c r="M1765" s="331"/>
    </row>
    <row r="1766" spans="2:13" ht="126" x14ac:dyDescent="0.25">
      <c r="B1766" s="165" t="s">
        <v>314</v>
      </c>
      <c r="C1766" s="190"/>
      <c r="D1766" s="145" t="str">
        <f>VLOOKUP(B1766,'Alcance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766" s="187"/>
      <c r="F1766" s="187" t="str">
        <f>VLOOKUP($B1766,'Alcance Cimentaciones'!$B$5:$G$256,4,FALSE)</f>
        <v>Und</v>
      </c>
      <c r="G1766" s="194">
        <f>VLOOKUP($B1766,'Alcance Cimentaciones'!$B$5:$G$256,5,FALSE)/34</f>
        <v>1</v>
      </c>
      <c r="H1766" s="188">
        <f>VLOOKUP($B1766,'Alcance Cimentaciones'!$B$5:$G$256,6,FALSE)</f>
        <v>99908619</v>
      </c>
      <c r="I1766" s="188">
        <f>+H1766*G1766</f>
        <v>99908619</v>
      </c>
      <c r="J1766" s="189">
        <f>+I1766*1.38</f>
        <v>137873894.22</v>
      </c>
      <c r="K1766" s="335">
        <f t="shared" si="479"/>
        <v>0</v>
      </c>
      <c r="L1766" s="331"/>
      <c r="M1766" s="331"/>
    </row>
    <row r="1767" spans="2:13" s="159" customFormat="1" x14ac:dyDescent="0.25">
      <c r="B1767" s="165"/>
      <c r="C1767" s="182" t="s">
        <v>1863</v>
      </c>
      <c r="D1767" s="183" t="s">
        <v>1864</v>
      </c>
      <c r="E1767" s="184" t="s">
        <v>730</v>
      </c>
      <c r="F1767" s="184">
        <v>0</v>
      </c>
      <c r="G1767" s="184"/>
      <c r="H1767" s="184"/>
      <c r="I1767" s="184"/>
      <c r="J1767" s="186">
        <f>SUM(J1768)</f>
        <v>1212623361.2117648</v>
      </c>
      <c r="K1767" s="330"/>
      <c r="L1767" s="330"/>
      <c r="M1767" s="330"/>
    </row>
    <row r="1768" spans="2:13" s="159" customFormat="1" x14ac:dyDescent="0.25">
      <c r="B1768" s="165" t="s">
        <v>306</v>
      </c>
      <c r="C1768" s="182"/>
      <c r="D1768" s="145" t="str">
        <f>VLOOKUP(B1768,'Alcance Cimentaciones'!$B$5:$G$256,3,FALSE)</f>
        <v>ACERO FY:  60000 psi (4.200 kg/cm2)</v>
      </c>
      <c r="E1768" s="187"/>
      <c r="F1768" s="187" t="str">
        <f>VLOOKUP($B1768,'Alcance Cimentaciones'!$B$5:$G$256,4,FALSE)</f>
        <v>kg</v>
      </c>
      <c r="G1768" s="194">
        <f>VLOOKUP($B1768,'Alcance Cimentaciones'!$B$5:$G$256,5,FALSE)/34</f>
        <v>68756.852941176476</v>
      </c>
      <c r="H1768" s="188">
        <f>VLOOKUP($B1768,'Alcance Cimentaciones'!$B$5:$G$256,6,FALSE)</f>
        <v>12780</v>
      </c>
      <c r="I1768" s="188">
        <f>+H1768*G1768</f>
        <v>878712580.58823538</v>
      </c>
      <c r="J1768" s="189">
        <f>+I1768*1.38</f>
        <v>1212623361.2117648</v>
      </c>
      <c r="K1768" s="335">
        <f>SUM(N1768:BV1768)</f>
        <v>0</v>
      </c>
      <c r="L1768" s="331"/>
      <c r="M1768" s="331"/>
    </row>
    <row r="1769" spans="2:13" s="159" customFormat="1" x14ac:dyDescent="0.25">
      <c r="B1769" s="165"/>
      <c r="C1769" s="182" t="s">
        <v>1865</v>
      </c>
      <c r="D1769" s="183" t="s">
        <v>1866</v>
      </c>
      <c r="E1769" s="184" t="s">
        <v>6</v>
      </c>
      <c r="F1769" s="184">
        <v>0</v>
      </c>
      <c r="G1769" s="184"/>
      <c r="H1769" s="184"/>
      <c r="I1769" s="184"/>
      <c r="J1769" s="185"/>
      <c r="K1769" s="329"/>
      <c r="L1769" s="329"/>
      <c r="M1769" s="329"/>
    </row>
    <row r="1770" spans="2:13" s="159" customFormat="1" ht="31.5" x14ac:dyDescent="0.25">
      <c r="B1770" s="165"/>
      <c r="C1770" s="195" t="s">
        <v>1867</v>
      </c>
      <c r="D1770" s="148" t="s">
        <v>1868</v>
      </c>
      <c r="E1770" s="196" t="s">
        <v>3</v>
      </c>
      <c r="F1770" s="196">
        <v>0</v>
      </c>
      <c r="G1770" s="196"/>
      <c r="H1770" s="196"/>
      <c r="I1770" s="196"/>
      <c r="J1770" s="197"/>
      <c r="K1770" s="333"/>
      <c r="L1770" s="333"/>
      <c r="M1770" s="333"/>
    </row>
    <row r="1771" spans="2:13" s="159" customFormat="1" x14ac:dyDescent="0.25">
      <c r="B1771" s="165"/>
      <c r="C1771" s="182" t="s">
        <v>1869</v>
      </c>
      <c r="D1771" s="183" t="s">
        <v>1870</v>
      </c>
      <c r="E1771" s="184" t="s">
        <v>8</v>
      </c>
      <c r="F1771" s="184">
        <v>0</v>
      </c>
      <c r="G1771" s="184"/>
      <c r="H1771" s="184"/>
      <c r="I1771" s="184"/>
      <c r="J1771" s="186">
        <f>SUM(J1772:J1773)</f>
        <v>1230815225.9452939</v>
      </c>
      <c r="K1771" s="330"/>
      <c r="L1771" s="330"/>
      <c r="M1771" s="330"/>
    </row>
    <row r="1772" spans="2:13" x14ac:dyDescent="0.25">
      <c r="B1772" s="165" t="s">
        <v>267</v>
      </c>
      <c r="C1772" s="190"/>
      <c r="D1772" s="145" t="str">
        <f>VLOOKUP(B1772,'Alcance Cimentaciones'!$B$5:$G$256,3,FALSE)</f>
        <v>CONCRETO ESTRUCTURAL  35 MPa(350 kg/cm2 Ó 5000 psi)</v>
      </c>
      <c r="E1772" s="187"/>
      <c r="F1772" s="187" t="str">
        <f>VLOOKUP($B1772,'Alcance Cimentaciones'!$B$5:$G$256,4,FALSE)</f>
        <v>m3</v>
      </c>
      <c r="G1772" s="194">
        <f>VLOOKUP($B1772,'Alcance Cimentaciones'!$B$5:$G$256,5,FALSE)/34</f>
        <v>429.02941176470586</v>
      </c>
      <c r="H1772" s="188">
        <f>VLOOKUP($B1772,'Alcance Cimentaciones'!$B$5:$G$256,6,FALSE)</f>
        <v>1926653</v>
      </c>
      <c r="I1772" s="188">
        <f>+H1772*G1772</f>
        <v>826590803.26470578</v>
      </c>
      <c r="J1772" s="189">
        <f>+I1772*1.38</f>
        <v>1140695308.5052938</v>
      </c>
      <c r="K1772" s="335">
        <f t="shared" ref="K1772:K1773" si="480">SUM(N1772:BV1772)</f>
        <v>0</v>
      </c>
      <c r="L1772" s="331"/>
      <c r="M1772" s="331"/>
    </row>
    <row r="1773" spans="2:13" x14ac:dyDescent="0.25">
      <c r="B1773" s="165" t="s">
        <v>270</v>
      </c>
      <c r="C1773" s="190"/>
      <c r="D1773" s="145" t="str">
        <f>VLOOKUP(B1773,'Alcance Cimentaciones'!$B$5:$G$256,3,FALSE)</f>
        <v>CONCRETO ESTRUCTURAL  45 MPa(457 kg/cm2 Ó 6500psi)</v>
      </c>
      <c r="E1773" s="187"/>
      <c r="F1773" s="187" t="str">
        <f>VLOOKUP($B1773,'Alcance Cimentaciones'!$B$5:$G$256,4,FALSE)</f>
        <v>m3</v>
      </c>
      <c r="G1773" s="194">
        <f>VLOOKUP($B1773,'Alcance Cimentaciones'!$B$5:$G$256,5,FALSE)/34</f>
        <v>32</v>
      </c>
      <c r="H1773" s="188">
        <f>VLOOKUP($B1773,'Alcance Cimentaciones'!$B$5:$G$256,6,FALSE)</f>
        <v>2040759</v>
      </c>
      <c r="I1773" s="188">
        <f>+H1773*G1773</f>
        <v>65304288</v>
      </c>
      <c r="J1773" s="189">
        <f>+I1773*1.38</f>
        <v>90119917.439999998</v>
      </c>
      <c r="K1773" s="335">
        <f t="shared" si="480"/>
        <v>0</v>
      </c>
      <c r="L1773" s="331"/>
      <c r="M1773" s="331"/>
    </row>
    <row r="1774" spans="2:13" s="159" customFormat="1" x14ac:dyDescent="0.25">
      <c r="B1774" s="165"/>
      <c r="C1774" s="182" t="s">
        <v>1871</v>
      </c>
      <c r="D1774" s="183" t="s">
        <v>1872</v>
      </c>
      <c r="E1774" s="184" t="s">
        <v>26</v>
      </c>
      <c r="F1774" s="184">
        <v>0</v>
      </c>
      <c r="G1774" s="184"/>
      <c r="H1774" s="184"/>
      <c r="I1774" s="184"/>
      <c r="J1774" s="185"/>
      <c r="K1774" s="329"/>
      <c r="L1774" s="329"/>
      <c r="M1774" s="329"/>
    </row>
    <row r="1775" spans="2:13" s="159" customFormat="1" ht="31.5" x14ac:dyDescent="0.25">
      <c r="B1775" s="165"/>
      <c r="C1775" s="182" t="s">
        <v>1873</v>
      </c>
      <c r="D1775" s="183" t="s">
        <v>2083</v>
      </c>
      <c r="E1775" s="184" t="s">
        <v>19</v>
      </c>
      <c r="F1775" s="184">
        <v>0</v>
      </c>
      <c r="G1775" s="184"/>
      <c r="H1775" s="184"/>
      <c r="I1775" s="184"/>
      <c r="J1775" s="186">
        <f>SUM(J1776:J1784)</f>
        <v>52736347.43270281</v>
      </c>
      <c r="K1775" s="330"/>
      <c r="L1775" s="330"/>
      <c r="M1775" s="330"/>
    </row>
    <row r="1776" spans="2:13" s="159" customFormat="1" ht="31.5" x14ac:dyDescent="0.25">
      <c r="B1776" s="165" t="s">
        <v>532</v>
      </c>
      <c r="C1776" s="182"/>
      <c r="D1776" s="145" t="str">
        <f>VLOOKUP(B1776,'Alcance Cimentaciones'!$B$5:$G$256,3,FALSE)</f>
        <v>ARQUETA EN HORMIGON PARA MEDIA TENSION - EMPALMES (500 MT)</v>
      </c>
      <c r="E1776" s="187"/>
      <c r="F1776" s="187" t="str">
        <f>VLOOKUP($B1776,'Alcance Cimentaciones'!$B$5:$G$256,4,FALSE)</f>
        <v>Und</v>
      </c>
      <c r="G1776" s="187">
        <f>VLOOKUP($B1776,'Alcance Cimentaciones'!$B$5:$G$256,5,FALSE)/41</f>
        <v>1</v>
      </c>
      <c r="H1776" s="188">
        <f>VLOOKUP($B1776,'Alcance Cimentaciones'!$B$5:$G$256,6,FALSE)</f>
        <v>12275310.999985719</v>
      </c>
      <c r="I1776" s="188">
        <f t="shared" ref="I1776:I1784" si="481">+H1776*G1776</f>
        <v>12275310.999985719</v>
      </c>
      <c r="J1776" s="189">
        <f t="shared" ref="J1776:J1784" si="482">+I1776*1.38</f>
        <v>16939929.179980289</v>
      </c>
      <c r="K1776" s="335">
        <f t="shared" ref="K1776:K1784" si="483">SUM(N1776:BV1776)</f>
        <v>0</v>
      </c>
      <c r="L1776" s="331"/>
      <c r="M1776" s="331"/>
    </row>
    <row r="1777" spans="2:13" s="159" customFormat="1" x14ac:dyDescent="0.25">
      <c r="B1777" s="165" t="s">
        <v>535</v>
      </c>
      <c r="C1777" s="182"/>
      <c r="D1777" s="145" t="str">
        <f>VLOOKUP(B1777,'Alcance Cimentaciones'!$B$5:$G$256,3,FALSE)</f>
        <v>ARQUETA EN POLIPROPILENO</v>
      </c>
      <c r="E1777" s="187"/>
      <c r="F1777" s="187" t="str">
        <f>VLOOKUP($B1777,'Alcance Cimentaciones'!$B$5:$G$256,4,FALSE)</f>
        <v>Und</v>
      </c>
      <c r="G1777" s="187">
        <f>VLOOKUP($B1777,'Alcance Cimentaciones'!$B$5:$G$256,5,FALSE)/41</f>
        <v>1</v>
      </c>
      <c r="H1777" s="188">
        <f>VLOOKUP($B1777,'Alcance Cimentaciones'!$B$5:$G$256,6,FALSE)</f>
        <v>6068599.9996856553</v>
      </c>
      <c r="I1777" s="188">
        <f t="shared" si="481"/>
        <v>6068599.9996856553</v>
      </c>
      <c r="J1777" s="189">
        <f t="shared" si="482"/>
        <v>8374667.9995662039</v>
      </c>
      <c r="K1777" s="335">
        <f t="shared" si="483"/>
        <v>0</v>
      </c>
      <c r="L1777" s="331"/>
      <c r="M1777" s="331"/>
    </row>
    <row r="1778" spans="2:13" s="159" customFormat="1" x14ac:dyDescent="0.25">
      <c r="B1778" s="165" t="s">
        <v>562</v>
      </c>
      <c r="C1778" s="182"/>
      <c r="D1778" s="145" t="str">
        <f>VLOOKUP(B1778,'Alcance Cimentaciones'!$B$5:$G$256,3,FALSE)</f>
        <v>SUMINISTRO E INSTALACIÓN DE PLATINA</v>
      </c>
      <c r="E1778" s="187"/>
      <c r="F1778" s="187" t="str">
        <f>VLOOKUP($B1778,'Alcance Cimentaciones'!$B$5:$G$256,4,FALSE)</f>
        <v>Und</v>
      </c>
      <c r="G1778" s="187">
        <f>VLOOKUP($B1778,'Alcance Cimentaciones'!$B$5:$G$256,5,FALSE)/41</f>
        <v>1</v>
      </c>
      <c r="H1778" s="188">
        <f>VLOOKUP($B1778,'Alcance Cimentaciones'!$B$5:$G$256,6,FALSE)</f>
        <v>361570</v>
      </c>
      <c r="I1778" s="188">
        <f t="shared" si="481"/>
        <v>361570</v>
      </c>
      <c r="J1778" s="189">
        <f t="shared" si="482"/>
        <v>498966.6</v>
      </c>
      <c r="K1778" s="335">
        <f t="shared" si="483"/>
        <v>0</v>
      </c>
      <c r="L1778" s="331"/>
      <c r="M1778" s="331"/>
    </row>
    <row r="1779" spans="2:13" s="159" customFormat="1" x14ac:dyDescent="0.25">
      <c r="B1779" s="165" t="s">
        <v>565</v>
      </c>
      <c r="C1779" s="182"/>
      <c r="D1779" s="145" t="str">
        <f>VLOOKUP(B1779,'Alcance Cimentaciones'!$B$5:$G$256,3,FALSE)</f>
        <v>SUMINISTRO E INSTALACIÓN DE VARILLA</v>
      </c>
      <c r="E1779" s="187"/>
      <c r="F1779" s="187" t="str">
        <f>VLOOKUP($B1779,'Alcance Cimentaciones'!$B$5:$G$256,4,FALSE)</f>
        <v>Und</v>
      </c>
      <c r="G1779" s="187">
        <f>VLOOKUP($B1779,'Alcance Cimentaciones'!$B$5:$G$256,5,FALSE)/41</f>
        <v>1</v>
      </c>
      <c r="H1779" s="188">
        <f>VLOOKUP($B1779,'Alcance Cimentaciones'!$B$5:$G$256,6,FALSE)</f>
        <v>398933</v>
      </c>
      <c r="I1779" s="188">
        <f t="shared" si="481"/>
        <v>398933</v>
      </c>
      <c r="J1779" s="189">
        <f t="shared" si="482"/>
        <v>550527.53999999992</v>
      </c>
      <c r="K1779" s="335">
        <f t="shared" si="483"/>
        <v>0</v>
      </c>
      <c r="L1779" s="331"/>
      <c r="M1779" s="331"/>
    </row>
    <row r="1780" spans="2:13" s="159" customFormat="1" ht="31.5" x14ac:dyDescent="0.25">
      <c r="B1780" s="165" t="s">
        <v>569</v>
      </c>
      <c r="C1780" s="182"/>
      <c r="D1780" s="145" t="str">
        <f>VLOOKUP(B1780,'Alcance Cimentaciones'!$B$5:$G$256,3,FALSE)</f>
        <v>SUMINISTRO E INSTALACIÓN DE ARQUETA PARA INSPECCIÓN DE PICAS EN PUESTA A TIERRA SIN FONDO</v>
      </c>
      <c r="E1780" s="187"/>
      <c r="F1780" s="187" t="str">
        <f>VLOOKUP($B1780,'Alcance Cimentaciones'!$B$5:$G$256,4,FALSE)</f>
        <v>Und</v>
      </c>
      <c r="G1780" s="187">
        <f>VLOOKUP($B1780,'Alcance Cimentaciones'!$B$5:$G$256,5,FALSE)/42</f>
        <v>1</v>
      </c>
      <c r="H1780" s="188">
        <f>VLOOKUP($B1780,'Alcance Cimentaciones'!$B$5:$G$256,6,FALSE)</f>
        <v>14275700</v>
      </c>
      <c r="I1780" s="188">
        <f t="shared" si="481"/>
        <v>14275700</v>
      </c>
      <c r="J1780" s="189">
        <f t="shared" si="482"/>
        <v>19700466</v>
      </c>
      <c r="K1780" s="335">
        <f t="shared" si="483"/>
        <v>0</v>
      </c>
      <c r="L1780" s="331"/>
      <c r="M1780" s="331"/>
    </row>
    <row r="1781" spans="2:13" s="159" customFormat="1" x14ac:dyDescent="0.25">
      <c r="B1781" s="165" t="s">
        <v>571</v>
      </c>
      <c r="C1781" s="182"/>
      <c r="D1781" s="145" t="str">
        <f>VLOOKUP(B1781,'Alcance Cimentaciones'!$B$5:$G$256,3,FALSE)</f>
        <v>SUMINISTRO E INSTALACIÓN DE SOLDADURA EXOTERMICA</v>
      </c>
      <c r="E1781" s="187"/>
      <c r="F1781" s="187" t="str">
        <f>VLOOKUP($B1781,'Alcance Cimentaciones'!$B$5:$G$256,4,FALSE)</f>
        <v>Und</v>
      </c>
      <c r="G1781" s="194">
        <f>VLOOKUP($B1781,'Alcance Cimentaciones'!$B$5:$G$256,5,FALSE)/41</f>
        <v>2.8000000000000003</v>
      </c>
      <c r="H1781" s="188">
        <f>VLOOKUP($B1781,'Alcance Cimentaciones'!$B$5:$G$256,6,FALSE)</f>
        <v>185231</v>
      </c>
      <c r="I1781" s="188">
        <f t="shared" si="481"/>
        <v>518646.80000000005</v>
      </c>
      <c r="J1781" s="189">
        <f t="shared" si="482"/>
        <v>715732.58400000003</v>
      </c>
      <c r="K1781" s="335">
        <f t="shared" si="483"/>
        <v>0</v>
      </c>
      <c r="L1781" s="331"/>
      <c r="M1781" s="331"/>
    </row>
    <row r="1782" spans="2:13" s="159" customFormat="1" ht="31.5" x14ac:dyDescent="0.25">
      <c r="B1782" s="165" t="s">
        <v>575</v>
      </c>
      <c r="C1782" s="182"/>
      <c r="D1782" s="145" t="str">
        <f>VLOOKUP(B1782,'Alcance Cimentaciones'!$B$5:$G$256,3,FALSE)</f>
        <v>SUMINISTRO E INSTALACIÓN DE GRAPA DE ALEACIÓN RICA EN COBRE (LATÓN) MODELO KZ</v>
      </c>
      <c r="E1782" s="187"/>
      <c r="F1782" s="187" t="str">
        <f>VLOOKUP($B1782,'Alcance Cimentaciones'!$B$5:$G$256,4,FALSE)</f>
        <v>Und</v>
      </c>
      <c r="G1782" s="187">
        <f>VLOOKUP($B1782,'Alcance Cimentaciones'!$B$5:$G$256,5,FALSE)/42</f>
        <v>1</v>
      </c>
      <c r="H1782" s="188">
        <f>VLOOKUP($B1782,'Alcance Cimentaciones'!$B$5:$G$256,6,FALSE)</f>
        <v>292083</v>
      </c>
      <c r="I1782" s="188">
        <f t="shared" si="481"/>
        <v>292083</v>
      </c>
      <c r="J1782" s="189">
        <f t="shared" si="482"/>
        <v>403074.54</v>
      </c>
      <c r="K1782" s="335">
        <f t="shared" si="483"/>
        <v>0</v>
      </c>
      <c r="L1782" s="331"/>
      <c r="M1782" s="331"/>
    </row>
    <row r="1783" spans="2:13" s="159" customFormat="1" ht="31.5" x14ac:dyDescent="0.25">
      <c r="B1783" s="165" t="s">
        <v>573</v>
      </c>
      <c r="C1783" s="182"/>
      <c r="D1783" s="145" t="str">
        <f>VLOOKUP(B1783,'Alcance Cimentaciones'!$B$5:$G$256,3,FALSE)</f>
        <v>SUMINISTRO E INSTALACIÓN DE GRAPA DE ALEACIÓN RICA EN COBRE (LATÓN) MODELO KPD</v>
      </c>
      <c r="E1783" s="187"/>
      <c r="F1783" s="187" t="str">
        <f>VLOOKUP($B1783,'Alcance Cimentaciones'!$B$5:$G$256,4,FALSE)</f>
        <v>Und</v>
      </c>
      <c r="G1783" s="194">
        <f>VLOOKUP($B1783,'Alcance Cimentaciones'!$B$5:$G$256,5,FALSE)/33</f>
        <v>0.99393939393939412</v>
      </c>
      <c r="H1783" s="188">
        <f>VLOOKUP($B1783,'Alcance Cimentaciones'!$B$5:$G$256,6,FALSE)</f>
        <v>292083</v>
      </c>
      <c r="I1783" s="188">
        <f t="shared" si="481"/>
        <v>290312.80000000005</v>
      </c>
      <c r="J1783" s="189">
        <f t="shared" si="482"/>
        <v>400631.66400000005</v>
      </c>
      <c r="K1783" s="335">
        <f t="shared" si="483"/>
        <v>0</v>
      </c>
      <c r="L1783" s="331"/>
      <c r="M1783" s="331"/>
    </row>
    <row r="1784" spans="2:13" s="159" customFormat="1" ht="31.5" x14ac:dyDescent="0.25">
      <c r="B1784" s="165" t="s">
        <v>557</v>
      </c>
      <c r="C1784" s="182"/>
      <c r="D1784" s="145" t="str">
        <f>VLOOKUP(B1784,'Alcance Cimentaciones'!$B$5:$G$256,3,FALSE)</f>
        <v xml:space="preserve">INSTALACIÓN DE CABLE DE COBRE TRENZADO DESNUDO DE 50 mm2 </v>
      </c>
      <c r="E1784" s="187"/>
      <c r="F1784" s="187" t="str">
        <f>VLOOKUP($B1784,'Alcance Cimentaciones'!$B$5:$G$256,4,FALSE)</f>
        <v>ML</v>
      </c>
      <c r="G1784" s="194">
        <f>VLOOKUP($B1784,'Alcance Cimentaciones'!$B$5:$G$256,5,FALSE)/41</f>
        <v>113.1390243902439</v>
      </c>
      <c r="H1784" s="188">
        <f>VLOOKUP($B1784,'Alcance Cimentaciones'!$B$5:$G$256,6,FALSE)</f>
        <v>33000.000989065411</v>
      </c>
      <c r="I1784" s="188">
        <f t="shared" si="481"/>
        <v>3733587.9167799447</v>
      </c>
      <c r="J1784" s="189">
        <f t="shared" si="482"/>
        <v>5152351.3251563236</v>
      </c>
      <c r="K1784" s="335">
        <f t="shared" si="483"/>
        <v>0</v>
      </c>
      <c r="L1784" s="331"/>
      <c r="M1784" s="331"/>
    </row>
    <row r="1785" spans="2:13" s="159" customFormat="1" ht="31.5" x14ac:dyDescent="0.25">
      <c r="B1785" s="165"/>
      <c r="C1785" s="182" t="s">
        <v>1874</v>
      </c>
      <c r="D1785" s="183" t="s">
        <v>1875</v>
      </c>
      <c r="E1785" s="184" t="s">
        <v>19</v>
      </c>
      <c r="F1785" s="184">
        <v>0</v>
      </c>
      <c r="G1785" s="184"/>
      <c r="H1785" s="184"/>
      <c r="I1785" s="184"/>
      <c r="J1785" s="186">
        <f>SUM(J1786)</f>
        <v>46410609.014634147</v>
      </c>
      <c r="K1785" s="330"/>
      <c r="L1785" s="330"/>
      <c r="M1785" s="330"/>
    </row>
    <row r="1786" spans="2:13" ht="31.5" x14ac:dyDescent="0.25">
      <c r="B1786" s="165" t="s">
        <v>280</v>
      </c>
      <c r="C1786" s="190"/>
      <c r="D1786" s="145" t="str">
        <f>VLOOKUP(B1786,'Alcance Cimentaciones'!$B$5:$G$256,3,FALSE)</f>
        <v>GROUT Y  MORTERO AUTOCOMPACTANTE DE ALTA RESISTENCIA C80/95 (EN206-1)</v>
      </c>
      <c r="E1786" s="187"/>
      <c r="F1786" s="187" t="str">
        <f>VLOOKUP($B1786,'Alcance Cimentaciones'!$B$5:$G$256,4,FALSE)</f>
        <v>lt</v>
      </c>
      <c r="G1786" s="194">
        <f>VLOOKUP($B1786,'Alcance Cimentaciones'!$B$5:$G$256,5,FALSE)/41</f>
        <v>530.73170731707319</v>
      </c>
      <c r="H1786" s="188">
        <f>VLOOKUP($B1786,'Alcance Cimentaciones'!$B$5:$G$256,6,FALSE)</f>
        <v>63367</v>
      </c>
      <c r="I1786" s="188">
        <f>+H1786*G1786</f>
        <v>33630876.097560979</v>
      </c>
      <c r="J1786" s="189">
        <f>+I1786*1.38</f>
        <v>46410609.014634147</v>
      </c>
      <c r="K1786" s="335">
        <f>SUM(N1786:BV1786)</f>
        <v>0</v>
      </c>
      <c r="L1786" s="331"/>
      <c r="M1786" s="331"/>
    </row>
    <row r="1787" spans="2:13" s="159" customFormat="1" ht="31.5" x14ac:dyDescent="0.25">
      <c r="B1787" s="165"/>
      <c r="C1787" s="182" t="s">
        <v>1876</v>
      </c>
      <c r="D1787" s="183" t="s">
        <v>1877</v>
      </c>
      <c r="E1787" s="184" t="s">
        <v>9</v>
      </c>
      <c r="F1787" s="184">
        <v>0</v>
      </c>
      <c r="G1787" s="184"/>
      <c r="H1787" s="184"/>
      <c r="I1787" s="184"/>
      <c r="J1787" s="186">
        <f>SUM(J1788:J1790)</f>
        <v>1587346329.5488234</v>
      </c>
      <c r="K1787" s="330"/>
      <c r="L1787" s="330"/>
      <c r="M1787" s="330"/>
    </row>
    <row r="1788" spans="2:13" ht="63" x14ac:dyDescent="0.25">
      <c r="B1788" s="165" t="s">
        <v>159</v>
      </c>
      <c r="C1788" s="190"/>
      <c r="D1788" s="145" t="str">
        <f>VLOOKUP(B1788,'Alcance Cimentaciones'!$B$5:$G$256,3,FALSE)</f>
        <v>MATERIAL SELECIONADA PARA  FORMACIÓN Y COMPACTACIÓN DE TERRAPLENES Y RELLENO ESTRUCTURAL  (INCLUYE TRANSPORTE DESDE LAS CANTERAS LICENCIADAS HASTA EL SITIO DE INSTALACIÓN)</v>
      </c>
      <c r="E1788" s="187"/>
      <c r="F1788" s="187" t="str">
        <f>VLOOKUP($B1788,'Alcance Cimentaciones'!$B$5:$G$256,4,FALSE)</f>
        <v>m3</v>
      </c>
      <c r="G1788" s="194">
        <f>VLOOKUP($B1788,'Alcance Cimentaciones'!$B$5:$G$256,5,FALSE)/34</f>
        <v>5388.7058823529414</v>
      </c>
      <c r="H1788" s="188">
        <f>VLOOKUP($B1788,'Alcance Cimentaciones'!$B$5:$G$256,6,FALSE)</f>
        <v>174890</v>
      </c>
      <c r="I1788" s="188">
        <f>+H1788*G1788</f>
        <v>942430771.7647059</v>
      </c>
      <c r="J1788" s="189">
        <f>+I1788*1.38</f>
        <v>1300554465.0352941</v>
      </c>
      <c r="K1788" s="335">
        <f t="shared" ref="K1788:K1790" si="484">SUM(N1788:BV1788)</f>
        <v>0</v>
      </c>
      <c r="L1788" s="331"/>
      <c r="M1788" s="331"/>
    </row>
    <row r="1789" spans="2:13" ht="47.25" x14ac:dyDescent="0.25">
      <c r="B1789" s="165" t="s">
        <v>180</v>
      </c>
      <c r="C1789" s="190"/>
      <c r="D1789" s="145" t="str">
        <f>VLOOKUP(B1789,'Alcance Cimentaciones'!$B$5:$G$256,3,FALSE)</f>
        <v>PREPARACIÓN DE SUBRASANTE COMPACTACIÓN Y VALORACIÓN DE LA CAPA DE SUBRASANTE DE LOS VIALES. INCLUYENDO LAS PRUEBAS SEGÚN LO PRESCRITO.</v>
      </c>
      <c r="E1789" s="187"/>
      <c r="F1789" s="187" t="str">
        <f>VLOOKUP($B1789,'Alcance Cimentaciones'!$B$5:$G$256,4,FALSE)</f>
        <v>m2</v>
      </c>
      <c r="G1789" s="194">
        <f>VLOOKUP($B1789,'Alcance Cimentaciones'!$B$5:$G$256,5,FALSE)/34</f>
        <v>631.61764705882354</v>
      </c>
      <c r="H1789" s="188">
        <f>VLOOKUP($B1789,'Alcance Cimentaciones'!$B$5:$G$256,6,FALSE)</f>
        <v>11537</v>
      </c>
      <c r="I1789" s="188">
        <f>+H1789*G1789</f>
        <v>7286972.7941176472</v>
      </c>
      <c r="J1789" s="189">
        <f>+I1789*1.38</f>
        <v>10056022.455882352</v>
      </c>
      <c r="K1789" s="335">
        <f t="shared" si="484"/>
        <v>0</v>
      </c>
      <c r="L1789" s="331"/>
      <c r="M1789" s="331"/>
    </row>
    <row r="1790" spans="2:13" ht="31.5" x14ac:dyDescent="0.25">
      <c r="B1790" s="165" t="s">
        <v>192</v>
      </c>
      <c r="C1790" s="190"/>
      <c r="D1790" s="145" t="str">
        <f>VLOOKUP(B1790,'Alcance Cimentaciones'!$B$5:$G$256,3,FALSE)</f>
        <v>SUBBASE GRANULAR  (INCLUYE TRANSPORTE DESDE LAS CANTERAS LICENCIADAS HASTA EL SITIO DE INSTALACIÓN)</v>
      </c>
      <c r="E1790" s="187"/>
      <c r="F1790" s="187" t="str">
        <f>VLOOKUP($B1790,'Alcance Cimentaciones'!$B$5:$G$256,4,FALSE)</f>
        <v>m3</v>
      </c>
      <c r="G1790" s="194">
        <f>VLOOKUP($B1790,'Alcance Cimentaciones'!$B$5:$G$256,5,FALSE)/34</f>
        <v>880.85294117647061</v>
      </c>
      <c r="H1790" s="188">
        <f>VLOOKUP($B1790,'Alcance Cimentaciones'!$B$5:$G$256,6,FALSE)</f>
        <v>227658</v>
      </c>
      <c r="I1790" s="188">
        <f>+H1790*G1790</f>
        <v>200533218.88235295</v>
      </c>
      <c r="J1790" s="189">
        <f>+I1790*1.38</f>
        <v>276735842.05764705</v>
      </c>
      <c r="K1790" s="335">
        <f t="shared" si="484"/>
        <v>0</v>
      </c>
      <c r="L1790" s="331"/>
      <c r="M1790" s="331"/>
    </row>
    <row r="1791" spans="2:13" s="159" customFormat="1" ht="31.5" x14ac:dyDescent="0.25">
      <c r="B1791" s="165"/>
      <c r="C1791" s="178" t="s">
        <v>1878</v>
      </c>
      <c r="D1791" s="179" t="s">
        <v>1879</v>
      </c>
      <c r="E1791" s="180" t="s">
        <v>9</v>
      </c>
      <c r="F1791" s="180">
        <v>0</v>
      </c>
      <c r="G1791" s="180"/>
      <c r="H1791" s="180"/>
      <c r="I1791" s="180"/>
      <c r="J1791" s="186">
        <f>SUM(J1792:J1795)</f>
        <v>179532477.23999998</v>
      </c>
      <c r="K1791" s="330"/>
      <c r="L1791" s="330"/>
      <c r="M1791" s="330"/>
    </row>
    <row r="1792" spans="2:13" ht="31.5" x14ac:dyDescent="0.25">
      <c r="B1792" s="165" t="s">
        <v>195</v>
      </c>
      <c r="C1792" s="198"/>
      <c r="D1792" s="145" t="str">
        <f>VLOOKUP(B1792,'Alcance Cimentaciones'!$B$5:$G$256,3,FALSE)</f>
        <v>BASE GRANULAR   (INCLUYE TRANSPORTE DESDE LAS CANTERAS LICENCIADAS HASTA EL SITIO DE INSTALACIÓN)</v>
      </c>
      <c r="E1792" s="187"/>
      <c r="F1792" s="187" t="str">
        <f>VLOOKUP($B1792,'Alcance Cimentaciones'!$B$5:$G$256,4,FALSE)</f>
        <v>m3</v>
      </c>
      <c r="G1792" s="194">
        <f>VLOOKUP($B1792,'Alcance Cimentaciones'!$B$5:$G$256,5,FALSE)/34</f>
        <v>237.64705882352942</v>
      </c>
      <c r="H1792" s="188">
        <f>VLOOKUP($B1792,'Alcance Cimentaciones'!$B$5:$G$256,6,FALSE)</f>
        <v>265112</v>
      </c>
      <c r="I1792" s="188">
        <f>+H1792*G1792</f>
        <v>63003087.058823533</v>
      </c>
      <c r="J1792" s="189">
        <f>+I1792*1.38</f>
        <v>86944260.141176462</v>
      </c>
      <c r="K1792" s="335">
        <f t="shared" ref="K1792:K1795" si="485">SUM(N1792:BV1792)</f>
        <v>0</v>
      </c>
      <c r="L1792" s="331"/>
      <c r="M1792" s="331"/>
    </row>
    <row r="1793" spans="2:13" ht="94.5" x14ac:dyDescent="0.25">
      <c r="B1793" s="165" t="s">
        <v>261</v>
      </c>
      <c r="C1793" s="198"/>
      <c r="D1793" s="145" t="str">
        <f>VLOOKUP(B1793,'Alcance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793" s="187"/>
      <c r="F1793" s="187" t="str">
        <f>VLOOKUP($B1793,'Alcance Cimentaciones'!$B$5:$G$256,4,FALSE)</f>
        <v>m3</v>
      </c>
      <c r="G1793" s="194">
        <f>VLOOKUP($B1793,'Alcance Cimentaciones'!$B$5:$G$256,5,FALSE)/34</f>
        <v>42.352941176470587</v>
      </c>
      <c r="H1793" s="188">
        <f>VLOOKUP($B1793,'Alcance Cimentaciones'!$B$5:$G$256,6,FALSE)</f>
        <v>276393</v>
      </c>
      <c r="I1793" s="188">
        <f>+H1793*G1793</f>
        <v>11706056.470588235</v>
      </c>
      <c r="J1793" s="189">
        <f>+I1793*1.38</f>
        <v>16154357.929411763</v>
      </c>
      <c r="K1793" s="335">
        <f t="shared" si="485"/>
        <v>0</v>
      </c>
      <c r="L1793" s="331"/>
      <c r="M1793" s="331"/>
    </row>
    <row r="1794" spans="2:13" ht="94.5" x14ac:dyDescent="0.25">
      <c r="B1794" s="165" t="s">
        <v>264</v>
      </c>
      <c r="C1794" s="198"/>
      <c r="D1794" s="145" t="str">
        <f>VLOOKUP(B1794,'Alcance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794" s="187"/>
      <c r="F1794" s="187" t="str">
        <f>VLOOKUP($B1794,'Alcance Cimentaciones'!$B$5:$G$256,4,FALSE)</f>
        <v>m3</v>
      </c>
      <c r="G1794" s="194">
        <f>VLOOKUP($B1794,'Alcance Cimentaciones'!$B$5:$G$256,5,FALSE)/34</f>
        <v>25.529411764705884</v>
      </c>
      <c r="H1794" s="188">
        <f>VLOOKUP($B1794,'Alcance Cimentaciones'!$B$5:$G$256,6,FALSE)</f>
        <v>286818</v>
      </c>
      <c r="I1794" s="188">
        <f>+H1794*G1794</f>
        <v>7322294.823529412</v>
      </c>
      <c r="J1794" s="189">
        <f>+I1794*1.38</f>
        <v>10104766.856470589</v>
      </c>
      <c r="K1794" s="335">
        <f t="shared" si="485"/>
        <v>0</v>
      </c>
      <c r="L1794" s="331"/>
      <c r="M1794" s="331"/>
    </row>
    <row r="1795" spans="2:13" x14ac:dyDescent="0.25">
      <c r="B1795" s="165" t="s">
        <v>254</v>
      </c>
      <c r="C1795" s="198"/>
      <c r="D1795" s="145" t="str">
        <f>VLOOKUP(B1795,'Alcance Cimentaciones'!$B$5:$G$256,3,FALSE)</f>
        <v>SUMINISTRO E INSTALACIÓN DE GEOTEXTILES</v>
      </c>
      <c r="E1795" s="187"/>
      <c r="F1795" s="187" t="str">
        <f>VLOOKUP($B1795,'Alcance Cimentaciones'!$B$5:$G$256,4,FALSE)</f>
        <v>m2</v>
      </c>
      <c r="G1795" s="194">
        <f>VLOOKUP($B1795,'Alcance Cimentaciones'!$B$5:$G$256,5,FALSE)/34</f>
        <v>887.17647058823525</v>
      </c>
      <c r="H1795" s="188">
        <f>VLOOKUP($B1795,'Alcance Cimentaciones'!$B$5:$G$256,6,FALSE)</f>
        <v>54177</v>
      </c>
      <c r="I1795" s="188">
        <f>+H1795*G1795</f>
        <v>48064559.647058822</v>
      </c>
      <c r="J1795" s="189">
        <f>+I1795*1.38</f>
        <v>66329092.312941171</v>
      </c>
      <c r="K1795" s="335">
        <f t="shared" si="485"/>
        <v>0</v>
      </c>
      <c r="L1795" s="331"/>
      <c r="M1795" s="331"/>
    </row>
    <row r="1796" spans="2:13" s="159" customFormat="1" ht="31.5" x14ac:dyDescent="0.25">
      <c r="B1796" s="165"/>
      <c r="C1796" s="195" t="s">
        <v>1880</v>
      </c>
      <c r="D1796" s="148" t="s">
        <v>2020</v>
      </c>
      <c r="E1796" s="196" t="s">
        <v>3</v>
      </c>
      <c r="F1796" s="196">
        <v>0</v>
      </c>
      <c r="G1796" s="196"/>
      <c r="H1796" s="196"/>
      <c r="I1796" s="196"/>
      <c r="J1796" s="197"/>
      <c r="K1796" s="333"/>
      <c r="L1796" s="333"/>
      <c r="M1796" s="333"/>
    </row>
    <row r="1797" spans="2:13" s="159" customFormat="1" x14ac:dyDescent="0.25">
      <c r="B1797" s="165"/>
      <c r="C1797" s="175" t="s">
        <v>1881</v>
      </c>
      <c r="D1797" s="139" t="s">
        <v>1882</v>
      </c>
      <c r="E1797" s="176" t="s">
        <v>27</v>
      </c>
      <c r="F1797" s="176">
        <v>0</v>
      </c>
      <c r="G1797" s="176"/>
      <c r="H1797" s="176"/>
      <c r="I1797" s="176"/>
      <c r="J1797" s="177"/>
      <c r="K1797" s="327"/>
      <c r="L1797" s="327"/>
      <c r="M1797" s="327"/>
    </row>
    <row r="1798" spans="2:13" s="159" customFormat="1" ht="31.5" x14ac:dyDescent="0.25">
      <c r="B1798" s="165"/>
      <c r="C1798" s="182" t="s">
        <v>1883</v>
      </c>
      <c r="D1798" s="183" t="s">
        <v>1884</v>
      </c>
      <c r="E1798" s="184" t="s">
        <v>22</v>
      </c>
      <c r="F1798" s="184">
        <v>0</v>
      </c>
      <c r="G1798" s="184"/>
      <c r="H1798" s="184"/>
      <c r="I1798" s="184"/>
      <c r="J1798" s="186">
        <f>SUM(J1799:J1801)</f>
        <v>83271780.884117648</v>
      </c>
      <c r="K1798" s="330"/>
      <c r="L1798" s="330"/>
      <c r="M1798" s="330"/>
    </row>
    <row r="1799" spans="2:13" s="159" customFormat="1" x14ac:dyDescent="0.25">
      <c r="B1799" s="165" t="s">
        <v>54</v>
      </c>
      <c r="C1799" s="182"/>
      <c r="D1799" s="145" t="str">
        <f>VLOOKUP(B1799,'Alcance Cimentaciones'!$B$5:$G$256,3,FALSE)</f>
        <v>DESBROCE Y LIMPIEZA</v>
      </c>
      <c r="E1799" s="187"/>
      <c r="F1799" s="187" t="str">
        <f>VLOOKUP($B1799,'Alcance Cimentaciones'!$B$5:$G$256,4,FALSE)</f>
        <v>m2</v>
      </c>
      <c r="G1799" s="194">
        <f>VLOOKUP($B1799,'Alcance Cimentaciones'!$B$5:$G$256,5,FALSE)/34</f>
        <v>4799.0294117647063</v>
      </c>
      <c r="H1799" s="188">
        <f>VLOOKUP($B1799,'Alcance Cimentaciones'!$B$5:$G$256,6,FALSE)</f>
        <v>4140</v>
      </c>
      <c r="I1799" s="188">
        <f>+H1799*G1799</f>
        <v>19867981.764705885</v>
      </c>
      <c r="J1799" s="189">
        <f>+I1799*1.38</f>
        <v>27417814.83529412</v>
      </c>
      <c r="K1799" s="335">
        <f t="shared" ref="K1799:K1801" si="486">SUM(N1799:BV1799)</f>
        <v>0</v>
      </c>
      <c r="L1799" s="331"/>
      <c r="M1799" s="331"/>
    </row>
    <row r="1800" spans="2:13" ht="126" x14ac:dyDescent="0.25">
      <c r="B1800" s="165" t="s">
        <v>407</v>
      </c>
      <c r="C1800" s="204"/>
      <c r="D1800" s="145" t="str">
        <f>VLOOKUP(B1800,'Alcance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800" s="187"/>
      <c r="F1800" s="187" t="str">
        <f>VLOOKUP($B1800,'Alcance Cimentaciones'!$B$5:$G$256,4,FALSE)</f>
        <v>Mes</v>
      </c>
      <c r="G1800" s="215">
        <v>0.2</v>
      </c>
      <c r="H1800" s="188">
        <f>VLOOKUP($B1800,'Alcance Cimentaciones'!$B$5:$G$256,6,FALSE)</f>
        <v>31500000</v>
      </c>
      <c r="I1800" s="188">
        <f t="shared" ref="I1800" si="487">+H1800*G1800</f>
        <v>6300000</v>
      </c>
      <c r="J1800" s="189">
        <f t="shared" ref="J1800" si="488">+I1800*1.38</f>
        <v>8694000</v>
      </c>
      <c r="K1800" s="335">
        <f t="shared" si="486"/>
        <v>0</v>
      </c>
      <c r="L1800" s="331"/>
      <c r="M1800" s="331"/>
    </row>
    <row r="1801" spans="2:13" s="159" customFormat="1" ht="31.5" x14ac:dyDescent="0.25">
      <c r="B1801" s="165" t="s">
        <v>65</v>
      </c>
      <c r="C1801" s="182"/>
      <c r="D1801" s="145" t="str">
        <f>VLOOKUP(B1801,'Alcance Cimentaciones'!$B$5:$G$256,3,FALSE)</f>
        <v>DESMONTE, DESCAPOTE Y LIMPIEZA INCLUYE  TALA DE ARBOLES CON DAP ≤0.15M, TRANSPORTE Y DISPOSICIÓN FINAL</v>
      </c>
      <c r="E1801" s="187"/>
      <c r="F1801" s="187" t="str">
        <f>VLOOKUP($B1801,'Alcance Cimentaciones'!$B$5:$G$256,4,FALSE)</f>
        <v>m2</v>
      </c>
      <c r="G1801" s="194">
        <f>VLOOKUP($B1801,'Alcance Cimentaciones'!$B$5:$G$256,5,FALSE)/34</f>
        <v>4799.0294117647063</v>
      </c>
      <c r="H1801" s="188">
        <f>VLOOKUP($B1801,'Alcance Cimentaciones'!$B$5:$G$256,6,FALSE)</f>
        <v>7121</v>
      </c>
      <c r="I1801" s="188">
        <f>+H1801*G1801</f>
        <v>34173888.441176474</v>
      </c>
      <c r="J1801" s="189">
        <f>+I1801*1.38</f>
        <v>47159966.048823528</v>
      </c>
      <c r="K1801" s="335">
        <f t="shared" si="486"/>
        <v>0</v>
      </c>
      <c r="L1801" s="331"/>
      <c r="M1801" s="331"/>
    </row>
    <row r="1802" spans="2:13" s="159" customFormat="1" x14ac:dyDescent="0.25">
      <c r="B1802" s="165"/>
      <c r="C1802" s="182" t="s">
        <v>1885</v>
      </c>
      <c r="D1802" s="183" t="s">
        <v>1886</v>
      </c>
      <c r="E1802" s="184" t="s">
        <v>9</v>
      </c>
      <c r="F1802" s="184">
        <v>0</v>
      </c>
      <c r="G1802" s="184"/>
      <c r="H1802" s="184"/>
      <c r="I1802" s="184"/>
      <c r="J1802" s="186">
        <f>SUM(J1803:J1804)</f>
        <v>312374505.66882348</v>
      </c>
      <c r="K1802" s="330"/>
      <c r="L1802" s="330"/>
      <c r="M1802" s="330"/>
    </row>
    <row r="1803" spans="2:13" x14ac:dyDescent="0.25">
      <c r="B1803" s="165" t="s">
        <v>113</v>
      </c>
      <c r="C1803" s="190"/>
      <c r="D1803" s="145" t="str">
        <f>VLOOKUP(B1803,'Alcance Cimentaciones'!$B$5:$G$256,3,FALSE)</f>
        <v>EXCAVACIÓN MECÁNICA EN MATERIAL COMÚN</v>
      </c>
      <c r="E1803" s="187"/>
      <c r="F1803" s="187" t="str">
        <f>VLOOKUP($B1803,'Alcance Cimentaciones'!$B$5:$G$256,4,FALSE)</f>
        <v>m3</v>
      </c>
      <c r="G1803" s="194">
        <f>VLOOKUP($B1803,'Alcance Cimentaciones'!$B$5:$G$256,5,FALSE)/34</f>
        <v>4799.0294117647063</v>
      </c>
      <c r="H1803" s="188">
        <f>VLOOKUP($B1803,'Alcance Cimentaciones'!$B$5:$G$256,6,FALSE)</f>
        <v>35495</v>
      </c>
      <c r="I1803" s="188">
        <f>+H1803*G1803</f>
        <v>170341548.97058824</v>
      </c>
      <c r="J1803" s="189">
        <f>+I1803*1.38</f>
        <v>235071337.57941175</v>
      </c>
      <c r="K1803" s="335">
        <f t="shared" ref="K1803:K1804" si="489">SUM(N1803:BV1803)</f>
        <v>0</v>
      </c>
      <c r="L1803" s="331"/>
      <c r="M1803" s="331"/>
    </row>
    <row r="1804" spans="2:13" x14ac:dyDescent="0.25">
      <c r="B1804" s="165" t="s">
        <v>122</v>
      </c>
      <c r="C1804" s="190"/>
      <c r="D1804" s="145" t="str">
        <f>VLOOKUP(B1804,'Alcance Cimentaciones'!$B$5:$G$256,3,FALSE)</f>
        <v>EXCAVACIÓN EN ROCA</v>
      </c>
      <c r="E1804" s="187"/>
      <c r="F1804" s="187" t="str">
        <f>VLOOKUP($B1804,'Alcance Cimentaciones'!$B$5:$G$256,4,FALSE)</f>
        <v>m3</v>
      </c>
      <c r="G1804" s="194">
        <f>VLOOKUP($B1804,'Alcance Cimentaciones'!$B$5:$G$256,5,FALSE)/34</f>
        <v>414.35294117647061</v>
      </c>
      <c r="H1804" s="188">
        <f>VLOOKUP($B1804,'Alcance Cimentaciones'!$B$5:$G$256,6,FALSE)</f>
        <v>135191</v>
      </c>
      <c r="I1804" s="188">
        <f>+H1804*G1804</f>
        <v>56016788.470588237</v>
      </c>
      <c r="J1804" s="189">
        <f>+I1804*1.38</f>
        <v>77303168.089411765</v>
      </c>
      <c r="K1804" s="335">
        <f t="shared" si="489"/>
        <v>0</v>
      </c>
      <c r="L1804" s="331"/>
      <c r="M1804" s="331"/>
    </row>
    <row r="1805" spans="2:13" s="159" customFormat="1" x14ac:dyDescent="0.25">
      <c r="B1805" s="165"/>
      <c r="C1805" s="178" t="s">
        <v>1887</v>
      </c>
      <c r="D1805" s="179" t="s">
        <v>1888</v>
      </c>
      <c r="E1805" s="180" t="s">
        <v>6</v>
      </c>
      <c r="F1805" s="180">
        <v>0</v>
      </c>
      <c r="G1805" s="180"/>
      <c r="H1805" s="180"/>
      <c r="I1805" s="180"/>
      <c r="J1805" s="186">
        <f>SUM(J1806:J1808)</f>
        <v>9527825.6870364472</v>
      </c>
      <c r="K1805" s="330"/>
      <c r="L1805" s="330"/>
      <c r="M1805" s="330"/>
    </row>
    <row r="1806" spans="2:13" s="159" customFormat="1" ht="31.5" x14ac:dyDescent="0.25">
      <c r="B1806" s="165" t="s">
        <v>539</v>
      </c>
      <c r="C1806" s="178"/>
      <c r="D1806" s="145" t="str">
        <f>VLOOKUP(B1806,'Alcance Cimentaciones'!$B$5:$G$256,3,FALSE)</f>
        <v>INSTALACION DE TUBERIA PVC TIPO TDP Y/O CORRUGADA TIPO PEAD-HDPE  - 50mm</v>
      </c>
      <c r="E1806" s="187"/>
      <c r="F1806" s="187" t="str">
        <f>VLOOKUP($B1806,'Alcance Cimentaciones'!$B$5:$G$256,4,FALSE)</f>
        <v>ML</v>
      </c>
      <c r="G1806" s="194">
        <f>VLOOKUP($B1806,'Alcance Cimentaciones'!$B$5:$G$256,5,FALSE)/34</f>
        <v>7.2352941176470589</v>
      </c>
      <c r="H1806" s="188">
        <f>VLOOKUP($B1806,'Alcance Cimentaciones'!$B$5:$G$256,6,FALSE)</f>
        <v>27751.000385791169</v>
      </c>
      <c r="I1806" s="188">
        <f>+H1806*G1806</f>
        <v>200786.64985013611</v>
      </c>
      <c r="J1806" s="189">
        <f>+I1806*1.38</f>
        <v>277085.57679318782</v>
      </c>
      <c r="K1806" s="335">
        <f t="shared" ref="K1806:K1808" si="490">SUM(N1806:BV1806)</f>
        <v>0</v>
      </c>
      <c r="L1806" s="331"/>
      <c r="M1806" s="331"/>
    </row>
    <row r="1807" spans="2:13" s="159" customFormat="1" ht="31.5" x14ac:dyDescent="0.25">
      <c r="B1807" s="165" t="s">
        <v>542</v>
      </c>
      <c r="C1807" s="178"/>
      <c r="D1807" s="145" t="str">
        <f>VLOOKUP(B1807,'Alcance Cimentaciones'!$B$5:$G$256,3,FALSE)</f>
        <v>INSTALACION DE TUBERIA PVC TIPO TDP Y/O CORRUGADA TIPO PEAD-HDPE - 90mm</v>
      </c>
      <c r="E1807" s="187"/>
      <c r="F1807" s="187" t="str">
        <f>VLOOKUP($B1807,'Alcance Cimentaciones'!$B$5:$G$256,4,FALSE)</f>
        <v>ML</v>
      </c>
      <c r="G1807" s="194">
        <f>VLOOKUP($B1807,'Alcance Cimentaciones'!$B$5:$G$256,5,FALSE)/34</f>
        <v>34.694117647058818</v>
      </c>
      <c r="H1807" s="188">
        <f>VLOOKUP($B1807,'Alcance Cimentaciones'!$B$5:$G$256,6,FALSE)</f>
        <v>31239.000009014315</v>
      </c>
      <c r="I1807" s="188">
        <f>+H1807*G1807</f>
        <v>1083809.5414892142</v>
      </c>
      <c r="J1807" s="189">
        <f>+I1807*1.38</f>
        <v>1495657.1672551155</v>
      </c>
      <c r="K1807" s="335">
        <f t="shared" si="490"/>
        <v>0</v>
      </c>
      <c r="L1807" s="331"/>
      <c r="M1807" s="331"/>
    </row>
    <row r="1808" spans="2:13" s="159" customFormat="1" ht="31.5" x14ac:dyDescent="0.25">
      <c r="B1808" s="165" t="s">
        <v>544</v>
      </c>
      <c r="C1808" s="178"/>
      <c r="D1808" s="145" t="str">
        <f>VLOOKUP(B1808,'Alcance Cimentaciones'!$B$5:$G$256,3,FALSE)</f>
        <v>INSTALACION DE TUBERIA PVC TIPO TDP  Y/O CORRUGADA TIPO PEAD-HDPE - 200mm</v>
      </c>
      <c r="E1808" s="187"/>
      <c r="F1808" s="187" t="str">
        <f>VLOOKUP($B1808,'Alcance Cimentaciones'!$B$5:$G$256,4,FALSE)</f>
        <v>ML</v>
      </c>
      <c r="G1808" s="194">
        <f>VLOOKUP($B1808,'Alcance Cimentaciones'!$B$5:$G$256,5,FALSE)/34</f>
        <v>70.332352941176467</v>
      </c>
      <c r="H1808" s="188">
        <f>VLOOKUP($B1808,'Alcance Cimentaciones'!$B$5:$G$256,6,FALSE)</f>
        <v>79900.999838665448</v>
      </c>
      <c r="I1808" s="188">
        <f>+H1808*G1808</f>
        <v>5619625.3210059023</v>
      </c>
      <c r="J1808" s="189">
        <f>+I1808*1.38</f>
        <v>7755082.9429881442</v>
      </c>
      <c r="K1808" s="335">
        <f t="shared" si="490"/>
        <v>0</v>
      </c>
      <c r="L1808" s="331"/>
      <c r="M1808" s="331"/>
    </row>
    <row r="1809" spans="2:13" s="159" customFormat="1" x14ac:dyDescent="0.25">
      <c r="B1809" s="165"/>
      <c r="C1809" s="182" t="s">
        <v>1889</v>
      </c>
      <c r="D1809" s="183" t="s">
        <v>1890</v>
      </c>
      <c r="E1809" s="184" t="s">
        <v>19</v>
      </c>
      <c r="F1809" s="184">
        <v>0</v>
      </c>
      <c r="G1809" s="184"/>
      <c r="H1809" s="184"/>
      <c r="I1809" s="184"/>
      <c r="J1809" s="186">
        <f>SUM(J1810)</f>
        <v>320494616.71764702</v>
      </c>
      <c r="K1809" s="330"/>
      <c r="L1809" s="330"/>
      <c r="M1809" s="330"/>
    </row>
    <row r="1810" spans="2:13" s="159" customFormat="1" x14ac:dyDescent="0.25">
      <c r="B1810" s="165" t="s">
        <v>156</v>
      </c>
      <c r="C1810" s="182"/>
      <c r="D1810" s="145" t="str">
        <f>VLOOKUP(B1810,'Alcance Cimentaciones'!$B$5:$G$256,3,FALSE)</f>
        <v>RELLENO CON MATERIAL DE EXCAVACIÓN SELECCIONADO</v>
      </c>
      <c r="E1810" s="187"/>
      <c r="F1810" s="187" t="str">
        <f>VLOOKUP($B1810,'Alcance Cimentaciones'!$B$5:$G$256,4,FALSE)</f>
        <v>m3</v>
      </c>
      <c r="G1810" s="194">
        <f>VLOOKUP($B1810,'Alcance Cimentaciones'!$B$5:$G$256,5,FALSE)/34</f>
        <v>4530.6764705882351</v>
      </c>
      <c r="H1810" s="188">
        <f>VLOOKUP($B1810,'Alcance Cimentaciones'!$B$5:$G$256,6,FALSE)</f>
        <v>51260</v>
      </c>
      <c r="I1810" s="188">
        <f>+H1810*G1810</f>
        <v>232242475.88235292</v>
      </c>
      <c r="J1810" s="189">
        <f>+I1810*1.38</f>
        <v>320494616.71764702</v>
      </c>
      <c r="K1810" s="335">
        <f>SUM(N1810:BV1810)</f>
        <v>0</v>
      </c>
      <c r="L1810" s="331"/>
      <c r="M1810" s="331"/>
    </row>
    <row r="1811" spans="2:13" s="159" customFormat="1" x14ac:dyDescent="0.25">
      <c r="B1811" s="165"/>
      <c r="C1811" s="182" t="s">
        <v>1891</v>
      </c>
      <c r="D1811" s="183" t="s">
        <v>1892</v>
      </c>
      <c r="E1811" s="184" t="s">
        <v>8</v>
      </c>
      <c r="F1811" s="184">
        <v>0</v>
      </c>
      <c r="G1811" s="184"/>
      <c r="H1811" s="184"/>
      <c r="I1811" s="184"/>
      <c r="J1811" s="186">
        <f>SUM(J1812)</f>
        <v>94303618.549411759</v>
      </c>
      <c r="K1811" s="330"/>
      <c r="L1811" s="330"/>
      <c r="M1811" s="330"/>
    </row>
    <row r="1812" spans="2:13" s="159" customFormat="1" x14ac:dyDescent="0.25">
      <c r="B1812" s="165" t="s">
        <v>278</v>
      </c>
      <c r="C1812" s="182"/>
      <c r="D1812" s="145" t="str">
        <f>VLOOKUP(B1812,'Alcance Cimentaciones'!$B$5:$G$256,3,FALSE)</f>
        <v>CONCRETO CLASE F (140 kg/cm2 Ó 2000 psi)</v>
      </c>
      <c r="E1812" s="187"/>
      <c r="F1812" s="187" t="str">
        <f>VLOOKUP($B1812,'Alcance Cimentaciones'!$B$5:$G$256,4,FALSE)</f>
        <v>m3</v>
      </c>
      <c r="G1812" s="194">
        <f>VLOOKUP($B1812,'Alcance Cimentaciones'!$B$5:$G$256,5,FALSE)/34</f>
        <v>43.941176470588232</v>
      </c>
      <c r="H1812" s="188">
        <f>VLOOKUP($B1812,'Alcance Cimentaciones'!$B$5:$G$256,6,FALSE)</f>
        <v>1555169</v>
      </c>
      <c r="I1812" s="188">
        <f>+H1812*G1812</f>
        <v>68335955.470588237</v>
      </c>
      <c r="J1812" s="189">
        <f>+I1812*1.38</f>
        <v>94303618.549411759</v>
      </c>
      <c r="K1812" s="335">
        <f>SUM(N1812:BV1812)</f>
        <v>0</v>
      </c>
      <c r="L1812" s="331"/>
      <c r="M1812" s="331"/>
    </row>
    <row r="1813" spans="2:13" s="159" customFormat="1" x14ac:dyDescent="0.25">
      <c r="B1813" s="165"/>
      <c r="C1813" s="182" t="s">
        <v>1893</v>
      </c>
      <c r="D1813" s="183" t="s">
        <v>1894</v>
      </c>
      <c r="E1813" s="184" t="s">
        <v>26</v>
      </c>
      <c r="F1813" s="184">
        <v>0</v>
      </c>
      <c r="G1813" s="184"/>
      <c r="H1813" s="184"/>
      <c r="I1813" s="184"/>
      <c r="J1813" s="186">
        <f>SUM(J1814:J1815)</f>
        <v>179436034.15411764</v>
      </c>
      <c r="K1813" s="330"/>
      <c r="L1813" s="330"/>
      <c r="M1813" s="330"/>
    </row>
    <row r="1814" spans="2:13" x14ac:dyDescent="0.25">
      <c r="B1814" s="165" t="s">
        <v>299</v>
      </c>
      <c r="C1814" s="190"/>
      <c r="D1814" s="145" t="str">
        <f>VLOOKUP(B1814,'Alcance Cimentaciones'!$B$5:$G$256,3,FALSE)</f>
        <v>S0FT-SPOT  (EPS) Tipo II (ASM C578)</v>
      </c>
      <c r="E1814" s="187"/>
      <c r="F1814" s="187" t="str">
        <f>VLOOKUP($B1814,'Alcance Cimentaciones'!$B$5:$G$256,4,FALSE)</f>
        <v>m2</v>
      </c>
      <c r="G1814" s="194">
        <f>VLOOKUP($B1814,'Alcance Cimentaciones'!$B$5:$G$256,5,FALSE)/34</f>
        <v>62.117647058823529</v>
      </c>
      <c r="H1814" s="188">
        <f>VLOOKUP($B1814,'Alcance Cimentaciones'!$B$5:$G$256,6,FALSE)</f>
        <v>484846</v>
      </c>
      <c r="I1814" s="188">
        <f>+H1814*G1814</f>
        <v>30117492.705882352</v>
      </c>
      <c r="J1814" s="189">
        <f>+I1814*1.38</f>
        <v>41562139.934117645</v>
      </c>
      <c r="K1814" s="335">
        <f t="shared" ref="K1814:K1815" si="491">SUM(N1814:BV1814)</f>
        <v>0</v>
      </c>
      <c r="L1814" s="331"/>
      <c r="M1814" s="331"/>
    </row>
    <row r="1815" spans="2:13" ht="126" x14ac:dyDescent="0.25">
      <c r="B1815" s="165" t="s">
        <v>314</v>
      </c>
      <c r="C1815" s="190"/>
      <c r="D1815" s="145" t="str">
        <f>VLOOKUP(B1815,'Alcance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815" s="187"/>
      <c r="F1815" s="187" t="str">
        <f>VLOOKUP($B1815,'Alcance Cimentaciones'!$B$5:$G$256,4,FALSE)</f>
        <v>Und</v>
      </c>
      <c r="G1815" s="194">
        <f>VLOOKUP($B1815,'Alcance Cimentaciones'!$B$5:$G$256,5,FALSE)/34</f>
        <v>1</v>
      </c>
      <c r="H1815" s="188">
        <f>VLOOKUP($B1815,'Alcance Cimentaciones'!$B$5:$G$256,6,FALSE)</f>
        <v>99908619</v>
      </c>
      <c r="I1815" s="188">
        <f>+H1815*G1815</f>
        <v>99908619</v>
      </c>
      <c r="J1815" s="189">
        <f>+I1815*1.38</f>
        <v>137873894.22</v>
      </c>
      <c r="K1815" s="335">
        <f t="shared" si="491"/>
        <v>0</v>
      </c>
      <c r="L1815" s="331"/>
      <c r="M1815" s="331"/>
    </row>
    <row r="1816" spans="2:13" s="159" customFormat="1" x14ac:dyDescent="0.25">
      <c r="B1816" s="165"/>
      <c r="C1816" s="182" t="s">
        <v>1895</v>
      </c>
      <c r="D1816" s="183" t="s">
        <v>1896</v>
      </c>
      <c r="E1816" s="184" t="s">
        <v>730</v>
      </c>
      <c r="F1816" s="184">
        <v>0</v>
      </c>
      <c r="G1816" s="184"/>
      <c r="H1816" s="184"/>
      <c r="I1816" s="184"/>
      <c r="J1816" s="186">
        <f>SUM(J1817)</f>
        <v>1212623361.2117648</v>
      </c>
      <c r="K1816" s="330"/>
      <c r="L1816" s="330"/>
      <c r="M1816" s="330"/>
    </row>
    <row r="1817" spans="2:13" s="159" customFormat="1" x14ac:dyDescent="0.25">
      <c r="B1817" s="165" t="s">
        <v>306</v>
      </c>
      <c r="C1817" s="182"/>
      <c r="D1817" s="145" t="str">
        <f>VLOOKUP(B1817,'Alcance Cimentaciones'!$B$5:$G$256,3,FALSE)</f>
        <v>ACERO FY:  60000 psi (4.200 kg/cm2)</v>
      </c>
      <c r="E1817" s="187"/>
      <c r="F1817" s="187" t="str">
        <f>VLOOKUP($B1817,'Alcance Cimentaciones'!$B$5:$G$256,4,FALSE)</f>
        <v>kg</v>
      </c>
      <c r="G1817" s="194">
        <f>VLOOKUP($B1817,'Alcance Cimentaciones'!$B$5:$G$256,5,FALSE)/34</f>
        <v>68756.852941176476</v>
      </c>
      <c r="H1817" s="188">
        <f>VLOOKUP($B1817,'Alcance Cimentaciones'!$B$5:$G$256,6,FALSE)</f>
        <v>12780</v>
      </c>
      <c r="I1817" s="188">
        <f>+H1817*G1817</f>
        <v>878712580.58823538</v>
      </c>
      <c r="J1817" s="189">
        <f>+I1817*1.38</f>
        <v>1212623361.2117648</v>
      </c>
      <c r="K1817" s="335">
        <f>SUM(N1817:BV1817)</f>
        <v>0</v>
      </c>
      <c r="L1817" s="331"/>
      <c r="M1817" s="331"/>
    </row>
    <row r="1818" spans="2:13" s="159" customFormat="1" x14ac:dyDescent="0.25">
      <c r="B1818" s="165"/>
      <c r="C1818" s="182" t="s">
        <v>1897</v>
      </c>
      <c r="D1818" s="183" t="s">
        <v>1898</v>
      </c>
      <c r="E1818" s="184" t="s">
        <v>6</v>
      </c>
      <c r="F1818" s="184">
        <v>0</v>
      </c>
      <c r="G1818" s="184"/>
      <c r="H1818" s="184"/>
      <c r="I1818" s="184"/>
      <c r="J1818" s="185"/>
      <c r="K1818" s="329"/>
      <c r="L1818" s="329"/>
      <c r="M1818" s="329"/>
    </row>
    <row r="1819" spans="2:13" s="159" customFormat="1" ht="31.5" x14ac:dyDescent="0.25">
      <c r="B1819" s="165"/>
      <c r="C1819" s="195" t="s">
        <v>1899</v>
      </c>
      <c r="D1819" s="148" t="s">
        <v>1900</v>
      </c>
      <c r="E1819" s="196" t="s">
        <v>3</v>
      </c>
      <c r="F1819" s="196">
        <v>0</v>
      </c>
      <c r="G1819" s="196"/>
      <c r="H1819" s="196"/>
      <c r="I1819" s="196"/>
      <c r="J1819" s="197"/>
      <c r="K1819" s="333"/>
      <c r="L1819" s="333"/>
      <c r="M1819" s="333"/>
    </row>
    <row r="1820" spans="2:13" s="159" customFormat="1" x14ac:dyDescent="0.25">
      <c r="B1820" s="165"/>
      <c r="C1820" s="182" t="s">
        <v>1901</v>
      </c>
      <c r="D1820" s="183" t="s">
        <v>1902</v>
      </c>
      <c r="E1820" s="184" t="s">
        <v>8</v>
      </c>
      <c r="F1820" s="184">
        <v>0</v>
      </c>
      <c r="G1820" s="184"/>
      <c r="H1820" s="184"/>
      <c r="I1820" s="184"/>
      <c r="J1820" s="186">
        <f>SUM(J1821:J1822)</f>
        <v>1230815225.9452939</v>
      </c>
      <c r="K1820" s="330"/>
      <c r="L1820" s="330"/>
      <c r="M1820" s="330"/>
    </row>
    <row r="1821" spans="2:13" x14ac:dyDescent="0.25">
      <c r="B1821" s="165" t="s">
        <v>267</v>
      </c>
      <c r="C1821" s="190"/>
      <c r="D1821" s="145" t="str">
        <f>VLOOKUP(B1821,'Alcance Cimentaciones'!$B$5:$G$256,3,FALSE)</f>
        <v>CONCRETO ESTRUCTURAL  35 MPa(350 kg/cm2 Ó 5000 psi)</v>
      </c>
      <c r="E1821" s="187"/>
      <c r="F1821" s="187" t="str">
        <f>VLOOKUP($B1821,'Alcance Cimentaciones'!$B$5:$G$256,4,FALSE)</f>
        <v>m3</v>
      </c>
      <c r="G1821" s="194">
        <f>VLOOKUP($B1821,'Alcance Cimentaciones'!$B$5:$G$256,5,FALSE)/34</f>
        <v>429.02941176470586</v>
      </c>
      <c r="H1821" s="188">
        <f>VLOOKUP($B1821,'Alcance Cimentaciones'!$B$5:$G$256,6,FALSE)</f>
        <v>1926653</v>
      </c>
      <c r="I1821" s="188">
        <f>+H1821*G1821</f>
        <v>826590803.26470578</v>
      </c>
      <c r="J1821" s="189">
        <f>+I1821*1.38</f>
        <v>1140695308.5052938</v>
      </c>
      <c r="K1821" s="335">
        <f t="shared" ref="K1821:K1822" si="492">SUM(N1821:BV1821)</f>
        <v>0</v>
      </c>
      <c r="L1821" s="331"/>
      <c r="M1821" s="331"/>
    </row>
    <row r="1822" spans="2:13" x14ac:dyDescent="0.25">
      <c r="B1822" s="165" t="s">
        <v>270</v>
      </c>
      <c r="C1822" s="190"/>
      <c r="D1822" s="145" t="str">
        <f>VLOOKUP(B1822,'Alcance Cimentaciones'!$B$5:$G$256,3,FALSE)</f>
        <v>CONCRETO ESTRUCTURAL  45 MPa(457 kg/cm2 Ó 6500psi)</v>
      </c>
      <c r="E1822" s="187"/>
      <c r="F1822" s="187" t="str">
        <f>VLOOKUP($B1822,'Alcance Cimentaciones'!$B$5:$G$256,4,FALSE)</f>
        <v>m3</v>
      </c>
      <c r="G1822" s="194">
        <f>VLOOKUP($B1822,'Alcance Cimentaciones'!$B$5:$G$256,5,FALSE)/34</f>
        <v>32</v>
      </c>
      <c r="H1822" s="188">
        <f>VLOOKUP($B1822,'Alcance Cimentaciones'!$B$5:$G$256,6,FALSE)</f>
        <v>2040759</v>
      </c>
      <c r="I1822" s="188">
        <f>+H1822*G1822</f>
        <v>65304288</v>
      </c>
      <c r="J1822" s="189">
        <f>+I1822*1.38</f>
        <v>90119917.439999998</v>
      </c>
      <c r="K1822" s="335">
        <f t="shared" si="492"/>
        <v>0</v>
      </c>
      <c r="L1822" s="331"/>
      <c r="M1822" s="331"/>
    </row>
    <row r="1823" spans="2:13" s="159" customFormat="1" x14ac:dyDescent="0.25">
      <c r="B1823" s="165"/>
      <c r="C1823" s="182" t="s">
        <v>1903</v>
      </c>
      <c r="D1823" s="183" t="s">
        <v>1904</v>
      </c>
      <c r="E1823" s="184" t="s">
        <v>26</v>
      </c>
      <c r="F1823" s="184">
        <v>0</v>
      </c>
      <c r="G1823" s="184"/>
      <c r="H1823" s="184"/>
      <c r="I1823" s="184"/>
      <c r="J1823" s="185"/>
      <c r="K1823" s="329"/>
      <c r="L1823" s="329"/>
      <c r="M1823" s="329"/>
    </row>
    <row r="1824" spans="2:13" s="159" customFormat="1" ht="31.5" x14ac:dyDescent="0.25">
      <c r="B1824" s="165"/>
      <c r="C1824" s="182" t="s">
        <v>1905</v>
      </c>
      <c r="D1824" s="183" t="s">
        <v>2084</v>
      </c>
      <c r="E1824" s="184" t="s">
        <v>19</v>
      </c>
      <c r="F1824" s="184">
        <v>0</v>
      </c>
      <c r="G1824" s="184"/>
      <c r="H1824" s="184"/>
      <c r="I1824" s="184"/>
      <c r="J1824" s="186">
        <f>SUM(J1825:J1833)</f>
        <v>52736347.43270281</v>
      </c>
      <c r="K1824" s="330"/>
      <c r="L1824" s="330"/>
      <c r="M1824" s="330"/>
    </row>
    <row r="1825" spans="2:13" s="159" customFormat="1" ht="31.5" x14ac:dyDescent="0.25">
      <c r="B1825" s="165" t="s">
        <v>532</v>
      </c>
      <c r="C1825" s="182"/>
      <c r="D1825" s="145" t="str">
        <f>VLOOKUP(B1825,'Alcance Cimentaciones'!$B$5:$G$256,3,FALSE)</f>
        <v>ARQUETA EN HORMIGON PARA MEDIA TENSION - EMPALMES (500 MT)</v>
      </c>
      <c r="E1825" s="187"/>
      <c r="F1825" s="187" t="str">
        <f>VLOOKUP($B1825,'Alcance Cimentaciones'!$B$5:$G$256,4,FALSE)</f>
        <v>Und</v>
      </c>
      <c r="G1825" s="187">
        <f>VLOOKUP($B1825,'Alcance Cimentaciones'!$B$5:$G$256,5,FALSE)/41</f>
        <v>1</v>
      </c>
      <c r="H1825" s="188">
        <f>VLOOKUP($B1825,'Alcance Cimentaciones'!$B$5:$G$256,6,FALSE)</f>
        <v>12275310.999985719</v>
      </c>
      <c r="I1825" s="188">
        <f t="shared" ref="I1825:I1833" si="493">+H1825*G1825</f>
        <v>12275310.999985719</v>
      </c>
      <c r="J1825" s="189">
        <f t="shared" ref="J1825:J1833" si="494">+I1825*1.38</f>
        <v>16939929.179980289</v>
      </c>
      <c r="K1825" s="335">
        <f t="shared" ref="K1825:K1833" si="495">SUM(N1825:BV1825)</f>
        <v>0</v>
      </c>
      <c r="L1825" s="331"/>
      <c r="M1825" s="331"/>
    </row>
    <row r="1826" spans="2:13" s="159" customFormat="1" x14ac:dyDescent="0.25">
      <c r="B1826" s="165" t="s">
        <v>535</v>
      </c>
      <c r="C1826" s="182"/>
      <c r="D1826" s="145" t="str">
        <f>VLOOKUP(B1826,'Alcance Cimentaciones'!$B$5:$G$256,3,FALSE)</f>
        <v>ARQUETA EN POLIPROPILENO</v>
      </c>
      <c r="E1826" s="187"/>
      <c r="F1826" s="187" t="str">
        <f>VLOOKUP($B1826,'Alcance Cimentaciones'!$B$5:$G$256,4,FALSE)</f>
        <v>Und</v>
      </c>
      <c r="G1826" s="187">
        <f>VLOOKUP($B1826,'Alcance Cimentaciones'!$B$5:$G$256,5,FALSE)/41</f>
        <v>1</v>
      </c>
      <c r="H1826" s="188">
        <f>VLOOKUP($B1826,'Alcance Cimentaciones'!$B$5:$G$256,6,FALSE)</f>
        <v>6068599.9996856553</v>
      </c>
      <c r="I1826" s="188">
        <f t="shared" si="493"/>
        <v>6068599.9996856553</v>
      </c>
      <c r="J1826" s="189">
        <f t="shared" si="494"/>
        <v>8374667.9995662039</v>
      </c>
      <c r="K1826" s="335">
        <f t="shared" si="495"/>
        <v>0</v>
      </c>
      <c r="L1826" s="331"/>
      <c r="M1826" s="331"/>
    </row>
    <row r="1827" spans="2:13" s="159" customFormat="1" x14ac:dyDescent="0.25">
      <c r="B1827" s="165" t="s">
        <v>562</v>
      </c>
      <c r="C1827" s="182"/>
      <c r="D1827" s="145" t="str">
        <f>VLOOKUP(B1827,'Alcance Cimentaciones'!$B$5:$G$256,3,FALSE)</f>
        <v>SUMINISTRO E INSTALACIÓN DE PLATINA</v>
      </c>
      <c r="E1827" s="187"/>
      <c r="F1827" s="187" t="str">
        <f>VLOOKUP($B1827,'Alcance Cimentaciones'!$B$5:$G$256,4,FALSE)</f>
        <v>Und</v>
      </c>
      <c r="G1827" s="187">
        <f>VLOOKUP($B1827,'Alcance Cimentaciones'!$B$5:$G$256,5,FALSE)/41</f>
        <v>1</v>
      </c>
      <c r="H1827" s="188">
        <f>VLOOKUP($B1827,'Alcance Cimentaciones'!$B$5:$G$256,6,FALSE)</f>
        <v>361570</v>
      </c>
      <c r="I1827" s="188">
        <f t="shared" si="493"/>
        <v>361570</v>
      </c>
      <c r="J1827" s="189">
        <f t="shared" si="494"/>
        <v>498966.6</v>
      </c>
      <c r="K1827" s="335">
        <f t="shared" si="495"/>
        <v>0</v>
      </c>
      <c r="L1827" s="331"/>
      <c r="M1827" s="331"/>
    </row>
    <row r="1828" spans="2:13" s="159" customFormat="1" x14ac:dyDescent="0.25">
      <c r="B1828" s="165" t="s">
        <v>565</v>
      </c>
      <c r="C1828" s="182"/>
      <c r="D1828" s="145" t="str">
        <f>VLOOKUP(B1828,'Alcance Cimentaciones'!$B$5:$G$256,3,FALSE)</f>
        <v>SUMINISTRO E INSTALACIÓN DE VARILLA</v>
      </c>
      <c r="E1828" s="187"/>
      <c r="F1828" s="187" t="str">
        <f>VLOOKUP($B1828,'Alcance Cimentaciones'!$B$5:$G$256,4,FALSE)</f>
        <v>Und</v>
      </c>
      <c r="G1828" s="187">
        <f>VLOOKUP($B1828,'Alcance Cimentaciones'!$B$5:$G$256,5,FALSE)/41</f>
        <v>1</v>
      </c>
      <c r="H1828" s="188">
        <f>VLOOKUP($B1828,'Alcance Cimentaciones'!$B$5:$G$256,6,FALSE)</f>
        <v>398933</v>
      </c>
      <c r="I1828" s="188">
        <f t="shared" si="493"/>
        <v>398933</v>
      </c>
      <c r="J1828" s="189">
        <f t="shared" si="494"/>
        <v>550527.53999999992</v>
      </c>
      <c r="K1828" s="335">
        <f t="shared" si="495"/>
        <v>0</v>
      </c>
      <c r="L1828" s="331"/>
      <c r="M1828" s="331"/>
    </row>
    <row r="1829" spans="2:13" s="159" customFormat="1" ht="31.5" x14ac:dyDescent="0.25">
      <c r="B1829" s="165" t="s">
        <v>569</v>
      </c>
      <c r="C1829" s="182"/>
      <c r="D1829" s="145" t="str">
        <f>VLOOKUP(B1829,'Alcance Cimentaciones'!$B$5:$G$256,3,FALSE)</f>
        <v>SUMINISTRO E INSTALACIÓN DE ARQUETA PARA INSPECCIÓN DE PICAS EN PUESTA A TIERRA SIN FONDO</v>
      </c>
      <c r="E1829" s="187"/>
      <c r="F1829" s="187" t="str">
        <f>VLOOKUP($B1829,'Alcance Cimentaciones'!$B$5:$G$256,4,FALSE)</f>
        <v>Und</v>
      </c>
      <c r="G1829" s="187">
        <f>VLOOKUP($B1829,'Alcance Cimentaciones'!$B$5:$G$256,5,FALSE)/42</f>
        <v>1</v>
      </c>
      <c r="H1829" s="188">
        <f>VLOOKUP($B1829,'Alcance Cimentaciones'!$B$5:$G$256,6,FALSE)</f>
        <v>14275700</v>
      </c>
      <c r="I1829" s="188">
        <f t="shared" si="493"/>
        <v>14275700</v>
      </c>
      <c r="J1829" s="189">
        <f t="shared" si="494"/>
        <v>19700466</v>
      </c>
      <c r="K1829" s="335">
        <f t="shared" si="495"/>
        <v>0</v>
      </c>
      <c r="L1829" s="331"/>
      <c r="M1829" s="331"/>
    </row>
    <row r="1830" spans="2:13" s="159" customFormat="1" x14ac:dyDescent="0.25">
      <c r="B1830" s="165" t="s">
        <v>571</v>
      </c>
      <c r="C1830" s="182"/>
      <c r="D1830" s="145" t="str">
        <f>VLOOKUP(B1830,'Alcance Cimentaciones'!$B$5:$G$256,3,FALSE)</f>
        <v>SUMINISTRO E INSTALACIÓN DE SOLDADURA EXOTERMICA</v>
      </c>
      <c r="E1830" s="187"/>
      <c r="F1830" s="187" t="str">
        <f>VLOOKUP($B1830,'Alcance Cimentaciones'!$B$5:$G$256,4,FALSE)</f>
        <v>Und</v>
      </c>
      <c r="G1830" s="194">
        <f>VLOOKUP($B1830,'Alcance Cimentaciones'!$B$5:$G$256,5,FALSE)/41</f>
        <v>2.8000000000000003</v>
      </c>
      <c r="H1830" s="188">
        <f>VLOOKUP($B1830,'Alcance Cimentaciones'!$B$5:$G$256,6,FALSE)</f>
        <v>185231</v>
      </c>
      <c r="I1830" s="188">
        <f t="shared" si="493"/>
        <v>518646.80000000005</v>
      </c>
      <c r="J1830" s="189">
        <f t="shared" si="494"/>
        <v>715732.58400000003</v>
      </c>
      <c r="K1830" s="335">
        <f t="shared" si="495"/>
        <v>0</v>
      </c>
      <c r="L1830" s="331"/>
      <c r="M1830" s="331"/>
    </row>
    <row r="1831" spans="2:13" s="159" customFormat="1" ht="31.5" x14ac:dyDescent="0.25">
      <c r="B1831" s="165" t="s">
        <v>575</v>
      </c>
      <c r="C1831" s="182"/>
      <c r="D1831" s="145" t="str">
        <f>VLOOKUP(B1831,'Alcance Cimentaciones'!$B$5:$G$256,3,FALSE)</f>
        <v>SUMINISTRO E INSTALACIÓN DE GRAPA DE ALEACIÓN RICA EN COBRE (LATÓN) MODELO KZ</v>
      </c>
      <c r="E1831" s="187"/>
      <c r="F1831" s="187" t="str">
        <f>VLOOKUP($B1831,'Alcance Cimentaciones'!$B$5:$G$256,4,FALSE)</f>
        <v>Und</v>
      </c>
      <c r="G1831" s="187">
        <f>VLOOKUP($B1831,'Alcance Cimentaciones'!$B$5:$G$256,5,FALSE)/42</f>
        <v>1</v>
      </c>
      <c r="H1831" s="188">
        <f>VLOOKUP($B1831,'Alcance Cimentaciones'!$B$5:$G$256,6,FALSE)</f>
        <v>292083</v>
      </c>
      <c r="I1831" s="188">
        <f t="shared" si="493"/>
        <v>292083</v>
      </c>
      <c r="J1831" s="189">
        <f t="shared" si="494"/>
        <v>403074.54</v>
      </c>
      <c r="K1831" s="335">
        <f t="shared" si="495"/>
        <v>0</v>
      </c>
      <c r="L1831" s="331"/>
      <c r="M1831" s="331"/>
    </row>
    <row r="1832" spans="2:13" s="159" customFormat="1" ht="31.5" x14ac:dyDescent="0.25">
      <c r="B1832" s="165" t="s">
        <v>573</v>
      </c>
      <c r="C1832" s="182"/>
      <c r="D1832" s="145" t="str">
        <f>VLOOKUP(B1832,'Alcance Cimentaciones'!$B$5:$G$256,3,FALSE)</f>
        <v>SUMINISTRO E INSTALACIÓN DE GRAPA DE ALEACIÓN RICA EN COBRE (LATÓN) MODELO KPD</v>
      </c>
      <c r="E1832" s="187"/>
      <c r="F1832" s="187" t="str">
        <f>VLOOKUP($B1832,'Alcance Cimentaciones'!$B$5:$G$256,4,FALSE)</f>
        <v>Und</v>
      </c>
      <c r="G1832" s="194">
        <f>VLOOKUP($B1832,'Alcance Cimentaciones'!$B$5:$G$256,5,FALSE)/33</f>
        <v>0.99393939393939412</v>
      </c>
      <c r="H1832" s="188">
        <f>VLOOKUP($B1832,'Alcance Cimentaciones'!$B$5:$G$256,6,FALSE)</f>
        <v>292083</v>
      </c>
      <c r="I1832" s="188">
        <f t="shared" si="493"/>
        <v>290312.80000000005</v>
      </c>
      <c r="J1832" s="189">
        <f t="shared" si="494"/>
        <v>400631.66400000005</v>
      </c>
      <c r="K1832" s="335">
        <f t="shared" si="495"/>
        <v>0</v>
      </c>
      <c r="L1832" s="331"/>
      <c r="M1832" s="331"/>
    </row>
    <row r="1833" spans="2:13" s="159" customFormat="1" ht="31.5" x14ac:dyDescent="0.25">
      <c r="B1833" s="165" t="s">
        <v>557</v>
      </c>
      <c r="C1833" s="182"/>
      <c r="D1833" s="145" t="str">
        <f>VLOOKUP(B1833,'Alcance Cimentaciones'!$B$5:$G$256,3,FALSE)</f>
        <v xml:space="preserve">INSTALACIÓN DE CABLE DE COBRE TRENZADO DESNUDO DE 50 mm2 </v>
      </c>
      <c r="E1833" s="187"/>
      <c r="F1833" s="187" t="str">
        <f>VLOOKUP($B1833,'Alcance Cimentaciones'!$B$5:$G$256,4,FALSE)</f>
        <v>ML</v>
      </c>
      <c r="G1833" s="194">
        <f>VLOOKUP($B1833,'Alcance Cimentaciones'!$B$5:$G$256,5,FALSE)/41</f>
        <v>113.1390243902439</v>
      </c>
      <c r="H1833" s="188">
        <f>VLOOKUP($B1833,'Alcance Cimentaciones'!$B$5:$G$256,6,FALSE)</f>
        <v>33000.000989065411</v>
      </c>
      <c r="I1833" s="188">
        <f t="shared" si="493"/>
        <v>3733587.9167799447</v>
      </c>
      <c r="J1833" s="189">
        <f t="shared" si="494"/>
        <v>5152351.3251563236</v>
      </c>
      <c r="K1833" s="335">
        <f t="shared" si="495"/>
        <v>0</v>
      </c>
      <c r="L1833" s="331"/>
      <c r="M1833" s="331"/>
    </row>
    <row r="1834" spans="2:13" s="159" customFormat="1" ht="31.5" x14ac:dyDescent="0.25">
      <c r="B1834" s="165"/>
      <c r="C1834" s="182" t="s">
        <v>1906</v>
      </c>
      <c r="D1834" s="183" t="s">
        <v>1907</v>
      </c>
      <c r="E1834" s="184" t="s">
        <v>19</v>
      </c>
      <c r="F1834" s="184">
        <v>0</v>
      </c>
      <c r="G1834" s="184"/>
      <c r="H1834" s="184"/>
      <c r="I1834" s="184"/>
      <c r="J1834" s="186">
        <f>SUM(J1835)</f>
        <v>46410609.014634147</v>
      </c>
      <c r="K1834" s="330"/>
      <c r="L1834" s="330"/>
      <c r="M1834" s="330"/>
    </row>
    <row r="1835" spans="2:13" ht="31.5" x14ac:dyDescent="0.25">
      <c r="B1835" s="165" t="s">
        <v>280</v>
      </c>
      <c r="C1835" s="190"/>
      <c r="D1835" s="145" t="str">
        <f>VLOOKUP(B1835,'Alcance Cimentaciones'!$B$5:$G$256,3,FALSE)</f>
        <v>GROUT Y  MORTERO AUTOCOMPACTANTE DE ALTA RESISTENCIA C80/95 (EN206-1)</v>
      </c>
      <c r="E1835" s="187"/>
      <c r="F1835" s="187" t="str">
        <f>VLOOKUP($B1835,'Alcance Cimentaciones'!$B$5:$G$256,4,FALSE)</f>
        <v>lt</v>
      </c>
      <c r="G1835" s="194">
        <f>VLOOKUP($B1835,'Alcance Cimentaciones'!$B$5:$G$256,5,FALSE)/41</f>
        <v>530.73170731707319</v>
      </c>
      <c r="H1835" s="188">
        <f>VLOOKUP($B1835,'Alcance Cimentaciones'!$B$5:$G$256,6,FALSE)</f>
        <v>63367</v>
      </c>
      <c r="I1835" s="188">
        <f>+H1835*G1835</f>
        <v>33630876.097560979</v>
      </c>
      <c r="J1835" s="189">
        <f>+I1835*1.38</f>
        <v>46410609.014634147</v>
      </c>
      <c r="K1835" s="335">
        <f>SUM(N1835:BV1835)</f>
        <v>0</v>
      </c>
      <c r="L1835" s="331"/>
      <c r="M1835" s="331"/>
    </row>
    <row r="1836" spans="2:13" s="159" customFormat="1" ht="31.5" x14ac:dyDescent="0.25">
      <c r="B1836" s="165"/>
      <c r="C1836" s="182" t="s">
        <v>1908</v>
      </c>
      <c r="D1836" s="183" t="s">
        <v>1909</v>
      </c>
      <c r="E1836" s="184" t="s">
        <v>9</v>
      </c>
      <c r="F1836" s="184">
        <v>0</v>
      </c>
      <c r="G1836" s="184"/>
      <c r="H1836" s="184"/>
      <c r="I1836" s="184"/>
      <c r="J1836" s="186">
        <f>SUM(J1837:J1839)</f>
        <v>1587346329.5488234</v>
      </c>
      <c r="K1836" s="330"/>
      <c r="L1836" s="330"/>
      <c r="M1836" s="330"/>
    </row>
    <row r="1837" spans="2:13" ht="63" x14ac:dyDescent="0.25">
      <c r="B1837" s="165" t="s">
        <v>159</v>
      </c>
      <c r="C1837" s="190"/>
      <c r="D1837" s="145" t="str">
        <f>VLOOKUP(B1837,'Alcance Cimentaciones'!$B$5:$G$256,3,FALSE)</f>
        <v>MATERIAL SELECIONADA PARA  FORMACIÓN Y COMPACTACIÓN DE TERRAPLENES Y RELLENO ESTRUCTURAL  (INCLUYE TRANSPORTE DESDE LAS CANTERAS LICENCIADAS HASTA EL SITIO DE INSTALACIÓN)</v>
      </c>
      <c r="E1837" s="187"/>
      <c r="F1837" s="187" t="str">
        <f>VLOOKUP($B1837,'Alcance Cimentaciones'!$B$5:$G$256,4,FALSE)</f>
        <v>m3</v>
      </c>
      <c r="G1837" s="194">
        <f>VLOOKUP($B1837,'Alcance Cimentaciones'!$B$5:$G$256,5,FALSE)/34</f>
        <v>5388.7058823529414</v>
      </c>
      <c r="H1837" s="188">
        <f>VLOOKUP($B1837,'Alcance Cimentaciones'!$B$5:$G$256,6,FALSE)</f>
        <v>174890</v>
      </c>
      <c r="I1837" s="188">
        <f>+H1837*G1837</f>
        <v>942430771.7647059</v>
      </c>
      <c r="J1837" s="189">
        <f>+I1837*1.38</f>
        <v>1300554465.0352941</v>
      </c>
      <c r="K1837" s="335">
        <f t="shared" ref="K1837:K1839" si="496">SUM(N1837:BV1837)</f>
        <v>0</v>
      </c>
      <c r="L1837" s="331"/>
      <c r="M1837" s="331"/>
    </row>
    <row r="1838" spans="2:13" ht="47.25" x14ac:dyDescent="0.25">
      <c r="B1838" s="165" t="s">
        <v>180</v>
      </c>
      <c r="C1838" s="190"/>
      <c r="D1838" s="145" t="str">
        <f>VLOOKUP(B1838,'Alcance Cimentaciones'!$B$5:$G$256,3,FALSE)</f>
        <v>PREPARACIÓN DE SUBRASANTE COMPACTACIÓN Y VALORACIÓN DE LA CAPA DE SUBRASANTE DE LOS VIALES. INCLUYENDO LAS PRUEBAS SEGÚN LO PRESCRITO.</v>
      </c>
      <c r="E1838" s="187"/>
      <c r="F1838" s="187" t="str">
        <f>VLOOKUP($B1838,'Alcance Cimentaciones'!$B$5:$G$256,4,FALSE)</f>
        <v>m2</v>
      </c>
      <c r="G1838" s="194">
        <f>VLOOKUP($B1838,'Alcance Cimentaciones'!$B$5:$G$256,5,FALSE)/34</f>
        <v>631.61764705882354</v>
      </c>
      <c r="H1838" s="188">
        <f>VLOOKUP($B1838,'Alcance Cimentaciones'!$B$5:$G$256,6,FALSE)</f>
        <v>11537</v>
      </c>
      <c r="I1838" s="188">
        <f>+H1838*G1838</f>
        <v>7286972.7941176472</v>
      </c>
      <c r="J1838" s="189">
        <f>+I1838*1.38</f>
        <v>10056022.455882352</v>
      </c>
      <c r="K1838" s="335">
        <f t="shared" si="496"/>
        <v>0</v>
      </c>
      <c r="L1838" s="331"/>
      <c r="M1838" s="331"/>
    </row>
    <row r="1839" spans="2:13" ht="31.5" x14ac:dyDescent="0.25">
      <c r="B1839" s="165" t="s">
        <v>192</v>
      </c>
      <c r="C1839" s="190"/>
      <c r="D1839" s="145" t="str">
        <f>VLOOKUP(B1839,'Alcance Cimentaciones'!$B$5:$G$256,3,FALSE)</f>
        <v>SUBBASE GRANULAR  (INCLUYE TRANSPORTE DESDE LAS CANTERAS LICENCIADAS HASTA EL SITIO DE INSTALACIÓN)</v>
      </c>
      <c r="E1839" s="187"/>
      <c r="F1839" s="187" t="str">
        <f>VLOOKUP($B1839,'Alcance Cimentaciones'!$B$5:$G$256,4,FALSE)</f>
        <v>m3</v>
      </c>
      <c r="G1839" s="194">
        <f>VLOOKUP($B1839,'Alcance Cimentaciones'!$B$5:$G$256,5,FALSE)/34</f>
        <v>880.85294117647061</v>
      </c>
      <c r="H1839" s="188">
        <f>VLOOKUP($B1839,'Alcance Cimentaciones'!$B$5:$G$256,6,FALSE)</f>
        <v>227658</v>
      </c>
      <c r="I1839" s="188">
        <f>+H1839*G1839</f>
        <v>200533218.88235295</v>
      </c>
      <c r="J1839" s="189">
        <f>+I1839*1.38</f>
        <v>276735842.05764705</v>
      </c>
      <c r="K1839" s="335">
        <f t="shared" si="496"/>
        <v>0</v>
      </c>
      <c r="L1839" s="331"/>
      <c r="M1839" s="331"/>
    </row>
    <row r="1840" spans="2:13" s="159" customFormat="1" ht="31.5" x14ac:dyDescent="0.25">
      <c r="B1840" s="165"/>
      <c r="C1840" s="178" t="s">
        <v>1910</v>
      </c>
      <c r="D1840" s="179" t="s">
        <v>1911</v>
      </c>
      <c r="E1840" s="180" t="s">
        <v>9</v>
      </c>
      <c r="F1840" s="180">
        <v>0</v>
      </c>
      <c r="G1840" s="180"/>
      <c r="H1840" s="180"/>
      <c r="I1840" s="180"/>
      <c r="J1840" s="186">
        <f>SUM(J1841:J1844)</f>
        <v>179532477.23999998</v>
      </c>
      <c r="K1840" s="330"/>
      <c r="L1840" s="330"/>
      <c r="M1840" s="330"/>
    </row>
    <row r="1841" spans="2:13" ht="31.5" x14ac:dyDescent="0.25">
      <c r="B1841" s="165" t="s">
        <v>195</v>
      </c>
      <c r="C1841" s="198"/>
      <c r="D1841" s="145" t="str">
        <f>VLOOKUP(B1841,'Alcance Cimentaciones'!$B$5:$G$256,3,FALSE)</f>
        <v>BASE GRANULAR   (INCLUYE TRANSPORTE DESDE LAS CANTERAS LICENCIADAS HASTA EL SITIO DE INSTALACIÓN)</v>
      </c>
      <c r="E1841" s="187"/>
      <c r="F1841" s="187" t="str">
        <f>VLOOKUP($B1841,'Alcance Cimentaciones'!$B$5:$G$256,4,FALSE)</f>
        <v>m3</v>
      </c>
      <c r="G1841" s="194">
        <f>VLOOKUP($B1841,'Alcance Cimentaciones'!$B$5:$G$256,5,FALSE)/34</f>
        <v>237.64705882352942</v>
      </c>
      <c r="H1841" s="188">
        <f>VLOOKUP($B1841,'Alcance Cimentaciones'!$B$5:$G$256,6,FALSE)</f>
        <v>265112</v>
      </c>
      <c r="I1841" s="188">
        <f>+H1841*G1841</f>
        <v>63003087.058823533</v>
      </c>
      <c r="J1841" s="189">
        <f>+I1841*1.38</f>
        <v>86944260.141176462</v>
      </c>
      <c r="K1841" s="335">
        <f t="shared" ref="K1841:K1844" si="497">SUM(N1841:BV1841)</f>
        <v>0</v>
      </c>
      <c r="L1841" s="331"/>
      <c r="M1841" s="331"/>
    </row>
    <row r="1842" spans="2:13" ht="94.5" x14ac:dyDescent="0.25">
      <c r="B1842" s="165" t="s">
        <v>261</v>
      </c>
      <c r="C1842" s="198"/>
      <c r="D1842" s="145" t="str">
        <f>VLOOKUP(B1842,'Alcance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842" s="187"/>
      <c r="F1842" s="187" t="str">
        <f>VLOOKUP($B1842,'Alcance Cimentaciones'!$B$5:$G$256,4,FALSE)</f>
        <v>m3</v>
      </c>
      <c r="G1842" s="194">
        <f>VLOOKUP($B1842,'Alcance Cimentaciones'!$B$5:$G$256,5,FALSE)/34</f>
        <v>42.352941176470587</v>
      </c>
      <c r="H1842" s="188">
        <f>VLOOKUP($B1842,'Alcance Cimentaciones'!$B$5:$G$256,6,FALSE)</f>
        <v>276393</v>
      </c>
      <c r="I1842" s="188">
        <f>+H1842*G1842</f>
        <v>11706056.470588235</v>
      </c>
      <c r="J1842" s="189">
        <f>+I1842*1.38</f>
        <v>16154357.929411763</v>
      </c>
      <c r="K1842" s="335">
        <f t="shared" si="497"/>
        <v>0</v>
      </c>
      <c r="L1842" s="331"/>
      <c r="M1842" s="331"/>
    </row>
    <row r="1843" spans="2:13" ht="94.5" x14ac:dyDescent="0.25">
      <c r="B1843" s="165" t="s">
        <v>264</v>
      </c>
      <c r="C1843" s="198"/>
      <c r="D1843" s="145" t="str">
        <f>VLOOKUP(B1843,'Alcance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843" s="187"/>
      <c r="F1843" s="187" t="str">
        <f>VLOOKUP($B1843,'Alcance Cimentaciones'!$B$5:$G$256,4,FALSE)</f>
        <v>m3</v>
      </c>
      <c r="G1843" s="194">
        <f>VLOOKUP($B1843,'Alcance Cimentaciones'!$B$5:$G$256,5,FALSE)/34</f>
        <v>25.529411764705884</v>
      </c>
      <c r="H1843" s="188">
        <f>VLOOKUP($B1843,'Alcance Cimentaciones'!$B$5:$G$256,6,FALSE)</f>
        <v>286818</v>
      </c>
      <c r="I1843" s="188">
        <f>+H1843*G1843</f>
        <v>7322294.823529412</v>
      </c>
      <c r="J1843" s="189">
        <f>+I1843*1.38</f>
        <v>10104766.856470589</v>
      </c>
      <c r="K1843" s="335">
        <f t="shared" si="497"/>
        <v>0</v>
      </c>
      <c r="L1843" s="331"/>
      <c r="M1843" s="331"/>
    </row>
    <row r="1844" spans="2:13" x14ac:dyDescent="0.25">
      <c r="B1844" s="165" t="s">
        <v>254</v>
      </c>
      <c r="C1844" s="198"/>
      <c r="D1844" s="145" t="str">
        <f>VLOOKUP(B1844,'Alcance Cimentaciones'!$B$5:$G$256,3,FALSE)</f>
        <v>SUMINISTRO E INSTALACIÓN DE GEOTEXTILES</v>
      </c>
      <c r="E1844" s="187"/>
      <c r="F1844" s="187" t="str">
        <f>VLOOKUP($B1844,'Alcance Cimentaciones'!$B$5:$G$256,4,FALSE)</f>
        <v>m2</v>
      </c>
      <c r="G1844" s="194">
        <f>VLOOKUP($B1844,'Alcance Cimentaciones'!$B$5:$G$256,5,FALSE)/34</f>
        <v>887.17647058823525</v>
      </c>
      <c r="H1844" s="188">
        <f>VLOOKUP($B1844,'Alcance Cimentaciones'!$B$5:$G$256,6,FALSE)</f>
        <v>54177</v>
      </c>
      <c r="I1844" s="188">
        <f>+H1844*G1844</f>
        <v>48064559.647058822</v>
      </c>
      <c r="J1844" s="189">
        <f>+I1844*1.38</f>
        <v>66329092.312941171</v>
      </c>
      <c r="K1844" s="335">
        <f t="shared" si="497"/>
        <v>0</v>
      </c>
      <c r="L1844" s="331"/>
      <c r="M1844" s="331"/>
    </row>
    <row r="1845" spans="2:13" s="159" customFormat="1" ht="31.5" x14ac:dyDescent="0.25">
      <c r="B1845" s="165"/>
      <c r="C1845" s="195" t="s">
        <v>1912</v>
      </c>
      <c r="D1845" s="148" t="s">
        <v>2021</v>
      </c>
      <c r="E1845" s="196" t="s">
        <v>3</v>
      </c>
      <c r="F1845" s="196">
        <v>0</v>
      </c>
      <c r="G1845" s="196"/>
      <c r="H1845" s="196"/>
      <c r="I1845" s="196"/>
      <c r="J1845" s="197"/>
      <c r="K1845" s="333"/>
      <c r="L1845" s="333"/>
      <c r="M1845" s="333"/>
    </row>
    <row r="1846" spans="2:13" s="159" customFormat="1" x14ac:dyDescent="0.25">
      <c r="B1846" s="165"/>
      <c r="C1846" s="199" t="s">
        <v>1913</v>
      </c>
      <c r="D1846" s="151" t="s">
        <v>1914</v>
      </c>
      <c r="E1846" s="200" t="s">
        <v>27</v>
      </c>
      <c r="F1846" s="200">
        <v>0</v>
      </c>
      <c r="G1846" s="200"/>
      <c r="H1846" s="200"/>
      <c r="I1846" s="200"/>
      <c r="J1846" s="201"/>
      <c r="K1846" s="334"/>
      <c r="L1846" s="334"/>
      <c r="M1846" s="334"/>
    </row>
    <row r="1847" spans="2:13" s="159" customFormat="1" ht="31.5" x14ac:dyDescent="0.25">
      <c r="B1847" s="165"/>
      <c r="C1847" s="182" t="s">
        <v>1915</v>
      </c>
      <c r="D1847" s="183" t="s">
        <v>1916</v>
      </c>
      <c r="E1847" s="184" t="s">
        <v>22</v>
      </c>
      <c r="F1847" s="184">
        <v>0</v>
      </c>
      <c r="G1847" s="184"/>
      <c r="H1847" s="184"/>
      <c r="I1847" s="184"/>
      <c r="J1847" s="186">
        <f>SUM(J1848:J1850)</f>
        <v>83271780.884117648</v>
      </c>
      <c r="K1847" s="330"/>
      <c r="L1847" s="330"/>
      <c r="M1847" s="330"/>
    </row>
    <row r="1848" spans="2:13" s="159" customFormat="1" x14ac:dyDescent="0.25">
      <c r="B1848" s="165" t="s">
        <v>54</v>
      </c>
      <c r="C1848" s="182"/>
      <c r="D1848" s="145" t="str">
        <f>VLOOKUP(B1848,'Alcance Cimentaciones'!$B$5:$G$256,3,FALSE)</f>
        <v>DESBROCE Y LIMPIEZA</v>
      </c>
      <c r="E1848" s="187"/>
      <c r="F1848" s="187" t="str">
        <f>VLOOKUP($B1848,'Alcance Cimentaciones'!$B$5:$G$256,4,FALSE)</f>
        <v>m2</v>
      </c>
      <c r="G1848" s="194">
        <f>VLOOKUP($B1848,'Alcance Cimentaciones'!$B$5:$G$256,5,FALSE)/34</f>
        <v>4799.0294117647063</v>
      </c>
      <c r="H1848" s="188">
        <f>VLOOKUP($B1848,'Alcance Cimentaciones'!$B$5:$G$256,6,FALSE)</f>
        <v>4140</v>
      </c>
      <c r="I1848" s="188">
        <f>+H1848*G1848</f>
        <v>19867981.764705885</v>
      </c>
      <c r="J1848" s="189">
        <f>+I1848*1.38</f>
        <v>27417814.83529412</v>
      </c>
      <c r="K1848" s="335">
        <f t="shared" ref="K1848:K1850" si="498">SUM(N1848:BV1848)</f>
        <v>0</v>
      </c>
      <c r="L1848" s="331"/>
      <c r="M1848" s="331"/>
    </row>
    <row r="1849" spans="2:13" ht="126" x14ac:dyDescent="0.25">
      <c r="B1849" s="165" t="s">
        <v>407</v>
      </c>
      <c r="C1849" s="204"/>
      <c r="D1849" s="145" t="str">
        <f>VLOOKUP(B1849,'Alcance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849" s="187"/>
      <c r="F1849" s="187" t="str">
        <f>VLOOKUP($B1849,'Alcance Cimentaciones'!$B$5:$G$256,4,FALSE)</f>
        <v>Mes</v>
      </c>
      <c r="G1849" s="215">
        <v>0.2</v>
      </c>
      <c r="H1849" s="188">
        <f>VLOOKUP($B1849,'Alcance Cimentaciones'!$B$5:$G$256,6,FALSE)</f>
        <v>31500000</v>
      </c>
      <c r="I1849" s="188">
        <f t="shared" ref="I1849" si="499">+H1849*G1849</f>
        <v>6300000</v>
      </c>
      <c r="J1849" s="189">
        <f t="shared" ref="J1849" si="500">+I1849*1.38</f>
        <v>8694000</v>
      </c>
      <c r="K1849" s="335">
        <f t="shared" si="498"/>
        <v>0</v>
      </c>
      <c r="L1849" s="331"/>
      <c r="M1849" s="331"/>
    </row>
    <row r="1850" spans="2:13" s="159" customFormat="1" ht="31.5" x14ac:dyDescent="0.25">
      <c r="B1850" s="165" t="s">
        <v>65</v>
      </c>
      <c r="C1850" s="182"/>
      <c r="D1850" s="145" t="str">
        <f>VLOOKUP(B1850,'Alcance Cimentaciones'!$B$5:$G$256,3,FALSE)</f>
        <v>DESMONTE, DESCAPOTE Y LIMPIEZA INCLUYE  TALA DE ARBOLES CON DAP ≤0.15M, TRANSPORTE Y DISPOSICIÓN FINAL</v>
      </c>
      <c r="E1850" s="187"/>
      <c r="F1850" s="187" t="str">
        <f>VLOOKUP($B1850,'Alcance Cimentaciones'!$B$5:$G$256,4,FALSE)</f>
        <v>m2</v>
      </c>
      <c r="G1850" s="194">
        <f>VLOOKUP($B1850,'Alcance Cimentaciones'!$B$5:$G$256,5,FALSE)/34</f>
        <v>4799.0294117647063</v>
      </c>
      <c r="H1850" s="188">
        <f>VLOOKUP($B1850,'Alcance Cimentaciones'!$B$5:$G$256,6,FALSE)</f>
        <v>7121</v>
      </c>
      <c r="I1850" s="188">
        <f>+H1850*G1850</f>
        <v>34173888.441176474</v>
      </c>
      <c r="J1850" s="189">
        <f>+I1850*1.38</f>
        <v>47159966.048823528</v>
      </c>
      <c r="K1850" s="335">
        <f t="shared" si="498"/>
        <v>0</v>
      </c>
      <c r="L1850" s="331"/>
      <c r="M1850" s="331"/>
    </row>
    <row r="1851" spans="2:13" s="159" customFormat="1" x14ac:dyDescent="0.25">
      <c r="B1851" s="165"/>
      <c r="C1851" s="182" t="s">
        <v>1917</v>
      </c>
      <c r="D1851" s="183" t="s">
        <v>1918</v>
      </c>
      <c r="E1851" s="184" t="s">
        <v>9</v>
      </c>
      <c r="F1851" s="184">
        <v>0</v>
      </c>
      <c r="G1851" s="184"/>
      <c r="H1851" s="184"/>
      <c r="I1851" s="184"/>
      <c r="J1851" s="186">
        <f>SUM(J1852:J1853)</f>
        <v>312374505.66882348</v>
      </c>
      <c r="K1851" s="330"/>
      <c r="L1851" s="330"/>
      <c r="M1851" s="330"/>
    </row>
    <row r="1852" spans="2:13" x14ac:dyDescent="0.25">
      <c r="B1852" s="165" t="s">
        <v>113</v>
      </c>
      <c r="C1852" s="190"/>
      <c r="D1852" s="145" t="str">
        <f>VLOOKUP(B1852,'Alcance Cimentaciones'!$B$5:$G$256,3,FALSE)</f>
        <v>EXCAVACIÓN MECÁNICA EN MATERIAL COMÚN</v>
      </c>
      <c r="E1852" s="187"/>
      <c r="F1852" s="187" t="str">
        <f>VLOOKUP($B1852,'Alcance Cimentaciones'!$B$5:$G$256,4,FALSE)</f>
        <v>m3</v>
      </c>
      <c r="G1852" s="194">
        <f>VLOOKUP($B1852,'Alcance Cimentaciones'!$B$5:$G$256,5,FALSE)/34</f>
        <v>4799.0294117647063</v>
      </c>
      <c r="H1852" s="188">
        <f>VLOOKUP($B1852,'Alcance Cimentaciones'!$B$5:$G$256,6,FALSE)</f>
        <v>35495</v>
      </c>
      <c r="I1852" s="188">
        <f>+H1852*G1852</f>
        <v>170341548.97058824</v>
      </c>
      <c r="J1852" s="189">
        <f>+I1852*1.38</f>
        <v>235071337.57941175</v>
      </c>
      <c r="K1852" s="335">
        <f t="shared" ref="K1852:K1853" si="501">SUM(N1852:BV1852)</f>
        <v>0</v>
      </c>
      <c r="L1852" s="331"/>
      <c r="M1852" s="331"/>
    </row>
    <row r="1853" spans="2:13" x14ac:dyDescent="0.25">
      <c r="B1853" s="165" t="s">
        <v>122</v>
      </c>
      <c r="C1853" s="190"/>
      <c r="D1853" s="145" t="str">
        <f>VLOOKUP(B1853,'Alcance Cimentaciones'!$B$5:$G$256,3,FALSE)</f>
        <v>EXCAVACIÓN EN ROCA</v>
      </c>
      <c r="E1853" s="187"/>
      <c r="F1853" s="187" t="str">
        <f>VLOOKUP($B1853,'Alcance Cimentaciones'!$B$5:$G$256,4,FALSE)</f>
        <v>m3</v>
      </c>
      <c r="G1853" s="194">
        <f>VLOOKUP($B1853,'Alcance Cimentaciones'!$B$5:$G$256,5,FALSE)/34</f>
        <v>414.35294117647061</v>
      </c>
      <c r="H1853" s="188">
        <f>VLOOKUP($B1853,'Alcance Cimentaciones'!$B$5:$G$256,6,FALSE)</f>
        <v>135191</v>
      </c>
      <c r="I1853" s="188">
        <f>+H1853*G1853</f>
        <v>56016788.470588237</v>
      </c>
      <c r="J1853" s="189">
        <f>+I1853*1.38</f>
        <v>77303168.089411765</v>
      </c>
      <c r="K1853" s="335">
        <f t="shared" si="501"/>
        <v>0</v>
      </c>
      <c r="L1853" s="331"/>
      <c r="M1853" s="331"/>
    </row>
    <row r="1854" spans="2:13" s="159" customFormat="1" x14ac:dyDescent="0.25">
      <c r="B1854" s="165"/>
      <c r="C1854" s="178" t="s">
        <v>1919</v>
      </c>
      <c r="D1854" s="179" t="s">
        <v>1920</v>
      </c>
      <c r="E1854" s="180" t="s">
        <v>6</v>
      </c>
      <c r="F1854" s="180">
        <v>0</v>
      </c>
      <c r="G1854" s="180"/>
      <c r="H1854" s="180"/>
      <c r="I1854" s="180"/>
      <c r="J1854" s="186">
        <f>SUM(J1855:J1857)</f>
        <v>9527825.6870364472</v>
      </c>
      <c r="K1854" s="330"/>
      <c r="L1854" s="330"/>
      <c r="M1854" s="330"/>
    </row>
    <row r="1855" spans="2:13" s="159" customFormat="1" ht="31.5" x14ac:dyDescent="0.25">
      <c r="B1855" s="165" t="s">
        <v>539</v>
      </c>
      <c r="C1855" s="178"/>
      <c r="D1855" s="145" t="str">
        <f>VLOOKUP(B1855,'Alcance Cimentaciones'!$B$5:$G$256,3,FALSE)</f>
        <v>INSTALACION DE TUBERIA PVC TIPO TDP Y/O CORRUGADA TIPO PEAD-HDPE  - 50mm</v>
      </c>
      <c r="E1855" s="187"/>
      <c r="F1855" s="187" t="str">
        <f>VLOOKUP($B1855,'Alcance Cimentaciones'!$B$5:$G$256,4,FALSE)</f>
        <v>ML</v>
      </c>
      <c r="G1855" s="194">
        <f>VLOOKUP($B1855,'Alcance Cimentaciones'!$B$5:$G$256,5,FALSE)/34</f>
        <v>7.2352941176470589</v>
      </c>
      <c r="H1855" s="188">
        <f>VLOOKUP($B1855,'Alcance Cimentaciones'!$B$5:$G$256,6,FALSE)</f>
        <v>27751.000385791169</v>
      </c>
      <c r="I1855" s="188">
        <f>+H1855*G1855</f>
        <v>200786.64985013611</v>
      </c>
      <c r="J1855" s="189">
        <f>+I1855*1.38</f>
        <v>277085.57679318782</v>
      </c>
      <c r="K1855" s="335">
        <f t="shared" ref="K1855:K1857" si="502">SUM(N1855:BV1855)</f>
        <v>0</v>
      </c>
      <c r="L1855" s="331"/>
      <c r="M1855" s="331"/>
    </row>
    <row r="1856" spans="2:13" s="159" customFormat="1" ht="31.5" x14ac:dyDescent="0.25">
      <c r="B1856" s="165" t="s">
        <v>542</v>
      </c>
      <c r="C1856" s="178"/>
      <c r="D1856" s="145" t="str">
        <f>VLOOKUP(B1856,'Alcance Cimentaciones'!$B$5:$G$256,3,FALSE)</f>
        <v>INSTALACION DE TUBERIA PVC TIPO TDP Y/O CORRUGADA TIPO PEAD-HDPE - 90mm</v>
      </c>
      <c r="E1856" s="187"/>
      <c r="F1856" s="187" t="str">
        <f>VLOOKUP($B1856,'Alcance Cimentaciones'!$B$5:$G$256,4,FALSE)</f>
        <v>ML</v>
      </c>
      <c r="G1856" s="194">
        <f>VLOOKUP($B1856,'Alcance Cimentaciones'!$B$5:$G$256,5,FALSE)/34</f>
        <v>34.694117647058818</v>
      </c>
      <c r="H1856" s="188">
        <f>VLOOKUP($B1856,'Alcance Cimentaciones'!$B$5:$G$256,6,FALSE)</f>
        <v>31239.000009014315</v>
      </c>
      <c r="I1856" s="188">
        <f>+H1856*G1856</f>
        <v>1083809.5414892142</v>
      </c>
      <c r="J1856" s="189">
        <f>+I1856*1.38</f>
        <v>1495657.1672551155</v>
      </c>
      <c r="K1856" s="335">
        <f t="shared" si="502"/>
        <v>0</v>
      </c>
      <c r="L1856" s="331"/>
      <c r="M1856" s="331"/>
    </row>
    <row r="1857" spans="2:13" s="159" customFormat="1" ht="31.5" x14ac:dyDescent="0.25">
      <c r="B1857" s="165" t="s">
        <v>544</v>
      </c>
      <c r="C1857" s="178"/>
      <c r="D1857" s="145" t="str">
        <f>VLOOKUP(B1857,'Alcance Cimentaciones'!$B$5:$G$256,3,FALSE)</f>
        <v>INSTALACION DE TUBERIA PVC TIPO TDP  Y/O CORRUGADA TIPO PEAD-HDPE - 200mm</v>
      </c>
      <c r="E1857" s="187"/>
      <c r="F1857" s="187" t="str">
        <f>VLOOKUP($B1857,'Alcance Cimentaciones'!$B$5:$G$256,4,FALSE)</f>
        <v>ML</v>
      </c>
      <c r="G1857" s="194">
        <f>VLOOKUP($B1857,'Alcance Cimentaciones'!$B$5:$G$256,5,FALSE)/34</f>
        <v>70.332352941176467</v>
      </c>
      <c r="H1857" s="188">
        <f>VLOOKUP($B1857,'Alcance Cimentaciones'!$B$5:$G$256,6,FALSE)</f>
        <v>79900.999838665448</v>
      </c>
      <c r="I1857" s="188">
        <f>+H1857*G1857</f>
        <v>5619625.3210059023</v>
      </c>
      <c r="J1857" s="189">
        <f>+I1857*1.38</f>
        <v>7755082.9429881442</v>
      </c>
      <c r="K1857" s="335">
        <f t="shared" si="502"/>
        <v>0</v>
      </c>
      <c r="L1857" s="331"/>
      <c r="M1857" s="331"/>
    </row>
    <row r="1858" spans="2:13" s="159" customFormat="1" x14ac:dyDescent="0.25">
      <c r="B1858" s="165"/>
      <c r="C1858" s="182" t="s">
        <v>1921</v>
      </c>
      <c r="D1858" s="183" t="s">
        <v>1922</v>
      </c>
      <c r="E1858" s="184" t="s">
        <v>19</v>
      </c>
      <c r="F1858" s="184">
        <v>0</v>
      </c>
      <c r="G1858" s="184"/>
      <c r="H1858" s="184"/>
      <c r="I1858" s="184"/>
      <c r="J1858" s="186">
        <f>SUM(J1859)</f>
        <v>320494616.71764702</v>
      </c>
      <c r="K1858" s="330"/>
      <c r="L1858" s="330"/>
      <c r="M1858" s="330"/>
    </row>
    <row r="1859" spans="2:13" s="159" customFormat="1" x14ac:dyDescent="0.25">
      <c r="B1859" s="165" t="s">
        <v>156</v>
      </c>
      <c r="C1859" s="182"/>
      <c r="D1859" s="145" t="str">
        <f>VLOOKUP(B1859,'Alcance Cimentaciones'!$B$5:$G$256,3,FALSE)</f>
        <v>RELLENO CON MATERIAL DE EXCAVACIÓN SELECCIONADO</v>
      </c>
      <c r="E1859" s="187"/>
      <c r="F1859" s="187" t="str">
        <f>VLOOKUP($B1859,'Alcance Cimentaciones'!$B$5:$G$256,4,FALSE)</f>
        <v>m3</v>
      </c>
      <c r="G1859" s="194">
        <f>VLOOKUP($B1859,'Alcance Cimentaciones'!$B$5:$G$256,5,FALSE)/34</f>
        <v>4530.6764705882351</v>
      </c>
      <c r="H1859" s="188">
        <f>VLOOKUP($B1859,'Alcance Cimentaciones'!$B$5:$G$256,6,FALSE)</f>
        <v>51260</v>
      </c>
      <c r="I1859" s="188">
        <f>+H1859*G1859</f>
        <v>232242475.88235292</v>
      </c>
      <c r="J1859" s="189">
        <f>+I1859*1.38</f>
        <v>320494616.71764702</v>
      </c>
      <c r="K1859" s="335">
        <f>SUM(N1859:BV1859)</f>
        <v>0</v>
      </c>
      <c r="L1859" s="331"/>
      <c r="M1859" s="331"/>
    </row>
    <row r="1860" spans="2:13" s="159" customFormat="1" x14ac:dyDescent="0.25">
      <c r="B1860" s="165"/>
      <c r="C1860" s="182" t="s">
        <v>1923</v>
      </c>
      <c r="D1860" s="183" t="s">
        <v>1924</v>
      </c>
      <c r="E1860" s="184" t="s">
        <v>8</v>
      </c>
      <c r="F1860" s="184">
        <v>0</v>
      </c>
      <c r="G1860" s="184"/>
      <c r="H1860" s="184"/>
      <c r="I1860" s="184"/>
      <c r="J1860" s="186">
        <f>SUM(J1861)</f>
        <v>94303618.549411759</v>
      </c>
      <c r="K1860" s="330"/>
      <c r="L1860" s="330"/>
      <c r="M1860" s="330"/>
    </row>
    <row r="1861" spans="2:13" s="159" customFormat="1" x14ac:dyDescent="0.25">
      <c r="B1861" s="165" t="s">
        <v>278</v>
      </c>
      <c r="C1861" s="182"/>
      <c r="D1861" s="145" t="str">
        <f>VLOOKUP(B1861,'Alcance Cimentaciones'!$B$5:$G$256,3,FALSE)</f>
        <v>CONCRETO CLASE F (140 kg/cm2 Ó 2000 psi)</v>
      </c>
      <c r="E1861" s="187"/>
      <c r="F1861" s="187" t="str">
        <f>VLOOKUP($B1861,'Alcance Cimentaciones'!$B$5:$G$256,4,FALSE)</f>
        <v>m3</v>
      </c>
      <c r="G1861" s="194">
        <f>VLOOKUP($B1861,'Alcance Cimentaciones'!$B$5:$G$256,5,FALSE)/34</f>
        <v>43.941176470588232</v>
      </c>
      <c r="H1861" s="188">
        <f>VLOOKUP($B1861,'Alcance Cimentaciones'!$B$5:$G$256,6,FALSE)</f>
        <v>1555169</v>
      </c>
      <c r="I1861" s="188">
        <f>+H1861*G1861</f>
        <v>68335955.470588237</v>
      </c>
      <c r="J1861" s="189">
        <f>+I1861*1.38</f>
        <v>94303618.549411759</v>
      </c>
      <c r="K1861" s="335">
        <f>SUM(N1861:BV1861)</f>
        <v>0</v>
      </c>
      <c r="L1861" s="331"/>
      <c r="M1861" s="331"/>
    </row>
    <row r="1862" spans="2:13" s="159" customFormat="1" x14ac:dyDescent="0.25">
      <c r="B1862" s="165"/>
      <c r="C1862" s="182" t="s">
        <v>1925</v>
      </c>
      <c r="D1862" s="183" t="s">
        <v>1926</v>
      </c>
      <c r="E1862" s="184" t="s">
        <v>26</v>
      </c>
      <c r="F1862" s="184">
        <v>0</v>
      </c>
      <c r="G1862" s="184"/>
      <c r="H1862" s="184"/>
      <c r="I1862" s="184"/>
      <c r="J1862" s="186">
        <f>SUM(J1863:J1864)</f>
        <v>179436034.15411764</v>
      </c>
      <c r="K1862" s="330"/>
      <c r="L1862" s="330"/>
      <c r="M1862" s="330"/>
    </row>
    <row r="1863" spans="2:13" x14ac:dyDescent="0.25">
      <c r="B1863" s="165" t="s">
        <v>299</v>
      </c>
      <c r="C1863" s="190"/>
      <c r="D1863" s="145" t="str">
        <f>VLOOKUP(B1863,'Alcance Cimentaciones'!$B$5:$G$256,3,FALSE)</f>
        <v>S0FT-SPOT  (EPS) Tipo II (ASM C578)</v>
      </c>
      <c r="E1863" s="187"/>
      <c r="F1863" s="187" t="str">
        <f>VLOOKUP($B1863,'Alcance Cimentaciones'!$B$5:$G$256,4,FALSE)</f>
        <v>m2</v>
      </c>
      <c r="G1863" s="194">
        <f>VLOOKUP($B1863,'Alcance Cimentaciones'!$B$5:$G$256,5,FALSE)/34</f>
        <v>62.117647058823529</v>
      </c>
      <c r="H1863" s="188">
        <f>VLOOKUP($B1863,'Alcance Cimentaciones'!$B$5:$G$256,6,FALSE)</f>
        <v>484846</v>
      </c>
      <c r="I1863" s="188">
        <f>+H1863*G1863</f>
        <v>30117492.705882352</v>
      </c>
      <c r="J1863" s="189">
        <f>+I1863*1.38</f>
        <v>41562139.934117645</v>
      </c>
      <c r="K1863" s="335">
        <f t="shared" ref="K1863:K1864" si="503">SUM(N1863:BV1863)</f>
        <v>0</v>
      </c>
      <c r="L1863" s="331"/>
      <c r="M1863" s="331"/>
    </row>
    <row r="1864" spans="2:13" ht="126" x14ac:dyDescent="0.25">
      <c r="B1864" s="165" t="s">
        <v>314</v>
      </c>
      <c r="C1864" s="190"/>
      <c r="D1864" s="145" t="str">
        <f>VLOOKUP(B1864,'Alcance Cimentaciones'!$B$5:$G$256,3,FALSE)</f>
        <v>MONTAJE Y NIVELACION DE LA JAULA DE ANCLAJES INCLUYE  LA PREPARACIÓN
 DEL ÁREA, LA NIVELACIÓN Y POSICIONAMIENTO DE LOS COMPONENTES (COMO PLANTILLAS Y VARILLAS), EL ENSAMBLAJE DE LA ESTRUCTURA, LA FIJACIÓN FINAL A LA CIMENTACIÓN CON PERNOS DE ANCLAJE, MONTAJE DE BRIDAS, TORQUE Y LIBERACIÓN DE LA CESTA, INCLUYE LA HERRAMIENTA Y EQUIPO DE INSTALACIÓN (peso estimado por jaula 13896  kg)</v>
      </c>
      <c r="E1864" s="187"/>
      <c r="F1864" s="187" t="str">
        <f>VLOOKUP($B1864,'Alcance Cimentaciones'!$B$5:$G$256,4,FALSE)</f>
        <v>Und</v>
      </c>
      <c r="G1864" s="194">
        <f>VLOOKUP($B1864,'Alcance Cimentaciones'!$B$5:$G$256,5,FALSE)/34</f>
        <v>1</v>
      </c>
      <c r="H1864" s="188">
        <f>VLOOKUP($B1864,'Alcance Cimentaciones'!$B$5:$G$256,6,FALSE)</f>
        <v>99908619</v>
      </c>
      <c r="I1864" s="188">
        <f>+H1864*G1864</f>
        <v>99908619</v>
      </c>
      <c r="J1864" s="189">
        <f>+I1864*1.38</f>
        <v>137873894.22</v>
      </c>
      <c r="K1864" s="335">
        <f t="shared" si="503"/>
        <v>0</v>
      </c>
      <c r="L1864" s="331"/>
      <c r="M1864" s="331"/>
    </row>
    <row r="1865" spans="2:13" s="159" customFormat="1" x14ac:dyDescent="0.25">
      <c r="B1865" s="165"/>
      <c r="C1865" s="182" t="s">
        <v>1927</v>
      </c>
      <c r="D1865" s="183" t="s">
        <v>1928</v>
      </c>
      <c r="E1865" s="184" t="s">
        <v>730</v>
      </c>
      <c r="F1865" s="184">
        <v>0</v>
      </c>
      <c r="G1865" s="184"/>
      <c r="H1865" s="184"/>
      <c r="I1865" s="184"/>
      <c r="J1865" s="186">
        <f>SUM(J1866)</f>
        <v>1212623361.2117648</v>
      </c>
      <c r="K1865" s="330"/>
      <c r="L1865" s="330"/>
      <c r="M1865" s="330"/>
    </row>
    <row r="1866" spans="2:13" s="159" customFormat="1" x14ac:dyDescent="0.25">
      <c r="B1866" s="165" t="s">
        <v>306</v>
      </c>
      <c r="C1866" s="182"/>
      <c r="D1866" s="145" t="str">
        <f>VLOOKUP(B1866,'Alcance Cimentaciones'!$B$5:$G$256,3,FALSE)</f>
        <v>ACERO FY:  60000 psi (4.200 kg/cm2)</v>
      </c>
      <c r="E1866" s="187"/>
      <c r="F1866" s="187" t="str">
        <f>VLOOKUP($B1866,'Alcance Cimentaciones'!$B$5:$G$256,4,FALSE)</f>
        <v>kg</v>
      </c>
      <c r="G1866" s="194">
        <f>VLOOKUP($B1866,'Alcance Cimentaciones'!$B$5:$G$256,5,FALSE)/34</f>
        <v>68756.852941176476</v>
      </c>
      <c r="H1866" s="188">
        <f>VLOOKUP($B1866,'Alcance Cimentaciones'!$B$5:$G$256,6,FALSE)</f>
        <v>12780</v>
      </c>
      <c r="I1866" s="188">
        <f>+H1866*G1866</f>
        <v>878712580.58823538</v>
      </c>
      <c r="J1866" s="189">
        <f>+I1866*1.38</f>
        <v>1212623361.2117648</v>
      </c>
      <c r="K1866" s="335">
        <f>SUM(N1866:BV1866)</f>
        <v>0</v>
      </c>
      <c r="L1866" s="331"/>
      <c r="M1866" s="331"/>
    </row>
    <row r="1867" spans="2:13" s="159" customFormat="1" x14ac:dyDescent="0.25">
      <c r="B1867" s="165"/>
      <c r="C1867" s="182" t="s">
        <v>1929</v>
      </c>
      <c r="D1867" s="183" t="s">
        <v>1930</v>
      </c>
      <c r="E1867" s="184" t="s">
        <v>6</v>
      </c>
      <c r="F1867" s="184">
        <v>0</v>
      </c>
      <c r="G1867" s="184"/>
      <c r="H1867" s="184"/>
      <c r="I1867" s="184"/>
      <c r="J1867" s="185"/>
      <c r="K1867" s="329"/>
      <c r="L1867" s="329"/>
      <c r="M1867" s="329"/>
    </row>
    <row r="1868" spans="2:13" s="159" customFormat="1" ht="31.5" x14ac:dyDescent="0.25">
      <c r="B1868" s="165"/>
      <c r="C1868" s="195" t="s">
        <v>1931</v>
      </c>
      <c r="D1868" s="148" t="s">
        <v>1932</v>
      </c>
      <c r="E1868" s="196" t="s">
        <v>3</v>
      </c>
      <c r="F1868" s="196">
        <v>0</v>
      </c>
      <c r="G1868" s="196"/>
      <c r="H1868" s="196"/>
      <c r="I1868" s="196"/>
      <c r="J1868" s="197"/>
      <c r="K1868" s="333"/>
      <c r="L1868" s="333"/>
      <c r="M1868" s="333"/>
    </row>
    <row r="1869" spans="2:13" s="159" customFormat="1" x14ac:dyDescent="0.25">
      <c r="B1869" s="165"/>
      <c r="C1869" s="182" t="s">
        <v>1933</v>
      </c>
      <c r="D1869" s="183" t="s">
        <v>1934</v>
      </c>
      <c r="E1869" s="184" t="s">
        <v>8</v>
      </c>
      <c r="F1869" s="184">
        <v>0</v>
      </c>
      <c r="G1869" s="184"/>
      <c r="H1869" s="184"/>
      <c r="I1869" s="184"/>
      <c r="J1869" s="186">
        <f>SUM(J1870:J1871)</f>
        <v>1230815225.9452939</v>
      </c>
      <c r="K1869" s="330"/>
      <c r="L1869" s="330"/>
      <c r="M1869" s="330"/>
    </row>
    <row r="1870" spans="2:13" x14ac:dyDescent="0.25">
      <c r="B1870" s="165" t="s">
        <v>267</v>
      </c>
      <c r="C1870" s="190"/>
      <c r="D1870" s="145" t="str">
        <f>VLOOKUP(B1870,'Alcance Cimentaciones'!$B$5:$G$256,3,FALSE)</f>
        <v>CONCRETO ESTRUCTURAL  35 MPa(350 kg/cm2 Ó 5000 psi)</v>
      </c>
      <c r="E1870" s="187"/>
      <c r="F1870" s="187" t="str">
        <f>VLOOKUP($B1870,'Alcance Cimentaciones'!$B$5:$G$256,4,FALSE)</f>
        <v>m3</v>
      </c>
      <c r="G1870" s="194">
        <f>VLOOKUP($B1870,'Alcance Cimentaciones'!$B$5:$G$256,5,FALSE)/34</f>
        <v>429.02941176470586</v>
      </c>
      <c r="H1870" s="188">
        <f>VLOOKUP($B1870,'Alcance Cimentaciones'!$B$5:$G$256,6,FALSE)</f>
        <v>1926653</v>
      </c>
      <c r="I1870" s="188">
        <f>+H1870*G1870</f>
        <v>826590803.26470578</v>
      </c>
      <c r="J1870" s="189">
        <f>+I1870*1.38</f>
        <v>1140695308.5052938</v>
      </c>
      <c r="K1870" s="335">
        <f t="shared" ref="K1870:K1871" si="504">SUM(N1870:BV1870)</f>
        <v>0</v>
      </c>
      <c r="L1870" s="331"/>
      <c r="M1870" s="331"/>
    </row>
    <row r="1871" spans="2:13" x14ac:dyDescent="0.25">
      <c r="B1871" s="165" t="s">
        <v>270</v>
      </c>
      <c r="C1871" s="190"/>
      <c r="D1871" s="145" t="str">
        <f>VLOOKUP(B1871,'Alcance Cimentaciones'!$B$5:$G$256,3,FALSE)</f>
        <v>CONCRETO ESTRUCTURAL  45 MPa(457 kg/cm2 Ó 6500psi)</v>
      </c>
      <c r="E1871" s="187"/>
      <c r="F1871" s="187" t="str">
        <f>VLOOKUP($B1871,'Alcance Cimentaciones'!$B$5:$G$256,4,FALSE)</f>
        <v>m3</v>
      </c>
      <c r="G1871" s="194">
        <f>VLOOKUP($B1871,'Alcance Cimentaciones'!$B$5:$G$256,5,FALSE)/34</f>
        <v>32</v>
      </c>
      <c r="H1871" s="188">
        <f>VLOOKUP($B1871,'Alcance Cimentaciones'!$B$5:$G$256,6,FALSE)</f>
        <v>2040759</v>
      </c>
      <c r="I1871" s="188">
        <f>+H1871*G1871</f>
        <v>65304288</v>
      </c>
      <c r="J1871" s="189">
        <f>+I1871*1.38</f>
        <v>90119917.439999998</v>
      </c>
      <c r="K1871" s="335">
        <f t="shared" si="504"/>
        <v>0</v>
      </c>
      <c r="L1871" s="331"/>
      <c r="M1871" s="331"/>
    </row>
    <row r="1872" spans="2:13" s="159" customFormat="1" x14ac:dyDescent="0.25">
      <c r="B1872" s="165"/>
      <c r="C1872" s="182" t="s">
        <v>1935</v>
      </c>
      <c r="D1872" s="183" t="s">
        <v>1936</v>
      </c>
      <c r="E1872" s="184" t="s">
        <v>26</v>
      </c>
      <c r="F1872" s="184">
        <v>0</v>
      </c>
      <c r="G1872" s="184"/>
      <c r="H1872" s="184"/>
      <c r="I1872" s="184"/>
      <c r="J1872" s="185"/>
      <c r="K1872" s="329"/>
      <c r="L1872" s="329"/>
      <c r="M1872" s="329"/>
    </row>
    <row r="1873" spans="2:13" s="159" customFormat="1" ht="31.5" x14ac:dyDescent="0.25">
      <c r="B1873" s="165"/>
      <c r="C1873" s="182" t="s">
        <v>1937</v>
      </c>
      <c r="D1873" s="183" t="s">
        <v>2085</v>
      </c>
      <c r="E1873" s="184" t="s">
        <v>19</v>
      </c>
      <c r="F1873" s="184">
        <v>0</v>
      </c>
      <c r="G1873" s="184"/>
      <c r="H1873" s="184"/>
      <c r="I1873" s="184"/>
      <c r="J1873" s="186">
        <f>SUM(J1874:J1881)</f>
        <v>72439256.308702826</v>
      </c>
      <c r="K1873" s="330"/>
      <c r="L1873" s="330"/>
      <c r="M1873" s="330"/>
    </row>
    <row r="1874" spans="2:13" s="159" customFormat="1" ht="31.5" x14ac:dyDescent="0.25">
      <c r="B1874" s="165" t="s">
        <v>532</v>
      </c>
      <c r="C1874" s="182"/>
      <c r="D1874" s="145" t="str">
        <f>VLOOKUP(B1874,'Alcance Cimentaciones'!$B$5:$G$256,3,FALSE)</f>
        <v>ARQUETA EN HORMIGON PARA MEDIA TENSION - EMPALMES (500 MT)</v>
      </c>
      <c r="E1874" s="187"/>
      <c r="F1874" s="187" t="str">
        <f>VLOOKUP($B1874,'Alcance Cimentaciones'!$B$5:$G$256,4,FALSE)</f>
        <v>Und</v>
      </c>
      <c r="G1874" s="187">
        <f>VLOOKUP($B1874,'Alcance Cimentaciones'!$B$5:$G$256,5,FALSE)/41</f>
        <v>1</v>
      </c>
      <c r="H1874" s="188">
        <f>VLOOKUP($B1874,'Alcance Cimentaciones'!$B$5:$G$256,6,FALSE)</f>
        <v>12275310.999985719</v>
      </c>
      <c r="I1874" s="188">
        <f t="shared" ref="I1874:I1881" si="505">+H1874*G1874</f>
        <v>12275310.999985719</v>
      </c>
      <c r="J1874" s="189">
        <f t="shared" ref="J1874:J1892" si="506">+I1874*1.38</f>
        <v>16939929.179980289</v>
      </c>
      <c r="K1874" s="335">
        <f t="shared" ref="K1874:K1881" si="507">SUM(N1874:BV1874)</f>
        <v>0</v>
      </c>
      <c r="L1874" s="331"/>
      <c r="M1874" s="331"/>
    </row>
    <row r="1875" spans="2:13" s="159" customFormat="1" x14ac:dyDescent="0.25">
      <c r="B1875" s="165" t="s">
        <v>535</v>
      </c>
      <c r="C1875" s="182"/>
      <c r="D1875" s="145" t="str">
        <f>VLOOKUP(B1875,'Alcance Cimentaciones'!$B$5:$G$256,3,FALSE)</f>
        <v>ARQUETA EN POLIPROPILENO</v>
      </c>
      <c r="E1875" s="187"/>
      <c r="F1875" s="187" t="str">
        <f>VLOOKUP($B1875,'Alcance Cimentaciones'!$B$5:$G$256,4,FALSE)</f>
        <v>Und</v>
      </c>
      <c r="G1875" s="187">
        <f>VLOOKUP($B1875,'Alcance Cimentaciones'!$B$5:$G$256,5,FALSE)/41</f>
        <v>1</v>
      </c>
      <c r="H1875" s="188">
        <f>VLOOKUP($B1875,'Alcance Cimentaciones'!$B$5:$G$256,6,FALSE)</f>
        <v>6068599.9996856553</v>
      </c>
      <c r="I1875" s="188">
        <f t="shared" si="505"/>
        <v>6068599.9996856553</v>
      </c>
      <c r="J1875" s="189">
        <f t="shared" si="506"/>
        <v>8374667.9995662039</v>
      </c>
      <c r="K1875" s="335">
        <f t="shared" si="507"/>
        <v>0</v>
      </c>
      <c r="L1875" s="331"/>
      <c r="M1875" s="331"/>
    </row>
    <row r="1876" spans="2:13" s="159" customFormat="1" x14ac:dyDescent="0.25">
      <c r="B1876" s="165" t="s">
        <v>562</v>
      </c>
      <c r="C1876" s="182"/>
      <c r="D1876" s="145" t="str">
        <f>VLOOKUP(B1876,'Alcance Cimentaciones'!$B$5:$G$256,3,FALSE)</f>
        <v>SUMINISTRO E INSTALACIÓN DE PLATINA</v>
      </c>
      <c r="E1876" s="187"/>
      <c r="F1876" s="187" t="str">
        <f>VLOOKUP($B1876,'Alcance Cimentaciones'!$B$5:$G$256,4,FALSE)</f>
        <v>Und</v>
      </c>
      <c r="G1876" s="187">
        <f>VLOOKUP($B1876,'Alcance Cimentaciones'!$B$5:$G$256,5,FALSE)/41</f>
        <v>1</v>
      </c>
      <c r="H1876" s="188">
        <f>VLOOKUP($B1876,'Alcance Cimentaciones'!$B$5:$G$256,6,FALSE)</f>
        <v>361570</v>
      </c>
      <c r="I1876" s="188">
        <f t="shared" si="505"/>
        <v>361570</v>
      </c>
      <c r="J1876" s="189">
        <f t="shared" si="506"/>
        <v>498966.6</v>
      </c>
      <c r="K1876" s="335">
        <f t="shared" si="507"/>
        <v>0</v>
      </c>
      <c r="L1876" s="331"/>
      <c r="M1876" s="331"/>
    </row>
    <row r="1877" spans="2:13" s="159" customFormat="1" x14ac:dyDescent="0.25">
      <c r="B1877" s="165" t="s">
        <v>565</v>
      </c>
      <c r="C1877" s="182"/>
      <c r="D1877" s="145" t="str">
        <f>VLOOKUP(B1877,'Alcance Cimentaciones'!$B$5:$G$256,3,FALSE)</f>
        <v>SUMINISTRO E INSTALACIÓN DE VARILLA</v>
      </c>
      <c r="E1877" s="187"/>
      <c r="F1877" s="187" t="str">
        <f>VLOOKUP($B1877,'Alcance Cimentaciones'!$B$5:$G$256,4,FALSE)</f>
        <v>Und</v>
      </c>
      <c r="G1877" s="187">
        <f>VLOOKUP($B1877,'Alcance Cimentaciones'!$B$5:$G$256,5,FALSE)/41</f>
        <v>1</v>
      </c>
      <c r="H1877" s="188">
        <f>VLOOKUP($B1877,'Alcance Cimentaciones'!$B$5:$G$256,6,FALSE)</f>
        <v>398933</v>
      </c>
      <c r="I1877" s="188">
        <f t="shared" si="505"/>
        <v>398933</v>
      </c>
      <c r="J1877" s="189">
        <f t="shared" si="506"/>
        <v>550527.53999999992</v>
      </c>
      <c r="K1877" s="335">
        <f t="shared" si="507"/>
        <v>0</v>
      </c>
      <c r="L1877" s="331"/>
      <c r="M1877" s="331"/>
    </row>
    <row r="1878" spans="2:13" s="159" customFormat="1" ht="31.5" x14ac:dyDescent="0.25">
      <c r="B1878" s="165" t="s">
        <v>569</v>
      </c>
      <c r="C1878" s="182"/>
      <c r="D1878" s="145" t="str">
        <f>VLOOKUP(B1878,'Alcance Cimentaciones'!$B$5:$G$256,3,FALSE)</f>
        <v>SUMINISTRO E INSTALACIÓN DE ARQUETA PARA INSPECCIÓN DE PICAS EN PUESTA A TIERRA SIN FONDO</v>
      </c>
      <c r="E1878" s="187"/>
      <c r="F1878" s="187" t="str">
        <f>VLOOKUP($B1878,'Alcance Cimentaciones'!$B$5:$G$256,4,FALSE)</f>
        <v>Und</v>
      </c>
      <c r="G1878" s="187">
        <f>VLOOKUP($B1878,'Alcance Cimentaciones'!$B$5:$G$256,5,FALSE)/42*2</f>
        <v>2</v>
      </c>
      <c r="H1878" s="188">
        <f>VLOOKUP($B1878,'Alcance Cimentaciones'!$B$5:$G$256,6,FALSE)</f>
        <v>14275700</v>
      </c>
      <c r="I1878" s="188">
        <f t="shared" si="505"/>
        <v>28551400</v>
      </c>
      <c r="J1878" s="189">
        <f t="shared" si="506"/>
        <v>39400932</v>
      </c>
      <c r="K1878" s="335">
        <f t="shared" si="507"/>
        <v>0</v>
      </c>
      <c r="L1878" s="331"/>
      <c r="M1878" s="331"/>
    </row>
    <row r="1879" spans="2:13" s="159" customFormat="1" x14ac:dyDescent="0.25">
      <c r="B1879" s="165" t="s">
        <v>571</v>
      </c>
      <c r="C1879" s="182"/>
      <c r="D1879" s="145" t="str">
        <f>VLOOKUP(B1879,'Alcance Cimentaciones'!$B$5:$G$256,3,FALSE)</f>
        <v>SUMINISTRO E INSTALACIÓN DE SOLDADURA EXOTERMICA</v>
      </c>
      <c r="E1879" s="187"/>
      <c r="F1879" s="187" t="str">
        <f>VLOOKUP($B1879,'Alcance Cimentaciones'!$B$5:$G$256,4,FALSE)</f>
        <v>Und</v>
      </c>
      <c r="G1879" s="194">
        <f>VLOOKUP($B1879,'Alcance Cimentaciones'!$B$5:$G$256,5,FALSE)/41</f>
        <v>2.8000000000000003</v>
      </c>
      <c r="H1879" s="188">
        <f>VLOOKUP($B1879,'Alcance Cimentaciones'!$B$5:$G$256,6,FALSE)</f>
        <v>185231</v>
      </c>
      <c r="I1879" s="188">
        <f t="shared" si="505"/>
        <v>518646.80000000005</v>
      </c>
      <c r="J1879" s="189">
        <f t="shared" si="506"/>
        <v>715732.58400000003</v>
      </c>
      <c r="K1879" s="335">
        <f t="shared" si="507"/>
        <v>0</v>
      </c>
      <c r="L1879" s="331"/>
      <c r="M1879" s="331"/>
    </row>
    <row r="1880" spans="2:13" s="159" customFormat="1" ht="31.5" x14ac:dyDescent="0.25">
      <c r="B1880" s="165" t="s">
        <v>575</v>
      </c>
      <c r="C1880" s="182"/>
      <c r="D1880" s="145" t="str">
        <f>VLOOKUP(B1880,'Alcance Cimentaciones'!$B$5:$G$256,3,FALSE)</f>
        <v>SUMINISTRO E INSTALACIÓN DE GRAPA DE ALEACIÓN RICA EN COBRE (LATÓN) MODELO KZ</v>
      </c>
      <c r="E1880" s="187"/>
      <c r="F1880" s="187" t="str">
        <f>VLOOKUP($B1880,'Alcance Cimentaciones'!$B$5:$G$256,4,FALSE)</f>
        <v>Und</v>
      </c>
      <c r="G1880" s="187">
        <f>VLOOKUP($B1880,'Alcance Cimentaciones'!$B$5:$G$256,5,FALSE)/42*2</f>
        <v>2</v>
      </c>
      <c r="H1880" s="188">
        <f>VLOOKUP($B1880,'Alcance Cimentaciones'!$B$5:$G$256,6,FALSE)</f>
        <v>292083</v>
      </c>
      <c r="I1880" s="188">
        <f t="shared" si="505"/>
        <v>584166</v>
      </c>
      <c r="J1880" s="189">
        <f t="shared" si="506"/>
        <v>806149.08</v>
      </c>
      <c r="K1880" s="335">
        <f t="shared" si="507"/>
        <v>0</v>
      </c>
      <c r="L1880" s="331"/>
      <c r="M1880" s="331"/>
    </row>
    <row r="1881" spans="2:13" s="159" customFormat="1" ht="31.5" x14ac:dyDescent="0.25">
      <c r="B1881" s="165" t="s">
        <v>557</v>
      </c>
      <c r="C1881" s="182"/>
      <c r="D1881" s="145" t="str">
        <f>VLOOKUP(B1881,'Alcance Cimentaciones'!$B$5:$G$256,3,FALSE)</f>
        <v xml:space="preserve">INSTALACIÓN DE CABLE DE COBRE TRENZADO DESNUDO DE 50 mm2 </v>
      </c>
      <c r="E1881" s="187"/>
      <c r="F1881" s="187" t="str">
        <f>VLOOKUP($B1881,'Alcance Cimentaciones'!$B$5:$G$256,4,FALSE)</f>
        <v>ML</v>
      </c>
      <c r="G1881" s="194">
        <f>VLOOKUP($B1881,'Alcance Cimentaciones'!$B$5:$G$256,5,FALSE)/41</f>
        <v>113.1390243902439</v>
      </c>
      <c r="H1881" s="188">
        <f>VLOOKUP($B1881,'Alcance Cimentaciones'!$B$5:$G$256,6,FALSE)</f>
        <v>33000.000989065411</v>
      </c>
      <c r="I1881" s="188">
        <f t="shared" si="505"/>
        <v>3733587.9167799447</v>
      </c>
      <c r="J1881" s="189">
        <f t="shared" si="506"/>
        <v>5152351.3251563236</v>
      </c>
      <c r="K1881" s="335">
        <f t="shared" si="507"/>
        <v>0</v>
      </c>
      <c r="L1881" s="331"/>
      <c r="M1881" s="331"/>
    </row>
    <row r="1882" spans="2:13" s="159" customFormat="1" ht="31.5" x14ac:dyDescent="0.25">
      <c r="B1882" s="165"/>
      <c r="C1882" s="182" t="s">
        <v>1938</v>
      </c>
      <c r="D1882" s="183" t="s">
        <v>1939</v>
      </c>
      <c r="E1882" s="184" t="s">
        <v>19</v>
      </c>
      <c r="F1882" s="184">
        <v>0</v>
      </c>
      <c r="G1882" s="184"/>
      <c r="H1882" s="184"/>
      <c r="I1882" s="184"/>
      <c r="J1882" s="193">
        <f>SUM(J1883)</f>
        <v>46410609.014634147</v>
      </c>
      <c r="K1882" s="332"/>
      <c r="L1882" s="332"/>
      <c r="M1882" s="332"/>
    </row>
    <row r="1883" spans="2:13" ht="31.5" x14ac:dyDescent="0.25">
      <c r="B1883" s="165" t="s">
        <v>280</v>
      </c>
      <c r="C1883" s="190"/>
      <c r="D1883" s="145" t="str">
        <f>VLOOKUP(B1883,'Alcance Cimentaciones'!$B$5:$G$256,3,FALSE)</f>
        <v>GROUT Y  MORTERO AUTOCOMPACTANTE DE ALTA RESISTENCIA C80/95 (EN206-1)</v>
      </c>
      <c r="E1883" s="187"/>
      <c r="F1883" s="187" t="str">
        <f>VLOOKUP($B1883,'Alcance Cimentaciones'!$B$5:$G$256,4,FALSE)</f>
        <v>lt</v>
      </c>
      <c r="G1883" s="194">
        <f>VLOOKUP($B1883,'Alcance Cimentaciones'!$B$5:$G$256,5,FALSE)/41</f>
        <v>530.73170731707319</v>
      </c>
      <c r="H1883" s="188">
        <f>VLOOKUP($B1883,'Alcance Cimentaciones'!$B$5:$G$256,6,FALSE)</f>
        <v>63367</v>
      </c>
      <c r="I1883" s="188">
        <f>+H1883*G1883</f>
        <v>33630876.097560979</v>
      </c>
      <c r="J1883" s="189">
        <f t="shared" si="506"/>
        <v>46410609.014634147</v>
      </c>
      <c r="K1883" s="335">
        <f>SUM(N1883:BV1883)</f>
        <v>0</v>
      </c>
      <c r="L1883" s="331"/>
      <c r="M1883" s="331"/>
    </row>
    <row r="1884" spans="2:13" s="159" customFormat="1" ht="31.5" x14ac:dyDescent="0.25">
      <c r="B1884" s="165"/>
      <c r="C1884" s="182" t="s">
        <v>1940</v>
      </c>
      <c r="D1884" s="183" t="s">
        <v>1941</v>
      </c>
      <c r="E1884" s="184" t="s">
        <v>9</v>
      </c>
      <c r="F1884" s="184">
        <v>0</v>
      </c>
      <c r="G1884" s="184"/>
      <c r="H1884" s="184"/>
      <c r="I1884" s="184"/>
      <c r="J1884" s="193">
        <f>SUM(J1885:J1887)</f>
        <v>1587346329.5488234</v>
      </c>
      <c r="K1884" s="332"/>
      <c r="L1884" s="332"/>
      <c r="M1884" s="332"/>
    </row>
    <row r="1885" spans="2:13" ht="63" x14ac:dyDescent="0.25">
      <c r="B1885" s="165" t="s">
        <v>159</v>
      </c>
      <c r="C1885" s="190"/>
      <c r="D1885" s="145" t="str">
        <f>VLOOKUP(B1885,'Alcance Cimentaciones'!$B$5:$G$256,3,FALSE)</f>
        <v>MATERIAL SELECIONADA PARA  FORMACIÓN Y COMPACTACIÓN DE TERRAPLENES Y RELLENO ESTRUCTURAL  (INCLUYE TRANSPORTE DESDE LAS CANTERAS LICENCIADAS HASTA EL SITIO DE INSTALACIÓN)</v>
      </c>
      <c r="E1885" s="187"/>
      <c r="F1885" s="187" t="str">
        <f>VLOOKUP($B1885,'Alcance Cimentaciones'!$B$5:$G$256,4,FALSE)</f>
        <v>m3</v>
      </c>
      <c r="G1885" s="194">
        <f>VLOOKUP($B1885,'Alcance Cimentaciones'!$B$5:$G$256,5,FALSE)/34</f>
        <v>5388.7058823529414</v>
      </c>
      <c r="H1885" s="188">
        <f>VLOOKUP($B1885,'Alcance Cimentaciones'!$B$5:$G$256,6,FALSE)</f>
        <v>174890</v>
      </c>
      <c r="I1885" s="188">
        <f>+H1885*G1885</f>
        <v>942430771.7647059</v>
      </c>
      <c r="J1885" s="189">
        <f t="shared" si="506"/>
        <v>1300554465.0352941</v>
      </c>
      <c r="K1885" s="335">
        <f t="shared" ref="K1885:K1887" si="508">SUM(N1885:BV1885)</f>
        <v>0</v>
      </c>
      <c r="L1885" s="331"/>
      <c r="M1885" s="331"/>
    </row>
    <row r="1886" spans="2:13" ht="47.25" x14ac:dyDescent="0.25">
      <c r="B1886" s="165" t="s">
        <v>180</v>
      </c>
      <c r="C1886" s="190"/>
      <c r="D1886" s="145" t="str">
        <f>VLOOKUP(B1886,'Alcance Cimentaciones'!$B$5:$G$256,3,FALSE)</f>
        <v>PREPARACIÓN DE SUBRASANTE COMPACTACIÓN Y VALORACIÓN DE LA CAPA DE SUBRASANTE DE LOS VIALES. INCLUYENDO LAS PRUEBAS SEGÚN LO PRESCRITO.</v>
      </c>
      <c r="E1886" s="187"/>
      <c r="F1886" s="187" t="str">
        <f>VLOOKUP($B1886,'Alcance Cimentaciones'!$B$5:$G$256,4,FALSE)</f>
        <v>m2</v>
      </c>
      <c r="G1886" s="194">
        <f>VLOOKUP($B1886,'Alcance Cimentaciones'!$B$5:$G$256,5,FALSE)/34</f>
        <v>631.61764705882354</v>
      </c>
      <c r="H1886" s="188">
        <f>VLOOKUP($B1886,'Alcance Cimentaciones'!$B$5:$G$256,6,FALSE)</f>
        <v>11537</v>
      </c>
      <c r="I1886" s="188">
        <f>+H1886*G1886</f>
        <v>7286972.7941176472</v>
      </c>
      <c r="J1886" s="189">
        <f t="shared" si="506"/>
        <v>10056022.455882352</v>
      </c>
      <c r="K1886" s="335">
        <f t="shared" si="508"/>
        <v>0</v>
      </c>
      <c r="L1886" s="331"/>
      <c r="M1886" s="331"/>
    </row>
    <row r="1887" spans="2:13" ht="31.5" x14ac:dyDescent="0.25">
      <c r="B1887" s="165" t="s">
        <v>192</v>
      </c>
      <c r="C1887" s="190"/>
      <c r="D1887" s="145" t="str">
        <f>VLOOKUP(B1887,'Alcance Cimentaciones'!$B$5:$G$256,3,FALSE)</f>
        <v>SUBBASE GRANULAR  (INCLUYE TRANSPORTE DESDE LAS CANTERAS LICENCIADAS HASTA EL SITIO DE INSTALACIÓN)</v>
      </c>
      <c r="E1887" s="187"/>
      <c r="F1887" s="187" t="str">
        <f>VLOOKUP($B1887,'Alcance Cimentaciones'!$B$5:$G$256,4,FALSE)</f>
        <v>m3</v>
      </c>
      <c r="G1887" s="194">
        <f>VLOOKUP($B1887,'Alcance Cimentaciones'!$B$5:$G$256,5,FALSE)/34</f>
        <v>880.85294117647061</v>
      </c>
      <c r="H1887" s="188">
        <f>VLOOKUP($B1887,'Alcance Cimentaciones'!$B$5:$G$256,6,FALSE)</f>
        <v>227658</v>
      </c>
      <c r="I1887" s="188">
        <f>+H1887*G1887</f>
        <v>200533218.88235295</v>
      </c>
      <c r="J1887" s="189">
        <f t="shared" si="506"/>
        <v>276735842.05764705</v>
      </c>
      <c r="K1887" s="335">
        <f t="shared" si="508"/>
        <v>0</v>
      </c>
      <c r="L1887" s="331"/>
      <c r="M1887" s="331"/>
    </row>
    <row r="1888" spans="2:13" s="159" customFormat="1" ht="31.5" x14ac:dyDescent="0.25">
      <c r="B1888" s="165"/>
      <c r="C1888" s="178" t="s">
        <v>1942</v>
      </c>
      <c r="D1888" s="179" t="s">
        <v>1943</v>
      </c>
      <c r="E1888" s="180" t="s">
        <v>9</v>
      </c>
      <c r="F1888" s="180">
        <v>0</v>
      </c>
      <c r="G1888" s="180"/>
      <c r="H1888" s="180"/>
      <c r="I1888" s="180"/>
      <c r="J1888" s="193">
        <f>SUM(J1889:J1892)</f>
        <v>179532477.23999998</v>
      </c>
      <c r="K1888" s="332"/>
      <c r="L1888" s="332"/>
      <c r="M1888" s="332"/>
    </row>
    <row r="1889" spans="2:13" ht="31.5" x14ac:dyDescent="0.25">
      <c r="B1889" s="165" t="s">
        <v>195</v>
      </c>
      <c r="C1889" s="198"/>
      <c r="D1889" s="145" t="str">
        <f>VLOOKUP(B1889,'Alcance Cimentaciones'!$B$5:$G$256,3,FALSE)</f>
        <v>BASE GRANULAR   (INCLUYE TRANSPORTE DESDE LAS CANTERAS LICENCIADAS HASTA EL SITIO DE INSTALACIÓN)</v>
      </c>
      <c r="E1889" s="187"/>
      <c r="F1889" s="187" t="str">
        <f>VLOOKUP($B1889,'Alcance Cimentaciones'!$B$5:$G$256,4,FALSE)</f>
        <v>m3</v>
      </c>
      <c r="G1889" s="194">
        <f>VLOOKUP($B1889,'Alcance Cimentaciones'!$B$5:$G$256,5,FALSE)/34</f>
        <v>237.64705882352942</v>
      </c>
      <c r="H1889" s="188">
        <f>VLOOKUP($B1889,'Alcance Cimentaciones'!$B$5:$G$256,6,FALSE)</f>
        <v>265112</v>
      </c>
      <c r="I1889" s="188">
        <f>+H1889*G1889</f>
        <v>63003087.058823533</v>
      </c>
      <c r="J1889" s="189">
        <f t="shared" si="506"/>
        <v>86944260.141176462</v>
      </c>
      <c r="K1889" s="335">
        <f t="shared" ref="K1889:K1892" si="509">SUM(N1889:BV1889)</f>
        <v>0</v>
      </c>
      <c r="L1889" s="331"/>
      <c r="M1889" s="331"/>
    </row>
    <row r="1890" spans="2:13" ht="94.5" x14ac:dyDescent="0.25">
      <c r="B1890" s="165" t="s">
        <v>261</v>
      </c>
      <c r="C1890" s="198"/>
      <c r="D1890" s="145" t="str">
        <f>VLOOKUP(B1890,'Alcance Cimentaciones'!$B$5:$G$256,3,FALSE)</f>
        <v xml:space="preserve">ENROCADO PROTECCIÓN TALUD PLATAFORMAS PROTECCIÓN CON ENROCADO DE PIEDRA DEL TALUD DE LAS PLATAFORMAS EN TERRAPLÉN CON 30 CM DE PIEDRA DE 6-10 CM DE DIÁMETRO, PESO ESPECÍFICO DE LAS PIEDRAS DE 2,64  G/CM3  (INCLUYE TRANSPORTE DESDE LAS CANTERAS LICENCIADAS HASTA EL SITIO DE INSTALACIÓN) </v>
      </c>
      <c r="E1890" s="187"/>
      <c r="F1890" s="187" t="str">
        <f>VLOOKUP($B1890,'Alcance Cimentaciones'!$B$5:$G$256,4,FALSE)</f>
        <v>m3</v>
      </c>
      <c r="G1890" s="194">
        <f>VLOOKUP($B1890,'Alcance Cimentaciones'!$B$5:$G$256,5,FALSE)/34</f>
        <v>42.352941176470587</v>
      </c>
      <c r="H1890" s="188">
        <f>VLOOKUP($B1890,'Alcance Cimentaciones'!$B$5:$G$256,6,FALSE)</f>
        <v>276393</v>
      </c>
      <c r="I1890" s="188">
        <f>+H1890*G1890</f>
        <v>11706056.470588235</v>
      </c>
      <c r="J1890" s="189">
        <f t="shared" si="506"/>
        <v>16154357.929411763</v>
      </c>
      <c r="K1890" s="335">
        <f t="shared" si="509"/>
        <v>0</v>
      </c>
      <c r="L1890" s="331"/>
      <c r="M1890" s="331"/>
    </row>
    <row r="1891" spans="2:13" ht="94.5" x14ac:dyDescent="0.25">
      <c r="B1891" s="165" t="s">
        <v>264</v>
      </c>
      <c r="C1891" s="198"/>
      <c r="D1891" s="145" t="str">
        <f>VLOOKUP(B1891,'Alcance Cimentaciones'!$B$5:$G$256,3,FALSE)</f>
        <v xml:space="preserve">ENROCADO PROTECCIÓN TALUD CIMENTACION PROTECCIÓN CON ENROCADO DE PIEDRA DEL TALUD DE LAS CIMENTACIONES EN TERRAPLÉN CON 30 CM DE PIEDRA DE 6-10 CM DE DIÁMETRO, PESO ESPECÍFICO DE LAS PIEDRAS DE 2,64 G/CM3   (INCLUYE TRANSPORTE DESDE LAS CANTERAS LICENCIADAS HASTA EL SITIO DE INSTALACIÓN) </v>
      </c>
      <c r="E1891" s="187"/>
      <c r="F1891" s="187" t="str">
        <f>VLOOKUP($B1891,'Alcance Cimentaciones'!$B$5:$G$256,4,FALSE)</f>
        <v>m3</v>
      </c>
      <c r="G1891" s="194">
        <f>VLOOKUP($B1891,'Alcance Cimentaciones'!$B$5:$G$256,5,FALSE)/34</f>
        <v>25.529411764705884</v>
      </c>
      <c r="H1891" s="188">
        <f>VLOOKUP($B1891,'Alcance Cimentaciones'!$B$5:$G$256,6,FALSE)</f>
        <v>286818</v>
      </c>
      <c r="I1891" s="188">
        <f>+H1891*G1891</f>
        <v>7322294.823529412</v>
      </c>
      <c r="J1891" s="189">
        <f t="shared" si="506"/>
        <v>10104766.856470589</v>
      </c>
      <c r="K1891" s="335">
        <f t="shared" si="509"/>
        <v>0</v>
      </c>
      <c r="L1891" s="331"/>
      <c r="M1891" s="331"/>
    </row>
    <row r="1892" spans="2:13" x14ac:dyDescent="0.25">
      <c r="B1892" s="165" t="s">
        <v>254</v>
      </c>
      <c r="C1892" s="198"/>
      <c r="D1892" s="145" t="str">
        <f>VLOOKUP(B1892,'Alcance Cimentaciones'!$B$5:$G$256,3,FALSE)</f>
        <v>SUMINISTRO E INSTALACIÓN DE GEOTEXTILES</v>
      </c>
      <c r="E1892" s="187"/>
      <c r="F1892" s="187" t="str">
        <f>VLOOKUP($B1892,'Alcance Cimentaciones'!$B$5:$G$256,4,FALSE)</f>
        <v>m2</v>
      </c>
      <c r="G1892" s="194">
        <f>VLOOKUP($B1892,'Alcance Cimentaciones'!$B$5:$G$256,5,FALSE)/34</f>
        <v>887.17647058823525</v>
      </c>
      <c r="H1892" s="188">
        <f>VLOOKUP($B1892,'Alcance Cimentaciones'!$B$5:$G$256,6,FALSE)</f>
        <v>54177</v>
      </c>
      <c r="I1892" s="188">
        <f>+H1892*G1892</f>
        <v>48064559.647058822</v>
      </c>
      <c r="J1892" s="189">
        <f t="shared" si="506"/>
        <v>66329092.312941171</v>
      </c>
      <c r="K1892" s="335">
        <f t="shared" si="509"/>
        <v>0</v>
      </c>
      <c r="L1892" s="331"/>
      <c r="M1892" s="331"/>
    </row>
    <row r="1893" spans="2:13" s="159" customFormat="1" ht="31.5" x14ac:dyDescent="0.25">
      <c r="B1893" s="165"/>
      <c r="C1893" s="195" t="s">
        <v>1944</v>
      </c>
      <c r="D1893" s="148" t="s">
        <v>2022</v>
      </c>
      <c r="E1893" s="196" t="s">
        <v>3</v>
      </c>
      <c r="F1893" s="196">
        <v>0</v>
      </c>
      <c r="G1893" s="196"/>
      <c r="H1893" s="196"/>
      <c r="I1893" s="196"/>
      <c r="J1893" s="197"/>
      <c r="K1893" s="333"/>
      <c r="L1893" s="333"/>
      <c r="M1893" s="333"/>
    </row>
    <row r="1894" spans="2:13" s="159" customFormat="1" x14ac:dyDescent="0.25">
      <c r="B1894" s="165"/>
      <c r="C1894" s="168" t="s">
        <v>1945</v>
      </c>
      <c r="D1894" s="130" t="s">
        <v>1946</v>
      </c>
      <c r="E1894" s="169" t="s">
        <v>3</v>
      </c>
      <c r="F1894" s="169">
        <v>0</v>
      </c>
      <c r="G1894" s="169"/>
      <c r="H1894" s="169"/>
      <c r="I1894" s="169"/>
      <c r="J1894" s="170"/>
      <c r="K1894" s="325"/>
      <c r="L1894" s="325"/>
      <c r="M1894" s="325"/>
    </row>
    <row r="1895" spans="2:13" s="159" customFormat="1" x14ac:dyDescent="0.25">
      <c r="B1895" s="165"/>
      <c r="C1895" s="166">
        <v>11</v>
      </c>
      <c r="D1895" s="123" t="s">
        <v>1947</v>
      </c>
      <c r="E1895" s="124" t="s">
        <v>1948</v>
      </c>
      <c r="F1895" s="124">
        <v>0</v>
      </c>
      <c r="G1895" s="124"/>
      <c r="H1895" s="124"/>
      <c r="I1895" s="124"/>
      <c r="J1895" s="167"/>
      <c r="K1895" s="324"/>
      <c r="L1895" s="324"/>
      <c r="M1895" s="324"/>
    </row>
    <row r="1896" spans="2:13" s="159" customFormat="1" x14ac:dyDescent="0.25">
      <c r="B1896" s="165"/>
      <c r="C1896" s="182" t="s">
        <v>1949</v>
      </c>
      <c r="D1896" s="183" t="s">
        <v>1950</v>
      </c>
      <c r="E1896" s="184" t="s">
        <v>1951</v>
      </c>
      <c r="F1896" s="184">
        <v>0</v>
      </c>
      <c r="G1896" s="184"/>
      <c r="H1896" s="184"/>
      <c r="I1896" s="184"/>
      <c r="J1896" s="186">
        <f>SUM(J1897)</f>
        <v>216499657.14285713</v>
      </c>
      <c r="K1896" s="330"/>
      <c r="L1896" s="330"/>
      <c r="M1896" s="330"/>
    </row>
    <row r="1897" spans="2:13" ht="47.25" x14ac:dyDescent="0.25">
      <c r="B1897" s="165" t="s">
        <v>250</v>
      </c>
      <c r="C1897" s="190"/>
      <c r="D1897" s="145" t="str">
        <f>VLOOKUP(B1897,'Alcance Cimentaciones'!$B$5:$G$256,3,FALSE)</f>
        <v>CONFORMACIÓN DE ZODME CON RETROEXCAVADORA O BULLDOZER INCLUYE LA MAQUINARIA REQUERIDA PARA LA CONFORMACION Y COMPACTACION.</v>
      </c>
      <c r="E1897" s="187"/>
      <c r="F1897" s="187" t="str">
        <f>VLOOKUP($B1897,'Alcance Cimentaciones'!$B$5:$G$256,4,FALSE)</f>
        <v>m3</v>
      </c>
      <c r="G1897" s="194">
        <f>VLOOKUP($B1897,'Alcance Cimentaciones'!$B$5:$G$256,5,FALSE)/21*5</f>
        <v>5318.0952380952385</v>
      </c>
      <c r="H1897" s="188">
        <f>VLOOKUP($B1897,'Alcance Cimentaciones'!$B$5:$G$256,6,FALSE)</f>
        <v>29500</v>
      </c>
      <c r="I1897" s="188">
        <f>+H1897*G1897</f>
        <v>156883809.52380952</v>
      </c>
      <c r="J1897" s="189">
        <f>+I1897*1.38</f>
        <v>216499657.14285713</v>
      </c>
      <c r="K1897" s="335">
        <f>SUM(N1897:BV1897)</f>
        <v>0</v>
      </c>
      <c r="L1897" s="331"/>
      <c r="M1897" s="331"/>
    </row>
    <row r="1898" spans="2:13" s="159" customFormat="1" x14ac:dyDescent="0.25">
      <c r="B1898" s="165"/>
      <c r="C1898" s="182" t="s">
        <v>1952</v>
      </c>
      <c r="D1898" s="183" t="s">
        <v>1953</v>
      </c>
      <c r="E1898" s="184" t="s">
        <v>1951</v>
      </c>
      <c r="F1898" s="184">
        <v>0</v>
      </c>
      <c r="G1898" s="184"/>
      <c r="H1898" s="184"/>
      <c r="I1898" s="184"/>
      <c r="J1898" s="186">
        <f>SUM(J1899)</f>
        <v>129899794.28571428</v>
      </c>
      <c r="K1898" s="330"/>
      <c r="L1898" s="330"/>
      <c r="M1898" s="330"/>
    </row>
    <row r="1899" spans="2:13" ht="47.25" x14ac:dyDescent="0.25">
      <c r="B1899" s="165" t="s">
        <v>250</v>
      </c>
      <c r="C1899" s="190"/>
      <c r="D1899" s="145" t="str">
        <f>VLOOKUP(B1899,'Alcance Cimentaciones'!$B$5:$G$256,3,FALSE)</f>
        <v>CONFORMACIÓN DE ZODME CON RETROEXCAVADORA O BULLDOZER INCLUYE LA MAQUINARIA REQUERIDA PARA LA CONFORMACION Y COMPACTACION.</v>
      </c>
      <c r="E1899" s="187"/>
      <c r="F1899" s="187" t="str">
        <f>VLOOKUP($B1899,'Alcance Cimentaciones'!$B$5:$G$256,4,FALSE)</f>
        <v>m3</v>
      </c>
      <c r="G1899" s="194">
        <f>VLOOKUP($B1899,'Alcance Cimentaciones'!$B$5:$G$256,5,FALSE)/21*3</f>
        <v>3190.8571428571431</v>
      </c>
      <c r="H1899" s="188">
        <f>VLOOKUP($B1899,'Alcance Cimentaciones'!$B$5:$G$256,6,FALSE)</f>
        <v>29500</v>
      </c>
      <c r="I1899" s="188">
        <f>+H1899*G1899</f>
        <v>94130285.714285716</v>
      </c>
      <c r="J1899" s="189">
        <f>+I1899*1.38</f>
        <v>129899794.28571428</v>
      </c>
      <c r="K1899" s="335">
        <f>SUM(N1899:BV1899)</f>
        <v>0</v>
      </c>
      <c r="L1899" s="331"/>
      <c r="M1899" s="331"/>
    </row>
    <row r="1900" spans="2:13" s="159" customFormat="1" x14ac:dyDescent="0.25">
      <c r="B1900" s="165"/>
      <c r="C1900" s="182" t="s">
        <v>1954</v>
      </c>
      <c r="D1900" s="183" t="s">
        <v>1955</v>
      </c>
      <c r="E1900" s="184" t="s">
        <v>1956</v>
      </c>
      <c r="F1900" s="184">
        <v>0</v>
      </c>
      <c r="G1900" s="184"/>
      <c r="H1900" s="184"/>
      <c r="I1900" s="184"/>
      <c r="J1900" s="186">
        <f>SUM(J1901)</f>
        <v>216499657.14285713</v>
      </c>
      <c r="K1900" s="330"/>
      <c r="L1900" s="330"/>
      <c r="M1900" s="330"/>
    </row>
    <row r="1901" spans="2:13" ht="47.25" x14ac:dyDescent="0.25">
      <c r="B1901" s="165" t="s">
        <v>250</v>
      </c>
      <c r="C1901" s="190"/>
      <c r="D1901" s="145" t="str">
        <f>VLOOKUP(B1901,'Alcance Cimentaciones'!$B$5:$G$256,3,FALSE)</f>
        <v>CONFORMACIÓN DE ZODME CON RETROEXCAVADORA O BULLDOZER INCLUYE LA MAQUINARIA REQUERIDA PARA LA CONFORMACION Y COMPACTACION.</v>
      </c>
      <c r="E1901" s="187"/>
      <c r="F1901" s="187" t="str">
        <f>VLOOKUP($B1901,'Alcance Cimentaciones'!$B$5:$G$256,4,FALSE)</f>
        <v>m3</v>
      </c>
      <c r="G1901" s="194">
        <f>VLOOKUP($B1901,'Alcance Cimentaciones'!$B$5:$G$256,5,FALSE)/21*5</f>
        <v>5318.0952380952385</v>
      </c>
      <c r="H1901" s="188">
        <f>VLOOKUP($B1901,'Alcance Cimentaciones'!$B$5:$G$256,6,FALSE)</f>
        <v>29500</v>
      </c>
      <c r="I1901" s="188">
        <f>+H1901*G1901</f>
        <v>156883809.52380952</v>
      </c>
      <c r="J1901" s="189">
        <f>+I1901*1.38</f>
        <v>216499657.14285713</v>
      </c>
      <c r="K1901" s="335">
        <f>SUM(N1901:BV1901)</f>
        <v>0</v>
      </c>
      <c r="L1901" s="331"/>
      <c r="M1901" s="331"/>
    </row>
    <row r="1902" spans="2:13" s="159" customFormat="1" x14ac:dyDescent="0.25">
      <c r="B1902" s="165"/>
      <c r="C1902" s="182" t="s">
        <v>1957</v>
      </c>
      <c r="D1902" s="183" t="s">
        <v>1958</v>
      </c>
      <c r="E1902" s="184" t="s">
        <v>1959</v>
      </c>
      <c r="F1902" s="184">
        <v>0</v>
      </c>
      <c r="G1902" s="184"/>
      <c r="H1902" s="184"/>
      <c r="I1902" s="184"/>
      <c r="J1902" s="186">
        <f>SUM(J1903)</f>
        <v>173199725.7142857</v>
      </c>
      <c r="K1902" s="330"/>
      <c r="L1902" s="330"/>
      <c r="M1902" s="330"/>
    </row>
    <row r="1903" spans="2:13" ht="47.25" x14ac:dyDescent="0.25">
      <c r="B1903" s="165" t="s">
        <v>250</v>
      </c>
      <c r="C1903" s="190"/>
      <c r="D1903" s="145" t="str">
        <f>VLOOKUP(B1903,'Alcance Cimentaciones'!$B$5:$G$256,3,FALSE)</f>
        <v>CONFORMACIÓN DE ZODME CON RETROEXCAVADORA O BULLDOZER INCLUYE LA MAQUINARIA REQUERIDA PARA LA CONFORMACION Y COMPACTACION.</v>
      </c>
      <c r="E1903" s="187"/>
      <c r="F1903" s="187" t="str">
        <f>VLOOKUP($B1903,'Alcance Cimentaciones'!$B$5:$G$256,4,FALSE)</f>
        <v>m3</v>
      </c>
      <c r="G1903" s="194">
        <f>VLOOKUP($B1903,'Alcance Cimentaciones'!$B$5:$G$256,5,FALSE)/21*4</f>
        <v>4254.4761904761908</v>
      </c>
      <c r="H1903" s="188">
        <f>VLOOKUP($B1903,'Alcance Cimentaciones'!$B$5:$G$256,6,FALSE)</f>
        <v>29500</v>
      </c>
      <c r="I1903" s="188">
        <f>+H1903*G1903</f>
        <v>125507047.61904763</v>
      </c>
      <c r="J1903" s="189">
        <f>+I1903*1.38</f>
        <v>173199725.7142857</v>
      </c>
      <c r="K1903" s="335">
        <f>SUM(N1903:BV1903)</f>
        <v>0</v>
      </c>
      <c r="L1903" s="331"/>
      <c r="M1903" s="331"/>
    </row>
    <row r="1904" spans="2:13" s="159" customFormat="1" x14ac:dyDescent="0.25">
      <c r="B1904" s="165"/>
      <c r="C1904" s="182" t="s">
        <v>1960</v>
      </c>
      <c r="D1904" s="183" t="s">
        <v>1961</v>
      </c>
      <c r="E1904" s="184" t="s">
        <v>1951</v>
      </c>
      <c r="F1904" s="184">
        <v>0</v>
      </c>
      <c r="G1904" s="184"/>
      <c r="H1904" s="184"/>
      <c r="I1904" s="184"/>
      <c r="J1904" s="186">
        <f>SUM(J1905)</f>
        <v>173199725.7142857</v>
      </c>
      <c r="K1904" s="330"/>
      <c r="L1904" s="330"/>
      <c r="M1904" s="330"/>
    </row>
    <row r="1905" spans="2:13" ht="47.25" x14ac:dyDescent="0.25">
      <c r="B1905" s="165" t="s">
        <v>250</v>
      </c>
      <c r="C1905" s="190"/>
      <c r="D1905" s="145" t="str">
        <f>VLOOKUP(B1905,'Alcance Cimentaciones'!$B$5:$G$256,3,FALSE)</f>
        <v>CONFORMACIÓN DE ZODME CON RETROEXCAVADORA O BULLDOZER INCLUYE LA MAQUINARIA REQUERIDA PARA LA CONFORMACION Y COMPACTACION.</v>
      </c>
      <c r="E1905" s="187"/>
      <c r="F1905" s="187" t="str">
        <f>VLOOKUP($B1905,'Alcance Cimentaciones'!$B$5:$G$256,4,FALSE)</f>
        <v>m3</v>
      </c>
      <c r="G1905" s="194">
        <f>VLOOKUP($B1905,'Alcance Cimentaciones'!$B$5:$G$256,5,FALSE)/21*4</f>
        <v>4254.4761904761908</v>
      </c>
      <c r="H1905" s="188">
        <f>VLOOKUP($B1905,'Alcance Cimentaciones'!$B$5:$G$256,6,FALSE)</f>
        <v>29500</v>
      </c>
      <c r="I1905" s="188">
        <f>+H1905*G1905</f>
        <v>125507047.61904763</v>
      </c>
      <c r="J1905" s="189">
        <f>+I1905*1.38</f>
        <v>173199725.7142857</v>
      </c>
      <c r="K1905" s="335">
        <f>SUM(N1905:BV1905)</f>
        <v>0</v>
      </c>
      <c r="L1905" s="331"/>
      <c r="M1905" s="331"/>
    </row>
    <row r="1906" spans="2:13" s="159" customFormat="1" ht="31.5" x14ac:dyDescent="0.25">
      <c r="B1906" s="165"/>
      <c r="C1906" s="202">
        <v>12</v>
      </c>
      <c r="D1906" s="123" t="s">
        <v>2023</v>
      </c>
      <c r="E1906" s="124" t="s">
        <v>36</v>
      </c>
      <c r="F1906" s="124">
        <v>0</v>
      </c>
      <c r="G1906" s="124"/>
      <c r="H1906" s="124"/>
      <c r="I1906" s="124"/>
      <c r="J1906" s="167"/>
      <c r="K1906" s="324"/>
      <c r="L1906" s="324"/>
      <c r="M1906" s="324"/>
    </row>
    <row r="1907" spans="2:13" s="159" customFormat="1" x14ac:dyDescent="0.25">
      <c r="B1907" s="165"/>
      <c r="C1907" s="203" t="s">
        <v>2024</v>
      </c>
      <c r="D1907" s="183" t="s">
        <v>2036</v>
      </c>
      <c r="E1907" s="184" t="s">
        <v>36</v>
      </c>
      <c r="F1907" s="184">
        <v>0</v>
      </c>
      <c r="G1907" s="184"/>
      <c r="H1907" s="184"/>
      <c r="I1907" s="184"/>
      <c r="J1907" s="186">
        <f>SUM(J1908:J1923)</f>
        <v>3265847514.5999994</v>
      </c>
      <c r="K1907" s="330"/>
      <c r="L1907" s="330"/>
      <c r="M1907" s="330"/>
    </row>
    <row r="1908" spans="2:13" x14ac:dyDescent="0.25">
      <c r="B1908" s="165" t="s">
        <v>359</v>
      </c>
      <c r="C1908" s="204"/>
      <c r="D1908" s="145" t="str">
        <f>VLOOKUP(B1908,'Alcance Cimentaciones'!$B$5:$G$256,3,FALSE)</f>
        <v>BULDOZER POTENCIA MINIMA 120HP</v>
      </c>
      <c r="E1908" s="187"/>
      <c r="F1908" s="187" t="str">
        <f>VLOOKUP($B1908,'Alcance Cimentaciones'!$B$5:$G$256,4,FALSE)</f>
        <v>Día</v>
      </c>
      <c r="G1908" s="194">
        <f>VLOOKUP($B1908,'Alcance Cimentaciones'!$B$5:$G$256,5,FALSE)</f>
        <v>100</v>
      </c>
      <c r="H1908" s="188">
        <f>VLOOKUP($B1908,'Alcance Cimentaciones'!$B$5:$G$256,6,FALSE)</f>
        <v>2706667</v>
      </c>
      <c r="I1908" s="188">
        <f t="shared" ref="I1908:I1923" si="510">+H1908*G1908</f>
        <v>270666700</v>
      </c>
      <c r="J1908" s="189">
        <f t="shared" ref="J1908:J1923" si="511">+I1908*1.38</f>
        <v>373520046</v>
      </c>
      <c r="K1908" s="335">
        <f t="shared" ref="K1908:K1923" si="512">SUM(N1908:BV1908)</f>
        <v>0</v>
      </c>
      <c r="L1908" s="331"/>
      <c r="M1908" s="331"/>
    </row>
    <row r="1909" spans="2:13" x14ac:dyDescent="0.25">
      <c r="B1909" s="165" t="s">
        <v>363</v>
      </c>
      <c r="C1909" s="204"/>
      <c r="D1909" s="145" t="str">
        <f>VLOOKUP(B1909,'Alcance Cimentaciones'!$B$5:$G$256,3,FALSE)</f>
        <v>MOTO NIVELADORA POTENCIA MINIMA 120HP</v>
      </c>
      <c r="E1909" s="187"/>
      <c r="F1909" s="187" t="str">
        <f>VLOOKUP($B1909,'Alcance Cimentaciones'!$B$5:$G$256,4,FALSE)</f>
        <v>Día</v>
      </c>
      <c r="G1909" s="194">
        <f>VLOOKUP($B1909,'Alcance Cimentaciones'!$B$5:$G$256,5,FALSE)</f>
        <v>100</v>
      </c>
      <c r="H1909" s="188">
        <f>VLOOKUP($B1909,'Alcance Cimentaciones'!$B$5:$G$256,6,FALSE)</f>
        <v>2786667</v>
      </c>
      <c r="I1909" s="188">
        <f t="shared" si="510"/>
        <v>278666700</v>
      </c>
      <c r="J1909" s="189">
        <f t="shared" si="511"/>
        <v>384560046</v>
      </c>
      <c r="K1909" s="335">
        <f t="shared" si="512"/>
        <v>0</v>
      </c>
      <c r="L1909" s="331"/>
      <c r="M1909" s="331"/>
    </row>
    <row r="1910" spans="2:13" x14ac:dyDescent="0.25">
      <c r="B1910" s="165" t="s">
        <v>365</v>
      </c>
      <c r="C1910" s="204"/>
      <c r="D1910" s="145" t="str">
        <f>VLOOKUP(B1910,'Alcance Cimentaciones'!$B$5:$G$256,3,FALSE)</f>
        <v>RETROEXCAVADORA POTENCIA MINIMA 130HP</v>
      </c>
      <c r="E1910" s="187"/>
      <c r="F1910" s="187" t="str">
        <f>VLOOKUP($B1910,'Alcance Cimentaciones'!$B$5:$G$256,4,FALSE)</f>
        <v>Día</v>
      </c>
      <c r="G1910" s="194">
        <f>VLOOKUP($B1910,'Alcance Cimentaciones'!$B$5:$G$256,5,FALSE)</f>
        <v>100</v>
      </c>
      <c r="H1910" s="188">
        <f>VLOOKUP($B1910,'Alcance Cimentaciones'!$B$5:$G$256,6,FALSE)</f>
        <v>2786667</v>
      </c>
      <c r="I1910" s="188">
        <f t="shared" si="510"/>
        <v>278666700</v>
      </c>
      <c r="J1910" s="189">
        <f t="shared" si="511"/>
        <v>384560046</v>
      </c>
      <c r="K1910" s="335">
        <f t="shared" si="512"/>
        <v>0</v>
      </c>
      <c r="L1910" s="331"/>
      <c r="M1910" s="331"/>
    </row>
    <row r="1911" spans="2:13" x14ac:dyDescent="0.25">
      <c r="B1911" s="165" t="s">
        <v>367</v>
      </c>
      <c r="C1911" s="204"/>
      <c r="D1911" s="145" t="str">
        <f>VLOOKUP(B1911,'Alcance Cimentaciones'!$B$5:$G$256,3,FALSE)</f>
        <v>VIBROCOMPACTADOR PESO MINIMO 10Ton</v>
      </c>
      <c r="E1911" s="187"/>
      <c r="F1911" s="187" t="str">
        <f>VLOOKUP($B1911,'Alcance Cimentaciones'!$B$5:$G$256,4,FALSE)</f>
        <v>Día</v>
      </c>
      <c r="G1911" s="194">
        <f>VLOOKUP($B1911,'Alcance Cimentaciones'!$B$5:$G$256,5,FALSE)</f>
        <v>100</v>
      </c>
      <c r="H1911" s="188">
        <f>VLOOKUP($B1911,'Alcance Cimentaciones'!$B$5:$G$256,6,FALSE)</f>
        <v>1842667</v>
      </c>
      <c r="I1911" s="188">
        <f t="shared" si="510"/>
        <v>184266700</v>
      </c>
      <c r="J1911" s="189">
        <f t="shared" si="511"/>
        <v>254288045.99999997</v>
      </c>
      <c r="K1911" s="335">
        <f t="shared" si="512"/>
        <v>0</v>
      </c>
      <c r="L1911" s="331"/>
      <c r="M1911" s="331"/>
    </row>
    <row r="1912" spans="2:13" x14ac:dyDescent="0.25">
      <c r="B1912" s="165" t="s">
        <v>369</v>
      </c>
      <c r="C1912" s="204"/>
      <c r="D1912" s="145" t="str">
        <f>VLOOKUP(B1912,'Alcance Cimentaciones'!$B$5:$G$256,3,FALSE)</f>
        <v>VIBROCOMPACTADOR PATA DE CABRA</v>
      </c>
      <c r="E1912" s="187"/>
      <c r="F1912" s="187" t="str">
        <f>VLOOKUP($B1912,'Alcance Cimentaciones'!$B$5:$G$256,4,FALSE)</f>
        <v>Día</v>
      </c>
      <c r="G1912" s="194">
        <f>VLOOKUP($B1912,'Alcance Cimentaciones'!$B$5:$G$256,5,FALSE)</f>
        <v>100</v>
      </c>
      <c r="H1912" s="188">
        <f>VLOOKUP($B1912,'Alcance Cimentaciones'!$B$5:$G$256,6,FALSE)</f>
        <v>1842667</v>
      </c>
      <c r="I1912" s="188">
        <f t="shared" si="510"/>
        <v>184266700</v>
      </c>
      <c r="J1912" s="189">
        <f t="shared" si="511"/>
        <v>254288045.99999997</v>
      </c>
      <c r="K1912" s="335">
        <f t="shared" si="512"/>
        <v>0</v>
      </c>
      <c r="L1912" s="331"/>
      <c r="M1912" s="331"/>
    </row>
    <row r="1913" spans="2:13" ht="31.5" x14ac:dyDescent="0.25">
      <c r="B1913" s="165" t="s">
        <v>371</v>
      </c>
      <c r="C1913" s="204"/>
      <c r="D1913" s="145" t="str">
        <f>VLOOKUP(B1913,'Alcance Cimentaciones'!$B$5:$G$256,3,FALSE)</f>
        <v>MONTACARGAS DIESEL O GAS CAPACIDAD MINIMA 1000 KG. ALTURA MINIMA DE ELEVACIÓN 2.5 M</v>
      </c>
      <c r="E1913" s="187"/>
      <c r="F1913" s="187" t="str">
        <f>VLOOKUP($B1913,'Alcance Cimentaciones'!$B$5:$G$256,4,FALSE)</f>
        <v>Día</v>
      </c>
      <c r="G1913" s="194">
        <f>VLOOKUP($B1913,'Alcance Cimentaciones'!$B$5:$G$256,5,FALSE)</f>
        <v>120</v>
      </c>
      <c r="H1913" s="188">
        <f>VLOOKUP($B1913,'Alcance Cimentaciones'!$B$5:$G$256,6,FALSE)</f>
        <v>2444444</v>
      </c>
      <c r="I1913" s="188">
        <f t="shared" si="510"/>
        <v>293333280</v>
      </c>
      <c r="J1913" s="189">
        <f t="shared" si="511"/>
        <v>404799926.39999998</v>
      </c>
      <c r="K1913" s="335">
        <f t="shared" si="512"/>
        <v>0</v>
      </c>
      <c r="L1913" s="331"/>
      <c r="M1913" s="331"/>
    </row>
    <row r="1914" spans="2:13" x14ac:dyDescent="0.25">
      <c r="B1914" s="165" t="s">
        <v>373</v>
      </c>
      <c r="C1914" s="204"/>
      <c r="D1914" s="145" t="str">
        <f>VLOOKUP(B1914,'Alcance Cimentaciones'!$B$5:$G$256,3,FALSE)</f>
        <v>CARROTANQUE SENCILLO IRRIGADOR DE AGUA</v>
      </c>
      <c r="E1914" s="187"/>
      <c r="F1914" s="187" t="str">
        <f>VLOOKUP($B1914,'Alcance Cimentaciones'!$B$5:$G$256,4,FALSE)</f>
        <v>Día</v>
      </c>
      <c r="G1914" s="194">
        <f>VLOOKUP($B1914,'Alcance Cimentaciones'!$B$5:$G$256,5,FALSE)</f>
        <v>100</v>
      </c>
      <c r="H1914" s="188">
        <f>VLOOKUP($B1914,'Alcance Cimentaciones'!$B$5:$G$256,6,FALSE)</f>
        <v>1564444</v>
      </c>
      <c r="I1914" s="188">
        <f t="shared" si="510"/>
        <v>156444400</v>
      </c>
      <c r="J1914" s="189">
        <f t="shared" si="511"/>
        <v>215893271.99999997</v>
      </c>
      <c r="K1914" s="335">
        <f t="shared" si="512"/>
        <v>0</v>
      </c>
      <c r="L1914" s="331"/>
      <c r="M1914" s="331"/>
    </row>
    <row r="1915" spans="2:13" x14ac:dyDescent="0.25">
      <c r="B1915" s="165" t="s">
        <v>375</v>
      </c>
      <c r="C1915" s="204"/>
      <c r="D1915" s="145" t="str">
        <f>VLOOKUP(B1915,'Alcance Cimentaciones'!$B$5:$G$256,3,FALSE)</f>
        <v>CARROTANQUE DOBLETROQUE IRRIGADOR DE AGUA</v>
      </c>
      <c r="E1915" s="187"/>
      <c r="F1915" s="187" t="str">
        <f>VLOOKUP($B1915,'Alcance Cimentaciones'!$B$5:$G$256,4,FALSE)</f>
        <v>Día</v>
      </c>
      <c r="G1915" s="194">
        <f>VLOOKUP($B1915,'Alcance Cimentaciones'!$B$5:$G$256,5,FALSE)</f>
        <v>30</v>
      </c>
      <c r="H1915" s="188">
        <f>VLOOKUP($B1915,'Alcance Cimentaciones'!$B$5:$G$256,6,FALSE)</f>
        <v>1604444</v>
      </c>
      <c r="I1915" s="188">
        <f t="shared" si="510"/>
        <v>48133320</v>
      </c>
      <c r="J1915" s="189">
        <f t="shared" si="511"/>
        <v>66423981.599999994</v>
      </c>
      <c r="K1915" s="335">
        <f t="shared" si="512"/>
        <v>0</v>
      </c>
      <c r="L1915" s="331"/>
      <c r="M1915" s="331"/>
    </row>
    <row r="1916" spans="2:13" x14ac:dyDescent="0.25">
      <c r="B1916" s="165" t="s">
        <v>377</v>
      </c>
      <c r="C1916" s="204"/>
      <c r="D1916" s="145" t="str">
        <f>VLOOKUP(B1916,'Alcance Cimentaciones'!$B$5:$G$256,3,FALSE)</f>
        <v>RETROEXCAVADORA POTENCIA MINIMA 75HP</v>
      </c>
      <c r="E1916" s="187"/>
      <c r="F1916" s="187" t="str">
        <f>VLOOKUP($B1916,'Alcance Cimentaciones'!$B$5:$G$256,4,FALSE)</f>
        <v>Día</v>
      </c>
      <c r="G1916" s="194">
        <f>VLOOKUP($B1916,'Alcance Cimentaciones'!$B$5:$G$256,5,FALSE)</f>
        <v>100</v>
      </c>
      <c r="H1916" s="188">
        <f>VLOOKUP($B1916,'Alcance Cimentaciones'!$B$5:$G$256,6,FALSE)</f>
        <v>1826667</v>
      </c>
      <c r="I1916" s="188">
        <f t="shared" si="510"/>
        <v>182666700</v>
      </c>
      <c r="J1916" s="189">
        <f t="shared" si="511"/>
        <v>252080045.99999997</v>
      </c>
      <c r="K1916" s="335">
        <f t="shared" si="512"/>
        <v>0</v>
      </c>
      <c r="L1916" s="331"/>
      <c r="M1916" s="331"/>
    </row>
    <row r="1917" spans="2:13" x14ac:dyDescent="0.25">
      <c r="B1917" s="165" t="s">
        <v>379</v>
      </c>
      <c r="C1917" s="204"/>
      <c r="D1917" s="145" t="str">
        <f>VLOOKUP(B1917,'Alcance Cimentaciones'!$B$5:$G$256,3,FALSE)</f>
        <v>VOLQUETA TIPO SENCILLA CON CAPACIDAD MÍNIMA DE 6 m3</v>
      </c>
      <c r="E1917" s="187"/>
      <c r="F1917" s="187" t="str">
        <f>VLOOKUP($B1917,'Alcance Cimentaciones'!$B$5:$G$256,4,FALSE)</f>
        <v>Día</v>
      </c>
      <c r="G1917" s="194">
        <f>VLOOKUP($B1917,'Alcance Cimentaciones'!$B$5:$G$256,5,FALSE)</f>
        <v>100</v>
      </c>
      <c r="H1917" s="188">
        <f>VLOOKUP($B1917,'Alcance Cimentaciones'!$B$5:$G$256,6,FALSE)</f>
        <v>1324444</v>
      </c>
      <c r="I1917" s="188">
        <f t="shared" si="510"/>
        <v>132444400</v>
      </c>
      <c r="J1917" s="189">
        <f t="shared" si="511"/>
        <v>182773272</v>
      </c>
      <c r="K1917" s="335">
        <f t="shared" si="512"/>
        <v>0</v>
      </c>
      <c r="L1917" s="331"/>
      <c r="M1917" s="331"/>
    </row>
    <row r="1918" spans="2:13" x14ac:dyDescent="0.25">
      <c r="B1918" s="165" t="s">
        <v>381</v>
      </c>
      <c r="C1918" s="204"/>
      <c r="D1918" s="145" t="str">
        <f>VLOOKUP(B1918,'Alcance Cimentaciones'!$B$5:$G$256,3,FALSE)</f>
        <v>VOLQUETA TIPO DT CON CAPACIDAD MÍNIMA DE 15 m3</v>
      </c>
      <c r="E1918" s="187"/>
      <c r="F1918" s="187" t="str">
        <f>VLOOKUP($B1918,'Alcance Cimentaciones'!$B$5:$G$256,4,FALSE)</f>
        <v>Día</v>
      </c>
      <c r="G1918" s="194">
        <f>VLOOKUP($B1918,'Alcance Cimentaciones'!$B$5:$G$256,5,FALSE)</f>
        <v>100</v>
      </c>
      <c r="H1918" s="188">
        <f>VLOOKUP($B1918,'Alcance Cimentaciones'!$B$5:$G$256,6,FALSE)</f>
        <v>2170344</v>
      </c>
      <c r="I1918" s="188">
        <f t="shared" si="510"/>
        <v>217034400</v>
      </c>
      <c r="J1918" s="189">
        <f t="shared" si="511"/>
        <v>299507472</v>
      </c>
      <c r="K1918" s="335">
        <f t="shared" si="512"/>
        <v>0</v>
      </c>
      <c r="L1918" s="331"/>
      <c r="M1918" s="331"/>
    </row>
    <row r="1919" spans="2:13" x14ac:dyDescent="0.25">
      <c r="B1919" s="165" t="s">
        <v>383</v>
      </c>
      <c r="C1919" s="204"/>
      <c r="D1919" s="145" t="str">
        <f>VLOOKUP(B1919,'Alcance Cimentaciones'!$B$5:$G$256,3,FALSE)</f>
        <v>MOTOBOMBA 4"</v>
      </c>
      <c r="E1919" s="187"/>
      <c r="F1919" s="187" t="str">
        <f>VLOOKUP($B1919,'Alcance Cimentaciones'!$B$5:$G$256,4,FALSE)</f>
        <v>Día</v>
      </c>
      <c r="G1919" s="194">
        <f>VLOOKUP($B1919,'Alcance Cimentaciones'!$B$5:$G$256,5,FALSE)</f>
        <v>30</v>
      </c>
      <c r="H1919" s="188">
        <f>VLOOKUP($B1919,'Alcance Cimentaciones'!$B$5:$G$256,6,FALSE)</f>
        <v>363180</v>
      </c>
      <c r="I1919" s="188">
        <f t="shared" si="510"/>
        <v>10895400</v>
      </c>
      <c r="J1919" s="189">
        <f t="shared" si="511"/>
        <v>15035651.999999998</v>
      </c>
      <c r="K1919" s="335">
        <f t="shared" si="512"/>
        <v>0</v>
      </c>
      <c r="L1919" s="331"/>
      <c r="M1919" s="331"/>
    </row>
    <row r="1920" spans="2:13" x14ac:dyDescent="0.25">
      <c r="B1920" s="165" t="s">
        <v>385</v>
      </c>
      <c r="C1920" s="204"/>
      <c r="D1920" s="145" t="str">
        <f>VLOOKUP(B1920,'Alcance Cimentaciones'!$B$5:$G$256,3,FALSE)</f>
        <v>MOTOBOMBA 6"</v>
      </c>
      <c r="E1920" s="187"/>
      <c r="F1920" s="187" t="str">
        <f>VLOOKUP($B1920,'Alcance Cimentaciones'!$B$5:$G$256,4,FALSE)</f>
        <v>Día</v>
      </c>
      <c r="G1920" s="194">
        <f>VLOOKUP($B1920,'Alcance Cimentaciones'!$B$5:$G$256,5,FALSE)</f>
        <v>30</v>
      </c>
      <c r="H1920" s="188">
        <f>VLOOKUP($B1920,'Alcance Cimentaciones'!$B$5:$G$256,6,FALSE)</f>
        <v>728033</v>
      </c>
      <c r="I1920" s="188">
        <f t="shared" si="510"/>
        <v>21840990</v>
      </c>
      <c r="J1920" s="189">
        <f t="shared" si="511"/>
        <v>30140566.199999999</v>
      </c>
      <c r="K1920" s="335">
        <f t="shared" si="512"/>
        <v>0</v>
      </c>
      <c r="L1920" s="331"/>
      <c r="M1920" s="331"/>
    </row>
    <row r="1921" spans="2:58" x14ac:dyDescent="0.25">
      <c r="B1921" s="165" t="s">
        <v>387</v>
      </c>
      <c r="C1921" s="204"/>
      <c r="D1921" s="145" t="str">
        <f>VLOOKUP(B1921,'Alcance Cimentaciones'!$B$5:$G$256,3,FALSE)</f>
        <v>CAMA BAJA</v>
      </c>
      <c r="E1921" s="187"/>
      <c r="F1921" s="187" t="str">
        <f>VLOOKUP($B1921,'Alcance Cimentaciones'!$B$5:$G$256,4,FALSE)</f>
        <v>Hora</v>
      </c>
      <c r="G1921" s="194">
        <f>VLOOKUP($B1921,'Alcance Cimentaciones'!$B$5:$G$256,5,FALSE)</f>
        <v>300</v>
      </c>
      <c r="H1921" s="188">
        <f>VLOOKUP($B1921,'Alcance Cimentaciones'!$B$5:$G$256,6,FALSE)</f>
        <v>305209</v>
      </c>
      <c r="I1921" s="188">
        <f t="shared" si="510"/>
        <v>91562700</v>
      </c>
      <c r="J1921" s="189">
        <f t="shared" si="511"/>
        <v>126356525.99999999</v>
      </c>
      <c r="K1921" s="335">
        <f t="shared" si="512"/>
        <v>0</v>
      </c>
      <c r="L1921" s="331"/>
      <c r="M1921" s="331"/>
    </row>
    <row r="1922" spans="2:58" x14ac:dyDescent="0.25">
      <c r="B1922" s="165" t="s">
        <v>390</v>
      </c>
      <c r="C1922" s="204"/>
      <c r="D1922" s="145" t="str">
        <f>VLOOKUP(B1922,'Alcance Cimentaciones'!$B$5:$G$256,3,FALSE)</f>
        <v xml:space="preserve">ALQUILER DE ANDAMIOS CERTIFICADOS </v>
      </c>
      <c r="E1922" s="187"/>
      <c r="F1922" s="187" t="str">
        <f>VLOOKUP($B1922,'Alcance Cimentaciones'!$B$5:$G$256,4,FALSE)</f>
        <v>m3-día</v>
      </c>
      <c r="G1922" s="194">
        <f>VLOOKUP($B1922,'Alcance Cimentaciones'!$B$5:$G$256,5,FALSE)</f>
        <v>120</v>
      </c>
      <c r="H1922" s="188">
        <f>VLOOKUP($B1922,'Alcance Cimentaciones'!$B$5:$G$256,6,FALSE)</f>
        <v>15267</v>
      </c>
      <c r="I1922" s="188">
        <f t="shared" si="510"/>
        <v>1832040</v>
      </c>
      <c r="J1922" s="189">
        <f t="shared" si="511"/>
        <v>2528215.1999999997</v>
      </c>
      <c r="K1922" s="335">
        <f t="shared" si="512"/>
        <v>0</v>
      </c>
      <c r="L1922" s="331"/>
      <c r="M1922" s="331"/>
    </row>
    <row r="1923" spans="2:58" ht="31.5" x14ac:dyDescent="0.25">
      <c r="B1923" s="165" t="s">
        <v>393</v>
      </c>
      <c r="C1923" s="204"/>
      <c r="D1923" s="145" t="str">
        <f>VLOOKUP(B1923,'Alcance Cimentaciones'!$B$5:$G$256,3,FALSE)</f>
        <v>TRANSPORTE ARMADO Y DESARMADO DE ANDAMIOS CERTIFICADOS</v>
      </c>
      <c r="E1923" s="187"/>
      <c r="F1923" s="187" t="str">
        <f>VLOOKUP($B1923,'Alcance Cimentaciones'!$B$5:$G$256,4,FALSE)</f>
        <v>m3</v>
      </c>
      <c r="G1923" s="194">
        <f>VLOOKUP($B1923,'Alcance Cimentaciones'!$B$5:$G$256,5,FALSE)</f>
        <v>120</v>
      </c>
      <c r="H1923" s="188">
        <f>VLOOKUP($B1923,'Alcance Cimentaciones'!$B$5:$G$256,6,FALSE)</f>
        <v>115292</v>
      </c>
      <c r="I1923" s="188">
        <f t="shared" si="510"/>
        <v>13835040</v>
      </c>
      <c r="J1923" s="189">
        <f t="shared" si="511"/>
        <v>19092355.199999999</v>
      </c>
      <c r="K1923" s="335">
        <f t="shared" si="512"/>
        <v>0</v>
      </c>
      <c r="L1923" s="331"/>
      <c r="M1923" s="331"/>
    </row>
    <row r="1924" spans="2:58" s="159" customFormat="1" x14ac:dyDescent="0.25">
      <c r="B1924" s="165"/>
      <c r="C1924" s="203" t="s">
        <v>2025</v>
      </c>
      <c r="D1924" s="183" t="s">
        <v>2035</v>
      </c>
      <c r="E1924" s="184" t="s">
        <v>36</v>
      </c>
      <c r="F1924" s="184">
        <v>0</v>
      </c>
      <c r="G1924" s="184"/>
      <c r="H1924" s="184"/>
      <c r="I1924" s="184"/>
      <c r="J1924" s="186">
        <f>SUM(J1925:J1932)</f>
        <v>8463483937.5</v>
      </c>
      <c r="K1924" s="330"/>
      <c r="L1924" s="330"/>
      <c r="M1924" s="330"/>
    </row>
    <row r="1925" spans="2:58" x14ac:dyDescent="0.25">
      <c r="B1925" s="165" t="s">
        <v>400</v>
      </c>
      <c r="C1925" s="204"/>
      <c r="D1925" s="145" t="str">
        <f>VLOOKUP(B1925,'Alcance Cimentaciones'!$B$5:$G$256,3,FALSE)</f>
        <v>SUPERVISOR CIVIL</v>
      </c>
      <c r="E1925" s="187"/>
      <c r="F1925" s="187" t="str">
        <f>VLOOKUP($B1925,'Alcance Cimentaciones'!$B$5:$G$256,4,FALSE)</f>
        <v>Día</v>
      </c>
      <c r="G1925" s="194">
        <f>VLOOKUP($B1925,'Alcance Cimentaciones'!$B$5:$G$256,5,FALSE)</f>
        <v>90</v>
      </c>
      <c r="H1925" s="188">
        <f>VLOOKUP($B1925,'Alcance Cimentaciones'!$B$5:$G$256,6,FALSE)</f>
        <v>726100</v>
      </c>
      <c r="I1925" s="188">
        <f t="shared" ref="I1925:I1932" si="513">+H1925*G1925</f>
        <v>65349000</v>
      </c>
      <c r="J1925" s="189">
        <f t="shared" ref="J1925:J1932" si="514">+I1925*1.38</f>
        <v>90181620</v>
      </c>
      <c r="K1925" s="335">
        <f t="shared" ref="K1925:K1932" si="515">SUM(N1925:BV1925)</f>
        <v>0</v>
      </c>
      <c r="L1925" s="331"/>
      <c r="M1925" s="331"/>
    </row>
    <row r="1926" spans="2:58" x14ac:dyDescent="0.25">
      <c r="B1926" s="165" t="s">
        <v>403</v>
      </c>
      <c r="C1926" s="204"/>
      <c r="D1926" s="145" t="str">
        <f>VLOOKUP(B1926,'Alcance Cimentaciones'!$B$5:$G$256,3,FALSE)</f>
        <v xml:space="preserve">OFICIAL DE CONSTRUCCIÓN </v>
      </c>
      <c r="E1926" s="187"/>
      <c r="F1926" s="187" t="str">
        <f>VLOOKUP($B1926,'Alcance Cimentaciones'!$B$5:$G$256,4,FALSE)</f>
        <v>Día</v>
      </c>
      <c r="G1926" s="194">
        <f>VLOOKUP($B1926,'Alcance Cimentaciones'!$B$5:$G$256,5,FALSE)</f>
        <v>90</v>
      </c>
      <c r="H1926" s="188">
        <f>VLOOKUP($B1926,'Alcance Cimentaciones'!$B$5:$G$256,6,FALSE)</f>
        <v>544999</v>
      </c>
      <c r="I1926" s="188">
        <f t="shared" si="513"/>
        <v>49049910</v>
      </c>
      <c r="J1926" s="189">
        <f t="shared" si="514"/>
        <v>67688875.799999997</v>
      </c>
      <c r="K1926" s="335">
        <f t="shared" si="515"/>
        <v>0</v>
      </c>
      <c r="L1926" s="331"/>
      <c r="M1926" s="331"/>
    </row>
    <row r="1927" spans="2:58" x14ac:dyDescent="0.25">
      <c r="B1927" s="165" t="s">
        <v>405</v>
      </c>
      <c r="C1927" s="204"/>
      <c r="D1927" s="145" t="str">
        <f>VLOOKUP(B1927,'Alcance Cimentaciones'!$B$5:$G$256,3,FALSE)</f>
        <v>AYUDANTE DE CONSTRUCCIÓN (OBRERO RASO)</v>
      </c>
      <c r="E1927" s="187"/>
      <c r="F1927" s="187" t="str">
        <f>VLOOKUP($B1927,'Alcance Cimentaciones'!$B$5:$G$256,4,FALSE)</f>
        <v>Día</v>
      </c>
      <c r="G1927" s="194">
        <f>VLOOKUP($B1927,'Alcance Cimentaciones'!$B$5:$G$256,5,FALSE)</f>
        <v>90</v>
      </c>
      <c r="H1927" s="188">
        <f>VLOOKUP($B1927,'Alcance Cimentaciones'!$B$5:$G$256,6,FALSE)</f>
        <v>478876</v>
      </c>
      <c r="I1927" s="188">
        <f t="shared" si="513"/>
        <v>43098840</v>
      </c>
      <c r="J1927" s="189">
        <f t="shared" si="514"/>
        <v>59476399.199999996</v>
      </c>
      <c r="K1927" s="335">
        <f t="shared" si="515"/>
        <v>0</v>
      </c>
      <c r="L1927" s="331"/>
      <c r="M1927" s="331"/>
    </row>
    <row r="1928" spans="2:58" ht="126" x14ac:dyDescent="0.25">
      <c r="B1928" s="165" t="s">
        <v>407</v>
      </c>
      <c r="C1928" s="204"/>
      <c r="D1928" s="145" t="str">
        <f>VLOOKUP(B1928,'Alcance Cimentaciones'!$B$5:$G$256,3,FALSE)</f>
        <v>SUMINISTRO DE COMISION TOPOGRAFICA
 (incluyede GPS, Estación Total, tránsitos, distanciómetros, niveles de precisión, miras, prismas, jalones, plomadas, cintas métricas, etc., un cadenero primero , un cadenero segundo, ingeniero topógrafo/topógrafo con matricula vigente, insumos para ralizar la actividad, licencias de software utilizado para la ejecución de los trabajos, movilización de personal equipos y entregables en archivos magnéticos)</v>
      </c>
      <c r="E1928" s="187"/>
      <c r="F1928" s="187" t="str">
        <f>VLOOKUP($B1928,'Alcance Cimentaciones'!$B$5:$G$256,4,FALSE)</f>
        <v>Mes</v>
      </c>
      <c r="G1928" s="217">
        <f>VLOOKUP($B1928,'Alcance Cimentaciones'!$B$5:$G$256,5,FALSE)-7</f>
        <v>45</v>
      </c>
      <c r="H1928" s="188">
        <f>VLOOKUP($B1928,'Alcance Cimentaciones'!$B$5:$G$256,6,FALSE)</f>
        <v>31500000</v>
      </c>
      <c r="I1928" s="188">
        <f t="shared" si="513"/>
        <v>1417500000</v>
      </c>
      <c r="J1928" s="189">
        <f t="shared" si="514"/>
        <v>1956149999.9999998</v>
      </c>
      <c r="K1928" s="335">
        <f t="shared" si="515"/>
        <v>0.3</v>
      </c>
      <c r="L1928" s="331"/>
      <c r="M1928" s="331"/>
      <c r="AS1928" s="154">
        <v>3.3333333333333333E-2</v>
      </c>
      <c r="AV1928" s="154">
        <v>3.3333333333333333E-2</v>
      </c>
      <c r="AW1928" s="154">
        <v>3.3333333333333333E-2</v>
      </c>
      <c r="AX1928" s="154">
        <v>3.3333333333333333E-2</v>
      </c>
      <c r="AY1928" s="154">
        <v>3.3333333333333333E-2</v>
      </c>
      <c r="AZ1928" s="154">
        <f>1/30</f>
        <v>3.3333333333333333E-2</v>
      </c>
      <c r="BB1928" s="154">
        <f>1/30</f>
        <v>3.3333333333333333E-2</v>
      </c>
      <c r="BC1928" s="154">
        <f>1/30</f>
        <v>3.3333333333333333E-2</v>
      </c>
      <c r="BD1928" s="154">
        <f>1/30</f>
        <v>3.3333333333333333E-2</v>
      </c>
    </row>
    <row r="1929" spans="2:58" x14ac:dyDescent="0.25">
      <c r="B1929" s="165" t="s">
        <v>411</v>
      </c>
      <c r="C1929" s="204"/>
      <c r="D1929" s="145" t="str">
        <f>VLOOKUP(B1929,'Alcance Cimentaciones'!$B$5:$G$256,3,FALSE)</f>
        <v>Guía de Acceso a Territorio Indígena</v>
      </c>
      <c r="E1929" s="187"/>
      <c r="F1929" s="187" t="str">
        <f>VLOOKUP($B1929,'Alcance Cimentaciones'!$B$5:$G$256,4,FALSE)</f>
        <v>Mes</v>
      </c>
      <c r="G1929" s="194">
        <f>VLOOKUP($B1929,'Alcance Cimentaciones'!$B$5:$G$256,5,FALSE)</f>
        <v>75</v>
      </c>
      <c r="H1929" s="188">
        <f>VLOOKUP($B1929,'Alcance Cimentaciones'!$B$5:$G$256,6,FALSE)</f>
        <v>9469033</v>
      </c>
      <c r="I1929" s="188">
        <f t="shared" si="513"/>
        <v>710177475</v>
      </c>
      <c r="J1929" s="189">
        <f t="shared" si="514"/>
        <v>980044915.49999988</v>
      </c>
      <c r="K1929" s="335">
        <f t="shared" si="515"/>
        <v>0.86666666666666659</v>
      </c>
      <c r="L1929" s="331"/>
      <c r="M1929" s="331"/>
      <c r="Z1929" s="337">
        <f>1/30</f>
        <v>3.3333333333333333E-2</v>
      </c>
      <c r="AA1929" s="337">
        <f>1/30</f>
        <v>3.3333333333333333E-2</v>
      </c>
      <c r="AB1929" s="337"/>
      <c r="AC1929" s="337"/>
      <c r="AD1929" s="337">
        <f>1/30</f>
        <v>3.3333333333333333E-2</v>
      </c>
      <c r="AE1929" s="337">
        <f>1/3</f>
        <v>0.33333333333333331</v>
      </c>
      <c r="AF1929" s="337"/>
      <c r="AG1929" s="337"/>
      <c r="AH1929" s="337"/>
      <c r="AI1929" s="337">
        <f>1/30</f>
        <v>3.3333333333333333E-2</v>
      </c>
      <c r="AJ1929" s="337">
        <f>1/30</f>
        <v>3.3333333333333333E-2</v>
      </c>
      <c r="AK1929" s="337"/>
      <c r="AL1929" s="337"/>
      <c r="AM1929" s="337"/>
      <c r="AN1929" s="337">
        <f t="shared" ref="AN1929:AP1929" si="516">1/30</f>
        <v>3.3333333333333333E-2</v>
      </c>
      <c r="AO1929" s="337">
        <f t="shared" si="516"/>
        <v>3.3333333333333333E-2</v>
      </c>
      <c r="AP1929" s="337">
        <f t="shared" si="516"/>
        <v>3.3333333333333333E-2</v>
      </c>
      <c r="AQ1929" s="337">
        <f>1/30</f>
        <v>3.3333333333333333E-2</v>
      </c>
      <c r="AR1929" s="337">
        <f>1/30</f>
        <v>3.3333333333333333E-2</v>
      </c>
      <c r="BB1929" s="154">
        <f>1/30</f>
        <v>3.3333333333333333E-2</v>
      </c>
      <c r="BC1929" s="154">
        <f>1/30</f>
        <v>3.3333333333333333E-2</v>
      </c>
      <c r="BE1929" s="154">
        <f>1/30</f>
        <v>3.3333333333333333E-2</v>
      </c>
      <c r="BF1929" s="154">
        <f>3/30</f>
        <v>0.1</v>
      </c>
    </row>
    <row r="1930" spans="2:58" x14ac:dyDescent="0.25">
      <c r="B1930" s="165" t="s">
        <v>414</v>
      </c>
      <c r="C1930" s="204"/>
      <c r="D1930" s="145" t="str">
        <f>VLOOKUP(B1930,'Alcance Cimentaciones'!$B$5:$G$256,3,FALSE)</f>
        <v>Paletero para contol y apoyo transito en vías</v>
      </c>
      <c r="E1930" s="187"/>
      <c r="F1930" s="187" t="str">
        <f>VLOOKUP($B1930,'Alcance Cimentaciones'!$B$5:$G$256,4,FALSE)</f>
        <v>Mes</v>
      </c>
      <c r="G1930" s="194">
        <f>VLOOKUP($B1930,'Alcance Cimentaciones'!$B$5:$G$256,5,FALSE)</f>
        <v>75</v>
      </c>
      <c r="H1930" s="188">
        <f>VLOOKUP($B1930,'Alcance Cimentaciones'!$B$5:$G$256,6,FALSE)</f>
        <v>6694942</v>
      </c>
      <c r="I1930" s="188">
        <f t="shared" si="513"/>
        <v>502120650</v>
      </c>
      <c r="J1930" s="189">
        <f t="shared" si="514"/>
        <v>692926497</v>
      </c>
      <c r="K1930" s="335">
        <f t="shared" si="515"/>
        <v>0</v>
      </c>
      <c r="L1930" s="331"/>
      <c r="M1930" s="331"/>
    </row>
    <row r="1931" spans="2:58" ht="31.5" x14ac:dyDescent="0.25">
      <c r="B1931" s="165" t="s">
        <v>481</v>
      </c>
      <c r="C1931" s="204"/>
      <c r="D1931" s="145" t="str">
        <f>VLOOKUP(B1931,'Alcance Cimentaciones'!$B$5:$G$256,3,FALSE)</f>
        <v>PROSPECCIÓN, PERFORACIÓN, COMPLETAMIENTO Y PUESTA EN FUNCIONAMIENTO POZO AGUA HASTA 40 m</v>
      </c>
      <c r="E1931" s="187"/>
      <c r="F1931" s="187" t="str">
        <f>VLOOKUP($B1931,'Alcance Cimentaciones'!$B$5:$G$256,4,FALSE)</f>
        <v>Und</v>
      </c>
      <c r="G1931" s="194">
        <f>VLOOKUP($B1931,'Alcance Cimentaciones'!$B$5:$G$256,5,FALSE)</f>
        <v>5</v>
      </c>
      <c r="H1931" s="188">
        <f>VLOOKUP($B1931,'Alcance Cimentaciones'!$B$5:$G$256,6,FALSE)</f>
        <v>267653080</v>
      </c>
      <c r="I1931" s="188">
        <f t="shared" si="513"/>
        <v>1338265400</v>
      </c>
      <c r="J1931" s="189">
        <f t="shared" si="514"/>
        <v>1846806251.9999998</v>
      </c>
      <c r="K1931" s="335">
        <f t="shared" si="515"/>
        <v>0</v>
      </c>
      <c r="L1931" s="331"/>
      <c r="M1931" s="331"/>
    </row>
    <row r="1932" spans="2:58" ht="31.5" x14ac:dyDescent="0.25">
      <c r="B1932" s="165" t="s">
        <v>484</v>
      </c>
      <c r="C1932" s="204"/>
      <c r="D1932" s="145" t="str">
        <f>VLOOKUP(B1932,'Alcance Cimentaciones'!$B$5:$G$256,3,FALSE)</f>
        <v>PROSPECCIÓN, PERFORACIÓN, COMPLETAMIENTO Y PUESTA EN FUNCIONAMIENTO POZO AGUA HASTA 110 m </v>
      </c>
      <c r="E1932" s="187"/>
      <c r="F1932" s="187" t="str">
        <f>VLOOKUP($B1932,'Alcance Cimentaciones'!$B$5:$G$256,4,FALSE)</f>
        <v>Und</v>
      </c>
      <c r="G1932" s="194">
        <f>VLOOKUP($B1932,'Alcance Cimentaciones'!$B$5:$G$256,5,FALSE)</f>
        <v>5</v>
      </c>
      <c r="H1932" s="188">
        <f>VLOOKUP($B1932,'Alcance Cimentaciones'!$B$5:$G$256,6,FALSE)</f>
        <v>401479620</v>
      </c>
      <c r="I1932" s="188">
        <f t="shared" si="513"/>
        <v>2007398100</v>
      </c>
      <c r="J1932" s="189">
        <f t="shared" si="514"/>
        <v>2770209378</v>
      </c>
      <c r="K1932" s="335">
        <f t="shared" si="515"/>
        <v>0</v>
      </c>
      <c r="L1932" s="331"/>
      <c r="M1932" s="331"/>
    </row>
    <row r="1933" spans="2:58" s="159" customFormat="1" x14ac:dyDescent="0.25">
      <c r="B1933" s="165"/>
      <c r="C1933" s="205">
        <v>13</v>
      </c>
      <c r="D1933" s="130" t="s">
        <v>2026</v>
      </c>
      <c r="E1933" s="169" t="s">
        <v>3</v>
      </c>
      <c r="F1933" s="169">
        <v>0</v>
      </c>
      <c r="G1933" s="169"/>
      <c r="H1933" s="169"/>
      <c r="I1933" s="169"/>
      <c r="J1933" s="170"/>
      <c r="K1933" s="325"/>
      <c r="L1933" s="325"/>
      <c r="M1933" s="325"/>
    </row>
    <row r="1934" spans="2:58" s="159" customFormat="1" x14ac:dyDescent="0.25">
      <c r="B1934" s="165"/>
      <c r="C1934" s="202">
        <v>14</v>
      </c>
      <c r="D1934" s="123" t="s">
        <v>2027</v>
      </c>
      <c r="E1934" s="124" t="s">
        <v>20</v>
      </c>
      <c r="F1934" s="124"/>
      <c r="G1934" s="124"/>
      <c r="H1934" s="124"/>
      <c r="I1934" s="124"/>
      <c r="J1934" s="167"/>
      <c r="K1934" s="324"/>
      <c r="L1934" s="324"/>
      <c r="M1934" s="324"/>
    </row>
    <row r="1935" spans="2:58" s="159" customFormat="1" x14ac:dyDescent="0.25">
      <c r="B1935" s="165"/>
      <c r="C1935" s="203" t="s">
        <v>2028</v>
      </c>
      <c r="D1935" s="183" t="s">
        <v>2029</v>
      </c>
      <c r="E1935" s="184" t="s">
        <v>20</v>
      </c>
      <c r="F1935" s="184"/>
      <c r="G1935" s="184"/>
      <c r="H1935" s="184"/>
      <c r="I1935" s="184"/>
      <c r="J1935" s="185"/>
      <c r="K1935" s="329"/>
      <c r="L1935" s="329"/>
      <c r="M1935" s="329"/>
    </row>
    <row r="1936" spans="2:58" s="159" customFormat="1" x14ac:dyDescent="0.25">
      <c r="B1936" s="165"/>
      <c r="C1936" s="203" t="s">
        <v>2030</v>
      </c>
      <c r="D1936" s="183" t="s">
        <v>2031</v>
      </c>
      <c r="E1936" s="184" t="s">
        <v>20</v>
      </c>
      <c r="F1936" s="184"/>
      <c r="G1936" s="184"/>
      <c r="H1936" s="184"/>
      <c r="I1936" s="184"/>
      <c r="J1936" s="185"/>
      <c r="K1936" s="329"/>
      <c r="L1936" s="329"/>
      <c r="M1936" s="329"/>
    </row>
    <row r="1937" spans="2:13" s="159" customFormat="1" x14ac:dyDescent="0.25">
      <c r="B1937" s="165"/>
      <c r="C1937" s="203" t="s">
        <v>2032</v>
      </c>
      <c r="D1937" s="183" t="s">
        <v>2033</v>
      </c>
      <c r="E1937" s="184" t="s">
        <v>20</v>
      </c>
      <c r="F1937" s="184"/>
      <c r="G1937" s="184"/>
      <c r="H1937" s="184"/>
      <c r="I1937" s="184"/>
      <c r="J1937" s="185"/>
      <c r="K1937" s="329"/>
      <c r="L1937" s="329"/>
      <c r="M1937" s="329"/>
    </row>
    <row r="1938" spans="2:13" s="159" customFormat="1" ht="16.5" thickBot="1" x14ac:dyDescent="0.3">
      <c r="B1938" s="206"/>
      <c r="C1938" s="207">
        <v>15</v>
      </c>
      <c r="D1938" s="208" t="s">
        <v>2034</v>
      </c>
      <c r="E1938" s="209" t="s">
        <v>3</v>
      </c>
      <c r="F1938" s="209"/>
      <c r="G1938" s="209"/>
      <c r="H1938" s="209"/>
      <c r="I1938" s="209"/>
      <c r="J1938" s="210"/>
      <c r="K1938" s="325"/>
      <c r="L1938" s="325"/>
      <c r="M1938" s="325"/>
    </row>
    <row r="1939" spans="2:13" ht="16.5" thickTop="1" x14ac:dyDescent="0.25"/>
    <row r="1945" spans="2:13" x14ac:dyDescent="0.25">
      <c r="G1945" s="214"/>
    </row>
  </sheetData>
  <autoFilter ref="B4:BV1938" xr:uid="{FDE450B4-587C-4F2D-8F2A-D8BA4F0E31A1}"/>
  <mergeCells count="1">
    <mergeCell ref="M1:M2"/>
  </mergeCells>
  <pageMargins left="0.7" right="0.7" top="0.75" bottom="0.75" header="0.3" footer="0.3"/>
  <headerFooter>
    <oddFooter>&amp;C_x000D_&amp;1#&amp;"Aptos"&amp;6&amp;K000000 ECP-INFORMACION PUBLICA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54E40-BE69-4D8F-89C0-03C9B1609D25}">
  <dimension ref="A1:F42"/>
  <sheetViews>
    <sheetView workbookViewId="0">
      <selection activeCell="C2" sqref="C2"/>
    </sheetView>
    <sheetView workbookViewId="1">
      <selection activeCell="E2" sqref="E2"/>
    </sheetView>
  </sheetViews>
  <sheetFormatPr baseColWidth="10" defaultRowHeight="15" x14ac:dyDescent="0.25"/>
  <cols>
    <col min="1" max="1" width="22" bestFit="1" customWidth="1"/>
    <col min="2" max="2" width="6" bestFit="1" customWidth="1"/>
    <col min="3" max="3" width="11.28515625" bestFit="1" customWidth="1"/>
    <col min="4" max="4" width="12.7109375" bestFit="1" customWidth="1"/>
    <col min="5" max="5" width="7" bestFit="1" customWidth="1"/>
    <col min="6" max="6" width="10.7109375" bestFit="1" customWidth="1"/>
  </cols>
  <sheetData>
    <row r="1" spans="1:6" x14ac:dyDescent="0.25">
      <c r="A1" t="s">
        <v>2336</v>
      </c>
      <c r="B1" t="s">
        <v>2335</v>
      </c>
      <c r="C1" s="349" t="s">
        <v>2331</v>
      </c>
      <c r="D1" s="349" t="s">
        <v>2332</v>
      </c>
      <c r="E1" s="349" t="s">
        <v>2333</v>
      </c>
      <c r="F1" s="349" t="s">
        <v>2334</v>
      </c>
    </row>
    <row r="2" spans="1:6" x14ac:dyDescent="0.25">
      <c r="A2" s="351" t="s">
        <v>752</v>
      </c>
      <c r="B2" s="352" t="s">
        <v>2337</v>
      </c>
      <c r="C2" s="353">
        <f>+'PDT ODS02 Proyectado'!T46</f>
        <v>1</v>
      </c>
      <c r="D2" s="353">
        <f>+'PDT ODS02 Proyectado'!T47</f>
        <v>1</v>
      </c>
    </row>
    <row r="3" spans="1:6" x14ac:dyDescent="0.25">
      <c r="A3" s="351" t="s">
        <v>769</v>
      </c>
      <c r="B3" s="352" t="s">
        <v>2338</v>
      </c>
    </row>
    <row r="4" spans="1:6" x14ac:dyDescent="0.25">
      <c r="A4" s="351" t="s">
        <v>786</v>
      </c>
      <c r="B4" s="352" t="s">
        <v>2339</v>
      </c>
    </row>
    <row r="5" spans="1:6" x14ac:dyDescent="0.25">
      <c r="A5" s="351" t="s">
        <v>802</v>
      </c>
      <c r="B5" s="352" t="s">
        <v>2340</v>
      </c>
    </row>
    <row r="6" spans="1:6" x14ac:dyDescent="0.25">
      <c r="A6" s="351" t="s">
        <v>818</v>
      </c>
      <c r="B6" s="352" t="s">
        <v>2341</v>
      </c>
    </row>
    <row r="7" spans="1:6" x14ac:dyDescent="0.25">
      <c r="A7" s="351" t="s">
        <v>834</v>
      </c>
      <c r="B7" s="352" t="s">
        <v>2342</v>
      </c>
    </row>
    <row r="8" spans="1:6" x14ac:dyDescent="0.25">
      <c r="A8" s="351" t="s">
        <v>850</v>
      </c>
      <c r="B8" s="352" t="s">
        <v>2343</v>
      </c>
    </row>
    <row r="9" spans="1:6" x14ac:dyDescent="0.25">
      <c r="A9" s="351" t="s">
        <v>870</v>
      </c>
      <c r="B9" t="s">
        <v>2344</v>
      </c>
    </row>
    <row r="10" spans="1:6" x14ac:dyDescent="0.25">
      <c r="A10" s="351" t="s">
        <v>904</v>
      </c>
      <c r="B10" t="s">
        <v>2345</v>
      </c>
    </row>
    <row r="11" spans="1:6" x14ac:dyDescent="0.25">
      <c r="A11" s="351" t="s">
        <v>937</v>
      </c>
      <c r="B11" t="s">
        <v>2346</v>
      </c>
    </row>
    <row r="12" spans="1:6" x14ac:dyDescent="0.25">
      <c r="A12" s="351" t="s">
        <v>969</v>
      </c>
      <c r="B12" t="s">
        <v>2347</v>
      </c>
    </row>
    <row r="13" spans="1:6" x14ac:dyDescent="0.25">
      <c r="A13" s="351" t="s">
        <v>1001</v>
      </c>
      <c r="B13" t="s">
        <v>2348</v>
      </c>
    </row>
    <row r="14" spans="1:6" x14ac:dyDescent="0.25">
      <c r="A14" s="351" t="s">
        <v>1033</v>
      </c>
      <c r="B14" t="s">
        <v>2349</v>
      </c>
    </row>
    <row r="15" spans="1:6" x14ac:dyDescent="0.25">
      <c r="A15" s="351" t="s">
        <v>1065</v>
      </c>
      <c r="B15" t="s">
        <v>2350</v>
      </c>
    </row>
    <row r="16" spans="1:6" x14ac:dyDescent="0.25">
      <c r="A16" s="351" t="s">
        <v>1097</v>
      </c>
      <c r="B16" t="s">
        <v>2351</v>
      </c>
    </row>
    <row r="17" spans="1:2" x14ac:dyDescent="0.25">
      <c r="A17" s="351" t="s">
        <v>1129</v>
      </c>
      <c r="B17" t="s">
        <v>2352</v>
      </c>
    </row>
    <row r="18" spans="1:2" x14ac:dyDescent="0.25">
      <c r="A18" s="351" t="s">
        <v>1161</v>
      </c>
      <c r="B18" t="s">
        <v>2353</v>
      </c>
    </row>
    <row r="19" spans="1:2" x14ac:dyDescent="0.25">
      <c r="A19" s="351" t="s">
        <v>1193</v>
      </c>
      <c r="B19" t="s">
        <v>2354</v>
      </c>
    </row>
    <row r="20" spans="1:2" x14ac:dyDescent="0.25">
      <c r="A20" s="351" t="s">
        <v>1225</v>
      </c>
      <c r="B20" t="s">
        <v>2355</v>
      </c>
    </row>
    <row r="21" spans="1:2" x14ac:dyDescent="0.25">
      <c r="A21" s="351" t="s">
        <v>1257</v>
      </c>
      <c r="B21" t="s">
        <v>2356</v>
      </c>
    </row>
    <row r="22" spans="1:2" x14ac:dyDescent="0.25">
      <c r="A22" s="351" t="s">
        <v>1289</v>
      </c>
      <c r="B22" t="s">
        <v>2357</v>
      </c>
    </row>
    <row r="23" spans="1:2" x14ac:dyDescent="0.25">
      <c r="A23" s="351" t="s">
        <v>1321</v>
      </c>
      <c r="B23" t="s">
        <v>2358</v>
      </c>
    </row>
    <row r="24" spans="1:2" x14ac:dyDescent="0.25">
      <c r="A24" s="351" t="s">
        <v>1353</v>
      </c>
      <c r="B24" t="s">
        <v>2359</v>
      </c>
    </row>
    <row r="25" spans="1:2" x14ac:dyDescent="0.25">
      <c r="A25" s="351" t="s">
        <v>1385</v>
      </c>
      <c r="B25" t="s">
        <v>2360</v>
      </c>
    </row>
    <row r="26" spans="1:2" x14ac:dyDescent="0.25">
      <c r="A26" s="351" t="s">
        <v>1417</v>
      </c>
      <c r="B26" t="s">
        <v>2361</v>
      </c>
    </row>
    <row r="27" spans="1:2" x14ac:dyDescent="0.25">
      <c r="A27" s="351" t="s">
        <v>1449</v>
      </c>
      <c r="B27" t="s">
        <v>2362</v>
      </c>
    </row>
    <row r="28" spans="1:2" x14ac:dyDescent="0.25">
      <c r="A28" s="351" t="s">
        <v>1481</v>
      </c>
      <c r="B28" t="s">
        <v>2363</v>
      </c>
    </row>
    <row r="29" spans="1:2" x14ac:dyDescent="0.25">
      <c r="A29" s="351" t="s">
        <v>1513</v>
      </c>
      <c r="B29" t="s">
        <v>2364</v>
      </c>
    </row>
    <row r="30" spans="1:2" x14ac:dyDescent="0.25">
      <c r="A30" s="351" t="s">
        <v>1545</v>
      </c>
      <c r="B30" t="s">
        <v>2365</v>
      </c>
    </row>
    <row r="31" spans="1:2" x14ac:dyDescent="0.25">
      <c r="A31" s="351" t="s">
        <v>1577</v>
      </c>
      <c r="B31" t="s">
        <v>2366</v>
      </c>
    </row>
    <row r="32" spans="1:2" x14ac:dyDescent="0.25">
      <c r="A32" s="351" t="s">
        <v>1609</v>
      </c>
      <c r="B32" t="s">
        <v>2367</v>
      </c>
    </row>
    <row r="33" spans="1:2" x14ac:dyDescent="0.25">
      <c r="A33" s="351" t="s">
        <v>1641</v>
      </c>
      <c r="B33" t="s">
        <v>2368</v>
      </c>
    </row>
    <row r="34" spans="1:2" x14ac:dyDescent="0.25">
      <c r="A34" s="351" t="s">
        <v>1673</v>
      </c>
      <c r="B34" t="s">
        <v>2369</v>
      </c>
    </row>
    <row r="35" spans="1:2" x14ac:dyDescent="0.25">
      <c r="A35" s="351" t="s">
        <v>2000</v>
      </c>
      <c r="B35" t="s">
        <v>2370</v>
      </c>
    </row>
    <row r="36" spans="1:2" x14ac:dyDescent="0.25">
      <c r="A36" s="351" t="s">
        <v>1722</v>
      </c>
      <c r="B36" t="s">
        <v>2371</v>
      </c>
    </row>
    <row r="37" spans="1:2" x14ac:dyDescent="0.25">
      <c r="A37" s="351" t="s">
        <v>1754</v>
      </c>
      <c r="B37" t="s">
        <v>2372</v>
      </c>
    </row>
    <row r="38" spans="1:2" x14ac:dyDescent="0.25">
      <c r="A38" s="351" t="s">
        <v>1786</v>
      </c>
      <c r="B38" t="s">
        <v>2373</v>
      </c>
    </row>
    <row r="39" spans="1:2" x14ac:dyDescent="0.25">
      <c r="A39" s="351" t="s">
        <v>1818</v>
      </c>
      <c r="B39" t="s">
        <v>2374</v>
      </c>
    </row>
    <row r="40" spans="1:2" x14ac:dyDescent="0.25">
      <c r="A40" s="351" t="s">
        <v>1850</v>
      </c>
      <c r="B40" t="s">
        <v>2375</v>
      </c>
    </row>
    <row r="41" spans="1:2" x14ac:dyDescent="0.25">
      <c r="A41" s="351" t="s">
        <v>1882</v>
      </c>
      <c r="B41" t="s">
        <v>2376</v>
      </c>
    </row>
    <row r="42" spans="1:2" x14ac:dyDescent="0.25">
      <c r="A42" s="351" t="s">
        <v>1914</v>
      </c>
      <c r="B42" t="s">
        <v>2377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5E6C2-6EE7-40C6-9692-E490A4A2C257}">
  <sheetPr>
    <tabColor theme="7" tint="0.79998168889431442"/>
  </sheetPr>
  <dimension ref="A1:BO703"/>
  <sheetViews>
    <sheetView zoomScale="85" zoomScaleNormal="85" workbookViewId="0">
      <pane xSplit="9" ySplit="8" topLeftCell="N672" activePane="bottomRight" state="frozen"/>
      <selection pane="topRight" activeCell="J1" sqref="J1"/>
      <selection pane="bottomLeft" activeCell="A8" sqref="A8"/>
      <selection pane="bottomRight" activeCell="C675" sqref="C675"/>
    </sheetView>
    <sheetView workbookViewId="1"/>
  </sheetViews>
  <sheetFormatPr baseColWidth="10" defaultColWidth="11.42578125" defaultRowHeight="14.25" x14ac:dyDescent="0.2"/>
  <cols>
    <col min="1" max="1" width="4" style="1" customWidth="1"/>
    <col min="2" max="2" width="10.140625" style="1" customWidth="1"/>
    <col min="3" max="3" width="78.85546875" style="1" customWidth="1"/>
    <col min="4" max="4" width="10.5703125" style="1" bestFit="1" customWidth="1"/>
    <col min="5" max="5" width="22.28515625" style="1" bestFit="1" customWidth="1"/>
    <col min="6" max="6" width="15.42578125" style="1" customWidth="1"/>
    <col min="7" max="7" width="16.140625" style="1" customWidth="1"/>
    <col min="8" max="8" width="26.85546875" style="1" bestFit="1" customWidth="1"/>
    <col min="9" max="9" width="18.28515625" style="1" customWidth="1"/>
    <col min="10" max="10" width="21.28515625" style="1" bestFit="1" customWidth="1"/>
    <col min="11" max="13" width="17.5703125" style="1" bestFit="1" customWidth="1"/>
    <col min="14" max="14" width="22.28515625" style="1" customWidth="1"/>
    <col min="15" max="15" width="17.85546875" style="1" bestFit="1" customWidth="1"/>
    <col min="16" max="20" width="19.5703125" style="1" bestFit="1" customWidth="1"/>
    <col min="21" max="38" width="20.7109375" style="1" bestFit="1" customWidth="1"/>
    <col min="39" max="43" width="22.140625" style="1" bestFit="1" customWidth="1"/>
    <col min="44" max="67" width="22.140625" style="1" customWidth="1"/>
    <col min="68" max="16384" width="11.42578125" style="1"/>
  </cols>
  <sheetData>
    <row r="1" spans="1:67" s="212" customFormat="1" ht="18.75" x14ac:dyDescent="0.3">
      <c r="A1" s="211"/>
      <c r="B1" s="211"/>
      <c r="C1" s="211"/>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row>
    <row r="2" spans="1:67" ht="15" x14ac:dyDescent="0.25">
      <c r="A2" s="80"/>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row>
    <row r="3" spans="1:67" ht="15" x14ac:dyDescent="0.25">
      <c r="A3" s="80"/>
      <c r="B3" s="355" t="s">
        <v>2094</v>
      </c>
      <c r="C3" s="356"/>
      <c r="D3" s="356"/>
      <c r="E3" s="356"/>
      <c r="F3" s="358"/>
      <c r="G3" s="359"/>
      <c r="H3" s="362" t="s">
        <v>10</v>
      </c>
      <c r="I3" s="81">
        <v>0</v>
      </c>
      <c r="J3" s="81">
        <v>1</v>
      </c>
      <c r="K3" s="81">
        <v>2</v>
      </c>
      <c r="L3" s="81">
        <v>3</v>
      </c>
      <c r="M3" s="81">
        <v>4</v>
      </c>
      <c r="N3" s="81">
        <v>5</v>
      </c>
      <c r="O3" s="81">
        <v>6</v>
      </c>
      <c r="P3" s="81">
        <v>7</v>
      </c>
      <c r="Q3" s="81">
        <v>8</v>
      </c>
      <c r="R3" s="81">
        <v>9</v>
      </c>
      <c r="S3" s="81">
        <v>10</v>
      </c>
      <c r="T3" s="81">
        <v>11</v>
      </c>
      <c r="U3" s="81">
        <v>12</v>
      </c>
      <c r="V3" s="81">
        <v>13</v>
      </c>
      <c r="W3" s="81">
        <v>14</v>
      </c>
      <c r="X3" s="81">
        <v>15</v>
      </c>
      <c r="Y3" s="81">
        <v>16</v>
      </c>
      <c r="Z3" s="81">
        <v>17</v>
      </c>
      <c r="AA3" s="81">
        <v>18</v>
      </c>
      <c r="AB3" s="81">
        <v>19</v>
      </c>
      <c r="AC3" s="81">
        <v>20</v>
      </c>
      <c r="AD3" s="81">
        <v>21</v>
      </c>
      <c r="AE3" s="81">
        <v>22</v>
      </c>
      <c r="AF3" s="81">
        <v>23</v>
      </c>
      <c r="AG3" s="81">
        <v>24</v>
      </c>
      <c r="AH3" s="81">
        <v>25</v>
      </c>
      <c r="AI3" s="81">
        <v>26</v>
      </c>
      <c r="AJ3" s="81">
        <v>27</v>
      </c>
      <c r="AK3" s="81">
        <v>28</v>
      </c>
      <c r="AL3" s="81">
        <v>29</v>
      </c>
      <c r="AM3" s="81">
        <v>30</v>
      </c>
      <c r="AN3" s="81">
        <v>31</v>
      </c>
      <c r="AO3" s="81">
        <v>32</v>
      </c>
      <c r="AP3" s="81">
        <v>33</v>
      </c>
      <c r="AQ3" s="81">
        <v>34</v>
      </c>
      <c r="AR3" s="81">
        <v>35</v>
      </c>
      <c r="AS3" s="81">
        <v>36</v>
      </c>
      <c r="AT3" s="81">
        <v>37</v>
      </c>
      <c r="AU3" s="81">
        <v>38</v>
      </c>
      <c r="AV3" s="81">
        <v>39</v>
      </c>
      <c r="AW3" s="81">
        <v>40</v>
      </c>
      <c r="AX3" s="81">
        <v>41</v>
      </c>
      <c r="AY3" s="81">
        <v>42</v>
      </c>
      <c r="AZ3" s="81">
        <v>43</v>
      </c>
      <c r="BA3" s="81">
        <v>44</v>
      </c>
      <c r="BB3" s="81">
        <v>45</v>
      </c>
      <c r="BC3" s="81">
        <v>46</v>
      </c>
      <c r="BD3" s="81">
        <v>47</v>
      </c>
      <c r="BE3" s="81">
        <v>48</v>
      </c>
      <c r="BF3" s="81">
        <v>49</v>
      </c>
      <c r="BG3" s="81">
        <v>50</v>
      </c>
      <c r="BH3" s="81">
        <v>51</v>
      </c>
      <c r="BI3" s="81">
        <v>52</v>
      </c>
      <c r="BJ3" s="81">
        <v>53</v>
      </c>
      <c r="BK3" s="81">
        <v>54</v>
      </c>
      <c r="BL3" s="81">
        <v>55</v>
      </c>
      <c r="BM3" s="81">
        <v>56</v>
      </c>
      <c r="BN3" s="81">
        <v>57</v>
      </c>
      <c r="BO3" s="81">
        <v>58</v>
      </c>
    </row>
    <row r="4" spans="1:67" ht="26.25" customHeight="1" x14ac:dyDescent="0.25">
      <c r="A4" s="80"/>
      <c r="B4" s="356"/>
      <c r="C4" s="356"/>
      <c r="D4" s="356"/>
      <c r="E4" s="356"/>
      <c r="F4" s="358"/>
      <c r="G4" s="359"/>
      <c r="H4" s="362"/>
      <c r="I4" s="82">
        <f>G8</f>
        <v>46218</v>
      </c>
      <c r="J4" s="82">
        <f>I4+2</f>
        <v>46220</v>
      </c>
      <c r="K4" s="82">
        <f t="shared" ref="K4:BO4" si="0">J4+7</f>
        <v>46227</v>
      </c>
      <c r="L4" s="82">
        <f t="shared" si="0"/>
        <v>46234</v>
      </c>
      <c r="M4" s="82">
        <f t="shared" si="0"/>
        <v>46241</v>
      </c>
      <c r="N4" s="82">
        <f t="shared" si="0"/>
        <v>46248</v>
      </c>
      <c r="O4" s="82">
        <f t="shared" si="0"/>
        <v>46255</v>
      </c>
      <c r="P4" s="82">
        <f t="shared" si="0"/>
        <v>46262</v>
      </c>
      <c r="Q4" s="82">
        <f t="shared" si="0"/>
        <v>46269</v>
      </c>
      <c r="R4" s="82">
        <f t="shared" si="0"/>
        <v>46276</v>
      </c>
      <c r="S4" s="82">
        <f t="shared" si="0"/>
        <v>46283</v>
      </c>
      <c r="T4" s="82">
        <f t="shared" si="0"/>
        <v>46290</v>
      </c>
      <c r="U4" s="82">
        <f t="shared" si="0"/>
        <v>46297</v>
      </c>
      <c r="V4" s="82">
        <f t="shared" si="0"/>
        <v>46304</v>
      </c>
      <c r="W4" s="82">
        <f t="shared" si="0"/>
        <v>46311</v>
      </c>
      <c r="X4" s="82">
        <f t="shared" si="0"/>
        <v>46318</v>
      </c>
      <c r="Y4" s="82">
        <f t="shared" si="0"/>
        <v>46325</v>
      </c>
      <c r="Z4" s="82">
        <f t="shared" si="0"/>
        <v>46332</v>
      </c>
      <c r="AA4" s="82">
        <f t="shared" si="0"/>
        <v>46339</v>
      </c>
      <c r="AB4" s="82">
        <f t="shared" si="0"/>
        <v>46346</v>
      </c>
      <c r="AC4" s="82">
        <f t="shared" si="0"/>
        <v>46353</v>
      </c>
      <c r="AD4" s="82">
        <f t="shared" si="0"/>
        <v>46360</v>
      </c>
      <c r="AE4" s="82">
        <f t="shared" si="0"/>
        <v>46367</v>
      </c>
      <c r="AF4" s="82">
        <f t="shared" si="0"/>
        <v>46374</v>
      </c>
      <c r="AG4" s="82">
        <f t="shared" si="0"/>
        <v>46381</v>
      </c>
      <c r="AH4" s="82">
        <f t="shared" si="0"/>
        <v>46388</v>
      </c>
      <c r="AI4" s="82">
        <f t="shared" si="0"/>
        <v>46395</v>
      </c>
      <c r="AJ4" s="82">
        <f t="shared" si="0"/>
        <v>46402</v>
      </c>
      <c r="AK4" s="82">
        <f t="shared" si="0"/>
        <v>46409</v>
      </c>
      <c r="AL4" s="82">
        <f t="shared" si="0"/>
        <v>46416</v>
      </c>
      <c r="AM4" s="82">
        <f t="shared" si="0"/>
        <v>46423</v>
      </c>
      <c r="AN4" s="82">
        <f t="shared" si="0"/>
        <v>46430</v>
      </c>
      <c r="AO4" s="82">
        <f t="shared" si="0"/>
        <v>46437</v>
      </c>
      <c r="AP4" s="82">
        <f t="shared" si="0"/>
        <v>46444</v>
      </c>
      <c r="AQ4" s="82">
        <f t="shared" si="0"/>
        <v>46451</v>
      </c>
      <c r="AR4" s="82">
        <f t="shared" si="0"/>
        <v>46458</v>
      </c>
      <c r="AS4" s="82">
        <f t="shared" si="0"/>
        <v>46465</v>
      </c>
      <c r="AT4" s="82">
        <f t="shared" si="0"/>
        <v>46472</v>
      </c>
      <c r="AU4" s="82">
        <f t="shared" si="0"/>
        <v>46479</v>
      </c>
      <c r="AV4" s="82">
        <f t="shared" si="0"/>
        <v>46486</v>
      </c>
      <c r="AW4" s="82">
        <f t="shared" si="0"/>
        <v>46493</v>
      </c>
      <c r="AX4" s="82">
        <f t="shared" si="0"/>
        <v>46500</v>
      </c>
      <c r="AY4" s="82">
        <f t="shared" si="0"/>
        <v>46507</v>
      </c>
      <c r="AZ4" s="82">
        <f t="shared" si="0"/>
        <v>46514</v>
      </c>
      <c r="BA4" s="82">
        <f t="shared" si="0"/>
        <v>46521</v>
      </c>
      <c r="BB4" s="82">
        <f t="shared" si="0"/>
        <v>46528</v>
      </c>
      <c r="BC4" s="82">
        <f t="shared" si="0"/>
        <v>46535</v>
      </c>
      <c r="BD4" s="82">
        <f t="shared" si="0"/>
        <v>46542</v>
      </c>
      <c r="BE4" s="82">
        <f t="shared" si="0"/>
        <v>46549</v>
      </c>
      <c r="BF4" s="82">
        <f t="shared" si="0"/>
        <v>46556</v>
      </c>
      <c r="BG4" s="82">
        <f t="shared" si="0"/>
        <v>46563</v>
      </c>
      <c r="BH4" s="82">
        <f t="shared" si="0"/>
        <v>46570</v>
      </c>
      <c r="BI4" s="82">
        <f t="shared" si="0"/>
        <v>46577</v>
      </c>
      <c r="BJ4" s="82">
        <f t="shared" si="0"/>
        <v>46584</v>
      </c>
      <c r="BK4" s="82">
        <f t="shared" si="0"/>
        <v>46591</v>
      </c>
      <c r="BL4" s="82">
        <f t="shared" si="0"/>
        <v>46598</v>
      </c>
      <c r="BM4" s="82">
        <f t="shared" si="0"/>
        <v>46605</v>
      </c>
      <c r="BN4" s="82">
        <f t="shared" si="0"/>
        <v>46612</v>
      </c>
      <c r="BO4" s="82">
        <f t="shared" si="0"/>
        <v>46619</v>
      </c>
    </row>
    <row r="5" spans="1:67" ht="22.5" customHeight="1" x14ac:dyDescent="0.25">
      <c r="A5" s="80"/>
      <c r="B5" s="356"/>
      <c r="C5" s="356"/>
      <c r="D5" s="356"/>
      <c r="E5" s="356"/>
      <c r="F5" s="358"/>
      <c r="G5" s="359"/>
      <c r="H5" s="83" t="s">
        <v>11</v>
      </c>
      <c r="I5" s="84">
        <f>I7*$E$8</f>
        <v>2898000</v>
      </c>
      <c r="J5" s="84">
        <f>J7*$E$8</f>
        <v>8694000</v>
      </c>
      <c r="K5" s="84">
        <f>K7*$E$8</f>
        <v>26082000</v>
      </c>
      <c r="L5" s="84">
        <f>L7*$E$8</f>
        <v>36082726.553999998</v>
      </c>
      <c r="M5" s="84">
        <f t="shared" ref="M5:BO5" si="1">M7*$E$8</f>
        <v>50003632.769999996</v>
      </c>
      <c r="N5" s="84">
        <f t="shared" si="1"/>
        <v>62324510.359999985</v>
      </c>
      <c r="O5" s="84">
        <f t="shared" si="1"/>
        <v>69569510.359999985</v>
      </c>
      <c r="P5" s="84">
        <f t="shared" si="1"/>
        <v>83774963.46800001</v>
      </c>
      <c r="Q5" s="84">
        <f t="shared" si="1"/>
        <v>0</v>
      </c>
      <c r="R5" s="84">
        <f t="shared" si="1"/>
        <v>0</v>
      </c>
      <c r="S5" s="84">
        <f t="shared" si="1"/>
        <v>0</v>
      </c>
      <c r="T5" s="84">
        <f t="shared" si="1"/>
        <v>0</v>
      </c>
      <c r="U5" s="84">
        <f t="shared" si="1"/>
        <v>0</v>
      </c>
      <c r="V5" s="84">
        <f t="shared" si="1"/>
        <v>0</v>
      </c>
      <c r="W5" s="84">
        <f t="shared" si="1"/>
        <v>0</v>
      </c>
      <c r="X5" s="84">
        <f t="shared" si="1"/>
        <v>0</v>
      </c>
      <c r="Y5" s="84">
        <f t="shared" si="1"/>
        <v>0</v>
      </c>
      <c r="Z5" s="84">
        <f t="shared" si="1"/>
        <v>0</v>
      </c>
      <c r="AA5" s="84">
        <f t="shared" si="1"/>
        <v>0</v>
      </c>
      <c r="AB5" s="84">
        <f t="shared" si="1"/>
        <v>0</v>
      </c>
      <c r="AC5" s="84">
        <f t="shared" si="1"/>
        <v>0</v>
      </c>
      <c r="AD5" s="84">
        <f t="shared" si="1"/>
        <v>0</v>
      </c>
      <c r="AE5" s="84">
        <f t="shared" si="1"/>
        <v>0</v>
      </c>
      <c r="AF5" s="84">
        <f t="shared" si="1"/>
        <v>0</v>
      </c>
      <c r="AG5" s="84">
        <f t="shared" si="1"/>
        <v>0</v>
      </c>
      <c r="AH5" s="84">
        <f t="shared" si="1"/>
        <v>0</v>
      </c>
      <c r="AI5" s="84">
        <f t="shared" si="1"/>
        <v>0</v>
      </c>
      <c r="AJ5" s="84">
        <f t="shared" si="1"/>
        <v>0</v>
      </c>
      <c r="AK5" s="84">
        <f t="shared" si="1"/>
        <v>0</v>
      </c>
      <c r="AL5" s="84">
        <f t="shared" si="1"/>
        <v>0</v>
      </c>
      <c r="AM5" s="84">
        <f t="shared" si="1"/>
        <v>0</v>
      </c>
      <c r="AN5" s="84">
        <f t="shared" si="1"/>
        <v>0</v>
      </c>
      <c r="AO5" s="84">
        <f t="shared" si="1"/>
        <v>0</v>
      </c>
      <c r="AP5" s="84">
        <f t="shared" si="1"/>
        <v>0</v>
      </c>
      <c r="AQ5" s="84">
        <f t="shared" si="1"/>
        <v>0</v>
      </c>
      <c r="AR5" s="84">
        <f t="shared" si="1"/>
        <v>0</v>
      </c>
      <c r="AS5" s="84">
        <f t="shared" si="1"/>
        <v>0</v>
      </c>
      <c r="AT5" s="84">
        <f t="shared" si="1"/>
        <v>0</v>
      </c>
      <c r="AU5" s="84">
        <f t="shared" si="1"/>
        <v>0</v>
      </c>
      <c r="AV5" s="84">
        <f t="shared" si="1"/>
        <v>0</v>
      </c>
      <c r="AW5" s="84">
        <f t="shared" si="1"/>
        <v>0</v>
      </c>
      <c r="AX5" s="84">
        <f t="shared" si="1"/>
        <v>0</v>
      </c>
      <c r="AY5" s="84">
        <f t="shared" si="1"/>
        <v>0</v>
      </c>
      <c r="AZ5" s="84">
        <f t="shared" si="1"/>
        <v>0</v>
      </c>
      <c r="BA5" s="84">
        <f t="shared" si="1"/>
        <v>0</v>
      </c>
      <c r="BB5" s="84">
        <f t="shared" si="1"/>
        <v>0</v>
      </c>
      <c r="BC5" s="84">
        <f t="shared" si="1"/>
        <v>0</v>
      </c>
      <c r="BD5" s="84">
        <f t="shared" si="1"/>
        <v>0</v>
      </c>
      <c r="BE5" s="84">
        <f t="shared" si="1"/>
        <v>0</v>
      </c>
      <c r="BF5" s="84">
        <f t="shared" si="1"/>
        <v>0</v>
      </c>
      <c r="BG5" s="84">
        <f t="shared" si="1"/>
        <v>0</v>
      </c>
      <c r="BH5" s="84">
        <f t="shared" si="1"/>
        <v>0</v>
      </c>
      <c r="BI5" s="84">
        <f t="shared" si="1"/>
        <v>0</v>
      </c>
      <c r="BJ5" s="84">
        <f t="shared" si="1"/>
        <v>0</v>
      </c>
      <c r="BK5" s="84">
        <f t="shared" si="1"/>
        <v>0</v>
      </c>
      <c r="BL5" s="84">
        <f t="shared" si="1"/>
        <v>0</v>
      </c>
      <c r="BM5" s="84">
        <f t="shared" si="1"/>
        <v>0</v>
      </c>
      <c r="BN5" s="84">
        <f t="shared" si="1"/>
        <v>0</v>
      </c>
      <c r="BO5" s="84">
        <f t="shared" si="1"/>
        <v>0</v>
      </c>
    </row>
    <row r="6" spans="1:67" ht="15" x14ac:dyDescent="0.25">
      <c r="A6" s="80"/>
      <c r="B6" s="357"/>
      <c r="C6" s="357"/>
      <c r="D6" s="357"/>
      <c r="E6" s="357"/>
      <c r="F6" s="360"/>
      <c r="G6" s="361"/>
      <c r="H6" s="83" t="s">
        <v>12</v>
      </c>
      <c r="I6" s="82">
        <f>I4</f>
        <v>46218</v>
      </c>
      <c r="J6" s="82">
        <f>J4</f>
        <v>46220</v>
      </c>
      <c r="K6" s="82">
        <f>K4</f>
        <v>46227</v>
      </c>
      <c r="L6" s="82">
        <f>L4</f>
        <v>46234</v>
      </c>
      <c r="M6" s="82">
        <f t="shared" ref="M6:BO6" si="2">M4</f>
        <v>46241</v>
      </c>
      <c r="N6" s="82">
        <f t="shared" si="2"/>
        <v>46248</v>
      </c>
      <c r="O6" s="82">
        <f t="shared" si="2"/>
        <v>46255</v>
      </c>
      <c r="P6" s="82">
        <f t="shared" si="2"/>
        <v>46262</v>
      </c>
      <c r="Q6" s="82">
        <f t="shared" si="2"/>
        <v>46269</v>
      </c>
      <c r="R6" s="82">
        <f t="shared" si="2"/>
        <v>46276</v>
      </c>
      <c r="S6" s="82">
        <f t="shared" si="2"/>
        <v>46283</v>
      </c>
      <c r="T6" s="82">
        <f t="shared" si="2"/>
        <v>46290</v>
      </c>
      <c r="U6" s="82">
        <f t="shared" si="2"/>
        <v>46297</v>
      </c>
      <c r="V6" s="82">
        <f t="shared" si="2"/>
        <v>46304</v>
      </c>
      <c r="W6" s="82">
        <f t="shared" si="2"/>
        <v>46311</v>
      </c>
      <c r="X6" s="82">
        <f t="shared" si="2"/>
        <v>46318</v>
      </c>
      <c r="Y6" s="82">
        <f t="shared" si="2"/>
        <v>46325</v>
      </c>
      <c r="Z6" s="82">
        <f t="shared" si="2"/>
        <v>46332</v>
      </c>
      <c r="AA6" s="82">
        <f t="shared" si="2"/>
        <v>46339</v>
      </c>
      <c r="AB6" s="82">
        <f t="shared" si="2"/>
        <v>46346</v>
      </c>
      <c r="AC6" s="82">
        <f t="shared" si="2"/>
        <v>46353</v>
      </c>
      <c r="AD6" s="82">
        <f t="shared" si="2"/>
        <v>46360</v>
      </c>
      <c r="AE6" s="82">
        <f t="shared" si="2"/>
        <v>46367</v>
      </c>
      <c r="AF6" s="82">
        <f t="shared" si="2"/>
        <v>46374</v>
      </c>
      <c r="AG6" s="82">
        <f t="shared" si="2"/>
        <v>46381</v>
      </c>
      <c r="AH6" s="82">
        <f t="shared" si="2"/>
        <v>46388</v>
      </c>
      <c r="AI6" s="82">
        <f t="shared" si="2"/>
        <v>46395</v>
      </c>
      <c r="AJ6" s="82">
        <f t="shared" si="2"/>
        <v>46402</v>
      </c>
      <c r="AK6" s="82">
        <f t="shared" si="2"/>
        <v>46409</v>
      </c>
      <c r="AL6" s="82">
        <f t="shared" si="2"/>
        <v>46416</v>
      </c>
      <c r="AM6" s="82">
        <f t="shared" si="2"/>
        <v>46423</v>
      </c>
      <c r="AN6" s="82">
        <f t="shared" si="2"/>
        <v>46430</v>
      </c>
      <c r="AO6" s="82">
        <f t="shared" si="2"/>
        <v>46437</v>
      </c>
      <c r="AP6" s="82">
        <f t="shared" si="2"/>
        <v>46444</v>
      </c>
      <c r="AQ6" s="82">
        <f t="shared" si="2"/>
        <v>46451</v>
      </c>
      <c r="AR6" s="82">
        <f t="shared" si="2"/>
        <v>46458</v>
      </c>
      <c r="AS6" s="82">
        <f t="shared" si="2"/>
        <v>46465</v>
      </c>
      <c r="AT6" s="82">
        <f t="shared" si="2"/>
        <v>46472</v>
      </c>
      <c r="AU6" s="82">
        <f t="shared" si="2"/>
        <v>46479</v>
      </c>
      <c r="AV6" s="82">
        <f t="shared" si="2"/>
        <v>46486</v>
      </c>
      <c r="AW6" s="82">
        <f t="shared" si="2"/>
        <v>46493</v>
      </c>
      <c r="AX6" s="82">
        <f t="shared" si="2"/>
        <v>46500</v>
      </c>
      <c r="AY6" s="82">
        <f t="shared" si="2"/>
        <v>46507</v>
      </c>
      <c r="AZ6" s="82">
        <f t="shared" si="2"/>
        <v>46514</v>
      </c>
      <c r="BA6" s="82">
        <f t="shared" si="2"/>
        <v>46521</v>
      </c>
      <c r="BB6" s="82">
        <f t="shared" si="2"/>
        <v>46528</v>
      </c>
      <c r="BC6" s="82">
        <f t="shared" si="2"/>
        <v>46535</v>
      </c>
      <c r="BD6" s="82">
        <f t="shared" si="2"/>
        <v>46542</v>
      </c>
      <c r="BE6" s="82">
        <f t="shared" si="2"/>
        <v>46549</v>
      </c>
      <c r="BF6" s="82">
        <f t="shared" si="2"/>
        <v>46556</v>
      </c>
      <c r="BG6" s="82">
        <f t="shared" si="2"/>
        <v>46563</v>
      </c>
      <c r="BH6" s="82">
        <f t="shared" si="2"/>
        <v>46570</v>
      </c>
      <c r="BI6" s="82">
        <f t="shared" si="2"/>
        <v>46577</v>
      </c>
      <c r="BJ6" s="82">
        <f t="shared" si="2"/>
        <v>46584</v>
      </c>
      <c r="BK6" s="82">
        <f t="shared" si="2"/>
        <v>46591</v>
      </c>
      <c r="BL6" s="82">
        <f t="shared" si="2"/>
        <v>46598</v>
      </c>
      <c r="BM6" s="82">
        <f t="shared" si="2"/>
        <v>46605</v>
      </c>
      <c r="BN6" s="82">
        <f t="shared" si="2"/>
        <v>46612</v>
      </c>
      <c r="BO6" s="82">
        <f t="shared" si="2"/>
        <v>46619</v>
      </c>
    </row>
    <row r="7" spans="1:67" ht="24.75" customHeight="1" x14ac:dyDescent="0.25">
      <c r="A7" s="80"/>
      <c r="B7" s="85" t="s">
        <v>0</v>
      </c>
      <c r="C7" s="85" t="s">
        <v>1</v>
      </c>
      <c r="D7" s="85" t="s">
        <v>2</v>
      </c>
      <c r="E7" s="85" t="s">
        <v>23</v>
      </c>
      <c r="F7" s="119" t="s">
        <v>16</v>
      </c>
      <c r="G7" s="86" t="s">
        <v>17</v>
      </c>
      <c r="H7" s="86" t="s">
        <v>18</v>
      </c>
      <c r="I7" s="87">
        <f>+I8/$E8</f>
        <v>1.3902874843230123E-5</v>
      </c>
      <c r="J7" s="87">
        <f t="shared" ref="J7:P7" si="3">+J8/$E8</f>
        <v>4.1708624529690368E-5</v>
      </c>
      <c r="K7" s="87">
        <f t="shared" si="3"/>
        <v>1.2512587358907111E-4</v>
      </c>
      <c r="L7" s="87">
        <f t="shared" si="3"/>
        <v>1.731033924371146E-4</v>
      </c>
      <c r="M7" s="87">
        <f t="shared" si="3"/>
        <v>2.3988759424021751E-4</v>
      </c>
      <c r="N7" s="341">
        <f t="shared" si="3"/>
        <v>2.9899581338877813E-4</v>
      </c>
      <c r="O7" s="341">
        <f t="shared" si="3"/>
        <v>3.3375300049685343E-4</v>
      </c>
      <c r="P7" s="341">
        <f t="shared" si="3"/>
        <v>4.019022885064803E-4</v>
      </c>
      <c r="Q7" s="87">
        <f t="shared" ref="Q7:BO7" si="4">$F34*Q34+$F39*Q39+$F44*Q44+$F109*Q109+$F689*Q689+$F695*Q695+$F699*Q699</f>
        <v>0</v>
      </c>
      <c r="R7" s="87">
        <f t="shared" si="4"/>
        <v>0</v>
      </c>
      <c r="S7" s="87">
        <f t="shared" si="4"/>
        <v>0</v>
      </c>
      <c r="T7" s="87">
        <f t="shared" si="4"/>
        <v>0</v>
      </c>
      <c r="U7" s="87">
        <f t="shared" si="4"/>
        <v>0</v>
      </c>
      <c r="V7" s="87">
        <f t="shared" si="4"/>
        <v>0</v>
      </c>
      <c r="W7" s="87">
        <f t="shared" si="4"/>
        <v>0</v>
      </c>
      <c r="X7" s="87">
        <f t="shared" si="4"/>
        <v>0</v>
      </c>
      <c r="Y7" s="87">
        <f t="shared" si="4"/>
        <v>0</v>
      </c>
      <c r="Z7" s="87">
        <f t="shared" si="4"/>
        <v>0</v>
      </c>
      <c r="AA7" s="87">
        <f t="shared" si="4"/>
        <v>0</v>
      </c>
      <c r="AB7" s="87">
        <f t="shared" si="4"/>
        <v>0</v>
      </c>
      <c r="AC7" s="87">
        <f t="shared" si="4"/>
        <v>0</v>
      </c>
      <c r="AD7" s="87">
        <f t="shared" si="4"/>
        <v>0</v>
      </c>
      <c r="AE7" s="87">
        <f t="shared" si="4"/>
        <v>0</v>
      </c>
      <c r="AF7" s="87">
        <f t="shared" si="4"/>
        <v>0</v>
      </c>
      <c r="AG7" s="87">
        <f t="shared" si="4"/>
        <v>0</v>
      </c>
      <c r="AH7" s="87">
        <f t="shared" si="4"/>
        <v>0</v>
      </c>
      <c r="AI7" s="87">
        <f t="shared" si="4"/>
        <v>0</v>
      </c>
      <c r="AJ7" s="87">
        <f t="shared" si="4"/>
        <v>0</v>
      </c>
      <c r="AK7" s="87">
        <f t="shared" si="4"/>
        <v>0</v>
      </c>
      <c r="AL7" s="87">
        <f t="shared" si="4"/>
        <v>0</v>
      </c>
      <c r="AM7" s="87">
        <f t="shared" si="4"/>
        <v>0</v>
      </c>
      <c r="AN7" s="87">
        <f t="shared" si="4"/>
        <v>0</v>
      </c>
      <c r="AO7" s="87">
        <f t="shared" si="4"/>
        <v>0</v>
      </c>
      <c r="AP7" s="87">
        <f t="shared" si="4"/>
        <v>0</v>
      </c>
      <c r="AQ7" s="87">
        <f t="shared" si="4"/>
        <v>0</v>
      </c>
      <c r="AR7" s="87">
        <f t="shared" si="4"/>
        <v>0</v>
      </c>
      <c r="AS7" s="87">
        <f t="shared" si="4"/>
        <v>0</v>
      </c>
      <c r="AT7" s="87">
        <f t="shared" si="4"/>
        <v>0</v>
      </c>
      <c r="AU7" s="87">
        <f t="shared" si="4"/>
        <v>0</v>
      </c>
      <c r="AV7" s="87">
        <f t="shared" si="4"/>
        <v>0</v>
      </c>
      <c r="AW7" s="87">
        <f t="shared" si="4"/>
        <v>0</v>
      </c>
      <c r="AX7" s="87">
        <f t="shared" si="4"/>
        <v>0</v>
      </c>
      <c r="AY7" s="87">
        <f t="shared" si="4"/>
        <v>0</v>
      </c>
      <c r="AZ7" s="87">
        <f t="shared" si="4"/>
        <v>0</v>
      </c>
      <c r="BA7" s="87">
        <f t="shared" si="4"/>
        <v>0</v>
      </c>
      <c r="BB7" s="87">
        <f t="shared" si="4"/>
        <v>0</v>
      </c>
      <c r="BC7" s="87">
        <f t="shared" si="4"/>
        <v>0</v>
      </c>
      <c r="BD7" s="87">
        <f t="shared" si="4"/>
        <v>0</v>
      </c>
      <c r="BE7" s="87">
        <f t="shared" si="4"/>
        <v>0</v>
      </c>
      <c r="BF7" s="87">
        <f t="shared" si="4"/>
        <v>0</v>
      </c>
      <c r="BG7" s="87">
        <f t="shared" si="4"/>
        <v>0</v>
      </c>
      <c r="BH7" s="87">
        <f t="shared" si="4"/>
        <v>0</v>
      </c>
      <c r="BI7" s="87">
        <f t="shared" si="4"/>
        <v>0</v>
      </c>
      <c r="BJ7" s="87">
        <f t="shared" si="4"/>
        <v>0</v>
      </c>
      <c r="BK7" s="87">
        <f t="shared" si="4"/>
        <v>0</v>
      </c>
      <c r="BL7" s="87">
        <f t="shared" si="4"/>
        <v>0</v>
      </c>
      <c r="BM7" s="87">
        <f t="shared" si="4"/>
        <v>0</v>
      </c>
      <c r="BN7" s="87">
        <f t="shared" si="4"/>
        <v>0</v>
      </c>
      <c r="BO7" s="87">
        <f t="shared" si="4"/>
        <v>0</v>
      </c>
    </row>
    <row r="8" spans="1:67" s="2" customFormat="1" ht="18.75" customHeight="1" x14ac:dyDescent="0.25">
      <c r="A8" s="88"/>
      <c r="B8" s="73">
        <v>0</v>
      </c>
      <c r="C8" s="73" t="s">
        <v>697</v>
      </c>
      <c r="D8" s="74" t="s">
        <v>698</v>
      </c>
      <c r="E8" s="89">
        <f>+E34+E39+E44+E109+E689+E695+E699</f>
        <v>208446097133.00803</v>
      </c>
      <c r="F8" s="90">
        <f>+F10+F14++F29+F30+F34+F39+F44+F109+F689+F695+F699</f>
        <v>1</v>
      </c>
      <c r="G8" s="91">
        <v>46218</v>
      </c>
      <c r="H8" s="91">
        <v>46637</v>
      </c>
      <c r="I8" s="92">
        <f>+'Cuadro Control'!N3</f>
        <v>2898000</v>
      </c>
      <c r="J8" s="92">
        <f>SUM('Cuadro Control'!N3:P3)</f>
        <v>8694000</v>
      </c>
      <c r="K8" s="92">
        <f>SUM('Cuadro Control'!N3:W3)</f>
        <v>26082000</v>
      </c>
      <c r="L8" s="92">
        <f>SUM('Cuadro Control'!N3:AD3)</f>
        <v>36082726.553999998</v>
      </c>
      <c r="M8" s="92">
        <f>SUM('Cuadro Control'!N3:AK3)</f>
        <v>50003632.769999996</v>
      </c>
      <c r="N8" s="92">
        <f>SUM('Cuadro Control'!N3:AR3)</f>
        <v>62324510.359999992</v>
      </c>
      <c r="O8" s="92">
        <f>SUM('Cuadro Control'!$N3:AY3)</f>
        <v>69569510.359999985</v>
      </c>
      <c r="P8" s="92">
        <f>SUM('Cuadro Control'!$N3:BF3)</f>
        <v>83774963.46800001</v>
      </c>
      <c r="Q8" s="92">
        <f t="shared" ref="Q8:BO8" si="5">Q7*$E$8</f>
        <v>0</v>
      </c>
      <c r="R8" s="92">
        <f t="shared" si="5"/>
        <v>0</v>
      </c>
      <c r="S8" s="92">
        <f t="shared" si="5"/>
        <v>0</v>
      </c>
      <c r="T8" s="92">
        <f t="shared" si="5"/>
        <v>0</v>
      </c>
      <c r="U8" s="92">
        <f t="shared" si="5"/>
        <v>0</v>
      </c>
      <c r="V8" s="92">
        <f t="shared" si="5"/>
        <v>0</v>
      </c>
      <c r="W8" s="92">
        <f t="shared" si="5"/>
        <v>0</v>
      </c>
      <c r="X8" s="92">
        <f t="shared" si="5"/>
        <v>0</v>
      </c>
      <c r="Y8" s="92">
        <f t="shared" si="5"/>
        <v>0</v>
      </c>
      <c r="Z8" s="92">
        <f t="shared" si="5"/>
        <v>0</v>
      </c>
      <c r="AA8" s="92">
        <f t="shared" si="5"/>
        <v>0</v>
      </c>
      <c r="AB8" s="92">
        <f t="shared" si="5"/>
        <v>0</v>
      </c>
      <c r="AC8" s="92">
        <f t="shared" si="5"/>
        <v>0</v>
      </c>
      <c r="AD8" s="92">
        <f t="shared" si="5"/>
        <v>0</v>
      </c>
      <c r="AE8" s="92">
        <f t="shared" si="5"/>
        <v>0</v>
      </c>
      <c r="AF8" s="92">
        <f t="shared" si="5"/>
        <v>0</v>
      </c>
      <c r="AG8" s="92">
        <f t="shared" si="5"/>
        <v>0</v>
      </c>
      <c r="AH8" s="92">
        <f t="shared" si="5"/>
        <v>0</v>
      </c>
      <c r="AI8" s="92">
        <f t="shared" si="5"/>
        <v>0</v>
      </c>
      <c r="AJ8" s="92">
        <f t="shared" si="5"/>
        <v>0</v>
      </c>
      <c r="AK8" s="92">
        <f t="shared" si="5"/>
        <v>0</v>
      </c>
      <c r="AL8" s="92">
        <f t="shared" si="5"/>
        <v>0</v>
      </c>
      <c r="AM8" s="92">
        <f t="shared" si="5"/>
        <v>0</v>
      </c>
      <c r="AN8" s="92">
        <f t="shared" si="5"/>
        <v>0</v>
      </c>
      <c r="AO8" s="92">
        <f t="shared" si="5"/>
        <v>0</v>
      </c>
      <c r="AP8" s="92">
        <f t="shared" si="5"/>
        <v>0</v>
      </c>
      <c r="AQ8" s="92">
        <f t="shared" si="5"/>
        <v>0</v>
      </c>
      <c r="AR8" s="92">
        <f t="shared" si="5"/>
        <v>0</v>
      </c>
      <c r="AS8" s="92">
        <f t="shared" si="5"/>
        <v>0</v>
      </c>
      <c r="AT8" s="92">
        <f t="shared" si="5"/>
        <v>0</v>
      </c>
      <c r="AU8" s="92">
        <f t="shared" si="5"/>
        <v>0</v>
      </c>
      <c r="AV8" s="92">
        <f t="shared" si="5"/>
        <v>0</v>
      </c>
      <c r="AW8" s="92">
        <f t="shared" si="5"/>
        <v>0</v>
      </c>
      <c r="AX8" s="92">
        <f t="shared" si="5"/>
        <v>0</v>
      </c>
      <c r="AY8" s="92">
        <f t="shared" si="5"/>
        <v>0</v>
      </c>
      <c r="AZ8" s="92">
        <f t="shared" si="5"/>
        <v>0</v>
      </c>
      <c r="BA8" s="92">
        <f t="shared" si="5"/>
        <v>0</v>
      </c>
      <c r="BB8" s="92">
        <f t="shared" si="5"/>
        <v>0</v>
      </c>
      <c r="BC8" s="92">
        <f t="shared" si="5"/>
        <v>0</v>
      </c>
      <c r="BD8" s="92">
        <f t="shared" si="5"/>
        <v>0</v>
      </c>
      <c r="BE8" s="92">
        <f t="shared" si="5"/>
        <v>0</v>
      </c>
      <c r="BF8" s="92">
        <f t="shared" si="5"/>
        <v>0</v>
      </c>
      <c r="BG8" s="92">
        <f t="shared" si="5"/>
        <v>0</v>
      </c>
      <c r="BH8" s="92">
        <f t="shared" si="5"/>
        <v>0</v>
      </c>
      <c r="BI8" s="92">
        <f t="shared" si="5"/>
        <v>0</v>
      </c>
      <c r="BJ8" s="92">
        <f t="shared" si="5"/>
        <v>0</v>
      </c>
      <c r="BK8" s="92">
        <f t="shared" si="5"/>
        <v>0</v>
      </c>
      <c r="BL8" s="92">
        <f t="shared" si="5"/>
        <v>0</v>
      </c>
      <c r="BM8" s="92">
        <f t="shared" si="5"/>
        <v>0</v>
      </c>
      <c r="BN8" s="92">
        <f t="shared" si="5"/>
        <v>0</v>
      </c>
      <c r="BO8" s="92">
        <f t="shared" si="5"/>
        <v>0</v>
      </c>
    </row>
    <row r="9" spans="1:67" s="2" customFormat="1" ht="18.75" customHeight="1" x14ac:dyDescent="0.25">
      <c r="A9" s="88"/>
      <c r="B9" s="75">
        <v>1</v>
      </c>
      <c r="C9" s="75" t="s">
        <v>699</v>
      </c>
      <c r="D9" s="75" t="s">
        <v>3</v>
      </c>
      <c r="E9" s="218">
        <f>VLOOKUP(B9,'Cuadro Control'!C5:J1939,8,FALSE)</f>
        <v>0</v>
      </c>
      <c r="F9" s="93">
        <f>IFERROR(E9/$E$8,0)</f>
        <v>0</v>
      </c>
      <c r="G9" s="94">
        <v>46218</v>
      </c>
      <c r="H9" s="94">
        <v>46218</v>
      </c>
      <c r="I9" s="93">
        <f t="shared" ref="I9:P13" si="6">IF($G9=0,0,IF(I$6&lt;$G9,0,IF(I$6&gt;$H9,1,(I$6-$G9+1)/($H9-$G9+1))))</f>
        <v>1</v>
      </c>
      <c r="J9" s="93">
        <f t="shared" si="6"/>
        <v>1</v>
      </c>
      <c r="K9" s="93">
        <f t="shared" si="6"/>
        <v>1</v>
      </c>
      <c r="L9" s="93">
        <f t="shared" si="6"/>
        <v>1</v>
      </c>
      <c r="M9" s="93">
        <f t="shared" si="6"/>
        <v>1</v>
      </c>
      <c r="N9" s="93">
        <f t="shared" si="6"/>
        <v>1</v>
      </c>
      <c r="O9" s="93">
        <f t="shared" si="6"/>
        <v>1</v>
      </c>
      <c r="P9" s="93">
        <f t="shared" si="6"/>
        <v>1</v>
      </c>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row>
    <row r="10" spans="1:67" s="2" customFormat="1" ht="18.75" customHeight="1" x14ac:dyDescent="0.25">
      <c r="A10" s="88"/>
      <c r="B10" s="73">
        <v>2</v>
      </c>
      <c r="C10" s="73" t="s">
        <v>700</v>
      </c>
      <c r="D10" s="73" t="s">
        <v>14</v>
      </c>
      <c r="E10" s="219">
        <f>VLOOKUP(B10,'Cuadro Control'!C6:J1940,8,FALSE)</f>
        <v>0</v>
      </c>
      <c r="F10" s="90">
        <f t="shared" ref="F10:F44" si="7">IFERROR(E10/$E$8,0)</f>
        <v>0</v>
      </c>
      <c r="G10" s="91">
        <v>46218</v>
      </c>
      <c r="H10" s="91">
        <v>46268</v>
      </c>
      <c r="I10" s="90">
        <f t="shared" si="6"/>
        <v>1.9607843137254902E-2</v>
      </c>
      <c r="J10" s="90">
        <f t="shared" si="6"/>
        <v>5.8823529411764705E-2</v>
      </c>
      <c r="K10" s="90">
        <f t="shared" si="6"/>
        <v>0.19607843137254902</v>
      </c>
      <c r="L10" s="90">
        <f t="shared" si="6"/>
        <v>0.33333333333333331</v>
      </c>
      <c r="M10" s="90">
        <f t="shared" si="6"/>
        <v>0.47058823529411764</v>
      </c>
      <c r="N10" s="90">
        <f t="shared" si="6"/>
        <v>0.60784313725490191</v>
      </c>
      <c r="O10" s="90">
        <f t="shared" si="6"/>
        <v>0.74509803921568629</v>
      </c>
      <c r="P10" s="90">
        <f t="shared" si="6"/>
        <v>0.88235294117647056</v>
      </c>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c r="AY10" s="90"/>
      <c r="AZ10" s="90"/>
      <c r="BA10" s="90"/>
      <c r="BB10" s="90"/>
      <c r="BC10" s="90"/>
      <c r="BD10" s="90"/>
      <c r="BE10" s="90"/>
      <c r="BF10" s="90"/>
      <c r="BG10" s="90"/>
      <c r="BH10" s="90"/>
      <c r="BI10" s="90"/>
      <c r="BJ10" s="90"/>
      <c r="BK10" s="90"/>
      <c r="BL10" s="90"/>
      <c r="BM10" s="90"/>
      <c r="BN10" s="90"/>
      <c r="BO10" s="90"/>
    </row>
    <row r="11" spans="1:67" s="2" customFormat="1" ht="18.75" customHeight="1" x14ac:dyDescent="0.25">
      <c r="A11" s="88"/>
      <c r="B11" s="95" t="s">
        <v>29</v>
      </c>
      <c r="C11" s="95" t="s">
        <v>701</v>
      </c>
      <c r="D11" s="95" t="s">
        <v>3</v>
      </c>
      <c r="E11" s="220">
        <f>VLOOKUP(B11,'Cuadro Control'!C7:J1941,8,FALSE)</f>
        <v>0</v>
      </c>
      <c r="F11" s="96">
        <f t="shared" si="7"/>
        <v>0</v>
      </c>
      <c r="G11" s="97">
        <v>46218</v>
      </c>
      <c r="H11" s="97">
        <v>46218</v>
      </c>
      <c r="I11" s="96">
        <f t="shared" si="6"/>
        <v>1</v>
      </c>
      <c r="J11" s="96">
        <f t="shared" si="6"/>
        <v>1</v>
      </c>
      <c r="K11" s="96">
        <f t="shared" si="6"/>
        <v>1</v>
      </c>
      <c r="L11" s="96">
        <f t="shared" si="6"/>
        <v>1</v>
      </c>
      <c r="M11" s="96">
        <f t="shared" si="6"/>
        <v>1</v>
      </c>
      <c r="N11" s="96">
        <f t="shared" si="6"/>
        <v>1</v>
      </c>
      <c r="O11" s="96">
        <f t="shared" si="6"/>
        <v>1</v>
      </c>
      <c r="P11" s="96">
        <f t="shared" si="6"/>
        <v>1</v>
      </c>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c r="BD11" s="96"/>
      <c r="BE11" s="96"/>
      <c r="BF11" s="96"/>
      <c r="BG11" s="96"/>
      <c r="BH11" s="96"/>
      <c r="BI11" s="96"/>
      <c r="BJ11" s="96"/>
      <c r="BK11" s="96"/>
      <c r="BL11" s="96"/>
      <c r="BM11" s="96"/>
      <c r="BN11" s="96"/>
      <c r="BO11" s="96"/>
    </row>
    <row r="12" spans="1:67" s="2" customFormat="1" ht="18.75" customHeight="1" x14ac:dyDescent="0.25">
      <c r="A12" s="88"/>
      <c r="B12" s="95" t="s">
        <v>30</v>
      </c>
      <c r="C12" s="95" t="s">
        <v>702</v>
      </c>
      <c r="D12" s="95" t="s">
        <v>3</v>
      </c>
      <c r="E12" s="220">
        <f>VLOOKUP(B12,'Cuadro Control'!C8:J1942,8,FALSE)</f>
        <v>0</v>
      </c>
      <c r="F12" s="96">
        <f t="shared" si="7"/>
        <v>0</v>
      </c>
      <c r="G12" s="97">
        <v>46218</v>
      </c>
      <c r="H12" s="97">
        <v>46218</v>
      </c>
      <c r="I12" s="96">
        <f t="shared" si="6"/>
        <v>1</v>
      </c>
      <c r="J12" s="96">
        <f t="shared" si="6"/>
        <v>1</v>
      </c>
      <c r="K12" s="96">
        <f t="shared" si="6"/>
        <v>1</v>
      </c>
      <c r="L12" s="96">
        <f t="shared" si="6"/>
        <v>1</v>
      </c>
      <c r="M12" s="96">
        <f t="shared" si="6"/>
        <v>1</v>
      </c>
      <c r="N12" s="96">
        <f t="shared" si="6"/>
        <v>1</v>
      </c>
      <c r="O12" s="96">
        <f t="shared" si="6"/>
        <v>1</v>
      </c>
      <c r="P12" s="96">
        <f t="shared" si="6"/>
        <v>1</v>
      </c>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c r="BD12" s="96"/>
      <c r="BE12" s="96"/>
      <c r="BF12" s="96"/>
      <c r="BG12" s="96"/>
      <c r="BH12" s="96"/>
      <c r="BI12" s="96"/>
      <c r="BJ12" s="96"/>
      <c r="BK12" s="96"/>
      <c r="BL12" s="96"/>
      <c r="BM12" s="96"/>
      <c r="BN12" s="96"/>
      <c r="BO12" s="96"/>
    </row>
    <row r="13" spans="1:67" s="2" customFormat="1" ht="18.75" customHeight="1" x14ac:dyDescent="0.25">
      <c r="A13" s="88"/>
      <c r="B13" s="98" t="s">
        <v>31</v>
      </c>
      <c r="C13" s="98" t="s">
        <v>703</v>
      </c>
      <c r="D13" s="98" t="s">
        <v>14</v>
      </c>
      <c r="E13" s="221">
        <f>VLOOKUP(B13,'Cuadro Control'!C9:J1943,8,FALSE)</f>
        <v>0</v>
      </c>
      <c r="F13" s="99">
        <f t="shared" si="7"/>
        <v>0</v>
      </c>
      <c r="G13" s="100">
        <v>46218</v>
      </c>
      <c r="H13" s="100">
        <v>46268</v>
      </c>
      <c r="I13" s="99">
        <f t="shared" si="6"/>
        <v>1.9607843137254902E-2</v>
      </c>
      <c r="J13" s="99">
        <f t="shared" si="6"/>
        <v>5.8823529411764705E-2</v>
      </c>
      <c r="K13" s="99">
        <f t="shared" si="6"/>
        <v>0.19607843137254902</v>
      </c>
      <c r="L13" s="99">
        <f t="shared" si="6"/>
        <v>0.33333333333333331</v>
      </c>
      <c r="M13" s="99">
        <f t="shared" si="6"/>
        <v>0.47058823529411764</v>
      </c>
      <c r="N13" s="99">
        <v>0.85</v>
      </c>
      <c r="O13" s="99">
        <v>0.85</v>
      </c>
      <c r="P13" s="99">
        <v>0.85</v>
      </c>
      <c r="Q13" s="99"/>
      <c r="R13" s="99"/>
      <c r="S13" s="99"/>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99"/>
      <c r="AW13" s="99"/>
      <c r="AX13" s="99"/>
      <c r="AY13" s="99"/>
      <c r="AZ13" s="99"/>
      <c r="BA13" s="99"/>
      <c r="BB13" s="99"/>
      <c r="BC13" s="99"/>
      <c r="BD13" s="99"/>
      <c r="BE13" s="99"/>
      <c r="BF13" s="99"/>
      <c r="BG13" s="99"/>
      <c r="BH13" s="99"/>
      <c r="BI13" s="99"/>
      <c r="BJ13" s="99"/>
      <c r="BK13" s="99"/>
      <c r="BL13" s="99"/>
      <c r="BM13" s="99"/>
      <c r="BN13" s="99"/>
      <c r="BO13" s="99"/>
    </row>
    <row r="14" spans="1:67" s="2" customFormat="1" ht="18.75" customHeight="1" x14ac:dyDescent="0.25">
      <c r="A14" s="88"/>
      <c r="B14" s="76">
        <v>3</v>
      </c>
      <c r="C14" s="76" t="s">
        <v>704</v>
      </c>
      <c r="D14" s="76" t="s">
        <v>37</v>
      </c>
      <c r="E14" s="222">
        <f>VLOOKUP(B14,'Cuadro Control'!C10:J1944,8,FALSE)</f>
        <v>0</v>
      </c>
      <c r="F14" s="101">
        <f t="shared" si="7"/>
        <v>0</v>
      </c>
      <c r="G14" s="102">
        <v>46218</v>
      </c>
      <c r="H14" s="102">
        <v>46255</v>
      </c>
      <c r="I14" s="101">
        <f t="shared" ref="I14:P29" si="8">IF($G14=0,0,IF(I$6&lt;$G14,0,IF(I$6&gt;$H14,1,(I$6-$G14+1)/($H14-$G14+1))))</f>
        <v>2.6315789473684209E-2</v>
      </c>
      <c r="J14" s="101">
        <f t="shared" si="8"/>
        <v>7.8947368421052627E-2</v>
      </c>
      <c r="K14" s="101">
        <f t="shared" si="8"/>
        <v>0.26315789473684209</v>
      </c>
      <c r="L14" s="101">
        <f t="shared" si="8"/>
        <v>0.44736842105263158</v>
      </c>
      <c r="M14" s="101">
        <f t="shared" si="8"/>
        <v>0.63157894736842102</v>
      </c>
      <c r="N14" s="101">
        <f t="shared" si="8"/>
        <v>0.81578947368421051</v>
      </c>
      <c r="O14" s="101">
        <v>0.85</v>
      </c>
      <c r="P14" s="101">
        <v>0.85</v>
      </c>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row>
    <row r="15" spans="1:67" s="2" customFormat="1" ht="18.75" customHeight="1" x14ac:dyDescent="0.25">
      <c r="A15" s="88"/>
      <c r="B15" s="103" t="s">
        <v>4</v>
      </c>
      <c r="C15" s="103" t="s">
        <v>705</v>
      </c>
      <c r="D15" s="103" t="s">
        <v>3</v>
      </c>
      <c r="E15" s="223">
        <f>VLOOKUP(B15,'Cuadro Control'!C11:J1945,8,FALSE)</f>
        <v>0</v>
      </c>
      <c r="F15" s="104">
        <f t="shared" si="7"/>
        <v>0</v>
      </c>
      <c r="G15" s="105">
        <v>46218</v>
      </c>
      <c r="H15" s="105">
        <v>46218</v>
      </c>
      <c r="I15" s="104">
        <f t="shared" si="8"/>
        <v>1</v>
      </c>
      <c r="J15" s="104">
        <f t="shared" si="8"/>
        <v>1</v>
      </c>
      <c r="K15" s="104">
        <f t="shared" si="8"/>
        <v>1</v>
      </c>
      <c r="L15" s="104">
        <f t="shared" si="8"/>
        <v>1</v>
      </c>
      <c r="M15" s="104">
        <f t="shared" si="8"/>
        <v>1</v>
      </c>
      <c r="N15" s="104">
        <f t="shared" si="8"/>
        <v>1</v>
      </c>
      <c r="O15" s="104">
        <f t="shared" si="8"/>
        <v>1</v>
      </c>
      <c r="P15" s="104">
        <f t="shared" si="8"/>
        <v>1</v>
      </c>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row>
    <row r="16" spans="1:67" s="2" customFormat="1" ht="18.75" customHeight="1" x14ac:dyDescent="0.25">
      <c r="A16" s="88"/>
      <c r="B16" s="103" t="s">
        <v>5</v>
      </c>
      <c r="C16" s="103" t="s">
        <v>706</v>
      </c>
      <c r="D16" s="103" t="s">
        <v>3</v>
      </c>
      <c r="E16" s="223">
        <f>VLOOKUP(B16,'Cuadro Control'!C12:J1946,8,FALSE)</f>
        <v>0</v>
      </c>
      <c r="F16" s="104">
        <f t="shared" si="7"/>
        <v>0</v>
      </c>
      <c r="G16" s="105">
        <v>46218</v>
      </c>
      <c r="H16" s="105">
        <v>46218</v>
      </c>
      <c r="I16" s="104">
        <f t="shared" si="8"/>
        <v>1</v>
      </c>
      <c r="J16" s="104">
        <f t="shared" si="8"/>
        <v>1</v>
      </c>
      <c r="K16" s="104">
        <f t="shared" si="8"/>
        <v>1</v>
      </c>
      <c r="L16" s="104">
        <f t="shared" si="8"/>
        <v>1</v>
      </c>
      <c r="M16" s="104">
        <f t="shared" si="8"/>
        <v>1</v>
      </c>
      <c r="N16" s="104">
        <f t="shared" si="8"/>
        <v>1</v>
      </c>
      <c r="O16" s="104">
        <f t="shared" si="8"/>
        <v>1</v>
      </c>
      <c r="P16" s="104">
        <f t="shared" si="8"/>
        <v>1</v>
      </c>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row>
    <row r="17" spans="1:67" s="2" customFormat="1" ht="18.75" customHeight="1" x14ac:dyDescent="0.25">
      <c r="A17" s="88"/>
      <c r="B17" s="103" t="s">
        <v>24</v>
      </c>
      <c r="C17" s="103" t="s">
        <v>707</v>
      </c>
      <c r="D17" s="103" t="s">
        <v>3</v>
      </c>
      <c r="E17" s="223">
        <f>VLOOKUP(B17,'Cuadro Control'!C13:J1947,8,FALSE)</f>
        <v>0</v>
      </c>
      <c r="F17" s="104">
        <f t="shared" si="7"/>
        <v>0</v>
      </c>
      <c r="G17" s="105">
        <v>46218</v>
      </c>
      <c r="H17" s="105">
        <v>46218</v>
      </c>
      <c r="I17" s="104">
        <f t="shared" si="8"/>
        <v>1</v>
      </c>
      <c r="J17" s="104">
        <f t="shared" si="8"/>
        <v>1</v>
      </c>
      <c r="K17" s="104">
        <f t="shared" si="8"/>
        <v>1</v>
      </c>
      <c r="L17" s="104">
        <f t="shared" si="8"/>
        <v>1</v>
      </c>
      <c r="M17" s="104">
        <f t="shared" si="8"/>
        <v>1</v>
      </c>
      <c r="N17" s="104">
        <f t="shared" si="8"/>
        <v>1</v>
      </c>
      <c r="O17" s="104">
        <f t="shared" si="8"/>
        <v>1</v>
      </c>
      <c r="P17" s="104">
        <f t="shared" si="8"/>
        <v>1</v>
      </c>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row>
    <row r="18" spans="1:67" s="2" customFormat="1" ht="18.75" customHeight="1" x14ac:dyDescent="0.25">
      <c r="A18" s="88"/>
      <c r="B18" s="103" t="s">
        <v>33</v>
      </c>
      <c r="C18" s="103" t="s">
        <v>708</v>
      </c>
      <c r="D18" s="103" t="s">
        <v>3</v>
      </c>
      <c r="E18" s="223">
        <f>VLOOKUP(B18,'Cuadro Control'!C14:J1948,8,FALSE)</f>
        <v>0</v>
      </c>
      <c r="F18" s="104">
        <f t="shared" si="7"/>
        <v>0</v>
      </c>
      <c r="G18" s="105">
        <v>46218</v>
      </c>
      <c r="H18" s="105">
        <v>46218</v>
      </c>
      <c r="I18" s="104">
        <f t="shared" si="8"/>
        <v>1</v>
      </c>
      <c r="J18" s="104">
        <f t="shared" si="8"/>
        <v>1</v>
      </c>
      <c r="K18" s="104">
        <f t="shared" si="8"/>
        <v>1</v>
      </c>
      <c r="L18" s="104">
        <f t="shared" si="8"/>
        <v>1</v>
      </c>
      <c r="M18" s="104">
        <f t="shared" si="8"/>
        <v>1</v>
      </c>
      <c r="N18" s="104">
        <f t="shared" si="8"/>
        <v>1</v>
      </c>
      <c r="O18" s="104">
        <f t="shared" si="8"/>
        <v>1</v>
      </c>
      <c r="P18" s="104">
        <f t="shared" si="8"/>
        <v>1</v>
      </c>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row>
    <row r="19" spans="1:67" s="2" customFormat="1" ht="18.75" customHeight="1" x14ac:dyDescent="0.25">
      <c r="A19" s="88"/>
      <c r="B19" s="103" t="s">
        <v>34</v>
      </c>
      <c r="C19" s="103" t="s">
        <v>709</v>
      </c>
      <c r="D19" s="103" t="s">
        <v>3</v>
      </c>
      <c r="E19" s="223">
        <f>VLOOKUP(B19,'Cuadro Control'!C15:J1949,8,FALSE)</f>
        <v>0</v>
      </c>
      <c r="F19" s="104">
        <f t="shared" si="7"/>
        <v>0</v>
      </c>
      <c r="G19" s="105">
        <v>46218</v>
      </c>
      <c r="H19" s="105">
        <v>46218</v>
      </c>
      <c r="I19" s="104">
        <f t="shared" si="8"/>
        <v>1</v>
      </c>
      <c r="J19" s="104">
        <f t="shared" si="8"/>
        <v>1</v>
      </c>
      <c r="K19" s="104">
        <f t="shared" si="8"/>
        <v>1</v>
      </c>
      <c r="L19" s="104">
        <f t="shared" si="8"/>
        <v>1</v>
      </c>
      <c r="M19" s="104">
        <f t="shared" si="8"/>
        <v>1</v>
      </c>
      <c r="N19" s="104">
        <f t="shared" si="8"/>
        <v>1</v>
      </c>
      <c r="O19" s="104">
        <f t="shared" si="8"/>
        <v>1</v>
      </c>
      <c r="P19" s="104">
        <f t="shared" si="8"/>
        <v>1</v>
      </c>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row>
    <row r="20" spans="1:67" s="2" customFormat="1" ht="18.75" customHeight="1" x14ac:dyDescent="0.25">
      <c r="A20" s="88"/>
      <c r="B20" s="103" t="s">
        <v>35</v>
      </c>
      <c r="C20" s="103" t="s">
        <v>710</v>
      </c>
      <c r="D20" s="103" t="s">
        <v>3</v>
      </c>
      <c r="E20" s="223">
        <f>VLOOKUP(B20,'Cuadro Control'!C16:J1950,8,FALSE)</f>
        <v>0</v>
      </c>
      <c r="F20" s="104">
        <f t="shared" si="7"/>
        <v>0</v>
      </c>
      <c r="G20" s="105">
        <v>46218</v>
      </c>
      <c r="H20" s="105">
        <v>46218</v>
      </c>
      <c r="I20" s="104">
        <f t="shared" si="8"/>
        <v>1</v>
      </c>
      <c r="J20" s="104">
        <f t="shared" si="8"/>
        <v>1</v>
      </c>
      <c r="K20" s="104">
        <f t="shared" si="8"/>
        <v>1</v>
      </c>
      <c r="L20" s="104">
        <f t="shared" si="8"/>
        <v>1</v>
      </c>
      <c r="M20" s="104">
        <f t="shared" si="8"/>
        <v>1</v>
      </c>
      <c r="N20" s="104">
        <f t="shared" si="8"/>
        <v>1</v>
      </c>
      <c r="O20" s="104">
        <f t="shared" si="8"/>
        <v>1</v>
      </c>
      <c r="P20" s="104">
        <f t="shared" si="8"/>
        <v>1</v>
      </c>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c r="BO20" s="104"/>
    </row>
    <row r="21" spans="1:67" s="2" customFormat="1" ht="18.75" customHeight="1" x14ac:dyDescent="0.25">
      <c r="A21" s="88"/>
      <c r="B21" s="103" t="s">
        <v>711</v>
      </c>
      <c r="C21" s="103" t="s">
        <v>712</v>
      </c>
      <c r="D21" s="103" t="s">
        <v>3</v>
      </c>
      <c r="E21" s="223">
        <f>VLOOKUP(B21,'Cuadro Control'!C17:J1951,8,FALSE)</f>
        <v>0</v>
      </c>
      <c r="F21" s="104">
        <f t="shared" si="7"/>
        <v>0</v>
      </c>
      <c r="G21" s="105">
        <v>46218</v>
      </c>
      <c r="H21" s="105">
        <v>46218</v>
      </c>
      <c r="I21" s="104">
        <f t="shared" si="8"/>
        <v>1</v>
      </c>
      <c r="J21" s="104">
        <f t="shared" si="8"/>
        <v>1</v>
      </c>
      <c r="K21" s="104">
        <f t="shared" si="8"/>
        <v>1</v>
      </c>
      <c r="L21" s="104">
        <f t="shared" si="8"/>
        <v>1</v>
      </c>
      <c r="M21" s="104">
        <f t="shared" si="8"/>
        <v>1</v>
      </c>
      <c r="N21" s="104">
        <f t="shared" si="8"/>
        <v>1</v>
      </c>
      <c r="O21" s="104">
        <f t="shared" si="8"/>
        <v>1</v>
      </c>
      <c r="P21" s="104">
        <f t="shared" si="8"/>
        <v>1</v>
      </c>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c r="BO21" s="104"/>
    </row>
    <row r="22" spans="1:67" s="2" customFormat="1" ht="18.75" customHeight="1" x14ac:dyDescent="0.25">
      <c r="A22" s="88"/>
      <c r="B22" s="103" t="s">
        <v>713</v>
      </c>
      <c r="C22" s="103" t="s">
        <v>714</v>
      </c>
      <c r="D22" s="103" t="s">
        <v>3</v>
      </c>
      <c r="E22" s="223">
        <f>VLOOKUP(B22,'Cuadro Control'!C18:J1952,8,FALSE)</f>
        <v>0</v>
      </c>
      <c r="F22" s="104">
        <f t="shared" si="7"/>
        <v>0</v>
      </c>
      <c r="G22" s="105">
        <v>46218</v>
      </c>
      <c r="H22" s="105">
        <v>46218</v>
      </c>
      <c r="I22" s="104">
        <f t="shared" si="8"/>
        <v>1</v>
      </c>
      <c r="J22" s="104">
        <f t="shared" si="8"/>
        <v>1</v>
      </c>
      <c r="K22" s="104">
        <f t="shared" si="8"/>
        <v>1</v>
      </c>
      <c r="L22" s="104">
        <f t="shared" si="8"/>
        <v>1</v>
      </c>
      <c r="M22" s="104">
        <f t="shared" si="8"/>
        <v>1</v>
      </c>
      <c r="N22" s="104">
        <f t="shared" si="8"/>
        <v>1</v>
      </c>
      <c r="O22" s="104">
        <f t="shared" si="8"/>
        <v>1</v>
      </c>
      <c r="P22" s="104">
        <f t="shared" si="8"/>
        <v>1</v>
      </c>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04"/>
      <c r="BJ22" s="104"/>
      <c r="BK22" s="104"/>
      <c r="BL22" s="104"/>
      <c r="BM22" s="104"/>
      <c r="BN22" s="104"/>
      <c r="BO22" s="104"/>
    </row>
    <row r="23" spans="1:67" s="2" customFormat="1" ht="18.75" customHeight="1" x14ac:dyDescent="0.25">
      <c r="A23" s="88"/>
      <c r="B23" s="103" t="s">
        <v>715</v>
      </c>
      <c r="C23" s="103" t="s">
        <v>716</v>
      </c>
      <c r="D23" s="103" t="s">
        <v>3</v>
      </c>
      <c r="E23" s="223">
        <f>VLOOKUP(B23,'Cuadro Control'!C19:J1953,8,FALSE)</f>
        <v>0</v>
      </c>
      <c r="F23" s="104">
        <f t="shared" si="7"/>
        <v>0</v>
      </c>
      <c r="G23" s="105">
        <v>46218</v>
      </c>
      <c r="H23" s="105">
        <v>46218</v>
      </c>
      <c r="I23" s="104">
        <f t="shared" si="8"/>
        <v>1</v>
      </c>
      <c r="J23" s="104">
        <f t="shared" si="8"/>
        <v>1</v>
      </c>
      <c r="K23" s="104">
        <f t="shared" si="8"/>
        <v>1</v>
      </c>
      <c r="L23" s="104">
        <f t="shared" si="8"/>
        <v>1</v>
      </c>
      <c r="M23" s="104">
        <f t="shared" si="8"/>
        <v>1</v>
      </c>
      <c r="N23" s="104">
        <f t="shared" si="8"/>
        <v>1</v>
      </c>
      <c r="O23" s="104">
        <f t="shared" si="8"/>
        <v>1</v>
      </c>
      <c r="P23" s="104">
        <f t="shared" si="8"/>
        <v>1</v>
      </c>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c r="BO23" s="104"/>
    </row>
    <row r="24" spans="1:67" s="2" customFormat="1" ht="18.75" customHeight="1" x14ac:dyDescent="0.25">
      <c r="A24" s="88"/>
      <c r="B24" s="103" t="s">
        <v>717</v>
      </c>
      <c r="C24" s="103" t="s">
        <v>718</v>
      </c>
      <c r="D24" s="103" t="s">
        <v>3</v>
      </c>
      <c r="E24" s="223">
        <f>VLOOKUP(B24,'Cuadro Control'!C20:J1954,8,FALSE)</f>
        <v>0</v>
      </c>
      <c r="F24" s="104">
        <f t="shared" si="7"/>
        <v>0</v>
      </c>
      <c r="G24" s="105">
        <v>46218</v>
      </c>
      <c r="H24" s="105">
        <v>46218</v>
      </c>
      <c r="I24" s="104">
        <f t="shared" si="8"/>
        <v>1</v>
      </c>
      <c r="J24" s="104">
        <f t="shared" si="8"/>
        <v>1</v>
      </c>
      <c r="K24" s="104">
        <f t="shared" si="8"/>
        <v>1</v>
      </c>
      <c r="L24" s="104">
        <f t="shared" si="8"/>
        <v>1</v>
      </c>
      <c r="M24" s="104">
        <f t="shared" si="8"/>
        <v>1</v>
      </c>
      <c r="N24" s="104">
        <f t="shared" si="8"/>
        <v>1</v>
      </c>
      <c r="O24" s="104">
        <f t="shared" si="8"/>
        <v>1</v>
      </c>
      <c r="P24" s="104">
        <f t="shared" si="8"/>
        <v>1</v>
      </c>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row>
    <row r="25" spans="1:67" s="2" customFormat="1" ht="18.75" customHeight="1" x14ac:dyDescent="0.25">
      <c r="A25" s="88"/>
      <c r="B25" s="103" t="s">
        <v>719</v>
      </c>
      <c r="C25" s="103" t="s">
        <v>720</v>
      </c>
      <c r="D25" s="103" t="s">
        <v>3</v>
      </c>
      <c r="E25" s="223">
        <f>VLOOKUP(B25,'Cuadro Control'!C21:J1955,8,FALSE)</f>
        <v>0</v>
      </c>
      <c r="F25" s="104">
        <f t="shared" si="7"/>
        <v>0</v>
      </c>
      <c r="G25" s="105">
        <v>46218</v>
      </c>
      <c r="H25" s="105">
        <v>46218</v>
      </c>
      <c r="I25" s="104">
        <v>0</v>
      </c>
      <c r="J25" s="104">
        <f t="shared" si="8"/>
        <v>1</v>
      </c>
      <c r="K25" s="104">
        <f t="shared" si="8"/>
        <v>1</v>
      </c>
      <c r="L25" s="104">
        <f t="shared" si="8"/>
        <v>1</v>
      </c>
      <c r="M25" s="104">
        <f t="shared" si="8"/>
        <v>1</v>
      </c>
      <c r="N25" s="104">
        <f t="shared" si="8"/>
        <v>1</v>
      </c>
      <c r="O25" s="104">
        <v>0</v>
      </c>
      <c r="P25" s="104">
        <v>0</v>
      </c>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row>
    <row r="26" spans="1:67" s="2" customFormat="1" ht="18.75" customHeight="1" x14ac:dyDescent="0.25">
      <c r="A26" s="88"/>
      <c r="B26" s="103" t="s">
        <v>721</v>
      </c>
      <c r="C26" s="103" t="s">
        <v>722</v>
      </c>
      <c r="D26" s="103" t="s">
        <v>3</v>
      </c>
      <c r="E26" s="223">
        <f>VLOOKUP(B26,'Cuadro Control'!C22:J1956,8,FALSE)</f>
        <v>0</v>
      </c>
      <c r="F26" s="104">
        <f t="shared" si="7"/>
        <v>0</v>
      </c>
      <c r="G26" s="105">
        <v>46218</v>
      </c>
      <c r="H26" s="105">
        <v>46218</v>
      </c>
      <c r="I26" s="104">
        <f t="shared" si="8"/>
        <v>1</v>
      </c>
      <c r="J26" s="104">
        <f t="shared" si="8"/>
        <v>1</v>
      </c>
      <c r="K26" s="104">
        <f t="shared" si="8"/>
        <v>1</v>
      </c>
      <c r="L26" s="104">
        <f t="shared" si="8"/>
        <v>1</v>
      </c>
      <c r="M26" s="104">
        <f t="shared" si="8"/>
        <v>1</v>
      </c>
      <c r="N26" s="104">
        <f t="shared" si="8"/>
        <v>1</v>
      </c>
      <c r="O26" s="104">
        <f t="shared" si="8"/>
        <v>1</v>
      </c>
      <c r="P26" s="104">
        <f t="shared" si="8"/>
        <v>1</v>
      </c>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row>
    <row r="27" spans="1:67" s="2" customFormat="1" ht="18.75" customHeight="1" x14ac:dyDescent="0.25">
      <c r="A27" s="88"/>
      <c r="B27" s="103" t="s">
        <v>723</v>
      </c>
      <c r="C27" s="103" t="s">
        <v>724</v>
      </c>
      <c r="D27" s="103" t="s">
        <v>3</v>
      </c>
      <c r="E27" s="223">
        <f>VLOOKUP(B27,'Cuadro Control'!C23:J1957,8,FALSE)</f>
        <v>0</v>
      </c>
      <c r="F27" s="104">
        <f t="shared" si="7"/>
        <v>0</v>
      </c>
      <c r="G27" s="105">
        <v>46255</v>
      </c>
      <c r="H27" s="105">
        <v>46255</v>
      </c>
      <c r="I27" s="104">
        <f t="shared" si="8"/>
        <v>0</v>
      </c>
      <c r="J27" s="104">
        <f t="shared" si="8"/>
        <v>0</v>
      </c>
      <c r="K27" s="104">
        <f t="shared" si="8"/>
        <v>0</v>
      </c>
      <c r="L27" s="104">
        <f t="shared" si="8"/>
        <v>0</v>
      </c>
      <c r="M27" s="104">
        <f t="shared" si="8"/>
        <v>0</v>
      </c>
      <c r="N27" s="104">
        <f t="shared" si="8"/>
        <v>0</v>
      </c>
      <c r="O27" s="104">
        <v>1</v>
      </c>
      <c r="P27" s="104">
        <v>1</v>
      </c>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row>
    <row r="28" spans="1:67" s="2" customFormat="1" ht="18.75" customHeight="1" x14ac:dyDescent="0.25">
      <c r="A28" s="88"/>
      <c r="B28" s="103" t="s">
        <v>725</v>
      </c>
      <c r="C28" s="103" t="s">
        <v>726</v>
      </c>
      <c r="D28" s="103" t="s">
        <v>3</v>
      </c>
      <c r="E28" s="223">
        <f>VLOOKUP(B28,'Cuadro Control'!C24:J1958,8,FALSE)</f>
        <v>0</v>
      </c>
      <c r="F28" s="104">
        <f t="shared" si="7"/>
        <v>0</v>
      </c>
      <c r="G28" s="105">
        <v>46252</v>
      </c>
      <c r="H28" s="105">
        <v>46252</v>
      </c>
      <c r="I28" s="104">
        <f t="shared" si="8"/>
        <v>0</v>
      </c>
      <c r="J28" s="104">
        <f t="shared" si="8"/>
        <v>0</v>
      </c>
      <c r="K28" s="104">
        <f t="shared" si="8"/>
        <v>0</v>
      </c>
      <c r="L28" s="104">
        <f t="shared" si="8"/>
        <v>0</v>
      </c>
      <c r="M28" s="104">
        <f t="shared" si="8"/>
        <v>0</v>
      </c>
      <c r="N28" s="104">
        <f t="shared" si="8"/>
        <v>0</v>
      </c>
      <c r="O28" s="104">
        <v>0</v>
      </c>
      <c r="P28" s="104">
        <v>0</v>
      </c>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c r="BO28" s="104"/>
    </row>
    <row r="29" spans="1:67" s="2" customFormat="1" ht="18.75" customHeight="1" x14ac:dyDescent="0.25">
      <c r="A29" s="88"/>
      <c r="B29" s="76">
        <v>4</v>
      </c>
      <c r="C29" s="76" t="s">
        <v>727</v>
      </c>
      <c r="D29" s="76" t="s">
        <v>28</v>
      </c>
      <c r="E29" s="222">
        <f>VLOOKUP(B29,'Cuadro Control'!C25:J1959,8,FALSE)</f>
        <v>0</v>
      </c>
      <c r="F29" s="101">
        <f t="shared" si="7"/>
        <v>0</v>
      </c>
      <c r="G29" s="102">
        <v>46218</v>
      </c>
      <c r="H29" s="102">
        <v>46239</v>
      </c>
      <c r="I29" s="101">
        <f t="shared" si="8"/>
        <v>4.5454545454545456E-2</v>
      </c>
      <c r="J29" s="101">
        <f t="shared" si="8"/>
        <v>0.13636363636363635</v>
      </c>
      <c r="K29" s="101">
        <f t="shared" si="8"/>
        <v>0.45454545454545453</v>
      </c>
      <c r="L29" s="101">
        <f t="shared" si="8"/>
        <v>0.77272727272727271</v>
      </c>
      <c r="M29" s="101">
        <f t="shared" si="8"/>
        <v>1</v>
      </c>
      <c r="N29" s="101">
        <f t="shared" si="8"/>
        <v>1</v>
      </c>
      <c r="O29" s="101">
        <f t="shared" si="8"/>
        <v>1</v>
      </c>
      <c r="P29" s="101">
        <f t="shared" si="8"/>
        <v>1</v>
      </c>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row>
    <row r="30" spans="1:67" s="2" customFormat="1" ht="18.75" customHeight="1" x14ac:dyDescent="0.25">
      <c r="A30" s="88"/>
      <c r="B30" s="73">
        <v>5</v>
      </c>
      <c r="C30" s="73" t="s">
        <v>728</v>
      </c>
      <c r="D30" s="73" t="s">
        <v>14</v>
      </c>
      <c r="E30" s="219">
        <f>VLOOKUP(B30,'Cuadro Control'!C26:J1960,8,FALSE)</f>
        <v>0</v>
      </c>
      <c r="F30" s="90">
        <f t="shared" si="7"/>
        <v>0</v>
      </c>
      <c r="G30" s="91">
        <v>46268</v>
      </c>
      <c r="H30" s="91">
        <v>46283</v>
      </c>
      <c r="I30" s="90">
        <f t="shared" ref="I30:P33" si="9">IF($G30=0,0,IF(I$6&lt;$G30,0,IF(I$6&gt;$H30,1,(I$6-$G30+1)/($H30-$G30+1))))</f>
        <v>0</v>
      </c>
      <c r="J30" s="90">
        <f t="shared" si="9"/>
        <v>0</v>
      </c>
      <c r="K30" s="90">
        <f t="shared" si="9"/>
        <v>0</v>
      </c>
      <c r="L30" s="90">
        <f t="shared" si="9"/>
        <v>0</v>
      </c>
      <c r="M30" s="90">
        <f t="shared" si="9"/>
        <v>0</v>
      </c>
      <c r="N30" s="90">
        <f t="shared" si="9"/>
        <v>0</v>
      </c>
      <c r="O30" s="90">
        <f t="shared" si="9"/>
        <v>0</v>
      </c>
      <c r="P30" s="90">
        <f t="shared" si="9"/>
        <v>0</v>
      </c>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90"/>
      <c r="BN30" s="90"/>
      <c r="BO30" s="90"/>
    </row>
    <row r="31" spans="1:67" s="2" customFormat="1" ht="18.75" customHeight="1" x14ac:dyDescent="0.25">
      <c r="A31" s="88"/>
      <c r="B31" s="103" t="s">
        <v>15</v>
      </c>
      <c r="C31" s="103" t="s">
        <v>729</v>
      </c>
      <c r="D31" s="103" t="s">
        <v>730</v>
      </c>
      <c r="E31" s="223">
        <f>VLOOKUP(B31,'Cuadro Control'!C27:J1961,8,FALSE)</f>
        <v>0</v>
      </c>
      <c r="F31" s="104">
        <f>IFERROR(E31/$E$30,0)</f>
        <v>0</v>
      </c>
      <c r="G31" s="105">
        <v>46268</v>
      </c>
      <c r="H31" s="105">
        <v>46283</v>
      </c>
      <c r="I31" s="104">
        <f t="shared" si="9"/>
        <v>0</v>
      </c>
      <c r="J31" s="104">
        <f t="shared" si="9"/>
        <v>0</v>
      </c>
      <c r="K31" s="104">
        <f t="shared" si="9"/>
        <v>0</v>
      </c>
      <c r="L31" s="104">
        <f t="shared" si="9"/>
        <v>0</v>
      </c>
      <c r="M31" s="104">
        <f t="shared" si="9"/>
        <v>0</v>
      </c>
      <c r="N31" s="104">
        <f t="shared" si="9"/>
        <v>0</v>
      </c>
      <c r="O31" s="104">
        <v>0.5</v>
      </c>
      <c r="P31" s="104">
        <v>0.54</v>
      </c>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row>
    <row r="32" spans="1:67" s="2" customFormat="1" ht="18.75" customHeight="1" x14ac:dyDescent="0.25">
      <c r="A32" s="88"/>
      <c r="B32" s="103" t="s">
        <v>25</v>
      </c>
      <c r="C32" s="103" t="s">
        <v>2313</v>
      </c>
      <c r="D32" s="103" t="s">
        <v>9</v>
      </c>
      <c r="E32" s="223">
        <f>VLOOKUP(B32,'Cuadro Control'!C28:J1962,8,FALSE)</f>
        <v>0</v>
      </c>
      <c r="F32" s="104">
        <f>IFERROR(E32/$E$30,0)</f>
        <v>0</v>
      </c>
      <c r="G32" s="105">
        <v>46268</v>
      </c>
      <c r="H32" s="105">
        <v>46283</v>
      </c>
      <c r="I32" s="104">
        <f t="shared" si="9"/>
        <v>0</v>
      </c>
      <c r="J32" s="104">
        <f t="shared" si="9"/>
        <v>0</v>
      </c>
      <c r="K32" s="104">
        <f t="shared" si="9"/>
        <v>0</v>
      </c>
      <c r="L32" s="104">
        <f t="shared" si="9"/>
        <v>0</v>
      </c>
      <c r="M32" s="104">
        <f t="shared" si="9"/>
        <v>0</v>
      </c>
      <c r="N32" s="104">
        <f t="shared" si="9"/>
        <v>0</v>
      </c>
      <c r="O32" s="104">
        <f t="shared" si="9"/>
        <v>0</v>
      </c>
      <c r="P32" s="104">
        <v>0</v>
      </c>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c r="BO32" s="104"/>
    </row>
    <row r="33" spans="1:67" s="2" customFormat="1" ht="18.75" customHeight="1" x14ac:dyDescent="0.25">
      <c r="A33" s="88"/>
      <c r="B33" s="75">
        <v>6</v>
      </c>
      <c r="C33" s="75" t="s">
        <v>732</v>
      </c>
      <c r="D33" s="75" t="s">
        <v>3</v>
      </c>
      <c r="E33" s="218">
        <f>VLOOKUP(B33,'Cuadro Control'!C29:J1963,8,FALSE)</f>
        <v>0</v>
      </c>
      <c r="F33" s="93">
        <f t="shared" si="7"/>
        <v>0</v>
      </c>
      <c r="G33" s="94">
        <v>46239</v>
      </c>
      <c r="H33" s="94">
        <v>46239</v>
      </c>
      <c r="I33" s="93">
        <f t="shared" si="9"/>
        <v>0</v>
      </c>
      <c r="J33" s="93">
        <f t="shared" si="9"/>
        <v>0</v>
      </c>
      <c r="K33" s="93">
        <f t="shared" si="9"/>
        <v>0</v>
      </c>
      <c r="L33" s="93">
        <f t="shared" si="9"/>
        <v>0</v>
      </c>
      <c r="M33" s="93">
        <f t="shared" si="9"/>
        <v>1</v>
      </c>
      <c r="N33" s="93">
        <f t="shared" si="9"/>
        <v>1</v>
      </c>
      <c r="O33" s="93">
        <f t="shared" si="9"/>
        <v>1</v>
      </c>
      <c r="P33" s="93">
        <f t="shared" si="9"/>
        <v>1</v>
      </c>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row>
    <row r="34" spans="1:67" s="2" customFormat="1" ht="18.75" customHeight="1" x14ac:dyDescent="0.25">
      <c r="A34" s="88"/>
      <c r="B34" s="73">
        <v>7</v>
      </c>
      <c r="C34" s="73" t="s">
        <v>733</v>
      </c>
      <c r="D34" s="73" t="s">
        <v>39</v>
      </c>
      <c r="E34" s="219">
        <f>SUM(E35:E38)</f>
        <v>461790779.99999994</v>
      </c>
      <c r="F34" s="90">
        <f t="shared" si="7"/>
        <v>2.2153966246023517E-3</v>
      </c>
      <c r="G34" s="91">
        <v>46268</v>
      </c>
      <c r="H34" s="91">
        <v>46302</v>
      </c>
      <c r="I34" s="90">
        <f>SUMPRODUCT($F35:$F38,I35:I38)</f>
        <v>0</v>
      </c>
      <c r="J34" s="90">
        <f t="shared" ref="J34:N34" si="10">SUMPRODUCT($F35:$F38,J35:J38)</f>
        <v>0</v>
      </c>
      <c r="K34" s="90">
        <f t="shared" si="10"/>
        <v>0</v>
      </c>
      <c r="L34" s="90">
        <f t="shared" si="10"/>
        <v>0</v>
      </c>
      <c r="M34" s="90">
        <f t="shared" si="10"/>
        <v>0</v>
      </c>
      <c r="N34" s="90">
        <f t="shared" si="10"/>
        <v>0</v>
      </c>
      <c r="O34" s="90">
        <f t="shared" ref="O34:P34" si="11">SUMPRODUCT($F35:$F38,O35:O38)</f>
        <v>0</v>
      </c>
      <c r="P34" s="90">
        <f t="shared" si="11"/>
        <v>0</v>
      </c>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0"/>
      <c r="BK34" s="90"/>
      <c r="BL34" s="90"/>
      <c r="BM34" s="90"/>
      <c r="BN34" s="90"/>
      <c r="BO34" s="90"/>
    </row>
    <row r="35" spans="1:67" s="2" customFormat="1" ht="18.75" customHeight="1" x14ac:dyDescent="0.25">
      <c r="A35" s="88"/>
      <c r="B35" s="77" t="s">
        <v>734</v>
      </c>
      <c r="C35" s="77" t="s">
        <v>735</v>
      </c>
      <c r="D35" s="77" t="s">
        <v>730</v>
      </c>
      <c r="E35" s="224">
        <f>VLOOKUP(B35,'Cuadro Control'!C31:J1965,8,FALSE)</f>
        <v>0</v>
      </c>
      <c r="F35" s="106">
        <f>IFERROR(E35/$E$34,0)</f>
        <v>0</v>
      </c>
      <c r="G35" s="107">
        <v>46268</v>
      </c>
      <c r="H35" s="107">
        <v>46283</v>
      </c>
      <c r="I35" s="106">
        <f t="shared" ref="I35:P38" si="12">IF($G35=0,0,IF(I$6&lt;$G35,0,IF(I$6&gt;$H35,1,(I$6-$G35+1)/($H35-$G35+1))))</f>
        <v>0</v>
      </c>
      <c r="J35" s="106">
        <f t="shared" si="12"/>
        <v>0</v>
      </c>
      <c r="K35" s="106">
        <f t="shared" si="12"/>
        <v>0</v>
      </c>
      <c r="L35" s="106">
        <f t="shared" si="12"/>
        <v>0</v>
      </c>
      <c r="M35" s="106">
        <v>0</v>
      </c>
      <c r="N35" s="106">
        <v>0</v>
      </c>
      <c r="O35" s="106">
        <v>0</v>
      </c>
      <c r="P35" s="106">
        <v>0</v>
      </c>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row>
    <row r="36" spans="1:67" s="2" customFormat="1" ht="18.75" customHeight="1" x14ac:dyDescent="0.25">
      <c r="A36" s="88"/>
      <c r="B36" s="77" t="s">
        <v>736</v>
      </c>
      <c r="C36" s="77" t="s">
        <v>737</v>
      </c>
      <c r="D36" s="77" t="s">
        <v>21</v>
      </c>
      <c r="E36" s="224">
        <f>VLOOKUP(B36,'Cuadro Control'!C32:J1966,8,FALSE)</f>
        <v>0</v>
      </c>
      <c r="F36" s="106">
        <f>IFERROR(E36/$E$34,0)</f>
        <v>0</v>
      </c>
      <c r="G36" s="107">
        <v>46283</v>
      </c>
      <c r="H36" s="107">
        <v>46294</v>
      </c>
      <c r="I36" s="106">
        <f>IF($G36=0,0,IF(I$6&lt;$G36,0,IF(I$6&gt;$H36,1,(I$6-$G36+1)/($H36-$G36+1))))</f>
        <v>0</v>
      </c>
      <c r="J36" s="106">
        <f t="shared" si="12"/>
        <v>0</v>
      </c>
      <c r="K36" s="106">
        <f t="shared" si="12"/>
        <v>0</v>
      </c>
      <c r="L36" s="106">
        <f t="shared" si="12"/>
        <v>0</v>
      </c>
      <c r="M36" s="106">
        <f t="shared" si="12"/>
        <v>0</v>
      </c>
      <c r="N36" s="106">
        <f t="shared" si="12"/>
        <v>0</v>
      </c>
      <c r="O36" s="106">
        <f t="shared" si="12"/>
        <v>0</v>
      </c>
      <c r="P36" s="106">
        <v>0</v>
      </c>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row>
    <row r="37" spans="1:67" s="2" customFormat="1" ht="18.75" customHeight="1" x14ac:dyDescent="0.25">
      <c r="A37" s="88"/>
      <c r="B37" s="77" t="s">
        <v>738</v>
      </c>
      <c r="C37" s="77" t="s">
        <v>739</v>
      </c>
      <c r="D37" s="77" t="s">
        <v>730</v>
      </c>
      <c r="E37" s="224">
        <f>VLOOKUP(B37,'Cuadro Control'!C33:J1967,8,FALSE)</f>
        <v>0</v>
      </c>
      <c r="F37" s="106">
        <f>IFERROR(E37/$E$34,0)</f>
        <v>0</v>
      </c>
      <c r="G37" s="107">
        <v>46272</v>
      </c>
      <c r="H37" s="107">
        <v>46286</v>
      </c>
      <c r="I37" s="106">
        <f>IF($G37=0,0,IF(I$6&lt;$G37,0,IF(I$6&gt;$H37,1,(I$6-$G37+1)/($H37-$G37+1))))</f>
        <v>0</v>
      </c>
      <c r="J37" s="106">
        <f t="shared" si="12"/>
        <v>0</v>
      </c>
      <c r="K37" s="106">
        <f t="shared" si="12"/>
        <v>0</v>
      </c>
      <c r="L37" s="106">
        <f t="shared" si="12"/>
        <v>0</v>
      </c>
      <c r="M37" s="106">
        <v>0</v>
      </c>
      <c r="N37" s="106">
        <v>0</v>
      </c>
      <c r="O37" s="106">
        <v>0</v>
      </c>
      <c r="P37" s="106">
        <v>0</v>
      </c>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row>
    <row r="38" spans="1:67" s="2" customFormat="1" ht="18.75" customHeight="1" x14ac:dyDescent="0.25">
      <c r="A38" s="88"/>
      <c r="B38" s="77" t="s">
        <v>740</v>
      </c>
      <c r="C38" s="77" t="s">
        <v>741</v>
      </c>
      <c r="D38" s="77" t="s">
        <v>22</v>
      </c>
      <c r="E38" s="224">
        <f>VLOOKUP(B38,'Cuadro Control'!C34:J1968,8,FALSE)</f>
        <v>461790779.99999994</v>
      </c>
      <c r="F38" s="106">
        <f>IFERROR(E38/$E$34,0)</f>
        <v>1</v>
      </c>
      <c r="G38" s="107">
        <v>46294</v>
      </c>
      <c r="H38" s="107">
        <v>46302</v>
      </c>
      <c r="I38" s="106">
        <f>IF($G38=0,0,IF(I$6&lt;$G38,0,IF(I$6&gt;$H38,1,(I$6-$G38+1)/($H38-$G38+1))))</f>
        <v>0</v>
      </c>
      <c r="J38" s="106">
        <f t="shared" si="12"/>
        <v>0</v>
      </c>
      <c r="K38" s="106">
        <f t="shared" si="12"/>
        <v>0</v>
      </c>
      <c r="L38" s="106">
        <f t="shared" si="12"/>
        <v>0</v>
      </c>
      <c r="M38" s="106">
        <f t="shared" si="12"/>
        <v>0</v>
      </c>
      <c r="N38" s="106">
        <f t="shared" si="12"/>
        <v>0</v>
      </c>
      <c r="O38" s="106">
        <f t="shared" si="12"/>
        <v>0</v>
      </c>
      <c r="P38" s="106">
        <f t="shared" si="12"/>
        <v>0</v>
      </c>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row>
    <row r="39" spans="1:67" s="2" customFormat="1" ht="18.75" customHeight="1" x14ac:dyDescent="0.25">
      <c r="A39" s="88"/>
      <c r="B39" s="73">
        <v>8</v>
      </c>
      <c r="C39" s="73" t="s">
        <v>742</v>
      </c>
      <c r="D39" s="73" t="s">
        <v>1970</v>
      </c>
      <c r="E39" s="219">
        <f>SUM(E40:E43)</f>
        <v>8363637791.0999985</v>
      </c>
      <c r="F39" s="90">
        <f t="shared" si="7"/>
        <v>4.0123743769417845E-2</v>
      </c>
      <c r="G39" s="91">
        <v>46249</v>
      </c>
      <c r="H39" s="91">
        <v>46585</v>
      </c>
      <c r="I39" s="90">
        <f>SUMPRODUCT($F40:$F43,I40:I43)</f>
        <v>0</v>
      </c>
      <c r="J39" s="90">
        <f t="shared" ref="J39:N39" si="13">SUMPRODUCT($F40:$F43,J40:J43)</f>
        <v>0</v>
      </c>
      <c r="K39" s="90">
        <f t="shared" si="13"/>
        <v>0</v>
      </c>
      <c r="L39" s="90">
        <f t="shared" si="13"/>
        <v>0</v>
      </c>
      <c r="M39" s="90">
        <f t="shared" si="13"/>
        <v>0</v>
      </c>
      <c r="N39" s="90">
        <f t="shared" si="13"/>
        <v>0</v>
      </c>
      <c r="O39" s="90">
        <f t="shared" ref="O39:P39" si="14">SUMPRODUCT($F40:$F43,O40:O43)</f>
        <v>2.5091375027874399E-4</v>
      </c>
      <c r="P39" s="90">
        <f t="shared" si="14"/>
        <v>9.9844327559069405E-4</v>
      </c>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0"/>
      <c r="BK39" s="90"/>
      <c r="BL39" s="90"/>
      <c r="BM39" s="90"/>
      <c r="BN39" s="90"/>
      <c r="BO39" s="90"/>
    </row>
    <row r="40" spans="1:67" s="2" customFormat="1" ht="18.75" customHeight="1" x14ac:dyDescent="0.25">
      <c r="A40" s="88"/>
      <c r="B40" s="77" t="s">
        <v>743</v>
      </c>
      <c r="C40" s="77" t="s">
        <v>744</v>
      </c>
      <c r="D40" s="77" t="s">
        <v>730</v>
      </c>
      <c r="E40" s="224">
        <f>VLOOKUP(B40,'Cuadro Control'!C36:J1970,8,FALSE)</f>
        <v>8694000</v>
      </c>
      <c r="F40" s="106">
        <f>IFERROR(E40/$E$39,0)</f>
        <v>1.0394998225833679E-3</v>
      </c>
      <c r="G40" s="107">
        <v>46249</v>
      </c>
      <c r="H40" s="107">
        <v>46277</v>
      </c>
      <c r="I40" s="106">
        <f t="shared" ref="I40:P43" si="15">IF($G40=0,0,IF(I$6&lt;$G40,0,IF(I$6&gt;$H40,1,(I$6-$G40+1)/($H40-$G40+1))))</f>
        <v>0</v>
      </c>
      <c r="J40" s="106">
        <f t="shared" si="15"/>
        <v>0</v>
      </c>
      <c r="K40" s="106">
        <f t="shared" si="15"/>
        <v>0</v>
      </c>
      <c r="L40" s="106">
        <f t="shared" si="15"/>
        <v>0</v>
      </c>
      <c r="M40" s="106">
        <f t="shared" si="15"/>
        <v>0</v>
      </c>
      <c r="N40" s="106">
        <f t="shared" si="15"/>
        <v>0</v>
      </c>
      <c r="O40" s="106">
        <f t="shared" si="15"/>
        <v>0.2413793103448276</v>
      </c>
      <c r="P40" s="106">
        <v>0.9</v>
      </c>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row>
    <row r="41" spans="1:67" s="2" customFormat="1" ht="18.75" customHeight="1" x14ac:dyDescent="0.25">
      <c r="A41" s="88"/>
      <c r="B41" s="77" t="s">
        <v>745</v>
      </c>
      <c r="C41" s="77" t="s">
        <v>746</v>
      </c>
      <c r="D41" s="77" t="s">
        <v>21</v>
      </c>
      <c r="E41" s="224">
        <f>VLOOKUP(B41,'Cuadro Control'!C37:J1971,8,FALSE)</f>
        <v>5260179.1199999992</v>
      </c>
      <c r="F41" s="106">
        <f>IFERROR(E41/$E$39,0)</f>
        <v>6.2893435265662942E-4</v>
      </c>
      <c r="G41" s="107">
        <v>46258</v>
      </c>
      <c r="H41" s="107">
        <v>46273</v>
      </c>
      <c r="I41" s="106">
        <f t="shared" si="15"/>
        <v>0</v>
      </c>
      <c r="J41" s="106">
        <f t="shared" si="15"/>
        <v>0</v>
      </c>
      <c r="K41" s="106">
        <f t="shared" si="15"/>
        <v>0</v>
      </c>
      <c r="L41" s="106">
        <f t="shared" si="15"/>
        <v>0</v>
      </c>
      <c r="M41" s="106">
        <f t="shared" si="15"/>
        <v>0</v>
      </c>
      <c r="N41" s="106">
        <f t="shared" si="15"/>
        <v>0</v>
      </c>
      <c r="O41" s="106">
        <f t="shared" si="15"/>
        <v>0</v>
      </c>
      <c r="P41" s="106">
        <v>0.1</v>
      </c>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row>
    <row r="42" spans="1:67" s="2" customFormat="1" ht="18.75" customHeight="1" x14ac:dyDescent="0.25">
      <c r="A42" s="88"/>
      <c r="B42" s="77" t="s">
        <v>747</v>
      </c>
      <c r="C42" s="77" t="s">
        <v>748</v>
      </c>
      <c r="D42" s="77" t="s">
        <v>22</v>
      </c>
      <c r="E42" s="224">
        <f>VLOOKUP(B42,'Cuadro Control'!C38:J1972,8,FALSE)</f>
        <v>70893128.159999996</v>
      </c>
      <c r="F42" s="106">
        <f>IFERROR(E42/$E$39,0)</f>
        <v>8.4763508332988229E-3</v>
      </c>
      <c r="G42" s="107">
        <v>46273</v>
      </c>
      <c r="H42" s="107">
        <v>46281</v>
      </c>
      <c r="I42" s="106">
        <f t="shared" si="15"/>
        <v>0</v>
      </c>
      <c r="J42" s="106">
        <f t="shared" si="15"/>
        <v>0</v>
      </c>
      <c r="K42" s="106">
        <f t="shared" si="15"/>
        <v>0</v>
      </c>
      <c r="L42" s="106">
        <f t="shared" si="15"/>
        <v>0</v>
      </c>
      <c r="M42" s="106">
        <f t="shared" si="15"/>
        <v>0</v>
      </c>
      <c r="N42" s="106">
        <f t="shared" si="15"/>
        <v>0</v>
      </c>
      <c r="O42" s="106">
        <f t="shared" si="15"/>
        <v>0</v>
      </c>
      <c r="P42" s="106">
        <f t="shared" si="15"/>
        <v>0</v>
      </c>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row>
    <row r="43" spans="1:67" s="2" customFormat="1" ht="18.75" customHeight="1" x14ac:dyDescent="0.25">
      <c r="A43" s="88"/>
      <c r="B43" s="77" t="s">
        <v>1968</v>
      </c>
      <c r="C43" s="77" t="s">
        <v>1969</v>
      </c>
      <c r="D43" s="77" t="s">
        <v>1971</v>
      </c>
      <c r="E43" s="224">
        <f>VLOOKUP(B43,'Cuadro Control'!C40:J1973,8,FALSE)</f>
        <v>8278790483.8199987</v>
      </c>
      <c r="F43" s="106">
        <f>IFERROR(E43/$E$39,0)</f>
        <v>0.98985521499146123</v>
      </c>
      <c r="G43" s="107">
        <v>46274</v>
      </c>
      <c r="H43" s="107">
        <v>46585</v>
      </c>
      <c r="I43" s="106">
        <f t="shared" si="15"/>
        <v>0</v>
      </c>
      <c r="J43" s="106">
        <f t="shared" si="15"/>
        <v>0</v>
      </c>
      <c r="K43" s="106">
        <f t="shared" si="15"/>
        <v>0</v>
      </c>
      <c r="L43" s="106">
        <f t="shared" si="15"/>
        <v>0</v>
      </c>
      <c r="M43" s="106">
        <f t="shared" si="15"/>
        <v>0</v>
      </c>
      <c r="N43" s="106">
        <f t="shared" si="15"/>
        <v>0</v>
      </c>
      <c r="O43" s="106">
        <f t="shared" si="15"/>
        <v>0</v>
      </c>
      <c r="P43" s="106">
        <f t="shared" si="15"/>
        <v>0</v>
      </c>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row>
    <row r="44" spans="1:67" s="2" customFormat="1" ht="18.75" customHeight="1" x14ac:dyDescent="0.25">
      <c r="A44" s="88"/>
      <c r="B44" s="73">
        <v>9</v>
      </c>
      <c r="C44" s="73" t="s">
        <v>749</v>
      </c>
      <c r="D44" s="73" t="s">
        <v>750</v>
      </c>
      <c r="E44" s="219">
        <f>+E45+E54+E63+E72+E81+E90+E99</f>
        <v>6460662751.0833588</v>
      </c>
      <c r="F44" s="90">
        <f t="shared" si="7"/>
        <v>3.0994404980203848E-2</v>
      </c>
      <c r="G44" s="91">
        <v>46228</v>
      </c>
      <c r="H44" s="91">
        <v>46360</v>
      </c>
      <c r="I44" s="90">
        <f>$F45*I45+$F54*I54+$F63*I63+$F72*I72+$F81*I81+$F90*I90+$F99*I99</f>
        <v>0</v>
      </c>
      <c r="J44" s="90">
        <f t="shared" ref="J44:N44" si="16">$F45*J45+$F54*J54+$F63*J63+$F72*J72+$F81*J81+$F90*J90+$F99*J99</f>
        <v>0</v>
      </c>
      <c r="K44" s="90">
        <f t="shared" si="16"/>
        <v>0</v>
      </c>
      <c r="L44" s="90">
        <f t="shared" si="16"/>
        <v>8.8775510204081629E-2</v>
      </c>
      <c r="M44" s="90">
        <f t="shared" si="16"/>
        <v>0.18</v>
      </c>
      <c r="N44" s="90">
        <f t="shared" si="16"/>
        <v>0.14571428571428569</v>
      </c>
      <c r="O44" s="90">
        <f t="shared" ref="O44:P44" si="17">$F45*O45+$F54*O54+$F63*O63+$F72*O72+$F81*O81+$F90*O90+$F99*O99</f>
        <v>0.14571428571428569</v>
      </c>
      <c r="P44" s="90">
        <f t="shared" si="17"/>
        <v>0.14571428571428569</v>
      </c>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row>
    <row r="45" spans="1:67" s="2" customFormat="1" ht="18.75" customHeight="1" x14ac:dyDescent="0.25">
      <c r="A45" s="88"/>
      <c r="B45" s="76" t="s">
        <v>751</v>
      </c>
      <c r="C45" s="76" t="s">
        <v>752</v>
      </c>
      <c r="D45" s="76">
        <v>18</v>
      </c>
      <c r="E45" s="222">
        <f>SUM(E46:E53)</f>
        <v>922951821.58333695</v>
      </c>
      <c r="F45" s="101">
        <f>IFERROR(E45/$E$44,0)</f>
        <v>0.14285714285714285</v>
      </c>
      <c r="G45" s="102">
        <v>46268</v>
      </c>
      <c r="H45" s="102">
        <v>46329</v>
      </c>
      <c r="I45" s="101">
        <f>SUMPRODUCT($F46:$F53,I46:I53)</f>
        <v>0</v>
      </c>
      <c r="J45" s="101">
        <f t="shared" ref="J45:N45" si="18">SUMPRODUCT($F46:$F53,J46:J53)</f>
        <v>0</v>
      </c>
      <c r="K45" s="101">
        <f t="shared" si="18"/>
        <v>0</v>
      </c>
      <c r="L45" s="101">
        <f t="shared" si="18"/>
        <v>0</v>
      </c>
      <c r="M45" s="101">
        <f t="shared" si="18"/>
        <v>0</v>
      </c>
      <c r="N45" s="101">
        <f t="shared" si="18"/>
        <v>0</v>
      </c>
      <c r="O45" s="101">
        <f t="shared" ref="O45:P45" si="19">SUMPRODUCT($F46:$F53,O46:O53)</f>
        <v>0</v>
      </c>
      <c r="P45" s="101">
        <f t="shared" si="19"/>
        <v>0</v>
      </c>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row>
    <row r="46" spans="1:67" s="2" customFormat="1" ht="18.75" customHeight="1" x14ac:dyDescent="0.25">
      <c r="A46" s="88"/>
      <c r="B46" s="77" t="s">
        <v>754</v>
      </c>
      <c r="C46" s="77" t="s">
        <v>755</v>
      </c>
      <c r="D46" s="77">
        <v>1</v>
      </c>
      <c r="E46" s="224">
        <f>VLOOKUP(B46,'Cuadro Control'!C46:J1976,8,FALSE)</f>
        <v>90662604.648000002</v>
      </c>
      <c r="F46" s="106">
        <v>0.1</v>
      </c>
      <c r="G46" s="107">
        <v>46268</v>
      </c>
      <c r="H46" s="107">
        <v>46270</v>
      </c>
      <c r="I46" s="106">
        <f t="shared" ref="I46:P53" si="20">IF($G46=0,0,IF(I$6&lt;$G46,0,IF(I$6&gt;$H46,1,(I$6-$G46+1)/($H46-$G46+1))))</f>
        <v>0</v>
      </c>
      <c r="J46" s="106">
        <f t="shared" si="20"/>
        <v>0</v>
      </c>
      <c r="K46" s="106">
        <f t="shared" si="20"/>
        <v>0</v>
      </c>
      <c r="L46" s="106">
        <f t="shared" si="20"/>
        <v>0</v>
      </c>
      <c r="M46" s="106">
        <f t="shared" si="20"/>
        <v>0</v>
      </c>
      <c r="N46" s="106">
        <v>0</v>
      </c>
      <c r="O46" s="106">
        <v>0</v>
      </c>
      <c r="P46" s="106">
        <v>0</v>
      </c>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row>
    <row r="47" spans="1:67" s="2" customFormat="1" ht="18.75" customHeight="1" x14ac:dyDescent="0.25">
      <c r="A47" s="88"/>
      <c r="B47" s="77" t="s">
        <v>756</v>
      </c>
      <c r="C47" s="77" t="s">
        <v>757</v>
      </c>
      <c r="D47" s="77">
        <v>4</v>
      </c>
      <c r="E47" s="224">
        <f>VLOOKUP(B47,'Cuadro Control'!C47:J1977,8,FALSE)</f>
        <v>230777539.104</v>
      </c>
      <c r="F47" s="106">
        <v>0.25</v>
      </c>
      <c r="G47" s="107">
        <v>46270</v>
      </c>
      <c r="H47" s="107">
        <v>46275</v>
      </c>
      <c r="I47" s="106">
        <f t="shared" si="20"/>
        <v>0</v>
      </c>
      <c r="J47" s="106">
        <f t="shared" si="20"/>
        <v>0</v>
      </c>
      <c r="K47" s="106">
        <f t="shared" si="20"/>
        <v>0</v>
      </c>
      <c r="L47" s="106">
        <f t="shared" si="20"/>
        <v>0</v>
      </c>
      <c r="M47" s="106">
        <f t="shared" si="20"/>
        <v>0</v>
      </c>
      <c r="N47" s="106">
        <v>0</v>
      </c>
      <c r="O47" s="106">
        <v>0</v>
      </c>
      <c r="P47" s="106">
        <v>0</v>
      </c>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row>
    <row r="48" spans="1:67" s="2" customFormat="1" ht="18.75" customHeight="1" x14ac:dyDescent="0.25">
      <c r="A48" s="88"/>
      <c r="B48" s="77" t="s">
        <v>758</v>
      </c>
      <c r="C48" s="77" t="s">
        <v>759</v>
      </c>
      <c r="D48" s="77">
        <v>2</v>
      </c>
      <c r="E48" s="224">
        <f>VLOOKUP(B48,'Cuadro Control'!C48:J1978,8,FALSE)</f>
        <v>82420549.679999992</v>
      </c>
      <c r="F48" s="106">
        <v>0.09</v>
      </c>
      <c r="G48" s="107">
        <v>46283</v>
      </c>
      <c r="H48" s="107">
        <v>46287</v>
      </c>
      <c r="I48" s="106">
        <f t="shared" si="20"/>
        <v>0</v>
      </c>
      <c r="J48" s="106">
        <f t="shared" si="20"/>
        <v>0</v>
      </c>
      <c r="K48" s="106">
        <f t="shared" si="20"/>
        <v>0</v>
      </c>
      <c r="L48" s="106">
        <f t="shared" si="20"/>
        <v>0</v>
      </c>
      <c r="M48" s="106">
        <f t="shared" si="20"/>
        <v>0</v>
      </c>
      <c r="N48" s="106">
        <f t="shared" si="20"/>
        <v>0</v>
      </c>
      <c r="O48" s="106">
        <f t="shared" si="20"/>
        <v>0</v>
      </c>
      <c r="P48" s="106">
        <f t="shared" si="20"/>
        <v>0</v>
      </c>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row>
    <row r="49" spans="1:67" s="2" customFormat="1" ht="18.75" customHeight="1" x14ac:dyDescent="0.25">
      <c r="A49" s="88"/>
      <c r="B49" s="77" t="s">
        <v>760</v>
      </c>
      <c r="C49" s="77" t="s">
        <v>761</v>
      </c>
      <c r="D49" s="77">
        <v>4</v>
      </c>
      <c r="E49" s="224">
        <f>VLOOKUP(B49,'Cuadro Control'!C49:J1979,8,FALSE)</f>
        <v>230777539.104</v>
      </c>
      <c r="F49" s="106">
        <v>0.25</v>
      </c>
      <c r="G49" s="107">
        <v>46311</v>
      </c>
      <c r="H49" s="107">
        <v>46316</v>
      </c>
      <c r="I49" s="106">
        <f t="shared" si="20"/>
        <v>0</v>
      </c>
      <c r="J49" s="106">
        <f t="shared" si="20"/>
        <v>0</v>
      </c>
      <c r="K49" s="106">
        <f t="shared" si="20"/>
        <v>0</v>
      </c>
      <c r="L49" s="106">
        <f t="shared" si="20"/>
        <v>0</v>
      </c>
      <c r="M49" s="106">
        <f t="shared" si="20"/>
        <v>0</v>
      </c>
      <c r="N49" s="106">
        <f t="shared" si="20"/>
        <v>0</v>
      </c>
      <c r="O49" s="106">
        <f t="shared" si="20"/>
        <v>0</v>
      </c>
      <c r="P49" s="106">
        <f t="shared" si="20"/>
        <v>0</v>
      </c>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row>
    <row r="50" spans="1:67" s="2" customFormat="1" ht="18.75" customHeight="1" x14ac:dyDescent="0.25">
      <c r="A50" s="88"/>
      <c r="B50" s="77" t="s">
        <v>762</v>
      </c>
      <c r="C50" s="77" t="s">
        <v>763</v>
      </c>
      <c r="D50" s="77">
        <v>1</v>
      </c>
      <c r="E50" s="224">
        <f>VLOOKUP(B50,'Cuadro Control'!C50:J1980,8,FALSE)</f>
        <v>49452329.807999998</v>
      </c>
      <c r="F50" s="106">
        <v>0.05</v>
      </c>
      <c r="G50" s="107">
        <v>46316</v>
      </c>
      <c r="H50" s="107">
        <v>46317</v>
      </c>
      <c r="I50" s="106">
        <f t="shared" si="20"/>
        <v>0</v>
      </c>
      <c r="J50" s="106">
        <f t="shared" si="20"/>
        <v>0</v>
      </c>
      <c r="K50" s="106">
        <f t="shared" si="20"/>
        <v>0</v>
      </c>
      <c r="L50" s="106">
        <f t="shared" si="20"/>
        <v>0</v>
      </c>
      <c r="M50" s="106">
        <f t="shared" si="20"/>
        <v>0</v>
      </c>
      <c r="N50" s="106">
        <f t="shared" si="20"/>
        <v>0</v>
      </c>
      <c r="O50" s="106">
        <f t="shared" si="20"/>
        <v>0</v>
      </c>
      <c r="P50" s="106">
        <f t="shared" si="20"/>
        <v>0</v>
      </c>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row>
    <row r="51" spans="1:67" s="2" customFormat="1" ht="18.75" customHeight="1" x14ac:dyDescent="0.25">
      <c r="A51" s="88"/>
      <c r="B51" s="77" t="s">
        <v>764</v>
      </c>
      <c r="C51" s="77" t="s">
        <v>765</v>
      </c>
      <c r="D51" s="77">
        <v>1</v>
      </c>
      <c r="E51" s="224">
        <f>VLOOKUP(B51,'Cuadro Control'!C51:J1981,8,FALSE)</f>
        <v>140114934.456</v>
      </c>
      <c r="F51" s="106">
        <v>0.15</v>
      </c>
      <c r="G51" s="107">
        <v>46317</v>
      </c>
      <c r="H51" s="107">
        <v>46318</v>
      </c>
      <c r="I51" s="106">
        <f t="shared" si="20"/>
        <v>0</v>
      </c>
      <c r="J51" s="106">
        <f t="shared" si="20"/>
        <v>0</v>
      </c>
      <c r="K51" s="106">
        <f t="shared" si="20"/>
        <v>0</v>
      </c>
      <c r="L51" s="106">
        <f t="shared" si="20"/>
        <v>0</v>
      </c>
      <c r="M51" s="106">
        <f t="shared" si="20"/>
        <v>0</v>
      </c>
      <c r="N51" s="106">
        <f t="shared" si="20"/>
        <v>0</v>
      </c>
      <c r="O51" s="106">
        <f t="shared" si="20"/>
        <v>0</v>
      </c>
      <c r="P51" s="106">
        <f t="shared" si="20"/>
        <v>0</v>
      </c>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row>
    <row r="52" spans="1:67" s="2" customFormat="1" ht="18.75" customHeight="1" x14ac:dyDescent="0.25">
      <c r="A52" s="88"/>
      <c r="B52" s="77" t="s">
        <v>766</v>
      </c>
      <c r="C52" s="77" t="s">
        <v>2038</v>
      </c>
      <c r="D52" s="77">
        <v>3</v>
      </c>
      <c r="E52" s="224">
        <f>VLOOKUP(B52,'Cuadro Control'!C52:J1982,8,FALSE)</f>
        <v>52335715.768702812</v>
      </c>
      <c r="F52" s="106">
        <v>0.06</v>
      </c>
      <c r="G52" s="107">
        <v>46318</v>
      </c>
      <c r="H52" s="107">
        <v>46321</v>
      </c>
      <c r="I52" s="106">
        <f t="shared" si="20"/>
        <v>0</v>
      </c>
      <c r="J52" s="106">
        <f t="shared" si="20"/>
        <v>0</v>
      </c>
      <c r="K52" s="106">
        <f t="shared" si="20"/>
        <v>0</v>
      </c>
      <c r="L52" s="106">
        <f t="shared" si="20"/>
        <v>0</v>
      </c>
      <c r="M52" s="106">
        <f t="shared" si="20"/>
        <v>0</v>
      </c>
      <c r="N52" s="106">
        <f t="shared" si="20"/>
        <v>0</v>
      </c>
      <c r="O52" s="106">
        <f t="shared" si="20"/>
        <v>0</v>
      </c>
      <c r="P52" s="106">
        <f t="shared" si="20"/>
        <v>0</v>
      </c>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row>
    <row r="53" spans="1:67" s="2" customFormat="1" ht="18.75" customHeight="1" x14ac:dyDescent="0.25">
      <c r="A53" s="88"/>
      <c r="B53" s="77" t="s">
        <v>2039</v>
      </c>
      <c r="C53" s="77" t="s">
        <v>767</v>
      </c>
      <c r="D53" s="77">
        <v>2</v>
      </c>
      <c r="E53" s="224">
        <f>VLOOKUP(B53,'Cuadro Control'!C53:J1983,8,FALSE)</f>
        <v>46410609.014634147</v>
      </c>
      <c r="F53" s="106">
        <v>0.05</v>
      </c>
      <c r="G53" s="107">
        <v>46325</v>
      </c>
      <c r="H53" s="107">
        <v>46329</v>
      </c>
      <c r="I53" s="106">
        <f t="shared" si="20"/>
        <v>0</v>
      </c>
      <c r="J53" s="106">
        <f t="shared" si="20"/>
        <v>0</v>
      </c>
      <c r="K53" s="106">
        <f t="shared" si="20"/>
        <v>0</v>
      </c>
      <c r="L53" s="106">
        <f t="shared" si="20"/>
        <v>0</v>
      </c>
      <c r="M53" s="106">
        <f t="shared" si="20"/>
        <v>0</v>
      </c>
      <c r="N53" s="106">
        <f t="shared" si="20"/>
        <v>0</v>
      </c>
      <c r="O53" s="106">
        <f t="shared" si="20"/>
        <v>0</v>
      </c>
      <c r="P53" s="106">
        <f t="shared" si="20"/>
        <v>0</v>
      </c>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row>
    <row r="54" spans="1:67" s="2" customFormat="1" ht="18.75" customHeight="1" x14ac:dyDescent="0.25">
      <c r="A54" s="88"/>
      <c r="B54" s="76" t="s">
        <v>768</v>
      </c>
      <c r="C54" s="76" t="s">
        <v>769</v>
      </c>
      <c r="D54" s="76" t="s">
        <v>770</v>
      </c>
      <c r="E54" s="222">
        <f>SUM(E55:E62)</f>
        <v>922951821.58333695</v>
      </c>
      <c r="F54" s="101">
        <f>IFERROR(E54/$E$44,0)</f>
        <v>0.14285714285714285</v>
      </c>
      <c r="G54" s="102">
        <v>46260</v>
      </c>
      <c r="H54" s="102">
        <v>46326</v>
      </c>
      <c r="I54" s="101">
        <f>SUMPRODUCT($F55:$F62,I55:I62)</f>
        <v>0</v>
      </c>
      <c r="J54" s="101">
        <f t="shared" ref="J54:N54" si="21">SUMPRODUCT($F55:$F62,J55:J62)</f>
        <v>0</v>
      </c>
      <c r="K54" s="101">
        <f t="shared" si="21"/>
        <v>0</v>
      </c>
      <c r="L54" s="101">
        <f t="shared" si="21"/>
        <v>0</v>
      </c>
      <c r="M54" s="101">
        <f t="shared" si="21"/>
        <v>0</v>
      </c>
      <c r="N54" s="101">
        <f t="shared" si="21"/>
        <v>0</v>
      </c>
      <c r="O54" s="101">
        <f t="shared" ref="O54:P54" si="22">SUMPRODUCT($F55:$F62,O55:O62)</f>
        <v>0</v>
      </c>
      <c r="P54" s="101">
        <f t="shared" si="22"/>
        <v>0</v>
      </c>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row>
    <row r="55" spans="1:67" s="2" customFormat="1" ht="18.75" customHeight="1" x14ac:dyDescent="0.25">
      <c r="A55" s="88"/>
      <c r="B55" s="77" t="s">
        <v>771</v>
      </c>
      <c r="C55" s="77" t="s">
        <v>772</v>
      </c>
      <c r="D55" s="77" t="s">
        <v>8</v>
      </c>
      <c r="E55" s="224">
        <f>VLOOKUP(B55,'Cuadro Control'!C55:J1985,8,FALSE)</f>
        <v>90662604.648000002</v>
      </c>
      <c r="F55" s="106">
        <v>0.1</v>
      </c>
      <c r="G55" s="107">
        <v>46260</v>
      </c>
      <c r="H55" s="107">
        <v>46262</v>
      </c>
      <c r="I55" s="106">
        <f t="shared" ref="I55:P59" si="23">IF($G55=0,0,IF(I$6&lt;$G55,0,IF(I$6&gt;$H55,1,(I$6-$G55+1)/($H55-$G55+1))))</f>
        <v>0</v>
      </c>
      <c r="J55" s="106">
        <f t="shared" si="23"/>
        <v>0</v>
      </c>
      <c r="K55" s="106">
        <f t="shared" si="23"/>
        <v>0</v>
      </c>
      <c r="L55" s="106">
        <f t="shared" si="23"/>
        <v>0</v>
      </c>
      <c r="M55" s="106">
        <f t="shared" si="23"/>
        <v>0</v>
      </c>
      <c r="N55" s="106">
        <v>0</v>
      </c>
      <c r="O55" s="106">
        <v>0</v>
      </c>
      <c r="P55" s="106">
        <v>0</v>
      </c>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row>
    <row r="56" spans="1:67" s="2" customFormat="1" ht="18.75" customHeight="1" x14ac:dyDescent="0.25">
      <c r="A56" s="88"/>
      <c r="B56" s="77" t="s">
        <v>773</v>
      </c>
      <c r="C56" s="77" t="s">
        <v>774</v>
      </c>
      <c r="D56" s="77" t="s">
        <v>7</v>
      </c>
      <c r="E56" s="224">
        <f>VLOOKUP(B56,'Cuadro Control'!C56:J1986,8,FALSE)</f>
        <v>230777539.104</v>
      </c>
      <c r="F56" s="106">
        <v>0.25</v>
      </c>
      <c r="G56" s="107">
        <v>46262</v>
      </c>
      <c r="H56" s="107">
        <v>46267</v>
      </c>
      <c r="I56" s="106">
        <f t="shared" si="23"/>
        <v>0</v>
      </c>
      <c r="J56" s="106">
        <f t="shared" si="23"/>
        <v>0</v>
      </c>
      <c r="K56" s="106">
        <f t="shared" si="23"/>
        <v>0</v>
      </c>
      <c r="L56" s="106">
        <f t="shared" si="23"/>
        <v>0</v>
      </c>
      <c r="M56" s="106">
        <f t="shared" si="23"/>
        <v>0</v>
      </c>
      <c r="N56" s="106">
        <f t="shared" si="23"/>
        <v>0</v>
      </c>
      <c r="O56" s="106">
        <v>0</v>
      </c>
      <c r="P56" s="106">
        <v>0</v>
      </c>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row>
    <row r="57" spans="1:67" s="2" customFormat="1" ht="18.75" customHeight="1" x14ac:dyDescent="0.25">
      <c r="A57" s="88"/>
      <c r="B57" s="77" t="s">
        <v>775</v>
      </c>
      <c r="C57" s="77" t="s">
        <v>776</v>
      </c>
      <c r="D57" s="77" t="s">
        <v>19</v>
      </c>
      <c r="E57" s="224">
        <f>VLOOKUP(B57,'Cuadro Control'!C57:J1987,8,FALSE)</f>
        <v>82420549.679999992</v>
      </c>
      <c r="F57" s="106">
        <v>0.09</v>
      </c>
      <c r="G57" s="107">
        <v>46267</v>
      </c>
      <c r="H57" s="107">
        <v>46272</v>
      </c>
      <c r="I57" s="106">
        <f t="shared" si="23"/>
        <v>0</v>
      </c>
      <c r="J57" s="106">
        <f t="shared" si="23"/>
        <v>0</v>
      </c>
      <c r="K57" s="106">
        <f t="shared" si="23"/>
        <v>0</v>
      </c>
      <c r="L57" s="106">
        <f t="shared" si="23"/>
        <v>0</v>
      </c>
      <c r="M57" s="106">
        <f t="shared" si="23"/>
        <v>0</v>
      </c>
      <c r="N57" s="106">
        <f t="shared" si="23"/>
        <v>0</v>
      </c>
      <c r="O57" s="106">
        <f t="shared" si="23"/>
        <v>0</v>
      </c>
      <c r="P57" s="106">
        <v>0</v>
      </c>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row>
    <row r="58" spans="1:67" s="2" customFormat="1" ht="18.75" customHeight="1" x14ac:dyDescent="0.25">
      <c r="A58" s="88"/>
      <c r="B58" s="77" t="s">
        <v>777</v>
      </c>
      <c r="C58" s="77" t="s">
        <v>778</v>
      </c>
      <c r="D58" s="77" t="s">
        <v>7</v>
      </c>
      <c r="E58" s="224">
        <f>VLOOKUP(B58,'Cuadro Control'!C58:J1988,8,FALSE)</f>
        <v>230777539.104</v>
      </c>
      <c r="F58" s="106">
        <v>0.25</v>
      </c>
      <c r="G58" s="107">
        <v>46303</v>
      </c>
      <c r="H58" s="107">
        <v>46309</v>
      </c>
      <c r="I58" s="106">
        <f t="shared" si="23"/>
        <v>0</v>
      </c>
      <c r="J58" s="106">
        <f t="shared" si="23"/>
        <v>0</v>
      </c>
      <c r="K58" s="106">
        <f t="shared" si="23"/>
        <v>0</v>
      </c>
      <c r="L58" s="106">
        <f t="shared" si="23"/>
        <v>0</v>
      </c>
      <c r="M58" s="106">
        <f t="shared" si="23"/>
        <v>0</v>
      </c>
      <c r="N58" s="106">
        <f t="shared" si="23"/>
        <v>0</v>
      </c>
      <c r="O58" s="106">
        <f t="shared" si="23"/>
        <v>0</v>
      </c>
      <c r="P58" s="106">
        <f t="shared" si="23"/>
        <v>0</v>
      </c>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row>
    <row r="59" spans="1:67" s="2" customFormat="1" ht="18.75" customHeight="1" x14ac:dyDescent="0.25">
      <c r="A59" s="88"/>
      <c r="B59" s="77" t="s">
        <v>779</v>
      </c>
      <c r="C59" s="77" t="s">
        <v>780</v>
      </c>
      <c r="D59" s="77" t="s">
        <v>8</v>
      </c>
      <c r="E59" s="224">
        <f>VLOOKUP(B59,'Cuadro Control'!C59:J1989,8,FALSE)</f>
        <v>49452329.807999998</v>
      </c>
      <c r="F59" s="106">
        <v>0.05</v>
      </c>
      <c r="G59" s="107">
        <v>46309</v>
      </c>
      <c r="H59" s="107">
        <v>46310</v>
      </c>
      <c r="I59" s="106">
        <f t="shared" si="23"/>
        <v>0</v>
      </c>
      <c r="J59" s="106">
        <f t="shared" si="23"/>
        <v>0</v>
      </c>
      <c r="K59" s="106">
        <f t="shared" si="23"/>
        <v>0</v>
      </c>
      <c r="L59" s="106">
        <f t="shared" si="23"/>
        <v>0</v>
      </c>
      <c r="M59" s="106">
        <f t="shared" si="23"/>
        <v>0</v>
      </c>
      <c r="N59" s="106">
        <f t="shared" si="23"/>
        <v>0</v>
      </c>
      <c r="O59" s="106">
        <f t="shared" si="23"/>
        <v>0</v>
      </c>
      <c r="P59" s="106">
        <f t="shared" si="23"/>
        <v>0</v>
      </c>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row>
    <row r="60" spans="1:67" s="2" customFormat="1" ht="18.75" customHeight="1" x14ac:dyDescent="0.25">
      <c r="A60" s="88"/>
      <c r="B60" s="77" t="s">
        <v>781</v>
      </c>
      <c r="C60" s="77" t="s">
        <v>782</v>
      </c>
      <c r="D60" s="77" t="s">
        <v>8</v>
      </c>
      <c r="E60" s="224">
        <f>VLOOKUP(B60,'Cuadro Control'!C60:J1990,8,FALSE)</f>
        <v>140114934.456</v>
      </c>
      <c r="F60" s="106">
        <v>0.15</v>
      </c>
      <c r="G60" s="107">
        <v>46310</v>
      </c>
      <c r="H60" s="107">
        <v>46310</v>
      </c>
      <c r="I60" s="106">
        <f t="shared" ref="I60:P62" si="24">IF($G60=0,0,IF(I$6&lt;$G60,0,IF(I$6&gt;$H60,1,(I$6-$G60+1)/($H60-$G60+1))))</f>
        <v>0</v>
      </c>
      <c r="J60" s="106">
        <f t="shared" ref="J60:P60" si="25">IF($G60=0,0,IF(J$6&lt;$G60,0,IF(J$6&gt;$H60,1,(J$6-$G60+1)/($H60-$G60+1))))</f>
        <v>0</v>
      </c>
      <c r="K60" s="106">
        <f t="shared" si="25"/>
        <v>0</v>
      </c>
      <c r="L60" s="106">
        <f t="shared" si="25"/>
        <v>0</v>
      </c>
      <c r="M60" s="106">
        <f t="shared" si="25"/>
        <v>0</v>
      </c>
      <c r="N60" s="106">
        <f t="shared" si="25"/>
        <v>0</v>
      </c>
      <c r="O60" s="106">
        <f t="shared" si="25"/>
        <v>0</v>
      </c>
      <c r="P60" s="106">
        <f t="shared" si="25"/>
        <v>0</v>
      </c>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row>
    <row r="61" spans="1:67" s="2" customFormat="1" ht="18.75" customHeight="1" x14ac:dyDescent="0.25">
      <c r="A61" s="88"/>
      <c r="B61" s="77" t="s">
        <v>783</v>
      </c>
      <c r="C61" s="77" t="s">
        <v>2040</v>
      </c>
      <c r="D61" s="77" t="s">
        <v>6</v>
      </c>
      <c r="E61" s="224">
        <f>VLOOKUP(B61,'Cuadro Control'!C62:J1991,8,FALSE)</f>
        <v>52335715.768702812</v>
      </c>
      <c r="F61" s="106">
        <v>0.06</v>
      </c>
      <c r="G61" s="107">
        <v>46321</v>
      </c>
      <c r="H61" s="107">
        <v>46324</v>
      </c>
      <c r="I61" s="106">
        <f t="shared" si="24"/>
        <v>0</v>
      </c>
      <c r="J61" s="106">
        <f t="shared" si="24"/>
        <v>0</v>
      </c>
      <c r="K61" s="106">
        <f t="shared" si="24"/>
        <v>0</v>
      </c>
      <c r="L61" s="106">
        <f t="shared" si="24"/>
        <v>0</v>
      </c>
      <c r="M61" s="106">
        <f t="shared" si="24"/>
        <v>0</v>
      </c>
      <c r="N61" s="106">
        <f t="shared" si="24"/>
        <v>0</v>
      </c>
      <c r="O61" s="106">
        <f t="shared" si="24"/>
        <v>0</v>
      </c>
      <c r="P61" s="106">
        <f t="shared" si="24"/>
        <v>0</v>
      </c>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row>
    <row r="62" spans="1:67" s="2" customFormat="1" ht="18.75" customHeight="1" x14ac:dyDescent="0.25">
      <c r="A62" s="88"/>
      <c r="B62" s="77" t="s">
        <v>2041</v>
      </c>
      <c r="C62" s="77" t="s">
        <v>784</v>
      </c>
      <c r="D62" s="77" t="s">
        <v>19</v>
      </c>
      <c r="E62" s="224">
        <f>VLOOKUP(B62,'Cuadro Control'!C64:J1992,8,FALSE)</f>
        <v>46410609.014634147</v>
      </c>
      <c r="F62" s="106">
        <v>0.05</v>
      </c>
      <c r="G62" s="107">
        <v>46324</v>
      </c>
      <c r="H62" s="107">
        <v>46326</v>
      </c>
      <c r="I62" s="106">
        <f t="shared" si="24"/>
        <v>0</v>
      </c>
      <c r="J62" s="106">
        <f t="shared" si="24"/>
        <v>0</v>
      </c>
      <c r="K62" s="106">
        <f t="shared" si="24"/>
        <v>0</v>
      </c>
      <c r="L62" s="106">
        <f t="shared" si="24"/>
        <v>0</v>
      </c>
      <c r="M62" s="106">
        <f t="shared" si="24"/>
        <v>0</v>
      </c>
      <c r="N62" s="106">
        <f t="shared" si="24"/>
        <v>0</v>
      </c>
      <c r="O62" s="106">
        <f t="shared" si="24"/>
        <v>0</v>
      </c>
      <c r="P62" s="106">
        <f t="shared" si="24"/>
        <v>0</v>
      </c>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row>
    <row r="63" spans="1:67" s="2" customFormat="1" ht="18.75" customHeight="1" x14ac:dyDescent="0.25">
      <c r="A63" s="88"/>
      <c r="B63" s="76" t="s">
        <v>785</v>
      </c>
      <c r="C63" s="76" t="s">
        <v>786</v>
      </c>
      <c r="D63" s="76" t="s">
        <v>770</v>
      </c>
      <c r="E63" s="222">
        <f>SUM(E64:E71)</f>
        <v>922951821.58333695</v>
      </c>
      <c r="F63" s="101">
        <f>IFERROR(E63/$E$44,0)</f>
        <v>0.14285714285714285</v>
      </c>
      <c r="G63" s="102">
        <v>46267</v>
      </c>
      <c r="H63" s="102">
        <v>46330</v>
      </c>
      <c r="I63" s="101">
        <f>SUMPRODUCT($F64:$F71,I64:I71)</f>
        <v>0</v>
      </c>
      <c r="J63" s="101">
        <f t="shared" ref="J63:N63" si="26">SUMPRODUCT($F64:$F71,J64:J71)</f>
        <v>0</v>
      </c>
      <c r="K63" s="101">
        <f t="shared" si="26"/>
        <v>0</v>
      </c>
      <c r="L63" s="101">
        <f t="shared" si="26"/>
        <v>0</v>
      </c>
      <c r="M63" s="101">
        <f t="shared" si="26"/>
        <v>0</v>
      </c>
      <c r="N63" s="101">
        <f t="shared" si="26"/>
        <v>0</v>
      </c>
      <c r="O63" s="101">
        <f t="shared" ref="O63:P63" si="27">SUMPRODUCT($F64:$F71,O64:O71)</f>
        <v>0</v>
      </c>
      <c r="P63" s="101">
        <f t="shared" si="27"/>
        <v>0</v>
      </c>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c r="BN63" s="101"/>
      <c r="BO63" s="101"/>
    </row>
    <row r="64" spans="1:67" s="2" customFormat="1" ht="18.75" customHeight="1" x14ac:dyDescent="0.25">
      <c r="A64" s="88"/>
      <c r="B64" s="77" t="s">
        <v>787</v>
      </c>
      <c r="C64" s="77" t="s">
        <v>788</v>
      </c>
      <c r="D64" s="77" t="s">
        <v>8</v>
      </c>
      <c r="E64" s="224">
        <f>VLOOKUP(B64,'Cuadro Control'!C68:J1994,8,FALSE)</f>
        <v>90662604.648000002</v>
      </c>
      <c r="F64" s="106">
        <v>0.1</v>
      </c>
      <c r="G64" s="107">
        <v>46267</v>
      </c>
      <c r="H64" s="107">
        <v>46269</v>
      </c>
      <c r="I64" s="106">
        <f t="shared" ref="I64:P68" si="28">IF($G64=0,0,IF(I$6&lt;$G64,0,IF(I$6&gt;$H64,1,(I$6-$G64+1)/($H64-$G64+1))))</f>
        <v>0</v>
      </c>
      <c r="J64" s="106">
        <f t="shared" si="28"/>
        <v>0</v>
      </c>
      <c r="K64" s="106">
        <f t="shared" si="28"/>
        <v>0</v>
      </c>
      <c r="L64" s="106">
        <f t="shared" si="28"/>
        <v>0</v>
      </c>
      <c r="M64" s="106">
        <f t="shared" si="28"/>
        <v>0</v>
      </c>
      <c r="N64" s="106">
        <v>0</v>
      </c>
      <c r="O64" s="106">
        <v>0</v>
      </c>
      <c r="P64" s="106">
        <v>0</v>
      </c>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row>
    <row r="65" spans="1:67" s="2" customFormat="1" ht="18.75" customHeight="1" x14ac:dyDescent="0.25">
      <c r="A65" s="88"/>
      <c r="B65" s="77" t="s">
        <v>789</v>
      </c>
      <c r="C65" s="77" t="s">
        <v>790</v>
      </c>
      <c r="D65" s="77" t="s">
        <v>7</v>
      </c>
      <c r="E65" s="224">
        <f>VLOOKUP(B65,'Cuadro Control'!C70:J1995,8,FALSE)</f>
        <v>230777539.104</v>
      </c>
      <c r="F65" s="106">
        <v>0.25</v>
      </c>
      <c r="G65" s="107">
        <v>46269</v>
      </c>
      <c r="H65" s="107">
        <v>46275</v>
      </c>
      <c r="I65" s="106">
        <f t="shared" si="28"/>
        <v>0</v>
      </c>
      <c r="J65" s="106">
        <f t="shared" si="28"/>
        <v>0</v>
      </c>
      <c r="K65" s="106">
        <f t="shared" si="28"/>
        <v>0</v>
      </c>
      <c r="L65" s="106">
        <f t="shared" si="28"/>
        <v>0</v>
      </c>
      <c r="M65" s="106">
        <f t="shared" si="28"/>
        <v>0</v>
      </c>
      <c r="N65" s="106">
        <f t="shared" si="28"/>
        <v>0</v>
      </c>
      <c r="O65" s="106">
        <f t="shared" si="28"/>
        <v>0</v>
      </c>
      <c r="P65" s="106">
        <v>0</v>
      </c>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row>
    <row r="66" spans="1:67" s="2" customFormat="1" ht="18.75" customHeight="1" x14ac:dyDescent="0.25">
      <c r="A66" s="88"/>
      <c r="B66" s="77" t="s">
        <v>791</v>
      </c>
      <c r="C66" s="77" t="s">
        <v>792</v>
      </c>
      <c r="D66" s="77" t="s">
        <v>7</v>
      </c>
      <c r="E66" s="224">
        <f>VLOOKUP(B66,'Cuadro Control'!C71:J1996,8,FALSE)</f>
        <v>82420549.679999992</v>
      </c>
      <c r="F66" s="106">
        <v>0.09</v>
      </c>
      <c r="G66" s="107">
        <v>46275</v>
      </c>
      <c r="H66" s="107">
        <v>46279</v>
      </c>
      <c r="I66" s="106">
        <f t="shared" si="28"/>
        <v>0</v>
      </c>
      <c r="J66" s="106">
        <f t="shared" si="28"/>
        <v>0</v>
      </c>
      <c r="K66" s="106">
        <f t="shared" si="28"/>
        <v>0</v>
      </c>
      <c r="L66" s="106">
        <f t="shared" si="28"/>
        <v>0</v>
      </c>
      <c r="M66" s="106">
        <f t="shared" si="28"/>
        <v>0</v>
      </c>
      <c r="N66" s="106">
        <f t="shared" si="28"/>
        <v>0</v>
      </c>
      <c r="O66" s="106">
        <f t="shared" si="28"/>
        <v>0</v>
      </c>
      <c r="P66" s="106">
        <f t="shared" si="28"/>
        <v>0</v>
      </c>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row>
    <row r="67" spans="1:67" s="2" customFormat="1" ht="18.75" customHeight="1" x14ac:dyDescent="0.25">
      <c r="A67" s="88"/>
      <c r="B67" s="77" t="s">
        <v>793</v>
      </c>
      <c r="C67" s="77" t="s">
        <v>794</v>
      </c>
      <c r="D67" s="77" t="s">
        <v>7</v>
      </c>
      <c r="E67" s="224">
        <f>VLOOKUP(B67,'Cuadro Control'!C72:J1997,8,FALSE)</f>
        <v>230777539.104</v>
      </c>
      <c r="F67" s="106">
        <v>0.25</v>
      </c>
      <c r="G67" s="107">
        <v>46311</v>
      </c>
      <c r="H67" s="107">
        <v>46316</v>
      </c>
      <c r="I67" s="106">
        <f t="shared" si="28"/>
        <v>0</v>
      </c>
      <c r="J67" s="106">
        <f t="shared" si="28"/>
        <v>0</v>
      </c>
      <c r="K67" s="106">
        <f t="shared" si="28"/>
        <v>0</v>
      </c>
      <c r="L67" s="106">
        <f t="shared" si="28"/>
        <v>0</v>
      </c>
      <c r="M67" s="106">
        <f t="shared" si="28"/>
        <v>0</v>
      </c>
      <c r="N67" s="106">
        <f t="shared" si="28"/>
        <v>0</v>
      </c>
      <c r="O67" s="106">
        <f t="shared" si="28"/>
        <v>0</v>
      </c>
      <c r="P67" s="106">
        <f t="shared" si="28"/>
        <v>0</v>
      </c>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row>
    <row r="68" spans="1:67" s="2" customFormat="1" ht="18.75" customHeight="1" x14ac:dyDescent="0.25">
      <c r="A68" s="88"/>
      <c r="B68" s="77" t="s">
        <v>795</v>
      </c>
      <c r="C68" s="77" t="s">
        <v>796</v>
      </c>
      <c r="D68" s="77" t="s">
        <v>8</v>
      </c>
      <c r="E68" s="224">
        <f>VLOOKUP(B68,'Cuadro Control'!C73:J1998,8,FALSE)</f>
        <v>49452329.807999998</v>
      </c>
      <c r="F68" s="106">
        <v>0.05</v>
      </c>
      <c r="G68" s="107">
        <v>46316</v>
      </c>
      <c r="H68" s="107">
        <v>46317</v>
      </c>
      <c r="I68" s="106">
        <f t="shared" si="28"/>
        <v>0</v>
      </c>
      <c r="J68" s="106">
        <f t="shared" si="28"/>
        <v>0</v>
      </c>
      <c r="K68" s="106">
        <f t="shared" si="28"/>
        <v>0</v>
      </c>
      <c r="L68" s="106">
        <f t="shared" si="28"/>
        <v>0</v>
      </c>
      <c r="M68" s="106">
        <f t="shared" si="28"/>
        <v>0</v>
      </c>
      <c r="N68" s="106">
        <f t="shared" si="28"/>
        <v>0</v>
      </c>
      <c r="O68" s="106">
        <f t="shared" si="28"/>
        <v>0</v>
      </c>
      <c r="P68" s="106">
        <f t="shared" si="28"/>
        <v>0</v>
      </c>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row>
    <row r="69" spans="1:67" s="2" customFormat="1" ht="18.75" customHeight="1" x14ac:dyDescent="0.25">
      <c r="A69" s="88"/>
      <c r="B69" s="77" t="s">
        <v>797</v>
      </c>
      <c r="C69" s="77" t="s">
        <v>798</v>
      </c>
      <c r="D69" s="77" t="s">
        <v>8</v>
      </c>
      <c r="E69" s="224">
        <f>VLOOKUP(B69,'Cuadro Control'!C74:J1999,8,FALSE)</f>
        <v>140114934.456</v>
      </c>
      <c r="F69" s="106">
        <v>0.15</v>
      </c>
      <c r="G69" s="107">
        <v>46317</v>
      </c>
      <c r="H69" s="107">
        <v>46318</v>
      </c>
      <c r="I69" s="106">
        <f t="shared" ref="I69:P71" si="29">IF($G69=0,0,IF(I$6&lt;$G69,0,IF(I$6&gt;$H69,1,(I$6-$G69+1)/($H69-$G69+1))))</f>
        <v>0</v>
      </c>
      <c r="J69" s="106">
        <f t="shared" si="29"/>
        <v>0</v>
      </c>
      <c r="K69" s="106">
        <f t="shared" si="29"/>
        <v>0</v>
      </c>
      <c r="L69" s="106">
        <f t="shared" si="29"/>
        <v>0</v>
      </c>
      <c r="M69" s="106">
        <f t="shared" si="29"/>
        <v>0</v>
      </c>
      <c r="N69" s="106">
        <f t="shared" si="29"/>
        <v>0</v>
      </c>
      <c r="O69" s="106">
        <f t="shared" si="29"/>
        <v>0</v>
      </c>
      <c r="P69" s="106">
        <f t="shared" si="29"/>
        <v>0</v>
      </c>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row>
    <row r="70" spans="1:67" s="2" customFormat="1" ht="18.75" customHeight="1" x14ac:dyDescent="0.25">
      <c r="A70" s="88"/>
      <c r="B70" s="77" t="s">
        <v>799</v>
      </c>
      <c r="C70" s="77" t="s">
        <v>2042</v>
      </c>
      <c r="D70" s="77" t="s">
        <v>6</v>
      </c>
      <c r="E70" s="224">
        <f>VLOOKUP(B70,'Cuadro Control'!C75:J2000,8,FALSE)</f>
        <v>52335715.768702812</v>
      </c>
      <c r="F70" s="106">
        <v>0.06</v>
      </c>
      <c r="G70" s="107">
        <v>46324</v>
      </c>
      <c r="H70" s="107">
        <v>46329</v>
      </c>
      <c r="I70" s="106">
        <f t="shared" si="29"/>
        <v>0</v>
      </c>
      <c r="J70" s="106">
        <f t="shared" si="29"/>
        <v>0</v>
      </c>
      <c r="K70" s="106">
        <f t="shared" si="29"/>
        <v>0</v>
      </c>
      <c r="L70" s="106">
        <f t="shared" si="29"/>
        <v>0</v>
      </c>
      <c r="M70" s="106">
        <f t="shared" si="29"/>
        <v>0</v>
      </c>
      <c r="N70" s="106">
        <f t="shared" si="29"/>
        <v>0</v>
      </c>
      <c r="O70" s="106">
        <f t="shared" si="29"/>
        <v>0</v>
      </c>
      <c r="P70" s="106">
        <f t="shared" si="29"/>
        <v>0</v>
      </c>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row>
    <row r="71" spans="1:67" s="2" customFormat="1" ht="18.75" customHeight="1" x14ac:dyDescent="0.25">
      <c r="A71" s="88"/>
      <c r="B71" s="77" t="s">
        <v>2043</v>
      </c>
      <c r="C71" s="77" t="s">
        <v>800</v>
      </c>
      <c r="D71" s="77" t="s">
        <v>19</v>
      </c>
      <c r="E71" s="224">
        <f>VLOOKUP(B71,'Cuadro Control'!C76:J2001,8,FALSE)</f>
        <v>46410609.014634147</v>
      </c>
      <c r="F71" s="106">
        <v>0.05</v>
      </c>
      <c r="G71" s="107">
        <v>46329</v>
      </c>
      <c r="H71" s="107">
        <v>46330</v>
      </c>
      <c r="I71" s="106">
        <f t="shared" si="29"/>
        <v>0</v>
      </c>
      <c r="J71" s="106">
        <f t="shared" si="29"/>
        <v>0</v>
      </c>
      <c r="K71" s="106">
        <f t="shared" si="29"/>
        <v>0</v>
      </c>
      <c r="L71" s="106">
        <f t="shared" si="29"/>
        <v>0</v>
      </c>
      <c r="M71" s="106">
        <f t="shared" si="29"/>
        <v>0</v>
      </c>
      <c r="N71" s="106">
        <f t="shared" si="29"/>
        <v>0</v>
      </c>
      <c r="O71" s="106">
        <f t="shared" si="29"/>
        <v>0</v>
      </c>
      <c r="P71" s="106">
        <f t="shared" si="29"/>
        <v>0</v>
      </c>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row>
    <row r="72" spans="1:67" s="2" customFormat="1" ht="18.75" customHeight="1" x14ac:dyDescent="0.25">
      <c r="A72" s="88"/>
      <c r="B72" s="76" t="s">
        <v>801</v>
      </c>
      <c r="C72" s="76" t="s">
        <v>802</v>
      </c>
      <c r="D72" s="76" t="s">
        <v>770</v>
      </c>
      <c r="E72" s="222">
        <f>SUM(E73:E80)</f>
        <v>922951821.58333695</v>
      </c>
      <c r="F72" s="101">
        <f>IFERROR(E72/$E$44,0)</f>
        <v>0.14285714285714285</v>
      </c>
      <c r="G72" s="102">
        <v>46275</v>
      </c>
      <c r="H72" s="102">
        <v>46336</v>
      </c>
      <c r="I72" s="101">
        <f>SUMPRODUCT($F73:$F80,I73:I80)</f>
        <v>0</v>
      </c>
      <c r="J72" s="101">
        <f t="shared" ref="J72:N72" si="30">SUMPRODUCT($F73:$F80,J73:J80)</f>
        <v>0</v>
      </c>
      <c r="K72" s="101">
        <f t="shared" si="30"/>
        <v>0</v>
      </c>
      <c r="L72" s="101">
        <f t="shared" si="30"/>
        <v>0</v>
      </c>
      <c r="M72" s="101">
        <f t="shared" si="30"/>
        <v>0</v>
      </c>
      <c r="N72" s="101">
        <f t="shared" si="30"/>
        <v>0</v>
      </c>
      <c r="O72" s="101">
        <f t="shared" ref="O72:P72" si="31">SUMPRODUCT($F73:$F80,O73:O80)</f>
        <v>0</v>
      </c>
      <c r="P72" s="101">
        <f t="shared" si="31"/>
        <v>0</v>
      </c>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c r="BH72" s="101"/>
      <c r="BI72" s="101"/>
      <c r="BJ72" s="101"/>
      <c r="BK72" s="101"/>
      <c r="BL72" s="101"/>
      <c r="BM72" s="101"/>
      <c r="BN72" s="101"/>
      <c r="BO72" s="101"/>
    </row>
    <row r="73" spans="1:67" s="2" customFormat="1" ht="18.75" customHeight="1" x14ac:dyDescent="0.25">
      <c r="A73" s="88"/>
      <c r="B73" s="77" t="s">
        <v>803</v>
      </c>
      <c r="C73" s="77" t="s">
        <v>804</v>
      </c>
      <c r="D73" s="77" t="s">
        <v>8</v>
      </c>
      <c r="E73" s="224">
        <f>VLOOKUP(B73,'Cuadro Control'!C78:J2003,8,FALSE)</f>
        <v>90662604.648000002</v>
      </c>
      <c r="F73" s="106">
        <v>0.1</v>
      </c>
      <c r="G73" s="107">
        <v>46275</v>
      </c>
      <c r="H73" s="107">
        <v>46276</v>
      </c>
      <c r="I73" s="106">
        <f t="shared" ref="I73:P77" si="32">IF($G73=0,0,IF(I$6&lt;$G73,0,IF(I$6&gt;$H73,1,(I$6-$G73+1)/($H73-$G73+1))))</f>
        <v>0</v>
      </c>
      <c r="J73" s="106">
        <f t="shared" si="32"/>
        <v>0</v>
      </c>
      <c r="K73" s="106">
        <f t="shared" si="32"/>
        <v>0</v>
      </c>
      <c r="L73" s="106">
        <f t="shared" si="32"/>
        <v>0</v>
      </c>
      <c r="M73" s="106">
        <f t="shared" si="32"/>
        <v>0</v>
      </c>
      <c r="N73" s="106">
        <v>0</v>
      </c>
      <c r="O73" s="106">
        <v>0</v>
      </c>
      <c r="P73" s="106">
        <v>0</v>
      </c>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row>
    <row r="74" spans="1:67" s="2" customFormat="1" ht="18.75" customHeight="1" x14ac:dyDescent="0.25">
      <c r="A74" s="88"/>
      <c r="B74" s="77" t="s">
        <v>805</v>
      </c>
      <c r="C74" s="77" t="s">
        <v>806</v>
      </c>
      <c r="D74" s="77" t="s">
        <v>7</v>
      </c>
      <c r="E74" s="224">
        <f>VLOOKUP(B74,'Cuadro Control'!C79:J2004,8,FALSE)</f>
        <v>230777539.104</v>
      </c>
      <c r="F74" s="106">
        <v>0.25</v>
      </c>
      <c r="G74" s="107">
        <v>46277</v>
      </c>
      <c r="H74" s="107">
        <v>46282</v>
      </c>
      <c r="I74" s="106">
        <f t="shared" si="32"/>
        <v>0</v>
      </c>
      <c r="J74" s="106">
        <f t="shared" si="32"/>
        <v>0</v>
      </c>
      <c r="K74" s="106">
        <f t="shared" si="32"/>
        <v>0</v>
      </c>
      <c r="L74" s="106">
        <f t="shared" si="32"/>
        <v>0</v>
      </c>
      <c r="M74" s="106">
        <f t="shared" si="32"/>
        <v>0</v>
      </c>
      <c r="N74" s="106">
        <f t="shared" si="32"/>
        <v>0</v>
      </c>
      <c r="O74" s="106">
        <f t="shared" si="32"/>
        <v>0</v>
      </c>
      <c r="P74" s="106">
        <f t="shared" si="32"/>
        <v>0</v>
      </c>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06"/>
      <c r="AO74" s="106"/>
      <c r="AP74" s="106"/>
      <c r="AQ74" s="106"/>
      <c r="AR74" s="106"/>
      <c r="AS74" s="106"/>
      <c r="AT74" s="106"/>
      <c r="AU74" s="106"/>
      <c r="AV74" s="106"/>
      <c r="AW74" s="106"/>
      <c r="AX74" s="106"/>
      <c r="AY74" s="106"/>
      <c r="AZ74" s="106"/>
      <c r="BA74" s="106"/>
      <c r="BB74" s="106"/>
      <c r="BC74" s="106"/>
      <c r="BD74" s="106"/>
      <c r="BE74" s="106"/>
      <c r="BF74" s="106"/>
      <c r="BG74" s="106"/>
      <c r="BH74" s="106"/>
      <c r="BI74" s="106"/>
      <c r="BJ74" s="106"/>
      <c r="BK74" s="106"/>
      <c r="BL74" s="106"/>
      <c r="BM74" s="106"/>
      <c r="BN74" s="106"/>
      <c r="BO74" s="106"/>
    </row>
    <row r="75" spans="1:67" s="2" customFormat="1" ht="18.75" customHeight="1" x14ac:dyDescent="0.25">
      <c r="A75" s="88"/>
      <c r="B75" s="77" t="s">
        <v>807</v>
      </c>
      <c r="C75" s="77" t="s">
        <v>808</v>
      </c>
      <c r="D75" s="77" t="s">
        <v>7</v>
      </c>
      <c r="E75" s="224">
        <f>VLOOKUP(B75,'Cuadro Control'!C80:J2005,8,FALSE)</f>
        <v>82420549.679999992</v>
      </c>
      <c r="F75" s="106">
        <v>0.09</v>
      </c>
      <c r="G75" s="107">
        <v>46282</v>
      </c>
      <c r="H75" s="107">
        <v>46287</v>
      </c>
      <c r="I75" s="106">
        <f t="shared" si="32"/>
        <v>0</v>
      </c>
      <c r="J75" s="106">
        <f t="shared" si="32"/>
        <v>0</v>
      </c>
      <c r="K75" s="106">
        <f t="shared" si="32"/>
        <v>0</v>
      </c>
      <c r="L75" s="106">
        <f t="shared" si="32"/>
        <v>0</v>
      </c>
      <c r="M75" s="106">
        <f t="shared" si="32"/>
        <v>0</v>
      </c>
      <c r="N75" s="106">
        <f t="shared" si="32"/>
        <v>0</v>
      </c>
      <c r="O75" s="106">
        <f t="shared" si="32"/>
        <v>0</v>
      </c>
      <c r="P75" s="106">
        <f t="shared" si="32"/>
        <v>0</v>
      </c>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H75" s="106"/>
      <c r="BI75" s="106"/>
      <c r="BJ75" s="106"/>
      <c r="BK75" s="106"/>
      <c r="BL75" s="106"/>
      <c r="BM75" s="106"/>
      <c r="BN75" s="106"/>
      <c r="BO75" s="106"/>
    </row>
    <row r="76" spans="1:67" s="2" customFormat="1" ht="18.75" customHeight="1" x14ac:dyDescent="0.25">
      <c r="A76" s="88"/>
      <c r="B76" s="77" t="s">
        <v>809</v>
      </c>
      <c r="C76" s="77" t="s">
        <v>810</v>
      </c>
      <c r="D76" s="77" t="s">
        <v>7</v>
      </c>
      <c r="E76" s="224">
        <f>VLOOKUP(B76,'Cuadro Control'!C81:J2006,8,FALSE)</f>
        <v>230777539.104</v>
      </c>
      <c r="F76" s="106">
        <v>0.25</v>
      </c>
      <c r="G76" s="107">
        <v>46319</v>
      </c>
      <c r="H76" s="107">
        <v>46323</v>
      </c>
      <c r="I76" s="106">
        <f t="shared" si="32"/>
        <v>0</v>
      </c>
      <c r="J76" s="106">
        <f t="shared" si="32"/>
        <v>0</v>
      </c>
      <c r="K76" s="106">
        <f t="shared" si="32"/>
        <v>0</v>
      </c>
      <c r="L76" s="106">
        <f t="shared" si="32"/>
        <v>0</v>
      </c>
      <c r="M76" s="106">
        <f t="shared" si="32"/>
        <v>0</v>
      </c>
      <c r="N76" s="106">
        <f t="shared" si="32"/>
        <v>0</v>
      </c>
      <c r="O76" s="106">
        <f t="shared" si="32"/>
        <v>0</v>
      </c>
      <c r="P76" s="106">
        <f t="shared" si="32"/>
        <v>0</v>
      </c>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AZ76" s="106"/>
      <c r="BA76" s="106"/>
      <c r="BB76" s="106"/>
      <c r="BC76" s="106"/>
      <c r="BD76" s="106"/>
      <c r="BE76" s="106"/>
      <c r="BF76" s="106"/>
      <c r="BG76" s="106"/>
      <c r="BH76" s="106"/>
      <c r="BI76" s="106"/>
      <c r="BJ76" s="106"/>
      <c r="BK76" s="106"/>
      <c r="BL76" s="106"/>
      <c r="BM76" s="106"/>
      <c r="BN76" s="106"/>
      <c r="BO76" s="106"/>
    </row>
    <row r="77" spans="1:67" s="2" customFormat="1" ht="18.75" customHeight="1" x14ac:dyDescent="0.25">
      <c r="A77" s="88"/>
      <c r="B77" s="77" t="s">
        <v>811</v>
      </c>
      <c r="C77" s="77" t="s">
        <v>812</v>
      </c>
      <c r="D77" s="77" t="s">
        <v>8</v>
      </c>
      <c r="E77" s="224">
        <f>VLOOKUP(B77,'Cuadro Control'!C82:J2007,8,FALSE)</f>
        <v>49452329.807999998</v>
      </c>
      <c r="F77" s="106">
        <v>0.05</v>
      </c>
      <c r="G77" s="107">
        <v>46323</v>
      </c>
      <c r="H77" s="107">
        <v>46324</v>
      </c>
      <c r="I77" s="106">
        <f t="shared" si="32"/>
        <v>0</v>
      </c>
      <c r="J77" s="106">
        <f t="shared" si="32"/>
        <v>0</v>
      </c>
      <c r="K77" s="106">
        <f t="shared" si="32"/>
        <v>0</v>
      </c>
      <c r="L77" s="106">
        <f t="shared" si="32"/>
        <v>0</v>
      </c>
      <c r="M77" s="106">
        <f t="shared" si="32"/>
        <v>0</v>
      </c>
      <c r="N77" s="106">
        <f t="shared" si="32"/>
        <v>0</v>
      </c>
      <c r="O77" s="106">
        <f t="shared" si="32"/>
        <v>0</v>
      </c>
      <c r="P77" s="106">
        <f t="shared" si="32"/>
        <v>0</v>
      </c>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AZ77" s="106"/>
      <c r="BA77" s="106"/>
      <c r="BB77" s="106"/>
      <c r="BC77" s="106"/>
      <c r="BD77" s="106"/>
      <c r="BE77" s="106"/>
      <c r="BF77" s="106"/>
      <c r="BG77" s="106"/>
      <c r="BH77" s="106"/>
      <c r="BI77" s="106"/>
      <c r="BJ77" s="106"/>
      <c r="BK77" s="106"/>
      <c r="BL77" s="106"/>
      <c r="BM77" s="106"/>
      <c r="BN77" s="106"/>
      <c r="BO77" s="106"/>
    </row>
    <row r="78" spans="1:67" s="2" customFormat="1" ht="18.75" customHeight="1" x14ac:dyDescent="0.25">
      <c r="A78" s="88"/>
      <c r="B78" s="77" t="s">
        <v>813</v>
      </c>
      <c r="C78" s="77" t="s">
        <v>814</v>
      </c>
      <c r="D78" s="77" t="s">
        <v>8</v>
      </c>
      <c r="E78" s="224">
        <f>VLOOKUP(B78,'Cuadro Control'!C83:J2008,8,FALSE)</f>
        <v>140114934.456</v>
      </c>
      <c r="F78" s="106">
        <v>0.15</v>
      </c>
      <c r="G78" s="107">
        <v>46324</v>
      </c>
      <c r="H78" s="107">
        <v>46325</v>
      </c>
      <c r="I78" s="106">
        <f t="shared" ref="I78:P80" si="33">IF($G78=0,0,IF(I$6&lt;$G78,0,IF(I$6&gt;$H78,1,(I$6-$G78+1)/($H78-$G78+1))))</f>
        <v>0</v>
      </c>
      <c r="J78" s="106">
        <f t="shared" si="33"/>
        <v>0</v>
      </c>
      <c r="K78" s="106">
        <f t="shared" si="33"/>
        <v>0</v>
      </c>
      <c r="L78" s="106">
        <f t="shared" si="33"/>
        <v>0</v>
      </c>
      <c r="M78" s="106">
        <f t="shared" si="33"/>
        <v>0</v>
      </c>
      <c r="N78" s="106">
        <f t="shared" si="33"/>
        <v>0</v>
      </c>
      <c r="O78" s="106">
        <f t="shared" si="33"/>
        <v>0</v>
      </c>
      <c r="P78" s="106">
        <f t="shared" si="33"/>
        <v>0</v>
      </c>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c r="AZ78" s="106"/>
      <c r="BA78" s="106"/>
      <c r="BB78" s="106"/>
      <c r="BC78" s="106"/>
      <c r="BD78" s="106"/>
      <c r="BE78" s="106"/>
      <c r="BF78" s="106"/>
      <c r="BG78" s="106"/>
      <c r="BH78" s="106"/>
      <c r="BI78" s="106"/>
      <c r="BJ78" s="106"/>
      <c r="BK78" s="106"/>
      <c r="BL78" s="106"/>
      <c r="BM78" s="106"/>
      <c r="BN78" s="106"/>
      <c r="BO78" s="106"/>
    </row>
    <row r="79" spans="1:67" s="2" customFormat="1" ht="18.75" customHeight="1" x14ac:dyDescent="0.25">
      <c r="A79" s="88"/>
      <c r="B79" s="77" t="s">
        <v>815</v>
      </c>
      <c r="C79" s="77" t="s">
        <v>2044</v>
      </c>
      <c r="D79" s="77" t="s">
        <v>6</v>
      </c>
      <c r="E79" s="224">
        <f>VLOOKUP(B79,'Cuadro Control'!C84:J2009,8,FALSE)</f>
        <v>52335715.768702812</v>
      </c>
      <c r="F79" s="106">
        <v>0.06</v>
      </c>
      <c r="G79" s="107">
        <v>46329</v>
      </c>
      <c r="H79" s="107">
        <v>46331</v>
      </c>
      <c r="I79" s="106">
        <f t="shared" si="33"/>
        <v>0</v>
      </c>
      <c r="J79" s="106">
        <f t="shared" si="33"/>
        <v>0</v>
      </c>
      <c r="K79" s="106">
        <f t="shared" si="33"/>
        <v>0</v>
      </c>
      <c r="L79" s="106">
        <f t="shared" si="33"/>
        <v>0</v>
      </c>
      <c r="M79" s="106">
        <f t="shared" si="33"/>
        <v>0</v>
      </c>
      <c r="N79" s="106">
        <f t="shared" si="33"/>
        <v>0</v>
      </c>
      <c r="O79" s="106">
        <f t="shared" si="33"/>
        <v>0</v>
      </c>
      <c r="P79" s="106">
        <f t="shared" si="33"/>
        <v>0</v>
      </c>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c r="AZ79" s="106"/>
      <c r="BA79" s="106"/>
      <c r="BB79" s="106"/>
      <c r="BC79" s="106"/>
      <c r="BD79" s="106"/>
      <c r="BE79" s="106"/>
      <c r="BF79" s="106"/>
      <c r="BG79" s="106"/>
      <c r="BH79" s="106"/>
      <c r="BI79" s="106"/>
      <c r="BJ79" s="106"/>
      <c r="BK79" s="106"/>
      <c r="BL79" s="106"/>
      <c r="BM79" s="106"/>
      <c r="BN79" s="106"/>
      <c r="BO79" s="106"/>
    </row>
    <row r="80" spans="1:67" s="2" customFormat="1" ht="18.75" customHeight="1" x14ac:dyDescent="0.25">
      <c r="A80" s="88"/>
      <c r="B80" s="77" t="s">
        <v>2045</v>
      </c>
      <c r="C80" s="77" t="s">
        <v>816</v>
      </c>
      <c r="D80" s="77" t="s">
        <v>19</v>
      </c>
      <c r="E80" s="224">
        <f>VLOOKUP(B80,'Cuadro Control'!C86:J2010,8,FALSE)</f>
        <v>46410609.014634147</v>
      </c>
      <c r="F80" s="106">
        <v>0.05</v>
      </c>
      <c r="G80" s="107">
        <v>46333</v>
      </c>
      <c r="H80" s="107">
        <v>46336</v>
      </c>
      <c r="I80" s="106">
        <f t="shared" si="33"/>
        <v>0</v>
      </c>
      <c r="J80" s="106">
        <f t="shared" si="33"/>
        <v>0</v>
      </c>
      <c r="K80" s="106">
        <f t="shared" si="33"/>
        <v>0</v>
      </c>
      <c r="L80" s="106">
        <f t="shared" si="33"/>
        <v>0</v>
      </c>
      <c r="M80" s="106">
        <f t="shared" si="33"/>
        <v>0</v>
      </c>
      <c r="N80" s="106">
        <f t="shared" si="33"/>
        <v>0</v>
      </c>
      <c r="O80" s="106">
        <f t="shared" si="33"/>
        <v>0</v>
      </c>
      <c r="P80" s="106">
        <f t="shared" si="33"/>
        <v>0</v>
      </c>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c r="AZ80" s="106"/>
      <c r="BA80" s="106"/>
      <c r="BB80" s="106"/>
      <c r="BC80" s="106"/>
      <c r="BD80" s="106"/>
      <c r="BE80" s="106"/>
      <c r="BF80" s="106"/>
      <c r="BG80" s="106"/>
      <c r="BH80" s="106"/>
      <c r="BI80" s="106"/>
      <c r="BJ80" s="106"/>
      <c r="BK80" s="106"/>
      <c r="BL80" s="106"/>
      <c r="BM80" s="106"/>
      <c r="BN80" s="106"/>
      <c r="BO80" s="106"/>
    </row>
    <row r="81" spans="1:67" s="2" customFormat="1" ht="18.75" customHeight="1" x14ac:dyDescent="0.25">
      <c r="A81" s="88"/>
      <c r="B81" s="76" t="s">
        <v>817</v>
      </c>
      <c r="C81" s="76" t="s">
        <v>818</v>
      </c>
      <c r="D81" s="76" t="s">
        <v>770</v>
      </c>
      <c r="E81" s="222">
        <f>SUM(E82:E89)</f>
        <v>922951821.58333695</v>
      </c>
      <c r="F81" s="101">
        <f>IFERROR(E81/$E$44,0)</f>
        <v>0.14285714285714285</v>
      </c>
      <c r="G81" s="102">
        <v>46228</v>
      </c>
      <c r="H81" s="102">
        <v>46345</v>
      </c>
      <c r="I81" s="101">
        <f>SUMPRODUCT($F82:$F89,I82:I89)</f>
        <v>0</v>
      </c>
      <c r="J81" s="101">
        <f t="shared" ref="J81:N81" si="34">SUMPRODUCT($F82:$F89,J82:J89)</f>
        <v>0</v>
      </c>
      <c r="K81" s="101">
        <f t="shared" si="34"/>
        <v>0</v>
      </c>
      <c r="L81" s="101">
        <f t="shared" si="34"/>
        <v>0.24285714285714285</v>
      </c>
      <c r="M81" s="101">
        <f t="shared" si="34"/>
        <v>0.43999999999999995</v>
      </c>
      <c r="N81" s="101">
        <f t="shared" si="34"/>
        <v>0.33999999999999997</v>
      </c>
      <c r="O81" s="101">
        <f t="shared" ref="O81:P81" si="35">SUMPRODUCT($F82:$F89,O82:O89)</f>
        <v>0.33999999999999997</v>
      </c>
      <c r="P81" s="101">
        <f t="shared" si="35"/>
        <v>0.33999999999999997</v>
      </c>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row>
    <row r="82" spans="1:67" s="2" customFormat="1" ht="18.75" customHeight="1" x14ac:dyDescent="0.25">
      <c r="A82" s="88"/>
      <c r="B82" s="77" t="s">
        <v>819</v>
      </c>
      <c r="C82" s="77" t="s">
        <v>820</v>
      </c>
      <c r="D82" s="77" t="s">
        <v>8</v>
      </c>
      <c r="E82" s="224">
        <f>VLOOKUP(B82,'Cuadro Control'!C90:J2012,8,FALSE)</f>
        <v>90662604.648000002</v>
      </c>
      <c r="F82" s="106">
        <v>0.1</v>
      </c>
      <c r="G82" s="107">
        <v>46228</v>
      </c>
      <c r="H82" s="107">
        <v>46231</v>
      </c>
      <c r="I82" s="106">
        <f t="shared" ref="I82:P86" si="36">IF($G82=0,0,IF(I$6&lt;$G82,0,IF(I$6&gt;$H82,1,(I$6-$G82+1)/($H82-$G82+1))))</f>
        <v>0</v>
      </c>
      <c r="J82" s="106">
        <f t="shared" si="36"/>
        <v>0</v>
      </c>
      <c r="K82" s="106">
        <f t="shared" si="36"/>
        <v>0</v>
      </c>
      <c r="L82" s="106">
        <f t="shared" si="36"/>
        <v>1</v>
      </c>
      <c r="M82" s="106">
        <f t="shared" si="36"/>
        <v>1</v>
      </c>
      <c r="N82" s="106">
        <v>0</v>
      </c>
      <c r="O82" s="106">
        <v>0</v>
      </c>
      <c r="P82" s="106">
        <v>0</v>
      </c>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c r="AZ82" s="106"/>
      <c r="BA82" s="106"/>
      <c r="BB82" s="106"/>
      <c r="BC82" s="106"/>
      <c r="BD82" s="106"/>
      <c r="BE82" s="106"/>
      <c r="BF82" s="106"/>
      <c r="BG82" s="106"/>
      <c r="BH82" s="106"/>
      <c r="BI82" s="106"/>
      <c r="BJ82" s="106"/>
      <c r="BK82" s="106"/>
      <c r="BL82" s="106"/>
      <c r="BM82" s="106"/>
      <c r="BN82" s="106"/>
      <c r="BO82" s="106"/>
    </row>
    <row r="83" spans="1:67" s="2" customFormat="1" ht="18.75" customHeight="1" x14ac:dyDescent="0.25">
      <c r="A83" s="88"/>
      <c r="B83" s="77" t="s">
        <v>821</v>
      </c>
      <c r="C83" s="77" t="s">
        <v>822</v>
      </c>
      <c r="D83" s="77" t="s">
        <v>7</v>
      </c>
      <c r="E83" s="224">
        <f>VLOOKUP(B83,'Cuadro Control'!C92:J2013,8,FALSE)</f>
        <v>230777539.104</v>
      </c>
      <c r="F83" s="106">
        <v>0.25</v>
      </c>
      <c r="G83" s="107">
        <v>46231</v>
      </c>
      <c r="H83" s="107">
        <v>46237</v>
      </c>
      <c r="I83" s="106">
        <f t="shared" si="36"/>
        <v>0</v>
      </c>
      <c r="J83" s="106">
        <f t="shared" si="36"/>
        <v>0</v>
      </c>
      <c r="K83" s="106">
        <f t="shared" si="36"/>
        <v>0</v>
      </c>
      <c r="L83" s="106">
        <f t="shared" si="36"/>
        <v>0.5714285714285714</v>
      </c>
      <c r="M83" s="106">
        <f t="shared" si="36"/>
        <v>1</v>
      </c>
      <c r="N83" s="106">
        <f t="shared" si="36"/>
        <v>1</v>
      </c>
      <c r="O83" s="106">
        <f t="shared" si="36"/>
        <v>1</v>
      </c>
      <c r="P83" s="106">
        <f t="shared" si="36"/>
        <v>1</v>
      </c>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c r="BC83" s="106"/>
      <c r="BD83" s="106"/>
      <c r="BE83" s="106"/>
      <c r="BF83" s="106"/>
      <c r="BG83" s="106"/>
      <c r="BH83" s="106"/>
      <c r="BI83" s="106"/>
      <c r="BJ83" s="106"/>
      <c r="BK83" s="106"/>
      <c r="BL83" s="106"/>
      <c r="BM83" s="106"/>
      <c r="BN83" s="106"/>
      <c r="BO83" s="106"/>
    </row>
    <row r="84" spans="1:67" s="2" customFormat="1" ht="18.75" customHeight="1" x14ac:dyDescent="0.25">
      <c r="A84" s="88"/>
      <c r="B84" s="77" t="s">
        <v>823</v>
      </c>
      <c r="C84" s="77" t="s">
        <v>824</v>
      </c>
      <c r="D84" s="77" t="s">
        <v>7</v>
      </c>
      <c r="E84" s="224">
        <f>VLOOKUP(B84,'Cuadro Control'!C94:J2014,8,FALSE)</f>
        <v>82420549.679999992</v>
      </c>
      <c r="F84" s="106">
        <v>0.09</v>
      </c>
      <c r="G84" s="107">
        <v>46237</v>
      </c>
      <c r="H84" s="107">
        <v>46240</v>
      </c>
      <c r="I84" s="106">
        <f t="shared" si="36"/>
        <v>0</v>
      </c>
      <c r="J84" s="106">
        <f t="shared" si="36"/>
        <v>0</v>
      </c>
      <c r="K84" s="106">
        <f t="shared" si="36"/>
        <v>0</v>
      </c>
      <c r="L84" s="106">
        <f t="shared" si="36"/>
        <v>0</v>
      </c>
      <c r="M84" s="106">
        <f t="shared" si="36"/>
        <v>1</v>
      </c>
      <c r="N84" s="106">
        <f t="shared" si="36"/>
        <v>1</v>
      </c>
      <c r="O84" s="106">
        <f t="shared" si="36"/>
        <v>1</v>
      </c>
      <c r="P84" s="106">
        <f t="shared" si="36"/>
        <v>1</v>
      </c>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c r="AZ84" s="106"/>
      <c r="BA84" s="106"/>
      <c r="BB84" s="106"/>
      <c r="BC84" s="106"/>
      <c r="BD84" s="106"/>
      <c r="BE84" s="106"/>
      <c r="BF84" s="106"/>
      <c r="BG84" s="106"/>
      <c r="BH84" s="106"/>
      <c r="BI84" s="106"/>
      <c r="BJ84" s="106"/>
      <c r="BK84" s="106"/>
      <c r="BL84" s="106"/>
      <c r="BM84" s="106"/>
      <c r="BN84" s="106"/>
      <c r="BO84" s="106"/>
    </row>
    <row r="85" spans="1:67" s="2" customFormat="1" ht="18.75" customHeight="1" x14ac:dyDescent="0.25">
      <c r="A85" s="88"/>
      <c r="B85" s="77" t="s">
        <v>825</v>
      </c>
      <c r="C85" s="77" t="s">
        <v>826</v>
      </c>
      <c r="D85" s="77" t="s">
        <v>7</v>
      </c>
      <c r="E85" s="224">
        <f>VLOOKUP(B85,'Cuadro Control'!C95:J2015,8,FALSE)</f>
        <v>230777539.104</v>
      </c>
      <c r="F85" s="106">
        <v>0.25</v>
      </c>
      <c r="G85" s="107">
        <v>46329</v>
      </c>
      <c r="H85" s="107">
        <v>46332</v>
      </c>
      <c r="I85" s="106">
        <f t="shared" si="36"/>
        <v>0</v>
      </c>
      <c r="J85" s="106">
        <f t="shared" si="36"/>
        <v>0</v>
      </c>
      <c r="K85" s="106">
        <f t="shared" si="36"/>
        <v>0</v>
      </c>
      <c r="L85" s="106">
        <f t="shared" si="36"/>
        <v>0</v>
      </c>
      <c r="M85" s="106">
        <f t="shared" si="36"/>
        <v>0</v>
      </c>
      <c r="N85" s="106">
        <f t="shared" si="36"/>
        <v>0</v>
      </c>
      <c r="O85" s="106">
        <f t="shared" si="36"/>
        <v>0</v>
      </c>
      <c r="P85" s="106">
        <f t="shared" si="36"/>
        <v>0</v>
      </c>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c r="AZ85" s="106"/>
      <c r="BA85" s="106"/>
      <c r="BB85" s="106"/>
      <c r="BC85" s="106"/>
      <c r="BD85" s="106"/>
      <c r="BE85" s="106"/>
      <c r="BF85" s="106"/>
      <c r="BG85" s="106"/>
      <c r="BH85" s="106"/>
      <c r="BI85" s="106"/>
      <c r="BJ85" s="106"/>
      <c r="BK85" s="106"/>
      <c r="BL85" s="106"/>
      <c r="BM85" s="106"/>
      <c r="BN85" s="106"/>
      <c r="BO85" s="106"/>
    </row>
    <row r="86" spans="1:67" s="2" customFormat="1" ht="18.75" customHeight="1" x14ac:dyDescent="0.25">
      <c r="A86" s="88"/>
      <c r="B86" s="77" t="s">
        <v>827</v>
      </c>
      <c r="C86" s="77" t="s">
        <v>828</v>
      </c>
      <c r="D86" s="77" t="s">
        <v>8</v>
      </c>
      <c r="E86" s="224">
        <f>VLOOKUP(B86,'Cuadro Control'!C96:J2016,8,FALSE)</f>
        <v>49452329.807999998</v>
      </c>
      <c r="F86" s="106">
        <v>0.05</v>
      </c>
      <c r="G86" s="107">
        <v>46332</v>
      </c>
      <c r="H86" s="107">
        <v>46333</v>
      </c>
      <c r="I86" s="106">
        <f t="shared" si="36"/>
        <v>0</v>
      </c>
      <c r="J86" s="106">
        <f t="shared" si="36"/>
        <v>0</v>
      </c>
      <c r="K86" s="106">
        <f t="shared" si="36"/>
        <v>0</v>
      </c>
      <c r="L86" s="106">
        <f t="shared" si="36"/>
        <v>0</v>
      </c>
      <c r="M86" s="106">
        <f t="shared" si="36"/>
        <v>0</v>
      </c>
      <c r="N86" s="106">
        <f t="shared" si="36"/>
        <v>0</v>
      </c>
      <c r="O86" s="106">
        <f t="shared" si="36"/>
        <v>0</v>
      </c>
      <c r="P86" s="106">
        <f t="shared" si="36"/>
        <v>0</v>
      </c>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c r="BC86" s="106"/>
      <c r="BD86" s="106"/>
      <c r="BE86" s="106"/>
      <c r="BF86" s="106"/>
      <c r="BG86" s="106"/>
      <c r="BH86" s="106"/>
      <c r="BI86" s="106"/>
      <c r="BJ86" s="106"/>
      <c r="BK86" s="106"/>
      <c r="BL86" s="106"/>
      <c r="BM86" s="106"/>
      <c r="BN86" s="106"/>
      <c r="BO86" s="106"/>
    </row>
    <row r="87" spans="1:67" s="2" customFormat="1" ht="18.75" customHeight="1" x14ac:dyDescent="0.25">
      <c r="A87" s="88"/>
      <c r="B87" s="77" t="s">
        <v>829</v>
      </c>
      <c r="C87" s="77" t="s">
        <v>830</v>
      </c>
      <c r="D87" s="77" t="s">
        <v>8</v>
      </c>
      <c r="E87" s="224">
        <f>VLOOKUP(B87,'Cuadro Control'!C97:J2017,8,FALSE)</f>
        <v>140114934.456</v>
      </c>
      <c r="F87" s="106">
        <v>0.15</v>
      </c>
      <c r="G87" s="107">
        <v>46333</v>
      </c>
      <c r="H87" s="107">
        <v>46335</v>
      </c>
      <c r="I87" s="106">
        <f t="shared" ref="I87:P89" si="37">IF($G87=0,0,IF(I$6&lt;$G87,0,IF(I$6&gt;$H87,1,(I$6-$G87+1)/($H87-$G87+1))))</f>
        <v>0</v>
      </c>
      <c r="J87" s="106">
        <f t="shared" si="37"/>
        <v>0</v>
      </c>
      <c r="K87" s="106">
        <f t="shared" si="37"/>
        <v>0</v>
      </c>
      <c r="L87" s="106">
        <f t="shared" si="37"/>
        <v>0</v>
      </c>
      <c r="M87" s="106">
        <f t="shared" si="37"/>
        <v>0</v>
      </c>
      <c r="N87" s="106">
        <f t="shared" si="37"/>
        <v>0</v>
      </c>
      <c r="O87" s="106">
        <f t="shared" si="37"/>
        <v>0</v>
      </c>
      <c r="P87" s="106">
        <f t="shared" si="37"/>
        <v>0</v>
      </c>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c r="AZ87" s="106"/>
      <c r="BA87" s="106"/>
      <c r="BB87" s="106"/>
      <c r="BC87" s="106"/>
      <c r="BD87" s="106"/>
      <c r="BE87" s="106"/>
      <c r="BF87" s="106"/>
      <c r="BG87" s="106"/>
      <c r="BH87" s="106"/>
      <c r="BI87" s="106"/>
      <c r="BJ87" s="106"/>
      <c r="BK87" s="106"/>
      <c r="BL87" s="106"/>
      <c r="BM87" s="106"/>
      <c r="BN87" s="106"/>
      <c r="BO87" s="106"/>
    </row>
    <row r="88" spans="1:67" s="2" customFormat="1" ht="18.75" customHeight="1" x14ac:dyDescent="0.25">
      <c r="A88" s="88"/>
      <c r="B88" s="77" t="s">
        <v>831</v>
      </c>
      <c r="C88" s="77" t="s">
        <v>2046</v>
      </c>
      <c r="D88" s="77" t="s">
        <v>6</v>
      </c>
      <c r="E88" s="224">
        <f>VLOOKUP(B88,'Cuadro Control'!C98:J2018,8,FALSE)</f>
        <v>52335715.768702812</v>
      </c>
      <c r="F88" s="106">
        <v>0.06</v>
      </c>
      <c r="G88" s="107">
        <v>46335</v>
      </c>
      <c r="H88" s="107">
        <v>46338</v>
      </c>
      <c r="I88" s="106">
        <f t="shared" si="37"/>
        <v>0</v>
      </c>
      <c r="J88" s="106">
        <f t="shared" si="37"/>
        <v>0</v>
      </c>
      <c r="K88" s="106">
        <f t="shared" si="37"/>
        <v>0</v>
      </c>
      <c r="L88" s="106">
        <f t="shared" si="37"/>
        <v>0</v>
      </c>
      <c r="M88" s="106">
        <f t="shared" si="37"/>
        <v>0</v>
      </c>
      <c r="N88" s="106">
        <f t="shared" si="37"/>
        <v>0</v>
      </c>
      <c r="O88" s="106">
        <f t="shared" si="37"/>
        <v>0</v>
      </c>
      <c r="P88" s="106">
        <f t="shared" si="37"/>
        <v>0</v>
      </c>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c r="AZ88" s="106"/>
      <c r="BA88" s="106"/>
      <c r="BB88" s="106"/>
      <c r="BC88" s="106"/>
      <c r="BD88" s="106"/>
      <c r="BE88" s="106"/>
      <c r="BF88" s="106"/>
      <c r="BG88" s="106"/>
      <c r="BH88" s="106"/>
      <c r="BI88" s="106"/>
      <c r="BJ88" s="106"/>
      <c r="BK88" s="106"/>
      <c r="BL88" s="106"/>
      <c r="BM88" s="106"/>
      <c r="BN88" s="106"/>
      <c r="BO88" s="106"/>
    </row>
    <row r="89" spans="1:67" s="2" customFormat="1" ht="18.75" customHeight="1" x14ac:dyDescent="0.25">
      <c r="A89" s="88"/>
      <c r="B89" s="77" t="s">
        <v>2047</v>
      </c>
      <c r="C89" s="77" t="s">
        <v>832</v>
      </c>
      <c r="D89" s="77" t="s">
        <v>19</v>
      </c>
      <c r="E89" s="224">
        <f>VLOOKUP(B89,'Cuadro Control'!C99:J2019,8,FALSE)</f>
        <v>46410609.014634147</v>
      </c>
      <c r="F89" s="106">
        <v>0.05</v>
      </c>
      <c r="G89" s="107">
        <v>46343</v>
      </c>
      <c r="H89" s="107">
        <v>46345</v>
      </c>
      <c r="I89" s="106">
        <f t="shared" si="37"/>
        <v>0</v>
      </c>
      <c r="J89" s="106">
        <f t="shared" si="37"/>
        <v>0</v>
      </c>
      <c r="K89" s="106">
        <f t="shared" si="37"/>
        <v>0</v>
      </c>
      <c r="L89" s="106">
        <f t="shared" si="37"/>
        <v>0</v>
      </c>
      <c r="M89" s="106">
        <f t="shared" si="37"/>
        <v>0</v>
      </c>
      <c r="N89" s="106">
        <f t="shared" si="37"/>
        <v>0</v>
      </c>
      <c r="O89" s="106">
        <f t="shared" si="37"/>
        <v>0</v>
      </c>
      <c r="P89" s="106">
        <f t="shared" si="37"/>
        <v>0</v>
      </c>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c r="AZ89" s="106"/>
      <c r="BA89" s="106"/>
      <c r="BB89" s="106"/>
      <c r="BC89" s="106"/>
      <c r="BD89" s="106"/>
      <c r="BE89" s="106"/>
      <c r="BF89" s="106"/>
      <c r="BG89" s="106"/>
      <c r="BH89" s="106"/>
      <c r="BI89" s="106"/>
      <c r="BJ89" s="106"/>
      <c r="BK89" s="106"/>
      <c r="BL89" s="106"/>
      <c r="BM89" s="106"/>
      <c r="BN89" s="106"/>
      <c r="BO89" s="106"/>
    </row>
    <row r="90" spans="1:67" s="2" customFormat="1" ht="18.75" customHeight="1" x14ac:dyDescent="0.25">
      <c r="A90" s="88"/>
      <c r="B90" s="76" t="s">
        <v>833</v>
      </c>
      <c r="C90" s="76" t="s">
        <v>834</v>
      </c>
      <c r="D90" s="76" t="s">
        <v>770</v>
      </c>
      <c r="E90" s="222">
        <f>SUM(E91:E98)</f>
        <v>922951821.58333695</v>
      </c>
      <c r="F90" s="101">
        <f>IFERROR(E90/$E$44,0)</f>
        <v>0.14285714285714285</v>
      </c>
      <c r="G90" s="102">
        <v>46228</v>
      </c>
      <c r="H90" s="102">
        <v>46353</v>
      </c>
      <c r="I90" s="101">
        <f>SUMPRODUCT($F91:$F98,I91:I98)</f>
        <v>0</v>
      </c>
      <c r="J90" s="101">
        <f t="shared" ref="J90:N90" si="38">SUMPRODUCT($F91:$F98,J91:J98)</f>
        <v>0</v>
      </c>
      <c r="K90" s="101">
        <f t="shared" si="38"/>
        <v>0</v>
      </c>
      <c r="L90" s="101">
        <f t="shared" si="38"/>
        <v>0.24285714285714285</v>
      </c>
      <c r="M90" s="101">
        <f t="shared" si="38"/>
        <v>0.43999999999999995</v>
      </c>
      <c r="N90" s="101">
        <f t="shared" si="38"/>
        <v>0.33999999999999997</v>
      </c>
      <c r="O90" s="101">
        <f t="shared" ref="O90:P90" si="39">SUMPRODUCT($F91:$F98,O91:O98)</f>
        <v>0.33999999999999997</v>
      </c>
      <c r="P90" s="101">
        <f t="shared" si="39"/>
        <v>0.33999999999999997</v>
      </c>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c r="BF90" s="101"/>
      <c r="BG90" s="101"/>
      <c r="BH90" s="101"/>
      <c r="BI90" s="101"/>
      <c r="BJ90" s="101"/>
      <c r="BK90" s="101"/>
      <c r="BL90" s="101"/>
      <c r="BM90" s="101"/>
      <c r="BN90" s="101"/>
      <c r="BO90" s="101"/>
    </row>
    <row r="91" spans="1:67" s="2" customFormat="1" ht="18.75" customHeight="1" x14ac:dyDescent="0.25">
      <c r="A91" s="88"/>
      <c r="B91" s="77" t="s">
        <v>835</v>
      </c>
      <c r="C91" s="77" t="s">
        <v>836</v>
      </c>
      <c r="D91" s="77" t="s">
        <v>8</v>
      </c>
      <c r="E91" s="224">
        <f>VLOOKUP(B91,'Cuadro Control'!C101:J2021,8,FALSE)</f>
        <v>90662604.648000002</v>
      </c>
      <c r="F91" s="106">
        <v>0.1</v>
      </c>
      <c r="G91" s="107">
        <v>46228</v>
      </c>
      <c r="H91" s="107">
        <v>46231</v>
      </c>
      <c r="I91" s="106">
        <f t="shared" ref="I91:P95" si="40">IF($G91=0,0,IF(I$6&lt;$G91,0,IF(I$6&gt;$H91,1,(I$6-$G91+1)/($H91-$G91+1))))</f>
        <v>0</v>
      </c>
      <c r="J91" s="106">
        <f t="shared" si="40"/>
        <v>0</v>
      </c>
      <c r="K91" s="106">
        <f t="shared" si="40"/>
        <v>0</v>
      </c>
      <c r="L91" s="106">
        <f t="shared" si="40"/>
        <v>1</v>
      </c>
      <c r="M91" s="106">
        <f t="shared" si="40"/>
        <v>1</v>
      </c>
      <c r="N91" s="106">
        <v>0</v>
      </c>
      <c r="O91" s="106">
        <v>0</v>
      </c>
      <c r="P91" s="106">
        <v>0</v>
      </c>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c r="AZ91" s="106"/>
      <c r="BA91" s="106"/>
      <c r="BB91" s="106"/>
      <c r="BC91" s="106"/>
      <c r="BD91" s="106"/>
      <c r="BE91" s="106"/>
      <c r="BF91" s="106"/>
      <c r="BG91" s="106"/>
      <c r="BH91" s="106"/>
      <c r="BI91" s="106"/>
      <c r="BJ91" s="106"/>
      <c r="BK91" s="106"/>
      <c r="BL91" s="106"/>
      <c r="BM91" s="106"/>
      <c r="BN91" s="106"/>
      <c r="BO91" s="106"/>
    </row>
    <row r="92" spans="1:67" s="2" customFormat="1" ht="18.75" customHeight="1" x14ac:dyDescent="0.25">
      <c r="A92" s="88"/>
      <c r="B92" s="77" t="s">
        <v>837</v>
      </c>
      <c r="C92" s="77" t="s">
        <v>838</v>
      </c>
      <c r="D92" s="77" t="s">
        <v>7</v>
      </c>
      <c r="E92" s="224">
        <f>VLOOKUP(B92,'Cuadro Control'!C102:J2022,8,FALSE)</f>
        <v>230777539.104</v>
      </c>
      <c r="F92" s="106">
        <v>0.25</v>
      </c>
      <c r="G92" s="107">
        <v>46231</v>
      </c>
      <c r="H92" s="107">
        <v>46237</v>
      </c>
      <c r="I92" s="106">
        <f t="shared" si="40"/>
        <v>0</v>
      </c>
      <c r="J92" s="106">
        <f t="shared" si="40"/>
        <v>0</v>
      </c>
      <c r="K92" s="106">
        <f t="shared" si="40"/>
        <v>0</v>
      </c>
      <c r="L92" s="106">
        <f t="shared" si="40"/>
        <v>0.5714285714285714</v>
      </c>
      <c r="M92" s="106">
        <f t="shared" si="40"/>
        <v>1</v>
      </c>
      <c r="N92" s="106">
        <f t="shared" si="40"/>
        <v>1</v>
      </c>
      <c r="O92" s="106">
        <f t="shared" si="40"/>
        <v>1</v>
      </c>
      <c r="P92" s="106">
        <f t="shared" si="40"/>
        <v>1</v>
      </c>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c r="AZ92" s="106"/>
      <c r="BA92" s="106"/>
      <c r="BB92" s="106"/>
      <c r="BC92" s="106"/>
      <c r="BD92" s="106"/>
      <c r="BE92" s="106"/>
      <c r="BF92" s="106"/>
      <c r="BG92" s="106"/>
      <c r="BH92" s="106"/>
      <c r="BI92" s="106"/>
      <c r="BJ92" s="106"/>
      <c r="BK92" s="106"/>
      <c r="BL92" s="106"/>
      <c r="BM92" s="106"/>
      <c r="BN92" s="106"/>
      <c r="BO92" s="106"/>
    </row>
    <row r="93" spans="1:67" s="2" customFormat="1" ht="18.75" customHeight="1" x14ac:dyDescent="0.25">
      <c r="A93" s="88"/>
      <c r="B93" s="77" t="s">
        <v>839</v>
      </c>
      <c r="C93" s="77" t="s">
        <v>840</v>
      </c>
      <c r="D93" s="77" t="s">
        <v>7</v>
      </c>
      <c r="E93" s="224">
        <f>VLOOKUP(B93,'Cuadro Control'!C103:J2023,8,FALSE)</f>
        <v>82420549.679999992</v>
      </c>
      <c r="F93" s="106">
        <v>0.09</v>
      </c>
      <c r="G93" s="107">
        <v>46237</v>
      </c>
      <c r="H93" s="107">
        <v>46240</v>
      </c>
      <c r="I93" s="106">
        <f t="shared" si="40"/>
        <v>0</v>
      </c>
      <c r="J93" s="106">
        <f t="shared" si="40"/>
        <v>0</v>
      </c>
      <c r="K93" s="106">
        <f t="shared" si="40"/>
        <v>0</v>
      </c>
      <c r="L93" s="106">
        <f t="shared" si="40"/>
        <v>0</v>
      </c>
      <c r="M93" s="106">
        <f t="shared" si="40"/>
        <v>1</v>
      </c>
      <c r="N93" s="106">
        <f t="shared" si="40"/>
        <v>1</v>
      </c>
      <c r="O93" s="106">
        <f t="shared" si="40"/>
        <v>1</v>
      </c>
      <c r="P93" s="106">
        <f t="shared" si="40"/>
        <v>1</v>
      </c>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06"/>
      <c r="BC93" s="106"/>
      <c r="BD93" s="106"/>
      <c r="BE93" s="106"/>
      <c r="BF93" s="106"/>
      <c r="BG93" s="106"/>
      <c r="BH93" s="106"/>
      <c r="BI93" s="106"/>
      <c r="BJ93" s="106"/>
      <c r="BK93" s="106"/>
      <c r="BL93" s="106"/>
      <c r="BM93" s="106"/>
      <c r="BN93" s="106"/>
      <c r="BO93" s="106"/>
    </row>
    <row r="94" spans="1:67" s="2" customFormat="1" ht="18.75" customHeight="1" x14ac:dyDescent="0.25">
      <c r="A94" s="88"/>
      <c r="B94" s="77" t="s">
        <v>841</v>
      </c>
      <c r="C94" s="77" t="s">
        <v>842</v>
      </c>
      <c r="D94" s="77" t="s">
        <v>7</v>
      </c>
      <c r="E94" s="224">
        <f>VLOOKUP(B94,'Cuadro Control'!C104:J2024,8,FALSE)</f>
        <v>230777539.104</v>
      </c>
      <c r="F94" s="106">
        <v>0.25</v>
      </c>
      <c r="G94" s="107">
        <v>46336</v>
      </c>
      <c r="H94" s="107">
        <v>46340</v>
      </c>
      <c r="I94" s="106">
        <f t="shared" si="40"/>
        <v>0</v>
      </c>
      <c r="J94" s="106">
        <f t="shared" si="40"/>
        <v>0</v>
      </c>
      <c r="K94" s="106">
        <f t="shared" si="40"/>
        <v>0</v>
      </c>
      <c r="L94" s="106">
        <f t="shared" si="40"/>
        <v>0</v>
      </c>
      <c r="M94" s="106">
        <f t="shared" si="40"/>
        <v>0</v>
      </c>
      <c r="N94" s="106">
        <f t="shared" si="40"/>
        <v>0</v>
      </c>
      <c r="O94" s="106">
        <f t="shared" si="40"/>
        <v>0</v>
      </c>
      <c r="P94" s="106">
        <f t="shared" si="40"/>
        <v>0</v>
      </c>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06"/>
      <c r="BC94" s="106"/>
      <c r="BD94" s="106"/>
      <c r="BE94" s="106"/>
      <c r="BF94" s="106"/>
      <c r="BG94" s="106"/>
      <c r="BH94" s="106"/>
      <c r="BI94" s="106"/>
      <c r="BJ94" s="106"/>
      <c r="BK94" s="106"/>
      <c r="BL94" s="106"/>
      <c r="BM94" s="106"/>
      <c r="BN94" s="106"/>
      <c r="BO94" s="106"/>
    </row>
    <row r="95" spans="1:67" s="2" customFormat="1" ht="18.75" customHeight="1" x14ac:dyDescent="0.25">
      <c r="A95" s="88"/>
      <c r="B95" s="77" t="s">
        <v>843</v>
      </c>
      <c r="C95" s="77" t="s">
        <v>844</v>
      </c>
      <c r="D95" s="77" t="s">
        <v>8</v>
      </c>
      <c r="E95" s="224">
        <f>VLOOKUP(B95,'Cuadro Control'!C105:J2025,8,FALSE)</f>
        <v>49452329.807999998</v>
      </c>
      <c r="F95" s="106">
        <v>0.05</v>
      </c>
      <c r="G95" s="107">
        <v>46340</v>
      </c>
      <c r="H95" s="107">
        <v>46343</v>
      </c>
      <c r="I95" s="106">
        <f t="shared" si="40"/>
        <v>0</v>
      </c>
      <c r="J95" s="106">
        <f t="shared" si="40"/>
        <v>0</v>
      </c>
      <c r="K95" s="106">
        <f t="shared" si="40"/>
        <v>0</v>
      </c>
      <c r="L95" s="106">
        <f t="shared" si="40"/>
        <v>0</v>
      </c>
      <c r="M95" s="106">
        <f t="shared" si="40"/>
        <v>0</v>
      </c>
      <c r="N95" s="106">
        <f t="shared" si="40"/>
        <v>0</v>
      </c>
      <c r="O95" s="106">
        <f t="shared" si="40"/>
        <v>0</v>
      </c>
      <c r="P95" s="106">
        <f t="shared" si="40"/>
        <v>0</v>
      </c>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c r="AZ95" s="106"/>
      <c r="BA95" s="106"/>
      <c r="BB95" s="106"/>
      <c r="BC95" s="106"/>
      <c r="BD95" s="106"/>
      <c r="BE95" s="106"/>
      <c r="BF95" s="106"/>
      <c r="BG95" s="106"/>
      <c r="BH95" s="106"/>
      <c r="BI95" s="106"/>
      <c r="BJ95" s="106"/>
      <c r="BK95" s="106"/>
      <c r="BL95" s="106"/>
      <c r="BM95" s="106"/>
      <c r="BN95" s="106"/>
      <c r="BO95" s="106"/>
    </row>
    <row r="96" spans="1:67" s="2" customFormat="1" ht="18.75" customHeight="1" x14ac:dyDescent="0.25">
      <c r="A96" s="88"/>
      <c r="B96" s="77" t="s">
        <v>845</v>
      </c>
      <c r="C96" s="77" t="s">
        <v>846</v>
      </c>
      <c r="D96" s="77" t="s">
        <v>8</v>
      </c>
      <c r="E96" s="224">
        <f>VLOOKUP(B96,'Cuadro Control'!C106:J2026,8,FALSE)</f>
        <v>140114934.456</v>
      </c>
      <c r="F96" s="106">
        <v>0.15</v>
      </c>
      <c r="G96" s="107">
        <v>46343</v>
      </c>
      <c r="H96" s="107">
        <v>46344</v>
      </c>
      <c r="I96" s="106">
        <f t="shared" ref="I96:P98" si="41">IF($G96=0,0,IF(I$6&lt;$G96,0,IF(I$6&gt;$H96,1,(I$6-$G96+1)/($H96-$G96+1))))</f>
        <v>0</v>
      </c>
      <c r="J96" s="106">
        <f t="shared" si="41"/>
        <v>0</v>
      </c>
      <c r="K96" s="106">
        <f t="shared" si="41"/>
        <v>0</v>
      </c>
      <c r="L96" s="106">
        <f t="shared" si="41"/>
        <v>0</v>
      </c>
      <c r="M96" s="106">
        <f t="shared" si="41"/>
        <v>0</v>
      </c>
      <c r="N96" s="106">
        <f t="shared" si="41"/>
        <v>0</v>
      </c>
      <c r="O96" s="106">
        <f t="shared" si="41"/>
        <v>0</v>
      </c>
      <c r="P96" s="106">
        <f t="shared" si="41"/>
        <v>0</v>
      </c>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c r="AZ96" s="106"/>
      <c r="BA96" s="106"/>
      <c r="BB96" s="106"/>
      <c r="BC96" s="106"/>
      <c r="BD96" s="106"/>
      <c r="BE96" s="106"/>
      <c r="BF96" s="106"/>
      <c r="BG96" s="106"/>
      <c r="BH96" s="106"/>
      <c r="BI96" s="106"/>
      <c r="BJ96" s="106"/>
      <c r="BK96" s="106"/>
      <c r="BL96" s="106"/>
      <c r="BM96" s="106"/>
      <c r="BN96" s="106"/>
      <c r="BO96" s="106"/>
    </row>
    <row r="97" spans="1:67" s="2" customFormat="1" ht="18.75" customHeight="1" x14ac:dyDescent="0.25">
      <c r="A97" s="88"/>
      <c r="B97" s="77" t="s">
        <v>847</v>
      </c>
      <c r="C97" s="77" t="s">
        <v>2048</v>
      </c>
      <c r="D97" s="77" t="s">
        <v>6</v>
      </c>
      <c r="E97" s="224">
        <f>VLOOKUP(B97,'Cuadro Control'!C107:J2027,8,FALSE)</f>
        <v>52335715.768702812</v>
      </c>
      <c r="F97" s="106">
        <v>0.06</v>
      </c>
      <c r="G97" s="107">
        <v>46344</v>
      </c>
      <c r="H97" s="107">
        <v>46346</v>
      </c>
      <c r="I97" s="106">
        <f t="shared" si="41"/>
        <v>0</v>
      </c>
      <c r="J97" s="106">
        <f t="shared" si="41"/>
        <v>0</v>
      </c>
      <c r="K97" s="106">
        <f t="shared" si="41"/>
        <v>0</v>
      </c>
      <c r="L97" s="106">
        <f t="shared" si="41"/>
        <v>0</v>
      </c>
      <c r="M97" s="106">
        <f t="shared" si="41"/>
        <v>0</v>
      </c>
      <c r="N97" s="106">
        <f t="shared" si="41"/>
        <v>0</v>
      </c>
      <c r="O97" s="106">
        <f t="shared" si="41"/>
        <v>0</v>
      </c>
      <c r="P97" s="106">
        <f t="shared" si="41"/>
        <v>0</v>
      </c>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c r="AZ97" s="106"/>
      <c r="BA97" s="106"/>
      <c r="BB97" s="106"/>
      <c r="BC97" s="106"/>
      <c r="BD97" s="106"/>
      <c r="BE97" s="106"/>
      <c r="BF97" s="106"/>
      <c r="BG97" s="106"/>
      <c r="BH97" s="106"/>
      <c r="BI97" s="106"/>
      <c r="BJ97" s="106"/>
      <c r="BK97" s="106"/>
      <c r="BL97" s="106"/>
      <c r="BM97" s="106"/>
      <c r="BN97" s="106"/>
      <c r="BO97" s="106"/>
    </row>
    <row r="98" spans="1:67" s="2" customFormat="1" ht="18.75" customHeight="1" x14ac:dyDescent="0.25">
      <c r="A98" s="88"/>
      <c r="B98" s="77" t="s">
        <v>2049</v>
      </c>
      <c r="C98" s="77" t="s">
        <v>848</v>
      </c>
      <c r="D98" s="77" t="s">
        <v>19</v>
      </c>
      <c r="E98" s="224">
        <f>VLOOKUP(B98,'Cuadro Control'!C108:J2028,8,FALSE)</f>
        <v>46410609.014634147</v>
      </c>
      <c r="F98" s="106">
        <v>0.05</v>
      </c>
      <c r="G98" s="107">
        <v>46351</v>
      </c>
      <c r="H98" s="107">
        <v>46353</v>
      </c>
      <c r="I98" s="106">
        <f t="shared" si="41"/>
        <v>0</v>
      </c>
      <c r="J98" s="106">
        <f t="shared" si="41"/>
        <v>0</v>
      </c>
      <c r="K98" s="106">
        <f t="shared" si="41"/>
        <v>0</v>
      </c>
      <c r="L98" s="106">
        <f t="shared" si="41"/>
        <v>0</v>
      </c>
      <c r="M98" s="106">
        <f t="shared" si="41"/>
        <v>0</v>
      </c>
      <c r="N98" s="106">
        <f t="shared" si="41"/>
        <v>0</v>
      </c>
      <c r="O98" s="106">
        <f t="shared" si="41"/>
        <v>0</v>
      </c>
      <c r="P98" s="106">
        <f t="shared" si="41"/>
        <v>0</v>
      </c>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c r="AZ98" s="106"/>
      <c r="BA98" s="106"/>
      <c r="BB98" s="106"/>
      <c r="BC98" s="106"/>
      <c r="BD98" s="106"/>
      <c r="BE98" s="106"/>
      <c r="BF98" s="106"/>
      <c r="BG98" s="106"/>
      <c r="BH98" s="106"/>
      <c r="BI98" s="106"/>
      <c r="BJ98" s="106"/>
      <c r="BK98" s="106"/>
      <c r="BL98" s="106"/>
      <c r="BM98" s="106"/>
      <c r="BN98" s="106"/>
      <c r="BO98" s="106"/>
    </row>
    <row r="99" spans="1:67" s="2" customFormat="1" ht="18.75" customHeight="1" x14ac:dyDescent="0.25">
      <c r="A99" s="88"/>
      <c r="B99" s="76" t="s">
        <v>849</v>
      </c>
      <c r="C99" s="76" t="s">
        <v>850</v>
      </c>
      <c r="D99" s="76" t="s">
        <v>770</v>
      </c>
      <c r="E99" s="222">
        <f>SUM(E100:E107)</f>
        <v>922951821.58333695</v>
      </c>
      <c r="F99" s="101">
        <f>IFERROR(E99/$E$44,0)</f>
        <v>0.14285714285714285</v>
      </c>
      <c r="G99" s="102">
        <v>46232</v>
      </c>
      <c r="H99" s="102">
        <v>46360</v>
      </c>
      <c r="I99" s="101">
        <f>SUMPRODUCT($F100:$F107,I100:I107)</f>
        <v>0</v>
      </c>
      <c r="J99" s="101">
        <f t="shared" ref="J99:N99" si="42">SUMPRODUCT($F100:$F107,J100:J107)</f>
        <v>0</v>
      </c>
      <c r="K99" s="101">
        <f t="shared" si="42"/>
        <v>0</v>
      </c>
      <c r="L99" s="101">
        <f t="shared" si="42"/>
        <v>0.13571428571428573</v>
      </c>
      <c r="M99" s="101">
        <f t="shared" si="42"/>
        <v>0.38</v>
      </c>
      <c r="N99" s="101">
        <f t="shared" si="42"/>
        <v>0.33999999999999997</v>
      </c>
      <c r="O99" s="101">
        <f t="shared" ref="O99:P99" si="43">SUMPRODUCT($F100:$F107,O100:O107)</f>
        <v>0.33999999999999997</v>
      </c>
      <c r="P99" s="101">
        <f t="shared" si="43"/>
        <v>0.33999999999999997</v>
      </c>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c r="BO99" s="101"/>
    </row>
    <row r="100" spans="1:67" s="2" customFormat="1" ht="18.75" customHeight="1" x14ac:dyDescent="0.25">
      <c r="A100" s="88"/>
      <c r="B100" s="77" t="s">
        <v>851</v>
      </c>
      <c r="C100" s="77" t="s">
        <v>852</v>
      </c>
      <c r="D100" s="77" t="s">
        <v>8</v>
      </c>
      <c r="E100" s="224">
        <f>VLOOKUP(B100,'Cuadro Control'!C112:J2030,8,FALSE)</f>
        <v>90662604.648000002</v>
      </c>
      <c r="F100" s="106">
        <v>0.1</v>
      </c>
      <c r="G100" s="107">
        <v>46232</v>
      </c>
      <c r="H100" s="107">
        <v>46234</v>
      </c>
      <c r="I100" s="106">
        <f t="shared" ref="I100:P104" si="44">IF($G100=0,0,IF(I$6&lt;$G100,0,IF(I$6&gt;$H100,1,(I$6-$G100+1)/($H100-$G100+1))))</f>
        <v>0</v>
      </c>
      <c r="J100" s="106">
        <f t="shared" si="44"/>
        <v>0</v>
      </c>
      <c r="K100" s="106">
        <f t="shared" si="44"/>
        <v>0</v>
      </c>
      <c r="L100" s="106">
        <f t="shared" si="44"/>
        <v>1</v>
      </c>
      <c r="M100" s="106">
        <f t="shared" si="44"/>
        <v>1</v>
      </c>
      <c r="N100" s="106">
        <v>0</v>
      </c>
      <c r="O100" s="106">
        <v>0</v>
      </c>
      <c r="P100" s="106">
        <v>0</v>
      </c>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c r="AZ100" s="106"/>
      <c r="BA100" s="106"/>
      <c r="BB100" s="106"/>
      <c r="BC100" s="106"/>
      <c r="BD100" s="106"/>
      <c r="BE100" s="106"/>
      <c r="BF100" s="106"/>
      <c r="BG100" s="106"/>
      <c r="BH100" s="106"/>
      <c r="BI100" s="106"/>
      <c r="BJ100" s="106"/>
      <c r="BK100" s="106"/>
      <c r="BL100" s="106"/>
      <c r="BM100" s="106"/>
      <c r="BN100" s="106"/>
      <c r="BO100" s="106"/>
    </row>
    <row r="101" spans="1:67" s="2" customFormat="1" ht="18.75" customHeight="1" x14ac:dyDescent="0.25">
      <c r="A101" s="88"/>
      <c r="B101" s="77" t="s">
        <v>853</v>
      </c>
      <c r="C101" s="77" t="s">
        <v>854</v>
      </c>
      <c r="D101" s="77" t="s">
        <v>7</v>
      </c>
      <c r="E101" s="224">
        <f>VLOOKUP(B101,'Cuadro Control'!C114:J2031,8,FALSE)</f>
        <v>230777539.104</v>
      </c>
      <c r="F101" s="106">
        <v>0.25</v>
      </c>
      <c r="G101" s="107">
        <v>46234</v>
      </c>
      <c r="H101" s="107">
        <v>46240</v>
      </c>
      <c r="I101" s="106">
        <f t="shared" si="44"/>
        <v>0</v>
      </c>
      <c r="J101" s="106">
        <f t="shared" si="44"/>
        <v>0</v>
      </c>
      <c r="K101" s="106">
        <f t="shared" si="44"/>
        <v>0</v>
      </c>
      <c r="L101" s="106">
        <f t="shared" si="44"/>
        <v>0.14285714285714285</v>
      </c>
      <c r="M101" s="106">
        <f t="shared" si="44"/>
        <v>1</v>
      </c>
      <c r="N101" s="106">
        <f t="shared" si="44"/>
        <v>1</v>
      </c>
      <c r="O101" s="106">
        <f t="shared" si="44"/>
        <v>1</v>
      </c>
      <c r="P101" s="106">
        <f t="shared" si="44"/>
        <v>1</v>
      </c>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c r="AZ101" s="106"/>
      <c r="BA101" s="106"/>
      <c r="BB101" s="106"/>
      <c r="BC101" s="106"/>
      <c r="BD101" s="106"/>
      <c r="BE101" s="106"/>
      <c r="BF101" s="106"/>
      <c r="BG101" s="106"/>
      <c r="BH101" s="106"/>
      <c r="BI101" s="106"/>
      <c r="BJ101" s="106"/>
      <c r="BK101" s="106"/>
      <c r="BL101" s="106"/>
      <c r="BM101" s="106"/>
      <c r="BN101" s="106"/>
      <c r="BO101" s="106"/>
    </row>
    <row r="102" spans="1:67" s="2" customFormat="1" ht="18.75" customHeight="1" x14ac:dyDescent="0.25">
      <c r="A102" s="88"/>
      <c r="B102" s="77" t="s">
        <v>855</v>
      </c>
      <c r="C102" s="77" t="s">
        <v>856</v>
      </c>
      <c r="D102" s="77" t="s">
        <v>19</v>
      </c>
      <c r="E102" s="224">
        <f>VLOOKUP(B102,'Cuadro Control'!C116:J2032,8,FALSE)</f>
        <v>82420549.679999992</v>
      </c>
      <c r="F102" s="106">
        <v>0.09</v>
      </c>
      <c r="G102" s="107">
        <v>46240</v>
      </c>
      <c r="H102" s="107">
        <v>46245</v>
      </c>
      <c r="I102" s="106">
        <f t="shared" si="44"/>
        <v>0</v>
      </c>
      <c r="J102" s="106">
        <f t="shared" si="44"/>
        <v>0</v>
      </c>
      <c r="K102" s="106">
        <f t="shared" si="44"/>
        <v>0</v>
      </c>
      <c r="L102" s="106">
        <f t="shared" si="44"/>
        <v>0</v>
      </c>
      <c r="M102" s="106">
        <f t="shared" si="44"/>
        <v>0.33333333333333331</v>
      </c>
      <c r="N102" s="106">
        <f t="shared" si="44"/>
        <v>1</v>
      </c>
      <c r="O102" s="106">
        <f t="shared" si="44"/>
        <v>1</v>
      </c>
      <c r="P102" s="106">
        <f t="shared" si="44"/>
        <v>1</v>
      </c>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c r="AZ102" s="106"/>
      <c r="BA102" s="106"/>
      <c r="BB102" s="106"/>
      <c r="BC102" s="106"/>
      <c r="BD102" s="106"/>
      <c r="BE102" s="106"/>
      <c r="BF102" s="106"/>
      <c r="BG102" s="106"/>
      <c r="BH102" s="106"/>
      <c r="BI102" s="106"/>
      <c r="BJ102" s="106"/>
      <c r="BK102" s="106"/>
      <c r="BL102" s="106"/>
      <c r="BM102" s="106"/>
      <c r="BN102" s="106"/>
      <c r="BO102" s="106"/>
    </row>
    <row r="103" spans="1:67" s="2" customFormat="1" ht="18.75" customHeight="1" x14ac:dyDescent="0.25">
      <c r="A103" s="88"/>
      <c r="B103" s="77" t="s">
        <v>857</v>
      </c>
      <c r="C103" s="77" t="s">
        <v>858</v>
      </c>
      <c r="D103" s="77" t="s">
        <v>7</v>
      </c>
      <c r="E103" s="224">
        <f>VLOOKUP(B103,'Cuadro Control'!C118:J2033,8,FALSE)</f>
        <v>230777539.104</v>
      </c>
      <c r="F103" s="106">
        <v>0.25</v>
      </c>
      <c r="G103" s="107">
        <v>46344</v>
      </c>
      <c r="H103" s="107">
        <v>46349</v>
      </c>
      <c r="I103" s="106">
        <f t="shared" si="44"/>
        <v>0</v>
      </c>
      <c r="J103" s="106">
        <f t="shared" si="44"/>
        <v>0</v>
      </c>
      <c r="K103" s="106">
        <f t="shared" si="44"/>
        <v>0</v>
      </c>
      <c r="L103" s="106">
        <f t="shared" si="44"/>
        <v>0</v>
      </c>
      <c r="M103" s="106">
        <f t="shared" si="44"/>
        <v>0</v>
      </c>
      <c r="N103" s="106">
        <f t="shared" si="44"/>
        <v>0</v>
      </c>
      <c r="O103" s="106">
        <f t="shared" si="44"/>
        <v>0</v>
      </c>
      <c r="P103" s="106">
        <f t="shared" si="44"/>
        <v>0</v>
      </c>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c r="BC103" s="106"/>
      <c r="BD103" s="106"/>
      <c r="BE103" s="106"/>
      <c r="BF103" s="106"/>
      <c r="BG103" s="106"/>
      <c r="BH103" s="106"/>
      <c r="BI103" s="106"/>
      <c r="BJ103" s="106"/>
      <c r="BK103" s="106"/>
      <c r="BL103" s="106"/>
      <c r="BM103" s="106"/>
      <c r="BN103" s="106"/>
      <c r="BO103" s="106"/>
    </row>
    <row r="104" spans="1:67" s="2" customFormat="1" ht="18.75" customHeight="1" x14ac:dyDescent="0.25">
      <c r="A104" s="88"/>
      <c r="B104" s="77" t="s">
        <v>859</v>
      </c>
      <c r="C104" s="77" t="s">
        <v>860</v>
      </c>
      <c r="D104" s="77" t="s">
        <v>8</v>
      </c>
      <c r="E104" s="224">
        <f>VLOOKUP(B104,'Cuadro Control'!C119:J2034,8,FALSE)</f>
        <v>49452329.807999998</v>
      </c>
      <c r="F104" s="106">
        <v>0.05</v>
      </c>
      <c r="G104" s="107">
        <v>46349</v>
      </c>
      <c r="H104" s="107">
        <v>46350</v>
      </c>
      <c r="I104" s="106">
        <f t="shared" si="44"/>
        <v>0</v>
      </c>
      <c r="J104" s="106">
        <f t="shared" si="44"/>
        <v>0</v>
      </c>
      <c r="K104" s="106">
        <f t="shared" si="44"/>
        <v>0</v>
      </c>
      <c r="L104" s="106">
        <f t="shared" si="44"/>
        <v>0</v>
      </c>
      <c r="M104" s="106">
        <f t="shared" si="44"/>
        <v>0</v>
      </c>
      <c r="N104" s="106">
        <f t="shared" si="44"/>
        <v>0</v>
      </c>
      <c r="O104" s="106">
        <f t="shared" si="44"/>
        <v>0</v>
      </c>
      <c r="P104" s="106">
        <f t="shared" si="44"/>
        <v>0</v>
      </c>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6"/>
      <c r="BN104" s="106"/>
      <c r="BO104" s="106"/>
    </row>
    <row r="105" spans="1:67" s="2" customFormat="1" ht="18.75" customHeight="1" x14ac:dyDescent="0.25">
      <c r="A105" s="88"/>
      <c r="B105" s="77" t="s">
        <v>861</v>
      </c>
      <c r="C105" s="77" t="s">
        <v>862</v>
      </c>
      <c r="D105" s="77" t="s">
        <v>8</v>
      </c>
      <c r="E105" s="224">
        <f>VLOOKUP(B105,'Cuadro Control'!C120:J2035,8,FALSE)</f>
        <v>140114934.456</v>
      </c>
      <c r="F105" s="106">
        <v>0.15</v>
      </c>
      <c r="G105" s="107">
        <v>46350</v>
      </c>
      <c r="H105" s="107">
        <v>46351</v>
      </c>
      <c r="I105" s="106">
        <f t="shared" ref="I105:P108" si="45">IF($G105=0,0,IF(I$6&lt;$G105,0,IF(I$6&gt;$H105,1,(I$6-$G105+1)/($H105-$G105+1))))</f>
        <v>0</v>
      </c>
      <c r="J105" s="106">
        <f t="shared" si="45"/>
        <v>0</v>
      </c>
      <c r="K105" s="106">
        <f t="shared" si="45"/>
        <v>0</v>
      </c>
      <c r="L105" s="106">
        <f t="shared" si="45"/>
        <v>0</v>
      </c>
      <c r="M105" s="106">
        <f t="shared" si="45"/>
        <v>0</v>
      </c>
      <c r="N105" s="106">
        <f t="shared" si="45"/>
        <v>0</v>
      </c>
      <c r="O105" s="106">
        <f t="shared" si="45"/>
        <v>0</v>
      </c>
      <c r="P105" s="106">
        <f t="shared" si="45"/>
        <v>0</v>
      </c>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c r="BN105" s="106"/>
      <c r="BO105" s="106"/>
    </row>
    <row r="106" spans="1:67" s="2" customFormat="1" ht="18.75" customHeight="1" x14ac:dyDescent="0.25">
      <c r="A106" s="88"/>
      <c r="B106" s="77" t="s">
        <v>863</v>
      </c>
      <c r="C106" s="77" t="s">
        <v>2050</v>
      </c>
      <c r="D106" s="77" t="s">
        <v>6</v>
      </c>
      <c r="E106" s="224">
        <f>VLOOKUP(B106,'Cuadro Control'!C121:J2036,8,FALSE)</f>
        <v>52335715.768702812</v>
      </c>
      <c r="F106" s="106">
        <v>0.06</v>
      </c>
      <c r="G106" s="107">
        <v>46351</v>
      </c>
      <c r="H106" s="107">
        <v>46353</v>
      </c>
      <c r="I106" s="106">
        <f t="shared" si="45"/>
        <v>0</v>
      </c>
      <c r="J106" s="106">
        <f t="shared" si="45"/>
        <v>0</v>
      </c>
      <c r="K106" s="106">
        <f t="shared" si="45"/>
        <v>0</v>
      </c>
      <c r="L106" s="106">
        <f t="shared" si="45"/>
        <v>0</v>
      </c>
      <c r="M106" s="106">
        <f t="shared" si="45"/>
        <v>0</v>
      </c>
      <c r="N106" s="106">
        <f t="shared" si="45"/>
        <v>0</v>
      </c>
      <c r="O106" s="106">
        <f t="shared" si="45"/>
        <v>0</v>
      </c>
      <c r="P106" s="106">
        <f t="shared" si="45"/>
        <v>0</v>
      </c>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c r="BC106" s="106"/>
      <c r="BD106" s="106"/>
      <c r="BE106" s="106"/>
      <c r="BF106" s="106"/>
      <c r="BG106" s="106"/>
      <c r="BH106" s="106"/>
      <c r="BI106" s="106"/>
      <c r="BJ106" s="106"/>
      <c r="BK106" s="106"/>
      <c r="BL106" s="106"/>
      <c r="BM106" s="106"/>
      <c r="BN106" s="106"/>
      <c r="BO106" s="106"/>
    </row>
    <row r="107" spans="1:67" s="2" customFormat="1" ht="18.75" customHeight="1" x14ac:dyDescent="0.25">
      <c r="A107" s="88"/>
      <c r="B107" s="77" t="s">
        <v>2051</v>
      </c>
      <c r="C107" s="77" t="s">
        <v>864</v>
      </c>
      <c r="D107" s="77" t="s">
        <v>19</v>
      </c>
      <c r="E107" s="224">
        <f>VLOOKUP(B107,'Cuadro Control'!C122:J2037,8,FALSE)</f>
        <v>46410609.014634147</v>
      </c>
      <c r="F107" s="106">
        <v>0.05</v>
      </c>
      <c r="G107" s="107">
        <v>46358</v>
      </c>
      <c r="H107" s="107">
        <v>46360</v>
      </c>
      <c r="I107" s="106">
        <f t="shared" si="45"/>
        <v>0</v>
      </c>
      <c r="J107" s="106">
        <f t="shared" si="45"/>
        <v>0</v>
      </c>
      <c r="K107" s="106">
        <f t="shared" si="45"/>
        <v>0</v>
      </c>
      <c r="L107" s="106">
        <f t="shared" si="45"/>
        <v>0</v>
      </c>
      <c r="M107" s="106">
        <f t="shared" si="45"/>
        <v>0</v>
      </c>
      <c r="N107" s="106">
        <f t="shared" si="45"/>
        <v>0</v>
      </c>
      <c r="O107" s="106">
        <f t="shared" si="45"/>
        <v>0</v>
      </c>
      <c r="P107" s="106">
        <f t="shared" si="45"/>
        <v>0</v>
      </c>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c r="BC107" s="106"/>
      <c r="BD107" s="106"/>
      <c r="BE107" s="106"/>
      <c r="BF107" s="106"/>
      <c r="BG107" s="106"/>
      <c r="BH107" s="106"/>
      <c r="BI107" s="106"/>
      <c r="BJ107" s="106"/>
      <c r="BK107" s="106"/>
      <c r="BL107" s="106"/>
      <c r="BM107" s="106"/>
      <c r="BN107" s="106"/>
      <c r="BO107" s="106"/>
    </row>
    <row r="108" spans="1:67" s="2" customFormat="1" ht="18.75" customHeight="1" x14ac:dyDescent="0.25">
      <c r="A108" s="88"/>
      <c r="B108" s="78" t="s">
        <v>865</v>
      </c>
      <c r="C108" s="78" t="s">
        <v>866</v>
      </c>
      <c r="D108" s="78" t="s">
        <v>3</v>
      </c>
      <c r="E108" s="225">
        <f>VLOOKUP(B108,'Cuadro Control'!C123:J2038,8,FALSE)</f>
        <v>0</v>
      </c>
      <c r="F108" s="108">
        <f>IFERROR(E108/$E$8,0)</f>
        <v>0</v>
      </c>
      <c r="G108" s="109">
        <v>46360</v>
      </c>
      <c r="H108" s="109">
        <v>46360</v>
      </c>
      <c r="I108" s="108">
        <f t="shared" si="45"/>
        <v>0</v>
      </c>
      <c r="J108" s="108">
        <f t="shared" si="45"/>
        <v>0</v>
      </c>
      <c r="K108" s="108">
        <f t="shared" si="45"/>
        <v>0</v>
      </c>
      <c r="L108" s="108">
        <f t="shared" si="45"/>
        <v>0</v>
      </c>
      <c r="M108" s="108">
        <f t="shared" si="45"/>
        <v>0</v>
      </c>
      <c r="N108" s="108">
        <f t="shared" si="45"/>
        <v>0</v>
      </c>
      <c r="O108" s="108">
        <f t="shared" si="45"/>
        <v>0</v>
      </c>
      <c r="P108" s="108">
        <f t="shared" si="45"/>
        <v>0</v>
      </c>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c r="BN108" s="108"/>
      <c r="BO108" s="108"/>
    </row>
    <row r="109" spans="1:67" s="2" customFormat="1" ht="18.75" customHeight="1" x14ac:dyDescent="0.25">
      <c r="A109" s="88"/>
      <c r="B109" s="73">
        <v>10</v>
      </c>
      <c r="C109" s="73" t="s">
        <v>867</v>
      </c>
      <c r="D109" s="73" t="s">
        <v>2090</v>
      </c>
      <c r="E109" s="219">
        <f>+E110+E127+E144+E161+E178+E195+E212+E229+E246+E263+E280+E297+E314+E331+E348+E365+E382+E399+E416+E433+E450+E467+E484+E501+E518+E535+E552+E569+E586+E603+E620+E637+E654+E671</f>
        <v>180521375798.72467</v>
      </c>
      <c r="F109" s="90">
        <f>IFERROR(E109/$E$8,0)</f>
        <v>0.86603384895009672</v>
      </c>
      <c r="G109" s="91">
        <v>46220</v>
      </c>
      <c r="H109" s="91">
        <v>46606</v>
      </c>
      <c r="I109" s="90">
        <f>$F110*I110+$F127*I127+$F144*I144+$F161*I161+$F178*I178+$F195*I195+$F212*I212+$F229*I229+$F246*I246+$F263*I263+$F280*I280+$F297*I297+$F314*I314+$F331*I331+$F348*I348+$F365*I365+$F382*I382+$F399*I399+$F416*I416+$F433*I433+$F450*I450+$F467*I467+$F484*I484+$F501*I501+$F518*I518+$F535*I535+$F552*I552+$F569*I569+$F586*I586+$F603*I603+$F620*I620+$F637*I637+$F654*I654+$F671*I671</f>
        <v>9.2256975680224079E-5</v>
      </c>
      <c r="J109" s="90">
        <f t="shared" ref="J109:N109" si="46">$F110*J110+$F127*J127+$F144*J144+$F161*J161+$F178*J178+$F195*J195+$F212*J212+$F229*J229+$F246*J246+$F263*J263+$F280*J280+$F297*J297+$F314*J314+$F331*J331+$F348*J348+$F365*J365+$F382*J382+$F399*J399+$F416*J416+$F433*J433+$F450*J450+$F467*J467+$F484*J484+$F501*J501+$F518*J518+$F535*J535+$F552*J552+$F569*J569+$F586*J586+$F603*J603+$F620*J620+$F637*J637+$F654*J654+$F671*J671</f>
        <v>1.5906375117280011E-5</v>
      </c>
      <c r="K109" s="90">
        <f t="shared" si="46"/>
        <v>1.41376367714899E-4</v>
      </c>
      <c r="L109" s="90">
        <f t="shared" si="46"/>
        <v>1.5809241657824369E-4</v>
      </c>
      <c r="M109" s="90">
        <f t="shared" si="46"/>
        <v>2.7333370657083998E-4</v>
      </c>
      <c r="N109" s="213">
        <f t="shared" si="46"/>
        <v>1.5761214969757069E-3</v>
      </c>
      <c r="O109" s="213">
        <f t="shared" ref="O109:P109" si="47">$F110*O110+$F127*O127+$F144*O144+$F161*O161+$F178*O178+$F195*O195+$F212*O212+$F229*O229+$F246*O246+$F263*O263+$F280*O280+$F297*O297+$F314*O314+$F331*O331+$F348*O348+$F365*O365+$F382*O382+$F399*O399+$F416*O416+$F433*O433+$F450*O450+$F467*O467+$F484*O484+$F501*O501+$F518*O518+$F535*O535+$F552*O552+$F569*O569+$F586*O586+$F603*O603+$F620*O620+$F637*O637+$F654*O654+$F671*O671</f>
        <v>1.3838546352033612E-3</v>
      </c>
      <c r="P109" s="213">
        <f t="shared" si="47"/>
        <v>1.4761116108835853E-3</v>
      </c>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0"/>
      <c r="BF109" s="90"/>
      <c r="BG109" s="90"/>
      <c r="BH109" s="90"/>
      <c r="BI109" s="90"/>
      <c r="BJ109" s="90"/>
      <c r="BK109" s="90"/>
      <c r="BL109" s="90"/>
      <c r="BM109" s="90"/>
      <c r="BN109" s="90"/>
      <c r="BO109" s="90"/>
    </row>
    <row r="110" spans="1:67" s="2" customFormat="1" ht="18.75" customHeight="1" x14ac:dyDescent="0.25">
      <c r="A110" s="88"/>
      <c r="B110" s="76" t="s">
        <v>869</v>
      </c>
      <c r="C110" s="76" t="s">
        <v>870</v>
      </c>
      <c r="D110" s="76" t="s">
        <v>41</v>
      </c>
      <c r="E110" s="222">
        <f>SUM(E111:E126)</f>
        <v>5308872732.0543728</v>
      </c>
      <c r="F110" s="101">
        <f>IFERROR(E110/$E$109,0)</f>
        <v>2.9408554574576196E-2</v>
      </c>
      <c r="G110" s="102">
        <v>46220</v>
      </c>
      <c r="H110" s="102">
        <v>46344</v>
      </c>
      <c r="I110" s="101">
        <f>SUMPRODUCT($F111:$F125,I111:I125)</f>
        <v>7.8426989199921926E-4</v>
      </c>
      <c r="J110" s="101">
        <f t="shared" ref="J110:N110" si="48">SUMPRODUCT($F111:$F125,J111:J125)</f>
        <v>5.4087578758566846E-4</v>
      </c>
      <c r="K110" s="101">
        <f t="shared" si="48"/>
        <v>4.3270063006853477E-3</v>
      </c>
      <c r="L110" s="101">
        <f t="shared" si="48"/>
        <v>7.8426989199921926E-4</v>
      </c>
      <c r="M110" s="101">
        <f t="shared" si="48"/>
        <v>7.8426989199921926E-4</v>
      </c>
      <c r="N110" s="101">
        <f t="shared" si="48"/>
        <v>9.6748664315022669E-3</v>
      </c>
      <c r="O110" s="101">
        <f t="shared" ref="O110:P110" si="49">SUMPRODUCT($F111:$F125,O111:O125)</f>
        <v>3.137079567996877E-3</v>
      </c>
      <c r="P110" s="101">
        <f t="shared" si="49"/>
        <v>3.137079567996877E-3</v>
      </c>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row>
    <row r="111" spans="1:67" s="2" customFormat="1" ht="18.75" customHeight="1" x14ac:dyDescent="0.25">
      <c r="A111" s="88"/>
      <c r="B111" s="77" t="s">
        <v>872</v>
      </c>
      <c r="C111" s="77" t="s">
        <v>2096</v>
      </c>
      <c r="D111" s="77" t="s">
        <v>22</v>
      </c>
      <c r="E111" s="224">
        <f>VLOOKUP(B111,'Cuadro Control'!C126:J2041,8,FALSE)</f>
        <v>83271780.884117648</v>
      </c>
      <c r="F111" s="106">
        <f>IFERROR(E111/$E$110,0)</f>
        <v>1.5685397839984384E-2</v>
      </c>
      <c r="G111" s="107">
        <v>46220</v>
      </c>
      <c r="H111" s="107">
        <v>46248</v>
      </c>
      <c r="I111" s="106">
        <v>0.05</v>
      </c>
      <c r="J111" s="106">
        <f t="shared" ref="I111:P126" si="50">IF($G111=0,0,IF(J$6&lt;$G111,0,IF(J$6&gt;$H111,1,(J$6-$G111+1)/($H111-$G111+1))))</f>
        <v>3.4482758620689655E-2</v>
      </c>
      <c r="K111" s="106">
        <f t="shared" si="50"/>
        <v>0.27586206896551724</v>
      </c>
      <c r="L111" s="106">
        <v>0.05</v>
      </c>
      <c r="M111" s="106">
        <v>0.05</v>
      </c>
      <c r="N111" s="106">
        <v>0.2</v>
      </c>
      <c r="O111" s="106">
        <v>0.2</v>
      </c>
      <c r="P111" s="106">
        <v>0.2</v>
      </c>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c r="BC111" s="106"/>
      <c r="BD111" s="106"/>
      <c r="BE111" s="106"/>
      <c r="BF111" s="106"/>
      <c r="BG111" s="106"/>
      <c r="BH111" s="106"/>
      <c r="BI111" s="106"/>
      <c r="BJ111" s="106"/>
      <c r="BK111" s="106"/>
      <c r="BL111" s="106"/>
      <c r="BM111" s="106"/>
      <c r="BN111" s="106"/>
      <c r="BO111" s="106"/>
    </row>
    <row r="112" spans="1:67" s="2" customFormat="1" ht="18.75" customHeight="1" x14ac:dyDescent="0.25">
      <c r="A112" s="88"/>
      <c r="B112" s="77" t="s">
        <v>874</v>
      </c>
      <c r="C112" s="77" t="s">
        <v>875</v>
      </c>
      <c r="D112" s="77" t="s">
        <v>9</v>
      </c>
      <c r="E112" s="224">
        <f>VLOOKUP(B112,'Cuadro Control'!C127:J2042,8,FALSE)</f>
        <v>312374505.66882348</v>
      </c>
      <c r="F112" s="106">
        <f t="shared" ref="F112:F126" si="51">IFERROR(E112/$E$110,0)</f>
        <v>5.8840081771548515E-2</v>
      </c>
      <c r="G112" s="107">
        <v>46248</v>
      </c>
      <c r="H112" s="107">
        <v>46256</v>
      </c>
      <c r="I112" s="106">
        <f t="shared" si="50"/>
        <v>0</v>
      </c>
      <c r="J112" s="106">
        <f t="shared" si="50"/>
        <v>0</v>
      </c>
      <c r="K112" s="106">
        <f t="shared" si="50"/>
        <v>0</v>
      </c>
      <c r="L112" s="106">
        <f t="shared" si="50"/>
        <v>0</v>
      </c>
      <c r="M112" s="106">
        <f t="shared" si="50"/>
        <v>0</v>
      </c>
      <c r="N112" s="106">
        <f t="shared" si="50"/>
        <v>0.1111111111111111</v>
      </c>
      <c r="O112" s="106">
        <v>0</v>
      </c>
      <c r="P112" s="106">
        <v>0</v>
      </c>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c r="BC112" s="106"/>
      <c r="BD112" s="106"/>
      <c r="BE112" s="106"/>
      <c r="BF112" s="106"/>
      <c r="BG112" s="106"/>
      <c r="BH112" s="106"/>
      <c r="BI112" s="106"/>
      <c r="BJ112" s="106"/>
      <c r="BK112" s="106"/>
      <c r="BL112" s="106"/>
      <c r="BM112" s="106"/>
      <c r="BN112" s="106"/>
      <c r="BO112" s="106"/>
    </row>
    <row r="113" spans="1:67" s="2" customFormat="1" ht="18.75" customHeight="1" x14ac:dyDescent="0.25">
      <c r="A113" s="88"/>
      <c r="B113" s="103" t="s">
        <v>876</v>
      </c>
      <c r="C113" s="103" t="s">
        <v>877</v>
      </c>
      <c r="D113" s="103" t="s">
        <v>6</v>
      </c>
      <c r="E113" s="223">
        <f>VLOOKUP(B113,'Cuadro Control'!C128:J2043,8,FALSE)</f>
        <v>9527825.6870364472</v>
      </c>
      <c r="F113" s="104">
        <f t="shared" si="51"/>
        <v>1.794698454439963E-3</v>
      </c>
      <c r="G113" s="105">
        <v>46256</v>
      </c>
      <c r="H113" s="105">
        <v>46260</v>
      </c>
      <c r="I113" s="104">
        <f t="shared" si="50"/>
        <v>0</v>
      </c>
      <c r="J113" s="104">
        <f t="shared" si="50"/>
        <v>0</v>
      </c>
      <c r="K113" s="104">
        <f t="shared" si="50"/>
        <v>0</v>
      </c>
      <c r="L113" s="104">
        <f t="shared" si="50"/>
        <v>0</v>
      </c>
      <c r="M113" s="104">
        <f t="shared" si="50"/>
        <v>0</v>
      </c>
      <c r="N113" s="104">
        <f t="shared" si="50"/>
        <v>0</v>
      </c>
      <c r="O113" s="104">
        <f t="shared" si="50"/>
        <v>0</v>
      </c>
      <c r="P113" s="104">
        <v>0</v>
      </c>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row>
    <row r="114" spans="1:67" s="2" customFormat="1" ht="18.75" customHeight="1" x14ac:dyDescent="0.25">
      <c r="A114" s="88"/>
      <c r="B114" s="77" t="s">
        <v>878</v>
      </c>
      <c r="C114" s="77" t="s">
        <v>879</v>
      </c>
      <c r="D114" s="77" t="s">
        <v>19</v>
      </c>
      <c r="E114" s="224">
        <f>VLOOKUP(B114,'Cuadro Control'!C129:J2044,8,FALSE)</f>
        <v>320494616.71764702</v>
      </c>
      <c r="F114" s="106">
        <f t="shared" si="51"/>
        <v>6.0369617599332674E-2</v>
      </c>
      <c r="G114" s="107">
        <v>46260</v>
      </c>
      <c r="H114" s="107">
        <v>46265</v>
      </c>
      <c r="I114" s="106">
        <f t="shared" si="50"/>
        <v>0</v>
      </c>
      <c r="J114" s="106">
        <f t="shared" si="50"/>
        <v>0</v>
      </c>
      <c r="K114" s="106">
        <f t="shared" si="50"/>
        <v>0</v>
      </c>
      <c r="L114" s="106">
        <f t="shared" si="50"/>
        <v>0</v>
      </c>
      <c r="M114" s="106">
        <f t="shared" si="50"/>
        <v>0</v>
      </c>
      <c r="N114" s="106">
        <f t="shared" si="50"/>
        <v>0</v>
      </c>
      <c r="O114" s="106">
        <f t="shared" si="50"/>
        <v>0</v>
      </c>
      <c r="P114" s="106">
        <v>0</v>
      </c>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c r="BC114" s="106"/>
      <c r="BD114" s="106"/>
      <c r="BE114" s="106"/>
      <c r="BF114" s="106"/>
      <c r="BG114" s="106"/>
      <c r="BH114" s="106"/>
      <c r="BI114" s="106"/>
      <c r="BJ114" s="106"/>
      <c r="BK114" s="106"/>
      <c r="BL114" s="106"/>
      <c r="BM114" s="106"/>
      <c r="BN114" s="106"/>
      <c r="BO114" s="106"/>
    </row>
    <row r="115" spans="1:67" s="2" customFormat="1" ht="18.75" customHeight="1" x14ac:dyDescent="0.25">
      <c r="A115" s="88"/>
      <c r="B115" s="77" t="s">
        <v>880</v>
      </c>
      <c r="C115" s="77" t="s">
        <v>881</v>
      </c>
      <c r="D115" s="77" t="s">
        <v>8</v>
      </c>
      <c r="E115" s="224">
        <f>VLOOKUP(B115,'Cuadro Control'!C130:J2045,8,FALSE)</f>
        <v>94303618.549411759</v>
      </c>
      <c r="F115" s="106">
        <f t="shared" si="51"/>
        <v>1.7763397864110998E-2</v>
      </c>
      <c r="G115" s="107">
        <v>46287</v>
      </c>
      <c r="H115" s="107">
        <v>46289</v>
      </c>
      <c r="I115" s="106">
        <f t="shared" si="50"/>
        <v>0</v>
      </c>
      <c r="J115" s="106">
        <f t="shared" si="50"/>
        <v>0</v>
      </c>
      <c r="K115" s="106">
        <f t="shared" si="50"/>
        <v>0</v>
      </c>
      <c r="L115" s="106">
        <f t="shared" si="50"/>
        <v>0</v>
      </c>
      <c r="M115" s="106">
        <f t="shared" si="50"/>
        <v>0</v>
      </c>
      <c r="N115" s="106">
        <f t="shared" si="50"/>
        <v>0</v>
      </c>
      <c r="O115" s="106">
        <f t="shared" si="50"/>
        <v>0</v>
      </c>
      <c r="P115" s="106">
        <f t="shared" si="50"/>
        <v>0</v>
      </c>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106"/>
      <c r="BG115" s="106"/>
      <c r="BH115" s="106"/>
      <c r="BI115" s="106"/>
      <c r="BJ115" s="106"/>
      <c r="BK115" s="106"/>
      <c r="BL115" s="106"/>
      <c r="BM115" s="106"/>
      <c r="BN115" s="106"/>
      <c r="BO115" s="106"/>
    </row>
    <row r="116" spans="1:67" s="2" customFormat="1" ht="18.75" customHeight="1" x14ac:dyDescent="0.25">
      <c r="A116" s="88"/>
      <c r="B116" s="77" t="s">
        <v>882</v>
      </c>
      <c r="C116" s="77" t="s">
        <v>883</v>
      </c>
      <c r="D116" s="77" t="s">
        <v>26</v>
      </c>
      <c r="E116" s="224">
        <f>VLOOKUP(B116,'Cuadro Control'!C131:J2046,8,FALSE)</f>
        <v>179436034.15411764</v>
      </c>
      <c r="F116" s="106">
        <f t="shared" si="51"/>
        <v>3.3799272126209236E-2</v>
      </c>
      <c r="G116" s="107">
        <v>46289</v>
      </c>
      <c r="H116" s="107">
        <v>46295</v>
      </c>
      <c r="I116" s="106">
        <f t="shared" si="50"/>
        <v>0</v>
      </c>
      <c r="J116" s="106">
        <f t="shared" si="50"/>
        <v>0</v>
      </c>
      <c r="K116" s="106">
        <f t="shared" si="50"/>
        <v>0</v>
      </c>
      <c r="L116" s="106">
        <f t="shared" si="50"/>
        <v>0</v>
      </c>
      <c r="M116" s="106">
        <f t="shared" si="50"/>
        <v>0</v>
      </c>
      <c r="N116" s="106">
        <f t="shared" si="50"/>
        <v>0</v>
      </c>
      <c r="O116" s="106">
        <f t="shared" si="50"/>
        <v>0</v>
      </c>
      <c r="P116" s="106">
        <f t="shared" si="50"/>
        <v>0</v>
      </c>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106"/>
      <c r="BK116" s="106"/>
      <c r="BL116" s="106"/>
      <c r="BM116" s="106"/>
      <c r="BN116" s="106"/>
      <c r="BO116" s="106"/>
    </row>
    <row r="117" spans="1:67" s="2" customFormat="1" ht="18.75" customHeight="1" x14ac:dyDescent="0.25">
      <c r="A117" s="88"/>
      <c r="B117" s="77" t="s">
        <v>884</v>
      </c>
      <c r="C117" s="77" t="s">
        <v>885</v>
      </c>
      <c r="D117" s="77" t="s">
        <v>730</v>
      </c>
      <c r="E117" s="224">
        <f>VLOOKUP(B117,'Cuadro Control'!C132:J2047,8,FALSE)</f>
        <v>1212623361.2117648</v>
      </c>
      <c r="F117" s="106">
        <f t="shared" si="51"/>
        <v>0.22841447185013161</v>
      </c>
      <c r="G117" s="107">
        <v>46295</v>
      </c>
      <c r="H117" s="107">
        <v>46311</v>
      </c>
      <c r="I117" s="106">
        <f t="shared" si="50"/>
        <v>0</v>
      </c>
      <c r="J117" s="106">
        <f t="shared" si="50"/>
        <v>0</v>
      </c>
      <c r="K117" s="106">
        <f t="shared" si="50"/>
        <v>0</v>
      </c>
      <c r="L117" s="106">
        <f t="shared" si="50"/>
        <v>0</v>
      </c>
      <c r="M117" s="106">
        <f t="shared" si="50"/>
        <v>0</v>
      </c>
      <c r="N117" s="106">
        <f t="shared" si="50"/>
        <v>0</v>
      </c>
      <c r="O117" s="106">
        <f t="shared" si="50"/>
        <v>0</v>
      </c>
      <c r="P117" s="106">
        <f t="shared" si="50"/>
        <v>0</v>
      </c>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106"/>
      <c r="BK117" s="106"/>
      <c r="BL117" s="106"/>
      <c r="BM117" s="106"/>
      <c r="BN117" s="106"/>
      <c r="BO117" s="106"/>
    </row>
    <row r="118" spans="1:67" s="2" customFormat="1" ht="18.75" customHeight="1" x14ac:dyDescent="0.25">
      <c r="A118" s="88"/>
      <c r="B118" s="77" t="s">
        <v>886</v>
      </c>
      <c r="C118" s="77" t="s">
        <v>887</v>
      </c>
      <c r="D118" s="77" t="s">
        <v>6</v>
      </c>
      <c r="E118" s="224">
        <f>VLOOKUP(B118,'Cuadro Control'!C134:J2048,8,FALSE)</f>
        <v>0</v>
      </c>
      <c r="F118" s="106">
        <f t="shared" si="51"/>
        <v>0</v>
      </c>
      <c r="G118" s="107">
        <v>46311</v>
      </c>
      <c r="H118" s="107">
        <v>46315</v>
      </c>
      <c r="I118" s="106">
        <f t="shared" si="50"/>
        <v>0</v>
      </c>
      <c r="J118" s="106">
        <f t="shared" si="50"/>
        <v>0</v>
      </c>
      <c r="K118" s="106">
        <f t="shared" si="50"/>
        <v>0</v>
      </c>
      <c r="L118" s="106">
        <f t="shared" si="50"/>
        <v>0</v>
      </c>
      <c r="M118" s="106">
        <f t="shared" si="50"/>
        <v>0</v>
      </c>
      <c r="N118" s="106">
        <f t="shared" si="50"/>
        <v>0</v>
      </c>
      <c r="O118" s="106">
        <f t="shared" si="50"/>
        <v>0</v>
      </c>
      <c r="P118" s="106">
        <f t="shared" si="50"/>
        <v>0</v>
      </c>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106"/>
      <c r="BK118" s="106"/>
      <c r="BL118" s="106"/>
      <c r="BM118" s="106"/>
      <c r="BN118" s="106"/>
      <c r="BO118" s="106"/>
    </row>
    <row r="119" spans="1:67" s="2" customFormat="1" ht="18.75" customHeight="1" x14ac:dyDescent="0.25">
      <c r="A119" s="88"/>
      <c r="B119" s="78" t="s">
        <v>888</v>
      </c>
      <c r="C119" s="78" t="s">
        <v>889</v>
      </c>
      <c r="D119" s="78" t="s">
        <v>3</v>
      </c>
      <c r="E119" s="225">
        <f>VLOOKUP(B119,'Cuadro Control'!C136:J2049,8,FALSE)</f>
        <v>0</v>
      </c>
      <c r="F119" s="108">
        <f t="shared" si="51"/>
        <v>0</v>
      </c>
      <c r="G119" s="109">
        <v>46311</v>
      </c>
      <c r="H119" s="109">
        <v>46311</v>
      </c>
      <c r="I119" s="108">
        <f t="shared" si="50"/>
        <v>0</v>
      </c>
      <c r="J119" s="108">
        <f t="shared" si="50"/>
        <v>0</v>
      </c>
      <c r="K119" s="108">
        <f t="shared" si="50"/>
        <v>0</v>
      </c>
      <c r="L119" s="108">
        <f t="shared" si="50"/>
        <v>0</v>
      </c>
      <c r="M119" s="108">
        <f t="shared" si="50"/>
        <v>0</v>
      </c>
      <c r="N119" s="108">
        <f t="shared" si="50"/>
        <v>0</v>
      </c>
      <c r="O119" s="108">
        <f t="shared" si="50"/>
        <v>0</v>
      </c>
      <c r="P119" s="108">
        <f t="shared" si="50"/>
        <v>0</v>
      </c>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8"/>
      <c r="BL119" s="108"/>
      <c r="BM119" s="108"/>
      <c r="BN119" s="108"/>
      <c r="BO119" s="108"/>
    </row>
    <row r="120" spans="1:67" s="2" customFormat="1" ht="18.75" customHeight="1" x14ac:dyDescent="0.25">
      <c r="A120" s="88"/>
      <c r="B120" s="77" t="s">
        <v>890</v>
      </c>
      <c r="C120" s="77" t="s">
        <v>891</v>
      </c>
      <c r="D120" s="77" t="s">
        <v>8</v>
      </c>
      <c r="E120" s="224">
        <f>VLOOKUP(B120,'Cuadro Control'!C138:J2050,8,FALSE)</f>
        <v>1230815225.9452939</v>
      </c>
      <c r="F120" s="106">
        <f t="shared" si="51"/>
        <v>0.2318411625341423</v>
      </c>
      <c r="G120" s="107">
        <v>46315</v>
      </c>
      <c r="H120" s="107">
        <v>46316</v>
      </c>
      <c r="I120" s="106">
        <f t="shared" si="50"/>
        <v>0</v>
      </c>
      <c r="J120" s="106">
        <f t="shared" si="50"/>
        <v>0</v>
      </c>
      <c r="K120" s="106">
        <f t="shared" si="50"/>
        <v>0</v>
      </c>
      <c r="L120" s="106">
        <f t="shared" si="50"/>
        <v>0</v>
      </c>
      <c r="M120" s="106">
        <f t="shared" si="50"/>
        <v>0</v>
      </c>
      <c r="N120" s="106">
        <f t="shared" si="50"/>
        <v>0</v>
      </c>
      <c r="O120" s="106">
        <f t="shared" si="50"/>
        <v>0</v>
      </c>
      <c r="P120" s="106">
        <f t="shared" si="50"/>
        <v>0</v>
      </c>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106"/>
      <c r="BK120" s="106"/>
      <c r="BL120" s="106"/>
      <c r="BM120" s="106"/>
      <c r="BN120" s="106"/>
      <c r="BO120" s="106"/>
    </row>
    <row r="121" spans="1:67" s="2" customFormat="1" ht="18.75" customHeight="1" x14ac:dyDescent="0.25">
      <c r="A121" s="88"/>
      <c r="B121" s="77" t="s">
        <v>892</v>
      </c>
      <c r="C121" s="77" t="s">
        <v>893</v>
      </c>
      <c r="D121" s="77" t="s">
        <v>26</v>
      </c>
      <c r="E121" s="224">
        <f>VLOOKUP(B121,'Cuadro Control'!C140:J2051,8,FALSE)</f>
        <v>0</v>
      </c>
      <c r="F121" s="106">
        <f t="shared" si="51"/>
        <v>0</v>
      </c>
      <c r="G121" s="107">
        <v>46316</v>
      </c>
      <c r="H121" s="107">
        <v>46323</v>
      </c>
      <c r="I121" s="106">
        <f t="shared" si="50"/>
        <v>0</v>
      </c>
      <c r="J121" s="106">
        <f t="shared" si="50"/>
        <v>0</v>
      </c>
      <c r="K121" s="106">
        <f t="shared" si="50"/>
        <v>0</v>
      </c>
      <c r="L121" s="106">
        <f t="shared" si="50"/>
        <v>0</v>
      </c>
      <c r="M121" s="106">
        <f t="shared" si="50"/>
        <v>0</v>
      </c>
      <c r="N121" s="106">
        <f t="shared" si="50"/>
        <v>0</v>
      </c>
      <c r="O121" s="106">
        <f t="shared" si="50"/>
        <v>0</v>
      </c>
      <c r="P121" s="106">
        <f t="shared" si="50"/>
        <v>0</v>
      </c>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106"/>
      <c r="BK121" s="106"/>
      <c r="BL121" s="106"/>
      <c r="BM121" s="106"/>
      <c r="BN121" s="106"/>
      <c r="BO121" s="106"/>
    </row>
    <row r="122" spans="1:67" s="2" customFormat="1" ht="18.75" customHeight="1" x14ac:dyDescent="0.25">
      <c r="A122" s="88"/>
      <c r="B122" s="77" t="s">
        <v>894</v>
      </c>
      <c r="C122" s="77" t="s">
        <v>2052</v>
      </c>
      <c r="D122" s="77" t="s">
        <v>6</v>
      </c>
      <c r="E122" s="224">
        <f>VLOOKUP(B122,'Cuadro Control'!C142:J2052,8,FALSE)</f>
        <v>52736347.43270281</v>
      </c>
      <c r="F122" s="106">
        <f t="shared" si="51"/>
        <v>9.933624348213644E-3</v>
      </c>
      <c r="G122" s="107">
        <v>46323</v>
      </c>
      <c r="H122" s="107">
        <v>46326</v>
      </c>
      <c r="I122" s="106">
        <f t="shared" si="50"/>
        <v>0</v>
      </c>
      <c r="J122" s="106">
        <f t="shared" si="50"/>
        <v>0</v>
      </c>
      <c r="K122" s="106">
        <f t="shared" si="50"/>
        <v>0</v>
      </c>
      <c r="L122" s="106">
        <f t="shared" si="50"/>
        <v>0</v>
      </c>
      <c r="M122" s="106">
        <f t="shared" si="50"/>
        <v>0</v>
      </c>
      <c r="N122" s="106">
        <f t="shared" si="50"/>
        <v>0</v>
      </c>
      <c r="O122" s="106">
        <f t="shared" si="50"/>
        <v>0</v>
      </c>
      <c r="P122" s="106">
        <f t="shared" si="50"/>
        <v>0</v>
      </c>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106"/>
      <c r="BK122" s="106"/>
      <c r="BL122" s="106"/>
      <c r="BM122" s="106"/>
      <c r="BN122" s="106"/>
      <c r="BO122" s="106"/>
    </row>
    <row r="123" spans="1:67" s="2" customFormat="1" ht="18.75" customHeight="1" x14ac:dyDescent="0.25">
      <c r="A123" s="88"/>
      <c r="B123" s="77" t="s">
        <v>895</v>
      </c>
      <c r="C123" s="77" t="s">
        <v>896</v>
      </c>
      <c r="D123" s="77" t="s">
        <v>19</v>
      </c>
      <c r="E123" s="224">
        <f>VLOOKUP(B123,'Cuadro Control'!C143:J2053,8,FALSE)</f>
        <v>46410609.014634147</v>
      </c>
      <c r="F123" s="106">
        <f t="shared" si="51"/>
        <v>8.742083556535862E-3</v>
      </c>
      <c r="G123" s="107">
        <v>46326</v>
      </c>
      <c r="H123" s="107">
        <v>46330</v>
      </c>
      <c r="I123" s="106">
        <f t="shared" si="50"/>
        <v>0</v>
      </c>
      <c r="J123" s="106">
        <f t="shared" si="50"/>
        <v>0</v>
      </c>
      <c r="K123" s="106">
        <f t="shared" si="50"/>
        <v>0</v>
      </c>
      <c r="L123" s="106">
        <f t="shared" si="50"/>
        <v>0</v>
      </c>
      <c r="M123" s="106">
        <f t="shared" si="50"/>
        <v>0</v>
      </c>
      <c r="N123" s="106">
        <f t="shared" si="50"/>
        <v>0</v>
      </c>
      <c r="O123" s="106">
        <f t="shared" si="50"/>
        <v>0</v>
      </c>
      <c r="P123" s="106">
        <f t="shared" si="50"/>
        <v>0</v>
      </c>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106"/>
      <c r="BK123" s="106"/>
      <c r="BL123" s="106"/>
      <c r="BM123" s="106"/>
      <c r="BN123" s="106"/>
      <c r="BO123" s="106"/>
    </row>
    <row r="124" spans="1:67" s="2" customFormat="1" ht="18.75" customHeight="1" x14ac:dyDescent="0.25">
      <c r="A124" s="88"/>
      <c r="B124" s="77" t="s">
        <v>897</v>
      </c>
      <c r="C124" s="77" t="s">
        <v>898</v>
      </c>
      <c r="D124" s="77" t="s">
        <v>9</v>
      </c>
      <c r="E124" s="224">
        <f>VLOOKUP(B124,'Cuadro Control'!C144:J2054,8,FALSE)</f>
        <v>1587346329.5488234</v>
      </c>
      <c r="F124" s="106">
        <f t="shared" si="51"/>
        <v>0.29899875353285565</v>
      </c>
      <c r="G124" s="107">
        <v>46329</v>
      </c>
      <c r="H124" s="107">
        <v>46339</v>
      </c>
      <c r="I124" s="106">
        <f t="shared" si="50"/>
        <v>0</v>
      </c>
      <c r="J124" s="106">
        <f t="shared" si="50"/>
        <v>0</v>
      </c>
      <c r="K124" s="106">
        <f t="shared" si="50"/>
        <v>0</v>
      </c>
      <c r="L124" s="106">
        <f t="shared" si="50"/>
        <v>0</v>
      </c>
      <c r="M124" s="106">
        <f t="shared" si="50"/>
        <v>0</v>
      </c>
      <c r="N124" s="106">
        <f t="shared" si="50"/>
        <v>0</v>
      </c>
      <c r="O124" s="106">
        <f t="shared" si="50"/>
        <v>0</v>
      </c>
      <c r="P124" s="106">
        <f t="shared" si="50"/>
        <v>0</v>
      </c>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106"/>
      <c r="BK124" s="106"/>
      <c r="BL124" s="106"/>
      <c r="BM124" s="106"/>
      <c r="BN124" s="106"/>
      <c r="BO124" s="106"/>
    </row>
    <row r="125" spans="1:67" s="2" customFormat="1" ht="18.75" customHeight="1" x14ac:dyDescent="0.25">
      <c r="A125" s="88"/>
      <c r="B125" s="103" t="s">
        <v>899</v>
      </c>
      <c r="C125" s="103" t="s">
        <v>900</v>
      </c>
      <c r="D125" s="103" t="s">
        <v>9</v>
      </c>
      <c r="E125" s="223">
        <f>VLOOKUP(B125,'Cuadro Control'!C145:J2055,8,FALSE)</f>
        <v>179532477.23999998</v>
      </c>
      <c r="F125" s="104">
        <f t="shared" si="51"/>
        <v>3.3817438522495219E-2</v>
      </c>
      <c r="G125" s="105">
        <v>46331</v>
      </c>
      <c r="H125" s="105">
        <v>46344</v>
      </c>
      <c r="I125" s="104">
        <f t="shared" si="50"/>
        <v>0</v>
      </c>
      <c r="J125" s="104">
        <f t="shared" si="50"/>
        <v>0</v>
      </c>
      <c r="K125" s="104">
        <f t="shared" si="50"/>
        <v>0</v>
      </c>
      <c r="L125" s="104">
        <f t="shared" si="50"/>
        <v>0</v>
      </c>
      <c r="M125" s="104">
        <f t="shared" si="50"/>
        <v>0</v>
      </c>
      <c r="N125" s="104">
        <f t="shared" si="50"/>
        <v>0</v>
      </c>
      <c r="O125" s="104">
        <f t="shared" si="50"/>
        <v>0</v>
      </c>
      <c r="P125" s="104">
        <f t="shared" si="50"/>
        <v>0</v>
      </c>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row>
    <row r="126" spans="1:67" s="2" customFormat="1" ht="18.75" customHeight="1" x14ac:dyDescent="0.25">
      <c r="A126" s="88"/>
      <c r="B126" s="78" t="s">
        <v>901</v>
      </c>
      <c r="C126" s="78" t="s">
        <v>902</v>
      </c>
      <c r="D126" s="78" t="s">
        <v>3</v>
      </c>
      <c r="E126" s="225">
        <f>VLOOKUP(B126,'Cuadro Control'!C146:J2056,8,FALSE)</f>
        <v>0</v>
      </c>
      <c r="F126" s="108">
        <f t="shared" si="51"/>
        <v>0</v>
      </c>
      <c r="G126" s="109">
        <v>46344</v>
      </c>
      <c r="H126" s="109">
        <v>46344</v>
      </c>
      <c r="I126" s="108">
        <f t="shared" si="50"/>
        <v>0</v>
      </c>
      <c r="J126" s="108">
        <f t="shared" si="50"/>
        <v>0</v>
      </c>
      <c r="K126" s="108">
        <f t="shared" si="50"/>
        <v>0</v>
      </c>
      <c r="L126" s="108">
        <f t="shared" si="50"/>
        <v>0</v>
      </c>
      <c r="M126" s="108">
        <f t="shared" si="50"/>
        <v>0</v>
      </c>
      <c r="N126" s="108">
        <f t="shared" si="50"/>
        <v>0</v>
      </c>
      <c r="O126" s="108">
        <f t="shared" si="50"/>
        <v>0</v>
      </c>
      <c r="P126" s="108">
        <f t="shared" si="50"/>
        <v>0</v>
      </c>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8"/>
      <c r="BL126" s="108"/>
      <c r="BM126" s="108"/>
      <c r="BN126" s="108"/>
      <c r="BO126" s="108"/>
    </row>
    <row r="127" spans="1:67" s="2" customFormat="1" ht="18.75" customHeight="1" x14ac:dyDescent="0.25">
      <c r="A127" s="88"/>
      <c r="B127" s="76" t="s">
        <v>903</v>
      </c>
      <c r="C127" s="76" t="s">
        <v>904</v>
      </c>
      <c r="D127" s="76" t="s">
        <v>905</v>
      </c>
      <c r="E127" s="222">
        <f>SUM(E128:E143)</f>
        <v>5308872732.0543728</v>
      </c>
      <c r="F127" s="101">
        <f>IFERROR(E127/$E$109,0)</f>
        <v>2.9408554574576196E-2</v>
      </c>
      <c r="G127" s="102">
        <v>46258</v>
      </c>
      <c r="H127" s="102">
        <v>46344</v>
      </c>
      <c r="I127" s="101">
        <f>SUMPRODUCT($F128:$F142,I128:I142)</f>
        <v>0</v>
      </c>
      <c r="J127" s="101">
        <f t="shared" ref="J127:N127" si="52">SUMPRODUCT($F128:$F142,J128:J142)</f>
        <v>0</v>
      </c>
      <c r="K127" s="101">
        <f t="shared" si="52"/>
        <v>0</v>
      </c>
      <c r="L127" s="101">
        <f t="shared" si="52"/>
        <v>0</v>
      </c>
      <c r="M127" s="101">
        <f t="shared" si="52"/>
        <v>0</v>
      </c>
      <c r="N127" s="101">
        <f t="shared" si="52"/>
        <v>0</v>
      </c>
      <c r="O127" s="101">
        <f t="shared" ref="O127:P127" si="53">SUMPRODUCT($F128:$F142,O128:O142)</f>
        <v>0</v>
      </c>
      <c r="P127" s="101">
        <f t="shared" si="53"/>
        <v>3.137079567996877E-3</v>
      </c>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c r="BG127" s="101"/>
      <c r="BH127" s="101"/>
      <c r="BI127" s="101"/>
      <c r="BJ127" s="101"/>
      <c r="BK127" s="101"/>
      <c r="BL127" s="101"/>
      <c r="BM127" s="101"/>
      <c r="BN127" s="101"/>
      <c r="BO127" s="101"/>
    </row>
    <row r="128" spans="1:67" s="2" customFormat="1" ht="18.75" customHeight="1" x14ac:dyDescent="0.25">
      <c r="A128" s="88"/>
      <c r="B128" s="77" t="s">
        <v>906</v>
      </c>
      <c r="C128" s="77" t="s">
        <v>2097</v>
      </c>
      <c r="D128" s="77" t="s">
        <v>22</v>
      </c>
      <c r="E128" s="224">
        <f>VLOOKUP(B128,'Cuadro Control'!C148:J2058,8,FALSE)</f>
        <v>83271780.884117648</v>
      </c>
      <c r="F128" s="106">
        <f t="shared" ref="F128:F142" si="54">IFERROR(E128/$E$127,0)</f>
        <v>1.5685397839984384E-2</v>
      </c>
      <c r="G128" s="107">
        <v>46258</v>
      </c>
      <c r="H128" s="107">
        <v>46266</v>
      </c>
      <c r="I128" s="106">
        <f t="shared" ref="I128:P143" si="55">IF($G128=0,0,IF(I$6&lt;$G128,0,IF(I$6&gt;$H128,1,(I$6-$G128+1)/($H128-$G128+1))))</f>
        <v>0</v>
      </c>
      <c r="J128" s="106">
        <f t="shared" si="55"/>
        <v>0</v>
      </c>
      <c r="K128" s="106">
        <f t="shared" si="55"/>
        <v>0</v>
      </c>
      <c r="L128" s="106">
        <f t="shared" si="55"/>
        <v>0</v>
      </c>
      <c r="M128" s="106">
        <f t="shared" si="55"/>
        <v>0</v>
      </c>
      <c r="N128" s="106">
        <f t="shared" si="55"/>
        <v>0</v>
      </c>
      <c r="O128" s="106">
        <v>0</v>
      </c>
      <c r="P128" s="106">
        <v>0.2</v>
      </c>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106"/>
      <c r="BG128" s="106"/>
      <c r="BH128" s="106"/>
      <c r="BI128" s="106"/>
      <c r="BJ128" s="106"/>
      <c r="BK128" s="106"/>
      <c r="BL128" s="106"/>
      <c r="BM128" s="106"/>
      <c r="BN128" s="106"/>
      <c r="BO128" s="106"/>
    </row>
    <row r="129" spans="1:67" s="2" customFormat="1" ht="18.75" customHeight="1" x14ac:dyDescent="0.25">
      <c r="A129" s="88"/>
      <c r="B129" s="77" t="s">
        <v>908</v>
      </c>
      <c r="C129" s="77" t="s">
        <v>909</v>
      </c>
      <c r="D129" s="77" t="s">
        <v>9</v>
      </c>
      <c r="E129" s="224">
        <f>VLOOKUP(B129,'Cuadro Control'!C149:J2059,8,FALSE)</f>
        <v>312374505.66882348</v>
      </c>
      <c r="F129" s="106">
        <f t="shared" si="54"/>
        <v>5.8840081771548515E-2</v>
      </c>
      <c r="G129" s="107">
        <v>46266</v>
      </c>
      <c r="H129" s="107">
        <v>46273</v>
      </c>
      <c r="I129" s="106">
        <f t="shared" si="55"/>
        <v>0</v>
      </c>
      <c r="J129" s="106">
        <f t="shared" si="55"/>
        <v>0</v>
      </c>
      <c r="K129" s="106">
        <f t="shared" si="55"/>
        <v>0</v>
      </c>
      <c r="L129" s="106">
        <f t="shared" si="55"/>
        <v>0</v>
      </c>
      <c r="M129" s="106">
        <f t="shared" si="55"/>
        <v>0</v>
      </c>
      <c r="N129" s="106">
        <f t="shared" si="55"/>
        <v>0</v>
      </c>
      <c r="O129" s="106">
        <f t="shared" si="55"/>
        <v>0</v>
      </c>
      <c r="P129" s="106">
        <v>0</v>
      </c>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106"/>
      <c r="BG129" s="106"/>
      <c r="BH129" s="106"/>
      <c r="BI129" s="106"/>
      <c r="BJ129" s="106"/>
      <c r="BK129" s="106"/>
      <c r="BL129" s="106"/>
      <c r="BM129" s="106"/>
      <c r="BN129" s="106"/>
      <c r="BO129" s="106"/>
    </row>
    <row r="130" spans="1:67" s="2" customFormat="1" ht="18.75" customHeight="1" x14ac:dyDescent="0.25">
      <c r="A130" s="88"/>
      <c r="B130" s="103" t="s">
        <v>910</v>
      </c>
      <c r="C130" s="103" t="s">
        <v>911</v>
      </c>
      <c r="D130" s="103" t="s">
        <v>6</v>
      </c>
      <c r="E130" s="223">
        <f>VLOOKUP(B130,'Cuadro Control'!C150:J2060,8,FALSE)</f>
        <v>9527825.6870364472</v>
      </c>
      <c r="F130" s="104">
        <f t="shared" si="54"/>
        <v>1.794698454439963E-3</v>
      </c>
      <c r="G130" s="105">
        <v>46273</v>
      </c>
      <c r="H130" s="105">
        <v>46276</v>
      </c>
      <c r="I130" s="104">
        <f t="shared" si="55"/>
        <v>0</v>
      </c>
      <c r="J130" s="104">
        <f t="shared" si="55"/>
        <v>0</v>
      </c>
      <c r="K130" s="104">
        <f t="shared" si="55"/>
        <v>0</v>
      </c>
      <c r="L130" s="104">
        <f t="shared" si="55"/>
        <v>0</v>
      </c>
      <c r="M130" s="104">
        <f t="shared" si="55"/>
        <v>0</v>
      </c>
      <c r="N130" s="104">
        <f t="shared" si="55"/>
        <v>0</v>
      </c>
      <c r="O130" s="104">
        <f t="shared" si="55"/>
        <v>0</v>
      </c>
      <c r="P130" s="104">
        <f t="shared" si="55"/>
        <v>0</v>
      </c>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row>
    <row r="131" spans="1:67" s="2" customFormat="1" ht="18.75" customHeight="1" x14ac:dyDescent="0.25">
      <c r="A131" s="88"/>
      <c r="B131" s="77" t="s">
        <v>912</v>
      </c>
      <c r="C131" s="77" t="s">
        <v>913</v>
      </c>
      <c r="D131" s="77" t="s">
        <v>19</v>
      </c>
      <c r="E131" s="224">
        <f>VLOOKUP(B131,'Cuadro Control'!C151:J2061,8,FALSE)</f>
        <v>320494616.71764702</v>
      </c>
      <c r="F131" s="106">
        <f t="shared" si="54"/>
        <v>6.0369617599332674E-2</v>
      </c>
      <c r="G131" s="107">
        <v>46276</v>
      </c>
      <c r="H131" s="107">
        <v>46280</v>
      </c>
      <c r="I131" s="106">
        <f t="shared" si="55"/>
        <v>0</v>
      </c>
      <c r="J131" s="106">
        <f t="shared" si="55"/>
        <v>0</v>
      </c>
      <c r="K131" s="106">
        <f t="shared" si="55"/>
        <v>0</v>
      </c>
      <c r="L131" s="106">
        <f t="shared" si="55"/>
        <v>0</v>
      </c>
      <c r="M131" s="106">
        <f t="shared" si="55"/>
        <v>0</v>
      </c>
      <c r="N131" s="106">
        <f t="shared" si="55"/>
        <v>0</v>
      </c>
      <c r="O131" s="106">
        <f t="shared" si="55"/>
        <v>0</v>
      </c>
      <c r="P131" s="106">
        <f t="shared" si="55"/>
        <v>0</v>
      </c>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c r="BC131" s="106"/>
      <c r="BD131" s="106"/>
      <c r="BE131" s="106"/>
      <c r="BF131" s="106"/>
      <c r="BG131" s="106"/>
      <c r="BH131" s="106"/>
      <c r="BI131" s="106"/>
      <c r="BJ131" s="106"/>
      <c r="BK131" s="106"/>
      <c r="BL131" s="106"/>
      <c r="BM131" s="106"/>
      <c r="BN131" s="106"/>
      <c r="BO131" s="106"/>
    </row>
    <row r="132" spans="1:67" s="2" customFormat="1" ht="18.75" customHeight="1" x14ac:dyDescent="0.25">
      <c r="A132" s="88"/>
      <c r="B132" s="77" t="s">
        <v>914</v>
      </c>
      <c r="C132" s="77" t="s">
        <v>915</v>
      </c>
      <c r="D132" s="77" t="s">
        <v>8</v>
      </c>
      <c r="E132" s="224">
        <f>VLOOKUP(B132,'Cuadro Control'!C152:J2062,8,FALSE)</f>
        <v>94303618.549411759</v>
      </c>
      <c r="F132" s="106">
        <f t="shared" si="54"/>
        <v>1.7763397864110998E-2</v>
      </c>
      <c r="G132" s="107">
        <v>46280</v>
      </c>
      <c r="H132" s="107">
        <v>46282</v>
      </c>
      <c r="I132" s="106">
        <f t="shared" si="55"/>
        <v>0</v>
      </c>
      <c r="J132" s="106">
        <f t="shared" si="55"/>
        <v>0</v>
      </c>
      <c r="K132" s="106">
        <f t="shared" si="55"/>
        <v>0</v>
      </c>
      <c r="L132" s="106">
        <f t="shared" si="55"/>
        <v>0</v>
      </c>
      <c r="M132" s="106">
        <f t="shared" si="55"/>
        <v>0</v>
      </c>
      <c r="N132" s="106">
        <f t="shared" si="55"/>
        <v>0</v>
      </c>
      <c r="O132" s="106">
        <f t="shared" si="55"/>
        <v>0</v>
      </c>
      <c r="P132" s="106">
        <f t="shared" si="55"/>
        <v>0</v>
      </c>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c r="AZ132" s="106"/>
      <c r="BA132" s="106"/>
      <c r="BB132" s="106"/>
      <c r="BC132" s="106"/>
      <c r="BD132" s="106"/>
      <c r="BE132" s="106"/>
      <c r="BF132" s="106"/>
      <c r="BG132" s="106"/>
      <c r="BH132" s="106"/>
      <c r="BI132" s="106"/>
      <c r="BJ132" s="106"/>
      <c r="BK132" s="106"/>
      <c r="BL132" s="106"/>
      <c r="BM132" s="106"/>
      <c r="BN132" s="106"/>
      <c r="BO132" s="106"/>
    </row>
    <row r="133" spans="1:67" s="2" customFormat="1" ht="18.75" customHeight="1" x14ac:dyDescent="0.25">
      <c r="A133" s="88"/>
      <c r="B133" s="77" t="s">
        <v>916</v>
      </c>
      <c r="C133" s="77" t="s">
        <v>917</v>
      </c>
      <c r="D133" s="77" t="s">
        <v>26</v>
      </c>
      <c r="E133" s="224">
        <f>VLOOKUP(B133,'Cuadro Control'!C153:J2063,8,FALSE)</f>
        <v>179436034.15411764</v>
      </c>
      <c r="F133" s="106">
        <f t="shared" si="54"/>
        <v>3.3799272126209236E-2</v>
      </c>
      <c r="G133" s="107">
        <v>46282</v>
      </c>
      <c r="H133" s="107">
        <v>46288</v>
      </c>
      <c r="I133" s="106">
        <f t="shared" si="55"/>
        <v>0</v>
      </c>
      <c r="J133" s="106">
        <f t="shared" si="55"/>
        <v>0</v>
      </c>
      <c r="K133" s="106">
        <f t="shared" si="55"/>
        <v>0</v>
      </c>
      <c r="L133" s="106">
        <f t="shared" si="55"/>
        <v>0</v>
      </c>
      <c r="M133" s="106">
        <f t="shared" si="55"/>
        <v>0</v>
      </c>
      <c r="N133" s="106">
        <f t="shared" si="55"/>
        <v>0</v>
      </c>
      <c r="O133" s="106">
        <f t="shared" si="55"/>
        <v>0</v>
      </c>
      <c r="P133" s="106">
        <f t="shared" si="55"/>
        <v>0</v>
      </c>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c r="AZ133" s="106"/>
      <c r="BA133" s="106"/>
      <c r="BB133" s="106"/>
      <c r="BC133" s="106"/>
      <c r="BD133" s="106"/>
      <c r="BE133" s="106"/>
      <c r="BF133" s="106"/>
      <c r="BG133" s="106"/>
      <c r="BH133" s="106"/>
      <c r="BI133" s="106"/>
      <c r="BJ133" s="106"/>
      <c r="BK133" s="106"/>
      <c r="BL133" s="106"/>
      <c r="BM133" s="106"/>
      <c r="BN133" s="106"/>
      <c r="BO133" s="106"/>
    </row>
    <row r="134" spans="1:67" s="2" customFormat="1" ht="18.75" customHeight="1" x14ac:dyDescent="0.25">
      <c r="A134" s="88"/>
      <c r="B134" s="77" t="s">
        <v>918</v>
      </c>
      <c r="C134" s="77" t="s">
        <v>919</v>
      </c>
      <c r="D134" s="77" t="s">
        <v>730</v>
      </c>
      <c r="E134" s="224">
        <f>VLOOKUP(B134,'Cuadro Control'!C154:J2064,8,FALSE)</f>
        <v>1212623361.2117648</v>
      </c>
      <c r="F134" s="106">
        <f t="shared" si="54"/>
        <v>0.22841447185013161</v>
      </c>
      <c r="G134" s="107">
        <v>46288</v>
      </c>
      <c r="H134" s="107">
        <v>46303</v>
      </c>
      <c r="I134" s="106">
        <f t="shared" si="55"/>
        <v>0</v>
      </c>
      <c r="J134" s="106">
        <f t="shared" si="55"/>
        <v>0</v>
      </c>
      <c r="K134" s="106">
        <f t="shared" si="55"/>
        <v>0</v>
      </c>
      <c r="L134" s="106">
        <f t="shared" si="55"/>
        <v>0</v>
      </c>
      <c r="M134" s="106">
        <f t="shared" si="55"/>
        <v>0</v>
      </c>
      <c r="N134" s="106">
        <f t="shared" si="55"/>
        <v>0</v>
      </c>
      <c r="O134" s="106">
        <f t="shared" si="55"/>
        <v>0</v>
      </c>
      <c r="P134" s="106">
        <f t="shared" si="55"/>
        <v>0</v>
      </c>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c r="AZ134" s="106"/>
      <c r="BA134" s="106"/>
      <c r="BB134" s="106"/>
      <c r="BC134" s="106"/>
      <c r="BD134" s="106"/>
      <c r="BE134" s="106"/>
      <c r="BF134" s="106"/>
      <c r="BG134" s="106"/>
      <c r="BH134" s="106"/>
      <c r="BI134" s="106"/>
      <c r="BJ134" s="106"/>
      <c r="BK134" s="106"/>
      <c r="BL134" s="106"/>
      <c r="BM134" s="106"/>
      <c r="BN134" s="106"/>
      <c r="BO134" s="106"/>
    </row>
    <row r="135" spans="1:67" s="2" customFormat="1" ht="18.75" customHeight="1" x14ac:dyDescent="0.25">
      <c r="A135" s="88"/>
      <c r="B135" s="77" t="s">
        <v>920</v>
      </c>
      <c r="C135" s="77" t="s">
        <v>921</v>
      </c>
      <c r="D135" s="77" t="s">
        <v>6</v>
      </c>
      <c r="E135" s="224">
        <f>VLOOKUP(B135,'Cuadro Control'!C155:J2065,8,FALSE)</f>
        <v>0</v>
      </c>
      <c r="F135" s="106">
        <f t="shared" si="54"/>
        <v>0</v>
      </c>
      <c r="G135" s="107">
        <v>46303</v>
      </c>
      <c r="H135" s="107">
        <v>46308</v>
      </c>
      <c r="I135" s="106">
        <f t="shared" si="55"/>
        <v>0</v>
      </c>
      <c r="J135" s="106">
        <f t="shared" si="55"/>
        <v>0</v>
      </c>
      <c r="K135" s="106">
        <f t="shared" si="55"/>
        <v>0</v>
      </c>
      <c r="L135" s="106">
        <f t="shared" si="55"/>
        <v>0</v>
      </c>
      <c r="M135" s="106">
        <f t="shared" si="55"/>
        <v>0</v>
      </c>
      <c r="N135" s="106">
        <f t="shared" si="55"/>
        <v>0</v>
      </c>
      <c r="O135" s="106">
        <f t="shared" si="55"/>
        <v>0</v>
      </c>
      <c r="P135" s="106">
        <f t="shared" si="55"/>
        <v>0</v>
      </c>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c r="AZ135" s="106"/>
      <c r="BA135" s="106"/>
      <c r="BB135" s="106"/>
      <c r="BC135" s="106"/>
      <c r="BD135" s="106"/>
      <c r="BE135" s="106"/>
      <c r="BF135" s="106"/>
      <c r="BG135" s="106"/>
      <c r="BH135" s="106"/>
      <c r="BI135" s="106"/>
      <c r="BJ135" s="106"/>
      <c r="BK135" s="106"/>
      <c r="BL135" s="106"/>
      <c r="BM135" s="106"/>
      <c r="BN135" s="106"/>
      <c r="BO135" s="106"/>
    </row>
    <row r="136" spans="1:67" s="2" customFormat="1" ht="18.75" customHeight="1" x14ac:dyDescent="0.25">
      <c r="A136" s="88"/>
      <c r="B136" s="78" t="s">
        <v>922</v>
      </c>
      <c r="C136" s="78" t="s">
        <v>923</v>
      </c>
      <c r="D136" s="78" t="s">
        <v>3</v>
      </c>
      <c r="E136" s="225">
        <f>VLOOKUP(B136,'Cuadro Control'!C156:J2066,8,FALSE)</f>
        <v>0</v>
      </c>
      <c r="F136" s="108">
        <f t="shared" si="54"/>
        <v>0</v>
      </c>
      <c r="G136" s="109">
        <v>46303</v>
      </c>
      <c r="H136" s="109">
        <v>46303</v>
      </c>
      <c r="I136" s="108">
        <f t="shared" si="55"/>
        <v>0</v>
      </c>
      <c r="J136" s="108">
        <f t="shared" si="55"/>
        <v>0</v>
      </c>
      <c r="K136" s="108">
        <f t="shared" si="55"/>
        <v>0</v>
      </c>
      <c r="L136" s="108">
        <f t="shared" si="55"/>
        <v>0</v>
      </c>
      <c r="M136" s="108">
        <f t="shared" si="55"/>
        <v>0</v>
      </c>
      <c r="N136" s="108">
        <f t="shared" si="55"/>
        <v>0</v>
      </c>
      <c r="O136" s="108">
        <f t="shared" si="55"/>
        <v>0</v>
      </c>
      <c r="P136" s="108">
        <f t="shared" si="55"/>
        <v>0</v>
      </c>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c r="AX136" s="108"/>
      <c r="AY136" s="108"/>
      <c r="AZ136" s="108"/>
      <c r="BA136" s="108"/>
      <c r="BB136" s="108"/>
      <c r="BC136" s="108"/>
      <c r="BD136" s="108"/>
      <c r="BE136" s="108"/>
      <c r="BF136" s="108"/>
      <c r="BG136" s="108"/>
      <c r="BH136" s="108"/>
      <c r="BI136" s="108"/>
      <c r="BJ136" s="108"/>
      <c r="BK136" s="108"/>
      <c r="BL136" s="108"/>
      <c r="BM136" s="108"/>
      <c r="BN136" s="108"/>
      <c r="BO136" s="108"/>
    </row>
    <row r="137" spans="1:67" s="2" customFormat="1" ht="18.75" customHeight="1" x14ac:dyDescent="0.25">
      <c r="A137" s="88"/>
      <c r="B137" s="77" t="s">
        <v>924</v>
      </c>
      <c r="C137" s="77" t="s">
        <v>925</v>
      </c>
      <c r="D137" s="77" t="s">
        <v>8</v>
      </c>
      <c r="E137" s="224">
        <f>VLOOKUP(B137,'Cuadro Control'!C158:J2067,8,FALSE)</f>
        <v>1230815225.9452939</v>
      </c>
      <c r="F137" s="106">
        <f t="shared" si="54"/>
        <v>0.2318411625341423</v>
      </c>
      <c r="G137" s="107">
        <v>46308</v>
      </c>
      <c r="H137" s="107">
        <v>46309</v>
      </c>
      <c r="I137" s="106">
        <f t="shared" si="55"/>
        <v>0</v>
      </c>
      <c r="J137" s="106">
        <f t="shared" si="55"/>
        <v>0</v>
      </c>
      <c r="K137" s="106">
        <f t="shared" si="55"/>
        <v>0</v>
      </c>
      <c r="L137" s="106">
        <f t="shared" si="55"/>
        <v>0</v>
      </c>
      <c r="M137" s="106">
        <f t="shared" si="55"/>
        <v>0</v>
      </c>
      <c r="N137" s="106">
        <f t="shared" si="55"/>
        <v>0</v>
      </c>
      <c r="O137" s="106">
        <f t="shared" si="55"/>
        <v>0</v>
      </c>
      <c r="P137" s="106">
        <f t="shared" si="55"/>
        <v>0</v>
      </c>
      <c r="Q137" s="106"/>
      <c r="R137" s="106"/>
      <c r="S137" s="106"/>
      <c r="T137" s="106"/>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c r="AZ137" s="106"/>
      <c r="BA137" s="106"/>
      <c r="BB137" s="106"/>
      <c r="BC137" s="106"/>
      <c r="BD137" s="106"/>
      <c r="BE137" s="106"/>
      <c r="BF137" s="106"/>
      <c r="BG137" s="106"/>
      <c r="BH137" s="106"/>
      <c r="BI137" s="106"/>
      <c r="BJ137" s="106"/>
      <c r="BK137" s="106"/>
      <c r="BL137" s="106"/>
      <c r="BM137" s="106"/>
      <c r="BN137" s="106"/>
      <c r="BO137" s="106"/>
    </row>
    <row r="138" spans="1:67" s="2" customFormat="1" ht="18.75" customHeight="1" x14ac:dyDescent="0.25">
      <c r="A138" s="88"/>
      <c r="B138" s="77" t="s">
        <v>926</v>
      </c>
      <c r="C138" s="77" t="s">
        <v>927</v>
      </c>
      <c r="D138" s="77" t="s">
        <v>26</v>
      </c>
      <c r="E138" s="224">
        <f>VLOOKUP(B138,'Cuadro Control'!C160:J2068,8,FALSE)</f>
        <v>0</v>
      </c>
      <c r="F138" s="106">
        <f t="shared" si="54"/>
        <v>0</v>
      </c>
      <c r="G138" s="107">
        <v>46309</v>
      </c>
      <c r="H138" s="107">
        <v>46316</v>
      </c>
      <c r="I138" s="106">
        <f t="shared" si="55"/>
        <v>0</v>
      </c>
      <c r="J138" s="106">
        <f t="shared" si="55"/>
        <v>0</v>
      </c>
      <c r="K138" s="106">
        <f t="shared" si="55"/>
        <v>0</v>
      </c>
      <c r="L138" s="106">
        <f t="shared" si="55"/>
        <v>0</v>
      </c>
      <c r="M138" s="106">
        <f t="shared" si="55"/>
        <v>0</v>
      </c>
      <c r="N138" s="106">
        <f t="shared" si="55"/>
        <v>0</v>
      </c>
      <c r="O138" s="106">
        <f t="shared" si="55"/>
        <v>0</v>
      </c>
      <c r="P138" s="106">
        <f t="shared" si="55"/>
        <v>0</v>
      </c>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c r="BC138" s="106"/>
      <c r="BD138" s="106"/>
      <c r="BE138" s="106"/>
      <c r="BF138" s="106"/>
      <c r="BG138" s="106"/>
      <c r="BH138" s="106"/>
      <c r="BI138" s="106"/>
      <c r="BJ138" s="106"/>
      <c r="BK138" s="106"/>
      <c r="BL138" s="106"/>
      <c r="BM138" s="106"/>
      <c r="BN138" s="106"/>
      <c r="BO138" s="106"/>
    </row>
    <row r="139" spans="1:67" s="2" customFormat="1" ht="18.75" customHeight="1" x14ac:dyDescent="0.25">
      <c r="A139" s="88"/>
      <c r="B139" s="77" t="s">
        <v>928</v>
      </c>
      <c r="C139" s="77" t="s">
        <v>2053</v>
      </c>
      <c r="D139" s="77" t="s">
        <v>6</v>
      </c>
      <c r="E139" s="224">
        <f>VLOOKUP(B139,'Cuadro Control'!C162:J2069,8,FALSE)</f>
        <v>52736347.43270281</v>
      </c>
      <c r="F139" s="106">
        <f t="shared" si="54"/>
        <v>9.933624348213644E-3</v>
      </c>
      <c r="G139" s="107">
        <v>46316</v>
      </c>
      <c r="H139" s="107">
        <v>46319</v>
      </c>
      <c r="I139" s="106">
        <f t="shared" si="55"/>
        <v>0</v>
      </c>
      <c r="J139" s="106">
        <f t="shared" si="55"/>
        <v>0</v>
      </c>
      <c r="K139" s="106">
        <f t="shared" si="55"/>
        <v>0</v>
      </c>
      <c r="L139" s="106">
        <f t="shared" si="55"/>
        <v>0</v>
      </c>
      <c r="M139" s="106">
        <f t="shared" si="55"/>
        <v>0</v>
      </c>
      <c r="N139" s="106">
        <f t="shared" si="55"/>
        <v>0</v>
      </c>
      <c r="O139" s="106">
        <f t="shared" si="55"/>
        <v>0</v>
      </c>
      <c r="P139" s="106">
        <f t="shared" si="55"/>
        <v>0</v>
      </c>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c r="AZ139" s="106"/>
      <c r="BA139" s="106"/>
      <c r="BB139" s="106"/>
      <c r="BC139" s="106"/>
      <c r="BD139" s="106"/>
      <c r="BE139" s="106"/>
      <c r="BF139" s="106"/>
      <c r="BG139" s="106"/>
      <c r="BH139" s="106"/>
      <c r="BI139" s="106"/>
      <c r="BJ139" s="106"/>
      <c r="BK139" s="106"/>
      <c r="BL139" s="106"/>
      <c r="BM139" s="106"/>
      <c r="BN139" s="106"/>
      <c r="BO139" s="106"/>
    </row>
    <row r="140" spans="1:67" s="2" customFormat="1" ht="18.75" customHeight="1" x14ac:dyDescent="0.25">
      <c r="A140" s="88"/>
      <c r="B140" s="77" t="s">
        <v>929</v>
      </c>
      <c r="C140" s="77" t="s">
        <v>930</v>
      </c>
      <c r="D140" s="77" t="s">
        <v>19</v>
      </c>
      <c r="E140" s="224">
        <f>VLOOKUP(B140,'Cuadro Control'!C164:J2070,8,FALSE)</f>
        <v>46410609.014634147</v>
      </c>
      <c r="F140" s="106">
        <f t="shared" si="54"/>
        <v>8.742083556535862E-3</v>
      </c>
      <c r="G140" s="107">
        <v>46319</v>
      </c>
      <c r="H140" s="107">
        <v>46322</v>
      </c>
      <c r="I140" s="106">
        <f t="shared" si="55"/>
        <v>0</v>
      </c>
      <c r="J140" s="106">
        <f t="shared" si="55"/>
        <v>0</v>
      </c>
      <c r="K140" s="106">
        <f t="shared" si="55"/>
        <v>0</v>
      </c>
      <c r="L140" s="106">
        <f t="shared" si="55"/>
        <v>0</v>
      </c>
      <c r="M140" s="106">
        <f t="shared" si="55"/>
        <v>0</v>
      </c>
      <c r="N140" s="106">
        <f t="shared" si="55"/>
        <v>0</v>
      </c>
      <c r="O140" s="106">
        <f t="shared" si="55"/>
        <v>0</v>
      </c>
      <c r="P140" s="106">
        <f t="shared" si="55"/>
        <v>0</v>
      </c>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c r="AZ140" s="106"/>
      <c r="BA140" s="106"/>
      <c r="BB140" s="106"/>
      <c r="BC140" s="106"/>
      <c r="BD140" s="106"/>
      <c r="BE140" s="106"/>
      <c r="BF140" s="106"/>
      <c r="BG140" s="106"/>
      <c r="BH140" s="106"/>
      <c r="BI140" s="106"/>
      <c r="BJ140" s="106"/>
      <c r="BK140" s="106"/>
      <c r="BL140" s="106"/>
      <c r="BM140" s="106"/>
      <c r="BN140" s="106"/>
      <c r="BO140" s="106"/>
    </row>
    <row r="141" spans="1:67" s="2" customFormat="1" ht="18.75" customHeight="1" x14ac:dyDescent="0.25">
      <c r="A141" s="88"/>
      <c r="B141" s="77" t="s">
        <v>931</v>
      </c>
      <c r="C141" s="77" t="s">
        <v>932</v>
      </c>
      <c r="D141" s="77" t="s">
        <v>9</v>
      </c>
      <c r="E141" s="224">
        <f>VLOOKUP(B141,'Cuadro Control'!C166:J2071,8,FALSE)</f>
        <v>1587346329.5488234</v>
      </c>
      <c r="F141" s="106">
        <f t="shared" si="54"/>
        <v>0.29899875353285565</v>
      </c>
      <c r="G141" s="107">
        <v>46326</v>
      </c>
      <c r="H141" s="107">
        <v>46338</v>
      </c>
      <c r="I141" s="106">
        <f t="shared" si="55"/>
        <v>0</v>
      </c>
      <c r="J141" s="106">
        <f t="shared" si="55"/>
        <v>0</v>
      </c>
      <c r="K141" s="106">
        <f t="shared" si="55"/>
        <v>0</v>
      </c>
      <c r="L141" s="106">
        <f t="shared" si="55"/>
        <v>0</v>
      </c>
      <c r="M141" s="106">
        <f t="shared" si="55"/>
        <v>0</v>
      </c>
      <c r="N141" s="106">
        <f t="shared" si="55"/>
        <v>0</v>
      </c>
      <c r="O141" s="106">
        <f t="shared" si="55"/>
        <v>0</v>
      </c>
      <c r="P141" s="106">
        <f t="shared" si="55"/>
        <v>0</v>
      </c>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c r="AZ141" s="106"/>
      <c r="BA141" s="106"/>
      <c r="BB141" s="106"/>
      <c r="BC141" s="106"/>
      <c r="BD141" s="106"/>
      <c r="BE141" s="106"/>
      <c r="BF141" s="106"/>
      <c r="BG141" s="106"/>
      <c r="BH141" s="106"/>
      <c r="BI141" s="106"/>
      <c r="BJ141" s="106"/>
      <c r="BK141" s="106"/>
      <c r="BL141" s="106"/>
      <c r="BM141" s="106"/>
      <c r="BN141" s="106"/>
      <c r="BO141" s="106"/>
    </row>
    <row r="142" spans="1:67" s="2" customFormat="1" ht="18.75" customHeight="1" x14ac:dyDescent="0.25">
      <c r="A142" s="88"/>
      <c r="B142" s="103" t="s">
        <v>933</v>
      </c>
      <c r="C142" s="103" t="s">
        <v>934</v>
      </c>
      <c r="D142" s="103" t="s">
        <v>9</v>
      </c>
      <c r="E142" s="223">
        <f>VLOOKUP(B142,'Cuadro Control'!C167:J2072,8,FALSE)</f>
        <v>179532477.23999998</v>
      </c>
      <c r="F142" s="104">
        <f t="shared" si="54"/>
        <v>3.3817438522495219E-2</v>
      </c>
      <c r="G142" s="105">
        <v>46330</v>
      </c>
      <c r="H142" s="105">
        <v>46343</v>
      </c>
      <c r="I142" s="104">
        <f t="shared" si="55"/>
        <v>0</v>
      </c>
      <c r="J142" s="104">
        <f t="shared" si="55"/>
        <v>0</v>
      </c>
      <c r="K142" s="104">
        <f t="shared" si="55"/>
        <v>0</v>
      </c>
      <c r="L142" s="104">
        <f t="shared" si="55"/>
        <v>0</v>
      </c>
      <c r="M142" s="104">
        <f t="shared" si="55"/>
        <v>0</v>
      </c>
      <c r="N142" s="104">
        <f t="shared" si="55"/>
        <v>0</v>
      </c>
      <c r="O142" s="104">
        <f t="shared" si="55"/>
        <v>0</v>
      </c>
      <c r="P142" s="104">
        <f t="shared" si="55"/>
        <v>0</v>
      </c>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row>
    <row r="143" spans="1:67" s="2" customFormat="1" ht="18.75" customHeight="1" x14ac:dyDescent="0.25">
      <c r="A143" s="88"/>
      <c r="B143" s="78" t="s">
        <v>935</v>
      </c>
      <c r="C143" s="78" t="s">
        <v>1975</v>
      </c>
      <c r="D143" s="78" t="s">
        <v>3</v>
      </c>
      <c r="E143" s="225">
        <f>VLOOKUP(B143,'Cuadro Control'!C168:J2073,8,FALSE)</f>
        <v>0</v>
      </c>
      <c r="F143" s="108">
        <f>IFERROR(E143/$E$127,0)</f>
        <v>0</v>
      </c>
      <c r="G143" s="109">
        <v>46344</v>
      </c>
      <c r="H143" s="109">
        <v>46344</v>
      </c>
      <c r="I143" s="108">
        <f t="shared" si="55"/>
        <v>0</v>
      </c>
      <c r="J143" s="108">
        <f t="shared" si="55"/>
        <v>0</v>
      </c>
      <c r="K143" s="108">
        <f t="shared" si="55"/>
        <v>0</v>
      </c>
      <c r="L143" s="108">
        <f t="shared" si="55"/>
        <v>0</v>
      </c>
      <c r="M143" s="108">
        <f t="shared" si="55"/>
        <v>0</v>
      </c>
      <c r="N143" s="108">
        <f t="shared" si="55"/>
        <v>0</v>
      </c>
      <c r="O143" s="108">
        <f t="shared" si="55"/>
        <v>0</v>
      </c>
      <c r="P143" s="108">
        <f t="shared" si="55"/>
        <v>0</v>
      </c>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c r="AX143" s="108"/>
      <c r="AY143" s="108"/>
      <c r="AZ143" s="108"/>
      <c r="BA143" s="108"/>
      <c r="BB143" s="108"/>
      <c r="BC143" s="108"/>
      <c r="BD143" s="108"/>
      <c r="BE143" s="108"/>
      <c r="BF143" s="108"/>
      <c r="BG143" s="108"/>
      <c r="BH143" s="108"/>
      <c r="BI143" s="108"/>
      <c r="BJ143" s="108"/>
      <c r="BK143" s="108"/>
      <c r="BL143" s="108"/>
      <c r="BM143" s="108"/>
      <c r="BN143" s="108"/>
      <c r="BO143" s="108"/>
    </row>
    <row r="144" spans="1:67" s="2" customFormat="1" ht="18.75" customHeight="1" x14ac:dyDescent="0.25">
      <c r="A144" s="88"/>
      <c r="B144" s="76" t="s">
        <v>936</v>
      </c>
      <c r="C144" s="76" t="s">
        <v>937</v>
      </c>
      <c r="D144" s="76" t="s">
        <v>905</v>
      </c>
      <c r="E144" s="222">
        <f>SUM(E145:E160)</f>
        <v>5308872732.0543728</v>
      </c>
      <c r="F144" s="101">
        <f>IFERROR(E144/$E$109,0)</f>
        <v>2.9408554574576196E-2</v>
      </c>
      <c r="G144" s="102">
        <v>46266</v>
      </c>
      <c r="H144" s="102">
        <v>46346</v>
      </c>
      <c r="I144" s="101">
        <f>SUMPRODUCT($F145:$F159,I145:I159)</f>
        <v>0</v>
      </c>
      <c r="J144" s="101">
        <f t="shared" ref="J144:N144" si="56">SUMPRODUCT($F145:$F159,J145:J159)</f>
        <v>0</v>
      </c>
      <c r="K144" s="101">
        <f t="shared" si="56"/>
        <v>0</v>
      </c>
      <c r="L144" s="101">
        <f t="shared" si="56"/>
        <v>0</v>
      </c>
      <c r="M144" s="101">
        <f t="shared" si="56"/>
        <v>0</v>
      </c>
      <c r="N144" s="101">
        <f t="shared" si="56"/>
        <v>0</v>
      </c>
      <c r="O144" s="101">
        <f t="shared" ref="O144:P144" si="57">SUMPRODUCT($F145:$F159,O145:O159)</f>
        <v>0</v>
      </c>
      <c r="P144" s="101">
        <f t="shared" si="57"/>
        <v>0</v>
      </c>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c r="BG144" s="101"/>
      <c r="BH144" s="101"/>
      <c r="BI144" s="101"/>
      <c r="BJ144" s="101"/>
      <c r="BK144" s="101"/>
      <c r="BL144" s="101"/>
      <c r="BM144" s="101"/>
      <c r="BN144" s="101"/>
      <c r="BO144" s="101"/>
    </row>
    <row r="145" spans="1:67" s="2" customFormat="1" ht="18.75" customHeight="1" x14ac:dyDescent="0.25">
      <c r="A145" s="88"/>
      <c r="B145" s="77" t="s">
        <v>938</v>
      </c>
      <c r="C145" s="77" t="s">
        <v>2098</v>
      </c>
      <c r="D145" s="77" t="s">
        <v>22</v>
      </c>
      <c r="E145" s="224">
        <f>VLOOKUP(B145,'Cuadro Control'!C170:J2075,8,FALSE)</f>
        <v>83271780.884117648</v>
      </c>
      <c r="F145" s="106">
        <f t="shared" ref="F145:F159" si="58">IFERROR(E145/$E$144,0)</f>
        <v>1.5685397839984384E-2</v>
      </c>
      <c r="G145" s="107">
        <v>46266</v>
      </c>
      <c r="H145" s="107">
        <v>46273</v>
      </c>
      <c r="I145" s="106">
        <f t="shared" ref="I145:P149" si="59">IF($G145=0,0,IF(I$6&lt;$G145,0,IF(I$6&gt;$H145,1,(I$6-$G145+1)/($H145-$G145+1))))</f>
        <v>0</v>
      </c>
      <c r="J145" s="106">
        <f t="shared" si="59"/>
        <v>0</v>
      </c>
      <c r="K145" s="106">
        <f t="shared" si="59"/>
        <v>0</v>
      </c>
      <c r="L145" s="106">
        <f t="shared" si="59"/>
        <v>0</v>
      </c>
      <c r="M145" s="106">
        <f t="shared" si="59"/>
        <v>0</v>
      </c>
      <c r="N145" s="106">
        <f t="shared" si="59"/>
        <v>0</v>
      </c>
      <c r="O145" s="106">
        <f t="shared" si="59"/>
        <v>0</v>
      </c>
      <c r="P145" s="106">
        <v>0</v>
      </c>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c r="AZ145" s="106"/>
      <c r="BA145" s="106"/>
      <c r="BB145" s="106"/>
      <c r="BC145" s="106"/>
      <c r="BD145" s="106"/>
      <c r="BE145" s="106"/>
      <c r="BF145" s="106"/>
      <c r="BG145" s="106"/>
      <c r="BH145" s="106"/>
      <c r="BI145" s="106"/>
      <c r="BJ145" s="106"/>
      <c r="BK145" s="106"/>
      <c r="BL145" s="106"/>
      <c r="BM145" s="106"/>
      <c r="BN145" s="106"/>
      <c r="BO145" s="106"/>
    </row>
    <row r="146" spans="1:67" s="2" customFormat="1" ht="18.75" customHeight="1" x14ac:dyDescent="0.25">
      <c r="A146" s="88"/>
      <c r="B146" s="77" t="s">
        <v>940</v>
      </c>
      <c r="C146" s="77" t="s">
        <v>941</v>
      </c>
      <c r="D146" s="77" t="s">
        <v>9</v>
      </c>
      <c r="E146" s="224">
        <f>VLOOKUP(B146,'Cuadro Control'!C171:J2076,8,FALSE)</f>
        <v>312374505.66882348</v>
      </c>
      <c r="F146" s="106">
        <f t="shared" si="58"/>
        <v>5.8840081771548515E-2</v>
      </c>
      <c r="G146" s="107">
        <v>46273</v>
      </c>
      <c r="H146" s="107">
        <v>46280</v>
      </c>
      <c r="I146" s="106">
        <f t="shared" si="59"/>
        <v>0</v>
      </c>
      <c r="J146" s="106">
        <f t="shared" si="59"/>
        <v>0</v>
      </c>
      <c r="K146" s="106">
        <f t="shared" si="59"/>
        <v>0</v>
      </c>
      <c r="L146" s="106">
        <f t="shared" si="59"/>
        <v>0</v>
      </c>
      <c r="M146" s="106">
        <f t="shared" si="59"/>
        <v>0</v>
      </c>
      <c r="N146" s="106">
        <f t="shared" si="59"/>
        <v>0</v>
      </c>
      <c r="O146" s="106">
        <f t="shared" si="59"/>
        <v>0</v>
      </c>
      <c r="P146" s="106">
        <f t="shared" si="59"/>
        <v>0</v>
      </c>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c r="BC146" s="106"/>
      <c r="BD146" s="106"/>
      <c r="BE146" s="106"/>
      <c r="BF146" s="106"/>
      <c r="BG146" s="106"/>
      <c r="BH146" s="106"/>
      <c r="BI146" s="106"/>
      <c r="BJ146" s="106"/>
      <c r="BK146" s="106"/>
      <c r="BL146" s="106"/>
      <c r="BM146" s="106"/>
      <c r="BN146" s="106"/>
      <c r="BO146" s="106"/>
    </row>
    <row r="147" spans="1:67" s="2" customFormat="1" ht="18.75" customHeight="1" x14ac:dyDescent="0.25">
      <c r="A147" s="88"/>
      <c r="B147" s="103" t="s">
        <v>942</v>
      </c>
      <c r="C147" s="103" t="s">
        <v>943</v>
      </c>
      <c r="D147" s="103" t="s">
        <v>6</v>
      </c>
      <c r="E147" s="223">
        <f>VLOOKUP(B147,'Cuadro Control'!C172:J2077,8,FALSE)</f>
        <v>9527825.6870364472</v>
      </c>
      <c r="F147" s="104">
        <f t="shared" si="58"/>
        <v>1.794698454439963E-3</v>
      </c>
      <c r="G147" s="105">
        <v>46280</v>
      </c>
      <c r="H147" s="105">
        <v>46283</v>
      </c>
      <c r="I147" s="104">
        <f t="shared" si="59"/>
        <v>0</v>
      </c>
      <c r="J147" s="104">
        <f t="shared" si="59"/>
        <v>0</v>
      </c>
      <c r="K147" s="104">
        <f t="shared" si="59"/>
        <v>0</v>
      </c>
      <c r="L147" s="104">
        <f t="shared" si="59"/>
        <v>0</v>
      </c>
      <c r="M147" s="104">
        <f t="shared" si="59"/>
        <v>0</v>
      </c>
      <c r="N147" s="104">
        <f t="shared" si="59"/>
        <v>0</v>
      </c>
      <c r="O147" s="104">
        <f t="shared" si="59"/>
        <v>0</v>
      </c>
      <c r="P147" s="104">
        <f t="shared" si="59"/>
        <v>0</v>
      </c>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row>
    <row r="148" spans="1:67" s="2" customFormat="1" ht="18.75" customHeight="1" x14ac:dyDescent="0.25">
      <c r="A148" s="88"/>
      <c r="B148" s="77" t="s">
        <v>944</v>
      </c>
      <c r="C148" s="77" t="s">
        <v>945</v>
      </c>
      <c r="D148" s="77" t="s">
        <v>19</v>
      </c>
      <c r="E148" s="224">
        <f>VLOOKUP(B148,'Cuadro Control'!C173:J2078,8,FALSE)</f>
        <v>320494616.71764702</v>
      </c>
      <c r="F148" s="106">
        <f t="shared" si="58"/>
        <v>6.0369617599332674E-2</v>
      </c>
      <c r="G148" s="107">
        <v>46283</v>
      </c>
      <c r="H148" s="107">
        <v>46288</v>
      </c>
      <c r="I148" s="106">
        <f t="shared" si="59"/>
        <v>0</v>
      </c>
      <c r="J148" s="106">
        <f t="shared" si="59"/>
        <v>0</v>
      </c>
      <c r="K148" s="106">
        <f t="shared" si="59"/>
        <v>0</v>
      </c>
      <c r="L148" s="106">
        <f t="shared" si="59"/>
        <v>0</v>
      </c>
      <c r="M148" s="106">
        <f t="shared" si="59"/>
        <v>0</v>
      </c>
      <c r="N148" s="106">
        <f t="shared" si="59"/>
        <v>0</v>
      </c>
      <c r="O148" s="106">
        <f t="shared" si="59"/>
        <v>0</v>
      </c>
      <c r="P148" s="106">
        <f t="shared" si="59"/>
        <v>0</v>
      </c>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c r="AZ148" s="106"/>
      <c r="BA148" s="106"/>
      <c r="BB148" s="106"/>
      <c r="BC148" s="106"/>
      <c r="BD148" s="106"/>
      <c r="BE148" s="106"/>
      <c r="BF148" s="106"/>
      <c r="BG148" s="106"/>
      <c r="BH148" s="106"/>
      <c r="BI148" s="106"/>
      <c r="BJ148" s="106"/>
      <c r="BK148" s="106"/>
      <c r="BL148" s="106"/>
      <c r="BM148" s="106"/>
      <c r="BN148" s="106"/>
      <c r="BO148" s="106"/>
    </row>
    <row r="149" spans="1:67" s="2" customFormat="1" ht="18.75" customHeight="1" x14ac:dyDescent="0.25">
      <c r="A149" s="88"/>
      <c r="B149" s="77" t="s">
        <v>946</v>
      </c>
      <c r="C149" s="77" t="s">
        <v>947</v>
      </c>
      <c r="D149" s="77" t="s">
        <v>8</v>
      </c>
      <c r="E149" s="224">
        <f>VLOOKUP(B149,'Cuadro Control'!C174:J2079,8,FALSE)</f>
        <v>94303618.549411759</v>
      </c>
      <c r="F149" s="106">
        <f t="shared" si="58"/>
        <v>1.7763397864110998E-2</v>
      </c>
      <c r="G149" s="107">
        <v>46288</v>
      </c>
      <c r="H149" s="107">
        <v>46289</v>
      </c>
      <c r="I149" s="106">
        <f t="shared" si="59"/>
        <v>0</v>
      </c>
      <c r="J149" s="106">
        <f t="shared" si="59"/>
        <v>0</v>
      </c>
      <c r="K149" s="106">
        <f t="shared" si="59"/>
        <v>0</v>
      </c>
      <c r="L149" s="106">
        <f t="shared" si="59"/>
        <v>0</v>
      </c>
      <c r="M149" s="106">
        <f t="shared" si="59"/>
        <v>0</v>
      </c>
      <c r="N149" s="106">
        <f t="shared" si="59"/>
        <v>0</v>
      </c>
      <c r="O149" s="106">
        <f t="shared" si="59"/>
        <v>0</v>
      </c>
      <c r="P149" s="106">
        <f t="shared" si="59"/>
        <v>0</v>
      </c>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c r="AZ149" s="106"/>
      <c r="BA149" s="106"/>
      <c r="BB149" s="106"/>
      <c r="BC149" s="106"/>
      <c r="BD149" s="106"/>
      <c r="BE149" s="106"/>
      <c r="BF149" s="106"/>
      <c r="BG149" s="106"/>
      <c r="BH149" s="106"/>
      <c r="BI149" s="106"/>
      <c r="BJ149" s="106"/>
      <c r="BK149" s="106"/>
      <c r="BL149" s="106"/>
      <c r="BM149" s="106"/>
      <c r="BN149" s="106"/>
      <c r="BO149" s="106"/>
    </row>
    <row r="150" spans="1:67" s="2" customFormat="1" ht="18.75" customHeight="1" x14ac:dyDescent="0.25">
      <c r="A150" s="88"/>
      <c r="B150" s="77" t="s">
        <v>948</v>
      </c>
      <c r="C150" s="77" t="s">
        <v>949</v>
      </c>
      <c r="D150" s="77" t="s">
        <v>26</v>
      </c>
      <c r="E150" s="224">
        <f>VLOOKUP(B150,'Cuadro Control'!C175:J2080,8,FALSE)</f>
        <v>179436034.15411764</v>
      </c>
      <c r="F150" s="106">
        <f t="shared" si="58"/>
        <v>3.3799272126209236E-2</v>
      </c>
      <c r="G150" s="107">
        <v>46289</v>
      </c>
      <c r="H150" s="107">
        <v>46295</v>
      </c>
      <c r="I150" s="106">
        <f t="shared" ref="I150:P160" si="60">IF($G150=0,0,IF(I$6&lt;$G150,0,IF(I$6&gt;$H150,1,(I$6-$G150+1)/($H150-$G150+1))))</f>
        <v>0</v>
      </c>
      <c r="J150" s="106">
        <f t="shared" si="60"/>
        <v>0</v>
      </c>
      <c r="K150" s="106">
        <f t="shared" si="60"/>
        <v>0</v>
      </c>
      <c r="L150" s="106">
        <f t="shared" si="60"/>
        <v>0</v>
      </c>
      <c r="M150" s="106">
        <f t="shared" si="60"/>
        <v>0</v>
      </c>
      <c r="N150" s="106">
        <f t="shared" si="60"/>
        <v>0</v>
      </c>
      <c r="O150" s="106">
        <f t="shared" si="60"/>
        <v>0</v>
      </c>
      <c r="P150" s="106">
        <f t="shared" si="60"/>
        <v>0</v>
      </c>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c r="AZ150" s="106"/>
      <c r="BA150" s="106"/>
      <c r="BB150" s="106"/>
      <c r="BC150" s="106"/>
      <c r="BD150" s="106"/>
      <c r="BE150" s="106"/>
      <c r="BF150" s="106"/>
      <c r="BG150" s="106"/>
      <c r="BH150" s="106"/>
      <c r="BI150" s="106"/>
      <c r="BJ150" s="106"/>
      <c r="BK150" s="106"/>
      <c r="BL150" s="106"/>
      <c r="BM150" s="106"/>
      <c r="BN150" s="106"/>
      <c r="BO150" s="106"/>
    </row>
    <row r="151" spans="1:67" s="2" customFormat="1" ht="18.75" customHeight="1" x14ac:dyDescent="0.25">
      <c r="A151" s="88"/>
      <c r="B151" s="77" t="s">
        <v>950</v>
      </c>
      <c r="C151" s="77" t="s">
        <v>951</v>
      </c>
      <c r="D151" s="77" t="s">
        <v>730</v>
      </c>
      <c r="E151" s="224">
        <f>VLOOKUP(B151,'Cuadro Control'!C176:J2081,8,FALSE)</f>
        <v>1212623361.2117648</v>
      </c>
      <c r="F151" s="106">
        <f t="shared" si="58"/>
        <v>0.22841447185013161</v>
      </c>
      <c r="G151" s="107">
        <v>46295</v>
      </c>
      <c r="H151" s="107">
        <v>46311</v>
      </c>
      <c r="I151" s="106">
        <f t="shared" si="60"/>
        <v>0</v>
      </c>
      <c r="J151" s="106">
        <f t="shared" si="60"/>
        <v>0</v>
      </c>
      <c r="K151" s="106">
        <f t="shared" si="60"/>
        <v>0</v>
      </c>
      <c r="L151" s="106">
        <f t="shared" si="60"/>
        <v>0</v>
      </c>
      <c r="M151" s="106">
        <f t="shared" si="60"/>
        <v>0</v>
      </c>
      <c r="N151" s="106">
        <f t="shared" si="60"/>
        <v>0</v>
      </c>
      <c r="O151" s="106">
        <f t="shared" si="60"/>
        <v>0</v>
      </c>
      <c r="P151" s="106">
        <f t="shared" si="60"/>
        <v>0</v>
      </c>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c r="AZ151" s="106"/>
      <c r="BA151" s="106"/>
      <c r="BB151" s="106"/>
      <c r="BC151" s="106"/>
      <c r="BD151" s="106"/>
      <c r="BE151" s="106"/>
      <c r="BF151" s="106"/>
      <c r="BG151" s="106"/>
      <c r="BH151" s="106"/>
      <c r="BI151" s="106"/>
      <c r="BJ151" s="106"/>
      <c r="BK151" s="106"/>
      <c r="BL151" s="106"/>
      <c r="BM151" s="106"/>
      <c r="BN151" s="106"/>
      <c r="BO151" s="106"/>
    </row>
    <row r="152" spans="1:67" s="2" customFormat="1" ht="18.75" customHeight="1" x14ac:dyDescent="0.25">
      <c r="A152" s="88"/>
      <c r="B152" s="77" t="s">
        <v>952</v>
      </c>
      <c r="C152" s="77" t="s">
        <v>953</v>
      </c>
      <c r="D152" s="77" t="s">
        <v>6</v>
      </c>
      <c r="E152" s="224">
        <f>VLOOKUP(B152,'Cuadro Control'!C177:J2082,8,FALSE)</f>
        <v>0</v>
      </c>
      <c r="F152" s="106">
        <f t="shared" si="58"/>
        <v>0</v>
      </c>
      <c r="G152" s="107">
        <v>46311</v>
      </c>
      <c r="H152" s="107">
        <v>46315</v>
      </c>
      <c r="I152" s="106">
        <f t="shared" si="60"/>
        <v>0</v>
      </c>
      <c r="J152" s="106">
        <f t="shared" si="60"/>
        <v>0</v>
      </c>
      <c r="K152" s="106">
        <f t="shared" si="60"/>
        <v>0</v>
      </c>
      <c r="L152" s="106">
        <f t="shared" si="60"/>
        <v>0</v>
      </c>
      <c r="M152" s="106">
        <f t="shared" si="60"/>
        <v>0</v>
      </c>
      <c r="N152" s="106">
        <f t="shared" si="60"/>
        <v>0</v>
      </c>
      <c r="O152" s="106">
        <f t="shared" si="60"/>
        <v>0</v>
      </c>
      <c r="P152" s="106">
        <f t="shared" si="60"/>
        <v>0</v>
      </c>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c r="BC152" s="106"/>
      <c r="BD152" s="106"/>
      <c r="BE152" s="106"/>
      <c r="BF152" s="106"/>
      <c r="BG152" s="106"/>
      <c r="BH152" s="106"/>
      <c r="BI152" s="106"/>
      <c r="BJ152" s="106"/>
      <c r="BK152" s="106"/>
      <c r="BL152" s="106"/>
      <c r="BM152" s="106"/>
      <c r="BN152" s="106"/>
      <c r="BO152" s="106"/>
    </row>
    <row r="153" spans="1:67" s="2" customFormat="1" ht="18.75" customHeight="1" x14ac:dyDescent="0.25">
      <c r="A153" s="88"/>
      <c r="B153" s="78" t="s">
        <v>954</v>
      </c>
      <c r="C153" s="78" t="s">
        <v>955</v>
      </c>
      <c r="D153" s="78" t="s">
        <v>3</v>
      </c>
      <c r="E153" s="225">
        <f>VLOOKUP(B153,'Cuadro Control'!C178:J2083,8,FALSE)</f>
        <v>0</v>
      </c>
      <c r="F153" s="108">
        <f t="shared" si="58"/>
        <v>0</v>
      </c>
      <c r="G153" s="109">
        <v>46311</v>
      </c>
      <c r="H153" s="109">
        <v>46311</v>
      </c>
      <c r="I153" s="108">
        <f t="shared" si="60"/>
        <v>0</v>
      </c>
      <c r="J153" s="108">
        <f t="shared" si="60"/>
        <v>0</v>
      </c>
      <c r="K153" s="108">
        <f t="shared" si="60"/>
        <v>0</v>
      </c>
      <c r="L153" s="108">
        <f t="shared" si="60"/>
        <v>0</v>
      </c>
      <c r="M153" s="108">
        <f t="shared" si="60"/>
        <v>0</v>
      </c>
      <c r="N153" s="108">
        <f t="shared" si="60"/>
        <v>0</v>
      </c>
      <c r="O153" s="108">
        <f t="shared" si="60"/>
        <v>0</v>
      </c>
      <c r="P153" s="108">
        <f t="shared" si="60"/>
        <v>0</v>
      </c>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c r="BG153" s="108"/>
      <c r="BH153" s="108"/>
      <c r="BI153" s="108"/>
      <c r="BJ153" s="108"/>
      <c r="BK153" s="108"/>
      <c r="BL153" s="108"/>
      <c r="BM153" s="108"/>
      <c r="BN153" s="108"/>
      <c r="BO153" s="108"/>
    </row>
    <row r="154" spans="1:67" s="2" customFormat="1" ht="18.75" customHeight="1" x14ac:dyDescent="0.25">
      <c r="A154" s="88"/>
      <c r="B154" s="77" t="s">
        <v>956</v>
      </c>
      <c r="C154" s="77" t="s">
        <v>957</v>
      </c>
      <c r="D154" s="77" t="s">
        <v>8</v>
      </c>
      <c r="E154" s="224">
        <f>VLOOKUP(B154,'Cuadro Control'!C179:J2084,8,FALSE)</f>
        <v>1230815225.9452939</v>
      </c>
      <c r="F154" s="106">
        <f t="shared" si="58"/>
        <v>0.2318411625341423</v>
      </c>
      <c r="G154" s="107">
        <v>46315</v>
      </c>
      <c r="H154" s="107">
        <v>46316</v>
      </c>
      <c r="I154" s="106">
        <f t="shared" si="60"/>
        <v>0</v>
      </c>
      <c r="J154" s="106">
        <f t="shared" si="60"/>
        <v>0</v>
      </c>
      <c r="K154" s="106">
        <f t="shared" si="60"/>
        <v>0</v>
      </c>
      <c r="L154" s="106">
        <f t="shared" si="60"/>
        <v>0</v>
      </c>
      <c r="M154" s="106">
        <f t="shared" si="60"/>
        <v>0</v>
      </c>
      <c r="N154" s="106">
        <f t="shared" si="60"/>
        <v>0</v>
      </c>
      <c r="O154" s="106">
        <f t="shared" si="60"/>
        <v>0</v>
      </c>
      <c r="P154" s="106">
        <f t="shared" si="60"/>
        <v>0</v>
      </c>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c r="AZ154" s="106"/>
      <c r="BA154" s="106"/>
      <c r="BB154" s="106"/>
      <c r="BC154" s="106"/>
      <c r="BD154" s="106"/>
      <c r="BE154" s="106"/>
      <c r="BF154" s="106"/>
      <c r="BG154" s="106"/>
      <c r="BH154" s="106"/>
      <c r="BI154" s="106"/>
      <c r="BJ154" s="106"/>
      <c r="BK154" s="106"/>
      <c r="BL154" s="106"/>
      <c r="BM154" s="106"/>
      <c r="BN154" s="106"/>
      <c r="BO154" s="106"/>
    </row>
    <row r="155" spans="1:67" s="2" customFormat="1" ht="18.75" customHeight="1" x14ac:dyDescent="0.25">
      <c r="A155" s="88"/>
      <c r="B155" s="77" t="s">
        <v>958</v>
      </c>
      <c r="C155" s="77" t="s">
        <v>959</v>
      </c>
      <c r="D155" s="77" t="s">
        <v>26</v>
      </c>
      <c r="E155" s="224">
        <f>VLOOKUP(B155,'Cuadro Control'!C180:J2085,8,FALSE)</f>
        <v>0</v>
      </c>
      <c r="F155" s="106">
        <f t="shared" si="58"/>
        <v>0</v>
      </c>
      <c r="G155" s="107">
        <v>46316</v>
      </c>
      <c r="H155" s="107">
        <v>46323</v>
      </c>
      <c r="I155" s="106">
        <f t="shared" si="60"/>
        <v>0</v>
      </c>
      <c r="J155" s="106">
        <f t="shared" si="60"/>
        <v>0</v>
      </c>
      <c r="K155" s="106">
        <f t="shared" si="60"/>
        <v>0</v>
      </c>
      <c r="L155" s="106">
        <f t="shared" si="60"/>
        <v>0</v>
      </c>
      <c r="M155" s="106">
        <f t="shared" si="60"/>
        <v>0</v>
      </c>
      <c r="N155" s="106">
        <f t="shared" si="60"/>
        <v>0</v>
      </c>
      <c r="O155" s="106">
        <f t="shared" si="60"/>
        <v>0</v>
      </c>
      <c r="P155" s="106">
        <f t="shared" si="60"/>
        <v>0</v>
      </c>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106"/>
      <c r="BA155" s="106"/>
      <c r="BB155" s="106"/>
      <c r="BC155" s="106"/>
      <c r="BD155" s="106"/>
      <c r="BE155" s="106"/>
      <c r="BF155" s="106"/>
      <c r="BG155" s="106"/>
      <c r="BH155" s="106"/>
      <c r="BI155" s="106"/>
      <c r="BJ155" s="106"/>
      <c r="BK155" s="106"/>
      <c r="BL155" s="106"/>
      <c r="BM155" s="106"/>
      <c r="BN155" s="106"/>
      <c r="BO155" s="106"/>
    </row>
    <row r="156" spans="1:67" s="2" customFormat="1" ht="18.75" customHeight="1" x14ac:dyDescent="0.25">
      <c r="A156" s="88"/>
      <c r="B156" s="77" t="s">
        <v>960</v>
      </c>
      <c r="C156" s="77" t="s">
        <v>2054</v>
      </c>
      <c r="D156" s="77" t="s">
        <v>6</v>
      </c>
      <c r="E156" s="224">
        <f>VLOOKUP(B156,'Cuadro Control'!C182:J2086,8,FALSE)</f>
        <v>52736347.43270281</v>
      </c>
      <c r="F156" s="106">
        <f t="shared" si="58"/>
        <v>9.933624348213644E-3</v>
      </c>
      <c r="G156" s="107">
        <v>46323</v>
      </c>
      <c r="H156" s="107">
        <v>46326</v>
      </c>
      <c r="I156" s="106">
        <f t="shared" si="60"/>
        <v>0</v>
      </c>
      <c r="J156" s="106">
        <f t="shared" si="60"/>
        <v>0</v>
      </c>
      <c r="K156" s="106">
        <f t="shared" si="60"/>
        <v>0</v>
      </c>
      <c r="L156" s="106">
        <f t="shared" si="60"/>
        <v>0</v>
      </c>
      <c r="M156" s="106">
        <f t="shared" si="60"/>
        <v>0</v>
      </c>
      <c r="N156" s="106">
        <f t="shared" si="60"/>
        <v>0</v>
      </c>
      <c r="O156" s="106">
        <f t="shared" si="60"/>
        <v>0</v>
      </c>
      <c r="P156" s="106">
        <f t="shared" si="60"/>
        <v>0</v>
      </c>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c r="BC156" s="106"/>
      <c r="BD156" s="106"/>
      <c r="BE156" s="106"/>
      <c r="BF156" s="106"/>
      <c r="BG156" s="106"/>
      <c r="BH156" s="106"/>
      <c r="BI156" s="106"/>
      <c r="BJ156" s="106"/>
      <c r="BK156" s="106"/>
      <c r="BL156" s="106"/>
      <c r="BM156" s="106"/>
      <c r="BN156" s="106"/>
      <c r="BO156" s="106"/>
    </row>
    <row r="157" spans="1:67" s="2" customFormat="1" ht="18.75" customHeight="1" x14ac:dyDescent="0.25">
      <c r="A157" s="88"/>
      <c r="B157" s="77" t="s">
        <v>961</v>
      </c>
      <c r="C157" s="77" t="s">
        <v>962</v>
      </c>
      <c r="D157" s="77" t="s">
        <v>19</v>
      </c>
      <c r="E157" s="224">
        <f>VLOOKUP(B157,'Cuadro Control'!C184:J2087,8,FALSE)</f>
        <v>46410609.014634147</v>
      </c>
      <c r="F157" s="106">
        <f t="shared" si="58"/>
        <v>8.742083556535862E-3</v>
      </c>
      <c r="G157" s="107">
        <v>46326</v>
      </c>
      <c r="H157" s="107">
        <v>46330</v>
      </c>
      <c r="I157" s="106">
        <f t="shared" si="60"/>
        <v>0</v>
      </c>
      <c r="J157" s="106">
        <f t="shared" si="60"/>
        <v>0</v>
      </c>
      <c r="K157" s="106">
        <f t="shared" si="60"/>
        <v>0</v>
      </c>
      <c r="L157" s="106">
        <f t="shared" si="60"/>
        <v>0</v>
      </c>
      <c r="M157" s="106">
        <f t="shared" si="60"/>
        <v>0</v>
      </c>
      <c r="N157" s="106">
        <f t="shared" si="60"/>
        <v>0</v>
      </c>
      <c r="O157" s="106">
        <f t="shared" si="60"/>
        <v>0</v>
      </c>
      <c r="P157" s="106">
        <f t="shared" si="60"/>
        <v>0</v>
      </c>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c r="AZ157" s="106"/>
      <c r="BA157" s="106"/>
      <c r="BB157" s="106"/>
      <c r="BC157" s="106"/>
      <c r="BD157" s="106"/>
      <c r="BE157" s="106"/>
      <c r="BF157" s="106"/>
      <c r="BG157" s="106"/>
      <c r="BH157" s="106"/>
      <c r="BI157" s="106"/>
      <c r="BJ157" s="106"/>
      <c r="BK157" s="106"/>
      <c r="BL157" s="106"/>
      <c r="BM157" s="106"/>
      <c r="BN157" s="106"/>
      <c r="BO157" s="106"/>
    </row>
    <row r="158" spans="1:67" s="2" customFormat="1" ht="18.75" customHeight="1" x14ac:dyDescent="0.25">
      <c r="A158" s="88"/>
      <c r="B158" s="77" t="s">
        <v>963</v>
      </c>
      <c r="C158" s="77" t="s">
        <v>964</v>
      </c>
      <c r="D158" s="77" t="s">
        <v>9</v>
      </c>
      <c r="E158" s="224">
        <f>VLOOKUP(B158,'Cuadro Control'!C186:J2088,8,FALSE)</f>
        <v>1587346329.5488234</v>
      </c>
      <c r="F158" s="106">
        <f t="shared" si="58"/>
        <v>0.29899875353285565</v>
      </c>
      <c r="G158" s="107">
        <v>46331</v>
      </c>
      <c r="H158" s="107">
        <v>46340</v>
      </c>
      <c r="I158" s="106">
        <f t="shared" si="60"/>
        <v>0</v>
      </c>
      <c r="J158" s="106">
        <f t="shared" si="60"/>
        <v>0</v>
      </c>
      <c r="K158" s="106">
        <f t="shared" si="60"/>
        <v>0</v>
      </c>
      <c r="L158" s="106">
        <f t="shared" si="60"/>
        <v>0</v>
      </c>
      <c r="M158" s="106">
        <f t="shared" si="60"/>
        <v>0</v>
      </c>
      <c r="N158" s="106">
        <f t="shared" si="60"/>
        <v>0</v>
      </c>
      <c r="O158" s="106">
        <f t="shared" si="60"/>
        <v>0</v>
      </c>
      <c r="P158" s="106">
        <f t="shared" si="60"/>
        <v>0</v>
      </c>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c r="AZ158" s="106"/>
      <c r="BA158" s="106"/>
      <c r="BB158" s="106"/>
      <c r="BC158" s="106"/>
      <c r="BD158" s="106"/>
      <c r="BE158" s="106"/>
      <c r="BF158" s="106"/>
      <c r="BG158" s="106"/>
      <c r="BH158" s="106"/>
      <c r="BI158" s="106"/>
      <c r="BJ158" s="106"/>
      <c r="BK158" s="106"/>
      <c r="BL158" s="106"/>
      <c r="BM158" s="106"/>
      <c r="BN158" s="106"/>
      <c r="BO158" s="106"/>
    </row>
    <row r="159" spans="1:67" s="2" customFormat="1" ht="18.75" customHeight="1" x14ac:dyDescent="0.25">
      <c r="A159" s="88"/>
      <c r="B159" s="103" t="s">
        <v>965</v>
      </c>
      <c r="C159" s="103" t="s">
        <v>966</v>
      </c>
      <c r="D159" s="103" t="s">
        <v>9</v>
      </c>
      <c r="E159" s="223">
        <f>VLOOKUP(B159,'Cuadro Control'!C188:J2089,8,FALSE)</f>
        <v>179532477.23999998</v>
      </c>
      <c r="F159" s="104">
        <f t="shared" si="58"/>
        <v>3.3817438522495219E-2</v>
      </c>
      <c r="G159" s="105">
        <v>46332</v>
      </c>
      <c r="H159" s="105">
        <v>46346</v>
      </c>
      <c r="I159" s="104">
        <f t="shared" si="60"/>
        <v>0</v>
      </c>
      <c r="J159" s="104">
        <f t="shared" si="60"/>
        <v>0</v>
      </c>
      <c r="K159" s="104">
        <f t="shared" si="60"/>
        <v>0</v>
      </c>
      <c r="L159" s="104">
        <f t="shared" si="60"/>
        <v>0</v>
      </c>
      <c r="M159" s="104">
        <f t="shared" si="60"/>
        <v>0</v>
      </c>
      <c r="N159" s="104">
        <f t="shared" si="60"/>
        <v>0</v>
      </c>
      <c r="O159" s="104">
        <f t="shared" si="60"/>
        <v>0</v>
      </c>
      <c r="P159" s="104">
        <f t="shared" si="60"/>
        <v>0</v>
      </c>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row>
    <row r="160" spans="1:67" s="2" customFormat="1" ht="18.75" customHeight="1" x14ac:dyDescent="0.25">
      <c r="A160" s="88"/>
      <c r="B160" s="78" t="s">
        <v>967</v>
      </c>
      <c r="C160" s="78" t="s">
        <v>1976</v>
      </c>
      <c r="D160" s="78" t="s">
        <v>3</v>
      </c>
      <c r="E160" s="225">
        <f>VLOOKUP(B160,'Cuadro Control'!C190:J2090,8,FALSE)</f>
        <v>0</v>
      </c>
      <c r="F160" s="108">
        <f>IFERROR(E160/$E$144,0)</f>
        <v>0</v>
      </c>
      <c r="G160" s="109">
        <v>46346</v>
      </c>
      <c r="H160" s="109">
        <v>46346</v>
      </c>
      <c r="I160" s="108">
        <f t="shared" si="60"/>
        <v>0</v>
      </c>
      <c r="J160" s="108">
        <f t="shared" si="60"/>
        <v>0</v>
      </c>
      <c r="K160" s="108">
        <f t="shared" si="60"/>
        <v>0</v>
      </c>
      <c r="L160" s="108">
        <f t="shared" si="60"/>
        <v>0</v>
      </c>
      <c r="M160" s="108">
        <f t="shared" si="60"/>
        <v>0</v>
      </c>
      <c r="N160" s="108">
        <f t="shared" si="60"/>
        <v>0</v>
      </c>
      <c r="O160" s="108">
        <f t="shared" si="60"/>
        <v>0</v>
      </c>
      <c r="P160" s="108">
        <f t="shared" si="60"/>
        <v>0</v>
      </c>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08"/>
      <c r="BI160" s="108"/>
      <c r="BJ160" s="108"/>
      <c r="BK160" s="108"/>
      <c r="BL160" s="108"/>
      <c r="BM160" s="108"/>
      <c r="BN160" s="108"/>
      <c r="BO160" s="108"/>
    </row>
    <row r="161" spans="1:67" s="2" customFormat="1" ht="18.75" customHeight="1" x14ac:dyDescent="0.25">
      <c r="A161" s="88"/>
      <c r="B161" s="79" t="s">
        <v>968</v>
      </c>
      <c r="C161" s="79" t="s">
        <v>969</v>
      </c>
      <c r="D161" s="79" t="s">
        <v>905</v>
      </c>
      <c r="E161" s="226">
        <f>SUM(E162:E177)</f>
        <v>5308872732.0543728</v>
      </c>
      <c r="F161" s="110">
        <f>IFERROR(E161/$E$109,0)</f>
        <v>2.9408554574576196E-2</v>
      </c>
      <c r="G161" s="111">
        <v>46273</v>
      </c>
      <c r="H161" s="111">
        <v>46357</v>
      </c>
      <c r="I161" s="110">
        <f>SUMPRODUCT($F162:$F176,I162:I176)</f>
        <v>0</v>
      </c>
      <c r="J161" s="110">
        <f t="shared" ref="J161:N161" si="61">SUMPRODUCT($F162:$F176,J162:J176)</f>
        <v>0</v>
      </c>
      <c r="K161" s="110">
        <f t="shared" si="61"/>
        <v>0</v>
      </c>
      <c r="L161" s="110">
        <f t="shared" si="61"/>
        <v>0</v>
      </c>
      <c r="M161" s="110">
        <f t="shared" si="61"/>
        <v>0</v>
      </c>
      <c r="N161" s="110">
        <f t="shared" si="61"/>
        <v>0</v>
      </c>
      <c r="O161" s="110">
        <f t="shared" ref="O161:P161" si="62">SUMPRODUCT($F162:$F176,O162:O176)</f>
        <v>0</v>
      </c>
      <c r="P161" s="110">
        <f t="shared" si="62"/>
        <v>0</v>
      </c>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row>
    <row r="162" spans="1:67" s="2" customFormat="1" ht="18.75" customHeight="1" x14ac:dyDescent="0.25">
      <c r="A162" s="88"/>
      <c r="B162" s="77" t="s">
        <v>970</v>
      </c>
      <c r="C162" s="77" t="s">
        <v>2099</v>
      </c>
      <c r="D162" s="77" t="s">
        <v>22</v>
      </c>
      <c r="E162" s="224">
        <f>VLOOKUP(B162,'Cuadro Control'!C192:J2092,8,FALSE)</f>
        <v>83271780.884117648</v>
      </c>
      <c r="F162" s="106">
        <f t="shared" ref="F162:F176" si="63">IFERROR(E162/$E$161,0)</f>
        <v>1.5685397839984384E-2</v>
      </c>
      <c r="G162" s="107">
        <v>46273</v>
      </c>
      <c r="H162" s="107">
        <v>46280</v>
      </c>
      <c r="I162" s="106">
        <f t="shared" ref="I162:P166" si="64">IF($G162=0,0,IF(I$6&lt;$G162,0,IF(I$6&gt;$H162,1,(I$6-$G162+1)/($H162-$G162+1))))</f>
        <v>0</v>
      </c>
      <c r="J162" s="106">
        <f t="shared" si="64"/>
        <v>0</v>
      </c>
      <c r="K162" s="106">
        <f t="shared" si="64"/>
        <v>0</v>
      </c>
      <c r="L162" s="106">
        <f t="shared" si="64"/>
        <v>0</v>
      </c>
      <c r="M162" s="106">
        <f t="shared" si="64"/>
        <v>0</v>
      </c>
      <c r="N162" s="106">
        <f t="shared" si="64"/>
        <v>0</v>
      </c>
      <c r="O162" s="106">
        <f t="shared" si="64"/>
        <v>0</v>
      </c>
      <c r="P162" s="106">
        <f t="shared" si="64"/>
        <v>0</v>
      </c>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c r="BC162" s="106"/>
      <c r="BD162" s="106"/>
      <c r="BE162" s="106"/>
      <c r="BF162" s="106"/>
      <c r="BG162" s="106"/>
      <c r="BH162" s="106"/>
      <c r="BI162" s="106"/>
      <c r="BJ162" s="106"/>
      <c r="BK162" s="106"/>
      <c r="BL162" s="106"/>
      <c r="BM162" s="106"/>
      <c r="BN162" s="106"/>
      <c r="BO162" s="106"/>
    </row>
    <row r="163" spans="1:67" s="2" customFormat="1" ht="18.75" customHeight="1" x14ac:dyDescent="0.25">
      <c r="A163" s="88"/>
      <c r="B163" s="77" t="s">
        <v>972</v>
      </c>
      <c r="C163" s="77" t="s">
        <v>973</v>
      </c>
      <c r="D163" s="77" t="s">
        <v>9</v>
      </c>
      <c r="E163" s="224">
        <f>VLOOKUP(B163,'Cuadro Control'!C193:J2093,8,FALSE)</f>
        <v>312374505.66882348</v>
      </c>
      <c r="F163" s="106">
        <f t="shared" si="63"/>
        <v>5.8840081771548515E-2</v>
      </c>
      <c r="G163" s="107">
        <v>46280</v>
      </c>
      <c r="H163" s="107">
        <v>46288</v>
      </c>
      <c r="I163" s="106">
        <f t="shared" si="64"/>
        <v>0</v>
      </c>
      <c r="J163" s="106">
        <f t="shared" si="64"/>
        <v>0</v>
      </c>
      <c r="K163" s="106">
        <f t="shared" si="64"/>
        <v>0</v>
      </c>
      <c r="L163" s="106">
        <f t="shared" si="64"/>
        <v>0</v>
      </c>
      <c r="M163" s="106">
        <f t="shared" si="64"/>
        <v>0</v>
      </c>
      <c r="N163" s="106">
        <f t="shared" si="64"/>
        <v>0</v>
      </c>
      <c r="O163" s="106">
        <f t="shared" si="64"/>
        <v>0</v>
      </c>
      <c r="P163" s="106">
        <f t="shared" si="64"/>
        <v>0</v>
      </c>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c r="BC163" s="106"/>
      <c r="BD163" s="106"/>
      <c r="BE163" s="106"/>
      <c r="BF163" s="106"/>
      <c r="BG163" s="106"/>
      <c r="BH163" s="106"/>
      <c r="BI163" s="106"/>
      <c r="BJ163" s="106"/>
      <c r="BK163" s="106"/>
      <c r="BL163" s="106"/>
      <c r="BM163" s="106"/>
      <c r="BN163" s="106"/>
      <c r="BO163" s="106"/>
    </row>
    <row r="164" spans="1:67" s="2" customFormat="1" ht="18.75" customHeight="1" x14ac:dyDescent="0.25">
      <c r="A164" s="88"/>
      <c r="B164" s="103" t="s">
        <v>974</v>
      </c>
      <c r="C164" s="103" t="s">
        <v>975</v>
      </c>
      <c r="D164" s="103" t="s">
        <v>6</v>
      </c>
      <c r="E164" s="223">
        <f>VLOOKUP(B164,'Cuadro Control'!C194:J2094,8,FALSE)</f>
        <v>9527825.6870364472</v>
      </c>
      <c r="F164" s="104">
        <f t="shared" si="63"/>
        <v>1.794698454439963E-3</v>
      </c>
      <c r="G164" s="105">
        <v>46288</v>
      </c>
      <c r="H164" s="105">
        <v>46290</v>
      </c>
      <c r="I164" s="104">
        <f t="shared" si="64"/>
        <v>0</v>
      </c>
      <c r="J164" s="104">
        <f t="shared" si="64"/>
        <v>0</v>
      </c>
      <c r="K164" s="104">
        <f t="shared" si="64"/>
        <v>0</v>
      </c>
      <c r="L164" s="104">
        <f t="shared" si="64"/>
        <v>0</v>
      </c>
      <c r="M164" s="104">
        <f t="shared" si="64"/>
        <v>0</v>
      </c>
      <c r="N164" s="104">
        <f t="shared" si="64"/>
        <v>0</v>
      </c>
      <c r="O164" s="104">
        <f t="shared" si="64"/>
        <v>0</v>
      </c>
      <c r="P164" s="104">
        <f t="shared" si="64"/>
        <v>0</v>
      </c>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row>
    <row r="165" spans="1:67" s="2" customFormat="1" ht="18.75" customHeight="1" x14ac:dyDescent="0.25">
      <c r="A165" s="88"/>
      <c r="B165" s="77" t="s">
        <v>976</v>
      </c>
      <c r="C165" s="77" t="s">
        <v>977</v>
      </c>
      <c r="D165" s="77" t="s">
        <v>19</v>
      </c>
      <c r="E165" s="224">
        <f>VLOOKUP(B165,'Cuadro Control'!C195:J2095,8,FALSE)</f>
        <v>320494616.71764702</v>
      </c>
      <c r="F165" s="106">
        <f t="shared" si="63"/>
        <v>6.0369617599332674E-2</v>
      </c>
      <c r="G165" s="107">
        <v>46290</v>
      </c>
      <c r="H165" s="107">
        <v>46295</v>
      </c>
      <c r="I165" s="106">
        <f t="shared" si="64"/>
        <v>0</v>
      </c>
      <c r="J165" s="106">
        <f t="shared" si="64"/>
        <v>0</v>
      </c>
      <c r="K165" s="106">
        <f t="shared" si="64"/>
        <v>0</v>
      </c>
      <c r="L165" s="106">
        <f t="shared" si="64"/>
        <v>0</v>
      </c>
      <c r="M165" s="106">
        <f t="shared" si="64"/>
        <v>0</v>
      </c>
      <c r="N165" s="106">
        <f t="shared" si="64"/>
        <v>0</v>
      </c>
      <c r="O165" s="106">
        <f t="shared" si="64"/>
        <v>0</v>
      </c>
      <c r="P165" s="106">
        <f t="shared" si="64"/>
        <v>0</v>
      </c>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c r="BC165" s="106"/>
      <c r="BD165" s="106"/>
      <c r="BE165" s="106"/>
      <c r="BF165" s="106"/>
      <c r="BG165" s="106"/>
      <c r="BH165" s="106"/>
      <c r="BI165" s="106"/>
      <c r="BJ165" s="106"/>
      <c r="BK165" s="106"/>
      <c r="BL165" s="106"/>
      <c r="BM165" s="106"/>
      <c r="BN165" s="106"/>
      <c r="BO165" s="106"/>
    </row>
    <row r="166" spans="1:67" s="2" customFormat="1" ht="18.75" customHeight="1" x14ac:dyDescent="0.25">
      <c r="A166" s="88"/>
      <c r="B166" s="77" t="s">
        <v>978</v>
      </c>
      <c r="C166" s="77" t="s">
        <v>979</v>
      </c>
      <c r="D166" s="77" t="s">
        <v>8</v>
      </c>
      <c r="E166" s="224">
        <f>VLOOKUP(B166,'Cuadro Control'!C196:J2096,8,FALSE)</f>
        <v>94303618.549411759</v>
      </c>
      <c r="F166" s="106">
        <f t="shared" si="63"/>
        <v>1.7763397864110998E-2</v>
      </c>
      <c r="G166" s="107">
        <v>46295</v>
      </c>
      <c r="H166" s="107">
        <v>46297</v>
      </c>
      <c r="I166" s="106">
        <f t="shared" si="64"/>
        <v>0</v>
      </c>
      <c r="J166" s="106">
        <f t="shared" si="64"/>
        <v>0</v>
      </c>
      <c r="K166" s="106">
        <f t="shared" si="64"/>
        <v>0</v>
      </c>
      <c r="L166" s="106">
        <f t="shared" si="64"/>
        <v>0</v>
      </c>
      <c r="M166" s="106">
        <f t="shared" si="64"/>
        <v>0</v>
      </c>
      <c r="N166" s="106">
        <f t="shared" si="64"/>
        <v>0</v>
      </c>
      <c r="O166" s="106">
        <f t="shared" si="64"/>
        <v>0</v>
      </c>
      <c r="P166" s="106">
        <f t="shared" si="64"/>
        <v>0</v>
      </c>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c r="BC166" s="106"/>
      <c r="BD166" s="106"/>
      <c r="BE166" s="106"/>
      <c r="BF166" s="106"/>
      <c r="BG166" s="106"/>
      <c r="BH166" s="106"/>
      <c r="BI166" s="106"/>
      <c r="BJ166" s="106"/>
      <c r="BK166" s="106"/>
      <c r="BL166" s="106"/>
      <c r="BM166" s="106"/>
      <c r="BN166" s="106"/>
      <c r="BO166" s="106"/>
    </row>
    <row r="167" spans="1:67" s="2" customFormat="1" ht="18.75" customHeight="1" x14ac:dyDescent="0.25">
      <c r="A167" s="88"/>
      <c r="B167" s="77" t="s">
        <v>980</v>
      </c>
      <c r="C167" s="77" t="s">
        <v>981</v>
      </c>
      <c r="D167" s="77" t="s">
        <v>26</v>
      </c>
      <c r="E167" s="224">
        <f>VLOOKUP(B167,'Cuadro Control'!C197:J2097,8,FALSE)</f>
        <v>179436034.15411764</v>
      </c>
      <c r="F167" s="106">
        <f t="shared" si="63"/>
        <v>3.3799272126209236E-2</v>
      </c>
      <c r="G167" s="107">
        <v>46297</v>
      </c>
      <c r="H167" s="107">
        <v>46302</v>
      </c>
      <c r="I167" s="106">
        <f t="shared" ref="I167:P177" si="65">IF($G167=0,0,IF(I$6&lt;$G167,0,IF(I$6&gt;$H167,1,(I$6-$G167+1)/($H167-$G167+1))))</f>
        <v>0</v>
      </c>
      <c r="J167" s="106">
        <f t="shared" si="65"/>
        <v>0</v>
      </c>
      <c r="K167" s="106">
        <f t="shared" si="65"/>
        <v>0</v>
      </c>
      <c r="L167" s="106">
        <f t="shared" si="65"/>
        <v>0</v>
      </c>
      <c r="M167" s="106">
        <f t="shared" si="65"/>
        <v>0</v>
      </c>
      <c r="N167" s="106">
        <f t="shared" si="65"/>
        <v>0</v>
      </c>
      <c r="O167" s="106">
        <f t="shared" si="65"/>
        <v>0</v>
      </c>
      <c r="P167" s="106">
        <f t="shared" si="65"/>
        <v>0</v>
      </c>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c r="BO167" s="106"/>
    </row>
    <row r="168" spans="1:67" s="2" customFormat="1" ht="18.75" customHeight="1" x14ac:dyDescent="0.25">
      <c r="A168" s="88"/>
      <c r="B168" s="77" t="s">
        <v>982</v>
      </c>
      <c r="C168" s="77" t="s">
        <v>983</v>
      </c>
      <c r="D168" s="77" t="s">
        <v>730</v>
      </c>
      <c r="E168" s="224">
        <f>VLOOKUP(B168,'Cuadro Control'!C198:J2098,8,FALSE)</f>
        <v>1212623361.2117648</v>
      </c>
      <c r="F168" s="106">
        <f t="shared" si="63"/>
        <v>0.22841447185013161</v>
      </c>
      <c r="G168" s="107">
        <v>46302</v>
      </c>
      <c r="H168" s="107">
        <v>46319</v>
      </c>
      <c r="I168" s="106">
        <f t="shared" si="65"/>
        <v>0</v>
      </c>
      <c r="J168" s="106">
        <f t="shared" si="65"/>
        <v>0</v>
      </c>
      <c r="K168" s="106">
        <f t="shared" si="65"/>
        <v>0</v>
      </c>
      <c r="L168" s="106">
        <f t="shared" si="65"/>
        <v>0</v>
      </c>
      <c r="M168" s="106">
        <f t="shared" si="65"/>
        <v>0</v>
      </c>
      <c r="N168" s="106">
        <f t="shared" si="65"/>
        <v>0</v>
      </c>
      <c r="O168" s="106">
        <f t="shared" si="65"/>
        <v>0</v>
      </c>
      <c r="P168" s="106">
        <f t="shared" si="65"/>
        <v>0</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c r="AZ168" s="106"/>
      <c r="BA168" s="106"/>
      <c r="BB168" s="106"/>
      <c r="BC168" s="106"/>
      <c r="BD168" s="106"/>
      <c r="BE168" s="106"/>
      <c r="BF168" s="106"/>
      <c r="BG168" s="106"/>
      <c r="BH168" s="106"/>
      <c r="BI168" s="106"/>
      <c r="BJ168" s="106"/>
      <c r="BK168" s="106"/>
      <c r="BL168" s="106"/>
      <c r="BM168" s="106"/>
      <c r="BN168" s="106"/>
      <c r="BO168" s="106"/>
    </row>
    <row r="169" spans="1:67" s="2" customFormat="1" ht="18.75" customHeight="1" x14ac:dyDescent="0.25">
      <c r="A169" s="88"/>
      <c r="B169" s="77" t="s">
        <v>984</v>
      </c>
      <c r="C169" s="77" t="s">
        <v>985</v>
      </c>
      <c r="D169" s="77" t="s">
        <v>6</v>
      </c>
      <c r="E169" s="224">
        <f>VLOOKUP(B169,'Cuadro Control'!C199:J2099,8,FALSE)</f>
        <v>0</v>
      </c>
      <c r="F169" s="106">
        <f t="shared" si="63"/>
        <v>0</v>
      </c>
      <c r="G169" s="107">
        <v>46319</v>
      </c>
      <c r="H169" s="107">
        <v>46322</v>
      </c>
      <c r="I169" s="106">
        <f t="shared" si="65"/>
        <v>0</v>
      </c>
      <c r="J169" s="106">
        <f t="shared" si="65"/>
        <v>0</v>
      </c>
      <c r="K169" s="106">
        <f t="shared" si="65"/>
        <v>0</v>
      </c>
      <c r="L169" s="106">
        <f t="shared" si="65"/>
        <v>0</v>
      </c>
      <c r="M169" s="106">
        <f t="shared" si="65"/>
        <v>0</v>
      </c>
      <c r="N169" s="106">
        <f t="shared" si="65"/>
        <v>0</v>
      </c>
      <c r="O169" s="106">
        <f t="shared" si="65"/>
        <v>0</v>
      </c>
      <c r="P169" s="106">
        <f t="shared" si="65"/>
        <v>0</v>
      </c>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c r="AZ169" s="106"/>
      <c r="BA169" s="106"/>
      <c r="BB169" s="106"/>
      <c r="BC169" s="106"/>
      <c r="BD169" s="106"/>
      <c r="BE169" s="106"/>
      <c r="BF169" s="106"/>
      <c r="BG169" s="106"/>
      <c r="BH169" s="106"/>
      <c r="BI169" s="106"/>
      <c r="BJ169" s="106"/>
      <c r="BK169" s="106"/>
      <c r="BL169" s="106"/>
      <c r="BM169" s="106"/>
      <c r="BN169" s="106"/>
      <c r="BO169" s="106"/>
    </row>
    <row r="170" spans="1:67" s="2" customFormat="1" ht="18.75" customHeight="1" x14ac:dyDescent="0.25">
      <c r="A170" s="88"/>
      <c r="B170" s="78" t="s">
        <v>986</v>
      </c>
      <c r="C170" s="78" t="s">
        <v>987</v>
      </c>
      <c r="D170" s="78" t="s">
        <v>3</v>
      </c>
      <c r="E170" s="225">
        <f>VLOOKUP(B170,'Cuadro Control'!C200:J2100,8,FALSE)</f>
        <v>0</v>
      </c>
      <c r="F170" s="108">
        <f t="shared" si="63"/>
        <v>0</v>
      </c>
      <c r="G170" s="109">
        <v>46319</v>
      </c>
      <c r="H170" s="109">
        <v>46319</v>
      </c>
      <c r="I170" s="108">
        <f t="shared" si="65"/>
        <v>0</v>
      </c>
      <c r="J170" s="108">
        <f t="shared" si="65"/>
        <v>0</v>
      </c>
      <c r="K170" s="108">
        <f t="shared" si="65"/>
        <v>0</v>
      </c>
      <c r="L170" s="108">
        <f t="shared" si="65"/>
        <v>0</v>
      </c>
      <c r="M170" s="108">
        <f t="shared" si="65"/>
        <v>0</v>
      </c>
      <c r="N170" s="108">
        <f t="shared" si="65"/>
        <v>0</v>
      </c>
      <c r="O170" s="108">
        <f t="shared" si="65"/>
        <v>0</v>
      </c>
      <c r="P170" s="108">
        <f t="shared" si="65"/>
        <v>0</v>
      </c>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c r="AX170" s="108"/>
      <c r="AY170" s="108"/>
      <c r="AZ170" s="108"/>
      <c r="BA170" s="108"/>
      <c r="BB170" s="108"/>
      <c r="BC170" s="108"/>
      <c r="BD170" s="108"/>
      <c r="BE170" s="108"/>
      <c r="BF170" s="108"/>
      <c r="BG170" s="108"/>
      <c r="BH170" s="108"/>
      <c r="BI170" s="108"/>
      <c r="BJ170" s="108"/>
      <c r="BK170" s="108"/>
      <c r="BL170" s="108"/>
      <c r="BM170" s="108"/>
      <c r="BN170" s="108"/>
      <c r="BO170" s="108"/>
    </row>
    <row r="171" spans="1:67" s="2" customFormat="1" ht="18.75" customHeight="1" x14ac:dyDescent="0.25">
      <c r="A171" s="88"/>
      <c r="B171" s="77" t="s">
        <v>988</v>
      </c>
      <c r="C171" s="77" t="s">
        <v>989</v>
      </c>
      <c r="D171" s="77" t="s">
        <v>8</v>
      </c>
      <c r="E171" s="224">
        <f>VLOOKUP(B171,'Cuadro Control'!C201:J2101,8,FALSE)</f>
        <v>1230815225.9452939</v>
      </c>
      <c r="F171" s="106">
        <f t="shared" si="63"/>
        <v>0.2318411625341423</v>
      </c>
      <c r="G171" s="107">
        <v>46323</v>
      </c>
      <c r="H171" s="107">
        <v>46323</v>
      </c>
      <c r="I171" s="106">
        <f t="shared" si="65"/>
        <v>0</v>
      </c>
      <c r="J171" s="106">
        <f t="shared" si="65"/>
        <v>0</v>
      </c>
      <c r="K171" s="106">
        <f t="shared" si="65"/>
        <v>0</v>
      </c>
      <c r="L171" s="106">
        <f t="shared" si="65"/>
        <v>0</v>
      </c>
      <c r="M171" s="106">
        <f t="shared" si="65"/>
        <v>0</v>
      </c>
      <c r="N171" s="106">
        <f t="shared" si="65"/>
        <v>0</v>
      </c>
      <c r="O171" s="106">
        <f t="shared" si="65"/>
        <v>0</v>
      </c>
      <c r="P171" s="106">
        <f t="shared" si="65"/>
        <v>0</v>
      </c>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c r="AZ171" s="106"/>
      <c r="BA171" s="106"/>
      <c r="BB171" s="106"/>
      <c r="BC171" s="106"/>
      <c r="BD171" s="106"/>
      <c r="BE171" s="106"/>
      <c r="BF171" s="106"/>
      <c r="BG171" s="106"/>
      <c r="BH171" s="106"/>
      <c r="BI171" s="106"/>
      <c r="BJ171" s="106"/>
      <c r="BK171" s="106"/>
      <c r="BL171" s="106"/>
      <c r="BM171" s="106"/>
      <c r="BN171" s="106"/>
      <c r="BO171" s="106"/>
    </row>
    <row r="172" spans="1:67" s="2" customFormat="1" ht="18.75" customHeight="1" x14ac:dyDescent="0.25">
      <c r="A172" s="88"/>
      <c r="B172" s="77" t="s">
        <v>990</v>
      </c>
      <c r="C172" s="77" t="s">
        <v>991</v>
      </c>
      <c r="D172" s="77" t="s">
        <v>26</v>
      </c>
      <c r="E172" s="224">
        <f>VLOOKUP(B172,'Cuadro Control'!C202:J2102,8,FALSE)</f>
        <v>0</v>
      </c>
      <c r="F172" s="106">
        <f t="shared" si="63"/>
        <v>0</v>
      </c>
      <c r="G172" s="107">
        <v>46323</v>
      </c>
      <c r="H172" s="107">
        <v>46332</v>
      </c>
      <c r="I172" s="106">
        <f t="shared" si="65"/>
        <v>0</v>
      </c>
      <c r="J172" s="106">
        <f t="shared" si="65"/>
        <v>0</v>
      </c>
      <c r="K172" s="106">
        <f t="shared" si="65"/>
        <v>0</v>
      </c>
      <c r="L172" s="106">
        <f t="shared" si="65"/>
        <v>0</v>
      </c>
      <c r="M172" s="106">
        <f t="shared" si="65"/>
        <v>0</v>
      </c>
      <c r="N172" s="106">
        <f t="shared" si="65"/>
        <v>0</v>
      </c>
      <c r="O172" s="106">
        <f t="shared" si="65"/>
        <v>0</v>
      </c>
      <c r="P172" s="106">
        <f t="shared" si="65"/>
        <v>0</v>
      </c>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c r="AZ172" s="106"/>
      <c r="BA172" s="106"/>
      <c r="BB172" s="106"/>
      <c r="BC172" s="106"/>
      <c r="BD172" s="106"/>
      <c r="BE172" s="106"/>
      <c r="BF172" s="106"/>
      <c r="BG172" s="106"/>
      <c r="BH172" s="106"/>
      <c r="BI172" s="106"/>
      <c r="BJ172" s="106"/>
      <c r="BK172" s="106"/>
      <c r="BL172" s="106"/>
      <c r="BM172" s="106"/>
      <c r="BN172" s="106"/>
      <c r="BO172" s="106"/>
    </row>
    <row r="173" spans="1:67" s="2" customFormat="1" ht="18.75" customHeight="1" x14ac:dyDescent="0.25">
      <c r="A173" s="88"/>
      <c r="B173" s="77" t="s">
        <v>992</v>
      </c>
      <c r="C173" s="77" t="s">
        <v>2055</v>
      </c>
      <c r="D173" s="77" t="s">
        <v>6</v>
      </c>
      <c r="E173" s="224">
        <f>VLOOKUP(B173,'Cuadro Control'!C203:J2103,8,FALSE)</f>
        <v>52736347.43270281</v>
      </c>
      <c r="F173" s="106">
        <f t="shared" si="63"/>
        <v>9.933624348213644E-3</v>
      </c>
      <c r="G173" s="107">
        <v>46332</v>
      </c>
      <c r="H173" s="107">
        <v>46335</v>
      </c>
      <c r="I173" s="106">
        <f t="shared" si="65"/>
        <v>0</v>
      </c>
      <c r="J173" s="106">
        <f t="shared" si="65"/>
        <v>0</v>
      </c>
      <c r="K173" s="106">
        <f t="shared" si="65"/>
        <v>0</v>
      </c>
      <c r="L173" s="106">
        <f t="shared" si="65"/>
        <v>0</v>
      </c>
      <c r="M173" s="106">
        <f t="shared" si="65"/>
        <v>0</v>
      </c>
      <c r="N173" s="106">
        <f t="shared" si="65"/>
        <v>0</v>
      </c>
      <c r="O173" s="106">
        <f t="shared" si="65"/>
        <v>0</v>
      </c>
      <c r="P173" s="106">
        <f t="shared" si="65"/>
        <v>0</v>
      </c>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c r="AZ173" s="106"/>
      <c r="BA173" s="106"/>
      <c r="BB173" s="106"/>
      <c r="BC173" s="106"/>
      <c r="BD173" s="106"/>
      <c r="BE173" s="106"/>
      <c r="BF173" s="106"/>
      <c r="BG173" s="106"/>
      <c r="BH173" s="106"/>
      <c r="BI173" s="106"/>
      <c r="BJ173" s="106"/>
      <c r="BK173" s="106"/>
      <c r="BL173" s="106"/>
      <c r="BM173" s="106"/>
      <c r="BN173" s="106"/>
      <c r="BO173" s="106"/>
    </row>
    <row r="174" spans="1:67" s="2" customFormat="1" ht="18.75" customHeight="1" x14ac:dyDescent="0.25">
      <c r="A174" s="88"/>
      <c r="B174" s="77" t="s">
        <v>993</v>
      </c>
      <c r="C174" s="77" t="s">
        <v>994</v>
      </c>
      <c r="D174" s="77" t="s">
        <v>19</v>
      </c>
      <c r="E174" s="224">
        <f>VLOOKUP(B174,'Cuadro Control'!C204:J2104,8,FALSE)</f>
        <v>46410609.014634147</v>
      </c>
      <c r="F174" s="106">
        <f t="shared" si="63"/>
        <v>8.742083556535862E-3</v>
      </c>
      <c r="G174" s="107">
        <v>46335</v>
      </c>
      <c r="H174" s="107">
        <v>46337</v>
      </c>
      <c r="I174" s="106">
        <f t="shared" si="65"/>
        <v>0</v>
      </c>
      <c r="J174" s="106">
        <f t="shared" si="65"/>
        <v>0</v>
      </c>
      <c r="K174" s="106">
        <f t="shared" si="65"/>
        <v>0</v>
      </c>
      <c r="L174" s="106">
        <f t="shared" si="65"/>
        <v>0</v>
      </c>
      <c r="M174" s="106">
        <f t="shared" si="65"/>
        <v>0</v>
      </c>
      <c r="N174" s="106">
        <f t="shared" si="65"/>
        <v>0</v>
      </c>
      <c r="O174" s="106">
        <f t="shared" si="65"/>
        <v>0</v>
      </c>
      <c r="P174" s="106">
        <f t="shared" si="65"/>
        <v>0</v>
      </c>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c r="AZ174" s="106"/>
      <c r="BA174" s="106"/>
      <c r="BB174" s="106"/>
      <c r="BC174" s="106"/>
      <c r="BD174" s="106"/>
      <c r="BE174" s="106"/>
      <c r="BF174" s="106"/>
      <c r="BG174" s="106"/>
      <c r="BH174" s="106"/>
      <c r="BI174" s="106"/>
      <c r="BJ174" s="106"/>
      <c r="BK174" s="106"/>
      <c r="BL174" s="106"/>
      <c r="BM174" s="106"/>
      <c r="BN174" s="106"/>
      <c r="BO174" s="106"/>
    </row>
    <row r="175" spans="1:67" s="2" customFormat="1" ht="18.75" customHeight="1" x14ac:dyDescent="0.25">
      <c r="A175" s="88"/>
      <c r="B175" s="77" t="s">
        <v>995</v>
      </c>
      <c r="C175" s="77" t="s">
        <v>996</v>
      </c>
      <c r="D175" s="77" t="s">
        <v>9</v>
      </c>
      <c r="E175" s="224">
        <f>VLOOKUP(B175,'Cuadro Control'!C206:J2105,8,FALSE)</f>
        <v>1587346329.5488234</v>
      </c>
      <c r="F175" s="106">
        <f t="shared" si="63"/>
        <v>0.29899875353285565</v>
      </c>
      <c r="G175" s="107">
        <v>46339</v>
      </c>
      <c r="H175" s="107">
        <v>46351</v>
      </c>
      <c r="I175" s="106">
        <f t="shared" si="65"/>
        <v>0</v>
      </c>
      <c r="J175" s="106">
        <f t="shared" si="65"/>
        <v>0</v>
      </c>
      <c r="K175" s="106">
        <f t="shared" si="65"/>
        <v>0</v>
      </c>
      <c r="L175" s="106">
        <f t="shared" si="65"/>
        <v>0</v>
      </c>
      <c r="M175" s="106">
        <f t="shared" si="65"/>
        <v>0</v>
      </c>
      <c r="N175" s="106">
        <f t="shared" si="65"/>
        <v>0</v>
      </c>
      <c r="O175" s="106">
        <f t="shared" si="65"/>
        <v>0</v>
      </c>
      <c r="P175" s="106">
        <f t="shared" si="65"/>
        <v>0</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c r="AZ175" s="106"/>
      <c r="BA175" s="106"/>
      <c r="BB175" s="106"/>
      <c r="BC175" s="106"/>
      <c r="BD175" s="106"/>
      <c r="BE175" s="106"/>
      <c r="BF175" s="106"/>
      <c r="BG175" s="106"/>
      <c r="BH175" s="106"/>
      <c r="BI175" s="106"/>
      <c r="BJ175" s="106"/>
      <c r="BK175" s="106"/>
      <c r="BL175" s="106"/>
      <c r="BM175" s="106"/>
      <c r="BN175" s="106"/>
      <c r="BO175" s="106"/>
    </row>
    <row r="176" spans="1:67" s="2" customFormat="1" ht="18.75" customHeight="1" x14ac:dyDescent="0.25">
      <c r="A176" s="88"/>
      <c r="B176" s="103" t="s">
        <v>997</v>
      </c>
      <c r="C176" s="103" t="s">
        <v>998</v>
      </c>
      <c r="D176" s="103" t="s">
        <v>9</v>
      </c>
      <c r="E176" s="223">
        <f>VLOOKUP(B176,'Cuadro Control'!C208:J2106,8,FALSE)</f>
        <v>179532477.23999998</v>
      </c>
      <c r="F176" s="104">
        <f t="shared" si="63"/>
        <v>3.3817438522495219E-2</v>
      </c>
      <c r="G176" s="105">
        <v>46344</v>
      </c>
      <c r="H176" s="105">
        <v>46357</v>
      </c>
      <c r="I176" s="104">
        <f t="shared" si="65"/>
        <v>0</v>
      </c>
      <c r="J176" s="104">
        <f t="shared" si="65"/>
        <v>0</v>
      </c>
      <c r="K176" s="104">
        <f t="shared" si="65"/>
        <v>0</v>
      </c>
      <c r="L176" s="104">
        <f t="shared" si="65"/>
        <v>0</v>
      </c>
      <c r="M176" s="104">
        <f t="shared" si="65"/>
        <v>0</v>
      </c>
      <c r="N176" s="104">
        <f t="shared" si="65"/>
        <v>0</v>
      </c>
      <c r="O176" s="104">
        <f t="shared" si="65"/>
        <v>0</v>
      </c>
      <c r="P176" s="104">
        <f t="shared" si="65"/>
        <v>0</v>
      </c>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row>
    <row r="177" spans="1:67" s="2" customFormat="1" ht="18.75" customHeight="1" x14ac:dyDescent="0.25">
      <c r="A177" s="88"/>
      <c r="B177" s="78" t="s">
        <v>999</v>
      </c>
      <c r="C177" s="78" t="s">
        <v>1977</v>
      </c>
      <c r="D177" s="78" t="s">
        <v>3</v>
      </c>
      <c r="E177" s="225">
        <f>VLOOKUP(B177,'Cuadro Control'!C210:J2107,8,FALSE)</f>
        <v>0</v>
      </c>
      <c r="F177" s="108">
        <f>IFERROR(E177/$E$161,0)</f>
        <v>0</v>
      </c>
      <c r="G177" s="109">
        <v>46357</v>
      </c>
      <c r="H177" s="109">
        <v>46357</v>
      </c>
      <c r="I177" s="108">
        <f t="shared" si="65"/>
        <v>0</v>
      </c>
      <c r="J177" s="108">
        <f t="shared" si="65"/>
        <v>0</v>
      </c>
      <c r="K177" s="108">
        <f t="shared" si="65"/>
        <v>0</v>
      </c>
      <c r="L177" s="108">
        <f t="shared" si="65"/>
        <v>0</v>
      </c>
      <c r="M177" s="108">
        <f t="shared" si="65"/>
        <v>0</v>
      </c>
      <c r="N177" s="108">
        <f t="shared" si="65"/>
        <v>0</v>
      </c>
      <c r="O177" s="108">
        <f t="shared" si="65"/>
        <v>0</v>
      </c>
      <c r="P177" s="108">
        <f t="shared" si="65"/>
        <v>0</v>
      </c>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c r="AX177" s="108"/>
      <c r="AY177" s="108"/>
      <c r="AZ177" s="108"/>
      <c r="BA177" s="108"/>
      <c r="BB177" s="108"/>
      <c r="BC177" s="108"/>
      <c r="BD177" s="108"/>
      <c r="BE177" s="108"/>
      <c r="BF177" s="108"/>
      <c r="BG177" s="108"/>
      <c r="BH177" s="108"/>
      <c r="BI177" s="108"/>
      <c r="BJ177" s="108"/>
      <c r="BK177" s="108"/>
      <c r="BL177" s="108"/>
      <c r="BM177" s="108"/>
      <c r="BN177" s="108"/>
      <c r="BO177" s="108"/>
    </row>
    <row r="178" spans="1:67" s="2" customFormat="1" ht="18.75" customHeight="1" x14ac:dyDescent="0.25">
      <c r="A178" s="88"/>
      <c r="B178" s="79" t="s">
        <v>1000</v>
      </c>
      <c r="C178" s="79" t="s">
        <v>1001</v>
      </c>
      <c r="D178" s="79" t="s">
        <v>905</v>
      </c>
      <c r="E178" s="226">
        <f>SUM(E179:E194)</f>
        <v>5308872732.0543728</v>
      </c>
      <c r="F178" s="110">
        <f>IFERROR(E178/$E$109,0)</f>
        <v>2.9408554574576196E-2</v>
      </c>
      <c r="G178" s="111">
        <v>46227</v>
      </c>
      <c r="H178" s="111">
        <v>46360</v>
      </c>
      <c r="I178" s="110">
        <f>SUMPRODUCT($F179:$F193,I179:I193)</f>
        <v>7.8426989199921926E-4</v>
      </c>
      <c r="J178" s="110">
        <f t="shared" ref="J178:N178" si="66">SUMPRODUCT($F179:$F193,J179:J193)</f>
        <v>0</v>
      </c>
      <c r="K178" s="110">
        <f t="shared" si="66"/>
        <v>2.5299028774168359E-4</v>
      </c>
      <c r="L178" s="110">
        <f t="shared" si="66"/>
        <v>7.8426989199921926E-4</v>
      </c>
      <c r="M178" s="110">
        <f t="shared" si="66"/>
        <v>7.8426989199921926E-4</v>
      </c>
      <c r="N178" s="110">
        <f t="shared" si="66"/>
        <v>3.137079567996877E-3</v>
      </c>
      <c r="O178" s="110">
        <f t="shared" ref="O178:P178" si="67">SUMPRODUCT($F179:$F193,O179:O193)</f>
        <v>3.137079567996877E-3</v>
      </c>
      <c r="P178" s="110">
        <f t="shared" si="67"/>
        <v>3.137079567996877E-3</v>
      </c>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0"/>
      <c r="AY178" s="110"/>
      <c r="AZ178" s="110"/>
      <c r="BA178" s="110"/>
      <c r="BB178" s="110"/>
      <c r="BC178" s="110"/>
      <c r="BD178" s="110"/>
      <c r="BE178" s="110"/>
      <c r="BF178" s="110"/>
      <c r="BG178" s="110"/>
      <c r="BH178" s="110"/>
      <c r="BI178" s="110"/>
      <c r="BJ178" s="110"/>
      <c r="BK178" s="110"/>
      <c r="BL178" s="110"/>
      <c r="BM178" s="110"/>
      <c r="BN178" s="110"/>
      <c r="BO178" s="110"/>
    </row>
    <row r="179" spans="1:67" s="2" customFormat="1" ht="18.75" customHeight="1" x14ac:dyDescent="0.25">
      <c r="A179" s="88"/>
      <c r="B179" s="77" t="s">
        <v>1002</v>
      </c>
      <c r="C179" s="77" t="s">
        <v>2100</v>
      </c>
      <c r="D179" s="77" t="s">
        <v>22</v>
      </c>
      <c r="E179" s="224">
        <f>VLOOKUP(B179,'Cuadro Control'!C214:J2109,8,FALSE)</f>
        <v>83271780.884117648</v>
      </c>
      <c r="F179" s="106">
        <f t="shared" ref="F179:F193" si="68">IFERROR(E179/$E$178,0)</f>
        <v>1.5685397839984384E-2</v>
      </c>
      <c r="G179" s="107">
        <v>46227</v>
      </c>
      <c r="H179" s="107">
        <v>46288</v>
      </c>
      <c r="I179" s="106">
        <v>0.05</v>
      </c>
      <c r="J179" s="106">
        <f t="shared" ref="I179:P183" si="69">IF($G179=0,0,IF(J$6&lt;$G179,0,IF(J$6&gt;$H179,1,(J$6-$G179+1)/($H179-$G179+1))))</f>
        <v>0</v>
      </c>
      <c r="K179" s="106">
        <f t="shared" si="69"/>
        <v>1.6129032258064516E-2</v>
      </c>
      <c r="L179" s="106">
        <v>0.05</v>
      </c>
      <c r="M179" s="106">
        <v>0.05</v>
      </c>
      <c r="N179" s="106">
        <v>0.2</v>
      </c>
      <c r="O179" s="106">
        <v>0.2</v>
      </c>
      <c r="P179" s="106">
        <v>0.2</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6"/>
      <c r="BL179" s="106"/>
      <c r="BM179" s="106"/>
      <c r="BN179" s="106"/>
      <c r="BO179" s="106"/>
    </row>
    <row r="180" spans="1:67" s="2" customFormat="1" ht="18.75" customHeight="1" x14ac:dyDescent="0.25">
      <c r="A180" s="88"/>
      <c r="B180" s="77" t="s">
        <v>1004</v>
      </c>
      <c r="C180" s="77" t="s">
        <v>1005</v>
      </c>
      <c r="D180" s="77" t="s">
        <v>9</v>
      </c>
      <c r="E180" s="224">
        <f>VLOOKUP(B180,'Cuadro Control'!C215:J2110,8,FALSE)</f>
        <v>312374505.66882348</v>
      </c>
      <c r="F180" s="106">
        <f t="shared" si="68"/>
        <v>5.8840081771548515E-2</v>
      </c>
      <c r="G180" s="107">
        <v>46288</v>
      </c>
      <c r="H180" s="107">
        <v>46295</v>
      </c>
      <c r="I180" s="106">
        <f t="shared" si="69"/>
        <v>0</v>
      </c>
      <c r="J180" s="106">
        <f t="shared" si="69"/>
        <v>0</v>
      </c>
      <c r="K180" s="106">
        <f t="shared" si="69"/>
        <v>0</v>
      </c>
      <c r="L180" s="106">
        <f t="shared" si="69"/>
        <v>0</v>
      </c>
      <c r="M180" s="106">
        <f t="shared" si="69"/>
        <v>0</v>
      </c>
      <c r="N180" s="106">
        <f t="shared" si="69"/>
        <v>0</v>
      </c>
      <c r="O180" s="106">
        <f t="shared" si="69"/>
        <v>0</v>
      </c>
      <c r="P180" s="106">
        <f t="shared" si="69"/>
        <v>0</v>
      </c>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c r="BC180" s="106"/>
      <c r="BD180" s="106"/>
      <c r="BE180" s="106"/>
      <c r="BF180" s="106"/>
      <c r="BG180" s="106"/>
      <c r="BH180" s="106"/>
      <c r="BI180" s="106"/>
      <c r="BJ180" s="106"/>
      <c r="BK180" s="106"/>
      <c r="BL180" s="106"/>
      <c r="BM180" s="106"/>
      <c r="BN180" s="106"/>
      <c r="BO180" s="106"/>
    </row>
    <row r="181" spans="1:67" s="2" customFormat="1" ht="18.75" customHeight="1" x14ac:dyDescent="0.25">
      <c r="A181" s="88"/>
      <c r="B181" s="103" t="s">
        <v>1006</v>
      </c>
      <c r="C181" s="103" t="s">
        <v>1007</v>
      </c>
      <c r="D181" s="103" t="s">
        <v>6</v>
      </c>
      <c r="E181" s="223">
        <f>VLOOKUP(B181,'Cuadro Control'!C216:J2111,8,FALSE)</f>
        <v>9527825.6870364472</v>
      </c>
      <c r="F181" s="104">
        <f t="shared" si="68"/>
        <v>1.794698454439963E-3</v>
      </c>
      <c r="G181" s="105">
        <v>46296</v>
      </c>
      <c r="H181" s="105">
        <v>46298</v>
      </c>
      <c r="I181" s="104">
        <f t="shared" si="69"/>
        <v>0</v>
      </c>
      <c r="J181" s="104">
        <f t="shared" si="69"/>
        <v>0</v>
      </c>
      <c r="K181" s="104">
        <f t="shared" si="69"/>
        <v>0</v>
      </c>
      <c r="L181" s="104">
        <f t="shared" si="69"/>
        <v>0</v>
      </c>
      <c r="M181" s="104">
        <f t="shared" si="69"/>
        <v>0</v>
      </c>
      <c r="N181" s="104">
        <f t="shared" si="69"/>
        <v>0</v>
      </c>
      <c r="O181" s="104">
        <f t="shared" si="69"/>
        <v>0</v>
      </c>
      <c r="P181" s="104">
        <f t="shared" si="69"/>
        <v>0</v>
      </c>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row>
    <row r="182" spans="1:67" s="2" customFormat="1" ht="18.75" customHeight="1" x14ac:dyDescent="0.25">
      <c r="A182" s="88"/>
      <c r="B182" s="77" t="s">
        <v>1008</v>
      </c>
      <c r="C182" s="77" t="s">
        <v>1009</v>
      </c>
      <c r="D182" s="77" t="s">
        <v>19</v>
      </c>
      <c r="E182" s="224">
        <f>VLOOKUP(B182,'Cuadro Control'!C217:J2112,8,FALSE)</f>
        <v>320494616.71764702</v>
      </c>
      <c r="F182" s="106">
        <f t="shared" si="68"/>
        <v>6.0369617599332674E-2</v>
      </c>
      <c r="G182" s="107">
        <v>46298</v>
      </c>
      <c r="H182" s="107">
        <v>46303</v>
      </c>
      <c r="I182" s="106">
        <f t="shared" si="69"/>
        <v>0</v>
      </c>
      <c r="J182" s="106">
        <f t="shared" si="69"/>
        <v>0</v>
      </c>
      <c r="K182" s="106">
        <f t="shared" si="69"/>
        <v>0</v>
      </c>
      <c r="L182" s="106">
        <f t="shared" si="69"/>
        <v>0</v>
      </c>
      <c r="M182" s="106">
        <f t="shared" si="69"/>
        <v>0</v>
      </c>
      <c r="N182" s="106">
        <f t="shared" si="69"/>
        <v>0</v>
      </c>
      <c r="O182" s="106">
        <f t="shared" si="69"/>
        <v>0</v>
      </c>
      <c r="P182" s="106">
        <f t="shared" si="69"/>
        <v>0</v>
      </c>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c r="BC182" s="106"/>
      <c r="BD182" s="106"/>
      <c r="BE182" s="106"/>
      <c r="BF182" s="106"/>
      <c r="BG182" s="106"/>
      <c r="BH182" s="106"/>
      <c r="BI182" s="106"/>
      <c r="BJ182" s="106"/>
      <c r="BK182" s="106"/>
      <c r="BL182" s="106"/>
      <c r="BM182" s="106"/>
      <c r="BN182" s="106"/>
      <c r="BO182" s="106"/>
    </row>
    <row r="183" spans="1:67" s="2" customFormat="1" ht="18.75" customHeight="1" x14ac:dyDescent="0.25">
      <c r="A183" s="88"/>
      <c r="B183" s="77" t="s">
        <v>1010</v>
      </c>
      <c r="C183" s="77" t="s">
        <v>1011</v>
      </c>
      <c r="D183" s="77" t="s">
        <v>8</v>
      </c>
      <c r="E183" s="224">
        <f>VLOOKUP(B183,'Cuadro Control'!C218:J2113,8,FALSE)</f>
        <v>94303618.549411759</v>
      </c>
      <c r="F183" s="106">
        <f t="shared" si="68"/>
        <v>1.7763397864110998E-2</v>
      </c>
      <c r="G183" s="107">
        <v>46303</v>
      </c>
      <c r="H183" s="107">
        <v>46305</v>
      </c>
      <c r="I183" s="106">
        <f t="shared" si="69"/>
        <v>0</v>
      </c>
      <c r="J183" s="106">
        <f t="shared" si="69"/>
        <v>0</v>
      </c>
      <c r="K183" s="106">
        <f t="shared" si="69"/>
        <v>0</v>
      </c>
      <c r="L183" s="106">
        <f t="shared" si="69"/>
        <v>0</v>
      </c>
      <c r="M183" s="106">
        <f t="shared" si="69"/>
        <v>0</v>
      </c>
      <c r="N183" s="106">
        <f t="shared" si="69"/>
        <v>0</v>
      </c>
      <c r="O183" s="106">
        <f t="shared" si="69"/>
        <v>0</v>
      </c>
      <c r="P183" s="106">
        <f t="shared" si="69"/>
        <v>0</v>
      </c>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c r="BC183" s="106"/>
      <c r="BD183" s="106"/>
      <c r="BE183" s="106"/>
      <c r="BF183" s="106"/>
      <c r="BG183" s="106"/>
      <c r="BH183" s="106"/>
      <c r="BI183" s="106"/>
      <c r="BJ183" s="106"/>
      <c r="BK183" s="106"/>
      <c r="BL183" s="106"/>
      <c r="BM183" s="106"/>
      <c r="BN183" s="106"/>
      <c r="BO183" s="106"/>
    </row>
    <row r="184" spans="1:67" s="2" customFormat="1" ht="18.75" customHeight="1" x14ac:dyDescent="0.25">
      <c r="A184" s="88"/>
      <c r="B184" s="77" t="s">
        <v>1012</v>
      </c>
      <c r="C184" s="77" t="s">
        <v>1013</v>
      </c>
      <c r="D184" s="77" t="s">
        <v>26</v>
      </c>
      <c r="E184" s="224">
        <f>VLOOKUP(B184,'Cuadro Control'!C219:J2114,8,FALSE)</f>
        <v>179436034.15411764</v>
      </c>
      <c r="F184" s="106">
        <f t="shared" si="68"/>
        <v>3.3799272126209236E-2</v>
      </c>
      <c r="G184" s="107">
        <v>46305</v>
      </c>
      <c r="H184" s="107">
        <v>46311</v>
      </c>
      <c r="I184" s="106">
        <f t="shared" ref="I184:P194" si="70">IF($G184=0,0,IF(I$6&lt;$G184,0,IF(I$6&gt;$H184,1,(I$6-$G184+1)/($H184-$G184+1))))</f>
        <v>0</v>
      </c>
      <c r="J184" s="106">
        <f t="shared" si="70"/>
        <v>0</v>
      </c>
      <c r="K184" s="106">
        <f t="shared" si="70"/>
        <v>0</v>
      </c>
      <c r="L184" s="106">
        <f t="shared" si="70"/>
        <v>0</v>
      </c>
      <c r="M184" s="106">
        <f t="shared" si="70"/>
        <v>0</v>
      </c>
      <c r="N184" s="106">
        <f t="shared" si="70"/>
        <v>0</v>
      </c>
      <c r="O184" s="106">
        <f t="shared" si="70"/>
        <v>0</v>
      </c>
      <c r="P184" s="106">
        <f t="shared" si="70"/>
        <v>0</v>
      </c>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c r="BC184" s="106"/>
      <c r="BD184" s="106"/>
      <c r="BE184" s="106"/>
      <c r="BF184" s="106"/>
      <c r="BG184" s="106"/>
      <c r="BH184" s="106"/>
      <c r="BI184" s="106"/>
      <c r="BJ184" s="106"/>
      <c r="BK184" s="106"/>
      <c r="BL184" s="106"/>
      <c r="BM184" s="106"/>
      <c r="BN184" s="106"/>
      <c r="BO184" s="106"/>
    </row>
    <row r="185" spans="1:67" s="2" customFormat="1" ht="18.75" customHeight="1" x14ac:dyDescent="0.25">
      <c r="A185" s="88"/>
      <c r="B185" s="77" t="s">
        <v>1014</v>
      </c>
      <c r="C185" s="77" t="s">
        <v>1015</v>
      </c>
      <c r="D185" s="77" t="s">
        <v>730</v>
      </c>
      <c r="E185" s="224">
        <f>VLOOKUP(B185,'Cuadro Control'!C220:J2115,8,FALSE)</f>
        <v>1212623361.2117648</v>
      </c>
      <c r="F185" s="106">
        <f t="shared" si="68"/>
        <v>0.22841447185013161</v>
      </c>
      <c r="G185" s="107">
        <v>46311</v>
      </c>
      <c r="H185" s="107">
        <v>46329</v>
      </c>
      <c r="I185" s="106">
        <f t="shared" si="70"/>
        <v>0</v>
      </c>
      <c r="J185" s="106">
        <f t="shared" si="70"/>
        <v>0</v>
      </c>
      <c r="K185" s="106">
        <f t="shared" si="70"/>
        <v>0</v>
      </c>
      <c r="L185" s="106">
        <f t="shared" si="70"/>
        <v>0</v>
      </c>
      <c r="M185" s="106">
        <f t="shared" si="70"/>
        <v>0</v>
      </c>
      <c r="N185" s="106">
        <f t="shared" si="70"/>
        <v>0</v>
      </c>
      <c r="O185" s="106">
        <f t="shared" si="70"/>
        <v>0</v>
      </c>
      <c r="P185" s="106">
        <f t="shared" si="70"/>
        <v>0</v>
      </c>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106"/>
      <c r="BH185" s="106"/>
      <c r="BI185" s="106"/>
      <c r="BJ185" s="106"/>
      <c r="BK185" s="106"/>
      <c r="BL185" s="106"/>
      <c r="BM185" s="106"/>
      <c r="BN185" s="106"/>
      <c r="BO185" s="106"/>
    </row>
    <row r="186" spans="1:67" s="2" customFormat="1" ht="18.75" customHeight="1" x14ac:dyDescent="0.25">
      <c r="A186" s="88"/>
      <c r="B186" s="77" t="s">
        <v>1016</v>
      </c>
      <c r="C186" s="77" t="s">
        <v>1017</v>
      </c>
      <c r="D186" s="77" t="s">
        <v>6</v>
      </c>
      <c r="E186" s="224">
        <f>VLOOKUP(B186,'Cuadro Control'!C221:J2116,8,FALSE)</f>
        <v>0</v>
      </c>
      <c r="F186" s="106">
        <f t="shared" si="68"/>
        <v>0</v>
      </c>
      <c r="G186" s="107">
        <v>46329</v>
      </c>
      <c r="H186" s="107">
        <v>46331</v>
      </c>
      <c r="I186" s="106">
        <f t="shared" si="70"/>
        <v>0</v>
      </c>
      <c r="J186" s="106">
        <f t="shared" si="70"/>
        <v>0</v>
      </c>
      <c r="K186" s="106">
        <f t="shared" si="70"/>
        <v>0</v>
      </c>
      <c r="L186" s="106">
        <f t="shared" si="70"/>
        <v>0</v>
      </c>
      <c r="M186" s="106">
        <f t="shared" si="70"/>
        <v>0</v>
      </c>
      <c r="N186" s="106">
        <f t="shared" si="70"/>
        <v>0</v>
      </c>
      <c r="O186" s="106">
        <f t="shared" si="70"/>
        <v>0</v>
      </c>
      <c r="P186" s="106">
        <f t="shared" si="70"/>
        <v>0</v>
      </c>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c r="BO186" s="106"/>
    </row>
    <row r="187" spans="1:67" s="2" customFormat="1" ht="18.75" customHeight="1" x14ac:dyDescent="0.25">
      <c r="A187" s="88"/>
      <c r="B187" s="78" t="s">
        <v>1018</v>
      </c>
      <c r="C187" s="78" t="s">
        <v>1019</v>
      </c>
      <c r="D187" s="78" t="s">
        <v>3</v>
      </c>
      <c r="E187" s="225">
        <f>VLOOKUP(B187,'Cuadro Control'!C222:J2117,8,FALSE)</f>
        <v>0</v>
      </c>
      <c r="F187" s="108">
        <f t="shared" si="68"/>
        <v>0</v>
      </c>
      <c r="G187" s="109">
        <v>46329</v>
      </c>
      <c r="H187" s="109">
        <v>46329</v>
      </c>
      <c r="I187" s="108">
        <f t="shared" si="70"/>
        <v>0</v>
      </c>
      <c r="J187" s="108">
        <f t="shared" si="70"/>
        <v>0</v>
      </c>
      <c r="K187" s="108">
        <f t="shared" si="70"/>
        <v>0</v>
      </c>
      <c r="L187" s="108">
        <f t="shared" si="70"/>
        <v>0</v>
      </c>
      <c r="M187" s="108">
        <f t="shared" si="70"/>
        <v>0</v>
      </c>
      <c r="N187" s="108">
        <f t="shared" si="70"/>
        <v>0</v>
      </c>
      <c r="O187" s="108">
        <f t="shared" si="70"/>
        <v>0</v>
      </c>
      <c r="P187" s="108">
        <f t="shared" si="70"/>
        <v>0</v>
      </c>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c r="AX187" s="108"/>
      <c r="AY187" s="108"/>
      <c r="AZ187" s="108"/>
      <c r="BA187" s="108"/>
      <c r="BB187" s="108"/>
      <c r="BC187" s="108"/>
      <c r="BD187" s="108"/>
      <c r="BE187" s="108"/>
      <c r="BF187" s="108"/>
      <c r="BG187" s="108"/>
      <c r="BH187" s="108"/>
      <c r="BI187" s="108"/>
      <c r="BJ187" s="108"/>
      <c r="BK187" s="108"/>
      <c r="BL187" s="108"/>
      <c r="BM187" s="108"/>
      <c r="BN187" s="108"/>
      <c r="BO187" s="108"/>
    </row>
    <row r="188" spans="1:67" s="2" customFormat="1" ht="18.75" customHeight="1" x14ac:dyDescent="0.25">
      <c r="A188" s="88"/>
      <c r="B188" s="77" t="s">
        <v>1020</v>
      </c>
      <c r="C188" s="77" t="s">
        <v>1021</v>
      </c>
      <c r="D188" s="77" t="s">
        <v>8</v>
      </c>
      <c r="E188" s="224">
        <f>VLOOKUP(B188,'Cuadro Control'!C223:J2118,8,FALSE)</f>
        <v>1230815225.9452939</v>
      </c>
      <c r="F188" s="106">
        <f t="shared" si="68"/>
        <v>0.2318411625341423</v>
      </c>
      <c r="G188" s="107">
        <v>46331</v>
      </c>
      <c r="H188" s="107">
        <v>46332</v>
      </c>
      <c r="I188" s="106">
        <f t="shared" si="70"/>
        <v>0</v>
      </c>
      <c r="J188" s="106">
        <f t="shared" si="70"/>
        <v>0</v>
      </c>
      <c r="K188" s="106">
        <f t="shared" si="70"/>
        <v>0</v>
      </c>
      <c r="L188" s="106">
        <f t="shared" si="70"/>
        <v>0</v>
      </c>
      <c r="M188" s="106">
        <f t="shared" si="70"/>
        <v>0</v>
      </c>
      <c r="N188" s="106">
        <f t="shared" si="70"/>
        <v>0</v>
      </c>
      <c r="O188" s="106">
        <f t="shared" si="70"/>
        <v>0</v>
      </c>
      <c r="P188" s="106">
        <f t="shared" si="70"/>
        <v>0</v>
      </c>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c r="BC188" s="106"/>
      <c r="BD188" s="106"/>
      <c r="BE188" s="106"/>
      <c r="BF188" s="106"/>
      <c r="BG188" s="106"/>
      <c r="BH188" s="106"/>
      <c r="BI188" s="106"/>
      <c r="BJ188" s="106"/>
      <c r="BK188" s="106"/>
      <c r="BL188" s="106"/>
      <c r="BM188" s="106"/>
      <c r="BN188" s="106"/>
      <c r="BO188" s="106"/>
    </row>
    <row r="189" spans="1:67" s="2" customFormat="1" ht="18.75" customHeight="1" x14ac:dyDescent="0.25">
      <c r="A189" s="88"/>
      <c r="B189" s="77" t="s">
        <v>1022</v>
      </c>
      <c r="C189" s="77" t="s">
        <v>1023</v>
      </c>
      <c r="D189" s="77" t="s">
        <v>26</v>
      </c>
      <c r="E189" s="224">
        <f>VLOOKUP(B189,'Cuadro Control'!C224:J2119,8,FALSE)</f>
        <v>0</v>
      </c>
      <c r="F189" s="106">
        <f t="shared" si="68"/>
        <v>0</v>
      </c>
      <c r="G189" s="107">
        <v>46332</v>
      </c>
      <c r="H189" s="107">
        <v>46339</v>
      </c>
      <c r="I189" s="106">
        <f t="shared" si="70"/>
        <v>0</v>
      </c>
      <c r="J189" s="106">
        <f t="shared" si="70"/>
        <v>0</v>
      </c>
      <c r="K189" s="106">
        <f t="shared" si="70"/>
        <v>0</v>
      </c>
      <c r="L189" s="106">
        <f t="shared" si="70"/>
        <v>0</v>
      </c>
      <c r="M189" s="106">
        <f t="shared" si="70"/>
        <v>0</v>
      </c>
      <c r="N189" s="106">
        <f t="shared" si="70"/>
        <v>0</v>
      </c>
      <c r="O189" s="106">
        <f t="shared" si="70"/>
        <v>0</v>
      </c>
      <c r="P189" s="106">
        <f t="shared" si="70"/>
        <v>0</v>
      </c>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c r="BC189" s="106"/>
      <c r="BD189" s="106"/>
      <c r="BE189" s="106"/>
      <c r="BF189" s="106"/>
      <c r="BG189" s="106"/>
      <c r="BH189" s="106"/>
      <c r="BI189" s="106"/>
      <c r="BJ189" s="106"/>
      <c r="BK189" s="106"/>
      <c r="BL189" s="106"/>
      <c r="BM189" s="106"/>
      <c r="BN189" s="106"/>
      <c r="BO189" s="106"/>
    </row>
    <row r="190" spans="1:67" s="2" customFormat="1" ht="18.75" customHeight="1" x14ac:dyDescent="0.25">
      <c r="A190" s="88"/>
      <c r="B190" s="77" t="s">
        <v>1024</v>
      </c>
      <c r="C190" s="77" t="s">
        <v>2056</v>
      </c>
      <c r="D190" s="77" t="s">
        <v>6</v>
      </c>
      <c r="E190" s="224">
        <f>VLOOKUP(B190,'Cuadro Control'!C225:J2120,8,FALSE)</f>
        <v>52736347.43270281</v>
      </c>
      <c r="F190" s="106">
        <f t="shared" si="68"/>
        <v>9.933624348213644E-3</v>
      </c>
      <c r="G190" s="107">
        <v>46340</v>
      </c>
      <c r="H190" s="107">
        <v>46344</v>
      </c>
      <c r="I190" s="106">
        <f t="shared" si="70"/>
        <v>0</v>
      </c>
      <c r="J190" s="106">
        <f t="shared" si="70"/>
        <v>0</v>
      </c>
      <c r="K190" s="106">
        <f t="shared" si="70"/>
        <v>0</v>
      </c>
      <c r="L190" s="106">
        <f t="shared" si="70"/>
        <v>0</v>
      </c>
      <c r="M190" s="106">
        <f t="shared" si="70"/>
        <v>0</v>
      </c>
      <c r="N190" s="106">
        <f t="shared" si="70"/>
        <v>0</v>
      </c>
      <c r="O190" s="106">
        <f t="shared" si="70"/>
        <v>0</v>
      </c>
      <c r="P190" s="106">
        <f t="shared" si="70"/>
        <v>0</v>
      </c>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c r="BC190" s="106"/>
      <c r="BD190" s="106"/>
      <c r="BE190" s="106"/>
      <c r="BF190" s="106"/>
      <c r="BG190" s="106"/>
      <c r="BH190" s="106"/>
      <c r="BI190" s="106"/>
      <c r="BJ190" s="106"/>
      <c r="BK190" s="106"/>
      <c r="BL190" s="106"/>
      <c r="BM190" s="106"/>
      <c r="BN190" s="106"/>
      <c r="BO190" s="106"/>
    </row>
    <row r="191" spans="1:67" s="2" customFormat="1" ht="18.75" customHeight="1" x14ac:dyDescent="0.25">
      <c r="A191" s="88"/>
      <c r="B191" s="77" t="s">
        <v>1025</v>
      </c>
      <c r="C191" s="77" t="s">
        <v>1026</v>
      </c>
      <c r="D191" s="77" t="s">
        <v>19</v>
      </c>
      <c r="E191" s="224">
        <f>VLOOKUP(B191,'Cuadro Control'!C226:J2121,8,FALSE)</f>
        <v>46410609.014634147</v>
      </c>
      <c r="F191" s="106">
        <f t="shared" si="68"/>
        <v>8.742083556535862E-3</v>
      </c>
      <c r="G191" s="107">
        <v>46344</v>
      </c>
      <c r="H191" s="107">
        <v>46346</v>
      </c>
      <c r="I191" s="106">
        <f t="shared" si="70"/>
        <v>0</v>
      </c>
      <c r="J191" s="106">
        <f t="shared" si="70"/>
        <v>0</v>
      </c>
      <c r="K191" s="106">
        <f t="shared" si="70"/>
        <v>0</v>
      </c>
      <c r="L191" s="106">
        <f t="shared" si="70"/>
        <v>0</v>
      </c>
      <c r="M191" s="106">
        <f t="shared" si="70"/>
        <v>0</v>
      </c>
      <c r="N191" s="106">
        <f t="shared" si="70"/>
        <v>0</v>
      </c>
      <c r="O191" s="106">
        <f t="shared" si="70"/>
        <v>0</v>
      </c>
      <c r="P191" s="106">
        <f t="shared" si="70"/>
        <v>0</v>
      </c>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c r="BC191" s="106"/>
      <c r="BD191" s="106"/>
      <c r="BE191" s="106"/>
      <c r="BF191" s="106"/>
      <c r="BG191" s="106"/>
      <c r="BH191" s="106"/>
      <c r="BI191" s="106"/>
      <c r="BJ191" s="106"/>
      <c r="BK191" s="106"/>
      <c r="BL191" s="106"/>
      <c r="BM191" s="106"/>
      <c r="BN191" s="106"/>
      <c r="BO191" s="106"/>
    </row>
    <row r="192" spans="1:67" s="2" customFormat="1" ht="18.75" customHeight="1" x14ac:dyDescent="0.25">
      <c r="A192" s="88"/>
      <c r="B192" s="77" t="s">
        <v>1027</v>
      </c>
      <c r="C192" s="77" t="s">
        <v>1028</v>
      </c>
      <c r="D192" s="77" t="s">
        <v>9</v>
      </c>
      <c r="E192" s="224">
        <f>VLOOKUP(B192,'Cuadro Control'!C227:J2122,8,FALSE)</f>
        <v>1587346329.5488234</v>
      </c>
      <c r="F192" s="106">
        <f t="shared" si="68"/>
        <v>0.29899875353285565</v>
      </c>
      <c r="G192" s="107">
        <v>46345</v>
      </c>
      <c r="H192" s="107">
        <v>46356</v>
      </c>
      <c r="I192" s="106">
        <f t="shared" si="70"/>
        <v>0</v>
      </c>
      <c r="J192" s="106">
        <f t="shared" si="70"/>
        <v>0</v>
      </c>
      <c r="K192" s="106">
        <f t="shared" si="70"/>
        <v>0</v>
      </c>
      <c r="L192" s="106">
        <f t="shared" si="70"/>
        <v>0</v>
      </c>
      <c r="M192" s="106">
        <f t="shared" si="70"/>
        <v>0</v>
      </c>
      <c r="N192" s="106">
        <f t="shared" si="70"/>
        <v>0</v>
      </c>
      <c r="O192" s="106">
        <f t="shared" si="70"/>
        <v>0</v>
      </c>
      <c r="P192" s="106">
        <f t="shared" si="70"/>
        <v>0</v>
      </c>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c r="BC192" s="106"/>
      <c r="BD192" s="106"/>
      <c r="BE192" s="106"/>
      <c r="BF192" s="106"/>
      <c r="BG192" s="106"/>
      <c r="BH192" s="106"/>
      <c r="BI192" s="106"/>
      <c r="BJ192" s="106"/>
      <c r="BK192" s="106"/>
      <c r="BL192" s="106"/>
      <c r="BM192" s="106"/>
      <c r="BN192" s="106"/>
      <c r="BO192" s="106"/>
    </row>
    <row r="193" spans="1:67" s="2" customFormat="1" ht="18.75" customHeight="1" x14ac:dyDescent="0.25">
      <c r="A193" s="88"/>
      <c r="B193" s="103" t="s">
        <v>1029</v>
      </c>
      <c r="C193" s="103" t="s">
        <v>1030</v>
      </c>
      <c r="D193" s="103" t="s">
        <v>9</v>
      </c>
      <c r="E193" s="223">
        <f>VLOOKUP(B193,'Cuadro Control'!C228:J2123,8,FALSE)</f>
        <v>179532477.23999998</v>
      </c>
      <c r="F193" s="104">
        <f t="shared" si="68"/>
        <v>3.3817438522495219E-2</v>
      </c>
      <c r="G193" s="105">
        <v>46347</v>
      </c>
      <c r="H193" s="105">
        <v>46360</v>
      </c>
      <c r="I193" s="104">
        <f t="shared" si="70"/>
        <v>0</v>
      </c>
      <c r="J193" s="104">
        <f t="shared" si="70"/>
        <v>0</v>
      </c>
      <c r="K193" s="104">
        <f t="shared" si="70"/>
        <v>0</v>
      </c>
      <c r="L193" s="104">
        <f t="shared" si="70"/>
        <v>0</v>
      </c>
      <c r="M193" s="104">
        <f t="shared" si="70"/>
        <v>0</v>
      </c>
      <c r="N193" s="104">
        <f t="shared" si="70"/>
        <v>0</v>
      </c>
      <c r="O193" s="104">
        <f t="shared" si="70"/>
        <v>0</v>
      </c>
      <c r="P193" s="104">
        <f t="shared" si="70"/>
        <v>0</v>
      </c>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row>
    <row r="194" spans="1:67" s="2" customFormat="1" ht="18.75" customHeight="1" x14ac:dyDescent="0.25">
      <c r="A194" s="88"/>
      <c r="B194" s="78" t="s">
        <v>1031</v>
      </c>
      <c r="C194" s="78" t="s">
        <v>1978</v>
      </c>
      <c r="D194" s="78" t="s">
        <v>3</v>
      </c>
      <c r="E194" s="225">
        <f>VLOOKUP(B194,'Cuadro Control'!C229:J2124,8,FALSE)</f>
        <v>0</v>
      </c>
      <c r="F194" s="108">
        <f>IFERROR(E194/$E$178,0)</f>
        <v>0</v>
      </c>
      <c r="G194" s="109">
        <v>46360</v>
      </c>
      <c r="H194" s="109">
        <v>46360</v>
      </c>
      <c r="I194" s="108">
        <f t="shared" si="70"/>
        <v>0</v>
      </c>
      <c r="J194" s="108">
        <f t="shared" si="70"/>
        <v>0</v>
      </c>
      <c r="K194" s="108">
        <f t="shared" si="70"/>
        <v>0</v>
      </c>
      <c r="L194" s="108">
        <f t="shared" si="70"/>
        <v>0</v>
      </c>
      <c r="M194" s="108">
        <f t="shared" si="70"/>
        <v>0</v>
      </c>
      <c r="N194" s="108">
        <f t="shared" si="70"/>
        <v>0</v>
      </c>
      <c r="O194" s="108">
        <f t="shared" si="70"/>
        <v>0</v>
      </c>
      <c r="P194" s="108">
        <f t="shared" si="70"/>
        <v>0</v>
      </c>
      <c r="Q194" s="108"/>
      <c r="R194" s="108"/>
      <c r="S194" s="108"/>
      <c r="T194" s="108"/>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c r="AX194" s="108"/>
      <c r="AY194" s="108"/>
      <c r="AZ194" s="108"/>
      <c r="BA194" s="108"/>
      <c r="BB194" s="108"/>
      <c r="BC194" s="108"/>
      <c r="BD194" s="108"/>
      <c r="BE194" s="108"/>
      <c r="BF194" s="108"/>
      <c r="BG194" s="108"/>
      <c r="BH194" s="108"/>
      <c r="BI194" s="108"/>
      <c r="BJ194" s="108"/>
      <c r="BK194" s="108"/>
      <c r="BL194" s="108"/>
      <c r="BM194" s="108"/>
      <c r="BN194" s="108"/>
      <c r="BO194" s="108"/>
    </row>
    <row r="195" spans="1:67" s="2" customFormat="1" ht="18.75" customHeight="1" x14ac:dyDescent="0.25">
      <c r="A195" s="88"/>
      <c r="B195" s="79" t="s">
        <v>1032</v>
      </c>
      <c r="C195" s="79" t="s">
        <v>1033</v>
      </c>
      <c r="D195" s="79" t="s">
        <v>905</v>
      </c>
      <c r="E195" s="226">
        <f>SUM(E196:E211)</f>
        <v>5308872732.0543728</v>
      </c>
      <c r="F195" s="110">
        <f>IFERROR(E195/$E$109,0)</f>
        <v>2.9408554574576196E-2</v>
      </c>
      <c r="G195" s="111">
        <v>46227</v>
      </c>
      <c r="H195" s="111">
        <v>46368</v>
      </c>
      <c r="I195" s="110">
        <f>SUMPRODUCT($F196:$F210,I196:I210)</f>
        <v>7.8426989199921926E-4</v>
      </c>
      <c r="J195" s="110">
        <f t="shared" ref="J195:N195" si="71">SUMPRODUCT($F196:$F210,J196:J210)</f>
        <v>0</v>
      </c>
      <c r="K195" s="110">
        <f t="shared" si="71"/>
        <v>2.2732460637658528E-4</v>
      </c>
      <c r="L195" s="110">
        <f t="shared" si="71"/>
        <v>1.8185968510126822E-3</v>
      </c>
      <c r="M195" s="110">
        <f t="shared" si="71"/>
        <v>7.8426989199921926E-4</v>
      </c>
      <c r="N195" s="110">
        <f t="shared" si="71"/>
        <v>3.137079567996877E-3</v>
      </c>
      <c r="O195" s="110">
        <f t="shared" ref="O195:P195" si="72">SUMPRODUCT($F196:$F210,O196:O210)</f>
        <v>3.137079567996877E-3</v>
      </c>
      <c r="P195" s="110">
        <f t="shared" si="72"/>
        <v>3.137079567996877E-3</v>
      </c>
      <c r="Q195" s="110"/>
      <c r="R195" s="110"/>
      <c r="S195" s="110"/>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c r="AX195" s="110"/>
      <c r="AY195" s="110"/>
      <c r="AZ195" s="110"/>
      <c r="BA195" s="110"/>
      <c r="BB195" s="110"/>
      <c r="BC195" s="110"/>
      <c r="BD195" s="110"/>
      <c r="BE195" s="110"/>
      <c r="BF195" s="110"/>
      <c r="BG195" s="110"/>
      <c r="BH195" s="110"/>
      <c r="BI195" s="110"/>
      <c r="BJ195" s="110"/>
      <c r="BK195" s="110"/>
      <c r="BL195" s="110"/>
      <c r="BM195" s="110"/>
      <c r="BN195" s="110"/>
      <c r="BO195" s="110"/>
    </row>
    <row r="196" spans="1:67" s="2" customFormat="1" ht="18.75" customHeight="1" x14ac:dyDescent="0.25">
      <c r="A196" s="88"/>
      <c r="B196" s="77" t="s">
        <v>1034</v>
      </c>
      <c r="C196" s="77" t="s">
        <v>2101</v>
      </c>
      <c r="D196" s="77" t="s">
        <v>22</v>
      </c>
      <c r="E196" s="224">
        <f>VLOOKUP(B196,'Cuadro Control'!C231:J2126,8,FALSE)</f>
        <v>83271780.884117648</v>
      </c>
      <c r="F196" s="106">
        <f t="shared" ref="F196:F210" si="73">IFERROR(E196/$E$195,0)</f>
        <v>1.5685397839984384E-2</v>
      </c>
      <c r="G196" s="107">
        <v>46227</v>
      </c>
      <c r="H196" s="107">
        <v>46295</v>
      </c>
      <c r="I196" s="106">
        <v>0.05</v>
      </c>
      <c r="J196" s="106">
        <f t="shared" ref="I196:P200" si="74">IF($G196=0,0,IF(J$6&lt;$G196,0,IF(J$6&gt;$H196,1,(J$6-$G196+1)/($H196-$G196+1))))</f>
        <v>0</v>
      </c>
      <c r="K196" s="106">
        <f t="shared" si="74"/>
        <v>1.4492753623188406E-2</v>
      </c>
      <c r="L196" s="106">
        <f t="shared" si="74"/>
        <v>0.11594202898550725</v>
      </c>
      <c r="M196" s="106">
        <v>0.05</v>
      </c>
      <c r="N196" s="106">
        <v>0.2</v>
      </c>
      <c r="O196" s="106">
        <v>0.2</v>
      </c>
      <c r="P196" s="106">
        <v>0.2</v>
      </c>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c r="BC196" s="106"/>
      <c r="BD196" s="106"/>
      <c r="BE196" s="106"/>
      <c r="BF196" s="106"/>
      <c r="BG196" s="106"/>
      <c r="BH196" s="106"/>
      <c r="BI196" s="106"/>
      <c r="BJ196" s="106"/>
      <c r="BK196" s="106"/>
      <c r="BL196" s="106"/>
      <c r="BM196" s="106"/>
      <c r="BN196" s="106"/>
      <c r="BO196" s="106"/>
    </row>
    <row r="197" spans="1:67" s="2" customFormat="1" ht="18.75" customHeight="1" x14ac:dyDescent="0.25">
      <c r="A197" s="88"/>
      <c r="B197" s="77" t="s">
        <v>1036</v>
      </c>
      <c r="C197" s="77" t="s">
        <v>1037</v>
      </c>
      <c r="D197" s="77" t="s">
        <v>9</v>
      </c>
      <c r="E197" s="224">
        <f>VLOOKUP(B197,'Cuadro Control'!C233:J2127,8,FALSE)</f>
        <v>312374505.66882348</v>
      </c>
      <c r="F197" s="106">
        <f t="shared" si="73"/>
        <v>5.8840081771548515E-2</v>
      </c>
      <c r="G197" s="107">
        <v>46296</v>
      </c>
      <c r="H197" s="107">
        <v>46303</v>
      </c>
      <c r="I197" s="106">
        <f t="shared" si="74"/>
        <v>0</v>
      </c>
      <c r="J197" s="106">
        <f t="shared" si="74"/>
        <v>0</v>
      </c>
      <c r="K197" s="106">
        <f t="shared" si="74"/>
        <v>0</v>
      </c>
      <c r="L197" s="106">
        <f t="shared" si="74"/>
        <v>0</v>
      </c>
      <c r="M197" s="106">
        <f t="shared" si="74"/>
        <v>0</v>
      </c>
      <c r="N197" s="106">
        <f t="shared" si="74"/>
        <v>0</v>
      </c>
      <c r="O197" s="106">
        <f t="shared" si="74"/>
        <v>0</v>
      </c>
      <c r="P197" s="106">
        <f t="shared" si="74"/>
        <v>0</v>
      </c>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c r="BC197" s="106"/>
      <c r="BD197" s="106"/>
      <c r="BE197" s="106"/>
      <c r="BF197" s="106"/>
      <c r="BG197" s="106"/>
      <c r="BH197" s="106"/>
      <c r="BI197" s="106"/>
      <c r="BJ197" s="106"/>
      <c r="BK197" s="106"/>
      <c r="BL197" s="106"/>
      <c r="BM197" s="106"/>
      <c r="BN197" s="106"/>
      <c r="BO197" s="106"/>
    </row>
    <row r="198" spans="1:67" s="2" customFormat="1" ht="18.75" customHeight="1" x14ac:dyDescent="0.25">
      <c r="A198" s="88"/>
      <c r="B198" s="103" t="s">
        <v>1038</v>
      </c>
      <c r="C198" s="103" t="s">
        <v>1039</v>
      </c>
      <c r="D198" s="103" t="s">
        <v>6</v>
      </c>
      <c r="E198" s="223">
        <f>VLOOKUP(B198,'Cuadro Control'!C234:J2128,8,FALSE)</f>
        <v>9527825.6870364472</v>
      </c>
      <c r="F198" s="104">
        <f t="shared" si="73"/>
        <v>1.794698454439963E-3</v>
      </c>
      <c r="G198" s="105">
        <v>46303</v>
      </c>
      <c r="H198" s="105">
        <v>46305</v>
      </c>
      <c r="I198" s="104">
        <f t="shared" si="74"/>
        <v>0</v>
      </c>
      <c r="J198" s="104">
        <f t="shared" si="74"/>
        <v>0</v>
      </c>
      <c r="K198" s="104">
        <f t="shared" si="74"/>
        <v>0</v>
      </c>
      <c r="L198" s="104">
        <f t="shared" si="74"/>
        <v>0</v>
      </c>
      <c r="M198" s="104">
        <f t="shared" si="74"/>
        <v>0</v>
      </c>
      <c r="N198" s="104">
        <f t="shared" si="74"/>
        <v>0</v>
      </c>
      <c r="O198" s="104">
        <f t="shared" si="74"/>
        <v>0</v>
      </c>
      <c r="P198" s="104">
        <f t="shared" si="74"/>
        <v>0</v>
      </c>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row>
    <row r="199" spans="1:67" s="2" customFormat="1" ht="18.75" customHeight="1" x14ac:dyDescent="0.25">
      <c r="A199" s="88"/>
      <c r="B199" s="77" t="s">
        <v>1040</v>
      </c>
      <c r="C199" s="77" t="s">
        <v>1041</v>
      </c>
      <c r="D199" s="77" t="s">
        <v>19</v>
      </c>
      <c r="E199" s="224">
        <f>VLOOKUP(B199,'Cuadro Control'!C235:J2129,8,FALSE)</f>
        <v>320494616.71764702</v>
      </c>
      <c r="F199" s="106">
        <f t="shared" si="73"/>
        <v>6.0369617599332674E-2</v>
      </c>
      <c r="G199" s="107">
        <v>46308</v>
      </c>
      <c r="H199" s="107">
        <v>46311</v>
      </c>
      <c r="I199" s="106">
        <f t="shared" si="74"/>
        <v>0</v>
      </c>
      <c r="J199" s="106">
        <f t="shared" si="74"/>
        <v>0</v>
      </c>
      <c r="K199" s="106">
        <f t="shared" si="74"/>
        <v>0</v>
      </c>
      <c r="L199" s="106">
        <f t="shared" si="74"/>
        <v>0</v>
      </c>
      <c r="M199" s="106">
        <f t="shared" si="74"/>
        <v>0</v>
      </c>
      <c r="N199" s="106">
        <f t="shared" si="74"/>
        <v>0</v>
      </c>
      <c r="O199" s="106">
        <f t="shared" si="74"/>
        <v>0</v>
      </c>
      <c r="P199" s="106">
        <f t="shared" si="74"/>
        <v>0</v>
      </c>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c r="BC199" s="106"/>
      <c r="BD199" s="106"/>
      <c r="BE199" s="106"/>
      <c r="BF199" s="106"/>
      <c r="BG199" s="106"/>
      <c r="BH199" s="106"/>
      <c r="BI199" s="106"/>
      <c r="BJ199" s="106"/>
      <c r="BK199" s="106"/>
      <c r="BL199" s="106"/>
      <c r="BM199" s="106"/>
      <c r="BN199" s="106"/>
      <c r="BO199" s="106"/>
    </row>
    <row r="200" spans="1:67" s="2" customFormat="1" ht="18.75" customHeight="1" x14ac:dyDescent="0.25">
      <c r="A200" s="88"/>
      <c r="B200" s="77" t="s">
        <v>1042</v>
      </c>
      <c r="C200" s="77" t="s">
        <v>1043</v>
      </c>
      <c r="D200" s="77" t="s">
        <v>8</v>
      </c>
      <c r="E200" s="224">
        <f>VLOOKUP(B200,'Cuadro Control'!C236:J2130,8,FALSE)</f>
        <v>94303618.549411759</v>
      </c>
      <c r="F200" s="106">
        <f t="shared" si="73"/>
        <v>1.7763397864110998E-2</v>
      </c>
      <c r="G200" s="107">
        <v>46311</v>
      </c>
      <c r="H200" s="107">
        <v>46314</v>
      </c>
      <c r="I200" s="106">
        <f t="shared" si="74"/>
        <v>0</v>
      </c>
      <c r="J200" s="106">
        <f t="shared" si="74"/>
        <v>0</v>
      </c>
      <c r="K200" s="106">
        <f t="shared" si="74"/>
        <v>0</v>
      </c>
      <c r="L200" s="106">
        <f t="shared" si="74"/>
        <v>0</v>
      </c>
      <c r="M200" s="106">
        <f t="shared" si="74"/>
        <v>0</v>
      </c>
      <c r="N200" s="106">
        <f t="shared" si="74"/>
        <v>0</v>
      </c>
      <c r="O200" s="106">
        <f t="shared" si="74"/>
        <v>0</v>
      </c>
      <c r="P200" s="106">
        <f t="shared" si="74"/>
        <v>0</v>
      </c>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c r="BC200" s="106"/>
      <c r="BD200" s="106"/>
      <c r="BE200" s="106"/>
      <c r="BF200" s="106"/>
      <c r="BG200" s="106"/>
      <c r="BH200" s="106"/>
      <c r="BI200" s="106"/>
      <c r="BJ200" s="106"/>
      <c r="BK200" s="106"/>
      <c r="BL200" s="106"/>
      <c r="BM200" s="106"/>
      <c r="BN200" s="106"/>
      <c r="BO200" s="106"/>
    </row>
    <row r="201" spans="1:67" s="2" customFormat="1" ht="18.75" customHeight="1" x14ac:dyDescent="0.25">
      <c r="A201" s="88"/>
      <c r="B201" s="77" t="s">
        <v>1044</v>
      </c>
      <c r="C201" s="77" t="s">
        <v>1045</v>
      </c>
      <c r="D201" s="77" t="s">
        <v>26</v>
      </c>
      <c r="E201" s="224">
        <f>VLOOKUP(B201,'Cuadro Control'!C237:J2131,8,FALSE)</f>
        <v>179436034.15411764</v>
      </c>
      <c r="F201" s="106">
        <f t="shared" si="73"/>
        <v>3.3799272126209236E-2</v>
      </c>
      <c r="G201" s="107">
        <v>46314</v>
      </c>
      <c r="H201" s="107">
        <v>46319</v>
      </c>
      <c r="I201" s="106">
        <f t="shared" ref="I201:P211" si="75">IF($G201=0,0,IF(I$6&lt;$G201,0,IF(I$6&gt;$H201,1,(I$6-$G201+1)/($H201-$G201+1))))</f>
        <v>0</v>
      </c>
      <c r="J201" s="106">
        <f t="shared" si="75"/>
        <v>0</v>
      </c>
      <c r="K201" s="106">
        <f t="shared" si="75"/>
        <v>0</v>
      </c>
      <c r="L201" s="106">
        <f t="shared" si="75"/>
        <v>0</v>
      </c>
      <c r="M201" s="106">
        <f t="shared" si="75"/>
        <v>0</v>
      </c>
      <c r="N201" s="106">
        <f t="shared" si="75"/>
        <v>0</v>
      </c>
      <c r="O201" s="106">
        <f t="shared" si="75"/>
        <v>0</v>
      </c>
      <c r="P201" s="106">
        <f t="shared" si="75"/>
        <v>0</v>
      </c>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c r="BC201" s="106"/>
      <c r="BD201" s="106"/>
      <c r="BE201" s="106"/>
      <c r="BF201" s="106"/>
      <c r="BG201" s="106"/>
      <c r="BH201" s="106"/>
      <c r="BI201" s="106"/>
      <c r="BJ201" s="106"/>
      <c r="BK201" s="106"/>
      <c r="BL201" s="106"/>
      <c r="BM201" s="106"/>
      <c r="BN201" s="106"/>
      <c r="BO201" s="106"/>
    </row>
    <row r="202" spans="1:67" s="2" customFormat="1" ht="18.75" customHeight="1" x14ac:dyDescent="0.25">
      <c r="A202" s="88"/>
      <c r="B202" s="77" t="s">
        <v>1046</v>
      </c>
      <c r="C202" s="77" t="s">
        <v>1047</v>
      </c>
      <c r="D202" s="77" t="s">
        <v>730</v>
      </c>
      <c r="E202" s="224">
        <f>VLOOKUP(B202,'Cuadro Control'!C238:J2132,8,FALSE)</f>
        <v>1212623361.2117648</v>
      </c>
      <c r="F202" s="106">
        <f t="shared" si="73"/>
        <v>0.22841447185013161</v>
      </c>
      <c r="G202" s="107">
        <v>46319</v>
      </c>
      <c r="H202" s="107">
        <v>46336</v>
      </c>
      <c r="I202" s="106">
        <f t="shared" si="75"/>
        <v>0</v>
      </c>
      <c r="J202" s="106">
        <f t="shared" si="75"/>
        <v>0</v>
      </c>
      <c r="K202" s="106">
        <f t="shared" si="75"/>
        <v>0</v>
      </c>
      <c r="L202" s="106">
        <f t="shared" si="75"/>
        <v>0</v>
      </c>
      <c r="M202" s="106">
        <f t="shared" si="75"/>
        <v>0</v>
      </c>
      <c r="N202" s="106">
        <f t="shared" si="75"/>
        <v>0</v>
      </c>
      <c r="O202" s="106">
        <f t="shared" si="75"/>
        <v>0</v>
      </c>
      <c r="P202" s="106">
        <f t="shared" si="75"/>
        <v>0</v>
      </c>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c r="BC202" s="106"/>
      <c r="BD202" s="106"/>
      <c r="BE202" s="106"/>
      <c r="BF202" s="106"/>
      <c r="BG202" s="106"/>
      <c r="BH202" s="106"/>
      <c r="BI202" s="106"/>
      <c r="BJ202" s="106"/>
      <c r="BK202" s="106"/>
      <c r="BL202" s="106"/>
      <c r="BM202" s="106"/>
      <c r="BN202" s="106"/>
      <c r="BO202" s="106"/>
    </row>
    <row r="203" spans="1:67" s="2" customFormat="1" ht="18.75" customHeight="1" x14ac:dyDescent="0.25">
      <c r="A203" s="88"/>
      <c r="B203" s="77" t="s">
        <v>1048</v>
      </c>
      <c r="C203" s="77" t="s">
        <v>1049</v>
      </c>
      <c r="D203" s="77" t="s">
        <v>6</v>
      </c>
      <c r="E203" s="224">
        <f>VLOOKUP(B203,'Cuadro Control'!C239:J2133,8,FALSE)</f>
        <v>0</v>
      </c>
      <c r="F203" s="106">
        <f t="shared" si="73"/>
        <v>0</v>
      </c>
      <c r="G203" s="107">
        <v>46336</v>
      </c>
      <c r="H203" s="107">
        <v>46339</v>
      </c>
      <c r="I203" s="106">
        <f t="shared" si="75"/>
        <v>0</v>
      </c>
      <c r="J203" s="106">
        <f t="shared" si="75"/>
        <v>0</v>
      </c>
      <c r="K203" s="106">
        <f t="shared" si="75"/>
        <v>0</v>
      </c>
      <c r="L203" s="106">
        <f t="shared" si="75"/>
        <v>0</v>
      </c>
      <c r="M203" s="106">
        <f t="shared" si="75"/>
        <v>0</v>
      </c>
      <c r="N203" s="106">
        <f t="shared" si="75"/>
        <v>0</v>
      </c>
      <c r="O203" s="106">
        <f t="shared" si="75"/>
        <v>0</v>
      </c>
      <c r="P203" s="106">
        <f t="shared" si="75"/>
        <v>0</v>
      </c>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c r="BC203" s="106"/>
      <c r="BD203" s="106"/>
      <c r="BE203" s="106"/>
      <c r="BF203" s="106"/>
      <c r="BG203" s="106"/>
      <c r="BH203" s="106"/>
      <c r="BI203" s="106"/>
      <c r="BJ203" s="106"/>
      <c r="BK203" s="106"/>
      <c r="BL203" s="106"/>
      <c r="BM203" s="106"/>
      <c r="BN203" s="106"/>
      <c r="BO203" s="106"/>
    </row>
    <row r="204" spans="1:67" s="2" customFormat="1" ht="18.75" customHeight="1" x14ac:dyDescent="0.25">
      <c r="A204" s="88"/>
      <c r="B204" s="78" t="s">
        <v>1050</v>
      </c>
      <c r="C204" s="78" t="s">
        <v>1051</v>
      </c>
      <c r="D204" s="78" t="s">
        <v>3</v>
      </c>
      <c r="E204" s="225">
        <f>VLOOKUP(B204,'Cuadro Control'!C240:J2134,8,FALSE)</f>
        <v>0</v>
      </c>
      <c r="F204" s="108">
        <f t="shared" si="73"/>
        <v>0</v>
      </c>
      <c r="G204" s="109">
        <v>46336</v>
      </c>
      <c r="H204" s="109">
        <v>46336</v>
      </c>
      <c r="I204" s="108">
        <f t="shared" si="75"/>
        <v>0</v>
      </c>
      <c r="J204" s="108">
        <f t="shared" si="75"/>
        <v>0</v>
      </c>
      <c r="K204" s="108">
        <f t="shared" si="75"/>
        <v>0</v>
      </c>
      <c r="L204" s="108">
        <f t="shared" si="75"/>
        <v>0</v>
      </c>
      <c r="M204" s="108">
        <f t="shared" si="75"/>
        <v>0</v>
      </c>
      <c r="N204" s="108">
        <f t="shared" si="75"/>
        <v>0</v>
      </c>
      <c r="O204" s="108">
        <f t="shared" si="75"/>
        <v>0</v>
      </c>
      <c r="P204" s="108">
        <f t="shared" si="75"/>
        <v>0</v>
      </c>
      <c r="Q204" s="108"/>
      <c r="R204" s="108"/>
      <c r="S204" s="108"/>
      <c r="T204" s="108"/>
      <c r="U204" s="108"/>
      <c r="V204" s="108"/>
      <c r="W204" s="108"/>
      <c r="X204" s="108"/>
      <c r="Y204" s="108"/>
      <c r="Z204" s="108"/>
      <c r="AA204" s="108"/>
      <c r="AB204" s="108"/>
      <c r="AC204" s="108"/>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c r="AX204" s="108"/>
      <c r="AY204" s="108"/>
      <c r="AZ204" s="108"/>
      <c r="BA204" s="108"/>
      <c r="BB204" s="108"/>
      <c r="BC204" s="108"/>
      <c r="BD204" s="108"/>
      <c r="BE204" s="108"/>
      <c r="BF204" s="108"/>
      <c r="BG204" s="108"/>
      <c r="BH204" s="108"/>
      <c r="BI204" s="108"/>
      <c r="BJ204" s="108"/>
      <c r="BK204" s="108"/>
      <c r="BL204" s="108"/>
      <c r="BM204" s="108"/>
      <c r="BN204" s="108"/>
      <c r="BO204" s="108"/>
    </row>
    <row r="205" spans="1:67" s="2" customFormat="1" ht="18.75" customHeight="1" x14ac:dyDescent="0.25">
      <c r="A205" s="88"/>
      <c r="B205" s="77" t="s">
        <v>1052</v>
      </c>
      <c r="C205" s="77" t="s">
        <v>1053</v>
      </c>
      <c r="D205" s="77" t="s">
        <v>8</v>
      </c>
      <c r="E205" s="224">
        <f>VLOOKUP(B205,'Cuadro Control'!C241:J2135,8,FALSE)</f>
        <v>1230815225.9452939</v>
      </c>
      <c r="F205" s="106">
        <f t="shared" si="73"/>
        <v>0.2318411625341423</v>
      </c>
      <c r="G205" s="107">
        <v>46339</v>
      </c>
      <c r="H205" s="107">
        <v>46340</v>
      </c>
      <c r="I205" s="106">
        <f t="shared" si="75"/>
        <v>0</v>
      </c>
      <c r="J205" s="106">
        <f t="shared" si="75"/>
        <v>0</v>
      </c>
      <c r="K205" s="106">
        <f t="shared" si="75"/>
        <v>0</v>
      </c>
      <c r="L205" s="106">
        <f t="shared" si="75"/>
        <v>0</v>
      </c>
      <c r="M205" s="106">
        <f t="shared" si="75"/>
        <v>0</v>
      </c>
      <c r="N205" s="106">
        <f t="shared" si="75"/>
        <v>0</v>
      </c>
      <c r="O205" s="106">
        <f t="shared" si="75"/>
        <v>0</v>
      </c>
      <c r="P205" s="106">
        <f t="shared" si="75"/>
        <v>0</v>
      </c>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c r="BC205" s="106"/>
      <c r="BD205" s="106"/>
      <c r="BE205" s="106"/>
      <c r="BF205" s="106"/>
      <c r="BG205" s="106"/>
      <c r="BH205" s="106"/>
      <c r="BI205" s="106"/>
      <c r="BJ205" s="106"/>
      <c r="BK205" s="106"/>
      <c r="BL205" s="106"/>
      <c r="BM205" s="106"/>
      <c r="BN205" s="106"/>
      <c r="BO205" s="106"/>
    </row>
    <row r="206" spans="1:67" s="2" customFormat="1" ht="18.75" customHeight="1" x14ac:dyDescent="0.25">
      <c r="A206" s="88"/>
      <c r="B206" s="77" t="s">
        <v>1054</v>
      </c>
      <c r="C206" s="77" t="s">
        <v>1055</v>
      </c>
      <c r="D206" s="77" t="s">
        <v>26</v>
      </c>
      <c r="E206" s="224">
        <f>VLOOKUP(B206,'Cuadro Control'!C242:J2136,8,FALSE)</f>
        <v>0</v>
      </c>
      <c r="F206" s="106">
        <f t="shared" si="73"/>
        <v>0</v>
      </c>
      <c r="G206" s="107">
        <v>46340</v>
      </c>
      <c r="H206" s="107">
        <v>46349</v>
      </c>
      <c r="I206" s="106">
        <f t="shared" si="75"/>
        <v>0</v>
      </c>
      <c r="J206" s="106">
        <f t="shared" si="75"/>
        <v>0</v>
      </c>
      <c r="K206" s="106">
        <f t="shared" si="75"/>
        <v>0</v>
      </c>
      <c r="L206" s="106">
        <f t="shared" si="75"/>
        <v>0</v>
      </c>
      <c r="M206" s="106">
        <f t="shared" si="75"/>
        <v>0</v>
      </c>
      <c r="N206" s="106">
        <f t="shared" si="75"/>
        <v>0</v>
      </c>
      <c r="O206" s="106">
        <f t="shared" si="75"/>
        <v>0</v>
      </c>
      <c r="P206" s="106">
        <f t="shared" si="75"/>
        <v>0</v>
      </c>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c r="BC206" s="106"/>
      <c r="BD206" s="106"/>
      <c r="BE206" s="106"/>
      <c r="BF206" s="106"/>
      <c r="BG206" s="106"/>
      <c r="BH206" s="106"/>
      <c r="BI206" s="106"/>
      <c r="BJ206" s="106"/>
      <c r="BK206" s="106"/>
      <c r="BL206" s="106"/>
      <c r="BM206" s="106"/>
      <c r="BN206" s="106"/>
      <c r="BO206" s="106"/>
    </row>
    <row r="207" spans="1:67" s="2" customFormat="1" ht="18.75" customHeight="1" x14ac:dyDescent="0.25">
      <c r="A207" s="88"/>
      <c r="B207" s="77" t="s">
        <v>1056</v>
      </c>
      <c r="C207" s="77" t="s">
        <v>2057</v>
      </c>
      <c r="D207" s="77" t="s">
        <v>6</v>
      </c>
      <c r="E207" s="224">
        <f>VLOOKUP(B207,'Cuadro Control'!C243:J2137,8,FALSE)</f>
        <v>52736347.43270281</v>
      </c>
      <c r="F207" s="106">
        <f t="shared" si="73"/>
        <v>9.933624348213644E-3</v>
      </c>
      <c r="G207" s="107">
        <v>46349</v>
      </c>
      <c r="H207" s="107">
        <v>46352</v>
      </c>
      <c r="I207" s="106">
        <f t="shared" si="75"/>
        <v>0</v>
      </c>
      <c r="J207" s="106">
        <f t="shared" si="75"/>
        <v>0</v>
      </c>
      <c r="K207" s="106">
        <f t="shared" si="75"/>
        <v>0</v>
      </c>
      <c r="L207" s="106">
        <f t="shared" si="75"/>
        <v>0</v>
      </c>
      <c r="M207" s="106">
        <f t="shared" si="75"/>
        <v>0</v>
      </c>
      <c r="N207" s="106">
        <f t="shared" si="75"/>
        <v>0</v>
      </c>
      <c r="O207" s="106">
        <f t="shared" si="75"/>
        <v>0</v>
      </c>
      <c r="P207" s="106">
        <f t="shared" si="75"/>
        <v>0</v>
      </c>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c r="BC207" s="106"/>
      <c r="BD207" s="106"/>
      <c r="BE207" s="106"/>
      <c r="BF207" s="106"/>
      <c r="BG207" s="106"/>
      <c r="BH207" s="106"/>
      <c r="BI207" s="106"/>
      <c r="BJ207" s="106"/>
      <c r="BK207" s="106"/>
      <c r="BL207" s="106"/>
      <c r="BM207" s="106"/>
      <c r="BN207" s="106"/>
      <c r="BO207" s="106"/>
    </row>
    <row r="208" spans="1:67" s="2" customFormat="1" ht="18.75" customHeight="1" x14ac:dyDescent="0.25">
      <c r="A208" s="88"/>
      <c r="B208" s="77" t="s">
        <v>1057</v>
      </c>
      <c r="C208" s="77" t="s">
        <v>1058</v>
      </c>
      <c r="D208" s="77" t="s">
        <v>19</v>
      </c>
      <c r="E208" s="224">
        <f>VLOOKUP(B208,'Cuadro Control'!C244:J2138,8,FALSE)</f>
        <v>46410609.014634147</v>
      </c>
      <c r="F208" s="106">
        <f t="shared" si="73"/>
        <v>8.742083556535862E-3</v>
      </c>
      <c r="G208" s="107">
        <v>46352</v>
      </c>
      <c r="H208" s="107">
        <v>46354</v>
      </c>
      <c r="I208" s="106">
        <f t="shared" si="75"/>
        <v>0</v>
      </c>
      <c r="J208" s="106">
        <f t="shared" si="75"/>
        <v>0</v>
      </c>
      <c r="K208" s="106">
        <f t="shared" si="75"/>
        <v>0</v>
      </c>
      <c r="L208" s="106">
        <f t="shared" si="75"/>
        <v>0</v>
      </c>
      <c r="M208" s="106">
        <f t="shared" si="75"/>
        <v>0</v>
      </c>
      <c r="N208" s="106">
        <f t="shared" si="75"/>
        <v>0</v>
      </c>
      <c r="O208" s="106">
        <f t="shared" si="75"/>
        <v>0</v>
      </c>
      <c r="P208" s="106">
        <f t="shared" si="75"/>
        <v>0</v>
      </c>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c r="BC208" s="106"/>
      <c r="BD208" s="106"/>
      <c r="BE208" s="106"/>
      <c r="BF208" s="106"/>
      <c r="BG208" s="106"/>
      <c r="BH208" s="106"/>
      <c r="BI208" s="106"/>
      <c r="BJ208" s="106"/>
      <c r="BK208" s="106"/>
      <c r="BL208" s="106"/>
      <c r="BM208" s="106"/>
      <c r="BN208" s="106"/>
      <c r="BO208" s="106"/>
    </row>
    <row r="209" spans="1:67" s="2" customFormat="1" ht="18.75" customHeight="1" x14ac:dyDescent="0.25">
      <c r="A209" s="88"/>
      <c r="B209" s="77" t="s">
        <v>1059</v>
      </c>
      <c r="C209" s="77" t="s">
        <v>1060</v>
      </c>
      <c r="D209" s="77" t="s">
        <v>9</v>
      </c>
      <c r="E209" s="224">
        <f>VLOOKUP(B209,'Cuadro Control'!C245:J2139,8,FALSE)</f>
        <v>1587346329.5488234</v>
      </c>
      <c r="F209" s="106">
        <f t="shared" si="73"/>
        <v>0.29899875353285565</v>
      </c>
      <c r="G209" s="107">
        <v>46353</v>
      </c>
      <c r="H209" s="107">
        <v>46365</v>
      </c>
      <c r="I209" s="106">
        <f t="shared" si="75"/>
        <v>0</v>
      </c>
      <c r="J209" s="106">
        <f t="shared" si="75"/>
        <v>0</v>
      </c>
      <c r="K209" s="106">
        <f t="shared" si="75"/>
        <v>0</v>
      </c>
      <c r="L209" s="106">
        <f t="shared" si="75"/>
        <v>0</v>
      </c>
      <c r="M209" s="106">
        <f t="shared" si="75"/>
        <v>0</v>
      </c>
      <c r="N209" s="106">
        <f t="shared" si="75"/>
        <v>0</v>
      </c>
      <c r="O209" s="106">
        <f t="shared" si="75"/>
        <v>0</v>
      </c>
      <c r="P209" s="106">
        <f t="shared" si="75"/>
        <v>0</v>
      </c>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106"/>
      <c r="BH209" s="106"/>
      <c r="BI209" s="106"/>
      <c r="BJ209" s="106"/>
      <c r="BK209" s="106"/>
      <c r="BL209" s="106"/>
      <c r="BM209" s="106"/>
      <c r="BN209" s="106"/>
      <c r="BO209" s="106"/>
    </row>
    <row r="210" spans="1:67" s="2" customFormat="1" ht="18.75" customHeight="1" x14ac:dyDescent="0.25">
      <c r="A210" s="88"/>
      <c r="B210" s="103" t="s">
        <v>1061</v>
      </c>
      <c r="C210" s="103" t="s">
        <v>1062</v>
      </c>
      <c r="D210" s="103" t="s">
        <v>9</v>
      </c>
      <c r="E210" s="223">
        <f>VLOOKUP(B210,'Cuadro Control'!C246:J2140,8,FALSE)</f>
        <v>179532477.23999998</v>
      </c>
      <c r="F210" s="104">
        <f t="shared" si="73"/>
        <v>3.3817438522495219E-2</v>
      </c>
      <c r="G210" s="105">
        <v>46356</v>
      </c>
      <c r="H210" s="105">
        <v>46368</v>
      </c>
      <c r="I210" s="104">
        <f t="shared" si="75"/>
        <v>0</v>
      </c>
      <c r="J210" s="104">
        <f t="shared" si="75"/>
        <v>0</v>
      </c>
      <c r="K210" s="104">
        <f t="shared" si="75"/>
        <v>0</v>
      </c>
      <c r="L210" s="104">
        <f t="shared" si="75"/>
        <v>0</v>
      </c>
      <c r="M210" s="104">
        <f t="shared" si="75"/>
        <v>0</v>
      </c>
      <c r="N210" s="104">
        <f t="shared" si="75"/>
        <v>0</v>
      </c>
      <c r="O210" s="104">
        <f t="shared" si="75"/>
        <v>0</v>
      </c>
      <c r="P210" s="104">
        <f t="shared" si="75"/>
        <v>0</v>
      </c>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row>
    <row r="211" spans="1:67" s="2" customFormat="1" ht="18.75" customHeight="1" x14ac:dyDescent="0.25">
      <c r="A211" s="88"/>
      <c r="B211" s="78" t="s">
        <v>1063</v>
      </c>
      <c r="C211" s="78" t="s">
        <v>1979</v>
      </c>
      <c r="D211" s="78" t="s">
        <v>3</v>
      </c>
      <c r="E211" s="225">
        <f>VLOOKUP(B211,'Cuadro Control'!C247:J2141,8,FALSE)</f>
        <v>0</v>
      </c>
      <c r="F211" s="108">
        <f>IFERROR(E211/$E$195,0)</f>
        <v>0</v>
      </c>
      <c r="G211" s="109">
        <v>46368</v>
      </c>
      <c r="H211" s="109">
        <v>46368</v>
      </c>
      <c r="I211" s="108">
        <f t="shared" si="75"/>
        <v>0</v>
      </c>
      <c r="J211" s="108">
        <f t="shared" si="75"/>
        <v>0</v>
      </c>
      <c r="K211" s="108">
        <f t="shared" si="75"/>
        <v>0</v>
      </c>
      <c r="L211" s="108">
        <f t="shared" si="75"/>
        <v>0</v>
      </c>
      <c r="M211" s="108">
        <f t="shared" si="75"/>
        <v>0</v>
      </c>
      <c r="N211" s="108">
        <f t="shared" si="75"/>
        <v>0</v>
      </c>
      <c r="O211" s="108">
        <f t="shared" si="75"/>
        <v>0</v>
      </c>
      <c r="P211" s="108">
        <f t="shared" si="75"/>
        <v>0</v>
      </c>
      <c r="Q211" s="108"/>
      <c r="R211" s="108"/>
      <c r="S211" s="108"/>
      <c r="T211" s="108"/>
      <c r="U211" s="108"/>
      <c r="V211" s="108"/>
      <c r="W211" s="108"/>
      <c r="X211" s="108"/>
      <c r="Y211" s="108"/>
      <c r="Z211" s="108"/>
      <c r="AA211" s="108"/>
      <c r="AB211" s="108"/>
      <c r="AC211" s="108"/>
      <c r="AD211" s="108"/>
      <c r="AE211" s="108"/>
      <c r="AF211" s="108"/>
      <c r="AG211" s="108"/>
      <c r="AH211" s="108"/>
      <c r="AI211" s="108"/>
      <c r="AJ211" s="108"/>
      <c r="AK211" s="108"/>
      <c r="AL211" s="108"/>
      <c r="AM211" s="108"/>
      <c r="AN211" s="108"/>
      <c r="AO211" s="108"/>
      <c r="AP211" s="108"/>
      <c r="AQ211" s="108"/>
      <c r="AR211" s="108"/>
      <c r="AS211" s="108"/>
      <c r="AT211" s="108"/>
      <c r="AU211" s="108"/>
      <c r="AV211" s="108"/>
      <c r="AW211" s="108"/>
      <c r="AX211" s="108"/>
      <c r="AY211" s="108"/>
      <c r="AZ211" s="108"/>
      <c r="BA211" s="108"/>
      <c r="BB211" s="108"/>
      <c r="BC211" s="108"/>
      <c r="BD211" s="108"/>
      <c r="BE211" s="108"/>
      <c r="BF211" s="108"/>
      <c r="BG211" s="108"/>
      <c r="BH211" s="108"/>
      <c r="BI211" s="108"/>
      <c r="BJ211" s="108"/>
      <c r="BK211" s="108"/>
      <c r="BL211" s="108"/>
      <c r="BM211" s="108"/>
      <c r="BN211" s="108"/>
      <c r="BO211" s="108"/>
    </row>
    <row r="212" spans="1:67" s="2" customFormat="1" ht="18.75" customHeight="1" x14ac:dyDescent="0.25">
      <c r="A212" s="88"/>
      <c r="B212" s="76" t="s">
        <v>1064</v>
      </c>
      <c r="C212" s="76" t="s">
        <v>1065</v>
      </c>
      <c r="D212" s="76" t="s">
        <v>871</v>
      </c>
      <c r="E212" s="222">
        <f>SUM(E213:E228)</f>
        <v>5308872732.0543728</v>
      </c>
      <c r="F212" s="101">
        <f>IFERROR(E212/$E$109,0)</f>
        <v>2.9408554574576196E-2</v>
      </c>
      <c r="G212" s="102">
        <v>46231</v>
      </c>
      <c r="H212" s="102">
        <v>46379</v>
      </c>
      <c r="I212" s="101">
        <f>SUMPRODUCT($F213:$F227,I213:I227)</f>
        <v>7.8426989199921926E-4</v>
      </c>
      <c r="J212" s="101">
        <f t="shared" ref="J212:N212" si="76">SUMPRODUCT($F213:$F227,J213:J227)</f>
        <v>0</v>
      </c>
      <c r="K212" s="101">
        <f t="shared" si="76"/>
        <v>0</v>
      </c>
      <c r="L212" s="101">
        <f t="shared" si="76"/>
        <v>8.5947385424571966E-4</v>
      </c>
      <c r="M212" s="101">
        <f t="shared" si="76"/>
        <v>7.8426989199921926E-4</v>
      </c>
      <c r="N212" s="101">
        <f t="shared" si="76"/>
        <v>3.137079567996877E-3</v>
      </c>
      <c r="O212" s="101">
        <f t="shared" ref="O212:P212" si="77">SUMPRODUCT($F213:$F227,O213:O227)</f>
        <v>3.137079567996877E-3</v>
      </c>
      <c r="P212" s="101">
        <f t="shared" si="77"/>
        <v>3.137079567996877E-3</v>
      </c>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c r="BD212" s="101"/>
      <c r="BE212" s="101"/>
      <c r="BF212" s="101"/>
      <c r="BG212" s="101"/>
      <c r="BH212" s="101"/>
      <c r="BI212" s="101"/>
      <c r="BJ212" s="101"/>
      <c r="BK212" s="101"/>
      <c r="BL212" s="101"/>
      <c r="BM212" s="101"/>
      <c r="BN212" s="101"/>
      <c r="BO212" s="101"/>
    </row>
    <row r="213" spans="1:67" s="2" customFormat="1" ht="18.75" customHeight="1" x14ac:dyDescent="0.25">
      <c r="A213" s="88"/>
      <c r="B213" s="77" t="s">
        <v>1066</v>
      </c>
      <c r="C213" s="77" t="s">
        <v>2102</v>
      </c>
      <c r="D213" s="77" t="s">
        <v>22</v>
      </c>
      <c r="E213" s="224">
        <f>VLOOKUP(B213,'Cuadro Control'!C249:J2143,8,FALSE)</f>
        <v>83271780.884117648</v>
      </c>
      <c r="F213" s="106">
        <f t="shared" ref="F213:F227" si="78">IFERROR(E213/$E$212,0)</f>
        <v>1.5685397839984384E-2</v>
      </c>
      <c r="G213" s="107">
        <v>46231</v>
      </c>
      <c r="H213" s="107">
        <v>46303</v>
      </c>
      <c r="I213" s="106">
        <v>0.05</v>
      </c>
      <c r="J213" s="106">
        <f t="shared" ref="I213:P217" si="79">IF($G213=0,0,IF(J$6&lt;$G213,0,IF(J$6&gt;$H213,1,(J$6-$G213+1)/($H213-$G213+1))))</f>
        <v>0</v>
      </c>
      <c r="K213" s="106">
        <f t="shared" si="79"/>
        <v>0</v>
      </c>
      <c r="L213" s="106">
        <f t="shared" si="79"/>
        <v>5.4794520547945202E-2</v>
      </c>
      <c r="M213" s="106">
        <v>0.05</v>
      </c>
      <c r="N213" s="106">
        <v>0.2</v>
      </c>
      <c r="O213" s="106">
        <v>0.2</v>
      </c>
      <c r="P213" s="106">
        <v>0.2</v>
      </c>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106"/>
      <c r="BH213" s="106"/>
      <c r="BI213" s="106"/>
      <c r="BJ213" s="106"/>
      <c r="BK213" s="106"/>
      <c r="BL213" s="106"/>
      <c r="BM213" s="106"/>
      <c r="BN213" s="106"/>
      <c r="BO213" s="106"/>
    </row>
    <row r="214" spans="1:67" s="2" customFormat="1" ht="18.75" customHeight="1" x14ac:dyDescent="0.25">
      <c r="A214" s="88"/>
      <c r="B214" s="77" t="s">
        <v>1068</v>
      </c>
      <c r="C214" s="77" t="s">
        <v>1069</v>
      </c>
      <c r="D214" s="77" t="s">
        <v>9</v>
      </c>
      <c r="E214" s="224">
        <f>VLOOKUP(B214,'Cuadro Control'!C250:J2144,8,FALSE)</f>
        <v>312374505.66882348</v>
      </c>
      <c r="F214" s="106">
        <f t="shared" si="78"/>
        <v>5.8840081771548515E-2</v>
      </c>
      <c r="G214" s="107">
        <v>46303</v>
      </c>
      <c r="H214" s="107">
        <v>46311</v>
      </c>
      <c r="I214" s="106">
        <f t="shared" si="79"/>
        <v>0</v>
      </c>
      <c r="J214" s="106">
        <f t="shared" si="79"/>
        <v>0</v>
      </c>
      <c r="K214" s="106">
        <f t="shared" si="79"/>
        <v>0</v>
      </c>
      <c r="L214" s="106">
        <f t="shared" si="79"/>
        <v>0</v>
      </c>
      <c r="M214" s="106">
        <f t="shared" si="79"/>
        <v>0</v>
      </c>
      <c r="N214" s="106">
        <f t="shared" si="79"/>
        <v>0</v>
      </c>
      <c r="O214" s="106">
        <f t="shared" si="79"/>
        <v>0</v>
      </c>
      <c r="P214" s="106">
        <f t="shared" si="79"/>
        <v>0</v>
      </c>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106"/>
      <c r="BH214" s="106"/>
      <c r="BI214" s="106"/>
      <c r="BJ214" s="106"/>
      <c r="BK214" s="106"/>
      <c r="BL214" s="106"/>
      <c r="BM214" s="106"/>
      <c r="BN214" s="106"/>
      <c r="BO214" s="106"/>
    </row>
    <row r="215" spans="1:67" s="2" customFormat="1" ht="18.75" customHeight="1" x14ac:dyDescent="0.25">
      <c r="A215" s="88"/>
      <c r="B215" s="103" t="s">
        <v>1070</v>
      </c>
      <c r="C215" s="103" t="s">
        <v>1071</v>
      </c>
      <c r="D215" s="103" t="s">
        <v>6</v>
      </c>
      <c r="E215" s="223">
        <f>VLOOKUP(B215,'Cuadro Control'!C251:J2145,8,FALSE)</f>
        <v>9527825.6870364472</v>
      </c>
      <c r="F215" s="104">
        <f t="shared" si="78"/>
        <v>1.794698454439963E-3</v>
      </c>
      <c r="G215" s="105">
        <v>46311</v>
      </c>
      <c r="H215" s="105">
        <v>46315</v>
      </c>
      <c r="I215" s="104">
        <f t="shared" si="79"/>
        <v>0</v>
      </c>
      <c r="J215" s="104">
        <f t="shared" si="79"/>
        <v>0</v>
      </c>
      <c r="K215" s="104">
        <f t="shared" si="79"/>
        <v>0</v>
      </c>
      <c r="L215" s="104">
        <f t="shared" si="79"/>
        <v>0</v>
      </c>
      <c r="M215" s="104">
        <f t="shared" si="79"/>
        <v>0</v>
      </c>
      <c r="N215" s="104">
        <f t="shared" si="79"/>
        <v>0</v>
      </c>
      <c r="O215" s="104">
        <f t="shared" si="79"/>
        <v>0</v>
      </c>
      <c r="P215" s="104">
        <f t="shared" si="79"/>
        <v>0</v>
      </c>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row>
    <row r="216" spans="1:67" s="2" customFormat="1" ht="18.75" customHeight="1" x14ac:dyDescent="0.25">
      <c r="A216" s="88"/>
      <c r="B216" s="77" t="s">
        <v>1072</v>
      </c>
      <c r="C216" s="77" t="s">
        <v>1073</v>
      </c>
      <c r="D216" s="77" t="s">
        <v>19</v>
      </c>
      <c r="E216" s="224">
        <f>VLOOKUP(B216,'Cuadro Control'!C252:J2146,8,FALSE)</f>
        <v>320494616.71764702</v>
      </c>
      <c r="F216" s="106">
        <f t="shared" si="78"/>
        <v>6.0369617599332674E-2</v>
      </c>
      <c r="G216" s="107">
        <v>46315</v>
      </c>
      <c r="H216" s="107">
        <v>46319</v>
      </c>
      <c r="I216" s="106">
        <f t="shared" si="79"/>
        <v>0</v>
      </c>
      <c r="J216" s="106">
        <f t="shared" si="79"/>
        <v>0</v>
      </c>
      <c r="K216" s="106">
        <f t="shared" si="79"/>
        <v>0</v>
      </c>
      <c r="L216" s="106">
        <f t="shared" si="79"/>
        <v>0</v>
      </c>
      <c r="M216" s="106">
        <f t="shared" si="79"/>
        <v>0</v>
      </c>
      <c r="N216" s="106">
        <f t="shared" si="79"/>
        <v>0</v>
      </c>
      <c r="O216" s="106">
        <f t="shared" si="79"/>
        <v>0</v>
      </c>
      <c r="P216" s="106">
        <f t="shared" si="79"/>
        <v>0</v>
      </c>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106"/>
      <c r="BH216" s="106"/>
      <c r="BI216" s="106"/>
      <c r="BJ216" s="106"/>
      <c r="BK216" s="106"/>
      <c r="BL216" s="106"/>
      <c r="BM216" s="106"/>
      <c r="BN216" s="106"/>
      <c r="BO216" s="106"/>
    </row>
    <row r="217" spans="1:67" s="2" customFormat="1" ht="18.75" customHeight="1" x14ac:dyDescent="0.25">
      <c r="A217" s="88"/>
      <c r="B217" s="77" t="s">
        <v>1074</v>
      </c>
      <c r="C217" s="77" t="s">
        <v>1075</v>
      </c>
      <c r="D217" s="77" t="s">
        <v>8</v>
      </c>
      <c r="E217" s="224">
        <f>VLOOKUP(B217,'Cuadro Control'!C253:J2147,8,FALSE)</f>
        <v>94303618.549411759</v>
      </c>
      <c r="F217" s="106">
        <f t="shared" si="78"/>
        <v>1.7763397864110998E-2</v>
      </c>
      <c r="G217" s="107">
        <v>46319</v>
      </c>
      <c r="H217" s="107">
        <v>46321</v>
      </c>
      <c r="I217" s="106">
        <f t="shared" si="79"/>
        <v>0</v>
      </c>
      <c r="J217" s="106">
        <f t="shared" si="79"/>
        <v>0</v>
      </c>
      <c r="K217" s="106">
        <f t="shared" si="79"/>
        <v>0</v>
      </c>
      <c r="L217" s="106">
        <f t="shared" si="79"/>
        <v>0</v>
      </c>
      <c r="M217" s="106">
        <f t="shared" si="79"/>
        <v>0</v>
      </c>
      <c r="N217" s="106">
        <f t="shared" si="79"/>
        <v>0</v>
      </c>
      <c r="O217" s="106">
        <f t="shared" si="79"/>
        <v>0</v>
      </c>
      <c r="P217" s="106">
        <f t="shared" si="79"/>
        <v>0</v>
      </c>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106"/>
      <c r="BH217" s="106"/>
      <c r="BI217" s="106"/>
      <c r="BJ217" s="106"/>
      <c r="BK217" s="106"/>
      <c r="BL217" s="106"/>
      <c r="BM217" s="106"/>
      <c r="BN217" s="106"/>
      <c r="BO217" s="106"/>
    </row>
    <row r="218" spans="1:67" s="2" customFormat="1" ht="18.75" customHeight="1" x14ac:dyDescent="0.25">
      <c r="A218" s="88"/>
      <c r="B218" s="77" t="s">
        <v>1076</v>
      </c>
      <c r="C218" s="77" t="s">
        <v>1077</v>
      </c>
      <c r="D218" s="77" t="s">
        <v>26</v>
      </c>
      <c r="E218" s="224">
        <f>VLOOKUP(B218,'Cuadro Control'!C254:J2148,8,FALSE)</f>
        <v>179436034.15411764</v>
      </c>
      <c r="F218" s="106">
        <f t="shared" si="78"/>
        <v>3.3799272126209236E-2</v>
      </c>
      <c r="G218" s="107">
        <v>46322</v>
      </c>
      <c r="H218" s="107">
        <v>46326</v>
      </c>
      <c r="I218" s="106">
        <f t="shared" ref="I218:P228" si="80">IF($G218=0,0,IF(I$6&lt;$G218,0,IF(I$6&gt;$H218,1,(I$6-$G218+1)/($H218-$G218+1))))</f>
        <v>0</v>
      </c>
      <c r="J218" s="106">
        <f t="shared" si="80"/>
        <v>0</v>
      </c>
      <c r="K218" s="106">
        <f t="shared" si="80"/>
        <v>0</v>
      </c>
      <c r="L218" s="106">
        <f t="shared" si="80"/>
        <v>0</v>
      </c>
      <c r="M218" s="106">
        <f t="shared" si="80"/>
        <v>0</v>
      </c>
      <c r="N218" s="106">
        <f t="shared" si="80"/>
        <v>0</v>
      </c>
      <c r="O218" s="106">
        <f t="shared" si="80"/>
        <v>0</v>
      </c>
      <c r="P218" s="106">
        <f t="shared" si="80"/>
        <v>0</v>
      </c>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c r="BC218" s="106"/>
      <c r="BD218" s="106"/>
      <c r="BE218" s="106"/>
      <c r="BF218" s="106"/>
      <c r="BG218" s="106"/>
      <c r="BH218" s="106"/>
      <c r="BI218" s="106"/>
      <c r="BJ218" s="106"/>
      <c r="BK218" s="106"/>
      <c r="BL218" s="106"/>
      <c r="BM218" s="106"/>
      <c r="BN218" s="106"/>
      <c r="BO218" s="106"/>
    </row>
    <row r="219" spans="1:67" s="2" customFormat="1" ht="18.75" customHeight="1" x14ac:dyDescent="0.25">
      <c r="A219" s="88"/>
      <c r="B219" s="77" t="s">
        <v>1078</v>
      </c>
      <c r="C219" s="77" t="s">
        <v>1079</v>
      </c>
      <c r="D219" s="77" t="s">
        <v>730</v>
      </c>
      <c r="E219" s="224">
        <f>VLOOKUP(B219,'Cuadro Control'!C255:J2149,8,FALSE)</f>
        <v>1212623361.2117648</v>
      </c>
      <c r="F219" s="106">
        <f t="shared" si="78"/>
        <v>0.22841447185013161</v>
      </c>
      <c r="G219" s="107">
        <v>46326</v>
      </c>
      <c r="H219" s="107">
        <v>46344</v>
      </c>
      <c r="I219" s="106">
        <f t="shared" si="80"/>
        <v>0</v>
      </c>
      <c r="J219" s="106">
        <f t="shared" si="80"/>
        <v>0</v>
      </c>
      <c r="K219" s="106">
        <f t="shared" si="80"/>
        <v>0</v>
      </c>
      <c r="L219" s="106">
        <f t="shared" si="80"/>
        <v>0</v>
      </c>
      <c r="M219" s="106">
        <f t="shared" si="80"/>
        <v>0</v>
      </c>
      <c r="N219" s="106">
        <f t="shared" si="80"/>
        <v>0</v>
      </c>
      <c r="O219" s="106">
        <f t="shared" si="80"/>
        <v>0</v>
      </c>
      <c r="P219" s="106">
        <f t="shared" si="80"/>
        <v>0</v>
      </c>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c r="BC219" s="106"/>
      <c r="BD219" s="106"/>
      <c r="BE219" s="106"/>
      <c r="BF219" s="106"/>
      <c r="BG219" s="106"/>
      <c r="BH219" s="106"/>
      <c r="BI219" s="106"/>
      <c r="BJ219" s="106"/>
      <c r="BK219" s="106"/>
      <c r="BL219" s="106"/>
      <c r="BM219" s="106"/>
      <c r="BN219" s="106"/>
      <c r="BO219" s="106"/>
    </row>
    <row r="220" spans="1:67" s="2" customFormat="1" ht="18.75" customHeight="1" x14ac:dyDescent="0.25">
      <c r="A220" s="88"/>
      <c r="B220" s="77" t="s">
        <v>1080</v>
      </c>
      <c r="C220" s="77" t="s">
        <v>1081</v>
      </c>
      <c r="D220" s="77" t="s">
        <v>6</v>
      </c>
      <c r="E220" s="224">
        <f>VLOOKUP(B220,'Cuadro Control'!C256:J2150,8,FALSE)</f>
        <v>0</v>
      </c>
      <c r="F220" s="106">
        <f t="shared" si="78"/>
        <v>0</v>
      </c>
      <c r="G220" s="107">
        <v>46344</v>
      </c>
      <c r="H220" s="107">
        <v>46347</v>
      </c>
      <c r="I220" s="106">
        <f t="shared" si="80"/>
        <v>0</v>
      </c>
      <c r="J220" s="106">
        <f t="shared" si="80"/>
        <v>0</v>
      </c>
      <c r="K220" s="106">
        <f t="shared" si="80"/>
        <v>0</v>
      </c>
      <c r="L220" s="106">
        <f t="shared" si="80"/>
        <v>0</v>
      </c>
      <c r="M220" s="106">
        <f t="shared" si="80"/>
        <v>0</v>
      </c>
      <c r="N220" s="106">
        <f t="shared" si="80"/>
        <v>0</v>
      </c>
      <c r="O220" s="106">
        <f t="shared" si="80"/>
        <v>0</v>
      </c>
      <c r="P220" s="106">
        <f t="shared" si="80"/>
        <v>0</v>
      </c>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c r="BC220" s="106"/>
      <c r="BD220" s="106"/>
      <c r="BE220" s="106"/>
      <c r="BF220" s="106"/>
      <c r="BG220" s="106"/>
      <c r="BH220" s="106"/>
      <c r="BI220" s="106"/>
      <c r="BJ220" s="106"/>
      <c r="BK220" s="106"/>
      <c r="BL220" s="106"/>
      <c r="BM220" s="106"/>
      <c r="BN220" s="106"/>
      <c r="BO220" s="106"/>
    </row>
    <row r="221" spans="1:67" s="2" customFormat="1" ht="18.75" customHeight="1" x14ac:dyDescent="0.25">
      <c r="A221" s="88"/>
      <c r="B221" s="78" t="s">
        <v>1082</v>
      </c>
      <c r="C221" s="78" t="s">
        <v>1083</v>
      </c>
      <c r="D221" s="78" t="s">
        <v>3</v>
      </c>
      <c r="E221" s="225">
        <f>VLOOKUP(B221,'Cuadro Control'!C257:J2151,8,FALSE)</f>
        <v>0</v>
      </c>
      <c r="F221" s="108">
        <f t="shared" si="78"/>
        <v>0</v>
      </c>
      <c r="G221" s="109">
        <v>46344</v>
      </c>
      <c r="H221" s="109">
        <v>46344</v>
      </c>
      <c r="I221" s="108">
        <f t="shared" si="80"/>
        <v>0</v>
      </c>
      <c r="J221" s="108">
        <f t="shared" si="80"/>
        <v>0</v>
      </c>
      <c r="K221" s="108">
        <f t="shared" si="80"/>
        <v>0</v>
      </c>
      <c r="L221" s="108">
        <f t="shared" si="80"/>
        <v>0</v>
      </c>
      <c r="M221" s="108">
        <f t="shared" si="80"/>
        <v>0</v>
      </c>
      <c r="N221" s="108">
        <f t="shared" si="80"/>
        <v>0</v>
      </c>
      <c r="O221" s="108">
        <f t="shared" si="80"/>
        <v>0</v>
      </c>
      <c r="P221" s="108">
        <f t="shared" si="80"/>
        <v>0</v>
      </c>
      <c r="Q221" s="108"/>
      <c r="R221" s="108"/>
      <c r="S221" s="108"/>
      <c r="T221" s="108"/>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c r="AX221" s="108"/>
      <c r="AY221" s="108"/>
      <c r="AZ221" s="108"/>
      <c r="BA221" s="108"/>
      <c r="BB221" s="108"/>
      <c r="BC221" s="108"/>
      <c r="BD221" s="108"/>
      <c r="BE221" s="108"/>
      <c r="BF221" s="108"/>
      <c r="BG221" s="108"/>
      <c r="BH221" s="108"/>
      <c r="BI221" s="108"/>
      <c r="BJ221" s="108"/>
      <c r="BK221" s="108"/>
      <c r="BL221" s="108"/>
      <c r="BM221" s="108"/>
      <c r="BN221" s="108"/>
      <c r="BO221" s="108"/>
    </row>
    <row r="222" spans="1:67" s="2" customFormat="1" ht="18.75" customHeight="1" x14ac:dyDescent="0.25">
      <c r="A222" s="88"/>
      <c r="B222" s="77" t="s">
        <v>1084</v>
      </c>
      <c r="C222" s="77" t="s">
        <v>1085</v>
      </c>
      <c r="D222" s="77" t="s">
        <v>8</v>
      </c>
      <c r="E222" s="224">
        <f>VLOOKUP(B222,'Cuadro Control'!C258:J2152,8,FALSE)</f>
        <v>1230815225.9452939</v>
      </c>
      <c r="F222" s="106">
        <f t="shared" si="78"/>
        <v>0.2318411625341423</v>
      </c>
      <c r="G222" s="107">
        <v>46347</v>
      </c>
      <c r="H222" s="107">
        <v>46349</v>
      </c>
      <c r="I222" s="106">
        <f t="shared" si="80"/>
        <v>0</v>
      </c>
      <c r="J222" s="106">
        <f t="shared" si="80"/>
        <v>0</v>
      </c>
      <c r="K222" s="106">
        <f t="shared" si="80"/>
        <v>0</v>
      </c>
      <c r="L222" s="106">
        <f t="shared" si="80"/>
        <v>0</v>
      </c>
      <c r="M222" s="106">
        <f t="shared" si="80"/>
        <v>0</v>
      </c>
      <c r="N222" s="106">
        <f t="shared" si="80"/>
        <v>0</v>
      </c>
      <c r="O222" s="106">
        <f t="shared" si="80"/>
        <v>0</v>
      </c>
      <c r="P222" s="106">
        <f t="shared" si="80"/>
        <v>0</v>
      </c>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c r="BC222" s="106"/>
      <c r="BD222" s="106"/>
      <c r="BE222" s="106"/>
      <c r="BF222" s="106"/>
      <c r="BG222" s="106"/>
      <c r="BH222" s="106"/>
      <c r="BI222" s="106"/>
      <c r="BJ222" s="106"/>
      <c r="BK222" s="106"/>
      <c r="BL222" s="106"/>
      <c r="BM222" s="106"/>
      <c r="BN222" s="106"/>
      <c r="BO222" s="106"/>
    </row>
    <row r="223" spans="1:67" s="2" customFormat="1" ht="18.75" customHeight="1" x14ac:dyDescent="0.25">
      <c r="A223" s="88"/>
      <c r="B223" s="77" t="s">
        <v>1086</v>
      </c>
      <c r="C223" s="77" t="s">
        <v>1087</v>
      </c>
      <c r="D223" s="77" t="s">
        <v>26</v>
      </c>
      <c r="E223" s="224">
        <f>VLOOKUP(B223,'Cuadro Control'!C259:J2153,8,FALSE)</f>
        <v>0</v>
      </c>
      <c r="F223" s="106">
        <f t="shared" si="78"/>
        <v>0</v>
      </c>
      <c r="G223" s="107">
        <v>46349</v>
      </c>
      <c r="H223" s="107">
        <v>46356</v>
      </c>
      <c r="I223" s="106">
        <f t="shared" si="80"/>
        <v>0</v>
      </c>
      <c r="J223" s="106">
        <f t="shared" si="80"/>
        <v>0</v>
      </c>
      <c r="K223" s="106">
        <f t="shared" si="80"/>
        <v>0</v>
      </c>
      <c r="L223" s="106">
        <f t="shared" si="80"/>
        <v>0</v>
      </c>
      <c r="M223" s="106">
        <f t="shared" si="80"/>
        <v>0</v>
      </c>
      <c r="N223" s="106">
        <f t="shared" si="80"/>
        <v>0</v>
      </c>
      <c r="O223" s="106">
        <f t="shared" si="80"/>
        <v>0</v>
      </c>
      <c r="P223" s="106">
        <f t="shared" si="80"/>
        <v>0</v>
      </c>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c r="BC223" s="106"/>
      <c r="BD223" s="106"/>
      <c r="BE223" s="106"/>
      <c r="BF223" s="106"/>
      <c r="BG223" s="106"/>
      <c r="BH223" s="106"/>
      <c r="BI223" s="106"/>
      <c r="BJ223" s="106"/>
      <c r="BK223" s="106"/>
      <c r="BL223" s="106"/>
      <c r="BM223" s="106"/>
      <c r="BN223" s="106"/>
      <c r="BO223" s="106"/>
    </row>
    <row r="224" spans="1:67" s="2" customFormat="1" ht="18.75" customHeight="1" x14ac:dyDescent="0.25">
      <c r="A224" s="88"/>
      <c r="B224" s="77" t="s">
        <v>1088</v>
      </c>
      <c r="C224" s="77" t="s">
        <v>2058</v>
      </c>
      <c r="D224" s="77" t="s">
        <v>6</v>
      </c>
      <c r="E224" s="224">
        <f>VLOOKUP(B224,'Cuadro Control'!C260:J2154,8,FALSE)</f>
        <v>52736347.43270281</v>
      </c>
      <c r="F224" s="106">
        <f t="shared" si="78"/>
        <v>9.933624348213644E-3</v>
      </c>
      <c r="G224" s="107">
        <v>46360</v>
      </c>
      <c r="H224" s="107">
        <v>46365</v>
      </c>
      <c r="I224" s="106">
        <f t="shared" si="80"/>
        <v>0</v>
      </c>
      <c r="J224" s="106">
        <f t="shared" si="80"/>
        <v>0</v>
      </c>
      <c r="K224" s="106">
        <f t="shared" si="80"/>
        <v>0</v>
      </c>
      <c r="L224" s="106">
        <f t="shared" si="80"/>
        <v>0</v>
      </c>
      <c r="M224" s="106">
        <f t="shared" si="80"/>
        <v>0</v>
      </c>
      <c r="N224" s="106">
        <f t="shared" si="80"/>
        <v>0</v>
      </c>
      <c r="O224" s="106">
        <f t="shared" si="80"/>
        <v>0</v>
      </c>
      <c r="P224" s="106">
        <f t="shared" si="80"/>
        <v>0</v>
      </c>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c r="BC224" s="106"/>
      <c r="BD224" s="106"/>
      <c r="BE224" s="106"/>
      <c r="BF224" s="106"/>
      <c r="BG224" s="106"/>
      <c r="BH224" s="106"/>
      <c r="BI224" s="106"/>
      <c r="BJ224" s="106"/>
      <c r="BK224" s="106"/>
      <c r="BL224" s="106"/>
      <c r="BM224" s="106"/>
      <c r="BN224" s="106"/>
      <c r="BO224" s="106"/>
    </row>
    <row r="225" spans="1:67" s="2" customFormat="1" ht="18.75" customHeight="1" x14ac:dyDescent="0.25">
      <c r="A225" s="88"/>
      <c r="B225" s="77" t="s">
        <v>1089</v>
      </c>
      <c r="C225" s="77" t="s">
        <v>1090</v>
      </c>
      <c r="D225" s="77" t="s">
        <v>19</v>
      </c>
      <c r="E225" s="224">
        <f>VLOOKUP(B225,'Cuadro Control'!C261:J2155,8,FALSE)</f>
        <v>46410609.014634147</v>
      </c>
      <c r="F225" s="106">
        <f t="shared" si="78"/>
        <v>8.742083556535862E-3</v>
      </c>
      <c r="G225" s="107">
        <v>46365</v>
      </c>
      <c r="H225" s="107">
        <v>46366</v>
      </c>
      <c r="I225" s="106">
        <f t="shared" si="80"/>
        <v>0</v>
      </c>
      <c r="J225" s="106">
        <f t="shared" si="80"/>
        <v>0</v>
      </c>
      <c r="K225" s="106">
        <f t="shared" si="80"/>
        <v>0</v>
      </c>
      <c r="L225" s="106">
        <f t="shared" si="80"/>
        <v>0</v>
      </c>
      <c r="M225" s="106">
        <f t="shared" si="80"/>
        <v>0</v>
      </c>
      <c r="N225" s="106">
        <f t="shared" si="80"/>
        <v>0</v>
      </c>
      <c r="O225" s="106">
        <f t="shared" si="80"/>
        <v>0</v>
      </c>
      <c r="P225" s="106">
        <f t="shared" si="80"/>
        <v>0</v>
      </c>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c r="BC225" s="106"/>
      <c r="BD225" s="106"/>
      <c r="BE225" s="106"/>
      <c r="BF225" s="106"/>
      <c r="BG225" s="106"/>
      <c r="BH225" s="106"/>
      <c r="BI225" s="106"/>
      <c r="BJ225" s="106"/>
      <c r="BK225" s="106"/>
      <c r="BL225" s="106"/>
      <c r="BM225" s="106"/>
      <c r="BN225" s="106"/>
      <c r="BO225" s="106"/>
    </row>
    <row r="226" spans="1:67" s="2" customFormat="1" ht="18.75" customHeight="1" x14ac:dyDescent="0.25">
      <c r="A226" s="88"/>
      <c r="B226" s="77" t="s">
        <v>1091</v>
      </c>
      <c r="C226" s="77" t="s">
        <v>1092</v>
      </c>
      <c r="D226" s="77" t="s">
        <v>9</v>
      </c>
      <c r="E226" s="224">
        <f>VLOOKUP(B226,'Cuadro Control'!C262:J2156,8,FALSE)</f>
        <v>1587346329.5488234</v>
      </c>
      <c r="F226" s="106">
        <f t="shared" si="78"/>
        <v>0.29899875353285565</v>
      </c>
      <c r="G226" s="107">
        <v>46365</v>
      </c>
      <c r="H226" s="107">
        <v>46375</v>
      </c>
      <c r="I226" s="106">
        <f t="shared" si="80"/>
        <v>0</v>
      </c>
      <c r="J226" s="106">
        <f t="shared" si="80"/>
        <v>0</v>
      </c>
      <c r="K226" s="106">
        <f t="shared" si="80"/>
        <v>0</v>
      </c>
      <c r="L226" s="106">
        <f t="shared" si="80"/>
        <v>0</v>
      </c>
      <c r="M226" s="106">
        <f t="shared" si="80"/>
        <v>0</v>
      </c>
      <c r="N226" s="106">
        <f t="shared" si="80"/>
        <v>0</v>
      </c>
      <c r="O226" s="106">
        <f t="shared" si="80"/>
        <v>0</v>
      </c>
      <c r="P226" s="106">
        <f t="shared" si="80"/>
        <v>0</v>
      </c>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c r="AZ226" s="106"/>
      <c r="BA226" s="106"/>
      <c r="BB226" s="106"/>
      <c r="BC226" s="106"/>
      <c r="BD226" s="106"/>
      <c r="BE226" s="106"/>
      <c r="BF226" s="106"/>
      <c r="BG226" s="106"/>
      <c r="BH226" s="106"/>
      <c r="BI226" s="106"/>
      <c r="BJ226" s="106"/>
      <c r="BK226" s="106"/>
      <c r="BL226" s="106"/>
      <c r="BM226" s="106"/>
      <c r="BN226" s="106"/>
      <c r="BO226" s="106"/>
    </row>
    <row r="227" spans="1:67" s="2" customFormat="1" ht="18.75" customHeight="1" x14ac:dyDescent="0.25">
      <c r="A227" s="88"/>
      <c r="B227" s="103" t="s">
        <v>1093</v>
      </c>
      <c r="C227" s="103" t="s">
        <v>1094</v>
      </c>
      <c r="D227" s="103" t="s">
        <v>9</v>
      </c>
      <c r="E227" s="223">
        <f>VLOOKUP(B227,'Cuadro Control'!C263:J2157,8,FALSE)</f>
        <v>179532477.23999998</v>
      </c>
      <c r="F227" s="104">
        <f t="shared" si="78"/>
        <v>3.3817438522495219E-2</v>
      </c>
      <c r="G227" s="105">
        <v>46367</v>
      </c>
      <c r="H227" s="105">
        <v>46379</v>
      </c>
      <c r="I227" s="104">
        <f t="shared" si="80"/>
        <v>0</v>
      </c>
      <c r="J227" s="104">
        <f t="shared" si="80"/>
        <v>0</v>
      </c>
      <c r="K227" s="104">
        <f t="shared" si="80"/>
        <v>0</v>
      </c>
      <c r="L227" s="104">
        <f t="shared" si="80"/>
        <v>0</v>
      </c>
      <c r="M227" s="104">
        <f t="shared" si="80"/>
        <v>0</v>
      </c>
      <c r="N227" s="104">
        <f t="shared" si="80"/>
        <v>0</v>
      </c>
      <c r="O227" s="104">
        <f t="shared" si="80"/>
        <v>0</v>
      </c>
      <c r="P227" s="104">
        <f t="shared" si="80"/>
        <v>0</v>
      </c>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row>
    <row r="228" spans="1:67" s="2" customFormat="1" ht="18.75" customHeight="1" x14ac:dyDescent="0.25">
      <c r="A228" s="88"/>
      <c r="B228" s="78" t="s">
        <v>1095</v>
      </c>
      <c r="C228" s="78" t="s">
        <v>1980</v>
      </c>
      <c r="D228" s="78" t="s">
        <v>3</v>
      </c>
      <c r="E228" s="225">
        <f>VLOOKUP(B228,'Cuadro Control'!C264:J2158,8,FALSE)</f>
        <v>0</v>
      </c>
      <c r="F228" s="108">
        <f>IFERROR(E228/$E$212,0)</f>
        <v>0</v>
      </c>
      <c r="G228" s="109">
        <v>46379</v>
      </c>
      <c r="H228" s="109">
        <v>46379</v>
      </c>
      <c r="I228" s="108">
        <f t="shared" si="80"/>
        <v>0</v>
      </c>
      <c r="J228" s="108">
        <f t="shared" si="80"/>
        <v>0</v>
      </c>
      <c r="K228" s="108">
        <f t="shared" si="80"/>
        <v>0</v>
      </c>
      <c r="L228" s="108">
        <f t="shared" si="80"/>
        <v>0</v>
      </c>
      <c r="M228" s="108">
        <f t="shared" si="80"/>
        <v>0</v>
      </c>
      <c r="N228" s="108">
        <f t="shared" si="80"/>
        <v>0</v>
      </c>
      <c r="O228" s="108">
        <f t="shared" si="80"/>
        <v>0</v>
      </c>
      <c r="P228" s="108">
        <f t="shared" si="80"/>
        <v>0</v>
      </c>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c r="AX228" s="108"/>
      <c r="AY228" s="108"/>
      <c r="AZ228" s="108"/>
      <c r="BA228" s="108"/>
      <c r="BB228" s="108"/>
      <c r="BC228" s="108"/>
      <c r="BD228" s="108"/>
      <c r="BE228" s="108"/>
      <c r="BF228" s="108"/>
      <c r="BG228" s="108"/>
      <c r="BH228" s="108"/>
      <c r="BI228" s="108"/>
      <c r="BJ228" s="108"/>
      <c r="BK228" s="108"/>
      <c r="BL228" s="108"/>
      <c r="BM228" s="108"/>
      <c r="BN228" s="108"/>
      <c r="BO228" s="108"/>
    </row>
    <row r="229" spans="1:67" s="2" customFormat="1" ht="18.75" customHeight="1" x14ac:dyDescent="0.25">
      <c r="A229" s="88"/>
      <c r="B229" s="76" t="s">
        <v>1096</v>
      </c>
      <c r="C229" s="76" t="s">
        <v>1097</v>
      </c>
      <c r="D229" s="76" t="s">
        <v>38</v>
      </c>
      <c r="E229" s="222">
        <f>SUM(E230:E245)</f>
        <v>5308872732.0543728</v>
      </c>
      <c r="F229" s="101">
        <f>IFERROR(E229/$E$109,0)</f>
        <v>2.9408554574576196E-2</v>
      </c>
      <c r="G229" s="102">
        <v>46232</v>
      </c>
      <c r="H229" s="102">
        <v>46385</v>
      </c>
      <c r="I229" s="101">
        <f>SUMPRODUCT($F230:$F244,I230:I244)</f>
        <v>0</v>
      </c>
      <c r="J229" s="101">
        <f t="shared" ref="J229:N229" si="81">SUMPRODUCT($F230:$F244,J230:J244)</f>
        <v>0</v>
      </c>
      <c r="K229" s="101">
        <f t="shared" si="81"/>
        <v>0</v>
      </c>
      <c r="L229" s="101">
        <f t="shared" si="81"/>
        <v>5.8820241899941439E-4</v>
      </c>
      <c r="M229" s="101">
        <f t="shared" si="81"/>
        <v>7.8426989199921926E-4</v>
      </c>
      <c r="N229" s="101">
        <f t="shared" si="81"/>
        <v>3.137079567996877E-3</v>
      </c>
      <c r="O229" s="101">
        <f t="shared" ref="O229:P229" si="82">SUMPRODUCT($F230:$F244,O230:O244)</f>
        <v>3.137079567996877E-3</v>
      </c>
      <c r="P229" s="101">
        <f t="shared" si="82"/>
        <v>3.137079567996877E-3</v>
      </c>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c r="BD229" s="101"/>
      <c r="BE229" s="101"/>
      <c r="BF229" s="101"/>
      <c r="BG229" s="101"/>
      <c r="BH229" s="101"/>
      <c r="BI229" s="101"/>
      <c r="BJ229" s="101"/>
      <c r="BK229" s="101"/>
      <c r="BL229" s="101"/>
      <c r="BM229" s="101"/>
      <c r="BN229" s="101"/>
      <c r="BO229" s="101"/>
    </row>
    <row r="230" spans="1:67" s="2" customFormat="1" ht="18.75" customHeight="1" x14ac:dyDescent="0.25">
      <c r="A230" s="88"/>
      <c r="B230" s="77" t="s">
        <v>1098</v>
      </c>
      <c r="C230" s="77" t="s">
        <v>2103</v>
      </c>
      <c r="D230" s="77" t="s">
        <v>22</v>
      </c>
      <c r="E230" s="224">
        <f>VLOOKUP(B230,'Cuadro Control'!C266:J2160,8,FALSE)</f>
        <v>83271780.884117648</v>
      </c>
      <c r="F230" s="106">
        <f t="shared" ref="F230:F244" si="83">IFERROR(E230/$E$229,0)</f>
        <v>1.5685397839984384E-2</v>
      </c>
      <c r="G230" s="107">
        <v>46232</v>
      </c>
      <c r="H230" s="107">
        <v>46311</v>
      </c>
      <c r="I230" s="106">
        <f t="shared" ref="I230:P234" si="84">IF($G230=0,0,IF(I$6&lt;$G230,0,IF(I$6&gt;$H230,1,(I$6-$G230+1)/($H230-$G230+1))))</f>
        <v>0</v>
      </c>
      <c r="J230" s="106">
        <f t="shared" si="84"/>
        <v>0</v>
      </c>
      <c r="K230" s="106">
        <f t="shared" si="84"/>
        <v>0</v>
      </c>
      <c r="L230" s="106">
        <f t="shared" si="84"/>
        <v>3.7499999999999999E-2</v>
      </c>
      <c r="M230" s="106">
        <v>0.05</v>
      </c>
      <c r="N230" s="106">
        <v>0.2</v>
      </c>
      <c r="O230" s="106">
        <v>0.2</v>
      </c>
      <c r="P230" s="106">
        <v>0.2</v>
      </c>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c r="AZ230" s="106"/>
      <c r="BA230" s="106"/>
      <c r="BB230" s="106"/>
      <c r="BC230" s="106"/>
      <c r="BD230" s="106"/>
      <c r="BE230" s="106"/>
      <c r="BF230" s="106"/>
      <c r="BG230" s="106"/>
      <c r="BH230" s="106"/>
      <c r="BI230" s="106"/>
      <c r="BJ230" s="106"/>
      <c r="BK230" s="106"/>
      <c r="BL230" s="106"/>
      <c r="BM230" s="106"/>
      <c r="BN230" s="106"/>
      <c r="BO230" s="106"/>
    </row>
    <row r="231" spans="1:67" s="2" customFormat="1" ht="18.75" customHeight="1" x14ac:dyDescent="0.25">
      <c r="A231" s="88"/>
      <c r="B231" s="77" t="s">
        <v>1100</v>
      </c>
      <c r="C231" s="77" t="s">
        <v>1101</v>
      </c>
      <c r="D231" s="77" t="s">
        <v>9</v>
      </c>
      <c r="E231" s="224">
        <f>VLOOKUP(B231,'Cuadro Control'!C267:J2161,8,FALSE)</f>
        <v>312374505.66882348</v>
      </c>
      <c r="F231" s="106">
        <f t="shared" si="83"/>
        <v>5.8840081771548515E-2</v>
      </c>
      <c r="G231" s="107">
        <v>46311</v>
      </c>
      <c r="H231" s="107">
        <v>46319</v>
      </c>
      <c r="I231" s="106">
        <f t="shared" si="84"/>
        <v>0</v>
      </c>
      <c r="J231" s="106">
        <f t="shared" si="84"/>
        <v>0</v>
      </c>
      <c r="K231" s="106">
        <f t="shared" si="84"/>
        <v>0</v>
      </c>
      <c r="L231" s="106">
        <f t="shared" si="84"/>
        <v>0</v>
      </c>
      <c r="M231" s="106">
        <f t="shared" si="84"/>
        <v>0</v>
      </c>
      <c r="N231" s="106">
        <f t="shared" si="84"/>
        <v>0</v>
      </c>
      <c r="O231" s="106">
        <f t="shared" si="84"/>
        <v>0</v>
      </c>
      <c r="P231" s="106">
        <f t="shared" si="84"/>
        <v>0</v>
      </c>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c r="AZ231" s="106"/>
      <c r="BA231" s="106"/>
      <c r="BB231" s="106"/>
      <c r="BC231" s="106"/>
      <c r="BD231" s="106"/>
      <c r="BE231" s="106"/>
      <c r="BF231" s="106"/>
      <c r="BG231" s="106"/>
      <c r="BH231" s="106"/>
      <c r="BI231" s="106"/>
      <c r="BJ231" s="106"/>
      <c r="BK231" s="106"/>
      <c r="BL231" s="106"/>
      <c r="BM231" s="106"/>
      <c r="BN231" s="106"/>
      <c r="BO231" s="106"/>
    </row>
    <row r="232" spans="1:67" s="2" customFormat="1" ht="18.75" customHeight="1" x14ac:dyDescent="0.25">
      <c r="A232" s="88"/>
      <c r="B232" s="103" t="s">
        <v>1102</v>
      </c>
      <c r="C232" s="103" t="s">
        <v>1103</v>
      </c>
      <c r="D232" s="103" t="s">
        <v>6</v>
      </c>
      <c r="E232" s="223">
        <f>VLOOKUP(B232,'Cuadro Control'!C268:J2162,8,FALSE)</f>
        <v>9527825.6870364472</v>
      </c>
      <c r="F232" s="104">
        <f t="shared" si="83"/>
        <v>1.794698454439963E-3</v>
      </c>
      <c r="G232" s="105">
        <v>46319</v>
      </c>
      <c r="H232" s="105">
        <v>46322</v>
      </c>
      <c r="I232" s="104">
        <f t="shared" si="84"/>
        <v>0</v>
      </c>
      <c r="J232" s="104">
        <f t="shared" si="84"/>
        <v>0</v>
      </c>
      <c r="K232" s="104">
        <f t="shared" si="84"/>
        <v>0</v>
      </c>
      <c r="L232" s="104">
        <f t="shared" si="84"/>
        <v>0</v>
      </c>
      <c r="M232" s="104">
        <f t="shared" si="84"/>
        <v>0</v>
      </c>
      <c r="N232" s="104">
        <f t="shared" si="84"/>
        <v>0</v>
      </c>
      <c r="O232" s="104">
        <f t="shared" si="84"/>
        <v>0</v>
      </c>
      <c r="P232" s="104">
        <f t="shared" si="84"/>
        <v>0</v>
      </c>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row>
    <row r="233" spans="1:67" s="2" customFormat="1" ht="18.75" customHeight="1" x14ac:dyDescent="0.25">
      <c r="A233" s="88"/>
      <c r="B233" s="77" t="s">
        <v>1104</v>
      </c>
      <c r="C233" s="77" t="s">
        <v>1105</v>
      </c>
      <c r="D233" s="77" t="s">
        <v>19</v>
      </c>
      <c r="E233" s="224">
        <f>VLOOKUP(B233,'Cuadro Control'!C269:J2163,8,FALSE)</f>
        <v>320494616.71764702</v>
      </c>
      <c r="F233" s="106">
        <f t="shared" si="83"/>
        <v>6.0369617599332674E-2</v>
      </c>
      <c r="G233" s="107">
        <v>46323</v>
      </c>
      <c r="H233" s="107">
        <v>46326</v>
      </c>
      <c r="I233" s="106">
        <f t="shared" si="84"/>
        <v>0</v>
      </c>
      <c r="J233" s="106">
        <f t="shared" si="84"/>
        <v>0</v>
      </c>
      <c r="K233" s="106">
        <f t="shared" si="84"/>
        <v>0</v>
      </c>
      <c r="L233" s="106">
        <f t="shared" si="84"/>
        <v>0</v>
      </c>
      <c r="M233" s="106">
        <f t="shared" si="84"/>
        <v>0</v>
      </c>
      <c r="N233" s="106">
        <f t="shared" si="84"/>
        <v>0</v>
      </c>
      <c r="O233" s="106">
        <f t="shared" si="84"/>
        <v>0</v>
      </c>
      <c r="P233" s="106">
        <f t="shared" si="84"/>
        <v>0</v>
      </c>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c r="AZ233" s="106"/>
      <c r="BA233" s="106"/>
      <c r="BB233" s="106"/>
      <c r="BC233" s="106"/>
      <c r="BD233" s="106"/>
      <c r="BE233" s="106"/>
      <c r="BF233" s="106"/>
      <c r="BG233" s="106"/>
      <c r="BH233" s="106"/>
      <c r="BI233" s="106"/>
      <c r="BJ233" s="106"/>
      <c r="BK233" s="106"/>
      <c r="BL233" s="106"/>
      <c r="BM233" s="106"/>
      <c r="BN233" s="106"/>
      <c r="BO233" s="106"/>
    </row>
    <row r="234" spans="1:67" s="2" customFormat="1" ht="18.75" customHeight="1" x14ac:dyDescent="0.25">
      <c r="A234" s="88"/>
      <c r="B234" s="77" t="s">
        <v>1106</v>
      </c>
      <c r="C234" s="77" t="s">
        <v>1107</v>
      </c>
      <c r="D234" s="77" t="s">
        <v>8</v>
      </c>
      <c r="E234" s="224">
        <f>VLOOKUP(B234,'Cuadro Control'!C270:J2164,8,FALSE)</f>
        <v>94303618.549411759</v>
      </c>
      <c r="F234" s="106">
        <f t="shared" si="83"/>
        <v>1.7763397864110998E-2</v>
      </c>
      <c r="G234" s="107">
        <v>46329</v>
      </c>
      <c r="H234" s="107">
        <v>46330</v>
      </c>
      <c r="I234" s="106">
        <f t="shared" si="84"/>
        <v>0</v>
      </c>
      <c r="J234" s="106">
        <f t="shared" si="84"/>
        <v>0</v>
      </c>
      <c r="K234" s="106">
        <f t="shared" si="84"/>
        <v>0</v>
      </c>
      <c r="L234" s="106">
        <f t="shared" si="84"/>
        <v>0</v>
      </c>
      <c r="M234" s="106">
        <f t="shared" si="84"/>
        <v>0</v>
      </c>
      <c r="N234" s="106">
        <f t="shared" si="84"/>
        <v>0</v>
      </c>
      <c r="O234" s="106">
        <f t="shared" si="84"/>
        <v>0</v>
      </c>
      <c r="P234" s="106">
        <f t="shared" si="84"/>
        <v>0</v>
      </c>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c r="AZ234" s="106"/>
      <c r="BA234" s="106"/>
      <c r="BB234" s="106"/>
      <c r="BC234" s="106"/>
      <c r="BD234" s="106"/>
      <c r="BE234" s="106"/>
      <c r="BF234" s="106"/>
      <c r="BG234" s="106"/>
      <c r="BH234" s="106"/>
      <c r="BI234" s="106"/>
      <c r="BJ234" s="106"/>
      <c r="BK234" s="106"/>
      <c r="BL234" s="106"/>
      <c r="BM234" s="106"/>
      <c r="BN234" s="106"/>
      <c r="BO234" s="106"/>
    </row>
    <row r="235" spans="1:67" s="2" customFormat="1" ht="18.75" customHeight="1" x14ac:dyDescent="0.25">
      <c r="A235" s="88"/>
      <c r="B235" s="77" t="s">
        <v>1108</v>
      </c>
      <c r="C235" s="77" t="s">
        <v>1109</v>
      </c>
      <c r="D235" s="77" t="s">
        <v>26</v>
      </c>
      <c r="E235" s="224">
        <f>VLOOKUP(B235,'Cuadro Control'!C271:J2165,8,FALSE)</f>
        <v>179436034.15411764</v>
      </c>
      <c r="F235" s="106">
        <f t="shared" si="83"/>
        <v>3.3799272126209236E-2</v>
      </c>
      <c r="G235" s="107">
        <v>46330</v>
      </c>
      <c r="H235" s="107">
        <v>46336</v>
      </c>
      <c r="I235" s="106">
        <f t="shared" ref="I235:P245" si="85">IF($G235=0,0,IF(I$6&lt;$G235,0,IF(I$6&gt;$H235,1,(I$6-$G235+1)/($H235-$G235+1))))</f>
        <v>0</v>
      </c>
      <c r="J235" s="106">
        <f t="shared" si="85"/>
        <v>0</v>
      </c>
      <c r="K235" s="106">
        <f t="shared" si="85"/>
        <v>0</v>
      </c>
      <c r="L235" s="106">
        <f t="shared" si="85"/>
        <v>0</v>
      </c>
      <c r="M235" s="106">
        <f t="shared" si="85"/>
        <v>0</v>
      </c>
      <c r="N235" s="106">
        <f t="shared" si="85"/>
        <v>0</v>
      </c>
      <c r="O235" s="106">
        <f t="shared" si="85"/>
        <v>0</v>
      </c>
      <c r="P235" s="106">
        <f t="shared" si="85"/>
        <v>0</v>
      </c>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c r="AZ235" s="106"/>
      <c r="BA235" s="106"/>
      <c r="BB235" s="106"/>
      <c r="BC235" s="106"/>
      <c r="BD235" s="106"/>
      <c r="BE235" s="106"/>
      <c r="BF235" s="106"/>
      <c r="BG235" s="106"/>
      <c r="BH235" s="106"/>
      <c r="BI235" s="106"/>
      <c r="BJ235" s="106"/>
      <c r="BK235" s="106"/>
      <c r="BL235" s="106"/>
      <c r="BM235" s="106"/>
      <c r="BN235" s="106"/>
      <c r="BO235" s="106"/>
    </row>
    <row r="236" spans="1:67" s="2" customFormat="1" ht="18.75" customHeight="1" x14ac:dyDescent="0.25">
      <c r="A236" s="88"/>
      <c r="B236" s="77" t="s">
        <v>1110</v>
      </c>
      <c r="C236" s="77" t="s">
        <v>1111</v>
      </c>
      <c r="D236" s="77" t="s">
        <v>730</v>
      </c>
      <c r="E236" s="224">
        <f>VLOOKUP(B236,'Cuadro Control'!C272:J2166,8,FALSE)</f>
        <v>1212623361.2117648</v>
      </c>
      <c r="F236" s="106">
        <f t="shared" si="83"/>
        <v>0.22841447185013161</v>
      </c>
      <c r="G236" s="107">
        <v>46336</v>
      </c>
      <c r="H236" s="107">
        <v>46352</v>
      </c>
      <c r="I236" s="106">
        <f t="shared" si="85"/>
        <v>0</v>
      </c>
      <c r="J236" s="106">
        <f t="shared" si="85"/>
        <v>0</v>
      </c>
      <c r="K236" s="106">
        <f t="shared" si="85"/>
        <v>0</v>
      </c>
      <c r="L236" s="106">
        <f t="shared" si="85"/>
        <v>0</v>
      </c>
      <c r="M236" s="106">
        <f t="shared" si="85"/>
        <v>0</v>
      </c>
      <c r="N236" s="106">
        <f t="shared" si="85"/>
        <v>0</v>
      </c>
      <c r="O236" s="106">
        <f t="shared" si="85"/>
        <v>0</v>
      </c>
      <c r="P236" s="106">
        <f t="shared" si="85"/>
        <v>0</v>
      </c>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c r="AZ236" s="106"/>
      <c r="BA236" s="106"/>
      <c r="BB236" s="106"/>
      <c r="BC236" s="106"/>
      <c r="BD236" s="106"/>
      <c r="BE236" s="106"/>
      <c r="BF236" s="106"/>
      <c r="BG236" s="106"/>
      <c r="BH236" s="106"/>
      <c r="BI236" s="106"/>
      <c r="BJ236" s="106"/>
      <c r="BK236" s="106"/>
      <c r="BL236" s="106"/>
      <c r="BM236" s="106"/>
      <c r="BN236" s="106"/>
      <c r="BO236" s="106"/>
    </row>
    <row r="237" spans="1:67" s="2" customFormat="1" ht="18.75" customHeight="1" x14ac:dyDescent="0.25">
      <c r="A237" s="88"/>
      <c r="B237" s="77" t="s">
        <v>1112</v>
      </c>
      <c r="C237" s="77" t="s">
        <v>1113</v>
      </c>
      <c r="D237" s="77" t="s">
        <v>6</v>
      </c>
      <c r="E237" s="224">
        <f>VLOOKUP(B237,'Cuadro Control'!C273:J2167,8,FALSE)</f>
        <v>0</v>
      </c>
      <c r="F237" s="106">
        <f t="shared" si="83"/>
        <v>0</v>
      </c>
      <c r="G237" s="107">
        <v>46352</v>
      </c>
      <c r="H237" s="107">
        <v>46356</v>
      </c>
      <c r="I237" s="106">
        <f t="shared" si="85"/>
        <v>0</v>
      </c>
      <c r="J237" s="106">
        <f t="shared" si="85"/>
        <v>0</v>
      </c>
      <c r="K237" s="106">
        <f t="shared" si="85"/>
        <v>0</v>
      </c>
      <c r="L237" s="106">
        <f t="shared" si="85"/>
        <v>0</v>
      </c>
      <c r="M237" s="106">
        <f t="shared" si="85"/>
        <v>0</v>
      </c>
      <c r="N237" s="106">
        <f t="shared" si="85"/>
        <v>0</v>
      </c>
      <c r="O237" s="106">
        <f t="shared" si="85"/>
        <v>0</v>
      </c>
      <c r="P237" s="106">
        <f t="shared" si="85"/>
        <v>0</v>
      </c>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c r="AZ237" s="106"/>
      <c r="BA237" s="106"/>
      <c r="BB237" s="106"/>
      <c r="BC237" s="106"/>
      <c r="BD237" s="106"/>
      <c r="BE237" s="106"/>
      <c r="BF237" s="106"/>
      <c r="BG237" s="106"/>
      <c r="BH237" s="106"/>
      <c r="BI237" s="106"/>
      <c r="BJ237" s="106"/>
      <c r="BK237" s="106"/>
      <c r="BL237" s="106"/>
      <c r="BM237" s="106"/>
      <c r="BN237" s="106"/>
      <c r="BO237" s="106"/>
    </row>
    <row r="238" spans="1:67" s="2" customFormat="1" ht="18.75" customHeight="1" x14ac:dyDescent="0.25">
      <c r="A238" s="88"/>
      <c r="B238" s="78" t="s">
        <v>1114</v>
      </c>
      <c r="C238" s="78" t="s">
        <v>1115</v>
      </c>
      <c r="D238" s="78" t="s">
        <v>3</v>
      </c>
      <c r="E238" s="225">
        <f>VLOOKUP(B238,'Cuadro Control'!C274:J2168,8,FALSE)</f>
        <v>0</v>
      </c>
      <c r="F238" s="108">
        <f t="shared" si="83"/>
        <v>0</v>
      </c>
      <c r="G238" s="109">
        <v>46352</v>
      </c>
      <c r="H238" s="109">
        <v>46352</v>
      </c>
      <c r="I238" s="108">
        <f t="shared" si="85"/>
        <v>0</v>
      </c>
      <c r="J238" s="108">
        <f t="shared" si="85"/>
        <v>0</v>
      </c>
      <c r="K238" s="108">
        <f t="shared" si="85"/>
        <v>0</v>
      </c>
      <c r="L238" s="108">
        <f t="shared" si="85"/>
        <v>0</v>
      </c>
      <c r="M238" s="108">
        <f t="shared" si="85"/>
        <v>0</v>
      </c>
      <c r="N238" s="108">
        <f t="shared" si="85"/>
        <v>0</v>
      </c>
      <c r="O238" s="108">
        <f t="shared" si="85"/>
        <v>0</v>
      </c>
      <c r="P238" s="108">
        <f t="shared" si="85"/>
        <v>0</v>
      </c>
      <c r="Q238" s="108"/>
      <c r="R238" s="108"/>
      <c r="S238" s="108"/>
      <c r="T238" s="108"/>
      <c r="U238" s="108"/>
      <c r="V238" s="108"/>
      <c r="W238" s="108"/>
      <c r="X238" s="108"/>
      <c r="Y238" s="108"/>
      <c r="Z238" s="108"/>
      <c r="AA238" s="108"/>
      <c r="AB238" s="108"/>
      <c r="AC238" s="108"/>
      <c r="AD238" s="108"/>
      <c r="AE238" s="108"/>
      <c r="AF238" s="108"/>
      <c r="AG238" s="108"/>
      <c r="AH238" s="108"/>
      <c r="AI238" s="108"/>
      <c r="AJ238" s="108"/>
      <c r="AK238" s="108"/>
      <c r="AL238" s="108"/>
      <c r="AM238" s="108"/>
      <c r="AN238" s="108"/>
      <c r="AO238" s="108"/>
      <c r="AP238" s="108"/>
      <c r="AQ238" s="108"/>
      <c r="AR238" s="108"/>
      <c r="AS238" s="108"/>
      <c r="AT238" s="108"/>
      <c r="AU238" s="108"/>
      <c r="AV238" s="108"/>
      <c r="AW238" s="108"/>
      <c r="AX238" s="108"/>
      <c r="AY238" s="108"/>
      <c r="AZ238" s="108"/>
      <c r="BA238" s="108"/>
      <c r="BB238" s="108"/>
      <c r="BC238" s="108"/>
      <c r="BD238" s="108"/>
      <c r="BE238" s="108"/>
      <c r="BF238" s="108"/>
      <c r="BG238" s="108"/>
      <c r="BH238" s="108"/>
      <c r="BI238" s="108"/>
      <c r="BJ238" s="108"/>
      <c r="BK238" s="108"/>
      <c r="BL238" s="108"/>
      <c r="BM238" s="108"/>
      <c r="BN238" s="108"/>
      <c r="BO238" s="108"/>
    </row>
    <row r="239" spans="1:67" s="2" customFormat="1" ht="18.75" customHeight="1" x14ac:dyDescent="0.25">
      <c r="A239" s="88"/>
      <c r="B239" s="77" t="s">
        <v>1116</v>
      </c>
      <c r="C239" s="77" t="s">
        <v>1117</v>
      </c>
      <c r="D239" s="77" t="s">
        <v>8</v>
      </c>
      <c r="E239" s="224">
        <f>VLOOKUP(B239,'Cuadro Control'!C275:J2169,8,FALSE)</f>
        <v>1230815225.9452939</v>
      </c>
      <c r="F239" s="106">
        <f t="shared" si="83"/>
        <v>0.2318411625341423</v>
      </c>
      <c r="G239" s="107">
        <v>46356</v>
      </c>
      <c r="H239" s="107">
        <v>46357</v>
      </c>
      <c r="I239" s="106">
        <f t="shared" si="85"/>
        <v>0</v>
      </c>
      <c r="J239" s="106">
        <f t="shared" si="85"/>
        <v>0</v>
      </c>
      <c r="K239" s="106">
        <f t="shared" si="85"/>
        <v>0</v>
      </c>
      <c r="L239" s="106">
        <f t="shared" si="85"/>
        <v>0</v>
      </c>
      <c r="M239" s="106">
        <f t="shared" si="85"/>
        <v>0</v>
      </c>
      <c r="N239" s="106">
        <f t="shared" si="85"/>
        <v>0</v>
      </c>
      <c r="O239" s="106">
        <f t="shared" si="85"/>
        <v>0</v>
      </c>
      <c r="P239" s="106">
        <f t="shared" si="85"/>
        <v>0</v>
      </c>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c r="AZ239" s="106"/>
      <c r="BA239" s="106"/>
      <c r="BB239" s="106"/>
      <c r="BC239" s="106"/>
      <c r="BD239" s="106"/>
      <c r="BE239" s="106"/>
      <c r="BF239" s="106"/>
      <c r="BG239" s="106"/>
      <c r="BH239" s="106"/>
      <c r="BI239" s="106"/>
      <c r="BJ239" s="106"/>
      <c r="BK239" s="106"/>
      <c r="BL239" s="106"/>
      <c r="BM239" s="106"/>
      <c r="BN239" s="106"/>
      <c r="BO239" s="106"/>
    </row>
    <row r="240" spans="1:67" s="2" customFormat="1" ht="18.75" customHeight="1" x14ac:dyDescent="0.25">
      <c r="A240" s="88"/>
      <c r="B240" s="77" t="s">
        <v>1118</v>
      </c>
      <c r="C240" s="77" t="s">
        <v>1119</v>
      </c>
      <c r="D240" s="77" t="s">
        <v>26</v>
      </c>
      <c r="E240" s="224">
        <f>VLOOKUP(B240,'Cuadro Control'!C276:J2170,8,FALSE)</f>
        <v>0</v>
      </c>
      <c r="F240" s="106">
        <f t="shared" si="83"/>
        <v>0</v>
      </c>
      <c r="G240" s="107">
        <v>46357</v>
      </c>
      <c r="H240" s="107">
        <v>46365</v>
      </c>
      <c r="I240" s="106">
        <f t="shared" si="85"/>
        <v>0</v>
      </c>
      <c r="J240" s="106">
        <f t="shared" si="85"/>
        <v>0</v>
      </c>
      <c r="K240" s="106">
        <f t="shared" si="85"/>
        <v>0</v>
      </c>
      <c r="L240" s="106">
        <f t="shared" si="85"/>
        <v>0</v>
      </c>
      <c r="M240" s="106">
        <f t="shared" si="85"/>
        <v>0</v>
      </c>
      <c r="N240" s="106">
        <f t="shared" si="85"/>
        <v>0</v>
      </c>
      <c r="O240" s="106">
        <f t="shared" si="85"/>
        <v>0</v>
      </c>
      <c r="P240" s="106">
        <f t="shared" si="85"/>
        <v>0</v>
      </c>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c r="AZ240" s="106"/>
      <c r="BA240" s="106"/>
      <c r="BB240" s="106"/>
      <c r="BC240" s="106"/>
      <c r="BD240" s="106"/>
      <c r="BE240" s="106"/>
      <c r="BF240" s="106"/>
      <c r="BG240" s="106"/>
      <c r="BH240" s="106"/>
      <c r="BI240" s="106"/>
      <c r="BJ240" s="106"/>
      <c r="BK240" s="106"/>
      <c r="BL240" s="106"/>
      <c r="BM240" s="106"/>
      <c r="BN240" s="106"/>
      <c r="BO240" s="106"/>
    </row>
    <row r="241" spans="1:67" s="2" customFormat="1" ht="18.75" customHeight="1" x14ac:dyDescent="0.25">
      <c r="A241" s="88"/>
      <c r="B241" s="77" t="s">
        <v>1120</v>
      </c>
      <c r="C241" s="77" t="s">
        <v>2059</v>
      </c>
      <c r="D241" s="77" t="s">
        <v>6</v>
      </c>
      <c r="E241" s="224">
        <f>VLOOKUP(B241,'Cuadro Control'!C277:J2171,8,FALSE)</f>
        <v>52736347.43270281</v>
      </c>
      <c r="F241" s="106">
        <f t="shared" si="83"/>
        <v>9.933624348213644E-3</v>
      </c>
      <c r="G241" s="107">
        <v>46365</v>
      </c>
      <c r="H241" s="107">
        <v>46368</v>
      </c>
      <c r="I241" s="106">
        <f t="shared" si="85"/>
        <v>0</v>
      </c>
      <c r="J241" s="106">
        <f t="shared" si="85"/>
        <v>0</v>
      </c>
      <c r="K241" s="106">
        <f t="shared" si="85"/>
        <v>0</v>
      </c>
      <c r="L241" s="106">
        <f t="shared" si="85"/>
        <v>0</v>
      </c>
      <c r="M241" s="106">
        <f t="shared" si="85"/>
        <v>0</v>
      </c>
      <c r="N241" s="106">
        <f t="shared" si="85"/>
        <v>0</v>
      </c>
      <c r="O241" s="106">
        <f t="shared" si="85"/>
        <v>0</v>
      </c>
      <c r="P241" s="106">
        <f t="shared" si="85"/>
        <v>0</v>
      </c>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c r="AZ241" s="106"/>
      <c r="BA241" s="106"/>
      <c r="BB241" s="106"/>
      <c r="BC241" s="106"/>
      <c r="BD241" s="106"/>
      <c r="BE241" s="106"/>
      <c r="BF241" s="106"/>
      <c r="BG241" s="106"/>
      <c r="BH241" s="106"/>
      <c r="BI241" s="106"/>
      <c r="BJ241" s="106"/>
      <c r="BK241" s="106"/>
      <c r="BL241" s="106"/>
      <c r="BM241" s="106"/>
      <c r="BN241" s="106"/>
      <c r="BO241" s="106"/>
    </row>
    <row r="242" spans="1:67" s="2" customFormat="1" ht="18.75" customHeight="1" x14ac:dyDescent="0.25">
      <c r="A242" s="88"/>
      <c r="B242" s="77" t="s">
        <v>1121</v>
      </c>
      <c r="C242" s="77" t="s">
        <v>1122</v>
      </c>
      <c r="D242" s="77" t="s">
        <v>19</v>
      </c>
      <c r="E242" s="224">
        <f>VLOOKUP(B242,'Cuadro Control'!C278:J2172,8,FALSE)</f>
        <v>46410609.014634147</v>
      </c>
      <c r="F242" s="106">
        <f t="shared" si="83"/>
        <v>8.742083556535862E-3</v>
      </c>
      <c r="G242" s="107">
        <v>46368</v>
      </c>
      <c r="H242" s="107">
        <v>46371</v>
      </c>
      <c r="I242" s="106">
        <f t="shared" si="85"/>
        <v>0</v>
      </c>
      <c r="J242" s="106">
        <f t="shared" si="85"/>
        <v>0</v>
      </c>
      <c r="K242" s="106">
        <f t="shared" si="85"/>
        <v>0</v>
      </c>
      <c r="L242" s="106">
        <f t="shared" si="85"/>
        <v>0</v>
      </c>
      <c r="M242" s="106">
        <f t="shared" si="85"/>
        <v>0</v>
      </c>
      <c r="N242" s="106">
        <f t="shared" si="85"/>
        <v>0</v>
      </c>
      <c r="O242" s="106">
        <f t="shared" si="85"/>
        <v>0</v>
      </c>
      <c r="P242" s="106">
        <f t="shared" si="85"/>
        <v>0</v>
      </c>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c r="AZ242" s="106"/>
      <c r="BA242" s="106"/>
      <c r="BB242" s="106"/>
      <c r="BC242" s="106"/>
      <c r="BD242" s="106"/>
      <c r="BE242" s="106"/>
      <c r="BF242" s="106"/>
      <c r="BG242" s="106"/>
      <c r="BH242" s="106"/>
      <c r="BI242" s="106"/>
      <c r="BJ242" s="106"/>
      <c r="BK242" s="106"/>
      <c r="BL242" s="106"/>
      <c r="BM242" s="106"/>
      <c r="BN242" s="106"/>
      <c r="BO242" s="106"/>
    </row>
    <row r="243" spans="1:67" s="2" customFormat="1" ht="18.75" customHeight="1" x14ac:dyDescent="0.25">
      <c r="A243" s="88"/>
      <c r="B243" s="77" t="s">
        <v>1123</v>
      </c>
      <c r="C243" s="77" t="s">
        <v>1124</v>
      </c>
      <c r="D243" s="77" t="s">
        <v>9</v>
      </c>
      <c r="E243" s="224">
        <f>VLOOKUP(B243,'Cuadro Control'!C279:J2173,8,FALSE)</f>
        <v>1587346329.5488234</v>
      </c>
      <c r="F243" s="106">
        <f t="shared" si="83"/>
        <v>0.29899875353285565</v>
      </c>
      <c r="G243" s="107">
        <v>46368</v>
      </c>
      <c r="H243" s="107">
        <v>46379</v>
      </c>
      <c r="I243" s="106">
        <f t="shared" si="85"/>
        <v>0</v>
      </c>
      <c r="J243" s="106">
        <f t="shared" si="85"/>
        <v>0</v>
      </c>
      <c r="K243" s="106">
        <f t="shared" si="85"/>
        <v>0</v>
      </c>
      <c r="L243" s="106">
        <f t="shared" si="85"/>
        <v>0</v>
      </c>
      <c r="M243" s="106">
        <f t="shared" si="85"/>
        <v>0</v>
      </c>
      <c r="N243" s="106">
        <f t="shared" si="85"/>
        <v>0</v>
      </c>
      <c r="O243" s="106">
        <f t="shared" si="85"/>
        <v>0</v>
      </c>
      <c r="P243" s="106">
        <f t="shared" si="85"/>
        <v>0</v>
      </c>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c r="AZ243" s="106"/>
      <c r="BA243" s="106"/>
      <c r="BB243" s="106"/>
      <c r="BC243" s="106"/>
      <c r="BD243" s="106"/>
      <c r="BE243" s="106"/>
      <c r="BF243" s="106"/>
      <c r="BG243" s="106"/>
      <c r="BH243" s="106"/>
      <c r="BI243" s="106"/>
      <c r="BJ243" s="106"/>
      <c r="BK243" s="106"/>
      <c r="BL243" s="106"/>
      <c r="BM243" s="106"/>
      <c r="BN243" s="106"/>
      <c r="BO243" s="106"/>
    </row>
    <row r="244" spans="1:67" s="2" customFormat="1" ht="18.75" customHeight="1" x14ac:dyDescent="0.25">
      <c r="A244" s="88"/>
      <c r="B244" s="103" t="s">
        <v>1125</v>
      </c>
      <c r="C244" s="103" t="s">
        <v>1126</v>
      </c>
      <c r="D244" s="103" t="s">
        <v>9</v>
      </c>
      <c r="E244" s="223">
        <f>VLOOKUP(B244,'Cuadro Control'!C280:J2174,8,FALSE)</f>
        <v>179532477.23999998</v>
      </c>
      <c r="F244" s="104">
        <f t="shared" si="83"/>
        <v>3.3817438522495219E-2</v>
      </c>
      <c r="G244" s="105">
        <v>46371</v>
      </c>
      <c r="H244" s="105">
        <v>46385</v>
      </c>
      <c r="I244" s="104">
        <f t="shared" si="85"/>
        <v>0</v>
      </c>
      <c r="J244" s="104">
        <f t="shared" si="85"/>
        <v>0</v>
      </c>
      <c r="K244" s="104">
        <f t="shared" si="85"/>
        <v>0</v>
      </c>
      <c r="L244" s="104">
        <f t="shared" si="85"/>
        <v>0</v>
      </c>
      <c r="M244" s="104">
        <f t="shared" si="85"/>
        <v>0</v>
      </c>
      <c r="N244" s="104">
        <f t="shared" si="85"/>
        <v>0</v>
      </c>
      <c r="O244" s="104">
        <f t="shared" si="85"/>
        <v>0</v>
      </c>
      <c r="P244" s="104">
        <f t="shared" si="85"/>
        <v>0</v>
      </c>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row>
    <row r="245" spans="1:67" s="2" customFormat="1" ht="18.75" customHeight="1" x14ac:dyDescent="0.25">
      <c r="A245" s="88"/>
      <c r="B245" s="78" t="s">
        <v>1127</v>
      </c>
      <c r="C245" s="78" t="s">
        <v>1981</v>
      </c>
      <c r="D245" s="78" t="s">
        <v>3</v>
      </c>
      <c r="E245" s="225">
        <f>VLOOKUP(B245,'Cuadro Control'!C282:J2175,8,FALSE)</f>
        <v>0</v>
      </c>
      <c r="F245" s="108">
        <f>IFERROR(E245/$E$229,0)</f>
        <v>0</v>
      </c>
      <c r="G245" s="109">
        <v>46385</v>
      </c>
      <c r="H245" s="109">
        <v>46385</v>
      </c>
      <c r="I245" s="108">
        <f t="shared" si="85"/>
        <v>0</v>
      </c>
      <c r="J245" s="108">
        <f t="shared" si="85"/>
        <v>0</v>
      </c>
      <c r="K245" s="108">
        <f t="shared" si="85"/>
        <v>0</v>
      </c>
      <c r="L245" s="108">
        <f t="shared" si="85"/>
        <v>0</v>
      </c>
      <c r="M245" s="108">
        <f t="shared" si="85"/>
        <v>0</v>
      </c>
      <c r="N245" s="108">
        <f t="shared" si="85"/>
        <v>0</v>
      </c>
      <c r="O245" s="108">
        <f t="shared" si="85"/>
        <v>0</v>
      </c>
      <c r="P245" s="108">
        <f t="shared" si="85"/>
        <v>0</v>
      </c>
      <c r="Q245" s="108"/>
      <c r="R245" s="108"/>
      <c r="S245" s="108"/>
      <c r="T245" s="108"/>
      <c r="U245" s="108"/>
      <c r="V245" s="108"/>
      <c r="W245" s="108"/>
      <c r="X245" s="108"/>
      <c r="Y245" s="108"/>
      <c r="Z245" s="108"/>
      <c r="AA245" s="108"/>
      <c r="AB245" s="108"/>
      <c r="AC245" s="108"/>
      <c r="AD245" s="108"/>
      <c r="AE245" s="108"/>
      <c r="AF245" s="108"/>
      <c r="AG245" s="108"/>
      <c r="AH245" s="108"/>
      <c r="AI245" s="108"/>
      <c r="AJ245" s="108"/>
      <c r="AK245" s="108"/>
      <c r="AL245" s="108"/>
      <c r="AM245" s="108"/>
      <c r="AN245" s="108"/>
      <c r="AO245" s="108"/>
      <c r="AP245" s="108"/>
      <c r="AQ245" s="108"/>
      <c r="AR245" s="108"/>
      <c r="AS245" s="108"/>
      <c r="AT245" s="108"/>
      <c r="AU245" s="108"/>
      <c r="AV245" s="108"/>
      <c r="AW245" s="108"/>
      <c r="AX245" s="108"/>
      <c r="AY245" s="108"/>
      <c r="AZ245" s="108"/>
      <c r="BA245" s="108"/>
      <c r="BB245" s="108"/>
      <c r="BC245" s="108"/>
      <c r="BD245" s="108"/>
      <c r="BE245" s="108"/>
      <c r="BF245" s="108"/>
      <c r="BG245" s="108"/>
      <c r="BH245" s="108"/>
      <c r="BI245" s="108"/>
      <c r="BJ245" s="108"/>
      <c r="BK245" s="108"/>
      <c r="BL245" s="108"/>
      <c r="BM245" s="108"/>
      <c r="BN245" s="108"/>
      <c r="BO245" s="108"/>
    </row>
    <row r="246" spans="1:67" s="2" customFormat="1" ht="18.75" customHeight="1" x14ac:dyDescent="0.25">
      <c r="A246" s="88"/>
      <c r="B246" s="76" t="s">
        <v>1128</v>
      </c>
      <c r="C246" s="76" t="s">
        <v>1129</v>
      </c>
      <c r="D246" s="76" t="s">
        <v>38</v>
      </c>
      <c r="E246" s="222">
        <f>SUM(E247:E262)</f>
        <v>5308872732.0543728</v>
      </c>
      <c r="F246" s="101">
        <f>IFERROR(E246/$E$109,0)</f>
        <v>2.9408554574576196E-2</v>
      </c>
      <c r="G246" s="102">
        <v>46235</v>
      </c>
      <c r="H246" s="102">
        <v>46393</v>
      </c>
      <c r="I246" s="101">
        <f>SUMPRODUCT($F247:$F261,I247:I261)</f>
        <v>0</v>
      </c>
      <c r="J246" s="101">
        <f t="shared" ref="J246:N246" si="86">SUMPRODUCT($F247:$F261,J247:J261)</f>
        <v>0</v>
      </c>
      <c r="K246" s="101">
        <f t="shared" si="86"/>
        <v>0</v>
      </c>
      <c r="L246" s="101">
        <f t="shared" si="86"/>
        <v>0</v>
      </c>
      <c r="M246" s="101">
        <f t="shared" si="86"/>
        <v>7.8426989199921926E-4</v>
      </c>
      <c r="N246" s="101">
        <f t="shared" si="86"/>
        <v>3.137079567996877E-3</v>
      </c>
      <c r="O246" s="101">
        <f t="shared" ref="O246:P246" si="87">SUMPRODUCT($F247:$F261,O247:O261)</f>
        <v>3.137079567996877E-3</v>
      </c>
      <c r="P246" s="101">
        <f t="shared" si="87"/>
        <v>3.137079567996877E-3</v>
      </c>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c r="BF246" s="101"/>
      <c r="BG246" s="101"/>
      <c r="BH246" s="101"/>
      <c r="BI246" s="101"/>
      <c r="BJ246" s="101"/>
      <c r="BK246" s="101"/>
      <c r="BL246" s="101"/>
      <c r="BM246" s="101"/>
      <c r="BN246" s="101"/>
      <c r="BO246" s="101"/>
    </row>
    <row r="247" spans="1:67" s="2" customFormat="1" ht="18.75" customHeight="1" x14ac:dyDescent="0.25">
      <c r="A247" s="88"/>
      <c r="B247" s="77" t="s">
        <v>1130</v>
      </c>
      <c r="C247" s="77" t="s">
        <v>2104</v>
      </c>
      <c r="D247" s="77" t="s">
        <v>22</v>
      </c>
      <c r="E247" s="224">
        <f>VLOOKUP(B247,'Cuadro Control'!C284:J2177,8,FALSE)</f>
        <v>83271780.884117648</v>
      </c>
      <c r="F247" s="106">
        <f t="shared" ref="F247:F261" si="88">IFERROR(E247/$E$246,0)</f>
        <v>1.5685397839984384E-2</v>
      </c>
      <c r="G247" s="107">
        <v>46235</v>
      </c>
      <c r="H247" s="107">
        <v>46319</v>
      </c>
      <c r="I247" s="106">
        <f t="shared" ref="I247:P251" si="89">IF($G247=0,0,IF(I$6&lt;$G247,0,IF(I$6&gt;$H247,1,(I$6-$G247+1)/($H247-$G247+1))))</f>
        <v>0</v>
      </c>
      <c r="J247" s="106">
        <f t="shared" si="89"/>
        <v>0</v>
      </c>
      <c r="K247" s="106">
        <f t="shared" si="89"/>
        <v>0</v>
      </c>
      <c r="L247" s="106">
        <f t="shared" si="89"/>
        <v>0</v>
      </c>
      <c r="M247" s="106">
        <v>0.05</v>
      </c>
      <c r="N247" s="106">
        <v>0.2</v>
      </c>
      <c r="O247" s="106">
        <v>0.2</v>
      </c>
      <c r="P247" s="106">
        <v>0.2</v>
      </c>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c r="AZ247" s="106"/>
      <c r="BA247" s="106"/>
      <c r="BB247" s="106"/>
      <c r="BC247" s="106"/>
      <c r="BD247" s="106"/>
      <c r="BE247" s="106"/>
      <c r="BF247" s="106"/>
      <c r="BG247" s="106"/>
      <c r="BH247" s="106"/>
      <c r="BI247" s="106"/>
      <c r="BJ247" s="106"/>
      <c r="BK247" s="106"/>
      <c r="BL247" s="106"/>
      <c r="BM247" s="106"/>
      <c r="BN247" s="106"/>
      <c r="BO247" s="106"/>
    </row>
    <row r="248" spans="1:67" s="2" customFormat="1" ht="18.75" customHeight="1" x14ac:dyDescent="0.25">
      <c r="A248" s="88"/>
      <c r="B248" s="77" t="s">
        <v>1132</v>
      </c>
      <c r="C248" s="77" t="s">
        <v>1133</v>
      </c>
      <c r="D248" s="77" t="s">
        <v>9</v>
      </c>
      <c r="E248" s="224">
        <f>VLOOKUP(B248,'Cuadro Control'!C285:J2178,8,FALSE)</f>
        <v>312374505.66882348</v>
      </c>
      <c r="F248" s="106">
        <f t="shared" si="88"/>
        <v>5.8840081771548515E-2</v>
      </c>
      <c r="G248" s="107">
        <v>46319</v>
      </c>
      <c r="H248" s="107">
        <v>46326</v>
      </c>
      <c r="I248" s="106">
        <f t="shared" si="89"/>
        <v>0</v>
      </c>
      <c r="J248" s="106">
        <f t="shared" si="89"/>
        <v>0</v>
      </c>
      <c r="K248" s="106">
        <f t="shared" si="89"/>
        <v>0</v>
      </c>
      <c r="L248" s="106">
        <f t="shared" si="89"/>
        <v>0</v>
      </c>
      <c r="M248" s="106">
        <f t="shared" si="89"/>
        <v>0</v>
      </c>
      <c r="N248" s="106">
        <f t="shared" si="89"/>
        <v>0</v>
      </c>
      <c r="O248" s="106">
        <f t="shared" si="89"/>
        <v>0</v>
      </c>
      <c r="P248" s="106">
        <f t="shared" si="89"/>
        <v>0</v>
      </c>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c r="AZ248" s="106"/>
      <c r="BA248" s="106"/>
      <c r="BB248" s="106"/>
      <c r="BC248" s="106"/>
      <c r="BD248" s="106"/>
      <c r="BE248" s="106"/>
      <c r="BF248" s="106"/>
      <c r="BG248" s="106"/>
      <c r="BH248" s="106"/>
      <c r="BI248" s="106"/>
      <c r="BJ248" s="106"/>
      <c r="BK248" s="106"/>
      <c r="BL248" s="106"/>
      <c r="BM248" s="106"/>
      <c r="BN248" s="106"/>
      <c r="BO248" s="106"/>
    </row>
    <row r="249" spans="1:67" s="2" customFormat="1" ht="18.75" customHeight="1" x14ac:dyDescent="0.25">
      <c r="A249" s="88"/>
      <c r="B249" s="103" t="s">
        <v>1134</v>
      </c>
      <c r="C249" s="103" t="s">
        <v>1135</v>
      </c>
      <c r="D249" s="103" t="s">
        <v>6</v>
      </c>
      <c r="E249" s="223">
        <f>VLOOKUP(B249,'Cuadro Control'!C286:J2179,8,FALSE)</f>
        <v>9527825.6870364472</v>
      </c>
      <c r="F249" s="104">
        <f t="shared" si="88"/>
        <v>1.794698454439963E-3</v>
      </c>
      <c r="G249" s="105">
        <v>46326</v>
      </c>
      <c r="H249" s="105">
        <v>46331</v>
      </c>
      <c r="I249" s="104">
        <f t="shared" si="89"/>
        <v>0</v>
      </c>
      <c r="J249" s="104">
        <f t="shared" si="89"/>
        <v>0</v>
      </c>
      <c r="K249" s="104">
        <f t="shared" si="89"/>
        <v>0</v>
      </c>
      <c r="L249" s="104">
        <f t="shared" si="89"/>
        <v>0</v>
      </c>
      <c r="M249" s="104">
        <f t="shared" si="89"/>
        <v>0</v>
      </c>
      <c r="N249" s="104">
        <f t="shared" si="89"/>
        <v>0</v>
      </c>
      <c r="O249" s="104">
        <f t="shared" si="89"/>
        <v>0</v>
      </c>
      <c r="P249" s="104">
        <f t="shared" si="89"/>
        <v>0</v>
      </c>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row>
    <row r="250" spans="1:67" s="2" customFormat="1" ht="18.75" customHeight="1" x14ac:dyDescent="0.25">
      <c r="A250" s="88"/>
      <c r="B250" s="77" t="s">
        <v>1136</v>
      </c>
      <c r="C250" s="77" t="s">
        <v>1137</v>
      </c>
      <c r="D250" s="77" t="s">
        <v>19</v>
      </c>
      <c r="E250" s="224">
        <f>VLOOKUP(B250,'Cuadro Control'!C287:J2180,8,FALSE)</f>
        <v>320494616.71764702</v>
      </c>
      <c r="F250" s="106">
        <f t="shared" si="88"/>
        <v>6.0369617599332674E-2</v>
      </c>
      <c r="G250" s="107">
        <v>46331</v>
      </c>
      <c r="H250" s="107">
        <v>46336</v>
      </c>
      <c r="I250" s="106">
        <f t="shared" si="89"/>
        <v>0</v>
      </c>
      <c r="J250" s="106">
        <f t="shared" si="89"/>
        <v>0</v>
      </c>
      <c r="K250" s="106">
        <f t="shared" si="89"/>
        <v>0</v>
      </c>
      <c r="L250" s="106">
        <f t="shared" si="89"/>
        <v>0</v>
      </c>
      <c r="M250" s="106">
        <f t="shared" si="89"/>
        <v>0</v>
      </c>
      <c r="N250" s="106">
        <f t="shared" si="89"/>
        <v>0</v>
      </c>
      <c r="O250" s="106">
        <f t="shared" si="89"/>
        <v>0</v>
      </c>
      <c r="P250" s="106">
        <f t="shared" si="89"/>
        <v>0</v>
      </c>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c r="AZ250" s="106"/>
      <c r="BA250" s="106"/>
      <c r="BB250" s="106"/>
      <c r="BC250" s="106"/>
      <c r="BD250" s="106"/>
      <c r="BE250" s="106"/>
      <c r="BF250" s="106"/>
      <c r="BG250" s="106"/>
      <c r="BH250" s="106"/>
      <c r="BI250" s="106"/>
      <c r="BJ250" s="106"/>
      <c r="BK250" s="106"/>
      <c r="BL250" s="106"/>
      <c r="BM250" s="106"/>
      <c r="BN250" s="106"/>
      <c r="BO250" s="106"/>
    </row>
    <row r="251" spans="1:67" s="2" customFormat="1" ht="18.75" customHeight="1" x14ac:dyDescent="0.25">
      <c r="A251" s="88"/>
      <c r="B251" s="77" t="s">
        <v>1138</v>
      </c>
      <c r="C251" s="77" t="s">
        <v>1139</v>
      </c>
      <c r="D251" s="77" t="s">
        <v>8</v>
      </c>
      <c r="E251" s="224">
        <f>VLOOKUP(B251,'Cuadro Control'!C288:J2181,8,FALSE)</f>
        <v>94303618.549411759</v>
      </c>
      <c r="F251" s="106">
        <f t="shared" si="88"/>
        <v>1.7763397864110998E-2</v>
      </c>
      <c r="G251" s="107">
        <v>46336</v>
      </c>
      <c r="H251" s="107">
        <v>46338</v>
      </c>
      <c r="I251" s="106">
        <f t="shared" si="89"/>
        <v>0</v>
      </c>
      <c r="J251" s="106">
        <f t="shared" si="89"/>
        <v>0</v>
      </c>
      <c r="K251" s="106">
        <f t="shared" si="89"/>
        <v>0</v>
      </c>
      <c r="L251" s="106">
        <f t="shared" si="89"/>
        <v>0</v>
      </c>
      <c r="M251" s="106">
        <f t="shared" si="89"/>
        <v>0</v>
      </c>
      <c r="N251" s="106">
        <f t="shared" si="89"/>
        <v>0</v>
      </c>
      <c r="O251" s="106">
        <f t="shared" si="89"/>
        <v>0</v>
      </c>
      <c r="P251" s="106">
        <f t="shared" si="89"/>
        <v>0</v>
      </c>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c r="AZ251" s="106"/>
      <c r="BA251" s="106"/>
      <c r="BB251" s="106"/>
      <c r="BC251" s="106"/>
      <c r="BD251" s="106"/>
      <c r="BE251" s="106"/>
      <c r="BF251" s="106"/>
      <c r="BG251" s="106"/>
      <c r="BH251" s="106"/>
      <c r="BI251" s="106"/>
      <c r="BJ251" s="106"/>
      <c r="BK251" s="106"/>
      <c r="BL251" s="106"/>
      <c r="BM251" s="106"/>
      <c r="BN251" s="106"/>
      <c r="BO251" s="106"/>
    </row>
    <row r="252" spans="1:67" s="2" customFormat="1" ht="18.75" customHeight="1" x14ac:dyDescent="0.25">
      <c r="A252" s="88"/>
      <c r="B252" s="77" t="s">
        <v>1140</v>
      </c>
      <c r="C252" s="77" t="s">
        <v>1141</v>
      </c>
      <c r="D252" s="77" t="s">
        <v>26</v>
      </c>
      <c r="E252" s="224">
        <f>VLOOKUP(B252,'Cuadro Control'!C289:J2182,8,FALSE)</f>
        <v>179436034.15411764</v>
      </c>
      <c r="F252" s="106">
        <f t="shared" si="88"/>
        <v>3.3799272126209236E-2</v>
      </c>
      <c r="G252" s="107">
        <v>46338</v>
      </c>
      <c r="H252" s="107">
        <v>46344</v>
      </c>
      <c r="I252" s="106">
        <f t="shared" ref="I252:P262" si="90">IF($G252=0,0,IF(I$6&lt;$G252,0,IF(I$6&gt;$H252,1,(I$6-$G252+1)/($H252-$G252+1))))</f>
        <v>0</v>
      </c>
      <c r="J252" s="106">
        <f t="shared" si="90"/>
        <v>0</v>
      </c>
      <c r="K252" s="106">
        <f t="shared" si="90"/>
        <v>0</v>
      </c>
      <c r="L252" s="106">
        <f t="shared" si="90"/>
        <v>0</v>
      </c>
      <c r="M252" s="106">
        <f t="shared" si="90"/>
        <v>0</v>
      </c>
      <c r="N252" s="106">
        <f t="shared" si="90"/>
        <v>0</v>
      </c>
      <c r="O252" s="106">
        <f t="shared" si="90"/>
        <v>0</v>
      </c>
      <c r="P252" s="106">
        <f t="shared" si="90"/>
        <v>0</v>
      </c>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c r="AZ252" s="106"/>
      <c r="BA252" s="106"/>
      <c r="BB252" s="106"/>
      <c r="BC252" s="106"/>
      <c r="BD252" s="106"/>
      <c r="BE252" s="106"/>
      <c r="BF252" s="106"/>
      <c r="BG252" s="106"/>
      <c r="BH252" s="106"/>
      <c r="BI252" s="106"/>
      <c r="BJ252" s="106"/>
      <c r="BK252" s="106"/>
      <c r="BL252" s="106"/>
      <c r="BM252" s="106"/>
      <c r="BN252" s="106"/>
      <c r="BO252" s="106"/>
    </row>
    <row r="253" spans="1:67" s="2" customFormat="1" ht="18.75" customHeight="1" x14ac:dyDescent="0.25">
      <c r="A253" s="88"/>
      <c r="B253" s="77" t="s">
        <v>1142</v>
      </c>
      <c r="C253" s="77" t="s">
        <v>1143</v>
      </c>
      <c r="D253" s="77" t="s">
        <v>730</v>
      </c>
      <c r="E253" s="224">
        <f>VLOOKUP(B253,'Cuadro Control'!C290:J2183,8,FALSE)</f>
        <v>1212623361.2117648</v>
      </c>
      <c r="F253" s="106">
        <f t="shared" si="88"/>
        <v>0.22841447185013161</v>
      </c>
      <c r="G253" s="107">
        <v>46345</v>
      </c>
      <c r="H253" s="107">
        <v>46360</v>
      </c>
      <c r="I253" s="106">
        <f t="shared" si="90"/>
        <v>0</v>
      </c>
      <c r="J253" s="106">
        <f t="shared" si="90"/>
        <v>0</v>
      </c>
      <c r="K253" s="106">
        <f t="shared" si="90"/>
        <v>0</v>
      </c>
      <c r="L253" s="106">
        <f t="shared" si="90"/>
        <v>0</v>
      </c>
      <c r="M253" s="106">
        <f t="shared" si="90"/>
        <v>0</v>
      </c>
      <c r="N253" s="106">
        <f t="shared" si="90"/>
        <v>0</v>
      </c>
      <c r="O253" s="106">
        <f t="shared" si="90"/>
        <v>0</v>
      </c>
      <c r="P253" s="106">
        <f t="shared" si="90"/>
        <v>0</v>
      </c>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c r="AZ253" s="106"/>
      <c r="BA253" s="106"/>
      <c r="BB253" s="106"/>
      <c r="BC253" s="106"/>
      <c r="BD253" s="106"/>
      <c r="BE253" s="106"/>
      <c r="BF253" s="106"/>
      <c r="BG253" s="106"/>
      <c r="BH253" s="106"/>
      <c r="BI253" s="106"/>
      <c r="BJ253" s="106"/>
      <c r="BK253" s="106"/>
      <c r="BL253" s="106"/>
      <c r="BM253" s="106"/>
      <c r="BN253" s="106"/>
      <c r="BO253" s="106"/>
    </row>
    <row r="254" spans="1:67" s="2" customFormat="1" ht="18.75" customHeight="1" x14ac:dyDescent="0.25">
      <c r="A254" s="88"/>
      <c r="B254" s="77" t="s">
        <v>1144</v>
      </c>
      <c r="C254" s="77" t="s">
        <v>1145</v>
      </c>
      <c r="D254" s="77" t="s">
        <v>6</v>
      </c>
      <c r="E254" s="224">
        <f>VLOOKUP(B254,'Cuadro Control'!C291:J2184,8,FALSE)</f>
        <v>0</v>
      </c>
      <c r="F254" s="106">
        <f t="shared" si="88"/>
        <v>0</v>
      </c>
      <c r="G254" s="107">
        <v>46360</v>
      </c>
      <c r="H254" s="107">
        <v>46365</v>
      </c>
      <c r="I254" s="106">
        <f t="shared" si="90"/>
        <v>0</v>
      </c>
      <c r="J254" s="106">
        <f t="shared" si="90"/>
        <v>0</v>
      </c>
      <c r="K254" s="106">
        <f t="shared" si="90"/>
        <v>0</v>
      </c>
      <c r="L254" s="106">
        <f t="shared" si="90"/>
        <v>0</v>
      </c>
      <c r="M254" s="106">
        <f t="shared" si="90"/>
        <v>0</v>
      </c>
      <c r="N254" s="106">
        <f t="shared" si="90"/>
        <v>0</v>
      </c>
      <c r="O254" s="106">
        <f t="shared" si="90"/>
        <v>0</v>
      </c>
      <c r="P254" s="106">
        <f t="shared" si="90"/>
        <v>0</v>
      </c>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c r="AZ254" s="106"/>
      <c r="BA254" s="106"/>
      <c r="BB254" s="106"/>
      <c r="BC254" s="106"/>
      <c r="BD254" s="106"/>
      <c r="BE254" s="106"/>
      <c r="BF254" s="106"/>
      <c r="BG254" s="106"/>
      <c r="BH254" s="106"/>
      <c r="BI254" s="106"/>
      <c r="BJ254" s="106"/>
      <c r="BK254" s="106"/>
      <c r="BL254" s="106"/>
      <c r="BM254" s="106"/>
      <c r="BN254" s="106"/>
      <c r="BO254" s="106"/>
    </row>
    <row r="255" spans="1:67" s="2" customFormat="1" ht="18.75" customHeight="1" x14ac:dyDescent="0.25">
      <c r="A255" s="88"/>
      <c r="B255" s="78" t="s">
        <v>1146</v>
      </c>
      <c r="C255" s="78" t="s">
        <v>1147</v>
      </c>
      <c r="D255" s="78" t="s">
        <v>3</v>
      </c>
      <c r="E255" s="225">
        <f>VLOOKUP(B255,'Cuadro Control'!C292:J2185,8,FALSE)</f>
        <v>0</v>
      </c>
      <c r="F255" s="108">
        <f t="shared" si="88"/>
        <v>0</v>
      </c>
      <c r="G255" s="109">
        <v>46360</v>
      </c>
      <c r="H255" s="109">
        <v>46360</v>
      </c>
      <c r="I255" s="108">
        <f t="shared" si="90"/>
        <v>0</v>
      </c>
      <c r="J255" s="108">
        <f t="shared" si="90"/>
        <v>0</v>
      </c>
      <c r="K255" s="108">
        <f t="shared" si="90"/>
        <v>0</v>
      </c>
      <c r="L255" s="108">
        <f t="shared" si="90"/>
        <v>0</v>
      </c>
      <c r="M255" s="108">
        <f t="shared" si="90"/>
        <v>0</v>
      </c>
      <c r="N255" s="108">
        <f t="shared" si="90"/>
        <v>0</v>
      </c>
      <c r="O255" s="108">
        <f t="shared" si="90"/>
        <v>0</v>
      </c>
      <c r="P255" s="108">
        <f t="shared" si="90"/>
        <v>0</v>
      </c>
      <c r="Q255" s="108"/>
      <c r="R255" s="108"/>
      <c r="S255" s="108"/>
      <c r="T255" s="108"/>
      <c r="U255" s="108"/>
      <c r="V255" s="108"/>
      <c r="W255" s="108"/>
      <c r="X255" s="108"/>
      <c r="Y255" s="108"/>
      <c r="Z255" s="108"/>
      <c r="AA255" s="108"/>
      <c r="AB255" s="108"/>
      <c r="AC255" s="108"/>
      <c r="AD255" s="108"/>
      <c r="AE255" s="108"/>
      <c r="AF255" s="108"/>
      <c r="AG255" s="108"/>
      <c r="AH255" s="108"/>
      <c r="AI255" s="108"/>
      <c r="AJ255" s="108"/>
      <c r="AK255" s="108"/>
      <c r="AL255" s="108"/>
      <c r="AM255" s="108"/>
      <c r="AN255" s="108"/>
      <c r="AO255" s="108"/>
      <c r="AP255" s="108"/>
      <c r="AQ255" s="108"/>
      <c r="AR255" s="108"/>
      <c r="AS255" s="108"/>
      <c r="AT255" s="108"/>
      <c r="AU255" s="108"/>
      <c r="AV255" s="108"/>
      <c r="AW255" s="108"/>
      <c r="AX255" s="108"/>
      <c r="AY255" s="108"/>
      <c r="AZ255" s="108"/>
      <c r="BA255" s="108"/>
      <c r="BB255" s="108"/>
      <c r="BC255" s="108"/>
      <c r="BD255" s="108"/>
      <c r="BE255" s="108"/>
      <c r="BF255" s="108"/>
      <c r="BG255" s="108"/>
      <c r="BH255" s="108"/>
      <c r="BI255" s="108"/>
      <c r="BJ255" s="108"/>
      <c r="BK255" s="108"/>
      <c r="BL255" s="108"/>
      <c r="BM255" s="108"/>
      <c r="BN255" s="108"/>
      <c r="BO255" s="108"/>
    </row>
    <row r="256" spans="1:67" s="2" customFormat="1" ht="18.75" customHeight="1" x14ac:dyDescent="0.25">
      <c r="A256" s="88"/>
      <c r="B256" s="77" t="s">
        <v>1148</v>
      </c>
      <c r="C256" s="77" t="s">
        <v>1149</v>
      </c>
      <c r="D256" s="77" t="s">
        <v>8</v>
      </c>
      <c r="E256" s="224">
        <f>VLOOKUP(B256,'Cuadro Control'!C293:J2186,8,FALSE)</f>
        <v>1230815225.9452939</v>
      </c>
      <c r="F256" s="106">
        <f t="shared" si="88"/>
        <v>0.2318411625341423</v>
      </c>
      <c r="G256" s="107">
        <v>46365</v>
      </c>
      <c r="H256" s="107">
        <v>46366</v>
      </c>
      <c r="I256" s="106">
        <f t="shared" si="90"/>
        <v>0</v>
      </c>
      <c r="J256" s="106">
        <f t="shared" si="90"/>
        <v>0</v>
      </c>
      <c r="K256" s="106">
        <f t="shared" si="90"/>
        <v>0</v>
      </c>
      <c r="L256" s="106">
        <f t="shared" si="90"/>
        <v>0</v>
      </c>
      <c r="M256" s="106">
        <f t="shared" si="90"/>
        <v>0</v>
      </c>
      <c r="N256" s="106">
        <f t="shared" si="90"/>
        <v>0</v>
      </c>
      <c r="O256" s="106">
        <f t="shared" si="90"/>
        <v>0</v>
      </c>
      <c r="P256" s="106">
        <f t="shared" si="90"/>
        <v>0</v>
      </c>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c r="AZ256" s="106"/>
      <c r="BA256" s="106"/>
      <c r="BB256" s="106"/>
      <c r="BC256" s="106"/>
      <c r="BD256" s="106"/>
      <c r="BE256" s="106"/>
      <c r="BF256" s="106"/>
      <c r="BG256" s="106"/>
      <c r="BH256" s="106"/>
      <c r="BI256" s="106"/>
      <c r="BJ256" s="106"/>
      <c r="BK256" s="106"/>
      <c r="BL256" s="106"/>
      <c r="BM256" s="106"/>
      <c r="BN256" s="106"/>
      <c r="BO256" s="106"/>
    </row>
    <row r="257" spans="1:67" s="2" customFormat="1" ht="18.75" customHeight="1" x14ac:dyDescent="0.25">
      <c r="A257" s="88"/>
      <c r="B257" s="77" t="s">
        <v>1150</v>
      </c>
      <c r="C257" s="77" t="s">
        <v>1151</v>
      </c>
      <c r="D257" s="77" t="s">
        <v>26</v>
      </c>
      <c r="E257" s="224">
        <f>VLOOKUP(B257,'Cuadro Control'!C294:J2187,8,FALSE)</f>
        <v>0</v>
      </c>
      <c r="F257" s="106">
        <f t="shared" si="88"/>
        <v>0</v>
      </c>
      <c r="G257" s="107">
        <v>46366</v>
      </c>
      <c r="H257" s="107">
        <v>46373</v>
      </c>
      <c r="I257" s="106">
        <f t="shared" si="90"/>
        <v>0</v>
      </c>
      <c r="J257" s="106">
        <f t="shared" si="90"/>
        <v>0</v>
      </c>
      <c r="K257" s="106">
        <f t="shared" si="90"/>
        <v>0</v>
      </c>
      <c r="L257" s="106">
        <f t="shared" si="90"/>
        <v>0</v>
      </c>
      <c r="M257" s="106">
        <f t="shared" si="90"/>
        <v>0</v>
      </c>
      <c r="N257" s="106">
        <f t="shared" si="90"/>
        <v>0</v>
      </c>
      <c r="O257" s="106">
        <f t="shared" si="90"/>
        <v>0</v>
      </c>
      <c r="P257" s="106">
        <f t="shared" si="90"/>
        <v>0</v>
      </c>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c r="AZ257" s="106"/>
      <c r="BA257" s="106"/>
      <c r="BB257" s="106"/>
      <c r="BC257" s="106"/>
      <c r="BD257" s="106"/>
      <c r="BE257" s="106"/>
      <c r="BF257" s="106"/>
      <c r="BG257" s="106"/>
      <c r="BH257" s="106"/>
      <c r="BI257" s="106"/>
      <c r="BJ257" s="106"/>
      <c r="BK257" s="106"/>
      <c r="BL257" s="106"/>
      <c r="BM257" s="106"/>
      <c r="BN257" s="106"/>
      <c r="BO257" s="106"/>
    </row>
    <row r="258" spans="1:67" s="2" customFormat="1" ht="18.75" customHeight="1" x14ac:dyDescent="0.25">
      <c r="A258" s="88"/>
      <c r="B258" s="77" t="s">
        <v>1152</v>
      </c>
      <c r="C258" s="77" t="s">
        <v>2060</v>
      </c>
      <c r="D258" s="77" t="s">
        <v>6</v>
      </c>
      <c r="E258" s="224">
        <f>VLOOKUP(B258,'Cuadro Control'!C295:J2188,8,FALSE)</f>
        <v>52736347.43270281</v>
      </c>
      <c r="F258" s="106">
        <f t="shared" si="88"/>
        <v>9.933624348213644E-3</v>
      </c>
      <c r="G258" s="107">
        <v>46373</v>
      </c>
      <c r="H258" s="107">
        <v>46377</v>
      </c>
      <c r="I258" s="106">
        <f t="shared" si="90"/>
        <v>0</v>
      </c>
      <c r="J258" s="106">
        <f t="shared" si="90"/>
        <v>0</v>
      </c>
      <c r="K258" s="106">
        <f t="shared" si="90"/>
        <v>0</v>
      </c>
      <c r="L258" s="106">
        <f t="shared" si="90"/>
        <v>0</v>
      </c>
      <c r="M258" s="106">
        <f t="shared" si="90"/>
        <v>0</v>
      </c>
      <c r="N258" s="106">
        <f t="shared" si="90"/>
        <v>0</v>
      </c>
      <c r="O258" s="106">
        <f t="shared" si="90"/>
        <v>0</v>
      </c>
      <c r="P258" s="106">
        <f t="shared" si="90"/>
        <v>0</v>
      </c>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c r="AZ258" s="106"/>
      <c r="BA258" s="106"/>
      <c r="BB258" s="106"/>
      <c r="BC258" s="106"/>
      <c r="BD258" s="106"/>
      <c r="BE258" s="106"/>
      <c r="BF258" s="106"/>
      <c r="BG258" s="106"/>
      <c r="BH258" s="106"/>
      <c r="BI258" s="106"/>
      <c r="BJ258" s="106"/>
      <c r="BK258" s="106"/>
      <c r="BL258" s="106"/>
      <c r="BM258" s="106"/>
      <c r="BN258" s="106"/>
      <c r="BO258" s="106"/>
    </row>
    <row r="259" spans="1:67" s="2" customFormat="1" ht="18.75" customHeight="1" x14ac:dyDescent="0.25">
      <c r="A259" s="88"/>
      <c r="B259" s="77" t="s">
        <v>1153</v>
      </c>
      <c r="C259" s="77" t="s">
        <v>1154</v>
      </c>
      <c r="D259" s="77" t="s">
        <v>19</v>
      </c>
      <c r="E259" s="224">
        <f>VLOOKUP(B259,'Cuadro Control'!C296:J2189,8,FALSE)</f>
        <v>46410609.014634147</v>
      </c>
      <c r="F259" s="106">
        <f t="shared" si="88"/>
        <v>8.742083556535862E-3</v>
      </c>
      <c r="G259" s="107">
        <v>46377</v>
      </c>
      <c r="H259" s="107">
        <v>46379</v>
      </c>
      <c r="I259" s="106">
        <f t="shared" si="90"/>
        <v>0</v>
      </c>
      <c r="J259" s="106">
        <f t="shared" si="90"/>
        <v>0</v>
      </c>
      <c r="K259" s="106">
        <f t="shared" si="90"/>
        <v>0</v>
      </c>
      <c r="L259" s="106">
        <f t="shared" si="90"/>
        <v>0</v>
      </c>
      <c r="M259" s="106">
        <f t="shared" si="90"/>
        <v>0</v>
      </c>
      <c r="N259" s="106">
        <f t="shared" si="90"/>
        <v>0</v>
      </c>
      <c r="O259" s="106">
        <f t="shared" si="90"/>
        <v>0</v>
      </c>
      <c r="P259" s="106">
        <f t="shared" si="90"/>
        <v>0</v>
      </c>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c r="AZ259" s="106"/>
      <c r="BA259" s="106"/>
      <c r="BB259" s="106"/>
      <c r="BC259" s="106"/>
      <c r="BD259" s="106"/>
      <c r="BE259" s="106"/>
      <c r="BF259" s="106"/>
      <c r="BG259" s="106"/>
      <c r="BH259" s="106"/>
      <c r="BI259" s="106"/>
      <c r="BJ259" s="106"/>
      <c r="BK259" s="106"/>
      <c r="BL259" s="106"/>
      <c r="BM259" s="106"/>
      <c r="BN259" s="106"/>
      <c r="BO259" s="106"/>
    </row>
    <row r="260" spans="1:67" s="2" customFormat="1" ht="18.75" customHeight="1" x14ac:dyDescent="0.25">
      <c r="A260" s="88"/>
      <c r="B260" s="77" t="s">
        <v>1155</v>
      </c>
      <c r="C260" s="77" t="s">
        <v>1156</v>
      </c>
      <c r="D260" s="77" t="s">
        <v>9</v>
      </c>
      <c r="E260" s="224">
        <f>VLOOKUP(B260,'Cuadro Control'!C297:J2190,8,FALSE)</f>
        <v>1587346329.5488234</v>
      </c>
      <c r="F260" s="106">
        <f t="shared" si="88"/>
        <v>0.29899875353285565</v>
      </c>
      <c r="G260" s="107">
        <v>46377</v>
      </c>
      <c r="H260" s="107">
        <v>46389</v>
      </c>
      <c r="I260" s="106">
        <f t="shared" si="90"/>
        <v>0</v>
      </c>
      <c r="J260" s="106">
        <f t="shared" si="90"/>
        <v>0</v>
      </c>
      <c r="K260" s="106">
        <f t="shared" si="90"/>
        <v>0</v>
      </c>
      <c r="L260" s="106">
        <f t="shared" si="90"/>
        <v>0</v>
      </c>
      <c r="M260" s="106">
        <f t="shared" si="90"/>
        <v>0</v>
      </c>
      <c r="N260" s="106">
        <f t="shared" si="90"/>
        <v>0</v>
      </c>
      <c r="O260" s="106">
        <f t="shared" si="90"/>
        <v>0</v>
      </c>
      <c r="P260" s="106">
        <f t="shared" si="90"/>
        <v>0</v>
      </c>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c r="AZ260" s="106"/>
      <c r="BA260" s="106"/>
      <c r="BB260" s="106"/>
      <c r="BC260" s="106"/>
      <c r="BD260" s="106"/>
      <c r="BE260" s="106"/>
      <c r="BF260" s="106"/>
      <c r="BG260" s="106"/>
      <c r="BH260" s="106"/>
      <c r="BI260" s="106"/>
      <c r="BJ260" s="106"/>
      <c r="BK260" s="106"/>
      <c r="BL260" s="106"/>
      <c r="BM260" s="106"/>
      <c r="BN260" s="106"/>
      <c r="BO260" s="106"/>
    </row>
    <row r="261" spans="1:67" s="2" customFormat="1" ht="18.75" customHeight="1" x14ac:dyDescent="0.25">
      <c r="A261" s="88"/>
      <c r="B261" s="103" t="s">
        <v>1157</v>
      </c>
      <c r="C261" s="103" t="s">
        <v>1158</v>
      </c>
      <c r="D261" s="103" t="s">
        <v>9</v>
      </c>
      <c r="E261" s="223">
        <f>VLOOKUP(B261,'Cuadro Control'!C298:J2191,8,FALSE)</f>
        <v>179532477.23999998</v>
      </c>
      <c r="F261" s="104">
        <f t="shared" si="88"/>
        <v>3.3817438522495219E-2</v>
      </c>
      <c r="G261" s="105">
        <v>46379</v>
      </c>
      <c r="H261" s="105">
        <v>46393</v>
      </c>
      <c r="I261" s="104">
        <f t="shared" si="90"/>
        <v>0</v>
      </c>
      <c r="J261" s="104">
        <f t="shared" si="90"/>
        <v>0</v>
      </c>
      <c r="K261" s="104">
        <f t="shared" si="90"/>
        <v>0</v>
      </c>
      <c r="L261" s="104">
        <f t="shared" si="90"/>
        <v>0</v>
      </c>
      <c r="M261" s="104">
        <f t="shared" si="90"/>
        <v>0</v>
      </c>
      <c r="N261" s="104">
        <f t="shared" si="90"/>
        <v>0</v>
      </c>
      <c r="O261" s="104">
        <f t="shared" si="90"/>
        <v>0</v>
      </c>
      <c r="P261" s="104">
        <f t="shared" si="90"/>
        <v>0</v>
      </c>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row>
    <row r="262" spans="1:67" s="2" customFormat="1" ht="18.75" customHeight="1" x14ac:dyDescent="0.25">
      <c r="A262" s="88"/>
      <c r="B262" s="78" t="s">
        <v>1159</v>
      </c>
      <c r="C262" s="78" t="s">
        <v>1982</v>
      </c>
      <c r="D262" s="78" t="s">
        <v>3</v>
      </c>
      <c r="E262" s="225">
        <f>VLOOKUP(B262,'Cuadro Control'!C299:J2192,8,FALSE)</f>
        <v>0</v>
      </c>
      <c r="F262" s="108">
        <f>IFERROR(E262/$E$246,0)</f>
        <v>0</v>
      </c>
      <c r="G262" s="109">
        <v>46393</v>
      </c>
      <c r="H262" s="109">
        <v>46393</v>
      </c>
      <c r="I262" s="108">
        <f t="shared" si="90"/>
        <v>0</v>
      </c>
      <c r="J262" s="108">
        <f t="shared" si="90"/>
        <v>0</v>
      </c>
      <c r="K262" s="108">
        <f t="shared" si="90"/>
        <v>0</v>
      </c>
      <c r="L262" s="108">
        <f t="shared" si="90"/>
        <v>0</v>
      </c>
      <c r="M262" s="108">
        <f t="shared" si="90"/>
        <v>0</v>
      </c>
      <c r="N262" s="108">
        <f t="shared" si="90"/>
        <v>0</v>
      </c>
      <c r="O262" s="108">
        <f t="shared" si="90"/>
        <v>0</v>
      </c>
      <c r="P262" s="108">
        <f t="shared" si="90"/>
        <v>0</v>
      </c>
      <c r="Q262" s="108"/>
      <c r="R262" s="108"/>
      <c r="S262" s="108"/>
      <c r="T262" s="108"/>
      <c r="U262" s="108"/>
      <c r="V262" s="108"/>
      <c r="W262" s="108"/>
      <c r="X262" s="108"/>
      <c r="Y262" s="108"/>
      <c r="Z262" s="108"/>
      <c r="AA262" s="108"/>
      <c r="AB262" s="108"/>
      <c r="AC262" s="108"/>
      <c r="AD262" s="108"/>
      <c r="AE262" s="108"/>
      <c r="AF262" s="108"/>
      <c r="AG262" s="108"/>
      <c r="AH262" s="108"/>
      <c r="AI262" s="108"/>
      <c r="AJ262" s="108"/>
      <c r="AK262" s="108"/>
      <c r="AL262" s="108"/>
      <c r="AM262" s="108"/>
      <c r="AN262" s="108"/>
      <c r="AO262" s="108"/>
      <c r="AP262" s="108"/>
      <c r="AQ262" s="108"/>
      <c r="AR262" s="108"/>
      <c r="AS262" s="108"/>
      <c r="AT262" s="108"/>
      <c r="AU262" s="108"/>
      <c r="AV262" s="108"/>
      <c r="AW262" s="108"/>
      <c r="AX262" s="108"/>
      <c r="AY262" s="108"/>
      <c r="AZ262" s="108"/>
      <c r="BA262" s="108"/>
      <c r="BB262" s="108"/>
      <c r="BC262" s="108"/>
      <c r="BD262" s="108"/>
      <c r="BE262" s="108"/>
      <c r="BF262" s="108"/>
      <c r="BG262" s="108"/>
      <c r="BH262" s="108"/>
      <c r="BI262" s="108"/>
      <c r="BJ262" s="108"/>
      <c r="BK262" s="108"/>
      <c r="BL262" s="108"/>
      <c r="BM262" s="108"/>
      <c r="BN262" s="108"/>
      <c r="BO262" s="108"/>
    </row>
    <row r="263" spans="1:67" s="2" customFormat="1" ht="18.75" customHeight="1" x14ac:dyDescent="0.25">
      <c r="A263" s="88"/>
      <c r="B263" s="79" t="s">
        <v>1160</v>
      </c>
      <c r="C263" s="79" t="s">
        <v>1161</v>
      </c>
      <c r="D263" s="79" t="s">
        <v>38</v>
      </c>
      <c r="E263" s="226">
        <f>SUM(E264:E279)</f>
        <v>5308872732.0543728</v>
      </c>
      <c r="F263" s="110">
        <f>IFERROR(E263/$E$109,0)</f>
        <v>2.9408554574576196E-2</v>
      </c>
      <c r="G263" s="111">
        <v>46235</v>
      </c>
      <c r="H263" s="111">
        <v>46402</v>
      </c>
      <c r="I263" s="110">
        <f>SUMPRODUCT($F264:$F278,I264:I278)</f>
        <v>0</v>
      </c>
      <c r="J263" s="110">
        <f t="shared" ref="J263:N263" si="91">SUMPRODUCT($F264:$F278,J264:J278)</f>
        <v>0</v>
      </c>
      <c r="K263" s="110">
        <f t="shared" si="91"/>
        <v>0</v>
      </c>
      <c r="L263" s="110">
        <f t="shared" si="91"/>
        <v>0</v>
      </c>
      <c r="M263" s="110">
        <f t="shared" si="91"/>
        <v>7.8426989199921926E-4</v>
      </c>
      <c r="N263" s="110">
        <f t="shared" si="91"/>
        <v>3.137079567996877E-3</v>
      </c>
      <c r="O263" s="110">
        <f t="shared" ref="O263:P263" si="92">SUMPRODUCT($F264:$F278,O264:O278)</f>
        <v>3.137079567996877E-3</v>
      </c>
      <c r="P263" s="110">
        <f t="shared" si="92"/>
        <v>3.137079567996877E-3</v>
      </c>
      <c r="Q263" s="110"/>
      <c r="R263" s="110"/>
      <c r="S263" s="110"/>
      <c r="T263" s="110"/>
      <c r="U263" s="110"/>
      <c r="V263" s="110"/>
      <c r="W263" s="110"/>
      <c r="X263" s="110"/>
      <c r="Y263" s="110"/>
      <c r="Z263" s="110"/>
      <c r="AA263" s="110"/>
      <c r="AB263" s="110"/>
      <c r="AC263" s="110"/>
      <c r="AD263" s="110"/>
      <c r="AE263" s="110"/>
      <c r="AF263" s="110"/>
      <c r="AG263" s="110"/>
      <c r="AH263" s="110"/>
      <c r="AI263" s="110"/>
      <c r="AJ263" s="110"/>
      <c r="AK263" s="110"/>
      <c r="AL263" s="110"/>
      <c r="AM263" s="110"/>
      <c r="AN263" s="110"/>
      <c r="AO263" s="110"/>
      <c r="AP263" s="110"/>
      <c r="AQ263" s="110"/>
      <c r="AR263" s="110"/>
      <c r="AS263" s="110"/>
      <c r="AT263" s="110"/>
      <c r="AU263" s="110"/>
      <c r="AV263" s="110"/>
      <c r="AW263" s="110"/>
      <c r="AX263" s="110"/>
      <c r="AY263" s="110"/>
      <c r="AZ263" s="110"/>
      <c r="BA263" s="110"/>
      <c r="BB263" s="110"/>
      <c r="BC263" s="110"/>
      <c r="BD263" s="110"/>
      <c r="BE263" s="110"/>
      <c r="BF263" s="110"/>
      <c r="BG263" s="110"/>
      <c r="BH263" s="110"/>
      <c r="BI263" s="110"/>
      <c r="BJ263" s="110"/>
      <c r="BK263" s="110"/>
      <c r="BL263" s="110"/>
      <c r="BM263" s="110"/>
      <c r="BN263" s="110"/>
      <c r="BO263" s="110"/>
    </row>
    <row r="264" spans="1:67" s="2" customFormat="1" ht="18.75" customHeight="1" x14ac:dyDescent="0.25">
      <c r="A264" s="88"/>
      <c r="B264" s="77" t="s">
        <v>1162</v>
      </c>
      <c r="C264" s="77" t="s">
        <v>2105</v>
      </c>
      <c r="D264" s="77" t="s">
        <v>22</v>
      </c>
      <c r="E264" s="224">
        <f>VLOOKUP(B264,'Cuadro Control'!C301:J2194,8,FALSE)</f>
        <v>83271780.884117648</v>
      </c>
      <c r="F264" s="106">
        <f t="shared" ref="F264:F278" si="93">IFERROR(E264/$E$263,0)</f>
        <v>1.5685397839984384E-2</v>
      </c>
      <c r="G264" s="107">
        <v>46235</v>
      </c>
      <c r="H264" s="107">
        <v>46329</v>
      </c>
      <c r="I264" s="106">
        <f t="shared" ref="I264:P268" si="94">IF($G264=0,0,IF(I$6&lt;$G264,0,IF(I$6&gt;$H264,1,(I$6-$G264+1)/($H264-$G264+1))))</f>
        <v>0</v>
      </c>
      <c r="J264" s="106">
        <f t="shared" si="94"/>
        <v>0</v>
      </c>
      <c r="K264" s="106">
        <f t="shared" si="94"/>
        <v>0</v>
      </c>
      <c r="L264" s="106">
        <f t="shared" si="94"/>
        <v>0</v>
      </c>
      <c r="M264" s="106">
        <v>0.05</v>
      </c>
      <c r="N264" s="106">
        <v>0.2</v>
      </c>
      <c r="O264" s="106">
        <v>0.2</v>
      </c>
      <c r="P264" s="106">
        <v>0.2</v>
      </c>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c r="AZ264" s="106"/>
      <c r="BA264" s="106"/>
      <c r="BB264" s="106"/>
      <c r="BC264" s="106"/>
      <c r="BD264" s="106"/>
      <c r="BE264" s="106"/>
      <c r="BF264" s="106"/>
      <c r="BG264" s="106"/>
      <c r="BH264" s="106"/>
      <c r="BI264" s="106"/>
      <c r="BJ264" s="106"/>
      <c r="BK264" s="106"/>
      <c r="BL264" s="106"/>
      <c r="BM264" s="106"/>
      <c r="BN264" s="106"/>
      <c r="BO264" s="106"/>
    </row>
    <row r="265" spans="1:67" s="2" customFormat="1" ht="18.75" customHeight="1" x14ac:dyDescent="0.25">
      <c r="A265" s="88"/>
      <c r="B265" s="77" t="s">
        <v>1164</v>
      </c>
      <c r="C265" s="77" t="s">
        <v>1165</v>
      </c>
      <c r="D265" s="77" t="s">
        <v>9</v>
      </c>
      <c r="E265" s="224">
        <f>VLOOKUP(B265,'Cuadro Control'!C302:J2195,8,FALSE)</f>
        <v>312374505.66882348</v>
      </c>
      <c r="F265" s="106">
        <f t="shared" si="93"/>
        <v>5.8840081771548515E-2</v>
      </c>
      <c r="G265" s="107">
        <v>46329</v>
      </c>
      <c r="H265" s="107">
        <v>46337</v>
      </c>
      <c r="I265" s="106">
        <f t="shared" si="94"/>
        <v>0</v>
      </c>
      <c r="J265" s="106">
        <f t="shared" si="94"/>
        <v>0</v>
      </c>
      <c r="K265" s="106">
        <f t="shared" si="94"/>
        <v>0</v>
      </c>
      <c r="L265" s="106">
        <f t="shared" si="94"/>
        <v>0</v>
      </c>
      <c r="M265" s="106">
        <f t="shared" si="94"/>
        <v>0</v>
      </c>
      <c r="N265" s="106">
        <f t="shared" si="94"/>
        <v>0</v>
      </c>
      <c r="O265" s="106">
        <f t="shared" si="94"/>
        <v>0</v>
      </c>
      <c r="P265" s="106">
        <f t="shared" si="94"/>
        <v>0</v>
      </c>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c r="AZ265" s="106"/>
      <c r="BA265" s="106"/>
      <c r="BB265" s="106"/>
      <c r="BC265" s="106"/>
      <c r="BD265" s="106"/>
      <c r="BE265" s="106"/>
      <c r="BF265" s="106"/>
      <c r="BG265" s="106"/>
      <c r="BH265" s="106"/>
      <c r="BI265" s="106"/>
      <c r="BJ265" s="106"/>
      <c r="BK265" s="106"/>
      <c r="BL265" s="106"/>
      <c r="BM265" s="106"/>
      <c r="BN265" s="106"/>
      <c r="BO265" s="106"/>
    </row>
    <row r="266" spans="1:67" s="2" customFormat="1" ht="18.75" customHeight="1" x14ac:dyDescent="0.25">
      <c r="A266" s="88"/>
      <c r="B266" s="103" t="s">
        <v>1166</v>
      </c>
      <c r="C266" s="103" t="s">
        <v>1167</v>
      </c>
      <c r="D266" s="103" t="s">
        <v>6</v>
      </c>
      <c r="E266" s="223">
        <f>VLOOKUP(B266,'Cuadro Control'!C303:J2196,8,FALSE)</f>
        <v>9527825.6870364472</v>
      </c>
      <c r="F266" s="104">
        <f t="shared" si="93"/>
        <v>1.794698454439963E-3</v>
      </c>
      <c r="G266" s="105">
        <v>46337</v>
      </c>
      <c r="H266" s="105">
        <v>46339</v>
      </c>
      <c r="I266" s="104">
        <f t="shared" si="94"/>
        <v>0</v>
      </c>
      <c r="J266" s="104">
        <f t="shared" si="94"/>
        <v>0</v>
      </c>
      <c r="K266" s="104">
        <f t="shared" si="94"/>
        <v>0</v>
      </c>
      <c r="L266" s="104">
        <f t="shared" si="94"/>
        <v>0</v>
      </c>
      <c r="M266" s="104">
        <f t="shared" si="94"/>
        <v>0</v>
      </c>
      <c r="N266" s="104">
        <f t="shared" si="94"/>
        <v>0</v>
      </c>
      <c r="O266" s="104">
        <f t="shared" si="94"/>
        <v>0</v>
      </c>
      <c r="P266" s="104">
        <f t="shared" si="94"/>
        <v>0</v>
      </c>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row>
    <row r="267" spans="1:67" s="2" customFormat="1" ht="18.75" customHeight="1" x14ac:dyDescent="0.25">
      <c r="A267" s="88"/>
      <c r="B267" s="77" t="s">
        <v>1168</v>
      </c>
      <c r="C267" s="77" t="s">
        <v>1169</v>
      </c>
      <c r="D267" s="77" t="s">
        <v>19</v>
      </c>
      <c r="E267" s="224">
        <f>VLOOKUP(B267,'Cuadro Control'!C304:J2197,8,FALSE)</f>
        <v>320494616.71764702</v>
      </c>
      <c r="F267" s="106">
        <f t="shared" si="93"/>
        <v>6.0369617599332674E-2</v>
      </c>
      <c r="G267" s="107">
        <v>46339</v>
      </c>
      <c r="H267" s="107">
        <v>46345</v>
      </c>
      <c r="I267" s="106">
        <f t="shared" si="94"/>
        <v>0</v>
      </c>
      <c r="J267" s="106">
        <f t="shared" si="94"/>
        <v>0</v>
      </c>
      <c r="K267" s="106">
        <f t="shared" si="94"/>
        <v>0</v>
      </c>
      <c r="L267" s="106">
        <f t="shared" si="94"/>
        <v>0</v>
      </c>
      <c r="M267" s="106">
        <f t="shared" si="94"/>
        <v>0</v>
      </c>
      <c r="N267" s="106">
        <f t="shared" si="94"/>
        <v>0</v>
      </c>
      <c r="O267" s="106">
        <f t="shared" si="94"/>
        <v>0</v>
      </c>
      <c r="P267" s="106">
        <f t="shared" si="94"/>
        <v>0</v>
      </c>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c r="AZ267" s="106"/>
      <c r="BA267" s="106"/>
      <c r="BB267" s="106"/>
      <c r="BC267" s="106"/>
      <c r="BD267" s="106"/>
      <c r="BE267" s="106"/>
      <c r="BF267" s="106"/>
      <c r="BG267" s="106"/>
      <c r="BH267" s="106"/>
      <c r="BI267" s="106"/>
      <c r="BJ267" s="106"/>
      <c r="BK267" s="106"/>
      <c r="BL267" s="106"/>
      <c r="BM267" s="106"/>
      <c r="BN267" s="106"/>
      <c r="BO267" s="106"/>
    </row>
    <row r="268" spans="1:67" s="2" customFormat="1" ht="18.75" customHeight="1" x14ac:dyDescent="0.25">
      <c r="A268" s="88"/>
      <c r="B268" s="77" t="s">
        <v>1170</v>
      </c>
      <c r="C268" s="77" t="s">
        <v>1171</v>
      </c>
      <c r="D268" s="77" t="s">
        <v>8</v>
      </c>
      <c r="E268" s="224">
        <f>VLOOKUP(B268,'Cuadro Control'!C305:J2198,8,FALSE)</f>
        <v>94303618.549411759</v>
      </c>
      <c r="F268" s="106">
        <f t="shared" si="93"/>
        <v>1.7763397864110998E-2</v>
      </c>
      <c r="G268" s="107">
        <v>46345</v>
      </c>
      <c r="H268" s="107">
        <v>46347</v>
      </c>
      <c r="I268" s="106">
        <f t="shared" si="94"/>
        <v>0</v>
      </c>
      <c r="J268" s="106">
        <f t="shared" si="94"/>
        <v>0</v>
      </c>
      <c r="K268" s="106">
        <f t="shared" si="94"/>
        <v>0</v>
      </c>
      <c r="L268" s="106">
        <f t="shared" si="94"/>
        <v>0</v>
      </c>
      <c r="M268" s="106">
        <f t="shared" si="94"/>
        <v>0</v>
      </c>
      <c r="N268" s="106">
        <f t="shared" si="94"/>
        <v>0</v>
      </c>
      <c r="O268" s="106">
        <f t="shared" si="94"/>
        <v>0</v>
      </c>
      <c r="P268" s="106">
        <f t="shared" si="94"/>
        <v>0</v>
      </c>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c r="AZ268" s="106"/>
      <c r="BA268" s="106"/>
      <c r="BB268" s="106"/>
      <c r="BC268" s="106"/>
      <c r="BD268" s="106"/>
      <c r="BE268" s="106"/>
      <c r="BF268" s="106"/>
      <c r="BG268" s="106"/>
      <c r="BH268" s="106"/>
      <c r="BI268" s="106"/>
      <c r="BJ268" s="106"/>
      <c r="BK268" s="106"/>
      <c r="BL268" s="106"/>
      <c r="BM268" s="106"/>
      <c r="BN268" s="106"/>
      <c r="BO268" s="106"/>
    </row>
    <row r="269" spans="1:67" s="2" customFormat="1" ht="18.75" customHeight="1" x14ac:dyDescent="0.25">
      <c r="A269" s="88"/>
      <c r="B269" s="77" t="s">
        <v>1172</v>
      </c>
      <c r="C269" s="77" t="s">
        <v>1173</v>
      </c>
      <c r="D269" s="77" t="s">
        <v>26</v>
      </c>
      <c r="E269" s="224">
        <f>VLOOKUP(B269,'Cuadro Control'!C306:J2199,8,FALSE)</f>
        <v>179436034.15411764</v>
      </c>
      <c r="F269" s="106">
        <f t="shared" si="93"/>
        <v>3.3799272126209236E-2</v>
      </c>
      <c r="G269" s="107">
        <v>46347</v>
      </c>
      <c r="H269" s="107">
        <v>46352</v>
      </c>
      <c r="I269" s="106">
        <f t="shared" ref="I269:P279" si="95">IF($G269=0,0,IF(I$6&lt;$G269,0,IF(I$6&gt;$H269,1,(I$6-$G269+1)/($H269-$G269+1))))</f>
        <v>0</v>
      </c>
      <c r="J269" s="106">
        <f t="shared" si="95"/>
        <v>0</v>
      </c>
      <c r="K269" s="106">
        <f t="shared" si="95"/>
        <v>0</v>
      </c>
      <c r="L269" s="106">
        <f t="shared" si="95"/>
        <v>0</v>
      </c>
      <c r="M269" s="106">
        <f t="shared" si="95"/>
        <v>0</v>
      </c>
      <c r="N269" s="106">
        <f t="shared" si="95"/>
        <v>0</v>
      </c>
      <c r="O269" s="106">
        <f t="shared" si="95"/>
        <v>0</v>
      </c>
      <c r="P269" s="106">
        <f t="shared" si="95"/>
        <v>0</v>
      </c>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c r="AZ269" s="106"/>
      <c r="BA269" s="106"/>
      <c r="BB269" s="106"/>
      <c r="BC269" s="106"/>
      <c r="BD269" s="106"/>
      <c r="BE269" s="106"/>
      <c r="BF269" s="106"/>
      <c r="BG269" s="106"/>
      <c r="BH269" s="106"/>
      <c r="BI269" s="106"/>
      <c r="BJ269" s="106"/>
      <c r="BK269" s="106"/>
      <c r="BL269" s="106"/>
      <c r="BM269" s="106"/>
      <c r="BN269" s="106"/>
      <c r="BO269" s="106"/>
    </row>
    <row r="270" spans="1:67" s="2" customFormat="1" ht="18.75" customHeight="1" x14ac:dyDescent="0.25">
      <c r="A270" s="88"/>
      <c r="B270" s="77" t="s">
        <v>1174</v>
      </c>
      <c r="C270" s="77" t="s">
        <v>1175</v>
      </c>
      <c r="D270" s="77" t="s">
        <v>730</v>
      </c>
      <c r="E270" s="224">
        <f>VLOOKUP(B270,'Cuadro Control'!C307:J2200,8,FALSE)</f>
        <v>1212623361.2117648</v>
      </c>
      <c r="F270" s="106">
        <f t="shared" si="93"/>
        <v>0.22841447185013161</v>
      </c>
      <c r="G270" s="107">
        <v>46352</v>
      </c>
      <c r="H270" s="107">
        <v>46370</v>
      </c>
      <c r="I270" s="106">
        <f t="shared" si="95"/>
        <v>0</v>
      </c>
      <c r="J270" s="106">
        <f t="shared" si="95"/>
        <v>0</v>
      </c>
      <c r="K270" s="106">
        <f t="shared" si="95"/>
        <v>0</v>
      </c>
      <c r="L270" s="106">
        <f t="shared" si="95"/>
        <v>0</v>
      </c>
      <c r="M270" s="106">
        <f t="shared" si="95"/>
        <v>0</v>
      </c>
      <c r="N270" s="106">
        <f t="shared" si="95"/>
        <v>0</v>
      </c>
      <c r="O270" s="106">
        <f t="shared" si="95"/>
        <v>0</v>
      </c>
      <c r="P270" s="106">
        <f t="shared" si="95"/>
        <v>0</v>
      </c>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c r="AZ270" s="106"/>
      <c r="BA270" s="106"/>
      <c r="BB270" s="106"/>
      <c r="BC270" s="106"/>
      <c r="BD270" s="106"/>
      <c r="BE270" s="106"/>
      <c r="BF270" s="106"/>
      <c r="BG270" s="106"/>
      <c r="BH270" s="106"/>
      <c r="BI270" s="106"/>
      <c r="BJ270" s="106"/>
      <c r="BK270" s="106"/>
      <c r="BL270" s="106"/>
      <c r="BM270" s="106"/>
      <c r="BN270" s="106"/>
      <c r="BO270" s="106"/>
    </row>
    <row r="271" spans="1:67" s="2" customFormat="1" ht="18.75" customHeight="1" x14ac:dyDescent="0.25">
      <c r="A271" s="88"/>
      <c r="B271" s="77" t="s">
        <v>1176</v>
      </c>
      <c r="C271" s="77" t="s">
        <v>1177</v>
      </c>
      <c r="D271" s="77" t="s">
        <v>6</v>
      </c>
      <c r="E271" s="224">
        <f>VLOOKUP(B271,'Cuadro Control'!C308:J2201,8,FALSE)</f>
        <v>0</v>
      </c>
      <c r="F271" s="106">
        <f t="shared" si="93"/>
        <v>0</v>
      </c>
      <c r="G271" s="107">
        <v>46370</v>
      </c>
      <c r="H271" s="107">
        <v>46372</v>
      </c>
      <c r="I271" s="106">
        <f t="shared" si="95"/>
        <v>0</v>
      </c>
      <c r="J271" s="106">
        <f t="shared" si="95"/>
        <v>0</v>
      </c>
      <c r="K271" s="106">
        <f t="shared" si="95"/>
        <v>0</v>
      </c>
      <c r="L271" s="106">
        <f t="shared" si="95"/>
        <v>0</v>
      </c>
      <c r="M271" s="106">
        <f t="shared" si="95"/>
        <v>0</v>
      </c>
      <c r="N271" s="106">
        <f t="shared" si="95"/>
        <v>0</v>
      </c>
      <c r="O271" s="106">
        <f t="shared" si="95"/>
        <v>0</v>
      </c>
      <c r="P271" s="106">
        <f t="shared" si="95"/>
        <v>0</v>
      </c>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c r="AZ271" s="106"/>
      <c r="BA271" s="106"/>
      <c r="BB271" s="106"/>
      <c r="BC271" s="106"/>
      <c r="BD271" s="106"/>
      <c r="BE271" s="106"/>
      <c r="BF271" s="106"/>
      <c r="BG271" s="106"/>
      <c r="BH271" s="106"/>
      <c r="BI271" s="106"/>
      <c r="BJ271" s="106"/>
      <c r="BK271" s="106"/>
      <c r="BL271" s="106"/>
      <c r="BM271" s="106"/>
      <c r="BN271" s="106"/>
      <c r="BO271" s="106"/>
    </row>
    <row r="272" spans="1:67" s="2" customFormat="1" ht="18.75" customHeight="1" x14ac:dyDescent="0.25">
      <c r="A272" s="88"/>
      <c r="B272" s="78" t="s">
        <v>1178</v>
      </c>
      <c r="C272" s="78" t="s">
        <v>1179</v>
      </c>
      <c r="D272" s="78" t="s">
        <v>3</v>
      </c>
      <c r="E272" s="225">
        <f>VLOOKUP(B272,'Cuadro Control'!C309:J2202,8,FALSE)</f>
        <v>0</v>
      </c>
      <c r="F272" s="108">
        <f t="shared" si="93"/>
        <v>0</v>
      </c>
      <c r="G272" s="109">
        <v>46370</v>
      </c>
      <c r="H272" s="109">
        <v>46370</v>
      </c>
      <c r="I272" s="108">
        <f t="shared" si="95"/>
        <v>0</v>
      </c>
      <c r="J272" s="108">
        <f t="shared" si="95"/>
        <v>0</v>
      </c>
      <c r="K272" s="108">
        <f t="shared" si="95"/>
        <v>0</v>
      </c>
      <c r="L272" s="108">
        <f t="shared" si="95"/>
        <v>0</v>
      </c>
      <c r="M272" s="108">
        <f t="shared" si="95"/>
        <v>0</v>
      </c>
      <c r="N272" s="108">
        <f t="shared" si="95"/>
        <v>0</v>
      </c>
      <c r="O272" s="108">
        <f t="shared" si="95"/>
        <v>0</v>
      </c>
      <c r="P272" s="108">
        <f t="shared" si="95"/>
        <v>0</v>
      </c>
      <c r="Q272" s="108"/>
      <c r="R272" s="108"/>
      <c r="S272" s="108"/>
      <c r="T272" s="108"/>
      <c r="U272" s="108"/>
      <c r="V272" s="108"/>
      <c r="W272" s="108"/>
      <c r="X272" s="108"/>
      <c r="Y272" s="108"/>
      <c r="Z272" s="108"/>
      <c r="AA272" s="108"/>
      <c r="AB272" s="108"/>
      <c r="AC272" s="108"/>
      <c r="AD272" s="108"/>
      <c r="AE272" s="108"/>
      <c r="AF272" s="108"/>
      <c r="AG272" s="108"/>
      <c r="AH272" s="108"/>
      <c r="AI272" s="108"/>
      <c r="AJ272" s="108"/>
      <c r="AK272" s="108"/>
      <c r="AL272" s="108"/>
      <c r="AM272" s="108"/>
      <c r="AN272" s="108"/>
      <c r="AO272" s="108"/>
      <c r="AP272" s="108"/>
      <c r="AQ272" s="108"/>
      <c r="AR272" s="108"/>
      <c r="AS272" s="108"/>
      <c r="AT272" s="108"/>
      <c r="AU272" s="108"/>
      <c r="AV272" s="108"/>
      <c r="AW272" s="108"/>
      <c r="AX272" s="108"/>
      <c r="AY272" s="108"/>
      <c r="AZ272" s="108"/>
      <c r="BA272" s="108"/>
      <c r="BB272" s="108"/>
      <c r="BC272" s="108"/>
      <c r="BD272" s="108"/>
      <c r="BE272" s="108"/>
      <c r="BF272" s="108"/>
      <c r="BG272" s="108"/>
      <c r="BH272" s="108"/>
      <c r="BI272" s="108"/>
      <c r="BJ272" s="108"/>
      <c r="BK272" s="108"/>
      <c r="BL272" s="108"/>
      <c r="BM272" s="108"/>
      <c r="BN272" s="108"/>
      <c r="BO272" s="108"/>
    </row>
    <row r="273" spans="1:67" s="2" customFormat="1" ht="18.75" customHeight="1" x14ac:dyDescent="0.25">
      <c r="A273" s="88"/>
      <c r="B273" s="77" t="s">
        <v>1180</v>
      </c>
      <c r="C273" s="77" t="s">
        <v>1181</v>
      </c>
      <c r="D273" s="77" t="s">
        <v>8</v>
      </c>
      <c r="E273" s="224">
        <f>VLOOKUP(B273,'Cuadro Control'!C310:J2203,8,FALSE)</f>
        <v>1230815225.9452939</v>
      </c>
      <c r="F273" s="106">
        <f t="shared" si="93"/>
        <v>0.2318411625341423</v>
      </c>
      <c r="G273" s="107">
        <v>46373</v>
      </c>
      <c r="H273" s="107">
        <v>46373</v>
      </c>
      <c r="I273" s="106">
        <f t="shared" si="95"/>
        <v>0</v>
      </c>
      <c r="J273" s="106">
        <f t="shared" si="95"/>
        <v>0</v>
      </c>
      <c r="K273" s="106">
        <f t="shared" si="95"/>
        <v>0</v>
      </c>
      <c r="L273" s="106">
        <f t="shared" si="95"/>
        <v>0</v>
      </c>
      <c r="M273" s="106">
        <f t="shared" si="95"/>
        <v>0</v>
      </c>
      <c r="N273" s="106">
        <f t="shared" si="95"/>
        <v>0</v>
      </c>
      <c r="O273" s="106">
        <f t="shared" si="95"/>
        <v>0</v>
      </c>
      <c r="P273" s="106">
        <f t="shared" si="95"/>
        <v>0</v>
      </c>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c r="AZ273" s="106"/>
      <c r="BA273" s="106"/>
      <c r="BB273" s="106"/>
      <c r="BC273" s="106"/>
      <c r="BD273" s="106"/>
      <c r="BE273" s="106"/>
      <c r="BF273" s="106"/>
      <c r="BG273" s="106"/>
      <c r="BH273" s="106"/>
      <c r="BI273" s="106"/>
      <c r="BJ273" s="106"/>
      <c r="BK273" s="106"/>
      <c r="BL273" s="106"/>
      <c r="BM273" s="106"/>
      <c r="BN273" s="106"/>
      <c r="BO273" s="106"/>
    </row>
    <row r="274" spans="1:67" s="2" customFormat="1" ht="18.75" customHeight="1" x14ac:dyDescent="0.25">
      <c r="A274" s="88"/>
      <c r="B274" s="77" t="s">
        <v>1182</v>
      </c>
      <c r="C274" s="77" t="s">
        <v>1183</v>
      </c>
      <c r="D274" s="77" t="s">
        <v>26</v>
      </c>
      <c r="E274" s="224">
        <f>VLOOKUP(B274,'Cuadro Control'!C311:J2204,8,FALSE)</f>
        <v>0</v>
      </c>
      <c r="F274" s="106">
        <f t="shared" si="93"/>
        <v>0</v>
      </c>
      <c r="G274" s="107">
        <v>46373</v>
      </c>
      <c r="H274" s="107">
        <v>46382</v>
      </c>
      <c r="I274" s="106">
        <f t="shared" si="95"/>
        <v>0</v>
      </c>
      <c r="J274" s="106">
        <f t="shared" si="95"/>
        <v>0</v>
      </c>
      <c r="K274" s="106">
        <f t="shared" si="95"/>
        <v>0</v>
      </c>
      <c r="L274" s="106">
        <f t="shared" si="95"/>
        <v>0</v>
      </c>
      <c r="M274" s="106">
        <f t="shared" si="95"/>
        <v>0</v>
      </c>
      <c r="N274" s="106">
        <f t="shared" si="95"/>
        <v>0</v>
      </c>
      <c r="O274" s="106">
        <f t="shared" si="95"/>
        <v>0</v>
      </c>
      <c r="P274" s="106">
        <f t="shared" si="95"/>
        <v>0</v>
      </c>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c r="AZ274" s="106"/>
      <c r="BA274" s="106"/>
      <c r="BB274" s="106"/>
      <c r="BC274" s="106"/>
      <c r="BD274" s="106"/>
      <c r="BE274" s="106"/>
      <c r="BF274" s="106"/>
      <c r="BG274" s="106"/>
      <c r="BH274" s="106"/>
      <c r="BI274" s="106"/>
      <c r="BJ274" s="106"/>
      <c r="BK274" s="106"/>
      <c r="BL274" s="106"/>
      <c r="BM274" s="106"/>
      <c r="BN274" s="106"/>
      <c r="BO274" s="106"/>
    </row>
    <row r="275" spans="1:67" s="2" customFormat="1" ht="18.75" customHeight="1" x14ac:dyDescent="0.25">
      <c r="A275" s="88"/>
      <c r="B275" s="77" t="s">
        <v>1184</v>
      </c>
      <c r="C275" s="77" t="s">
        <v>2061</v>
      </c>
      <c r="D275" s="77" t="s">
        <v>6</v>
      </c>
      <c r="E275" s="224">
        <f>VLOOKUP(B275,'Cuadro Control'!C312:J2205,8,FALSE)</f>
        <v>52736347.43270281</v>
      </c>
      <c r="F275" s="106">
        <f t="shared" si="93"/>
        <v>9.933624348213644E-3</v>
      </c>
      <c r="G275" s="107">
        <v>46382</v>
      </c>
      <c r="H275" s="107">
        <v>46385</v>
      </c>
      <c r="I275" s="106">
        <f t="shared" si="95"/>
        <v>0</v>
      </c>
      <c r="J275" s="106">
        <f t="shared" si="95"/>
        <v>0</v>
      </c>
      <c r="K275" s="106">
        <f t="shared" si="95"/>
        <v>0</v>
      </c>
      <c r="L275" s="106">
        <f t="shared" si="95"/>
        <v>0</v>
      </c>
      <c r="M275" s="106">
        <f t="shared" si="95"/>
        <v>0</v>
      </c>
      <c r="N275" s="106">
        <f t="shared" si="95"/>
        <v>0</v>
      </c>
      <c r="O275" s="106">
        <f t="shared" si="95"/>
        <v>0</v>
      </c>
      <c r="P275" s="106">
        <f t="shared" si="95"/>
        <v>0</v>
      </c>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c r="AZ275" s="106"/>
      <c r="BA275" s="106"/>
      <c r="BB275" s="106"/>
      <c r="BC275" s="106"/>
      <c r="BD275" s="106"/>
      <c r="BE275" s="106"/>
      <c r="BF275" s="106"/>
      <c r="BG275" s="106"/>
      <c r="BH275" s="106"/>
      <c r="BI275" s="106"/>
      <c r="BJ275" s="106"/>
      <c r="BK275" s="106"/>
      <c r="BL275" s="106"/>
      <c r="BM275" s="106"/>
      <c r="BN275" s="106"/>
      <c r="BO275" s="106"/>
    </row>
    <row r="276" spans="1:67" s="2" customFormat="1" ht="18.75" customHeight="1" x14ac:dyDescent="0.25">
      <c r="A276" s="88"/>
      <c r="B276" s="77" t="s">
        <v>1185</v>
      </c>
      <c r="C276" s="77" t="s">
        <v>1186</v>
      </c>
      <c r="D276" s="77" t="s">
        <v>19</v>
      </c>
      <c r="E276" s="224">
        <f>VLOOKUP(B276,'Cuadro Control'!C313:J2206,8,FALSE)</f>
        <v>46410609.014634147</v>
      </c>
      <c r="F276" s="106">
        <f t="shared" si="93"/>
        <v>8.742083556535862E-3</v>
      </c>
      <c r="G276" s="107">
        <v>46386</v>
      </c>
      <c r="H276" s="107">
        <v>46387</v>
      </c>
      <c r="I276" s="106">
        <f t="shared" si="95"/>
        <v>0</v>
      </c>
      <c r="J276" s="106">
        <f t="shared" si="95"/>
        <v>0</v>
      </c>
      <c r="K276" s="106">
        <f t="shared" si="95"/>
        <v>0</v>
      </c>
      <c r="L276" s="106">
        <f t="shared" si="95"/>
        <v>0</v>
      </c>
      <c r="M276" s="106">
        <f t="shared" si="95"/>
        <v>0</v>
      </c>
      <c r="N276" s="106">
        <f t="shared" si="95"/>
        <v>0</v>
      </c>
      <c r="O276" s="106">
        <f t="shared" si="95"/>
        <v>0</v>
      </c>
      <c r="P276" s="106">
        <f t="shared" si="95"/>
        <v>0</v>
      </c>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c r="AZ276" s="106"/>
      <c r="BA276" s="106"/>
      <c r="BB276" s="106"/>
      <c r="BC276" s="106"/>
      <c r="BD276" s="106"/>
      <c r="BE276" s="106"/>
      <c r="BF276" s="106"/>
      <c r="BG276" s="106"/>
      <c r="BH276" s="106"/>
      <c r="BI276" s="106"/>
      <c r="BJ276" s="106"/>
      <c r="BK276" s="106"/>
      <c r="BL276" s="106"/>
      <c r="BM276" s="106"/>
      <c r="BN276" s="106"/>
      <c r="BO276" s="106"/>
    </row>
    <row r="277" spans="1:67" s="2" customFormat="1" ht="18.75" customHeight="1" x14ac:dyDescent="0.25">
      <c r="A277" s="88"/>
      <c r="B277" s="77" t="s">
        <v>1187</v>
      </c>
      <c r="C277" s="77" t="s">
        <v>1188</v>
      </c>
      <c r="D277" s="77" t="s">
        <v>9</v>
      </c>
      <c r="E277" s="224">
        <f>VLOOKUP(B277,'Cuadro Control'!C314:J2207,8,FALSE)</f>
        <v>1587346329.5488234</v>
      </c>
      <c r="F277" s="106">
        <f t="shared" si="93"/>
        <v>0.29899875353285565</v>
      </c>
      <c r="G277" s="107">
        <v>46386</v>
      </c>
      <c r="H277" s="107">
        <v>46396</v>
      </c>
      <c r="I277" s="106">
        <f t="shared" si="95"/>
        <v>0</v>
      </c>
      <c r="J277" s="106">
        <f t="shared" si="95"/>
        <v>0</v>
      </c>
      <c r="K277" s="106">
        <f t="shared" si="95"/>
        <v>0</v>
      </c>
      <c r="L277" s="106">
        <f t="shared" si="95"/>
        <v>0</v>
      </c>
      <c r="M277" s="106">
        <f t="shared" si="95"/>
        <v>0</v>
      </c>
      <c r="N277" s="106">
        <f t="shared" si="95"/>
        <v>0</v>
      </c>
      <c r="O277" s="106">
        <f t="shared" si="95"/>
        <v>0</v>
      </c>
      <c r="P277" s="106">
        <f t="shared" si="95"/>
        <v>0</v>
      </c>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c r="AZ277" s="106"/>
      <c r="BA277" s="106"/>
      <c r="BB277" s="106"/>
      <c r="BC277" s="106"/>
      <c r="BD277" s="106"/>
      <c r="BE277" s="106"/>
      <c r="BF277" s="106"/>
      <c r="BG277" s="106"/>
      <c r="BH277" s="106"/>
      <c r="BI277" s="106"/>
      <c r="BJ277" s="106"/>
      <c r="BK277" s="106"/>
      <c r="BL277" s="106"/>
      <c r="BM277" s="106"/>
      <c r="BN277" s="106"/>
      <c r="BO277" s="106"/>
    </row>
    <row r="278" spans="1:67" s="2" customFormat="1" ht="18.75" customHeight="1" x14ac:dyDescent="0.25">
      <c r="A278" s="88"/>
      <c r="B278" s="103" t="s">
        <v>1189</v>
      </c>
      <c r="C278" s="103" t="s">
        <v>1190</v>
      </c>
      <c r="D278" s="103" t="s">
        <v>9</v>
      </c>
      <c r="E278" s="223">
        <f>VLOOKUP(B278,'Cuadro Control'!C315:J2208,8,FALSE)</f>
        <v>179532477.23999998</v>
      </c>
      <c r="F278" s="104">
        <f t="shared" si="93"/>
        <v>3.3817438522495219E-2</v>
      </c>
      <c r="G278" s="105">
        <v>46387</v>
      </c>
      <c r="H278" s="105">
        <v>46402</v>
      </c>
      <c r="I278" s="104">
        <f t="shared" si="95"/>
        <v>0</v>
      </c>
      <c r="J278" s="104">
        <f t="shared" si="95"/>
        <v>0</v>
      </c>
      <c r="K278" s="104">
        <f t="shared" si="95"/>
        <v>0</v>
      </c>
      <c r="L278" s="104">
        <f t="shared" si="95"/>
        <v>0</v>
      </c>
      <c r="M278" s="104">
        <f t="shared" si="95"/>
        <v>0</v>
      </c>
      <c r="N278" s="104">
        <f t="shared" si="95"/>
        <v>0</v>
      </c>
      <c r="O278" s="104">
        <f t="shared" si="95"/>
        <v>0</v>
      </c>
      <c r="P278" s="104">
        <f t="shared" si="95"/>
        <v>0</v>
      </c>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row>
    <row r="279" spans="1:67" s="2" customFormat="1" ht="18.75" customHeight="1" x14ac:dyDescent="0.25">
      <c r="A279" s="88"/>
      <c r="B279" s="78" t="s">
        <v>1191</v>
      </c>
      <c r="C279" s="78" t="s">
        <v>1983</v>
      </c>
      <c r="D279" s="78" t="s">
        <v>3</v>
      </c>
      <c r="E279" s="225">
        <f>VLOOKUP(B279,'Cuadro Control'!C316:J2209,8,FALSE)</f>
        <v>0</v>
      </c>
      <c r="F279" s="108">
        <f>IFERROR(E279/$E$263,0)</f>
        <v>0</v>
      </c>
      <c r="G279" s="109">
        <v>46402</v>
      </c>
      <c r="H279" s="109">
        <v>46402</v>
      </c>
      <c r="I279" s="108">
        <f t="shared" si="95"/>
        <v>0</v>
      </c>
      <c r="J279" s="108">
        <f t="shared" si="95"/>
        <v>0</v>
      </c>
      <c r="K279" s="108">
        <f t="shared" si="95"/>
        <v>0</v>
      </c>
      <c r="L279" s="108">
        <f t="shared" si="95"/>
        <v>0</v>
      </c>
      <c r="M279" s="108">
        <f t="shared" si="95"/>
        <v>0</v>
      </c>
      <c r="N279" s="108">
        <f t="shared" si="95"/>
        <v>0</v>
      </c>
      <c r="O279" s="108">
        <f t="shared" si="95"/>
        <v>0</v>
      </c>
      <c r="P279" s="108">
        <f t="shared" si="95"/>
        <v>0</v>
      </c>
      <c r="Q279" s="108"/>
      <c r="R279" s="108"/>
      <c r="S279" s="108"/>
      <c r="T279" s="108"/>
      <c r="U279" s="108"/>
      <c r="V279" s="108"/>
      <c r="W279" s="108"/>
      <c r="X279" s="108"/>
      <c r="Y279" s="108"/>
      <c r="Z279" s="108"/>
      <c r="AA279" s="108"/>
      <c r="AB279" s="108"/>
      <c r="AC279" s="108"/>
      <c r="AD279" s="108"/>
      <c r="AE279" s="108"/>
      <c r="AF279" s="108"/>
      <c r="AG279" s="108"/>
      <c r="AH279" s="108"/>
      <c r="AI279" s="108"/>
      <c r="AJ279" s="108"/>
      <c r="AK279" s="108"/>
      <c r="AL279" s="108"/>
      <c r="AM279" s="108"/>
      <c r="AN279" s="108"/>
      <c r="AO279" s="108"/>
      <c r="AP279" s="108"/>
      <c r="AQ279" s="108"/>
      <c r="AR279" s="108"/>
      <c r="AS279" s="108"/>
      <c r="AT279" s="108"/>
      <c r="AU279" s="108"/>
      <c r="AV279" s="108"/>
      <c r="AW279" s="108"/>
      <c r="AX279" s="108"/>
      <c r="AY279" s="108"/>
      <c r="AZ279" s="108"/>
      <c r="BA279" s="108"/>
      <c r="BB279" s="108"/>
      <c r="BC279" s="108"/>
      <c r="BD279" s="108"/>
      <c r="BE279" s="108"/>
      <c r="BF279" s="108"/>
      <c r="BG279" s="108"/>
      <c r="BH279" s="108"/>
      <c r="BI279" s="108"/>
      <c r="BJ279" s="108"/>
      <c r="BK279" s="108"/>
      <c r="BL279" s="108"/>
      <c r="BM279" s="108"/>
      <c r="BN279" s="108"/>
      <c r="BO279" s="108"/>
    </row>
    <row r="280" spans="1:67" s="2" customFormat="1" ht="18.75" customHeight="1" x14ac:dyDescent="0.25">
      <c r="A280" s="88"/>
      <c r="B280" s="79" t="s">
        <v>1192</v>
      </c>
      <c r="C280" s="79" t="s">
        <v>1193</v>
      </c>
      <c r="D280" s="79" t="s">
        <v>38</v>
      </c>
      <c r="E280" s="226">
        <f>SUM(E281:E296)</f>
        <v>5308872732.0543728</v>
      </c>
      <c r="F280" s="110">
        <f>IFERROR(E280/$E$109,0)</f>
        <v>2.9408554574576196E-2</v>
      </c>
      <c r="G280" s="111">
        <v>46237</v>
      </c>
      <c r="H280" s="111">
        <v>46410</v>
      </c>
      <c r="I280" s="110">
        <f>SUMPRODUCT($F281:$F295,I281:I295)</f>
        <v>0</v>
      </c>
      <c r="J280" s="110">
        <f t="shared" ref="J280:N280" si="96">SUMPRODUCT($F281:$F295,J281:J295)</f>
        <v>0</v>
      </c>
      <c r="K280" s="110">
        <f t="shared" si="96"/>
        <v>0</v>
      </c>
      <c r="L280" s="110">
        <f t="shared" si="96"/>
        <v>0</v>
      </c>
      <c r="M280" s="110">
        <f t="shared" si="96"/>
        <v>7.8426989199921926E-4</v>
      </c>
      <c r="N280" s="110">
        <f t="shared" si="96"/>
        <v>3.137079567996877E-3</v>
      </c>
      <c r="O280" s="110">
        <f t="shared" ref="O280:P280" si="97">SUMPRODUCT($F281:$F295,O281:O295)</f>
        <v>3.137079567996877E-3</v>
      </c>
      <c r="P280" s="110">
        <f t="shared" si="97"/>
        <v>3.137079567996877E-3</v>
      </c>
      <c r="Q280" s="110"/>
      <c r="R280" s="110"/>
      <c r="S280" s="110"/>
      <c r="T280" s="110"/>
      <c r="U280" s="110"/>
      <c r="V280" s="110"/>
      <c r="W280" s="110"/>
      <c r="X280" s="110"/>
      <c r="Y280" s="110"/>
      <c r="Z280" s="110"/>
      <c r="AA280" s="110"/>
      <c r="AB280" s="110"/>
      <c r="AC280" s="110"/>
      <c r="AD280" s="110"/>
      <c r="AE280" s="110"/>
      <c r="AF280" s="110"/>
      <c r="AG280" s="110"/>
      <c r="AH280" s="110"/>
      <c r="AI280" s="110"/>
      <c r="AJ280" s="110"/>
      <c r="AK280" s="110"/>
      <c r="AL280" s="110"/>
      <c r="AM280" s="110"/>
      <c r="AN280" s="110"/>
      <c r="AO280" s="110"/>
      <c r="AP280" s="110"/>
      <c r="AQ280" s="110"/>
      <c r="AR280" s="110"/>
      <c r="AS280" s="110"/>
      <c r="AT280" s="110"/>
      <c r="AU280" s="110"/>
      <c r="AV280" s="110"/>
      <c r="AW280" s="110"/>
      <c r="AX280" s="110"/>
      <c r="AY280" s="110"/>
      <c r="AZ280" s="110"/>
      <c r="BA280" s="110"/>
      <c r="BB280" s="110"/>
      <c r="BC280" s="110"/>
      <c r="BD280" s="110"/>
      <c r="BE280" s="110"/>
      <c r="BF280" s="110"/>
      <c r="BG280" s="110"/>
      <c r="BH280" s="110"/>
      <c r="BI280" s="110"/>
      <c r="BJ280" s="110"/>
      <c r="BK280" s="110"/>
      <c r="BL280" s="110"/>
      <c r="BM280" s="110"/>
      <c r="BN280" s="110"/>
      <c r="BO280" s="110"/>
    </row>
    <row r="281" spans="1:67" ht="15" x14ac:dyDescent="0.25">
      <c r="A281" s="80"/>
      <c r="B281" s="77" t="s">
        <v>1194</v>
      </c>
      <c r="C281" s="77" t="s">
        <v>2106</v>
      </c>
      <c r="D281" s="77" t="s">
        <v>22</v>
      </c>
      <c r="E281" s="224">
        <f>VLOOKUP(B281,'Cuadro Control'!C318:J2211,8,FALSE)</f>
        <v>83271780.884117648</v>
      </c>
      <c r="F281" s="106">
        <f t="shared" ref="F281:F295" si="98">IFERROR(E281/$E$280,0)</f>
        <v>1.5685397839984384E-2</v>
      </c>
      <c r="G281" s="107">
        <v>46237</v>
      </c>
      <c r="H281" s="107">
        <v>46338</v>
      </c>
      <c r="I281" s="106">
        <f t="shared" ref="I281:P285" si="99">IF($G281=0,0,IF(I$6&lt;$G281,0,IF(I$6&gt;$H281,1,(I$6-$G281+1)/($H281-$G281+1))))</f>
        <v>0</v>
      </c>
      <c r="J281" s="106">
        <f t="shared" si="99"/>
        <v>0</v>
      </c>
      <c r="K281" s="106">
        <f t="shared" si="99"/>
        <v>0</v>
      </c>
      <c r="L281" s="106">
        <f t="shared" si="99"/>
        <v>0</v>
      </c>
      <c r="M281" s="106">
        <v>0.05</v>
      </c>
      <c r="N281" s="106">
        <v>0.2</v>
      </c>
      <c r="O281" s="106">
        <v>0.2</v>
      </c>
      <c r="P281" s="106">
        <v>0.2</v>
      </c>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c r="AZ281" s="106"/>
      <c r="BA281" s="106"/>
      <c r="BB281" s="106"/>
      <c r="BC281" s="106"/>
      <c r="BD281" s="106"/>
      <c r="BE281" s="106"/>
      <c r="BF281" s="106"/>
      <c r="BG281" s="106"/>
      <c r="BH281" s="106"/>
      <c r="BI281" s="106"/>
      <c r="BJ281" s="106"/>
      <c r="BK281" s="106"/>
      <c r="BL281" s="106"/>
      <c r="BM281" s="106"/>
      <c r="BN281" s="106"/>
      <c r="BO281" s="106"/>
    </row>
    <row r="282" spans="1:67" ht="15" x14ac:dyDescent="0.25">
      <c r="A282" s="80"/>
      <c r="B282" s="77" t="s">
        <v>1196</v>
      </c>
      <c r="C282" s="77" t="s">
        <v>1197</v>
      </c>
      <c r="D282" s="77" t="s">
        <v>9</v>
      </c>
      <c r="E282" s="224">
        <f>VLOOKUP(B282,'Cuadro Control'!C319:J2212,8,FALSE)</f>
        <v>312374505.66882348</v>
      </c>
      <c r="F282" s="106">
        <f t="shared" si="98"/>
        <v>5.8840081771548515E-2</v>
      </c>
      <c r="G282" s="107">
        <v>46338</v>
      </c>
      <c r="H282" s="107">
        <v>46346</v>
      </c>
      <c r="I282" s="106">
        <f t="shared" si="99"/>
        <v>0</v>
      </c>
      <c r="J282" s="106">
        <f t="shared" si="99"/>
        <v>0</v>
      </c>
      <c r="K282" s="106">
        <f t="shared" si="99"/>
        <v>0</v>
      </c>
      <c r="L282" s="106">
        <f t="shared" si="99"/>
        <v>0</v>
      </c>
      <c r="M282" s="106">
        <f t="shared" si="99"/>
        <v>0</v>
      </c>
      <c r="N282" s="106">
        <f t="shared" si="99"/>
        <v>0</v>
      </c>
      <c r="O282" s="106">
        <f t="shared" si="99"/>
        <v>0</v>
      </c>
      <c r="P282" s="106">
        <f t="shared" si="99"/>
        <v>0</v>
      </c>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c r="AZ282" s="106"/>
      <c r="BA282" s="106"/>
      <c r="BB282" s="106"/>
      <c r="BC282" s="106"/>
      <c r="BD282" s="106"/>
      <c r="BE282" s="106"/>
      <c r="BF282" s="106"/>
      <c r="BG282" s="106"/>
      <c r="BH282" s="106"/>
      <c r="BI282" s="106"/>
      <c r="BJ282" s="106"/>
      <c r="BK282" s="106"/>
      <c r="BL282" s="106"/>
      <c r="BM282" s="106"/>
      <c r="BN282" s="106"/>
      <c r="BO282" s="106"/>
    </row>
    <row r="283" spans="1:67" ht="15" x14ac:dyDescent="0.25">
      <c r="A283" s="80"/>
      <c r="B283" s="103" t="s">
        <v>1198</v>
      </c>
      <c r="C283" s="103" t="s">
        <v>1199</v>
      </c>
      <c r="D283" s="103" t="s">
        <v>6</v>
      </c>
      <c r="E283" s="223">
        <f>VLOOKUP(B283,'Cuadro Control'!C320:J2213,8,FALSE)</f>
        <v>9527825.6870364472</v>
      </c>
      <c r="F283" s="104">
        <f t="shared" si="98"/>
        <v>1.794698454439963E-3</v>
      </c>
      <c r="G283" s="105">
        <v>46346</v>
      </c>
      <c r="H283" s="105">
        <v>46350</v>
      </c>
      <c r="I283" s="104">
        <f t="shared" si="99"/>
        <v>0</v>
      </c>
      <c r="J283" s="104">
        <f t="shared" si="99"/>
        <v>0</v>
      </c>
      <c r="K283" s="104">
        <f t="shared" si="99"/>
        <v>0</v>
      </c>
      <c r="L283" s="104">
        <f t="shared" si="99"/>
        <v>0</v>
      </c>
      <c r="M283" s="104">
        <f t="shared" si="99"/>
        <v>0</v>
      </c>
      <c r="N283" s="104">
        <f t="shared" si="99"/>
        <v>0</v>
      </c>
      <c r="O283" s="104">
        <f t="shared" si="99"/>
        <v>0</v>
      </c>
      <c r="P283" s="104">
        <f t="shared" si="99"/>
        <v>0</v>
      </c>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row>
    <row r="284" spans="1:67" ht="15" x14ac:dyDescent="0.25">
      <c r="A284" s="80"/>
      <c r="B284" s="77" t="s">
        <v>1200</v>
      </c>
      <c r="C284" s="77" t="s">
        <v>1201</v>
      </c>
      <c r="D284" s="77" t="s">
        <v>19</v>
      </c>
      <c r="E284" s="224">
        <f>VLOOKUP(B284,'Cuadro Control'!C321:J2214,8,FALSE)</f>
        <v>320494616.71764702</v>
      </c>
      <c r="F284" s="106">
        <f t="shared" si="98"/>
        <v>6.0369617599332674E-2</v>
      </c>
      <c r="G284" s="107">
        <v>46350</v>
      </c>
      <c r="H284" s="107">
        <v>46353</v>
      </c>
      <c r="I284" s="106">
        <f t="shared" si="99"/>
        <v>0</v>
      </c>
      <c r="J284" s="106">
        <f t="shared" si="99"/>
        <v>0</v>
      </c>
      <c r="K284" s="106">
        <f t="shared" si="99"/>
        <v>0</v>
      </c>
      <c r="L284" s="106">
        <f t="shared" si="99"/>
        <v>0</v>
      </c>
      <c r="M284" s="106">
        <f t="shared" si="99"/>
        <v>0</v>
      </c>
      <c r="N284" s="106">
        <f t="shared" si="99"/>
        <v>0</v>
      </c>
      <c r="O284" s="106">
        <f t="shared" si="99"/>
        <v>0</v>
      </c>
      <c r="P284" s="106">
        <f t="shared" si="99"/>
        <v>0</v>
      </c>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c r="AZ284" s="106"/>
      <c r="BA284" s="106"/>
      <c r="BB284" s="106"/>
      <c r="BC284" s="106"/>
      <c r="BD284" s="106"/>
      <c r="BE284" s="106"/>
      <c r="BF284" s="106"/>
      <c r="BG284" s="106"/>
      <c r="BH284" s="106"/>
      <c r="BI284" s="106"/>
      <c r="BJ284" s="106"/>
      <c r="BK284" s="106"/>
      <c r="BL284" s="106"/>
      <c r="BM284" s="106"/>
      <c r="BN284" s="106"/>
      <c r="BO284" s="106"/>
    </row>
    <row r="285" spans="1:67" ht="15" x14ac:dyDescent="0.25">
      <c r="A285" s="80"/>
      <c r="B285" s="77" t="s">
        <v>1202</v>
      </c>
      <c r="C285" s="77" t="s">
        <v>1203</v>
      </c>
      <c r="D285" s="77" t="s">
        <v>8</v>
      </c>
      <c r="E285" s="224">
        <f>VLOOKUP(B285,'Cuadro Control'!C322:J2215,8,FALSE)</f>
        <v>94303618.549411759</v>
      </c>
      <c r="F285" s="106">
        <f t="shared" si="98"/>
        <v>1.7763397864110998E-2</v>
      </c>
      <c r="G285" s="107">
        <v>46353</v>
      </c>
      <c r="H285" s="107">
        <v>46356</v>
      </c>
      <c r="I285" s="106">
        <f t="shared" si="99"/>
        <v>0</v>
      </c>
      <c r="J285" s="106">
        <f t="shared" si="99"/>
        <v>0</v>
      </c>
      <c r="K285" s="106">
        <f t="shared" si="99"/>
        <v>0</v>
      </c>
      <c r="L285" s="106">
        <f t="shared" si="99"/>
        <v>0</v>
      </c>
      <c r="M285" s="106">
        <f t="shared" si="99"/>
        <v>0</v>
      </c>
      <c r="N285" s="106">
        <f t="shared" si="99"/>
        <v>0</v>
      </c>
      <c r="O285" s="106">
        <f t="shared" si="99"/>
        <v>0</v>
      </c>
      <c r="P285" s="106">
        <f t="shared" si="99"/>
        <v>0</v>
      </c>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c r="AZ285" s="106"/>
      <c r="BA285" s="106"/>
      <c r="BB285" s="106"/>
      <c r="BC285" s="106"/>
      <c r="BD285" s="106"/>
      <c r="BE285" s="106"/>
      <c r="BF285" s="106"/>
      <c r="BG285" s="106"/>
      <c r="BH285" s="106"/>
      <c r="BI285" s="106"/>
      <c r="BJ285" s="106"/>
      <c r="BK285" s="106"/>
      <c r="BL285" s="106"/>
      <c r="BM285" s="106"/>
      <c r="BN285" s="106"/>
      <c r="BO285" s="106"/>
    </row>
    <row r="286" spans="1:67" ht="15" x14ac:dyDescent="0.25">
      <c r="A286" s="80"/>
      <c r="B286" s="77" t="s">
        <v>1204</v>
      </c>
      <c r="C286" s="77" t="s">
        <v>1205</v>
      </c>
      <c r="D286" s="77" t="s">
        <v>26</v>
      </c>
      <c r="E286" s="224">
        <f>VLOOKUP(B286,'Cuadro Control'!C323:J2216,8,FALSE)</f>
        <v>179436034.15411764</v>
      </c>
      <c r="F286" s="106">
        <f t="shared" si="98"/>
        <v>3.3799272126209236E-2</v>
      </c>
      <c r="G286" s="107">
        <v>46356</v>
      </c>
      <c r="H286" s="107">
        <v>46360</v>
      </c>
      <c r="I286" s="106">
        <f t="shared" ref="I286:P296" si="100">IF($G286=0,0,IF(I$6&lt;$G286,0,IF(I$6&gt;$H286,1,(I$6-$G286+1)/($H286-$G286+1))))</f>
        <v>0</v>
      </c>
      <c r="J286" s="106">
        <f t="shared" si="100"/>
        <v>0</v>
      </c>
      <c r="K286" s="106">
        <f t="shared" si="100"/>
        <v>0</v>
      </c>
      <c r="L286" s="106">
        <f t="shared" si="100"/>
        <v>0</v>
      </c>
      <c r="M286" s="106">
        <f t="shared" si="100"/>
        <v>0</v>
      </c>
      <c r="N286" s="106">
        <f t="shared" si="100"/>
        <v>0</v>
      </c>
      <c r="O286" s="106">
        <f t="shared" si="100"/>
        <v>0</v>
      </c>
      <c r="P286" s="106">
        <f t="shared" si="100"/>
        <v>0</v>
      </c>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c r="AZ286" s="106"/>
      <c r="BA286" s="106"/>
      <c r="BB286" s="106"/>
      <c r="BC286" s="106"/>
      <c r="BD286" s="106"/>
      <c r="BE286" s="106"/>
      <c r="BF286" s="106"/>
      <c r="BG286" s="106"/>
      <c r="BH286" s="106"/>
      <c r="BI286" s="106"/>
      <c r="BJ286" s="106"/>
      <c r="BK286" s="106"/>
      <c r="BL286" s="106"/>
      <c r="BM286" s="106"/>
      <c r="BN286" s="106"/>
      <c r="BO286" s="106"/>
    </row>
    <row r="287" spans="1:67" ht="15" x14ac:dyDescent="0.25">
      <c r="A287" s="80"/>
      <c r="B287" s="77" t="s">
        <v>1206</v>
      </c>
      <c r="C287" s="77" t="s">
        <v>1207</v>
      </c>
      <c r="D287" s="77" t="s">
        <v>730</v>
      </c>
      <c r="E287" s="224">
        <f>VLOOKUP(B287,'Cuadro Control'!C324:J2217,8,FALSE)</f>
        <v>1212623361.2117648</v>
      </c>
      <c r="F287" s="106">
        <f t="shared" si="98"/>
        <v>0.22841447185013161</v>
      </c>
      <c r="G287" s="107">
        <v>46361</v>
      </c>
      <c r="H287" s="107">
        <v>46378</v>
      </c>
      <c r="I287" s="106">
        <f t="shared" si="100"/>
        <v>0</v>
      </c>
      <c r="J287" s="106">
        <f t="shared" si="100"/>
        <v>0</v>
      </c>
      <c r="K287" s="106">
        <f t="shared" si="100"/>
        <v>0</v>
      </c>
      <c r="L287" s="106">
        <f t="shared" si="100"/>
        <v>0</v>
      </c>
      <c r="M287" s="106">
        <f t="shared" si="100"/>
        <v>0</v>
      </c>
      <c r="N287" s="106">
        <f t="shared" si="100"/>
        <v>0</v>
      </c>
      <c r="O287" s="106">
        <f t="shared" si="100"/>
        <v>0</v>
      </c>
      <c r="P287" s="106">
        <f t="shared" si="100"/>
        <v>0</v>
      </c>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c r="AZ287" s="106"/>
      <c r="BA287" s="106"/>
      <c r="BB287" s="106"/>
      <c r="BC287" s="106"/>
      <c r="BD287" s="106"/>
      <c r="BE287" s="106"/>
      <c r="BF287" s="106"/>
      <c r="BG287" s="106"/>
      <c r="BH287" s="106"/>
      <c r="BI287" s="106"/>
      <c r="BJ287" s="106"/>
      <c r="BK287" s="106"/>
      <c r="BL287" s="106"/>
      <c r="BM287" s="106"/>
      <c r="BN287" s="106"/>
      <c r="BO287" s="106"/>
    </row>
    <row r="288" spans="1:67" ht="15" x14ac:dyDescent="0.25">
      <c r="A288" s="80"/>
      <c r="B288" s="77" t="s">
        <v>1208</v>
      </c>
      <c r="C288" s="77" t="s">
        <v>1209</v>
      </c>
      <c r="D288" s="77" t="s">
        <v>6</v>
      </c>
      <c r="E288" s="224">
        <f>VLOOKUP(B288,'Cuadro Control'!C325:J2218,8,FALSE)</f>
        <v>0</v>
      </c>
      <c r="F288" s="106">
        <f t="shared" si="98"/>
        <v>0</v>
      </c>
      <c r="G288" s="107">
        <v>46378</v>
      </c>
      <c r="H288" s="107">
        <v>46382</v>
      </c>
      <c r="I288" s="106">
        <f t="shared" si="100"/>
        <v>0</v>
      </c>
      <c r="J288" s="106">
        <f t="shared" si="100"/>
        <v>0</v>
      </c>
      <c r="K288" s="106">
        <f t="shared" si="100"/>
        <v>0</v>
      </c>
      <c r="L288" s="106">
        <f t="shared" si="100"/>
        <v>0</v>
      </c>
      <c r="M288" s="106">
        <f t="shared" si="100"/>
        <v>0</v>
      </c>
      <c r="N288" s="106">
        <f t="shared" si="100"/>
        <v>0</v>
      </c>
      <c r="O288" s="106">
        <f t="shared" si="100"/>
        <v>0</v>
      </c>
      <c r="P288" s="106">
        <f t="shared" si="100"/>
        <v>0</v>
      </c>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c r="AZ288" s="106"/>
      <c r="BA288" s="106"/>
      <c r="BB288" s="106"/>
      <c r="BC288" s="106"/>
      <c r="BD288" s="106"/>
      <c r="BE288" s="106"/>
      <c r="BF288" s="106"/>
      <c r="BG288" s="106"/>
      <c r="BH288" s="106"/>
      <c r="BI288" s="106"/>
      <c r="BJ288" s="106"/>
      <c r="BK288" s="106"/>
      <c r="BL288" s="106"/>
      <c r="BM288" s="106"/>
      <c r="BN288" s="106"/>
      <c r="BO288" s="106"/>
    </row>
    <row r="289" spans="1:67" ht="15" x14ac:dyDescent="0.25">
      <c r="A289" s="80"/>
      <c r="B289" s="78" t="s">
        <v>1210</v>
      </c>
      <c r="C289" s="78" t="s">
        <v>1211</v>
      </c>
      <c r="D289" s="78" t="s">
        <v>3</v>
      </c>
      <c r="E289" s="225">
        <f>VLOOKUP(B289,'Cuadro Control'!C326:J2219,8,FALSE)</f>
        <v>0</v>
      </c>
      <c r="F289" s="108">
        <f t="shared" si="98"/>
        <v>0</v>
      </c>
      <c r="G289" s="109">
        <v>46378</v>
      </c>
      <c r="H289" s="109">
        <v>46378</v>
      </c>
      <c r="I289" s="108">
        <f t="shared" si="100"/>
        <v>0</v>
      </c>
      <c r="J289" s="108">
        <f t="shared" si="100"/>
        <v>0</v>
      </c>
      <c r="K289" s="108">
        <f t="shared" si="100"/>
        <v>0</v>
      </c>
      <c r="L289" s="108">
        <f t="shared" si="100"/>
        <v>0</v>
      </c>
      <c r="M289" s="108">
        <f t="shared" si="100"/>
        <v>0</v>
      </c>
      <c r="N289" s="108">
        <f t="shared" si="100"/>
        <v>0</v>
      </c>
      <c r="O289" s="108">
        <f t="shared" si="100"/>
        <v>0</v>
      </c>
      <c r="P289" s="108">
        <f t="shared" si="100"/>
        <v>0</v>
      </c>
      <c r="Q289" s="108"/>
      <c r="R289" s="108"/>
      <c r="S289" s="108"/>
      <c r="T289" s="108"/>
      <c r="U289" s="108"/>
      <c r="V289" s="108"/>
      <c r="W289" s="108"/>
      <c r="X289" s="108"/>
      <c r="Y289" s="108"/>
      <c r="Z289" s="108"/>
      <c r="AA289" s="108"/>
      <c r="AB289" s="108"/>
      <c r="AC289" s="108"/>
      <c r="AD289" s="108"/>
      <c r="AE289" s="108"/>
      <c r="AF289" s="108"/>
      <c r="AG289" s="108"/>
      <c r="AH289" s="108"/>
      <c r="AI289" s="108"/>
      <c r="AJ289" s="108"/>
      <c r="AK289" s="108"/>
      <c r="AL289" s="108"/>
      <c r="AM289" s="108"/>
      <c r="AN289" s="108"/>
      <c r="AO289" s="108"/>
      <c r="AP289" s="108"/>
      <c r="AQ289" s="108"/>
      <c r="AR289" s="108"/>
      <c r="AS289" s="108"/>
      <c r="AT289" s="108"/>
      <c r="AU289" s="108"/>
      <c r="AV289" s="108"/>
      <c r="AW289" s="108"/>
      <c r="AX289" s="108"/>
      <c r="AY289" s="108"/>
      <c r="AZ289" s="108"/>
      <c r="BA289" s="108"/>
      <c r="BB289" s="108"/>
      <c r="BC289" s="108"/>
      <c r="BD289" s="108"/>
      <c r="BE289" s="108"/>
      <c r="BF289" s="108"/>
      <c r="BG289" s="108"/>
      <c r="BH289" s="108"/>
      <c r="BI289" s="108"/>
      <c r="BJ289" s="108"/>
      <c r="BK289" s="108"/>
      <c r="BL289" s="108"/>
      <c r="BM289" s="108"/>
      <c r="BN289" s="108"/>
      <c r="BO289" s="108"/>
    </row>
    <row r="290" spans="1:67" ht="15" x14ac:dyDescent="0.25">
      <c r="A290" s="80"/>
      <c r="B290" s="77" t="s">
        <v>1212</v>
      </c>
      <c r="C290" s="77" t="s">
        <v>1213</v>
      </c>
      <c r="D290" s="77" t="s">
        <v>8</v>
      </c>
      <c r="E290" s="224">
        <f>VLOOKUP(B290,'Cuadro Control'!C327:J2220,8,FALSE)</f>
        <v>1230815225.9452939</v>
      </c>
      <c r="F290" s="106">
        <f t="shared" si="98"/>
        <v>0.2318411625341423</v>
      </c>
      <c r="G290" s="107">
        <v>46382</v>
      </c>
      <c r="H290" s="107">
        <v>46384</v>
      </c>
      <c r="I290" s="106">
        <f t="shared" si="100"/>
        <v>0</v>
      </c>
      <c r="J290" s="106">
        <f t="shared" si="100"/>
        <v>0</v>
      </c>
      <c r="K290" s="106">
        <f t="shared" si="100"/>
        <v>0</v>
      </c>
      <c r="L290" s="106">
        <f t="shared" si="100"/>
        <v>0</v>
      </c>
      <c r="M290" s="106">
        <f t="shared" si="100"/>
        <v>0</v>
      </c>
      <c r="N290" s="106">
        <f t="shared" si="100"/>
        <v>0</v>
      </c>
      <c r="O290" s="106">
        <f t="shared" si="100"/>
        <v>0</v>
      </c>
      <c r="P290" s="106">
        <f t="shared" si="100"/>
        <v>0</v>
      </c>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c r="AZ290" s="106"/>
      <c r="BA290" s="106"/>
      <c r="BB290" s="106"/>
      <c r="BC290" s="106"/>
      <c r="BD290" s="106"/>
      <c r="BE290" s="106"/>
      <c r="BF290" s="106"/>
      <c r="BG290" s="106"/>
      <c r="BH290" s="106"/>
      <c r="BI290" s="106"/>
      <c r="BJ290" s="106"/>
      <c r="BK290" s="106"/>
      <c r="BL290" s="106"/>
      <c r="BM290" s="106"/>
      <c r="BN290" s="106"/>
      <c r="BO290" s="106"/>
    </row>
    <row r="291" spans="1:67" ht="15" x14ac:dyDescent="0.25">
      <c r="A291" s="80"/>
      <c r="B291" s="77" t="s">
        <v>1214</v>
      </c>
      <c r="C291" s="77" t="s">
        <v>1215</v>
      </c>
      <c r="D291" s="77" t="s">
        <v>26</v>
      </c>
      <c r="E291" s="224">
        <f>VLOOKUP(B291,'Cuadro Control'!C328:J2221,8,FALSE)</f>
        <v>0</v>
      </c>
      <c r="F291" s="106">
        <f t="shared" si="98"/>
        <v>0</v>
      </c>
      <c r="G291" s="107">
        <v>46384</v>
      </c>
      <c r="H291" s="107">
        <v>46392</v>
      </c>
      <c r="I291" s="106">
        <f t="shared" si="100"/>
        <v>0</v>
      </c>
      <c r="J291" s="106">
        <f t="shared" si="100"/>
        <v>0</v>
      </c>
      <c r="K291" s="106">
        <f t="shared" si="100"/>
        <v>0</v>
      </c>
      <c r="L291" s="106">
        <f t="shared" si="100"/>
        <v>0</v>
      </c>
      <c r="M291" s="106">
        <f t="shared" si="100"/>
        <v>0</v>
      </c>
      <c r="N291" s="106">
        <f t="shared" si="100"/>
        <v>0</v>
      </c>
      <c r="O291" s="106">
        <f t="shared" si="100"/>
        <v>0</v>
      </c>
      <c r="P291" s="106">
        <f t="shared" si="100"/>
        <v>0</v>
      </c>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c r="AZ291" s="106"/>
      <c r="BA291" s="106"/>
      <c r="BB291" s="106"/>
      <c r="BC291" s="106"/>
      <c r="BD291" s="106"/>
      <c r="BE291" s="106"/>
      <c r="BF291" s="106"/>
      <c r="BG291" s="106"/>
      <c r="BH291" s="106"/>
      <c r="BI291" s="106"/>
      <c r="BJ291" s="106"/>
      <c r="BK291" s="106"/>
      <c r="BL291" s="106"/>
      <c r="BM291" s="106"/>
      <c r="BN291" s="106"/>
      <c r="BO291" s="106"/>
    </row>
    <row r="292" spans="1:67" ht="15" x14ac:dyDescent="0.25">
      <c r="A292" s="80"/>
      <c r="B292" s="77" t="s">
        <v>1216</v>
      </c>
      <c r="C292" s="77" t="s">
        <v>2062</v>
      </c>
      <c r="D292" s="77" t="s">
        <v>6</v>
      </c>
      <c r="E292" s="224">
        <f>VLOOKUP(B292,'Cuadro Control'!C329:J2222,8,FALSE)</f>
        <v>52736347.43270281</v>
      </c>
      <c r="F292" s="106">
        <f t="shared" si="98"/>
        <v>9.933624348213644E-3</v>
      </c>
      <c r="G292" s="107">
        <v>46392</v>
      </c>
      <c r="H292" s="107">
        <v>46395</v>
      </c>
      <c r="I292" s="106">
        <f t="shared" si="100"/>
        <v>0</v>
      </c>
      <c r="J292" s="106">
        <f t="shared" si="100"/>
        <v>0</v>
      </c>
      <c r="K292" s="106">
        <f t="shared" si="100"/>
        <v>0</v>
      </c>
      <c r="L292" s="106">
        <f t="shared" si="100"/>
        <v>0</v>
      </c>
      <c r="M292" s="106">
        <f t="shared" si="100"/>
        <v>0</v>
      </c>
      <c r="N292" s="106">
        <f t="shared" si="100"/>
        <v>0</v>
      </c>
      <c r="O292" s="106">
        <f t="shared" si="100"/>
        <v>0</v>
      </c>
      <c r="P292" s="106">
        <f t="shared" si="100"/>
        <v>0</v>
      </c>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c r="AZ292" s="106"/>
      <c r="BA292" s="106"/>
      <c r="BB292" s="106"/>
      <c r="BC292" s="106"/>
      <c r="BD292" s="106"/>
      <c r="BE292" s="106"/>
      <c r="BF292" s="106"/>
      <c r="BG292" s="106"/>
      <c r="BH292" s="106"/>
      <c r="BI292" s="106"/>
      <c r="BJ292" s="106"/>
      <c r="BK292" s="106"/>
      <c r="BL292" s="106"/>
      <c r="BM292" s="106"/>
      <c r="BN292" s="106"/>
      <c r="BO292" s="106"/>
    </row>
    <row r="293" spans="1:67" ht="15" x14ac:dyDescent="0.25">
      <c r="A293" s="80"/>
      <c r="B293" s="77" t="s">
        <v>1217</v>
      </c>
      <c r="C293" s="77" t="s">
        <v>1218</v>
      </c>
      <c r="D293" s="77" t="s">
        <v>19</v>
      </c>
      <c r="E293" s="224">
        <f>VLOOKUP(B293,'Cuadro Control'!C331:J2223,8,FALSE)</f>
        <v>46410609.014634147</v>
      </c>
      <c r="F293" s="106">
        <f t="shared" si="98"/>
        <v>8.742083556535862E-3</v>
      </c>
      <c r="G293" s="107">
        <v>46395</v>
      </c>
      <c r="H293" s="107">
        <v>46399</v>
      </c>
      <c r="I293" s="106">
        <f t="shared" si="100"/>
        <v>0</v>
      </c>
      <c r="J293" s="106">
        <f t="shared" si="100"/>
        <v>0</v>
      </c>
      <c r="K293" s="106">
        <f t="shared" si="100"/>
        <v>0</v>
      </c>
      <c r="L293" s="106">
        <f t="shared" si="100"/>
        <v>0</v>
      </c>
      <c r="M293" s="106">
        <f t="shared" si="100"/>
        <v>0</v>
      </c>
      <c r="N293" s="106">
        <f t="shared" si="100"/>
        <v>0</v>
      </c>
      <c r="O293" s="106">
        <f t="shared" si="100"/>
        <v>0</v>
      </c>
      <c r="P293" s="106">
        <f t="shared" si="100"/>
        <v>0</v>
      </c>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c r="AZ293" s="106"/>
      <c r="BA293" s="106"/>
      <c r="BB293" s="106"/>
      <c r="BC293" s="106"/>
      <c r="BD293" s="106"/>
      <c r="BE293" s="106"/>
      <c r="BF293" s="106"/>
      <c r="BG293" s="106"/>
      <c r="BH293" s="106"/>
      <c r="BI293" s="106"/>
      <c r="BJ293" s="106"/>
      <c r="BK293" s="106"/>
      <c r="BL293" s="106"/>
      <c r="BM293" s="106"/>
      <c r="BN293" s="106"/>
      <c r="BO293" s="106"/>
    </row>
    <row r="294" spans="1:67" ht="15" x14ac:dyDescent="0.25">
      <c r="A294" s="80"/>
      <c r="B294" s="77" t="s">
        <v>1219</v>
      </c>
      <c r="C294" s="77" t="s">
        <v>1220</v>
      </c>
      <c r="D294" s="77" t="s">
        <v>9</v>
      </c>
      <c r="E294" s="224">
        <f>VLOOKUP(B294,'Cuadro Control'!C332:J2224,8,FALSE)</f>
        <v>1587346329.5488234</v>
      </c>
      <c r="F294" s="106">
        <f t="shared" si="98"/>
        <v>0.29899875353285565</v>
      </c>
      <c r="G294" s="107">
        <v>46395</v>
      </c>
      <c r="H294" s="107">
        <v>46407</v>
      </c>
      <c r="I294" s="106">
        <f t="shared" si="100"/>
        <v>0</v>
      </c>
      <c r="J294" s="106">
        <f t="shared" si="100"/>
        <v>0</v>
      </c>
      <c r="K294" s="106">
        <f t="shared" si="100"/>
        <v>0</v>
      </c>
      <c r="L294" s="106">
        <f t="shared" si="100"/>
        <v>0</v>
      </c>
      <c r="M294" s="106">
        <f t="shared" si="100"/>
        <v>0</v>
      </c>
      <c r="N294" s="106">
        <f t="shared" si="100"/>
        <v>0</v>
      </c>
      <c r="O294" s="106">
        <f t="shared" si="100"/>
        <v>0</v>
      </c>
      <c r="P294" s="106">
        <f t="shared" si="100"/>
        <v>0</v>
      </c>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c r="AZ294" s="106"/>
      <c r="BA294" s="106"/>
      <c r="BB294" s="106"/>
      <c r="BC294" s="106"/>
      <c r="BD294" s="106"/>
      <c r="BE294" s="106"/>
      <c r="BF294" s="106"/>
      <c r="BG294" s="106"/>
      <c r="BH294" s="106"/>
      <c r="BI294" s="106"/>
      <c r="BJ294" s="106"/>
      <c r="BK294" s="106"/>
      <c r="BL294" s="106"/>
      <c r="BM294" s="106"/>
      <c r="BN294" s="106"/>
      <c r="BO294" s="106"/>
    </row>
    <row r="295" spans="1:67" ht="15" x14ac:dyDescent="0.25">
      <c r="A295" s="80"/>
      <c r="B295" s="103" t="s">
        <v>1221</v>
      </c>
      <c r="C295" s="103" t="s">
        <v>1222</v>
      </c>
      <c r="D295" s="103" t="s">
        <v>9</v>
      </c>
      <c r="E295" s="223">
        <f>VLOOKUP(B295,'Cuadro Control'!C333:J2225,8,FALSE)</f>
        <v>179532477.23999998</v>
      </c>
      <c r="F295" s="104">
        <f t="shared" si="98"/>
        <v>3.3817438522495219E-2</v>
      </c>
      <c r="G295" s="105">
        <v>46399</v>
      </c>
      <c r="H295" s="105">
        <v>46410</v>
      </c>
      <c r="I295" s="104">
        <f t="shared" si="100"/>
        <v>0</v>
      </c>
      <c r="J295" s="104">
        <f t="shared" si="100"/>
        <v>0</v>
      </c>
      <c r="K295" s="104">
        <f t="shared" si="100"/>
        <v>0</v>
      </c>
      <c r="L295" s="104">
        <f t="shared" si="100"/>
        <v>0</v>
      </c>
      <c r="M295" s="104">
        <f t="shared" si="100"/>
        <v>0</v>
      </c>
      <c r="N295" s="104">
        <f t="shared" si="100"/>
        <v>0</v>
      </c>
      <c r="O295" s="104">
        <f t="shared" si="100"/>
        <v>0</v>
      </c>
      <c r="P295" s="104">
        <f t="shared" si="100"/>
        <v>0</v>
      </c>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row>
    <row r="296" spans="1:67" ht="15" x14ac:dyDescent="0.25">
      <c r="A296" s="80"/>
      <c r="B296" s="78" t="s">
        <v>1223</v>
      </c>
      <c r="C296" s="78" t="s">
        <v>1984</v>
      </c>
      <c r="D296" s="78" t="s">
        <v>3</v>
      </c>
      <c r="E296" s="225">
        <f>VLOOKUP(B296,'Cuadro Control'!C334:J2226,8,FALSE)</f>
        <v>0</v>
      </c>
      <c r="F296" s="108">
        <f>IFERROR(E296/$E$280,0)</f>
        <v>0</v>
      </c>
      <c r="G296" s="109">
        <v>46410</v>
      </c>
      <c r="H296" s="109">
        <v>46410</v>
      </c>
      <c r="I296" s="108">
        <f t="shared" si="100"/>
        <v>0</v>
      </c>
      <c r="J296" s="108">
        <f t="shared" si="100"/>
        <v>0</v>
      </c>
      <c r="K296" s="108">
        <f t="shared" si="100"/>
        <v>0</v>
      </c>
      <c r="L296" s="108">
        <f t="shared" si="100"/>
        <v>0</v>
      </c>
      <c r="M296" s="108">
        <f t="shared" si="100"/>
        <v>0</v>
      </c>
      <c r="N296" s="108">
        <f t="shared" si="100"/>
        <v>0</v>
      </c>
      <c r="O296" s="108">
        <f t="shared" si="100"/>
        <v>0</v>
      </c>
      <c r="P296" s="108">
        <f t="shared" si="100"/>
        <v>0</v>
      </c>
      <c r="Q296" s="108"/>
      <c r="R296" s="108"/>
      <c r="S296" s="108"/>
      <c r="T296" s="108"/>
      <c r="U296" s="108"/>
      <c r="V296" s="108"/>
      <c r="W296" s="108"/>
      <c r="X296" s="108"/>
      <c r="Y296" s="108"/>
      <c r="Z296" s="108"/>
      <c r="AA296" s="108"/>
      <c r="AB296" s="108"/>
      <c r="AC296" s="108"/>
      <c r="AD296" s="108"/>
      <c r="AE296" s="108"/>
      <c r="AF296" s="108"/>
      <c r="AG296" s="108"/>
      <c r="AH296" s="108"/>
      <c r="AI296" s="108"/>
      <c r="AJ296" s="108"/>
      <c r="AK296" s="108"/>
      <c r="AL296" s="108"/>
      <c r="AM296" s="108"/>
      <c r="AN296" s="108"/>
      <c r="AO296" s="108"/>
      <c r="AP296" s="108"/>
      <c r="AQ296" s="108"/>
      <c r="AR296" s="108"/>
      <c r="AS296" s="108"/>
      <c r="AT296" s="108"/>
      <c r="AU296" s="108"/>
      <c r="AV296" s="108"/>
      <c r="AW296" s="108"/>
      <c r="AX296" s="108"/>
      <c r="AY296" s="108"/>
      <c r="AZ296" s="108"/>
      <c r="BA296" s="108"/>
      <c r="BB296" s="108"/>
      <c r="BC296" s="108"/>
      <c r="BD296" s="108"/>
      <c r="BE296" s="108"/>
      <c r="BF296" s="108"/>
      <c r="BG296" s="108"/>
      <c r="BH296" s="108"/>
      <c r="BI296" s="108"/>
      <c r="BJ296" s="108"/>
      <c r="BK296" s="108"/>
      <c r="BL296" s="108"/>
      <c r="BM296" s="108"/>
      <c r="BN296" s="108"/>
      <c r="BO296" s="108"/>
    </row>
    <row r="297" spans="1:67" ht="15" x14ac:dyDescent="0.25">
      <c r="A297" s="80"/>
      <c r="B297" s="79" t="s">
        <v>1224</v>
      </c>
      <c r="C297" s="79" t="s">
        <v>1225</v>
      </c>
      <c r="D297" s="79" t="s">
        <v>38</v>
      </c>
      <c r="E297" s="226">
        <f>SUM(E298:E313)</f>
        <v>5308872732.0543728</v>
      </c>
      <c r="F297" s="110">
        <f>IFERROR(E297/$E$109,0)</f>
        <v>2.9408554574576196E-2</v>
      </c>
      <c r="G297" s="111">
        <v>46233</v>
      </c>
      <c r="H297" s="111">
        <v>46420</v>
      </c>
      <c r="I297" s="110">
        <f>SUMPRODUCT($F298:$F312,I298:I312)</f>
        <v>0</v>
      </c>
      <c r="J297" s="110">
        <f t="shared" ref="J297:N297" si="101">SUMPRODUCT($F298:$F312,J298:J312)</f>
        <v>0</v>
      </c>
      <c r="K297" s="110">
        <f t="shared" si="101"/>
        <v>0</v>
      </c>
      <c r="L297" s="110">
        <f t="shared" si="101"/>
        <v>2.7278952765190232E-4</v>
      </c>
      <c r="M297" s="110">
        <f t="shared" si="101"/>
        <v>1.2275528744335605E-3</v>
      </c>
      <c r="N297" s="110">
        <f t="shared" si="101"/>
        <v>3.137079567996877E-3</v>
      </c>
      <c r="O297" s="110">
        <f t="shared" ref="O297:P297" si="102">SUMPRODUCT($F298:$F312,O298:O312)</f>
        <v>3.137079567996877E-3</v>
      </c>
      <c r="P297" s="110">
        <f t="shared" si="102"/>
        <v>3.137079567996877E-3</v>
      </c>
      <c r="Q297" s="110"/>
      <c r="R297" s="110"/>
      <c r="S297" s="110"/>
      <c r="T297" s="110"/>
      <c r="U297" s="110"/>
      <c r="V297" s="110"/>
      <c r="W297" s="110"/>
      <c r="X297" s="110"/>
      <c r="Y297" s="110"/>
      <c r="Z297" s="110"/>
      <c r="AA297" s="110"/>
      <c r="AB297" s="110"/>
      <c r="AC297" s="110"/>
      <c r="AD297" s="110"/>
      <c r="AE297" s="110"/>
      <c r="AF297" s="110"/>
      <c r="AG297" s="110"/>
      <c r="AH297" s="110"/>
      <c r="AI297" s="110"/>
      <c r="AJ297" s="110"/>
      <c r="AK297" s="110"/>
      <c r="AL297" s="110"/>
      <c r="AM297" s="110"/>
      <c r="AN297" s="110"/>
      <c r="AO297" s="110"/>
      <c r="AP297" s="110"/>
      <c r="AQ297" s="110"/>
      <c r="AR297" s="110"/>
      <c r="AS297" s="110"/>
      <c r="AT297" s="110"/>
      <c r="AU297" s="110"/>
      <c r="AV297" s="110"/>
      <c r="AW297" s="110"/>
      <c r="AX297" s="110"/>
      <c r="AY297" s="110"/>
      <c r="AZ297" s="110"/>
      <c r="BA297" s="110"/>
      <c r="BB297" s="110"/>
      <c r="BC297" s="110"/>
      <c r="BD297" s="110"/>
      <c r="BE297" s="110"/>
      <c r="BF297" s="110"/>
      <c r="BG297" s="110"/>
      <c r="BH297" s="110"/>
      <c r="BI297" s="110"/>
      <c r="BJ297" s="110"/>
      <c r="BK297" s="110"/>
      <c r="BL297" s="110"/>
      <c r="BM297" s="110"/>
      <c r="BN297" s="110"/>
      <c r="BO297" s="110"/>
    </row>
    <row r="298" spans="1:67" ht="15" x14ac:dyDescent="0.25">
      <c r="A298" s="80"/>
      <c r="B298" s="77" t="s">
        <v>1226</v>
      </c>
      <c r="C298" s="77" t="s">
        <v>2107</v>
      </c>
      <c r="D298" s="77" t="s">
        <v>22</v>
      </c>
      <c r="E298" s="224">
        <f>VLOOKUP(B298,'Cuadro Control'!C336:J2228,8,FALSE)</f>
        <v>83271780.884117648</v>
      </c>
      <c r="F298" s="106">
        <f t="shared" ref="F298:F312" si="103">IFERROR(E298/$E$297,0)</f>
        <v>1.5685397839984384E-2</v>
      </c>
      <c r="G298" s="107">
        <v>46233</v>
      </c>
      <c r="H298" s="107">
        <v>46347</v>
      </c>
      <c r="I298" s="106">
        <f t="shared" ref="I298:P313" si="104">IF($G298=0,0,IF(I$6&lt;$G298,0,IF(I$6&gt;$H298,1,(I$6-$G298+1)/($H298-$G298+1))))</f>
        <v>0</v>
      </c>
      <c r="J298" s="106">
        <f t="shared" si="104"/>
        <v>0</v>
      </c>
      <c r="K298" s="106">
        <f t="shared" si="104"/>
        <v>0</v>
      </c>
      <c r="L298" s="106">
        <f t="shared" si="104"/>
        <v>1.7391304347826087E-2</v>
      </c>
      <c r="M298" s="106">
        <f t="shared" si="104"/>
        <v>7.8260869565217397E-2</v>
      </c>
      <c r="N298" s="106">
        <v>0.2</v>
      </c>
      <c r="O298" s="106">
        <v>0.2</v>
      </c>
      <c r="P298" s="106">
        <v>0.2</v>
      </c>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c r="AZ298" s="106"/>
      <c r="BA298" s="106"/>
      <c r="BB298" s="106"/>
      <c r="BC298" s="106"/>
      <c r="BD298" s="106"/>
      <c r="BE298" s="106"/>
      <c r="BF298" s="106"/>
      <c r="BG298" s="106"/>
      <c r="BH298" s="106"/>
      <c r="BI298" s="106"/>
      <c r="BJ298" s="106"/>
      <c r="BK298" s="106"/>
      <c r="BL298" s="106"/>
      <c r="BM298" s="106"/>
      <c r="BN298" s="106"/>
      <c r="BO298" s="106"/>
    </row>
    <row r="299" spans="1:67" ht="15" x14ac:dyDescent="0.25">
      <c r="A299" s="80"/>
      <c r="B299" s="77" t="s">
        <v>1228</v>
      </c>
      <c r="C299" s="77" t="s">
        <v>1229</v>
      </c>
      <c r="D299" s="77" t="s">
        <v>9</v>
      </c>
      <c r="E299" s="224">
        <f>VLOOKUP(B299,'Cuadro Control'!C337:J2229,8,FALSE)</f>
        <v>312374505.66882348</v>
      </c>
      <c r="F299" s="106">
        <f t="shared" si="103"/>
        <v>5.8840081771548515E-2</v>
      </c>
      <c r="G299" s="107">
        <v>46347</v>
      </c>
      <c r="H299" s="107">
        <v>46356</v>
      </c>
      <c r="I299" s="106">
        <f t="shared" si="104"/>
        <v>0</v>
      </c>
      <c r="J299" s="106">
        <f t="shared" si="104"/>
        <v>0</v>
      </c>
      <c r="K299" s="106">
        <f t="shared" si="104"/>
        <v>0</v>
      </c>
      <c r="L299" s="106">
        <f t="shared" si="104"/>
        <v>0</v>
      </c>
      <c r="M299" s="106">
        <f t="shared" si="104"/>
        <v>0</v>
      </c>
      <c r="N299" s="106">
        <f t="shared" si="104"/>
        <v>0</v>
      </c>
      <c r="O299" s="106">
        <f t="shared" si="104"/>
        <v>0</v>
      </c>
      <c r="P299" s="106">
        <f t="shared" si="104"/>
        <v>0</v>
      </c>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c r="AZ299" s="106"/>
      <c r="BA299" s="106"/>
      <c r="BB299" s="106"/>
      <c r="BC299" s="106"/>
      <c r="BD299" s="106"/>
      <c r="BE299" s="106"/>
      <c r="BF299" s="106"/>
      <c r="BG299" s="106"/>
      <c r="BH299" s="106"/>
      <c r="BI299" s="106"/>
      <c r="BJ299" s="106"/>
      <c r="BK299" s="106"/>
      <c r="BL299" s="106"/>
      <c r="BM299" s="106"/>
      <c r="BN299" s="106"/>
      <c r="BO299" s="106"/>
    </row>
    <row r="300" spans="1:67" ht="15" x14ac:dyDescent="0.25">
      <c r="A300" s="80"/>
      <c r="B300" s="103" t="s">
        <v>1230</v>
      </c>
      <c r="C300" s="103" t="s">
        <v>1231</v>
      </c>
      <c r="D300" s="103" t="s">
        <v>6</v>
      </c>
      <c r="E300" s="223">
        <f>VLOOKUP(B300,'Cuadro Control'!C338:J2230,8,FALSE)</f>
        <v>9527825.6870364472</v>
      </c>
      <c r="F300" s="104">
        <f t="shared" si="103"/>
        <v>1.794698454439963E-3</v>
      </c>
      <c r="G300" s="105">
        <v>46356</v>
      </c>
      <c r="H300" s="105">
        <v>46358</v>
      </c>
      <c r="I300" s="104">
        <f t="shared" si="104"/>
        <v>0</v>
      </c>
      <c r="J300" s="104">
        <f t="shared" si="104"/>
        <v>0</v>
      </c>
      <c r="K300" s="104">
        <f t="shared" si="104"/>
        <v>0</v>
      </c>
      <c r="L300" s="104">
        <f t="shared" si="104"/>
        <v>0</v>
      </c>
      <c r="M300" s="104">
        <f t="shared" si="104"/>
        <v>0</v>
      </c>
      <c r="N300" s="104">
        <f t="shared" si="104"/>
        <v>0</v>
      </c>
      <c r="O300" s="104">
        <f t="shared" si="104"/>
        <v>0</v>
      </c>
      <c r="P300" s="104">
        <f t="shared" si="104"/>
        <v>0</v>
      </c>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row>
    <row r="301" spans="1:67" ht="15" x14ac:dyDescent="0.25">
      <c r="A301" s="80"/>
      <c r="B301" s="77" t="s">
        <v>1232</v>
      </c>
      <c r="C301" s="77" t="s">
        <v>1233</v>
      </c>
      <c r="D301" s="77" t="s">
        <v>19</v>
      </c>
      <c r="E301" s="224">
        <f>VLOOKUP(B301,'Cuadro Control'!C339:J2231,8,FALSE)</f>
        <v>320494616.71764702</v>
      </c>
      <c r="F301" s="106">
        <f t="shared" si="103"/>
        <v>6.0369617599332674E-2</v>
      </c>
      <c r="G301" s="107">
        <v>46358</v>
      </c>
      <c r="H301" s="107">
        <v>46363</v>
      </c>
      <c r="I301" s="106">
        <f t="shared" si="104"/>
        <v>0</v>
      </c>
      <c r="J301" s="106">
        <f t="shared" si="104"/>
        <v>0</v>
      </c>
      <c r="K301" s="106">
        <f t="shared" si="104"/>
        <v>0</v>
      </c>
      <c r="L301" s="106">
        <f t="shared" si="104"/>
        <v>0</v>
      </c>
      <c r="M301" s="106">
        <f t="shared" si="104"/>
        <v>0</v>
      </c>
      <c r="N301" s="106">
        <f t="shared" si="104"/>
        <v>0</v>
      </c>
      <c r="O301" s="106">
        <f t="shared" si="104"/>
        <v>0</v>
      </c>
      <c r="P301" s="106">
        <f t="shared" si="104"/>
        <v>0</v>
      </c>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c r="AZ301" s="106"/>
      <c r="BA301" s="106"/>
      <c r="BB301" s="106"/>
      <c r="BC301" s="106"/>
      <c r="BD301" s="106"/>
      <c r="BE301" s="106"/>
      <c r="BF301" s="106"/>
      <c r="BG301" s="106"/>
      <c r="BH301" s="106"/>
      <c r="BI301" s="106"/>
      <c r="BJ301" s="106"/>
      <c r="BK301" s="106"/>
      <c r="BL301" s="106"/>
      <c r="BM301" s="106"/>
      <c r="BN301" s="106"/>
      <c r="BO301" s="106"/>
    </row>
    <row r="302" spans="1:67" ht="15" x14ac:dyDescent="0.25">
      <c r="A302" s="80"/>
      <c r="B302" s="77" t="s">
        <v>1234</v>
      </c>
      <c r="C302" s="77" t="s">
        <v>1235</v>
      </c>
      <c r="D302" s="77" t="s">
        <v>8</v>
      </c>
      <c r="E302" s="224">
        <f>VLOOKUP(B302,'Cuadro Control'!C340:J2232,8,FALSE)</f>
        <v>94303618.549411759</v>
      </c>
      <c r="F302" s="106">
        <f t="shared" si="103"/>
        <v>1.7763397864110998E-2</v>
      </c>
      <c r="G302" s="107">
        <v>46363</v>
      </c>
      <c r="H302" s="107">
        <v>46366</v>
      </c>
      <c r="I302" s="106">
        <f t="shared" si="104"/>
        <v>0</v>
      </c>
      <c r="J302" s="106">
        <f t="shared" si="104"/>
        <v>0</v>
      </c>
      <c r="K302" s="106">
        <f t="shared" si="104"/>
        <v>0</v>
      </c>
      <c r="L302" s="106">
        <f t="shared" si="104"/>
        <v>0</v>
      </c>
      <c r="M302" s="106">
        <f t="shared" si="104"/>
        <v>0</v>
      </c>
      <c r="N302" s="106">
        <f t="shared" si="104"/>
        <v>0</v>
      </c>
      <c r="O302" s="106">
        <f t="shared" si="104"/>
        <v>0</v>
      </c>
      <c r="P302" s="106">
        <f t="shared" si="104"/>
        <v>0</v>
      </c>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c r="AZ302" s="106"/>
      <c r="BA302" s="106"/>
      <c r="BB302" s="106"/>
      <c r="BC302" s="106"/>
      <c r="BD302" s="106"/>
      <c r="BE302" s="106"/>
      <c r="BF302" s="106"/>
      <c r="BG302" s="106"/>
      <c r="BH302" s="106"/>
      <c r="BI302" s="106"/>
      <c r="BJ302" s="106"/>
      <c r="BK302" s="106"/>
      <c r="BL302" s="106"/>
      <c r="BM302" s="106"/>
      <c r="BN302" s="106"/>
      <c r="BO302" s="106"/>
    </row>
    <row r="303" spans="1:67" ht="15" x14ac:dyDescent="0.25">
      <c r="A303" s="80"/>
      <c r="B303" s="77" t="s">
        <v>1236</v>
      </c>
      <c r="C303" s="77" t="s">
        <v>1237</v>
      </c>
      <c r="D303" s="77" t="s">
        <v>26</v>
      </c>
      <c r="E303" s="224">
        <f>VLOOKUP(B303,'Cuadro Control'!C341:J2233,8,FALSE)</f>
        <v>179436034.15411764</v>
      </c>
      <c r="F303" s="106">
        <f t="shared" si="103"/>
        <v>3.3799272126209236E-2</v>
      </c>
      <c r="G303" s="107">
        <v>46366</v>
      </c>
      <c r="H303" s="107">
        <v>46371</v>
      </c>
      <c r="I303" s="106">
        <f t="shared" si="104"/>
        <v>0</v>
      </c>
      <c r="J303" s="106">
        <f t="shared" si="104"/>
        <v>0</v>
      </c>
      <c r="K303" s="106">
        <f t="shared" si="104"/>
        <v>0</v>
      </c>
      <c r="L303" s="106">
        <f t="shared" si="104"/>
        <v>0</v>
      </c>
      <c r="M303" s="106">
        <f t="shared" si="104"/>
        <v>0</v>
      </c>
      <c r="N303" s="106">
        <f t="shared" si="104"/>
        <v>0</v>
      </c>
      <c r="O303" s="106">
        <f t="shared" si="104"/>
        <v>0</v>
      </c>
      <c r="P303" s="106">
        <f t="shared" si="104"/>
        <v>0</v>
      </c>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c r="AZ303" s="106"/>
      <c r="BA303" s="106"/>
      <c r="BB303" s="106"/>
      <c r="BC303" s="106"/>
      <c r="BD303" s="106"/>
      <c r="BE303" s="106"/>
      <c r="BF303" s="106"/>
      <c r="BG303" s="106"/>
      <c r="BH303" s="106"/>
      <c r="BI303" s="106"/>
      <c r="BJ303" s="106"/>
      <c r="BK303" s="106"/>
      <c r="BL303" s="106"/>
      <c r="BM303" s="106"/>
      <c r="BN303" s="106"/>
      <c r="BO303" s="106"/>
    </row>
    <row r="304" spans="1:67" ht="15" x14ac:dyDescent="0.25">
      <c r="A304" s="80"/>
      <c r="B304" s="77" t="s">
        <v>1238</v>
      </c>
      <c r="C304" s="77" t="s">
        <v>1239</v>
      </c>
      <c r="D304" s="77" t="s">
        <v>730</v>
      </c>
      <c r="E304" s="224">
        <f>VLOOKUP(B304,'Cuadro Control'!C342:J2234,8,FALSE)</f>
        <v>1212623361.2117648</v>
      </c>
      <c r="F304" s="106">
        <f t="shared" si="103"/>
        <v>0.22841447185013161</v>
      </c>
      <c r="G304" s="107">
        <v>46371</v>
      </c>
      <c r="H304" s="107">
        <v>46389</v>
      </c>
      <c r="I304" s="106">
        <f t="shared" si="104"/>
        <v>0</v>
      </c>
      <c r="J304" s="106">
        <f t="shared" si="104"/>
        <v>0</v>
      </c>
      <c r="K304" s="106">
        <f t="shared" si="104"/>
        <v>0</v>
      </c>
      <c r="L304" s="106">
        <f t="shared" si="104"/>
        <v>0</v>
      </c>
      <c r="M304" s="106">
        <f t="shared" si="104"/>
        <v>0</v>
      </c>
      <c r="N304" s="106">
        <f t="shared" si="104"/>
        <v>0</v>
      </c>
      <c r="O304" s="106">
        <f t="shared" si="104"/>
        <v>0</v>
      </c>
      <c r="P304" s="106">
        <f t="shared" si="104"/>
        <v>0</v>
      </c>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c r="AZ304" s="106"/>
      <c r="BA304" s="106"/>
      <c r="BB304" s="106"/>
      <c r="BC304" s="106"/>
      <c r="BD304" s="106"/>
      <c r="BE304" s="106"/>
      <c r="BF304" s="106"/>
      <c r="BG304" s="106"/>
      <c r="BH304" s="106"/>
      <c r="BI304" s="106"/>
      <c r="BJ304" s="106"/>
      <c r="BK304" s="106"/>
      <c r="BL304" s="106"/>
      <c r="BM304" s="106"/>
      <c r="BN304" s="106"/>
      <c r="BO304" s="106"/>
    </row>
    <row r="305" spans="1:67" ht="15" x14ac:dyDescent="0.25">
      <c r="A305" s="80"/>
      <c r="B305" s="77" t="s">
        <v>1240</v>
      </c>
      <c r="C305" s="77" t="s">
        <v>1241</v>
      </c>
      <c r="D305" s="77" t="s">
        <v>6</v>
      </c>
      <c r="E305" s="224">
        <f>VLOOKUP(B305,'Cuadro Control'!C343:J2235,8,FALSE)</f>
        <v>0</v>
      </c>
      <c r="F305" s="106">
        <f t="shared" si="103"/>
        <v>0</v>
      </c>
      <c r="G305" s="107">
        <v>46389</v>
      </c>
      <c r="H305" s="107">
        <v>46393</v>
      </c>
      <c r="I305" s="106">
        <f t="shared" si="104"/>
        <v>0</v>
      </c>
      <c r="J305" s="106">
        <f t="shared" si="104"/>
        <v>0</v>
      </c>
      <c r="K305" s="106">
        <f t="shared" si="104"/>
        <v>0</v>
      </c>
      <c r="L305" s="106">
        <f t="shared" si="104"/>
        <v>0</v>
      </c>
      <c r="M305" s="106">
        <f t="shared" si="104"/>
        <v>0</v>
      </c>
      <c r="N305" s="106">
        <f t="shared" si="104"/>
        <v>0</v>
      </c>
      <c r="O305" s="106">
        <f t="shared" si="104"/>
        <v>0</v>
      </c>
      <c r="P305" s="106">
        <f t="shared" si="104"/>
        <v>0</v>
      </c>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c r="AZ305" s="106"/>
      <c r="BA305" s="106"/>
      <c r="BB305" s="106"/>
      <c r="BC305" s="106"/>
      <c r="BD305" s="106"/>
      <c r="BE305" s="106"/>
      <c r="BF305" s="106"/>
      <c r="BG305" s="106"/>
      <c r="BH305" s="106"/>
      <c r="BI305" s="106"/>
      <c r="BJ305" s="106"/>
      <c r="BK305" s="106"/>
      <c r="BL305" s="106"/>
      <c r="BM305" s="106"/>
      <c r="BN305" s="106"/>
      <c r="BO305" s="106"/>
    </row>
    <row r="306" spans="1:67" ht="15" x14ac:dyDescent="0.25">
      <c r="A306" s="80"/>
      <c r="B306" s="78" t="s">
        <v>1242</v>
      </c>
      <c r="C306" s="78" t="s">
        <v>1243</v>
      </c>
      <c r="D306" s="78" t="s">
        <v>3</v>
      </c>
      <c r="E306" s="225">
        <f>VLOOKUP(B306,'Cuadro Control'!C344:J2236,8,FALSE)</f>
        <v>0</v>
      </c>
      <c r="F306" s="108">
        <f t="shared" si="103"/>
        <v>0</v>
      </c>
      <c r="G306" s="109">
        <v>46389</v>
      </c>
      <c r="H306" s="109">
        <v>46389</v>
      </c>
      <c r="I306" s="108">
        <f t="shared" si="104"/>
        <v>0</v>
      </c>
      <c r="J306" s="108">
        <f t="shared" si="104"/>
        <v>0</v>
      </c>
      <c r="K306" s="108">
        <f t="shared" si="104"/>
        <v>0</v>
      </c>
      <c r="L306" s="108">
        <f t="shared" si="104"/>
        <v>0</v>
      </c>
      <c r="M306" s="108">
        <f t="shared" si="104"/>
        <v>0</v>
      </c>
      <c r="N306" s="108">
        <f t="shared" si="104"/>
        <v>0</v>
      </c>
      <c r="O306" s="108">
        <f t="shared" si="104"/>
        <v>0</v>
      </c>
      <c r="P306" s="108">
        <f t="shared" si="104"/>
        <v>0</v>
      </c>
      <c r="Q306" s="108"/>
      <c r="R306" s="108"/>
      <c r="S306" s="108"/>
      <c r="T306" s="108"/>
      <c r="U306" s="108"/>
      <c r="V306" s="108"/>
      <c r="W306" s="108"/>
      <c r="X306" s="108"/>
      <c r="Y306" s="108"/>
      <c r="Z306" s="108"/>
      <c r="AA306" s="108"/>
      <c r="AB306" s="108"/>
      <c r="AC306" s="108"/>
      <c r="AD306" s="108"/>
      <c r="AE306" s="108"/>
      <c r="AF306" s="108"/>
      <c r="AG306" s="108"/>
      <c r="AH306" s="108"/>
      <c r="AI306" s="108"/>
      <c r="AJ306" s="108"/>
      <c r="AK306" s="108"/>
      <c r="AL306" s="108"/>
      <c r="AM306" s="108"/>
      <c r="AN306" s="108"/>
      <c r="AO306" s="108"/>
      <c r="AP306" s="108"/>
      <c r="AQ306" s="108"/>
      <c r="AR306" s="108"/>
      <c r="AS306" s="108"/>
      <c r="AT306" s="108"/>
      <c r="AU306" s="108"/>
      <c r="AV306" s="108"/>
      <c r="AW306" s="108"/>
      <c r="AX306" s="108"/>
      <c r="AY306" s="108"/>
      <c r="AZ306" s="108"/>
      <c r="BA306" s="108"/>
      <c r="BB306" s="108"/>
      <c r="BC306" s="108"/>
      <c r="BD306" s="108"/>
      <c r="BE306" s="108"/>
      <c r="BF306" s="108"/>
      <c r="BG306" s="108"/>
      <c r="BH306" s="108"/>
      <c r="BI306" s="108"/>
      <c r="BJ306" s="108"/>
      <c r="BK306" s="108"/>
      <c r="BL306" s="108"/>
      <c r="BM306" s="108"/>
      <c r="BN306" s="108"/>
      <c r="BO306" s="108"/>
    </row>
    <row r="307" spans="1:67" ht="15" x14ac:dyDescent="0.25">
      <c r="A307" s="80"/>
      <c r="B307" s="77" t="s">
        <v>1244</v>
      </c>
      <c r="C307" s="77" t="s">
        <v>1245</v>
      </c>
      <c r="D307" s="77" t="s">
        <v>8</v>
      </c>
      <c r="E307" s="224">
        <f>VLOOKUP(B307,'Cuadro Control'!C345:J2237,8,FALSE)</f>
        <v>1230815225.9452939</v>
      </c>
      <c r="F307" s="106">
        <f t="shared" si="103"/>
        <v>0.2318411625341423</v>
      </c>
      <c r="G307" s="107">
        <v>46393</v>
      </c>
      <c r="H307" s="107">
        <v>46394</v>
      </c>
      <c r="I307" s="106">
        <f t="shared" si="104"/>
        <v>0</v>
      </c>
      <c r="J307" s="106">
        <f t="shared" si="104"/>
        <v>0</v>
      </c>
      <c r="K307" s="106">
        <f t="shared" si="104"/>
        <v>0</v>
      </c>
      <c r="L307" s="106">
        <f t="shared" si="104"/>
        <v>0</v>
      </c>
      <c r="M307" s="106">
        <f t="shared" si="104"/>
        <v>0</v>
      </c>
      <c r="N307" s="106">
        <f t="shared" si="104"/>
        <v>0</v>
      </c>
      <c r="O307" s="106">
        <f t="shared" si="104"/>
        <v>0</v>
      </c>
      <c r="P307" s="106">
        <f t="shared" si="104"/>
        <v>0</v>
      </c>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c r="AZ307" s="106"/>
      <c r="BA307" s="106"/>
      <c r="BB307" s="106"/>
      <c r="BC307" s="106"/>
      <c r="BD307" s="106"/>
      <c r="BE307" s="106"/>
      <c r="BF307" s="106"/>
      <c r="BG307" s="106"/>
      <c r="BH307" s="106"/>
      <c r="BI307" s="106"/>
      <c r="BJ307" s="106"/>
      <c r="BK307" s="106"/>
      <c r="BL307" s="106"/>
      <c r="BM307" s="106"/>
      <c r="BN307" s="106"/>
      <c r="BO307" s="106"/>
    </row>
    <row r="308" spans="1:67" ht="15" x14ac:dyDescent="0.25">
      <c r="A308" s="80"/>
      <c r="B308" s="77" t="s">
        <v>1246</v>
      </c>
      <c r="C308" s="77" t="s">
        <v>1247</v>
      </c>
      <c r="D308" s="77" t="s">
        <v>26</v>
      </c>
      <c r="E308" s="224">
        <f>VLOOKUP(B308,'Cuadro Control'!C346:J2238,8,FALSE)</f>
        <v>0</v>
      </c>
      <c r="F308" s="106">
        <f t="shared" si="103"/>
        <v>0</v>
      </c>
      <c r="G308" s="107">
        <v>46394</v>
      </c>
      <c r="H308" s="107">
        <v>46402</v>
      </c>
      <c r="I308" s="106">
        <f t="shared" si="104"/>
        <v>0</v>
      </c>
      <c r="J308" s="106">
        <f t="shared" si="104"/>
        <v>0</v>
      </c>
      <c r="K308" s="106">
        <f t="shared" si="104"/>
        <v>0</v>
      </c>
      <c r="L308" s="106">
        <f t="shared" si="104"/>
        <v>0</v>
      </c>
      <c r="M308" s="106">
        <f t="shared" si="104"/>
        <v>0</v>
      </c>
      <c r="N308" s="106">
        <f t="shared" si="104"/>
        <v>0</v>
      </c>
      <c r="O308" s="106">
        <f t="shared" si="104"/>
        <v>0</v>
      </c>
      <c r="P308" s="106">
        <f t="shared" si="104"/>
        <v>0</v>
      </c>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c r="AZ308" s="106"/>
      <c r="BA308" s="106"/>
      <c r="BB308" s="106"/>
      <c r="BC308" s="106"/>
      <c r="BD308" s="106"/>
      <c r="BE308" s="106"/>
      <c r="BF308" s="106"/>
      <c r="BG308" s="106"/>
      <c r="BH308" s="106"/>
      <c r="BI308" s="106"/>
      <c r="BJ308" s="106"/>
      <c r="BK308" s="106"/>
      <c r="BL308" s="106"/>
      <c r="BM308" s="106"/>
      <c r="BN308" s="106"/>
      <c r="BO308" s="106"/>
    </row>
    <row r="309" spans="1:67" ht="15" x14ac:dyDescent="0.25">
      <c r="A309" s="80"/>
      <c r="B309" s="77" t="s">
        <v>1248</v>
      </c>
      <c r="C309" s="77" t="s">
        <v>2063</v>
      </c>
      <c r="D309" s="77" t="s">
        <v>6</v>
      </c>
      <c r="E309" s="224">
        <f>VLOOKUP(B309,'Cuadro Control'!C347:J2239,8,FALSE)</f>
        <v>52736347.43270281</v>
      </c>
      <c r="F309" s="106">
        <f t="shared" si="103"/>
        <v>9.933624348213644E-3</v>
      </c>
      <c r="G309" s="107">
        <v>46402</v>
      </c>
      <c r="H309" s="107">
        <v>46406</v>
      </c>
      <c r="I309" s="106">
        <f t="shared" si="104"/>
        <v>0</v>
      </c>
      <c r="J309" s="106">
        <f t="shared" si="104"/>
        <v>0</v>
      </c>
      <c r="K309" s="106">
        <f t="shared" si="104"/>
        <v>0</v>
      </c>
      <c r="L309" s="106">
        <f t="shared" si="104"/>
        <v>0</v>
      </c>
      <c r="M309" s="106">
        <f t="shared" si="104"/>
        <v>0</v>
      </c>
      <c r="N309" s="106">
        <f t="shared" si="104"/>
        <v>0</v>
      </c>
      <c r="O309" s="106">
        <f t="shared" si="104"/>
        <v>0</v>
      </c>
      <c r="P309" s="106">
        <f t="shared" si="104"/>
        <v>0</v>
      </c>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c r="AZ309" s="106"/>
      <c r="BA309" s="106"/>
      <c r="BB309" s="106"/>
      <c r="BC309" s="106"/>
      <c r="BD309" s="106"/>
      <c r="BE309" s="106"/>
      <c r="BF309" s="106"/>
      <c r="BG309" s="106"/>
      <c r="BH309" s="106"/>
      <c r="BI309" s="106"/>
      <c r="BJ309" s="106"/>
      <c r="BK309" s="106"/>
      <c r="BL309" s="106"/>
      <c r="BM309" s="106"/>
      <c r="BN309" s="106"/>
      <c r="BO309" s="106"/>
    </row>
    <row r="310" spans="1:67" ht="15" x14ac:dyDescent="0.25">
      <c r="A310" s="80"/>
      <c r="B310" s="77" t="s">
        <v>1249</v>
      </c>
      <c r="C310" s="77" t="s">
        <v>1250</v>
      </c>
      <c r="D310" s="77" t="s">
        <v>19</v>
      </c>
      <c r="E310" s="224">
        <f>VLOOKUP(B310,'Cuadro Control'!C348:J2240,8,FALSE)</f>
        <v>46410609.014634147</v>
      </c>
      <c r="F310" s="106">
        <f t="shared" si="103"/>
        <v>8.742083556535862E-3</v>
      </c>
      <c r="G310" s="107">
        <v>46406</v>
      </c>
      <c r="H310" s="107">
        <v>46407</v>
      </c>
      <c r="I310" s="106">
        <f t="shared" si="104"/>
        <v>0</v>
      </c>
      <c r="J310" s="106">
        <f t="shared" si="104"/>
        <v>0</v>
      </c>
      <c r="K310" s="106">
        <f t="shared" si="104"/>
        <v>0</v>
      </c>
      <c r="L310" s="106">
        <f t="shared" si="104"/>
        <v>0</v>
      </c>
      <c r="M310" s="106">
        <f t="shared" si="104"/>
        <v>0</v>
      </c>
      <c r="N310" s="106">
        <f t="shared" si="104"/>
        <v>0</v>
      </c>
      <c r="O310" s="106">
        <f t="shared" si="104"/>
        <v>0</v>
      </c>
      <c r="P310" s="106">
        <f t="shared" si="104"/>
        <v>0</v>
      </c>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c r="AZ310" s="106"/>
      <c r="BA310" s="106"/>
      <c r="BB310" s="106"/>
      <c r="BC310" s="106"/>
      <c r="BD310" s="106"/>
      <c r="BE310" s="106"/>
      <c r="BF310" s="106"/>
      <c r="BG310" s="106"/>
      <c r="BH310" s="106"/>
      <c r="BI310" s="106"/>
      <c r="BJ310" s="106"/>
      <c r="BK310" s="106"/>
      <c r="BL310" s="106"/>
      <c r="BM310" s="106"/>
      <c r="BN310" s="106"/>
      <c r="BO310" s="106"/>
    </row>
    <row r="311" spans="1:67" ht="15" x14ac:dyDescent="0.25">
      <c r="A311" s="80"/>
      <c r="B311" s="77" t="s">
        <v>1251</v>
      </c>
      <c r="C311" s="77" t="s">
        <v>1252</v>
      </c>
      <c r="D311" s="77" t="s">
        <v>9</v>
      </c>
      <c r="E311" s="224">
        <f>VLOOKUP(B311,'Cuadro Control'!C349:J2241,8,FALSE)</f>
        <v>1587346329.5488234</v>
      </c>
      <c r="F311" s="106">
        <f t="shared" si="103"/>
        <v>0.29899875353285565</v>
      </c>
      <c r="G311" s="107">
        <v>46406</v>
      </c>
      <c r="H311" s="107">
        <v>46416</v>
      </c>
      <c r="I311" s="106">
        <f t="shared" si="104"/>
        <v>0</v>
      </c>
      <c r="J311" s="106">
        <f t="shared" si="104"/>
        <v>0</v>
      </c>
      <c r="K311" s="106">
        <f t="shared" si="104"/>
        <v>0</v>
      </c>
      <c r="L311" s="106">
        <f t="shared" si="104"/>
        <v>0</v>
      </c>
      <c r="M311" s="106">
        <f t="shared" si="104"/>
        <v>0</v>
      </c>
      <c r="N311" s="106">
        <f t="shared" si="104"/>
        <v>0</v>
      </c>
      <c r="O311" s="106">
        <f t="shared" si="104"/>
        <v>0</v>
      </c>
      <c r="P311" s="106">
        <f t="shared" si="104"/>
        <v>0</v>
      </c>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c r="AZ311" s="106"/>
      <c r="BA311" s="106"/>
      <c r="BB311" s="106"/>
      <c r="BC311" s="106"/>
      <c r="BD311" s="106"/>
      <c r="BE311" s="106"/>
      <c r="BF311" s="106"/>
      <c r="BG311" s="106"/>
      <c r="BH311" s="106"/>
      <c r="BI311" s="106"/>
      <c r="BJ311" s="106"/>
      <c r="BK311" s="106"/>
      <c r="BL311" s="106"/>
      <c r="BM311" s="106"/>
      <c r="BN311" s="106"/>
      <c r="BO311" s="106"/>
    </row>
    <row r="312" spans="1:67" ht="15" x14ac:dyDescent="0.25">
      <c r="A312" s="80"/>
      <c r="B312" s="103" t="s">
        <v>1253</v>
      </c>
      <c r="C312" s="103" t="s">
        <v>1254</v>
      </c>
      <c r="D312" s="103" t="s">
        <v>9</v>
      </c>
      <c r="E312" s="223">
        <f>VLOOKUP(B312,'Cuadro Control'!C350:J2242,8,FALSE)</f>
        <v>179532477.23999998</v>
      </c>
      <c r="F312" s="104">
        <f t="shared" si="103"/>
        <v>3.3817438522495219E-2</v>
      </c>
      <c r="G312" s="105">
        <v>46407</v>
      </c>
      <c r="H312" s="105">
        <v>46420</v>
      </c>
      <c r="I312" s="104">
        <f t="shared" si="104"/>
        <v>0</v>
      </c>
      <c r="J312" s="104">
        <f t="shared" si="104"/>
        <v>0</v>
      </c>
      <c r="K312" s="104">
        <f t="shared" si="104"/>
        <v>0</v>
      </c>
      <c r="L312" s="104">
        <f t="shared" si="104"/>
        <v>0</v>
      </c>
      <c r="M312" s="104">
        <f t="shared" si="104"/>
        <v>0</v>
      </c>
      <c r="N312" s="104">
        <f t="shared" si="104"/>
        <v>0</v>
      </c>
      <c r="O312" s="104">
        <f t="shared" si="104"/>
        <v>0</v>
      </c>
      <c r="P312" s="104">
        <f t="shared" si="104"/>
        <v>0</v>
      </c>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row>
    <row r="313" spans="1:67" ht="15" x14ac:dyDescent="0.25">
      <c r="A313" s="80"/>
      <c r="B313" s="78" t="s">
        <v>1255</v>
      </c>
      <c r="C313" s="78" t="s">
        <v>1985</v>
      </c>
      <c r="D313" s="78" t="s">
        <v>3</v>
      </c>
      <c r="E313" s="225">
        <f>VLOOKUP(B313,'Cuadro Control'!C351:J2243,8,FALSE)</f>
        <v>0</v>
      </c>
      <c r="F313" s="108">
        <f>IFERROR(E313/$E$297,0)</f>
        <v>0</v>
      </c>
      <c r="G313" s="109">
        <v>46420</v>
      </c>
      <c r="H313" s="109">
        <v>46420</v>
      </c>
      <c r="I313" s="108">
        <f t="shared" si="104"/>
        <v>0</v>
      </c>
      <c r="J313" s="108">
        <f t="shared" si="104"/>
        <v>0</v>
      </c>
      <c r="K313" s="108">
        <f t="shared" si="104"/>
        <v>0</v>
      </c>
      <c r="L313" s="108">
        <f t="shared" si="104"/>
        <v>0</v>
      </c>
      <c r="M313" s="108">
        <f t="shared" si="104"/>
        <v>0</v>
      </c>
      <c r="N313" s="108">
        <f t="shared" si="104"/>
        <v>0</v>
      </c>
      <c r="O313" s="108">
        <f t="shared" si="104"/>
        <v>0</v>
      </c>
      <c r="P313" s="108">
        <f t="shared" si="104"/>
        <v>0</v>
      </c>
      <c r="Q313" s="108"/>
      <c r="R313" s="108"/>
      <c r="S313" s="108"/>
      <c r="T313" s="108"/>
      <c r="U313" s="108"/>
      <c r="V313" s="108"/>
      <c r="W313" s="108"/>
      <c r="X313" s="108"/>
      <c r="Y313" s="108"/>
      <c r="Z313" s="108"/>
      <c r="AA313" s="108"/>
      <c r="AB313" s="108"/>
      <c r="AC313" s="108"/>
      <c r="AD313" s="108"/>
      <c r="AE313" s="108"/>
      <c r="AF313" s="108"/>
      <c r="AG313" s="108"/>
      <c r="AH313" s="108"/>
      <c r="AI313" s="108"/>
      <c r="AJ313" s="108"/>
      <c r="AK313" s="108"/>
      <c r="AL313" s="108"/>
      <c r="AM313" s="108"/>
      <c r="AN313" s="108"/>
      <c r="AO313" s="108"/>
      <c r="AP313" s="108"/>
      <c r="AQ313" s="108"/>
      <c r="AR313" s="108"/>
      <c r="AS313" s="108"/>
      <c r="AT313" s="108"/>
      <c r="AU313" s="108"/>
      <c r="AV313" s="108"/>
      <c r="AW313" s="108"/>
      <c r="AX313" s="108"/>
      <c r="AY313" s="108"/>
      <c r="AZ313" s="108"/>
      <c r="BA313" s="108"/>
      <c r="BB313" s="108"/>
      <c r="BC313" s="108"/>
      <c r="BD313" s="108"/>
      <c r="BE313" s="108"/>
      <c r="BF313" s="108"/>
      <c r="BG313" s="108"/>
      <c r="BH313" s="108"/>
      <c r="BI313" s="108"/>
      <c r="BJ313" s="108"/>
      <c r="BK313" s="108"/>
      <c r="BL313" s="108"/>
      <c r="BM313" s="108"/>
      <c r="BN313" s="108"/>
      <c r="BO313" s="108"/>
    </row>
    <row r="314" spans="1:67" ht="15" x14ac:dyDescent="0.25">
      <c r="A314" s="80"/>
      <c r="B314" s="76" t="s">
        <v>1256</v>
      </c>
      <c r="C314" s="76" t="s">
        <v>1257</v>
      </c>
      <c r="D314" s="76" t="s">
        <v>38</v>
      </c>
      <c r="E314" s="222">
        <f>SUM(E315:E330)</f>
        <v>5308872732.0543728</v>
      </c>
      <c r="F314" s="101">
        <f>IFERROR(E314/$E$109,0)</f>
        <v>2.9408554574576196E-2</v>
      </c>
      <c r="G314" s="102">
        <v>46233</v>
      </c>
      <c r="H314" s="102">
        <v>46428</v>
      </c>
      <c r="I314" s="101">
        <f>SUMPRODUCT($F315:$F329,I315:I329)</f>
        <v>0</v>
      </c>
      <c r="J314" s="101">
        <f t="shared" ref="J314:N314" si="105">SUMPRODUCT($F315:$F329,J315:J329)</f>
        <v>0</v>
      </c>
      <c r="K314" s="101">
        <f t="shared" si="105"/>
        <v>0</v>
      </c>
      <c r="L314" s="101">
        <f t="shared" si="105"/>
        <v>2.6812645880315187E-4</v>
      </c>
      <c r="M314" s="101">
        <f t="shared" si="105"/>
        <v>1.2065690646141836E-3</v>
      </c>
      <c r="N314" s="101">
        <f t="shared" si="105"/>
        <v>3.137079567996877E-3</v>
      </c>
      <c r="O314" s="101">
        <f t="shared" ref="O314:P314" si="106">SUMPRODUCT($F315:$F329,O315:O329)</f>
        <v>3.137079567996877E-3</v>
      </c>
      <c r="P314" s="101">
        <f t="shared" si="106"/>
        <v>3.137079567996877E-3</v>
      </c>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c r="BA314" s="101"/>
      <c r="BB314" s="101"/>
      <c r="BC314" s="101"/>
      <c r="BD314" s="101"/>
      <c r="BE314" s="101"/>
      <c r="BF314" s="101"/>
      <c r="BG314" s="101"/>
      <c r="BH314" s="101"/>
      <c r="BI314" s="101"/>
      <c r="BJ314" s="101"/>
      <c r="BK314" s="101"/>
      <c r="BL314" s="101"/>
      <c r="BM314" s="101"/>
      <c r="BN314" s="101"/>
      <c r="BO314" s="101"/>
    </row>
    <row r="315" spans="1:67" ht="15" x14ac:dyDescent="0.25">
      <c r="A315" s="80"/>
      <c r="B315" s="77" t="s">
        <v>1258</v>
      </c>
      <c r="C315" s="77" t="s">
        <v>2108</v>
      </c>
      <c r="D315" s="77" t="s">
        <v>22</v>
      </c>
      <c r="E315" s="224">
        <f>VLOOKUP(B315,'Cuadro Control'!C353:J2245,8,FALSE)</f>
        <v>83271780.884117648</v>
      </c>
      <c r="F315" s="106">
        <f t="shared" ref="F315:F329" si="107">IFERROR(E315/$E$314,0)</f>
        <v>1.5685397839984384E-2</v>
      </c>
      <c r="G315" s="107">
        <v>46233</v>
      </c>
      <c r="H315" s="107">
        <v>46349</v>
      </c>
      <c r="I315" s="106">
        <f t="shared" ref="I315:P330" si="108">IF($G315=0,0,IF(I$6&lt;$G315,0,IF(I$6&gt;$H315,1,(I$6-$G315+1)/($H315-$G315+1))))</f>
        <v>0</v>
      </c>
      <c r="J315" s="106">
        <f t="shared" si="108"/>
        <v>0</v>
      </c>
      <c r="K315" s="106">
        <f t="shared" si="108"/>
        <v>0</v>
      </c>
      <c r="L315" s="106">
        <f t="shared" si="108"/>
        <v>1.7094017094017096E-2</v>
      </c>
      <c r="M315" s="106">
        <f t="shared" si="108"/>
        <v>7.6923076923076927E-2</v>
      </c>
      <c r="N315" s="106">
        <v>0.2</v>
      </c>
      <c r="O315" s="106">
        <v>0.2</v>
      </c>
      <c r="P315" s="106">
        <v>0.2</v>
      </c>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c r="AZ315" s="106"/>
      <c r="BA315" s="106"/>
      <c r="BB315" s="106"/>
      <c r="BC315" s="106"/>
      <c r="BD315" s="106"/>
      <c r="BE315" s="106"/>
      <c r="BF315" s="106"/>
      <c r="BG315" s="106"/>
      <c r="BH315" s="106"/>
      <c r="BI315" s="106"/>
      <c r="BJ315" s="106"/>
      <c r="BK315" s="106"/>
      <c r="BL315" s="106"/>
      <c r="BM315" s="106"/>
      <c r="BN315" s="106"/>
      <c r="BO315" s="106"/>
    </row>
    <row r="316" spans="1:67" ht="15" x14ac:dyDescent="0.25">
      <c r="A316" s="80"/>
      <c r="B316" s="77" t="s">
        <v>1260</v>
      </c>
      <c r="C316" s="77" t="s">
        <v>1261</v>
      </c>
      <c r="D316" s="77" t="s">
        <v>9</v>
      </c>
      <c r="E316" s="224">
        <f>VLOOKUP(B316,'Cuadro Control'!C354:J2246,8,FALSE)</f>
        <v>312374505.66882348</v>
      </c>
      <c r="F316" s="106">
        <f t="shared" si="107"/>
        <v>5.8840081771548515E-2</v>
      </c>
      <c r="G316" s="107">
        <v>46356</v>
      </c>
      <c r="H316" s="107">
        <v>46363</v>
      </c>
      <c r="I316" s="106">
        <f t="shared" si="108"/>
        <v>0</v>
      </c>
      <c r="J316" s="106">
        <f t="shared" si="108"/>
        <v>0</v>
      </c>
      <c r="K316" s="106">
        <f t="shared" si="108"/>
        <v>0</v>
      </c>
      <c r="L316" s="106">
        <f t="shared" si="108"/>
        <v>0</v>
      </c>
      <c r="M316" s="106">
        <f t="shared" si="108"/>
        <v>0</v>
      </c>
      <c r="N316" s="106">
        <f t="shared" si="108"/>
        <v>0</v>
      </c>
      <c r="O316" s="106">
        <f t="shared" si="108"/>
        <v>0</v>
      </c>
      <c r="P316" s="106">
        <f t="shared" si="108"/>
        <v>0</v>
      </c>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c r="AZ316" s="106"/>
      <c r="BA316" s="106"/>
      <c r="BB316" s="106"/>
      <c r="BC316" s="106"/>
      <c r="BD316" s="106"/>
      <c r="BE316" s="106"/>
      <c r="BF316" s="106"/>
      <c r="BG316" s="106"/>
      <c r="BH316" s="106"/>
      <c r="BI316" s="106"/>
      <c r="BJ316" s="106"/>
      <c r="BK316" s="106"/>
      <c r="BL316" s="106"/>
      <c r="BM316" s="106"/>
      <c r="BN316" s="106"/>
      <c r="BO316" s="106"/>
    </row>
    <row r="317" spans="1:67" ht="15" x14ac:dyDescent="0.25">
      <c r="A317" s="80"/>
      <c r="B317" s="103" t="s">
        <v>1262</v>
      </c>
      <c r="C317" s="103" t="s">
        <v>1263</v>
      </c>
      <c r="D317" s="103" t="s">
        <v>6</v>
      </c>
      <c r="E317" s="223">
        <f>VLOOKUP(B317,'Cuadro Control'!C355:J2247,8,FALSE)</f>
        <v>9527825.6870364472</v>
      </c>
      <c r="F317" s="104">
        <f t="shared" si="107"/>
        <v>1.794698454439963E-3</v>
      </c>
      <c r="G317" s="105">
        <v>46363</v>
      </c>
      <c r="H317" s="105">
        <v>46367</v>
      </c>
      <c r="I317" s="104">
        <f t="shared" si="108"/>
        <v>0</v>
      </c>
      <c r="J317" s="104">
        <f t="shared" si="108"/>
        <v>0</v>
      </c>
      <c r="K317" s="104">
        <f t="shared" si="108"/>
        <v>0</v>
      </c>
      <c r="L317" s="104">
        <f t="shared" si="108"/>
        <v>0</v>
      </c>
      <c r="M317" s="104">
        <f t="shared" si="108"/>
        <v>0</v>
      </c>
      <c r="N317" s="104">
        <f t="shared" si="108"/>
        <v>0</v>
      </c>
      <c r="O317" s="104">
        <f t="shared" si="108"/>
        <v>0</v>
      </c>
      <c r="P317" s="104">
        <f t="shared" si="108"/>
        <v>0</v>
      </c>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row>
    <row r="318" spans="1:67" ht="15" x14ac:dyDescent="0.25">
      <c r="A318" s="80"/>
      <c r="B318" s="77" t="s">
        <v>1264</v>
      </c>
      <c r="C318" s="77" t="s">
        <v>1265</v>
      </c>
      <c r="D318" s="77" t="s">
        <v>19</v>
      </c>
      <c r="E318" s="224">
        <f>VLOOKUP(B318,'Cuadro Control'!C356:J2248,8,FALSE)</f>
        <v>320494616.71764702</v>
      </c>
      <c r="F318" s="106">
        <f t="shared" si="107"/>
        <v>6.0369617599332674E-2</v>
      </c>
      <c r="G318" s="107">
        <v>46367</v>
      </c>
      <c r="H318" s="107">
        <v>46371</v>
      </c>
      <c r="I318" s="106">
        <f t="shared" si="108"/>
        <v>0</v>
      </c>
      <c r="J318" s="106">
        <f t="shared" si="108"/>
        <v>0</v>
      </c>
      <c r="K318" s="106">
        <f t="shared" si="108"/>
        <v>0</v>
      </c>
      <c r="L318" s="106">
        <f t="shared" si="108"/>
        <v>0</v>
      </c>
      <c r="M318" s="106">
        <f t="shared" si="108"/>
        <v>0</v>
      </c>
      <c r="N318" s="106">
        <f t="shared" si="108"/>
        <v>0</v>
      </c>
      <c r="O318" s="106">
        <f t="shared" si="108"/>
        <v>0</v>
      </c>
      <c r="P318" s="106">
        <f t="shared" si="108"/>
        <v>0</v>
      </c>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c r="AZ318" s="106"/>
      <c r="BA318" s="106"/>
      <c r="BB318" s="106"/>
      <c r="BC318" s="106"/>
      <c r="BD318" s="106"/>
      <c r="BE318" s="106"/>
      <c r="BF318" s="106"/>
      <c r="BG318" s="106"/>
      <c r="BH318" s="106"/>
      <c r="BI318" s="106"/>
      <c r="BJ318" s="106"/>
      <c r="BK318" s="106"/>
      <c r="BL318" s="106"/>
      <c r="BM318" s="106"/>
      <c r="BN318" s="106"/>
      <c r="BO318" s="106"/>
    </row>
    <row r="319" spans="1:67" ht="15" x14ac:dyDescent="0.25">
      <c r="A319" s="80"/>
      <c r="B319" s="77" t="s">
        <v>1266</v>
      </c>
      <c r="C319" s="77" t="s">
        <v>1267</v>
      </c>
      <c r="D319" s="77" t="s">
        <v>8</v>
      </c>
      <c r="E319" s="224">
        <f>VLOOKUP(B319,'Cuadro Control'!C357:J2249,8,FALSE)</f>
        <v>94303618.549411759</v>
      </c>
      <c r="F319" s="106">
        <f t="shared" si="107"/>
        <v>1.7763397864110998E-2</v>
      </c>
      <c r="G319" s="107">
        <v>46371</v>
      </c>
      <c r="H319" s="107">
        <v>46373</v>
      </c>
      <c r="I319" s="106">
        <f t="shared" si="108"/>
        <v>0</v>
      </c>
      <c r="J319" s="106">
        <f t="shared" si="108"/>
        <v>0</v>
      </c>
      <c r="K319" s="106">
        <f t="shared" si="108"/>
        <v>0</v>
      </c>
      <c r="L319" s="106">
        <f t="shared" si="108"/>
        <v>0</v>
      </c>
      <c r="M319" s="106">
        <f t="shared" si="108"/>
        <v>0</v>
      </c>
      <c r="N319" s="106">
        <f t="shared" si="108"/>
        <v>0</v>
      </c>
      <c r="O319" s="106">
        <f t="shared" si="108"/>
        <v>0</v>
      </c>
      <c r="P319" s="106">
        <f t="shared" si="108"/>
        <v>0</v>
      </c>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c r="AZ319" s="106"/>
      <c r="BA319" s="106"/>
      <c r="BB319" s="106"/>
      <c r="BC319" s="106"/>
      <c r="BD319" s="106"/>
      <c r="BE319" s="106"/>
      <c r="BF319" s="106"/>
      <c r="BG319" s="106"/>
      <c r="BH319" s="106"/>
      <c r="BI319" s="106"/>
      <c r="BJ319" s="106"/>
      <c r="BK319" s="106"/>
      <c r="BL319" s="106"/>
      <c r="BM319" s="106"/>
      <c r="BN319" s="106"/>
      <c r="BO319" s="106"/>
    </row>
    <row r="320" spans="1:67" ht="15" x14ac:dyDescent="0.25">
      <c r="A320" s="80"/>
      <c r="B320" s="77" t="s">
        <v>1268</v>
      </c>
      <c r="C320" s="77" t="s">
        <v>1269</v>
      </c>
      <c r="D320" s="77" t="s">
        <v>26</v>
      </c>
      <c r="E320" s="224">
        <f>VLOOKUP(B320,'Cuadro Control'!C358:J2250,8,FALSE)</f>
        <v>179436034.15411764</v>
      </c>
      <c r="F320" s="106">
        <f t="shared" si="107"/>
        <v>3.3799272126209236E-2</v>
      </c>
      <c r="G320" s="107">
        <v>46373</v>
      </c>
      <c r="H320" s="107">
        <v>46379</v>
      </c>
      <c r="I320" s="106">
        <f t="shared" si="108"/>
        <v>0</v>
      </c>
      <c r="J320" s="106">
        <f t="shared" si="108"/>
        <v>0</v>
      </c>
      <c r="K320" s="106">
        <f t="shared" si="108"/>
        <v>0</v>
      </c>
      <c r="L320" s="106">
        <f t="shared" si="108"/>
        <v>0</v>
      </c>
      <c r="M320" s="106">
        <f t="shared" si="108"/>
        <v>0</v>
      </c>
      <c r="N320" s="106">
        <f t="shared" si="108"/>
        <v>0</v>
      </c>
      <c r="O320" s="106">
        <f t="shared" si="108"/>
        <v>0</v>
      </c>
      <c r="P320" s="106">
        <f t="shared" si="108"/>
        <v>0</v>
      </c>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c r="AZ320" s="106"/>
      <c r="BA320" s="106"/>
      <c r="BB320" s="106"/>
      <c r="BC320" s="106"/>
      <c r="BD320" s="106"/>
      <c r="BE320" s="106"/>
      <c r="BF320" s="106"/>
      <c r="BG320" s="106"/>
      <c r="BH320" s="106"/>
      <c r="BI320" s="106"/>
      <c r="BJ320" s="106"/>
      <c r="BK320" s="106"/>
      <c r="BL320" s="106"/>
      <c r="BM320" s="106"/>
      <c r="BN320" s="106"/>
      <c r="BO320" s="106"/>
    </row>
    <row r="321" spans="1:67" ht="15" x14ac:dyDescent="0.25">
      <c r="A321" s="80"/>
      <c r="B321" s="77" t="s">
        <v>1270</v>
      </c>
      <c r="C321" s="77" t="s">
        <v>1271</v>
      </c>
      <c r="D321" s="77" t="s">
        <v>730</v>
      </c>
      <c r="E321" s="224">
        <f>VLOOKUP(B321,'Cuadro Control'!C359:J2251,8,FALSE)</f>
        <v>1212623361.2117648</v>
      </c>
      <c r="F321" s="106">
        <f t="shared" si="107"/>
        <v>0.22841447185013161</v>
      </c>
      <c r="G321" s="107">
        <v>46379</v>
      </c>
      <c r="H321" s="107">
        <v>46396</v>
      </c>
      <c r="I321" s="106">
        <f t="shared" si="108"/>
        <v>0</v>
      </c>
      <c r="J321" s="106">
        <f t="shared" si="108"/>
        <v>0</v>
      </c>
      <c r="K321" s="106">
        <f t="shared" si="108"/>
        <v>0</v>
      </c>
      <c r="L321" s="106">
        <f t="shared" si="108"/>
        <v>0</v>
      </c>
      <c r="M321" s="106">
        <f t="shared" si="108"/>
        <v>0</v>
      </c>
      <c r="N321" s="106">
        <f t="shared" si="108"/>
        <v>0</v>
      </c>
      <c r="O321" s="106">
        <f t="shared" si="108"/>
        <v>0</v>
      </c>
      <c r="P321" s="106">
        <f t="shared" si="108"/>
        <v>0</v>
      </c>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c r="AZ321" s="106"/>
      <c r="BA321" s="106"/>
      <c r="BB321" s="106"/>
      <c r="BC321" s="106"/>
      <c r="BD321" s="106"/>
      <c r="BE321" s="106"/>
      <c r="BF321" s="106"/>
      <c r="BG321" s="106"/>
      <c r="BH321" s="106"/>
      <c r="BI321" s="106"/>
      <c r="BJ321" s="106"/>
      <c r="BK321" s="106"/>
      <c r="BL321" s="106"/>
      <c r="BM321" s="106"/>
      <c r="BN321" s="106"/>
      <c r="BO321" s="106"/>
    </row>
    <row r="322" spans="1:67" ht="15" x14ac:dyDescent="0.25">
      <c r="A322" s="80"/>
      <c r="B322" s="77" t="s">
        <v>1272</v>
      </c>
      <c r="C322" s="77" t="s">
        <v>1273</v>
      </c>
      <c r="D322" s="77" t="s">
        <v>6</v>
      </c>
      <c r="E322" s="224">
        <f>VLOOKUP(B322,'Cuadro Control'!C360:J2252,8,FALSE)</f>
        <v>0</v>
      </c>
      <c r="F322" s="106">
        <f t="shared" si="107"/>
        <v>0</v>
      </c>
      <c r="G322" s="107">
        <v>46396</v>
      </c>
      <c r="H322" s="107">
        <v>46401</v>
      </c>
      <c r="I322" s="106">
        <f t="shared" si="108"/>
        <v>0</v>
      </c>
      <c r="J322" s="106">
        <f t="shared" si="108"/>
        <v>0</v>
      </c>
      <c r="K322" s="106">
        <f t="shared" si="108"/>
        <v>0</v>
      </c>
      <c r="L322" s="106">
        <f t="shared" si="108"/>
        <v>0</v>
      </c>
      <c r="M322" s="106">
        <f t="shared" si="108"/>
        <v>0</v>
      </c>
      <c r="N322" s="106">
        <f t="shared" si="108"/>
        <v>0</v>
      </c>
      <c r="O322" s="106">
        <f t="shared" si="108"/>
        <v>0</v>
      </c>
      <c r="P322" s="106">
        <f t="shared" si="108"/>
        <v>0</v>
      </c>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c r="AZ322" s="106"/>
      <c r="BA322" s="106"/>
      <c r="BB322" s="106"/>
      <c r="BC322" s="106"/>
      <c r="BD322" s="106"/>
      <c r="BE322" s="106"/>
      <c r="BF322" s="106"/>
      <c r="BG322" s="106"/>
      <c r="BH322" s="106"/>
      <c r="BI322" s="106"/>
      <c r="BJ322" s="106"/>
      <c r="BK322" s="106"/>
      <c r="BL322" s="106"/>
      <c r="BM322" s="106"/>
      <c r="BN322" s="106"/>
      <c r="BO322" s="106"/>
    </row>
    <row r="323" spans="1:67" ht="15" x14ac:dyDescent="0.25">
      <c r="A323" s="80"/>
      <c r="B323" s="78" t="s">
        <v>1274</v>
      </c>
      <c r="C323" s="78" t="s">
        <v>1275</v>
      </c>
      <c r="D323" s="78" t="s">
        <v>3</v>
      </c>
      <c r="E323" s="225">
        <f>VLOOKUP(B323,'Cuadro Control'!C361:J2253,8,FALSE)</f>
        <v>0</v>
      </c>
      <c r="F323" s="108">
        <f t="shared" si="107"/>
        <v>0</v>
      </c>
      <c r="G323" s="109">
        <v>46396</v>
      </c>
      <c r="H323" s="109">
        <v>46396</v>
      </c>
      <c r="I323" s="108">
        <f t="shared" si="108"/>
        <v>0</v>
      </c>
      <c r="J323" s="108">
        <f t="shared" si="108"/>
        <v>0</v>
      </c>
      <c r="K323" s="108">
        <f t="shared" si="108"/>
        <v>0</v>
      </c>
      <c r="L323" s="108">
        <f t="shared" si="108"/>
        <v>0</v>
      </c>
      <c r="M323" s="108">
        <f t="shared" si="108"/>
        <v>0</v>
      </c>
      <c r="N323" s="108">
        <f t="shared" si="108"/>
        <v>0</v>
      </c>
      <c r="O323" s="108">
        <f t="shared" si="108"/>
        <v>0</v>
      </c>
      <c r="P323" s="108">
        <f t="shared" si="108"/>
        <v>0</v>
      </c>
      <c r="Q323" s="108"/>
      <c r="R323" s="108"/>
      <c r="S323" s="108"/>
      <c r="T323" s="108"/>
      <c r="U323" s="108"/>
      <c r="V323" s="108"/>
      <c r="W323" s="108"/>
      <c r="X323" s="108"/>
      <c r="Y323" s="108"/>
      <c r="Z323" s="108"/>
      <c r="AA323" s="108"/>
      <c r="AB323" s="108"/>
      <c r="AC323" s="108"/>
      <c r="AD323" s="108"/>
      <c r="AE323" s="108"/>
      <c r="AF323" s="108"/>
      <c r="AG323" s="108"/>
      <c r="AH323" s="108"/>
      <c r="AI323" s="108"/>
      <c r="AJ323" s="108"/>
      <c r="AK323" s="108"/>
      <c r="AL323" s="108"/>
      <c r="AM323" s="108"/>
      <c r="AN323" s="108"/>
      <c r="AO323" s="108"/>
      <c r="AP323" s="108"/>
      <c r="AQ323" s="108"/>
      <c r="AR323" s="108"/>
      <c r="AS323" s="108"/>
      <c r="AT323" s="108"/>
      <c r="AU323" s="108"/>
      <c r="AV323" s="108"/>
      <c r="AW323" s="108"/>
      <c r="AX323" s="108"/>
      <c r="AY323" s="108"/>
      <c r="AZ323" s="108"/>
      <c r="BA323" s="108"/>
      <c r="BB323" s="108"/>
      <c r="BC323" s="108"/>
      <c r="BD323" s="108"/>
      <c r="BE323" s="108"/>
      <c r="BF323" s="108"/>
      <c r="BG323" s="108"/>
      <c r="BH323" s="108"/>
      <c r="BI323" s="108"/>
      <c r="BJ323" s="108"/>
      <c r="BK323" s="108"/>
      <c r="BL323" s="108"/>
      <c r="BM323" s="108"/>
      <c r="BN323" s="108"/>
      <c r="BO323" s="108"/>
    </row>
    <row r="324" spans="1:67" ht="15" x14ac:dyDescent="0.25">
      <c r="A324" s="80"/>
      <c r="B324" s="77" t="s">
        <v>1276</v>
      </c>
      <c r="C324" s="77" t="s">
        <v>1277</v>
      </c>
      <c r="D324" s="77" t="s">
        <v>8</v>
      </c>
      <c r="E324" s="224">
        <f>VLOOKUP(B324,'Cuadro Control'!C362:J2254,8,FALSE)</f>
        <v>1230815225.9452939</v>
      </c>
      <c r="F324" s="106">
        <f t="shared" si="107"/>
        <v>0.2318411625341423</v>
      </c>
      <c r="G324" s="107">
        <v>46401</v>
      </c>
      <c r="H324" s="107">
        <v>46402</v>
      </c>
      <c r="I324" s="106">
        <f t="shared" si="108"/>
        <v>0</v>
      </c>
      <c r="J324" s="106">
        <f t="shared" si="108"/>
        <v>0</v>
      </c>
      <c r="K324" s="106">
        <f t="shared" si="108"/>
        <v>0</v>
      </c>
      <c r="L324" s="106">
        <f t="shared" si="108"/>
        <v>0</v>
      </c>
      <c r="M324" s="106">
        <f t="shared" si="108"/>
        <v>0</v>
      </c>
      <c r="N324" s="106">
        <f t="shared" si="108"/>
        <v>0</v>
      </c>
      <c r="O324" s="106">
        <f t="shared" si="108"/>
        <v>0</v>
      </c>
      <c r="P324" s="106">
        <f t="shared" si="108"/>
        <v>0</v>
      </c>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c r="AZ324" s="106"/>
      <c r="BA324" s="106"/>
      <c r="BB324" s="106"/>
      <c r="BC324" s="106"/>
      <c r="BD324" s="106"/>
      <c r="BE324" s="106"/>
      <c r="BF324" s="106"/>
      <c r="BG324" s="106"/>
      <c r="BH324" s="106"/>
      <c r="BI324" s="106"/>
      <c r="BJ324" s="106"/>
      <c r="BK324" s="106"/>
      <c r="BL324" s="106"/>
      <c r="BM324" s="106"/>
      <c r="BN324" s="106"/>
      <c r="BO324" s="106"/>
    </row>
    <row r="325" spans="1:67" ht="15" x14ac:dyDescent="0.25">
      <c r="A325" s="80"/>
      <c r="B325" s="77" t="s">
        <v>1278</v>
      </c>
      <c r="C325" s="77" t="s">
        <v>1279</v>
      </c>
      <c r="D325" s="77" t="s">
        <v>26</v>
      </c>
      <c r="E325" s="224">
        <f>VLOOKUP(B325,'Cuadro Control'!C363:J2255,8,FALSE)</f>
        <v>0</v>
      </c>
      <c r="F325" s="106">
        <f t="shared" si="107"/>
        <v>0</v>
      </c>
      <c r="G325" s="107">
        <v>46402</v>
      </c>
      <c r="H325" s="107">
        <v>46409</v>
      </c>
      <c r="I325" s="106">
        <f t="shared" si="108"/>
        <v>0</v>
      </c>
      <c r="J325" s="106">
        <f t="shared" si="108"/>
        <v>0</v>
      </c>
      <c r="K325" s="106">
        <f t="shared" si="108"/>
        <v>0</v>
      </c>
      <c r="L325" s="106">
        <f t="shared" si="108"/>
        <v>0</v>
      </c>
      <c r="M325" s="106">
        <f t="shared" si="108"/>
        <v>0</v>
      </c>
      <c r="N325" s="106">
        <f t="shared" si="108"/>
        <v>0</v>
      </c>
      <c r="O325" s="106">
        <f t="shared" si="108"/>
        <v>0</v>
      </c>
      <c r="P325" s="106">
        <f t="shared" si="108"/>
        <v>0</v>
      </c>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c r="AZ325" s="106"/>
      <c r="BA325" s="106"/>
      <c r="BB325" s="106"/>
      <c r="BC325" s="106"/>
      <c r="BD325" s="106"/>
      <c r="BE325" s="106"/>
      <c r="BF325" s="106"/>
      <c r="BG325" s="106"/>
      <c r="BH325" s="106"/>
      <c r="BI325" s="106"/>
      <c r="BJ325" s="106"/>
      <c r="BK325" s="106"/>
      <c r="BL325" s="106"/>
      <c r="BM325" s="106"/>
      <c r="BN325" s="106"/>
      <c r="BO325" s="106"/>
    </row>
    <row r="326" spans="1:67" ht="15" x14ac:dyDescent="0.25">
      <c r="A326" s="80"/>
      <c r="B326" s="77" t="s">
        <v>1280</v>
      </c>
      <c r="C326" s="77" t="s">
        <v>2064</v>
      </c>
      <c r="D326" s="77" t="s">
        <v>6</v>
      </c>
      <c r="E326" s="224">
        <f>VLOOKUP(B326,'Cuadro Control'!C364:J2256,8,FALSE)</f>
        <v>52736347.43270281</v>
      </c>
      <c r="F326" s="106">
        <f t="shared" si="107"/>
        <v>9.933624348213644E-3</v>
      </c>
      <c r="G326" s="107">
        <v>46409</v>
      </c>
      <c r="H326" s="107">
        <v>46413</v>
      </c>
      <c r="I326" s="106">
        <f t="shared" si="108"/>
        <v>0</v>
      </c>
      <c r="J326" s="106">
        <f t="shared" si="108"/>
        <v>0</v>
      </c>
      <c r="K326" s="106">
        <f t="shared" si="108"/>
        <v>0</v>
      </c>
      <c r="L326" s="106">
        <f t="shared" si="108"/>
        <v>0</v>
      </c>
      <c r="M326" s="106">
        <f t="shared" si="108"/>
        <v>0</v>
      </c>
      <c r="N326" s="106">
        <f t="shared" si="108"/>
        <v>0</v>
      </c>
      <c r="O326" s="106">
        <f t="shared" si="108"/>
        <v>0</v>
      </c>
      <c r="P326" s="106">
        <f t="shared" si="108"/>
        <v>0</v>
      </c>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c r="AZ326" s="106"/>
      <c r="BA326" s="106"/>
      <c r="BB326" s="106"/>
      <c r="BC326" s="106"/>
      <c r="BD326" s="106"/>
      <c r="BE326" s="106"/>
      <c r="BF326" s="106"/>
      <c r="BG326" s="106"/>
      <c r="BH326" s="106"/>
      <c r="BI326" s="106"/>
      <c r="BJ326" s="106"/>
      <c r="BK326" s="106"/>
      <c r="BL326" s="106"/>
      <c r="BM326" s="106"/>
      <c r="BN326" s="106"/>
      <c r="BO326" s="106"/>
    </row>
    <row r="327" spans="1:67" ht="15" x14ac:dyDescent="0.25">
      <c r="A327" s="80"/>
      <c r="B327" s="77" t="s">
        <v>1281</v>
      </c>
      <c r="C327" s="77" t="s">
        <v>1282</v>
      </c>
      <c r="D327" s="77" t="s">
        <v>19</v>
      </c>
      <c r="E327" s="224">
        <f>VLOOKUP(B327,'Cuadro Control'!C365:J2257,8,FALSE)</f>
        <v>46410609.014634147</v>
      </c>
      <c r="F327" s="106">
        <f t="shared" si="107"/>
        <v>8.742083556535862E-3</v>
      </c>
      <c r="G327" s="107">
        <v>46413</v>
      </c>
      <c r="H327" s="107">
        <v>46415</v>
      </c>
      <c r="I327" s="106">
        <f t="shared" si="108"/>
        <v>0</v>
      </c>
      <c r="J327" s="106">
        <f t="shared" si="108"/>
        <v>0</v>
      </c>
      <c r="K327" s="106">
        <f t="shared" si="108"/>
        <v>0</v>
      </c>
      <c r="L327" s="106">
        <f t="shared" si="108"/>
        <v>0</v>
      </c>
      <c r="M327" s="106">
        <f t="shared" si="108"/>
        <v>0</v>
      </c>
      <c r="N327" s="106">
        <f t="shared" si="108"/>
        <v>0</v>
      </c>
      <c r="O327" s="106">
        <f t="shared" si="108"/>
        <v>0</v>
      </c>
      <c r="P327" s="106">
        <f t="shared" si="108"/>
        <v>0</v>
      </c>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c r="AZ327" s="106"/>
      <c r="BA327" s="106"/>
      <c r="BB327" s="106"/>
      <c r="BC327" s="106"/>
      <c r="BD327" s="106"/>
      <c r="BE327" s="106"/>
      <c r="BF327" s="106"/>
      <c r="BG327" s="106"/>
      <c r="BH327" s="106"/>
      <c r="BI327" s="106"/>
      <c r="BJ327" s="106"/>
      <c r="BK327" s="106"/>
      <c r="BL327" s="106"/>
      <c r="BM327" s="106"/>
      <c r="BN327" s="106"/>
      <c r="BO327" s="106"/>
    </row>
    <row r="328" spans="1:67" ht="15" x14ac:dyDescent="0.25">
      <c r="A328" s="80"/>
      <c r="B328" s="77" t="s">
        <v>1283</v>
      </c>
      <c r="C328" s="77" t="s">
        <v>1284</v>
      </c>
      <c r="D328" s="77" t="s">
        <v>9</v>
      </c>
      <c r="E328" s="224">
        <f>VLOOKUP(B328,'Cuadro Control'!C366:J2258,8,FALSE)</f>
        <v>1587346329.5488234</v>
      </c>
      <c r="F328" s="106">
        <f t="shared" si="107"/>
        <v>0.29899875353285565</v>
      </c>
      <c r="G328" s="107">
        <v>46413</v>
      </c>
      <c r="H328" s="107">
        <v>46423</v>
      </c>
      <c r="I328" s="106">
        <f t="shared" si="108"/>
        <v>0</v>
      </c>
      <c r="J328" s="106">
        <f t="shared" si="108"/>
        <v>0</v>
      </c>
      <c r="K328" s="106">
        <f t="shared" si="108"/>
        <v>0</v>
      </c>
      <c r="L328" s="106">
        <f t="shared" si="108"/>
        <v>0</v>
      </c>
      <c r="M328" s="106">
        <f t="shared" si="108"/>
        <v>0</v>
      </c>
      <c r="N328" s="106">
        <f t="shared" si="108"/>
        <v>0</v>
      </c>
      <c r="O328" s="106">
        <f t="shared" si="108"/>
        <v>0</v>
      </c>
      <c r="P328" s="106">
        <f t="shared" si="108"/>
        <v>0</v>
      </c>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c r="AZ328" s="106"/>
      <c r="BA328" s="106"/>
      <c r="BB328" s="106"/>
      <c r="BC328" s="106"/>
      <c r="BD328" s="106"/>
      <c r="BE328" s="106"/>
      <c r="BF328" s="106"/>
      <c r="BG328" s="106"/>
      <c r="BH328" s="106"/>
      <c r="BI328" s="106"/>
      <c r="BJ328" s="106"/>
      <c r="BK328" s="106"/>
      <c r="BL328" s="106"/>
      <c r="BM328" s="106"/>
      <c r="BN328" s="106"/>
      <c r="BO328" s="106"/>
    </row>
    <row r="329" spans="1:67" ht="15" x14ac:dyDescent="0.25">
      <c r="A329" s="80"/>
      <c r="B329" s="103" t="s">
        <v>1285</v>
      </c>
      <c r="C329" s="103" t="s">
        <v>1286</v>
      </c>
      <c r="D329" s="103" t="s">
        <v>9</v>
      </c>
      <c r="E329" s="223">
        <f>VLOOKUP(B329,'Cuadro Control'!C367:J2259,8,FALSE)</f>
        <v>179532477.23999998</v>
      </c>
      <c r="F329" s="104">
        <f t="shared" si="107"/>
        <v>3.3817438522495219E-2</v>
      </c>
      <c r="G329" s="105">
        <v>46415</v>
      </c>
      <c r="H329" s="105">
        <v>46428</v>
      </c>
      <c r="I329" s="104">
        <f t="shared" si="108"/>
        <v>0</v>
      </c>
      <c r="J329" s="104">
        <f t="shared" si="108"/>
        <v>0</v>
      </c>
      <c r="K329" s="104">
        <f t="shared" si="108"/>
        <v>0</v>
      </c>
      <c r="L329" s="104">
        <f t="shared" si="108"/>
        <v>0</v>
      </c>
      <c r="M329" s="104">
        <f t="shared" si="108"/>
        <v>0</v>
      </c>
      <c r="N329" s="104">
        <f t="shared" si="108"/>
        <v>0</v>
      </c>
      <c r="O329" s="104">
        <f t="shared" si="108"/>
        <v>0</v>
      </c>
      <c r="P329" s="104">
        <f t="shared" si="108"/>
        <v>0</v>
      </c>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row>
    <row r="330" spans="1:67" ht="15" x14ac:dyDescent="0.25">
      <c r="A330" s="80"/>
      <c r="B330" s="78" t="s">
        <v>1287</v>
      </c>
      <c r="C330" s="78" t="s">
        <v>1986</v>
      </c>
      <c r="D330" s="78" t="s">
        <v>3</v>
      </c>
      <c r="E330" s="225">
        <f>VLOOKUP(B330,'Cuadro Control'!C368:J2260,8,FALSE)</f>
        <v>0</v>
      </c>
      <c r="F330" s="108">
        <f>IFERROR(E330/$E$314,0)</f>
        <v>0</v>
      </c>
      <c r="G330" s="109">
        <v>46428</v>
      </c>
      <c r="H330" s="109">
        <v>46428</v>
      </c>
      <c r="I330" s="108">
        <f t="shared" si="108"/>
        <v>0</v>
      </c>
      <c r="J330" s="108">
        <f t="shared" si="108"/>
        <v>0</v>
      </c>
      <c r="K330" s="108">
        <f t="shared" si="108"/>
        <v>0</v>
      </c>
      <c r="L330" s="108">
        <f t="shared" si="108"/>
        <v>0</v>
      </c>
      <c r="M330" s="108">
        <f t="shared" si="108"/>
        <v>0</v>
      </c>
      <c r="N330" s="108">
        <f t="shared" si="108"/>
        <v>0</v>
      </c>
      <c r="O330" s="108">
        <f t="shared" si="108"/>
        <v>0</v>
      </c>
      <c r="P330" s="108">
        <f t="shared" si="108"/>
        <v>0</v>
      </c>
      <c r="Q330" s="108"/>
      <c r="R330" s="108"/>
      <c r="S330" s="108"/>
      <c r="T330" s="108"/>
      <c r="U330" s="108"/>
      <c r="V330" s="108"/>
      <c r="W330" s="108"/>
      <c r="X330" s="108"/>
      <c r="Y330" s="108"/>
      <c r="Z330" s="108"/>
      <c r="AA330" s="108"/>
      <c r="AB330" s="108"/>
      <c r="AC330" s="108"/>
      <c r="AD330" s="108"/>
      <c r="AE330" s="108"/>
      <c r="AF330" s="108"/>
      <c r="AG330" s="108"/>
      <c r="AH330" s="108"/>
      <c r="AI330" s="108"/>
      <c r="AJ330" s="108"/>
      <c r="AK330" s="108"/>
      <c r="AL330" s="108"/>
      <c r="AM330" s="108"/>
      <c r="AN330" s="108"/>
      <c r="AO330" s="108"/>
      <c r="AP330" s="108"/>
      <c r="AQ330" s="108"/>
      <c r="AR330" s="108"/>
      <c r="AS330" s="108"/>
      <c r="AT330" s="108"/>
      <c r="AU330" s="108"/>
      <c r="AV330" s="108"/>
      <c r="AW330" s="108"/>
      <c r="AX330" s="108"/>
      <c r="AY330" s="108"/>
      <c r="AZ330" s="108"/>
      <c r="BA330" s="108"/>
      <c r="BB330" s="108"/>
      <c r="BC330" s="108"/>
      <c r="BD330" s="108"/>
      <c r="BE330" s="108"/>
      <c r="BF330" s="108"/>
      <c r="BG330" s="108"/>
      <c r="BH330" s="108"/>
      <c r="BI330" s="108"/>
      <c r="BJ330" s="108"/>
      <c r="BK330" s="108"/>
      <c r="BL330" s="108"/>
      <c r="BM330" s="108"/>
      <c r="BN330" s="108"/>
      <c r="BO330" s="108"/>
    </row>
    <row r="331" spans="1:67" ht="15" x14ac:dyDescent="0.25">
      <c r="A331" s="80"/>
      <c r="B331" s="76" t="s">
        <v>1288</v>
      </c>
      <c r="C331" s="76" t="s">
        <v>1289</v>
      </c>
      <c r="D331" s="76" t="s">
        <v>38</v>
      </c>
      <c r="E331" s="222">
        <f>SUM(E332:E347)</f>
        <v>5308872732.0543728</v>
      </c>
      <c r="F331" s="101">
        <f>IFERROR(E331/$E$109,0)</f>
        <v>2.9408554574576196E-2</v>
      </c>
      <c r="G331" s="102">
        <v>46349</v>
      </c>
      <c r="H331" s="102">
        <v>46435</v>
      </c>
      <c r="I331" s="101">
        <f>SUMPRODUCT($F332:$F346,I332:I346)</f>
        <v>0</v>
      </c>
      <c r="J331" s="101">
        <f t="shared" ref="J331:N331" si="109">SUMPRODUCT($F332:$F346,J332:J346)</f>
        <v>0</v>
      </c>
      <c r="K331" s="101">
        <f t="shared" si="109"/>
        <v>0</v>
      </c>
      <c r="L331" s="101">
        <f t="shared" si="109"/>
        <v>0</v>
      </c>
      <c r="M331" s="101">
        <f t="shared" si="109"/>
        <v>0</v>
      </c>
      <c r="N331" s="101">
        <f t="shared" si="109"/>
        <v>0</v>
      </c>
      <c r="O331" s="101">
        <f t="shared" ref="O331:P331" si="110">SUMPRODUCT($F332:$F346,O332:O346)</f>
        <v>0</v>
      </c>
      <c r="P331" s="101">
        <f t="shared" si="110"/>
        <v>0</v>
      </c>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c r="BA331" s="101"/>
      <c r="BB331" s="101"/>
      <c r="BC331" s="101"/>
      <c r="BD331" s="101"/>
      <c r="BE331" s="101"/>
      <c r="BF331" s="101"/>
      <c r="BG331" s="101"/>
      <c r="BH331" s="101"/>
      <c r="BI331" s="101"/>
      <c r="BJ331" s="101"/>
      <c r="BK331" s="101"/>
      <c r="BL331" s="101"/>
      <c r="BM331" s="101"/>
      <c r="BN331" s="101"/>
      <c r="BO331" s="101"/>
    </row>
    <row r="332" spans="1:67" ht="15" x14ac:dyDescent="0.25">
      <c r="A332" s="80"/>
      <c r="B332" s="77" t="s">
        <v>1290</v>
      </c>
      <c r="C332" s="77" t="s">
        <v>2109</v>
      </c>
      <c r="D332" s="77" t="s">
        <v>22</v>
      </c>
      <c r="E332" s="224">
        <f>VLOOKUP(B332,'Cuadro Control'!C370:J2262,8,FALSE)</f>
        <v>83271780.884117648</v>
      </c>
      <c r="F332" s="106">
        <f t="shared" ref="F332:F346" si="111">IFERROR(E332/$E$331,0)</f>
        <v>1.5685397839984384E-2</v>
      </c>
      <c r="G332" s="107">
        <v>46349</v>
      </c>
      <c r="H332" s="107">
        <v>46357</v>
      </c>
      <c r="I332" s="106">
        <f t="shared" ref="I332:P347" si="112">IF($G332=0,0,IF(I$6&lt;$G332,0,IF(I$6&gt;$H332,1,(I$6-$G332+1)/($H332-$G332+1))))</f>
        <v>0</v>
      </c>
      <c r="J332" s="106">
        <f t="shared" si="112"/>
        <v>0</v>
      </c>
      <c r="K332" s="106">
        <f t="shared" si="112"/>
        <v>0</v>
      </c>
      <c r="L332" s="106">
        <f t="shared" si="112"/>
        <v>0</v>
      </c>
      <c r="M332" s="106">
        <f t="shared" si="112"/>
        <v>0</v>
      </c>
      <c r="N332" s="106">
        <f t="shared" si="112"/>
        <v>0</v>
      </c>
      <c r="O332" s="106">
        <f t="shared" si="112"/>
        <v>0</v>
      </c>
      <c r="P332" s="106">
        <f t="shared" si="112"/>
        <v>0</v>
      </c>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c r="AZ332" s="106"/>
      <c r="BA332" s="106"/>
      <c r="BB332" s="106"/>
      <c r="BC332" s="106"/>
      <c r="BD332" s="106"/>
      <c r="BE332" s="106"/>
      <c r="BF332" s="106"/>
      <c r="BG332" s="106"/>
      <c r="BH332" s="106"/>
      <c r="BI332" s="106"/>
      <c r="BJ332" s="106"/>
      <c r="BK332" s="106"/>
      <c r="BL332" s="106"/>
      <c r="BM332" s="106"/>
      <c r="BN332" s="106"/>
      <c r="BO332" s="106"/>
    </row>
    <row r="333" spans="1:67" ht="15" x14ac:dyDescent="0.25">
      <c r="A333" s="80"/>
      <c r="B333" s="77" t="s">
        <v>1292</v>
      </c>
      <c r="C333" s="77" t="s">
        <v>1293</v>
      </c>
      <c r="D333" s="77" t="s">
        <v>9</v>
      </c>
      <c r="E333" s="224">
        <f>VLOOKUP(B333,'Cuadro Control'!C371:J2263,8,FALSE)</f>
        <v>312374505.66882348</v>
      </c>
      <c r="F333" s="106">
        <f t="shared" si="111"/>
        <v>5.8840081771548515E-2</v>
      </c>
      <c r="G333" s="107">
        <v>46363</v>
      </c>
      <c r="H333" s="107">
        <v>46371</v>
      </c>
      <c r="I333" s="106">
        <f t="shared" si="112"/>
        <v>0</v>
      </c>
      <c r="J333" s="106">
        <f t="shared" si="112"/>
        <v>0</v>
      </c>
      <c r="K333" s="106">
        <f t="shared" si="112"/>
        <v>0</v>
      </c>
      <c r="L333" s="106">
        <f t="shared" si="112"/>
        <v>0</v>
      </c>
      <c r="M333" s="106">
        <f t="shared" si="112"/>
        <v>0</v>
      </c>
      <c r="N333" s="106">
        <f t="shared" si="112"/>
        <v>0</v>
      </c>
      <c r="O333" s="106">
        <f t="shared" si="112"/>
        <v>0</v>
      </c>
      <c r="P333" s="106">
        <f t="shared" si="112"/>
        <v>0</v>
      </c>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c r="AZ333" s="106"/>
      <c r="BA333" s="106"/>
      <c r="BB333" s="106"/>
      <c r="BC333" s="106"/>
      <c r="BD333" s="106"/>
      <c r="BE333" s="106"/>
      <c r="BF333" s="106"/>
      <c r="BG333" s="106"/>
      <c r="BH333" s="106"/>
      <c r="BI333" s="106"/>
      <c r="BJ333" s="106"/>
      <c r="BK333" s="106"/>
      <c r="BL333" s="106"/>
      <c r="BM333" s="106"/>
      <c r="BN333" s="106"/>
      <c r="BO333" s="106"/>
    </row>
    <row r="334" spans="1:67" ht="15" x14ac:dyDescent="0.25">
      <c r="A334" s="80"/>
      <c r="B334" s="103" t="s">
        <v>1294</v>
      </c>
      <c r="C334" s="103" t="s">
        <v>1295</v>
      </c>
      <c r="D334" s="103" t="s">
        <v>6</v>
      </c>
      <c r="E334" s="223">
        <f>VLOOKUP(B334,'Cuadro Control'!C372:J2264,8,FALSE)</f>
        <v>9527825.6870364472</v>
      </c>
      <c r="F334" s="104">
        <f t="shared" si="111"/>
        <v>1.794698454439963E-3</v>
      </c>
      <c r="G334" s="105">
        <v>46371</v>
      </c>
      <c r="H334" s="105">
        <v>46374</v>
      </c>
      <c r="I334" s="104">
        <f t="shared" si="112"/>
        <v>0</v>
      </c>
      <c r="J334" s="104">
        <f t="shared" si="112"/>
        <v>0</v>
      </c>
      <c r="K334" s="104">
        <f t="shared" si="112"/>
        <v>0</v>
      </c>
      <c r="L334" s="104">
        <f t="shared" si="112"/>
        <v>0</v>
      </c>
      <c r="M334" s="104">
        <f t="shared" si="112"/>
        <v>0</v>
      </c>
      <c r="N334" s="104">
        <f t="shared" si="112"/>
        <v>0</v>
      </c>
      <c r="O334" s="104">
        <f t="shared" si="112"/>
        <v>0</v>
      </c>
      <c r="P334" s="104">
        <f t="shared" si="112"/>
        <v>0</v>
      </c>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row>
    <row r="335" spans="1:67" ht="15" x14ac:dyDescent="0.25">
      <c r="A335" s="80"/>
      <c r="B335" s="77" t="s">
        <v>1296</v>
      </c>
      <c r="C335" s="77" t="s">
        <v>1297</v>
      </c>
      <c r="D335" s="77" t="s">
        <v>19</v>
      </c>
      <c r="E335" s="224">
        <f>VLOOKUP(B335,'Cuadro Control'!C373:J2265,8,FALSE)</f>
        <v>320494616.71764702</v>
      </c>
      <c r="F335" s="106">
        <f t="shared" si="111"/>
        <v>6.0369617599332674E-2</v>
      </c>
      <c r="G335" s="107">
        <v>46374</v>
      </c>
      <c r="H335" s="107">
        <v>46379</v>
      </c>
      <c r="I335" s="106">
        <f t="shared" si="112"/>
        <v>0</v>
      </c>
      <c r="J335" s="106">
        <f t="shared" si="112"/>
        <v>0</v>
      </c>
      <c r="K335" s="106">
        <f t="shared" si="112"/>
        <v>0</v>
      </c>
      <c r="L335" s="106">
        <f t="shared" si="112"/>
        <v>0</v>
      </c>
      <c r="M335" s="106">
        <f t="shared" si="112"/>
        <v>0</v>
      </c>
      <c r="N335" s="106">
        <f t="shared" si="112"/>
        <v>0</v>
      </c>
      <c r="O335" s="106">
        <f t="shared" si="112"/>
        <v>0</v>
      </c>
      <c r="P335" s="106">
        <f t="shared" si="112"/>
        <v>0</v>
      </c>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c r="AZ335" s="106"/>
      <c r="BA335" s="106"/>
      <c r="BB335" s="106"/>
      <c r="BC335" s="106"/>
      <c r="BD335" s="106"/>
      <c r="BE335" s="106"/>
      <c r="BF335" s="106"/>
      <c r="BG335" s="106"/>
      <c r="BH335" s="106"/>
      <c r="BI335" s="106"/>
      <c r="BJ335" s="106"/>
      <c r="BK335" s="106"/>
      <c r="BL335" s="106"/>
      <c r="BM335" s="106"/>
      <c r="BN335" s="106"/>
      <c r="BO335" s="106"/>
    </row>
    <row r="336" spans="1:67" ht="15" x14ac:dyDescent="0.25">
      <c r="A336" s="80"/>
      <c r="B336" s="77" t="s">
        <v>1298</v>
      </c>
      <c r="C336" s="77" t="s">
        <v>1299</v>
      </c>
      <c r="D336" s="77" t="s">
        <v>8</v>
      </c>
      <c r="E336" s="224">
        <f>VLOOKUP(B336,'Cuadro Control'!C374:J2266,8,FALSE)</f>
        <v>94303618.549411759</v>
      </c>
      <c r="F336" s="106">
        <f t="shared" si="111"/>
        <v>1.7763397864110998E-2</v>
      </c>
      <c r="G336" s="107">
        <v>46379</v>
      </c>
      <c r="H336" s="107">
        <v>46380</v>
      </c>
      <c r="I336" s="106">
        <f t="shared" si="112"/>
        <v>0</v>
      </c>
      <c r="J336" s="106">
        <f t="shared" si="112"/>
        <v>0</v>
      </c>
      <c r="K336" s="106">
        <f t="shared" si="112"/>
        <v>0</v>
      </c>
      <c r="L336" s="106">
        <f t="shared" si="112"/>
        <v>0</v>
      </c>
      <c r="M336" s="106">
        <f t="shared" si="112"/>
        <v>0</v>
      </c>
      <c r="N336" s="106">
        <f t="shared" si="112"/>
        <v>0</v>
      </c>
      <c r="O336" s="106">
        <f t="shared" si="112"/>
        <v>0</v>
      </c>
      <c r="P336" s="106">
        <f t="shared" si="112"/>
        <v>0</v>
      </c>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c r="AZ336" s="106"/>
      <c r="BA336" s="106"/>
      <c r="BB336" s="106"/>
      <c r="BC336" s="106"/>
      <c r="BD336" s="106"/>
      <c r="BE336" s="106"/>
      <c r="BF336" s="106"/>
      <c r="BG336" s="106"/>
      <c r="BH336" s="106"/>
      <c r="BI336" s="106"/>
      <c r="BJ336" s="106"/>
      <c r="BK336" s="106"/>
      <c r="BL336" s="106"/>
      <c r="BM336" s="106"/>
      <c r="BN336" s="106"/>
      <c r="BO336" s="106"/>
    </row>
    <row r="337" spans="1:67" ht="15" x14ac:dyDescent="0.25">
      <c r="A337" s="80"/>
      <c r="B337" s="77" t="s">
        <v>1300</v>
      </c>
      <c r="C337" s="77" t="s">
        <v>1301</v>
      </c>
      <c r="D337" s="77" t="s">
        <v>26</v>
      </c>
      <c r="E337" s="224">
        <f>VLOOKUP(B337,'Cuadro Control'!C375:J2267,8,FALSE)</f>
        <v>179436034.15411764</v>
      </c>
      <c r="F337" s="106">
        <f t="shared" si="111"/>
        <v>3.3799272126209236E-2</v>
      </c>
      <c r="G337" s="107">
        <v>46382</v>
      </c>
      <c r="H337" s="107">
        <v>46387</v>
      </c>
      <c r="I337" s="106">
        <f t="shared" si="112"/>
        <v>0</v>
      </c>
      <c r="J337" s="106">
        <f t="shared" si="112"/>
        <v>0</v>
      </c>
      <c r="K337" s="106">
        <f t="shared" si="112"/>
        <v>0</v>
      </c>
      <c r="L337" s="106">
        <f t="shared" si="112"/>
        <v>0</v>
      </c>
      <c r="M337" s="106">
        <f t="shared" si="112"/>
        <v>0</v>
      </c>
      <c r="N337" s="106">
        <f t="shared" si="112"/>
        <v>0</v>
      </c>
      <c r="O337" s="106">
        <f t="shared" si="112"/>
        <v>0</v>
      </c>
      <c r="P337" s="106">
        <f t="shared" si="112"/>
        <v>0</v>
      </c>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c r="AZ337" s="106"/>
      <c r="BA337" s="106"/>
      <c r="BB337" s="106"/>
      <c r="BC337" s="106"/>
      <c r="BD337" s="106"/>
      <c r="BE337" s="106"/>
      <c r="BF337" s="106"/>
      <c r="BG337" s="106"/>
      <c r="BH337" s="106"/>
      <c r="BI337" s="106"/>
      <c r="BJ337" s="106"/>
      <c r="BK337" s="106"/>
      <c r="BL337" s="106"/>
      <c r="BM337" s="106"/>
      <c r="BN337" s="106"/>
      <c r="BO337" s="106"/>
    </row>
    <row r="338" spans="1:67" ht="15" x14ac:dyDescent="0.25">
      <c r="A338" s="80"/>
      <c r="B338" s="77" t="s">
        <v>1302</v>
      </c>
      <c r="C338" s="77" t="s">
        <v>1303</v>
      </c>
      <c r="D338" s="77" t="s">
        <v>730</v>
      </c>
      <c r="E338" s="224">
        <f>VLOOKUP(B338,'Cuadro Control'!C376:J2268,8,FALSE)</f>
        <v>1212623361.2117648</v>
      </c>
      <c r="F338" s="106">
        <f t="shared" si="111"/>
        <v>0.22841447185013161</v>
      </c>
      <c r="G338" s="107">
        <v>46387</v>
      </c>
      <c r="H338" s="107">
        <v>46406</v>
      </c>
      <c r="I338" s="106">
        <f t="shared" si="112"/>
        <v>0</v>
      </c>
      <c r="J338" s="106">
        <f t="shared" si="112"/>
        <v>0</v>
      </c>
      <c r="K338" s="106">
        <f t="shared" si="112"/>
        <v>0</v>
      </c>
      <c r="L338" s="106">
        <f t="shared" si="112"/>
        <v>0</v>
      </c>
      <c r="M338" s="106">
        <f t="shared" si="112"/>
        <v>0</v>
      </c>
      <c r="N338" s="106">
        <f t="shared" si="112"/>
        <v>0</v>
      </c>
      <c r="O338" s="106">
        <f t="shared" si="112"/>
        <v>0</v>
      </c>
      <c r="P338" s="106">
        <f t="shared" si="112"/>
        <v>0</v>
      </c>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c r="AZ338" s="106"/>
      <c r="BA338" s="106"/>
      <c r="BB338" s="106"/>
      <c r="BC338" s="106"/>
      <c r="BD338" s="106"/>
      <c r="BE338" s="106"/>
      <c r="BF338" s="106"/>
      <c r="BG338" s="106"/>
      <c r="BH338" s="106"/>
      <c r="BI338" s="106"/>
      <c r="BJ338" s="106"/>
      <c r="BK338" s="106"/>
      <c r="BL338" s="106"/>
      <c r="BM338" s="106"/>
      <c r="BN338" s="106"/>
      <c r="BO338" s="106"/>
    </row>
    <row r="339" spans="1:67" ht="15" x14ac:dyDescent="0.25">
      <c r="A339" s="80"/>
      <c r="B339" s="77" t="s">
        <v>1304</v>
      </c>
      <c r="C339" s="77" t="s">
        <v>1305</v>
      </c>
      <c r="D339" s="77" t="s">
        <v>6</v>
      </c>
      <c r="E339" s="224">
        <f>VLOOKUP(B339,'Cuadro Control'!C377:J2269,8,FALSE)</f>
        <v>0</v>
      </c>
      <c r="F339" s="106">
        <f t="shared" si="111"/>
        <v>0</v>
      </c>
      <c r="G339" s="107">
        <v>46406</v>
      </c>
      <c r="H339" s="107">
        <v>46408</v>
      </c>
      <c r="I339" s="106">
        <f t="shared" si="112"/>
        <v>0</v>
      </c>
      <c r="J339" s="106">
        <f t="shared" si="112"/>
        <v>0</v>
      </c>
      <c r="K339" s="106">
        <f t="shared" si="112"/>
        <v>0</v>
      </c>
      <c r="L339" s="106">
        <f t="shared" si="112"/>
        <v>0</v>
      </c>
      <c r="M339" s="106">
        <f t="shared" si="112"/>
        <v>0</v>
      </c>
      <c r="N339" s="106">
        <f t="shared" si="112"/>
        <v>0</v>
      </c>
      <c r="O339" s="106">
        <f t="shared" si="112"/>
        <v>0</v>
      </c>
      <c r="P339" s="106">
        <f t="shared" si="112"/>
        <v>0</v>
      </c>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c r="AZ339" s="106"/>
      <c r="BA339" s="106"/>
      <c r="BB339" s="106"/>
      <c r="BC339" s="106"/>
      <c r="BD339" s="106"/>
      <c r="BE339" s="106"/>
      <c r="BF339" s="106"/>
      <c r="BG339" s="106"/>
      <c r="BH339" s="106"/>
      <c r="BI339" s="106"/>
      <c r="BJ339" s="106"/>
      <c r="BK339" s="106"/>
      <c r="BL339" s="106"/>
      <c r="BM339" s="106"/>
      <c r="BN339" s="106"/>
      <c r="BO339" s="106"/>
    </row>
    <row r="340" spans="1:67" ht="15" x14ac:dyDescent="0.25">
      <c r="A340" s="80"/>
      <c r="B340" s="78" t="s">
        <v>1306</v>
      </c>
      <c r="C340" s="78" t="s">
        <v>1307</v>
      </c>
      <c r="D340" s="78" t="s">
        <v>3</v>
      </c>
      <c r="E340" s="225">
        <f>VLOOKUP(B340,'Cuadro Control'!C378:J2270,8,FALSE)</f>
        <v>0</v>
      </c>
      <c r="F340" s="108">
        <f t="shared" si="111"/>
        <v>0</v>
      </c>
      <c r="G340" s="109">
        <v>46406</v>
      </c>
      <c r="H340" s="109">
        <v>46406</v>
      </c>
      <c r="I340" s="108">
        <f t="shared" si="112"/>
        <v>0</v>
      </c>
      <c r="J340" s="108">
        <f t="shared" si="112"/>
        <v>0</v>
      </c>
      <c r="K340" s="108">
        <f t="shared" si="112"/>
        <v>0</v>
      </c>
      <c r="L340" s="108">
        <f t="shared" si="112"/>
        <v>0</v>
      </c>
      <c r="M340" s="108">
        <f t="shared" si="112"/>
        <v>0</v>
      </c>
      <c r="N340" s="108">
        <f t="shared" si="112"/>
        <v>0</v>
      </c>
      <c r="O340" s="108">
        <f t="shared" si="112"/>
        <v>0</v>
      </c>
      <c r="P340" s="108">
        <f t="shared" si="112"/>
        <v>0</v>
      </c>
      <c r="Q340" s="108"/>
      <c r="R340" s="108"/>
      <c r="S340" s="108"/>
      <c r="T340" s="108"/>
      <c r="U340" s="108"/>
      <c r="V340" s="108"/>
      <c r="W340" s="108"/>
      <c r="X340" s="108"/>
      <c r="Y340" s="108"/>
      <c r="Z340" s="108"/>
      <c r="AA340" s="108"/>
      <c r="AB340" s="108"/>
      <c r="AC340" s="108"/>
      <c r="AD340" s="108"/>
      <c r="AE340" s="108"/>
      <c r="AF340" s="108"/>
      <c r="AG340" s="108"/>
      <c r="AH340" s="108"/>
      <c r="AI340" s="108"/>
      <c r="AJ340" s="108"/>
      <c r="AK340" s="108"/>
      <c r="AL340" s="108"/>
      <c r="AM340" s="108"/>
      <c r="AN340" s="108"/>
      <c r="AO340" s="108"/>
      <c r="AP340" s="108"/>
      <c r="AQ340" s="108"/>
      <c r="AR340" s="108"/>
      <c r="AS340" s="108"/>
      <c r="AT340" s="108"/>
      <c r="AU340" s="108"/>
      <c r="AV340" s="108"/>
      <c r="AW340" s="108"/>
      <c r="AX340" s="108"/>
      <c r="AY340" s="108"/>
      <c r="AZ340" s="108"/>
      <c r="BA340" s="108"/>
      <c r="BB340" s="108"/>
      <c r="BC340" s="108"/>
      <c r="BD340" s="108"/>
      <c r="BE340" s="108"/>
      <c r="BF340" s="108"/>
      <c r="BG340" s="108"/>
      <c r="BH340" s="108"/>
      <c r="BI340" s="108"/>
      <c r="BJ340" s="108"/>
      <c r="BK340" s="108"/>
      <c r="BL340" s="108"/>
      <c r="BM340" s="108"/>
      <c r="BN340" s="108"/>
      <c r="BO340" s="108"/>
    </row>
    <row r="341" spans="1:67" ht="15" x14ac:dyDescent="0.25">
      <c r="A341" s="80"/>
      <c r="B341" s="77" t="s">
        <v>1308</v>
      </c>
      <c r="C341" s="77" t="s">
        <v>1309</v>
      </c>
      <c r="D341" s="77" t="s">
        <v>8</v>
      </c>
      <c r="E341" s="224">
        <f>VLOOKUP(B341,'Cuadro Control'!C380:J2271,8,FALSE)</f>
        <v>1230815225.9452939</v>
      </c>
      <c r="F341" s="106">
        <f t="shared" si="111"/>
        <v>0.2318411625341423</v>
      </c>
      <c r="G341" s="107">
        <v>46408</v>
      </c>
      <c r="H341" s="107">
        <v>46409</v>
      </c>
      <c r="I341" s="106">
        <f t="shared" si="112"/>
        <v>0</v>
      </c>
      <c r="J341" s="106">
        <f t="shared" si="112"/>
        <v>0</v>
      </c>
      <c r="K341" s="106">
        <f t="shared" si="112"/>
        <v>0</v>
      </c>
      <c r="L341" s="106">
        <f t="shared" si="112"/>
        <v>0</v>
      </c>
      <c r="M341" s="106">
        <f t="shared" si="112"/>
        <v>0</v>
      </c>
      <c r="N341" s="106">
        <f t="shared" si="112"/>
        <v>0</v>
      </c>
      <c r="O341" s="106">
        <f t="shared" si="112"/>
        <v>0</v>
      </c>
      <c r="P341" s="106">
        <f t="shared" si="112"/>
        <v>0</v>
      </c>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c r="AZ341" s="106"/>
      <c r="BA341" s="106"/>
      <c r="BB341" s="106"/>
      <c r="BC341" s="106"/>
      <c r="BD341" s="106"/>
      <c r="BE341" s="106"/>
      <c r="BF341" s="106"/>
      <c r="BG341" s="106"/>
      <c r="BH341" s="106"/>
      <c r="BI341" s="106"/>
      <c r="BJ341" s="106"/>
      <c r="BK341" s="106"/>
      <c r="BL341" s="106"/>
      <c r="BM341" s="106"/>
      <c r="BN341" s="106"/>
      <c r="BO341" s="106"/>
    </row>
    <row r="342" spans="1:67" ht="15" x14ac:dyDescent="0.25">
      <c r="A342" s="80"/>
      <c r="B342" s="77" t="s">
        <v>1310</v>
      </c>
      <c r="C342" s="77" t="s">
        <v>1311</v>
      </c>
      <c r="D342" s="77" t="s">
        <v>26</v>
      </c>
      <c r="E342" s="224">
        <f>VLOOKUP(B342,'Cuadro Control'!C381:J2272,8,FALSE)</f>
        <v>0</v>
      </c>
      <c r="F342" s="106">
        <f t="shared" si="111"/>
        <v>0</v>
      </c>
      <c r="G342" s="107">
        <v>46409</v>
      </c>
      <c r="H342" s="107">
        <v>46416</v>
      </c>
      <c r="I342" s="106">
        <f t="shared" si="112"/>
        <v>0</v>
      </c>
      <c r="J342" s="106">
        <f t="shared" si="112"/>
        <v>0</v>
      </c>
      <c r="K342" s="106">
        <f t="shared" si="112"/>
        <v>0</v>
      </c>
      <c r="L342" s="106">
        <f t="shared" si="112"/>
        <v>0</v>
      </c>
      <c r="M342" s="106">
        <f t="shared" si="112"/>
        <v>0</v>
      </c>
      <c r="N342" s="106">
        <f t="shared" si="112"/>
        <v>0</v>
      </c>
      <c r="O342" s="106">
        <f t="shared" si="112"/>
        <v>0</v>
      </c>
      <c r="P342" s="106">
        <f t="shared" si="112"/>
        <v>0</v>
      </c>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c r="AZ342" s="106"/>
      <c r="BA342" s="106"/>
      <c r="BB342" s="106"/>
      <c r="BC342" s="106"/>
      <c r="BD342" s="106"/>
      <c r="BE342" s="106"/>
      <c r="BF342" s="106"/>
      <c r="BG342" s="106"/>
      <c r="BH342" s="106"/>
      <c r="BI342" s="106"/>
      <c r="BJ342" s="106"/>
      <c r="BK342" s="106"/>
      <c r="BL342" s="106"/>
      <c r="BM342" s="106"/>
      <c r="BN342" s="106"/>
      <c r="BO342" s="106"/>
    </row>
    <row r="343" spans="1:67" ht="15" x14ac:dyDescent="0.25">
      <c r="A343" s="80"/>
      <c r="B343" s="77" t="s">
        <v>1312</v>
      </c>
      <c r="C343" s="77" t="s">
        <v>2065</v>
      </c>
      <c r="D343" s="77" t="s">
        <v>6</v>
      </c>
      <c r="E343" s="224">
        <f>VLOOKUP(B343,'Cuadro Control'!C382:J2273,8,FALSE)</f>
        <v>52736347.43270281</v>
      </c>
      <c r="F343" s="106">
        <f t="shared" si="111"/>
        <v>9.933624348213644E-3</v>
      </c>
      <c r="G343" s="107">
        <v>46417</v>
      </c>
      <c r="H343" s="107">
        <v>46420</v>
      </c>
      <c r="I343" s="106">
        <f t="shared" si="112"/>
        <v>0</v>
      </c>
      <c r="J343" s="106">
        <f t="shared" si="112"/>
        <v>0</v>
      </c>
      <c r="K343" s="106">
        <f t="shared" si="112"/>
        <v>0</v>
      </c>
      <c r="L343" s="106">
        <f t="shared" si="112"/>
        <v>0</v>
      </c>
      <c r="M343" s="106">
        <f t="shared" si="112"/>
        <v>0</v>
      </c>
      <c r="N343" s="106">
        <f t="shared" si="112"/>
        <v>0</v>
      </c>
      <c r="O343" s="106">
        <f t="shared" si="112"/>
        <v>0</v>
      </c>
      <c r="P343" s="106">
        <f t="shared" si="112"/>
        <v>0</v>
      </c>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c r="AZ343" s="106"/>
      <c r="BA343" s="106"/>
      <c r="BB343" s="106"/>
      <c r="BC343" s="106"/>
      <c r="BD343" s="106"/>
      <c r="BE343" s="106"/>
      <c r="BF343" s="106"/>
      <c r="BG343" s="106"/>
      <c r="BH343" s="106"/>
      <c r="BI343" s="106"/>
      <c r="BJ343" s="106"/>
      <c r="BK343" s="106"/>
      <c r="BL343" s="106"/>
      <c r="BM343" s="106"/>
      <c r="BN343" s="106"/>
      <c r="BO343" s="106"/>
    </row>
    <row r="344" spans="1:67" ht="15" x14ac:dyDescent="0.25">
      <c r="A344" s="80"/>
      <c r="B344" s="77" t="s">
        <v>1313</v>
      </c>
      <c r="C344" s="77" t="s">
        <v>1314</v>
      </c>
      <c r="D344" s="77" t="s">
        <v>19</v>
      </c>
      <c r="E344" s="224">
        <f>VLOOKUP(B344,'Cuadro Control'!C383:J2274,8,FALSE)</f>
        <v>46410609.014634147</v>
      </c>
      <c r="F344" s="106">
        <f t="shared" si="111"/>
        <v>8.742083556535862E-3</v>
      </c>
      <c r="G344" s="107">
        <v>46420</v>
      </c>
      <c r="H344" s="107">
        <v>46422</v>
      </c>
      <c r="I344" s="106">
        <f t="shared" si="112"/>
        <v>0</v>
      </c>
      <c r="J344" s="106">
        <f t="shared" si="112"/>
        <v>0</v>
      </c>
      <c r="K344" s="106">
        <f t="shared" si="112"/>
        <v>0</v>
      </c>
      <c r="L344" s="106">
        <f t="shared" si="112"/>
        <v>0</v>
      </c>
      <c r="M344" s="106">
        <f t="shared" si="112"/>
        <v>0</v>
      </c>
      <c r="N344" s="106">
        <f t="shared" si="112"/>
        <v>0</v>
      </c>
      <c r="O344" s="106">
        <f t="shared" si="112"/>
        <v>0</v>
      </c>
      <c r="P344" s="106">
        <f t="shared" si="112"/>
        <v>0</v>
      </c>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c r="AZ344" s="106"/>
      <c r="BA344" s="106"/>
      <c r="BB344" s="106"/>
      <c r="BC344" s="106"/>
      <c r="BD344" s="106"/>
      <c r="BE344" s="106"/>
      <c r="BF344" s="106"/>
      <c r="BG344" s="106"/>
      <c r="BH344" s="106"/>
      <c r="BI344" s="106"/>
      <c r="BJ344" s="106"/>
      <c r="BK344" s="106"/>
      <c r="BL344" s="106"/>
      <c r="BM344" s="106"/>
      <c r="BN344" s="106"/>
      <c r="BO344" s="106"/>
    </row>
    <row r="345" spans="1:67" ht="15" x14ac:dyDescent="0.25">
      <c r="A345" s="80"/>
      <c r="B345" s="77" t="s">
        <v>1315</v>
      </c>
      <c r="C345" s="77" t="s">
        <v>1316</v>
      </c>
      <c r="D345" s="77" t="s">
        <v>9</v>
      </c>
      <c r="E345" s="224">
        <f>VLOOKUP(B345,'Cuadro Control'!C384:J2275,8,FALSE)</f>
        <v>1587346329.5488234</v>
      </c>
      <c r="F345" s="106">
        <f t="shared" si="111"/>
        <v>0.29899875353285565</v>
      </c>
      <c r="G345" s="107">
        <v>46420</v>
      </c>
      <c r="H345" s="107">
        <v>46430</v>
      </c>
      <c r="I345" s="106">
        <f t="shared" si="112"/>
        <v>0</v>
      </c>
      <c r="J345" s="106">
        <f t="shared" si="112"/>
        <v>0</v>
      </c>
      <c r="K345" s="106">
        <f t="shared" si="112"/>
        <v>0</v>
      </c>
      <c r="L345" s="106">
        <f t="shared" si="112"/>
        <v>0</v>
      </c>
      <c r="M345" s="106">
        <f t="shared" si="112"/>
        <v>0</v>
      </c>
      <c r="N345" s="106">
        <f t="shared" si="112"/>
        <v>0</v>
      </c>
      <c r="O345" s="106">
        <f t="shared" si="112"/>
        <v>0</v>
      </c>
      <c r="P345" s="106">
        <f t="shared" si="112"/>
        <v>0</v>
      </c>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c r="AZ345" s="106"/>
      <c r="BA345" s="106"/>
      <c r="BB345" s="106"/>
      <c r="BC345" s="106"/>
      <c r="BD345" s="106"/>
      <c r="BE345" s="106"/>
      <c r="BF345" s="106"/>
      <c r="BG345" s="106"/>
      <c r="BH345" s="106"/>
      <c r="BI345" s="106"/>
      <c r="BJ345" s="106"/>
      <c r="BK345" s="106"/>
      <c r="BL345" s="106"/>
      <c r="BM345" s="106"/>
      <c r="BN345" s="106"/>
      <c r="BO345" s="106"/>
    </row>
    <row r="346" spans="1:67" ht="15" x14ac:dyDescent="0.25">
      <c r="A346" s="80"/>
      <c r="B346" s="103" t="s">
        <v>1317</v>
      </c>
      <c r="C346" s="103" t="s">
        <v>1318</v>
      </c>
      <c r="D346" s="103" t="s">
        <v>9</v>
      </c>
      <c r="E346" s="223">
        <f>VLOOKUP(B346,'Cuadro Control'!C385:J2276,8,FALSE)</f>
        <v>179532477.23999998</v>
      </c>
      <c r="F346" s="104">
        <f t="shared" si="111"/>
        <v>3.3817438522495219E-2</v>
      </c>
      <c r="G346" s="105">
        <v>46422</v>
      </c>
      <c r="H346" s="105">
        <v>46435</v>
      </c>
      <c r="I346" s="104">
        <f t="shared" si="112"/>
        <v>0</v>
      </c>
      <c r="J346" s="104">
        <f t="shared" si="112"/>
        <v>0</v>
      </c>
      <c r="K346" s="104">
        <f t="shared" si="112"/>
        <v>0</v>
      </c>
      <c r="L346" s="104">
        <f t="shared" si="112"/>
        <v>0</v>
      </c>
      <c r="M346" s="104">
        <f t="shared" si="112"/>
        <v>0</v>
      </c>
      <c r="N346" s="104">
        <f t="shared" si="112"/>
        <v>0</v>
      </c>
      <c r="O346" s="104">
        <f t="shared" si="112"/>
        <v>0</v>
      </c>
      <c r="P346" s="104">
        <f t="shared" si="112"/>
        <v>0</v>
      </c>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c r="BG346" s="104"/>
      <c r="BH346" s="104"/>
      <c r="BI346" s="104"/>
      <c r="BJ346" s="104"/>
      <c r="BK346" s="104"/>
      <c r="BL346" s="104"/>
      <c r="BM346" s="104"/>
      <c r="BN346" s="104"/>
      <c r="BO346" s="104"/>
    </row>
    <row r="347" spans="1:67" ht="15" x14ac:dyDescent="0.25">
      <c r="A347" s="80"/>
      <c r="B347" s="78" t="s">
        <v>1319</v>
      </c>
      <c r="C347" s="78" t="s">
        <v>1987</v>
      </c>
      <c r="D347" s="78" t="s">
        <v>3</v>
      </c>
      <c r="E347" s="225">
        <f>VLOOKUP(B347,'Cuadro Control'!C386:J2277,8,FALSE)</f>
        <v>0</v>
      </c>
      <c r="F347" s="108">
        <f>IFERROR(E347/$E$331,0)</f>
        <v>0</v>
      </c>
      <c r="G347" s="109">
        <v>46435</v>
      </c>
      <c r="H347" s="109">
        <v>46435</v>
      </c>
      <c r="I347" s="108">
        <f t="shared" si="112"/>
        <v>0</v>
      </c>
      <c r="J347" s="108">
        <f t="shared" si="112"/>
        <v>0</v>
      </c>
      <c r="K347" s="108">
        <f t="shared" si="112"/>
        <v>0</v>
      </c>
      <c r="L347" s="108">
        <f t="shared" si="112"/>
        <v>0</v>
      </c>
      <c r="M347" s="108">
        <f t="shared" si="112"/>
        <v>0</v>
      </c>
      <c r="N347" s="108">
        <f t="shared" si="112"/>
        <v>0</v>
      </c>
      <c r="O347" s="108">
        <f t="shared" si="112"/>
        <v>0</v>
      </c>
      <c r="P347" s="108">
        <f t="shared" si="112"/>
        <v>0</v>
      </c>
      <c r="Q347" s="108"/>
      <c r="R347" s="108"/>
      <c r="S347" s="108"/>
      <c r="T347" s="108"/>
      <c r="U347" s="108"/>
      <c r="V347" s="108"/>
      <c r="W347" s="108"/>
      <c r="X347" s="108"/>
      <c r="Y347" s="108"/>
      <c r="Z347" s="108"/>
      <c r="AA347" s="108"/>
      <c r="AB347" s="108"/>
      <c r="AC347" s="108"/>
      <c r="AD347" s="108"/>
      <c r="AE347" s="108"/>
      <c r="AF347" s="108"/>
      <c r="AG347" s="108"/>
      <c r="AH347" s="108"/>
      <c r="AI347" s="108"/>
      <c r="AJ347" s="108"/>
      <c r="AK347" s="108"/>
      <c r="AL347" s="108"/>
      <c r="AM347" s="108"/>
      <c r="AN347" s="108"/>
      <c r="AO347" s="108"/>
      <c r="AP347" s="108"/>
      <c r="AQ347" s="108"/>
      <c r="AR347" s="108"/>
      <c r="AS347" s="108"/>
      <c r="AT347" s="108"/>
      <c r="AU347" s="108"/>
      <c r="AV347" s="108"/>
      <c r="AW347" s="108"/>
      <c r="AX347" s="108"/>
      <c r="AY347" s="108"/>
      <c r="AZ347" s="108"/>
      <c r="BA347" s="108"/>
      <c r="BB347" s="108"/>
      <c r="BC347" s="108"/>
      <c r="BD347" s="108"/>
      <c r="BE347" s="108"/>
      <c r="BF347" s="108"/>
      <c r="BG347" s="108"/>
      <c r="BH347" s="108"/>
      <c r="BI347" s="108"/>
      <c r="BJ347" s="108"/>
      <c r="BK347" s="108"/>
      <c r="BL347" s="108"/>
      <c r="BM347" s="108"/>
      <c r="BN347" s="108"/>
      <c r="BO347" s="108"/>
    </row>
    <row r="348" spans="1:67" ht="15" x14ac:dyDescent="0.25">
      <c r="A348" s="80"/>
      <c r="B348" s="76" t="s">
        <v>1320</v>
      </c>
      <c r="C348" s="76" t="s">
        <v>1321</v>
      </c>
      <c r="D348" s="76" t="s">
        <v>38</v>
      </c>
      <c r="E348" s="222">
        <f>SUM(E349:E364)</f>
        <v>5308872732.0543728</v>
      </c>
      <c r="F348" s="101">
        <f>IFERROR(E348/$E$109,0)</f>
        <v>2.9408554574576196E-2</v>
      </c>
      <c r="G348" s="102">
        <v>46358</v>
      </c>
      <c r="H348" s="102">
        <v>46443</v>
      </c>
      <c r="I348" s="101">
        <f>SUMPRODUCT($F349:$F363,I349:I363)</f>
        <v>0</v>
      </c>
      <c r="J348" s="101">
        <f t="shared" ref="J348:N348" si="113">SUMPRODUCT($F349:$F363,J349:J363)</f>
        <v>0</v>
      </c>
      <c r="K348" s="101">
        <f t="shared" si="113"/>
        <v>0</v>
      </c>
      <c r="L348" s="101">
        <f t="shared" si="113"/>
        <v>0</v>
      </c>
      <c r="M348" s="101">
        <f t="shared" si="113"/>
        <v>0</v>
      </c>
      <c r="N348" s="101">
        <f t="shared" si="113"/>
        <v>0</v>
      </c>
      <c r="O348" s="101">
        <f t="shared" ref="O348:P348" si="114">SUMPRODUCT($F349:$F363,O349:O363)</f>
        <v>0</v>
      </c>
      <c r="P348" s="101">
        <f t="shared" si="114"/>
        <v>0</v>
      </c>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c r="BA348" s="101"/>
      <c r="BB348" s="101"/>
      <c r="BC348" s="101"/>
      <c r="BD348" s="101"/>
      <c r="BE348" s="101"/>
      <c r="BF348" s="101"/>
      <c r="BG348" s="101"/>
      <c r="BH348" s="101"/>
      <c r="BI348" s="101"/>
      <c r="BJ348" s="101"/>
      <c r="BK348" s="101"/>
      <c r="BL348" s="101"/>
      <c r="BM348" s="101"/>
      <c r="BN348" s="101"/>
      <c r="BO348" s="101"/>
    </row>
    <row r="349" spans="1:67" ht="15" x14ac:dyDescent="0.25">
      <c r="A349" s="80"/>
      <c r="B349" s="77" t="s">
        <v>1322</v>
      </c>
      <c r="C349" s="77" t="s">
        <v>2110</v>
      </c>
      <c r="D349" s="77" t="s">
        <v>22</v>
      </c>
      <c r="E349" s="224">
        <f>VLOOKUP(B349,'Cuadro Control'!C388:J2279,8,FALSE)</f>
        <v>83271780.884117648</v>
      </c>
      <c r="F349" s="106">
        <f t="shared" ref="F349:F363" si="115">IFERROR(E349/$E$348,0)</f>
        <v>1.5685397839984384E-2</v>
      </c>
      <c r="G349" s="107">
        <v>46358</v>
      </c>
      <c r="H349" s="107">
        <v>46367</v>
      </c>
      <c r="I349" s="106">
        <f t="shared" ref="I349:P353" si="116">IF($G349=0,0,IF(I$6&lt;$G349,0,IF(I$6&gt;$H349,1,(I$6-$G349+1)/($H349-$G349+1))))</f>
        <v>0</v>
      </c>
      <c r="J349" s="106">
        <f t="shared" si="116"/>
        <v>0</v>
      </c>
      <c r="K349" s="106">
        <f t="shared" si="116"/>
        <v>0</v>
      </c>
      <c r="L349" s="106">
        <f t="shared" si="116"/>
        <v>0</v>
      </c>
      <c r="M349" s="106">
        <f t="shared" si="116"/>
        <v>0</v>
      </c>
      <c r="N349" s="106">
        <f t="shared" si="116"/>
        <v>0</v>
      </c>
      <c r="O349" s="106">
        <f t="shared" si="116"/>
        <v>0</v>
      </c>
      <c r="P349" s="106">
        <f t="shared" si="116"/>
        <v>0</v>
      </c>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c r="AZ349" s="106"/>
      <c r="BA349" s="106"/>
      <c r="BB349" s="106"/>
      <c r="BC349" s="106"/>
      <c r="BD349" s="106"/>
      <c r="BE349" s="106"/>
      <c r="BF349" s="106"/>
      <c r="BG349" s="106"/>
      <c r="BH349" s="106"/>
      <c r="BI349" s="106"/>
      <c r="BJ349" s="106"/>
      <c r="BK349" s="106"/>
      <c r="BL349" s="106"/>
      <c r="BM349" s="106"/>
      <c r="BN349" s="106"/>
      <c r="BO349" s="106"/>
    </row>
    <row r="350" spans="1:67" ht="15" x14ac:dyDescent="0.25">
      <c r="A350" s="80"/>
      <c r="B350" s="77" t="s">
        <v>1324</v>
      </c>
      <c r="C350" s="77" t="s">
        <v>1325</v>
      </c>
      <c r="D350" s="77" t="s">
        <v>9</v>
      </c>
      <c r="E350" s="224">
        <f>VLOOKUP(B350,'Cuadro Control'!C389:J2280,8,FALSE)</f>
        <v>312374505.66882348</v>
      </c>
      <c r="F350" s="106">
        <f t="shared" si="115"/>
        <v>5.8840081771548515E-2</v>
      </c>
      <c r="G350" s="107">
        <v>46371</v>
      </c>
      <c r="H350" s="107">
        <v>46379</v>
      </c>
      <c r="I350" s="106">
        <f t="shared" si="116"/>
        <v>0</v>
      </c>
      <c r="J350" s="106">
        <f t="shared" si="116"/>
        <v>0</v>
      </c>
      <c r="K350" s="106">
        <f t="shared" si="116"/>
        <v>0</v>
      </c>
      <c r="L350" s="106">
        <f t="shared" si="116"/>
        <v>0</v>
      </c>
      <c r="M350" s="106">
        <f t="shared" si="116"/>
        <v>0</v>
      </c>
      <c r="N350" s="106">
        <f t="shared" si="116"/>
        <v>0</v>
      </c>
      <c r="O350" s="106">
        <f t="shared" si="116"/>
        <v>0</v>
      </c>
      <c r="P350" s="106">
        <f t="shared" si="116"/>
        <v>0</v>
      </c>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c r="AZ350" s="106"/>
      <c r="BA350" s="106"/>
      <c r="BB350" s="106"/>
      <c r="BC350" s="106"/>
      <c r="BD350" s="106"/>
      <c r="BE350" s="106"/>
      <c r="BF350" s="106"/>
      <c r="BG350" s="106"/>
      <c r="BH350" s="106"/>
      <c r="BI350" s="106"/>
      <c r="BJ350" s="106"/>
      <c r="BK350" s="106"/>
      <c r="BL350" s="106"/>
      <c r="BM350" s="106"/>
      <c r="BN350" s="106"/>
      <c r="BO350" s="106"/>
    </row>
    <row r="351" spans="1:67" ht="15" x14ac:dyDescent="0.25">
      <c r="A351" s="80"/>
      <c r="B351" s="103" t="s">
        <v>1326</v>
      </c>
      <c r="C351" s="103" t="s">
        <v>1327</v>
      </c>
      <c r="D351" s="103" t="s">
        <v>6</v>
      </c>
      <c r="E351" s="223">
        <f>VLOOKUP(B351,'Cuadro Control'!C390:J2281,8,FALSE)</f>
        <v>9527825.6870364472</v>
      </c>
      <c r="F351" s="104">
        <f t="shared" si="115"/>
        <v>1.794698454439963E-3</v>
      </c>
      <c r="G351" s="105">
        <v>46379</v>
      </c>
      <c r="H351" s="105">
        <v>46382</v>
      </c>
      <c r="I351" s="104">
        <f t="shared" si="116"/>
        <v>0</v>
      </c>
      <c r="J351" s="104">
        <f t="shared" si="116"/>
        <v>0</v>
      </c>
      <c r="K351" s="104">
        <f t="shared" si="116"/>
        <v>0</v>
      </c>
      <c r="L351" s="104">
        <f t="shared" si="116"/>
        <v>0</v>
      </c>
      <c r="M351" s="104">
        <f t="shared" si="116"/>
        <v>0</v>
      </c>
      <c r="N351" s="104">
        <f t="shared" si="116"/>
        <v>0</v>
      </c>
      <c r="O351" s="104">
        <f t="shared" si="116"/>
        <v>0</v>
      </c>
      <c r="P351" s="104">
        <f t="shared" si="116"/>
        <v>0</v>
      </c>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c r="BE351" s="104"/>
      <c r="BF351" s="104"/>
      <c r="BG351" s="104"/>
      <c r="BH351" s="104"/>
      <c r="BI351" s="104"/>
      <c r="BJ351" s="104"/>
      <c r="BK351" s="104"/>
      <c r="BL351" s="104"/>
      <c r="BM351" s="104"/>
      <c r="BN351" s="104"/>
      <c r="BO351" s="104"/>
    </row>
    <row r="352" spans="1:67" ht="15" x14ac:dyDescent="0.25">
      <c r="A352" s="80"/>
      <c r="B352" s="77" t="s">
        <v>1328</v>
      </c>
      <c r="C352" s="77" t="s">
        <v>1329</v>
      </c>
      <c r="D352" s="77" t="s">
        <v>19</v>
      </c>
      <c r="E352" s="224">
        <f>VLOOKUP(B352,'Cuadro Control'!C391:J2282,8,FALSE)</f>
        <v>320494616.71764702</v>
      </c>
      <c r="F352" s="106">
        <f t="shared" si="115"/>
        <v>6.0369617599332674E-2</v>
      </c>
      <c r="G352" s="107">
        <v>46382</v>
      </c>
      <c r="H352" s="107">
        <v>46387</v>
      </c>
      <c r="I352" s="106">
        <f t="shared" si="116"/>
        <v>0</v>
      </c>
      <c r="J352" s="106">
        <f t="shared" si="116"/>
        <v>0</v>
      </c>
      <c r="K352" s="106">
        <f t="shared" si="116"/>
        <v>0</v>
      </c>
      <c r="L352" s="106">
        <f t="shared" si="116"/>
        <v>0</v>
      </c>
      <c r="M352" s="106">
        <f t="shared" si="116"/>
        <v>0</v>
      </c>
      <c r="N352" s="106">
        <f t="shared" si="116"/>
        <v>0</v>
      </c>
      <c r="O352" s="106">
        <f t="shared" si="116"/>
        <v>0</v>
      </c>
      <c r="P352" s="106">
        <f t="shared" si="116"/>
        <v>0</v>
      </c>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c r="AZ352" s="106"/>
      <c r="BA352" s="106"/>
      <c r="BB352" s="106"/>
      <c r="BC352" s="106"/>
      <c r="BD352" s="106"/>
      <c r="BE352" s="106"/>
      <c r="BF352" s="106"/>
      <c r="BG352" s="106"/>
      <c r="BH352" s="106"/>
      <c r="BI352" s="106"/>
      <c r="BJ352" s="106"/>
      <c r="BK352" s="106"/>
      <c r="BL352" s="106"/>
      <c r="BM352" s="106"/>
      <c r="BN352" s="106"/>
      <c r="BO352" s="106"/>
    </row>
    <row r="353" spans="1:67" ht="15" x14ac:dyDescent="0.25">
      <c r="A353" s="80"/>
      <c r="B353" s="77" t="s">
        <v>1330</v>
      </c>
      <c r="C353" s="77" t="s">
        <v>1331</v>
      </c>
      <c r="D353" s="77" t="s">
        <v>8</v>
      </c>
      <c r="E353" s="224">
        <f>VLOOKUP(B353,'Cuadro Control'!C392:J2283,8,FALSE)</f>
        <v>94303618.549411759</v>
      </c>
      <c r="F353" s="106">
        <f t="shared" si="115"/>
        <v>1.7763397864110998E-2</v>
      </c>
      <c r="G353" s="107">
        <v>46389</v>
      </c>
      <c r="H353" s="107">
        <v>46392</v>
      </c>
      <c r="I353" s="106">
        <f t="shared" si="116"/>
        <v>0</v>
      </c>
      <c r="J353" s="106">
        <f t="shared" si="116"/>
        <v>0</v>
      </c>
      <c r="K353" s="106">
        <f t="shared" si="116"/>
        <v>0</v>
      </c>
      <c r="L353" s="106">
        <f t="shared" si="116"/>
        <v>0</v>
      </c>
      <c r="M353" s="106">
        <f t="shared" si="116"/>
        <v>0</v>
      </c>
      <c r="N353" s="106">
        <f t="shared" si="116"/>
        <v>0</v>
      </c>
      <c r="O353" s="106">
        <f t="shared" si="116"/>
        <v>0</v>
      </c>
      <c r="P353" s="106">
        <f t="shared" si="116"/>
        <v>0</v>
      </c>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c r="AZ353" s="106"/>
      <c r="BA353" s="106"/>
      <c r="BB353" s="106"/>
      <c r="BC353" s="106"/>
      <c r="BD353" s="106"/>
      <c r="BE353" s="106"/>
      <c r="BF353" s="106"/>
      <c r="BG353" s="106"/>
      <c r="BH353" s="106"/>
      <c r="BI353" s="106"/>
      <c r="BJ353" s="106"/>
      <c r="BK353" s="106"/>
      <c r="BL353" s="106"/>
      <c r="BM353" s="106"/>
      <c r="BN353" s="106"/>
      <c r="BO353" s="106"/>
    </row>
    <row r="354" spans="1:67" ht="15" x14ac:dyDescent="0.25">
      <c r="A354" s="80"/>
      <c r="B354" s="77" t="s">
        <v>1332</v>
      </c>
      <c r="C354" s="77" t="s">
        <v>1333</v>
      </c>
      <c r="D354" s="77" t="s">
        <v>26</v>
      </c>
      <c r="E354" s="224">
        <f>VLOOKUP(B354,'Cuadro Control'!C393:J2284,8,FALSE)</f>
        <v>179436034.15411764</v>
      </c>
      <c r="F354" s="106">
        <f t="shared" si="115"/>
        <v>3.3799272126209236E-2</v>
      </c>
      <c r="G354" s="107">
        <v>46392</v>
      </c>
      <c r="H354" s="107">
        <v>46396</v>
      </c>
      <c r="I354" s="106">
        <f t="shared" ref="I354:P364" si="117">IF($G354=0,0,IF(I$6&lt;$G354,0,IF(I$6&gt;$H354,1,(I$6-$G354+1)/($H354-$G354+1))))</f>
        <v>0</v>
      </c>
      <c r="J354" s="106">
        <f t="shared" si="117"/>
        <v>0</v>
      </c>
      <c r="K354" s="106">
        <f t="shared" si="117"/>
        <v>0</v>
      </c>
      <c r="L354" s="106">
        <f t="shared" si="117"/>
        <v>0</v>
      </c>
      <c r="M354" s="106">
        <f t="shared" si="117"/>
        <v>0</v>
      </c>
      <c r="N354" s="106">
        <f t="shared" si="117"/>
        <v>0</v>
      </c>
      <c r="O354" s="106">
        <f t="shared" si="117"/>
        <v>0</v>
      </c>
      <c r="P354" s="106">
        <f t="shared" si="117"/>
        <v>0</v>
      </c>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c r="AZ354" s="106"/>
      <c r="BA354" s="106"/>
      <c r="BB354" s="106"/>
      <c r="BC354" s="106"/>
      <c r="BD354" s="106"/>
      <c r="BE354" s="106"/>
      <c r="BF354" s="106"/>
      <c r="BG354" s="106"/>
      <c r="BH354" s="106"/>
      <c r="BI354" s="106"/>
      <c r="BJ354" s="106"/>
      <c r="BK354" s="106"/>
      <c r="BL354" s="106"/>
      <c r="BM354" s="106"/>
      <c r="BN354" s="106"/>
      <c r="BO354" s="106"/>
    </row>
    <row r="355" spans="1:67" ht="15" x14ac:dyDescent="0.25">
      <c r="A355" s="80"/>
      <c r="B355" s="77" t="s">
        <v>1334</v>
      </c>
      <c r="C355" s="77" t="s">
        <v>1335</v>
      </c>
      <c r="D355" s="77" t="s">
        <v>730</v>
      </c>
      <c r="E355" s="224">
        <f>VLOOKUP(B355,'Cuadro Control'!C394:J2285,8,FALSE)</f>
        <v>1212623361.2117648</v>
      </c>
      <c r="F355" s="106">
        <f t="shared" si="115"/>
        <v>0.22841447185013161</v>
      </c>
      <c r="G355" s="107">
        <v>46396</v>
      </c>
      <c r="H355" s="107">
        <v>46414</v>
      </c>
      <c r="I355" s="106">
        <f t="shared" si="117"/>
        <v>0</v>
      </c>
      <c r="J355" s="106">
        <f t="shared" si="117"/>
        <v>0</v>
      </c>
      <c r="K355" s="106">
        <f t="shared" si="117"/>
        <v>0</v>
      </c>
      <c r="L355" s="106">
        <f t="shared" si="117"/>
        <v>0</v>
      </c>
      <c r="M355" s="106">
        <f t="shared" si="117"/>
        <v>0</v>
      </c>
      <c r="N355" s="106">
        <f t="shared" si="117"/>
        <v>0</v>
      </c>
      <c r="O355" s="106">
        <f t="shared" si="117"/>
        <v>0</v>
      </c>
      <c r="P355" s="106">
        <f t="shared" si="117"/>
        <v>0</v>
      </c>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c r="AZ355" s="106"/>
      <c r="BA355" s="106"/>
      <c r="BB355" s="106"/>
      <c r="BC355" s="106"/>
      <c r="BD355" s="106"/>
      <c r="BE355" s="106"/>
      <c r="BF355" s="106"/>
      <c r="BG355" s="106"/>
      <c r="BH355" s="106"/>
      <c r="BI355" s="106"/>
      <c r="BJ355" s="106"/>
      <c r="BK355" s="106"/>
      <c r="BL355" s="106"/>
      <c r="BM355" s="106"/>
      <c r="BN355" s="106"/>
      <c r="BO355" s="106"/>
    </row>
    <row r="356" spans="1:67" ht="15" x14ac:dyDescent="0.25">
      <c r="A356" s="80"/>
      <c r="B356" s="77" t="s">
        <v>1336</v>
      </c>
      <c r="C356" s="77" t="s">
        <v>1337</v>
      </c>
      <c r="D356" s="77" t="s">
        <v>6</v>
      </c>
      <c r="E356" s="224">
        <f>VLOOKUP(B356,'Cuadro Control'!C395:J2286,8,FALSE)</f>
        <v>0</v>
      </c>
      <c r="F356" s="106">
        <f t="shared" si="115"/>
        <v>0</v>
      </c>
      <c r="G356" s="107">
        <v>46414</v>
      </c>
      <c r="H356" s="107">
        <v>46416</v>
      </c>
      <c r="I356" s="106">
        <f t="shared" si="117"/>
        <v>0</v>
      </c>
      <c r="J356" s="106">
        <f t="shared" si="117"/>
        <v>0</v>
      </c>
      <c r="K356" s="106">
        <f t="shared" si="117"/>
        <v>0</v>
      </c>
      <c r="L356" s="106">
        <f t="shared" si="117"/>
        <v>0</v>
      </c>
      <c r="M356" s="106">
        <f t="shared" si="117"/>
        <v>0</v>
      </c>
      <c r="N356" s="106">
        <f t="shared" si="117"/>
        <v>0</v>
      </c>
      <c r="O356" s="106">
        <f t="shared" si="117"/>
        <v>0</v>
      </c>
      <c r="P356" s="106">
        <f t="shared" si="117"/>
        <v>0</v>
      </c>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c r="AZ356" s="106"/>
      <c r="BA356" s="106"/>
      <c r="BB356" s="106"/>
      <c r="BC356" s="106"/>
      <c r="BD356" s="106"/>
      <c r="BE356" s="106"/>
      <c r="BF356" s="106"/>
      <c r="BG356" s="106"/>
      <c r="BH356" s="106"/>
      <c r="BI356" s="106"/>
      <c r="BJ356" s="106"/>
      <c r="BK356" s="106"/>
      <c r="BL356" s="106"/>
      <c r="BM356" s="106"/>
      <c r="BN356" s="106"/>
      <c r="BO356" s="106"/>
    </row>
    <row r="357" spans="1:67" ht="15" x14ac:dyDescent="0.25">
      <c r="A357" s="80"/>
      <c r="B357" s="78" t="s">
        <v>1338</v>
      </c>
      <c r="C357" s="78" t="s">
        <v>1339</v>
      </c>
      <c r="D357" s="78" t="s">
        <v>3</v>
      </c>
      <c r="E357" s="225">
        <f>VLOOKUP(B357,'Cuadro Control'!C396:J2287,8,FALSE)</f>
        <v>0</v>
      </c>
      <c r="F357" s="108">
        <f t="shared" si="115"/>
        <v>0</v>
      </c>
      <c r="G357" s="109">
        <v>46414</v>
      </c>
      <c r="H357" s="109">
        <v>46414</v>
      </c>
      <c r="I357" s="108">
        <f t="shared" si="117"/>
        <v>0</v>
      </c>
      <c r="J357" s="108">
        <f t="shared" si="117"/>
        <v>0</v>
      </c>
      <c r="K357" s="108">
        <f t="shared" si="117"/>
        <v>0</v>
      </c>
      <c r="L357" s="108">
        <f t="shared" si="117"/>
        <v>0</v>
      </c>
      <c r="M357" s="108">
        <f t="shared" si="117"/>
        <v>0</v>
      </c>
      <c r="N357" s="108">
        <f t="shared" si="117"/>
        <v>0</v>
      </c>
      <c r="O357" s="108">
        <f t="shared" si="117"/>
        <v>0</v>
      </c>
      <c r="P357" s="108">
        <f t="shared" si="117"/>
        <v>0</v>
      </c>
      <c r="Q357" s="108"/>
      <c r="R357" s="108"/>
      <c r="S357" s="108"/>
      <c r="T357" s="108"/>
      <c r="U357" s="108"/>
      <c r="V357" s="108"/>
      <c r="W357" s="108"/>
      <c r="X357" s="108"/>
      <c r="Y357" s="108"/>
      <c r="Z357" s="108"/>
      <c r="AA357" s="108"/>
      <c r="AB357" s="108"/>
      <c r="AC357" s="108"/>
      <c r="AD357" s="108"/>
      <c r="AE357" s="108"/>
      <c r="AF357" s="108"/>
      <c r="AG357" s="108"/>
      <c r="AH357" s="108"/>
      <c r="AI357" s="108"/>
      <c r="AJ357" s="108"/>
      <c r="AK357" s="108"/>
      <c r="AL357" s="108"/>
      <c r="AM357" s="108"/>
      <c r="AN357" s="108"/>
      <c r="AO357" s="108"/>
      <c r="AP357" s="108"/>
      <c r="AQ357" s="108"/>
      <c r="AR357" s="108"/>
      <c r="AS357" s="108"/>
      <c r="AT357" s="108"/>
      <c r="AU357" s="108"/>
      <c r="AV357" s="108"/>
      <c r="AW357" s="108"/>
      <c r="AX357" s="108"/>
      <c r="AY357" s="108"/>
      <c r="AZ357" s="108"/>
      <c r="BA357" s="108"/>
      <c r="BB357" s="108"/>
      <c r="BC357" s="108"/>
      <c r="BD357" s="108"/>
      <c r="BE357" s="108"/>
      <c r="BF357" s="108"/>
      <c r="BG357" s="108"/>
      <c r="BH357" s="108"/>
      <c r="BI357" s="108"/>
      <c r="BJ357" s="108"/>
      <c r="BK357" s="108"/>
      <c r="BL357" s="108"/>
      <c r="BM357" s="108"/>
      <c r="BN357" s="108"/>
      <c r="BO357" s="108"/>
    </row>
    <row r="358" spans="1:67" ht="15" x14ac:dyDescent="0.25">
      <c r="A358" s="80"/>
      <c r="B358" s="77" t="s">
        <v>1340</v>
      </c>
      <c r="C358" s="77" t="s">
        <v>1341</v>
      </c>
      <c r="D358" s="77" t="s">
        <v>8</v>
      </c>
      <c r="E358" s="224">
        <f>VLOOKUP(B358,'Cuadro Control'!C397:J2288,8,FALSE)</f>
        <v>1230815225.9452939</v>
      </c>
      <c r="F358" s="106">
        <f t="shared" si="115"/>
        <v>0.2318411625341423</v>
      </c>
      <c r="G358" s="107">
        <v>46417</v>
      </c>
      <c r="H358" s="107">
        <v>46417</v>
      </c>
      <c r="I358" s="106">
        <f t="shared" si="117"/>
        <v>0</v>
      </c>
      <c r="J358" s="106">
        <f t="shared" si="117"/>
        <v>0</v>
      </c>
      <c r="K358" s="106">
        <f t="shared" si="117"/>
        <v>0</v>
      </c>
      <c r="L358" s="106">
        <f t="shared" si="117"/>
        <v>0</v>
      </c>
      <c r="M358" s="106">
        <f t="shared" si="117"/>
        <v>0</v>
      </c>
      <c r="N358" s="106">
        <f t="shared" si="117"/>
        <v>0</v>
      </c>
      <c r="O358" s="106">
        <f t="shared" si="117"/>
        <v>0</v>
      </c>
      <c r="P358" s="106">
        <f t="shared" si="117"/>
        <v>0</v>
      </c>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c r="AZ358" s="106"/>
      <c r="BA358" s="106"/>
      <c r="BB358" s="106"/>
      <c r="BC358" s="106"/>
      <c r="BD358" s="106"/>
      <c r="BE358" s="106"/>
      <c r="BF358" s="106"/>
      <c r="BG358" s="106"/>
      <c r="BH358" s="106"/>
      <c r="BI358" s="106"/>
      <c r="BJ358" s="106"/>
      <c r="BK358" s="106"/>
      <c r="BL358" s="106"/>
      <c r="BM358" s="106"/>
      <c r="BN358" s="106"/>
      <c r="BO358" s="106"/>
    </row>
    <row r="359" spans="1:67" ht="15" x14ac:dyDescent="0.25">
      <c r="A359" s="80"/>
      <c r="B359" s="77" t="s">
        <v>1342</v>
      </c>
      <c r="C359" s="77" t="s">
        <v>1343</v>
      </c>
      <c r="D359" s="77" t="s">
        <v>26</v>
      </c>
      <c r="E359" s="224">
        <f>VLOOKUP(B359,'Cuadro Control'!C398:J2289,8,FALSE)</f>
        <v>0</v>
      </c>
      <c r="F359" s="106">
        <f t="shared" si="115"/>
        <v>0</v>
      </c>
      <c r="G359" s="107">
        <v>46417</v>
      </c>
      <c r="H359" s="107">
        <v>46426</v>
      </c>
      <c r="I359" s="106">
        <f t="shared" si="117"/>
        <v>0</v>
      </c>
      <c r="J359" s="106">
        <f t="shared" si="117"/>
        <v>0</v>
      </c>
      <c r="K359" s="106">
        <f t="shared" si="117"/>
        <v>0</v>
      </c>
      <c r="L359" s="106">
        <f t="shared" si="117"/>
        <v>0</v>
      </c>
      <c r="M359" s="106">
        <f t="shared" si="117"/>
        <v>0</v>
      </c>
      <c r="N359" s="106">
        <f t="shared" si="117"/>
        <v>0</v>
      </c>
      <c r="O359" s="106">
        <f t="shared" si="117"/>
        <v>0</v>
      </c>
      <c r="P359" s="106">
        <f t="shared" si="117"/>
        <v>0</v>
      </c>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c r="AZ359" s="106"/>
      <c r="BA359" s="106"/>
      <c r="BB359" s="106"/>
      <c r="BC359" s="106"/>
      <c r="BD359" s="106"/>
      <c r="BE359" s="106"/>
      <c r="BF359" s="106"/>
      <c r="BG359" s="106"/>
      <c r="BH359" s="106"/>
      <c r="BI359" s="106"/>
      <c r="BJ359" s="106"/>
      <c r="BK359" s="106"/>
      <c r="BL359" s="106"/>
      <c r="BM359" s="106"/>
      <c r="BN359" s="106"/>
      <c r="BO359" s="106"/>
    </row>
    <row r="360" spans="1:67" ht="15" x14ac:dyDescent="0.25">
      <c r="A360" s="80"/>
      <c r="B360" s="77" t="s">
        <v>1344</v>
      </c>
      <c r="C360" s="77" t="s">
        <v>2066</v>
      </c>
      <c r="D360" s="77" t="s">
        <v>6</v>
      </c>
      <c r="E360" s="224">
        <f>VLOOKUP(B360,'Cuadro Control'!C399:J2290,8,FALSE)</f>
        <v>52736347.43270281</v>
      </c>
      <c r="F360" s="106">
        <f t="shared" si="115"/>
        <v>9.933624348213644E-3</v>
      </c>
      <c r="G360" s="107">
        <v>46426</v>
      </c>
      <c r="H360" s="107">
        <v>46428</v>
      </c>
      <c r="I360" s="106">
        <f t="shared" si="117"/>
        <v>0</v>
      </c>
      <c r="J360" s="106">
        <f t="shared" si="117"/>
        <v>0</v>
      </c>
      <c r="K360" s="106">
        <f t="shared" si="117"/>
        <v>0</v>
      </c>
      <c r="L360" s="106">
        <f t="shared" si="117"/>
        <v>0</v>
      </c>
      <c r="M360" s="106">
        <f t="shared" si="117"/>
        <v>0</v>
      </c>
      <c r="N360" s="106">
        <f t="shared" si="117"/>
        <v>0</v>
      </c>
      <c r="O360" s="106">
        <f t="shared" si="117"/>
        <v>0</v>
      </c>
      <c r="P360" s="106">
        <f t="shared" si="117"/>
        <v>0</v>
      </c>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c r="AZ360" s="106"/>
      <c r="BA360" s="106"/>
      <c r="BB360" s="106"/>
      <c r="BC360" s="106"/>
      <c r="BD360" s="106"/>
      <c r="BE360" s="106"/>
      <c r="BF360" s="106"/>
      <c r="BG360" s="106"/>
      <c r="BH360" s="106"/>
      <c r="BI360" s="106"/>
      <c r="BJ360" s="106"/>
      <c r="BK360" s="106"/>
      <c r="BL360" s="106"/>
      <c r="BM360" s="106"/>
      <c r="BN360" s="106"/>
      <c r="BO360" s="106"/>
    </row>
    <row r="361" spans="1:67" ht="15" x14ac:dyDescent="0.25">
      <c r="A361" s="80"/>
      <c r="B361" s="77" t="s">
        <v>1345</v>
      </c>
      <c r="C361" s="77" t="s">
        <v>1346</v>
      </c>
      <c r="D361" s="77" t="s">
        <v>19</v>
      </c>
      <c r="E361" s="224">
        <f>VLOOKUP(B361,'Cuadro Control'!C400:J2291,8,FALSE)</f>
        <v>46410609.014634147</v>
      </c>
      <c r="F361" s="106">
        <f t="shared" si="115"/>
        <v>8.742083556535862E-3</v>
      </c>
      <c r="G361" s="107">
        <v>46429</v>
      </c>
      <c r="H361" s="107">
        <v>46430</v>
      </c>
      <c r="I361" s="106">
        <f t="shared" si="117"/>
        <v>0</v>
      </c>
      <c r="J361" s="106">
        <f t="shared" si="117"/>
        <v>0</v>
      </c>
      <c r="K361" s="106">
        <f t="shared" si="117"/>
        <v>0</v>
      </c>
      <c r="L361" s="106">
        <f t="shared" si="117"/>
        <v>0</v>
      </c>
      <c r="M361" s="106">
        <f t="shared" si="117"/>
        <v>0</v>
      </c>
      <c r="N361" s="106">
        <f t="shared" si="117"/>
        <v>0</v>
      </c>
      <c r="O361" s="106">
        <f t="shared" si="117"/>
        <v>0</v>
      </c>
      <c r="P361" s="106">
        <f t="shared" si="117"/>
        <v>0</v>
      </c>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c r="AZ361" s="106"/>
      <c r="BA361" s="106"/>
      <c r="BB361" s="106"/>
      <c r="BC361" s="106"/>
      <c r="BD361" s="106"/>
      <c r="BE361" s="106"/>
      <c r="BF361" s="106"/>
      <c r="BG361" s="106"/>
      <c r="BH361" s="106"/>
      <c r="BI361" s="106"/>
      <c r="BJ361" s="106"/>
      <c r="BK361" s="106"/>
      <c r="BL361" s="106"/>
      <c r="BM361" s="106"/>
      <c r="BN361" s="106"/>
      <c r="BO361" s="106"/>
    </row>
    <row r="362" spans="1:67" ht="15" x14ac:dyDescent="0.25">
      <c r="A362" s="80"/>
      <c r="B362" s="77" t="s">
        <v>1347</v>
      </c>
      <c r="C362" s="77" t="s">
        <v>1348</v>
      </c>
      <c r="D362" s="77" t="s">
        <v>9</v>
      </c>
      <c r="E362" s="224">
        <f>VLOOKUP(B362,'Cuadro Control'!C401:J2292,8,FALSE)</f>
        <v>1587346329.5488234</v>
      </c>
      <c r="F362" s="106">
        <f t="shared" si="115"/>
        <v>0.29899875353285565</v>
      </c>
      <c r="G362" s="107">
        <v>46429</v>
      </c>
      <c r="H362" s="107">
        <v>46438</v>
      </c>
      <c r="I362" s="106">
        <f t="shared" si="117"/>
        <v>0</v>
      </c>
      <c r="J362" s="106">
        <f t="shared" si="117"/>
        <v>0</v>
      </c>
      <c r="K362" s="106">
        <f t="shared" si="117"/>
        <v>0</v>
      </c>
      <c r="L362" s="106">
        <f t="shared" si="117"/>
        <v>0</v>
      </c>
      <c r="M362" s="106">
        <f t="shared" si="117"/>
        <v>0</v>
      </c>
      <c r="N362" s="106">
        <f t="shared" si="117"/>
        <v>0</v>
      </c>
      <c r="O362" s="106">
        <f t="shared" si="117"/>
        <v>0</v>
      </c>
      <c r="P362" s="106">
        <f t="shared" si="117"/>
        <v>0</v>
      </c>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c r="AZ362" s="106"/>
      <c r="BA362" s="106"/>
      <c r="BB362" s="106"/>
      <c r="BC362" s="106"/>
      <c r="BD362" s="106"/>
      <c r="BE362" s="106"/>
      <c r="BF362" s="106"/>
      <c r="BG362" s="106"/>
      <c r="BH362" s="106"/>
      <c r="BI362" s="106"/>
      <c r="BJ362" s="106"/>
      <c r="BK362" s="106"/>
      <c r="BL362" s="106"/>
      <c r="BM362" s="106"/>
      <c r="BN362" s="106"/>
      <c r="BO362" s="106"/>
    </row>
    <row r="363" spans="1:67" ht="15" x14ac:dyDescent="0.25">
      <c r="A363" s="80"/>
      <c r="B363" s="103" t="s">
        <v>1349</v>
      </c>
      <c r="C363" s="103" t="s">
        <v>1350</v>
      </c>
      <c r="D363" s="103" t="s">
        <v>9</v>
      </c>
      <c r="E363" s="223">
        <f>VLOOKUP(B363,'Cuadro Control'!C402:J2293,8,FALSE)</f>
        <v>179532477.23999998</v>
      </c>
      <c r="F363" s="104">
        <f t="shared" si="115"/>
        <v>3.3817438522495219E-2</v>
      </c>
      <c r="G363" s="105">
        <v>46430</v>
      </c>
      <c r="H363" s="105">
        <v>46443</v>
      </c>
      <c r="I363" s="104">
        <f t="shared" si="117"/>
        <v>0</v>
      </c>
      <c r="J363" s="104">
        <f t="shared" si="117"/>
        <v>0</v>
      </c>
      <c r="K363" s="104">
        <f t="shared" si="117"/>
        <v>0</v>
      </c>
      <c r="L363" s="104">
        <f t="shared" si="117"/>
        <v>0</v>
      </c>
      <c r="M363" s="104">
        <f t="shared" si="117"/>
        <v>0</v>
      </c>
      <c r="N363" s="104">
        <f t="shared" si="117"/>
        <v>0</v>
      </c>
      <c r="O363" s="104">
        <f t="shared" si="117"/>
        <v>0</v>
      </c>
      <c r="P363" s="104">
        <f t="shared" si="117"/>
        <v>0</v>
      </c>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c r="BG363" s="104"/>
      <c r="BH363" s="104"/>
      <c r="BI363" s="104"/>
      <c r="BJ363" s="104"/>
      <c r="BK363" s="104"/>
      <c r="BL363" s="104"/>
      <c r="BM363" s="104"/>
      <c r="BN363" s="104"/>
      <c r="BO363" s="104"/>
    </row>
    <row r="364" spans="1:67" ht="15" x14ac:dyDescent="0.25">
      <c r="A364" s="80"/>
      <c r="B364" s="78" t="s">
        <v>1351</v>
      </c>
      <c r="C364" s="78" t="s">
        <v>1988</v>
      </c>
      <c r="D364" s="78" t="s">
        <v>3</v>
      </c>
      <c r="E364" s="225">
        <f>VLOOKUP(B364,'Cuadro Control'!C403:J2294,8,FALSE)</f>
        <v>0</v>
      </c>
      <c r="F364" s="108">
        <f>IFERROR(E364/$E$348,0)</f>
        <v>0</v>
      </c>
      <c r="G364" s="109">
        <v>46443</v>
      </c>
      <c r="H364" s="109">
        <v>46443</v>
      </c>
      <c r="I364" s="108">
        <f t="shared" si="117"/>
        <v>0</v>
      </c>
      <c r="J364" s="108">
        <f t="shared" si="117"/>
        <v>0</v>
      </c>
      <c r="K364" s="108">
        <f t="shared" si="117"/>
        <v>0</v>
      </c>
      <c r="L364" s="108">
        <f t="shared" si="117"/>
        <v>0</v>
      </c>
      <c r="M364" s="108">
        <f t="shared" si="117"/>
        <v>0</v>
      </c>
      <c r="N364" s="108">
        <f t="shared" si="117"/>
        <v>0</v>
      </c>
      <c r="O364" s="108">
        <f t="shared" si="117"/>
        <v>0</v>
      </c>
      <c r="P364" s="108">
        <f t="shared" si="117"/>
        <v>0</v>
      </c>
      <c r="Q364" s="108"/>
      <c r="R364" s="108"/>
      <c r="S364" s="108"/>
      <c r="T364" s="108"/>
      <c r="U364" s="108"/>
      <c r="V364" s="108"/>
      <c r="W364" s="108"/>
      <c r="X364" s="108"/>
      <c r="Y364" s="108"/>
      <c r="Z364" s="108"/>
      <c r="AA364" s="108"/>
      <c r="AB364" s="108"/>
      <c r="AC364" s="108"/>
      <c r="AD364" s="108"/>
      <c r="AE364" s="108"/>
      <c r="AF364" s="108"/>
      <c r="AG364" s="108"/>
      <c r="AH364" s="108"/>
      <c r="AI364" s="108"/>
      <c r="AJ364" s="108"/>
      <c r="AK364" s="108"/>
      <c r="AL364" s="108"/>
      <c r="AM364" s="108"/>
      <c r="AN364" s="108"/>
      <c r="AO364" s="108"/>
      <c r="AP364" s="108"/>
      <c r="AQ364" s="108"/>
      <c r="AR364" s="108"/>
      <c r="AS364" s="108"/>
      <c r="AT364" s="108"/>
      <c r="AU364" s="108"/>
      <c r="AV364" s="108"/>
      <c r="AW364" s="108"/>
      <c r="AX364" s="108"/>
      <c r="AY364" s="108"/>
      <c r="AZ364" s="108"/>
      <c r="BA364" s="108"/>
      <c r="BB364" s="108"/>
      <c r="BC364" s="108"/>
      <c r="BD364" s="108"/>
      <c r="BE364" s="108"/>
      <c r="BF364" s="108"/>
      <c r="BG364" s="108"/>
      <c r="BH364" s="108"/>
      <c r="BI364" s="108"/>
      <c r="BJ364" s="108"/>
      <c r="BK364" s="108"/>
      <c r="BL364" s="108"/>
      <c r="BM364" s="108"/>
      <c r="BN364" s="108"/>
      <c r="BO364" s="108"/>
    </row>
    <row r="365" spans="1:67" ht="15" x14ac:dyDescent="0.25">
      <c r="A365" s="80"/>
      <c r="B365" s="79" t="s">
        <v>1352</v>
      </c>
      <c r="C365" s="79" t="s">
        <v>1353</v>
      </c>
      <c r="D365" s="79" t="s">
        <v>38</v>
      </c>
      <c r="E365" s="226">
        <f>SUM(E366:E381)</f>
        <v>5308872732.0543728</v>
      </c>
      <c r="F365" s="110">
        <f>IFERROR(E365/$E$109,0)</f>
        <v>2.9408554574576196E-2</v>
      </c>
      <c r="G365" s="111">
        <v>46367</v>
      </c>
      <c r="H365" s="111">
        <v>46450</v>
      </c>
      <c r="I365" s="110">
        <f>SUMPRODUCT($F366:$F380,I366:I380)</f>
        <v>0</v>
      </c>
      <c r="J365" s="110">
        <f t="shared" ref="J365:N365" si="118">SUMPRODUCT($F366:$F380,J366:J380)</f>
        <v>0</v>
      </c>
      <c r="K365" s="110">
        <f t="shared" si="118"/>
        <v>0</v>
      </c>
      <c r="L365" s="110">
        <f t="shared" si="118"/>
        <v>0</v>
      </c>
      <c r="M365" s="110">
        <f t="shared" si="118"/>
        <v>0</v>
      </c>
      <c r="N365" s="110">
        <f t="shared" si="118"/>
        <v>0</v>
      </c>
      <c r="O365" s="110">
        <f t="shared" ref="O365:P365" si="119">SUMPRODUCT($F366:$F380,O366:O380)</f>
        <v>0</v>
      </c>
      <c r="P365" s="110">
        <f t="shared" si="119"/>
        <v>0</v>
      </c>
      <c r="Q365" s="110"/>
      <c r="R365" s="110"/>
      <c r="S365" s="110"/>
      <c r="T365" s="110"/>
      <c r="U365" s="110"/>
      <c r="V365" s="110"/>
      <c r="W365" s="110"/>
      <c r="X365" s="110"/>
      <c r="Y365" s="110"/>
      <c r="Z365" s="110"/>
      <c r="AA365" s="110"/>
      <c r="AB365" s="110"/>
      <c r="AC365" s="110"/>
      <c r="AD365" s="110"/>
      <c r="AE365" s="110"/>
      <c r="AF365" s="110"/>
      <c r="AG365" s="110"/>
      <c r="AH365" s="110"/>
      <c r="AI365" s="110"/>
      <c r="AJ365" s="110"/>
      <c r="AK365" s="110"/>
      <c r="AL365" s="110"/>
      <c r="AM365" s="110"/>
      <c r="AN365" s="110"/>
      <c r="AO365" s="110"/>
      <c r="AP365" s="110"/>
      <c r="AQ365" s="110"/>
      <c r="AR365" s="110"/>
      <c r="AS365" s="110"/>
      <c r="AT365" s="110"/>
      <c r="AU365" s="110"/>
      <c r="AV365" s="110"/>
      <c r="AW365" s="110"/>
      <c r="AX365" s="110"/>
      <c r="AY365" s="110"/>
      <c r="AZ365" s="110"/>
      <c r="BA365" s="110"/>
      <c r="BB365" s="110"/>
      <c r="BC365" s="110"/>
      <c r="BD365" s="110"/>
      <c r="BE365" s="110"/>
      <c r="BF365" s="110"/>
      <c r="BG365" s="110"/>
      <c r="BH365" s="110"/>
      <c r="BI365" s="110"/>
      <c r="BJ365" s="110"/>
      <c r="BK365" s="110"/>
      <c r="BL365" s="110"/>
      <c r="BM365" s="110"/>
      <c r="BN365" s="110"/>
      <c r="BO365" s="110"/>
    </row>
    <row r="366" spans="1:67" ht="15" x14ac:dyDescent="0.25">
      <c r="A366" s="80"/>
      <c r="B366" s="77" t="s">
        <v>1354</v>
      </c>
      <c r="C366" s="77" t="s">
        <v>2111</v>
      </c>
      <c r="D366" s="77" t="s">
        <v>22</v>
      </c>
      <c r="E366" s="224">
        <f>VLOOKUP(B366,'Cuadro Control'!C405:J2296,8,FALSE)</f>
        <v>83271780.884117648</v>
      </c>
      <c r="F366" s="106">
        <f t="shared" ref="F366:F380" si="120">IFERROR(E366/$E$365,0)</f>
        <v>1.5685397839984384E-2</v>
      </c>
      <c r="G366" s="107">
        <v>46367</v>
      </c>
      <c r="H366" s="107">
        <v>46375</v>
      </c>
      <c r="I366" s="106">
        <f t="shared" ref="I366:P370" si="121">IF($G366=0,0,IF(I$6&lt;$G366,0,IF(I$6&gt;$H366,1,(I$6-$G366+1)/($H366-$G366+1))))</f>
        <v>0</v>
      </c>
      <c r="J366" s="106">
        <f t="shared" si="121"/>
        <v>0</v>
      </c>
      <c r="K366" s="106">
        <f t="shared" si="121"/>
        <v>0</v>
      </c>
      <c r="L366" s="106">
        <f t="shared" si="121"/>
        <v>0</v>
      </c>
      <c r="M366" s="106">
        <f t="shared" si="121"/>
        <v>0</v>
      </c>
      <c r="N366" s="106">
        <f t="shared" si="121"/>
        <v>0</v>
      </c>
      <c r="O366" s="106">
        <f t="shared" si="121"/>
        <v>0</v>
      </c>
      <c r="P366" s="106">
        <f t="shared" si="121"/>
        <v>0</v>
      </c>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c r="AZ366" s="106"/>
      <c r="BA366" s="106"/>
      <c r="BB366" s="106"/>
      <c r="BC366" s="106"/>
      <c r="BD366" s="106"/>
      <c r="BE366" s="106"/>
      <c r="BF366" s="106"/>
      <c r="BG366" s="106"/>
      <c r="BH366" s="106"/>
      <c r="BI366" s="106"/>
      <c r="BJ366" s="106"/>
      <c r="BK366" s="106"/>
      <c r="BL366" s="106"/>
      <c r="BM366" s="106"/>
      <c r="BN366" s="106"/>
      <c r="BO366" s="106"/>
    </row>
    <row r="367" spans="1:67" ht="15" x14ac:dyDescent="0.25">
      <c r="A367" s="80"/>
      <c r="B367" s="77" t="s">
        <v>1356</v>
      </c>
      <c r="C367" s="77" t="s">
        <v>1357</v>
      </c>
      <c r="D367" s="77" t="s">
        <v>9</v>
      </c>
      <c r="E367" s="224">
        <f>VLOOKUP(B367,'Cuadro Control'!C406:J2297,8,FALSE)</f>
        <v>312374505.66882348</v>
      </c>
      <c r="F367" s="106">
        <f t="shared" si="120"/>
        <v>5.8840081771548515E-2</v>
      </c>
      <c r="G367" s="107">
        <v>46379</v>
      </c>
      <c r="H367" s="107">
        <v>46387</v>
      </c>
      <c r="I367" s="106">
        <f t="shared" si="121"/>
        <v>0</v>
      </c>
      <c r="J367" s="106">
        <f t="shared" si="121"/>
        <v>0</v>
      </c>
      <c r="K367" s="106">
        <f t="shared" si="121"/>
        <v>0</v>
      </c>
      <c r="L367" s="106">
        <f t="shared" si="121"/>
        <v>0</v>
      </c>
      <c r="M367" s="106">
        <f t="shared" si="121"/>
        <v>0</v>
      </c>
      <c r="N367" s="106">
        <f t="shared" si="121"/>
        <v>0</v>
      </c>
      <c r="O367" s="106">
        <f t="shared" si="121"/>
        <v>0</v>
      </c>
      <c r="P367" s="106">
        <f t="shared" si="121"/>
        <v>0</v>
      </c>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c r="AZ367" s="106"/>
      <c r="BA367" s="106"/>
      <c r="BB367" s="106"/>
      <c r="BC367" s="106"/>
      <c r="BD367" s="106"/>
      <c r="BE367" s="106"/>
      <c r="BF367" s="106"/>
      <c r="BG367" s="106"/>
      <c r="BH367" s="106"/>
      <c r="BI367" s="106"/>
      <c r="BJ367" s="106"/>
      <c r="BK367" s="106"/>
      <c r="BL367" s="106"/>
      <c r="BM367" s="106"/>
      <c r="BN367" s="106"/>
      <c r="BO367" s="106"/>
    </row>
    <row r="368" spans="1:67" ht="15" x14ac:dyDescent="0.25">
      <c r="A368" s="80"/>
      <c r="B368" s="103" t="s">
        <v>1358</v>
      </c>
      <c r="C368" s="103" t="s">
        <v>1359</v>
      </c>
      <c r="D368" s="103" t="s">
        <v>6</v>
      </c>
      <c r="E368" s="223">
        <f>VLOOKUP(B368,'Cuadro Control'!C407:J2298,8,FALSE)</f>
        <v>9527825.6870364472</v>
      </c>
      <c r="F368" s="104">
        <f t="shared" si="120"/>
        <v>1.794698454439963E-3</v>
      </c>
      <c r="G368" s="105">
        <v>46387</v>
      </c>
      <c r="H368" s="105">
        <v>46392</v>
      </c>
      <c r="I368" s="104">
        <f t="shared" si="121"/>
        <v>0</v>
      </c>
      <c r="J368" s="104">
        <f t="shared" si="121"/>
        <v>0</v>
      </c>
      <c r="K368" s="104">
        <f t="shared" si="121"/>
        <v>0</v>
      </c>
      <c r="L368" s="104">
        <f t="shared" si="121"/>
        <v>0</v>
      </c>
      <c r="M368" s="104">
        <f t="shared" si="121"/>
        <v>0</v>
      </c>
      <c r="N368" s="104">
        <f t="shared" si="121"/>
        <v>0</v>
      </c>
      <c r="O368" s="104">
        <f t="shared" si="121"/>
        <v>0</v>
      </c>
      <c r="P368" s="104">
        <f t="shared" si="121"/>
        <v>0</v>
      </c>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c r="BG368" s="104"/>
      <c r="BH368" s="104"/>
      <c r="BI368" s="104"/>
      <c r="BJ368" s="104"/>
      <c r="BK368" s="104"/>
      <c r="BL368" s="104"/>
      <c r="BM368" s="104"/>
      <c r="BN368" s="104"/>
      <c r="BO368" s="104"/>
    </row>
    <row r="369" spans="1:67" ht="15" x14ac:dyDescent="0.25">
      <c r="A369" s="80"/>
      <c r="B369" s="77" t="s">
        <v>1360</v>
      </c>
      <c r="C369" s="77" t="s">
        <v>1361</v>
      </c>
      <c r="D369" s="77" t="s">
        <v>19</v>
      </c>
      <c r="E369" s="224">
        <f>VLOOKUP(B369,'Cuadro Control'!C408:J2299,8,FALSE)</f>
        <v>320494616.71764702</v>
      </c>
      <c r="F369" s="106">
        <f t="shared" si="120"/>
        <v>6.0369617599332674E-2</v>
      </c>
      <c r="G369" s="107">
        <v>46392</v>
      </c>
      <c r="H369" s="107">
        <v>46395</v>
      </c>
      <c r="I369" s="106">
        <f t="shared" si="121"/>
        <v>0</v>
      </c>
      <c r="J369" s="106">
        <f t="shared" si="121"/>
        <v>0</v>
      </c>
      <c r="K369" s="106">
        <f t="shared" si="121"/>
        <v>0</v>
      </c>
      <c r="L369" s="106">
        <f t="shared" si="121"/>
        <v>0</v>
      </c>
      <c r="M369" s="106">
        <f t="shared" si="121"/>
        <v>0</v>
      </c>
      <c r="N369" s="106">
        <f t="shared" si="121"/>
        <v>0</v>
      </c>
      <c r="O369" s="106">
        <f t="shared" si="121"/>
        <v>0</v>
      </c>
      <c r="P369" s="106">
        <f t="shared" si="121"/>
        <v>0</v>
      </c>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c r="AZ369" s="106"/>
      <c r="BA369" s="106"/>
      <c r="BB369" s="106"/>
      <c r="BC369" s="106"/>
      <c r="BD369" s="106"/>
      <c r="BE369" s="106"/>
      <c r="BF369" s="106"/>
      <c r="BG369" s="106"/>
      <c r="BH369" s="106"/>
      <c r="BI369" s="106"/>
      <c r="BJ369" s="106"/>
      <c r="BK369" s="106"/>
      <c r="BL369" s="106"/>
      <c r="BM369" s="106"/>
      <c r="BN369" s="106"/>
      <c r="BO369" s="106"/>
    </row>
    <row r="370" spans="1:67" ht="15" x14ac:dyDescent="0.25">
      <c r="A370" s="80"/>
      <c r="B370" s="77" t="s">
        <v>1362</v>
      </c>
      <c r="C370" s="77" t="s">
        <v>1363</v>
      </c>
      <c r="D370" s="77" t="s">
        <v>8</v>
      </c>
      <c r="E370" s="224">
        <f>VLOOKUP(B370,'Cuadro Control'!C409:J2300,8,FALSE)</f>
        <v>94303618.549411759</v>
      </c>
      <c r="F370" s="106">
        <f t="shared" si="120"/>
        <v>1.7763397864110998E-2</v>
      </c>
      <c r="G370" s="107">
        <v>46396</v>
      </c>
      <c r="H370" s="107">
        <v>46400</v>
      </c>
      <c r="I370" s="106">
        <f t="shared" si="121"/>
        <v>0</v>
      </c>
      <c r="J370" s="106">
        <f t="shared" si="121"/>
        <v>0</v>
      </c>
      <c r="K370" s="106">
        <f t="shared" si="121"/>
        <v>0</v>
      </c>
      <c r="L370" s="106">
        <f t="shared" si="121"/>
        <v>0</v>
      </c>
      <c r="M370" s="106">
        <f t="shared" si="121"/>
        <v>0</v>
      </c>
      <c r="N370" s="106">
        <f t="shared" si="121"/>
        <v>0</v>
      </c>
      <c r="O370" s="106">
        <f t="shared" si="121"/>
        <v>0</v>
      </c>
      <c r="P370" s="106">
        <f t="shared" si="121"/>
        <v>0</v>
      </c>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c r="AZ370" s="106"/>
      <c r="BA370" s="106"/>
      <c r="BB370" s="106"/>
      <c r="BC370" s="106"/>
      <c r="BD370" s="106"/>
      <c r="BE370" s="106"/>
      <c r="BF370" s="106"/>
      <c r="BG370" s="106"/>
      <c r="BH370" s="106"/>
      <c r="BI370" s="106"/>
      <c r="BJ370" s="106"/>
      <c r="BK370" s="106"/>
      <c r="BL370" s="106"/>
      <c r="BM370" s="106"/>
      <c r="BN370" s="106"/>
      <c r="BO370" s="106"/>
    </row>
    <row r="371" spans="1:67" ht="15" x14ac:dyDescent="0.25">
      <c r="A371" s="80"/>
      <c r="B371" s="77" t="s">
        <v>1364</v>
      </c>
      <c r="C371" s="77" t="s">
        <v>1365</v>
      </c>
      <c r="D371" s="77" t="s">
        <v>26</v>
      </c>
      <c r="E371" s="224">
        <f>VLOOKUP(B371,'Cuadro Control'!C410:J2301,8,FALSE)</f>
        <v>179436034.15411764</v>
      </c>
      <c r="F371" s="106">
        <f t="shared" si="120"/>
        <v>3.3799272126209236E-2</v>
      </c>
      <c r="G371" s="107">
        <v>46400</v>
      </c>
      <c r="H371" s="107">
        <v>46406</v>
      </c>
      <c r="I371" s="106">
        <f t="shared" ref="I371:P381" si="122">IF($G371=0,0,IF(I$6&lt;$G371,0,IF(I$6&gt;$H371,1,(I$6-$G371+1)/($H371-$G371+1))))</f>
        <v>0</v>
      </c>
      <c r="J371" s="106">
        <f t="shared" si="122"/>
        <v>0</v>
      </c>
      <c r="K371" s="106">
        <f t="shared" si="122"/>
        <v>0</v>
      </c>
      <c r="L371" s="106">
        <f t="shared" si="122"/>
        <v>0</v>
      </c>
      <c r="M371" s="106">
        <f t="shared" si="122"/>
        <v>0</v>
      </c>
      <c r="N371" s="106">
        <f t="shared" si="122"/>
        <v>0</v>
      </c>
      <c r="O371" s="106">
        <f t="shared" si="122"/>
        <v>0</v>
      </c>
      <c r="P371" s="106">
        <f t="shared" si="122"/>
        <v>0</v>
      </c>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c r="AZ371" s="106"/>
      <c r="BA371" s="106"/>
      <c r="BB371" s="106"/>
      <c r="BC371" s="106"/>
      <c r="BD371" s="106"/>
      <c r="BE371" s="106"/>
      <c r="BF371" s="106"/>
      <c r="BG371" s="106"/>
      <c r="BH371" s="106"/>
      <c r="BI371" s="106"/>
      <c r="BJ371" s="106"/>
      <c r="BK371" s="106"/>
      <c r="BL371" s="106"/>
      <c r="BM371" s="106"/>
      <c r="BN371" s="106"/>
      <c r="BO371" s="106"/>
    </row>
    <row r="372" spans="1:67" ht="15" x14ac:dyDescent="0.25">
      <c r="A372" s="80"/>
      <c r="B372" s="77" t="s">
        <v>1366</v>
      </c>
      <c r="C372" s="77" t="s">
        <v>1367</v>
      </c>
      <c r="D372" s="77" t="s">
        <v>730</v>
      </c>
      <c r="E372" s="224">
        <f>VLOOKUP(B372,'Cuadro Control'!C411:J2302,8,FALSE)</f>
        <v>1212623361.2117648</v>
      </c>
      <c r="F372" s="106">
        <f t="shared" si="120"/>
        <v>0.22841447185013161</v>
      </c>
      <c r="G372" s="107">
        <v>46406</v>
      </c>
      <c r="H372" s="107">
        <v>46421</v>
      </c>
      <c r="I372" s="106">
        <f t="shared" si="122"/>
        <v>0</v>
      </c>
      <c r="J372" s="106">
        <f t="shared" si="122"/>
        <v>0</v>
      </c>
      <c r="K372" s="106">
        <f t="shared" si="122"/>
        <v>0</v>
      </c>
      <c r="L372" s="106">
        <f t="shared" si="122"/>
        <v>0</v>
      </c>
      <c r="M372" s="106">
        <f t="shared" si="122"/>
        <v>0</v>
      </c>
      <c r="N372" s="106">
        <f t="shared" si="122"/>
        <v>0</v>
      </c>
      <c r="O372" s="106">
        <f t="shared" si="122"/>
        <v>0</v>
      </c>
      <c r="P372" s="106">
        <f t="shared" si="122"/>
        <v>0</v>
      </c>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c r="AZ372" s="106"/>
      <c r="BA372" s="106"/>
      <c r="BB372" s="106"/>
      <c r="BC372" s="106"/>
      <c r="BD372" s="106"/>
      <c r="BE372" s="106"/>
      <c r="BF372" s="106"/>
      <c r="BG372" s="106"/>
      <c r="BH372" s="106"/>
      <c r="BI372" s="106"/>
      <c r="BJ372" s="106"/>
      <c r="BK372" s="106"/>
      <c r="BL372" s="106"/>
      <c r="BM372" s="106"/>
      <c r="BN372" s="106"/>
      <c r="BO372" s="106"/>
    </row>
    <row r="373" spans="1:67" ht="15" x14ac:dyDescent="0.25">
      <c r="A373" s="80"/>
      <c r="B373" s="77" t="s">
        <v>1368</v>
      </c>
      <c r="C373" s="77" t="s">
        <v>1369</v>
      </c>
      <c r="D373" s="77" t="s">
        <v>6</v>
      </c>
      <c r="E373" s="224">
        <f>VLOOKUP(B373,'Cuadro Control'!C412:J2303,8,FALSE)</f>
        <v>0</v>
      </c>
      <c r="F373" s="106">
        <f t="shared" si="120"/>
        <v>0</v>
      </c>
      <c r="G373" s="107">
        <v>46421</v>
      </c>
      <c r="H373" s="107">
        <v>46424</v>
      </c>
      <c r="I373" s="106">
        <f t="shared" si="122"/>
        <v>0</v>
      </c>
      <c r="J373" s="106">
        <f t="shared" si="122"/>
        <v>0</v>
      </c>
      <c r="K373" s="106">
        <f t="shared" si="122"/>
        <v>0</v>
      </c>
      <c r="L373" s="106">
        <f t="shared" si="122"/>
        <v>0</v>
      </c>
      <c r="M373" s="106">
        <f t="shared" si="122"/>
        <v>0</v>
      </c>
      <c r="N373" s="106">
        <f t="shared" si="122"/>
        <v>0</v>
      </c>
      <c r="O373" s="106">
        <f t="shared" si="122"/>
        <v>0</v>
      </c>
      <c r="P373" s="106">
        <f t="shared" si="122"/>
        <v>0</v>
      </c>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c r="AZ373" s="106"/>
      <c r="BA373" s="106"/>
      <c r="BB373" s="106"/>
      <c r="BC373" s="106"/>
      <c r="BD373" s="106"/>
      <c r="BE373" s="106"/>
      <c r="BF373" s="106"/>
      <c r="BG373" s="106"/>
      <c r="BH373" s="106"/>
      <c r="BI373" s="106"/>
      <c r="BJ373" s="106"/>
      <c r="BK373" s="106"/>
      <c r="BL373" s="106"/>
      <c r="BM373" s="106"/>
      <c r="BN373" s="106"/>
      <c r="BO373" s="106"/>
    </row>
    <row r="374" spans="1:67" ht="15" x14ac:dyDescent="0.25">
      <c r="A374" s="80"/>
      <c r="B374" s="78" t="s">
        <v>1370</v>
      </c>
      <c r="C374" s="78" t="s">
        <v>1371</v>
      </c>
      <c r="D374" s="78" t="s">
        <v>3</v>
      </c>
      <c r="E374" s="225">
        <f>VLOOKUP(B374,'Cuadro Control'!C413:J2304,8,FALSE)</f>
        <v>0</v>
      </c>
      <c r="F374" s="108">
        <f t="shared" si="120"/>
        <v>0</v>
      </c>
      <c r="G374" s="109">
        <v>46421</v>
      </c>
      <c r="H374" s="109">
        <v>46421</v>
      </c>
      <c r="I374" s="108">
        <f t="shared" si="122"/>
        <v>0</v>
      </c>
      <c r="J374" s="108">
        <f t="shared" si="122"/>
        <v>0</v>
      </c>
      <c r="K374" s="108">
        <f t="shared" si="122"/>
        <v>0</v>
      </c>
      <c r="L374" s="108">
        <f t="shared" si="122"/>
        <v>0</v>
      </c>
      <c r="M374" s="108">
        <f t="shared" si="122"/>
        <v>0</v>
      </c>
      <c r="N374" s="108">
        <f t="shared" si="122"/>
        <v>0</v>
      </c>
      <c r="O374" s="108">
        <f t="shared" si="122"/>
        <v>0</v>
      </c>
      <c r="P374" s="108">
        <f t="shared" si="122"/>
        <v>0</v>
      </c>
      <c r="Q374" s="108"/>
      <c r="R374" s="108"/>
      <c r="S374" s="108"/>
      <c r="T374" s="108"/>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108"/>
      <c r="AP374" s="108"/>
      <c r="AQ374" s="108"/>
      <c r="AR374" s="108"/>
      <c r="AS374" s="108"/>
      <c r="AT374" s="108"/>
      <c r="AU374" s="108"/>
      <c r="AV374" s="108"/>
      <c r="AW374" s="108"/>
      <c r="AX374" s="108"/>
      <c r="AY374" s="108"/>
      <c r="AZ374" s="108"/>
      <c r="BA374" s="108"/>
      <c r="BB374" s="108"/>
      <c r="BC374" s="108"/>
      <c r="BD374" s="108"/>
      <c r="BE374" s="108"/>
      <c r="BF374" s="108"/>
      <c r="BG374" s="108"/>
      <c r="BH374" s="108"/>
      <c r="BI374" s="108"/>
      <c r="BJ374" s="108"/>
      <c r="BK374" s="108"/>
      <c r="BL374" s="108"/>
      <c r="BM374" s="108"/>
      <c r="BN374" s="108"/>
      <c r="BO374" s="108"/>
    </row>
    <row r="375" spans="1:67" ht="15" x14ac:dyDescent="0.25">
      <c r="A375" s="80"/>
      <c r="B375" s="77" t="s">
        <v>1372</v>
      </c>
      <c r="C375" s="77" t="s">
        <v>1373</v>
      </c>
      <c r="D375" s="77" t="s">
        <v>8</v>
      </c>
      <c r="E375" s="224">
        <f>VLOOKUP(B375,'Cuadro Control'!C414:J2305,8,FALSE)</f>
        <v>1230815225.9452939</v>
      </c>
      <c r="F375" s="106">
        <f t="shared" si="120"/>
        <v>0.2318411625341423</v>
      </c>
      <c r="G375" s="107">
        <v>46424</v>
      </c>
      <c r="H375" s="107">
        <v>46426</v>
      </c>
      <c r="I375" s="106">
        <f t="shared" si="122"/>
        <v>0</v>
      </c>
      <c r="J375" s="106">
        <f t="shared" si="122"/>
        <v>0</v>
      </c>
      <c r="K375" s="106">
        <f t="shared" si="122"/>
        <v>0</v>
      </c>
      <c r="L375" s="106">
        <f t="shared" si="122"/>
        <v>0</v>
      </c>
      <c r="M375" s="106">
        <f t="shared" si="122"/>
        <v>0</v>
      </c>
      <c r="N375" s="106">
        <f t="shared" si="122"/>
        <v>0</v>
      </c>
      <c r="O375" s="106">
        <f t="shared" si="122"/>
        <v>0</v>
      </c>
      <c r="P375" s="106">
        <f t="shared" si="122"/>
        <v>0</v>
      </c>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c r="AZ375" s="106"/>
      <c r="BA375" s="106"/>
      <c r="BB375" s="106"/>
      <c r="BC375" s="106"/>
      <c r="BD375" s="106"/>
      <c r="BE375" s="106"/>
      <c r="BF375" s="106"/>
      <c r="BG375" s="106"/>
      <c r="BH375" s="106"/>
      <c r="BI375" s="106"/>
      <c r="BJ375" s="106"/>
      <c r="BK375" s="106"/>
      <c r="BL375" s="106"/>
      <c r="BM375" s="106"/>
      <c r="BN375" s="106"/>
      <c r="BO375" s="106"/>
    </row>
    <row r="376" spans="1:67" ht="15" x14ac:dyDescent="0.25">
      <c r="A376" s="80"/>
      <c r="B376" s="77" t="s">
        <v>1374</v>
      </c>
      <c r="C376" s="77" t="s">
        <v>1375</v>
      </c>
      <c r="D376" s="77" t="s">
        <v>26</v>
      </c>
      <c r="E376" s="224">
        <f>VLOOKUP(B376,'Cuadro Control'!C415:J2306,8,FALSE)</f>
        <v>0</v>
      </c>
      <c r="F376" s="106">
        <f t="shared" si="120"/>
        <v>0</v>
      </c>
      <c r="G376" s="107">
        <v>46426</v>
      </c>
      <c r="H376" s="107">
        <v>46433</v>
      </c>
      <c r="I376" s="106">
        <f t="shared" si="122"/>
        <v>0</v>
      </c>
      <c r="J376" s="106">
        <f t="shared" si="122"/>
        <v>0</v>
      </c>
      <c r="K376" s="106">
        <f t="shared" si="122"/>
        <v>0</v>
      </c>
      <c r="L376" s="106">
        <f t="shared" si="122"/>
        <v>0</v>
      </c>
      <c r="M376" s="106">
        <f t="shared" si="122"/>
        <v>0</v>
      </c>
      <c r="N376" s="106">
        <f t="shared" si="122"/>
        <v>0</v>
      </c>
      <c r="O376" s="106">
        <f t="shared" si="122"/>
        <v>0</v>
      </c>
      <c r="P376" s="106">
        <f t="shared" si="122"/>
        <v>0</v>
      </c>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c r="AZ376" s="106"/>
      <c r="BA376" s="106"/>
      <c r="BB376" s="106"/>
      <c r="BC376" s="106"/>
      <c r="BD376" s="106"/>
      <c r="BE376" s="106"/>
      <c r="BF376" s="106"/>
      <c r="BG376" s="106"/>
      <c r="BH376" s="106"/>
      <c r="BI376" s="106"/>
      <c r="BJ376" s="106"/>
      <c r="BK376" s="106"/>
      <c r="BL376" s="106"/>
      <c r="BM376" s="106"/>
      <c r="BN376" s="106"/>
      <c r="BO376" s="106"/>
    </row>
    <row r="377" spans="1:67" ht="15" x14ac:dyDescent="0.25">
      <c r="A377" s="80"/>
      <c r="B377" s="77" t="s">
        <v>1376</v>
      </c>
      <c r="C377" s="77" t="s">
        <v>2067</v>
      </c>
      <c r="D377" s="77" t="s">
        <v>6</v>
      </c>
      <c r="E377" s="224">
        <f>VLOOKUP(B377,'Cuadro Control'!C416:J2307,8,FALSE)</f>
        <v>52736347.43270281</v>
      </c>
      <c r="F377" s="106">
        <f t="shared" si="120"/>
        <v>9.933624348213644E-3</v>
      </c>
      <c r="G377" s="107">
        <v>46433</v>
      </c>
      <c r="H377" s="107">
        <v>46436</v>
      </c>
      <c r="I377" s="106">
        <f t="shared" si="122"/>
        <v>0</v>
      </c>
      <c r="J377" s="106">
        <f t="shared" si="122"/>
        <v>0</v>
      </c>
      <c r="K377" s="106">
        <f t="shared" si="122"/>
        <v>0</v>
      </c>
      <c r="L377" s="106">
        <f t="shared" si="122"/>
        <v>0</v>
      </c>
      <c r="M377" s="106">
        <f t="shared" si="122"/>
        <v>0</v>
      </c>
      <c r="N377" s="106">
        <f t="shared" si="122"/>
        <v>0</v>
      </c>
      <c r="O377" s="106">
        <f t="shared" si="122"/>
        <v>0</v>
      </c>
      <c r="P377" s="106">
        <f t="shared" si="122"/>
        <v>0</v>
      </c>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c r="AZ377" s="106"/>
      <c r="BA377" s="106"/>
      <c r="BB377" s="106"/>
      <c r="BC377" s="106"/>
      <c r="BD377" s="106"/>
      <c r="BE377" s="106"/>
      <c r="BF377" s="106"/>
      <c r="BG377" s="106"/>
      <c r="BH377" s="106"/>
      <c r="BI377" s="106"/>
      <c r="BJ377" s="106"/>
      <c r="BK377" s="106"/>
      <c r="BL377" s="106"/>
      <c r="BM377" s="106"/>
      <c r="BN377" s="106"/>
      <c r="BO377" s="106"/>
    </row>
    <row r="378" spans="1:67" ht="15" x14ac:dyDescent="0.25">
      <c r="A378" s="80"/>
      <c r="B378" s="77" t="s">
        <v>1377</v>
      </c>
      <c r="C378" s="77" t="s">
        <v>1378</v>
      </c>
      <c r="D378" s="77" t="s">
        <v>19</v>
      </c>
      <c r="E378" s="224">
        <f>VLOOKUP(B378,'Cuadro Control'!C417:J2308,8,FALSE)</f>
        <v>46410609.014634147</v>
      </c>
      <c r="F378" s="106">
        <f t="shared" si="120"/>
        <v>8.742083556535862E-3</v>
      </c>
      <c r="G378" s="107">
        <v>46436</v>
      </c>
      <c r="H378" s="107">
        <v>46438</v>
      </c>
      <c r="I378" s="106">
        <f t="shared" si="122"/>
        <v>0</v>
      </c>
      <c r="J378" s="106">
        <f t="shared" si="122"/>
        <v>0</v>
      </c>
      <c r="K378" s="106">
        <f t="shared" si="122"/>
        <v>0</v>
      </c>
      <c r="L378" s="106">
        <f t="shared" si="122"/>
        <v>0</v>
      </c>
      <c r="M378" s="106">
        <f t="shared" si="122"/>
        <v>0</v>
      </c>
      <c r="N378" s="106">
        <f t="shared" si="122"/>
        <v>0</v>
      </c>
      <c r="O378" s="106">
        <f t="shared" si="122"/>
        <v>0</v>
      </c>
      <c r="P378" s="106">
        <f t="shared" si="122"/>
        <v>0</v>
      </c>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c r="AZ378" s="106"/>
      <c r="BA378" s="106"/>
      <c r="BB378" s="106"/>
      <c r="BC378" s="106"/>
      <c r="BD378" s="106"/>
      <c r="BE378" s="106"/>
      <c r="BF378" s="106"/>
      <c r="BG378" s="106"/>
      <c r="BH378" s="106"/>
      <c r="BI378" s="106"/>
      <c r="BJ378" s="106"/>
      <c r="BK378" s="106"/>
      <c r="BL378" s="106"/>
      <c r="BM378" s="106"/>
      <c r="BN378" s="106"/>
      <c r="BO378" s="106"/>
    </row>
    <row r="379" spans="1:67" ht="15" x14ac:dyDescent="0.25">
      <c r="A379" s="80"/>
      <c r="B379" s="77" t="s">
        <v>1379</v>
      </c>
      <c r="C379" s="77" t="s">
        <v>1380</v>
      </c>
      <c r="D379" s="77" t="s">
        <v>9</v>
      </c>
      <c r="E379" s="224">
        <f>VLOOKUP(B379,'Cuadro Control'!C418:J2309,8,FALSE)</f>
        <v>1587346329.5488234</v>
      </c>
      <c r="F379" s="106">
        <f t="shared" si="120"/>
        <v>0.29899875353285565</v>
      </c>
      <c r="G379" s="107">
        <v>46436</v>
      </c>
      <c r="H379" s="107">
        <v>46447</v>
      </c>
      <c r="I379" s="106">
        <f t="shared" si="122"/>
        <v>0</v>
      </c>
      <c r="J379" s="106">
        <f t="shared" si="122"/>
        <v>0</v>
      </c>
      <c r="K379" s="106">
        <f t="shared" si="122"/>
        <v>0</v>
      </c>
      <c r="L379" s="106">
        <f t="shared" si="122"/>
        <v>0</v>
      </c>
      <c r="M379" s="106">
        <f t="shared" si="122"/>
        <v>0</v>
      </c>
      <c r="N379" s="106">
        <f t="shared" si="122"/>
        <v>0</v>
      </c>
      <c r="O379" s="106">
        <f t="shared" si="122"/>
        <v>0</v>
      </c>
      <c r="P379" s="106">
        <f t="shared" si="122"/>
        <v>0</v>
      </c>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c r="AZ379" s="106"/>
      <c r="BA379" s="106"/>
      <c r="BB379" s="106"/>
      <c r="BC379" s="106"/>
      <c r="BD379" s="106"/>
      <c r="BE379" s="106"/>
      <c r="BF379" s="106"/>
      <c r="BG379" s="106"/>
      <c r="BH379" s="106"/>
      <c r="BI379" s="106"/>
      <c r="BJ379" s="106"/>
      <c r="BK379" s="106"/>
      <c r="BL379" s="106"/>
      <c r="BM379" s="106"/>
      <c r="BN379" s="106"/>
      <c r="BO379" s="106"/>
    </row>
    <row r="380" spans="1:67" ht="15" x14ac:dyDescent="0.25">
      <c r="A380" s="80"/>
      <c r="B380" s="103" t="s">
        <v>1381</v>
      </c>
      <c r="C380" s="103" t="s">
        <v>1382</v>
      </c>
      <c r="D380" s="103" t="s">
        <v>9</v>
      </c>
      <c r="E380" s="223">
        <f>VLOOKUP(B380,'Cuadro Control'!C419:J2310,8,FALSE)</f>
        <v>179532477.23999998</v>
      </c>
      <c r="F380" s="104">
        <f t="shared" si="120"/>
        <v>3.3817438522495219E-2</v>
      </c>
      <c r="G380" s="105">
        <v>46438</v>
      </c>
      <c r="H380" s="105">
        <v>46450</v>
      </c>
      <c r="I380" s="104">
        <f t="shared" si="122"/>
        <v>0</v>
      </c>
      <c r="J380" s="104">
        <f t="shared" si="122"/>
        <v>0</v>
      </c>
      <c r="K380" s="104">
        <f t="shared" si="122"/>
        <v>0</v>
      </c>
      <c r="L380" s="104">
        <f t="shared" si="122"/>
        <v>0</v>
      </c>
      <c r="M380" s="104">
        <f t="shared" si="122"/>
        <v>0</v>
      </c>
      <c r="N380" s="104">
        <f t="shared" si="122"/>
        <v>0</v>
      </c>
      <c r="O380" s="104">
        <f t="shared" si="122"/>
        <v>0</v>
      </c>
      <c r="P380" s="104">
        <f t="shared" si="122"/>
        <v>0</v>
      </c>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row>
    <row r="381" spans="1:67" ht="15" x14ac:dyDescent="0.25">
      <c r="A381" s="80"/>
      <c r="B381" s="78" t="s">
        <v>1383</v>
      </c>
      <c r="C381" s="78" t="s">
        <v>1989</v>
      </c>
      <c r="D381" s="78" t="s">
        <v>3</v>
      </c>
      <c r="E381" s="225">
        <f>VLOOKUP(B381,'Cuadro Control'!C420:J2311,8,FALSE)</f>
        <v>0</v>
      </c>
      <c r="F381" s="108">
        <f>IFERROR(E381/$E$365,0)</f>
        <v>0</v>
      </c>
      <c r="G381" s="109">
        <v>46450</v>
      </c>
      <c r="H381" s="109">
        <v>46450</v>
      </c>
      <c r="I381" s="108">
        <f t="shared" si="122"/>
        <v>0</v>
      </c>
      <c r="J381" s="108">
        <f t="shared" si="122"/>
        <v>0</v>
      </c>
      <c r="K381" s="108">
        <f t="shared" si="122"/>
        <v>0</v>
      </c>
      <c r="L381" s="108">
        <f t="shared" si="122"/>
        <v>0</v>
      </c>
      <c r="M381" s="108">
        <f t="shared" si="122"/>
        <v>0</v>
      </c>
      <c r="N381" s="108">
        <f t="shared" si="122"/>
        <v>0</v>
      </c>
      <c r="O381" s="108">
        <f t="shared" si="122"/>
        <v>0</v>
      </c>
      <c r="P381" s="108">
        <f t="shared" si="122"/>
        <v>0</v>
      </c>
      <c r="Q381" s="108"/>
      <c r="R381" s="108"/>
      <c r="S381" s="108"/>
      <c r="T381" s="108"/>
      <c r="U381" s="108"/>
      <c r="V381" s="108"/>
      <c r="W381" s="108"/>
      <c r="X381" s="108"/>
      <c r="Y381" s="108"/>
      <c r="Z381" s="108"/>
      <c r="AA381" s="108"/>
      <c r="AB381" s="108"/>
      <c r="AC381" s="108"/>
      <c r="AD381" s="108"/>
      <c r="AE381" s="108"/>
      <c r="AF381" s="108"/>
      <c r="AG381" s="108"/>
      <c r="AH381" s="108"/>
      <c r="AI381" s="108"/>
      <c r="AJ381" s="108"/>
      <c r="AK381" s="108"/>
      <c r="AL381" s="108"/>
      <c r="AM381" s="108"/>
      <c r="AN381" s="108"/>
      <c r="AO381" s="108"/>
      <c r="AP381" s="108"/>
      <c r="AQ381" s="108"/>
      <c r="AR381" s="108"/>
      <c r="AS381" s="108"/>
      <c r="AT381" s="108"/>
      <c r="AU381" s="108"/>
      <c r="AV381" s="108"/>
      <c r="AW381" s="108"/>
      <c r="AX381" s="108"/>
      <c r="AY381" s="108"/>
      <c r="AZ381" s="108"/>
      <c r="BA381" s="108"/>
      <c r="BB381" s="108"/>
      <c r="BC381" s="108"/>
      <c r="BD381" s="108"/>
      <c r="BE381" s="108"/>
      <c r="BF381" s="108"/>
      <c r="BG381" s="108"/>
      <c r="BH381" s="108"/>
      <c r="BI381" s="108"/>
      <c r="BJ381" s="108"/>
      <c r="BK381" s="108"/>
      <c r="BL381" s="108"/>
      <c r="BM381" s="108"/>
      <c r="BN381" s="108"/>
      <c r="BO381" s="108"/>
    </row>
    <row r="382" spans="1:67" ht="15" x14ac:dyDescent="0.25">
      <c r="A382" s="80"/>
      <c r="B382" s="79" t="s">
        <v>1384</v>
      </c>
      <c r="C382" s="79" t="s">
        <v>1385</v>
      </c>
      <c r="D382" s="79" t="s">
        <v>38</v>
      </c>
      <c r="E382" s="226">
        <f>SUM(E383:E398)</f>
        <v>5308872732.0543728</v>
      </c>
      <c r="F382" s="110">
        <f>IFERROR(E382/$E$109,0)</f>
        <v>2.9408554574576196E-2</v>
      </c>
      <c r="G382" s="111">
        <v>46375</v>
      </c>
      <c r="H382" s="111">
        <v>46458</v>
      </c>
      <c r="I382" s="110">
        <f>SUMPRODUCT($F383:$F397,I383:I397)</f>
        <v>0</v>
      </c>
      <c r="J382" s="110">
        <f t="shared" ref="J382:N382" si="123">SUMPRODUCT($F383:$F397,J383:J397)</f>
        <v>0</v>
      </c>
      <c r="K382" s="110">
        <f t="shared" si="123"/>
        <v>0</v>
      </c>
      <c r="L382" s="110">
        <f t="shared" si="123"/>
        <v>0</v>
      </c>
      <c r="M382" s="110">
        <f t="shared" si="123"/>
        <v>0</v>
      </c>
      <c r="N382" s="110">
        <f t="shared" si="123"/>
        <v>0</v>
      </c>
      <c r="O382" s="110">
        <f t="shared" ref="O382:P382" si="124">SUMPRODUCT($F383:$F397,O383:O397)</f>
        <v>0</v>
      </c>
      <c r="P382" s="110">
        <f t="shared" si="124"/>
        <v>0</v>
      </c>
      <c r="Q382" s="110"/>
      <c r="R382" s="110"/>
      <c r="S382" s="110"/>
      <c r="T382" s="110"/>
      <c r="U382" s="110"/>
      <c r="V382" s="110"/>
      <c r="W382" s="110"/>
      <c r="X382" s="110"/>
      <c r="Y382" s="110"/>
      <c r="Z382" s="110"/>
      <c r="AA382" s="110"/>
      <c r="AB382" s="110"/>
      <c r="AC382" s="110"/>
      <c r="AD382" s="110"/>
      <c r="AE382" s="110"/>
      <c r="AF382" s="110"/>
      <c r="AG382" s="110"/>
      <c r="AH382" s="110"/>
      <c r="AI382" s="110"/>
      <c r="AJ382" s="110"/>
      <c r="AK382" s="110"/>
      <c r="AL382" s="110"/>
      <c r="AM382" s="110"/>
      <c r="AN382" s="110"/>
      <c r="AO382" s="110"/>
      <c r="AP382" s="110"/>
      <c r="AQ382" s="110"/>
      <c r="AR382" s="110"/>
      <c r="AS382" s="110"/>
      <c r="AT382" s="110"/>
      <c r="AU382" s="110"/>
      <c r="AV382" s="110"/>
      <c r="AW382" s="110"/>
      <c r="AX382" s="110"/>
      <c r="AY382" s="110"/>
      <c r="AZ382" s="110"/>
      <c r="BA382" s="110"/>
      <c r="BB382" s="110"/>
      <c r="BC382" s="110"/>
      <c r="BD382" s="110"/>
      <c r="BE382" s="110"/>
      <c r="BF382" s="110"/>
      <c r="BG382" s="110"/>
      <c r="BH382" s="110"/>
      <c r="BI382" s="110"/>
      <c r="BJ382" s="110"/>
      <c r="BK382" s="110"/>
      <c r="BL382" s="110"/>
      <c r="BM382" s="110"/>
      <c r="BN382" s="110"/>
      <c r="BO382" s="110"/>
    </row>
    <row r="383" spans="1:67" ht="15" x14ac:dyDescent="0.25">
      <c r="A383" s="80"/>
      <c r="B383" s="77" t="s">
        <v>1386</v>
      </c>
      <c r="C383" s="77" t="s">
        <v>2112</v>
      </c>
      <c r="D383" s="77" t="s">
        <v>22</v>
      </c>
      <c r="E383" s="224">
        <f>VLOOKUP(B383,'Cuadro Control'!C422:J2313,8,FALSE)</f>
        <v>83271780.884117648</v>
      </c>
      <c r="F383" s="106">
        <f t="shared" ref="F383:F397" si="125">IFERROR(E383/$E$382,0)</f>
        <v>1.5685397839984384E-2</v>
      </c>
      <c r="G383" s="107">
        <v>46375</v>
      </c>
      <c r="H383" s="107">
        <v>46385</v>
      </c>
      <c r="I383" s="106">
        <f t="shared" ref="I383:P387" si="126">IF($G383=0,0,IF(I$6&lt;$G383,0,IF(I$6&gt;$H383,1,(I$6-$G383+1)/($H383-$G383+1))))</f>
        <v>0</v>
      </c>
      <c r="J383" s="106">
        <f t="shared" si="126"/>
        <v>0</v>
      </c>
      <c r="K383" s="106">
        <f t="shared" si="126"/>
        <v>0</v>
      </c>
      <c r="L383" s="106">
        <f t="shared" si="126"/>
        <v>0</v>
      </c>
      <c r="M383" s="106">
        <f t="shared" si="126"/>
        <v>0</v>
      </c>
      <c r="N383" s="106">
        <f t="shared" si="126"/>
        <v>0</v>
      </c>
      <c r="O383" s="106">
        <f t="shared" si="126"/>
        <v>0</v>
      </c>
      <c r="P383" s="106">
        <f t="shared" si="126"/>
        <v>0</v>
      </c>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c r="AZ383" s="106"/>
      <c r="BA383" s="106"/>
      <c r="BB383" s="106"/>
      <c r="BC383" s="106"/>
      <c r="BD383" s="106"/>
      <c r="BE383" s="106"/>
      <c r="BF383" s="106"/>
      <c r="BG383" s="106"/>
      <c r="BH383" s="106"/>
      <c r="BI383" s="106"/>
      <c r="BJ383" s="106"/>
      <c r="BK383" s="106"/>
      <c r="BL383" s="106"/>
      <c r="BM383" s="106"/>
      <c r="BN383" s="106"/>
      <c r="BO383" s="106"/>
    </row>
    <row r="384" spans="1:67" ht="15" x14ac:dyDescent="0.25">
      <c r="A384" s="80"/>
      <c r="B384" s="77" t="s">
        <v>1388</v>
      </c>
      <c r="C384" s="77" t="s">
        <v>1389</v>
      </c>
      <c r="D384" s="77" t="s">
        <v>9</v>
      </c>
      <c r="E384" s="224">
        <f>VLOOKUP(B384,'Cuadro Control'!C423:J2314,8,FALSE)</f>
        <v>312374505.66882348</v>
      </c>
      <c r="F384" s="106">
        <f t="shared" si="125"/>
        <v>5.8840081771548515E-2</v>
      </c>
      <c r="G384" s="107">
        <v>46387</v>
      </c>
      <c r="H384" s="107">
        <v>46395</v>
      </c>
      <c r="I384" s="106">
        <f t="shared" si="126"/>
        <v>0</v>
      </c>
      <c r="J384" s="106">
        <f t="shared" si="126"/>
        <v>0</v>
      </c>
      <c r="K384" s="106">
        <f t="shared" si="126"/>
        <v>0</v>
      </c>
      <c r="L384" s="106">
        <f t="shared" si="126"/>
        <v>0</v>
      </c>
      <c r="M384" s="106">
        <f t="shared" si="126"/>
        <v>0</v>
      </c>
      <c r="N384" s="106">
        <f t="shared" si="126"/>
        <v>0</v>
      </c>
      <c r="O384" s="106">
        <f t="shared" si="126"/>
        <v>0</v>
      </c>
      <c r="P384" s="106">
        <f t="shared" si="126"/>
        <v>0</v>
      </c>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c r="AZ384" s="106"/>
      <c r="BA384" s="106"/>
      <c r="BB384" s="106"/>
      <c r="BC384" s="106"/>
      <c r="BD384" s="106"/>
      <c r="BE384" s="106"/>
      <c r="BF384" s="106"/>
      <c r="BG384" s="106"/>
      <c r="BH384" s="106"/>
      <c r="BI384" s="106"/>
      <c r="BJ384" s="106"/>
      <c r="BK384" s="106"/>
      <c r="BL384" s="106"/>
      <c r="BM384" s="106"/>
      <c r="BN384" s="106"/>
      <c r="BO384" s="106"/>
    </row>
    <row r="385" spans="1:67" ht="15" x14ac:dyDescent="0.25">
      <c r="A385" s="80"/>
      <c r="B385" s="103" t="s">
        <v>1390</v>
      </c>
      <c r="C385" s="103" t="s">
        <v>1391</v>
      </c>
      <c r="D385" s="103" t="s">
        <v>6</v>
      </c>
      <c r="E385" s="223">
        <f>VLOOKUP(B385,'Cuadro Control'!C424:J2315,8,FALSE)</f>
        <v>9527825.6870364472</v>
      </c>
      <c r="F385" s="104">
        <f t="shared" si="125"/>
        <v>1.794698454439963E-3</v>
      </c>
      <c r="G385" s="105">
        <v>46395</v>
      </c>
      <c r="H385" s="105">
        <v>46400</v>
      </c>
      <c r="I385" s="104">
        <f t="shared" si="126"/>
        <v>0</v>
      </c>
      <c r="J385" s="104">
        <f t="shared" si="126"/>
        <v>0</v>
      </c>
      <c r="K385" s="104">
        <f t="shared" si="126"/>
        <v>0</v>
      </c>
      <c r="L385" s="104">
        <f t="shared" si="126"/>
        <v>0</v>
      </c>
      <c r="M385" s="104">
        <f t="shared" si="126"/>
        <v>0</v>
      </c>
      <c r="N385" s="104">
        <f t="shared" si="126"/>
        <v>0</v>
      </c>
      <c r="O385" s="104">
        <f t="shared" si="126"/>
        <v>0</v>
      </c>
      <c r="P385" s="104">
        <f t="shared" si="126"/>
        <v>0</v>
      </c>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c r="BG385" s="104"/>
      <c r="BH385" s="104"/>
      <c r="BI385" s="104"/>
      <c r="BJ385" s="104"/>
      <c r="BK385" s="104"/>
      <c r="BL385" s="104"/>
      <c r="BM385" s="104"/>
      <c r="BN385" s="104"/>
      <c r="BO385" s="104"/>
    </row>
    <row r="386" spans="1:67" ht="15" x14ac:dyDescent="0.25">
      <c r="A386" s="80"/>
      <c r="B386" s="77" t="s">
        <v>1392</v>
      </c>
      <c r="C386" s="77" t="s">
        <v>1393</v>
      </c>
      <c r="D386" s="77" t="s">
        <v>19</v>
      </c>
      <c r="E386" s="224">
        <f>VLOOKUP(B386,'Cuadro Control'!C425:J2316,8,FALSE)</f>
        <v>320494616.71764702</v>
      </c>
      <c r="F386" s="106">
        <f t="shared" si="125"/>
        <v>6.0369617599332674E-2</v>
      </c>
      <c r="G386" s="107">
        <v>46400</v>
      </c>
      <c r="H386" s="107">
        <v>46405</v>
      </c>
      <c r="I386" s="106">
        <f t="shared" si="126"/>
        <v>0</v>
      </c>
      <c r="J386" s="106">
        <f t="shared" si="126"/>
        <v>0</v>
      </c>
      <c r="K386" s="106">
        <f t="shared" si="126"/>
        <v>0</v>
      </c>
      <c r="L386" s="106">
        <f t="shared" si="126"/>
        <v>0</v>
      </c>
      <c r="M386" s="106">
        <f t="shared" si="126"/>
        <v>0</v>
      </c>
      <c r="N386" s="106">
        <f t="shared" si="126"/>
        <v>0</v>
      </c>
      <c r="O386" s="106">
        <f t="shared" si="126"/>
        <v>0</v>
      </c>
      <c r="P386" s="106">
        <f t="shared" si="126"/>
        <v>0</v>
      </c>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c r="AZ386" s="106"/>
      <c r="BA386" s="106"/>
      <c r="BB386" s="106"/>
      <c r="BC386" s="106"/>
      <c r="BD386" s="106"/>
      <c r="BE386" s="106"/>
      <c r="BF386" s="106"/>
      <c r="BG386" s="106"/>
      <c r="BH386" s="106"/>
      <c r="BI386" s="106"/>
      <c r="BJ386" s="106"/>
      <c r="BK386" s="106"/>
      <c r="BL386" s="106"/>
      <c r="BM386" s="106"/>
      <c r="BN386" s="106"/>
      <c r="BO386" s="106"/>
    </row>
    <row r="387" spans="1:67" ht="15" x14ac:dyDescent="0.25">
      <c r="A387" s="80"/>
      <c r="B387" s="77" t="s">
        <v>1394</v>
      </c>
      <c r="C387" s="77" t="s">
        <v>1395</v>
      </c>
      <c r="D387" s="77" t="s">
        <v>8</v>
      </c>
      <c r="E387" s="224">
        <f>VLOOKUP(B387,'Cuadro Control'!C426:J2317,8,FALSE)</f>
        <v>94303618.549411759</v>
      </c>
      <c r="F387" s="106">
        <f t="shared" si="125"/>
        <v>1.7763397864110998E-2</v>
      </c>
      <c r="G387" s="107">
        <v>46406</v>
      </c>
      <c r="H387" s="107">
        <v>46407</v>
      </c>
      <c r="I387" s="106">
        <f t="shared" si="126"/>
        <v>0</v>
      </c>
      <c r="J387" s="106">
        <f t="shared" si="126"/>
        <v>0</v>
      </c>
      <c r="K387" s="106">
        <f t="shared" si="126"/>
        <v>0</v>
      </c>
      <c r="L387" s="106">
        <f t="shared" si="126"/>
        <v>0</v>
      </c>
      <c r="M387" s="106">
        <f t="shared" si="126"/>
        <v>0</v>
      </c>
      <c r="N387" s="106">
        <f t="shared" si="126"/>
        <v>0</v>
      </c>
      <c r="O387" s="106">
        <f t="shared" si="126"/>
        <v>0</v>
      </c>
      <c r="P387" s="106">
        <f t="shared" si="126"/>
        <v>0</v>
      </c>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c r="AZ387" s="106"/>
      <c r="BA387" s="106"/>
      <c r="BB387" s="106"/>
      <c r="BC387" s="106"/>
      <c r="BD387" s="106"/>
      <c r="BE387" s="106"/>
      <c r="BF387" s="106"/>
      <c r="BG387" s="106"/>
      <c r="BH387" s="106"/>
      <c r="BI387" s="106"/>
      <c r="BJ387" s="106"/>
      <c r="BK387" s="106"/>
      <c r="BL387" s="106"/>
      <c r="BM387" s="106"/>
      <c r="BN387" s="106"/>
      <c r="BO387" s="106"/>
    </row>
    <row r="388" spans="1:67" ht="15" x14ac:dyDescent="0.25">
      <c r="A388" s="80"/>
      <c r="B388" s="77" t="s">
        <v>1396</v>
      </c>
      <c r="C388" s="77" t="s">
        <v>1397</v>
      </c>
      <c r="D388" s="77" t="s">
        <v>26</v>
      </c>
      <c r="E388" s="224">
        <f>VLOOKUP(B388,'Cuadro Control'!C427:J2318,8,FALSE)</f>
        <v>179436034.15411764</v>
      </c>
      <c r="F388" s="106">
        <f t="shared" si="125"/>
        <v>3.3799272126209236E-2</v>
      </c>
      <c r="G388" s="107">
        <v>46407</v>
      </c>
      <c r="H388" s="107">
        <v>46413</v>
      </c>
      <c r="I388" s="106">
        <f t="shared" ref="I388:P398" si="127">IF($G388=0,0,IF(I$6&lt;$G388,0,IF(I$6&gt;$H388,1,(I$6-$G388+1)/($H388-$G388+1))))</f>
        <v>0</v>
      </c>
      <c r="J388" s="106">
        <f t="shared" si="127"/>
        <v>0</v>
      </c>
      <c r="K388" s="106">
        <f t="shared" si="127"/>
        <v>0</v>
      </c>
      <c r="L388" s="106">
        <f t="shared" si="127"/>
        <v>0</v>
      </c>
      <c r="M388" s="106">
        <f t="shared" si="127"/>
        <v>0</v>
      </c>
      <c r="N388" s="106">
        <f t="shared" si="127"/>
        <v>0</v>
      </c>
      <c r="O388" s="106">
        <f t="shared" si="127"/>
        <v>0</v>
      </c>
      <c r="P388" s="106">
        <f t="shared" si="127"/>
        <v>0</v>
      </c>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c r="AZ388" s="106"/>
      <c r="BA388" s="106"/>
      <c r="BB388" s="106"/>
      <c r="BC388" s="106"/>
      <c r="BD388" s="106"/>
      <c r="BE388" s="106"/>
      <c r="BF388" s="106"/>
      <c r="BG388" s="106"/>
      <c r="BH388" s="106"/>
      <c r="BI388" s="106"/>
      <c r="BJ388" s="106"/>
      <c r="BK388" s="106"/>
      <c r="BL388" s="106"/>
      <c r="BM388" s="106"/>
      <c r="BN388" s="106"/>
      <c r="BO388" s="106"/>
    </row>
    <row r="389" spans="1:67" ht="15" x14ac:dyDescent="0.25">
      <c r="A389" s="80"/>
      <c r="B389" s="77" t="s">
        <v>1398</v>
      </c>
      <c r="C389" s="77" t="s">
        <v>1399</v>
      </c>
      <c r="D389" s="77" t="s">
        <v>730</v>
      </c>
      <c r="E389" s="224">
        <f>VLOOKUP(B389,'Cuadro Control'!C429:J2319,8,FALSE)</f>
        <v>1212623361.2117648</v>
      </c>
      <c r="F389" s="106">
        <f t="shared" si="125"/>
        <v>0.22841447185013161</v>
      </c>
      <c r="G389" s="107">
        <v>46413</v>
      </c>
      <c r="H389" s="107">
        <v>46428</v>
      </c>
      <c r="I389" s="106">
        <f t="shared" si="127"/>
        <v>0</v>
      </c>
      <c r="J389" s="106">
        <f t="shared" si="127"/>
        <v>0</v>
      </c>
      <c r="K389" s="106">
        <f t="shared" si="127"/>
        <v>0</v>
      </c>
      <c r="L389" s="106">
        <f t="shared" si="127"/>
        <v>0</v>
      </c>
      <c r="M389" s="106">
        <f t="shared" si="127"/>
        <v>0</v>
      </c>
      <c r="N389" s="106">
        <f t="shared" si="127"/>
        <v>0</v>
      </c>
      <c r="O389" s="106">
        <f t="shared" si="127"/>
        <v>0</v>
      </c>
      <c r="P389" s="106">
        <f t="shared" si="127"/>
        <v>0</v>
      </c>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c r="AZ389" s="106"/>
      <c r="BA389" s="106"/>
      <c r="BB389" s="106"/>
      <c r="BC389" s="106"/>
      <c r="BD389" s="106"/>
      <c r="BE389" s="106"/>
      <c r="BF389" s="106"/>
      <c r="BG389" s="106"/>
      <c r="BH389" s="106"/>
      <c r="BI389" s="106"/>
      <c r="BJ389" s="106"/>
      <c r="BK389" s="106"/>
      <c r="BL389" s="106"/>
      <c r="BM389" s="106"/>
      <c r="BN389" s="106"/>
      <c r="BO389" s="106"/>
    </row>
    <row r="390" spans="1:67" ht="15" x14ac:dyDescent="0.25">
      <c r="A390" s="80"/>
      <c r="B390" s="77" t="s">
        <v>1400</v>
      </c>
      <c r="C390" s="77" t="s">
        <v>1401</v>
      </c>
      <c r="D390" s="77" t="s">
        <v>6</v>
      </c>
      <c r="E390" s="224">
        <f>VLOOKUP(B390,'Cuadro Control'!C430:J2320,8,FALSE)</f>
        <v>0</v>
      </c>
      <c r="F390" s="106">
        <f t="shared" si="125"/>
        <v>0</v>
      </c>
      <c r="G390" s="107">
        <v>46429</v>
      </c>
      <c r="H390" s="107">
        <v>46431</v>
      </c>
      <c r="I390" s="106">
        <f t="shared" si="127"/>
        <v>0</v>
      </c>
      <c r="J390" s="106">
        <f t="shared" si="127"/>
        <v>0</v>
      </c>
      <c r="K390" s="106">
        <f t="shared" si="127"/>
        <v>0</v>
      </c>
      <c r="L390" s="106">
        <f t="shared" si="127"/>
        <v>0</v>
      </c>
      <c r="M390" s="106">
        <f t="shared" si="127"/>
        <v>0</v>
      </c>
      <c r="N390" s="106">
        <f t="shared" si="127"/>
        <v>0</v>
      </c>
      <c r="O390" s="106">
        <f t="shared" si="127"/>
        <v>0</v>
      </c>
      <c r="P390" s="106">
        <f t="shared" si="127"/>
        <v>0</v>
      </c>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c r="AZ390" s="106"/>
      <c r="BA390" s="106"/>
      <c r="BB390" s="106"/>
      <c r="BC390" s="106"/>
      <c r="BD390" s="106"/>
      <c r="BE390" s="106"/>
      <c r="BF390" s="106"/>
      <c r="BG390" s="106"/>
      <c r="BH390" s="106"/>
      <c r="BI390" s="106"/>
      <c r="BJ390" s="106"/>
      <c r="BK390" s="106"/>
      <c r="BL390" s="106"/>
      <c r="BM390" s="106"/>
      <c r="BN390" s="106"/>
      <c r="BO390" s="106"/>
    </row>
    <row r="391" spans="1:67" ht="15" x14ac:dyDescent="0.25">
      <c r="A391" s="80"/>
      <c r="B391" s="78" t="s">
        <v>1402</v>
      </c>
      <c r="C391" s="78" t="s">
        <v>1403</v>
      </c>
      <c r="D391" s="78" t="s">
        <v>3</v>
      </c>
      <c r="E391" s="225">
        <f>VLOOKUP(B391,'Cuadro Control'!C431:J2321,8,FALSE)</f>
        <v>0</v>
      </c>
      <c r="F391" s="108">
        <f t="shared" si="125"/>
        <v>0</v>
      </c>
      <c r="G391" s="109">
        <v>46428</v>
      </c>
      <c r="H391" s="109">
        <v>46428</v>
      </c>
      <c r="I391" s="108">
        <f t="shared" si="127"/>
        <v>0</v>
      </c>
      <c r="J391" s="108">
        <f t="shared" si="127"/>
        <v>0</v>
      </c>
      <c r="K391" s="108">
        <f t="shared" si="127"/>
        <v>0</v>
      </c>
      <c r="L391" s="108">
        <f t="shared" si="127"/>
        <v>0</v>
      </c>
      <c r="M391" s="108">
        <f t="shared" si="127"/>
        <v>0</v>
      </c>
      <c r="N391" s="108">
        <f t="shared" si="127"/>
        <v>0</v>
      </c>
      <c r="O391" s="108">
        <f t="shared" si="127"/>
        <v>0</v>
      </c>
      <c r="P391" s="108">
        <f t="shared" si="127"/>
        <v>0</v>
      </c>
      <c r="Q391" s="108"/>
      <c r="R391" s="108"/>
      <c r="S391" s="108"/>
      <c r="T391" s="108"/>
      <c r="U391" s="108"/>
      <c r="V391" s="108"/>
      <c r="W391" s="108"/>
      <c r="X391" s="108"/>
      <c r="Y391" s="108"/>
      <c r="Z391" s="108"/>
      <c r="AA391" s="108"/>
      <c r="AB391" s="108"/>
      <c r="AC391" s="108"/>
      <c r="AD391" s="108"/>
      <c r="AE391" s="108"/>
      <c r="AF391" s="108"/>
      <c r="AG391" s="108"/>
      <c r="AH391" s="108"/>
      <c r="AI391" s="108"/>
      <c r="AJ391" s="108"/>
      <c r="AK391" s="108"/>
      <c r="AL391" s="108"/>
      <c r="AM391" s="108"/>
      <c r="AN391" s="108"/>
      <c r="AO391" s="108"/>
      <c r="AP391" s="108"/>
      <c r="AQ391" s="108"/>
      <c r="AR391" s="108"/>
      <c r="AS391" s="108"/>
      <c r="AT391" s="108"/>
      <c r="AU391" s="108"/>
      <c r="AV391" s="108"/>
      <c r="AW391" s="108"/>
      <c r="AX391" s="108"/>
      <c r="AY391" s="108"/>
      <c r="AZ391" s="108"/>
      <c r="BA391" s="108"/>
      <c r="BB391" s="108"/>
      <c r="BC391" s="108"/>
      <c r="BD391" s="108"/>
      <c r="BE391" s="108"/>
      <c r="BF391" s="108"/>
      <c r="BG391" s="108"/>
      <c r="BH391" s="108"/>
      <c r="BI391" s="108"/>
      <c r="BJ391" s="108"/>
      <c r="BK391" s="108"/>
      <c r="BL391" s="108"/>
      <c r="BM391" s="108"/>
      <c r="BN391" s="108"/>
      <c r="BO391" s="108"/>
    </row>
    <row r="392" spans="1:67" ht="15" x14ac:dyDescent="0.25">
      <c r="A392" s="80"/>
      <c r="B392" s="77" t="s">
        <v>1404</v>
      </c>
      <c r="C392" s="77" t="s">
        <v>1405</v>
      </c>
      <c r="D392" s="77" t="s">
        <v>8</v>
      </c>
      <c r="E392" s="224">
        <f>VLOOKUP(B392,'Cuadro Control'!C432:J2322,8,FALSE)</f>
        <v>1230815225.9452939</v>
      </c>
      <c r="F392" s="106">
        <f t="shared" si="125"/>
        <v>0.2318411625341423</v>
      </c>
      <c r="G392" s="107">
        <v>46431</v>
      </c>
      <c r="H392" s="107">
        <v>46433</v>
      </c>
      <c r="I392" s="106">
        <f t="shared" si="127"/>
        <v>0</v>
      </c>
      <c r="J392" s="106">
        <f t="shared" si="127"/>
        <v>0</v>
      </c>
      <c r="K392" s="106">
        <f t="shared" si="127"/>
        <v>0</v>
      </c>
      <c r="L392" s="106">
        <f t="shared" si="127"/>
        <v>0</v>
      </c>
      <c r="M392" s="106">
        <f t="shared" si="127"/>
        <v>0</v>
      </c>
      <c r="N392" s="106">
        <f t="shared" si="127"/>
        <v>0</v>
      </c>
      <c r="O392" s="106">
        <f t="shared" si="127"/>
        <v>0</v>
      </c>
      <c r="P392" s="106">
        <f t="shared" si="127"/>
        <v>0</v>
      </c>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c r="AZ392" s="106"/>
      <c r="BA392" s="106"/>
      <c r="BB392" s="106"/>
      <c r="BC392" s="106"/>
      <c r="BD392" s="106"/>
      <c r="BE392" s="106"/>
      <c r="BF392" s="106"/>
      <c r="BG392" s="106"/>
      <c r="BH392" s="106"/>
      <c r="BI392" s="106"/>
      <c r="BJ392" s="106"/>
      <c r="BK392" s="106"/>
      <c r="BL392" s="106"/>
      <c r="BM392" s="106"/>
      <c r="BN392" s="106"/>
      <c r="BO392" s="106"/>
    </row>
    <row r="393" spans="1:67" ht="15" x14ac:dyDescent="0.25">
      <c r="A393" s="80"/>
      <c r="B393" s="77" t="s">
        <v>1406</v>
      </c>
      <c r="C393" s="77" t="s">
        <v>1407</v>
      </c>
      <c r="D393" s="77" t="s">
        <v>26</v>
      </c>
      <c r="E393" s="224">
        <f>VLOOKUP(B393,'Cuadro Control'!C433:J2323,8,FALSE)</f>
        <v>0</v>
      </c>
      <c r="F393" s="106">
        <f t="shared" si="125"/>
        <v>0</v>
      </c>
      <c r="G393" s="107">
        <v>46433</v>
      </c>
      <c r="H393" s="107">
        <v>46440</v>
      </c>
      <c r="I393" s="106">
        <f t="shared" si="127"/>
        <v>0</v>
      </c>
      <c r="J393" s="106">
        <f t="shared" si="127"/>
        <v>0</v>
      </c>
      <c r="K393" s="106">
        <f t="shared" si="127"/>
        <v>0</v>
      </c>
      <c r="L393" s="106">
        <f t="shared" si="127"/>
        <v>0</v>
      </c>
      <c r="M393" s="106">
        <f t="shared" si="127"/>
        <v>0</v>
      </c>
      <c r="N393" s="106">
        <f t="shared" si="127"/>
        <v>0</v>
      </c>
      <c r="O393" s="106">
        <f t="shared" si="127"/>
        <v>0</v>
      </c>
      <c r="P393" s="106">
        <f t="shared" si="127"/>
        <v>0</v>
      </c>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c r="AZ393" s="106"/>
      <c r="BA393" s="106"/>
      <c r="BB393" s="106"/>
      <c r="BC393" s="106"/>
      <c r="BD393" s="106"/>
      <c r="BE393" s="106"/>
      <c r="BF393" s="106"/>
      <c r="BG393" s="106"/>
      <c r="BH393" s="106"/>
      <c r="BI393" s="106"/>
      <c r="BJ393" s="106"/>
      <c r="BK393" s="106"/>
      <c r="BL393" s="106"/>
      <c r="BM393" s="106"/>
      <c r="BN393" s="106"/>
      <c r="BO393" s="106"/>
    </row>
    <row r="394" spans="1:67" ht="15" x14ac:dyDescent="0.25">
      <c r="A394" s="80"/>
      <c r="B394" s="77" t="s">
        <v>1408</v>
      </c>
      <c r="C394" s="77" t="s">
        <v>2068</v>
      </c>
      <c r="D394" s="77" t="s">
        <v>6</v>
      </c>
      <c r="E394" s="224">
        <f>VLOOKUP(B394,'Cuadro Control'!C434:J2324,8,FALSE)</f>
        <v>52736347.43270281</v>
      </c>
      <c r="F394" s="106">
        <f t="shared" si="125"/>
        <v>9.933624348213644E-3</v>
      </c>
      <c r="G394" s="107">
        <v>46441</v>
      </c>
      <c r="H394" s="107">
        <v>46443</v>
      </c>
      <c r="I394" s="106">
        <f t="shared" si="127"/>
        <v>0</v>
      </c>
      <c r="J394" s="106">
        <f t="shared" si="127"/>
        <v>0</v>
      </c>
      <c r="K394" s="106">
        <f t="shared" si="127"/>
        <v>0</v>
      </c>
      <c r="L394" s="106">
        <f t="shared" si="127"/>
        <v>0</v>
      </c>
      <c r="M394" s="106">
        <f t="shared" si="127"/>
        <v>0</v>
      </c>
      <c r="N394" s="106">
        <f t="shared" si="127"/>
        <v>0</v>
      </c>
      <c r="O394" s="106">
        <f t="shared" si="127"/>
        <v>0</v>
      </c>
      <c r="P394" s="106">
        <f t="shared" si="127"/>
        <v>0</v>
      </c>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c r="AZ394" s="106"/>
      <c r="BA394" s="106"/>
      <c r="BB394" s="106"/>
      <c r="BC394" s="106"/>
      <c r="BD394" s="106"/>
      <c r="BE394" s="106"/>
      <c r="BF394" s="106"/>
      <c r="BG394" s="106"/>
      <c r="BH394" s="106"/>
      <c r="BI394" s="106"/>
      <c r="BJ394" s="106"/>
      <c r="BK394" s="106"/>
      <c r="BL394" s="106"/>
      <c r="BM394" s="106"/>
      <c r="BN394" s="106"/>
      <c r="BO394" s="106"/>
    </row>
    <row r="395" spans="1:67" ht="15" x14ac:dyDescent="0.25">
      <c r="A395" s="80"/>
      <c r="B395" s="77" t="s">
        <v>1409</v>
      </c>
      <c r="C395" s="77" t="s">
        <v>1410</v>
      </c>
      <c r="D395" s="77" t="s">
        <v>19</v>
      </c>
      <c r="E395" s="224">
        <f>VLOOKUP(B395,'Cuadro Control'!C435:J2325,8,FALSE)</f>
        <v>46410609.014634147</v>
      </c>
      <c r="F395" s="106">
        <f t="shared" si="125"/>
        <v>8.742083556535862E-3</v>
      </c>
      <c r="G395" s="107">
        <v>46443</v>
      </c>
      <c r="H395" s="107">
        <v>46445</v>
      </c>
      <c r="I395" s="106">
        <f t="shared" si="127"/>
        <v>0</v>
      </c>
      <c r="J395" s="106">
        <f t="shared" si="127"/>
        <v>0</v>
      </c>
      <c r="K395" s="106">
        <f t="shared" si="127"/>
        <v>0</v>
      </c>
      <c r="L395" s="106">
        <f t="shared" si="127"/>
        <v>0</v>
      </c>
      <c r="M395" s="106">
        <f t="shared" si="127"/>
        <v>0</v>
      </c>
      <c r="N395" s="106">
        <f t="shared" si="127"/>
        <v>0</v>
      </c>
      <c r="O395" s="106">
        <f t="shared" si="127"/>
        <v>0</v>
      </c>
      <c r="P395" s="106">
        <f t="shared" si="127"/>
        <v>0</v>
      </c>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c r="AZ395" s="106"/>
      <c r="BA395" s="106"/>
      <c r="BB395" s="106"/>
      <c r="BC395" s="106"/>
      <c r="BD395" s="106"/>
      <c r="BE395" s="106"/>
      <c r="BF395" s="106"/>
      <c r="BG395" s="106"/>
      <c r="BH395" s="106"/>
      <c r="BI395" s="106"/>
      <c r="BJ395" s="106"/>
      <c r="BK395" s="106"/>
      <c r="BL395" s="106"/>
      <c r="BM395" s="106"/>
      <c r="BN395" s="106"/>
      <c r="BO395" s="106"/>
    </row>
    <row r="396" spans="1:67" ht="15" x14ac:dyDescent="0.25">
      <c r="A396" s="80"/>
      <c r="B396" s="77" t="s">
        <v>1411</v>
      </c>
      <c r="C396" s="77" t="s">
        <v>1412</v>
      </c>
      <c r="D396" s="77" t="s">
        <v>9</v>
      </c>
      <c r="E396" s="224">
        <f>VLOOKUP(B396,'Cuadro Control'!C436:J2326,8,FALSE)</f>
        <v>1587346329.5488234</v>
      </c>
      <c r="F396" s="106">
        <f t="shared" si="125"/>
        <v>0.29899875353285565</v>
      </c>
      <c r="G396" s="107">
        <v>46443</v>
      </c>
      <c r="H396" s="107">
        <v>46454</v>
      </c>
      <c r="I396" s="106">
        <f t="shared" si="127"/>
        <v>0</v>
      </c>
      <c r="J396" s="106">
        <f t="shared" si="127"/>
        <v>0</v>
      </c>
      <c r="K396" s="106">
        <f t="shared" si="127"/>
        <v>0</v>
      </c>
      <c r="L396" s="106">
        <f t="shared" si="127"/>
        <v>0</v>
      </c>
      <c r="M396" s="106">
        <f t="shared" si="127"/>
        <v>0</v>
      </c>
      <c r="N396" s="106">
        <f t="shared" si="127"/>
        <v>0</v>
      </c>
      <c r="O396" s="106">
        <f t="shared" si="127"/>
        <v>0</v>
      </c>
      <c r="P396" s="106">
        <f t="shared" si="127"/>
        <v>0</v>
      </c>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c r="AZ396" s="106"/>
      <c r="BA396" s="106"/>
      <c r="BB396" s="106"/>
      <c r="BC396" s="106"/>
      <c r="BD396" s="106"/>
      <c r="BE396" s="106"/>
      <c r="BF396" s="106"/>
      <c r="BG396" s="106"/>
      <c r="BH396" s="106"/>
      <c r="BI396" s="106"/>
      <c r="BJ396" s="106"/>
      <c r="BK396" s="106"/>
      <c r="BL396" s="106"/>
      <c r="BM396" s="106"/>
      <c r="BN396" s="106"/>
      <c r="BO396" s="106"/>
    </row>
    <row r="397" spans="1:67" ht="15" x14ac:dyDescent="0.25">
      <c r="A397" s="80"/>
      <c r="B397" s="103" t="s">
        <v>1413</v>
      </c>
      <c r="C397" s="103" t="s">
        <v>1414</v>
      </c>
      <c r="D397" s="103" t="s">
        <v>9</v>
      </c>
      <c r="E397" s="223">
        <f>VLOOKUP(B397,'Cuadro Control'!C437:J2327,8,FALSE)</f>
        <v>179532477.23999998</v>
      </c>
      <c r="F397" s="104">
        <f t="shared" si="125"/>
        <v>3.3817438522495219E-2</v>
      </c>
      <c r="G397" s="105">
        <v>46445</v>
      </c>
      <c r="H397" s="105">
        <v>46458</v>
      </c>
      <c r="I397" s="104">
        <f t="shared" si="127"/>
        <v>0</v>
      </c>
      <c r="J397" s="104">
        <f t="shared" si="127"/>
        <v>0</v>
      </c>
      <c r="K397" s="104">
        <f t="shared" si="127"/>
        <v>0</v>
      </c>
      <c r="L397" s="104">
        <f t="shared" si="127"/>
        <v>0</v>
      </c>
      <c r="M397" s="104">
        <f t="shared" si="127"/>
        <v>0</v>
      </c>
      <c r="N397" s="104">
        <f t="shared" si="127"/>
        <v>0</v>
      </c>
      <c r="O397" s="104">
        <f t="shared" si="127"/>
        <v>0</v>
      </c>
      <c r="P397" s="104">
        <f t="shared" si="127"/>
        <v>0</v>
      </c>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c r="BG397" s="104"/>
      <c r="BH397" s="104"/>
      <c r="BI397" s="104"/>
      <c r="BJ397" s="104"/>
      <c r="BK397" s="104"/>
      <c r="BL397" s="104"/>
      <c r="BM397" s="104"/>
      <c r="BN397" s="104"/>
      <c r="BO397" s="104"/>
    </row>
    <row r="398" spans="1:67" ht="15" x14ac:dyDescent="0.25">
      <c r="A398" s="80"/>
      <c r="B398" s="78" t="s">
        <v>1415</v>
      </c>
      <c r="C398" s="78" t="s">
        <v>1990</v>
      </c>
      <c r="D398" s="78" t="s">
        <v>3</v>
      </c>
      <c r="E398" s="225">
        <f>VLOOKUP(B398,'Cuadro Control'!C438:J2328,8,FALSE)</f>
        <v>0</v>
      </c>
      <c r="F398" s="108">
        <f>IFERROR(E398/$E$382,0)</f>
        <v>0</v>
      </c>
      <c r="G398" s="109">
        <v>46458</v>
      </c>
      <c r="H398" s="109">
        <v>46458</v>
      </c>
      <c r="I398" s="108">
        <f t="shared" si="127"/>
        <v>0</v>
      </c>
      <c r="J398" s="108">
        <f t="shared" si="127"/>
        <v>0</v>
      </c>
      <c r="K398" s="108">
        <f t="shared" si="127"/>
        <v>0</v>
      </c>
      <c r="L398" s="108">
        <f t="shared" si="127"/>
        <v>0</v>
      </c>
      <c r="M398" s="108">
        <f t="shared" si="127"/>
        <v>0</v>
      </c>
      <c r="N398" s="108">
        <f t="shared" si="127"/>
        <v>0</v>
      </c>
      <c r="O398" s="108">
        <f t="shared" si="127"/>
        <v>0</v>
      </c>
      <c r="P398" s="108">
        <f t="shared" si="127"/>
        <v>0</v>
      </c>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c r="BL398" s="108"/>
      <c r="BM398" s="108"/>
      <c r="BN398" s="108"/>
      <c r="BO398" s="108"/>
    </row>
    <row r="399" spans="1:67" ht="15" x14ac:dyDescent="0.25">
      <c r="A399" s="80"/>
      <c r="B399" s="79" t="s">
        <v>1416</v>
      </c>
      <c r="C399" s="79" t="s">
        <v>1417</v>
      </c>
      <c r="D399" s="79" t="s">
        <v>38</v>
      </c>
      <c r="E399" s="226">
        <f>SUM(E400:E415)</f>
        <v>5308872732.0543728</v>
      </c>
      <c r="F399" s="110">
        <f>IFERROR(E399/$E$109,0)</f>
        <v>2.9408554574576196E-2</v>
      </c>
      <c r="G399" s="111">
        <v>46238</v>
      </c>
      <c r="H399" s="111">
        <v>46466</v>
      </c>
      <c r="I399" s="110">
        <f>SUMPRODUCT($F400:$F414,I400:I414)</f>
        <v>0</v>
      </c>
      <c r="J399" s="110">
        <f t="shared" ref="J399:N399" si="128">SUMPRODUCT($F400:$F414,J400:J414)</f>
        <v>0</v>
      </c>
      <c r="K399" s="110">
        <f t="shared" si="128"/>
        <v>0</v>
      </c>
      <c r="L399" s="110">
        <f t="shared" si="128"/>
        <v>0</v>
      </c>
      <c r="M399" s="110">
        <f t="shared" si="128"/>
        <v>3.9709867949327553E-4</v>
      </c>
      <c r="N399" s="110">
        <f t="shared" si="128"/>
        <v>3.137079567996877E-3</v>
      </c>
      <c r="O399" s="110">
        <f t="shared" ref="O399:P399" si="129">SUMPRODUCT($F400:$F414,O400:O414)</f>
        <v>3.137079567996877E-3</v>
      </c>
      <c r="P399" s="110">
        <f t="shared" si="129"/>
        <v>3.137079567996877E-3</v>
      </c>
      <c r="Q399" s="110"/>
      <c r="R399" s="110"/>
      <c r="S399" s="110"/>
      <c r="T399" s="110"/>
      <c r="U399" s="110"/>
      <c r="V399" s="110"/>
      <c r="W399" s="110"/>
      <c r="X399" s="110"/>
      <c r="Y399" s="110"/>
      <c r="Z399" s="110"/>
      <c r="AA399" s="110"/>
      <c r="AB399" s="110"/>
      <c r="AC399" s="110"/>
      <c r="AD399" s="110"/>
      <c r="AE399" s="110"/>
      <c r="AF399" s="110"/>
      <c r="AG399" s="110"/>
      <c r="AH399" s="110"/>
      <c r="AI399" s="110"/>
      <c r="AJ399" s="110"/>
      <c r="AK399" s="110"/>
      <c r="AL399" s="110"/>
      <c r="AM399" s="110"/>
      <c r="AN399" s="110"/>
      <c r="AO399" s="110"/>
      <c r="AP399" s="110"/>
      <c r="AQ399" s="110"/>
      <c r="AR399" s="110"/>
      <c r="AS399" s="110"/>
      <c r="AT399" s="110"/>
      <c r="AU399" s="110"/>
      <c r="AV399" s="110"/>
      <c r="AW399" s="110"/>
      <c r="AX399" s="110"/>
      <c r="AY399" s="110"/>
      <c r="AZ399" s="110"/>
      <c r="BA399" s="110"/>
      <c r="BB399" s="110"/>
      <c r="BC399" s="110"/>
      <c r="BD399" s="110"/>
      <c r="BE399" s="110"/>
      <c r="BF399" s="110"/>
      <c r="BG399" s="110"/>
      <c r="BH399" s="110"/>
      <c r="BI399" s="110"/>
      <c r="BJ399" s="110"/>
      <c r="BK399" s="110"/>
      <c r="BL399" s="110"/>
      <c r="BM399" s="110"/>
      <c r="BN399" s="110"/>
      <c r="BO399" s="110"/>
    </row>
    <row r="400" spans="1:67" ht="15" x14ac:dyDescent="0.25">
      <c r="A400" s="80"/>
      <c r="B400" s="77" t="s">
        <v>1418</v>
      </c>
      <c r="C400" s="77" t="s">
        <v>2113</v>
      </c>
      <c r="D400" s="77" t="s">
        <v>22</v>
      </c>
      <c r="E400" s="224">
        <f>VLOOKUP(B400,'Cuadro Control'!C440:J2330,8,FALSE)</f>
        <v>83271780.884117648</v>
      </c>
      <c r="F400" s="106">
        <f t="shared" ref="F400:F414" si="130">IFERROR(E400/$E$399,0)</f>
        <v>1.5685397839984384E-2</v>
      </c>
      <c r="G400" s="107">
        <v>46238</v>
      </c>
      <c r="H400" s="107">
        <v>46395</v>
      </c>
      <c r="I400" s="106">
        <f t="shared" ref="I400:P404" si="131">IF($G400=0,0,IF(I$6&lt;$G400,0,IF(I$6&gt;$H400,1,(I$6-$G400+1)/($H400-$G400+1))))</f>
        <v>0</v>
      </c>
      <c r="J400" s="106">
        <f t="shared" si="131"/>
        <v>0</v>
      </c>
      <c r="K400" s="106">
        <f t="shared" si="131"/>
        <v>0</v>
      </c>
      <c r="L400" s="106">
        <f t="shared" si="131"/>
        <v>0</v>
      </c>
      <c r="M400" s="106">
        <f t="shared" si="131"/>
        <v>2.5316455696202531E-2</v>
      </c>
      <c r="N400" s="106">
        <v>0.2</v>
      </c>
      <c r="O400" s="106">
        <v>0.2</v>
      </c>
      <c r="P400" s="106">
        <v>0.2</v>
      </c>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c r="AZ400" s="106"/>
      <c r="BA400" s="106"/>
      <c r="BB400" s="106"/>
      <c r="BC400" s="106"/>
      <c r="BD400" s="106"/>
      <c r="BE400" s="106"/>
      <c r="BF400" s="106"/>
      <c r="BG400" s="106"/>
      <c r="BH400" s="106"/>
      <c r="BI400" s="106"/>
      <c r="BJ400" s="106"/>
      <c r="BK400" s="106"/>
      <c r="BL400" s="106"/>
      <c r="BM400" s="106"/>
      <c r="BN400" s="106"/>
      <c r="BO400" s="106"/>
    </row>
    <row r="401" spans="1:67" ht="15" x14ac:dyDescent="0.25">
      <c r="A401" s="80"/>
      <c r="B401" s="77" t="s">
        <v>1420</v>
      </c>
      <c r="C401" s="77" t="s">
        <v>1421</v>
      </c>
      <c r="D401" s="77" t="s">
        <v>9</v>
      </c>
      <c r="E401" s="224">
        <f>VLOOKUP(B401,'Cuadro Control'!C441:J2331,8,FALSE)</f>
        <v>312374505.66882348</v>
      </c>
      <c r="F401" s="106">
        <f t="shared" si="130"/>
        <v>5.8840081771548515E-2</v>
      </c>
      <c r="G401" s="107">
        <v>46395</v>
      </c>
      <c r="H401" s="107">
        <v>46405</v>
      </c>
      <c r="I401" s="106">
        <f t="shared" si="131"/>
        <v>0</v>
      </c>
      <c r="J401" s="106">
        <f t="shared" si="131"/>
        <v>0</v>
      </c>
      <c r="K401" s="106">
        <f t="shared" si="131"/>
        <v>0</v>
      </c>
      <c r="L401" s="106">
        <f t="shared" si="131"/>
        <v>0</v>
      </c>
      <c r="M401" s="106">
        <f t="shared" si="131"/>
        <v>0</v>
      </c>
      <c r="N401" s="106">
        <f t="shared" si="131"/>
        <v>0</v>
      </c>
      <c r="O401" s="106">
        <f t="shared" si="131"/>
        <v>0</v>
      </c>
      <c r="P401" s="106">
        <f t="shared" si="131"/>
        <v>0</v>
      </c>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c r="AZ401" s="106"/>
      <c r="BA401" s="106"/>
      <c r="BB401" s="106"/>
      <c r="BC401" s="106"/>
      <c r="BD401" s="106"/>
      <c r="BE401" s="106"/>
      <c r="BF401" s="106"/>
      <c r="BG401" s="106"/>
      <c r="BH401" s="106"/>
      <c r="BI401" s="106"/>
      <c r="BJ401" s="106"/>
      <c r="BK401" s="106"/>
      <c r="BL401" s="106"/>
      <c r="BM401" s="106"/>
      <c r="BN401" s="106"/>
      <c r="BO401" s="106"/>
    </row>
    <row r="402" spans="1:67" ht="15" x14ac:dyDescent="0.25">
      <c r="A402" s="80"/>
      <c r="B402" s="103" t="s">
        <v>1422</v>
      </c>
      <c r="C402" s="103" t="s">
        <v>1423</v>
      </c>
      <c r="D402" s="103" t="s">
        <v>6</v>
      </c>
      <c r="E402" s="223">
        <f>VLOOKUP(B402,'Cuadro Control'!C442:J2332,8,FALSE)</f>
        <v>9527825.6870364472</v>
      </c>
      <c r="F402" s="104">
        <f t="shared" si="130"/>
        <v>1.794698454439963E-3</v>
      </c>
      <c r="G402" s="105">
        <v>46405</v>
      </c>
      <c r="H402" s="105">
        <v>46407</v>
      </c>
      <c r="I402" s="104">
        <f t="shared" si="131"/>
        <v>0</v>
      </c>
      <c r="J402" s="104">
        <f t="shared" si="131"/>
        <v>0</v>
      </c>
      <c r="K402" s="104">
        <f t="shared" si="131"/>
        <v>0</v>
      </c>
      <c r="L402" s="104">
        <f t="shared" si="131"/>
        <v>0</v>
      </c>
      <c r="M402" s="104">
        <f t="shared" si="131"/>
        <v>0</v>
      </c>
      <c r="N402" s="104">
        <f t="shared" si="131"/>
        <v>0</v>
      </c>
      <c r="O402" s="104">
        <f t="shared" si="131"/>
        <v>0</v>
      </c>
      <c r="P402" s="104">
        <f t="shared" si="131"/>
        <v>0</v>
      </c>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c r="BG402" s="104"/>
      <c r="BH402" s="104"/>
      <c r="BI402" s="104"/>
      <c r="BJ402" s="104"/>
      <c r="BK402" s="104"/>
      <c r="BL402" s="104"/>
      <c r="BM402" s="104"/>
      <c r="BN402" s="104"/>
      <c r="BO402" s="104"/>
    </row>
    <row r="403" spans="1:67" ht="15" x14ac:dyDescent="0.25">
      <c r="A403" s="80"/>
      <c r="B403" s="77" t="s">
        <v>1424</v>
      </c>
      <c r="C403" s="77" t="s">
        <v>1425</v>
      </c>
      <c r="D403" s="77" t="s">
        <v>19</v>
      </c>
      <c r="E403" s="224">
        <f>VLOOKUP(B403,'Cuadro Control'!C443:J2333,8,FALSE)</f>
        <v>320494616.71764702</v>
      </c>
      <c r="F403" s="106">
        <f t="shared" si="130"/>
        <v>6.0369617599332674E-2</v>
      </c>
      <c r="G403" s="107">
        <v>46407</v>
      </c>
      <c r="H403" s="107">
        <v>46412</v>
      </c>
      <c r="I403" s="106">
        <f t="shared" si="131"/>
        <v>0</v>
      </c>
      <c r="J403" s="106">
        <f t="shared" si="131"/>
        <v>0</v>
      </c>
      <c r="K403" s="106">
        <f t="shared" si="131"/>
        <v>0</v>
      </c>
      <c r="L403" s="106">
        <f t="shared" si="131"/>
        <v>0</v>
      </c>
      <c r="M403" s="106">
        <f t="shared" si="131"/>
        <v>0</v>
      </c>
      <c r="N403" s="106">
        <f t="shared" si="131"/>
        <v>0</v>
      </c>
      <c r="O403" s="106">
        <f t="shared" si="131"/>
        <v>0</v>
      </c>
      <c r="P403" s="106">
        <f t="shared" si="131"/>
        <v>0</v>
      </c>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c r="AZ403" s="106"/>
      <c r="BA403" s="106"/>
      <c r="BB403" s="106"/>
      <c r="BC403" s="106"/>
      <c r="BD403" s="106"/>
      <c r="BE403" s="106"/>
      <c r="BF403" s="106"/>
      <c r="BG403" s="106"/>
      <c r="BH403" s="106"/>
      <c r="BI403" s="106"/>
      <c r="BJ403" s="106"/>
      <c r="BK403" s="106"/>
      <c r="BL403" s="106"/>
      <c r="BM403" s="106"/>
      <c r="BN403" s="106"/>
      <c r="BO403" s="106"/>
    </row>
    <row r="404" spans="1:67" ht="15" x14ac:dyDescent="0.25">
      <c r="A404" s="80"/>
      <c r="B404" s="77" t="s">
        <v>1426</v>
      </c>
      <c r="C404" s="77" t="s">
        <v>1427</v>
      </c>
      <c r="D404" s="77" t="s">
        <v>8</v>
      </c>
      <c r="E404" s="224">
        <f>VLOOKUP(B404,'Cuadro Control'!C444:J2334,8,FALSE)</f>
        <v>94303618.549411759</v>
      </c>
      <c r="F404" s="106">
        <f t="shared" si="130"/>
        <v>1.7763397864110998E-2</v>
      </c>
      <c r="G404" s="107">
        <v>46414</v>
      </c>
      <c r="H404" s="107">
        <v>46416</v>
      </c>
      <c r="I404" s="106">
        <f t="shared" si="131"/>
        <v>0</v>
      </c>
      <c r="J404" s="106">
        <f t="shared" si="131"/>
        <v>0</v>
      </c>
      <c r="K404" s="106">
        <f t="shared" si="131"/>
        <v>0</v>
      </c>
      <c r="L404" s="106">
        <f t="shared" si="131"/>
        <v>0</v>
      </c>
      <c r="M404" s="106">
        <f t="shared" si="131"/>
        <v>0</v>
      </c>
      <c r="N404" s="106">
        <f t="shared" si="131"/>
        <v>0</v>
      </c>
      <c r="O404" s="106">
        <f t="shared" si="131"/>
        <v>0</v>
      </c>
      <c r="P404" s="106">
        <f t="shared" si="131"/>
        <v>0</v>
      </c>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c r="AZ404" s="106"/>
      <c r="BA404" s="106"/>
      <c r="BB404" s="106"/>
      <c r="BC404" s="106"/>
      <c r="BD404" s="106"/>
      <c r="BE404" s="106"/>
      <c r="BF404" s="106"/>
      <c r="BG404" s="106"/>
      <c r="BH404" s="106"/>
      <c r="BI404" s="106"/>
      <c r="BJ404" s="106"/>
      <c r="BK404" s="106"/>
      <c r="BL404" s="106"/>
      <c r="BM404" s="106"/>
      <c r="BN404" s="106"/>
      <c r="BO404" s="106"/>
    </row>
    <row r="405" spans="1:67" ht="15" x14ac:dyDescent="0.25">
      <c r="A405" s="80"/>
      <c r="B405" s="77" t="s">
        <v>1428</v>
      </c>
      <c r="C405" s="77" t="s">
        <v>1429</v>
      </c>
      <c r="D405" s="77" t="s">
        <v>26</v>
      </c>
      <c r="E405" s="224">
        <f>VLOOKUP(B405,'Cuadro Control'!C445:J2335,8,FALSE)</f>
        <v>179436034.15411764</v>
      </c>
      <c r="F405" s="106">
        <f t="shared" si="130"/>
        <v>3.3799272126209236E-2</v>
      </c>
      <c r="G405" s="107">
        <v>46416</v>
      </c>
      <c r="H405" s="107">
        <v>46421</v>
      </c>
      <c r="I405" s="106">
        <f t="shared" ref="I405:P415" si="132">IF($G405=0,0,IF(I$6&lt;$G405,0,IF(I$6&gt;$H405,1,(I$6-$G405+1)/($H405-$G405+1))))</f>
        <v>0</v>
      </c>
      <c r="J405" s="106">
        <f t="shared" si="132"/>
        <v>0</v>
      </c>
      <c r="K405" s="106">
        <f t="shared" si="132"/>
        <v>0</v>
      </c>
      <c r="L405" s="106">
        <f t="shared" si="132"/>
        <v>0</v>
      </c>
      <c r="M405" s="106">
        <f t="shared" si="132"/>
        <v>0</v>
      </c>
      <c r="N405" s="106">
        <f t="shared" si="132"/>
        <v>0</v>
      </c>
      <c r="O405" s="106">
        <f t="shared" si="132"/>
        <v>0</v>
      </c>
      <c r="P405" s="106">
        <f t="shared" si="132"/>
        <v>0</v>
      </c>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c r="AZ405" s="106"/>
      <c r="BA405" s="106"/>
      <c r="BB405" s="106"/>
      <c r="BC405" s="106"/>
      <c r="BD405" s="106"/>
      <c r="BE405" s="106"/>
      <c r="BF405" s="106"/>
      <c r="BG405" s="106"/>
      <c r="BH405" s="106"/>
      <c r="BI405" s="106"/>
      <c r="BJ405" s="106"/>
      <c r="BK405" s="106"/>
      <c r="BL405" s="106"/>
      <c r="BM405" s="106"/>
      <c r="BN405" s="106"/>
      <c r="BO405" s="106"/>
    </row>
    <row r="406" spans="1:67" ht="15" x14ac:dyDescent="0.25">
      <c r="A406" s="80"/>
      <c r="B406" s="77" t="s">
        <v>1430</v>
      </c>
      <c r="C406" s="77" t="s">
        <v>1431</v>
      </c>
      <c r="D406" s="77" t="s">
        <v>730</v>
      </c>
      <c r="E406" s="224">
        <f>VLOOKUP(B406,'Cuadro Control'!C446:J2336,8,FALSE)</f>
        <v>1212623361.2117648</v>
      </c>
      <c r="F406" s="106">
        <f t="shared" si="130"/>
        <v>0.22841447185013161</v>
      </c>
      <c r="G406" s="107">
        <v>46421</v>
      </c>
      <c r="H406" s="107">
        <v>46437</v>
      </c>
      <c r="I406" s="106">
        <f t="shared" si="132"/>
        <v>0</v>
      </c>
      <c r="J406" s="106">
        <f t="shared" si="132"/>
        <v>0</v>
      </c>
      <c r="K406" s="106">
        <f t="shared" si="132"/>
        <v>0</v>
      </c>
      <c r="L406" s="106">
        <f t="shared" si="132"/>
        <v>0</v>
      </c>
      <c r="M406" s="106">
        <f t="shared" si="132"/>
        <v>0</v>
      </c>
      <c r="N406" s="106">
        <f t="shared" si="132"/>
        <v>0</v>
      </c>
      <c r="O406" s="106">
        <f t="shared" si="132"/>
        <v>0</v>
      </c>
      <c r="P406" s="106">
        <f t="shared" si="132"/>
        <v>0</v>
      </c>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c r="AZ406" s="106"/>
      <c r="BA406" s="106"/>
      <c r="BB406" s="106"/>
      <c r="BC406" s="106"/>
      <c r="BD406" s="106"/>
      <c r="BE406" s="106"/>
      <c r="BF406" s="106"/>
      <c r="BG406" s="106"/>
      <c r="BH406" s="106"/>
      <c r="BI406" s="106"/>
      <c r="BJ406" s="106"/>
      <c r="BK406" s="106"/>
      <c r="BL406" s="106"/>
      <c r="BM406" s="106"/>
      <c r="BN406" s="106"/>
      <c r="BO406" s="106"/>
    </row>
    <row r="407" spans="1:67" ht="15" x14ac:dyDescent="0.25">
      <c r="A407" s="80"/>
      <c r="B407" s="77" t="s">
        <v>1432</v>
      </c>
      <c r="C407" s="77" t="s">
        <v>1433</v>
      </c>
      <c r="D407" s="77" t="s">
        <v>6</v>
      </c>
      <c r="E407" s="224">
        <f>VLOOKUP(B407,'Cuadro Control'!C447:J2337,8,FALSE)</f>
        <v>0</v>
      </c>
      <c r="F407" s="106">
        <f t="shared" si="130"/>
        <v>0</v>
      </c>
      <c r="G407" s="107">
        <v>46437</v>
      </c>
      <c r="H407" s="107">
        <v>46440</v>
      </c>
      <c r="I407" s="106">
        <f t="shared" si="132"/>
        <v>0</v>
      </c>
      <c r="J407" s="106">
        <f t="shared" si="132"/>
        <v>0</v>
      </c>
      <c r="K407" s="106">
        <f t="shared" si="132"/>
        <v>0</v>
      </c>
      <c r="L407" s="106">
        <f t="shared" si="132"/>
        <v>0</v>
      </c>
      <c r="M407" s="106">
        <f t="shared" si="132"/>
        <v>0</v>
      </c>
      <c r="N407" s="106">
        <f t="shared" si="132"/>
        <v>0</v>
      </c>
      <c r="O407" s="106">
        <f t="shared" si="132"/>
        <v>0</v>
      </c>
      <c r="P407" s="106">
        <f t="shared" si="132"/>
        <v>0</v>
      </c>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c r="AZ407" s="106"/>
      <c r="BA407" s="106"/>
      <c r="BB407" s="106"/>
      <c r="BC407" s="106"/>
      <c r="BD407" s="106"/>
      <c r="BE407" s="106"/>
      <c r="BF407" s="106"/>
      <c r="BG407" s="106"/>
      <c r="BH407" s="106"/>
      <c r="BI407" s="106"/>
      <c r="BJ407" s="106"/>
      <c r="BK407" s="106"/>
      <c r="BL407" s="106"/>
      <c r="BM407" s="106"/>
      <c r="BN407" s="106"/>
      <c r="BO407" s="106"/>
    </row>
    <row r="408" spans="1:67" ht="15" x14ac:dyDescent="0.25">
      <c r="A408" s="80"/>
      <c r="B408" s="78" t="s">
        <v>1434</v>
      </c>
      <c r="C408" s="78" t="s">
        <v>1435</v>
      </c>
      <c r="D408" s="78" t="s">
        <v>3</v>
      </c>
      <c r="E408" s="225">
        <f>VLOOKUP(B408,'Cuadro Control'!C448:J2338,8,FALSE)</f>
        <v>0</v>
      </c>
      <c r="F408" s="108">
        <f t="shared" si="130"/>
        <v>0</v>
      </c>
      <c r="G408" s="109">
        <v>46437</v>
      </c>
      <c r="H408" s="109">
        <v>46437</v>
      </c>
      <c r="I408" s="108">
        <f t="shared" si="132"/>
        <v>0</v>
      </c>
      <c r="J408" s="108">
        <f t="shared" si="132"/>
        <v>0</v>
      </c>
      <c r="K408" s="108">
        <f t="shared" si="132"/>
        <v>0</v>
      </c>
      <c r="L408" s="108">
        <f t="shared" si="132"/>
        <v>0</v>
      </c>
      <c r="M408" s="108">
        <f t="shared" si="132"/>
        <v>0</v>
      </c>
      <c r="N408" s="108">
        <f t="shared" si="132"/>
        <v>0</v>
      </c>
      <c r="O408" s="108">
        <f t="shared" si="132"/>
        <v>0</v>
      </c>
      <c r="P408" s="108">
        <f t="shared" si="132"/>
        <v>0</v>
      </c>
      <c r="Q408" s="108"/>
      <c r="R408" s="108"/>
      <c r="S408" s="108"/>
      <c r="T408" s="108"/>
      <c r="U408" s="108"/>
      <c r="V408" s="108"/>
      <c r="W408" s="108"/>
      <c r="X408" s="108"/>
      <c r="Y408" s="108"/>
      <c r="Z408" s="108"/>
      <c r="AA408" s="108"/>
      <c r="AB408" s="108"/>
      <c r="AC408" s="108"/>
      <c r="AD408" s="108"/>
      <c r="AE408" s="108"/>
      <c r="AF408" s="108"/>
      <c r="AG408" s="108"/>
      <c r="AH408" s="108"/>
      <c r="AI408" s="108"/>
      <c r="AJ408" s="108"/>
      <c r="AK408" s="108"/>
      <c r="AL408" s="108"/>
      <c r="AM408" s="108"/>
      <c r="AN408" s="108"/>
      <c r="AO408" s="108"/>
      <c r="AP408" s="108"/>
      <c r="AQ408" s="108"/>
      <c r="AR408" s="108"/>
      <c r="AS408" s="108"/>
      <c r="AT408" s="108"/>
      <c r="AU408" s="108"/>
      <c r="AV408" s="108"/>
      <c r="AW408" s="108"/>
      <c r="AX408" s="108"/>
      <c r="AY408" s="108"/>
      <c r="AZ408" s="108"/>
      <c r="BA408" s="108"/>
      <c r="BB408" s="108"/>
      <c r="BC408" s="108"/>
      <c r="BD408" s="108"/>
      <c r="BE408" s="108"/>
      <c r="BF408" s="108"/>
      <c r="BG408" s="108"/>
      <c r="BH408" s="108"/>
      <c r="BI408" s="108"/>
      <c r="BJ408" s="108"/>
      <c r="BK408" s="108"/>
      <c r="BL408" s="108"/>
      <c r="BM408" s="108"/>
      <c r="BN408" s="108"/>
      <c r="BO408" s="108"/>
    </row>
    <row r="409" spans="1:67" ht="15" x14ac:dyDescent="0.25">
      <c r="A409" s="80"/>
      <c r="B409" s="77" t="s">
        <v>1436</v>
      </c>
      <c r="C409" s="77" t="s">
        <v>1437</v>
      </c>
      <c r="D409" s="77" t="s">
        <v>8</v>
      </c>
      <c r="E409" s="224">
        <f>VLOOKUP(B409,'Cuadro Control'!C449:J2339,8,FALSE)</f>
        <v>1230815225.9452939</v>
      </c>
      <c r="F409" s="106">
        <f t="shared" si="130"/>
        <v>0.2318411625341423</v>
      </c>
      <c r="G409" s="107">
        <v>46441</v>
      </c>
      <c r="H409" s="107">
        <v>46441</v>
      </c>
      <c r="I409" s="106">
        <f t="shared" si="132"/>
        <v>0</v>
      </c>
      <c r="J409" s="106">
        <f t="shared" si="132"/>
        <v>0</v>
      </c>
      <c r="K409" s="106">
        <f t="shared" si="132"/>
        <v>0</v>
      </c>
      <c r="L409" s="106">
        <f t="shared" si="132"/>
        <v>0</v>
      </c>
      <c r="M409" s="106">
        <f t="shared" si="132"/>
        <v>0</v>
      </c>
      <c r="N409" s="106">
        <f t="shared" si="132"/>
        <v>0</v>
      </c>
      <c r="O409" s="106">
        <f t="shared" si="132"/>
        <v>0</v>
      </c>
      <c r="P409" s="106">
        <f t="shared" si="132"/>
        <v>0</v>
      </c>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c r="AZ409" s="106"/>
      <c r="BA409" s="106"/>
      <c r="BB409" s="106"/>
      <c r="BC409" s="106"/>
      <c r="BD409" s="106"/>
      <c r="BE409" s="106"/>
      <c r="BF409" s="106"/>
      <c r="BG409" s="106"/>
      <c r="BH409" s="106"/>
      <c r="BI409" s="106"/>
      <c r="BJ409" s="106"/>
      <c r="BK409" s="106"/>
      <c r="BL409" s="106"/>
      <c r="BM409" s="106"/>
      <c r="BN409" s="106"/>
      <c r="BO409" s="106"/>
    </row>
    <row r="410" spans="1:67" ht="15" x14ac:dyDescent="0.25">
      <c r="A410" s="80"/>
      <c r="B410" s="77" t="s">
        <v>1438</v>
      </c>
      <c r="C410" s="77" t="s">
        <v>1439</v>
      </c>
      <c r="D410" s="77" t="s">
        <v>26</v>
      </c>
      <c r="E410" s="224">
        <f>VLOOKUP(B410,'Cuadro Control'!C450:J2340,8,FALSE)</f>
        <v>0</v>
      </c>
      <c r="F410" s="106">
        <f t="shared" si="130"/>
        <v>0</v>
      </c>
      <c r="G410" s="107">
        <v>46441</v>
      </c>
      <c r="H410" s="107">
        <v>46449</v>
      </c>
      <c r="I410" s="106">
        <f t="shared" si="132"/>
        <v>0</v>
      </c>
      <c r="J410" s="106">
        <f t="shared" si="132"/>
        <v>0</v>
      </c>
      <c r="K410" s="106">
        <f t="shared" si="132"/>
        <v>0</v>
      </c>
      <c r="L410" s="106">
        <f t="shared" si="132"/>
        <v>0</v>
      </c>
      <c r="M410" s="106">
        <f t="shared" si="132"/>
        <v>0</v>
      </c>
      <c r="N410" s="106">
        <f t="shared" si="132"/>
        <v>0</v>
      </c>
      <c r="O410" s="106">
        <f t="shared" si="132"/>
        <v>0</v>
      </c>
      <c r="P410" s="106">
        <f t="shared" si="132"/>
        <v>0</v>
      </c>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c r="AZ410" s="106"/>
      <c r="BA410" s="106"/>
      <c r="BB410" s="106"/>
      <c r="BC410" s="106"/>
      <c r="BD410" s="106"/>
      <c r="BE410" s="106"/>
      <c r="BF410" s="106"/>
      <c r="BG410" s="106"/>
      <c r="BH410" s="106"/>
      <c r="BI410" s="106"/>
      <c r="BJ410" s="106"/>
      <c r="BK410" s="106"/>
      <c r="BL410" s="106"/>
      <c r="BM410" s="106"/>
      <c r="BN410" s="106"/>
      <c r="BO410" s="106"/>
    </row>
    <row r="411" spans="1:67" ht="15" x14ac:dyDescent="0.25">
      <c r="A411" s="80"/>
      <c r="B411" s="77" t="s">
        <v>1440</v>
      </c>
      <c r="C411" s="77" t="s">
        <v>2069</v>
      </c>
      <c r="D411" s="77" t="s">
        <v>6</v>
      </c>
      <c r="E411" s="224">
        <f>VLOOKUP(B411,'Cuadro Control'!C451:J2341,8,FALSE)</f>
        <v>52736347.43270281</v>
      </c>
      <c r="F411" s="106">
        <f t="shared" si="130"/>
        <v>9.933624348213644E-3</v>
      </c>
      <c r="G411" s="107">
        <v>46449</v>
      </c>
      <c r="H411" s="107">
        <v>46451</v>
      </c>
      <c r="I411" s="106">
        <f t="shared" si="132"/>
        <v>0</v>
      </c>
      <c r="J411" s="106">
        <f t="shared" si="132"/>
        <v>0</v>
      </c>
      <c r="K411" s="106">
        <f t="shared" si="132"/>
        <v>0</v>
      </c>
      <c r="L411" s="106">
        <f t="shared" si="132"/>
        <v>0</v>
      </c>
      <c r="M411" s="106">
        <f t="shared" si="132"/>
        <v>0</v>
      </c>
      <c r="N411" s="106">
        <f t="shared" si="132"/>
        <v>0</v>
      </c>
      <c r="O411" s="106">
        <f t="shared" si="132"/>
        <v>0</v>
      </c>
      <c r="P411" s="106">
        <f t="shared" si="132"/>
        <v>0</v>
      </c>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c r="AZ411" s="106"/>
      <c r="BA411" s="106"/>
      <c r="BB411" s="106"/>
      <c r="BC411" s="106"/>
      <c r="BD411" s="106"/>
      <c r="BE411" s="106"/>
      <c r="BF411" s="106"/>
      <c r="BG411" s="106"/>
      <c r="BH411" s="106"/>
      <c r="BI411" s="106"/>
      <c r="BJ411" s="106"/>
      <c r="BK411" s="106"/>
      <c r="BL411" s="106"/>
      <c r="BM411" s="106"/>
      <c r="BN411" s="106"/>
      <c r="BO411" s="106"/>
    </row>
    <row r="412" spans="1:67" ht="15" x14ac:dyDescent="0.25">
      <c r="A412" s="80"/>
      <c r="B412" s="77" t="s">
        <v>1441</v>
      </c>
      <c r="C412" s="77" t="s">
        <v>1442</v>
      </c>
      <c r="D412" s="77" t="s">
        <v>19</v>
      </c>
      <c r="E412" s="224">
        <f>VLOOKUP(B412,'Cuadro Control'!C452:J2342,8,FALSE)</f>
        <v>46410609.014634147</v>
      </c>
      <c r="F412" s="106">
        <f t="shared" si="130"/>
        <v>8.742083556535862E-3</v>
      </c>
      <c r="G412" s="107">
        <v>46451</v>
      </c>
      <c r="H412" s="107">
        <v>46454</v>
      </c>
      <c r="I412" s="106">
        <f t="shared" si="132"/>
        <v>0</v>
      </c>
      <c r="J412" s="106">
        <f t="shared" si="132"/>
        <v>0</v>
      </c>
      <c r="K412" s="106">
        <f t="shared" si="132"/>
        <v>0</v>
      </c>
      <c r="L412" s="106">
        <f t="shared" si="132"/>
        <v>0</v>
      </c>
      <c r="M412" s="106">
        <f t="shared" si="132"/>
        <v>0</v>
      </c>
      <c r="N412" s="106">
        <f t="shared" si="132"/>
        <v>0</v>
      </c>
      <c r="O412" s="106">
        <f t="shared" si="132"/>
        <v>0</v>
      </c>
      <c r="P412" s="106">
        <f t="shared" si="132"/>
        <v>0</v>
      </c>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c r="AZ412" s="106"/>
      <c r="BA412" s="106"/>
      <c r="BB412" s="106"/>
      <c r="BC412" s="106"/>
      <c r="BD412" s="106"/>
      <c r="BE412" s="106"/>
      <c r="BF412" s="106"/>
      <c r="BG412" s="106"/>
      <c r="BH412" s="106"/>
      <c r="BI412" s="106"/>
      <c r="BJ412" s="106"/>
      <c r="BK412" s="106"/>
      <c r="BL412" s="106"/>
      <c r="BM412" s="106"/>
      <c r="BN412" s="106"/>
      <c r="BO412" s="106"/>
    </row>
    <row r="413" spans="1:67" ht="15" x14ac:dyDescent="0.25">
      <c r="A413" s="80"/>
      <c r="B413" s="77" t="s">
        <v>1443</v>
      </c>
      <c r="C413" s="77" t="s">
        <v>1444</v>
      </c>
      <c r="D413" s="77" t="s">
        <v>9</v>
      </c>
      <c r="E413" s="224">
        <f>VLOOKUP(B413,'Cuadro Control'!C453:J2343,8,FALSE)</f>
        <v>1587346329.5488234</v>
      </c>
      <c r="F413" s="106">
        <f t="shared" si="130"/>
        <v>0.29899875353285565</v>
      </c>
      <c r="G413" s="107">
        <v>46451</v>
      </c>
      <c r="H413" s="107">
        <v>46462</v>
      </c>
      <c r="I413" s="106">
        <f t="shared" si="132"/>
        <v>0</v>
      </c>
      <c r="J413" s="106">
        <f t="shared" si="132"/>
        <v>0</v>
      </c>
      <c r="K413" s="106">
        <f t="shared" si="132"/>
        <v>0</v>
      </c>
      <c r="L413" s="106">
        <f t="shared" si="132"/>
        <v>0</v>
      </c>
      <c r="M413" s="106">
        <f t="shared" si="132"/>
        <v>0</v>
      </c>
      <c r="N413" s="106">
        <f t="shared" si="132"/>
        <v>0</v>
      </c>
      <c r="O413" s="106">
        <f t="shared" si="132"/>
        <v>0</v>
      </c>
      <c r="P413" s="106">
        <f t="shared" si="132"/>
        <v>0</v>
      </c>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c r="AZ413" s="106"/>
      <c r="BA413" s="106"/>
      <c r="BB413" s="106"/>
      <c r="BC413" s="106"/>
      <c r="BD413" s="106"/>
      <c r="BE413" s="106"/>
      <c r="BF413" s="106"/>
      <c r="BG413" s="106"/>
      <c r="BH413" s="106"/>
      <c r="BI413" s="106"/>
      <c r="BJ413" s="106"/>
      <c r="BK413" s="106"/>
      <c r="BL413" s="106"/>
      <c r="BM413" s="106"/>
      <c r="BN413" s="106"/>
      <c r="BO413" s="106"/>
    </row>
    <row r="414" spans="1:67" ht="15" x14ac:dyDescent="0.25">
      <c r="A414" s="80"/>
      <c r="B414" s="103" t="s">
        <v>1445</v>
      </c>
      <c r="C414" s="103" t="s">
        <v>1446</v>
      </c>
      <c r="D414" s="103" t="s">
        <v>9</v>
      </c>
      <c r="E414" s="223">
        <f>VLOOKUP(B414,'Cuadro Control'!C454:J2344,8,FALSE)</f>
        <v>179532477.23999998</v>
      </c>
      <c r="F414" s="104">
        <f t="shared" si="130"/>
        <v>3.3817438522495219E-2</v>
      </c>
      <c r="G414" s="105">
        <v>46454</v>
      </c>
      <c r="H414" s="105">
        <v>46466</v>
      </c>
      <c r="I414" s="104">
        <f t="shared" si="132"/>
        <v>0</v>
      </c>
      <c r="J414" s="104">
        <f t="shared" si="132"/>
        <v>0</v>
      </c>
      <c r="K414" s="104">
        <f t="shared" si="132"/>
        <v>0</v>
      </c>
      <c r="L414" s="104">
        <f t="shared" si="132"/>
        <v>0</v>
      </c>
      <c r="M414" s="104">
        <f t="shared" si="132"/>
        <v>0</v>
      </c>
      <c r="N414" s="104">
        <f t="shared" si="132"/>
        <v>0</v>
      </c>
      <c r="O414" s="104">
        <f t="shared" si="132"/>
        <v>0</v>
      </c>
      <c r="P414" s="104">
        <f t="shared" si="132"/>
        <v>0</v>
      </c>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c r="BG414" s="104"/>
      <c r="BH414" s="104"/>
      <c r="BI414" s="104"/>
      <c r="BJ414" s="104"/>
      <c r="BK414" s="104"/>
      <c r="BL414" s="104"/>
      <c r="BM414" s="104"/>
      <c r="BN414" s="104"/>
      <c r="BO414" s="104"/>
    </row>
    <row r="415" spans="1:67" ht="15" x14ac:dyDescent="0.25">
      <c r="A415" s="80"/>
      <c r="B415" s="78" t="s">
        <v>1447</v>
      </c>
      <c r="C415" s="78" t="s">
        <v>1991</v>
      </c>
      <c r="D415" s="78" t="s">
        <v>3</v>
      </c>
      <c r="E415" s="225">
        <f>VLOOKUP(B415,'Cuadro Control'!C455:J2345,8,FALSE)</f>
        <v>0</v>
      </c>
      <c r="F415" s="108">
        <f>IFERROR(E415/$E$399,0)</f>
        <v>0</v>
      </c>
      <c r="G415" s="109">
        <v>46466</v>
      </c>
      <c r="H415" s="109">
        <v>46466</v>
      </c>
      <c r="I415" s="108">
        <f t="shared" si="132"/>
        <v>0</v>
      </c>
      <c r="J415" s="108">
        <f t="shared" si="132"/>
        <v>0</v>
      </c>
      <c r="K415" s="108">
        <f t="shared" si="132"/>
        <v>0</v>
      </c>
      <c r="L415" s="108">
        <f t="shared" si="132"/>
        <v>0</v>
      </c>
      <c r="M415" s="108">
        <f t="shared" si="132"/>
        <v>0</v>
      </c>
      <c r="N415" s="108">
        <f t="shared" si="132"/>
        <v>0</v>
      </c>
      <c r="O415" s="108">
        <f t="shared" si="132"/>
        <v>0</v>
      </c>
      <c r="P415" s="108">
        <f t="shared" si="132"/>
        <v>0</v>
      </c>
      <c r="Q415" s="108"/>
      <c r="R415" s="108"/>
      <c r="S415" s="108"/>
      <c r="T415" s="108"/>
      <c r="U415" s="108"/>
      <c r="V415" s="108"/>
      <c r="W415" s="108"/>
      <c r="X415" s="108"/>
      <c r="Y415" s="108"/>
      <c r="Z415" s="108"/>
      <c r="AA415" s="108"/>
      <c r="AB415" s="108"/>
      <c r="AC415" s="108"/>
      <c r="AD415" s="108"/>
      <c r="AE415" s="108"/>
      <c r="AF415" s="108"/>
      <c r="AG415" s="108"/>
      <c r="AH415" s="108"/>
      <c r="AI415" s="108"/>
      <c r="AJ415" s="108"/>
      <c r="AK415" s="108"/>
      <c r="AL415" s="108"/>
      <c r="AM415" s="108"/>
      <c r="AN415" s="108"/>
      <c r="AO415" s="108"/>
      <c r="AP415" s="108"/>
      <c r="AQ415" s="108"/>
      <c r="AR415" s="108"/>
      <c r="AS415" s="108"/>
      <c r="AT415" s="108"/>
      <c r="AU415" s="108"/>
      <c r="AV415" s="108"/>
      <c r="AW415" s="108"/>
      <c r="AX415" s="108"/>
      <c r="AY415" s="108"/>
      <c r="AZ415" s="108"/>
      <c r="BA415" s="108"/>
      <c r="BB415" s="108"/>
      <c r="BC415" s="108"/>
      <c r="BD415" s="108"/>
      <c r="BE415" s="108"/>
      <c r="BF415" s="108"/>
      <c r="BG415" s="108"/>
      <c r="BH415" s="108"/>
      <c r="BI415" s="108"/>
      <c r="BJ415" s="108"/>
      <c r="BK415" s="108"/>
      <c r="BL415" s="108"/>
      <c r="BM415" s="108"/>
      <c r="BN415" s="108"/>
      <c r="BO415" s="108"/>
    </row>
    <row r="416" spans="1:67" ht="15" x14ac:dyDescent="0.25">
      <c r="A416" s="80"/>
      <c r="B416" s="76" t="s">
        <v>1448</v>
      </c>
      <c r="C416" s="76" t="s">
        <v>1449</v>
      </c>
      <c r="D416" s="76" t="s">
        <v>38</v>
      </c>
      <c r="E416" s="222">
        <f>SUM(E417:E432)</f>
        <v>5308872732.0543728</v>
      </c>
      <c r="F416" s="101">
        <f>IFERROR(E416/$E$109,0)</f>
        <v>2.9408554574576196E-2</v>
      </c>
      <c r="G416" s="102">
        <v>46240</v>
      </c>
      <c r="H416" s="102">
        <v>46477</v>
      </c>
      <c r="I416" s="101">
        <f>SUMPRODUCT($F417:$F431,I417:I431)</f>
        <v>0</v>
      </c>
      <c r="J416" s="101">
        <f t="shared" ref="J416:N416" si="133">SUMPRODUCT($F417:$F431,J417:J431)</f>
        <v>0</v>
      </c>
      <c r="K416" s="101">
        <f t="shared" si="133"/>
        <v>0</v>
      </c>
      <c r="L416" s="101">
        <f t="shared" si="133"/>
        <v>0</v>
      </c>
      <c r="M416" s="101">
        <f t="shared" si="133"/>
        <v>1.8898069686728176E-4</v>
      </c>
      <c r="N416" s="101">
        <f t="shared" si="133"/>
        <v>3.137079567996877E-3</v>
      </c>
      <c r="O416" s="101">
        <f t="shared" ref="O416:P416" si="134">SUMPRODUCT($F417:$F431,O417:O431)</f>
        <v>3.137079567996877E-3</v>
      </c>
      <c r="P416" s="101">
        <f t="shared" si="134"/>
        <v>3.137079567996877E-3</v>
      </c>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c r="BA416" s="101"/>
      <c r="BB416" s="101"/>
      <c r="BC416" s="101"/>
      <c r="BD416" s="101"/>
      <c r="BE416" s="101"/>
      <c r="BF416" s="101"/>
      <c r="BG416" s="101"/>
      <c r="BH416" s="101"/>
      <c r="BI416" s="101"/>
      <c r="BJ416" s="101"/>
      <c r="BK416" s="101"/>
      <c r="BL416" s="101"/>
      <c r="BM416" s="101"/>
      <c r="BN416" s="101"/>
      <c r="BO416" s="101"/>
    </row>
    <row r="417" spans="1:67" ht="15" x14ac:dyDescent="0.25">
      <c r="A417" s="80"/>
      <c r="B417" s="77" t="s">
        <v>1450</v>
      </c>
      <c r="C417" s="77" t="s">
        <v>2114</v>
      </c>
      <c r="D417" s="77" t="s">
        <v>22</v>
      </c>
      <c r="E417" s="224">
        <f>VLOOKUP(B417,'Cuadro Control'!C457:J2347,8,FALSE)</f>
        <v>83271780.884117648</v>
      </c>
      <c r="F417" s="106">
        <f t="shared" ref="F417:F431" si="135">IFERROR(E417/$E$416,0)</f>
        <v>1.5685397839984384E-2</v>
      </c>
      <c r="G417" s="107">
        <v>46240</v>
      </c>
      <c r="H417" s="107">
        <v>46405</v>
      </c>
      <c r="I417" s="106">
        <f t="shared" ref="I417:P421" si="136">IF($G417=0,0,IF(I$6&lt;$G417,0,IF(I$6&gt;$H417,1,(I$6-$G417+1)/($H417-$G417+1))))</f>
        <v>0</v>
      </c>
      <c r="J417" s="106">
        <f t="shared" si="136"/>
        <v>0</v>
      </c>
      <c r="K417" s="106">
        <f t="shared" si="136"/>
        <v>0</v>
      </c>
      <c r="L417" s="106">
        <f t="shared" si="136"/>
        <v>0</v>
      </c>
      <c r="M417" s="106">
        <f t="shared" si="136"/>
        <v>1.2048192771084338E-2</v>
      </c>
      <c r="N417" s="106">
        <v>0.2</v>
      </c>
      <c r="O417" s="106">
        <v>0.2</v>
      </c>
      <c r="P417" s="106">
        <v>0.2</v>
      </c>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c r="AZ417" s="106"/>
      <c r="BA417" s="106"/>
      <c r="BB417" s="106"/>
      <c r="BC417" s="106"/>
      <c r="BD417" s="106"/>
      <c r="BE417" s="106"/>
      <c r="BF417" s="106"/>
      <c r="BG417" s="106"/>
      <c r="BH417" s="106"/>
      <c r="BI417" s="106"/>
      <c r="BJ417" s="106"/>
      <c r="BK417" s="106"/>
      <c r="BL417" s="106"/>
      <c r="BM417" s="106"/>
      <c r="BN417" s="106"/>
      <c r="BO417" s="106"/>
    </row>
    <row r="418" spans="1:67" ht="15" x14ac:dyDescent="0.25">
      <c r="A418" s="80"/>
      <c r="B418" s="77" t="s">
        <v>1452</v>
      </c>
      <c r="C418" s="77" t="s">
        <v>1453</v>
      </c>
      <c r="D418" s="77" t="s">
        <v>9</v>
      </c>
      <c r="E418" s="224">
        <f>VLOOKUP(B418,'Cuadro Control'!C458:J2348,8,FALSE)</f>
        <v>312374505.66882348</v>
      </c>
      <c r="F418" s="106">
        <f t="shared" si="135"/>
        <v>5.8840081771548515E-2</v>
      </c>
      <c r="G418" s="107">
        <v>46405</v>
      </c>
      <c r="H418" s="107">
        <v>46413</v>
      </c>
      <c r="I418" s="106">
        <f t="shared" si="136"/>
        <v>0</v>
      </c>
      <c r="J418" s="106">
        <f t="shared" si="136"/>
        <v>0</v>
      </c>
      <c r="K418" s="106">
        <f t="shared" si="136"/>
        <v>0</v>
      </c>
      <c r="L418" s="106">
        <f t="shared" si="136"/>
        <v>0</v>
      </c>
      <c r="M418" s="106">
        <f t="shared" si="136"/>
        <v>0</v>
      </c>
      <c r="N418" s="106">
        <f t="shared" si="136"/>
        <v>0</v>
      </c>
      <c r="O418" s="106">
        <f t="shared" si="136"/>
        <v>0</v>
      </c>
      <c r="P418" s="106">
        <f t="shared" si="136"/>
        <v>0</v>
      </c>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c r="AZ418" s="106"/>
      <c r="BA418" s="106"/>
      <c r="BB418" s="106"/>
      <c r="BC418" s="106"/>
      <c r="BD418" s="106"/>
      <c r="BE418" s="106"/>
      <c r="BF418" s="106"/>
      <c r="BG418" s="106"/>
      <c r="BH418" s="106"/>
      <c r="BI418" s="106"/>
      <c r="BJ418" s="106"/>
      <c r="BK418" s="106"/>
      <c r="BL418" s="106"/>
      <c r="BM418" s="106"/>
      <c r="BN418" s="106"/>
      <c r="BO418" s="106"/>
    </row>
    <row r="419" spans="1:67" ht="15" x14ac:dyDescent="0.25">
      <c r="A419" s="80"/>
      <c r="B419" s="103" t="s">
        <v>1454</v>
      </c>
      <c r="C419" s="103" t="s">
        <v>1455</v>
      </c>
      <c r="D419" s="103" t="s">
        <v>6</v>
      </c>
      <c r="E419" s="223">
        <f>VLOOKUP(B419,'Cuadro Control'!C459:J2349,8,FALSE)</f>
        <v>9527825.6870364472</v>
      </c>
      <c r="F419" s="104">
        <f t="shared" si="135"/>
        <v>1.794698454439963E-3</v>
      </c>
      <c r="G419" s="105">
        <v>46413</v>
      </c>
      <c r="H419" s="105">
        <v>46415</v>
      </c>
      <c r="I419" s="104">
        <f t="shared" si="136"/>
        <v>0</v>
      </c>
      <c r="J419" s="104">
        <f t="shared" si="136"/>
        <v>0</v>
      </c>
      <c r="K419" s="104">
        <f t="shared" si="136"/>
        <v>0</v>
      </c>
      <c r="L419" s="104">
        <f t="shared" si="136"/>
        <v>0</v>
      </c>
      <c r="M419" s="104">
        <f t="shared" si="136"/>
        <v>0</v>
      </c>
      <c r="N419" s="104">
        <f t="shared" si="136"/>
        <v>0</v>
      </c>
      <c r="O419" s="104">
        <f t="shared" si="136"/>
        <v>0</v>
      </c>
      <c r="P419" s="104">
        <f t="shared" si="136"/>
        <v>0</v>
      </c>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row>
    <row r="420" spans="1:67" ht="15" x14ac:dyDescent="0.25">
      <c r="A420" s="80"/>
      <c r="B420" s="77" t="s">
        <v>1456</v>
      </c>
      <c r="C420" s="77" t="s">
        <v>1457</v>
      </c>
      <c r="D420" s="77" t="s">
        <v>19</v>
      </c>
      <c r="E420" s="224">
        <f>VLOOKUP(B420,'Cuadro Control'!C460:J2350,8,FALSE)</f>
        <v>320494616.71764702</v>
      </c>
      <c r="F420" s="106">
        <f t="shared" si="135"/>
        <v>6.0369617599332674E-2</v>
      </c>
      <c r="G420" s="107">
        <v>46415</v>
      </c>
      <c r="H420" s="107">
        <v>46420</v>
      </c>
      <c r="I420" s="106">
        <f t="shared" si="136"/>
        <v>0</v>
      </c>
      <c r="J420" s="106">
        <f t="shared" si="136"/>
        <v>0</v>
      </c>
      <c r="K420" s="106">
        <f t="shared" si="136"/>
        <v>0</v>
      </c>
      <c r="L420" s="106">
        <f t="shared" si="136"/>
        <v>0</v>
      </c>
      <c r="M420" s="106">
        <f t="shared" si="136"/>
        <v>0</v>
      </c>
      <c r="N420" s="106">
        <f t="shared" si="136"/>
        <v>0</v>
      </c>
      <c r="O420" s="106">
        <f t="shared" si="136"/>
        <v>0</v>
      </c>
      <c r="P420" s="106">
        <f t="shared" si="136"/>
        <v>0</v>
      </c>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c r="AZ420" s="106"/>
      <c r="BA420" s="106"/>
      <c r="BB420" s="106"/>
      <c r="BC420" s="106"/>
      <c r="BD420" s="106"/>
      <c r="BE420" s="106"/>
      <c r="BF420" s="106"/>
      <c r="BG420" s="106"/>
      <c r="BH420" s="106"/>
      <c r="BI420" s="106"/>
      <c r="BJ420" s="106"/>
      <c r="BK420" s="106"/>
      <c r="BL420" s="106"/>
      <c r="BM420" s="106"/>
      <c r="BN420" s="106"/>
      <c r="BO420" s="106"/>
    </row>
    <row r="421" spans="1:67" ht="15" x14ac:dyDescent="0.25">
      <c r="A421" s="80"/>
      <c r="B421" s="77" t="s">
        <v>1458</v>
      </c>
      <c r="C421" s="77" t="s">
        <v>1459</v>
      </c>
      <c r="D421" s="77" t="s">
        <v>8</v>
      </c>
      <c r="E421" s="224">
        <f>VLOOKUP(B421,'Cuadro Control'!C461:J2351,8,FALSE)</f>
        <v>94303618.549411759</v>
      </c>
      <c r="F421" s="106">
        <f t="shared" si="135"/>
        <v>1.7763397864110998E-2</v>
      </c>
      <c r="G421" s="107">
        <v>46421</v>
      </c>
      <c r="H421" s="107">
        <v>46423</v>
      </c>
      <c r="I421" s="106">
        <f t="shared" si="136"/>
        <v>0</v>
      </c>
      <c r="J421" s="106">
        <f t="shared" si="136"/>
        <v>0</v>
      </c>
      <c r="K421" s="106">
        <f t="shared" si="136"/>
        <v>0</v>
      </c>
      <c r="L421" s="106">
        <f t="shared" si="136"/>
        <v>0</v>
      </c>
      <c r="M421" s="106">
        <f t="shared" si="136"/>
        <v>0</v>
      </c>
      <c r="N421" s="106">
        <f t="shared" si="136"/>
        <v>0</v>
      </c>
      <c r="O421" s="106">
        <f t="shared" si="136"/>
        <v>0</v>
      </c>
      <c r="P421" s="106">
        <f t="shared" si="136"/>
        <v>0</v>
      </c>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c r="AZ421" s="106"/>
      <c r="BA421" s="106"/>
      <c r="BB421" s="106"/>
      <c r="BC421" s="106"/>
      <c r="BD421" s="106"/>
      <c r="BE421" s="106"/>
      <c r="BF421" s="106"/>
      <c r="BG421" s="106"/>
      <c r="BH421" s="106"/>
      <c r="BI421" s="106"/>
      <c r="BJ421" s="106"/>
      <c r="BK421" s="106"/>
      <c r="BL421" s="106"/>
      <c r="BM421" s="106"/>
      <c r="BN421" s="106"/>
      <c r="BO421" s="106"/>
    </row>
    <row r="422" spans="1:67" ht="15" x14ac:dyDescent="0.25">
      <c r="A422" s="80"/>
      <c r="B422" s="77" t="s">
        <v>1460</v>
      </c>
      <c r="C422" s="77" t="s">
        <v>1461</v>
      </c>
      <c r="D422" s="77" t="s">
        <v>26</v>
      </c>
      <c r="E422" s="224">
        <f>VLOOKUP(B422,'Cuadro Control'!C462:J2352,8,FALSE)</f>
        <v>179436034.15411764</v>
      </c>
      <c r="F422" s="106">
        <f t="shared" si="135"/>
        <v>3.3799272126209236E-2</v>
      </c>
      <c r="G422" s="107">
        <v>46423</v>
      </c>
      <c r="H422" s="107">
        <v>46428</v>
      </c>
      <c r="I422" s="106">
        <f t="shared" ref="I422:P432" si="137">IF($G422=0,0,IF(I$6&lt;$G422,0,IF(I$6&gt;$H422,1,(I$6-$G422+1)/($H422-$G422+1))))</f>
        <v>0</v>
      </c>
      <c r="J422" s="106">
        <f t="shared" si="137"/>
        <v>0</v>
      </c>
      <c r="K422" s="106">
        <f t="shared" si="137"/>
        <v>0</v>
      </c>
      <c r="L422" s="106">
        <f t="shared" si="137"/>
        <v>0</v>
      </c>
      <c r="M422" s="106">
        <f t="shared" si="137"/>
        <v>0</v>
      </c>
      <c r="N422" s="106">
        <f t="shared" si="137"/>
        <v>0</v>
      </c>
      <c r="O422" s="106">
        <f t="shared" si="137"/>
        <v>0</v>
      </c>
      <c r="P422" s="106">
        <f t="shared" si="137"/>
        <v>0</v>
      </c>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c r="AZ422" s="106"/>
      <c r="BA422" s="106"/>
      <c r="BB422" s="106"/>
      <c r="BC422" s="106"/>
      <c r="BD422" s="106"/>
      <c r="BE422" s="106"/>
      <c r="BF422" s="106"/>
      <c r="BG422" s="106"/>
      <c r="BH422" s="106"/>
      <c r="BI422" s="106"/>
      <c r="BJ422" s="106"/>
      <c r="BK422" s="106"/>
      <c r="BL422" s="106"/>
      <c r="BM422" s="106"/>
      <c r="BN422" s="106"/>
      <c r="BO422" s="106"/>
    </row>
    <row r="423" spans="1:67" ht="15" x14ac:dyDescent="0.25">
      <c r="A423" s="80"/>
      <c r="B423" s="77" t="s">
        <v>1462</v>
      </c>
      <c r="C423" s="77" t="s">
        <v>1463</v>
      </c>
      <c r="D423" s="77" t="s">
        <v>730</v>
      </c>
      <c r="E423" s="224">
        <f>VLOOKUP(B423,'Cuadro Control'!C463:J2353,8,FALSE)</f>
        <v>1212623361.2117648</v>
      </c>
      <c r="F423" s="106">
        <f t="shared" si="135"/>
        <v>0.22841447185013161</v>
      </c>
      <c r="G423" s="107">
        <v>46429</v>
      </c>
      <c r="H423" s="107">
        <v>46444</v>
      </c>
      <c r="I423" s="106">
        <f t="shared" si="137"/>
        <v>0</v>
      </c>
      <c r="J423" s="106">
        <f t="shared" si="137"/>
        <v>0</v>
      </c>
      <c r="K423" s="106">
        <f t="shared" si="137"/>
        <v>0</v>
      </c>
      <c r="L423" s="106">
        <f t="shared" si="137"/>
        <v>0</v>
      </c>
      <c r="M423" s="106">
        <f t="shared" si="137"/>
        <v>0</v>
      </c>
      <c r="N423" s="106">
        <f t="shared" si="137"/>
        <v>0</v>
      </c>
      <c r="O423" s="106">
        <f t="shared" si="137"/>
        <v>0</v>
      </c>
      <c r="P423" s="106">
        <f t="shared" si="137"/>
        <v>0</v>
      </c>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c r="AZ423" s="106"/>
      <c r="BA423" s="106"/>
      <c r="BB423" s="106"/>
      <c r="BC423" s="106"/>
      <c r="BD423" s="106"/>
      <c r="BE423" s="106"/>
      <c r="BF423" s="106"/>
      <c r="BG423" s="106"/>
      <c r="BH423" s="106"/>
      <c r="BI423" s="106"/>
      <c r="BJ423" s="106"/>
      <c r="BK423" s="106"/>
      <c r="BL423" s="106"/>
      <c r="BM423" s="106"/>
      <c r="BN423" s="106"/>
      <c r="BO423" s="106"/>
    </row>
    <row r="424" spans="1:67" ht="15" x14ac:dyDescent="0.25">
      <c r="A424" s="80"/>
      <c r="B424" s="77" t="s">
        <v>1464</v>
      </c>
      <c r="C424" s="77" t="s">
        <v>1465</v>
      </c>
      <c r="D424" s="77" t="s">
        <v>6</v>
      </c>
      <c r="E424" s="224">
        <f>VLOOKUP(B424,'Cuadro Control'!C464:J2354,8,FALSE)</f>
        <v>0</v>
      </c>
      <c r="F424" s="106">
        <f t="shared" si="135"/>
        <v>0</v>
      </c>
      <c r="G424" s="107">
        <v>46444</v>
      </c>
      <c r="H424" s="107">
        <v>46448</v>
      </c>
      <c r="I424" s="106">
        <f t="shared" si="137"/>
        <v>0</v>
      </c>
      <c r="J424" s="106">
        <f t="shared" si="137"/>
        <v>0</v>
      </c>
      <c r="K424" s="106">
        <f t="shared" si="137"/>
        <v>0</v>
      </c>
      <c r="L424" s="106">
        <f t="shared" si="137"/>
        <v>0</v>
      </c>
      <c r="M424" s="106">
        <f t="shared" si="137"/>
        <v>0</v>
      </c>
      <c r="N424" s="106">
        <f t="shared" si="137"/>
        <v>0</v>
      </c>
      <c r="O424" s="106">
        <f t="shared" si="137"/>
        <v>0</v>
      </c>
      <c r="P424" s="106">
        <f t="shared" si="137"/>
        <v>0</v>
      </c>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c r="AZ424" s="106"/>
      <c r="BA424" s="106"/>
      <c r="BB424" s="106"/>
      <c r="BC424" s="106"/>
      <c r="BD424" s="106"/>
      <c r="BE424" s="106"/>
      <c r="BF424" s="106"/>
      <c r="BG424" s="106"/>
      <c r="BH424" s="106"/>
      <c r="BI424" s="106"/>
      <c r="BJ424" s="106"/>
      <c r="BK424" s="106"/>
      <c r="BL424" s="106"/>
      <c r="BM424" s="106"/>
      <c r="BN424" s="106"/>
      <c r="BO424" s="106"/>
    </row>
    <row r="425" spans="1:67" ht="15" x14ac:dyDescent="0.25">
      <c r="A425" s="80"/>
      <c r="B425" s="78" t="s">
        <v>1466</v>
      </c>
      <c r="C425" s="78" t="s">
        <v>1467</v>
      </c>
      <c r="D425" s="78" t="s">
        <v>3</v>
      </c>
      <c r="E425" s="225">
        <f>VLOOKUP(B425,'Cuadro Control'!C465:J2355,8,FALSE)</f>
        <v>0</v>
      </c>
      <c r="F425" s="108">
        <f t="shared" si="135"/>
        <v>0</v>
      </c>
      <c r="G425" s="109">
        <v>46444</v>
      </c>
      <c r="H425" s="109">
        <v>46444</v>
      </c>
      <c r="I425" s="108">
        <f t="shared" si="137"/>
        <v>0</v>
      </c>
      <c r="J425" s="108">
        <f t="shared" si="137"/>
        <v>0</v>
      </c>
      <c r="K425" s="108">
        <f t="shared" si="137"/>
        <v>0</v>
      </c>
      <c r="L425" s="108">
        <f t="shared" si="137"/>
        <v>0</v>
      </c>
      <c r="M425" s="108">
        <f t="shared" si="137"/>
        <v>0</v>
      </c>
      <c r="N425" s="108">
        <f t="shared" si="137"/>
        <v>0</v>
      </c>
      <c r="O425" s="108">
        <f t="shared" si="137"/>
        <v>0</v>
      </c>
      <c r="P425" s="108">
        <f t="shared" si="137"/>
        <v>0</v>
      </c>
      <c r="Q425" s="108"/>
      <c r="R425" s="108"/>
      <c r="S425" s="108"/>
      <c r="T425" s="108"/>
      <c r="U425" s="108"/>
      <c r="V425" s="108"/>
      <c r="W425" s="108"/>
      <c r="X425" s="108"/>
      <c r="Y425" s="108"/>
      <c r="Z425" s="108"/>
      <c r="AA425" s="108"/>
      <c r="AB425" s="108"/>
      <c r="AC425" s="108"/>
      <c r="AD425" s="108"/>
      <c r="AE425" s="108"/>
      <c r="AF425" s="108"/>
      <c r="AG425" s="108"/>
      <c r="AH425" s="108"/>
      <c r="AI425" s="108"/>
      <c r="AJ425" s="108"/>
      <c r="AK425" s="108"/>
      <c r="AL425" s="108"/>
      <c r="AM425" s="108"/>
      <c r="AN425" s="108"/>
      <c r="AO425" s="108"/>
      <c r="AP425" s="108"/>
      <c r="AQ425" s="108"/>
      <c r="AR425" s="108"/>
      <c r="AS425" s="108"/>
      <c r="AT425" s="108"/>
      <c r="AU425" s="108"/>
      <c r="AV425" s="108"/>
      <c r="AW425" s="108"/>
      <c r="AX425" s="108"/>
      <c r="AY425" s="108"/>
      <c r="AZ425" s="108"/>
      <c r="BA425" s="108"/>
      <c r="BB425" s="108"/>
      <c r="BC425" s="108"/>
      <c r="BD425" s="108"/>
      <c r="BE425" s="108"/>
      <c r="BF425" s="108"/>
      <c r="BG425" s="108"/>
      <c r="BH425" s="108"/>
      <c r="BI425" s="108"/>
      <c r="BJ425" s="108"/>
      <c r="BK425" s="108"/>
      <c r="BL425" s="108"/>
      <c r="BM425" s="108"/>
      <c r="BN425" s="108"/>
      <c r="BO425" s="108"/>
    </row>
    <row r="426" spans="1:67" ht="15" x14ac:dyDescent="0.25">
      <c r="A426" s="80"/>
      <c r="B426" s="77" t="s">
        <v>1468</v>
      </c>
      <c r="C426" s="77" t="s">
        <v>1469</v>
      </c>
      <c r="D426" s="77" t="s">
        <v>8</v>
      </c>
      <c r="E426" s="224">
        <f>VLOOKUP(B426,'Cuadro Control'!C466:J2356,8,FALSE)</f>
        <v>1230815225.9452939</v>
      </c>
      <c r="F426" s="106">
        <f t="shared" si="135"/>
        <v>0.2318411625341423</v>
      </c>
      <c r="G426" s="107">
        <v>46448</v>
      </c>
      <c r="H426" s="107">
        <v>46449</v>
      </c>
      <c r="I426" s="106">
        <f t="shared" si="137"/>
        <v>0</v>
      </c>
      <c r="J426" s="106">
        <f t="shared" si="137"/>
        <v>0</v>
      </c>
      <c r="K426" s="106">
        <f t="shared" si="137"/>
        <v>0</v>
      </c>
      <c r="L426" s="106">
        <f t="shared" si="137"/>
        <v>0</v>
      </c>
      <c r="M426" s="106">
        <f t="shared" si="137"/>
        <v>0</v>
      </c>
      <c r="N426" s="106">
        <f t="shared" si="137"/>
        <v>0</v>
      </c>
      <c r="O426" s="106">
        <f t="shared" si="137"/>
        <v>0</v>
      </c>
      <c r="P426" s="106">
        <f t="shared" si="137"/>
        <v>0</v>
      </c>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c r="BC426" s="106"/>
      <c r="BD426" s="106"/>
      <c r="BE426" s="106"/>
      <c r="BF426" s="106"/>
      <c r="BG426" s="106"/>
      <c r="BH426" s="106"/>
      <c r="BI426" s="106"/>
      <c r="BJ426" s="106"/>
      <c r="BK426" s="106"/>
      <c r="BL426" s="106"/>
      <c r="BM426" s="106"/>
      <c r="BN426" s="106"/>
      <c r="BO426" s="106"/>
    </row>
    <row r="427" spans="1:67" ht="15" x14ac:dyDescent="0.25">
      <c r="A427" s="80"/>
      <c r="B427" s="77" t="s">
        <v>1470</v>
      </c>
      <c r="C427" s="77" t="s">
        <v>1471</v>
      </c>
      <c r="D427" s="77" t="s">
        <v>26</v>
      </c>
      <c r="E427" s="224">
        <f>VLOOKUP(B427,'Cuadro Control'!C467:J2357,8,FALSE)</f>
        <v>0</v>
      </c>
      <c r="F427" s="106">
        <f t="shared" si="135"/>
        <v>0</v>
      </c>
      <c r="G427" s="107">
        <v>46449</v>
      </c>
      <c r="H427" s="107">
        <v>46456</v>
      </c>
      <c r="I427" s="106">
        <f t="shared" si="137"/>
        <v>0</v>
      </c>
      <c r="J427" s="106">
        <f t="shared" si="137"/>
        <v>0</v>
      </c>
      <c r="K427" s="106">
        <f t="shared" si="137"/>
        <v>0</v>
      </c>
      <c r="L427" s="106">
        <f t="shared" si="137"/>
        <v>0</v>
      </c>
      <c r="M427" s="106">
        <f t="shared" si="137"/>
        <v>0</v>
      </c>
      <c r="N427" s="106">
        <f t="shared" si="137"/>
        <v>0</v>
      </c>
      <c r="O427" s="106">
        <f t="shared" si="137"/>
        <v>0</v>
      </c>
      <c r="P427" s="106">
        <f t="shared" si="137"/>
        <v>0</v>
      </c>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c r="AZ427" s="106"/>
      <c r="BA427" s="106"/>
      <c r="BB427" s="106"/>
      <c r="BC427" s="106"/>
      <c r="BD427" s="106"/>
      <c r="BE427" s="106"/>
      <c r="BF427" s="106"/>
      <c r="BG427" s="106"/>
      <c r="BH427" s="106"/>
      <c r="BI427" s="106"/>
      <c r="BJ427" s="106"/>
      <c r="BK427" s="106"/>
      <c r="BL427" s="106"/>
      <c r="BM427" s="106"/>
      <c r="BN427" s="106"/>
      <c r="BO427" s="106"/>
    </row>
    <row r="428" spans="1:67" ht="15" x14ac:dyDescent="0.25">
      <c r="A428" s="80"/>
      <c r="B428" s="77" t="s">
        <v>1472</v>
      </c>
      <c r="C428" s="77" t="s">
        <v>2070</v>
      </c>
      <c r="D428" s="77" t="s">
        <v>6</v>
      </c>
      <c r="E428" s="224">
        <f>VLOOKUP(B428,'Cuadro Control'!C468:J2358,8,FALSE)</f>
        <v>52736347.43270281</v>
      </c>
      <c r="F428" s="106">
        <f t="shared" si="135"/>
        <v>9.933624348213644E-3</v>
      </c>
      <c r="G428" s="107">
        <v>46456</v>
      </c>
      <c r="H428" s="107">
        <v>46459</v>
      </c>
      <c r="I428" s="106">
        <f t="shared" si="137"/>
        <v>0</v>
      </c>
      <c r="J428" s="106">
        <f t="shared" si="137"/>
        <v>0</v>
      </c>
      <c r="K428" s="106">
        <f t="shared" si="137"/>
        <v>0</v>
      </c>
      <c r="L428" s="106">
        <f t="shared" si="137"/>
        <v>0</v>
      </c>
      <c r="M428" s="106">
        <f t="shared" si="137"/>
        <v>0</v>
      </c>
      <c r="N428" s="106">
        <f t="shared" si="137"/>
        <v>0</v>
      </c>
      <c r="O428" s="106">
        <f t="shared" si="137"/>
        <v>0</v>
      </c>
      <c r="P428" s="106">
        <f t="shared" si="137"/>
        <v>0</v>
      </c>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c r="AZ428" s="106"/>
      <c r="BA428" s="106"/>
      <c r="BB428" s="106"/>
      <c r="BC428" s="106"/>
      <c r="BD428" s="106"/>
      <c r="BE428" s="106"/>
      <c r="BF428" s="106"/>
      <c r="BG428" s="106"/>
      <c r="BH428" s="106"/>
      <c r="BI428" s="106"/>
      <c r="BJ428" s="106"/>
      <c r="BK428" s="106"/>
      <c r="BL428" s="106"/>
      <c r="BM428" s="106"/>
      <c r="BN428" s="106"/>
      <c r="BO428" s="106"/>
    </row>
    <row r="429" spans="1:67" ht="15" x14ac:dyDescent="0.25">
      <c r="A429" s="80"/>
      <c r="B429" s="77" t="s">
        <v>1473</v>
      </c>
      <c r="C429" s="77" t="s">
        <v>1474</v>
      </c>
      <c r="D429" s="77" t="s">
        <v>9</v>
      </c>
      <c r="E429" s="224">
        <f>VLOOKUP(B429,'Cuadro Control'!C469:J2359,8,FALSE)</f>
        <v>46410609.014634147</v>
      </c>
      <c r="F429" s="106">
        <f t="shared" si="135"/>
        <v>8.742083556535862E-3</v>
      </c>
      <c r="G429" s="107">
        <v>46459</v>
      </c>
      <c r="H429" s="107">
        <v>46462</v>
      </c>
      <c r="I429" s="106">
        <f t="shared" si="137"/>
        <v>0</v>
      </c>
      <c r="J429" s="106">
        <f t="shared" si="137"/>
        <v>0</v>
      </c>
      <c r="K429" s="106">
        <f t="shared" si="137"/>
        <v>0</v>
      </c>
      <c r="L429" s="106">
        <f t="shared" si="137"/>
        <v>0</v>
      </c>
      <c r="M429" s="106">
        <f t="shared" si="137"/>
        <v>0</v>
      </c>
      <c r="N429" s="106">
        <f t="shared" si="137"/>
        <v>0</v>
      </c>
      <c r="O429" s="106">
        <f t="shared" si="137"/>
        <v>0</v>
      </c>
      <c r="P429" s="106">
        <f t="shared" si="137"/>
        <v>0</v>
      </c>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c r="AZ429" s="106"/>
      <c r="BA429" s="106"/>
      <c r="BB429" s="106"/>
      <c r="BC429" s="106"/>
      <c r="BD429" s="106"/>
      <c r="BE429" s="106"/>
      <c r="BF429" s="106"/>
      <c r="BG429" s="106"/>
      <c r="BH429" s="106"/>
      <c r="BI429" s="106"/>
      <c r="BJ429" s="106"/>
      <c r="BK429" s="106"/>
      <c r="BL429" s="106"/>
      <c r="BM429" s="106"/>
      <c r="BN429" s="106"/>
      <c r="BO429" s="106"/>
    </row>
    <row r="430" spans="1:67" ht="15" x14ac:dyDescent="0.25">
      <c r="A430" s="80"/>
      <c r="B430" s="77" t="s">
        <v>1475</v>
      </c>
      <c r="C430" s="77" t="s">
        <v>1476</v>
      </c>
      <c r="D430" s="77" t="s">
        <v>9</v>
      </c>
      <c r="E430" s="224">
        <f>VLOOKUP(B430,'Cuadro Control'!C470:J2360,8,FALSE)</f>
        <v>1587346329.5488234</v>
      </c>
      <c r="F430" s="106">
        <f t="shared" si="135"/>
        <v>0.29899875353285565</v>
      </c>
      <c r="G430" s="107">
        <v>46459</v>
      </c>
      <c r="H430" s="107">
        <v>46473</v>
      </c>
      <c r="I430" s="106">
        <f t="shared" si="137"/>
        <v>0</v>
      </c>
      <c r="J430" s="106">
        <f t="shared" si="137"/>
        <v>0</v>
      </c>
      <c r="K430" s="106">
        <f t="shared" si="137"/>
        <v>0</v>
      </c>
      <c r="L430" s="106">
        <f t="shared" si="137"/>
        <v>0</v>
      </c>
      <c r="M430" s="106">
        <f t="shared" si="137"/>
        <v>0</v>
      </c>
      <c r="N430" s="106">
        <f t="shared" si="137"/>
        <v>0</v>
      </c>
      <c r="O430" s="106">
        <f t="shared" si="137"/>
        <v>0</v>
      </c>
      <c r="P430" s="106">
        <f t="shared" si="137"/>
        <v>0</v>
      </c>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c r="BC430" s="106"/>
      <c r="BD430" s="106"/>
      <c r="BE430" s="106"/>
      <c r="BF430" s="106"/>
      <c r="BG430" s="106"/>
      <c r="BH430" s="106"/>
      <c r="BI430" s="106"/>
      <c r="BJ430" s="106"/>
      <c r="BK430" s="106"/>
      <c r="BL430" s="106"/>
      <c r="BM430" s="106"/>
      <c r="BN430" s="106"/>
      <c r="BO430" s="106"/>
    </row>
    <row r="431" spans="1:67" ht="15" x14ac:dyDescent="0.25">
      <c r="A431" s="80"/>
      <c r="B431" s="103" t="s">
        <v>1477</v>
      </c>
      <c r="C431" s="103" t="s">
        <v>1478</v>
      </c>
      <c r="D431" s="103" t="s">
        <v>9</v>
      </c>
      <c r="E431" s="223">
        <f>VLOOKUP(B431,'Cuadro Control'!C471:J2361,8,FALSE)</f>
        <v>179532477.23999998</v>
      </c>
      <c r="F431" s="104">
        <f t="shared" si="135"/>
        <v>3.3817438522495219E-2</v>
      </c>
      <c r="G431" s="105">
        <v>46462</v>
      </c>
      <c r="H431" s="105">
        <v>46477</v>
      </c>
      <c r="I431" s="104">
        <f t="shared" si="137"/>
        <v>0</v>
      </c>
      <c r="J431" s="104">
        <f t="shared" si="137"/>
        <v>0</v>
      </c>
      <c r="K431" s="104">
        <f t="shared" si="137"/>
        <v>0</v>
      </c>
      <c r="L431" s="104">
        <f t="shared" si="137"/>
        <v>0</v>
      </c>
      <c r="M431" s="104">
        <f t="shared" si="137"/>
        <v>0</v>
      </c>
      <c r="N431" s="104">
        <f t="shared" si="137"/>
        <v>0</v>
      </c>
      <c r="O431" s="104">
        <f t="shared" si="137"/>
        <v>0</v>
      </c>
      <c r="P431" s="104">
        <f t="shared" si="137"/>
        <v>0</v>
      </c>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row>
    <row r="432" spans="1:67" ht="15" x14ac:dyDescent="0.25">
      <c r="A432" s="80"/>
      <c r="B432" s="78" t="s">
        <v>1479</v>
      </c>
      <c r="C432" s="78" t="s">
        <v>1992</v>
      </c>
      <c r="D432" s="78" t="s">
        <v>3</v>
      </c>
      <c r="E432" s="225">
        <f>VLOOKUP(B432,'Cuadro Control'!C472:J2362,8,FALSE)</f>
        <v>0</v>
      </c>
      <c r="F432" s="108">
        <f>IFERROR(E432/$E$416,0)</f>
        <v>0</v>
      </c>
      <c r="G432" s="109">
        <v>46477</v>
      </c>
      <c r="H432" s="109">
        <v>46477</v>
      </c>
      <c r="I432" s="108">
        <f t="shared" si="137"/>
        <v>0</v>
      </c>
      <c r="J432" s="108">
        <f t="shared" si="137"/>
        <v>0</v>
      </c>
      <c r="K432" s="108">
        <f t="shared" si="137"/>
        <v>0</v>
      </c>
      <c r="L432" s="108">
        <f t="shared" si="137"/>
        <v>0</v>
      </c>
      <c r="M432" s="108">
        <f t="shared" si="137"/>
        <v>0</v>
      </c>
      <c r="N432" s="108">
        <f t="shared" si="137"/>
        <v>0</v>
      </c>
      <c r="O432" s="108">
        <f t="shared" si="137"/>
        <v>0</v>
      </c>
      <c r="P432" s="108">
        <f t="shared" si="137"/>
        <v>0</v>
      </c>
      <c r="Q432" s="108"/>
      <c r="R432" s="108"/>
      <c r="S432" s="108"/>
      <c r="T432" s="108"/>
      <c r="U432" s="108"/>
      <c r="V432" s="108"/>
      <c r="W432" s="108"/>
      <c r="X432" s="108"/>
      <c r="Y432" s="108"/>
      <c r="Z432" s="108"/>
      <c r="AA432" s="108"/>
      <c r="AB432" s="108"/>
      <c r="AC432" s="108"/>
      <c r="AD432" s="108"/>
      <c r="AE432" s="108"/>
      <c r="AF432" s="108"/>
      <c r="AG432" s="108"/>
      <c r="AH432" s="108"/>
      <c r="AI432" s="108"/>
      <c r="AJ432" s="108"/>
      <c r="AK432" s="108"/>
      <c r="AL432" s="108"/>
      <c r="AM432" s="108"/>
      <c r="AN432" s="108"/>
      <c r="AO432" s="108"/>
      <c r="AP432" s="108"/>
      <c r="AQ432" s="108"/>
      <c r="AR432" s="108"/>
      <c r="AS432" s="108"/>
      <c r="AT432" s="108"/>
      <c r="AU432" s="108"/>
      <c r="AV432" s="108"/>
      <c r="AW432" s="108"/>
      <c r="AX432" s="108"/>
      <c r="AY432" s="108"/>
      <c r="AZ432" s="108"/>
      <c r="BA432" s="108"/>
      <c r="BB432" s="108"/>
      <c r="BC432" s="108"/>
      <c r="BD432" s="108"/>
      <c r="BE432" s="108"/>
      <c r="BF432" s="108"/>
      <c r="BG432" s="108"/>
      <c r="BH432" s="108"/>
      <c r="BI432" s="108"/>
      <c r="BJ432" s="108"/>
      <c r="BK432" s="108"/>
      <c r="BL432" s="108"/>
      <c r="BM432" s="108"/>
      <c r="BN432" s="108"/>
      <c r="BO432" s="108"/>
    </row>
    <row r="433" spans="1:67" ht="15" x14ac:dyDescent="0.25">
      <c r="A433" s="80"/>
      <c r="B433" s="76" t="s">
        <v>1480</v>
      </c>
      <c r="C433" s="76" t="s">
        <v>1481</v>
      </c>
      <c r="D433" s="76" t="s">
        <v>38</v>
      </c>
      <c r="E433" s="222">
        <f>SUM(E434:E449)</f>
        <v>5308872732.0543728</v>
      </c>
      <c r="F433" s="101">
        <f>IFERROR(E433/$E$109,0)</f>
        <v>2.9408554574576196E-2</v>
      </c>
      <c r="G433" s="102">
        <v>46244</v>
      </c>
      <c r="H433" s="102">
        <v>46485</v>
      </c>
      <c r="I433" s="101">
        <f>SUMPRODUCT($F434:$F448,I434:I448)</f>
        <v>0</v>
      </c>
      <c r="J433" s="101">
        <f t="shared" ref="J433:N433" si="138">SUMPRODUCT($F434:$F448,J434:J448)</f>
        <v>0</v>
      </c>
      <c r="K433" s="101">
        <f t="shared" si="138"/>
        <v>0</v>
      </c>
      <c r="L433" s="101">
        <f t="shared" si="138"/>
        <v>0</v>
      </c>
      <c r="M433" s="101">
        <f t="shared" si="138"/>
        <v>0</v>
      </c>
      <c r="N433" s="101">
        <f t="shared" si="138"/>
        <v>3.137079567996877E-3</v>
      </c>
      <c r="O433" s="101">
        <f t="shared" ref="O433:P433" si="139">SUMPRODUCT($F434:$F448,O434:O448)</f>
        <v>3.137079567996877E-3</v>
      </c>
      <c r="P433" s="101">
        <f t="shared" si="139"/>
        <v>3.137079567996877E-3</v>
      </c>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c r="BD433" s="101"/>
      <c r="BE433" s="101"/>
      <c r="BF433" s="101"/>
      <c r="BG433" s="101"/>
      <c r="BH433" s="101"/>
      <c r="BI433" s="101"/>
      <c r="BJ433" s="101"/>
      <c r="BK433" s="101"/>
      <c r="BL433" s="101"/>
      <c r="BM433" s="101"/>
      <c r="BN433" s="101"/>
      <c r="BO433" s="101"/>
    </row>
    <row r="434" spans="1:67" ht="15" x14ac:dyDescent="0.25">
      <c r="A434" s="80"/>
      <c r="B434" s="77" t="s">
        <v>1482</v>
      </c>
      <c r="C434" s="77" t="s">
        <v>2115</v>
      </c>
      <c r="D434" s="77" t="s">
        <v>22</v>
      </c>
      <c r="E434" s="224">
        <f>VLOOKUP(B434,'Cuadro Control'!C474:J2364,8,FALSE)</f>
        <v>83271780.884117648</v>
      </c>
      <c r="F434" s="106">
        <f t="shared" ref="F434:F448" si="140">IFERROR(E434/$E$433,0)</f>
        <v>1.5685397839984384E-2</v>
      </c>
      <c r="G434" s="107">
        <v>46244</v>
      </c>
      <c r="H434" s="107">
        <v>46414</v>
      </c>
      <c r="I434" s="106">
        <f t="shared" ref="I434:P438" si="141">IF($G434=0,0,IF(I$6&lt;$G434,0,IF(I$6&gt;$H434,1,(I$6-$G434+1)/($H434-$G434+1))))</f>
        <v>0</v>
      </c>
      <c r="J434" s="106">
        <f t="shared" si="141"/>
        <v>0</v>
      </c>
      <c r="K434" s="106">
        <f t="shared" si="141"/>
        <v>0</v>
      </c>
      <c r="L434" s="106">
        <f t="shared" si="141"/>
        <v>0</v>
      </c>
      <c r="M434" s="106">
        <f t="shared" si="141"/>
        <v>0</v>
      </c>
      <c r="N434" s="106">
        <v>0.2</v>
      </c>
      <c r="O434" s="106">
        <v>0.2</v>
      </c>
      <c r="P434" s="106">
        <v>0.2</v>
      </c>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c r="BC434" s="106"/>
      <c r="BD434" s="106"/>
      <c r="BE434" s="106"/>
      <c r="BF434" s="106"/>
      <c r="BG434" s="106"/>
      <c r="BH434" s="106"/>
      <c r="BI434" s="106"/>
      <c r="BJ434" s="106"/>
      <c r="BK434" s="106"/>
      <c r="BL434" s="106"/>
      <c r="BM434" s="106"/>
      <c r="BN434" s="106"/>
      <c r="BO434" s="106"/>
    </row>
    <row r="435" spans="1:67" ht="15" x14ac:dyDescent="0.25">
      <c r="A435" s="80"/>
      <c r="B435" s="77" t="s">
        <v>1484</v>
      </c>
      <c r="C435" s="77" t="s">
        <v>1485</v>
      </c>
      <c r="D435" s="77" t="s">
        <v>9</v>
      </c>
      <c r="E435" s="224">
        <f>VLOOKUP(B435,'Cuadro Control'!C475:J2365,8,FALSE)</f>
        <v>312374505.66882348</v>
      </c>
      <c r="F435" s="106">
        <f t="shared" si="140"/>
        <v>5.8840081771548515E-2</v>
      </c>
      <c r="G435" s="107">
        <v>46414</v>
      </c>
      <c r="H435" s="107">
        <v>46421</v>
      </c>
      <c r="I435" s="106">
        <f t="shared" si="141"/>
        <v>0</v>
      </c>
      <c r="J435" s="106">
        <f t="shared" si="141"/>
        <v>0</v>
      </c>
      <c r="K435" s="106">
        <f t="shared" si="141"/>
        <v>0</v>
      </c>
      <c r="L435" s="106">
        <f t="shared" si="141"/>
        <v>0</v>
      </c>
      <c r="M435" s="106">
        <f t="shared" si="141"/>
        <v>0</v>
      </c>
      <c r="N435" s="106">
        <f t="shared" si="141"/>
        <v>0</v>
      </c>
      <c r="O435" s="106">
        <f t="shared" si="141"/>
        <v>0</v>
      </c>
      <c r="P435" s="106">
        <f t="shared" si="141"/>
        <v>0</v>
      </c>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c r="BC435" s="106"/>
      <c r="BD435" s="106"/>
      <c r="BE435" s="106"/>
      <c r="BF435" s="106"/>
      <c r="BG435" s="106"/>
      <c r="BH435" s="106"/>
      <c r="BI435" s="106"/>
      <c r="BJ435" s="106"/>
      <c r="BK435" s="106"/>
      <c r="BL435" s="106"/>
      <c r="BM435" s="106"/>
      <c r="BN435" s="106"/>
      <c r="BO435" s="106"/>
    </row>
    <row r="436" spans="1:67" ht="15" x14ac:dyDescent="0.25">
      <c r="A436" s="80"/>
      <c r="B436" s="103" t="s">
        <v>1486</v>
      </c>
      <c r="C436" s="103" t="s">
        <v>1487</v>
      </c>
      <c r="D436" s="103" t="s">
        <v>6</v>
      </c>
      <c r="E436" s="223">
        <f>VLOOKUP(B436,'Cuadro Control'!C476:J2366,8,FALSE)</f>
        <v>9527825.6870364472</v>
      </c>
      <c r="F436" s="104">
        <f t="shared" si="140"/>
        <v>1.794698454439963E-3</v>
      </c>
      <c r="G436" s="105">
        <v>46421</v>
      </c>
      <c r="H436" s="105">
        <v>46424</v>
      </c>
      <c r="I436" s="104">
        <f t="shared" si="141"/>
        <v>0</v>
      </c>
      <c r="J436" s="104">
        <f t="shared" si="141"/>
        <v>0</v>
      </c>
      <c r="K436" s="104">
        <f t="shared" si="141"/>
        <v>0</v>
      </c>
      <c r="L436" s="104">
        <f t="shared" si="141"/>
        <v>0</v>
      </c>
      <c r="M436" s="104">
        <f t="shared" si="141"/>
        <v>0</v>
      </c>
      <c r="N436" s="104">
        <f t="shared" si="141"/>
        <v>0</v>
      </c>
      <c r="O436" s="104">
        <f t="shared" si="141"/>
        <v>0</v>
      </c>
      <c r="P436" s="104">
        <f t="shared" si="141"/>
        <v>0</v>
      </c>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c r="BE436" s="104"/>
      <c r="BF436" s="104"/>
      <c r="BG436" s="104"/>
      <c r="BH436" s="104"/>
      <c r="BI436" s="104"/>
      <c r="BJ436" s="104"/>
      <c r="BK436" s="104"/>
      <c r="BL436" s="104"/>
      <c r="BM436" s="104"/>
      <c r="BN436" s="104"/>
      <c r="BO436" s="104"/>
    </row>
    <row r="437" spans="1:67" ht="15" x14ac:dyDescent="0.25">
      <c r="A437" s="80"/>
      <c r="B437" s="77" t="s">
        <v>1488</v>
      </c>
      <c r="C437" s="77" t="s">
        <v>1489</v>
      </c>
      <c r="D437" s="77" t="s">
        <v>19</v>
      </c>
      <c r="E437" s="224">
        <f>VLOOKUP(B437,'Cuadro Control'!C478:J2367,8,FALSE)</f>
        <v>320494616.71764702</v>
      </c>
      <c r="F437" s="106">
        <f t="shared" si="140"/>
        <v>6.0369617599332674E-2</v>
      </c>
      <c r="G437" s="107">
        <v>46424</v>
      </c>
      <c r="H437" s="107">
        <v>46428</v>
      </c>
      <c r="I437" s="106">
        <f t="shared" si="141"/>
        <v>0</v>
      </c>
      <c r="J437" s="106">
        <f t="shared" si="141"/>
        <v>0</v>
      </c>
      <c r="K437" s="106">
        <f t="shared" si="141"/>
        <v>0</v>
      </c>
      <c r="L437" s="106">
        <f t="shared" si="141"/>
        <v>0</v>
      </c>
      <c r="M437" s="106">
        <f t="shared" si="141"/>
        <v>0</v>
      </c>
      <c r="N437" s="106">
        <f t="shared" si="141"/>
        <v>0</v>
      </c>
      <c r="O437" s="106">
        <f t="shared" si="141"/>
        <v>0</v>
      </c>
      <c r="P437" s="106">
        <f t="shared" si="141"/>
        <v>0</v>
      </c>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c r="AZ437" s="106"/>
      <c r="BA437" s="106"/>
      <c r="BB437" s="106"/>
      <c r="BC437" s="106"/>
      <c r="BD437" s="106"/>
      <c r="BE437" s="106"/>
      <c r="BF437" s="106"/>
      <c r="BG437" s="106"/>
      <c r="BH437" s="106"/>
      <c r="BI437" s="106"/>
      <c r="BJ437" s="106"/>
      <c r="BK437" s="106"/>
      <c r="BL437" s="106"/>
      <c r="BM437" s="106"/>
      <c r="BN437" s="106"/>
      <c r="BO437" s="106"/>
    </row>
    <row r="438" spans="1:67" ht="15" x14ac:dyDescent="0.25">
      <c r="A438" s="80"/>
      <c r="B438" s="77" t="s">
        <v>1490</v>
      </c>
      <c r="C438" s="77" t="s">
        <v>1491</v>
      </c>
      <c r="D438" s="77" t="s">
        <v>8</v>
      </c>
      <c r="E438" s="224">
        <f>VLOOKUP(B438,'Cuadro Control'!C479:J2368,8,FALSE)</f>
        <v>94303618.549411759</v>
      </c>
      <c r="F438" s="106">
        <f t="shared" si="140"/>
        <v>1.7763397864110998E-2</v>
      </c>
      <c r="G438" s="107">
        <v>46429</v>
      </c>
      <c r="H438" s="107">
        <v>46430</v>
      </c>
      <c r="I438" s="106">
        <f t="shared" si="141"/>
        <v>0</v>
      </c>
      <c r="J438" s="106">
        <f t="shared" si="141"/>
        <v>0</v>
      </c>
      <c r="K438" s="106">
        <f t="shared" si="141"/>
        <v>0</v>
      </c>
      <c r="L438" s="106">
        <f t="shared" si="141"/>
        <v>0</v>
      </c>
      <c r="M438" s="106">
        <f t="shared" si="141"/>
        <v>0</v>
      </c>
      <c r="N438" s="106">
        <f t="shared" si="141"/>
        <v>0</v>
      </c>
      <c r="O438" s="106">
        <f t="shared" si="141"/>
        <v>0</v>
      </c>
      <c r="P438" s="106">
        <f t="shared" si="141"/>
        <v>0</v>
      </c>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c r="AZ438" s="106"/>
      <c r="BA438" s="106"/>
      <c r="BB438" s="106"/>
      <c r="BC438" s="106"/>
      <c r="BD438" s="106"/>
      <c r="BE438" s="106"/>
      <c r="BF438" s="106"/>
      <c r="BG438" s="106"/>
      <c r="BH438" s="106"/>
      <c r="BI438" s="106"/>
      <c r="BJ438" s="106"/>
      <c r="BK438" s="106"/>
      <c r="BL438" s="106"/>
      <c r="BM438" s="106"/>
      <c r="BN438" s="106"/>
      <c r="BO438" s="106"/>
    </row>
    <row r="439" spans="1:67" ht="15" x14ac:dyDescent="0.25">
      <c r="A439" s="80"/>
      <c r="B439" s="77" t="s">
        <v>1492</v>
      </c>
      <c r="C439" s="77" t="s">
        <v>1493</v>
      </c>
      <c r="D439" s="77" t="s">
        <v>26</v>
      </c>
      <c r="E439" s="224">
        <f>VLOOKUP(B439,'Cuadro Control'!C480:J2369,8,FALSE)</f>
        <v>179436034.15411764</v>
      </c>
      <c r="F439" s="106">
        <f t="shared" si="140"/>
        <v>3.3799272126209236E-2</v>
      </c>
      <c r="G439" s="107">
        <v>46430</v>
      </c>
      <c r="H439" s="107">
        <v>46436</v>
      </c>
      <c r="I439" s="106">
        <f t="shared" ref="I439:P449" si="142">IF($G439=0,0,IF(I$6&lt;$G439,0,IF(I$6&gt;$H439,1,(I$6-$G439+1)/($H439-$G439+1))))</f>
        <v>0</v>
      </c>
      <c r="J439" s="106">
        <f t="shared" si="142"/>
        <v>0</v>
      </c>
      <c r="K439" s="106">
        <f t="shared" si="142"/>
        <v>0</v>
      </c>
      <c r="L439" s="106">
        <f t="shared" si="142"/>
        <v>0</v>
      </c>
      <c r="M439" s="106">
        <f t="shared" si="142"/>
        <v>0</v>
      </c>
      <c r="N439" s="106">
        <f t="shared" si="142"/>
        <v>0</v>
      </c>
      <c r="O439" s="106">
        <f t="shared" si="142"/>
        <v>0</v>
      </c>
      <c r="P439" s="106">
        <f t="shared" si="142"/>
        <v>0</v>
      </c>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c r="AZ439" s="106"/>
      <c r="BA439" s="106"/>
      <c r="BB439" s="106"/>
      <c r="BC439" s="106"/>
      <c r="BD439" s="106"/>
      <c r="BE439" s="106"/>
      <c r="BF439" s="106"/>
      <c r="BG439" s="106"/>
      <c r="BH439" s="106"/>
      <c r="BI439" s="106"/>
      <c r="BJ439" s="106"/>
      <c r="BK439" s="106"/>
      <c r="BL439" s="106"/>
      <c r="BM439" s="106"/>
      <c r="BN439" s="106"/>
      <c r="BO439" s="106"/>
    </row>
    <row r="440" spans="1:67" ht="15" x14ac:dyDescent="0.25">
      <c r="A440" s="80"/>
      <c r="B440" s="77" t="s">
        <v>1494</v>
      </c>
      <c r="C440" s="77" t="s">
        <v>1495</v>
      </c>
      <c r="D440" s="77" t="s">
        <v>730</v>
      </c>
      <c r="E440" s="224">
        <f>VLOOKUP(B440,'Cuadro Control'!C481:J2370,8,FALSE)</f>
        <v>1212623361.2117648</v>
      </c>
      <c r="F440" s="106">
        <f t="shared" si="140"/>
        <v>0.22841447185013161</v>
      </c>
      <c r="G440" s="107">
        <v>46436</v>
      </c>
      <c r="H440" s="107">
        <v>46451</v>
      </c>
      <c r="I440" s="106">
        <f t="shared" si="142"/>
        <v>0</v>
      </c>
      <c r="J440" s="106">
        <f t="shared" si="142"/>
        <v>0</v>
      </c>
      <c r="K440" s="106">
        <f t="shared" si="142"/>
        <v>0</v>
      </c>
      <c r="L440" s="106">
        <f t="shared" si="142"/>
        <v>0</v>
      </c>
      <c r="M440" s="106">
        <f t="shared" si="142"/>
        <v>0</v>
      </c>
      <c r="N440" s="106">
        <f t="shared" si="142"/>
        <v>0</v>
      </c>
      <c r="O440" s="106">
        <f t="shared" si="142"/>
        <v>0</v>
      </c>
      <c r="P440" s="106">
        <f t="shared" si="142"/>
        <v>0</v>
      </c>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c r="BC440" s="106"/>
      <c r="BD440" s="106"/>
      <c r="BE440" s="106"/>
      <c r="BF440" s="106"/>
      <c r="BG440" s="106"/>
      <c r="BH440" s="106"/>
      <c r="BI440" s="106"/>
      <c r="BJ440" s="106"/>
      <c r="BK440" s="106"/>
      <c r="BL440" s="106"/>
      <c r="BM440" s="106"/>
      <c r="BN440" s="106"/>
      <c r="BO440" s="106"/>
    </row>
    <row r="441" spans="1:67" ht="15" x14ac:dyDescent="0.25">
      <c r="A441" s="80"/>
      <c r="B441" s="77" t="s">
        <v>1496</v>
      </c>
      <c r="C441" s="77" t="s">
        <v>1497</v>
      </c>
      <c r="D441" s="77" t="s">
        <v>6</v>
      </c>
      <c r="E441" s="224">
        <f>VLOOKUP(B441,'Cuadro Control'!C482:J2371,8,FALSE)</f>
        <v>0</v>
      </c>
      <c r="F441" s="106">
        <f t="shared" si="140"/>
        <v>0</v>
      </c>
      <c r="G441" s="107">
        <v>46451</v>
      </c>
      <c r="H441" s="107">
        <v>46455</v>
      </c>
      <c r="I441" s="106">
        <f t="shared" si="142"/>
        <v>0</v>
      </c>
      <c r="J441" s="106">
        <f t="shared" si="142"/>
        <v>0</v>
      </c>
      <c r="K441" s="106">
        <f t="shared" si="142"/>
        <v>0</v>
      </c>
      <c r="L441" s="106">
        <f t="shared" si="142"/>
        <v>0</v>
      </c>
      <c r="M441" s="106">
        <f t="shared" si="142"/>
        <v>0</v>
      </c>
      <c r="N441" s="106">
        <f t="shared" si="142"/>
        <v>0</v>
      </c>
      <c r="O441" s="106">
        <f t="shared" si="142"/>
        <v>0</v>
      </c>
      <c r="P441" s="106">
        <f t="shared" si="142"/>
        <v>0</v>
      </c>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c r="AZ441" s="106"/>
      <c r="BA441" s="106"/>
      <c r="BB441" s="106"/>
      <c r="BC441" s="106"/>
      <c r="BD441" s="106"/>
      <c r="BE441" s="106"/>
      <c r="BF441" s="106"/>
      <c r="BG441" s="106"/>
      <c r="BH441" s="106"/>
      <c r="BI441" s="106"/>
      <c r="BJ441" s="106"/>
      <c r="BK441" s="106"/>
      <c r="BL441" s="106"/>
      <c r="BM441" s="106"/>
      <c r="BN441" s="106"/>
      <c r="BO441" s="106"/>
    </row>
    <row r="442" spans="1:67" ht="15" x14ac:dyDescent="0.25">
      <c r="A442" s="80"/>
      <c r="B442" s="78" t="s">
        <v>1498</v>
      </c>
      <c r="C442" s="78" t="s">
        <v>1499</v>
      </c>
      <c r="D442" s="78" t="s">
        <v>3</v>
      </c>
      <c r="E442" s="225">
        <f>VLOOKUP(B442,'Cuadro Control'!C483:J2372,8,FALSE)</f>
        <v>0</v>
      </c>
      <c r="F442" s="108">
        <f t="shared" si="140"/>
        <v>0</v>
      </c>
      <c r="G442" s="109">
        <v>46451</v>
      </c>
      <c r="H442" s="109">
        <v>46451</v>
      </c>
      <c r="I442" s="108">
        <f t="shared" si="142"/>
        <v>0</v>
      </c>
      <c r="J442" s="108">
        <f t="shared" si="142"/>
        <v>0</v>
      </c>
      <c r="K442" s="108">
        <f t="shared" si="142"/>
        <v>0</v>
      </c>
      <c r="L442" s="108">
        <f t="shared" si="142"/>
        <v>0</v>
      </c>
      <c r="M442" s="108">
        <f t="shared" si="142"/>
        <v>0</v>
      </c>
      <c r="N442" s="108">
        <f t="shared" si="142"/>
        <v>0</v>
      </c>
      <c r="O442" s="108">
        <f t="shared" si="142"/>
        <v>0</v>
      </c>
      <c r="P442" s="108">
        <f t="shared" si="142"/>
        <v>0</v>
      </c>
      <c r="Q442" s="108"/>
      <c r="R442" s="108"/>
      <c r="S442" s="108"/>
      <c r="T442" s="108"/>
      <c r="U442" s="108"/>
      <c r="V442" s="108"/>
      <c r="W442" s="108"/>
      <c r="X442" s="108"/>
      <c r="Y442" s="108"/>
      <c r="Z442" s="108"/>
      <c r="AA442" s="108"/>
      <c r="AB442" s="108"/>
      <c r="AC442" s="108"/>
      <c r="AD442" s="108"/>
      <c r="AE442" s="108"/>
      <c r="AF442" s="108"/>
      <c r="AG442" s="108"/>
      <c r="AH442" s="108"/>
      <c r="AI442" s="108"/>
      <c r="AJ442" s="108"/>
      <c r="AK442" s="108"/>
      <c r="AL442" s="108"/>
      <c r="AM442" s="108"/>
      <c r="AN442" s="108"/>
      <c r="AO442" s="108"/>
      <c r="AP442" s="108"/>
      <c r="AQ442" s="108"/>
      <c r="AR442" s="108"/>
      <c r="AS442" s="108"/>
      <c r="AT442" s="108"/>
      <c r="AU442" s="108"/>
      <c r="AV442" s="108"/>
      <c r="AW442" s="108"/>
      <c r="AX442" s="108"/>
      <c r="AY442" s="108"/>
      <c r="AZ442" s="108"/>
      <c r="BA442" s="108"/>
      <c r="BB442" s="108"/>
      <c r="BC442" s="108"/>
      <c r="BD442" s="108"/>
      <c r="BE442" s="108"/>
      <c r="BF442" s="108"/>
      <c r="BG442" s="108"/>
      <c r="BH442" s="108"/>
      <c r="BI442" s="108"/>
      <c r="BJ442" s="108"/>
      <c r="BK442" s="108"/>
      <c r="BL442" s="108"/>
      <c r="BM442" s="108"/>
      <c r="BN442" s="108"/>
      <c r="BO442" s="108"/>
    </row>
    <row r="443" spans="1:67" ht="15" x14ac:dyDescent="0.25">
      <c r="A443" s="80"/>
      <c r="B443" s="77" t="s">
        <v>1500</v>
      </c>
      <c r="C443" s="77" t="s">
        <v>1501</v>
      </c>
      <c r="D443" s="77" t="s">
        <v>8</v>
      </c>
      <c r="E443" s="224">
        <f>VLOOKUP(B443,'Cuadro Control'!C484:J2373,8,FALSE)</f>
        <v>1230815225.9452939</v>
      </c>
      <c r="F443" s="106">
        <f t="shared" si="140"/>
        <v>0.2318411625341423</v>
      </c>
      <c r="G443" s="107">
        <v>46455</v>
      </c>
      <c r="H443" s="107">
        <v>46456</v>
      </c>
      <c r="I443" s="106">
        <f t="shared" si="142"/>
        <v>0</v>
      </c>
      <c r="J443" s="106">
        <f t="shared" si="142"/>
        <v>0</v>
      </c>
      <c r="K443" s="106">
        <f t="shared" si="142"/>
        <v>0</v>
      </c>
      <c r="L443" s="106">
        <f t="shared" si="142"/>
        <v>0</v>
      </c>
      <c r="M443" s="106">
        <f t="shared" si="142"/>
        <v>0</v>
      </c>
      <c r="N443" s="106">
        <f t="shared" si="142"/>
        <v>0</v>
      </c>
      <c r="O443" s="106">
        <f t="shared" si="142"/>
        <v>0</v>
      </c>
      <c r="P443" s="106">
        <f t="shared" si="142"/>
        <v>0</v>
      </c>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c r="AZ443" s="106"/>
      <c r="BA443" s="106"/>
      <c r="BB443" s="106"/>
      <c r="BC443" s="106"/>
      <c r="BD443" s="106"/>
      <c r="BE443" s="106"/>
      <c r="BF443" s="106"/>
      <c r="BG443" s="106"/>
      <c r="BH443" s="106"/>
      <c r="BI443" s="106"/>
      <c r="BJ443" s="106"/>
      <c r="BK443" s="106"/>
      <c r="BL443" s="106"/>
      <c r="BM443" s="106"/>
      <c r="BN443" s="106"/>
      <c r="BO443" s="106"/>
    </row>
    <row r="444" spans="1:67" ht="15" x14ac:dyDescent="0.25">
      <c r="A444" s="80"/>
      <c r="B444" s="77" t="s">
        <v>1502</v>
      </c>
      <c r="C444" s="77" t="s">
        <v>1503</v>
      </c>
      <c r="D444" s="77" t="s">
        <v>26</v>
      </c>
      <c r="E444" s="224">
        <f>VLOOKUP(B444,'Cuadro Control'!C485:J2374,8,FALSE)</f>
        <v>0</v>
      </c>
      <c r="F444" s="106">
        <f t="shared" si="140"/>
        <v>0</v>
      </c>
      <c r="G444" s="107">
        <v>46456</v>
      </c>
      <c r="H444" s="107">
        <v>46463</v>
      </c>
      <c r="I444" s="106">
        <f t="shared" si="142"/>
        <v>0</v>
      </c>
      <c r="J444" s="106">
        <f t="shared" si="142"/>
        <v>0</v>
      </c>
      <c r="K444" s="106">
        <f t="shared" si="142"/>
        <v>0</v>
      </c>
      <c r="L444" s="106">
        <f t="shared" si="142"/>
        <v>0</v>
      </c>
      <c r="M444" s="106">
        <f t="shared" si="142"/>
        <v>0</v>
      </c>
      <c r="N444" s="106">
        <f t="shared" si="142"/>
        <v>0</v>
      </c>
      <c r="O444" s="106">
        <f t="shared" si="142"/>
        <v>0</v>
      </c>
      <c r="P444" s="106">
        <f t="shared" si="142"/>
        <v>0</v>
      </c>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c r="AZ444" s="106"/>
      <c r="BA444" s="106"/>
      <c r="BB444" s="106"/>
      <c r="BC444" s="106"/>
      <c r="BD444" s="106"/>
      <c r="BE444" s="106"/>
      <c r="BF444" s="106"/>
      <c r="BG444" s="106"/>
      <c r="BH444" s="106"/>
      <c r="BI444" s="106"/>
      <c r="BJ444" s="106"/>
      <c r="BK444" s="106"/>
      <c r="BL444" s="106"/>
      <c r="BM444" s="106"/>
      <c r="BN444" s="106"/>
      <c r="BO444" s="106"/>
    </row>
    <row r="445" spans="1:67" ht="15" x14ac:dyDescent="0.25">
      <c r="A445" s="80"/>
      <c r="B445" s="77" t="s">
        <v>1504</v>
      </c>
      <c r="C445" s="77" t="s">
        <v>2071</v>
      </c>
      <c r="D445" s="77" t="s">
        <v>6</v>
      </c>
      <c r="E445" s="224">
        <f>VLOOKUP(B445,'Cuadro Control'!C486:J2375,8,FALSE)</f>
        <v>52736347.43270281</v>
      </c>
      <c r="F445" s="106">
        <f t="shared" si="140"/>
        <v>9.933624348213644E-3</v>
      </c>
      <c r="G445" s="107">
        <v>46463</v>
      </c>
      <c r="H445" s="107">
        <v>46466</v>
      </c>
      <c r="I445" s="106">
        <f t="shared" si="142"/>
        <v>0</v>
      </c>
      <c r="J445" s="106">
        <f t="shared" si="142"/>
        <v>0</v>
      </c>
      <c r="K445" s="106">
        <f t="shared" si="142"/>
        <v>0</v>
      </c>
      <c r="L445" s="106">
        <f t="shared" si="142"/>
        <v>0</v>
      </c>
      <c r="M445" s="106">
        <f t="shared" si="142"/>
        <v>0</v>
      </c>
      <c r="N445" s="106">
        <f t="shared" si="142"/>
        <v>0</v>
      </c>
      <c r="O445" s="106">
        <f t="shared" si="142"/>
        <v>0</v>
      </c>
      <c r="P445" s="106">
        <f t="shared" si="142"/>
        <v>0</v>
      </c>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c r="AZ445" s="106"/>
      <c r="BA445" s="106"/>
      <c r="BB445" s="106"/>
      <c r="BC445" s="106"/>
      <c r="BD445" s="106"/>
      <c r="BE445" s="106"/>
      <c r="BF445" s="106"/>
      <c r="BG445" s="106"/>
      <c r="BH445" s="106"/>
      <c r="BI445" s="106"/>
      <c r="BJ445" s="106"/>
      <c r="BK445" s="106"/>
      <c r="BL445" s="106"/>
      <c r="BM445" s="106"/>
      <c r="BN445" s="106"/>
      <c r="BO445" s="106"/>
    </row>
    <row r="446" spans="1:67" ht="15" x14ac:dyDescent="0.25">
      <c r="A446" s="80"/>
      <c r="B446" s="77" t="s">
        <v>1505</v>
      </c>
      <c r="C446" s="77" t="s">
        <v>1506</v>
      </c>
      <c r="D446" s="77" t="s">
        <v>19</v>
      </c>
      <c r="E446" s="224">
        <f>VLOOKUP(B446,'Cuadro Control'!C487:J2376,8,FALSE)</f>
        <v>46410609.014634147</v>
      </c>
      <c r="F446" s="106">
        <f t="shared" si="140"/>
        <v>8.742083556535862E-3</v>
      </c>
      <c r="G446" s="107">
        <v>46466</v>
      </c>
      <c r="H446" s="107">
        <v>46470</v>
      </c>
      <c r="I446" s="106">
        <f t="shared" si="142"/>
        <v>0</v>
      </c>
      <c r="J446" s="106">
        <f t="shared" si="142"/>
        <v>0</v>
      </c>
      <c r="K446" s="106">
        <f t="shared" si="142"/>
        <v>0</v>
      </c>
      <c r="L446" s="106">
        <f t="shared" si="142"/>
        <v>0</v>
      </c>
      <c r="M446" s="106">
        <f t="shared" si="142"/>
        <v>0</v>
      </c>
      <c r="N446" s="106">
        <f t="shared" si="142"/>
        <v>0</v>
      </c>
      <c r="O446" s="106">
        <f t="shared" si="142"/>
        <v>0</v>
      </c>
      <c r="P446" s="106">
        <f t="shared" si="142"/>
        <v>0</v>
      </c>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c r="AZ446" s="106"/>
      <c r="BA446" s="106"/>
      <c r="BB446" s="106"/>
      <c r="BC446" s="106"/>
      <c r="BD446" s="106"/>
      <c r="BE446" s="106"/>
      <c r="BF446" s="106"/>
      <c r="BG446" s="106"/>
      <c r="BH446" s="106"/>
      <c r="BI446" s="106"/>
      <c r="BJ446" s="106"/>
      <c r="BK446" s="106"/>
      <c r="BL446" s="106"/>
      <c r="BM446" s="106"/>
      <c r="BN446" s="106"/>
      <c r="BO446" s="106"/>
    </row>
    <row r="447" spans="1:67" ht="15" x14ac:dyDescent="0.25">
      <c r="A447" s="80"/>
      <c r="B447" s="77" t="s">
        <v>1507</v>
      </c>
      <c r="C447" s="77" t="s">
        <v>1508</v>
      </c>
      <c r="D447" s="77" t="s">
        <v>9</v>
      </c>
      <c r="E447" s="224">
        <f>VLOOKUP(B447,'Cuadro Control'!C488:J2377,8,FALSE)</f>
        <v>1587346329.5488234</v>
      </c>
      <c r="F447" s="106">
        <f t="shared" si="140"/>
        <v>0.29899875353285565</v>
      </c>
      <c r="G447" s="107">
        <v>46466</v>
      </c>
      <c r="H447" s="107">
        <v>46480</v>
      </c>
      <c r="I447" s="106">
        <f t="shared" si="142"/>
        <v>0</v>
      </c>
      <c r="J447" s="106">
        <f t="shared" si="142"/>
        <v>0</v>
      </c>
      <c r="K447" s="106">
        <f t="shared" si="142"/>
        <v>0</v>
      </c>
      <c r="L447" s="106">
        <f t="shared" si="142"/>
        <v>0</v>
      </c>
      <c r="M447" s="106">
        <f t="shared" si="142"/>
        <v>0</v>
      </c>
      <c r="N447" s="106">
        <f t="shared" si="142"/>
        <v>0</v>
      </c>
      <c r="O447" s="106">
        <f t="shared" si="142"/>
        <v>0</v>
      </c>
      <c r="P447" s="106">
        <f t="shared" si="142"/>
        <v>0</v>
      </c>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c r="AZ447" s="106"/>
      <c r="BA447" s="106"/>
      <c r="BB447" s="106"/>
      <c r="BC447" s="106"/>
      <c r="BD447" s="106"/>
      <c r="BE447" s="106"/>
      <c r="BF447" s="106"/>
      <c r="BG447" s="106"/>
      <c r="BH447" s="106"/>
      <c r="BI447" s="106"/>
      <c r="BJ447" s="106"/>
      <c r="BK447" s="106"/>
      <c r="BL447" s="106"/>
      <c r="BM447" s="106"/>
      <c r="BN447" s="106"/>
      <c r="BO447" s="106"/>
    </row>
    <row r="448" spans="1:67" ht="15" x14ac:dyDescent="0.25">
      <c r="A448" s="80"/>
      <c r="B448" s="103" t="s">
        <v>1509</v>
      </c>
      <c r="C448" s="103" t="s">
        <v>1510</v>
      </c>
      <c r="D448" s="103" t="s">
        <v>9</v>
      </c>
      <c r="E448" s="223">
        <f>VLOOKUP(B448,'Cuadro Control'!C489:J2378,8,FALSE)</f>
        <v>179532477.23999998</v>
      </c>
      <c r="F448" s="104">
        <f t="shared" si="140"/>
        <v>3.3817438522495219E-2</v>
      </c>
      <c r="G448" s="105">
        <v>46470</v>
      </c>
      <c r="H448" s="105">
        <v>46485</v>
      </c>
      <c r="I448" s="104">
        <f t="shared" si="142"/>
        <v>0</v>
      </c>
      <c r="J448" s="104">
        <f t="shared" si="142"/>
        <v>0</v>
      </c>
      <c r="K448" s="104">
        <f t="shared" si="142"/>
        <v>0</v>
      </c>
      <c r="L448" s="104">
        <f t="shared" si="142"/>
        <v>0</v>
      </c>
      <c r="M448" s="104">
        <f t="shared" si="142"/>
        <v>0</v>
      </c>
      <c r="N448" s="104">
        <f t="shared" si="142"/>
        <v>0</v>
      </c>
      <c r="O448" s="104">
        <f t="shared" si="142"/>
        <v>0</v>
      </c>
      <c r="P448" s="104">
        <f t="shared" si="142"/>
        <v>0</v>
      </c>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c r="BG448" s="104"/>
      <c r="BH448" s="104"/>
      <c r="BI448" s="104"/>
      <c r="BJ448" s="104"/>
      <c r="BK448" s="104"/>
      <c r="BL448" s="104"/>
      <c r="BM448" s="104"/>
      <c r="BN448" s="104"/>
      <c r="BO448" s="104"/>
    </row>
    <row r="449" spans="1:67" ht="15" x14ac:dyDescent="0.25">
      <c r="A449" s="80"/>
      <c r="B449" s="78" t="s">
        <v>1511</v>
      </c>
      <c r="C449" s="78" t="s">
        <v>1993</v>
      </c>
      <c r="D449" s="78" t="s">
        <v>3</v>
      </c>
      <c r="E449" s="225">
        <f>VLOOKUP(B449,'Cuadro Control'!C490:J2379,8,FALSE)</f>
        <v>0</v>
      </c>
      <c r="F449" s="108">
        <f>IFERROR(E449/$E$433,0)</f>
        <v>0</v>
      </c>
      <c r="G449" s="109">
        <v>46485</v>
      </c>
      <c r="H449" s="109">
        <v>46485</v>
      </c>
      <c r="I449" s="108">
        <f t="shared" si="142"/>
        <v>0</v>
      </c>
      <c r="J449" s="108">
        <f t="shared" si="142"/>
        <v>0</v>
      </c>
      <c r="K449" s="108">
        <f t="shared" si="142"/>
        <v>0</v>
      </c>
      <c r="L449" s="108">
        <f t="shared" si="142"/>
        <v>0</v>
      </c>
      <c r="M449" s="108">
        <f t="shared" si="142"/>
        <v>0</v>
      </c>
      <c r="N449" s="108">
        <f t="shared" si="142"/>
        <v>0</v>
      </c>
      <c r="O449" s="108">
        <f t="shared" si="142"/>
        <v>0</v>
      </c>
      <c r="P449" s="108">
        <f t="shared" si="142"/>
        <v>0</v>
      </c>
      <c r="Q449" s="108"/>
      <c r="R449" s="108"/>
      <c r="S449" s="108"/>
      <c r="T449" s="108"/>
      <c r="U449" s="108"/>
      <c r="V449" s="108"/>
      <c r="W449" s="108"/>
      <c r="X449" s="108"/>
      <c r="Y449" s="108"/>
      <c r="Z449" s="108"/>
      <c r="AA449" s="108"/>
      <c r="AB449" s="108"/>
      <c r="AC449" s="108"/>
      <c r="AD449" s="108"/>
      <c r="AE449" s="108"/>
      <c r="AF449" s="108"/>
      <c r="AG449" s="108"/>
      <c r="AH449" s="108"/>
      <c r="AI449" s="108"/>
      <c r="AJ449" s="108"/>
      <c r="AK449" s="108"/>
      <c r="AL449" s="108"/>
      <c r="AM449" s="108"/>
      <c r="AN449" s="108"/>
      <c r="AO449" s="108"/>
      <c r="AP449" s="108"/>
      <c r="AQ449" s="108"/>
      <c r="AR449" s="108"/>
      <c r="AS449" s="108"/>
      <c r="AT449" s="108"/>
      <c r="AU449" s="108"/>
      <c r="AV449" s="108"/>
      <c r="AW449" s="108"/>
      <c r="AX449" s="108"/>
      <c r="AY449" s="108"/>
      <c r="AZ449" s="108"/>
      <c r="BA449" s="108"/>
      <c r="BB449" s="108"/>
      <c r="BC449" s="108"/>
      <c r="BD449" s="108"/>
      <c r="BE449" s="108"/>
      <c r="BF449" s="108"/>
      <c r="BG449" s="108"/>
      <c r="BH449" s="108"/>
      <c r="BI449" s="108"/>
      <c r="BJ449" s="108"/>
      <c r="BK449" s="108"/>
      <c r="BL449" s="108"/>
      <c r="BM449" s="108"/>
      <c r="BN449" s="108"/>
      <c r="BO449" s="108"/>
    </row>
    <row r="450" spans="1:67" ht="15" x14ac:dyDescent="0.25">
      <c r="A450" s="80"/>
      <c r="B450" s="76" t="s">
        <v>1512</v>
      </c>
      <c r="C450" s="76" t="s">
        <v>1513</v>
      </c>
      <c r="D450" s="76" t="s">
        <v>38</v>
      </c>
      <c r="E450" s="222">
        <f>SUM(E451:E466)</f>
        <v>5308872732.0543728</v>
      </c>
      <c r="F450" s="101">
        <f>IFERROR(E450/$E$109,0)</f>
        <v>2.9408554574576196E-2</v>
      </c>
      <c r="G450" s="102">
        <v>46247</v>
      </c>
      <c r="H450" s="102">
        <v>46493</v>
      </c>
      <c r="I450" s="101">
        <f>SUMPRODUCT($F451:$F465,I451:I465)</f>
        <v>0</v>
      </c>
      <c r="J450" s="101">
        <f t="shared" ref="J450:N450" si="143">SUMPRODUCT($F451:$F465,J451:J465)</f>
        <v>0</v>
      </c>
      <c r="K450" s="101">
        <f t="shared" si="143"/>
        <v>0</v>
      </c>
      <c r="L450" s="101">
        <f t="shared" si="143"/>
        <v>0</v>
      </c>
      <c r="M450" s="101">
        <f t="shared" si="143"/>
        <v>0</v>
      </c>
      <c r="N450" s="101">
        <f t="shared" si="143"/>
        <v>3.137079567996877E-3</v>
      </c>
      <c r="O450" s="101">
        <f t="shared" ref="O450:P450" si="144">SUMPRODUCT($F451:$F465,O451:O465)</f>
        <v>3.137079567996877E-3</v>
      </c>
      <c r="P450" s="101">
        <f t="shared" si="144"/>
        <v>3.137079567996877E-3</v>
      </c>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c r="BA450" s="101"/>
      <c r="BB450" s="101"/>
      <c r="BC450" s="101"/>
      <c r="BD450" s="101"/>
      <c r="BE450" s="101"/>
      <c r="BF450" s="101"/>
      <c r="BG450" s="101"/>
      <c r="BH450" s="101"/>
      <c r="BI450" s="101"/>
      <c r="BJ450" s="101"/>
      <c r="BK450" s="101"/>
      <c r="BL450" s="101"/>
      <c r="BM450" s="101"/>
      <c r="BN450" s="101"/>
      <c r="BO450" s="101"/>
    </row>
    <row r="451" spans="1:67" ht="15" x14ac:dyDescent="0.25">
      <c r="A451" s="80"/>
      <c r="B451" s="77" t="s">
        <v>1514</v>
      </c>
      <c r="C451" s="77" t="s">
        <v>2116</v>
      </c>
      <c r="D451" s="77" t="s">
        <v>22</v>
      </c>
      <c r="E451" s="224">
        <f>VLOOKUP(B451,'Cuadro Control'!C492:J2381,8,FALSE)</f>
        <v>83271780.884117648</v>
      </c>
      <c r="F451" s="106">
        <f t="shared" ref="F451:F465" si="145">IFERROR(E451/$E$450,0)</f>
        <v>1.5685397839984384E-2</v>
      </c>
      <c r="G451" s="107">
        <v>46247</v>
      </c>
      <c r="H451" s="107">
        <v>46422</v>
      </c>
      <c r="I451" s="106">
        <f t="shared" ref="I451:P455" si="146">IF($G451=0,0,IF(I$6&lt;$G451,0,IF(I$6&gt;$H451,1,(I$6-$G451+1)/($H451-$G451+1))))</f>
        <v>0</v>
      </c>
      <c r="J451" s="106">
        <f t="shared" si="146"/>
        <v>0</v>
      </c>
      <c r="K451" s="106">
        <f t="shared" si="146"/>
        <v>0</v>
      </c>
      <c r="L451" s="106">
        <f t="shared" si="146"/>
        <v>0</v>
      </c>
      <c r="M451" s="106">
        <f t="shared" si="146"/>
        <v>0</v>
      </c>
      <c r="N451" s="106">
        <v>0.2</v>
      </c>
      <c r="O451" s="106">
        <v>0.2</v>
      </c>
      <c r="P451" s="106">
        <v>0.2</v>
      </c>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c r="BC451" s="106"/>
      <c r="BD451" s="106"/>
      <c r="BE451" s="106"/>
      <c r="BF451" s="106"/>
      <c r="BG451" s="106"/>
      <c r="BH451" s="106"/>
      <c r="BI451" s="106"/>
      <c r="BJ451" s="106"/>
      <c r="BK451" s="106"/>
      <c r="BL451" s="106"/>
      <c r="BM451" s="106"/>
      <c r="BN451" s="106"/>
      <c r="BO451" s="106"/>
    </row>
    <row r="452" spans="1:67" ht="15" x14ac:dyDescent="0.25">
      <c r="A452" s="80"/>
      <c r="B452" s="77" t="s">
        <v>1516</v>
      </c>
      <c r="C452" s="77" t="s">
        <v>1517</v>
      </c>
      <c r="D452" s="77" t="s">
        <v>9</v>
      </c>
      <c r="E452" s="224">
        <f>VLOOKUP(B452,'Cuadro Control'!C493:J2382,8,FALSE)</f>
        <v>312374505.66882348</v>
      </c>
      <c r="F452" s="106">
        <f t="shared" si="145"/>
        <v>5.8840081771548515E-2</v>
      </c>
      <c r="G452" s="107">
        <v>46422</v>
      </c>
      <c r="H452" s="107">
        <v>46429</v>
      </c>
      <c r="I452" s="106">
        <f t="shared" si="146"/>
        <v>0</v>
      </c>
      <c r="J452" s="106">
        <f t="shared" si="146"/>
        <v>0</v>
      </c>
      <c r="K452" s="106">
        <f t="shared" si="146"/>
        <v>0</v>
      </c>
      <c r="L452" s="106">
        <f t="shared" si="146"/>
        <v>0</v>
      </c>
      <c r="M452" s="106">
        <f t="shared" si="146"/>
        <v>0</v>
      </c>
      <c r="N452" s="106">
        <f t="shared" si="146"/>
        <v>0</v>
      </c>
      <c r="O452" s="106">
        <f t="shared" si="146"/>
        <v>0</v>
      </c>
      <c r="P452" s="106">
        <f t="shared" si="146"/>
        <v>0</v>
      </c>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c r="AZ452" s="106"/>
      <c r="BA452" s="106"/>
      <c r="BB452" s="106"/>
      <c r="BC452" s="106"/>
      <c r="BD452" s="106"/>
      <c r="BE452" s="106"/>
      <c r="BF452" s="106"/>
      <c r="BG452" s="106"/>
      <c r="BH452" s="106"/>
      <c r="BI452" s="106"/>
      <c r="BJ452" s="106"/>
      <c r="BK452" s="106"/>
      <c r="BL452" s="106"/>
      <c r="BM452" s="106"/>
      <c r="BN452" s="106"/>
      <c r="BO452" s="106"/>
    </row>
    <row r="453" spans="1:67" ht="15" x14ac:dyDescent="0.25">
      <c r="A453" s="80"/>
      <c r="B453" s="103" t="s">
        <v>1518</v>
      </c>
      <c r="C453" s="103" t="s">
        <v>1519</v>
      </c>
      <c r="D453" s="103" t="s">
        <v>6</v>
      </c>
      <c r="E453" s="223">
        <f>VLOOKUP(B453,'Cuadro Control'!C494:J2383,8,FALSE)</f>
        <v>9527825.6870364472</v>
      </c>
      <c r="F453" s="104">
        <f t="shared" si="145"/>
        <v>1.794698454439963E-3</v>
      </c>
      <c r="G453" s="105">
        <v>46430</v>
      </c>
      <c r="H453" s="105">
        <v>46433</v>
      </c>
      <c r="I453" s="104">
        <f t="shared" si="146"/>
        <v>0</v>
      </c>
      <c r="J453" s="104">
        <f t="shared" si="146"/>
        <v>0</v>
      </c>
      <c r="K453" s="104">
        <f t="shared" si="146"/>
        <v>0</v>
      </c>
      <c r="L453" s="104">
        <f t="shared" si="146"/>
        <v>0</v>
      </c>
      <c r="M453" s="104">
        <f t="shared" si="146"/>
        <v>0</v>
      </c>
      <c r="N453" s="104">
        <f t="shared" si="146"/>
        <v>0</v>
      </c>
      <c r="O453" s="104">
        <f t="shared" si="146"/>
        <v>0</v>
      </c>
      <c r="P453" s="104">
        <f t="shared" si="146"/>
        <v>0</v>
      </c>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c r="BG453" s="104"/>
      <c r="BH453" s="104"/>
      <c r="BI453" s="104"/>
      <c r="BJ453" s="104"/>
      <c r="BK453" s="104"/>
      <c r="BL453" s="104"/>
      <c r="BM453" s="104"/>
      <c r="BN453" s="104"/>
      <c r="BO453" s="104"/>
    </row>
    <row r="454" spans="1:67" ht="15" x14ac:dyDescent="0.25">
      <c r="A454" s="80"/>
      <c r="B454" s="77" t="s">
        <v>1520</v>
      </c>
      <c r="C454" s="77" t="s">
        <v>1521</v>
      </c>
      <c r="D454" s="77" t="s">
        <v>19</v>
      </c>
      <c r="E454" s="224">
        <f>VLOOKUP(B454,'Cuadro Control'!C495:J2384,8,FALSE)</f>
        <v>320494616.71764702</v>
      </c>
      <c r="F454" s="106">
        <f t="shared" si="145"/>
        <v>6.0369617599332674E-2</v>
      </c>
      <c r="G454" s="107">
        <v>46433</v>
      </c>
      <c r="H454" s="107">
        <v>46437</v>
      </c>
      <c r="I454" s="106">
        <f t="shared" si="146"/>
        <v>0</v>
      </c>
      <c r="J454" s="106">
        <f t="shared" si="146"/>
        <v>0</v>
      </c>
      <c r="K454" s="106">
        <f t="shared" si="146"/>
        <v>0</v>
      </c>
      <c r="L454" s="106">
        <f t="shared" si="146"/>
        <v>0</v>
      </c>
      <c r="M454" s="106">
        <f t="shared" si="146"/>
        <v>0</v>
      </c>
      <c r="N454" s="106">
        <f t="shared" si="146"/>
        <v>0</v>
      </c>
      <c r="O454" s="106">
        <f t="shared" si="146"/>
        <v>0</v>
      </c>
      <c r="P454" s="106">
        <f t="shared" si="146"/>
        <v>0</v>
      </c>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c r="AZ454" s="106"/>
      <c r="BA454" s="106"/>
      <c r="BB454" s="106"/>
      <c r="BC454" s="106"/>
      <c r="BD454" s="106"/>
      <c r="BE454" s="106"/>
      <c r="BF454" s="106"/>
      <c r="BG454" s="106"/>
      <c r="BH454" s="106"/>
      <c r="BI454" s="106"/>
      <c r="BJ454" s="106"/>
      <c r="BK454" s="106"/>
      <c r="BL454" s="106"/>
      <c r="BM454" s="106"/>
      <c r="BN454" s="106"/>
      <c r="BO454" s="106"/>
    </row>
    <row r="455" spans="1:67" ht="15" x14ac:dyDescent="0.25">
      <c r="A455" s="80"/>
      <c r="B455" s="77" t="s">
        <v>1522</v>
      </c>
      <c r="C455" s="77" t="s">
        <v>1523</v>
      </c>
      <c r="D455" s="77" t="s">
        <v>8</v>
      </c>
      <c r="E455" s="224">
        <f>VLOOKUP(B455,'Cuadro Control'!C496:J2385,8,FALSE)</f>
        <v>94303618.549411759</v>
      </c>
      <c r="F455" s="106">
        <f t="shared" si="145"/>
        <v>1.7763397864110998E-2</v>
      </c>
      <c r="G455" s="107">
        <v>46437</v>
      </c>
      <c r="H455" s="107">
        <v>46440</v>
      </c>
      <c r="I455" s="106">
        <f t="shared" si="146"/>
        <v>0</v>
      </c>
      <c r="J455" s="106">
        <f t="shared" si="146"/>
        <v>0</v>
      </c>
      <c r="K455" s="106">
        <f t="shared" si="146"/>
        <v>0</v>
      </c>
      <c r="L455" s="106">
        <f t="shared" si="146"/>
        <v>0</v>
      </c>
      <c r="M455" s="106">
        <f t="shared" si="146"/>
        <v>0</v>
      </c>
      <c r="N455" s="106">
        <f t="shared" si="146"/>
        <v>0</v>
      </c>
      <c r="O455" s="106">
        <f t="shared" si="146"/>
        <v>0</v>
      </c>
      <c r="P455" s="106">
        <f t="shared" si="146"/>
        <v>0</v>
      </c>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c r="AZ455" s="106"/>
      <c r="BA455" s="106"/>
      <c r="BB455" s="106"/>
      <c r="BC455" s="106"/>
      <c r="BD455" s="106"/>
      <c r="BE455" s="106"/>
      <c r="BF455" s="106"/>
      <c r="BG455" s="106"/>
      <c r="BH455" s="106"/>
      <c r="BI455" s="106"/>
      <c r="BJ455" s="106"/>
      <c r="BK455" s="106"/>
      <c r="BL455" s="106"/>
      <c r="BM455" s="106"/>
      <c r="BN455" s="106"/>
      <c r="BO455" s="106"/>
    </row>
    <row r="456" spans="1:67" ht="15" x14ac:dyDescent="0.25">
      <c r="A456" s="80"/>
      <c r="B456" s="77" t="s">
        <v>1524</v>
      </c>
      <c r="C456" s="77" t="s">
        <v>1525</v>
      </c>
      <c r="D456" s="77" t="s">
        <v>26</v>
      </c>
      <c r="E456" s="224">
        <f>VLOOKUP(B456,'Cuadro Control'!C497:J2386,8,FALSE)</f>
        <v>179436034.15411764</v>
      </c>
      <c r="F456" s="106">
        <f t="shared" si="145"/>
        <v>3.3799272126209236E-2</v>
      </c>
      <c r="G456" s="107">
        <v>46440</v>
      </c>
      <c r="H456" s="107">
        <v>46444</v>
      </c>
      <c r="I456" s="106">
        <f t="shared" ref="I456:P466" si="147">IF($G456=0,0,IF(I$6&lt;$G456,0,IF(I$6&gt;$H456,1,(I$6-$G456+1)/($H456-$G456+1))))</f>
        <v>0</v>
      </c>
      <c r="J456" s="106">
        <f t="shared" si="147"/>
        <v>0</v>
      </c>
      <c r="K456" s="106">
        <f t="shared" si="147"/>
        <v>0</v>
      </c>
      <c r="L456" s="106">
        <f t="shared" si="147"/>
        <v>0</v>
      </c>
      <c r="M456" s="106">
        <f t="shared" si="147"/>
        <v>0</v>
      </c>
      <c r="N456" s="106">
        <f t="shared" si="147"/>
        <v>0</v>
      </c>
      <c r="O456" s="106">
        <f t="shared" si="147"/>
        <v>0</v>
      </c>
      <c r="P456" s="106">
        <f t="shared" si="147"/>
        <v>0</v>
      </c>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c r="AZ456" s="106"/>
      <c r="BA456" s="106"/>
      <c r="BB456" s="106"/>
      <c r="BC456" s="106"/>
      <c r="BD456" s="106"/>
      <c r="BE456" s="106"/>
      <c r="BF456" s="106"/>
      <c r="BG456" s="106"/>
      <c r="BH456" s="106"/>
      <c r="BI456" s="106"/>
      <c r="BJ456" s="106"/>
      <c r="BK456" s="106"/>
      <c r="BL456" s="106"/>
      <c r="BM456" s="106"/>
      <c r="BN456" s="106"/>
      <c r="BO456" s="106"/>
    </row>
    <row r="457" spans="1:67" ht="15" x14ac:dyDescent="0.25">
      <c r="A457" s="80"/>
      <c r="B457" s="77" t="s">
        <v>1526</v>
      </c>
      <c r="C457" s="77" t="s">
        <v>1527</v>
      </c>
      <c r="D457" s="77" t="s">
        <v>730</v>
      </c>
      <c r="E457" s="224">
        <f>VLOOKUP(B457,'Cuadro Control'!C498:J2387,8,FALSE)</f>
        <v>1212623361.2117648</v>
      </c>
      <c r="F457" s="106">
        <f t="shared" si="145"/>
        <v>0.22841447185013161</v>
      </c>
      <c r="G457" s="107">
        <v>46444</v>
      </c>
      <c r="H457" s="107">
        <v>46461</v>
      </c>
      <c r="I457" s="106">
        <f t="shared" si="147"/>
        <v>0</v>
      </c>
      <c r="J457" s="106">
        <f t="shared" si="147"/>
        <v>0</v>
      </c>
      <c r="K457" s="106">
        <f t="shared" si="147"/>
        <v>0</v>
      </c>
      <c r="L457" s="106">
        <f t="shared" si="147"/>
        <v>0</v>
      </c>
      <c r="M457" s="106">
        <f t="shared" si="147"/>
        <v>0</v>
      </c>
      <c r="N457" s="106">
        <f t="shared" si="147"/>
        <v>0</v>
      </c>
      <c r="O457" s="106">
        <f t="shared" si="147"/>
        <v>0</v>
      </c>
      <c r="P457" s="106">
        <f t="shared" si="147"/>
        <v>0</v>
      </c>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c r="AZ457" s="106"/>
      <c r="BA457" s="106"/>
      <c r="BB457" s="106"/>
      <c r="BC457" s="106"/>
      <c r="BD457" s="106"/>
      <c r="BE457" s="106"/>
      <c r="BF457" s="106"/>
      <c r="BG457" s="106"/>
      <c r="BH457" s="106"/>
      <c r="BI457" s="106"/>
      <c r="BJ457" s="106"/>
      <c r="BK457" s="106"/>
      <c r="BL457" s="106"/>
      <c r="BM457" s="106"/>
      <c r="BN457" s="106"/>
      <c r="BO457" s="106"/>
    </row>
    <row r="458" spans="1:67" ht="15" x14ac:dyDescent="0.25">
      <c r="A458" s="80"/>
      <c r="B458" s="77" t="s">
        <v>1528</v>
      </c>
      <c r="C458" s="77" t="s">
        <v>1529</v>
      </c>
      <c r="D458" s="77" t="s">
        <v>6</v>
      </c>
      <c r="E458" s="224">
        <f>VLOOKUP(B458,'Cuadro Control'!C499:J2388,8,FALSE)</f>
        <v>0</v>
      </c>
      <c r="F458" s="106">
        <f t="shared" si="145"/>
        <v>0</v>
      </c>
      <c r="G458" s="107">
        <v>46461</v>
      </c>
      <c r="H458" s="107">
        <v>46463</v>
      </c>
      <c r="I458" s="106">
        <f t="shared" si="147"/>
        <v>0</v>
      </c>
      <c r="J458" s="106">
        <f t="shared" si="147"/>
        <v>0</v>
      </c>
      <c r="K458" s="106">
        <f t="shared" si="147"/>
        <v>0</v>
      </c>
      <c r="L458" s="106">
        <f t="shared" si="147"/>
        <v>0</v>
      </c>
      <c r="M458" s="106">
        <f t="shared" si="147"/>
        <v>0</v>
      </c>
      <c r="N458" s="106">
        <f t="shared" si="147"/>
        <v>0</v>
      </c>
      <c r="O458" s="106">
        <f t="shared" si="147"/>
        <v>0</v>
      </c>
      <c r="P458" s="106">
        <f t="shared" si="147"/>
        <v>0</v>
      </c>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c r="AZ458" s="106"/>
      <c r="BA458" s="106"/>
      <c r="BB458" s="106"/>
      <c r="BC458" s="106"/>
      <c r="BD458" s="106"/>
      <c r="BE458" s="106"/>
      <c r="BF458" s="106"/>
      <c r="BG458" s="106"/>
      <c r="BH458" s="106"/>
      <c r="BI458" s="106"/>
      <c r="BJ458" s="106"/>
      <c r="BK458" s="106"/>
      <c r="BL458" s="106"/>
      <c r="BM458" s="106"/>
      <c r="BN458" s="106"/>
      <c r="BO458" s="106"/>
    </row>
    <row r="459" spans="1:67" ht="15" x14ac:dyDescent="0.25">
      <c r="A459" s="80"/>
      <c r="B459" s="78" t="s">
        <v>1530</v>
      </c>
      <c r="C459" s="78" t="s">
        <v>1531</v>
      </c>
      <c r="D459" s="78" t="s">
        <v>3</v>
      </c>
      <c r="E459" s="225">
        <f>VLOOKUP(B459,'Cuadro Control'!C500:J2389,8,FALSE)</f>
        <v>0</v>
      </c>
      <c r="F459" s="108">
        <f t="shared" si="145"/>
        <v>0</v>
      </c>
      <c r="G459" s="109">
        <v>46461</v>
      </c>
      <c r="H459" s="109">
        <v>46461</v>
      </c>
      <c r="I459" s="108">
        <f t="shared" si="147"/>
        <v>0</v>
      </c>
      <c r="J459" s="108">
        <f t="shared" si="147"/>
        <v>0</v>
      </c>
      <c r="K459" s="108">
        <f t="shared" si="147"/>
        <v>0</v>
      </c>
      <c r="L459" s="108">
        <f t="shared" si="147"/>
        <v>0</v>
      </c>
      <c r="M459" s="108">
        <f t="shared" si="147"/>
        <v>0</v>
      </c>
      <c r="N459" s="108">
        <f t="shared" si="147"/>
        <v>0</v>
      </c>
      <c r="O459" s="108">
        <f t="shared" si="147"/>
        <v>0</v>
      </c>
      <c r="P459" s="108">
        <f t="shared" si="147"/>
        <v>0</v>
      </c>
      <c r="Q459" s="108"/>
      <c r="R459" s="108"/>
      <c r="S459" s="108"/>
      <c r="T459" s="108"/>
      <c r="U459" s="108"/>
      <c r="V459" s="108"/>
      <c r="W459" s="108"/>
      <c r="X459" s="108"/>
      <c r="Y459" s="108"/>
      <c r="Z459" s="108"/>
      <c r="AA459" s="108"/>
      <c r="AB459" s="108"/>
      <c r="AC459" s="108"/>
      <c r="AD459" s="108"/>
      <c r="AE459" s="108"/>
      <c r="AF459" s="108"/>
      <c r="AG459" s="108"/>
      <c r="AH459" s="108"/>
      <c r="AI459" s="108"/>
      <c r="AJ459" s="108"/>
      <c r="AK459" s="108"/>
      <c r="AL459" s="108"/>
      <c r="AM459" s="108"/>
      <c r="AN459" s="108"/>
      <c r="AO459" s="108"/>
      <c r="AP459" s="108"/>
      <c r="AQ459" s="108"/>
      <c r="AR459" s="108"/>
      <c r="AS459" s="108"/>
      <c r="AT459" s="108"/>
      <c r="AU459" s="108"/>
      <c r="AV459" s="108"/>
      <c r="AW459" s="108"/>
      <c r="AX459" s="108"/>
      <c r="AY459" s="108"/>
      <c r="AZ459" s="108"/>
      <c r="BA459" s="108"/>
      <c r="BB459" s="108"/>
      <c r="BC459" s="108"/>
      <c r="BD459" s="108"/>
      <c r="BE459" s="108"/>
      <c r="BF459" s="108"/>
      <c r="BG459" s="108"/>
      <c r="BH459" s="108"/>
      <c r="BI459" s="108"/>
      <c r="BJ459" s="108"/>
      <c r="BK459" s="108"/>
      <c r="BL459" s="108"/>
      <c r="BM459" s="108"/>
      <c r="BN459" s="108"/>
      <c r="BO459" s="108"/>
    </row>
    <row r="460" spans="1:67" ht="15" x14ac:dyDescent="0.25">
      <c r="A460" s="80"/>
      <c r="B460" s="77" t="s">
        <v>1532</v>
      </c>
      <c r="C460" s="77" t="s">
        <v>1533</v>
      </c>
      <c r="D460" s="77" t="s">
        <v>8</v>
      </c>
      <c r="E460" s="224">
        <f>VLOOKUP(B460,'Cuadro Control'!C501:J2390,8,FALSE)</f>
        <v>1230815225.9452939</v>
      </c>
      <c r="F460" s="106">
        <f t="shared" si="145"/>
        <v>0.2318411625341423</v>
      </c>
      <c r="G460" s="107">
        <v>46464</v>
      </c>
      <c r="H460" s="107">
        <v>46464</v>
      </c>
      <c r="I460" s="106">
        <f t="shared" si="147"/>
        <v>0</v>
      </c>
      <c r="J460" s="106">
        <f t="shared" si="147"/>
        <v>0</v>
      </c>
      <c r="K460" s="106">
        <f t="shared" si="147"/>
        <v>0</v>
      </c>
      <c r="L460" s="106">
        <f t="shared" si="147"/>
        <v>0</v>
      </c>
      <c r="M460" s="106">
        <f t="shared" si="147"/>
        <v>0</v>
      </c>
      <c r="N460" s="106">
        <f t="shared" si="147"/>
        <v>0</v>
      </c>
      <c r="O460" s="106">
        <f t="shared" si="147"/>
        <v>0</v>
      </c>
      <c r="P460" s="106">
        <f t="shared" si="147"/>
        <v>0</v>
      </c>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c r="AZ460" s="106"/>
      <c r="BA460" s="106"/>
      <c r="BB460" s="106"/>
      <c r="BC460" s="106"/>
      <c r="BD460" s="106"/>
      <c r="BE460" s="106"/>
      <c r="BF460" s="106"/>
      <c r="BG460" s="106"/>
      <c r="BH460" s="106"/>
      <c r="BI460" s="106"/>
      <c r="BJ460" s="106"/>
      <c r="BK460" s="106"/>
      <c r="BL460" s="106"/>
      <c r="BM460" s="106"/>
      <c r="BN460" s="106"/>
      <c r="BO460" s="106"/>
    </row>
    <row r="461" spans="1:67" ht="15" x14ac:dyDescent="0.25">
      <c r="A461" s="80"/>
      <c r="B461" s="77" t="s">
        <v>1534</v>
      </c>
      <c r="C461" s="77" t="s">
        <v>1535</v>
      </c>
      <c r="D461" s="77" t="s">
        <v>26</v>
      </c>
      <c r="E461" s="224">
        <f>VLOOKUP(B461,'Cuadro Control'!C502:J2391,8,FALSE)</f>
        <v>0</v>
      </c>
      <c r="F461" s="106">
        <f t="shared" si="145"/>
        <v>0</v>
      </c>
      <c r="G461" s="107">
        <v>46464</v>
      </c>
      <c r="H461" s="107">
        <v>46476</v>
      </c>
      <c r="I461" s="106">
        <f t="shared" si="147"/>
        <v>0</v>
      </c>
      <c r="J461" s="106">
        <f t="shared" si="147"/>
        <v>0</v>
      </c>
      <c r="K461" s="106">
        <f t="shared" si="147"/>
        <v>0</v>
      </c>
      <c r="L461" s="106">
        <f t="shared" si="147"/>
        <v>0</v>
      </c>
      <c r="M461" s="106">
        <f t="shared" si="147"/>
        <v>0</v>
      </c>
      <c r="N461" s="106">
        <f t="shared" si="147"/>
        <v>0</v>
      </c>
      <c r="O461" s="106">
        <f t="shared" si="147"/>
        <v>0</v>
      </c>
      <c r="P461" s="106">
        <f t="shared" si="147"/>
        <v>0</v>
      </c>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c r="AZ461" s="106"/>
      <c r="BA461" s="106"/>
      <c r="BB461" s="106"/>
      <c r="BC461" s="106"/>
      <c r="BD461" s="106"/>
      <c r="BE461" s="106"/>
      <c r="BF461" s="106"/>
      <c r="BG461" s="106"/>
      <c r="BH461" s="106"/>
      <c r="BI461" s="106"/>
      <c r="BJ461" s="106"/>
      <c r="BK461" s="106"/>
      <c r="BL461" s="106"/>
      <c r="BM461" s="106"/>
      <c r="BN461" s="106"/>
      <c r="BO461" s="106"/>
    </row>
    <row r="462" spans="1:67" ht="15" x14ac:dyDescent="0.25">
      <c r="A462" s="80"/>
      <c r="B462" s="77" t="s">
        <v>1536</v>
      </c>
      <c r="C462" s="77" t="s">
        <v>2072</v>
      </c>
      <c r="D462" s="77" t="s">
        <v>6</v>
      </c>
      <c r="E462" s="224">
        <f>VLOOKUP(B462,'Cuadro Control'!C503:J2392,8,FALSE)</f>
        <v>52736347.43270281</v>
      </c>
      <c r="F462" s="106">
        <f t="shared" si="145"/>
        <v>9.933624348213644E-3</v>
      </c>
      <c r="G462" s="107">
        <v>46476</v>
      </c>
      <c r="H462" s="107">
        <v>46478</v>
      </c>
      <c r="I462" s="106">
        <f t="shared" si="147"/>
        <v>0</v>
      </c>
      <c r="J462" s="106">
        <f t="shared" si="147"/>
        <v>0</v>
      </c>
      <c r="K462" s="106">
        <f t="shared" si="147"/>
        <v>0</v>
      </c>
      <c r="L462" s="106">
        <f t="shared" si="147"/>
        <v>0</v>
      </c>
      <c r="M462" s="106">
        <f t="shared" si="147"/>
        <v>0</v>
      </c>
      <c r="N462" s="106">
        <f t="shared" si="147"/>
        <v>0</v>
      </c>
      <c r="O462" s="106">
        <f t="shared" si="147"/>
        <v>0</v>
      </c>
      <c r="P462" s="106">
        <f t="shared" si="147"/>
        <v>0</v>
      </c>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c r="AZ462" s="106"/>
      <c r="BA462" s="106"/>
      <c r="BB462" s="106"/>
      <c r="BC462" s="106"/>
      <c r="BD462" s="106"/>
      <c r="BE462" s="106"/>
      <c r="BF462" s="106"/>
      <c r="BG462" s="106"/>
      <c r="BH462" s="106"/>
      <c r="BI462" s="106"/>
      <c r="BJ462" s="106"/>
      <c r="BK462" s="106"/>
      <c r="BL462" s="106"/>
      <c r="BM462" s="106"/>
      <c r="BN462" s="106"/>
      <c r="BO462" s="106"/>
    </row>
    <row r="463" spans="1:67" ht="15" x14ac:dyDescent="0.25">
      <c r="A463" s="80"/>
      <c r="B463" s="77" t="s">
        <v>1537</v>
      </c>
      <c r="C463" s="77" t="s">
        <v>1538</v>
      </c>
      <c r="D463" s="77" t="s">
        <v>19</v>
      </c>
      <c r="E463" s="224">
        <f>VLOOKUP(B463,'Cuadro Control'!C504:J2393,8,FALSE)</f>
        <v>46410609.014634147</v>
      </c>
      <c r="F463" s="106">
        <f t="shared" si="145"/>
        <v>8.742083556535862E-3</v>
      </c>
      <c r="G463" s="107">
        <v>46478</v>
      </c>
      <c r="H463" s="107">
        <v>46480</v>
      </c>
      <c r="I463" s="106">
        <f t="shared" si="147"/>
        <v>0</v>
      </c>
      <c r="J463" s="106">
        <f t="shared" si="147"/>
        <v>0</v>
      </c>
      <c r="K463" s="106">
        <f t="shared" si="147"/>
        <v>0</v>
      </c>
      <c r="L463" s="106">
        <f t="shared" si="147"/>
        <v>0</v>
      </c>
      <c r="M463" s="106">
        <f t="shared" si="147"/>
        <v>0</v>
      </c>
      <c r="N463" s="106">
        <f t="shared" si="147"/>
        <v>0</v>
      </c>
      <c r="O463" s="106">
        <f t="shared" si="147"/>
        <v>0</v>
      </c>
      <c r="P463" s="106">
        <f t="shared" si="147"/>
        <v>0</v>
      </c>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c r="AZ463" s="106"/>
      <c r="BA463" s="106"/>
      <c r="BB463" s="106"/>
      <c r="BC463" s="106"/>
      <c r="BD463" s="106"/>
      <c r="BE463" s="106"/>
      <c r="BF463" s="106"/>
      <c r="BG463" s="106"/>
      <c r="BH463" s="106"/>
      <c r="BI463" s="106"/>
      <c r="BJ463" s="106"/>
      <c r="BK463" s="106"/>
      <c r="BL463" s="106"/>
      <c r="BM463" s="106"/>
      <c r="BN463" s="106"/>
      <c r="BO463" s="106"/>
    </row>
    <row r="464" spans="1:67" ht="15" x14ac:dyDescent="0.25">
      <c r="A464" s="80"/>
      <c r="B464" s="77" t="s">
        <v>1539</v>
      </c>
      <c r="C464" s="77" t="s">
        <v>1540</v>
      </c>
      <c r="D464" s="77" t="s">
        <v>9</v>
      </c>
      <c r="E464" s="224">
        <f>VLOOKUP(B464,'Cuadro Control'!C505:J2394,8,FALSE)</f>
        <v>1587346329.5488234</v>
      </c>
      <c r="F464" s="106">
        <f t="shared" si="145"/>
        <v>0.29899875353285565</v>
      </c>
      <c r="G464" s="107">
        <v>46478</v>
      </c>
      <c r="H464" s="107">
        <v>46489</v>
      </c>
      <c r="I464" s="106">
        <f t="shared" si="147"/>
        <v>0</v>
      </c>
      <c r="J464" s="106">
        <f t="shared" si="147"/>
        <v>0</v>
      </c>
      <c r="K464" s="106">
        <f t="shared" si="147"/>
        <v>0</v>
      </c>
      <c r="L464" s="106">
        <f t="shared" si="147"/>
        <v>0</v>
      </c>
      <c r="M464" s="106">
        <f t="shared" si="147"/>
        <v>0</v>
      </c>
      <c r="N464" s="106">
        <f t="shared" si="147"/>
        <v>0</v>
      </c>
      <c r="O464" s="106">
        <f t="shared" si="147"/>
        <v>0</v>
      </c>
      <c r="P464" s="106">
        <f t="shared" si="147"/>
        <v>0</v>
      </c>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c r="AZ464" s="106"/>
      <c r="BA464" s="106"/>
      <c r="BB464" s="106"/>
      <c r="BC464" s="106"/>
      <c r="BD464" s="106"/>
      <c r="BE464" s="106"/>
      <c r="BF464" s="106"/>
      <c r="BG464" s="106"/>
      <c r="BH464" s="106"/>
      <c r="BI464" s="106"/>
      <c r="BJ464" s="106"/>
      <c r="BK464" s="106"/>
      <c r="BL464" s="106"/>
      <c r="BM464" s="106"/>
      <c r="BN464" s="106"/>
      <c r="BO464" s="106"/>
    </row>
    <row r="465" spans="1:67" ht="15" x14ac:dyDescent="0.25">
      <c r="A465" s="80"/>
      <c r="B465" s="103" t="s">
        <v>1541</v>
      </c>
      <c r="C465" s="103" t="s">
        <v>1542</v>
      </c>
      <c r="D465" s="103" t="s">
        <v>9</v>
      </c>
      <c r="E465" s="223">
        <f>VLOOKUP(B465,'Cuadro Control'!C506:J2395,8,FALSE)</f>
        <v>179532477.23999998</v>
      </c>
      <c r="F465" s="104">
        <f t="shared" si="145"/>
        <v>3.3817438522495219E-2</v>
      </c>
      <c r="G465" s="105">
        <v>46480</v>
      </c>
      <c r="H465" s="105">
        <v>46493</v>
      </c>
      <c r="I465" s="104">
        <f t="shared" si="147"/>
        <v>0</v>
      </c>
      <c r="J465" s="104">
        <f t="shared" si="147"/>
        <v>0</v>
      </c>
      <c r="K465" s="104">
        <f t="shared" si="147"/>
        <v>0</v>
      </c>
      <c r="L465" s="104">
        <f t="shared" si="147"/>
        <v>0</v>
      </c>
      <c r="M465" s="104">
        <f t="shared" si="147"/>
        <v>0</v>
      </c>
      <c r="N465" s="104">
        <f t="shared" si="147"/>
        <v>0</v>
      </c>
      <c r="O465" s="104">
        <f t="shared" si="147"/>
        <v>0</v>
      </c>
      <c r="P465" s="104">
        <f t="shared" si="147"/>
        <v>0</v>
      </c>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c r="BG465" s="104"/>
      <c r="BH465" s="104"/>
      <c r="BI465" s="104"/>
      <c r="BJ465" s="104"/>
      <c r="BK465" s="104"/>
      <c r="BL465" s="104"/>
      <c r="BM465" s="104"/>
      <c r="BN465" s="104"/>
      <c r="BO465" s="104"/>
    </row>
    <row r="466" spans="1:67" ht="15" x14ac:dyDescent="0.25">
      <c r="A466" s="80"/>
      <c r="B466" s="78" t="s">
        <v>1543</v>
      </c>
      <c r="C466" s="78" t="s">
        <v>1994</v>
      </c>
      <c r="D466" s="78" t="s">
        <v>3</v>
      </c>
      <c r="E466" s="225">
        <f>VLOOKUP(B466,'Cuadro Control'!C507:J2396,8,FALSE)</f>
        <v>0</v>
      </c>
      <c r="F466" s="108">
        <f>IFERROR(E466/$E$450,0)</f>
        <v>0</v>
      </c>
      <c r="G466" s="109">
        <v>46493</v>
      </c>
      <c r="H466" s="109">
        <v>46493</v>
      </c>
      <c r="I466" s="108">
        <f t="shared" si="147"/>
        <v>0</v>
      </c>
      <c r="J466" s="108">
        <f t="shared" si="147"/>
        <v>0</v>
      </c>
      <c r="K466" s="108">
        <f t="shared" si="147"/>
        <v>0</v>
      </c>
      <c r="L466" s="108">
        <f t="shared" si="147"/>
        <v>0</v>
      </c>
      <c r="M466" s="108">
        <f t="shared" si="147"/>
        <v>0</v>
      </c>
      <c r="N466" s="108">
        <f t="shared" si="147"/>
        <v>0</v>
      </c>
      <c r="O466" s="108">
        <f t="shared" si="147"/>
        <v>0</v>
      </c>
      <c r="P466" s="108">
        <f t="shared" si="147"/>
        <v>0</v>
      </c>
      <c r="Q466" s="108"/>
      <c r="R466" s="108"/>
      <c r="S466" s="108"/>
      <c r="T466" s="108"/>
      <c r="U466" s="108"/>
      <c r="V466" s="108"/>
      <c r="W466" s="108"/>
      <c r="X466" s="108"/>
      <c r="Y466" s="108"/>
      <c r="Z466" s="108"/>
      <c r="AA466" s="108"/>
      <c r="AB466" s="108"/>
      <c r="AC466" s="108"/>
      <c r="AD466" s="108"/>
      <c r="AE466" s="108"/>
      <c r="AF466" s="108"/>
      <c r="AG466" s="108"/>
      <c r="AH466" s="108"/>
      <c r="AI466" s="108"/>
      <c r="AJ466" s="108"/>
      <c r="AK466" s="108"/>
      <c r="AL466" s="108"/>
      <c r="AM466" s="108"/>
      <c r="AN466" s="108"/>
      <c r="AO466" s="108"/>
      <c r="AP466" s="108"/>
      <c r="AQ466" s="108"/>
      <c r="AR466" s="108"/>
      <c r="AS466" s="108"/>
      <c r="AT466" s="108"/>
      <c r="AU466" s="108"/>
      <c r="AV466" s="108"/>
      <c r="AW466" s="108"/>
      <c r="AX466" s="108"/>
      <c r="AY466" s="108"/>
      <c r="AZ466" s="108"/>
      <c r="BA466" s="108"/>
      <c r="BB466" s="108"/>
      <c r="BC466" s="108"/>
      <c r="BD466" s="108"/>
      <c r="BE466" s="108"/>
      <c r="BF466" s="108"/>
      <c r="BG466" s="108"/>
      <c r="BH466" s="108"/>
      <c r="BI466" s="108"/>
      <c r="BJ466" s="108"/>
      <c r="BK466" s="108"/>
      <c r="BL466" s="108"/>
      <c r="BM466" s="108"/>
      <c r="BN466" s="108"/>
      <c r="BO466" s="108"/>
    </row>
    <row r="467" spans="1:67" ht="15" x14ac:dyDescent="0.25">
      <c r="A467" s="80"/>
      <c r="B467" s="79" t="s">
        <v>1544</v>
      </c>
      <c r="C467" s="79" t="s">
        <v>1545</v>
      </c>
      <c r="D467" s="79" t="s">
        <v>38</v>
      </c>
      <c r="E467" s="226">
        <f>SUM(E468:E483)</f>
        <v>5308872732.0543728</v>
      </c>
      <c r="F467" s="110">
        <f>IFERROR(E467/$E$109,0)</f>
        <v>2.9408554574576196E-2</v>
      </c>
      <c r="G467" s="111">
        <v>46246</v>
      </c>
      <c r="H467" s="111">
        <v>46503</v>
      </c>
      <c r="I467" s="110">
        <f>SUMPRODUCT($F468:$F482,I468:I482)</f>
        <v>0</v>
      </c>
      <c r="J467" s="110">
        <f t="shared" ref="J467:N467" si="148">SUMPRODUCT($F468:$F482,J468:J482)</f>
        <v>0</v>
      </c>
      <c r="K467" s="110">
        <f t="shared" si="148"/>
        <v>0</v>
      </c>
      <c r="L467" s="110">
        <f t="shared" si="148"/>
        <v>0</v>
      </c>
      <c r="M467" s="110">
        <f t="shared" si="148"/>
        <v>0</v>
      </c>
      <c r="N467" s="110">
        <f t="shared" si="148"/>
        <v>3.137079567996877E-3</v>
      </c>
      <c r="O467" s="110">
        <f t="shared" ref="O467:P467" si="149">SUMPRODUCT($F468:$F482,O468:O482)</f>
        <v>3.137079567996877E-3</v>
      </c>
      <c r="P467" s="110">
        <f t="shared" si="149"/>
        <v>3.137079567996877E-3</v>
      </c>
      <c r="Q467" s="110"/>
      <c r="R467" s="110"/>
      <c r="S467" s="110"/>
      <c r="T467" s="110"/>
      <c r="U467" s="110"/>
      <c r="V467" s="110"/>
      <c r="W467" s="110"/>
      <c r="X467" s="110"/>
      <c r="Y467" s="110"/>
      <c r="Z467" s="110"/>
      <c r="AA467" s="110"/>
      <c r="AB467" s="110"/>
      <c r="AC467" s="110"/>
      <c r="AD467" s="110"/>
      <c r="AE467" s="110"/>
      <c r="AF467" s="110"/>
      <c r="AG467" s="110"/>
      <c r="AH467" s="110"/>
      <c r="AI467" s="110"/>
      <c r="AJ467" s="110"/>
      <c r="AK467" s="110"/>
      <c r="AL467" s="110"/>
      <c r="AM467" s="110"/>
      <c r="AN467" s="110"/>
      <c r="AO467" s="110"/>
      <c r="AP467" s="110"/>
      <c r="AQ467" s="110"/>
      <c r="AR467" s="110"/>
      <c r="AS467" s="110"/>
      <c r="AT467" s="110"/>
      <c r="AU467" s="110"/>
      <c r="AV467" s="110"/>
      <c r="AW467" s="110"/>
      <c r="AX467" s="110"/>
      <c r="AY467" s="110"/>
      <c r="AZ467" s="110"/>
      <c r="BA467" s="110"/>
      <c r="BB467" s="110"/>
      <c r="BC467" s="110"/>
      <c r="BD467" s="110"/>
      <c r="BE467" s="110"/>
      <c r="BF467" s="110"/>
      <c r="BG467" s="110"/>
      <c r="BH467" s="110"/>
      <c r="BI467" s="110"/>
      <c r="BJ467" s="110"/>
      <c r="BK467" s="110"/>
      <c r="BL467" s="110"/>
      <c r="BM467" s="110"/>
      <c r="BN467" s="110"/>
      <c r="BO467" s="110"/>
    </row>
    <row r="468" spans="1:67" ht="15" x14ac:dyDescent="0.25">
      <c r="A468" s="80"/>
      <c r="B468" s="77" t="s">
        <v>1546</v>
      </c>
      <c r="C468" s="77" t="s">
        <v>2117</v>
      </c>
      <c r="D468" s="77" t="s">
        <v>22</v>
      </c>
      <c r="E468" s="224">
        <f>VLOOKUP(B468,'Cuadro Control'!C509:J2398,8,FALSE)</f>
        <v>83271780.884117648</v>
      </c>
      <c r="F468" s="106">
        <f t="shared" ref="F468:F482" si="150">IFERROR(E468/$E$467,0)</f>
        <v>1.5685397839984384E-2</v>
      </c>
      <c r="G468" s="107">
        <v>46246</v>
      </c>
      <c r="H468" s="107">
        <v>46431</v>
      </c>
      <c r="I468" s="106">
        <f t="shared" ref="I468:P472" si="151">IF($G468=0,0,IF(I$6&lt;$G468,0,IF(I$6&gt;$H468,1,(I$6-$G468+1)/($H468-$G468+1))))</f>
        <v>0</v>
      </c>
      <c r="J468" s="106">
        <f t="shared" si="151"/>
        <v>0</v>
      </c>
      <c r="K468" s="106">
        <f t="shared" si="151"/>
        <v>0</v>
      </c>
      <c r="L468" s="106">
        <f t="shared" si="151"/>
        <v>0</v>
      </c>
      <c r="M468" s="106">
        <f t="shared" si="151"/>
        <v>0</v>
      </c>
      <c r="N468" s="106">
        <v>0.2</v>
      </c>
      <c r="O468" s="106">
        <v>0.2</v>
      </c>
      <c r="P468" s="106">
        <v>0.2</v>
      </c>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c r="BC468" s="106"/>
      <c r="BD468" s="106"/>
      <c r="BE468" s="106"/>
      <c r="BF468" s="106"/>
      <c r="BG468" s="106"/>
      <c r="BH468" s="106"/>
      <c r="BI468" s="106"/>
      <c r="BJ468" s="106"/>
      <c r="BK468" s="106"/>
      <c r="BL468" s="106"/>
      <c r="BM468" s="106"/>
      <c r="BN468" s="106"/>
      <c r="BO468" s="106"/>
    </row>
    <row r="469" spans="1:67" ht="15" x14ac:dyDescent="0.25">
      <c r="A469" s="80"/>
      <c r="B469" s="77" t="s">
        <v>1548</v>
      </c>
      <c r="C469" s="77" t="s">
        <v>1549</v>
      </c>
      <c r="D469" s="77" t="s">
        <v>9</v>
      </c>
      <c r="E469" s="224">
        <f>VLOOKUP(B469,'Cuadro Control'!C510:J2399,8,FALSE)</f>
        <v>312374505.66882348</v>
      </c>
      <c r="F469" s="106">
        <f t="shared" si="150"/>
        <v>5.8840081771548515E-2</v>
      </c>
      <c r="G469" s="107">
        <v>46431</v>
      </c>
      <c r="H469" s="107">
        <v>46438</v>
      </c>
      <c r="I469" s="106">
        <f t="shared" si="151"/>
        <v>0</v>
      </c>
      <c r="J469" s="106">
        <f t="shared" si="151"/>
        <v>0</v>
      </c>
      <c r="K469" s="106">
        <f t="shared" si="151"/>
        <v>0</v>
      </c>
      <c r="L469" s="106">
        <f t="shared" si="151"/>
        <v>0</v>
      </c>
      <c r="M469" s="106">
        <f t="shared" si="151"/>
        <v>0</v>
      </c>
      <c r="N469" s="106">
        <f t="shared" si="151"/>
        <v>0</v>
      </c>
      <c r="O469" s="106">
        <f t="shared" si="151"/>
        <v>0</v>
      </c>
      <c r="P469" s="106">
        <f t="shared" si="151"/>
        <v>0</v>
      </c>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c r="AZ469" s="106"/>
      <c r="BA469" s="106"/>
      <c r="BB469" s="106"/>
      <c r="BC469" s="106"/>
      <c r="BD469" s="106"/>
      <c r="BE469" s="106"/>
      <c r="BF469" s="106"/>
      <c r="BG469" s="106"/>
      <c r="BH469" s="106"/>
      <c r="BI469" s="106"/>
      <c r="BJ469" s="106"/>
      <c r="BK469" s="106"/>
      <c r="BL469" s="106"/>
      <c r="BM469" s="106"/>
      <c r="BN469" s="106"/>
      <c r="BO469" s="106"/>
    </row>
    <row r="470" spans="1:67" ht="15" x14ac:dyDescent="0.25">
      <c r="A470" s="80"/>
      <c r="B470" s="103" t="s">
        <v>1550</v>
      </c>
      <c r="C470" s="103" t="s">
        <v>1551</v>
      </c>
      <c r="D470" s="103" t="s">
        <v>6</v>
      </c>
      <c r="E470" s="223">
        <f>VLOOKUP(B470,'Cuadro Control'!C511:J2400,8,FALSE)</f>
        <v>9527825.6870364472</v>
      </c>
      <c r="F470" s="104">
        <f t="shared" si="150"/>
        <v>1.794698454439963E-3</v>
      </c>
      <c r="G470" s="105">
        <v>46440</v>
      </c>
      <c r="H470" s="105">
        <v>46442</v>
      </c>
      <c r="I470" s="104">
        <f t="shared" si="151"/>
        <v>0</v>
      </c>
      <c r="J470" s="104">
        <f t="shared" si="151"/>
        <v>0</v>
      </c>
      <c r="K470" s="104">
        <f t="shared" si="151"/>
        <v>0</v>
      </c>
      <c r="L470" s="104">
        <f t="shared" si="151"/>
        <v>0</v>
      </c>
      <c r="M470" s="104">
        <f t="shared" si="151"/>
        <v>0</v>
      </c>
      <c r="N470" s="104">
        <f t="shared" si="151"/>
        <v>0</v>
      </c>
      <c r="O470" s="104">
        <f t="shared" si="151"/>
        <v>0</v>
      </c>
      <c r="P470" s="104">
        <f t="shared" si="151"/>
        <v>0</v>
      </c>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c r="BG470" s="104"/>
      <c r="BH470" s="104"/>
      <c r="BI470" s="104"/>
      <c r="BJ470" s="104"/>
      <c r="BK470" s="104"/>
      <c r="BL470" s="104"/>
      <c r="BM470" s="104"/>
      <c r="BN470" s="104"/>
      <c r="BO470" s="104"/>
    </row>
    <row r="471" spans="1:67" ht="15" x14ac:dyDescent="0.25">
      <c r="A471" s="80"/>
      <c r="B471" s="77" t="s">
        <v>1552</v>
      </c>
      <c r="C471" s="77" t="s">
        <v>1553</v>
      </c>
      <c r="D471" s="77" t="s">
        <v>19</v>
      </c>
      <c r="E471" s="224">
        <f>VLOOKUP(B471,'Cuadro Control'!C512:J2401,8,FALSE)</f>
        <v>320494616.71764702</v>
      </c>
      <c r="F471" s="106">
        <f t="shared" si="150"/>
        <v>6.0369617599332674E-2</v>
      </c>
      <c r="G471" s="107">
        <v>46442</v>
      </c>
      <c r="H471" s="107">
        <v>46447</v>
      </c>
      <c r="I471" s="106">
        <f t="shared" si="151"/>
        <v>0</v>
      </c>
      <c r="J471" s="106">
        <f t="shared" si="151"/>
        <v>0</v>
      </c>
      <c r="K471" s="106">
        <f t="shared" si="151"/>
        <v>0</v>
      </c>
      <c r="L471" s="106">
        <f t="shared" si="151"/>
        <v>0</v>
      </c>
      <c r="M471" s="106">
        <f t="shared" si="151"/>
        <v>0</v>
      </c>
      <c r="N471" s="106">
        <f t="shared" si="151"/>
        <v>0</v>
      </c>
      <c r="O471" s="106">
        <f t="shared" si="151"/>
        <v>0</v>
      </c>
      <c r="P471" s="106">
        <f t="shared" si="151"/>
        <v>0</v>
      </c>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c r="AZ471" s="106"/>
      <c r="BA471" s="106"/>
      <c r="BB471" s="106"/>
      <c r="BC471" s="106"/>
      <c r="BD471" s="106"/>
      <c r="BE471" s="106"/>
      <c r="BF471" s="106"/>
      <c r="BG471" s="106"/>
      <c r="BH471" s="106"/>
      <c r="BI471" s="106"/>
      <c r="BJ471" s="106"/>
      <c r="BK471" s="106"/>
      <c r="BL471" s="106"/>
      <c r="BM471" s="106"/>
      <c r="BN471" s="106"/>
      <c r="BO471" s="106"/>
    </row>
    <row r="472" spans="1:67" ht="15" x14ac:dyDescent="0.25">
      <c r="A472" s="80"/>
      <c r="B472" s="77" t="s">
        <v>1554</v>
      </c>
      <c r="C472" s="77" t="s">
        <v>1555</v>
      </c>
      <c r="D472" s="77" t="s">
        <v>8</v>
      </c>
      <c r="E472" s="224">
        <f>VLOOKUP(B472,'Cuadro Control'!C513:J2402,8,FALSE)</f>
        <v>94303618.549411759</v>
      </c>
      <c r="F472" s="106">
        <f t="shared" si="150"/>
        <v>1.7763397864110998E-2</v>
      </c>
      <c r="G472" s="107">
        <v>46447</v>
      </c>
      <c r="H472" s="107">
        <v>46449</v>
      </c>
      <c r="I472" s="106">
        <f t="shared" si="151"/>
        <v>0</v>
      </c>
      <c r="J472" s="106">
        <f t="shared" si="151"/>
        <v>0</v>
      </c>
      <c r="K472" s="106">
        <f t="shared" si="151"/>
        <v>0</v>
      </c>
      <c r="L472" s="106">
        <f t="shared" si="151"/>
        <v>0</v>
      </c>
      <c r="M472" s="106">
        <f t="shared" si="151"/>
        <v>0</v>
      </c>
      <c r="N472" s="106">
        <f t="shared" si="151"/>
        <v>0</v>
      </c>
      <c r="O472" s="106">
        <f t="shared" si="151"/>
        <v>0</v>
      </c>
      <c r="P472" s="106">
        <f t="shared" si="151"/>
        <v>0</v>
      </c>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c r="BC472" s="106"/>
      <c r="BD472" s="106"/>
      <c r="BE472" s="106"/>
      <c r="BF472" s="106"/>
      <c r="BG472" s="106"/>
      <c r="BH472" s="106"/>
      <c r="BI472" s="106"/>
      <c r="BJ472" s="106"/>
      <c r="BK472" s="106"/>
      <c r="BL472" s="106"/>
      <c r="BM472" s="106"/>
      <c r="BN472" s="106"/>
      <c r="BO472" s="106"/>
    </row>
    <row r="473" spans="1:67" ht="15" x14ac:dyDescent="0.25">
      <c r="A473" s="80"/>
      <c r="B473" s="77" t="s">
        <v>1556</v>
      </c>
      <c r="C473" s="77" t="s">
        <v>1557</v>
      </c>
      <c r="D473" s="77" t="s">
        <v>26</v>
      </c>
      <c r="E473" s="224">
        <f>VLOOKUP(B473,'Cuadro Control'!C514:J2403,8,FALSE)</f>
        <v>179436034.15411764</v>
      </c>
      <c r="F473" s="106">
        <f t="shared" si="150"/>
        <v>3.3799272126209236E-2</v>
      </c>
      <c r="G473" s="107">
        <v>46449</v>
      </c>
      <c r="H473" s="107">
        <v>46454</v>
      </c>
      <c r="I473" s="106">
        <f t="shared" ref="I473:P483" si="152">IF($G473=0,0,IF(I$6&lt;$G473,0,IF(I$6&gt;$H473,1,(I$6-$G473+1)/($H473-$G473+1))))</f>
        <v>0</v>
      </c>
      <c r="J473" s="106">
        <f t="shared" si="152"/>
        <v>0</v>
      </c>
      <c r="K473" s="106">
        <f t="shared" si="152"/>
        <v>0</v>
      </c>
      <c r="L473" s="106">
        <f t="shared" si="152"/>
        <v>0</v>
      </c>
      <c r="M473" s="106">
        <f t="shared" si="152"/>
        <v>0</v>
      </c>
      <c r="N473" s="106">
        <f t="shared" si="152"/>
        <v>0</v>
      </c>
      <c r="O473" s="106">
        <f t="shared" si="152"/>
        <v>0</v>
      </c>
      <c r="P473" s="106">
        <f t="shared" si="152"/>
        <v>0</v>
      </c>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c r="BC473" s="106"/>
      <c r="BD473" s="106"/>
      <c r="BE473" s="106"/>
      <c r="BF473" s="106"/>
      <c r="BG473" s="106"/>
      <c r="BH473" s="106"/>
      <c r="BI473" s="106"/>
      <c r="BJ473" s="106"/>
      <c r="BK473" s="106"/>
      <c r="BL473" s="106"/>
      <c r="BM473" s="106"/>
      <c r="BN473" s="106"/>
      <c r="BO473" s="106"/>
    </row>
    <row r="474" spans="1:67" ht="15" x14ac:dyDescent="0.25">
      <c r="A474" s="80"/>
      <c r="B474" s="77" t="s">
        <v>1558</v>
      </c>
      <c r="C474" s="77" t="s">
        <v>1559</v>
      </c>
      <c r="D474" s="77" t="s">
        <v>730</v>
      </c>
      <c r="E474" s="224">
        <f>VLOOKUP(B474,'Cuadro Control'!C515:J2404,8,FALSE)</f>
        <v>1212623361.2117648</v>
      </c>
      <c r="F474" s="106">
        <f t="shared" si="150"/>
        <v>0.22841447185013161</v>
      </c>
      <c r="G474" s="107">
        <v>46454</v>
      </c>
      <c r="H474" s="107">
        <v>46473</v>
      </c>
      <c r="I474" s="106">
        <f t="shared" si="152"/>
        <v>0</v>
      </c>
      <c r="J474" s="106">
        <f t="shared" si="152"/>
        <v>0</v>
      </c>
      <c r="K474" s="106">
        <f t="shared" si="152"/>
        <v>0</v>
      </c>
      <c r="L474" s="106">
        <f t="shared" si="152"/>
        <v>0</v>
      </c>
      <c r="M474" s="106">
        <f t="shared" si="152"/>
        <v>0</v>
      </c>
      <c r="N474" s="106">
        <f t="shared" si="152"/>
        <v>0</v>
      </c>
      <c r="O474" s="106">
        <f t="shared" si="152"/>
        <v>0</v>
      </c>
      <c r="P474" s="106">
        <f t="shared" si="152"/>
        <v>0</v>
      </c>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c r="BC474" s="106"/>
      <c r="BD474" s="106"/>
      <c r="BE474" s="106"/>
      <c r="BF474" s="106"/>
      <c r="BG474" s="106"/>
      <c r="BH474" s="106"/>
      <c r="BI474" s="106"/>
      <c r="BJ474" s="106"/>
      <c r="BK474" s="106"/>
      <c r="BL474" s="106"/>
      <c r="BM474" s="106"/>
      <c r="BN474" s="106"/>
      <c r="BO474" s="106"/>
    </row>
    <row r="475" spans="1:67" ht="15" x14ac:dyDescent="0.25">
      <c r="A475" s="80"/>
      <c r="B475" s="77" t="s">
        <v>1560</v>
      </c>
      <c r="C475" s="77" t="s">
        <v>1561</v>
      </c>
      <c r="D475" s="77" t="s">
        <v>6</v>
      </c>
      <c r="E475" s="224">
        <f>VLOOKUP(B475,'Cuadro Control'!C516:J2405,8,FALSE)</f>
        <v>0</v>
      </c>
      <c r="F475" s="106">
        <f t="shared" si="150"/>
        <v>0</v>
      </c>
      <c r="G475" s="107">
        <v>46473</v>
      </c>
      <c r="H475" s="107">
        <v>46476</v>
      </c>
      <c r="I475" s="106">
        <f t="shared" si="152"/>
        <v>0</v>
      </c>
      <c r="J475" s="106">
        <f t="shared" si="152"/>
        <v>0</v>
      </c>
      <c r="K475" s="106">
        <f t="shared" si="152"/>
        <v>0</v>
      </c>
      <c r="L475" s="106">
        <f t="shared" si="152"/>
        <v>0</v>
      </c>
      <c r="M475" s="106">
        <f t="shared" si="152"/>
        <v>0</v>
      </c>
      <c r="N475" s="106">
        <f t="shared" si="152"/>
        <v>0</v>
      </c>
      <c r="O475" s="106">
        <f t="shared" si="152"/>
        <v>0</v>
      </c>
      <c r="P475" s="106">
        <f t="shared" si="152"/>
        <v>0</v>
      </c>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c r="AZ475" s="106"/>
      <c r="BA475" s="106"/>
      <c r="BB475" s="106"/>
      <c r="BC475" s="106"/>
      <c r="BD475" s="106"/>
      <c r="BE475" s="106"/>
      <c r="BF475" s="106"/>
      <c r="BG475" s="106"/>
      <c r="BH475" s="106"/>
      <c r="BI475" s="106"/>
      <c r="BJ475" s="106"/>
      <c r="BK475" s="106"/>
      <c r="BL475" s="106"/>
      <c r="BM475" s="106"/>
      <c r="BN475" s="106"/>
      <c r="BO475" s="106"/>
    </row>
    <row r="476" spans="1:67" ht="15" x14ac:dyDescent="0.25">
      <c r="A476" s="80"/>
      <c r="B476" s="78" t="s">
        <v>1562</v>
      </c>
      <c r="C476" s="78" t="s">
        <v>1563</v>
      </c>
      <c r="D476" s="78" t="s">
        <v>3</v>
      </c>
      <c r="E476" s="225">
        <f>VLOOKUP(B476,'Cuadro Control'!C517:J2406,8,FALSE)</f>
        <v>0</v>
      </c>
      <c r="F476" s="108">
        <f t="shared" si="150"/>
        <v>0</v>
      </c>
      <c r="G476" s="109">
        <v>46473</v>
      </c>
      <c r="H476" s="109">
        <v>46473</v>
      </c>
      <c r="I476" s="108">
        <f t="shared" si="152"/>
        <v>0</v>
      </c>
      <c r="J476" s="108">
        <f t="shared" si="152"/>
        <v>0</v>
      </c>
      <c r="K476" s="108">
        <f t="shared" si="152"/>
        <v>0</v>
      </c>
      <c r="L476" s="108">
        <f t="shared" si="152"/>
        <v>0</v>
      </c>
      <c r="M476" s="108">
        <f t="shared" si="152"/>
        <v>0</v>
      </c>
      <c r="N476" s="108">
        <f t="shared" si="152"/>
        <v>0</v>
      </c>
      <c r="O476" s="108">
        <f t="shared" si="152"/>
        <v>0</v>
      </c>
      <c r="P476" s="108">
        <f t="shared" si="152"/>
        <v>0</v>
      </c>
      <c r="Q476" s="108"/>
      <c r="R476" s="108"/>
      <c r="S476" s="108"/>
      <c r="T476" s="108"/>
      <c r="U476" s="108"/>
      <c r="V476" s="108"/>
      <c r="W476" s="108"/>
      <c r="X476" s="108"/>
      <c r="Y476" s="108"/>
      <c r="Z476" s="108"/>
      <c r="AA476" s="108"/>
      <c r="AB476" s="108"/>
      <c r="AC476" s="108"/>
      <c r="AD476" s="108"/>
      <c r="AE476" s="108"/>
      <c r="AF476" s="108"/>
      <c r="AG476" s="108"/>
      <c r="AH476" s="108"/>
      <c r="AI476" s="108"/>
      <c r="AJ476" s="108"/>
      <c r="AK476" s="108"/>
      <c r="AL476" s="108"/>
      <c r="AM476" s="108"/>
      <c r="AN476" s="108"/>
      <c r="AO476" s="108"/>
      <c r="AP476" s="108"/>
      <c r="AQ476" s="108"/>
      <c r="AR476" s="108"/>
      <c r="AS476" s="108"/>
      <c r="AT476" s="108"/>
      <c r="AU476" s="108"/>
      <c r="AV476" s="108"/>
      <c r="AW476" s="108"/>
      <c r="AX476" s="108"/>
      <c r="AY476" s="108"/>
      <c r="AZ476" s="108"/>
      <c r="BA476" s="108"/>
      <c r="BB476" s="108"/>
      <c r="BC476" s="108"/>
      <c r="BD476" s="108"/>
      <c r="BE476" s="108"/>
      <c r="BF476" s="108"/>
      <c r="BG476" s="108"/>
      <c r="BH476" s="108"/>
      <c r="BI476" s="108"/>
      <c r="BJ476" s="108"/>
      <c r="BK476" s="108"/>
      <c r="BL476" s="108"/>
      <c r="BM476" s="108"/>
      <c r="BN476" s="108"/>
      <c r="BO476" s="108"/>
    </row>
    <row r="477" spans="1:67" ht="15" x14ac:dyDescent="0.25">
      <c r="A477" s="80"/>
      <c r="B477" s="77" t="s">
        <v>1564</v>
      </c>
      <c r="C477" s="77" t="s">
        <v>1565</v>
      </c>
      <c r="D477" s="77" t="s">
        <v>8</v>
      </c>
      <c r="E477" s="224">
        <f>VLOOKUP(B477,'Cuadro Control'!C518:J2407,8,FALSE)</f>
        <v>1230815225.9452939</v>
      </c>
      <c r="F477" s="106">
        <f t="shared" si="150"/>
        <v>0.2318411625341423</v>
      </c>
      <c r="G477" s="107">
        <v>46477</v>
      </c>
      <c r="H477" s="107">
        <v>46477</v>
      </c>
      <c r="I477" s="106">
        <f t="shared" si="152"/>
        <v>0</v>
      </c>
      <c r="J477" s="106">
        <f t="shared" si="152"/>
        <v>0</v>
      </c>
      <c r="K477" s="106">
        <f t="shared" si="152"/>
        <v>0</v>
      </c>
      <c r="L477" s="106">
        <f t="shared" si="152"/>
        <v>0</v>
      </c>
      <c r="M477" s="106">
        <f t="shared" si="152"/>
        <v>0</v>
      </c>
      <c r="N477" s="106">
        <f t="shared" si="152"/>
        <v>0</v>
      </c>
      <c r="O477" s="106">
        <f t="shared" si="152"/>
        <v>0</v>
      </c>
      <c r="P477" s="106">
        <f t="shared" si="152"/>
        <v>0</v>
      </c>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c r="AZ477" s="106"/>
      <c r="BA477" s="106"/>
      <c r="BB477" s="106"/>
      <c r="BC477" s="106"/>
      <c r="BD477" s="106"/>
      <c r="BE477" s="106"/>
      <c r="BF477" s="106"/>
      <c r="BG477" s="106"/>
      <c r="BH477" s="106"/>
      <c r="BI477" s="106"/>
      <c r="BJ477" s="106"/>
      <c r="BK477" s="106"/>
      <c r="BL477" s="106"/>
      <c r="BM477" s="106"/>
      <c r="BN477" s="106"/>
      <c r="BO477" s="106"/>
    </row>
    <row r="478" spans="1:67" ht="15" x14ac:dyDescent="0.25">
      <c r="A478" s="80"/>
      <c r="B478" s="77" t="s">
        <v>1566</v>
      </c>
      <c r="C478" s="77" t="s">
        <v>1567</v>
      </c>
      <c r="D478" s="77" t="s">
        <v>26</v>
      </c>
      <c r="E478" s="224">
        <f>VLOOKUP(B478,'Cuadro Control'!C519:J2408,8,FALSE)</f>
        <v>0</v>
      </c>
      <c r="F478" s="106">
        <f t="shared" si="150"/>
        <v>0</v>
      </c>
      <c r="G478" s="107">
        <v>46477</v>
      </c>
      <c r="H478" s="107">
        <v>46485</v>
      </c>
      <c r="I478" s="106">
        <f t="shared" si="152"/>
        <v>0</v>
      </c>
      <c r="J478" s="106">
        <f t="shared" si="152"/>
        <v>0</v>
      </c>
      <c r="K478" s="106">
        <f t="shared" si="152"/>
        <v>0</v>
      </c>
      <c r="L478" s="106">
        <f t="shared" si="152"/>
        <v>0</v>
      </c>
      <c r="M478" s="106">
        <f t="shared" si="152"/>
        <v>0</v>
      </c>
      <c r="N478" s="106">
        <f t="shared" si="152"/>
        <v>0</v>
      </c>
      <c r="O478" s="106">
        <f t="shared" si="152"/>
        <v>0</v>
      </c>
      <c r="P478" s="106">
        <f t="shared" si="152"/>
        <v>0</v>
      </c>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c r="AZ478" s="106"/>
      <c r="BA478" s="106"/>
      <c r="BB478" s="106"/>
      <c r="BC478" s="106"/>
      <c r="BD478" s="106"/>
      <c r="BE478" s="106"/>
      <c r="BF478" s="106"/>
      <c r="BG478" s="106"/>
      <c r="BH478" s="106"/>
      <c r="BI478" s="106"/>
      <c r="BJ478" s="106"/>
      <c r="BK478" s="106"/>
      <c r="BL478" s="106"/>
      <c r="BM478" s="106"/>
      <c r="BN478" s="106"/>
      <c r="BO478" s="106"/>
    </row>
    <row r="479" spans="1:67" ht="15" x14ac:dyDescent="0.25">
      <c r="A479" s="80"/>
      <c r="B479" s="77" t="s">
        <v>1568</v>
      </c>
      <c r="C479" s="77" t="s">
        <v>2073</v>
      </c>
      <c r="D479" s="77" t="s">
        <v>6</v>
      </c>
      <c r="E479" s="224">
        <f>VLOOKUP(B479,'Cuadro Control'!C520:J2409,8,FALSE)</f>
        <v>52736347.43270281</v>
      </c>
      <c r="F479" s="106">
        <f t="shared" si="150"/>
        <v>9.933624348213644E-3</v>
      </c>
      <c r="G479" s="107">
        <v>46485</v>
      </c>
      <c r="H479" s="107">
        <v>46487</v>
      </c>
      <c r="I479" s="106">
        <f t="shared" si="152"/>
        <v>0</v>
      </c>
      <c r="J479" s="106">
        <f t="shared" si="152"/>
        <v>0</v>
      </c>
      <c r="K479" s="106">
        <f t="shared" si="152"/>
        <v>0</v>
      </c>
      <c r="L479" s="106">
        <f t="shared" si="152"/>
        <v>0</v>
      </c>
      <c r="M479" s="106">
        <f t="shared" si="152"/>
        <v>0</v>
      </c>
      <c r="N479" s="106">
        <f t="shared" si="152"/>
        <v>0</v>
      </c>
      <c r="O479" s="106">
        <f t="shared" si="152"/>
        <v>0</v>
      </c>
      <c r="P479" s="106">
        <f t="shared" si="152"/>
        <v>0</v>
      </c>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c r="AZ479" s="106"/>
      <c r="BA479" s="106"/>
      <c r="BB479" s="106"/>
      <c r="BC479" s="106"/>
      <c r="BD479" s="106"/>
      <c r="BE479" s="106"/>
      <c r="BF479" s="106"/>
      <c r="BG479" s="106"/>
      <c r="BH479" s="106"/>
      <c r="BI479" s="106"/>
      <c r="BJ479" s="106"/>
      <c r="BK479" s="106"/>
      <c r="BL479" s="106"/>
      <c r="BM479" s="106"/>
      <c r="BN479" s="106"/>
      <c r="BO479" s="106"/>
    </row>
    <row r="480" spans="1:67" ht="15" x14ac:dyDescent="0.25">
      <c r="A480" s="80"/>
      <c r="B480" s="77" t="s">
        <v>1569</v>
      </c>
      <c r="C480" s="77" t="s">
        <v>1570</v>
      </c>
      <c r="D480" s="77" t="s">
        <v>19</v>
      </c>
      <c r="E480" s="224">
        <f>VLOOKUP(B480,'Cuadro Control'!C521:J2410,8,FALSE)</f>
        <v>46410609.014634147</v>
      </c>
      <c r="F480" s="106">
        <f t="shared" si="150"/>
        <v>8.742083556535862E-3</v>
      </c>
      <c r="G480" s="107">
        <v>46487</v>
      </c>
      <c r="H480" s="107">
        <v>46490</v>
      </c>
      <c r="I480" s="106">
        <f t="shared" si="152"/>
        <v>0</v>
      </c>
      <c r="J480" s="106">
        <f t="shared" si="152"/>
        <v>0</v>
      </c>
      <c r="K480" s="106">
        <f t="shared" si="152"/>
        <v>0</v>
      </c>
      <c r="L480" s="106">
        <f t="shared" si="152"/>
        <v>0</v>
      </c>
      <c r="M480" s="106">
        <f t="shared" si="152"/>
        <v>0</v>
      </c>
      <c r="N480" s="106">
        <f t="shared" si="152"/>
        <v>0</v>
      </c>
      <c r="O480" s="106">
        <f t="shared" si="152"/>
        <v>0</v>
      </c>
      <c r="P480" s="106">
        <f t="shared" si="152"/>
        <v>0</v>
      </c>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c r="AZ480" s="106"/>
      <c r="BA480" s="106"/>
      <c r="BB480" s="106"/>
      <c r="BC480" s="106"/>
      <c r="BD480" s="106"/>
      <c r="BE480" s="106"/>
      <c r="BF480" s="106"/>
      <c r="BG480" s="106"/>
      <c r="BH480" s="106"/>
      <c r="BI480" s="106"/>
      <c r="BJ480" s="106"/>
      <c r="BK480" s="106"/>
      <c r="BL480" s="106"/>
      <c r="BM480" s="106"/>
      <c r="BN480" s="106"/>
      <c r="BO480" s="106"/>
    </row>
    <row r="481" spans="1:67" ht="15" x14ac:dyDescent="0.25">
      <c r="A481" s="80"/>
      <c r="B481" s="77" t="s">
        <v>1571</v>
      </c>
      <c r="C481" s="77" t="s">
        <v>1572</v>
      </c>
      <c r="D481" s="77" t="s">
        <v>9</v>
      </c>
      <c r="E481" s="224">
        <f>VLOOKUP(B481,'Cuadro Control'!C522:J2411,8,FALSE)</f>
        <v>1587346329.5488234</v>
      </c>
      <c r="F481" s="106">
        <f t="shared" si="150"/>
        <v>0.29899875353285565</v>
      </c>
      <c r="G481" s="107">
        <v>46487</v>
      </c>
      <c r="H481" s="107">
        <v>46498</v>
      </c>
      <c r="I481" s="106">
        <f t="shared" si="152"/>
        <v>0</v>
      </c>
      <c r="J481" s="106">
        <f t="shared" si="152"/>
        <v>0</v>
      </c>
      <c r="K481" s="106">
        <f t="shared" si="152"/>
        <v>0</v>
      </c>
      <c r="L481" s="106">
        <f t="shared" si="152"/>
        <v>0</v>
      </c>
      <c r="M481" s="106">
        <f t="shared" si="152"/>
        <v>0</v>
      </c>
      <c r="N481" s="106">
        <f t="shared" si="152"/>
        <v>0</v>
      </c>
      <c r="O481" s="106">
        <f t="shared" si="152"/>
        <v>0</v>
      </c>
      <c r="P481" s="106">
        <f t="shared" si="152"/>
        <v>0</v>
      </c>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c r="AZ481" s="106"/>
      <c r="BA481" s="106"/>
      <c r="BB481" s="106"/>
      <c r="BC481" s="106"/>
      <c r="BD481" s="106"/>
      <c r="BE481" s="106"/>
      <c r="BF481" s="106"/>
      <c r="BG481" s="106"/>
      <c r="BH481" s="106"/>
      <c r="BI481" s="106"/>
      <c r="BJ481" s="106"/>
      <c r="BK481" s="106"/>
      <c r="BL481" s="106"/>
      <c r="BM481" s="106"/>
      <c r="BN481" s="106"/>
      <c r="BO481" s="106"/>
    </row>
    <row r="482" spans="1:67" ht="15" x14ac:dyDescent="0.25">
      <c r="A482" s="80"/>
      <c r="B482" s="103" t="s">
        <v>1573</v>
      </c>
      <c r="C482" s="103" t="s">
        <v>1574</v>
      </c>
      <c r="D482" s="103" t="s">
        <v>9</v>
      </c>
      <c r="E482" s="223">
        <f>VLOOKUP(B482,'Cuadro Control'!C523:J2412,8,FALSE)</f>
        <v>179532477.23999998</v>
      </c>
      <c r="F482" s="104">
        <f t="shared" si="150"/>
        <v>3.3817438522495219E-2</v>
      </c>
      <c r="G482" s="105">
        <v>46490</v>
      </c>
      <c r="H482" s="105">
        <v>46503</v>
      </c>
      <c r="I482" s="104">
        <f t="shared" si="152"/>
        <v>0</v>
      </c>
      <c r="J482" s="104">
        <f t="shared" si="152"/>
        <v>0</v>
      </c>
      <c r="K482" s="104">
        <f t="shared" si="152"/>
        <v>0</v>
      </c>
      <c r="L482" s="104">
        <f t="shared" si="152"/>
        <v>0</v>
      </c>
      <c r="M482" s="104">
        <f t="shared" si="152"/>
        <v>0</v>
      </c>
      <c r="N482" s="104">
        <f t="shared" si="152"/>
        <v>0</v>
      </c>
      <c r="O482" s="104">
        <f t="shared" si="152"/>
        <v>0</v>
      </c>
      <c r="P482" s="104">
        <f t="shared" si="152"/>
        <v>0</v>
      </c>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c r="BE482" s="104"/>
      <c r="BF482" s="104"/>
      <c r="BG482" s="104"/>
      <c r="BH482" s="104"/>
      <c r="BI482" s="104"/>
      <c r="BJ482" s="104"/>
      <c r="BK482" s="104"/>
      <c r="BL482" s="104"/>
      <c r="BM482" s="104"/>
      <c r="BN482" s="104"/>
      <c r="BO482" s="104"/>
    </row>
    <row r="483" spans="1:67" ht="15" x14ac:dyDescent="0.25">
      <c r="A483" s="80"/>
      <c r="B483" s="78" t="s">
        <v>1575</v>
      </c>
      <c r="C483" s="78" t="s">
        <v>1995</v>
      </c>
      <c r="D483" s="78" t="s">
        <v>3</v>
      </c>
      <c r="E483" s="225">
        <f>VLOOKUP(B483,'Cuadro Control'!C524:J2413,8,FALSE)</f>
        <v>0</v>
      </c>
      <c r="F483" s="108">
        <f>IFERROR(E483/$E$467,0)</f>
        <v>0</v>
      </c>
      <c r="G483" s="109">
        <v>46503</v>
      </c>
      <c r="H483" s="109">
        <v>46503</v>
      </c>
      <c r="I483" s="108">
        <f t="shared" si="152"/>
        <v>0</v>
      </c>
      <c r="J483" s="108">
        <f t="shared" si="152"/>
        <v>0</v>
      </c>
      <c r="K483" s="108">
        <f t="shared" si="152"/>
        <v>0</v>
      </c>
      <c r="L483" s="108">
        <f t="shared" si="152"/>
        <v>0</v>
      </c>
      <c r="M483" s="108">
        <f t="shared" si="152"/>
        <v>0</v>
      </c>
      <c r="N483" s="108">
        <f t="shared" si="152"/>
        <v>0</v>
      </c>
      <c r="O483" s="108">
        <f t="shared" si="152"/>
        <v>0</v>
      </c>
      <c r="P483" s="108">
        <f t="shared" si="152"/>
        <v>0</v>
      </c>
      <c r="Q483" s="108"/>
      <c r="R483" s="108"/>
      <c r="S483" s="108"/>
      <c r="T483" s="108"/>
      <c r="U483" s="108"/>
      <c r="V483" s="108"/>
      <c r="W483" s="108"/>
      <c r="X483" s="108"/>
      <c r="Y483" s="108"/>
      <c r="Z483" s="108"/>
      <c r="AA483" s="108"/>
      <c r="AB483" s="108"/>
      <c r="AC483" s="108"/>
      <c r="AD483" s="108"/>
      <c r="AE483" s="108"/>
      <c r="AF483" s="108"/>
      <c r="AG483" s="108"/>
      <c r="AH483" s="108"/>
      <c r="AI483" s="108"/>
      <c r="AJ483" s="108"/>
      <c r="AK483" s="108"/>
      <c r="AL483" s="108"/>
      <c r="AM483" s="108"/>
      <c r="AN483" s="108"/>
      <c r="AO483" s="108"/>
      <c r="AP483" s="108"/>
      <c r="AQ483" s="108"/>
      <c r="AR483" s="108"/>
      <c r="AS483" s="108"/>
      <c r="AT483" s="108"/>
      <c r="AU483" s="108"/>
      <c r="AV483" s="108"/>
      <c r="AW483" s="108"/>
      <c r="AX483" s="108"/>
      <c r="AY483" s="108"/>
      <c r="AZ483" s="108"/>
      <c r="BA483" s="108"/>
      <c r="BB483" s="108"/>
      <c r="BC483" s="108"/>
      <c r="BD483" s="108"/>
      <c r="BE483" s="108"/>
      <c r="BF483" s="108"/>
      <c r="BG483" s="108"/>
      <c r="BH483" s="108"/>
      <c r="BI483" s="108"/>
      <c r="BJ483" s="108"/>
      <c r="BK483" s="108"/>
      <c r="BL483" s="108"/>
      <c r="BM483" s="108"/>
      <c r="BN483" s="108"/>
      <c r="BO483" s="108"/>
    </row>
    <row r="484" spans="1:67" ht="15" x14ac:dyDescent="0.25">
      <c r="A484" s="80"/>
      <c r="B484" s="79" t="s">
        <v>1576</v>
      </c>
      <c r="C484" s="79" t="s">
        <v>1577</v>
      </c>
      <c r="D484" s="79" t="s">
        <v>38</v>
      </c>
      <c r="E484" s="226">
        <f>SUM(E485:E500)</f>
        <v>5308872732.0543728</v>
      </c>
      <c r="F484" s="110">
        <f>IFERROR(E484/$E$109,0)</f>
        <v>2.9408554574576196E-2</v>
      </c>
      <c r="G484" s="111">
        <v>46431</v>
      </c>
      <c r="H484" s="111">
        <v>46511</v>
      </c>
      <c r="I484" s="110">
        <f>SUMPRODUCT($F485:$F499,I485:I499)</f>
        <v>0</v>
      </c>
      <c r="J484" s="110">
        <f t="shared" ref="J484:N484" si="153">SUMPRODUCT($F485:$F499,J485:J499)</f>
        <v>0</v>
      </c>
      <c r="K484" s="110">
        <f t="shared" si="153"/>
        <v>0</v>
      </c>
      <c r="L484" s="110">
        <f t="shared" si="153"/>
        <v>0</v>
      </c>
      <c r="M484" s="110">
        <f t="shared" si="153"/>
        <v>0</v>
      </c>
      <c r="N484" s="110">
        <f t="shared" si="153"/>
        <v>0</v>
      </c>
      <c r="O484" s="110">
        <f t="shared" ref="O484:P484" si="154">SUMPRODUCT($F485:$F499,O485:O499)</f>
        <v>0</v>
      </c>
      <c r="P484" s="110">
        <f t="shared" si="154"/>
        <v>0</v>
      </c>
      <c r="Q484" s="110"/>
      <c r="R484" s="110"/>
      <c r="S484" s="110"/>
      <c r="T484" s="110"/>
      <c r="U484" s="110"/>
      <c r="V484" s="110"/>
      <c r="W484" s="110"/>
      <c r="X484" s="110"/>
      <c r="Y484" s="110"/>
      <c r="Z484" s="110"/>
      <c r="AA484" s="110"/>
      <c r="AB484" s="110"/>
      <c r="AC484" s="110"/>
      <c r="AD484" s="110"/>
      <c r="AE484" s="110"/>
      <c r="AF484" s="110"/>
      <c r="AG484" s="110"/>
      <c r="AH484" s="110"/>
      <c r="AI484" s="110"/>
      <c r="AJ484" s="110"/>
      <c r="AK484" s="110"/>
      <c r="AL484" s="110"/>
      <c r="AM484" s="110"/>
      <c r="AN484" s="110"/>
      <c r="AO484" s="110"/>
      <c r="AP484" s="110"/>
      <c r="AQ484" s="110"/>
      <c r="AR484" s="110"/>
      <c r="AS484" s="110"/>
      <c r="AT484" s="110"/>
      <c r="AU484" s="110"/>
      <c r="AV484" s="110"/>
      <c r="AW484" s="110"/>
      <c r="AX484" s="110"/>
      <c r="AY484" s="110"/>
      <c r="AZ484" s="110"/>
      <c r="BA484" s="110"/>
      <c r="BB484" s="110"/>
      <c r="BC484" s="110"/>
      <c r="BD484" s="110"/>
      <c r="BE484" s="110"/>
      <c r="BF484" s="110"/>
      <c r="BG484" s="110"/>
      <c r="BH484" s="110"/>
      <c r="BI484" s="110"/>
      <c r="BJ484" s="110"/>
      <c r="BK484" s="110"/>
      <c r="BL484" s="110"/>
      <c r="BM484" s="110"/>
      <c r="BN484" s="110"/>
      <c r="BO484" s="110"/>
    </row>
    <row r="485" spans="1:67" ht="15" x14ac:dyDescent="0.25">
      <c r="A485" s="80"/>
      <c r="B485" s="77" t="s">
        <v>1578</v>
      </c>
      <c r="C485" s="77" t="s">
        <v>2118</v>
      </c>
      <c r="D485" s="77" t="s">
        <v>22</v>
      </c>
      <c r="E485" s="224">
        <f>VLOOKUP(B485,'Cuadro Control'!C527:J2415,8,FALSE)</f>
        <v>83271780.884117648</v>
      </c>
      <c r="F485" s="106">
        <f t="shared" ref="F485:F499" si="155">IFERROR(E485/$E$484,0)</f>
        <v>1.5685397839984384E-2</v>
      </c>
      <c r="G485" s="107">
        <v>46431</v>
      </c>
      <c r="H485" s="107">
        <v>46440</v>
      </c>
      <c r="I485" s="106">
        <f t="shared" ref="I485:P489" si="156">IF($G485=0,0,IF(I$6&lt;$G485,0,IF(I$6&gt;$H485,1,(I$6-$G485+1)/($H485-$G485+1))))</f>
        <v>0</v>
      </c>
      <c r="J485" s="106">
        <f t="shared" si="156"/>
        <v>0</v>
      </c>
      <c r="K485" s="106">
        <f t="shared" si="156"/>
        <v>0</v>
      </c>
      <c r="L485" s="106">
        <f t="shared" si="156"/>
        <v>0</v>
      </c>
      <c r="M485" s="106">
        <f t="shared" si="156"/>
        <v>0</v>
      </c>
      <c r="N485" s="106">
        <f t="shared" si="156"/>
        <v>0</v>
      </c>
      <c r="O485" s="106">
        <f t="shared" si="156"/>
        <v>0</v>
      </c>
      <c r="P485" s="106">
        <f t="shared" si="156"/>
        <v>0</v>
      </c>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c r="AZ485" s="106"/>
      <c r="BA485" s="106"/>
      <c r="BB485" s="106"/>
      <c r="BC485" s="106"/>
      <c r="BD485" s="106"/>
      <c r="BE485" s="106"/>
      <c r="BF485" s="106"/>
      <c r="BG485" s="106"/>
      <c r="BH485" s="106"/>
      <c r="BI485" s="106"/>
      <c r="BJ485" s="106"/>
      <c r="BK485" s="106"/>
      <c r="BL485" s="106"/>
      <c r="BM485" s="106"/>
      <c r="BN485" s="106"/>
      <c r="BO485" s="106"/>
    </row>
    <row r="486" spans="1:67" ht="15" x14ac:dyDescent="0.25">
      <c r="A486" s="80"/>
      <c r="B486" s="77" t="s">
        <v>1580</v>
      </c>
      <c r="C486" s="77" t="s">
        <v>1581</v>
      </c>
      <c r="D486" s="77" t="s">
        <v>9</v>
      </c>
      <c r="E486" s="224">
        <f>VLOOKUP(B486,'Cuadro Control'!C528:J2416,8,FALSE)</f>
        <v>312374505.66882348</v>
      </c>
      <c r="F486" s="106">
        <f t="shared" si="155"/>
        <v>5.8840081771548515E-2</v>
      </c>
      <c r="G486" s="107">
        <v>46441</v>
      </c>
      <c r="H486" s="107">
        <v>46448</v>
      </c>
      <c r="I486" s="106">
        <f t="shared" si="156"/>
        <v>0</v>
      </c>
      <c r="J486" s="106">
        <f t="shared" si="156"/>
        <v>0</v>
      </c>
      <c r="K486" s="106">
        <f t="shared" si="156"/>
        <v>0</v>
      </c>
      <c r="L486" s="106">
        <f t="shared" si="156"/>
        <v>0</v>
      </c>
      <c r="M486" s="106">
        <f t="shared" si="156"/>
        <v>0</v>
      </c>
      <c r="N486" s="106">
        <f t="shared" si="156"/>
        <v>0</v>
      </c>
      <c r="O486" s="106">
        <f t="shared" si="156"/>
        <v>0</v>
      </c>
      <c r="P486" s="106">
        <f t="shared" si="156"/>
        <v>0</v>
      </c>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c r="AZ486" s="106"/>
      <c r="BA486" s="106"/>
      <c r="BB486" s="106"/>
      <c r="BC486" s="106"/>
      <c r="BD486" s="106"/>
      <c r="BE486" s="106"/>
      <c r="BF486" s="106"/>
      <c r="BG486" s="106"/>
      <c r="BH486" s="106"/>
      <c r="BI486" s="106"/>
      <c r="BJ486" s="106"/>
      <c r="BK486" s="106"/>
      <c r="BL486" s="106"/>
      <c r="BM486" s="106"/>
      <c r="BN486" s="106"/>
      <c r="BO486" s="106"/>
    </row>
    <row r="487" spans="1:67" ht="15" x14ac:dyDescent="0.25">
      <c r="A487" s="80"/>
      <c r="B487" s="103" t="s">
        <v>1582</v>
      </c>
      <c r="C487" s="103" t="s">
        <v>1583</v>
      </c>
      <c r="D487" s="103" t="s">
        <v>6</v>
      </c>
      <c r="E487" s="223">
        <f>VLOOKUP(B487,'Cuadro Control'!C529:J2417,8,FALSE)</f>
        <v>9527825.6870364472</v>
      </c>
      <c r="F487" s="104">
        <f t="shared" si="155"/>
        <v>1.794698454439963E-3</v>
      </c>
      <c r="G487" s="105">
        <v>46448</v>
      </c>
      <c r="H487" s="105">
        <v>46450</v>
      </c>
      <c r="I487" s="104">
        <f t="shared" si="156"/>
        <v>0</v>
      </c>
      <c r="J487" s="104">
        <f t="shared" si="156"/>
        <v>0</v>
      </c>
      <c r="K487" s="104">
        <f t="shared" si="156"/>
        <v>0</v>
      </c>
      <c r="L487" s="104">
        <f t="shared" si="156"/>
        <v>0</v>
      </c>
      <c r="M487" s="104">
        <f t="shared" si="156"/>
        <v>0</v>
      </c>
      <c r="N487" s="104">
        <f t="shared" si="156"/>
        <v>0</v>
      </c>
      <c r="O487" s="104">
        <f t="shared" si="156"/>
        <v>0</v>
      </c>
      <c r="P487" s="104">
        <f t="shared" si="156"/>
        <v>0</v>
      </c>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c r="BE487" s="104"/>
      <c r="BF487" s="104"/>
      <c r="BG487" s="104"/>
      <c r="BH487" s="104"/>
      <c r="BI487" s="104"/>
      <c r="BJ487" s="104"/>
      <c r="BK487" s="104"/>
      <c r="BL487" s="104"/>
      <c r="BM487" s="104"/>
      <c r="BN487" s="104"/>
      <c r="BO487" s="104"/>
    </row>
    <row r="488" spans="1:67" ht="15" x14ac:dyDescent="0.25">
      <c r="A488" s="80"/>
      <c r="B488" s="77" t="s">
        <v>1584</v>
      </c>
      <c r="C488" s="77" t="s">
        <v>1585</v>
      </c>
      <c r="D488" s="77" t="s">
        <v>19</v>
      </c>
      <c r="E488" s="224">
        <f>VLOOKUP(B488,'Cuadro Control'!C530:J2418,8,FALSE)</f>
        <v>320494616.71764702</v>
      </c>
      <c r="F488" s="106">
        <f t="shared" si="155"/>
        <v>6.0369617599332674E-2</v>
      </c>
      <c r="G488" s="107">
        <v>46451</v>
      </c>
      <c r="H488" s="107">
        <v>46455</v>
      </c>
      <c r="I488" s="106">
        <f t="shared" si="156"/>
        <v>0</v>
      </c>
      <c r="J488" s="106">
        <f t="shared" si="156"/>
        <v>0</v>
      </c>
      <c r="K488" s="106">
        <f t="shared" si="156"/>
        <v>0</v>
      </c>
      <c r="L488" s="106">
        <f t="shared" si="156"/>
        <v>0</v>
      </c>
      <c r="M488" s="106">
        <f t="shared" si="156"/>
        <v>0</v>
      </c>
      <c r="N488" s="106">
        <f t="shared" si="156"/>
        <v>0</v>
      </c>
      <c r="O488" s="106">
        <f t="shared" si="156"/>
        <v>0</v>
      </c>
      <c r="P488" s="106">
        <f t="shared" si="156"/>
        <v>0</v>
      </c>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c r="AZ488" s="106"/>
      <c r="BA488" s="106"/>
      <c r="BB488" s="106"/>
      <c r="BC488" s="106"/>
      <c r="BD488" s="106"/>
      <c r="BE488" s="106"/>
      <c r="BF488" s="106"/>
      <c r="BG488" s="106"/>
      <c r="BH488" s="106"/>
      <c r="BI488" s="106"/>
      <c r="BJ488" s="106"/>
      <c r="BK488" s="106"/>
      <c r="BL488" s="106"/>
      <c r="BM488" s="106"/>
      <c r="BN488" s="106"/>
      <c r="BO488" s="106"/>
    </row>
    <row r="489" spans="1:67" ht="15" x14ac:dyDescent="0.25">
      <c r="A489" s="80"/>
      <c r="B489" s="77" t="s">
        <v>1586</v>
      </c>
      <c r="C489" s="77" t="s">
        <v>1587</v>
      </c>
      <c r="D489" s="77" t="s">
        <v>8</v>
      </c>
      <c r="E489" s="224">
        <f>VLOOKUP(B489,'Cuadro Control'!C531:J2419,8,FALSE)</f>
        <v>94303618.549411759</v>
      </c>
      <c r="F489" s="106">
        <f t="shared" si="155"/>
        <v>1.7763397864110998E-2</v>
      </c>
      <c r="G489" s="107">
        <v>46455</v>
      </c>
      <c r="H489" s="107">
        <v>46457</v>
      </c>
      <c r="I489" s="106">
        <f t="shared" si="156"/>
        <v>0</v>
      </c>
      <c r="J489" s="106">
        <f t="shared" si="156"/>
        <v>0</v>
      </c>
      <c r="K489" s="106">
        <f t="shared" si="156"/>
        <v>0</v>
      </c>
      <c r="L489" s="106">
        <f t="shared" si="156"/>
        <v>0</v>
      </c>
      <c r="M489" s="106">
        <f t="shared" si="156"/>
        <v>0</v>
      </c>
      <c r="N489" s="106">
        <f t="shared" si="156"/>
        <v>0</v>
      </c>
      <c r="O489" s="106">
        <f t="shared" si="156"/>
        <v>0</v>
      </c>
      <c r="P489" s="106">
        <f t="shared" si="156"/>
        <v>0</v>
      </c>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c r="AZ489" s="106"/>
      <c r="BA489" s="106"/>
      <c r="BB489" s="106"/>
      <c r="BC489" s="106"/>
      <c r="BD489" s="106"/>
      <c r="BE489" s="106"/>
      <c r="BF489" s="106"/>
      <c r="BG489" s="106"/>
      <c r="BH489" s="106"/>
      <c r="BI489" s="106"/>
      <c r="BJ489" s="106"/>
      <c r="BK489" s="106"/>
      <c r="BL489" s="106"/>
      <c r="BM489" s="106"/>
      <c r="BN489" s="106"/>
      <c r="BO489" s="106"/>
    </row>
    <row r="490" spans="1:67" ht="15" x14ac:dyDescent="0.25">
      <c r="A490" s="80"/>
      <c r="B490" s="77" t="s">
        <v>1588</v>
      </c>
      <c r="C490" s="77" t="s">
        <v>1589</v>
      </c>
      <c r="D490" s="77" t="s">
        <v>26</v>
      </c>
      <c r="E490" s="224">
        <f>VLOOKUP(B490,'Cuadro Control'!C532:J2420,8,FALSE)</f>
        <v>179436034.15411764</v>
      </c>
      <c r="F490" s="106">
        <f t="shared" si="155"/>
        <v>3.3799272126209236E-2</v>
      </c>
      <c r="G490" s="107">
        <v>46457</v>
      </c>
      <c r="H490" s="107">
        <v>46462</v>
      </c>
      <c r="I490" s="106">
        <f t="shared" ref="I490:P500" si="157">IF($G490=0,0,IF(I$6&lt;$G490,0,IF(I$6&gt;$H490,1,(I$6-$G490+1)/($H490-$G490+1))))</f>
        <v>0</v>
      </c>
      <c r="J490" s="106">
        <f t="shared" si="157"/>
        <v>0</v>
      </c>
      <c r="K490" s="106">
        <f t="shared" si="157"/>
        <v>0</v>
      </c>
      <c r="L490" s="106">
        <f t="shared" si="157"/>
        <v>0</v>
      </c>
      <c r="M490" s="106">
        <f t="shared" si="157"/>
        <v>0</v>
      </c>
      <c r="N490" s="106">
        <f t="shared" si="157"/>
        <v>0</v>
      </c>
      <c r="O490" s="106">
        <f t="shared" si="157"/>
        <v>0</v>
      </c>
      <c r="P490" s="106">
        <f t="shared" si="157"/>
        <v>0</v>
      </c>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c r="AZ490" s="106"/>
      <c r="BA490" s="106"/>
      <c r="BB490" s="106"/>
      <c r="BC490" s="106"/>
      <c r="BD490" s="106"/>
      <c r="BE490" s="106"/>
      <c r="BF490" s="106"/>
      <c r="BG490" s="106"/>
      <c r="BH490" s="106"/>
      <c r="BI490" s="106"/>
      <c r="BJ490" s="106"/>
      <c r="BK490" s="106"/>
      <c r="BL490" s="106"/>
      <c r="BM490" s="106"/>
      <c r="BN490" s="106"/>
      <c r="BO490" s="106"/>
    </row>
    <row r="491" spans="1:67" ht="15" x14ac:dyDescent="0.25">
      <c r="A491" s="80"/>
      <c r="B491" s="77" t="s">
        <v>1590</v>
      </c>
      <c r="C491" s="77" t="s">
        <v>1591</v>
      </c>
      <c r="D491" s="77" t="s">
        <v>730</v>
      </c>
      <c r="E491" s="224">
        <f>VLOOKUP(B491,'Cuadro Control'!C533:J2421,8,FALSE)</f>
        <v>1212623361.2117648</v>
      </c>
      <c r="F491" s="106">
        <f t="shared" si="155"/>
        <v>0.22841447185013161</v>
      </c>
      <c r="G491" s="107">
        <v>46463</v>
      </c>
      <c r="H491" s="107">
        <v>46482</v>
      </c>
      <c r="I491" s="106">
        <f t="shared" si="157"/>
        <v>0</v>
      </c>
      <c r="J491" s="106">
        <f t="shared" si="157"/>
        <v>0</v>
      </c>
      <c r="K491" s="106">
        <f t="shared" si="157"/>
        <v>0</v>
      </c>
      <c r="L491" s="106">
        <f t="shared" si="157"/>
        <v>0</v>
      </c>
      <c r="M491" s="106">
        <f t="shared" si="157"/>
        <v>0</v>
      </c>
      <c r="N491" s="106">
        <f t="shared" si="157"/>
        <v>0</v>
      </c>
      <c r="O491" s="106">
        <f t="shared" si="157"/>
        <v>0</v>
      </c>
      <c r="P491" s="106">
        <f t="shared" si="157"/>
        <v>0</v>
      </c>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c r="AZ491" s="106"/>
      <c r="BA491" s="106"/>
      <c r="BB491" s="106"/>
      <c r="BC491" s="106"/>
      <c r="BD491" s="106"/>
      <c r="BE491" s="106"/>
      <c r="BF491" s="106"/>
      <c r="BG491" s="106"/>
      <c r="BH491" s="106"/>
      <c r="BI491" s="106"/>
      <c r="BJ491" s="106"/>
      <c r="BK491" s="106"/>
      <c r="BL491" s="106"/>
      <c r="BM491" s="106"/>
      <c r="BN491" s="106"/>
      <c r="BO491" s="106"/>
    </row>
    <row r="492" spans="1:67" ht="15" x14ac:dyDescent="0.25">
      <c r="A492" s="80"/>
      <c r="B492" s="77" t="s">
        <v>1592</v>
      </c>
      <c r="C492" s="77" t="s">
        <v>1593</v>
      </c>
      <c r="D492" s="77" t="s">
        <v>6</v>
      </c>
      <c r="E492" s="224">
        <f>VLOOKUP(B492,'Cuadro Control'!C534:J2422,8,FALSE)</f>
        <v>0</v>
      </c>
      <c r="F492" s="106">
        <f t="shared" si="155"/>
        <v>0</v>
      </c>
      <c r="G492" s="107">
        <v>46482</v>
      </c>
      <c r="H492" s="107">
        <v>46485</v>
      </c>
      <c r="I492" s="106">
        <f t="shared" si="157"/>
        <v>0</v>
      </c>
      <c r="J492" s="106">
        <f t="shared" si="157"/>
        <v>0</v>
      </c>
      <c r="K492" s="106">
        <f t="shared" si="157"/>
        <v>0</v>
      </c>
      <c r="L492" s="106">
        <f t="shared" si="157"/>
        <v>0</v>
      </c>
      <c r="M492" s="106">
        <f t="shared" si="157"/>
        <v>0</v>
      </c>
      <c r="N492" s="106">
        <f t="shared" si="157"/>
        <v>0</v>
      </c>
      <c r="O492" s="106">
        <f t="shared" si="157"/>
        <v>0</v>
      </c>
      <c r="P492" s="106">
        <f t="shared" si="157"/>
        <v>0</v>
      </c>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c r="AZ492" s="106"/>
      <c r="BA492" s="106"/>
      <c r="BB492" s="106"/>
      <c r="BC492" s="106"/>
      <c r="BD492" s="106"/>
      <c r="BE492" s="106"/>
      <c r="BF492" s="106"/>
      <c r="BG492" s="106"/>
      <c r="BH492" s="106"/>
      <c r="BI492" s="106"/>
      <c r="BJ492" s="106"/>
      <c r="BK492" s="106"/>
      <c r="BL492" s="106"/>
      <c r="BM492" s="106"/>
      <c r="BN492" s="106"/>
      <c r="BO492" s="106"/>
    </row>
    <row r="493" spans="1:67" ht="15" x14ac:dyDescent="0.25">
      <c r="A493" s="80"/>
      <c r="B493" s="78" t="s">
        <v>1594</v>
      </c>
      <c r="C493" s="78" t="s">
        <v>1595</v>
      </c>
      <c r="D493" s="78" t="s">
        <v>3</v>
      </c>
      <c r="E493" s="225">
        <f>VLOOKUP(B493,'Cuadro Control'!C535:J2423,8,FALSE)</f>
        <v>0</v>
      </c>
      <c r="F493" s="108">
        <f t="shared" si="155"/>
        <v>0</v>
      </c>
      <c r="G493" s="109">
        <v>46482</v>
      </c>
      <c r="H493" s="109">
        <v>46482</v>
      </c>
      <c r="I493" s="108">
        <f t="shared" si="157"/>
        <v>0</v>
      </c>
      <c r="J493" s="108">
        <f t="shared" si="157"/>
        <v>0</v>
      </c>
      <c r="K493" s="108">
        <f t="shared" si="157"/>
        <v>0</v>
      </c>
      <c r="L493" s="108">
        <f t="shared" si="157"/>
        <v>0</v>
      </c>
      <c r="M493" s="108">
        <f t="shared" si="157"/>
        <v>0</v>
      </c>
      <c r="N493" s="108">
        <f t="shared" si="157"/>
        <v>0</v>
      </c>
      <c r="O493" s="108">
        <f t="shared" si="157"/>
        <v>0</v>
      </c>
      <c r="P493" s="108">
        <f t="shared" si="157"/>
        <v>0</v>
      </c>
      <c r="Q493" s="108"/>
      <c r="R493" s="108"/>
      <c r="S493" s="108"/>
      <c r="T493" s="108"/>
      <c r="U493" s="108"/>
      <c r="V493" s="108"/>
      <c r="W493" s="108"/>
      <c r="X493" s="108"/>
      <c r="Y493" s="108"/>
      <c r="Z493" s="108"/>
      <c r="AA493" s="108"/>
      <c r="AB493" s="108"/>
      <c r="AC493" s="108"/>
      <c r="AD493" s="108"/>
      <c r="AE493" s="108"/>
      <c r="AF493" s="108"/>
      <c r="AG493" s="108"/>
      <c r="AH493" s="108"/>
      <c r="AI493" s="108"/>
      <c r="AJ493" s="108"/>
      <c r="AK493" s="108"/>
      <c r="AL493" s="108"/>
      <c r="AM493" s="108"/>
      <c r="AN493" s="108"/>
      <c r="AO493" s="108"/>
      <c r="AP493" s="108"/>
      <c r="AQ493" s="108"/>
      <c r="AR493" s="108"/>
      <c r="AS493" s="108"/>
      <c r="AT493" s="108"/>
      <c r="AU493" s="108"/>
      <c r="AV493" s="108"/>
      <c r="AW493" s="108"/>
      <c r="AX493" s="108"/>
      <c r="AY493" s="108"/>
      <c r="AZ493" s="108"/>
      <c r="BA493" s="108"/>
      <c r="BB493" s="108"/>
      <c r="BC493" s="108"/>
      <c r="BD493" s="108"/>
      <c r="BE493" s="108"/>
      <c r="BF493" s="108"/>
      <c r="BG493" s="108"/>
      <c r="BH493" s="108"/>
      <c r="BI493" s="108"/>
      <c r="BJ493" s="108"/>
      <c r="BK493" s="108"/>
      <c r="BL493" s="108"/>
      <c r="BM493" s="108"/>
      <c r="BN493" s="108"/>
      <c r="BO493" s="108"/>
    </row>
    <row r="494" spans="1:67" ht="15" x14ac:dyDescent="0.25">
      <c r="A494" s="80"/>
      <c r="B494" s="77" t="s">
        <v>1596</v>
      </c>
      <c r="C494" s="77" t="s">
        <v>1597</v>
      </c>
      <c r="D494" s="77" t="s">
        <v>8</v>
      </c>
      <c r="E494" s="224">
        <f>VLOOKUP(B494,'Cuadro Control'!C536:J2424,8,FALSE)</f>
        <v>1230815225.9452939</v>
      </c>
      <c r="F494" s="106">
        <f t="shared" si="155"/>
        <v>0.2318411625341423</v>
      </c>
      <c r="G494" s="107">
        <v>46485</v>
      </c>
      <c r="H494" s="107">
        <v>46486</v>
      </c>
      <c r="I494" s="106">
        <f t="shared" si="157"/>
        <v>0</v>
      </c>
      <c r="J494" s="106">
        <f t="shared" si="157"/>
        <v>0</v>
      </c>
      <c r="K494" s="106">
        <f t="shared" si="157"/>
        <v>0</v>
      </c>
      <c r="L494" s="106">
        <f t="shared" si="157"/>
        <v>0</v>
      </c>
      <c r="M494" s="106">
        <f t="shared" si="157"/>
        <v>0</v>
      </c>
      <c r="N494" s="106">
        <f t="shared" si="157"/>
        <v>0</v>
      </c>
      <c r="O494" s="106">
        <f t="shared" si="157"/>
        <v>0</v>
      </c>
      <c r="P494" s="106">
        <f t="shared" si="157"/>
        <v>0</v>
      </c>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c r="AZ494" s="106"/>
      <c r="BA494" s="106"/>
      <c r="BB494" s="106"/>
      <c r="BC494" s="106"/>
      <c r="BD494" s="106"/>
      <c r="BE494" s="106"/>
      <c r="BF494" s="106"/>
      <c r="BG494" s="106"/>
      <c r="BH494" s="106"/>
      <c r="BI494" s="106"/>
      <c r="BJ494" s="106"/>
      <c r="BK494" s="106"/>
      <c r="BL494" s="106"/>
      <c r="BM494" s="106"/>
      <c r="BN494" s="106"/>
      <c r="BO494" s="106"/>
    </row>
    <row r="495" spans="1:67" ht="15" x14ac:dyDescent="0.25">
      <c r="A495" s="80"/>
      <c r="B495" s="77" t="s">
        <v>1598</v>
      </c>
      <c r="C495" s="77" t="s">
        <v>1599</v>
      </c>
      <c r="D495" s="77" t="s">
        <v>26</v>
      </c>
      <c r="E495" s="224">
        <f>VLOOKUP(B495,'Cuadro Control'!C537:J2425,8,FALSE)</f>
        <v>0</v>
      </c>
      <c r="F495" s="106">
        <f t="shared" si="155"/>
        <v>0</v>
      </c>
      <c r="G495" s="107">
        <v>46486</v>
      </c>
      <c r="H495" s="107">
        <v>46493</v>
      </c>
      <c r="I495" s="106">
        <f t="shared" si="157"/>
        <v>0</v>
      </c>
      <c r="J495" s="106">
        <f t="shared" si="157"/>
        <v>0</v>
      </c>
      <c r="K495" s="106">
        <f t="shared" si="157"/>
        <v>0</v>
      </c>
      <c r="L495" s="106">
        <f t="shared" si="157"/>
        <v>0</v>
      </c>
      <c r="M495" s="106">
        <f t="shared" si="157"/>
        <v>0</v>
      </c>
      <c r="N495" s="106">
        <f t="shared" si="157"/>
        <v>0</v>
      </c>
      <c r="O495" s="106">
        <f t="shared" si="157"/>
        <v>0</v>
      </c>
      <c r="P495" s="106">
        <f t="shared" si="157"/>
        <v>0</v>
      </c>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c r="AZ495" s="106"/>
      <c r="BA495" s="106"/>
      <c r="BB495" s="106"/>
      <c r="BC495" s="106"/>
      <c r="BD495" s="106"/>
      <c r="BE495" s="106"/>
      <c r="BF495" s="106"/>
      <c r="BG495" s="106"/>
      <c r="BH495" s="106"/>
      <c r="BI495" s="106"/>
      <c r="BJ495" s="106"/>
      <c r="BK495" s="106"/>
      <c r="BL495" s="106"/>
      <c r="BM495" s="106"/>
      <c r="BN495" s="106"/>
      <c r="BO495" s="106"/>
    </row>
    <row r="496" spans="1:67" ht="15" x14ac:dyDescent="0.25">
      <c r="A496" s="80"/>
      <c r="B496" s="77" t="s">
        <v>1600</v>
      </c>
      <c r="C496" s="77" t="s">
        <v>2074</v>
      </c>
      <c r="D496" s="77" t="s">
        <v>6</v>
      </c>
      <c r="E496" s="224">
        <f>VLOOKUP(B496,'Cuadro Control'!C538:J2426,8,FALSE)</f>
        <v>52736347.43270281</v>
      </c>
      <c r="F496" s="106">
        <f t="shared" si="155"/>
        <v>9.933624348213644E-3</v>
      </c>
      <c r="G496" s="107">
        <v>46493</v>
      </c>
      <c r="H496" s="107">
        <v>46497</v>
      </c>
      <c r="I496" s="106">
        <f t="shared" si="157"/>
        <v>0</v>
      </c>
      <c r="J496" s="106">
        <f t="shared" si="157"/>
        <v>0</v>
      </c>
      <c r="K496" s="106">
        <f t="shared" si="157"/>
        <v>0</v>
      </c>
      <c r="L496" s="106">
        <f t="shared" si="157"/>
        <v>0</v>
      </c>
      <c r="M496" s="106">
        <f t="shared" si="157"/>
        <v>0</v>
      </c>
      <c r="N496" s="106">
        <f t="shared" si="157"/>
        <v>0</v>
      </c>
      <c r="O496" s="106">
        <f t="shared" si="157"/>
        <v>0</v>
      </c>
      <c r="P496" s="106">
        <f t="shared" si="157"/>
        <v>0</v>
      </c>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c r="AZ496" s="106"/>
      <c r="BA496" s="106"/>
      <c r="BB496" s="106"/>
      <c r="BC496" s="106"/>
      <c r="BD496" s="106"/>
      <c r="BE496" s="106"/>
      <c r="BF496" s="106"/>
      <c r="BG496" s="106"/>
      <c r="BH496" s="106"/>
      <c r="BI496" s="106"/>
      <c r="BJ496" s="106"/>
      <c r="BK496" s="106"/>
      <c r="BL496" s="106"/>
      <c r="BM496" s="106"/>
      <c r="BN496" s="106"/>
      <c r="BO496" s="106"/>
    </row>
    <row r="497" spans="1:67" ht="15" x14ac:dyDescent="0.25">
      <c r="A497" s="80"/>
      <c r="B497" s="77" t="s">
        <v>1601</v>
      </c>
      <c r="C497" s="77" t="s">
        <v>1602</v>
      </c>
      <c r="D497" s="77" t="s">
        <v>19</v>
      </c>
      <c r="E497" s="224">
        <f>VLOOKUP(B497,'Cuadro Control'!C539:J2427,8,FALSE)</f>
        <v>46410609.014634147</v>
      </c>
      <c r="F497" s="106">
        <f t="shared" si="155"/>
        <v>8.742083556535862E-3</v>
      </c>
      <c r="G497" s="107">
        <v>46497</v>
      </c>
      <c r="H497" s="107">
        <v>46498</v>
      </c>
      <c r="I497" s="106">
        <f t="shared" si="157"/>
        <v>0</v>
      </c>
      <c r="J497" s="106">
        <f t="shared" si="157"/>
        <v>0</v>
      </c>
      <c r="K497" s="106">
        <f t="shared" si="157"/>
        <v>0</v>
      </c>
      <c r="L497" s="106">
        <f t="shared" si="157"/>
        <v>0</v>
      </c>
      <c r="M497" s="106">
        <f t="shared" si="157"/>
        <v>0</v>
      </c>
      <c r="N497" s="106">
        <f t="shared" si="157"/>
        <v>0</v>
      </c>
      <c r="O497" s="106">
        <f t="shared" si="157"/>
        <v>0</v>
      </c>
      <c r="P497" s="106">
        <f t="shared" si="157"/>
        <v>0</v>
      </c>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c r="AZ497" s="106"/>
      <c r="BA497" s="106"/>
      <c r="BB497" s="106"/>
      <c r="BC497" s="106"/>
      <c r="BD497" s="106"/>
      <c r="BE497" s="106"/>
      <c r="BF497" s="106"/>
      <c r="BG497" s="106"/>
      <c r="BH497" s="106"/>
      <c r="BI497" s="106"/>
      <c r="BJ497" s="106"/>
      <c r="BK497" s="106"/>
      <c r="BL497" s="106"/>
      <c r="BM497" s="106"/>
      <c r="BN497" s="106"/>
      <c r="BO497" s="106"/>
    </row>
    <row r="498" spans="1:67" ht="15" x14ac:dyDescent="0.25">
      <c r="A498" s="80"/>
      <c r="B498" s="77" t="s">
        <v>1603</v>
      </c>
      <c r="C498" s="77" t="s">
        <v>1604</v>
      </c>
      <c r="D498" s="77" t="s">
        <v>9</v>
      </c>
      <c r="E498" s="224">
        <f>VLOOKUP(B498,'Cuadro Control'!C540:J2428,8,FALSE)</f>
        <v>1587346329.5488234</v>
      </c>
      <c r="F498" s="106">
        <f t="shared" si="155"/>
        <v>0.29899875353285565</v>
      </c>
      <c r="G498" s="107">
        <v>46497</v>
      </c>
      <c r="H498" s="107">
        <v>46507</v>
      </c>
      <c r="I498" s="106">
        <f t="shared" si="157"/>
        <v>0</v>
      </c>
      <c r="J498" s="106">
        <f t="shared" si="157"/>
        <v>0</v>
      </c>
      <c r="K498" s="106">
        <f t="shared" si="157"/>
        <v>0</v>
      </c>
      <c r="L498" s="106">
        <f t="shared" si="157"/>
        <v>0</v>
      </c>
      <c r="M498" s="106">
        <f t="shared" si="157"/>
        <v>0</v>
      </c>
      <c r="N498" s="106">
        <f t="shared" si="157"/>
        <v>0</v>
      </c>
      <c r="O498" s="106">
        <f t="shared" si="157"/>
        <v>0</v>
      </c>
      <c r="P498" s="106">
        <f t="shared" si="157"/>
        <v>0</v>
      </c>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c r="AZ498" s="106"/>
      <c r="BA498" s="106"/>
      <c r="BB498" s="106"/>
      <c r="BC498" s="106"/>
      <c r="BD498" s="106"/>
      <c r="BE498" s="106"/>
      <c r="BF498" s="106"/>
      <c r="BG498" s="106"/>
      <c r="BH498" s="106"/>
      <c r="BI498" s="106"/>
      <c r="BJ498" s="106"/>
      <c r="BK498" s="106"/>
      <c r="BL498" s="106"/>
      <c r="BM498" s="106"/>
      <c r="BN498" s="106"/>
      <c r="BO498" s="106"/>
    </row>
    <row r="499" spans="1:67" ht="15" x14ac:dyDescent="0.25">
      <c r="A499" s="80"/>
      <c r="B499" s="103" t="s">
        <v>1605</v>
      </c>
      <c r="C499" s="103" t="s">
        <v>1606</v>
      </c>
      <c r="D499" s="103" t="s">
        <v>9</v>
      </c>
      <c r="E499" s="223">
        <f>VLOOKUP(B499,'Cuadro Control'!C541:J2429,8,FALSE)</f>
        <v>179532477.23999998</v>
      </c>
      <c r="F499" s="104">
        <f t="shared" si="155"/>
        <v>3.3817438522495219E-2</v>
      </c>
      <c r="G499" s="105">
        <v>46499</v>
      </c>
      <c r="H499" s="105">
        <v>46511</v>
      </c>
      <c r="I499" s="104">
        <f t="shared" si="157"/>
        <v>0</v>
      </c>
      <c r="J499" s="104">
        <f t="shared" si="157"/>
        <v>0</v>
      </c>
      <c r="K499" s="104">
        <f t="shared" si="157"/>
        <v>0</v>
      </c>
      <c r="L499" s="104">
        <f t="shared" si="157"/>
        <v>0</v>
      </c>
      <c r="M499" s="104">
        <f t="shared" si="157"/>
        <v>0</v>
      </c>
      <c r="N499" s="104">
        <f t="shared" si="157"/>
        <v>0</v>
      </c>
      <c r="O499" s="104">
        <f t="shared" si="157"/>
        <v>0</v>
      </c>
      <c r="P499" s="104">
        <f t="shared" si="157"/>
        <v>0</v>
      </c>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c r="BG499" s="104"/>
      <c r="BH499" s="104"/>
      <c r="BI499" s="104"/>
      <c r="BJ499" s="104"/>
      <c r="BK499" s="104"/>
      <c r="BL499" s="104"/>
      <c r="BM499" s="104"/>
      <c r="BN499" s="104"/>
      <c r="BO499" s="104"/>
    </row>
    <row r="500" spans="1:67" ht="15" x14ac:dyDescent="0.25">
      <c r="A500" s="80"/>
      <c r="B500" s="78" t="s">
        <v>1607</v>
      </c>
      <c r="C500" s="78" t="s">
        <v>1996</v>
      </c>
      <c r="D500" s="78" t="s">
        <v>3</v>
      </c>
      <c r="E500" s="225">
        <f>VLOOKUP(B500,'Cuadro Control'!C542:J2430,8,FALSE)</f>
        <v>0</v>
      </c>
      <c r="F500" s="108">
        <f>IFERROR(E500/$E$484,0)</f>
        <v>0</v>
      </c>
      <c r="G500" s="109">
        <v>46511</v>
      </c>
      <c r="H500" s="109">
        <v>46511</v>
      </c>
      <c r="I500" s="108">
        <f t="shared" si="157"/>
        <v>0</v>
      </c>
      <c r="J500" s="108">
        <f t="shared" si="157"/>
        <v>0</v>
      </c>
      <c r="K500" s="108">
        <f t="shared" si="157"/>
        <v>0</v>
      </c>
      <c r="L500" s="108">
        <f t="shared" si="157"/>
        <v>0</v>
      </c>
      <c r="M500" s="108">
        <f t="shared" si="157"/>
        <v>0</v>
      </c>
      <c r="N500" s="108">
        <f t="shared" si="157"/>
        <v>0</v>
      </c>
      <c r="O500" s="108">
        <f t="shared" si="157"/>
        <v>0</v>
      </c>
      <c r="P500" s="108">
        <f t="shared" si="157"/>
        <v>0</v>
      </c>
      <c r="Q500" s="108"/>
      <c r="R500" s="108"/>
      <c r="S500" s="108"/>
      <c r="T500" s="108"/>
      <c r="U500" s="108"/>
      <c r="V500" s="108"/>
      <c r="W500" s="108"/>
      <c r="X500" s="108"/>
      <c r="Y500" s="108"/>
      <c r="Z500" s="108"/>
      <c r="AA500" s="108"/>
      <c r="AB500" s="108"/>
      <c r="AC500" s="108"/>
      <c r="AD500" s="108"/>
      <c r="AE500" s="108"/>
      <c r="AF500" s="108"/>
      <c r="AG500" s="108"/>
      <c r="AH500" s="108"/>
      <c r="AI500" s="108"/>
      <c r="AJ500" s="108"/>
      <c r="AK500" s="108"/>
      <c r="AL500" s="108"/>
      <c r="AM500" s="108"/>
      <c r="AN500" s="108"/>
      <c r="AO500" s="108"/>
      <c r="AP500" s="108"/>
      <c r="AQ500" s="108"/>
      <c r="AR500" s="108"/>
      <c r="AS500" s="108"/>
      <c r="AT500" s="108"/>
      <c r="AU500" s="108"/>
      <c r="AV500" s="108"/>
      <c r="AW500" s="108"/>
      <c r="AX500" s="108"/>
      <c r="AY500" s="108"/>
      <c r="AZ500" s="108"/>
      <c r="BA500" s="108"/>
      <c r="BB500" s="108"/>
      <c r="BC500" s="108"/>
      <c r="BD500" s="108"/>
      <c r="BE500" s="108"/>
      <c r="BF500" s="108"/>
      <c r="BG500" s="108"/>
      <c r="BH500" s="108"/>
      <c r="BI500" s="108"/>
      <c r="BJ500" s="108"/>
      <c r="BK500" s="108"/>
      <c r="BL500" s="108"/>
      <c r="BM500" s="108"/>
      <c r="BN500" s="108"/>
      <c r="BO500" s="108"/>
    </row>
    <row r="501" spans="1:67" ht="15" x14ac:dyDescent="0.25">
      <c r="A501" s="80"/>
      <c r="B501" s="79" t="s">
        <v>1608</v>
      </c>
      <c r="C501" s="79" t="s">
        <v>1609</v>
      </c>
      <c r="D501" s="79" t="s">
        <v>38</v>
      </c>
      <c r="E501" s="226">
        <f>SUM(E502:E517)</f>
        <v>5308872732.0543728</v>
      </c>
      <c r="F501" s="110">
        <f>IFERROR(E501/$E$109,0)</f>
        <v>2.9408554574576196E-2</v>
      </c>
      <c r="G501" s="111">
        <v>46441</v>
      </c>
      <c r="H501" s="111">
        <v>46520</v>
      </c>
      <c r="I501" s="110">
        <f>SUMPRODUCT($F502:$F516,I502:I516)</f>
        <v>0</v>
      </c>
      <c r="J501" s="110">
        <f t="shared" ref="J501:N501" si="158">SUMPRODUCT($F502:$F516,J502:J516)</f>
        <v>0</v>
      </c>
      <c r="K501" s="110">
        <f t="shared" si="158"/>
        <v>0</v>
      </c>
      <c r="L501" s="110">
        <f t="shared" si="158"/>
        <v>0</v>
      </c>
      <c r="M501" s="110">
        <f t="shared" si="158"/>
        <v>0</v>
      </c>
      <c r="N501" s="110">
        <f t="shared" si="158"/>
        <v>0</v>
      </c>
      <c r="O501" s="110">
        <f t="shared" ref="O501:P501" si="159">SUMPRODUCT($F502:$F516,O502:O516)</f>
        <v>0</v>
      </c>
      <c r="P501" s="110">
        <f t="shared" si="159"/>
        <v>0</v>
      </c>
      <c r="Q501" s="110"/>
      <c r="R501" s="110"/>
      <c r="S501" s="110"/>
      <c r="T501" s="110"/>
      <c r="U501" s="110"/>
      <c r="V501" s="110"/>
      <c r="W501" s="110"/>
      <c r="X501" s="110"/>
      <c r="Y501" s="110"/>
      <c r="Z501" s="110"/>
      <c r="AA501" s="110"/>
      <c r="AB501" s="110"/>
      <c r="AC501" s="110"/>
      <c r="AD501" s="110"/>
      <c r="AE501" s="110"/>
      <c r="AF501" s="110"/>
      <c r="AG501" s="110"/>
      <c r="AH501" s="110"/>
      <c r="AI501" s="110"/>
      <c r="AJ501" s="110"/>
      <c r="AK501" s="110"/>
      <c r="AL501" s="110"/>
      <c r="AM501" s="110"/>
      <c r="AN501" s="110"/>
      <c r="AO501" s="110"/>
      <c r="AP501" s="110"/>
      <c r="AQ501" s="110"/>
      <c r="AR501" s="110"/>
      <c r="AS501" s="110"/>
      <c r="AT501" s="110"/>
      <c r="AU501" s="110"/>
      <c r="AV501" s="110"/>
      <c r="AW501" s="110"/>
      <c r="AX501" s="110"/>
      <c r="AY501" s="110"/>
      <c r="AZ501" s="110"/>
      <c r="BA501" s="110"/>
      <c r="BB501" s="110"/>
      <c r="BC501" s="110"/>
      <c r="BD501" s="110"/>
      <c r="BE501" s="110"/>
      <c r="BF501" s="110"/>
      <c r="BG501" s="110"/>
      <c r="BH501" s="110"/>
      <c r="BI501" s="110"/>
      <c r="BJ501" s="110"/>
      <c r="BK501" s="110"/>
      <c r="BL501" s="110"/>
      <c r="BM501" s="110"/>
      <c r="BN501" s="110"/>
      <c r="BO501" s="110"/>
    </row>
    <row r="502" spans="1:67" ht="15" x14ac:dyDescent="0.25">
      <c r="A502" s="80"/>
      <c r="B502" s="77" t="s">
        <v>1610</v>
      </c>
      <c r="C502" s="77" t="s">
        <v>2119</v>
      </c>
      <c r="D502" s="77" t="s">
        <v>22</v>
      </c>
      <c r="E502" s="224">
        <f>VLOOKUP(B502,'Cuadro Control'!C544:J2432,8,FALSE)</f>
        <v>83271780.884117648</v>
      </c>
      <c r="F502" s="106">
        <f t="shared" ref="F502:F516" si="160">IFERROR(E502/$E$501,0)</f>
        <v>1.5685397839984384E-2</v>
      </c>
      <c r="G502" s="107">
        <v>46441</v>
      </c>
      <c r="H502" s="107">
        <v>46449</v>
      </c>
      <c r="I502" s="106">
        <f t="shared" ref="I502:P506" si="161">IF($G502=0,0,IF(I$6&lt;$G502,0,IF(I$6&gt;$H502,1,(I$6-$G502+1)/($H502-$G502+1))))</f>
        <v>0</v>
      </c>
      <c r="J502" s="106">
        <f t="shared" si="161"/>
        <v>0</v>
      </c>
      <c r="K502" s="106">
        <f t="shared" si="161"/>
        <v>0</v>
      </c>
      <c r="L502" s="106">
        <f t="shared" si="161"/>
        <v>0</v>
      </c>
      <c r="M502" s="106">
        <f t="shared" si="161"/>
        <v>0</v>
      </c>
      <c r="N502" s="106">
        <f t="shared" si="161"/>
        <v>0</v>
      </c>
      <c r="O502" s="106">
        <f t="shared" si="161"/>
        <v>0</v>
      </c>
      <c r="P502" s="106">
        <f t="shared" si="161"/>
        <v>0</v>
      </c>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c r="AZ502" s="106"/>
      <c r="BA502" s="106"/>
      <c r="BB502" s="106"/>
      <c r="BC502" s="106"/>
      <c r="BD502" s="106"/>
      <c r="BE502" s="106"/>
      <c r="BF502" s="106"/>
      <c r="BG502" s="106"/>
      <c r="BH502" s="106"/>
      <c r="BI502" s="106"/>
      <c r="BJ502" s="106"/>
      <c r="BK502" s="106"/>
      <c r="BL502" s="106"/>
      <c r="BM502" s="106"/>
      <c r="BN502" s="106"/>
      <c r="BO502" s="106"/>
    </row>
    <row r="503" spans="1:67" ht="15" x14ac:dyDescent="0.25">
      <c r="A503" s="80"/>
      <c r="B503" s="77" t="s">
        <v>1612</v>
      </c>
      <c r="C503" s="77" t="s">
        <v>1613</v>
      </c>
      <c r="D503" s="77" t="s">
        <v>9</v>
      </c>
      <c r="E503" s="224">
        <f>VLOOKUP(B503,'Cuadro Control'!C545:J2433,8,FALSE)</f>
        <v>312374505.66882348</v>
      </c>
      <c r="F503" s="106">
        <f t="shared" si="160"/>
        <v>5.8840081771548515E-2</v>
      </c>
      <c r="G503" s="107">
        <v>46449</v>
      </c>
      <c r="H503" s="107">
        <v>46456</v>
      </c>
      <c r="I503" s="106">
        <f t="shared" si="161"/>
        <v>0</v>
      </c>
      <c r="J503" s="106">
        <f t="shared" si="161"/>
        <v>0</v>
      </c>
      <c r="K503" s="106">
        <f t="shared" si="161"/>
        <v>0</v>
      </c>
      <c r="L503" s="106">
        <f t="shared" si="161"/>
        <v>0</v>
      </c>
      <c r="M503" s="106">
        <f t="shared" si="161"/>
        <v>0</v>
      </c>
      <c r="N503" s="106">
        <f t="shared" si="161"/>
        <v>0</v>
      </c>
      <c r="O503" s="106">
        <f t="shared" si="161"/>
        <v>0</v>
      </c>
      <c r="P503" s="106">
        <f t="shared" si="161"/>
        <v>0</v>
      </c>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c r="AZ503" s="106"/>
      <c r="BA503" s="106"/>
      <c r="BB503" s="106"/>
      <c r="BC503" s="106"/>
      <c r="BD503" s="106"/>
      <c r="BE503" s="106"/>
      <c r="BF503" s="106"/>
      <c r="BG503" s="106"/>
      <c r="BH503" s="106"/>
      <c r="BI503" s="106"/>
      <c r="BJ503" s="106"/>
      <c r="BK503" s="106"/>
      <c r="BL503" s="106"/>
      <c r="BM503" s="106"/>
      <c r="BN503" s="106"/>
      <c r="BO503" s="106"/>
    </row>
    <row r="504" spans="1:67" ht="15" x14ac:dyDescent="0.25">
      <c r="A504" s="80"/>
      <c r="B504" s="103" t="s">
        <v>1614</v>
      </c>
      <c r="C504" s="103" t="s">
        <v>1615</v>
      </c>
      <c r="D504" s="103" t="s">
        <v>6</v>
      </c>
      <c r="E504" s="223">
        <f>VLOOKUP(B504,'Cuadro Control'!C546:J2434,8,FALSE)</f>
        <v>9527825.6870364472</v>
      </c>
      <c r="F504" s="104">
        <f t="shared" si="160"/>
        <v>1.794698454439963E-3</v>
      </c>
      <c r="G504" s="105">
        <v>46456</v>
      </c>
      <c r="H504" s="105">
        <v>46459</v>
      </c>
      <c r="I504" s="104">
        <f t="shared" si="161"/>
        <v>0</v>
      </c>
      <c r="J504" s="104">
        <f t="shared" si="161"/>
        <v>0</v>
      </c>
      <c r="K504" s="104">
        <f t="shared" si="161"/>
        <v>0</v>
      </c>
      <c r="L504" s="104">
        <f t="shared" si="161"/>
        <v>0</v>
      </c>
      <c r="M504" s="104">
        <f t="shared" si="161"/>
        <v>0</v>
      </c>
      <c r="N504" s="104">
        <f t="shared" si="161"/>
        <v>0</v>
      </c>
      <c r="O504" s="104">
        <f t="shared" si="161"/>
        <v>0</v>
      </c>
      <c r="P504" s="104">
        <f t="shared" si="161"/>
        <v>0</v>
      </c>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c r="BE504" s="104"/>
      <c r="BF504" s="104"/>
      <c r="BG504" s="104"/>
      <c r="BH504" s="104"/>
      <c r="BI504" s="104"/>
      <c r="BJ504" s="104"/>
      <c r="BK504" s="104"/>
      <c r="BL504" s="104"/>
      <c r="BM504" s="104"/>
      <c r="BN504" s="104"/>
      <c r="BO504" s="104"/>
    </row>
    <row r="505" spans="1:67" ht="15" x14ac:dyDescent="0.25">
      <c r="A505" s="80"/>
      <c r="B505" s="77" t="s">
        <v>1616</v>
      </c>
      <c r="C505" s="77" t="s">
        <v>1617</v>
      </c>
      <c r="D505" s="77" t="s">
        <v>19</v>
      </c>
      <c r="E505" s="224">
        <f>VLOOKUP(B505,'Cuadro Control'!C547:J2435,8,FALSE)</f>
        <v>320494616.71764702</v>
      </c>
      <c r="F505" s="106">
        <f t="shared" si="160"/>
        <v>6.0369617599332674E-2</v>
      </c>
      <c r="G505" s="107">
        <v>46459</v>
      </c>
      <c r="H505" s="107">
        <v>46463</v>
      </c>
      <c r="I505" s="106">
        <f t="shared" si="161"/>
        <v>0</v>
      </c>
      <c r="J505" s="106">
        <f t="shared" si="161"/>
        <v>0</v>
      </c>
      <c r="K505" s="106">
        <f t="shared" si="161"/>
        <v>0</v>
      </c>
      <c r="L505" s="106">
        <f t="shared" si="161"/>
        <v>0</v>
      </c>
      <c r="M505" s="106">
        <f t="shared" si="161"/>
        <v>0</v>
      </c>
      <c r="N505" s="106">
        <f t="shared" si="161"/>
        <v>0</v>
      </c>
      <c r="O505" s="106">
        <f t="shared" si="161"/>
        <v>0</v>
      </c>
      <c r="P505" s="106">
        <f t="shared" si="161"/>
        <v>0</v>
      </c>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c r="AZ505" s="106"/>
      <c r="BA505" s="106"/>
      <c r="BB505" s="106"/>
      <c r="BC505" s="106"/>
      <c r="BD505" s="106"/>
      <c r="BE505" s="106"/>
      <c r="BF505" s="106"/>
      <c r="BG505" s="106"/>
      <c r="BH505" s="106"/>
      <c r="BI505" s="106"/>
      <c r="BJ505" s="106"/>
      <c r="BK505" s="106"/>
      <c r="BL505" s="106"/>
      <c r="BM505" s="106"/>
      <c r="BN505" s="106"/>
      <c r="BO505" s="106"/>
    </row>
    <row r="506" spans="1:67" ht="15" x14ac:dyDescent="0.25">
      <c r="A506" s="80"/>
      <c r="B506" s="77" t="s">
        <v>1618</v>
      </c>
      <c r="C506" s="77" t="s">
        <v>1619</v>
      </c>
      <c r="D506" s="77" t="s">
        <v>8</v>
      </c>
      <c r="E506" s="224">
        <f>VLOOKUP(B506,'Cuadro Control'!C548:J2436,8,FALSE)</f>
        <v>94303618.549411759</v>
      </c>
      <c r="F506" s="106">
        <f t="shared" si="160"/>
        <v>1.7763397864110998E-2</v>
      </c>
      <c r="G506" s="107">
        <v>46463</v>
      </c>
      <c r="H506" s="107">
        <v>46465</v>
      </c>
      <c r="I506" s="106">
        <f t="shared" si="161"/>
        <v>0</v>
      </c>
      <c r="J506" s="106">
        <f t="shared" si="161"/>
        <v>0</v>
      </c>
      <c r="K506" s="106">
        <f t="shared" si="161"/>
        <v>0</v>
      </c>
      <c r="L506" s="106">
        <f t="shared" si="161"/>
        <v>0</v>
      </c>
      <c r="M506" s="106">
        <f t="shared" si="161"/>
        <v>0</v>
      </c>
      <c r="N506" s="106">
        <f t="shared" si="161"/>
        <v>0</v>
      </c>
      <c r="O506" s="106">
        <f t="shared" si="161"/>
        <v>0</v>
      </c>
      <c r="P506" s="106">
        <f t="shared" si="161"/>
        <v>0</v>
      </c>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c r="AZ506" s="106"/>
      <c r="BA506" s="106"/>
      <c r="BB506" s="106"/>
      <c r="BC506" s="106"/>
      <c r="BD506" s="106"/>
      <c r="BE506" s="106"/>
      <c r="BF506" s="106"/>
      <c r="BG506" s="106"/>
      <c r="BH506" s="106"/>
      <c r="BI506" s="106"/>
      <c r="BJ506" s="106"/>
      <c r="BK506" s="106"/>
      <c r="BL506" s="106"/>
      <c r="BM506" s="106"/>
      <c r="BN506" s="106"/>
      <c r="BO506" s="106"/>
    </row>
    <row r="507" spans="1:67" ht="15" x14ac:dyDescent="0.25">
      <c r="A507" s="80"/>
      <c r="B507" s="77" t="s">
        <v>1620</v>
      </c>
      <c r="C507" s="77" t="s">
        <v>1621</v>
      </c>
      <c r="D507" s="77" t="s">
        <v>26</v>
      </c>
      <c r="E507" s="224">
        <f>VLOOKUP(B507,'Cuadro Control'!C549:J2437,8,FALSE)</f>
        <v>179436034.15411764</v>
      </c>
      <c r="F507" s="106">
        <f t="shared" si="160"/>
        <v>3.3799272126209236E-2</v>
      </c>
      <c r="G507" s="107">
        <v>46465</v>
      </c>
      <c r="H507" s="107">
        <v>46475</v>
      </c>
      <c r="I507" s="106">
        <f t="shared" ref="I507:P517" si="162">IF($G507=0,0,IF(I$6&lt;$G507,0,IF(I$6&gt;$H507,1,(I$6-$G507+1)/($H507-$G507+1))))</f>
        <v>0</v>
      </c>
      <c r="J507" s="106">
        <f t="shared" si="162"/>
        <v>0</v>
      </c>
      <c r="K507" s="106">
        <f t="shared" si="162"/>
        <v>0</v>
      </c>
      <c r="L507" s="106">
        <f t="shared" si="162"/>
        <v>0</v>
      </c>
      <c r="M507" s="106">
        <f t="shared" si="162"/>
        <v>0</v>
      </c>
      <c r="N507" s="106">
        <f t="shared" si="162"/>
        <v>0</v>
      </c>
      <c r="O507" s="106">
        <f t="shared" si="162"/>
        <v>0</v>
      </c>
      <c r="P507" s="106">
        <f t="shared" si="162"/>
        <v>0</v>
      </c>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c r="AZ507" s="106"/>
      <c r="BA507" s="106"/>
      <c r="BB507" s="106"/>
      <c r="BC507" s="106"/>
      <c r="BD507" s="106"/>
      <c r="BE507" s="106"/>
      <c r="BF507" s="106"/>
      <c r="BG507" s="106"/>
      <c r="BH507" s="106"/>
      <c r="BI507" s="106"/>
      <c r="BJ507" s="106"/>
      <c r="BK507" s="106"/>
      <c r="BL507" s="106"/>
      <c r="BM507" s="106"/>
      <c r="BN507" s="106"/>
      <c r="BO507" s="106"/>
    </row>
    <row r="508" spans="1:67" ht="15" x14ac:dyDescent="0.25">
      <c r="A508" s="80"/>
      <c r="B508" s="77" t="s">
        <v>1622</v>
      </c>
      <c r="C508" s="77" t="s">
        <v>1623</v>
      </c>
      <c r="D508" s="77" t="s">
        <v>730</v>
      </c>
      <c r="E508" s="224">
        <f>VLOOKUP(B508,'Cuadro Control'!C550:J2438,8,FALSE)</f>
        <v>1212623361.2117648</v>
      </c>
      <c r="F508" s="106">
        <f t="shared" si="160"/>
        <v>0.22841447185013161</v>
      </c>
      <c r="G508" s="107">
        <v>46475</v>
      </c>
      <c r="H508" s="107">
        <v>46490</v>
      </c>
      <c r="I508" s="106">
        <f t="shared" si="162"/>
        <v>0</v>
      </c>
      <c r="J508" s="106">
        <f t="shared" si="162"/>
        <v>0</v>
      </c>
      <c r="K508" s="106">
        <f t="shared" si="162"/>
        <v>0</v>
      </c>
      <c r="L508" s="106">
        <f t="shared" si="162"/>
        <v>0</v>
      </c>
      <c r="M508" s="106">
        <f t="shared" si="162"/>
        <v>0</v>
      </c>
      <c r="N508" s="106">
        <f t="shared" si="162"/>
        <v>0</v>
      </c>
      <c r="O508" s="106">
        <f t="shared" si="162"/>
        <v>0</v>
      </c>
      <c r="P508" s="106">
        <f t="shared" si="162"/>
        <v>0</v>
      </c>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c r="AZ508" s="106"/>
      <c r="BA508" s="106"/>
      <c r="BB508" s="106"/>
      <c r="BC508" s="106"/>
      <c r="BD508" s="106"/>
      <c r="BE508" s="106"/>
      <c r="BF508" s="106"/>
      <c r="BG508" s="106"/>
      <c r="BH508" s="106"/>
      <c r="BI508" s="106"/>
      <c r="BJ508" s="106"/>
      <c r="BK508" s="106"/>
      <c r="BL508" s="106"/>
      <c r="BM508" s="106"/>
      <c r="BN508" s="106"/>
      <c r="BO508" s="106"/>
    </row>
    <row r="509" spans="1:67" ht="15" x14ac:dyDescent="0.25">
      <c r="A509" s="80"/>
      <c r="B509" s="77" t="s">
        <v>1624</v>
      </c>
      <c r="C509" s="77" t="s">
        <v>1625</v>
      </c>
      <c r="D509" s="77" t="s">
        <v>6</v>
      </c>
      <c r="E509" s="224">
        <f>VLOOKUP(B509,'Cuadro Control'!C551:J2439,8,FALSE)</f>
        <v>0</v>
      </c>
      <c r="F509" s="106">
        <f t="shared" si="160"/>
        <v>0</v>
      </c>
      <c r="G509" s="107">
        <v>46490</v>
      </c>
      <c r="H509" s="107">
        <v>46493</v>
      </c>
      <c r="I509" s="106">
        <f t="shared" si="162"/>
        <v>0</v>
      </c>
      <c r="J509" s="106">
        <f t="shared" si="162"/>
        <v>0</v>
      </c>
      <c r="K509" s="106">
        <f t="shared" si="162"/>
        <v>0</v>
      </c>
      <c r="L509" s="106">
        <f t="shared" si="162"/>
        <v>0</v>
      </c>
      <c r="M509" s="106">
        <f t="shared" si="162"/>
        <v>0</v>
      </c>
      <c r="N509" s="106">
        <f t="shared" si="162"/>
        <v>0</v>
      </c>
      <c r="O509" s="106">
        <f t="shared" si="162"/>
        <v>0</v>
      </c>
      <c r="P509" s="106">
        <f t="shared" si="162"/>
        <v>0</v>
      </c>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c r="AZ509" s="106"/>
      <c r="BA509" s="106"/>
      <c r="BB509" s="106"/>
      <c r="BC509" s="106"/>
      <c r="BD509" s="106"/>
      <c r="BE509" s="106"/>
      <c r="BF509" s="106"/>
      <c r="BG509" s="106"/>
      <c r="BH509" s="106"/>
      <c r="BI509" s="106"/>
      <c r="BJ509" s="106"/>
      <c r="BK509" s="106"/>
      <c r="BL509" s="106"/>
      <c r="BM509" s="106"/>
      <c r="BN509" s="106"/>
      <c r="BO509" s="106"/>
    </row>
    <row r="510" spans="1:67" ht="15" x14ac:dyDescent="0.25">
      <c r="A510" s="80"/>
      <c r="B510" s="78" t="s">
        <v>1626</v>
      </c>
      <c r="C510" s="78" t="s">
        <v>1627</v>
      </c>
      <c r="D510" s="78" t="s">
        <v>3</v>
      </c>
      <c r="E510" s="225">
        <f>VLOOKUP(B510,'Cuadro Control'!C552:J2440,8,FALSE)</f>
        <v>0</v>
      </c>
      <c r="F510" s="108">
        <f t="shared" si="160"/>
        <v>0</v>
      </c>
      <c r="G510" s="109">
        <v>46490</v>
      </c>
      <c r="H510" s="109">
        <v>46490</v>
      </c>
      <c r="I510" s="108">
        <f t="shared" si="162"/>
        <v>0</v>
      </c>
      <c r="J510" s="108">
        <f t="shared" si="162"/>
        <v>0</v>
      </c>
      <c r="K510" s="108">
        <f t="shared" si="162"/>
        <v>0</v>
      </c>
      <c r="L510" s="108">
        <f t="shared" si="162"/>
        <v>0</v>
      </c>
      <c r="M510" s="108">
        <f t="shared" si="162"/>
        <v>0</v>
      </c>
      <c r="N510" s="108">
        <f t="shared" si="162"/>
        <v>0</v>
      </c>
      <c r="O510" s="108">
        <f t="shared" si="162"/>
        <v>0</v>
      </c>
      <c r="P510" s="108">
        <f t="shared" si="162"/>
        <v>0</v>
      </c>
      <c r="Q510" s="108"/>
      <c r="R510" s="108"/>
      <c r="S510" s="108"/>
      <c r="T510" s="108"/>
      <c r="U510" s="108"/>
      <c r="V510" s="108"/>
      <c r="W510" s="108"/>
      <c r="X510" s="108"/>
      <c r="Y510" s="108"/>
      <c r="Z510" s="108"/>
      <c r="AA510" s="108"/>
      <c r="AB510" s="108"/>
      <c r="AC510" s="108"/>
      <c r="AD510" s="108"/>
      <c r="AE510" s="108"/>
      <c r="AF510" s="108"/>
      <c r="AG510" s="108"/>
      <c r="AH510" s="108"/>
      <c r="AI510" s="108"/>
      <c r="AJ510" s="108"/>
      <c r="AK510" s="108"/>
      <c r="AL510" s="108"/>
      <c r="AM510" s="108"/>
      <c r="AN510" s="108"/>
      <c r="AO510" s="108"/>
      <c r="AP510" s="108"/>
      <c r="AQ510" s="108"/>
      <c r="AR510" s="108"/>
      <c r="AS510" s="108"/>
      <c r="AT510" s="108"/>
      <c r="AU510" s="108"/>
      <c r="AV510" s="108"/>
      <c r="AW510" s="108"/>
      <c r="AX510" s="108"/>
      <c r="AY510" s="108"/>
      <c r="AZ510" s="108"/>
      <c r="BA510" s="108"/>
      <c r="BB510" s="108"/>
      <c r="BC510" s="108"/>
      <c r="BD510" s="108"/>
      <c r="BE510" s="108"/>
      <c r="BF510" s="108"/>
      <c r="BG510" s="108"/>
      <c r="BH510" s="108"/>
      <c r="BI510" s="108"/>
      <c r="BJ510" s="108"/>
      <c r="BK510" s="108"/>
      <c r="BL510" s="108"/>
      <c r="BM510" s="108"/>
      <c r="BN510" s="108"/>
      <c r="BO510" s="108"/>
    </row>
    <row r="511" spans="1:67" ht="15" x14ac:dyDescent="0.25">
      <c r="A511" s="80"/>
      <c r="B511" s="77" t="s">
        <v>1628</v>
      </c>
      <c r="C511" s="77" t="s">
        <v>1629</v>
      </c>
      <c r="D511" s="77" t="s">
        <v>8</v>
      </c>
      <c r="E511" s="224">
        <f>VLOOKUP(B511,'Cuadro Control'!C553:J2441,8,FALSE)</f>
        <v>1230815225.9452939</v>
      </c>
      <c r="F511" s="106">
        <f t="shared" si="160"/>
        <v>0.2318411625341423</v>
      </c>
      <c r="G511" s="107">
        <v>46493</v>
      </c>
      <c r="H511" s="107">
        <v>46494</v>
      </c>
      <c r="I511" s="106">
        <f t="shared" si="162"/>
        <v>0</v>
      </c>
      <c r="J511" s="106">
        <f t="shared" si="162"/>
        <v>0</v>
      </c>
      <c r="K511" s="106">
        <f t="shared" si="162"/>
        <v>0</v>
      </c>
      <c r="L511" s="106">
        <f t="shared" si="162"/>
        <v>0</v>
      </c>
      <c r="M511" s="106">
        <f t="shared" si="162"/>
        <v>0</v>
      </c>
      <c r="N511" s="106">
        <f t="shared" si="162"/>
        <v>0</v>
      </c>
      <c r="O511" s="106">
        <f t="shared" si="162"/>
        <v>0</v>
      </c>
      <c r="P511" s="106">
        <f t="shared" si="162"/>
        <v>0</v>
      </c>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c r="AZ511" s="106"/>
      <c r="BA511" s="106"/>
      <c r="BB511" s="106"/>
      <c r="BC511" s="106"/>
      <c r="BD511" s="106"/>
      <c r="BE511" s="106"/>
      <c r="BF511" s="106"/>
      <c r="BG511" s="106"/>
      <c r="BH511" s="106"/>
      <c r="BI511" s="106"/>
      <c r="BJ511" s="106"/>
      <c r="BK511" s="106"/>
      <c r="BL511" s="106"/>
      <c r="BM511" s="106"/>
      <c r="BN511" s="106"/>
      <c r="BO511" s="106"/>
    </row>
    <row r="512" spans="1:67" ht="15" x14ac:dyDescent="0.25">
      <c r="A512" s="80"/>
      <c r="B512" s="77" t="s">
        <v>1630</v>
      </c>
      <c r="C512" s="77" t="s">
        <v>1631</v>
      </c>
      <c r="D512" s="77" t="s">
        <v>26</v>
      </c>
      <c r="E512" s="224">
        <f>VLOOKUP(B512,'Cuadro Control'!C554:J2442,8,FALSE)</f>
        <v>0</v>
      </c>
      <c r="F512" s="106">
        <f t="shared" si="160"/>
        <v>0</v>
      </c>
      <c r="G512" s="107">
        <v>46494</v>
      </c>
      <c r="H512" s="107">
        <v>46501</v>
      </c>
      <c r="I512" s="106">
        <f t="shared" si="162"/>
        <v>0</v>
      </c>
      <c r="J512" s="106">
        <f t="shared" si="162"/>
        <v>0</v>
      </c>
      <c r="K512" s="106">
        <f t="shared" si="162"/>
        <v>0</v>
      </c>
      <c r="L512" s="106">
        <f t="shared" si="162"/>
        <v>0</v>
      </c>
      <c r="M512" s="106">
        <f t="shared" si="162"/>
        <v>0</v>
      </c>
      <c r="N512" s="106">
        <f t="shared" si="162"/>
        <v>0</v>
      </c>
      <c r="O512" s="106">
        <f t="shared" si="162"/>
        <v>0</v>
      </c>
      <c r="P512" s="106">
        <f t="shared" si="162"/>
        <v>0</v>
      </c>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c r="AZ512" s="106"/>
      <c r="BA512" s="106"/>
      <c r="BB512" s="106"/>
      <c r="BC512" s="106"/>
      <c r="BD512" s="106"/>
      <c r="BE512" s="106"/>
      <c r="BF512" s="106"/>
      <c r="BG512" s="106"/>
      <c r="BH512" s="106"/>
      <c r="BI512" s="106"/>
      <c r="BJ512" s="106"/>
      <c r="BK512" s="106"/>
      <c r="BL512" s="106"/>
      <c r="BM512" s="106"/>
      <c r="BN512" s="106"/>
      <c r="BO512" s="106"/>
    </row>
    <row r="513" spans="1:67" ht="15" x14ac:dyDescent="0.25">
      <c r="A513" s="80"/>
      <c r="B513" s="77" t="s">
        <v>1632</v>
      </c>
      <c r="C513" s="77" t="s">
        <v>2075</v>
      </c>
      <c r="D513" s="77" t="s">
        <v>6</v>
      </c>
      <c r="E513" s="224">
        <f>VLOOKUP(B513,'Cuadro Control'!C555:J2443,8,FALSE)</f>
        <v>52736347.43270281</v>
      </c>
      <c r="F513" s="106">
        <f t="shared" si="160"/>
        <v>9.933624348213644E-3</v>
      </c>
      <c r="G513" s="107">
        <v>46501</v>
      </c>
      <c r="H513" s="107">
        <v>46505</v>
      </c>
      <c r="I513" s="106">
        <f t="shared" si="162"/>
        <v>0</v>
      </c>
      <c r="J513" s="106">
        <f t="shared" si="162"/>
        <v>0</v>
      </c>
      <c r="K513" s="106">
        <f t="shared" si="162"/>
        <v>0</v>
      </c>
      <c r="L513" s="106">
        <f t="shared" si="162"/>
        <v>0</v>
      </c>
      <c r="M513" s="106">
        <f t="shared" si="162"/>
        <v>0</v>
      </c>
      <c r="N513" s="106">
        <f t="shared" si="162"/>
        <v>0</v>
      </c>
      <c r="O513" s="106">
        <f t="shared" si="162"/>
        <v>0</v>
      </c>
      <c r="P513" s="106">
        <f t="shared" si="162"/>
        <v>0</v>
      </c>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c r="AZ513" s="106"/>
      <c r="BA513" s="106"/>
      <c r="BB513" s="106"/>
      <c r="BC513" s="106"/>
      <c r="BD513" s="106"/>
      <c r="BE513" s="106"/>
      <c r="BF513" s="106"/>
      <c r="BG513" s="106"/>
      <c r="BH513" s="106"/>
      <c r="BI513" s="106"/>
      <c r="BJ513" s="106"/>
      <c r="BK513" s="106"/>
      <c r="BL513" s="106"/>
      <c r="BM513" s="106"/>
      <c r="BN513" s="106"/>
      <c r="BO513" s="106"/>
    </row>
    <row r="514" spans="1:67" ht="15" x14ac:dyDescent="0.25">
      <c r="A514" s="80"/>
      <c r="B514" s="77" t="s">
        <v>1633</v>
      </c>
      <c r="C514" s="77" t="s">
        <v>1634</v>
      </c>
      <c r="D514" s="77" t="s">
        <v>19</v>
      </c>
      <c r="E514" s="224">
        <f>VLOOKUP(B514,'Cuadro Control'!C556:J2444,8,FALSE)</f>
        <v>46410609.014634147</v>
      </c>
      <c r="F514" s="106">
        <f t="shared" si="160"/>
        <v>8.742083556535862E-3</v>
      </c>
      <c r="G514" s="107">
        <v>46505</v>
      </c>
      <c r="H514" s="107">
        <v>46507</v>
      </c>
      <c r="I514" s="106">
        <f t="shared" si="162"/>
        <v>0</v>
      </c>
      <c r="J514" s="106">
        <f t="shared" si="162"/>
        <v>0</v>
      </c>
      <c r="K514" s="106">
        <f t="shared" si="162"/>
        <v>0</v>
      </c>
      <c r="L514" s="106">
        <f t="shared" si="162"/>
        <v>0</v>
      </c>
      <c r="M514" s="106">
        <f t="shared" si="162"/>
        <v>0</v>
      </c>
      <c r="N514" s="106">
        <f t="shared" si="162"/>
        <v>0</v>
      </c>
      <c r="O514" s="106">
        <f t="shared" si="162"/>
        <v>0</v>
      </c>
      <c r="P514" s="106">
        <f t="shared" si="162"/>
        <v>0</v>
      </c>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c r="AZ514" s="106"/>
      <c r="BA514" s="106"/>
      <c r="BB514" s="106"/>
      <c r="BC514" s="106"/>
      <c r="BD514" s="106"/>
      <c r="BE514" s="106"/>
      <c r="BF514" s="106"/>
      <c r="BG514" s="106"/>
      <c r="BH514" s="106"/>
      <c r="BI514" s="106"/>
      <c r="BJ514" s="106"/>
      <c r="BK514" s="106"/>
      <c r="BL514" s="106"/>
      <c r="BM514" s="106"/>
      <c r="BN514" s="106"/>
      <c r="BO514" s="106"/>
    </row>
    <row r="515" spans="1:67" ht="15" x14ac:dyDescent="0.25">
      <c r="A515" s="80"/>
      <c r="B515" s="77" t="s">
        <v>1635</v>
      </c>
      <c r="C515" s="77" t="s">
        <v>1636</v>
      </c>
      <c r="D515" s="77" t="s">
        <v>9</v>
      </c>
      <c r="E515" s="224">
        <f>VLOOKUP(B515,'Cuadro Control'!C557:J2445,8,FALSE)</f>
        <v>1587346329.5488234</v>
      </c>
      <c r="F515" s="106">
        <f t="shared" si="160"/>
        <v>0.29899875353285565</v>
      </c>
      <c r="G515" s="107">
        <v>46505</v>
      </c>
      <c r="H515" s="107">
        <v>46515</v>
      </c>
      <c r="I515" s="106">
        <f t="shared" si="162"/>
        <v>0</v>
      </c>
      <c r="J515" s="106">
        <f t="shared" si="162"/>
        <v>0</v>
      </c>
      <c r="K515" s="106">
        <f t="shared" si="162"/>
        <v>0</v>
      </c>
      <c r="L515" s="106">
        <f t="shared" si="162"/>
        <v>0</v>
      </c>
      <c r="M515" s="106">
        <f t="shared" si="162"/>
        <v>0</v>
      </c>
      <c r="N515" s="106">
        <f t="shared" si="162"/>
        <v>0</v>
      </c>
      <c r="O515" s="106">
        <f t="shared" si="162"/>
        <v>0</v>
      </c>
      <c r="P515" s="106">
        <f t="shared" si="162"/>
        <v>0</v>
      </c>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c r="AZ515" s="106"/>
      <c r="BA515" s="106"/>
      <c r="BB515" s="106"/>
      <c r="BC515" s="106"/>
      <c r="BD515" s="106"/>
      <c r="BE515" s="106"/>
      <c r="BF515" s="106"/>
      <c r="BG515" s="106"/>
      <c r="BH515" s="106"/>
      <c r="BI515" s="106"/>
      <c r="BJ515" s="106"/>
      <c r="BK515" s="106"/>
      <c r="BL515" s="106"/>
      <c r="BM515" s="106"/>
      <c r="BN515" s="106"/>
      <c r="BO515" s="106"/>
    </row>
    <row r="516" spans="1:67" ht="15" x14ac:dyDescent="0.25">
      <c r="A516" s="80"/>
      <c r="B516" s="103" t="s">
        <v>1637</v>
      </c>
      <c r="C516" s="103" t="s">
        <v>1638</v>
      </c>
      <c r="D516" s="103" t="s">
        <v>9</v>
      </c>
      <c r="E516" s="223">
        <f>VLOOKUP(B516,'Cuadro Control'!C558:J2446,8,FALSE)</f>
        <v>179532477.23999998</v>
      </c>
      <c r="F516" s="104">
        <f t="shared" si="160"/>
        <v>3.3817438522495219E-2</v>
      </c>
      <c r="G516" s="105">
        <v>46507</v>
      </c>
      <c r="H516" s="105">
        <v>46520</v>
      </c>
      <c r="I516" s="104">
        <f t="shared" si="162"/>
        <v>0</v>
      </c>
      <c r="J516" s="104">
        <f t="shared" si="162"/>
        <v>0</v>
      </c>
      <c r="K516" s="104">
        <f t="shared" si="162"/>
        <v>0</v>
      </c>
      <c r="L516" s="104">
        <f t="shared" si="162"/>
        <v>0</v>
      </c>
      <c r="M516" s="104">
        <f t="shared" si="162"/>
        <v>0</v>
      </c>
      <c r="N516" s="104">
        <f t="shared" si="162"/>
        <v>0</v>
      </c>
      <c r="O516" s="104">
        <f t="shared" si="162"/>
        <v>0</v>
      </c>
      <c r="P516" s="104">
        <f t="shared" si="162"/>
        <v>0</v>
      </c>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c r="BG516" s="104"/>
      <c r="BH516" s="104"/>
      <c r="BI516" s="104"/>
      <c r="BJ516" s="104"/>
      <c r="BK516" s="104"/>
      <c r="BL516" s="104"/>
      <c r="BM516" s="104"/>
      <c r="BN516" s="104"/>
      <c r="BO516" s="104"/>
    </row>
    <row r="517" spans="1:67" ht="15" x14ac:dyDescent="0.25">
      <c r="A517" s="80"/>
      <c r="B517" s="78" t="s">
        <v>1639</v>
      </c>
      <c r="C517" s="78" t="s">
        <v>1997</v>
      </c>
      <c r="D517" s="78" t="s">
        <v>3</v>
      </c>
      <c r="E517" s="225">
        <f>VLOOKUP(B517,'Cuadro Control'!C559:J2447,8,FALSE)</f>
        <v>0</v>
      </c>
      <c r="F517" s="108">
        <f>IFERROR(E517/$E$501,0)</f>
        <v>0</v>
      </c>
      <c r="G517" s="109">
        <v>46520</v>
      </c>
      <c r="H517" s="109">
        <v>46520</v>
      </c>
      <c r="I517" s="108">
        <f t="shared" si="162"/>
        <v>0</v>
      </c>
      <c r="J517" s="108">
        <f t="shared" si="162"/>
        <v>0</v>
      </c>
      <c r="K517" s="108">
        <f t="shared" si="162"/>
        <v>0</v>
      </c>
      <c r="L517" s="108">
        <f t="shared" si="162"/>
        <v>0</v>
      </c>
      <c r="M517" s="108">
        <f t="shared" si="162"/>
        <v>0</v>
      </c>
      <c r="N517" s="108">
        <f t="shared" si="162"/>
        <v>0</v>
      </c>
      <c r="O517" s="108">
        <f t="shared" si="162"/>
        <v>0</v>
      </c>
      <c r="P517" s="108">
        <f t="shared" si="162"/>
        <v>0</v>
      </c>
      <c r="Q517" s="108"/>
      <c r="R517" s="108"/>
      <c r="S517" s="108"/>
      <c r="T517" s="108"/>
      <c r="U517" s="108"/>
      <c r="V517" s="108"/>
      <c r="W517" s="108"/>
      <c r="X517" s="108"/>
      <c r="Y517" s="108"/>
      <c r="Z517" s="108"/>
      <c r="AA517" s="108"/>
      <c r="AB517" s="108"/>
      <c r="AC517" s="108"/>
      <c r="AD517" s="108"/>
      <c r="AE517" s="108"/>
      <c r="AF517" s="108"/>
      <c r="AG517" s="108"/>
      <c r="AH517" s="108"/>
      <c r="AI517" s="108"/>
      <c r="AJ517" s="108"/>
      <c r="AK517" s="108"/>
      <c r="AL517" s="108"/>
      <c r="AM517" s="108"/>
      <c r="AN517" s="108"/>
      <c r="AO517" s="108"/>
      <c r="AP517" s="108"/>
      <c r="AQ517" s="108"/>
      <c r="AR517" s="108"/>
      <c r="AS517" s="108"/>
      <c r="AT517" s="108"/>
      <c r="AU517" s="108"/>
      <c r="AV517" s="108"/>
      <c r="AW517" s="108"/>
      <c r="AX517" s="108"/>
      <c r="AY517" s="108"/>
      <c r="AZ517" s="108"/>
      <c r="BA517" s="108"/>
      <c r="BB517" s="108"/>
      <c r="BC517" s="108"/>
      <c r="BD517" s="108"/>
      <c r="BE517" s="108"/>
      <c r="BF517" s="108"/>
      <c r="BG517" s="108"/>
      <c r="BH517" s="108"/>
      <c r="BI517" s="108"/>
      <c r="BJ517" s="108"/>
      <c r="BK517" s="108"/>
      <c r="BL517" s="108"/>
      <c r="BM517" s="108"/>
      <c r="BN517" s="108"/>
      <c r="BO517" s="108"/>
    </row>
    <row r="518" spans="1:67" ht="15" x14ac:dyDescent="0.25">
      <c r="A518" s="80"/>
      <c r="B518" s="76" t="s">
        <v>1640</v>
      </c>
      <c r="C518" s="76" t="s">
        <v>1641</v>
      </c>
      <c r="D518" s="76" t="s">
        <v>38</v>
      </c>
      <c r="E518" s="222">
        <f>SUM(E519:E534)</f>
        <v>5308872732.0543728</v>
      </c>
      <c r="F518" s="101">
        <f>IFERROR(E518/$E$109,0)</f>
        <v>2.9408554574576196E-2</v>
      </c>
      <c r="G518" s="102">
        <v>46449</v>
      </c>
      <c r="H518" s="102">
        <v>46529</v>
      </c>
      <c r="I518" s="101">
        <f>SUMPRODUCT($F519:$F533,I519:I533)</f>
        <v>0</v>
      </c>
      <c r="J518" s="101">
        <f t="shared" ref="J518:N518" si="163">SUMPRODUCT($F519:$F533,J519:J533)</f>
        <v>0</v>
      </c>
      <c r="K518" s="101">
        <f t="shared" si="163"/>
        <v>0</v>
      </c>
      <c r="L518" s="101">
        <f t="shared" si="163"/>
        <v>0</v>
      </c>
      <c r="M518" s="101">
        <f t="shared" si="163"/>
        <v>0</v>
      </c>
      <c r="N518" s="101">
        <f t="shared" si="163"/>
        <v>0</v>
      </c>
      <c r="O518" s="101">
        <f t="shared" ref="O518:P518" si="164">SUMPRODUCT($F519:$F533,O519:O533)</f>
        <v>0</v>
      </c>
      <c r="P518" s="101">
        <f t="shared" si="164"/>
        <v>0</v>
      </c>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c r="AZ518" s="101"/>
      <c r="BA518" s="101"/>
      <c r="BB518" s="101"/>
      <c r="BC518" s="101"/>
      <c r="BD518" s="101"/>
      <c r="BE518" s="101"/>
      <c r="BF518" s="101"/>
      <c r="BG518" s="101"/>
      <c r="BH518" s="101"/>
      <c r="BI518" s="101"/>
      <c r="BJ518" s="101"/>
      <c r="BK518" s="101"/>
      <c r="BL518" s="101"/>
      <c r="BM518" s="101"/>
      <c r="BN518" s="101"/>
      <c r="BO518" s="101"/>
    </row>
    <row r="519" spans="1:67" ht="15" x14ac:dyDescent="0.25">
      <c r="A519" s="80"/>
      <c r="B519" s="77" t="s">
        <v>1642</v>
      </c>
      <c r="C519" s="77" t="s">
        <v>2120</v>
      </c>
      <c r="D519" s="77" t="s">
        <v>22</v>
      </c>
      <c r="E519" s="224">
        <f>VLOOKUP(B519,'Cuadro Control'!C561:J2449,8,FALSE)</f>
        <v>83271780.884117648</v>
      </c>
      <c r="F519" s="106">
        <f t="shared" ref="F519:F533" si="165">IFERROR(E519/$E$518,0)</f>
        <v>1.5685397839984384E-2</v>
      </c>
      <c r="G519" s="107">
        <v>46449</v>
      </c>
      <c r="H519" s="107">
        <v>46457</v>
      </c>
      <c r="I519" s="106">
        <f t="shared" ref="I519:P523" si="166">IF($G519=0,0,IF(I$6&lt;$G519,0,IF(I$6&gt;$H519,1,(I$6-$G519+1)/($H519-$G519+1))))</f>
        <v>0</v>
      </c>
      <c r="J519" s="106">
        <f t="shared" si="166"/>
        <v>0</v>
      </c>
      <c r="K519" s="106">
        <f t="shared" si="166"/>
        <v>0</v>
      </c>
      <c r="L519" s="106">
        <f t="shared" si="166"/>
        <v>0</v>
      </c>
      <c r="M519" s="106">
        <f t="shared" si="166"/>
        <v>0</v>
      </c>
      <c r="N519" s="106">
        <f t="shared" si="166"/>
        <v>0</v>
      </c>
      <c r="O519" s="106">
        <f t="shared" si="166"/>
        <v>0</v>
      </c>
      <c r="P519" s="106">
        <f t="shared" si="166"/>
        <v>0</v>
      </c>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c r="AZ519" s="106"/>
      <c r="BA519" s="106"/>
      <c r="BB519" s="106"/>
      <c r="BC519" s="106"/>
      <c r="BD519" s="106"/>
      <c r="BE519" s="106"/>
      <c r="BF519" s="106"/>
      <c r="BG519" s="106"/>
      <c r="BH519" s="106"/>
      <c r="BI519" s="106"/>
      <c r="BJ519" s="106"/>
      <c r="BK519" s="106"/>
      <c r="BL519" s="106"/>
      <c r="BM519" s="106"/>
      <c r="BN519" s="106"/>
      <c r="BO519" s="106"/>
    </row>
    <row r="520" spans="1:67" ht="15" x14ac:dyDescent="0.25">
      <c r="A520" s="80"/>
      <c r="B520" s="77" t="s">
        <v>1644</v>
      </c>
      <c r="C520" s="77" t="s">
        <v>1645</v>
      </c>
      <c r="D520" s="77" t="s">
        <v>9</v>
      </c>
      <c r="E520" s="224">
        <f>VLOOKUP(B520,'Cuadro Control'!C562:J2450,8,FALSE)</f>
        <v>312374505.66882348</v>
      </c>
      <c r="F520" s="106">
        <f t="shared" si="165"/>
        <v>5.8840081771548515E-2</v>
      </c>
      <c r="G520" s="107">
        <v>46457</v>
      </c>
      <c r="H520" s="107">
        <v>46464</v>
      </c>
      <c r="I520" s="106">
        <f t="shared" si="166"/>
        <v>0</v>
      </c>
      <c r="J520" s="106">
        <f t="shared" si="166"/>
        <v>0</v>
      </c>
      <c r="K520" s="106">
        <f t="shared" si="166"/>
        <v>0</v>
      </c>
      <c r="L520" s="106">
        <f t="shared" si="166"/>
        <v>0</v>
      </c>
      <c r="M520" s="106">
        <f t="shared" si="166"/>
        <v>0</v>
      </c>
      <c r="N520" s="106">
        <f t="shared" si="166"/>
        <v>0</v>
      </c>
      <c r="O520" s="106">
        <f t="shared" si="166"/>
        <v>0</v>
      </c>
      <c r="P520" s="106">
        <f t="shared" si="166"/>
        <v>0</v>
      </c>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c r="AZ520" s="106"/>
      <c r="BA520" s="106"/>
      <c r="BB520" s="106"/>
      <c r="BC520" s="106"/>
      <c r="BD520" s="106"/>
      <c r="BE520" s="106"/>
      <c r="BF520" s="106"/>
      <c r="BG520" s="106"/>
      <c r="BH520" s="106"/>
      <c r="BI520" s="106"/>
      <c r="BJ520" s="106"/>
      <c r="BK520" s="106"/>
      <c r="BL520" s="106"/>
      <c r="BM520" s="106"/>
      <c r="BN520" s="106"/>
      <c r="BO520" s="106"/>
    </row>
    <row r="521" spans="1:67" ht="15" x14ac:dyDescent="0.25">
      <c r="A521" s="80"/>
      <c r="B521" s="103" t="s">
        <v>1646</v>
      </c>
      <c r="C521" s="103" t="s">
        <v>1647</v>
      </c>
      <c r="D521" s="103" t="s">
        <v>6</v>
      </c>
      <c r="E521" s="223">
        <f>VLOOKUP(B521,'Cuadro Control'!C563:J2451,8,FALSE)</f>
        <v>9527825.6870364472</v>
      </c>
      <c r="F521" s="104">
        <f t="shared" si="165"/>
        <v>1.794698454439963E-3</v>
      </c>
      <c r="G521" s="105">
        <v>46464</v>
      </c>
      <c r="H521" s="105">
        <v>46469</v>
      </c>
      <c r="I521" s="104">
        <f t="shared" si="166"/>
        <v>0</v>
      </c>
      <c r="J521" s="104">
        <f t="shared" si="166"/>
        <v>0</v>
      </c>
      <c r="K521" s="104">
        <f t="shared" si="166"/>
        <v>0</v>
      </c>
      <c r="L521" s="104">
        <f t="shared" si="166"/>
        <v>0</v>
      </c>
      <c r="M521" s="104">
        <f t="shared" si="166"/>
        <v>0</v>
      </c>
      <c r="N521" s="104">
        <f t="shared" si="166"/>
        <v>0</v>
      </c>
      <c r="O521" s="104">
        <f t="shared" si="166"/>
        <v>0</v>
      </c>
      <c r="P521" s="104">
        <f t="shared" si="166"/>
        <v>0</v>
      </c>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c r="BG521" s="104"/>
      <c r="BH521" s="104"/>
      <c r="BI521" s="104"/>
      <c r="BJ521" s="104"/>
      <c r="BK521" s="104"/>
      <c r="BL521" s="104"/>
      <c r="BM521" s="104"/>
      <c r="BN521" s="104"/>
      <c r="BO521" s="104"/>
    </row>
    <row r="522" spans="1:67" ht="15" x14ac:dyDescent="0.25">
      <c r="A522" s="80"/>
      <c r="B522" s="77" t="s">
        <v>1648</v>
      </c>
      <c r="C522" s="77" t="s">
        <v>1649</v>
      </c>
      <c r="D522" s="77" t="s">
        <v>19</v>
      </c>
      <c r="E522" s="224">
        <f>VLOOKUP(B522,'Cuadro Control'!C564:J2452,8,FALSE)</f>
        <v>320494616.71764702</v>
      </c>
      <c r="F522" s="106">
        <f t="shared" si="165"/>
        <v>6.0369617599332674E-2</v>
      </c>
      <c r="G522" s="107">
        <v>46469</v>
      </c>
      <c r="H522" s="107">
        <v>46476</v>
      </c>
      <c r="I522" s="106">
        <f t="shared" si="166"/>
        <v>0</v>
      </c>
      <c r="J522" s="106">
        <f t="shared" si="166"/>
        <v>0</v>
      </c>
      <c r="K522" s="106">
        <f t="shared" si="166"/>
        <v>0</v>
      </c>
      <c r="L522" s="106">
        <f t="shared" si="166"/>
        <v>0</v>
      </c>
      <c r="M522" s="106">
        <f t="shared" si="166"/>
        <v>0</v>
      </c>
      <c r="N522" s="106">
        <f t="shared" si="166"/>
        <v>0</v>
      </c>
      <c r="O522" s="106">
        <f t="shared" si="166"/>
        <v>0</v>
      </c>
      <c r="P522" s="106">
        <f t="shared" si="166"/>
        <v>0</v>
      </c>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c r="AZ522" s="106"/>
      <c r="BA522" s="106"/>
      <c r="BB522" s="106"/>
      <c r="BC522" s="106"/>
      <c r="BD522" s="106"/>
      <c r="BE522" s="106"/>
      <c r="BF522" s="106"/>
      <c r="BG522" s="106"/>
      <c r="BH522" s="106"/>
      <c r="BI522" s="106"/>
      <c r="BJ522" s="106"/>
      <c r="BK522" s="106"/>
      <c r="BL522" s="106"/>
      <c r="BM522" s="106"/>
      <c r="BN522" s="106"/>
      <c r="BO522" s="106"/>
    </row>
    <row r="523" spans="1:67" ht="15" x14ac:dyDescent="0.25">
      <c r="A523" s="80"/>
      <c r="B523" s="77" t="s">
        <v>1650</v>
      </c>
      <c r="C523" s="77" t="s">
        <v>1651</v>
      </c>
      <c r="D523" s="77" t="s">
        <v>8</v>
      </c>
      <c r="E523" s="224">
        <f>VLOOKUP(B523,'Cuadro Control'!C565:J2453,8,FALSE)</f>
        <v>94303618.549411759</v>
      </c>
      <c r="F523" s="106">
        <f t="shared" si="165"/>
        <v>1.7763397864110998E-2</v>
      </c>
      <c r="G523" s="107">
        <v>46476</v>
      </c>
      <c r="H523" s="107">
        <v>46477</v>
      </c>
      <c r="I523" s="106">
        <f t="shared" si="166"/>
        <v>0</v>
      </c>
      <c r="J523" s="106">
        <f t="shared" si="166"/>
        <v>0</v>
      </c>
      <c r="K523" s="106">
        <f t="shared" si="166"/>
        <v>0</v>
      </c>
      <c r="L523" s="106">
        <f t="shared" si="166"/>
        <v>0</v>
      </c>
      <c r="M523" s="106">
        <f t="shared" si="166"/>
        <v>0</v>
      </c>
      <c r="N523" s="106">
        <f t="shared" si="166"/>
        <v>0</v>
      </c>
      <c r="O523" s="106">
        <f t="shared" si="166"/>
        <v>0</v>
      </c>
      <c r="P523" s="106">
        <f t="shared" si="166"/>
        <v>0</v>
      </c>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c r="AZ523" s="106"/>
      <c r="BA523" s="106"/>
      <c r="BB523" s="106"/>
      <c r="BC523" s="106"/>
      <c r="BD523" s="106"/>
      <c r="BE523" s="106"/>
      <c r="BF523" s="106"/>
      <c r="BG523" s="106"/>
      <c r="BH523" s="106"/>
      <c r="BI523" s="106"/>
      <c r="BJ523" s="106"/>
      <c r="BK523" s="106"/>
      <c r="BL523" s="106"/>
      <c r="BM523" s="106"/>
      <c r="BN523" s="106"/>
      <c r="BO523" s="106"/>
    </row>
    <row r="524" spans="1:67" ht="15" x14ac:dyDescent="0.25">
      <c r="A524" s="80"/>
      <c r="B524" s="77" t="s">
        <v>1652</v>
      </c>
      <c r="C524" s="77" t="s">
        <v>1653</v>
      </c>
      <c r="D524" s="77" t="s">
        <v>26</v>
      </c>
      <c r="E524" s="224">
        <f>VLOOKUP(B524,'Cuadro Control'!C566:J2454,8,FALSE)</f>
        <v>179436034.15411764</v>
      </c>
      <c r="F524" s="106">
        <f t="shared" si="165"/>
        <v>3.3799272126209236E-2</v>
      </c>
      <c r="G524" s="107">
        <v>46477</v>
      </c>
      <c r="H524" s="107">
        <v>46483</v>
      </c>
      <c r="I524" s="106">
        <f t="shared" ref="I524:P534" si="167">IF($G524=0,0,IF(I$6&lt;$G524,0,IF(I$6&gt;$H524,1,(I$6-$G524+1)/($H524-$G524+1))))</f>
        <v>0</v>
      </c>
      <c r="J524" s="106">
        <f t="shared" si="167"/>
        <v>0</v>
      </c>
      <c r="K524" s="106">
        <f t="shared" si="167"/>
        <v>0</v>
      </c>
      <c r="L524" s="106">
        <f t="shared" si="167"/>
        <v>0</v>
      </c>
      <c r="M524" s="106">
        <f t="shared" si="167"/>
        <v>0</v>
      </c>
      <c r="N524" s="106">
        <f t="shared" si="167"/>
        <v>0</v>
      </c>
      <c r="O524" s="106">
        <f t="shared" si="167"/>
        <v>0</v>
      </c>
      <c r="P524" s="106">
        <f t="shared" si="167"/>
        <v>0</v>
      </c>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c r="AZ524" s="106"/>
      <c r="BA524" s="106"/>
      <c r="BB524" s="106"/>
      <c r="BC524" s="106"/>
      <c r="BD524" s="106"/>
      <c r="BE524" s="106"/>
      <c r="BF524" s="106"/>
      <c r="BG524" s="106"/>
      <c r="BH524" s="106"/>
      <c r="BI524" s="106"/>
      <c r="BJ524" s="106"/>
      <c r="BK524" s="106"/>
      <c r="BL524" s="106"/>
      <c r="BM524" s="106"/>
      <c r="BN524" s="106"/>
      <c r="BO524" s="106"/>
    </row>
    <row r="525" spans="1:67" ht="15" x14ac:dyDescent="0.25">
      <c r="A525" s="80"/>
      <c r="B525" s="77" t="s">
        <v>1654</v>
      </c>
      <c r="C525" s="77" t="s">
        <v>1655</v>
      </c>
      <c r="D525" s="77" t="s">
        <v>730</v>
      </c>
      <c r="E525" s="224">
        <f>VLOOKUP(B525,'Cuadro Control'!C567:J2455,8,FALSE)</f>
        <v>1212623361.2117648</v>
      </c>
      <c r="F525" s="106">
        <f t="shared" si="165"/>
        <v>0.22841447185013161</v>
      </c>
      <c r="G525" s="107">
        <v>46483</v>
      </c>
      <c r="H525" s="107">
        <v>46498</v>
      </c>
      <c r="I525" s="106">
        <f t="shared" si="167"/>
        <v>0</v>
      </c>
      <c r="J525" s="106">
        <f t="shared" si="167"/>
        <v>0</v>
      </c>
      <c r="K525" s="106">
        <f t="shared" si="167"/>
        <v>0</v>
      </c>
      <c r="L525" s="106">
        <f t="shared" si="167"/>
        <v>0</v>
      </c>
      <c r="M525" s="106">
        <f t="shared" si="167"/>
        <v>0</v>
      </c>
      <c r="N525" s="106">
        <f t="shared" si="167"/>
        <v>0</v>
      </c>
      <c r="O525" s="106">
        <f t="shared" si="167"/>
        <v>0</v>
      </c>
      <c r="P525" s="106">
        <f t="shared" si="167"/>
        <v>0</v>
      </c>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c r="AZ525" s="106"/>
      <c r="BA525" s="106"/>
      <c r="BB525" s="106"/>
      <c r="BC525" s="106"/>
      <c r="BD525" s="106"/>
      <c r="BE525" s="106"/>
      <c r="BF525" s="106"/>
      <c r="BG525" s="106"/>
      <c r="BH525" s="106"/>
      <c r="BI525" s="106"/>
      <c r="BJ525" s="106"/>
      <c r="BK525" s="106"/>
      <c r="BL525" s="106"/>
      <c r="BM525" s="106"/>
      <c r="BN525" s="106"/>
      <c r="BO525" s="106"/>
    </row>
    <row r="526" spans="1:67" ht="15" x14ac:dyDescent="0.25">
      <c r="A526" s="80"/>
      <c r="B526" s="77" t="s">
        <v>1656</v>
      </c>
      <c r="C526" s="77" t="s">
        <v>1657</v>
      </c>
      <c r="D526" s="77" t="s">
        <v>6</v>
      </c>
      <c r="E526" s="224">
        <f>VLOOKUP(B526,'Cuadro Control'!C568:J2456,8,FALSE)</f>
        <v>0</v>
      </c>
      <c r="F526" s="106">
        <f t="shared" si="165"/>
        <v>0</v>
      </c>
      <c r="G526" s="107">
        <v>46499</v>
      </c>
      <c r="H526" s="107">
        <v>46501</v>
      </c>
      <c r="I526" s="106">
        <f t="shared" si="167"/>
        <v>0</v>
      </c>
      <c r="J526" s="106">
        <f t="shared" si="167"/>
        <v>0</v>
      </c>
      <c r="K526" s="106">
        <f t="shared" si="167"/>
        <v>0</v>
      </c>
      <c r="L526" s="106">
        <f t="shared" si="167"/>
        <v>0</v>
      </c>
      <c r="M526" s="106">
        <f t="shared" si="167"/>
        <v>0</v>
      </c>
      <c r="N526" s="106">
        <f t="shared" si="167"/>
        <v>0</v>
      </c>
      <c r="O526" s="106">
        <f t="shared" si="167"/>
        <v>0</v>
      </c>
      <c r="P526" s="106">
        <f t="shared" si="167"/>
        <v>0</v>
      </c>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c r="AZ526" s="106"/>
      <c r="BA526" s="106"/>
      <c r="BB526" s="106"/>
      <c r="BC526" s="106"/>
      <c r="BD526" s="106"/>
      <c r="BE526" s="106"/>
      <c r="BF526" s="106"/>
      <c r="BG526" s="106"/>
      <c r="BH526" s="106"/>
      <c r="BI526" s="106"/>
      <c r="BJ526" s="106"/>
      <c r="BK526" s="106"/>
      <c r="BL526" s="106"/>
      <c r="BM526" s="106"/>
      <c r="BN526" s="106"/>
      <c r="BO526" s="106"/>
    </row>
    <row r="527" spans="1:67" ht="15" x14ac:dyDescent="0.25">
      <c r="A527" s="80"/>
      <c r="B527" s="78" t="s">
        <v>1658</v>
      </c>
      <c r="C527" s="78" t="s">
        <v>1659</v>
      </c>
      <c r="D527" s="78" t="s">
        <v>3</v>
      </c>
      <c r="E527" s="225">
        <f>VLOOKUP(B527,'Cuadro Control'!C569:J2457,8,FALSE)</f>
        <v>0</v>
      </c>
      <c r="F527" s="108">
        <f t="shared" si="165"/>
        <v>0</v>
      </c>
      <c r="G527" s="109">
        <v>46498</v>
      </c>
      <c r="H527" s="109">
        <v>46498</v>
      </c>
      <c r="I527" s="108">
        <f t="shared" si="167"/>
        <v>0</v>
      </c>
      <c r="J527" s="108">
        <f t="shared" si="167"/>
        <v>0</v>
      </c>
      <c r="K527" s="108">
        <f t="shared" si="167"/>
        <v>0</v>
      </c>
      <c r="L527" s="108">
        <f t="shared" si="167"/>
        <v>0</v>
      </c>
      <c r="M527" s="108">
        <f t="shared" si="167"/>
        <v>0</v>
      </c>
      <c r="N527" s="108">
        <f t="shared" si="167"/>
        <v>0</v>
      </c>
      <c r="O527" s="108">
        <f t="shared" si="167"/>
        <v>0</v>
      </c>
      <c r="P527" s="108">
        <f t="shared" si="167"/>
        <v>0</v>
      </c>
      <c r="Q527" s="108"/>
      <c r="R527" s="108"/>
      <c r="S527" s="108"/>
      <c r="T527" s="108"/>
      <c r="U527" s="108"/>
      <c r="V527" s="108"/>
      <c r="W527" s="108"/>
      <c r="X527" s="108"/>
      <c r="Y527" s="108"/>
      <c r="Z527" s="108"/>
      <c r="AA527" s="108"/>
      <c r="AB527" s="108"/>
      <c r="AC527" s="108"/>
      <c r="AD527" s="108"/>
      <c r="AE527" s="108"/>
      <c r="AF527" s="108"/>
      <c r="AG527" s="108"/>
      <c r="AH527" s="108"/>
      <c r="AI527" s="108"/>
      <c r="AJ527" s="108"/>
      <c r="AK527" s="108"/>
      <c r="AL527" s="108"/>
      <c r="AM527" s="108"/>
      <c r="AN527" s="108"/>
      <c r="AO527" s="108"/>
      <c r="AP527" s="108"/>
      <c r="AQ527" s="108"/>
      <c r="AR527" s="108"/>
      <c r="AS527" s="108"/>
      <c r="AT527" s="108"/>
      <c r="AU527" s="108"/>
      <c r="AV527" s="108"/>
      <c r="AW527" s="108"/>
      <c r="AX527" s="108"/>
      <c r="AY527" s="108"/>
      <c r="AZ527" s="108"/>
      <c r="BA527" s="108"/>
      <c r="BB527" s="108"/>
      <c r="BC527" s="108"/>
      <c r="BD527" s="108"/>
      <c r="BE527" s="108"/>
      <c r="BF527" s="108"/>
      <c r="BG527" s="108"/>
      <c r="BH527" s="108"/>
      <c r="BI527" s="108"/>
      <c r="BJ527" s="108"/>
      <c r="BK527" s="108"/>
      <c r="BL527" s="108"/>
      <c r="BM527" s="108"/>
      <c r="BN527" s="108"/>
      <c r="BO527" s="108"/>
    </row>
    <row r="528" spans="1:67" ht="15" x14ac:dyDescent="0.25">
      <c r="A528" s="80"/>
      <c r="B528" s="77" t="s">
        <v>1660</v>
      </c>
      <c r="C528" s="77" t="s">
        <v>1661</v>
      </c>
      <c r="D528" s="77" t="s">
        <v>8</v>
      </c>
      <c r="E528" s="224">
        <f>VLOOKUP(B528,'Cuadro Control'!C570:J2458,8,FALSE)</f>
        <v>1230815225.9452939</v>
      </c>
      <c r="F528" s="106">
        <f t="shared" si="165"/>
        <v>0.2318411625341423</v>
      </c>
      <c r="G528" s="107">
        <v>46501</v>
      </c>
      <c r="H528" s="107">
        <v>46503</v>
      </c>
      <c r="I528" s="106">
        <f t="shared" si="167"/>
        <v>0</v>
      </c>
      <c r="J528" s="106">
        <f t="shared" si="167"/>
        <v>0</v>
      </c>
      <c r="K528" s="106">
        <f t="shared" si="167"/>
        <v>0</v>
      </c>
      <c r="L528" s="106">
        <f t="shared" si="167"/>
        <v>0</v>
      </c>
      <c r="M528" s="106">
        <f t="shared" si="167"/>
        <v>0</v>
      </c>
      <c r="N528" s="106">
        <f t="shared" si="167"/>
        <v>0</v>
      </c>
      <c r="O528" s="106">
        <f t="shared" si="167"/>
        <v>0</v>
      </c>
      <c r="P528" s="106">
        <f t="shared" si="167"/>
        <v>0</v>
      </c>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c r="AZ528" s="106"/>
      <c r="BA528" s="106"/>
      <c r="BB528" s="106"/>
      <c r="BC528" s="106"/>
      <c r="BD528" s="106"/>
      <c r="BE528" s="106"/>
      <c r="BF528" s="106"/>
      <c r="BG528" s="106"/>
      <c r="BH528" s="106"/>
      <c r="BI528" s="106"/>
      <c r="BJ528" s="106"/>
      <c r="BK528" s="106"/>
      <c r="BL528" s="106"/>
      <c r="BM528" s="106"/>
      <c r="BN528" s="106"/>
      <c r="BO528" s="106"/>
    </row>
    <row r="529" spans="1:67" ht="15" x14ac:dyDescent="0.25">
      <c r="A529" s="80"/>
      <c r="B529" s="77" t="s">
        <v>1662</v>
      </c>
      <c r="C529" s="77" t="s">
        <v>1663</v>
      </c>
      <c r="D529" s="77" t="s">
        <v>26</v>
      </c>
      <c r="E529" s="224">
        <f>VLOOKUP(B529,'Cuadro Control'!C571:J2459,8,FALSE)</f>
        <v>0</v>
      </c>
      <c r="F529" s="106">
        <f t="shared" si="165"/>
        <v>0</v>
      </c>
      <c r="G529" s="107">
        <v>46503</v>
      </c>
      <c r="H529" s="107">
        <v>46510</v>
      </c>
      <c r="I529" s="106">
        <f t="shared" si="167"/>
        <v>0</v>
      </c>
      <c r="J529" s="106">
        <f t="shared" si="167"/>
        <v>0</v>
      </c>
      <c r="K529" s="106">
        <f t="shared" si="167"/>
        <v>0</v>
      </c>
      <c r="L529" s="106">
        <f t="shared" si="167"/>
        <v>0</v>
      </c>
      <c r="M529" s="106">
        <f t="shared" si="167"/>
        <v>0</v>
      </c>
      <c r="N529" s="106">
        <f t="shared" si="167"/>
        <v>0</v>
      </c>
      <c r="O529" s="106">
        <f t="shared" si="167"/>
        <v>0</v>
      </c>
      <c r="P529" s="106">
        <f t="shared" si="167"/>
        <v>0</v>
      </c>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c r="AZ529" s="106"/>
      <c r="BA529" s="106"/>
      <c r="BB529" s="106"/>
      <c r="BC529" s="106"/>
      <c r="BD529" s="106"/>
      <c r="BE529" s="106"/>
      <c r="BF529" s="106"/>
      <c r="BG529" s="106"/>
      <c r="BH529" s="106"/>
      <c r="BI529" s="106"/>
      <c r="BJ529" s="106"/>
      <c r="BK529" s="106"/>
      <c r="BL529" s="106"/>
      <c r="BM529" s="106"/>
      <c r="BN529" s="106"/>
      <c r="BO529" s="106"/>
    </row>
    <row r="530" spans="1:67" ht="15" x14ac:dyDescent="0.25">
      <c r="A530" s="80"/>
      <c r="B530" s="77" t="s">
        <v>1664</v>
      </c>
      <c r="C530" s="77" t="s">
        <v>2076</v>
      </c>
      <c r="D530" s="77" t="s">
        <v>6</v>
      </c>
      <c r="E530" s="224">
        <f>VLOOKUP(B530,'Cuadro Control'!C572:J2460,8,FALSE)</f>
        <v>52736347.43270281</v>
      </c>
      <c r="F530" s="106">
        <f t="shared" si="165"/>
        <v>9.933624348213644E-3</v>
      </c>
      <c r="G530" s="107">
        <v>46511</v>
      </c>
      <c r="H530" s="107">
        <v>46513</v>
      </c>
      <c r="I530" s="106">
        <f t="shared" si="167"/>
        <v>0</v>
      </c>
      <c r="J530" s="106">
        <f t="shared" si="167"/>
        <v>0</v>
      </c>
      <c r="K530" s="106">
        <f t="shared" si="167"/>
        <v>0</v>
      </c>
      <c r="L530" s="106">
        <f t="shared" si="167"/>
        <v>0</v>
      </c>
      <c r="M530" s="106">
        <f t="shared" si="167"/>
        <v>0</v>
      </c>
      <c r="N530" s="106">
        <f t="shared" si="167"/>
        <v>0</v>
      </c>
      <c r="O530" s="106">
        <f t="shared" si="167"/>
        <v>0</v>
      </c>
      <c r="P530" s="106">
        <f t="shared" si="167"/>
        <v>0</v>
      </c>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c r="AZ530" s="106"/>
      <c r="BA530" s="106"/>
      <c r="BB530" s="106"/>
      <c r="BC530" s="106"/>
      <c r="BD530" s="106"/>
      <c r="BE530" s="106"/>
      <c r="BF530" s="106"/>
      <c r="BG530" s="106"/>
      <c r="BH530" s="106"/>
      <c r="BI530" s="106"/>
      <c r="BJ530" s="106"/>
      <c r="BK530" s="106"/>
      <c r="BL530" s="106"/>
      <c r="BM530" s="106"/>
      <c r="BN530" s="106"/>
      <c r="BO530" s="106"/>
    </row>
    <row r="531" spans="1:67" ht="15" x14ac:dyDescent="0.25">
      <c r="A531" s="80"/>
      <c r="B531" s="77" t="s">
        <v>1665</v>
      </c>
      <c r="C531" s="77" t="s">
        <v>1666</v>
      </c>
      <c r="D531" s="77" t="s">
        <v>19</v>
      </c>
      <c r="E531" s="224">
        <f>VLOOKUP(B531,'Cuadro Control'!C573:J2461,8,FALSE)</f>
        <v>46410609.014634147</v>
      </c>
      <c r="F531" s="106">
        <f t="shared" si="165"/>
        <v>8.742083556535862E-3</v>
      </c>
      <c r="G531" s="107">
        <v>46513</v>
      </c>
      <c r="H531" s="107">
        <v>46515</v>
      </c>
      <c r="I531" s="106">
        <f t="shared" si="167"/>
        <v>0</v>
      </c>
      <c r="J531" s="106">
        <f t="shared" si="167"/>
        <v>0</v>
      </c>
      <c r="K531" s="106">
        <f t="shared" si="167"/>
        <v>0</v>
      </c>
      <c r="L531" s="106">
        <f t="shared" si="167"/>
        <v>0</v>
      </c>
      <c r="M531" s="106">
        <f t="shared" si="167"/>
        <v>0</v>
      </c>
      <c r="N531" s="106">
        <f t="shared" si="167"/>
        <v>0</v>
      </c>
      <c r="O531" s="106">
        <f t="shared" si="167"/>
        <v>0</v>
      </c>
      <c r="P531" s="106">
        <f t="shared" si="167"/>
        <v>0</v>
      </c>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c r="AZ531" s="106"/>
      <c r="BA531" s="106"/>
      <c r="BB531" s="106"/>
      <c r="BC531" s="106"/>
      <c r="BD531" s="106"/>
      <c r="BE531" s="106"/>
      <c r="BF531" s="106"/>
      <c r="BG531" s="106"/>
      <c r="BH531" s="106"/>
      <c r="BI531" s="106"/>
      <c r="BJ531" s="106"/>
      <c r="BK531" s="106"/>
      <c r="BL531" s="106"/>
      <c r="BM531" s="106"/>
      <c r="BN531" s="106"/>
      <c r="BO531" s="106"/>
    </row>
    <row r="532" spans="1:67" ht="15" x14ac:dyDescent="0.25">
      <c r="A532" s="80"/>
      <c r="B532" s="77" t="s">
        <v>1667</v>
      </c>
      <c r="C532" s="77" t="s">
        <v>1668</v>
      </c>
      <c r="D532" s="77" t="s">
        <v>9</v>
      </c>
      <c r="E532" s="224">
        <f>VLOOKUP(B532,'Cuadro Control'!C574:J2462,8,FALSE)</f>
        <v>1587346329.5488234</v>
      </c>
      <c r="F532" s="106">
        <f t="shared" si="165"/>
        <v>0.29899875353285565</v>
      </c>
      <c r="G532" s="107">
        <v>46513</v>
      </c>
      <c r="H532" s="107">
        <v>46525</v>
      </c>
      <c r="I532" s="106">
        <f t="shared" si="167"/>
        <v>0</v>
      </c>
      <c r="J532" s="106">
        <f t="shared" si="167"/>
        <v>0</v>
      </c>
      <c r="K532" s="106">
        <f t="shared" si="167"/>
        <v>0</v>
      </c>
      <c r="L532" s="106">
        <f t="shared" si="167"/>
        <v>0</v>
      </c>
      <c r="M532" s="106">
        <f t="shared" si="167"/>
        <v>0</v>
      </c>
      <c r="N532" s="106">
        <f t="shared" si="167"/>
        <v>0</v>
      </c>
      <c r="O532" s="106">
        <f t="shared" si="167"/>
        <v>0</v>
      </c>
      <c r="P532" s="106">
        <f t="shared" si="167"/>
        <v>0</v>
      </c>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c r="AZ532" s="106"/>
      <c r="BA532" s="106"/>
      <c r="BB532" s="106"/>
      <c r="BC532" s="106"/>
      <c r="BD532" s="106"/>
      <c r="BE532" s="106"/>
      <c r="BF532" s="106"/>
      <c r="BG532" s="106"/>
      <c r="BH532" s="106"/>
      <c r="BI532" s="106"/>
      <c r="BJ532" s="106"/>
      <c r="BK532" s="106"/>
      <c r="BL532" s="106"/>
      <c r="BM532" s="106"/>
      <c r="BN532" s="106"/>
      <c r="BO532" s="106"/>
    </row>
    <row r="533" spans="1:67" ht="15" x14ac:dyDescent="0.25">
      <c r="A533" s="80"/>
      <c r="B533" s="103" t="s">
        <v>1669</v>
      </c>
      <c r="C533" s="103" t="s">
        <v>1670</v>
      </c>
      <c r="D533" s="103" t="s">
        <v>9</v>
      </c>
      <c r="E533" s="223">
        <f>VLOOKUP(B533,'Cuadro Control'!C576:J2463,8,FALSE)</f>
        <v>179532477.23999998</v>
      </c>
      <c r="F533" s="104">
        <f t="shared" si="165"/>
        <v>3.3817438522495219E-2</v>
      </c>
      <c r="G533" s="105">
        <v>46515</v>
      </c>
      <c r="H533" s="105">
        <v>46529</v>
      </c>
      <c r="I533" s="104">
        <f t="shared" si="167"/>
        <v>0</v>
      </c>
      <c r="J533" s="104">
        <f t="shared" si="167"/>
        <v>0</v>
      </c>
      <c r="K533" s="104">
        <f t="shared" si="167"/>
        <v>0</v>
      </c>
      <c r="L533" s="104">
        <f t="shared" si="167"/>
        <v>0</v>
      </c>
      <c r="M533" s="104">
        <f t="shared" si="167"/>
        <v>0</v>
      </c>
      <c r="N533" s="104">
        <f t="shared" si="167"/>
        <v>0</v>
      </c>
      <c r="O533" s="104">
        <f t="shared" si="167"/>
        <v>0</v>
      </c>
      <c r="P533" s="104">
        <f t="shared" si="167"/>
        <v>0</v>
      </c>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c r="BE533" s="104"/>
      <c r="BF533" s="104"/>
      <c r="BG533" s="104"/>
      <c r="BH533" s="104"/>
      <c r="BI533" s="104"/>
      <c r="BJ533" s="104"/>
      <c r="BK533" s="104"/>
      <c r="BL533" s="104"/>
      <c r="BM533" s="104"/>
      <c r="BN533" s="104"/>
      <c r="BO533" s="104"/>
    </row>
    <row r="534" spans="1:67" ht="15" x14ac:dyDescent="0.25">
      <c r="A534" s="80"/>
      <c r="B534" s="78" t="s">
        <v>1671</v>
      </c>
      <c r="C534" s="78" t="s">
        <v>1998</v>
      </c>
      <c r="D534" s="78" t="s">
        <v>3</v>
      </c>
      <c r="E534" s="225">
        <f>VLOOKUP(B534,'Cuadro Control'!C577:J2464,8,FALSE)</f>
        <v>0</v>
      </c>
      <c r="F534" s="108">
        <f>IFERROR(E534/$E$518,0)</f>
        <v>0</v>
      </c>
      <c r="G534" s="109">
        <v>46529</v>
      </c>
      <c r="H534" s="109">
        <v>46529</v>
      </c>
      <c r="I534" s="108">
        <f t="shared" si="167"/>
        <v>0</v>
      </c>
      <c r="J534" s="108">
        <f t="shared" si="167"/>
        <v>0</v>
      </c>
      <c r="K534" s="108">
        <f t="shared" si="167"/>
        <v>0</v>
      </c>
      <c r="L534" s="108">
        <f t="shared" si="167"/>
        <v>0</v>
      </c>
      <c r="M534" s="108">
        <f t="shared" si="167"/>
        <v>0</v>
      </c>
      <c r="N534" s="108">
        <f t="shared" si="167"/>
        <v>0</v>
      </c>
      <c r="O534" s="108">
        <f t="shared" si="167"/>
        <v>0</v>
      </c>
      <c r="P534" s="108">
        <f t="shared" si="167"/>
        <v>0</v>
      </c>
      <c r="Q534" s="108"/>
      <c r="R534" s="108"/>
      <c r="S534" s="108"/>
      <c r="T534" s="108"/>
      <c r="U534" s="108"/>
      <c r="V534" s="108"/>
      <c r="W534" s="108"/>
      <c r="X534" s="108"/>
      <c r="Y534" s="108"/>
      <c r="Z534" s="108"/>
      <c r="AA534" s="108"/>
      <c r="AB534" s="108"/>
      <c r="AC534" s="108"/>
      <c r="AD534" s="108"/>
      <c r="AE534" s="108"/>
      <c r="AF534" s="108"/>
      <c r="AG534" s="108"/>
      <c r="AH534" s="108"/>
      <c r="AI534" s="108"/>
      <c r="AJ534" s="108"/>
      <c r="AK534" s="108"/>
      <c r="AL534" s="108"/>
      <c r="AM534" s="108"/>
      <c r="AN534" s="108"/>
      <c r="AO534" s="108"/>
      <c r="AP534" s="108"/>
      <c r="AQ534" s="108"/>
      <c r="AR534" s="108"/>
      <c r="AS534" s="108"/>
      <c r="AT534" s="108"/>
      <c r="AU534" s="108"/>
      <c r="AV534" s="108"/>
      <c r="AW534" s="108"/>
      <c r="AX534" s="108"/>
      <c r="AY534" s="108"/>
      <c r="AZ534" s="108"/>
      <c r="BA534" s="108"/>
      <c r="BB534" s="108"/>
      <c r="BC534" s="108"/>
      <c r="BD534" s="108"/>
      <c r="BE534" s="108"/>
      <c r="BF534" s="108"/>
      <c r="BG534" s="108"/>
      <c r="BH534" s="108"/>
      <c r="BI534" s="108"/>
      <c r="BJ534" s="108"/>
      <c r="BK534" s="108"/>
      <c r="BL534" s="108"/>
      <c r="BM534" s="108"/>
      <c r="BN534" s="108"/>
      <c r="BO534" s="108"/>
    </row>
    <row r="535" spans="1:67" ht="15" x14ac:dyDescent="0.25">
      <c r="A535" s="80"/>
      <c r="B535" s="76" t="s">
        <v>1672</v>
      </c>
      <c r="C535" s="76" t="s">
        <v>1673</v>
      </c>
      <c r="D535" s="76" t="s">
        <v>38</v>
      </c>
      <c r="E535" s="222">
        <f>SUM(E536:E551)</f>
        <v>5308872732.0543728</v>
      </c>
      <c r="F535" s="101">
        <f>IFERROR(E535/$E$109,0)</f>
        <v>2.9408554574576196E-2</v>
      </c>
      <c r="G535" s="102">
        <v>46457</v>
      </c>
      <c r="H535" s="102">
        <v>46539</v>
      </c>
      <c r="I535" s="101">
        <f>SUMPRODUCT($F536:$F550,I536:I550)</f>
        <v>0</v>
      </c>
      <c r="J535" s="101">
        <f t="shared" ref="J535:N535" si="168">SUMPRODUCT($F536:$F550,J536:J550)</f>
        <v>0</v>
      </c>
      <c r="K535" s="101">
        <f t="shared" si="168"/>
        <v>0</v>
      </c>
      <c r="L535" s="101">
        <f t="shared" si="168"/>
        <v>0</v>
      </c>
      <c r="M535" s="101">
        <f t="shared" si="168"/>
        <v>0</v>
      </c>
      <c r="N535" s="101">
        <f t="shared" si="168"/>
        <v>0</v>
      </c>
      <c r="O535" s="101">
        <f t="shared" ref="O535:P535" si="169">SUMPRODUCT($F536:$F550,O536:O550)</f>
        <v>0</v>
      </c>
      <c r="P535" s="101">
        <f t="shared" si="169"/>
        <v>0</v>
      </c>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c r="AZ535" s="101"/>
      <c r="BA535" s="101"/>
      <c r="BB535" s="101"/>
      <c r="BC535" s="101"/>
      <c r="BD535" s="101"/>
      <c r="BE535" s="101"/>
      <c r="BF535" s="101"/>
      <c r="BG535" s="101"/>
      <c r="BH535" s="101"/>
      <c r="BI535" s="101"/>
      <c r="BJ535" s="101"/>
      <c r="BK535" s="101"/>
      <c r="BL535" s="101"/>
      <c r="BM535" s="101"/>
      <c r="BN535" s="101"/>
      <c r="BO535" s="101"/>
    </row>
    <row r="536" spans="1:67" ht="15" x14ac:dyDescent="0.25">
      <c r="A536" s="80"/>
      <c r="B536" s="77" t="s">
        <v>1674</v>
      </c>
      <c r="C536" s="77" t="s">
        <v>2121</v>
      </c>
      <c r="D536" s="77" t="s">
        <v>22</v>
      </c>
      <c r="E536" s="224">
        <f>VLOOKUP(B536,'Cuadro Control'!C579:J2466,8,FALSE)</f>
        <v>83271780.884117648</v>
      </c>
      <c r="F536" s="106">
        <f t="shared" ref="F536:F550" si="170">IFERROR(E536/$E$535,0)</f>
        <v>1.5685397839984384E-2</v>
      </c>
      <c r="G536" s="107">
        <v>46457</v>
      </c>
      <c r="H536" s="107">
        <v>46465</v>
      </c>
      <c r="I536" s="106">
        <f t="shared" ref="I536:P540" si="171">IF($G536=0,0,IF(I$6&lt;$G536,0,IF(I$6&gt;$H536,1,(I$6-$G536+1)/($H536-$G536+1))))</f>
        <v>0</v>
      </c>
      <c r="J536" s="106">
        <f t="shared" si="171"/>
        <v>0</v>
      </c>
      <c r="K536" s="106">
        <f t="shared" si="171"/>
        <v>0</v>
      </c>
      <c r="L536" s="106">
        <f t="shared" si="171"/>
        <v>0</v>
      </c>
      <c r="M536" s="106">
        <f t="shared" si="171"/>
        <v>0</v>
      </c>
      <c r="N536" s="106">
        <f t="shared" si="171"/>
        <v>0</v>
      </c>
      <c r="O536" s="106">
        <f t="shared" si="171"/>
        <v>0</v>
      </c>
      <c r="P536" s="106">
        <f t="shared" si="171"/>
        <v>0</v>
      </c>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c r="AZ536" s="106"/>
      <c r="BA536" s="106"/>
      <c r="BB536" s="106"/>
      <c r="BC536" s="106"/>
      <c r="BD536" s="106"/>
      <c r="BE536" s="106"/>
      <c r="BF536" s="106"/>
      <c r="BG536" s="106"/>
      <c r="BH536" s="106"/>
      <c r="BI536" s="106"/>
      <c r="BJ536" s="106"/>
      <c r="BK536" s="106"/>
      <c r="BL536" s="106"/>
      <c r="BM536" s="106"/>
      <c r="BN536" s="106"/>
      <c r="BO536" s="106"/>
    </row>
    <row r="537" spans="1:67" ht="15" x14ac:dyDescent="0.25">
      <c r="A537" s="80"/>
      <c r="B537" s="77" t="s">
        <v>1676</v>
      </c>
      <c r="C537" s="77" t="s">
        <v>1677</v>
      </c>
      <c r="D537" s="77" t="s">
        <v>9</v>
      </c>
      <c r="E537" s="224">
        <f>VLOOKUP(B537,'Cuadro Control'!C580:J2467,8,FALSE)</f>
        <v>312374505.66882348</v>
      </c>
      <c r="F537" s="106">
        <f t="shared" si="170"/>
        <v>5.8840081771548515E-2</v>
      </c>
      <c r="G537" s="107">
        <v>46465</v>
      </c>
      <c r="H537" s="107">
        <v>46476</v>
      </c>
      <c r="I537" s="106">
        <f t="shared" si="171"/>
        <v>0</v>
      </c>
      <c r="J537" s="106">
        <f t="shared" si="171"/>
        <v>0</v>
      </c>
      <c r="K537" s="106">
        <f t="shared" si="171"/>
        <v>0</v>
      </c>
      <c r="L537" s="106">
        <f t="shared" si="171"/>
        <v>0</v>
      </c>
      <c r="M537" s="106">
        <f t="shared" si="171"/>
        <v>0</v>
      </c>
      <c r="N537" s="106">
        <f t="shared" si="171"/>
        <v>0</v>
      </c>
      <c r="O537" s="106">
        <f t="shared" si="171"/>
        <v>0</v>
      </c>
      <c r="P537" s="106">
        <f t="shared" si="171"/>
        <v>0</v>
      </c>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c r="AZ537" s="106"/>
      <c r="BA537" s="106"/>
      <c r="BB537" s="106"/>
      <c r="BC537" s="106"/>
      <c r="BD537" s="106"/>
      <c r="BE537" s="106"/>
      <c r="BF537" s="106"/>
      <c r="BG537" s="106"/>
      <c r="BH537" s="106"/>
      <c r="BI537" s="106"/>
      <c r="BJ537" s="106"/>
      <c r="BK537" s="106"/>
      <c r="BL537" s="106"/>
      <c r="BM537" s="106"/>
      <c r="BN537" s="106"/>
      <c r="BO537" s="106"/>
    </row>
    <row r="538" spans="1:67" ht="15" x14ac:dyDescent="0.25">
      <c r="A538" s="80"/>
      <c r="B538" s="103" t="s">
        <v>1678</v>
      </c>
      <c r="C538" s="103" t="s">
        <v>1679</v>
      </c>
      <c r="D538" s="103" t="s">
        <v>6</v>
      </c>
      <c r="E538" s="223">
        <f>VLOOKUP(B538,'Cuadro Control'!C581:J2468,8,FALSE)</f>
        <v>9527825.6870364472</v>
      </c>
      <c r="F538" s="104">
        <f t="shared" si="170"/>
        <v>1.794698454439963E-3</v>
      </c>
      <c r="G538" s="105">
        <v>46477</v>
      </c>
      <c r="H538" s="105">
        <v>46479</v>
      </c>
      <c r="I538" s="104">
        <f t="shared" si="171"/>
        <v>0</v>
      </c>
      <c r="J538" s="104">
        <f t="shared" si="171"/>
        <v>0</v>
      </c>
      <c r="K538" s="104">
        <f t="shared" si="171"/>
        <v>0</v>
      </c>
      <c r="L538" s="104">
        <f t="shared" si="171"/>
        <v>0</v>
      </c>
      <c r="M538" s="104">
        <f t="shared" si="171"/>
        <v>0</v>
      </c>
      <c r="N538" s="104">
        <f t="shared" si="171"/>
        <v>0</v>
      </c>
      <c r="O538" s="104">
        <f t="shared" si="171"/>
        <v>0</v>
      </c>
      <c r="P538" s="104">
        <f t="shared" si="171"/>
        <v>0</v>
      </c>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c r="BE538" s="104"/>
      <c r="BF538" s="104"/>
      <c r="BG538" s="104"/>
      <c r="BH538" s="104"/>
      <c r="BI538" s="104"/>
      <c r="BJ538" s="104"/>
      <c r="BK538" s="104"/>
      <c r="BL538" s="104"/>
      <c r="BM538" s="104"/>
      <c r="BN538" s="104"/>
      <c r="BO538" s="104"/>
    </row>
    <row r="539" spans="1:67" ht="15" x14ac:dyDescent="0.25">
      <c r="A539" s="80"/>
      <c r="B539" s="77" t="s">
        <v>1680</v>
      </c>
      <c r="C539" s="77" t="s">
        <v>1681</v>
      </c>
      <c r="D539" s="77" t="s">
        <v>19</v>
      </c>
      <c r="E539" s="224">
        <f>VLOOKUP(B539,'Cuadro Control'!C582:J2469,8,FALSE)</f>
        <v>320494616.71764702</v>
      </c>
      <c r="F539" s="106">
        <f t="shared" si="170"/>
        <v>6.0369617599332674E-2</v>
      </c>
      <c r="G539" s="107">
        <v>46479</v>
      </c>
      <c r="H539" s="107">
        <v>46484</v>
      </c>
      <c r="I539" s="106">
        <f t="shared" si="171"/>
        <v>0</v>
      </c>
      <c r="J539" s="106">
        <f t="shared" si="171"/>
        <v>0</v>
      </c>
      <c r="K539" s="106">
        <f t="shared" si="171"/>
        <v>0</v>
      </c>
      <c r="L539" s="106">
        <f t="shared" si="171"/>
        <v>0</v>
      </c>
      <c r="M539" s="106">
        <f t="shared" si="171"/>
        <v>0</v>
      </c>
      <c r="N539" s="106">
        <f t="shared" si="171"/>
        <v>0</v>
      </c>
      <c r="O539" s="106">
        <f t="shared" si="171"/>
        <v>0</v>
      </c>
      <c r="P539" s="106">
        <f t="shared" si="171"/>
        <v>0</v>
      </c>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c r="AZ539" s="106"/>
      <c r="BA539" s="106"/>
      <c r="BB539" s="106"/>
      <c r="BC539" s="106"/>
      <c r="BD539" s="106"/>
      <c r="BE539" s="106"/>
      <c r="BF539" s="106"/>
      <c r="BG539" s="106"/>
      <c r="BH539" s="106"/>
      <c r="BI539" s="106"/>
      <c r="BJ539" s="106"/>
      <c r="BK539" s="106"/>
      <c r="BL539" s="106"/>
      <c r="BM539" s="106"/>
      <c r="BN539" s="106"/>
      <c r="BO539" s="106"/>
    </row>
    <row r="540" spans="1:67" ht="15" x14ac:dyDescent="0.25">
      <c r="A540" s="80"/>
      <c r="B540" s="77" t="s">
        <v>1682</v>
      </c>
      <c r="C540" s="77" t="s">
        <v>1683</v>
      </c>
      <c r="D540" s="77" t="s">
        <v>8</v>
      </c>
      <c r="E540" s="224">
        <f>VLOOKUP(B540,'Cuadro Control'!C583:J2470,8,FALSE)</f>
        <v>94303618.549411759</v>
      </c>
      <c r="F540" s="106">
        <f t="shared" si="170"/>
        <v>1.7763397864110998E-2</v>
      </c>
      <c r="G540" s="107">
        <v>46484</v>
      </c>
      <c r="H540" s="107">
        <v>46486</v>
      </c>
      <c r="I540" s="106">
        <f t="shared" si="171"/>
        <v>0</v>
      </c>
      <c r="J540" s="106">
        <f t="shared" si="171"/>
        <v>0</v>
      </c>
      <c r="K540" s="106">
        <f t="shared" si="171"/>
        <v>0</v>
      </c>
      <c r="L540" s="106">
        <f t="shared" si="171"/>
        <v>0</v>
      </c>
      <c r="M540" s="106">
        <f t="shared" si="171"/>
        <v>0</v>
      </c>
      <c r="N540" s="106">
        <f t="shared" si="171"/>
        <v>0</v>
      </c>
      <c r="O540" s="106">
        <f t="shared" si="171"/>
        <v>0</v>
      </c>
      <c r="P540" s="106">
        <f t="shared" si="171"/>
        <v>0</v>
      </c>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c r="AZ540" s="106"/>
      <c r="BA540" s="106"/>
      <c r="BB540" s="106"/>
      <c r="BC540" s="106"/>
      <c r="BD540" s="106"/>
      <c r="BE540" s="106"/>
      <c r="BF540" s="106"/>
      <c r="BG540" s="106"/>
      <c r="BH540" s="106"/>
      <c r="BI540" s="106"/>
      <c r="BJ540" s="106"/>
      <c r="BK540" s="106"/>
      <c r="BL540" s="106"/>
      <c r="BM540" s="106"/>
      <c r="BN540" s="106"/>
      <c r="BO540" s="106"/>
    </row>
    <row r="541" spans="1:67" ht="15" x14ac:dyDescent="0.25">
      <c r="A541" s="80"/>
      <c r="B541" s="77" t="s">
        <v>1684</v>
      </c>
      <c r="C541" s="77" t="s">
        <v>1685</v>
      </c>
      <c r="D541" s="77" t="s">
        <v>26</v>
      </c>
      <c r="E541" s="224">
        <f>VLOOKUP(B541,'Cuadro Control'!C584:J2471,8,FALSE)</f>
        <v>179436034.15411764</v>
      </c>
      <c r="F541" s="106">
        <f t="shared" si="170"/>
        <v>3.3799272126209236E-2</v>
      </c>
      <c r="G541" s="107">
        <v>46486</v>
      </c>
      <c r="H541" s="107">
        <v>46491</v>
      </c>
      <c r="I541" s="106">
        <f t="shared" ref="I541:P551" si="172">IF($G541=0,0,IF(I$6&lt;$G541,0,IF(I$6&gt;$H541,1,(I$6-$G541+1)/($H541-$G541+1))))</f>
        <v>0</v>
      </c>
      <c r="J541" s="106">
        <f t="shared" si="172"/>
        <v>0</v>
      </c>
      <c r="K541" s="106">
        <f t="shared" si="172"/>
        <v>0</v>
      </c>
      <c r="L541" s="106">
        <f t="shared" si="172"/>
        <v>0</v>
      </c>
      <c r="M541" s="106">
        <f t="shared" si="172"/>
        <v>0</v>
      </c>
      <c r="N541" s="106">
        <f t="shared" si="172"/>
        <v>0</v>
      </c>
      <c r="O541" s="106">
        <f t="shared" si="172"/>
        <v>0</v>
      </c>
      <c r="P541" s="106">
        <f t="shared" si="172"/>
        <v>0</v>
      </c>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c r="AZ541" s="106"/>
      <c r="BA541" s="106"/>
      <c r="BB541" s="106"/>
      <c r="BC541" s="106"/>
      <c r="BD541" s="106"/>
      <c r="BE541" s="106"/>
      <c r="BF541" s="106"/>
      <c r="BG541" s="106"/>
      <c r="BH541" s="106"/>
      <c r="BI541" s="106"/>
      <c r="BJ541" s="106"/>
      <c r="BK541" s="106"/>
      <c r="BL541" s="106"/>
      <c r="BM541" s="106"/>
      <c r="BN541" s="106"/>
      <c r="BO541" s="106"/>
    </row>
    <row r="542" spans="1:67" ht="15" x14ac:dyDescent="0.25">
      <c r="A542" s="80"/>
      <c r="B542" s="77" t="s">
        <v>1686</v>
      </c>
      <c r="C542" s="77" t="s">
        <v>1687</v>
      </c>
      <c r="D542" s="77" t="s">
        <v>730</v>
      </c>
      <c r="E542" s="224">
        <f>VLOOKUP(B542,'Cuadro Control'!C585:J2472,8,FALSE)</f>
        <v>1212623361.2117648</v>
      </c>
      <c r="F542" s="106">
        <f t="shared" si="170"/>
        <v>0.22841447185013161</v>
      </c>
      <c r="G542" s="107">
        <v>46491</v>
      </c>
      <c r="H542" s="107">
        <v>46507</v>
      </c>
      <c r="I542" s="106">
        <f t="shared" si="172"/>
        <v>0</v>
      </c>
      <c r="J542" s="106">
        <f t="shared" si="172"/>
        <v>0</v>
      </c>
      <c r="K542" s="106">
        <f t="shared" si="172"/>
        <v>0</v>
      </c>
      <c r="L542" s="106">
        <f t="shared" si="172"/>
        <v>0</v>
      </c>
      <c r="M542" s="106">
        <f t="shared" si="172"/>
        <v>0</v>
      </c>
      <c r="N542" s="106">
        <f t="shared" si="172"/>
        <v>0</v>
      </c>
      <c r="O542" s="106">
        <f t="shared" si="172"/>
        <v>0</v>
      </c>
      <c r="P542" s="106">
        <f t="shared" si="172"/>
        <v>0</v>
      </c>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c r="AZ542" s="106"/>
      <c r="BA542" s="106"/>
      <c r="BB542" s="106"/>
      <c r="BC542" s="106"/>
      <c r="BD542" s="106"/>
      <c r="BE542" s="106"/>
      <c r="BF542" s="106"/>
      <c r="BG542" s="106"/>
      <c r="BH542" s="106"/>
      <c r="BI542" s="106"/>
      <c r="BJ542" s="106"/>
      <c r="BK542" s="106"/>
      <c r="BL542" s="106"/>
      <c r="BM542" s="106"/>
      <c r="BN542" s="106"/>
      <c r="BO542" s="106"/>
    </row>
    <row r="543" spans="1:67" ht="15" x14ac:dyDescent="0.25">
      <c r="A543" s="80"/>
      <c r="B543" s="77" t="s">
        <v>1688</v>
      </c>
      <c r="C543" s="77" t="s">
        <v>1689</v>
      </c>
      <c r="D543" s="77" t="s">
        <v>6</v>
      </c>
      <c r="E543" s="224">
        <f>VLOOKUP(B543,'Cuadro Control'!C586:J2473,8,FALSE)</f>
        <v>0</v>
      </c>
      <c r="F543" s="106">
        <f t="shared" si="170"/>
        <v>0</v>
      </c>
      <c r="G543" s="107">
        <v>46507</v>
      </c>
      <c r="H543" s="107">
        <v>46510</v>
      </c>
      <c r="I543" s="106">
        <f t="shared" si="172"/>
        <v>0</v>
      </c>
      <c r="J543" s="106">
        <f t="shared" si="172"/>
        <v>0</v>
      </c>
      <c r="K543" s="106">
        <f t="shared" si="172"/>
        <v>0</v>
      </c>
      <c r="L543" s="106">
        <f t="shared" si="172"/>
        <v>0</v>
      </c>
      <c r="M543" s="106">
        <f t="shared" si="172"/>
        <v>0</v>
      </c>
      <c r="N543" s="106">
        <f t="shared" si="172"/>
        <v>0</v>
      </c>
      <c r="O543" s="106">
        <f t="shared" si="172"/>
        <v>0</v>
      </c>
      <c r="P543" s="106">
        <f t="shared" si="172"/>
        <v>0</v>
      </c>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c r="AZ543" s="106"/>
      <c r="BA543" s="106"/>
      <c r="BB543" s="106"/>
      <c r="BC543" s="106"/>
      <c r="BD543" s="106"/>
      <c r="BE543" s="106"/>
      <c r="BF543" s="106"/>
      <c r="BG543" s="106"/>
      <c r="BH543" s="106"/>
      <c r="BI543" s="106"/>
      <c r="BJ543" s="106"/>
      <c r="BK543" s="106"/>
      <c r="BL543" s="106"/>
      <c r="BM543" s="106"/>
      <c r="BN543" s="106"/>
      <c r="BO543" s="106"/>
    </row>
    <row r="544" spans="1:67" ht="15" x14ac:dyDescent="0.25">
      <c r="A544" s="80"/>
      <c r="B544" s="78" t="s">
        <v>1690</v>
      </c>
      <c r="C544" s="78" t="s">
        <v>1691</v>
      </c>
      <c r="D544" s="78" t="s">
        <v>3</v>
      </c>
      <c r="E544" s="225">
        <f>VLOOKUP(B544,'Cuadro Control'!C587:J2474,8,FALSE)</f>
        <v>0</v>
      </c>
      <c r="F544" s="108">
        <f t="shared" si="170"/>
        <v>0</v>
      </c>
      <c r="G544" s="109">
        <v>46507</v>
      </c>
      <c r="H544" s="109">
        <v>46507</v>
      </c>
      <c r="I544" s="108">
        <f t="shared" si="172"/>
        <v>0</v>
      </c>
      <c r="J544" s="108">
        <f t="shared" si="172"/>
        <v>0</v>
      </c>
      <c r="K544" s="108">
        <f t="shared" si="172"/>
        <v>0</v>
      </c>
      <c r="L544" s="108">
        <f t="shared" si="172"/>
        <v>0</v>
      </c>
      <c r="M544" s="108">
        <f t="shared" si="172"/>
        <v>0</v>
      </c>
      <c r="N544" s="108">
        <f t="shared" si="172"/>
        <v>0</v>
      </c>
      <c r="O544" s="108">
        <f t="shared" si="172"/>
        <v>0</v>
      </c>
      <c r="P544" s="108">
        <f t="shared" si="172"/>
        <v>0</v>
      </c>
      <c r="Q544" s="108"/>
      <c r="R544" s="108"/>
      <c r="S544" s="108"/>
      <c r="T544" s="108"/>
      <c r="U544" s="108"/>
      <c r="V544" s="108"/>
      <c r="W544" s="108"/>
      <c r="X544" s="108"/>
      <c r="Y544" s="108"/>
      <c r="Z544" s="108"/>
      <c r="AA544" s="108"/>
      <c r="AB544" s="108"/>
      <c r="AC544" s="108"/>
      <c r="AD544" s="108"/>
      <c r="AE544" s="108"/>
      <c r="AF544" s="108"/>
      <c r="AG544" s="108"/>
      <c r="AH544" s="108"/>
      <c r="AI544" s="108"/>
      <c r="AJ544" s="108"/>
      <c r="AK544" s="108"/>
      <c r="AL544" s="108"/>
      <c r="AM544" s="108"/>
      <c r="AN544" s="108"/>
      <c r="AO544" s="108"/>
      <c r="AP544" s="108"/>
      <c r="AQ544" s="108"/>
      <c r="AR544" s="108"/>
      <c r="AS544" s="108"/>
      <c r="AT544" s="108"/>
      <c r="AU544" s="108"/>
      <c r="AV544" s="108"/>
      <c r="AW544" s="108"/>
      <c r="AX544" s="108"/>
      <c r="AY544" s="108"/>
      <c r="AZ544" s="108"/>
      <c r="BA544" s="108"/>
      <c r="BB544" s="108"/>
      <c r="BC544" s="108"/>
      <c r="BD544" s="108"/>
      <c r="BE544" s="108"/>
      <c r="BF544" s="108"/>
      <c r="BG544" s="108"/>
      <c r="BH544" s="108"/>
      <c r="BI544" s="108"/>
      <c r="BJ544" s="108"/>
      <c r="BK544" s="108"/>
      <c r="BL544" s="108"/>
      <c r="BM544" s="108"/>
      <c r="BN544" s="108"/>
      <c r="BO544" s="108"/>
    </row>
    <row r="545" spans="1:67" ht="15" x14ac:dyDescent="0.25">
      <c r="A545" s="80"/>
      <c r="B545" s="77" t="s">
        <v>1692</v>
      </c>
      <c r="C545" s="77" t="s">
        <v>1693</v>
      </c>
      <c r="D545" s="77" t="s">
        <v>8</v>
      </c>
      <c r="E545" s="224">
        <f>VLOOKUP(B545,'Cuadro Control'!C588:J2475,8,FALSE)</f>
        <v>1230815225.9452939</v>
      </c>
      <c r="F545" s="106">
        <f t="shared" si="170"/>
        <v>0.2318411625341423</v>
      </c>
      <c r="G545" s="107">
        <v>46511</v>
      </c>
      <c r="H545" s="107">
        <v>46511</v>
      </c>
      <c r="I545" s="106">
        <f t="shared" si="172"/>
        <v>0</v>
      </c>
      <c r="J545" s="106">
        <f t="shared" si="172"/>
        <v>0</v>
      </c>
      <c r="K545" s="106">
        <f t="shared" si="172"/>
        <v>0</v>
      </c>
      <c r="L545" s="106">
        <f t="shared" si="172"/>
        <v>0</v>
      </c>
      <c r="M545" s="106">
        <f t="shared" si="172"/>
        <v>0</v>
      </c>
      <c r="N545" s="106">
        <f t="shared" si="172"/>
        <v>0</v>
      </c>
      <c r="O545" s="106">
        <f t="shared" si="172"/>
        <v>0</v>
      </c>
      <c r="P545" s="106">
        <f t="shared" si="172"/>
        <v>0</v>
      </c>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c r="AZ545" s="106"/>
      <c r="BA545" s="106"/>
      <c r="BB545" s="106"/>
      <c r="BC545" s="106"/>
      <c r="BD545" s="106"/>
      <c r="BE545" s="106"/>
      <c r="BF545" s="106"/>
      <c r="BG545" s="106"/>
      <c r="BH545" s="106"/>
      <c r="BI545" s="106"/>
      <c r="BJ545" s="106"/>
      <c r="BK545" s="106"/>
      <c r="BL545" s="106"/>
      <c r="BM545" s="106"/>
      <c r="BN545" s="106"/>
      <c r="BO545" s="106"/>
    </row>
    <row r="546" spans="1:67" ht="15" x14ac:dyDescent="0.25">
      <c r="A546" s="80"/>
      <c r="B546" s="77" t="s">
        <v>1694</v>
      </c>
      <c r="C546" s="77" t="s">
        <v>1695</v>
      </c>
      <c r="D546" s="77" t="s">
        <v>26</v>
      </c>
      <c r="E546" s="224">
        <f>VLOOKUP(B546,'Cuadro Control'!C589:J2476,8,FALSE)</f>
        <v>0</v>
      </c>
      <c r="F546" s="106">
        <f t="shared" si="170"/>
        <v>0</v>
      </c>
      <c r="G546" s="107">
        <v>46511</v>
      </c>
      <c r="H546" s="107">
        <v>46520</v>
      </c>
      <c r="I546" s="106">
        <f t="shared" si="172"/>
        <v>0</v>
      </c>
      <c r="J546" s="106">
        <f t="shared" si="172"/>
        <v>0</v>
      </c>
      <c r="K546" s="106">
        <f t="shared" si="172"/>
        <v>0</v>
      </c>
      <c r="L546" s="106">
        <f t="shared" si="172"/>
        <v>0</v>
      </c>
      <c r="M546" s="106">
        <f t="shared" si="172"/>
        <v>0</v>
      </c>
      <c r="N546" s="106">
        <f t="shared" si="172"/>
        <v>0</v>
      </c>
      <c r="O546" s="106">
        <f t="shared" si="172"/>
        <v>0</v>
      </c>
      <c r="P546" s="106">
        <f t="shared" si="172"/>
        <v>0</v>
      </c>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c r="AZ546" s="106"/>
      <c r="BA546" s="106"/>
      <c r="BB546" s="106"/>
      <c r="BC546" s="106"/>
      <c r="BD546" s="106"/>
      <c r="BE546" s="106"/>
      <c r="BF546" s="106"/>
      <c r="BG546" s="106"/>
      <c r="BH546" s="106"/>
      <c r="BI546" s="106"/>
      <c r="BJ546" s="106"/>
      <c r="BK546" s="106"/>
      <c r="BL546" s="106"/>
      <c r="BM546" s="106"/>
      <c r="BN546" s="106"/>
      <c r="BO546" s="106"/>
    </row>
    <row r="547" spans="1:67" ht="15" x14ac:dyDescent="0.25">
      <c r="A547" s="80"/>
      <c r="B547" s="77" t="s">
        <v>1696</v>
      </c>
      <c r="C547" s="77" t="s">
        <v>2077</v>
      </c>
      <c r="D547" s="77" t="s">
        <v>6</v>
      </c>
      <c r="E547" s="224">
        <f>VLOOKUP(B547,'Cuadro Control'!C590:J2477,8,FALSE)</f>
        <v>52736347.43270281</v>
      </c>
      <c r="F547" s="106">
        <f t="shared" si="170"/>
        <v>9.933624348213644E-3</v>
      </c>
      <c r="G547" s="107">
        <v>46520</v>
      </c>
      <c r="H547" s="107">
        <v>46522</v>
      </c>
      <c r="I547" s="106">
        <f t="shared" si="172"/>
        <v>0</v>
      </c>
      <c r="J547" s="106">
        <f t="shared" si="172"/>
        <v>0</v>
      </c>
      <c r="K547" s="106">
        <f t="shared" si="172"/>
        <v>0</v>
      </c>
      <c r="L547" s="106">
        <f t="shared" si="172"/>
        <v>0</v>
      </c>
      <c r="M547" s="106">
        <f t="shared" si="172"/>
        <v>0</v>
      </c>
      <c r="N547" s="106">
        <f t="shared" si="172"/>
        <v>0</v>
      </c>
      <c r="O547" s="106">
        <f t="shared" si="172"/>
        <v>0</v>
      </c>
      <c r="P547" s="106">
        <f t="shared" si="172"/>
        <v>0</v>
      </c>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c r="AZ547" s="106"/>
      <c r="BA547" s="106"/>
      <c r="BB547" s="106"/>
      <c r="BC547" s="106"/>
      <c r="BD547" s="106"/>
      <c r="BE547" s="106"/>
      <c r="BF547" s="106"/>
      <c r="BG547" s="106"/>
      <c r="BH547" s="106"/>
      <c r="BI547" s="106"/>
      <c r="BJ547" s="106"/>
      <c r="BK547" s="106"/>
      <c r="BL547" s="106"/>
      <c r="BM547" s="106"/>
      <c r="BN547" s="106"/>
      <c r="BO547" s="106"/>
    </row>
    <row r="548" spans="1:67" ht="15" x14ac:dyDescent="0.25">
      <c r="A548" s="80"/>
      <c r="B548" s="77" t="s">
        <v>1697</v>
      </c>
      <c r="C548" s="77" t="s">
        <v>1698</v>
      </c>
      <c r="D548" s="77" t="s">
        <v>19</v>
      </c>
      <c r="E548" s="224">
        <f>VLOOKUP(B548,'Cuadro Control'!C591:J2478,8,FALSE)</f>
        <v>46410609.014634147</v>
      </c>
      <c r="F548" s="106">
        <f t="shared" si="170"/>
        <v>8.742083556535862E-3</v>
      </c>
      <c r="G548" s="107">
        <v>46522</v>
      </c>
      <c r="H548" s="107">
        <v>46525</v>
      </c>
      <c r="I548" s="106">
        <f t="shared" si="172"/>
        <v>0</v>
      </c>
      <c r="J548" s="106">
        <f t="shared" si="172"/>
        <v>0</v>
      </c>
      <c r="K548" s="106">
        <f t="shared" si="172"/>
        <v>0</v>
      </c>
      <c r="L548" s="106">
        <f t="shared" si="172"/>
        <v>0</v>
      </c>
      <c r="M548" s="106">
        <f t="shared" si="172"/>
        <v>0</v>
      </c>
      <c r="N548" s="106">
        <f t="shared" si="172"/>
        <v>0</v>
      </c>
      <c r="O548" s="106">
        <f t="shared" si="172"/>
        <v>0</v>
      </c>
      <c r="P548" s="106">
        <f t="shared" si="172"/>
        <v>0</v>
      </c>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c r="AZ548" s="106"/>
      <c r="BA548" s="106"/>
      <c r="BB548" s="106"/>
      <c r="BC548" s="106"/>
      <c r="BD548" s="106"/>
      <c r="BE548" s="106"/>
      <c r="BF548" s="106"/>
      <c r="BG548" s="106"/>
      <c r="BH548" s="106"/>
      <c r="BI548" s="106"/>
      <c r="BJ548" s="106"/>
      <c r="BK548" s="106"/>
      <c r="BL548" s="106"/>
      <c r="BM548" s="106"/>
      <c r="BN548" s="106"/>
      <c r="BO548" s="106"/>
    </row>
    <row r="549" spans="1:67" ht="15" x14ac:dyDescent="0.25">
      <c r="A549" s="80"/>
      <c r="B549" s="77" t="s">
        <v>1699</v>
      </c>
      <c r="C549" s="77" t="s">
        <v>1700</v>
      </c>
      <c r="D549" s="77" t="s">
        <v>9</v>
      </c>
      <c r="E549" s="224">
        <f>VLOOKUP(B549,'Cuadro Control'!C592:J2479,8,FALSE)</f>
        <v>1587346329.5488234</v>
      </c>
      <c r="F549" s="106">
        <f t="shared" si="170"/>
        <v>0.29899875353285565</v>
      </c>
      <c r="G549" s="107">
        <v>46522</v>
      </c>
      <c r="H549" s="107">
        <v>46533</v>
      </c>
      <c r="I549" s="106">
        <f t="shared" si="172"/>
        <v>0</v>
      </c>
      <c r="J549" s="106">
        <f t="shared" si="172"/>
        <v>0</v>
      </c>
      <c r="K549" s="106">
        <f t="shared" si="172"/>
        <v>0</v>
      </c>
      <c r="L549" s="106">
        <f t="shared" si="172"/>
        <v>0</v>
      </c>
      <c r="M549" s="106">
        <f t="shared" si="172"/>
        <v>0</v>
      </c>
      <c r="N549" s="106">
        <f t="shared" si="172"/>
        <v>0</v>
      </c>
      <c r="O549" s="106">
        <f t="shared" si="172"/>
        <v>0</v>
      </c>
      <c r="P549" s="106">
        <f t="shared" si="172"/>
        <v>0</v>
      </c>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c r="AZ549" s="106"/>
      <c r="BA549" s="106"/>
      <c r="BB549" s="106"/>
      <c r="BC549" s="106"/>
      <c r="BD549" s="106"/>
      <c r="BE549" s="106"/>
      <c r="BF549" s="106"/>
      <c r="BG549" s="106"/>
      <c r="BH549" s="106"/>
      <c r="BI549" s="106"/>
      <c r="BJ549" s="106"/>
      <c r="BK549" s="106"/>
      <c r="BL549" s="106"/>
      <c r="BM549" s="106"/>
      <c r="BN549" s="106"/>
      <c r="BO549" s="106"/>
    </row>
    <row r="550" spans="1:67" ht="15" x14ac:dyDescent="0.25">
      <c r="A550" s="80"/>
      <c r="B550" s="103" t="s">
        <v>1701</v>
      </c>
      <c r="C550" s="103" t="s">
        <v>1702</v>
      </c>
      <c r="D550" s="103" t="s">
        <v>9</v>
      </c>
      <c r="E550" s="223">
        <f>VLOOKUP(B550,'Cuadro Control'!C593:J2480,8,FALSE)</f>
        <v>179532477.23999998</v>
      </c>
      <c r="F550" s="104">
        <f t="shared" si="170"/>
        <v>3.3817438522495219E-2</v>
      </c>
      <c r="G550" s="105">
        <v>46525</v>
      </c>
      <c r="H550" s="105">
        <v>46539</v>
      </c>
      <c r="I550" s="104">
        <f t="shared" si="172"/>
        <v>0</v>
      </c>
      <c r="J550" s="104">
        <f t="shared" si="172"/>
        <v>0</v>
      </c>
      <c r="K550" s="104">
        <f t="shared" si="172"/>
        <v>0</v>
      </c>
      <c r="L550" s="104">
        <f t="shared" si="172"/>
        <v>0</v>
      </c>
      <c r="M550" s="104">
        <f t="shared" si="172"/>
        <v>0</v>
      </c>
      <c r="N550" s="104">
        <f t="shared" si="172"/>
        <v>0</v>
      </c>
      <c r="O550" s="104">
        <f t="shared" si="172"/>
        <v>0</v>
      </c>
      <c r="P550" s="104">
        <f t="shared" si="172"/>
        <v>0</v>
      </c>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c r="BE550" s="104"/>
      <c r="BF550" s="104"/>
      <c r="BG550" s="104"/>
      <c r="BH550" s="104"/>
      <c r="BI550" s="104"/>
      <c r="BJ550" s="104"/>
      <c r="BK550" s="104"/>
      <c r="BL550" s="104"/>
      <c r="BM550" s="104"/>
      <c r="BN550" s="104"/>
      <c r="BO550" s="104"/>
    </row>
    <row r="551" spans="1:67" ht="15" x14ac:dyDescent="0.25">
      <c r="A551" s="80"/>
      <c r="B551" s="78" t="s">
        <v>1703</v>
      </c>
      <c r="C551" s="78" t="s">
        <v>1999</v>
      </c>
      <c r="D551" s="78" t="s">
        <v>3</v>
      </c>
      <c r="E551" s="225">
        <f>VLOOKUP(B551,'Cuadro Control'!C594:J2481,8,FALSE)</f>
        <v>0</v>
      </c>
      <c r="F551" s="108">
        <f>IFERROR(E551/$E$535,0)</f>
        <v>0</v>
      </c>
      <c r="G551" s="109">
        <v>46539</v>
      </c>
      <c r="H551" s="109">
        <v>46539</v>
      </c>
      <c r="I551" s="108">
        <f t="shared" si="172"/>
        <v>0</v>
      </c>
      <c r="J551" s="108">
        <f t="shared" si="172"/>
        <v>0</v>
      </c>
      <c r="K551" s="108">
        <f t="shared" si="172"/>
        <v>0</v>
      </c>
      <c r="L551" s="108">
        <f t="shared" si="172"/>
        <v>0</v>
      </c>
      <c r="M551" s="108">
        <f t="shared" si="172"/>
        <v>0</v>
      </c>
      <c r="N551" s="108">
        <f t="shared" si="172"/>
        <v>0</v>
      </c>
      <c r="O551" s="108">
        <f t="shared" si="172"/>
        <v>0</v>
      </c>
      <c r="P551" s="108">
        <f t="shared" si="172"/>
        <v>0</v>
      </c>
      <c r="Q551" s="108"/>
      <c r="R551" s="108"/>
      <c r="S551" s="108"/>
      <c r="T551" s="108"/>
      <c r="U551" s="108"/>
      <c r="V551" s="108"/>
      <c r="W551" s="108"/>
      <c r="X551" s="108"/>
      <c r="Y551" s="108"/>
      <c r="Z551" s="108"/>
      <c r="AA551" s="108"/>
      <c r="AB551" s="108"/>
      <c r="AC551" s="108"/>
      <c r="AD551" s="108"/>
      <c r="AE551" s="108"/>
      <c r="AF551" s="108"/>
      <c r="AG551" s="108"/>
      <c r="AH551" s="108"/>
      <c r="AI551" s="108"/>
      <c r="AJ551" s="108"/>
      <c r="AK551" s="108"/>
      <c r="AL551" s="108"/>
      <c r="AM551" s="108"/>
      <c r="AN551" s="108"/>
      <c r="AO551" s="108"/>
      <c r="AP551" s="108"/>
      <c r="AQ551" s="108"/>
      <c r="AR551" s="108"/>
      <c r="AS551" s="108"/>
      <c r="AT551" s="108"/>
      <c r="AU551" s="108"/>
      <c r="AV551" s="108"/>
      <c r="AW551" s="108"/>
      <c r="AX551" s="108"/>
      <c r="AY551" s="108"/>
      <c r="AZ551" s="108"/>
      <c r="BA551" s="108"/>
      <c r="BB551" s="108"/>
      <c r="BC551" s="108"/>
      <c r="BD551" s="108"/>
      <c r="BE551" s="108"/>
      <c r="BF551" s="108"/>
      <c r="BG551" s="108"/>
      <c r="BH551" s="108"/>
      <c r="BI551" s="108"/>
      <c r="BJ551" s="108"/>
      <c r="BK551" s="108"/>
      <c r="BL551" s="108"/>
      <c r="BM551" s="108"/>
      <c r="BN551" s="108"/>
      <c r="BO551" s="108"/>
    </row>
    <row r="552" spans="1:67" ht="15" x14ac:dyDescent="0.25">
      <c r="A552" s="80"/>
      <c r="B552" s="76" t="s">
        <v>1704</v>
      </c>
      <c r="C552" s="76" t="s">
        <v>2000</v>
      </c>
      <c r="D552" s="76" t="s">
        <v>38</v>
      </c>
      <c r="E552" s="222">
        <f>SUM(E553:E568)</f>
        <v>5308872732.0543728</v>
      </c>
      <c r="F552" s="101">
        <f>IFERROR(E552/$E$109,0)</f>
        <v>2.9408554574576196E-2</v>
      </c>
      <c r="G552" s="102">
        <v>46465</v>
      </c>
      <c r="H552" s="102">
        <v>46547</v>
      </c>
      <c r="I552" s="101">
        <f>SUMPRODUCT($F553:$F567,I553:I567)</f>
        <v>0</v>
      </c>
      <c r="J552" s="101">
        <f t="shared" ref="J552:N552" si="173">SUMPRODUCT($F553:$F567,J553:J567)</f>
        <v>0</v>
      </c>
      <c r="K552" s="101">
        <f t="shared" si="173"/>
        <v>0</v>
      </c>
      <c r="L552" s="101">
        <f t="shared" si="173"/>
        <v>0</v>
      </c>
      <c r="M552" s="101">
        <f t="shared" si="173"/>
        <v>0</v>
      </c>
      <c r="N552" s="101">
        <f t="shared" si="173"/>
        <v>0</v>
      </c>
      <c r="O552" s="101">
        <f t="shared" ref="O552:P552" si="174">SUMPRODUCT($F553:$F567,O553:O567)</f>
        <v>0</v>
      </c>
      <c r="P552" s="101">
        <f t="shared" si="174"/>
        <v>0</v>
      </c>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c r="AZ552" s="101"/>
      <c r="BA552" s="101"/>
      <c r="BB552" s="101"/>
      <c r="BC552" s="101"/>
      <c r="BD552" s="101"/>
      <c r="BE552" s="101"/>
      <c r="BF552" s="101"/>
      <c r="BG552" s="101"/>
      <c r="BH552" s="101"/>
      <c r="BI552" s="101"/>
      <c r="BJ552" s="101"/>
      <c r="BK552" s="101"/>
      <c r="BL552" s="101"/>
      <c r="BM552" s="101"/>
      <c r="BN552" s="101"/>
      <c r="BO552" s="101"/>
    </row>
    <row r="553" spans="1:67" ht="15" x14ac:dyDescent="0.25">
      <c r="A553" s="80"/>
      <c r="B553" s="77" t="s">
        <v>1705</v>
      </c>
      <c r="C553" s="77" t="s">
        <v>2122</v>
      </c>
      <c r="D553" s="77" t="s">
        <v>22</v>
      </c>
      <c r="E553" s="224">
        <f>VLOOKUP(B553,'Cuadro Control'!C596:J2483,8,FALSE)</f>
        <v>83271780.884117648</v>
      </c>
      <c r="F553" s="106">
        <f t="shared" ref="F553:F567" si="175">IFERROR(E553/$E$552,0)</f>
        <v>1.5685397839984384E-2</v>
      </c>
      <c r="G553" s="107">
        <v>46465</v>
      </c>
      <c r="H553" s="107">
        <v>46476</v>
      </c>
      <c r="I553" s="106">
        <f t="shared" ref="I553:P557" si="176">IF($G553=0,0,IF(I$6&lt;$G553,0,IF(I$6&gt;$H553,1,(I$6-$G553+1)/($H553-$G553+1))))</f>
        <v>0</v>
      </c>
      <c r="J553" s="106">
        <f t="shared" si="176"/>
        <v>0</v>
      </c>
      <c r="K553" s="106">
        <f t="shared" si="176"/>
        <v>0</v>
      </c>
      <c r="L553" s="106">
        <f t="shared" si="176"/>
        <v>0</v>
      </c>
      <c r="M553" s="106">
        <f t="shared" si="176"/>
        <v>0</v>
      </c>
      <c r="N553" s="106">
        <f t="shared" si="176"/>
        <v>0</v>
      </c>
      <c r="O553" s="106">
        <f t="shared" si="176"/>
        <v>0</v>
      </c>
      <c r="P553" s="106">
        <f t="shared" si="176"/>
        <v>0</v>
      </c>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c r="AZ553" s="106"/>
      <c r="BA553" s="106"/>
      <c r="BB553" s="106"/>
      <c r="BC553" s="106"/>
      <c r="BD553" s="106"/>
      <c r="BE553" s="106"/>
      <c r="BF553" s="106"/>
      <c r="BG553" s="106"/>
      <c r="BH553" s="106"/>
      <c r="BI553" s="106"/>
      <c r="BJ553" s="106"/>
      <c r="BK553" s="106"/>
      <c r="BL553" s="106"/>
      <c r="BM553" s="106"/>
      <c r="BN553" s="106"/>
      <c r="BO553" s="106"/>
    </row>
    <row r="554" spans="1:67" ht="15" x14ac:dyDescent="0.25">
      <c r="A554" s="80"/>
      <c r="B554" s="77" t="s">
        <v>1706</v>
      </c>
      <c r="C554" s="77" t="s">
        <v>2002</v>
      </c>
      <c r="D554" s="77" t="s">
        <v>9</v>
      </c>
      <c r="E554" s="224">
        <f>VLOOKUP(B554,'Cuadro Control'!C597:J2484,8,FALSE)</f>
        <v>312374505.66882348</v>
      </c>
      <c r="F554" s="106">
        <f t="shared" si="175"/>
        <v>5.8840081771548515E-2</v>
      </c>
      <c r="G554" s="107">
        <v>46477</v>
      </c>
      <c r="H554" s="107">
        <v>46484</v>
      </c>
      <c r="I554" s="106">
        <f t="shared" si="176"/>
        <v>0</v>
      </c>
      <c r="J554" s="106">
        <f t="shared" si="176"/>
        <v>0</v>
      </c>
      <c r="K554" s="106">
        <f t="shared" si="176"/>
        <v>0</v>
      </c>
      <c r="L554" s="106">
        <f t="shared" si="176"/>
        <v>0</v>
      </c>
      <c r="M554" s="106">
        <f t="shared" si="176"/>
        <v>0</v>
      </c>
      <c r="N554" s="106">
        <f t="shared" si="176"/>
        <v>0</v>
      </c>
      <c r="O554" s="106">
        <f t="shared" si="176"/>
        <v>0</v>
      </c>
      <c r="P554" s="106">
        <f t="shared" si="176"/>
        <v>0</v>
      </c>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c r="AZ554" s="106"/>
      <c r="BA554" s="106"/>
      <c r="BB554" s="106"/>
      <c r="BC554" s="106"/>
      <c r="BD554" s="106"/>
      <c r="BE554" s="106"/>
      <c r="BF554" s="106"/>
      <c r="BG554" s="106"/>
      <c r="BH554" s="106"/>
      <c r="BI554" s="106"/>
      <c r="BJ554" s="106"/>
      <c r="BK554" s="106"/>
      <c r="BL554" s="106"/>
      <c r="BM554" s="106"/>
      <c r="BN554" s="106"/>
      <c r="BO554" s="106"/>
    </row>
    <row r="555" spans="1:67" ht="15" x14ac:dyDescent="0.25">
      <c r="A555" s="80"/>
      <c r="B555" s="103" t="s">
        <v>1707</v>
      </c>
      <c r="C555" s="103" t="s">
        <v>2003</v>
      </c>
      <c r="D555" s="103" t="s">
        <v>6</v>
      </c>
      <c r="E555" s="223">
        <f>VLOOKUP(B555,'Cuadro Control'!C598:J2485,8,FALSE)</f>
        <v>9527825.6870364472</v>
      </c>
      <c r="F555" s="104">
        <f t="shared" si="175"/>
        <v>1.794698454439963E-3</v>
      </c>
      <c r="G555" s="105">
        <v>46484</v>
      </c>
      <c r="H555" s="105">
        <v>46486</v>
      </c>
      <c r="I555" s="104">
        <f t="shared" si="176"/>
        <v>0</v>
      </c>
      <c r="J555" s="104">
        <f t="shared" si="176"/>
        <v>0</v>
      </c>
      <c r="K555" s="104">
        <f t="shared" si="176"/>
        <v>0</v>
      </c>
      <c r="L555" s="104">
        <f t="shared" si="176"/>
        <v>0</v>
      </c>
      <c r="M555" s="104">
        <f t="shared" si="176"/>
        <v>0</v>
      </c>
      <c r="N555" s="104">
        <f t="shared" si="176"/>
        <v>0</v>
      </c>
      <c r="O555" s="104">
        <f t="shared" si="176"/>
        <v>0</v>
      </c>
      <c r="P555" s="104">
        <f t="shared" si="176"/>
        <v>0</v>
      </c>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c r="BE555" s="104"/>
      <c r="BF555" s="104"/>
      <c r="BG555" s="104"/>
      <c r="BH555" s="104"/>
      <c r="BI555" s="104"/>
      <c r="BJ555" s="104"/>
      <c r="BK555" s="104"/>
      <c r="BL555" s="104"/>
      <c r="BM555" s="104"/>
      <c r="BN555" s="104"/>
      <c r="BO555" s="104"/>
    </row>
    <row r="556" spans="1:67" ht="15" x14ac:dyDescent="0.25">
      <c r="A556" s="80"/>
      <c r="B556" s="77" t="s">
        <v>1708</v>
      </c>
      <c r="C556" s="77" t="s">
        <v>2004</v>
      </c>
      <c r="D556" s="77" t="s">
        <v>19</v>
      </c>
      <c r="E556" s="224">
        <f>VLOOKUP(B556,'Cuadro Control'!C599:J2486,8,FALSE)</f>
        <v>320494616.71764702</v>
      </c>
      <c r="F556" s="106">
        <f t="shared" si="175"/>
        <v>6.0369617599332674E-2</v>
      </c>
      <c r="G556" s="107">
        <v>46487</v>
      </c>
      <c r="H556" s="107">
        <v>46491</v>
      </c>
      <c r="I556" s="106">
        <f t="shared" si="176"/>
        <v>0</v>
      </c>
      <c r="J556" s="106">
        <f t="shared" si="176"/>
        <v>0</v>
      </c>
      <c r="K556" s="106">
        <f t="shared" si="176"/>
        <v>0</v>
      </c>
      <c r="L556" s="106">
        <f t="shared" si="176"/>
        <v>0</v>
      </c>
      <c r="M556" s="106">
        <f t="shared" si="176"/>
        <v>0</v>
      </c>
      <c r="N556" s="106">
        <f t="shared" si="176"/>
        <v>0</v>
      </c>
      <c r="O556" s="106">
        <f t="shared" si="176"/>
        <v>0</v>
      </c>
      <c r="P556" s="106">
        <f t="shared" si="176"/>
        <v>0</v>
      </c>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c r="AZ556" s="106"/>
      <c r="BA556" s="106"/>
      <c r="BB556" s="106"/>
      <c r="BC556" s="106"/>
      <c r="BD556" s="106"/>
      <c r="BE556" s="106"/>
      <c r="BF556" s="106"/>
      <c r="BG556" s="106"/>
      <c r="BH556" s="106"/>
      <c r="BI556" s="106"/>
      <c r="BJ556" s="106"/>
      <c r="BK556" s="106"/>
      <c r="BL556" s="106"/>
      <c r="BM556" s="106"/>
      <c r="BN556" s="106"/>
      <c r="BO556" s="106"/>
    </row>
    <row r="557" spans="1:67" ht="15" x14ac:dyDescent="0.25">
      <c r="A557" s="80"/>
      <c r="B557" s="77" t="s">
        <v>1709</v>
      </c>
      <c r="C557" s="77" t="s">
        <v>2005</v>
      </c>
      <c r="D557" s="77" t="s">
        <v>8</v>
      </c>
      <c r="E557" s="224">
        <f>VLOOKUP(B557,'Cuadro Control'!C600:J2487,8,FALSE)</f>
        <v>94303618.549411759</v>
      </c>
      <c r="F557" s="106">
        <f t="shared" si="175"/>
        <v>1.7763397864110998E-2</v>
      </c>
      <c r="G557" s="107">
        <v>46491</v>
      </c>
      <c r="H557" s="107">
        <v>46493</v>
      </c>
      <c r="I557" s="106">
        <f t="shared" si="176"/>
        <v>0</v>
      </c>
      <c r="J557" s="106">
        <f t="shared" si="176"/>
        <v>0</v>
      </c>
      <c r="K557" s="106">
        <f t="shared" si="176"/>
        <v>0</v>
      </c>
      <c r="L557" s="106">
        <f t="shared" si="176"/>
        <v>0</v>
      </c>
      <c r="M557" s="106">
        <f t="shared" si="176"/>
        <v>0</v>
      </c>
      <c r="N557" s="106">
        <f t="shared" si="176"/>
        <v>0</v>
      </c>
      <c r="O557" s="106">
        <f t="shared" si="176"/>
        <v>0</v>
      </c>
      <c r="P557" s="106">
        <f t="shared" si="176"/>
        <v>0</v>
      </c>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c r="AZ557" s="106"/>
      <c r="BA557" s="106"/>
      <c r="BB557" s="106"/>
      <c r="BC557" s="106"/>
      <c r="BD557" s="106"/>
      <c r="BE557" s="106"/>
      <c r="BF557" s="106"/>
      <c r="BG557" s="106"/>
      <c r="BH557" s="106"/>
      <c r="BI557" s="106"/>
      <c r="BJ557" s="106"/>
      <c r="BK557" s="106"/>
      <c r="BL557" s="106"/>
      <c r="BM557" s="106"/>
      <c r="BN557" s="106"/>
      <c r="BO557" s="106"/>
    </row>
    <row r="558" spans="1:67" ht="15" x14ac:dyDescent="0.25">
      <c r="A558" s="80"/>
      <c r="B558" s="77" t="s">
        <v>1710</v>
      </c>
      <c r="C558" s="77" t="s">
        <v>2006</v>
      </c>
      <c r="D558" s="77" t="s">
        <v>26</v>
      </c>
      <c r="E558" s="224">
        <f>VLOOKUP(B558,'Cuadro Control'!C601:J2488,8,FALSE)</f>
        <v>179436034.15411764</v>
      </c>
      <c r="F558" s="106">
        <f t="shared" si="175"/>
        <v>3.3799272126209236E-2</v>
      </c>
      <c r="G558" s="107">
        <v>46493</v>
      </c>
      <c r="H558" s="107">
        <v>46498</v>
      </c>
      <c r="I558" s="106">
        <f t="shared" ref="I558:P568" si="177">IF($G558=0,0,IF(I$6&lt;$G558,0,IF(I$6&gt;$H558,1,(I$6-$G558+1)/($H558-$G558+1))))</f>
        <v>0</v>
      </c>
      <c r="J558" s="106">
        <f t="shared" si="177"/>
        <v>0</v>
      </c>
      <c r="K558" s="106">
        <f t="shared" si="177"/>
        <v>0</v>
      </c>
      <c r="L558" s="106">
        <f t="shared" si="177"/>
        <v>0</v>
      </c>
      <c r="M558" s="106">
        <f t="shared" si="177"/>
        <v>0</v>
      </c>
      <c r="N558" s="106">
        <f t="shared" si="177"/>
        <v>0</v>
      </c>
      <c r="O558" s="106">
        <f t="shared" si="177"/>
        <v>0</v>
      </c>
      <c r="P558" s="106">
        <f t="shared" si="177"/>
        <v>0</v>
      </c>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c r="AZ558" s="106"/>
      <c r="BA558" s="106"/>
      <c r="BB558" s="106"/>
      <c r="BC558" s="106"/>
      <c r="BD558" s="106"/>
      <c r="BE558" s="106"/>
      <c r="BF558" s="106"/>
      <c r="BG558" s="106"/>
      <c r="BH558" s="106"/>
      <c r="BI558" s="106"/>
      <c r="BJ558" s="106"/>
      <c r="BK558" s="106"/>
      <c r="BL558" s="106"/>
      <c r="BM558" s="106"/>
      <c r="BN558" s="106"/>
      <c r="BO558" s="106"/>
    </row>
    <row r="559" spans="1:67" ht="15" x14ac:dyDescent="0.25">
      <c r="A559" s="80"/>
      <c r="B559" s="77" t="s">
        <v>1711</v>
      </c>
      <c r="C559" s="77" t="s">
        <v>2007</v>
      </c>
      <c r="D559" s="77" t="s">
        <v>730</v>
      </c>
      <c r="E559" s="224">
        <f>VLOOKUP(B559,'Cuadro Control'!C602:J2489,8,FALSE)</f>
        <v>1212623361.2117648</v>
      </c>
      <c r="F559" s="106">
        <f t="shared" si="175"/>
        <v>0.22841447185013161</v>
      </c>
      <c r="G559" s="107">
        <v>46499</v>
      </c>
      <c r="H559" s="107">
        <v>46514</v>
      </c>
      <c r="I559" s="106">
        <f t="shared" si="177"/>
        <v>0</v>
      </c>
      <c r="J559" s="106">
        <f t="shared" si="177"/>
        <v>0</v>
      </c>
      <c r="K559" s="106">
        <f t="shared" si="177"/>
        <v>0</v>
      </c>
      <c r="L559" s="106">
        <f t="shared" si="177"/>
        <v>0</v>
      </c>
      <c r="M559" s="106">
        <f t="shared" si="177"/>
        <v>0</v>
      </c>
      <c r="N559" s="106">
        <f t="shared" si="177"/>
        <v>0</v>
      </c>
      <c r="O559" s="106">
        <f t="shared" si="177"/>
        <v>0</v>
      </c>
      <c r="P559" s="106">
        <f t="shared" si="177"/>
        <v>0</v>
      </c>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c r="AZ559" s="106"/>
      <c r="BA559" s="106"/>
      <c r="BB559" s="106"/>
      <c r="BC559" s="106"/>
      <c r="BD559" s="106"/>
      <c r="BE559" s="106"/>
      <c r="BF559" s="106"/>
      <c r="BG559" s="106"/>
      <c r="BH559" s="106"/>
      <c r="BI559" s="106"/>
      <c r="BJ559" s="106"/>
      <c r="BK559" s="106"/>
      <c r="BL559" s="106"/>
      <c r="BM559" s="106"/>
      <c r="BN559" s="106"/>
      <c r="BO559" s="106"/>
    </row>
    <row r="560" spans="1:67" ht="15" x14ac:dyDescent="0.25">
      <c r="A560" s="80"/>
      <c r="B560" s="77" t="s">
        <v>1712</v>
      </c>
      <c r="C560" s="77" t="s">
        <v>2008</v>
      </c>
      <c r="D560" s="77" t="s">
        <v>6</v>
      </c>
      <c r="E560" s="224">
        <f>VLOOKUP(B560,'Cuadro Control'!C603:J2490,8,FALSE)</f>
        <v>0</v>
      </c>
      <c r="F560" s="106">
        <f t="shared" si="175"/>
        <v>0</v>
      </c>
      <c r="G560" s="107">
        <v>46514</v>
      </c>
      <c r="H560" s="107">
        <v>46519</v>
      </c>
      <c r="I560" s="106">
        <f t="shared" si="177"/>
        <v>0</v>
      </c>
      <c r="J560" s="106">
        <f t="shared" si="177"/>
        <v>0</v>
      </c>
      <c r="K560" s="106">
        <f t="shared" si="177"/>
        <v>0</v>
      </c>
      <c r="L560" s="106">
        <f t="shared" si="177"/>
        <v>0</v>
      </c>
      <c r="M560" s="106">
        <f t="shared" si="177"/>
        <v>0</v>
      </c>
      <c r="N560" s="106">
        <f t="shared" si="177"/>
        <v>0</v>
      </c>
      <c r="O560" s="106">
        <f t="shared" si="177"/>
        <v>0</v>
      </c>
      <c r="P560" s="106">
        <f t="shared" si="177"/>
        <v>0</v>
      </c>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c r="AZ560" s="106"/>
      <c r="BA560" s="106"/>
      <c r="BB560" s="106"/>
      <c r="BC560" s="106"/>
      <c r="BD560" s="106"/>
      <c r="BE560" s="106"/>
      <c r="BF560" s="106"/>
      <c r="BG560" s="106"/>
      <c r="BH560" s="106"/>
      <c r="BI560" s="106"/>
      <c r="BJ560" s="106"/>
      <c r="BK560" s="106"/>
      <c r="BL560" s="106"/>
      <c r="BM560" s="106"/>
      <c r="BN560" s="106"/>
      <c r="BO560" s="106"/>
    </row>
    <row r="561" spans="1:67" ht="15" x14ac:dyDescent="0.25">
      <c r="A561" s="80"/>
      <c r="B561" s="78" t="s">
        <v>1713</v>
      </c>
      <c r="C561" s="78" t="s">
        <v>2009</v>
      </c>
      <c r="D561" s="78" t="s">
        <v>3</v>
      </c>
      <c r="E561" s="225">
        <f>VLOOKUP(B561,'Cuadro Control'!C604:J2491,8,FALSE)</f>
        <v>0</v>
      </c>
      <c r="F561" s="108">
        <f t="shared" si="175"/>
        <v>0</v>
      </c>
      <c r="G561" s="109">
        <v>46514</v>
      </c>
      <c r="H561" s="109">
        <v>46514</v>
      </c>
      <c r="I561" s="108">
        <f t="shared" si="177"/>
        <v>0</v>
      </c>
      <c r="J561" s="108">
        <f t="shared" si="177"/>
        <v>0</v>
      </c>
      <c r="K561" s="108">
        <f t="shared" si="177"/>
        <v>0</v>
      </c>
      <c r="L561" s="108">
        <f t="shared" si="177"/>
        <v>0</v>
      </c>
      <c r="M561" s="108">
        <f t="shared" si="177"/>
        <v>0</v>
      </c>
      <c r="N561" s="108">
        <f t="shared" si="177"/>
        <v>0</v>
      </c>
      <c r="O561" s="108">
        <f t="shared" si="177"/>
        <v>0</v>
      </c>
      <c r="P561" s="108">
        <f t="shared" si="177"/>
        <v>0</v>
      </c>
      <c r="Q561" s="108"/>
      <c r="R561" s="108"/>
      <c r="S561" s="108"/>
      <c r="T561" s="108"/>
      <c r="U561" s="108"/>
      <c r="V561" s="108"/>
      <c r="W561" s="108"/>
      <c r="X561" s="108"/>
      <c r="Y561" s="108"/>
      <c r="Z561" s="108"/>
      <c r="AA561" s="108"/>
      <c r="AB561" s="108"/>
      <c r="AC561" s="108"/>
      <c r="AD561" s="108"/>
      <c r="AE561" s="108"/>
      <c r="AF561" s="108"/>
      <c r="AG561" s="108"/>
      <c r="AH561" s="108"/>
      <c r="AI561" s="108"/>
      <c r="AJ561" s="108"/>
      <c r="AK561" s="108"/>
      <c r="AL561" s="108"/>
      <c r="AM561" s="108"/>
      <c r="AN561" s="108"/>
      <c r="AO561" s="108"/>
      <c r="AP561" s="108"/>
      <c r="AQ561" s="108"/>
      <c r="AR561" s="108"/>
      <c r="AS561" s="108"/>
      <c r="AT561" s="108"/>
      <c r="AU561" s="108"/>
      <c r="AV561" s="108"/>
      <c r="AW561" s="108"/>
      <c r="AX561" s="108"/>
      <c r="AY561" s="108"/>
      <c r="AZ561" s="108"/>
      <c r="BA561" s="108"/>
      <c r="BB561" s="108"/>
      <c r="BC561" s="108"/>
      <c r="BD561" s="108"/>
      <c r="BE561" s="108"/>
      <c r="BF561" s="108"/>
      <c r="BG561" s="108"/>
      <c r="BH561" s="108"/>
      <c r="BI561" s="108"/>
      <c r="BJ561" s="108"/>
      <c r="BK561" s="108"/>
      <c r="BL561" s="108"/>
      <c r="BM561" s="108"/>
      <c r="BN561" s="108"/>
      <c r="BO561" s="108"/>
    </row>
    <row r="562" spans="1:67" ht="15" x14ac:dyDescent="0.25">
      <c r="A562" s="80"/>
      <c r="B562" s="77" t="s">
        <v>1714</v>
      </c>
      <c r="C562" s="77" t="s">
        <v>2010</v>
      </c>
      <c r="D562" s="77" t="s">
        <v>8</v>
      </c>
      <c r="E562" s="224">
        <f>VLOOKUP(B562,'Cuadro Control'!C605:J2492,8,FALSE)</f>
        <v>1230815225.9452939</v>
      </c>
      <c r="F562" s="106">
        <f t="shared" si="175"/>
        <v>0.2318411625341423</v>
      </c>
      <c r="G562" s="107">
        <v>46519</v>
      </c>
      <c r="H562" s="107">
        <v>46520</v>
      </c>
      <c r="I562" s="106">
        <f t="shared" si="177"/>
        <v>0</v>
      </c>
      <c r="J562" s="106">
        <f t="shared" si="177"/>
        <v>0</v>
      </c>
      <c r="K562" s="106">
        <f t="shared" si="177"/>
        <v>0</v>
      </c>
      <c r="L562" s="106">
        <f t="shared" si="177"/>
        <v>0</v>
      </c>
      <c r="M562" s="106">
        <f t="shared" si="177"/>
        <v>0</v>
      </c>
      <c r="N562" s="106">
        <f t="shared" si="177"/>
        <v>0</v>
      </c>
      <c r="O562" s="106">
        <f t="shared" si="177"/>
        <v>0</v>
      </c>
      <c r="P562" s="106">
        <f t="shared" si="177"/>
        <v>0</v>
      </c>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c r="AZ562" s="106"/>
      <c r="BA562" s="106"/>
      <c r="BB562" s="106"/>
      <c r="BC562" s="106"/>
      <c r="BD562" s="106"/>
      <c r="BE562" s="106"/>
      <c r="BF562" s="106"/>
      <c r="BG562" s="106"/>
      <c r="BH562" s="106"/>
      <c r="BI562" s="106"/>
      <c r="BJ562" s="106"/>
      <c r="BK562" s="106"/>
      <c r="BL562" s="106"/>
      <c r="BM562" s="106"/>
      <c r="BN562" s="106"/>
      <c r="BO562" s="106"/>
    </row>
    <row r="563" spans="1:67" ht="15" x14ac:dyDescent="0.25">
      <c r="A563" s="80"/>
      <c r="B563" s="77" t="s">
        <v>1715</v>
      </c>
      <c r="C563" s="77" t="s">
        <v>2011</v>
      </c>
      <c r="D563" s="77" t="s">
        <v>26</v>
      </c>
      <c r="E563" s="224">
        <f>VLOOKUP(B563,'Cuadro Control'!C606:J2493,8,FALSE)</f>
        <v>0</v>
      </c>
      <c r="F563" s="106">
        <f t="shared" si="175"/>
        <v>0</v>
      </c>
      <c r="G563" s="107">
        <v>46520</v>
      </c>
      <c r="H563" s="107">
        <v>46527</v>
      </c>
      <c r="I563" s="106">
        <f t="shared" si="177"/>
        <v>0</v>
      </c>
      <c r="J563" s="106">
        <f t="shared" si="177"/>
        <v>0</v>
      </c>
      <c r="K563" s="106">
        <f t="shared" si="177"/>
        <v>0</v>
      </c>
      <c r="L563" s="106">
        <f t="shared" si="177"/>
        <v>0</v>
      </c>
      <c r="M563" s="106">
        <f t="shared" si="177"/>
        <v>0</v>
      </c>
      <c r="N563" s="106">
        <f t="shared" si="177"/>
        <v>0</v>
      </c>
      <c r="O563" s="106">
        <f t="shared" si="177"/>
        <v>0</v>
      </c>
      <c r="P563" s="106">
        <f t="shared" si="177"/>
        <v>0</v>
      </c>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c r="AZ563" s="106"/>
      <c r="BA563" s="106"/>
      <c r="BB563" s="106"/>
      <c r="BC563" s="106"/>
      <c r="BD563" s="106"/>
      <c r="BE563" s="106"/>
      <c r="BF563" s="106"/>
      <c r="BG563" s="106"/>
      <c r="BH563" s="106"/>
      <c r="BI563" s="106"/>
      <c r="BJ563" s="106"/>
      <c r="BK563" s="106"/>
      <c r="BL563" s="106"/>
      <c r="BM563" s="106"/>
      <c r="BN563" s="106"/>
      <c r="BO563" s="106"/>
    </row>
    <row r="564" spans="1:67" ht="15" x14ac:dyDescent="0.25">
      <c r="A564" s="80"/>
      <c r="B564" s="77" t="s">
        <v>1716</v>
      </c>
      <c r="C564" s="77" t="s">
        <v>2078</v>
      </c>
      <c r="D564" s="77" t="s">
        <v>6</v>
      </c>
      <c r="E564" s="224">
        <f>VLOOKUP(B564,'Cuadro Control'!C607:J2494,8,FALSE)</f>
        <v>52736347.43270281</v>
      </c>
      <c r="F564" s="106">
        <f t="shared" si="175"/>
        <v>9.933624348213644E-3</v>
      </c>
      <c r="G564" s="107">
        <v>46527</v>
      </c>
      <c r="H564" s="107">
        <v>46531</v>
      </c>
      <c r="I564" s="106">
        <f t="shared" si="177"/>
        <v>0</v>
      </c>
      <c r="J564" s="106">
        <f t="shared" si="177"/>
        <v>0</v>
      </c>
      <c r="K564" s="106">
        <f t="shared" si="177"/>
        <v>0</v>
      </c>
      <c r="L564" s="106">
        <f t="shared" si="177"/>
        <v>0</v>
      </c>
      <c r="M564" s="106">
        <f t="shared" si="177"/>
        <v>0</v>
      </c>
      <c r="N564" s="106">
        <f t="shared" si="177"/>
        <v>0</v>
      </c>
      <c r="O564" s="106">
        <f t="shared" si="177"/>
        <v>0</v>
      </c>
      <c r="P564" s="106">
        <f t="shared" si="177"/>
        <v>0</v>
      </c>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c r="AZ564" s="106"/>
      <c r="BA564" s="106"/>
      <c r="BB564" s="106"/>
      <c r="BC564" s="106"/>
      <c r="BD564" s="106"/>
      <c r="BE564" s="106"/>
      <c r="BF564" s="106"/>
      <c r="BG564" s="106"/>
      <c r="BH564" s="106"/>
      <c r="BI564" s="106"/>
      <c r="BJ564" s="106"/>
      <c r="BK564" s="106"/>
      <c r="BL564" s="106"/>
      <c r="BM564" s="106"/>
      <c r="BN564" s="106"/>
      <c r="BO564" s="106"/>
    </row>
    <row r="565" spans="1:67" ht="15" x14ac:dyDescent="0.25">
      <c r="A565" s="80"/>
      <c r="B565" s="77" t="s">
        <v>1717</v>
      </c>
      <c r="C565" s="77" t="s">
        <v>2012</v>
      </c>
      <c r="D565" s="77" t="s">
        <v>19</v>
      </c>
      <c r="E565" s="224">
        <f>VLOOKUP(B565,'Cuadro Control'!C608:J2495,8,FALSE)</f>
        <v>46410609.014634147</v>
      </c>
      <c r="F565" s="106">
        <f t="shared" si="175"/>
        <v>8.742083556535862E-3</v>
      </c>
      <c r="G565" s="107">
        <v>46531</v>
      </c>
      <c r="H565" s="107">
        <v>46532</v>
      </c>
      <c r="I565" s="106">
        <f t="shared" si="177"/>
        <v>0</v>
      </c>
      <c r="J565" s="106">
        <f t="shared" si="177"/>
        <v>0</v>
      </c>
      <c r="K565" s="106">
        <f t="shared" si="177"/>
        <v>0</v>
      </c>
      <c r="L565" s="106">
        <f t="shared" si="177"/>
        <v>0</v>
      </c>
      <c r="M565" s="106">
        <f t="shared" si="177"/>
        <v>0</v>
      </c>
      <c r="N565" s="106">
        <f t="shared" si="177"/>
        <v>0</v>
      </c>
      <c r="O565" s="106">
        <f t="shared" si="177"/>
        <v>0</v>
      </c>
      <c r="P565" s="106">
        <f t="shared" si="177"/>
        <v>0</v>
      </c>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c r="AZ565" s="106"/>
      <c r="BA565" s="106"/>
      <c r="BB565" s="106"/>
      <c r="BC565" s="106"/>
      <c r="BD565" s="106"/>
      <c r="BE565" s="106"/>
      <c r="BF565" s="106"/>
      <c r="BG565" s="106"/>
      <c r="BH565" s="106"/>
      <c r="BI565" s="106"/>
      <c r="BJ565" s="106"/>
      <c r="BK565" s="106"/>
      <c r="BL565" s="106"/>
      <c r="BM565" s="106"/>
      <c r="BN565" s="106"/>
      <c r="BO565" s="106"/>
    </row>
    <row r="566" spans="1:67" ht="15" x14ac:dyDescent="0.25">
      <c r="A566" s="80"/>
      <c r="B566" s="77" t="s">
        <v>1718</v>
      </c>
      <c r="C566" s="77" t="s">
        <v>2013</v>
      </c>
      <c r="D566" s="77" t="s">
        <v>9</v>
      </c>
      <c r="E566" s="224">
        <f>VLOOKUP(B566,'Cuadro Control'!C609:J2496,8,FALSE)</f>
        <v>1587346329.5488234</v>
      </c>
      <c r="F566" s="106">
        <f t="shared" si="175"/>
        <v>0.29899875353285565</v>
      </c>
      <c r="G566" s="107">
        <v>46531</v>
      </c>
      <c r="H566" s="107">
        <v>46542</v>
      </c>
      <c r="I566" s="106">
        <f t="shared" si="177"/>
        <v>0</v>
      </c>
      <c r="J566" s="106">
        <f t="shared" si="177"/>
        <v>0</v>
      </c>
      <c r="K566" s="106">
        <f t="shared" si="177"/>
        <v>0</v>
      </c>
      <c r="L566" s="106">
        <f t="shared" si="177"/>
        <v>0</v>
      </c>
      <c r="M566" s="106">
        <f t="shared" si="177"/>
        <v>0</v>
      </c>
      <c r="N566" s="106">
        <f t="shared" si="177"/>
        <v>0</v>
      </c>
      <c r="O566" s="106">
        <f t="shared" si="177"/>
        <v>0</v>
      </c>
      <c r="P566" s="106">
        <f t="shared" si="177"/>
        <v>0</v>
      </c>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c r="AZ566" s="106"/>
      <c r="BA566" s="106"/>
      <c r="BB566" s="106"/>
      <c r="BC566" s="106"/>
      <c r="BD566" s="106"/>
      <c r="BE566" s="106"/>
      <c r="BF566" s="106"/>
      <c r="BG566" s="106"/>
      <c r="BH566" s="106"/>
      <c r="BI566" s="106"/>
      <c r="BJ566" s="106"/>
      <c r="BK566" s="106"/>
      <c r="BL566" s="106"/>
      <c r="BM566" s="106"/>
      <c r="BN566" s="106"/>
      <c r="BO566" s="106"/>
    </row>
    <row r="567" spans="1:67" ht="15" x14ac:dyDescent="0.25">
      <c r="A567" s="80"/>
      <c r="B567" s="103" t="s">
        <v>1719</v>
      </c>
      <c r="C567" s="103" t="s">
        <v>2014</v>
      </c>
      <c r="D567" s="103" t="s">
        <v>9</v>
      </c>
      <c r="E567" s="223">
        <f>VLOOKUP(B567,'Cuadro Control'!C610:J2497,8,FALSE)</f>
        <v>179532477.23999998</v>
      </c>
      <c r="F567" s="104">
        <f t="shared" si="175"/>
        <v>3.3817438522495219E-2</v>
      </c>
      <c r="G567" s="105">
        <v>46533</v>
      </c>
      <c r="H567" s="105">
        <v>46547</v>
      </c>
      <c r="I567" s="104">
        <f t="shared" si="177"/>
        <v>0</v>
      </c>
      <c r="J567" s="104">
        <f t="shared" si="177"/>
        <v>0</v>
      </c>
      <c r="K567" s="104">
        <f t="shared" si="177"/>
        <v>0</v>
      </c>
      <c r="L567" s="104">
        <f t="shared" si="177"/>
        <v>0</v>
      </c>
      <c r="M567" s="104">
        <f t="shared" si="177"/>
        <v>0</v>
      </c>
      <c r="N567" s="104">
        <f t="shared" si="177"/>
        <v>0</v>
      </c>
      <c r="O567" s="104">
        <f t="shared" si="177"/>
        <v>0</v>
      </c>
      <c r="P567" s="104">
        <f t="shared" si="177"/>
        <v>0</v>
      </c>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c r="BE567" s="104"/>
      <c r="BF567" s="104"/>
      <c r="BG567" s="104"/>
      <c r="BH567" s="104"/>
      <c r="BI567" s="104"/>
      <c r="BJ567" s="104"/>
      <c r="BK567" s="104"/>
      <c r="BL567" s="104"/>
      <c r="BM567" s="104"/>
      <c r="BN567" s="104"/>
      <c r="BO567" s="104"/>
    </row>
    <row r="568" spans="1:67" ht="15" x14ac:dyDescent="0.25">
      <c r="A568" s="80"/>
      <c r="B568" s="78" t="s">
        <v>1720</v>
      </c>
      <c r="C568" s="78" t="s">
        <v>2015</v>
      </c>
      <c r="D568" s="78" t="s">
        <v>3</v>
      </c>
      <c r="E568" s="225">
        <f>VLOOKUP(B568,'Cuadro Control'!C611:J2498,8,FALSE)</f>
        <v>0</v>
      </c>
      <c r="F568" s="108">
        <f>IFERROR(E568/$E$552,0)</f>
        <v>0</v>
      </c>
      <c r="G568" s="109">
        <v>46547</v>
      </c>
      <c r="H568" s="109">
        <v>46547</v>
      </c>
      <c r="I568" s="108">
        <f t="shared" si="177"/>
        <v>0</v>
      </c>
      <c r="J568" s="108">
        <f t="shared" si="177"/>
        <v>0</v>
      </c>
      <c r="K568" s="108">
        <f t="shared" si="177"/>
        <v>0</v>
      </c>
      <c r="L568" s="108">
        <f t="shared" si="177"/>
        <v>0</v>
      </c>
      <c r="M568" s="108">
        <f t="shared" si="177"/>
        <v>0</v>
      </c>
      <c r="N568" s="108">
        <f t="shared" si="177"/>
        <v>0</v>
      </c>
      <c r="O568" s="108">
        <f t="shared" si="177"/>
        <v>0</v>
      </c>
      <c r="P568" s="108">
        <f t="shared" si="177"/>
        <v>0</v>
      </c>
      <c r="Q568" s="108"/>
      <c r="R568" s="108"/>
      <c r="S568" s="108"/>
      <c r="T568" s="108"/>
      <c r="U568" s="108"/>
      <c r="V568" s="108"/>
      <c r="W568" s="108"/>
      <c r="X568" s="108"/>
      <c r="Y568" s="108"/>
      <c r="Z568" s="108"/>
      <c r="AA568" s="108"/>
      <c r="AB568" s="108"/>
      <c r="AC568" s="108"/>
      <c r="AD568" s="108"/>
      <c r="AE568" s="108"/>
      <c r="AF568" s="108"/>
      <c r="AG568" s="108"/>
      <c r="AH568" s="108"/>
      <c r="AI568" s="108"/>
      <c r="AJ568" s="108"/>
      <c r="AK568" s="108"/>
      <c r="AL568" s="108"/>
      <c r="AM568" s="108"/>
      <c r="AN568" s="108"/>
      <c r="AO568" s="108"/>
      <c r="AP568" s="108"/>
      <c r="AQ568" s="108"/>
      <c r="AR568" s="108"/>
      <c r="AS568" s="108"/>
      <c r="AT568" s="108"/>
      <c r="AU568" s="108"/>
      <c r="AV568" s="108"/>
      <c r="AW568" s="108"/>
      <c r="AX568" s="108"/>
      <c r="AY568" s="108"/>
      <c r="AZ568" s="108"/>
      <c r="BA568" s="108"/>
      <c r="BB568" s="108"/>
      <c r="BC568" s="108"/>
      <c r="BD568" s="108"/>
      <c r="BE568" s="108"/>
      <c r="BF568" s="108"/>
      <c r="BG568" s="108"/>
      <c r="BH568" s="108"/>
      <c r="BI568" s="108"/>
      <c r="BJ568" s="108"/>
      <c r="BK568" s="108"/>
      <c r="BL568" s="108"/>
      <c r="BM568" s="108"/>
      <c r="BN568" s="108"/>
      <c r="BO568" s="108"/>
    </row>
    <row r="569" spans="1:67" ht="15" x14ac:dyDescent="0.25">
      <c r="A569" s="80"/>
      <c r="B569" s="79" t="s">
        <v>1721</v>
      </c>
      <c r="C569" s="79" t="s">
        <v>1722</v>
      </c>
      <c r="D569" s="79" t="s">
        <v>38</v>
      </c>
      <c r="E569" s="226">
        <f>SUM(E570:E585)</f>
        <v>5308872732.0543728</v>
      </c>
      <c r="F569" s="110">
        <f>IFERROR(E569/$E$109,0)</f>
        <v>2.9408554574576196E-2</v>
      </c>
      <c r="G569" s="111">
        <v>46477</v>
      </c>
      <c r="H569" s="111">
        <v>46554</v>
      </c>
      <c r="I569" s="110">
        <f>SUMPRODUCT($F570:$F584,I570:I584)</f>
        <v>0</v>
      </c>
      <c r="J569" s="110">
        <f t="shared" ref="J569:N569" si="178">SUMPRODUCT($F570:$F584,J570:J584)</f>
        <v>0</v>
      </c>
      <c r="K569" s="110">
        <f t="shared" si="178"/>
        <v>0</v>
      </c>
      <c r="L569" s="110">
        <f t="shared" si="178"/>
        <v>0</v>
      </c>
      <c r="M569" s="110">
        <f t="shared" si="178"/>
        <v>0</v>
      </c>
      <c r="N569" s="110">
        <f t="shared" si="178"/>
        <v>0</v>
      </c>
      <c r="O569" s="110">
        <f t="shared" ref="O569:P569" si="179">SUMPRODUCT($F570:$F584,O570:O584)</f>
        <v>0</v>
      </c>
      <c r="P569" s="110">
        <f t="shared" si="179"/>
        <v>0</v>
      </c>
      <c r="Q569" s="110"/>
      <c r="R569" s="110"/>
      <c r="S569" s="110"/>
      <c r="T569" s="110"/>
      <c r="U569" s="110"/>
      <c r="V569" s="110"/>
      <c r="W569" s="110"/>
      <c r="X569" s="110"/>
      <c r="Y569" s="110"/>
      <c r="Z569" s="110"/>
      <c r="AA569" s="110"/>
      <c r="AB569" s="110"/>
      <c r="AC569" s="110"/>
      <c r="AD569" s="110"/>
      <c r="AE569" s="110"/>
      <c r="AF569" s="110"/>
      <c r="AG569" s="110"/>
      <c r="AH569" s="110"/>
      <c r="AI569" s="110"/>
      <c r="AJ569" s="110"/>
      <c r="AK569" s="110"/>
      <c r="AL569" s="110"/>
      <c r="AM569" s="110"/>
      <c r="AN569" s="110"/>
      <c r="AO569" s="110"/>
      <c r="AP569" s="110"/>
      <c r="AQ569" s="110"/>
      <c r="AR569" s="110"/>
      <c r="AS569" s="110"/>
      <c r="AT569" s="110"/>
      <c r="AU569" s="110"/>
      <c r="AV569" s="110"/>
      <c r="AW569" s="110"/>
      <c r="AX569" s="110"/>
      <c r="AY569" s="110"/>
      <c r="AZ569" s="110"/>
      <c r="BA569" s="110"/>
      <c r="BB569" s="110"/>
      <c r="BC569" s="110"/>
      <c r="BD569" s="110"/>
      <c r="BE569" s="110"/>
      <c r="BF569" s="110"/>
      <c r="BG569" s="110"/>
      <c r="BH569" s="110"/>
      <c r="BI569" s="110"/>
      <c r="BJ569" s="110"/>
      <c r="BK569" s="110"/>
      <c r="BL569" s="110"/>
      <c r="BM569" s="110"/>
      <c r="BN569" s="110"/>
      <c r="BO569" s="110"/>
    </row>
    <row r="570" spans="1:67" ht="15" x14ac:dyDescent="0.25">
      <c r="A570" s="80"/>
      <c r="B570" s="77" t="s">
        <v>1723</v>
      </c>
      <c r="C570" s="77" t="s">
        <v>2123</v>
      </c>
      <c r="D570" s="77" t="s">
        <v>22</v>
      </c>
      <c r="E570" s="224">
        <f>VLOOKUP(B570,'Cuadro Control'!C613:J2500,8,FALSE)</f>
        <v>83271780.884117648</v>
      </c>
      <c r="F570" s="106">
        <f t="shared" ref="F570:F584" si="180">IFERROR(E570/$E$569,0)</f>
        <v>1.5685397839984384E-2</v>
      </c>
      <c r="G570" s="107">
        <v>46477</v>
      </c>
      <c r="H570" s="107">
        <v>46484</v>
      </c>
      <c r="I570" s="106">
        <f t="shared" ref="I570:P574" si="181">IF($G570=0,0,IF(I$6&lt;$G570,0,IF(I$6&gt;$H570,1,(I$6-$G570+1)/($H570-$G570+1))))</f>
        <v>0</v>
      </c>
      <c r="J570" s="106">
        <f t="shared" si="181"/>
        <v>0</v>
      </c>
      <c r="K570" s="106">
        <f t="shared" si="181"/>
        <v>0</v>
      </c>
      <c r="L570" s="106">
        <f t="shared" si="181"/>
        <v>0</v>
      </c>
      <c r="M570" s="106">
        <f t="shared" si="181"/>
        <v>0</v>
      </c>
      <c r="N570" s="106">
        <f t="shared" si="181"/>
        <v>0</v>
      </c>
      <c r="O570" s="106">
        <f t="shared" si="181"/>
        <v>0</v>
      </c>
      <c r="P570" s="106">
        <f t="shared" si="181"/>
        <v>0</v>
      </c>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c r="AZ570" s="106"/>
      <c r="BA570" s="106"/>
      <c r="BB570" s="106"/>
      <c r="BC570" s="106"/>
      <c r="BD570" s="106"/>
      <c r="BE570" s="106"/>
      <c r="BF570" s="106"/>
      <c r="BG570" s="106"/>
      <c r="BH570" s="106"/>
      <c r="BI570" s="106"/>
      <c r="BJ570" s="106"/>
      <c r="BK570" s="106"/>
      <c r="BL570" s="106"/>
      <c r="BM570" s="106"/>
      <c r="BN570" s="106"/>
      <c r="BO570" s="106"/>
    </row>
    <row r="571" spans="1:67" ht="15" x14ac:dyDescent="0.25">
      <c r="A571" s="80"/>
      <c r="B571" s="77" t="s">
        <v>1725</v>
      </c>
      <c r="C571" s="77" t="s">
        <v>1726</v>
      </c>
      <c r="D571" s="77" t="s">
        <v>9</v>
      </c>
      <c r="E571" s="224">
        <f>VLOOKUP(B571,'Cuadro Control'!C614:J2501,8,FALSE)</f>
        <v>312374505.66882348</v>
      </c>
      <c r="F571" s="106">
        <f t="shared" si="180"/>
        <v>5.8840081771548515E-2</v>
      </c>
      <c r="G571" s="107">
        <v>46484</v>
      </c>
      <c r="H571" s="107">
        <v>46491</v>
      </c>
      <c r="I571" s="106">
        <f t="shared" si="181"/>
        <v>0</v>
      </c>
      <c r="J571" s="106">
        <f t="shared" si="181"/>
        <v>0</v>
      </c>
      <c r="K571" s="106">
        <f t="shared" si="181"/>
        <v>0</v>
      </c>
      <c r="L571" s="106">
        <f t="shared" si="181"/>
        <v>0</v>
      </c>
      <c r="M571" s="106">
        <f t="shared" si="181"/>
        <v>0</v>
      </c>
      <c r="N571" s="106">
        <f t="shared" si="181"/>
        <v>0</v>
      </c>
      <c r="O571" s="106">
        <f t="shared" si="181"/>
        <v>0</v>
      </c>
      <c r="P571" s="106">
        <f t="shared" si="181"/>
        <v>0</v>
      </c>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c r="AZ571" s="106"/>
      <c r="BA571" s="106"/>
      <c r="BB571" s="106"/>
      <c r="BC571" s="106"/>
      <c r="BD571" s="106"/>
      <c r="BE571" s="106"/>
      <c r="BF571" s="106"/>
      <c r="BG571" s="106"/>
      <c r="BH571" s="106"/>
      <c r="BI571" s="106"/>
      <c r="BJ571" s="106"/>
      <c r="BK571" s="106"/>
      <c r="BL571" s="106"/>
      <c r="BM571" s="106"/>
      <c r="BN571" s="106"/>
      <c r="BO571" s="106"/>
    </row>
    <row r="572" spans="1:67" ht="15" x14ac:dyDescent="0.25">
      <c r="A572" s="80"/>
      <c r="B572" s="103" t="s">
        <v>1727</v>
      </c>
      <c r="C572" s="103" t="s">
        <v>1728</v>
      </c>
      <c r="D572" s="103" t="s">
        <v>6</v>
      </c>
      <c r="E572" s="223">
        <f>VLOOKUP(B572,'Cuadro Control'!C615:J2502,8,FALSE)</f>
        <v>9527825.6870364472</v>
      </c>
      <c r="F572" s="104">
        <f t="shared" si="180"/>
        <v>1.794698454439963E-3</v>
      </c>
      <c r="G572" s="105">
        <v>46491</v>
      </c>
      <c r="H572" s="105">
        <v>46494</v>
      </c>
      <c r="I572" s="104">
        <f t="shared" si="181"/>
        <v>0</v>
      </c>
      <c r="J572" s="104">
        <f t="shared" si="181"/>
        <v>0</v>
      </c>
      <c r="K572" s="104">
        <f t="shared" si="181"/>
        <v>0</v>
      </c>
      <c r="L572" s="104">
        <f t="shared" si="181"/>
        <v>0</v>
      </c>
      <c r="M572" s="104">
        <f t="shared" si="181"/>
        <v>0</v>
      </c>
      <c r="N572" s="104">
        <f t="shared" si="181"/>
        <v>0</v>
      </c>
      <c r="O572" s="104">
        <f t="shared" si="181"/>
        <v>0</v>
      </c>
      <c r="P572" s="104">
        <f t="shared" si="181"/>
        <v>0</v>
      </c>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c r="BE572" s="104"/>
      <c r="BF572" s="104"/>
      <c r="BG572" s="104"/>
      <c r="BH572" s="104"/>
      <c r="BI572" s="104"/>
      <c r="BJ572" s="104"/>
      <c r="BK572" s="104"/>
      <c r="BL572" s="104"/>
      <c r="BM572" s="104"/>
      <c r="BN572" s="104"/>
      <c r="BO572" s="104"/>
    </row>
    <row r="573" spans="1:67" ht="15" x14ac:dyDescent="0.25">
      <c r="A573" s="80"/>
      <c r="B573" s="77" t="s">
        <v>1729</v>
      </c>
      <c r="C573" s="77" t="s">
        <v>1730</v>
      </c>
      <c r="D573" s="77" t="s">
        <v>19</v>
      </c>
      <c r="E573" s="224">
        <f>VLOOKUP(B573,'Cuadro Control'!C616:J2503,8,FALSE)</f>
        <v>320494616.71764702</v>
      </c>
      <c r="F573" s="106">
        <f t="shared" si="180"/>
        <v>6.0369617599332674E-2</v>
      </c>
      <c r="G573" s="107">
        <v>46494</v>
      </c>
      <c r="H573" s="107">
        <v>46498</v>
      </c>
      <c r="I573" s="106">
        <f t="shared" si="181"/>
        <v>0</v>
      </c>
      <c r="J573" s="106">
        <f t="shared" si="181"/>
        <v>0</v>
      </c>
      <c r="K573" s="106">
        <f t="shared" si="181"/>
        <v>0</v>
      </c>
      <c r="L573" s="106">
        <f t="shared" si="181"/>
        <v>0</v>
      </c>
      <c r="M573" s="106">
        <f t="shared" si="181"/>
        <v>0</v>
      </c>
      <c r="N573" s="106">
        <f t="shared" si="181"/>
        <v>0</v>
      </c>
      <c r="O573" s="106">
        <f t="shared" si="181"/>
        <v>0</v>
      </c>
      <c r="P573" s="106">
        <f t="shared" si="181"/>
        <v>0</v>
      </c>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c r="AZ573" s="106"/>
      <c r="BA573" s="106"/>
      <c r="BB573" s="106"/>
      <c r="BC573" s="106"/>
      <c r="BD573" s="106"/>
      <c r="BE573" s="106"/>
      <c r="BF573" s="106"/>
      <c r="BG573" s="106"/>
      <c r="BH573" s="106"/>
      <c r="BI573" s="106"/>
      <c r="BJ573" s="106"/>
      <c r="BK573" s="106"/>
      <c r="BL573" s="106"/>
      <c r="BM573" s="106"/>
      <c r="BN573" s="106"/>
      <c r="BO573" s="106"/>
    </row>
    <row r="574" spans="1:67" ht="15" x14ac:dyDescent="0.25">
      <c r="A574" s="80"/>
      <c r="B574" s="77" t="s">
        <v>1731</v>
      </c>
      <c r="C574" s="77" t="s">
        <v>1732</v>
      </c>
      <c r="D574" s="77" t="s">
        <v>8</v>
      </c>
      <c r="E574" s="224">
        <f>VLOOKUP(B574,'Cuadro Control'!C617:J2504,8,FALSE)</f>
        <v>94303618.549411759</v>
      </c>
      <c r="F574" s="106">
        <f t="shared" si="180"/>
        <v>1.7763397864110998E-2</v>
      </c>
      <c r="G574" s="107">
        <v>46499</v>
      </c>
      <c r="H574" s="107">
        <v>46500</v>
      </c>
      <c r="I574" s="106">
        <f t="shared" si="181"/>
        <v>0</v>
      </c>
      <c r="J574" s="106">
        <f t="shared" si="181"/>
        <v>0</v>
      </c>
      <c r="K574" s="106">
        <f t="shared" si="181"/>
        <v>0</v>
      </c>
      <c r="L574" s="106">
        <f t="shared" si="181"/>
        <v>0</v>
      </c>
      <c r="M574" s="106">
        <f t="shared" si="181"/>
        <v>0</v>
      </c>
      <c r="N574" s="106">
        <f t="shared" si="181"/>
        <v>0</v>
      </c>
      <c r="O574" s="106">
        <f t="shared" si="181"/>
        <v>0</v>
      </c>
      <c r="P574" s="106">
        <f t="shared" si="181"/>
        <v>0</v>
      </c>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c r="AZ574" s="106"/>
      <c r="BA574" s="106"/>
      <c r="BB574" s="106"/>
      <c r="BC574" s="106"/>
      <c r="BD574" s="106"/>
      <c r="BE574" s="106"/>
      <c r="BF574" s="106"/>
      <c r="BG574" s="106"/>
      <c r="BH574" s="106"/>
      <c r="BI574" s="106"/>
      <c r="BJ574" s="106"/>
      <c r="BK574" s="106"/>
      <c r="BL574" s="106"/>
      <c r="BM574" s="106"/>
      <c r="BN574" s="106"/>
      <c r="BO574" s="106"/>
    </row>
    <row r="575" spans="1:67" ht="15" x14ac:dyDescent="0.25">
      <c r="A575" s="80"/>
      <c r="B575" s="77" t="s">
        <v>1733</v>
      </c>
      <c r="C575" s="77" t="s">
        <v>1734</v>
      </c>
      <c r="D575" s="77" t="s">
        <v>26</v>
      </c>
      <c r="E575" s="224">
        <f>VLOOKUP(B575,'Cuadro Control'!C618:J2505,8,FALSE)</f>
        <v>179436034.15411764</v>
      </c>
      <c r="F575" s="106">
        <f t="shared" si="180"/>
        <v>3.3799272126209236E-2</v>
      </c>
      <c r="G575" s="107">
        <v>46500</v>
      </c>
      <c r="H575" s="107">
        <v>46506</v>
      </c>
      <c r="I575" s="106">
        <f t="shared" ref="I575:P585" si="182">IF($G575=0,0,IF(I$6&lt;$G575,0,IF(I$6&gt;$H575,1,(I$6-$G575+1)/($H575-$G575+1))))</f>
        <v>0</v>
      </c>
      <c r="J575" s="106">
        <f t="shared" si="182"/>
        <v>0</v>
      </c>
      <c r="K575" s="106">
        <f t="shared" si="182"/>
        <v>0</v>
      </c>
      <c r="L575" s="106">
        <f t="shared" si="182"/>
        <v>0</v>
      </c>
      <c r="M575" s="106">
        <f t="shared" si="182"/>
        <v>0</v>
      </c>
      <c r="N575" s="106">
        <f t="shared" si="182"/>
        <v>0</v>
      </c>
      <c r="O575" s="106">
        <f t="shared" si="182"/>
        <v>0</v>
      </c>
      <c r="P575" s="106">
        <f t="shared" si="182"/>
        <v>0</v>
      </c>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c r="AZ575" s="106"/>
      <c r="BA575" s="106"/>
      <c r="BB575" s="106"/>
      <c r="BC575" s="106"/>
      <c r="BD575" s="106"/>
      <c r="BE575" s="106"/>
      <c r="BF575" s="106"/>
      <c r="BG575" s="106"/>
      <c r="BH575" s="106"/>
      <c r="BI575" s="106"/>
      <c r="BJ575" s="106"/>
      <c r="BK575" s="106"/>
      <c r="BL575" s="106"/>
      <c r="BM575" s="106"/>
      <c r="BN575" s="106"/>
      <c r="BO575" s="106"/>
    </row>
    <row r="576" spans="1:67" ht="15" x14ac:dyDescent="0.25">
      <c r="A576" s="80"/>
      <c r="B576" s="77" t="s">
        <v>1735</v>
      </c>
      <c r="C576" s="77" t="s">
        <v>1736</v>
      </c>
      <c r="D576" s="77" t="s">
        <v>730</v>
      </c>
      <c r="E576" s="224">
        <f>VLOOKUP(B576,'Cuadro Control'!C619:J2506,8,FALSE)</f>
        <v>1212623361.2117648</v>
      </c>
      <c r="F576" s="106">
        <f t="shared" si="180"/>
        <v>0.22841447185013161</v>
      </c>
      <c r="G576" s="107">
        <v>46506</v>
      </c>
      <c r="H576" s="107">
        <v>46522</v>
      </c>
      <c r="I576" s="106">
        <f t="shared" si="182"/>
        <v>0</v>
      </c>
      <c r="J576" s="106">
        <f t="shared" si="182"/>
        <v>0</v>
      </c>
      <c r="K576" s="106">
        <f t="shared" si="182"/>
        <v>0</v>
      </c>
      <c r="L576" s="106">
        <f t="shared" si="182"/>
        <v>0</v>
      </c>
      <c r="M576" s="106">
        <f t="shared" si="182"/>
        <v>0</v>
      </c>
      <c r="N576" s="106">
        <f t="shared" si="182"/>
        <v>0</v>
      </c>
      <c r="O576" s="106">
        <f t="shared" si="182"/>
        <v>0</v>
      </c>
      <c r="P576" s="106">
        <f t="shared" si="182"/>
        <v>0</v>
      </c>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c r="AZ576" s="106"/>
      <c r="BA576" s="106"/>
      <c r="BB576" s="106"/>
      <c r="BC576" s="106"/>
      <c r="BD576" s="106"/>
      <c r="BE576" s="106"/>
      <c r="BF576" s="106"/>
      <c r="BG576" s="106"/>
      <c r="BH576" s="106"/>
      <c r="BI576" s="106"/>
      <c r="BJ576" s="106"/>
      <c r="BK576" s="106"/>
      <c r="BL576" s="106"/>
      <c r="BM576" s="106"/>
      <c r="BN576" s="106"/>
      <c r="BO576" s="106"/>
    </row>
    <row r="577" spans="1:67" ht="15" x14ac:dyDescent="0.25">
      <c r="A577" s="80"/>
      <c r="B577" s="77" t="s">
        <v>1737</v>
      </c>
      <c r="C577" s="77" t="s">
        <v>1738</v>
      </c>
      <c r="D577" s="77" t="s">
        <v>6</v>
      </c>
      <c r="E577" s="224">
        <f>VLOOKUP(B577,'Cuadro Control'!C620:J2507,8,FALSE)</f>
        <v>0</v>
      </c>
      <c r="F577" s="106">
        <f t="shared" si="180"/>
        <v>0</v>
      </c>
      <c r="G577" s="107">
        <v>46522</v>
      </c>
      <c r="H577" s="107">
        <v>46526</v>
      </c>
      <c r="I577" s="106">
        <f t="shared" si="182"/>
        <v>0</v>
      </c>
      <c r="J577" s="106">
        <f t="shared" si="182"/>
        <v>0</v>
      </c>
      <c r="K577" s="106">
        <f t="shared" si="182"/>
        <v>0</v>
      </c>
      <c r="L577" s="106">
        <f t="shared" si="182"/>
        <v>0</v>
      </c>
      <c r="M577" s="106">
        <f t="shared" si="182"/>
        <v>0</v>
      </c>
      <c r="N577" s="106">
        <f t="shared" si="182"/>
        <v>0</v>
      </c>
      <c r="O577" s="106">
        <f t="shared" si="182"/>
        <v>0</v>
      </c>
      <c r="P577" s="106">
        <f t="shared" si="182"/>
        <v>0</v>
      </c>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c r="AZ577" s="106"/>
      <c r="BA577" s="106"/>
      <c r="BB577" s="106"/>
      <c r="BC577" s="106"/>
      <c r="BD577" s="106"/>
      <c r="BE577" s="106"/>
      <c r="BF577" s="106"/>
      <c r="BG577" s="106"/>
      <c r="BH577" s="106"/>
      <c r="BI577" s="106"/>
      <c r="BJ577" s="106"/>
      <c r="BK577" s="106"/>
      <c r="BL577" s="106"/>
      <c r="BM577" s="106"/>
      <c r="BN577" s="106"/>
      <c r="BO577" s="106"/>
    </row>
    <row r="578" spans="1:67" ht="15" x14ac:dyDescent="0.25">
      <c r="A578" s="80"/>
      <c r="B578" s="78" t="s">
        <v>1739</v>
      </c>
      <c r="C578" s="78" t="s">
        <v>1740</v>
      </c>
      <c r="D578" s="78" t="s">
        <v>3</v>
      </c>
      <c r="E578" s="225">
        <f>VLOOKUP(B578,'Cuadro Control'!C621:J2508,8,FALSE)</f>
        <v>0</v>
      </c>
      <c r="F578" s="108">
        <f t="shared" si="180"/>
        <v>0</v>
      </c>
      <c r="G578" s="109">
        <v>46522</v>
      </c>
      <c r="H578" s="109">
        <v>46522</v>
      </c>
      <c r="I578" s="108">
        <f t="shared" si="182"/>
        <v>0</v>
      </c>
      <c r="J578" s="108">
        <f t="shared" si="182"/>
        <v>0</v>
      </c>
      <c r="K578" s="108">
        <f t="shared" si="182"/>
        <v>0</v>
      </c>
      <c r="L578" s="108">
        <f t="shared" si="182"/>
        <v>0</v>
      </c>
      <c r="M578" s="108">
        <f t="shared" si="182"/>
        <v>0</v>
      </c>
      <c r="N578" s="108">
        <f t="shared" si="182"/>
        <v>0</v>
      </c>
      <c r="O578" s="108">
        <f t="shared" si="182"/>
        <v>0</v>
      </c>
      <c r="P578" s="108">
        <f t="shared" si="182"/>
        <v>0</v>
      </c>
      <c r="Q578" s="108"/>
      <c r="R578" s="108"/>
      <c r="S578" s="108"/>
      <c r="T578" s="108"/>
      <c r="U578" s="108"/>
      <c r="V578" s="108"/>
      <c r="W578" s="108"/>
      <c r="X578" s="108"/>
      <c r="Y578" s="108"/>
      <c r="Z578" s="108"/>
      <c r="AA578" s="108"/>
      <c r="AB578" s="108"/>
      <c r="AC578" s="108"/>
      <c r="AD578" s="108"/>
      <c r="AE578" s="108"/>
      <c r="AF578" s="108"/>
      <c r="AG578" s="108"/>
      <c r="AH578" s="108"/>
      <c r="AI578" s="108"/>
      <c r="AJ578" s="108"/>
      <c r="AK578" s="108"/>
      <c r="AL578" s="108"/>
      <c r="AM578" s="108"/>
      <c r="AN578" s="108"/>
      <c r="AO578" s="108"/>
      <c r="AP578" s="108"/>
      <c r="AQ578" s="108"/>
      <c r="AR578" s="108"/>
      <c r="AS578" s="108"/>
      <c r="AT578" s="108"/>
      <c r="AU578" s="108"/>
      <c r="AV578" s="108"/>
      <c r="AW578" s="108"/>
      <c r="AX578" s="108"/>
      <c r="AY578" s="108"/>
      <c r="AZ578" s="108"/>
      <c r="BA578" s="108"/>
      <c r="BB578" s="108"/>
      <c r="BC578" s="108"/>
      <c r="BD578" s="108"/>
      <c r="BE578" s="108"/>
      <c r="BF578" s="108"/>
      <c r="BG578" s="108"/>
      <c r="BH578" s="108"/>
      <c r="BI578" s="108"/>
      <c r="BJ578" s="108"/>
      <c r="BK578" s="108"/>
      <c r="BL578" s="108"/>
      <c r="BM578" s="108"/>
      <c r="BN578" s="108"/>
      <c r="BO578" s="108"/>
    </row>
    <row r="579" spans="1:67" ht="15" x14ac:dyDescent="0.25">
      <c r="A579" s="80"/>
      <c r="B579" s="77" t="s">
        <v>1741</v>
      </c>
      <c r="C579" s="77" t="s">
        <v>1742</v>
      </c>
      <c r="D579" s="77" t="s">
        <v>8</v>
      </c>
      <c r="E579" s="224">
        <f>VLOOKUP(B579,'Cuadro Control'!C622:J2509,8,FALSE)</f>
        <v>1230815225.9452939</v>
      </c>
      <c r="F579" s="106">
        <f t="shared" si="180"/>
        <v>0.2318411625341423</v>
      </c>
      <c r="G579" s="107">
        <v>46526</v>
      </c>
      <c r="H579" s="107">
        <v>46527</v>
      </c>
      <c r="I579" s="106">
        <f t="shared" si="182"/>
        <v>0</v>
      </c>
      <c r="J579" s="106">
        <f t="shared" si="182"/>
        <v>0</v>
      </c>
      <c r="K579" s="106">
        <f t="shared" si="182"/>
        <v>0</v>
      </c>
      <c r="L579" s="106">
        <f t="shared" si="182"/>
        <v>0</v>
      </c>
      <c r="M579" s="106">
        <f t="shared" si="182"/>
        <v>0</v>
      </c>
      <c r="N579" s="106">
        <f t="shared" si="182"/>
        <v>0</v>
      </c>
      <c r="O579" s="106">
        <f t="shared" si="182"/>
        <v>0</v>
      </c>
      <c r="P579" s="106">
        <f t="shared" si="182"/>
        <v>0</v>
      </c>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c r="AZ579" s="106"/>
      <c r="BA579" s="106"/>
      <c r="BB579" s="106"/>
      <c r="BC579" s="106"/>
      <c r="BD579" s="106"/>
      <c r="BE579" s="106"/>
      <c r="BF579" s="106"/>
      <c r="BG579" s="106"/>
      <c r="BH579" s="106"/>
      <c r="BI579" s="106"/>
      <c r="BJ579" s="106"/>
      <c r="BK579" s="106"/>
      <c r="BL579" s="106"/>
      <c r="BM579" s="106"/>
      <c r="BN579" s="106"/>
      <c r="BO579" s="106"/>
    </row>
    <row r="580" spans="1:67" ht="15" x14ac:dyDescent="0.25">
      <c r="A580" s="80"/>
      <c r="B580" s="77" t="s">
        <v>1743</v>
      </c>
      <c r="C580" s="77" t="s">
        <v>1744</v>
      </c>
      <c r="D580" s="77" t="s">
        <v>26</v>
      </c>
      <c r="E580" s="224">
        <f>VLOOKUP(B580,'Cuadro Control'!C623:J2510,8,FALSE)</f>
        <v>0</v>
      </c>
      <c r="F580" s="106">
        <f t="shared" si="180"/>
        <v>0</v>
      </c>
      <c r="G580" s="107">
        <v>46527</v>
      </c>
      <c r="H580" s="107">
        <v>46534</v>
      </c>
      <c r="I580" s="106">
        <f t="shared" si="182"/>
        <v>0</v>
      </c>
      <c r="J580" s="106">
        <f t="shared" si="182"/>
        <v>0</v>
      </c>
      <c r="K580" s="106">
        <f t="shared" si="182"/>
        <v>0</v>
      </c>
      <c r="L580" s="106">
        <f t="shared" si="182"/>
        <v>0</v>
      </c>
      <c r="M580" s="106">
        <f t="shared" si="182"/>
        <v>0</v>
      </c>
      <c r="N580" s="106">
        <f t="shared" si="182"/>
        <v>0</v>
      </c>
      <c r="O580" s="106">
        <f t="shared" si="182"/>
        <v>0</v>
      </c>
      <c r="P580" s="106">
        <f t="shared" si="182"/>
        <v>0</v>
      </c>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c r="AZ580" s="106"/>
      <c r="BA580" s="106"/>
      <c r="BB580" s="106"/>
      <c r="BC580" s="106"/>
      <c r="BD580" s="106"/>
      <c r="BE580" s="106"/>
      <c r="BF580" s="106"/>
      <c r="BG580" s="106"/>
      <c r="BH580" s="106"/>
      <c r="BI580" s="106"/>
      <c r="BJ580" s="106"/>
      <c r="BK580" s="106"/>
      <c r="BL580" s="106"/>
      <c r="BM580" s="106"/>
      <c r="BN580" s="106"/>
      <c r="BO580" s="106"/>
    </row>
    <row r="581" spans="1:67" ht="15" x14ac:dyDescent="0.25">
      <c r="A581" s="80"/>
      <c r="B581" s="77" t="s">
        <v>1745</v>
      </c>
      <c r="C581" s="77" t="s">
        <v>2079</v>
      </c>
      <c r="D581" s="77" t="s">
        <v>6</v>
      </c>
      <c r="E581" s="224">
        <f>VLOOKUP(B581,'Cuadro Control'!C625:J2511,8,FALSE)</f>
        <v>52736347.43270281</v>
      </c>
      <c r="F581" s="106">
        <f t="shared" si="180"/>
        <v>9.933624348213644E-3</v>
      </c>
      <c r="G581" s="107">
        <v>46534</v>
      </c>
      <c r="H581" s="107">
        <v>46539</v>
      </c>
      <c r="I581" s="106">
        <f t="shared" si="182"/>
        <v>0</v>
      </c>
      <c r="J581" s="106">
        <f t="shared" si="182"/>
        <v>0</v>
      </c>
      <c r="K581" s="106">
        <f t="shared" si="182"/>
        <v>0</v>
      </c>
      <c r="L581" s="106">
        <f t="shared" si="182"/>
        <v>0</v>
      </c>
      <c r="M581" s="106">
        <f t="shared" si="182"/>
        <v>0</v>
      </c>
      <c r="N581" s="106">
        <f t="shared" si="182"/>
        <v>0</v>
      </c>
      <c r="O581" s="106">
        <f t="shared" si="182"/>
        <v>0</v>
      </c>
      <c r="P581" s="106">
        <f t="shared" si="182"/>
        <v>0</v>
      </c>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c r="AZ581" s="106"/>
      <c r="BA581" s="106"/>
      <c r="BB581" s="106"/>
      <c r="BC581" s="106"/>
      <c r="BD581" s="106"/>
      <c r="BE581" s="106"/>
      <c r="BF581" s="106"/>
      <c r="BG581" s="106"/>
      <c r="BH581" s="106"/>
      <c r="BI581" s="106"/>
      <c r="BJ581" s="106"/>
      <c r="BK581" s="106"/>
      <c r="BL581" s="106"/>
      <c r="BM581" s="106"/>
      <c r="BN581" s="106"/>
      <c r="BO581" s="106"/>
    </row>
    <row r="582" spans="1:67" ht="15" x14ac:dyDescent="0.25">
      <c r="A582" s="80"/>
      <c r="B582" s="77" t="s">
        <v>1746</v>
      </c>
      <c r="C582" s="77" t="s">
        <v>1747</v>
      </c>
      <c r="D582" s="77" t="s">
        <v>19</v>
      </c>
      <c r="E582" s="224">
        <f>VLOOKUP(B582,'Cuadro Control'!C626:J2512,8,FALSE)</f>
        <v>46410609.014634147</v>
      </c>
      <c r="F582" s="106">
        <f t="shared" si="180"/>
        <v>8.742083556535862E-3</v>
      </c>
      <c r="G582" s="107">
        <v>46539</v>
      </c>
      <c r="H582" s="107">
        <v>46541</v>
      </c>
      <c r="I582" s="106">
        <f t="shared" si="182"/>
        <v>0</v>
      </c>
      <c r="J582" s="106">
        <f t="shared" si="182"/>
        <v>0</v>
      </c>
      <c r="K582" s="106">
        <f t="shared" si="182"/>
        <v>0</v>
      </c>
      <c r="L582" s="106">
        <f t="shared" si="182"/>
        <v>0</v>
      </c>
      <c r="M582" s="106">
        <f t="shared" si="182"/>
        <v>0</v>
      </c>
      <c r="N582" s="106">
        <f t="shared" si="182"/>
        <v>0</v>
      </c>
      <c r="O582" s="106">
        <f t="shared" si="182"/>
        <v>0</v>
      </c>
      <c r="P582" s="106">
        <f t="shared" si="182"/>
        <v>0</v>
      </c>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c r="AZ582" s="106"/>
      <c r="BA582" s="106"/>
      <c r="BB582" s="106"/>
      <c r="BC582" s="106"/>
      <c r="BD582" s="106"/>
      <c r="BE582" s="106"/>
      <c r="BF582" s="106"/>
      <c r="BG582" s="106"/>
      <c r="BH582" s="106"/>
      <c r="BI582" s="106"/>
      <c r="BJ582" s="106"/>
      <c r="BK582" s="106"/>
      <c r="BL582" s="106"/>
      <c r="BM582" s="106"/>
      <c r="BN582" s="106"/>
      <c r="BO582" s="106"/>
    </row>
    <row r="583" spans="1:67" ht="15" x14ac:dyDescent="0.25">
      <c r="A583" s="80"/>
      <c r="B583" s="77" t="s">
        <v>1748</v>
      </c>
      <c r="C583" s="77" t="s">
        <v>1749</v>
      </c>
      <c r="D583" s="77" t="s">
        <v>9</v>
      </c>
      <c r="E583" s="224">
        <f>VLOOKUP(B583,'Cuadro Control'!C627:J2513,8,FALSE)</f>
        <v>1587346329.5488234</v>
      </c>
      <c r="F583" s="106">
        <f t="shared" si="180"/>
        <v>0.29899875353285565</v>
      </c>
      <c r="G583" s="107">
        <v>46539</v>
      </c>
      <c r="H583" s="107">
        <v>46550</v>
      </c>
      <c r="I583" s="106">
        <f t="shared" si="182"/>
        <v>0</v>
      </c>
      <c r="J583" s="106">
        <f t="shared" si="182"/>
        <v>0</v>
      </c>
      <c r="K583" s="106">
        <f t="shared" si="182"/>
        <v>0</v>
      </c>
      <c r="L583" s="106">
        <f t="shared" si="182"/>
        <v>0</v>
      </c>
      <c r="M583" s="106">
        <f t="shared" si="182"/>
        <v>0</v>
      </c>
      <c r="N583" s="106">
        <f t="shared" si="182"/>
        <v>0</v>
      </c>
      <c r="O583" s="106">
        <f t="shared" si="182"/>
        <v>0</v>
      </c>
      <c r="P583" s="106">
        <f t="shared" si="182"/>
        <v>0</v>
      </c>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c r="AZ583" s="106"/>
      <c r="BA583" s="106"/>
      <c r="BB583" s="106"/>
      <c r="BC583" s="106"/>
      <c r="BD583" s="106"/>
      <c r="BE583" s="106"/>
      <c r="BF583" s="106"/>
      <c r="BG583" s="106"/>
      <c r="BH583" s="106"/>
      <c r="BI583" s="106"/>
      <c r="BJ583" s="106"/>
      <c r="BK583" s="106"/>
      <c r="BL583" s="106"/>
      <c r="BM583" s="106"/>
      <c r="BN583" s="106"/>
      <c r="BO583" s="106"/>
    </row>
    <row r="584" spans="1:67" ht="15" x14ac:dyDescent="0.25">
      <c r="A584" s="80"/>
      <c r="B584" s="103" t="s">
        <v>1750</v>
      </c>
      <c r="C584" s="103" t="s">
        <v>1751</v>
      </c>
      <c r="D584" s="103" t="s">
        <v>9</v>
      </c>
      <c r="E584" s="223">
        <f>VLOOKUP(B584,'Cuadro Control'!C628:J2514,8,FALSE)</f>
        <v>179532477.23999998</v>
      </c>
      <c r="F584" s="104">
        <f t="shared" si="180"/>
        <v>3.3817438522495219E-2</v>
      </c>
      <c r="G584" s="105">
        <v>46541</v>
      </c>
      <c r="H584" s="105">
        <v>46554</v>
      </c>
      <c r="I584" s="104">
        <f t="shared" si="182"/>
        <v>0</v>
      </c>
      <c r="J584" s="104">
        <f t="shared" si="182"/>
        <v>0</v>
      </c>
      <c r="K584" s="104">
        <f t="shared" si="182"/>
        <v>0</v>
      </c>
      <c r="L584" s="104">
        <f t="shared" si="182"/>
        <v>0</v>
      </c>
      <c r="M584" s="104">
        <f t="shared" si="182"/>
        <v>0</v>
      </c>
      <c r="N584" s="104">
        <f t="shared" si="182"/>
        <v>0</v>
      </c>
      <c r="O584" s="104">
        <f t="shared" si="182"/>
        <v>0</v>
      </c>
      <c r="P584" s="104">
        <f t="shared" si="182"/>
        <v>0</v>
      </c>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c r="BE584" s="104"/>
      <c r="BF584" s="104"/>
      <c r="BG584" s="104"/>
      <c r="BH584" s="104"/>
      <c r="BI584" s="104"/>
      <c r="BJ584" s="104"/>
      <c r="BK584" s="104"/>
      <c r="BL584" s="104"/>
      <c r="BM584" s="104"/>
      <c r="BN584" s="104"/>
      <c r="BO584" s="104"/>
    </row>
    <row r="585" spans="1:67" ht="15" x14ac:dyDescent="0.25">
      <c r="A585" s="80"/>
      <c r="B585" s="78" t="s">
        <v>1752</v>
      </c>
      <c r="C585" s="78" t="s">
        <v>2016</v>
      </c>
      <c r="D585" s="78" t="s">
        <v>3</v>
      </c>
      <c r="E585" s="225">
        <f>VLOOKUP(B585,'Cuadro Control'!C629:J2515,8,FALSE)</f>
        <v>0</v>
      </c>
      <c r="F585" s="108">
        <f>IFERROR(E585/$E$569,0)</f>
        <v>0</v>
      </c>
      <c r="G585" s="109">
        <v>46554</v>
      </c>
      <c r="H585" s="109">
        <v>46554</v>
      </c>
      <c r="I585" s="108">
        <f t="shared" si="182"/>
        <v>0</v>
      </c>
      <c r="J585" s="108">
        <f t="shared" si="182"/>
        <v>0</v>
      </c>
      <c r="K585" s="108">
        <f t="shared" si="182"/>
        <v>0</v>
      </c>
      <c r="L585" s="108">
        <f t="shared" si="182"/>
        <v>0</v>
      </c>
      <c r="M585" s="108">
        <f t="shared" si="182"/>
        <v>0</v>
      </c>
      <c r="N585" s="108">
        <f t="shared" si="182"/>
        <v>0</v>
      </c>
      <c r="O585" s="108">
        <f t="shared" si="182"/>
        <v>0</v>
      </c>
      <c r="P585" s="108">
        <f t="shared" si="182"/>
        <v>0</v>
      </c>
      <c r="Q585" s="108"/>
      <c r="R585" s="108"/>
      <c r="S585" s="108"/>
      <c r="T585" s="108"/>
      <c r="U585" s="108"/>
      <c r="V585" s="108"/>
      <c r="W585" s="108"/>
      <c r="X585" s="108"/>
      <c r="Y585" s="108"/>
      <c r="Z585" s="108"/>
      <c r="AA585" s="108"/>
      <c r="AB585" s="108"/>
      <c r="AC585" s="108"/>
      <c r="AD585" s="108"/>
      <c r="AE585" s="108"/>
      <c r="AF585" s="108"/>
      <c r="AG585" s="108"/>
      <c r="AH585" s="108"/>
      <c r="AI585" s="108"/>
      <c r="AJ585" s="108"/>
      <c r="AK585" s="108"/>
      <c r="AL585" s="108"/>
      <c r="AM585" s="108"/>
      <c r="AN585" s="108"/>
      <c r="AO585" s="108"/>
      <c r="AP585" s="108"/>
      <c r="AQ585" s="108"/>
      <c r="AR585" s="108"/>
      <c r="AS585" s="108"/>
      <c r="AT585" s="108"/>
      <c r="AU585" s="108"/>
      <c r="AV585" s="108"/>
      <c r="AW585" s="108"/>
      <c r="AX585" s="108"/>
      <c r="AY585" s="108"/>
      <c r="AZ585" s="108"/>
      <c r="BA585" s="108"/>
      <c r="BB585" s="108"/>
      <c r="BC585" s="108"/>
      <c r="BD585" s="108"/>
      <c r="BE585" s="108"/>
      <c r="BF585" s="108"/>
      <c r="BG585" s="108"/>
      <c r="BH585" s="108"/>
      <c r="BI585" s="108"/>
      <c r="BJ585" s="108"/>
      <c r="BK585" s="108"/>
      <c r="BL585" s="108"/>
      <c r="BM585" s="108"/>
      <c r="BN585" s="108"/>
      <c r="BO585" s="108"/>
    </row>
    <row r="586" spans="1:67" ht="15" x14ac:dyDescent="0.25">
      <c r="A586" s="80"/>
      <c r="B586" s="79" t="s">
        <v>1753</v>
      </c>
      <c r="C586" s="79" t="s">
        <v>1754</v>
      </c>
      <c r="D586" s="79" t="s">
        <v>38</v>
      </c>
      <c r="E586" s="226">
        <f>SUM(E587:E602)</f>
        <v>5308872732.0543728</v>
      </c>
      <c r="F586" s="110">
        <f>IFERROR(E586/$E$109,0)</f>
        <v>2.9408554574576196E-2</v>
      </c>
      <c r="G586" s="111">
        <v>46484</v>
      </c>
      <c r="H586" s="111">
        <v>46563</v>
      </c>
      <c r="I586" s="110">
        <f>SUMPRODUCT($F587:$F601,I587:I601)</f>
        <v>0</v>
      </c>
      <c r="J586" s="110">
        <f t="shared" ref="J586:N586" si="183">SUMPRODUCT($F587:$F601,J587:J601)</f>
        <v>0</v>
      </c>
      <c r="K586" s="110">
        <f t="shared" si="183"/>
        <v>0</v>
      </c>
      <c r="L586" s="110">
        <f t="shared" si="183"/>
        <v>0</v>
      </c>
      <c r="M586" s="110">
        <f t="shared" si="183"/>
        <v>0</v>
      </c>
      <c r="N586" s="110">
        <f t="shared" si="183"/>
        <v>0</v>
      </c>
      <c r="O586" s="110">
        <f t="shared" ref="O586:P586" si="184">SUMPRODUCT($F587:$F601,O587:O601)</f>
        <v>0</v>
      </c>
      <c r="P586" s="110">
        <f t="shared" si="184"/>
        <v>0</v>
      </c>
      <c r="Q586" s="110"/>
      <c r="R586" s="110"/>
      <c r="S586" s="110"/>
      <c r="T586" s="110"/>
      <c r="U586" s="110"/>
      <c r="V586" s="110"/>
      <c r="W586" s="110"/>
      <c r="X586" s="110"/>
      <c r="Y586" s="110"/>
      <c r="Z586" s="110"/>
      <c r="AA586" s="110"/>
      <c r="AB586" s="110"/>
      <c r="AC586" s="110"/>
      <c r="AD586" s="110"/>
      <c r="AE586" s="110"/>
      <c r="AF586" s="110"/>
      <c r="AG586" s="110"/>
      <c r="AH586" s="110"/>
      <c r="AI586" s="110"/>
      <c r="AJ586" s="110"/>
      <c r="AK586" s="110"/>
      <c r="AL586" s="110"/>
      <c r="AM586" s="110"/>
      <c r="AN586" s="110"/>
      <c r="AO586" s="110"/>
      <c r="AP586" s="110"/>
      <c r="AQ586" s="110"/>
      <c r="AR586" s="110"/>
      <c r="AS586" s="110"/>
      <c r="AT586" s="110"/>
      <c r="AU586" s="110"/>
      <c r="AV586" s="110"/>
      <c r="AW586" s="110"/>
      <c r="AX586" s="110"/>
      <c r="AY586" s="110"/>
      <c r="AZ586" s="110"/>
      <c r="BA586" s="110"/>
      <c r="BB586" s="110"/>
      <c r="BC586" s="110"/>
      <c r="BD586" s="110"/>
      <c r="BE586" s="110"/>
      <c r="BF586" s="110"/>
      <c r="BG586" s="110"/>
      <c r="BH586" s="110"/>
      <c r="BI586" s="110"/>
      <c r="BJ586" s="110"/>
      <c r="BK586" s="110"/>
      <c r="BL586" s="110"/>
      <c r="BM586" s="110"/>
      <c r="BN586" s="110"/>
      <c r="BO586" s="110"/>
    </row>
    <row r="587" spans="1:67" ht="15" x14ac:dyDescent="0.25">
      <c r="A587" s="80"/>
      <c r="B587" s="77" t="s">
        <v>1755</v>
      </c>
      <c r="C587" s="77" t="s">
        <v>2124</v>
      </c>
      <c r="D587" s="77" t="s">
        <v>22</v>
      </c>
      <c r="E587" s="224">
        <f>VLOOKUP(B587,'Cuadro Control'!C631:J2517,8,FALSE)</f>
        <v>83271780.884117648</v>
      </c>
      <c r="F587" s="106">
        <f t="shared" ref="F587:F601" si="185">IFERROR(E587/$E$586,0)</f>
        <v>1.5685397839984384E-2</v>
      </c>
      <c r="G587" s="107">
        <v>46484</v>
      </c>
      <c r="H587" s="107">
        <v>46491</v>
      </c>
      <c r="I587" s="106">
        <f t="shared" ref="I587:P591" si="186">IF($G587=0,0,IF(I$6&lt;$G587,0,IF(I$6&gt;$H587,1,(I$6-$G587+1)/($H587-$G587+1))))</f>
        <v>0</v>
      </c>
      <c r="J587" s="106">
        <f t="shared" si="186"/>
        <v>0</v>
      </c>
      <c r="K587" s="106">
        <f t="shared" si="186"/>
        <v>0</v>
      </c>
      <c r="L587" s="106">
        <f t="shared" si="186"/>
        <v>0</v>
      </c>
      <c r="M587" s="106">
        <f t="shared" si="186"/>
        <v>0</v>
      </c>
      <c r="N587" s="106">
        <f t="shared" si="186"/>
        <v>0</v>
      </c>
      <c r="O587" s="106">
        <f t="shared" si="186"/>
        <v>0</v>
      </c>
      <c r="P587" s="106">
        <f t="shared" si="186"/>
        <v>0</v>
      </c>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c r="AZ587" s="106"/>
      <c r="BA587" s="106"/>
      <c r="BB587" s="106"/>
      <c r="BC587" s="106"/>
      <c r="BD587" s="106"/>
      <c r="BE587" s="106"/>
      <c r="BF587" s="106"/>
      <c r="BG587" s="106"/>
      <c r="BH587" s="106"/>
      <c r="BI587" s="106"/>
      <c r="BJ587" s="106"/>
      <c r="BK587" s="106"/>
      <c r="BL587" s="106"/>
      <c r="BM587" s="106"/>
      <c r="BN587" s="106"/>
      <c r="BO587" s="106"/>
    </row>
    <row r="588" spans="1:67" ht="15" x14ac:dyDescent="0.25">
      <c r="A588" s="80"/>
      <c r="B588" s="77" t="s">
        <v>1757</v>
      </c>
      <c r="C588" s="77" t="s">
        <v>1758</v>
      </c>
      <c r="D588" s="77" t="s">
        <v>9</v>
      </c>
      <c r="E588" s="224">
        <f>VLOOKUP(B588,'Cuadro Control'!C632:J2518,8,FALSE)</f>
        <v>312374505.66882348</v>
      </c>
      <c r="F588" s="106">
        <f t="shared" si="185"/>
        <v>5.8840081771548515E-2</v>
      </c>
      <c r="G588" s="107">
        <v>46491</v>
      </c>
      <c r="H588" s="107">
        <v>46498</v>
      </c>
      <c r="I588" s="106">
        <f t="shared" si="186"/>
        <v>0</v>
      </c>
      <c r="J588" s="106">
        <f t="shared" si="186"/>
        <v>0</v>
      </c>
      <c r="K588" s="106">
        <f t="shared" si="186"/>
        <v>0</v>
      </c>
      <c r="L588" s="106">
        <f t="shared" si="186"/>
        <v>0</v>
      </c>
      <c r="M588" s="106">
        <f t="shared" si="186"/>
        <v>0</v>
      </c>
      <c r="N588" s="106">
        <f t="shared" si="186"/>
        <v>0</v>
      </c>
      <c r="O588" s="106">
        <f t="shared" si="186"/>
        <v>0</v>
      </c>
      <c r="P588" s="106">
        <f t="shared" si="186"/>
        <v>0</v>
      </c>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c r="AZ588" s="106"/>
      <c r="BA588" s="106"/>
      <c r="BB588" s="106"/>
      <c r="BC588" s="106"/>
      <c r="BD588" s="106"/>
      <c r="BE588" s="106"/>
      <c r="BF588" s="106"/>
      <c r="BG588" s="106"/>
      <c r="BH588" s="106"/>
      <c r="BI588" s="106"/>
      <c r="BJ588" s="106"/>
      <c r="BK588" s="106"/>
      <c r="BL588" s="106"/>
      <c r="BM588" s="106"/>
      <c r="BN588" s="106"/>
      <c r="BO588" s="106"/>
    </row>
    <row r="589" spans="1:67" ht="15" x14ac:dyDescent="0.25">
      <c r="A589" s="80"/>
      <c r="B589" s="103" t="s">
        <v>1759</v>
      </c>
      <c r="C589" s="103" t="s">
        <v>1760</v>
      </c>
      <c r="D589" s="103" t="s">
        <v>6</v>
      </c>
      <c r="E589" s="223">
        <f>VLOOKUP(B589,'Cuadro Control'!C633:J2519,8,FALSE)</f>
        <v>9527825.6870364472</v>
      </c>
      <c r="F589" s="104">
        <f t="shared" si="185"/>
        <v>1.794698454439963E-3</v>
      </c>
      <c r="G589" s="105">
        <v>46499</v>
      </c>
      <c r="H589" s="105">
        <v>46501</v>
      </c>
      <c r="I589" s="104">
        <f t="shared" si="186"/>
        <v>0</v>
      </c>
      <c r="J589" s="104">
        <f t="shared" si="186"/>
        <v>0</v>
      </c>
      <c r="K589" s="104">
        <f t="shared" si="186"/>
        <v>0</v>
      </c>
      <c r="L589" s="104">
        <f t="shared" si="186"/>
        <v>0</v>
      </c>
      <c r="M589" s="104">
        <f t="shared" si="186"/>
        <v>0</v>
      </c>
      <c r="N589" s="104">
        <f t="shared" si="186"/>
        <v>0</v>
      </c>
      <c r="O589" s="104">
        <f t="shared" si="186"/>
        <v>0</v>
      </c>
      <c r="P589" s="104">
        <f t="shared" si="186"/>
        <v>0</v>
      </c>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c r="BE589" s="104"/>
      <c r="BF589" s="104"/>
      <c r="BG589" s="104"/>
      <c r="BH589" s="104"/>
      <c r="BI589" s="104"/>
      <c r="BJ589" s="104"/>
      <c r="BK589" s="104"/>
      <c r="BL589" s="104"/>
      <c r="BM589" s="104"/>
      <c r="BN589" s="104"/>
      <c r="BO589" s="104"/>
    </row>
    <row r="590" spans="1:67" ht="15" x14ac:dyDescent="0.25">
      <c r="A590" s="80"/>
      <c r="B590" s="77" t="s">
        <v>1761</v>
      </c>
      <c r="C590" s="77" t="s">
        <v>1762</v>
      </c>
      <c r="D590" s="77" t="s">
        <v>19</v>
      </c>
      <c r="E590" s="224">
        <f>VLOOKUP(B590,'Cuadro Control'!C634:J2520,8,FALSE)</f>
        <v>320494616.71764702</v>
      </c>
      <c r="F590" s="106">
        <f t="shared" si="185"/>
        <v>6.0369617599332674E-2</v>
      </c>
      <c r="G590" s="107">
        <v>46501</v>
      </c>
      <c r="H590" s="107">
        <v>46506</v>
      </c>
      <c r="I590" s="106">
        <f t="shared" si="186"/>
        <v>0</v>
      </c>
      <c r="J590" s="106">
        <f t="shared" si="186"/>
        <v>0</v>
      </c>
      <c r="K590" s="106">
        <f t="shared" si="186"/>
        <v>0</v>
      </c>
      <c r="L590" s="106">
        <f t="shared" si="186"/>
        <v>0</v>
      </c>
      <c r="M590" s="106">
        <f t="shared" si="186"/>
        <v>0</v>
      </c>
      <c r="N590" s="106">
        <f t="shared" si="186"/>
        <v>0</v>
      </c>
      <c r="O590" s="106">
        <f t="shared" si="186"/>
        <v>0</v>
      </c>
      <c r="P590" s="106">
        <f t="shared" si="186"/>
        <v>0</v>
      </c>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c r="AZ590" s="106"/>
      <c r="BA590" s="106"/>
      <c r="BB590" s="106"/>
      <c r="BC590" s="106"/>
      <c r="BD590" s="106"/>
      <c r="BE590" s="106"/>
      <c r="BF590" s="106"/>
      <c r="BG590" s="106"/>
      <c r="BH590" s="106"/>
      <c r="BI590" s="106"/>
      <c r="BJ590" s="106"/>
      <c r="BK590" s="106"/>
      <c r="BL590" s="106"/>
      <c r="BM590" s="106"/>
      <c r="BN590" s="106"/>
      <c r="BO590" s="106"/>
    </row>
    <row r="591" spans="1:67" ht="15" x14ac:dyDescent="0.25">
      <c r="A591" s="80"/>
      <c r="B591" s="77" t="s">
        <v>1763</v>
      </c>
      <c r="C591" s="77" t="s">
        <v>1764</v>
      </c>
      <c r="D591" s="77" t="s">
        <v>8</v>
      </c>
      <c r="E591" s="224">
        <f>VLOOKUP(B591,'Cuadro Control'!C635:J2521,8,FALSE)</f>
        <v>94303618.549411759</v>
      </c>
      <c r="F591" s="106">
        <f t="shared" si="185"/>
        <v>1.7763397864110998E-2</v>
      </c>
      <c r="G591" s="107">
        <v>46507</v>
      </c>
      <c r="H591" s="107">
        <v>46508</v>
      </c>
      <c r="I591" s="106">
        <f t="shared" si="186"/>
        <v>0</v>
      </c>
      <c r="J591" s="106">
        <f t="shared" si="186"/>
        <v>0</v>
      </c>
      <c r="K591" s="106">
        <f t="shared" si="186"/>
        <v>0</v>
      </c>
      <c r="L591" s="106">
        <f t="shared" si="186"/>
        <v>0</v>
      </c>
      <c r="M591" s="106">
        <f t="shared" si="186"/>
        <v>0</v>
      </c>
      <c r="N591" s="106">
        <f t="shared" si="186"/>
        <v>0</v>
      </c>
      <c r="O591" s="106">
        <f t="shared" si="186"/>
        <v>0</v>
      </c>
      <c r="P591" s="106">
        <f t="shared" si="186"/>
        <v>0</v>
      </c>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c r="AZ591" s="106"/>
      <c r="BA591" s="106"/>
      <c r="BB591" s="106"/>
      <c r="BC591" s="106"/>
      <c r="BD591" s="106"/>
      <c r="BE591" s="106"/>
      <c r="BF591" s="106"/>
      <c r="BG591" s="106"/>
      <c r="BH591" s="106"/>
      <c r="BI591" s="106"/>
      <c r="BJ591" s="106"/>
      <c r="BK591" s="106"/>
      <c r="BL591" s="106"/>
      <c r="BM591" s="106"/>
      <c r="BN591" s="106"/>
      <c r="BO591" s="106"/>
    </row>
    <row r="592" spans="1:67" ht="15" x14ac:dyDescent="0.25">
      <c r="A592" s="80"/>
      <c r="B592" s="77" t="s">
        <v>1765</v>
      </c>
      <c r="C592" s="77" t="s">
        <v>1766</v>
      </c>
      <c r="D592" s="77" t="s">
        <v>26</v>
      </c>
      <c r="E592" s="224">
        <f>VLOOKUP(B592,'Cuadro Control'!C636:J2522,8,FALSE)</f>
        <v>179436034.15411764</v>
      </c>
      <c r="F592" s="106">
        <f t="shared" si="185"/>
        <v>3.3799272126209236E-2</v>
      </c>
      <c r="G592" s="107">
        <v>46510</v>
      </c>
      <c r="H592" s="107">
        <v>46514</v>
      </c>
      <c r="I592" s="106">
        <f t="shared" ref="I592:P602" si="187">IF($G592=0,0,IF(I$6&lt;$G592,0,IF(I$6&gt;$H592,1,(I$6-$G592+1)/($H592-$G592+1))))</f>
        <v>0</v>
      </c>
      <c r="J592" s="106">
        <f t="shared" si="187"/>
        <v>0</v>
      </c>
      <c r="K592" s="106">
        <f t="shared" si="187"/>
        <v>0</v>
      </c>
      <c r="L592" s="106">
        <f t="shared" si="187"/>
        <v>0</v>
      </c>
      <c r="M592" s="106">
        <f t="shared" si="187"/>
        <v>0</v>
      </c>
      <c r="N592" s="106">
        <f t="shared" si="187"/>
        <v>0</v>
      </c>
      <c r="O592" s="106">
        <f t="shared" si="187"/>
        <v>0</v>
      </c>
      <c r="P592" s="106">
        <f t="shared" si="187"/>
        <v>0</v>
      </c>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c r="AZ592" s="106"/>
      <c r="BA592" s="106"/>
      <c r="BB592" s="106"/>
      <c r="BC592" s="106"/>
      <c r="BD592" s="106"/>
      <c r="BE592" s="106"/>
      <c r="BF592" s="106"/>
      <c r="BG592" s="106"/>
      <c r="BH592" s="106"/>
      <c r="BI592" s="106"/>
      <c r="BJ592" s="106"/>
      <c r="BK592" s="106"/>
      <c r="BL592" s="106"/>
      <c r="BM592" s="106"/>
      <c r="BN592" s="106"/>
      <c r="BO592" s="106"/>
    </row>
    <row r="593" spans="1:67" ht="15" x14ac:dyDescent="0.25">
      <c r="A593" s="80"/>
      <c r="B593" s="77" t="s">
        <v>1767</v>
      </c>
      <c r="C593" s="77" t="s">
        <v>1768</v>
      </c>
      <c r="D593" s="77" t="s">
        <v>730</v>
      </c>
      <c r="E593" s="224">
        <f>VLOOKUP(B593,'Cuadro Control'!C637:J2523,8,FALSE)</f>
        <v>1212623361.2117648</v>
      </c>
      <c r="F593" s="106">
        <f t="shared" si="185"/>
        <v>0.22841447185013161</v>
      </c>
      <c r="G593" s="107">
        <v>46514</v>
      </c>
      <c r="H593" s="107">
        <v>46532</v>
      </c>
      <c r="I593" s="106">
        <f t="shared" si="187"/>
        <v>0</v>
      </c>
      <c r="J593" s="106">
        <f t="shared" si="187"/>
        <v>0</v>
      </c>
      <c r="K593" s="106">
        <f t="shared" si="187"/>
        <v>0</v>
      </c>
      <c r="L593" s="106">
        <f t="shared" si="187"/>
        <v>0</v>
      </c>
      <c r="M593" s="106">
        <f t="shared" si="187"/>
        <v>0</v>
      </c>
      <c r="N593" s="106">
        <f t="shared" si="187"/>
        <v>0</v>
      </c>
      <c r="O593" s="106">
        <f t="shared" si="187"/>
        <v>0</v>
      </c>
      <c r="P593" s="106">
        <f t="shared" si="187"/>
        <v>0</v>
      </c>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c r="AZ593" s="106"/>
      <c r="BA593" s="106"/>
      <c r="BB593" s="106"/>
      <c r="BC593" s="106"/>
      <c r="BD593" s="106"/>
      <c r="BE593" s="106"/>
      <c r="BF593" s="106"/>
      <c r="BG593" s="106"/>
      <c r="BH593" s="106"/>
      <c r="BI593" s="106"/>
      <c r="BJ593" s="106"/>
      <c r="BK593" s="106"/>
      <c r="BL593" s="106"/>
      <c r="BM593" s="106"/>
      <c r="BN593" s="106"/>
      <c r="BO593" s="106"/>
    </row>
    <row r="594" spans="1:67" ht="15" x14ac:dyDescent="0.25">
      <c r="A594" s="80"/>
      <c r="B594" s="77" t="s">
        <v>1769</v>
      </c>
      <c r="C594" s="77" t="s">
        <v>1770</v>
      </c>
      <c r="D594" s="77" t="s">
        <v>6</v>
      </c>
      <c r="E594" s="224">
        <f>VLOOKUP(B594,'Cuadro Control'!C638:J2524,8,FALSE)</f>
        <v>0</v>
      </c>
      <c r="F594" s="106">
        <f t="shared" si="185"/>
        <v>0</v>
      </c>
      <c r="G594" s="107">
        <v>46532</v>
      </c>
      <c r="H594" s="107">
        <v>46534</v>
      </c>
      <c r="I594" s="106">
        <f t="shared" si="187"/>
        <v>0</v>
      </c>
      <c r="J594" s="106">
        <f t="shared" si="187"/>
        <v>0</v>
      </c>
      <c r="K594" s="106">
        <f t="shared" si="187"/>
        <v>0</v>
      </c>
      <c r="L594" s="106">
        <f t="shared" si="187"/>
        <v>0</v>
      </c>
      <c r="M594" s="106">
        <f t="shared" si="187"/>
        <v>0</v>
      </c>
      <c r="N594" s="106">
        <f t="shared" si="187"/>
        <v>0</v>
      </c>
      <c r="O594" s="106">
        <f t="shared" si="187"/>
        <v>0</v>
      </c>
      <c r="P594" s="106">
        <f t="shared" si="187"/>
        <v>0</v>
      </c>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c r="AZ594" s="106"/>
      <c r="BA594" s="106"/>
      <c r="BB594" s="106"/>
      <c r="BC594" s="106"/>
      <c r="BD594" s="106"/>
      <c r="BE594" s="106"/>
      <c r="BF594" s="106"/>
      <c r="BG594" s="106"/>
      <c r="BH594" s="106"/>
      <c r="BI594" s="106"/>
      <c r="BJ594" s="106"/>
      <c r="BK594" s="106"/>
      <c r="BL594" s="106"/>
      <c r="BM594" s="106"/>
      <c r="BN594" s="106"/>
      <c r="BO594" s="106"/>
    </row>
    <row r="595" spans="1:67" ht="15" x14ac:dyDescent="0.25">
      <c r="A595" s="80"/>
      <c r="B595" s="78" t="s">
        <v>1771</v>
      </c>
      <c r="C595" s="78" t="s">
        <v>1772</v>
      </c>
      <c r="D595" s="78" t="s">
        <v>3</v>
      </c>
      <c r="E595" s="225">
        <f>VLOOKUP(B595,'Cuadro Control'!C639:J2525,8,FALSE)</f>
        <v>0</v>
      </c>
      <c r="F595" s="108">
        <f t="shared" si="185"/>
        <v>0</v>
      </c>
      <c r="G595" s="109">
        <v>46532</v>
      </c>
      <c r="H595" s="109">
        <v>46532</v>
      </c>
      <c r="I595" s="108">
        <f t="shared" si="187"/>
        <v>0</v>
      </c>
      <c r="J595" s="108">
        <f t="shared" si="187"/>
        <v>0</v>
      </c>
      <c r="K595" s="108">
        <f t="shared" si="187"/>
        <v>0</v>
      </c>
      <c r="L595" s="108">
        <f t="shared" si="187"/>
        <v>0</v>
      </c>
      <c r="M595" s="108">
        <f t="shared" si="187"/>
        <v>0</v>
      </c>
      <c r="N595" s="108">
        <f t="shared" si="187"/>
        <v>0</v>
      </c>
      <c r="O595" s="108">
        <f t="shared" si="187"/>
        <v>0</v>
      </c>
      <c r="P595" s="108">
        <f t="shared" si="187"/>
        <v>0</v>
      </c>
      <c r="Q595" s="108"/>
      <c r="R595" s="108"/>
      <c r="S595" s="108"/>
      <c r="T595" s="108"/>
      <c r="U595" s="108"/>
      <c r="V595" s="108"/>
      <c r="W595" s="108"/>
      <c r="X595" s="108"/>
      <c r="Y595" s="108"/>
      <c r="Z595" s="108"/>
      <c r="AA595" s="108"/>
      <c r="AB595" s="108"/>
      <c r="AC595" s="108"/>
      <c r="AD595" s="108"/>
      <c r="AE595" s="108"/>
      <c r="AF595" s="108"/>
      <c r="AG595" s="108"/>
      <c r="AH595" s="108"/>
      <c r="AI595" s="108"/>
      <c r="AJ595" s="108"/>
      <c r="AK595" s="108"/>
      <c r="AL595" s="108"/>
      <c r="AM595" s="108"/>
      <c r="AN595" s="108"/>
      <c r="AO595" s="108"/>
      <c r="AP595" s="108"/>
      <c r="AQ595" s="108"/>
      <c r="AR595" s="108"/>
      <c r="AS595" s="108"/>
      <c r="AT595" s="108"/>
      <c r="AU595" s="108"/>
      <c r="AV595" s="108"/>
      <c r="AW595" s="108"/>
      <c r="AX595" s="108"/>
      <c r="AY595" s="108"/>
      <c r="AZ595" s="108"/>
      <c r="BA595" s="108"/>
      <c r="BB595" s="108"/>
      <c r="BC595" s="108"/>
      <c r="BD595" s="108"/>
      <c r="BE595" s="108"/>
      <c r="BF595" s="108"/>
      <c r="BG595" s="108"/>
      <c r="BH595" s="108"/>
      <c r="BI595" s="108"/>
      <c r="BJ595" s="108"/>
      <c r="BK595" s="108"/>
      <c r="BL595" s="108"/>
      <c r="BM595" s="108"/>
      <c r="BN595" s="108"/>
      <c r="BO595" s="108"/>
    </row>
    <row r="596" spans="1:67" ht="15" x14ac:dyDescent="0.25">
      <c r="A596" s="80"/>
      <c r="B596" s="77" t="s">
        <v>1773</v>
      </c>
      <c r="C596" s="77" t="s">
        <v>1774</v>
      </c>
      <c r="D596" s="77" t="s">
        <v>8</v>
      </c>
      <c r="E596" s="224">
        <f>VLOOKUP(B596,'Cuadro Control'!C640:J2526,8,FALSE)</f>
        <v>1230815225.9452939</v>
      </c>
      <c r="F596" s="106">
        <f t="shared" si="185"/>
        <v>0.2318411625341423</v>
      </c>
      <c r="G596" s="107">
        <v>46534</v>
      </c>
      <c r="H596" s="107">
        <v>46535</v>
      </c>
      <c r="I596" s="106">
        <f t="shared" si="187"/>
        <v>0</v>
      </c>
      <c r="J596" s="106">
        <f t="shared" si="187"/>
        <v>0</v>
      </c>
      <c r="K596" s="106">
        <f t="shared" si="187"/>
        <v>0</v>
      </c>
      <c r="L596" s="106">
        <f t="shared" si="187"/>
        <v>0</v>
      </c>
      <c r="M596" s="106">
        <f t="shared" si="187"/>
        <v>0</v>
      </c>
      <c r="N596" s="106">
        <f t="shared" si="187"/>
        <v>0</v>
      </c>
      <c r="O596" s="106">
        <f t="shared" si="187"/>
        <v>0</v>
      </c>
      <c r="P596" s="106">
        <f t="shared" si="187"/>
        <v>0</v>
      </c>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c r="AZ596" s="106"/>
      <c r="BA596" s="106"/>
      <c r="BB596" s="106"/>
      <c r="BC596" s="106"/>
      <c r="BD596" s="106"/>
      <c r="BE596" s="106"/>
      <c r="BF596" s="106"/>
      <c r="BG596" s="106"/>
      <c r="BH596" s="106"/>
      <c r="BI596" s="106"/>
      <c r="BJ596" s="106"/>
      <c r="BK596" s="106"/>
      <c r="BL596" s="106"/>
      <c r="BM596" s="106"/>
      <c r="BN596" s="106"/>
      <c r="BO596" s="106"/>
    </row>
    <row r="597" spans="1:67" ht="15" x14ac:dyDescent="0.25">
      <c r="A597" s="80"/>
      <c r="B597" s="77" t="s">
        <v>1775</v>
      </c>
      <c r="C597" s="77" t="s">
        <v>1776</v>
      </c>
      <c r="D597" s="77" t="s">
        <v>26</v>
      </c>
      <c r="E597" s="224">
        <f>VLOOKUP(B597,'Cuadro Control'!C641:J2527,8,FALSE)</f>
        <v>0</v>
      </c>
      <c r="F597" s="106">
        <f t="shared" si="185"/>
        <v>0</v>
      </c>
      <c r="G597" s="107">
        <v>46535</v>
      </c>
      <c r="H597" s="107">
        <v>46543</v>
      </c>
      <c r="I597" s="106">
        <f t="shared" si="187"/>
        <v>0</v>
      </c>
      <c r="J597" s="106">
        <f t="shared" si="187"/>
        <v>0</v>
      </c>
      <c r="K597" s="106">
        <f t="shared" si="187"/>
        <v>0</v>
      </c>
      <c r="L597" s="106">
        <f t="shared" si="187"/>
        <v>0</v>
      </c>
      <c r="M597" s="106">
        <f t="shared" si="187"/>
        <v>0</v>
      </c>
      <c r="N597" s="106">
        <f t="shared" si="187"/>
        <v>0</v>
      </c>
      <c r="O597" s="106">
        <f t="shared" si="187"/>
        <v>0</v>
      </c>
      <c r="P597" s="106">
        <f t="shared" si="187"/>
        <v>0</v>
      </c>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c r="AZ597" s="106"/>
      <c r="BA597" s="106"/>
      <c r="BB597" s="106"/>
      <c r="BC597" s="106"/>
      <c r="BD597" s="106"/>
      <c r="BE597" s="106"/>
      <c r="BF597" s="106"/>
      <c r="BG597" s="106"/>
      <c r="BH597" s="106"/>
      <c r="BI597" s="106"/>
      <c r="BJ597" s="106"/>
      <c r="BK597" s="106"/>
      <c r="BL597" s="106"/>
      <c r="BM597" s="106"/>
      <c r="BN597" s="106"/>
      <c r="BO597" s="106"/>
    </row>
    <row r="598" spans="1:67" ht="15" x14ac:dyDescent="0.25">
      <c r="A598" s="80"/>
      <c r="B598" s="77" t="s">
        <v>1777</v>
      </c>
      <c r="C598" s="77" t="s">
        <v>2080</v>
      </c>
      <c r="D598" s="77" t="s">
        <v>6</v>
      </c>
      <c r="E598" s="224">
        <f>VLOOKUP(B598,'Cuadro Control'!C642:J2528,8,FALSE)</f>
        <v>52736347.43270281</v>
      </c>
      <c r="F598" s="106">
        <f t="shared" si="185"/>
        <v>9.933624348213644E-3</v>
      </c>
      <c r="G598" s="107">
        <v>46543</v>
      </c>
      <c r="H598" s="107">
        <v>46548</v>
      </c>
      <c r="I598" s="106">
        <f t="shared" si="187"/>
        <v>0</v>
      </c>
      <c r="J598" s="106">
        <f t="shared" si="187"/>
        <v>0</v>
      </c>
      <c r="K598" s="106">
        <f t="shared" si="187"/>
        <v>0</v>
      </c>
      <c r="L598" s="106">
        <f t="shared" si="187"/>
        <v>0</v>
      </c>
      <c r="M598" s="106">
        <f t="shared" si="187"/>
        <v>0</v>
      </c>
      <c r="N598" s="106">
        <f t="shared" si="187"/>
        <v>0</v>
      </c>
      <c r="O598" s="106">
        <f t="shared" si="187"/>
        <v>0</v>
      </c>
      <c r="P598" s="106">
        <f t="shared" si="187"/>
        <v>0</v>
      </c>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c r="AZ598" s="106"/>
      <c r="BA598" s="106"/>
      <c r="BB598" s="106"/>
      <c r="BC598" s="106"/>
      <c r="BD598" s="106"/>
      <c r="BE598" s="106"/>
      <c r="BF598" s="106"/>
      <c r="BG598" s="106"/>
      <c r="BH598" s="106"/>
      <c r="BI598" s="106"/>
      <c r="BJ598" s="106"/>
      <c r="BK598" s="106"/>
      <c r="BL598" s="106"/>
      <c r="BM598" s="106"/>
      <c r="BN598" s="106"/>
      <c r="BO598" s="106"/>
    </row>
    <row r="599" spans="1:67" ht="15" x14ac:dyDescent="0.25">
      <c r="A599" s="80"/>
      <c r="B599" s="77" t="s">
        <v>1778</v>
      </c>
      <c r="C599" s="77" t="s">
        <v>1779</v>
      </c>
      <c r="D599" s="77" t="s">
        <v>19</v>
      </c>
      <c r="E599" s="224">
        <f>VLOOKUP(B599,'Cuadro Control'!C643:J2529,8,FALSE)</f>
        <v>46410609.014634147</v>
      </c>
      <c r="F599" s="106">
        <f t="shared" si="185"/>
        <v>8.742083556535862E-3</v>
      </c>
      <c r="G599" s="107">
        <v>46548</v>
      </c>
      <c r="H599" s="107">
        <v>46550</v>
      </c>
      <c r="I599" s="106">
        <f t="shared" si="187"/>
        <v>0</v>
      </c>
      <c r="J599" s="106">
        <f t="shared" si="187"/>
        <v>0</v>
      </c>
      <c r="K599" s="106">
        <f t="shared" si="187"/>
        <v>0</v>
      </c>
      <c r="L599" s="106">
        <f t="shared" si="187"/>
        <v>0</v>
      </c>
      <c r="M599" s="106">
        <f t="shared" si="187"/>
        <v>0</v>
      </c>
      <c r="N599" s="106">
        <f t="shared" si="187"/>
        <v>0</v>
      </c>
      <c r="O599" s="106">
        <f t="shared" si="187"/>
        <v>0</v>
      </c>
      <c r="P599" s="106">
        <f t="shared" si="187"/>
        <v>0</v>
      </c>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c r="AZ599" s="106"/>
      <c r="BA599" s="106"/>
      <c r="BB599" s="106"/>
      <c r="BC599" s="106"/>
      <c r="BD599" s="106"/>
      <c r="BE599" s="106"/>
      <c r="BF599" s="106"/>
      <c r="BG599" s="106"/>
      <c r="BH599" s="106"/>
      <c r="BI599" s="106"/>
      <c r="BJ599" s="106"/>
      <c r="BK599" s="106"/>
      <c r="BL599" s="106"/>
      <c r="BM599" s="106"/>
      <c r="BN599" s="106"/>
      <c r="BO599" s="106"/>
    </row>
    <row r="600" spans="1:67" ht="15" x14ac:dyDescent="0.25">
      <c r="A600" s="80"/>
      <c r="B600" s="77" t="s">
        <v>1780</v>
      </c>
      <c r="C600" s="77" t="s">
        <v>1781</v>
      </c>
      <c r="D600" s="77" t="s">
        <v>9</v>
      </c>
      <c r="E600" s="224">
        <f>VLOOKUP(B600,'Cuadro Control'!C644:J2530,8,FALSE)</f>
        <v>1587346329.5488234</v>
      </c>
      <c r="F600" s="106">
        <f t="shared" si="185"/>
        <v>0.29899875353285565</v>
      </c>
      <c r="G600" s="107">
        <v>46548</v>
      </c>
      <c r="H600" s="107">
        <v>46559</v>
      </c>
      <c r="I600" s="106">
        <f t="shared" si="187"/>
        <v>0</v>
      </c>
      <c r="J600" s="106">
        <f t="shared" si="187"/>
        <v>0</v>
      </c>
      <c r="K600" s="106">
        <f t="shared" si="187"/>
        <v>0</v>
      </c>
      <c r="L600" s="106">
        <f t="shared" si="187"/>
        <v>0</v>
      </c>
      <c r="M600" s="106">
        <f t="shared" si="187"/>
        <v>0</v>
      </c>
      <c r="N600" s="106">
        <f t="shared" si="187"/>
        <v>0</v>
      </c>
      <c r="O600" s="106">
        <f t="shared" si="187"/>
        <v>0</v>
      </c>
      <c r="P600" s="106">
        <f t="shared" si="187"/>
        <v>0</v>
      </c>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c r="AZ600" s="106"/>
      <c r="BA600" s="106"/>
      <c r="BB600" s="106"/>
      <c r="BC600" s="106"/>
      <c r="BD600" s="106"/>
      <c r="BE600" s="106"/>
      <c r="BF600" s="106"/>
      <c r="BG600" s="106"/>
      <c r="BH600" s="106"/>
      <c r="BI600" s="106"/>
      <c r="BJ600" s="106"/>
      <c r="BK600" s="106"/>
      <c r="BL600" s="106"/>
      <c r="BM600" s="106"/>
      <c r="BN600" s="106"/>
      <c r="BO600" s="106"/>
    </row>
    <row r="601" spans="1:67" ht="15" x14ac:dyDescent="0.25">
      <c r="A601" s="80"/>
      <c r="B601" s="103" t="s">
        <v>1782</v>
      </c>
      <c r="C601" s="103" t="s">
        <v>1783</v>
      </c>
      <c r="D601" s="103" t="s">
        <v>9</v>
      </c>
      <c r="E601" s="223">
        <f>VLOOKUP(B601,'Cuadro Control'!C645:J2531,8,FALSE)</f>
        <v>179532477.23999998</v>
      </c>
      <c r="F601" s="104">
        <f t="shared" si="185"/>
        <v>3.3817438522495219E-2</v>
      </c>
      <c r="G601" s="105">
        <v>46550</v>
      </c>
      <c r="H601" s="105">
        <v>46563</v>
      </c>
      <c r="I601" s="104">
        <f t="shared" si="187"/>
        <v>0</v>
      </c>
      <c r="J601" s="104">
        <f t="shared" si="187"/>
        <v>0</v>
      </c>
      <c r="K601" s="104">
        <f t="shared" si="187"/>
        <v>0</v>
      </c>
      <c r="L601" s="104">
        <f t="shared" si="187"/>
        <v>0</v>
      </c>
      <c r="M601" s="104">
        <f t="shared" si="187"/>
        <v>0</v>
      </c>
      <c r="N601" s="104">
        <f t="shared" si="187"/>
        <v>0</v>
      </c>
      <c r="O601" s="104">
        <f t="shared" si="187"/>
        <v>0</v>
      </c>
      <c r="P601" s="104">
        <f t="shared" si="187"/>
        <v>0</v>
      </c>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c r="BE601" s="104"/>
      <c r="BF601" s="104"/>
      <c r="BG601" s="104"/>
      <c r="BH601" s="104"/>
      <c r="BI601" s="104"/>
      <c r="BJ601" s="104"/>
      <c r="BK601" s="104"/>
      <c r="BL601" s="104"/>
      <c r="BM601" s="104"/>
      <c r="BN601" s="104"/>
      <c r="BO601" s="104"/>
    </row>
    <row r="602" spans="1:67" ht="15" x14ac:dyDescent="0.25">
      <c r="A602" s="80"/>
      <c r="B602" s="78" t="s">
        <v>1784</v>
      </c>
      <c r="C602" s="78" t="s">
        <v>2017</v>
      </c>
      <c r="D602" s="78" t="s">
        <v>3</v>
      </c>
      <c r="E602" s="225">
        <f>VLOOKUP(B602,'Cuadro Control'!C646:J2532,8,FALSE)</f>
        <v>0</v>
      </c>
      <c r="F602" s="108">
        <f>IFERROR(E602/$E$586,0)</f>
        <v>0</v>
      </c>
      <c r="G602" s="109">
        <v>46563</v>
      </c>
      <c r="H602" s="109">
        <v>46563</v>
      </c>
      <c r="I602" s="108">
        <f t="shared" si="187"/>
        <v>0</v>
      </c>
      <c r="J602" s="108">
        <f t="shared" si="187"/>
        <v>0</v>
      </c>
      <c r="K602" s="108">
        <f t="shared" si="187"/>
        <v>0</v>
      </c>
      <c r="L602" s="108">
        <f t="shared" si="187"/>
        <v>0</v>
      </c>
      <c r="M602" s="108">
        <f t="shared" si="187"/>
        <v>0</v>
      </c>
      <c r="N602" s="108">
        <f t="shared" si="187"/>
        <v>0</v>
      </c>
      <c r="O602" s="108">
        <f t="shared" si="187"/>
        <v>0</v>
      </c>
      <c r="P602" s="108">
        <f t="shared" si="187"/>
        <v>0</v>
      </c>
      <c r="Q602" s="108"/>
      <c r="R602" s="108"/>
      <c r="S602" s="108"/>
      <c r="T602" s="108"/>
      <c r="U602" s="108"/>
      <c r="V602" s="108"/>
      <c r="W602" s="108"/>
      <c r="X602" s="108"/>
      <c r="Y602" s="108"/>
      <c r="Z602" s="108"/>
      <c r="AA602" s="108"/>
      <c r="AB602" s="108"/>
      <c r="AC602" s="108"/>
      <c r="AD602" s="108"/>
      <c r="AE602" s="108"/>
      <c r="AF602" s="108"/>
      <c r="AG602" s="108"/>
      <c r="AH602" s="108"/>
      <c r="AI602" s="108"/>
      <c r="AJ602" s="108"/>
      <c r="AK602" s="108"/>
      <c r="AL602" s="108"/>
      <c r="AM602" s="108"/>
      <c r="AN602" s="108"/>
      <c r="AO602" s="108"/>
      <c r="AP602" s="108"/>
      <c r="AQ602" s="108"/>
      <c r="AR602" s="108"/>
      <c r="AS602" s="108"/>
      <c r="AT602" s="108"/>
      <c r="AU602" s="108"/>
      <c r="AV602" s="108"/>
      <c r="AW602" s="108"/>
      <c r="AX602" s="108"/>
      <c r="AY602" s="108"/>
      <c r="AZ602" s="108"/>
      <c r="BA602" s="108"/>
      <c r="BB602" s="108"/>
      <c r="BC602" s="108"/>
      <c r="BD602" s="108"/>
      <c r="BE602" s="108"/>
      <c r="BF602" s="108"/>
      <c r="BG602" s="108"/>
      <c r="BH602" s="108"/>
      <c r="BI602" s="108"/>
      <c r="BJ602" s="108"/>
      <c r="BK602" s="108"/>
      <c r="BL602" s="108"/>
      <c r="BM602" s="108"/>
      <c r="BN602" s="108"/>
      <c r="BO602" s="108"/>
    </row>
    <row r="603" spans="1:67" ht="15" x14ac:dyDescent="0.25">
      <c r="A603" s="80"/>
      <c r="B603" s="79" t="s">
        <v>1785</v>
      </c>
      <c r="C603" s="79" t="s">
        <v>1786</v>
      </c>
      <c r="D603" s="79" t="s">
        <v>38</v>
      </c>
      <c r="E603" s="226">
        <f>SUM(E604:E619)</f>
        <v>5308872732.0543728</v>
      </c>
      <c r="F603" s="110">
        <f>IFERROR(E603/$E$109,0)</f>
        <v>2.9408554574576196E-2</v>
      </c>
      <c r="G603" s="111">
        <v>46491</v>
      </c>
      <c r="H603" s="111">
        <v>46569</v>
      </c>
      <c r="I603" s="110">
        <f>SUMPRODUCT($F604:$F618,I604:I618)</f>
        <v>0</v>
      </c>
      <c r="J603" s="110">
        <f t="shared" ref="J603:N603" si="188">SUMPRODUCT($F604:$F618,J604:J618)</f>
        <v>0</v>
      </c>
      <c r="K603" s="110">
        <f t="shared" si="188"/>
        <v>0</v>
      </c>
      <c r="L603" s="110">
        <f t="shared" si="188"/>
        <v>0</v>
      </c>
      <c r="M603" s="110">
        <f t="shared" si="188"/>
        <v>0</v>
      </c>
      <c r="N603" s="110">
        <f t="shared" si="188"/>
        <v>0</v>
      </c>
      <c r="O603" s="110">
        <f t="shared" ref="O603:P603" si="189">SUMPRODUCT($F604:$F618,O604:O618)</f>
        <v>0</v>
      </c>
      <c r="P603" s="110">
        <f t="shared" si="189"/>
        <v>0</v>
      </c>
      <c r="Q603" s="110"/>
      <c r="R603" s="110"/>
      <c r="S603" s="110"/>
      <c r="T603" s="110"/>
      <c r="U603" s="110"/>
      <c r="V603" s="110"/>
      <c r="W603" s="110"/>
      <c r="X603" s="110"/>
      <c r="Y603" s="110"/>
      <c r="Z603" s="110"/>
      <c r="AA603" s="110"/>
      <c r="AB603" s="110"/>
      <c r="AC603" s="110"/>
      <c r="AD603" s="110"/>
      <c r="AE603" s="110"/>
      <c r="AF603" s="110"/>
      <c r="AG603" s="110"/>
      <c r="AH603" s="110"/>
      <c r="AI603" s="110"/>
      <c r="AJ603" s="110"/>
      <c r="AK603" s="110"/>
      <c r="AL603" s="110"/>
      <c r="AM603" s="110"/>
      <c r="AN603" s="110"/>
      <c r="AO603" s="110"/>
      <c r="AP603" s="110"/>
      <c r="AQ603" s="110"/>
      <c r="AR603" s="110"/>
      <c r="AS603" s="110"/>
      <c r="AT603" s="110"/>
      <c r="AU603" s="110"/>
      <c r="AV603" s="110"/>
      <c r="AW603" s="110"/>
      <c r="AX603" s="110"/>
      <c r="AY603" s="110"/>
      <c r="AZ603" s="110"/>
      <c r="BA603" s="110"/>
      <c r="BB603" s="110"/>
      <c r="BC603" s="110"/>
      <c r="BD603" s="110"/>
      <c r="BE603" s="110"/>
      <c r="BF603" s="110"/>
      <c r="BG603" s="110"/>
      <c r="BH603" s="110"/>
      <c r="BI603" s="110"/>
      <c r="BJ603" s="110"/>
      <c r="BK603" s="110"/>
      <c r="BL603" s="110"/>
      <c r="BM603" s="110"/>
      <c r="BN603" s="110"/>
      <c r="BO603" s="110"/>
    </row>
    <row r="604" spans="1:67" ht="15" x14ac:dyDescent="0.25">
      <c r="A604" s="80"/>
      <c r="B604" s="77" t="s">
        <v>1787</v>
      </c>
      <c r="C604" s="77" t="s">
        <v>2125</v>
      </c>
      <c r="D604" s="77" t="s">
        <v>22</v>
      </c>
      <c r="E604" s="224">
        <f>VLOOKUP(B604,'Cuadro Control'!C648:J2534,8,FALSE)</f>
        <v>83271780.884117648</v>
      </c>
      <c r="F604" s="106">
        <f t="shared" ref="F604:F618" si="190">IFERROR(E604/$E$603,0)</f>
        <v>1.5685397839984384E-2</v>
      </c>
      <c r="G604" s="107">
        <v>46491</v>
      </c>
      <c r="H604" s="107">
        <v>46498</v>
      </c>
      <c r="I604" s="106">
        <f t="shared" ref="I604:P608" si="191">IF($G604=0,0,IF(I$6&lt;$G604,0,IF(I$6&gt;$H604,1,(I$6-$G604+1)/($H604-$G604+1))))</f>
        <v>0</v>
      </c>
      <c r="J604" s="106">
        <f t="shared" si="191"/>
        <v>0</v>
      </c>
      <c r="K604" s="106">
        <f t="shared" si="191"/>
        <v>0</v>
      </c>
      <c r="L604" s="106">
        <f t="shared" si="191"/>
        <v>0</v>
      </c>
      <c r="M604" s="106">
        <f t="shared" si="191"/>
        <v>0</v>
      </c>
      <c r="N604" s="106">
        <f t="shared" si="191"/>
        <v>0</v>
      </c>
      <c r="O604" s="106">
        <f t="shared" si="191"/>
        <v>0</v>
      </c>
      <c r="P604" s="106">
        <f t="shared" si="191"/>
        <v>0</v>
      </c>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c r="AZ604" s="106"/>
      <c r="BA604" s="106"/>
      <c r="BB604" s="106"/>
      <c r="BC604" s="106"/>
      <c r="BD604" s="106"/>
      <c r="BE604" s="106"/>
      <c r="BF604" s="106"/>
      <c r="BG604" s="106"/>
      <c r="BH604" s="106"/>
      <c r="BI604" s="106"/>
      <c r="BJ604" s="106"/>
      <c r="BK604" s="106"/>
      <c r="BL604" s="106"/>
      <c r="BM604" s="106"/>
      <c r="BN604" s="106"/>
      <c r="BO604" s="106"/>
    </row>
    <row r="605" spans="1:67" ht="15" x14ac:dyDescent="0.25">
      <c r="A605" s="80"/>
      <c r="B605" s="77" t="s">
        <v>1789</v>
      </c>
      <c r="C605" s="77" t="s">
        <v>1790</v>
      </c>
      <c r="D605" s="77" t="s">
        <v>9</v>
      </c>
      <c r="E605" s="224">
        <f>VLOOKUP(B605,'Cuadro Control'!C649:J2535,8,FALSE)</f>
        <v>312374505.66882348</v>
      </c>
      <c r="F605" s="106">
        <f t="shared" si="190"/>
        <v>5.8840081771548515E-2</v>
      </c>
      <c r="G605" s="107">
        <v>46499</v>
      </c>
      <c r="H605" s="107">
        <v>46506</v>
      </c>
      <c r="I605" s="106">
        <f t="shared" si="191"/>
        <v>0</v>
      </c>
      <c r="J605" s="106">
        <f t="shared" si="191"/>
        <v>0</v>
      </c>
      <c r="K605" s="106">
        <f t="shared" si="191"/>
        <v>0</v>
      </c>
      <c r="L605" s="106">
        <f t="shared" si="191"/>
        <v>0</v>
      </c>
      <c r="M605" s="106">
        <f t="shared" si="191"/>
        <v>0</v>
      </c>
      <c r="N605" s="106">
        <f t="shared" si="191"/>
        <v>0</v>
      </c>
      <c r="O605" s="106">
        <f t="shared" si="191"/>
        <v>0</v>
      </c>
      <c r="P605" s="106">
        <f t="shared" si="191"/>
        <v>0</v>
      </c>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c r="AZ605" s="106"/>
      <c r="BA605" s="106"/>
      <c r="BB605" s="106"/>
      <c r="BC605" s="106"/>
      <c r="BD605" s="106"/>
      <c r="BE605" s="106"/>
      <c r="BF605" s="106"/>
      <c r="BG605" s="106"/>
      <c r="BH605" s="106"/>
      <c r="BI605" s="106"/>
      <c r="BJ605" s="106"/>
      <c r="BK605" s="106"/>
      <c r="BL605" s="106"/>
      <c r="BM605" s="106"/>
      <c r="BN605" s="106"/>
      <c r="BO605" s="106"/>
    </row>
    <row r="606" spans="1:67" ht="15" x14ac:dyDescent="0.25">
      <c r="A606" s="80"/>
      <c r="B606" s="103" t="s">
        <v>1791</v>
      </c>
      <c r="C606" s="103" t="s">
        <v>1792</v>
      </c>
      <c r="D606" s="103" t="s">
        <v>6</v>
      </c>
      <c r="E606" s="223">
        <f>VLOOKUP(B606,'Cuadro Control'!C650:J2536,8,FALSE)</f>
        <v>9527825.6870364472</v>
      </c>
      <c r="F606" s="104">
        <f t="shared" si="190"/>
        <v>1.794698454439963E-3</v>
      </c>
      <c r="G606" s="105">
        <v>46506</v>
      </c>
      <c r="H606" s="105">
        <v>46508</v>
      </c>
      <c r="I606" s="104">
        <f t="shared" si="191"/>
        <v>0</v>
      </c>
      <c r="J606" s="104">
        <f t="shared" si="191"/>
        <v>0</v>
      </c>
      <c r="K606" s="104">
        <f t="shared" si="191"/>
        <v>0</v>
      </c>
      <c r="L606" s="104">
        <f t="shared" si="191"/>
        <v>0</v>
      </c>
      <c r="M606" s="104">
        <f t="shared" si="191"/>
        <v>0</v>
      </c>
      <c r="N606" s="104">
        <f t="shared" si="191"/>
        <v>0</v>
      </c>
      <c r="O606" s="104">
        <f t="shared" si="191"/>
        <v>0</v>
      </c>
      <c r="P606" s="104">
        <f t="shared" si="191"/>
        <v>0</v>
      </c>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c r="BE606" s="104"/>
      <c r="BF606" s="104"/>
      <c r="BG606" s="104"/>
      <c r="BH606" s="104"/>
      <c r="BI606" s="104"/>
      <c r="BJ606" s="104"/>
      <c r="BK606" s="104"/>
      <c r="BL606" s="104"/>
      <c r="BM606" s="104"/>
      <c r="BN606" s="104"/>
      <c r="BO606" s="104"/>
    </row>
    <row r="607" spans="1:67" ht="15" x14ac:dyDescent="0.25">
      <c r="A607" s="80"/>
      <c r="B607" s="77" t="s">
        <v>1793</v>
      </c>
      <c r="C607" s="77" t="s">
        <v>1794</v>
      </c>
      <c r="D607" s="77" t="s">
        <v>19</v>
      </c>
      <c r="E607" s="224">
        <f>VLOOKUP(B607,'Cuadro Control'!C651:J2537,8,FALSE)</f>
        <v>320494616.71764702</v>
      </c>
      <c r="F607" s="106">
        <f t="shared" si="190"/>
        <v>6.0369617599332674E-2</v>
      </c>
      <c r="G607" s="107">
        <v>46510</v>
      </c>
      <c r="H607" s="107">
        <v>46513</v>
      </c>
      <c r="I607" s="106">
        <f t="shared" si="191"/>
        <v>0</v>
      </c>
      <c r="J607" s="106">
        <f t="shared" si="191"/>
        <v>0</v>
      </c>
      <c r="K607" s="106">
        <f t="shared" si="191"/>
        <v>0</v>
      </c>
      <c r="L607" s="106">
        <f t="shared" si="191"/>
        <v>0</v>
      </c>
      <c r="M607" s="106">
        <f t="shared" si="191"/>
        <v>0</v>
      </c>
      <c r="N607" s="106">
        <f t="shared" si="191"/>
        <v>0</v>
      </c>
      <c r="O607" s="106">
        <f t="shared" si="191"/>
        <v>0</v>
      </c>
      <c r="P607" s="106">
        <f t="shared" si="191"/>
        <v>0</v>
      </c>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c r="AZ607" s="106"/>
      <c r="BA607" s="106"/>
      <c r="BB607" s="106"/>
      <c r="BC607" s="106"/>
      <c r="BD607" s="106"/>
      <c r="BE607" s="106"/>
      <c r="BF607" s="106"/>
      <c r="BG607" s="106"/>
      <c r="BH607" s="106"/>
      <c r="BI607" s="106"/>
      <c r="BJ607" s="106"/>
      <c r="BK607" s="106"/>
      <c r="BL607" s="106"/>
      <c r="BM607" s="106"/>
      <c r="BN607" s="106"/>
      <c r="BO607" s="106"/>
    </row>
    <row r="608" spans="1:67" ht="15" x14ac:dyDescent="0.25">
      <c r="A608" s="80"/>
      <c r="B608" s="77" t="s">
        <v>1795</v>
      </c>
      <c r="C608" s="77" t="s">
        <v>1796</v>
      </c>
      <c r="D608" s="77" t="s">
        <v>8</v>
      </c>
      <c r="E608" s="224">
        <f>VLOOKUP(B608,'Cuadro Control'!C652:J2538,8,FALSE)</f>
        <v>94303618.549411759</v>
      </c>
      <c r="F608" s="106">
        <f t="shared" si="190"/>
        <v>1.7763397864110998E-2</v>
      </c>
      <c r="G608" s="107">
        <v>46513</v>
      </c>
      <c r="H608" s="107">
        <v>46515</v>
      </c>
      <c r="I608" s="106">
        <f t="shared" si="191"/>
        <v>0</v>
      </c>
      <c r="J608" s="106">
        <f t="shared" si="191"/>
        <v>0</v>
      </c>
      <c r="K608" s="106">
        <f t="shared" si="191"/>
        <v>0</v>
      </c>
      <c r="L608" s="106">
        <f t="shared" si="191"/>
        <v>0</v>
      </c>
      <c r="M608" s="106">
        <f t="shared" si="191"/>
        <v>0</v>
      </c>
      <c r="N608" s="106">
        <f t="shared" si="191"/>
        <v>0</v>
      </c>
      <c r="O608" s="106">
        <f t="shared" si="191"/>
        <v>0</v>
      </c>
      <c r="P608" s="106">
        <f t="shared" si="191"/>
        <v>0</v>
      </c>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c r="AZ608" s="106"/>
      <c r="BA608" s="106"/>
      <c r="BB608" s="106"/>
      <c r="BC608" s="106"/>
      <c r="BD608" s="106"/>
      <c r="BE608" s="106"/>
      <c r="BF608" s="106"/>
      <c r="BG608" s="106"/>
      <c r="BH608" s="106"/>
      <c r="BI608" s="106"/>
      <c r="BJ608" s="106"/>
      <c r="BK608" s="106"/>
      <c r="BL608" s="106"/>
      <c r="BM608" s="106"/>
      <c r="BN608" s="106"/>
      <c r="BO608" s="106"/>
    </row>
    <row r="609" spans="1:67" ht="15" x14ac:dyDescent="0.25">
      <c r="A609" s="80"/>
      <c r="B609" s="77" t="s">
        <v>1797</v>
      </c>
      <c r="C609" s="77" t="s">
        <v>1798</v>
      </c>
      <c r="D609" s="77" t="s">
        <v>26</v>
      </c>
      <c r="E609" s="224">
        <f>VLOOKUP(B609,'Cuadro Control'!C653:J2539,8,FALSE)</f>
        <v>179436034.15411764</v>
      </c>
      <c r="F609" s="106">
        <f t="shared" si="190"/>
        <v>3.3799272126209236E-2</v>
      </c>
      <c r="G609" s="107">
        <v>46515</v>
      </c>
      <c r="H609" s="107">
        <v>46521</v>
      </c>
      <c r="I609" s="106">
        <f t="shared" ref="I609:P619" si="192">IF($G609=0,0,IF(I$6&lt;$G609,0,IF(I$6&gt;$H609,1,(I$6-$G609+1)/($H609-$G609+1))))</f>
        <v>0</v>
      </c>
      <c r="J609" s="106">
        <f t="shared" si="192"/>
        <v>0</v>
      </c>
      <c r="K609" s="106">
        <f t="shared" si="192"/>
        <v>0</v>
      </c>
      <c r="L609" s="106">
        <f t="shared" si="192"/>
        <v>0</v>
      </c>
      <c r="M609" s="106">
        <f t="shared" si="192"/>
        <v>0</v>
      </c>
      <c r="N609" s="106">
        <f t="shared" si="192"/>
        <v>0</v>
      </c>
      <c r="O609" s="106">
        <f t="shared" si="192"/>
        <v>0</v>
      </c>
      <c r="P609" s="106">
        <f t="shared" si="192"/>
        <v>0</v>
      </c>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c r="AZ609" s="106"/>
      <c r="BA609" s="106"/>
      <c r="BB609" s="106"/>
      <c r="BC609" s="106"/>
      <c r="BD609" s="106"/>
      <c r="BE609" s="106"/>
      <c r="BF609" s="106"/>
      <c r="BG609" s="106"/>
      <c r="BH609" s="106"/>
      <c r="BI609" s="106"/>
      <c r="BJ609" s="106"/>
      <c r="BK609" s="106"/>
      <c r="BL609" s="106"/>
      <c r="BM609" s="106"/>
      <c r="BN609" s="106"/>
      <c r="BO609" s="106"/>
    </row>
    <row r="610" spans="1:67" ht="15" x14ac:dyDescent="0.25">
      <c r="A610" s="80"/>
      <c r="B610" s="77" t="s">
        <v>1799</v>
      </c>
      <c r="C610" s="77" t="s">
        <v>1800</v>
      </c>
      <c r="D610" s="77" t="s">
        <v>730</v>
      </c>
      <c r="E610" s="224">
        <f>VLOOKUP(B610,'Cuadro Control'!C654:J2540,8,FALSE)</f>
        <v>1212623361.2117648</v>
      </c>
      <c r="F610" s="106">
        <f t="shared" si="190"/>
        <v>0.22841447185013161</v>
      </c>
      <c r="G610" s="107">
        <v>46521</v>
      </c>
      <c r="H610" s="107">
        <v>46539</v>
      </c>
      <c r="I610" s="106">
        <f t="shared" si="192"/>
        <v>0</v>
      </c>
      <c r="J610" s="106">
        <f t="shared" si="192"/>
        <v>0</v>
      </c>
      <c r="K610" s="106">
        <f t="shared" si="192"/>
        <v>0</v>
      </c>
      <c r="L610" s="106">
        <f t="shared" si="192"/>
        <v>0</v>
      </c>
      <c r="M610" s="106">
        <f t="shared" si="192"/>
        <v>0</v>
      </c>
      <c r="N610" s="106">
        <f t="shared" si="192"/>
        <v>0</v>
      </c>
      <c r="O610" s="106">
        <f t="shared" si="192"/>
        <v>0</v>
      </c>
      <c r="P610" s="106">
        <f t="shared" si="192"/>
        <v>0</v>
      </c>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c r="AZ610" s="106"/>
      <c r="BA610" s="106"/>
      <c r="BB610" s="106"/>
      <c r="BC610" s="106"/>
      <c r="BD610" s="106"/>
      <c r="BE610" s="106"/>
      <c r="BF610" s="106"/>
      <c r="BG610" s="106"/>
      <c r="BH610" s="106"/>
      <c r="BI610" s="106"/>
      <c r="BJ610" s="106"/>
      <c r="BK610" s="106"/>
      <c r="BL610" s="106"/>
      <c r="BM610" s="106"/>
      <c r="BN610" s="106"/>
      <c r="BO610" s="106"/>
    </row>
    <row r="611" spans="1:67" ht="15" x14ac:dyDescent="0.25">
      <c r="A611" s="80"/>
      <c r="B611" s="77" t="s">
        <v>1801</v>
      </c>
      <c r="C611" s="77" t="s">
        <v>1802</v>
      </c>
      <c r="D611" s="77" t="s">
        <v>6</v>
      </c>
      <c r="E611" s="224">
        <f>VLOOKUP(B611,'Cuadro Control'!C655:J2541,8,FALSE)</f>
        <v>0</v>
      </c>
      <c r="F611" s="106">
        <f t="shared" si="190"/>
        <v>0</v>
      </c>
      <c r="G611" s="107">
        <v>46539</v>
      </c>
      <c r="H611" s="107">
        <v>46542</v>
      </c>
      <c r="I611" s="106">
        <f t="shared" si="192"/>
        <v>0</v>
      </c>
      <c r="J611" s="106">
        <f t="shared" si="192"/>
        <v>0</v>
      </c>
      <c r="K611" s="106">
        <f t="shared" si="192"/>
        <v>0</v>
      </c>
      <c r="L611" s="106">
        <f t="shared" si="192"/>
        <v>0</v>
      </c>
      <c r="M611" s="106">
        <f t="shared" si="192"/>
        <v>0</v>
      </c>
      <c r="N611" s="106">
        <f t="shared" si="192"/>
        <v>0</v>
      </c>
      <c r="O611" s="106">
        <f t="shared" si="192"/>
        <v>0</v>
      </c>
      <c r="P611" s="106">
        <f t="shared" si="192"/>
        <v>0</v>
      </c>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c r="AZ611" s="106"/>
      <c r="BA611" s="106"/>
      <c r="BB611" s="106"/>
      <c r="BC611" s="106"/>
      <c r="BD611" s="106"/>
      <c r="BE611" s="106"/>
      <c r="BF611" s="106"/>
      <c r="BG611" s="106"/>
      <c r="BH611" s="106"/>
      <c r="BI611" s="106"/>
      <c r="BJ611" s="106"/>
      <c r="BK611" s="106"/>
      <c r="BL611" s="106"/>
      <c r="BM611" s="106"/>
      <c r="BN611" s="106"/>
      <c r="BO611" s="106"/>
    </row>
    <row r="612" spans="1:67" ht="15" x14ac:dyDescent="0.25">
      <c r="A612" s="80"/>
      <c r="B612" s="78" t="s">
        <v>1803</v>
      </c>
      <c r="C612" s="78" t="s">
        <v>1804</v>
      </c>
      <c r="D612" s="78" t="s">
        <v>3</v>
      </c>
      <c r="E612" s="225">
        <f>VLOOKUP(B612,'Cuadro Control'!C656:J2542,8,FALSE)</f>
        <v>0</v>
      </c>
      <c r="F612" s="108">
        <f t="shared" si="190"/>
        <v>0</v>
      </c>
      <c r="G612" s="109">
        <v>46539</v>
      </c>
      <c r="H612" s="109">
        <v>46539</v>
      </c>
      <c r="I612" s="108">
        <f t="shared" si="192"/>
        <v>0</v>
      </c>
      <c r="J612" s="108">
        <f t="shared" si="192"/>
        <v>0</v>
      </c>
      <c r="K612" s="108">
        <f t="shared" si="192"/>
        <v>0</v>
      </c>
      <c r="L612" s="108">
        <f t="shared" si="192"/>
        <v>0</v>
      </c>
      <c r="M612" s="108">
        <f t="shared" si="192"/>
        <v>0</v>
      </c>
      <c r="N612" s="108">
        <f t="shared" si="192"/>
        <v>0</v>
      </c>
      <c r="O612" s="108">
        <f t="shared" si="192"/>
        <v>0</v>
      </c>
      <c r="P612" s="108">
        <f t="shared" si="192"/>
        <v>0</v>
      </c>
      <c r="Q612" s="108"/>
      <c r="R612" s="108"/>
      <c r="S612" s="108"/>
      <c r="T612" s="108"/>
      <c r="U612" s="108"/>
      <c r="V612" s="108"/>
      <c r="W612" s="108"/>
      <c r="X612" s="108"/>
      <c r="Y612" s="108"/>
      <c r="Z612" s="108"/>
      <c r="AA612" s="108"/>
      <c r="AB612" s="108"/>
      <c r="AC612" s="108"/>
      <c r="AD612" s="108"/>
      <c r="AE612" s="108"/>
      <c r="AF612" s="108"/>
      <c r="AG612" s="108"/>
      <c r="AH612" s="108"/>
      <c r="AI612" s="108"/>
      <c r="AJ612" s="108"/>
      <c r="AK612" s="108"/>
      <c r="AL612" s="108"/>
      <c r="AM612" s="108"/>
      <c r="AN612" s="108"/>
      <c r="AO612" s="108"/>
      <c r="AP612" s="108"/>
      <c r="AQ612" s="108"/>
      <c r="AR612" s="108"/>
      <c r="AS612" s="108"/>
      <c r="AT612" s="108"/>
      <c r="AU612" s="108"/>
      <c r="AV612" s="108"/>
      <c r="AW612" s="108"/>
      <c r="AX612" s="108"/>
      <c r="AY612" s="108"/>
      <c r="AZ612" s="108"/>
      <c r="BA612" s="108"/>
      <c r="BB612" s="108"/>
      <c r="BC612" s="108"/>
      <c r="BD612" s="108"/>
      <c r="BE612" s="108"/>
      <c r="BF612" s="108"/>
      <c r="BG612" s="108"/>
      <c r="BH612" s="108"/>
      <c r="BI612" s="108"/>
      <c r="BJ612" s="108"/>
      <c r="BK612" s="108"/>
      <c r="BL612" s="108"/>
      <c r="BM612" s="108"/>
      <c r="BN612" s="108"/>
      <c r="BO612" s="108"/>
    </row>
    <row r="613" spans="1:67" ht="15" x14ac:dyDescent="0.25">
      <c r="A613" s="80"/>
      <c r="B613" s="77" t="s">
        <v>1805</v>
      </c>
      <c r="C613" s="77" t="s">
        <v>1806</v>
      </c>
      <c r="D613" s="77" t="s">
        <v>8</v>
      </c>
      <c r="E613" s="224">
        <f>VLOOKUP(B613,'Cuadro Control'!C657:J2543,8,FALSE)</f>
        <v>1230815225.9452939</v>
      </c>
      <c r="F613" s="106">
        <f t="shared" si="190"/>
        <v>0.2318411625341423</v>
      </c>
      <c r="G613" s="107">
        <v>46542</v>
      </c>
      <c r="H613" s="107">
        <v>46542</v>
      </c>
      <c r="I613" s="106">
        <f t="shared" si="192"/>
        <v>0</v>
      </c>
      <c r="J613" s="106">
        <f t="shared" si="192"/>
        <v>0</v>
      </c>
      <c r="K613" s="106">
        <f t="shared" si="192"/>
        <v>0</v>
      </c>
      <c r="L613" s="106">
        <f t="shared" si="192"/>
        <v>0</v>
      </c>
      <c r="M613" s="106">
        <f t="shared" si="192"/>
        <v>0</v>
      </c>
      <c r="N613" s="106">
        <f t="shared" si="192"/>
        <v>0</v>
      </c>
      <c r="O613" s="106">
        <f t="shared" si="192"/>
        <v>0</v>
      </c>
      <c r="P613" s="106">
        <f t="shared" si="192"/>
        <v>0</v>
      </c>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c r="AZ613" s="106"/>
      <c r="BA613" s="106"/>
      <c r="BB613" s="106"/>
      <c r="BC613" s="106"/>
      <c r="BD613" s="106"/>
      <c r="BE613" s="106"/>
      <c r="BF613" s="106"/>
      <c r="BG613" s="106"/>
      <c r="BH613" s="106"/>
      <c r="BI613" s="106"/>
      <c r="BJ613" s="106"/>
      <c r="BK613" s="106"/>
      <c r="BL613" s="106"/>
      <c r="BM613" s="106"/>
      <c r="BN613" s="106"/>
      <c r="BO613" s="106"/>
    </row>
    <row r="614" spans="1:67" ht="15" x14ac:dyDescent="0.25">
      <c r="A614" s="80"/>
      <c r="B614" s="77" t="s">
        <v>1807</v>
      </c>
      <c r="C614" s="77" t="s">
        <v>1808</v>
      </c>
      <c r="D614" s="77" t="s">
        <v>26</v>
      </c>
      <c r="E614" s="224">
        <f>VLOOKUP(B614,'Cuadro Control'!C658:J2544,8,FALSE)</f>
        <v>0</v>
      </c>
      <c r="F614" s="106">
        <f t="shared" si="190"/>
        <v>0</v>
      </c>
      <c r="G614" s="107">
        <v>46543</v>
      </c>
      <c r="H614" s="107">
        <v>46552</v>
      </c>
      <c r="I614" s="106">
        <f t="shared" si="192"/>
        <v>0</v>
      </c>
      <c r="J614" s="106">
        <f t="shared" si="192"/>
        <v>0</v>
      </c>
      <c r="K614" s="106">
        <f t="shared" si="192"/>
        <v>0</v>
      </c>
      <c r="L614" s="106">
        <f t="shared" si="192"/>
        <v>0</v>
      </c>
      <c r="M614" s="106">
        <f t="shared" si="192"/>
        <v>0</v>
      </c>
      <c r="N614" s="106">
        <f t="shared" si="192"/>
        <v>0</v>
      </c>
      <c r="O614" s="106">
        <f t="shared" si="192"/>
        <v>0</v>
      </c>
      <c r="P614" s="106">
        <f t="shared" si="192"/>
        <v>0</v>
      </c>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c r="AZ614" s="106"/>
      <c r="BA614" s="106"/>
      <c r="BB614" s="106"/>
      <c r="BC614" s="106"/>
      <c r="BD614" s="106"/>
      <c r="BE614" s="106"/>
      <c r="BF614" s="106"/>
      <c r="BG614" s="106"/>
      <c r="BH614" s="106"/>
      <c r="BI614" s="106"/>
      <c r="BJ614" s="106"/>
      <c r="BK614" s="106"/>
      <c r="BL614" s="106"/>
      <c r="BM614" s="106"/>
      <c r="BN614" s="106"/>
      <c r="BO614" s="106"/>
    </row>
    <row r="615" spans="1:67" ht="15" x14ac:dyDescent="0.25">
      <c r="A615" s="80"/>
      <c r="B615" s="77" t="s">
        <v>1809</v>
      </c>
      <c r="C615" s="77" t="s">
        <v>2081</v>
      </c>
      <c r="D615" s="77" t="s">
        <v>6</v>
      </c>
      <c r="E615" s="224">
        <f>VLOOKUP(B615,'Cuadro Control'!C659:J2545,8,FALSE)</f>
        <v>52736347.43270281</v>
      </c>
      <c r="F615" s="106">
        <f t="shared" si="190"/>
        <v>9.933624348213644E-3</v>
      </c>
      <c r="G615" s="107">
        <v>46552</v>
      </c>
      <c r="H615" s="107">
        <v>46554</v>
      </c>
      <c r="I615" s="106">
        <f t="shared" si="192"/>
        <v>0</v>
      </c>
      <c r="J615" s="106">
        <f t="shared" si="192"/>
        <v>0</v>
      </c>
      <c r="K615" s="106">
        <f t="shared" si="192"/>
        <v>0</v>
      </c>
      <c r="L615" s="106">
        <f t="shared" si="192"/>
        <v>0</v>
      </c>
      <c r="M615" s="106">
        <f t="shared" si="192"/>
        <v>0</v>
      </c>
      <c r="N615" s="106">
        <f t="shared" si="192"/>
        <v>0</v>
      </c>
      <c r="O615" s="106">
        <f t="shared" si="192"/>
        <v>0</v>
      </c>
      <c r="P615" s="106">
        <f t="shared" si="192"/>
        <v>0</v>
      </c>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c r="AZ615" s="106"/>
      <c r="BA615" s="106"/>
      <c r="BB615" s="106"/>
      <c r="BC615" s="106"/>
      <c r="BD615" s="106"/>
      <c r="BE615" s="106"/>
      <c r="BF615" s="106"/>
      <c r="BG615" s="106"/>
      <c r="BH615" s="106"/>
      <c r="BI615" s="106"/>
      <c r="BJ615" s="106"/>
      <c r="BK615" s="106"/>
      <c r="BL615" s="106"/>
      <c r="BM615" s="106"/>
      <c r="BN615" s="106"/>
      <c r="BO615" s="106"/>
    </row>
    <row r="616" spans="1:67" ht="15" x14ac:dyDescent="0.25">
      <c r="A616" s="80"/>
      <c r="B616" s="77" t="s">
        <v>1810</v>
      </c>
      <c r="C616" s="77" t="s">
        <v>1811</v>
      </c>
      <c r="D616" s="77" t="s">
        <v>19</v>
      </c>
      <c r="E616" s="224">
        <f>VLOOKUP(B616,'Cuadro Control'!C660:J2546,8,FALSE)</f>
        <v>46410609.014634147</v>
      </c>
      <c r="F616" s="106">
        <f t="shared" si="190"/>
        <v>8.742083556535862E-3</v>
      </c>
      <c r="G616" s="107">
        <v>46555</v>
      </c>
      <c r="H616" s="107">
        <v>46556</v>
      </c>
      <c r="I616" s="106">
        <f t="shared" si="192"/>
        <v>0</v>
      </c>
      <c r="J616" s="106">
        <f t="shared" si="192"/>
        <v>0</v>
      </c>
      <c r="K616" s="106">
        <f t="shared" si="192"/>
        <v>0</v>
      </c>
      <c r="L616" s="106">
        <f t="shared" si="192"/>
        <v>0</v>
      </c>
      <c r="M616" s="106">
        <f t="shared" si="192"/>
        <v>0</v>
      </c>
      <c r="N616" s="106">
        <f t="shared" si="192"/>
        <v>0</v>
      </c>
      <c r="O616" s="106">
        <f t="shared" si="192"/>
        <v>0</v>
      </c>
      <c r="P616" s="106">
        <f t="shared" si="192"/>
        <v>0</v>
      </c>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c r="AZ616" s="106"/>
      <c r="BA616" s="106"/>
      <c r="BB616" s="106"/>
      <c r="BC616" s="106"/>
      <c r="BD616" s="106"/>
      <c r="BE616" s="106"/>
      <c r="BF616" s="106"/>
      <c r="BG616" s="106"/>
      <c r="BH616" s="106"/>
      <c r="BI616" s="106"/>
      <c r="BJ616" s="106"/>
      <c r="BK616" s="106"/>
      <c r="BL616" s="106"/>
      <c r="BM616" s="106"/>
      <c r="BN616" s="106"/>
      <c r="BO616" s="106"/>
    </row>
    <row r="617" spans="1:67" ht="15" x14ac:dyDescent="0.25">
      <c r="A617" s="80"/>
      <c r="B617" s="77" t="s">
        <v>1812</v>
      </c>
      <c r="C617" s="77" t="s">
        <v>1813</v>
      </c>
      <c r="D617" s="77" t="s">
        <v>9</v>
      </c>
      <c r="E617" s="224">
        <f>VLOOKUP(B617,'Cuadro Control'!C661:J2547,8,FALSE)</f>
        <v>1587346329.5488234</v>
      </c>
      <c r="F617" s="106">
        <f t="shared" si="190"/>
        <v>0.29899875353285565</v>
      </c>
      <c r="G617" s="107">
        <v>46555</v>
      </c>
      <c r="H617" s="107">
        <v>46564</v>
      </c>
      <c r="I617" s="106">
        <f t="shared" si="192"/>
        <v>0</v>
      </c>
      <c r="J617" s="106">
        <f t="shared" si="192"/>
        <v>0</v>
      </c>
      <c r="K617" s="106">
        <f t="shared" si="192"/>
        <v>0</v>
      </c>
      <c r="L617" s="106">
        <f t="shared" si="192"/>
        <v>0</v>
      </c>
      <c r="M617" s="106">
        <f t="shared" si="192"/>
        <v>0</v>
      </c>
      <c r="N617" s="106">
        <f t="shared" si="192"/>
        <v>0</v>
      </c>
      <c r="O617" s="106">
        <f t="shared" si="192"/>
        <v>0</v>
      </c>
      <c r="P617" s="106">
        <f t="shared" si="192"/>
        <v>0</v>
      </c>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c r="AZ617" s="106"/>
      <c r="BA617" s="106"/>
      <c r="BB617" s="106"/>
      <c r="BC617" s="106"/>
      <c r="BD617" s="106"/>
      <c r="BE617" s="106"/>
      <c r="BF617" s="106"/>
      <c r="BG617" s="106"/>
      <c r="BH617" s="106"/>
      <c r="BI617" s="106"/>
      <c r="BJ617" s="106"/>
      <c r="BK617" s="106"/>
      <c r="BL617" s="106"/>
      <c r="BM617" s="106"/>
      <c r="BN617" s="106"/>
      <c r="BO617" s="106"/>
    </row>
    <row r="618" spans="1:67" ht="15" x14ac:dyDescent="0.25">
      <c r="A618" s="80"/>
      <c r="B618" s="103" t="s">
        <v>1814</v>
      </c>
      <c r="C618" s="103" t="s">
        <v>1815</v>
      </c>
      <c r="D618" s="103" t="s">
        <v>9</v>
      </c>
      <c r="E618" s="223">
        <f>VLOOKUP(B618,'Cuadro Control'!C662:J2548,8,FALSE)</f>
        <v>179532477.23999998</v>
      </c>
      <c r="F618" s="104">
        <f t="shared" si="190"/>
        <v>3.3817438522495219E-2</v>
      </c>
      <c r="G618" s="105">
        <v>46556</v>
      </c>
      <c r="H618" s="105">
        <v>46569</v>
      </c>
      <c r="I618" s="104">
        <f t="shared" si="192"/>
        <v>0</v>
      </c>
      <c r="J618" s="104">
        <f t="shared" si="192"/>
        <v>0</v>
      </c>
      <c r="K618" s="104">
        <f t="shared" si="192"/>
        <v>0</v>
      </c>
      <c r="L618" s="104">
        <f t="shared" si="192"/>
        <v>0</v>
      </c>
      <c r="M618" s="104">
        <f t="shared" si="192"/>
        <v>0</v>
      </c>
      <c r="N618" s="104">
        <f t="shared" si="192"/>
        <v>0</v>
      </c>
      <c r="O618" s="104">
        <f t="shared" si="192"/>
        <v>0</v>
      </c>
      <c r="P618" s="104">
        <f t="shared" si="192"/>
        <v>0</v>
      </c>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c r="BE618" s="104"/>
      <c r="BF618" s="104"/>
      <c r="BG618" s="104"/>
      <c r="BH618" s="104"/>
      <c r="BI618" s="104"/>
      <c r="BJ618" s="104"/>
      <c r="BK618" s="104"/>
      <c r="BL618" s="104"/>
      <c r="BM618" s="104"/>
      <c r="BN618" s="104"/>
      <c r="BO618" s="104"/>
    </row>
    <row r="619" spans="1:67" ht="15" x14ac:dyDescent="0.25">
      <c r="A619" s="80"/>
      <c r="B619" s="78" t="s">
        <v>1816</v>
      </c>
      <c r="C619" s="78" t="s">
        <v>2018</v>
      </c>
      <c r="D619" s="78" t="s">
        <v>3</v>
      </c>
      <c r="E619" s="225">
        <f>VLOOKUP(B619,'Cuadro Control'!C663:J2549,8,FALSE)</f>
        <v>0</v>
      </c>
      <c r="F619" s="108">
        <f>IFERROR(E619/$E$603,0)</f>
        <v>0</v>
      </c>
      <c r="G619" s="109">
        <v>46569</v>
      </c>
      <c r="H619" s="109">
        <v>46569</v>
      </c>
      <c r="I619" s="108">
        <f t="shared" si="192"/>
        <v>0</v>
      </c>
      <c r="J619" s="108">
        <f t="shared" si="192"/>
        <v>0</v>
      </c>
      <c r="K619" s="108">
        <f t="shared" si="192"/>
        <v>0</v>
      </c>
      <c r="L619" s="108">
        <f t="shared" si="192"/>
        <v>0</v>
      </c>
      <c r="M619" s="108">
        <f t="shared" si="192"/>
        <v>0</v>
      </c>
      <c r="N619" s="108">
        <f t="shared" si="192"/>
        <v>0</v>
      </c>
      <c r="O619" s="108">
        <f t="shared" si="192"/>
        <v>0</v>
      </c>
      <c r="P619" s="108">
        <f t="shared" si="192"/>
        <v>0</v>
      </c>
      <c r="Q619" s="108"/>
      <c r="R619" s="108"/>
      <c r="S619" s="108"/>
      <c r="T619" s="108"/>
      <c r="U619" s="108"/>
      <c r="V619" s="108"/>
      <c r="W619" s="108"/>
      <c r="X619" s="108"/>
      <c r="Y619" s="108"/>
      <c r="Z619" s="108"/>
      <c r="AA619" s="108"/>
      <c r="AB619" s="108"/>
      <c r="AC619" s="108"/>
      <c r="AD619" s="108"/>
      <c r="AE619" s="108"/>
      <c r="AF619" s="108"/>
      <c r="AG619" s="108"/>
      <c r="AH619" s="108"/>
      <c r="AI619" s="108"/>
      <c r="AJ619" s="108"/>
      <c r="AK619" s="108"/>
      <c r="AL619" s="108"/>
      <c r="AM619" s="108"/>
      <c r="AN619" s="108"/>
      <c r="AO619" s="108"/>
      <c r="AP619" s="108"/>
      <c r="AQ619" s="108"/>
      <c r="AR619" s="108"/>
      <c r="AS619" s="108"/>
      <c r="AT619" s="108"/>
      <c r="AU619" s="108"/>
      <c r="AV619" s="108"/>
      <c r="AW619" s="108"/>
      <c r="AX619" s="108"/>
      <c r="AY619" s="108"/>
      <c r="AZ619" s="108"/>
      <c r="BA619" s="108"/>
      <c r="BB619" s="108"/>
      <c r="BC619" s="108"/>
      <c r="BD619" s="108"/>
      <c r="BE619" s="108"/>
      <c r="BF619" s="108"/>
      <c r="BG619" s="108"/>
      <c r="BH619" s="108"/>
      <c r="BI619" s="108"/>
      <c r="BJ619" s="108"/>
      <c r="BK619" s="108"/>
      <c r="BL619" s="108"/>
      <c r="BM619" s="108"/>
      <c r="BN619" s="108"/>
      <c r="BO619" s="108"/>
    </row>
    <row r="620" spans="1:67" ht="15" x14ac:dyDescent="0.25">
      <c r="A620" s="80"/>
      <c r="B620" s="76" t="s">
        <v>1817</v>
      </c>
      <c r="C620" s="76" t="s">
        <v>1818</v>
      </c>
      <c r="D620" s="76" t="s">
        <v>38</v>
      </c>
      <c r="E620" s="222">
        <f>SUM(E621:E636)</f>
        <v>5308872732.0543728</v>
      </c>
      <c r="F620" s="101">
        <f>IFERROR(E620/$E$109,0)</f>
        <v>2.9408554574576196E-2</v>
      </c>
      <c r="G620" s="102">
        <v>46499</v>
      </c>
      <c r="H620" s="102">
        <v>46578</v>
      </c>
      <c r="I620" s="101">
        <f>SUMPRODUCT($F621:$F635,I621:I635)</f>
        <v>0</v>
      </c>
      <c r="J620" s="101">
        <f t="shared" ref="J620:N620" si="193">SUMPRODUCT($F621:$F635,J621:J635)</f>
        <v>0</v>
      </c>
      <c r="K620" s="101">
        <f t="shared" si="193"/>
        <v>0</v>
      </c>
      <c r="L620" s="101">
        <f t="shared" si="193"/>
        <v>0</v>
      </c>
      <c r="M620" s="101">
        <f t="shared" si="193"/>
        <v>0</v>
      </c>
      <c r="N620" s="101">
        <f t="shared" si="193"/>
        <v>0</v>
      </c>
      <c r="O620" s="101">
        <f t="shared" ref="O620:P620" si="194">SUMPRODUCT($F621:$F635,O621:O635)</f>
        <v>0</v>
      </c>
      <c r="P620" s="101">
        <f t="shared" si="194"/>
        <v>0</v>
      </c>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c r="AZ620" s="101"/>
      <c r="BA620" s="101"/>
      <c r="BB620" s="101"/>
      <c r="BC620" s="101"/>
      <c r="BD620" s="101"/>
      <c r="BE620" s="101"/>
      <c r="BF620" s="101"/>
      <c r="BG620" s="101"/>
      <c r="BH620" s="101"/>
      <c r="BI620" s="101"/>
      <c r="BJ620" s="101"/>
      <c r="BK620" s="101"/>
      <c r="BL620" s="101"/>
      <c r="BM620" s="101"/>
      <c r="BN620" s="101"/>
      <c r="BO620" s="101"/>
    </row>
    <row r="621" spans="1:67" ht="15" x14ac:dyDescent="0.25">
      <c r="A621" s="80"/>
      <c r="B621" s="77" t="s">
        <v>1819</v>
      </c>
      <c r="C621" s="77" t="s">
        <v>2126</v>
      </c>
      <c r="D621" s="77" t="s">
        <v>22</v>
      </c>
      <c r="E621" s="224">
        <f>VLOOKUP(B621,'Cuadro Control'!C665:J2551,8,FALSE)</f>
        <v>83271780.884117648</v>
      </c>
      <c r="F621" s="106">
        <f t="shared" ref="F621:F635" si="195">IFERROR(E621/$E$620,0)</f>
        <v>1.5685397839984384E-2</v>
      </c>
      <c r="G621" s="107">
        <v>46499</v>
      </c>
      <c r="H621" s="107">
        <v>46507</v>
      </c>
      <c r="I621" s="106">
        <f t="shared" ref="I621:P625" si="196">IF($G621=0,0,IF(I$6&lt;$G621,0,IF(I$6&gt;$H621,1,(I$6-$G621+1)/($H621-$G621+1))))</f>
        <v>0</v>
      </c>
      <c r="J621" s="106">
        <f t="shared" si="196"/>
        <v>0</v>
      </c>
      <c r="K621" s="106">
        <f t="shared" si="196"/>
        <v>0</v>
      </c>
      <c r="L621" s="106">
        <f t="shared" si="196"/>
        <v>0</v>
      </c>
      <c r="M621" s="106">
        <f t="shared" si="196"/>
        <v>0</v>
      </c>
      <c r="N621" s="106">
        <f t="shared" si="196"/>
        <v>0</v>
      </c>
      <c r="O621" s="106">
        <f t="shared" si="196"/>
        <v>0</v>
      </c>
      <c r="P621" s="106">
        <f t="shared" si="196"/>
        <v>0</v>
      </c>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c r="AZ621" s="106"/>
      <c r="BA621" s="106"/>
      <c r="BB621" s="106"/>
      <c r="BC621" s="106"/>
      <c r="BD621" s="106"/>
      <c r="BE621" s="106"/>
      <c r="BF621" s="106"/>
      <c r="BG621" s="106"/>
      <c r="BH621" s="106"/>
      <c r="BI621" s="106"/>
      <c r="BJ621" s="106"/>
      <c r="BK621" s="106"/>
      <c r="BL621" s="106"/>
      <c r="BM621" s="106"/>
      <c r="BN621" s="106"/>
      <c r="BO621" s="106"/>
    </row>
    <row r="622" spans="1:67" ht="15" x14ac:dyDescent="0.25">
      <c r="A622" s="80"/>
      <c r="B622" s="77" t="s">
        <v>1821</v>
      </c>
      <c r="C622" s="77" t="s">
        <v>1822</v>
      </c>
      <c r="D622" s="77" t="s">
        <v>9</v>
      </c>
      <c r="E622" s="224">
        <f>VLOOKUP(B622,'Cuadro Control'!C666:J2552,8,FALSE)</f>
        <v>312374505.66882348</v>
      </c>
      <c r="F622" s="106">
        <f t="shared" si="195"/>
        <v>5.8840081771548515E-2</v>
      </c>
      <c r="G622" s="107">
        <v>46507</v>
      </c>
      <c r="H622" s="107">
        <v>46514</v>
      </c>
      <c r="I622" s="106">
        <f t="shared" si="196"/>
        <v>0</v>
      </c>
      <c r="J622" s="106">
        <f t="shared" si="196"/>
        <v>0</v>
      </c>
      <c r="K622" s="106">
        <f t="shared" si="196"/>
        <v>0</v>
      </c>
      <c r="L622" s="106">
        <f t="shared" si="196"/>
        <v>0</v>
      </c>
      <c r="M622" s="106">
        <f t="shared" si="196"/>
        <v>0</v>
      </c>
      <c r="N622" s="106">
        <f t="shared" si="196"/>
        <v>0</v>
      </c>
      <c r="O622" s="106">
        <f t="shared" si="196"/>
        <v>0</v>
      </c>
      <c r="P622" s="106">
        <f t="shared" si="196"/>
        <v>0</v>
      </c>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c r="AZ622" s="106"/>
      <c r="BA622" s="106"/>
      <c r="BB622" s="106"/>
      <c r="BC622" s="106"/>
      <c r="BD622" s="106"/>
      <c r="BE622" s="106"/>
      <c r="BF622" s="106"/>
      <c r="BG622" s="106"/>
      <c r="BH622" s="106"/>
      <c r="BI622" s="106"/>
      <c r="BJ622" s="106"/>
      <c r="BK622" s="106"/>
      <c r="BL622" s="106"/>
      <c r="BM622" s="106"/>
      <c r="BN622" s="106"/>
      <c r="BO622" s="106"/>
    </row>
    <row r="623" spans="1:67" ht="15" x14ac:dyDescent="0.25">
      <c r="A623" s="80"/>
      <c r="B623" s="103" t="s">
        <v>1823</v>
      </c>
      <c r="C623" s="103" t="s">
        <v>1824</v>
      </c>
      <c r="D623" s="103" t="s">
        <v>6</v>
      </c>
      <c r="E623" s="223">
        <f>VLOOKUP(B623,'Cuadro Control'!C667:J2553,8,FALSE)</f>
        <v>9527825.6870364472</v>
      </c>
      <c r="F623" s="104">
        <f t="shared" si="195"/>
        <v>1.794698454439963E-3</v>
      </c>
      <c r="G623" s="105">
        <v>46514</v>
      </c>
      <c r="H623" s="105">
        <v>46519</v>
      </c>
      <c r="I623" s="104">
        <f t="shared" si="196"/>
        <v>0</v>
      </c>
      <c r="J623" s="104">
        <f t="shared" si="196"/>
        <v>0</v>
      </c>
      <c r="K623" s="104">
        <f t="shared" si="196"/>
        <v>0</v>
      </c>
      <c r="L623" s="104">
        <f t="shared" si="196"/>
        <v>0</v>
      </c>
      <c r="M623" s="104">
        <f t="shared" si="196"/>
        <v>0</v>
      </c>
      <c r="N623" s="104">
        <f t="shared" si="196"/>
        <v>0</v>
      </c>
      <c r="O623" s="104">
        <f t="shared" si="196"/>
        <v>0</v>
      </c>
      <c r="P623" s="104">
        <f t="shared" si="196"/>
        <v>0</v>
      </c>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c r="BE623" s="104"/>
      <c r="BF623" s="104"/>
      <c r="BG623" s="104"/>
      <c r="BH623" s="104"/>
      <c r="BI623" s="104"/>
      <c r="BJ623" s="104"/>
      <c r="BK623" s="104"/>
      <c r="BL623" s="104"/>
      <c r="BM623" s="104"/>
      <c r="BN623" s="104"/>
      <c r="BO623" s="104"/>
    </row>
    <row r="624" spans="1:67" ht="15" x14ac:dyDescent="0.25">
      <c r="A624" s="80"/>
      <c r="B624" s="77" t="s">
        <v>1825</v>
      </c>
      <c r="C624" s="77" t="s">
        <v>1826</v>
      </c>
      <c r="D624" s="77" t="s">
        <v>19</v>
      </c>
      <c r="E624" s="224">
        <f>VLOOKUP(B624,'Cuadro Control'!C668:J2554,8,FALSE)</f>
        <v>320494616.71764702</v>
      </c>
      <c r="F624" s="106">
        <f t="shared" si="195"/>
        <v>6.0369617599332674E-2</v>
      </c>
      <c r="G624" s="107">
        <v>46519</v>
      </c>
      <c r="H624" s="107">
        <v>46522</v>
      </c>
      <c r="I624" s="106">
        <f t="shared" si="196"/>
        <v>0</v>
      </c>
      <c r="J624" s="106">
        <f t="shared" si="196"/>
        <v>0</v>
      </c>
      <c r="K624" s="106">
        <f t="shared" si="196"/>
        <v>0</v>
      </c>
      <c r="L624" s="106">
        <f t="shared" si="196"/>
        <v>0</v>
      </c>
      <c r="M624" s="106">
        <f t="shared" si="196"/>
        <v>0</v>
      </c>
      <c r="N624" s="106">
        <f t="shared" si="196"/>
        <v>0</v>
      </c>
      <c r="O624" s="106">
        <f t="shared" si="196"/>
        <v>0</v>
      </c>
      <c r="P624" s="106">
        <f t="shared" si="196"/>
        <v>0</v>
      </c>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c r="AZ624" s="106"/>
      <c r="BA624" s="106"/>
      <c r="BB624" s="106"/>
      <c r="BC624" s="106"/>
      <c r="BD624" s="106"/>
      <c r="BE624" s="106"/>
      <c r="BF624" s="106"/>
      <c r="BG624" s="106"/>
      <c r="BH624" s="106"/>
      <c r="BI624" s="106"/>
      <c r="BJ624" s="106"/>
      <c r="BK624" s="106"/>
      <c r="BL624" s="106"/>
      <c r="BM624" s="106"/>
      <c r="BN624" s="106"/>
      <c r="BO624" s="106"/>
    </row>
    <row r="625" spans="1:67" ht="15" x14ac:dyDescent="0.25">
      <c r="A625" s="80"/>
      <c r="B625" s="77" t="s">
        <v>1827</v>
      </c>
      <c r="C625" s="77" t="s">
        <v>1828</v>
      </c>
      <c r="D625" s="77" t="s">
        <v>8</v>
      </c>
      <c r="E625" s="224">
        <f>VLOOKUP(B625,'Cuadro Control'!C669:J2555,8,FALSE)</f>
        <v>94303618.549411759</v>
      </c>
      <c r="F625" s="106">
        <f t="shared" si="195"/>
        <v>1.7763397864110998E-2</v>
      </c>
      <c r="G625" s="107">
        <v>46522</v>
      </c>
      <c r="H625" s="107">
        <v>46525</v>
      </c>
      <c r="I625" s="106">
        <f t="shared" si="196"/>
        <v>0</v>
      </c>
      <c r="J625" s="106">
        <f t="shared" si="196"/>
        <v>0</v>
      </c>
      <c r="K625" s="106">
        <f t="shared" si="196"/>
        <v>0</v>
      </c>
      <c r="L625" s="106">
        <f t="shared" si="196"/>
        <v>0</v>
      </c>
      <c r="M625" s="106">
        <f t="shared" si="196"/>
        <v>0</v>
      </c>
      <c r="N625" s="106">
        <f t="shared" si="196"/>
        <v>0</v>
      </c>
      <c r="O625" s="106">
        <f t="shared" si="196"/>
        <v>0</v>
      </c>
      <c r="P625" s="106">
        <f t="shared" si="196"/>
        <v>0</v>
      </c>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c r="AZ625" s="106"/>
      <c r="BA625" s="106"/>
      <c r="BB625" s="106"/>
      <c r="BC625" s="106"/>
      <c r="BD625" s="106"/>
      <c r="BE625" s="106"/>
      <c r="BF625" s="106"/>
      <c r="BG625" s="106"/>
      <c r="BH625" s="106"/>
      <c r="BI625" s="106"/>
      <c r="BJ625" s="106"/>
      <c r="BK625" s="106"/>
      <c r="BL625" s="106"/>
      <c r="BM625" s="106"/>
      <c r="BN625" s="106"/>
      <c r="BO625" s="106"/>
    </row>
    <row r="626" spans="1:67" ht="15" x14ac:dyDescent="0.25">
      <c r="A626" s="80"/>
      <c r="B626" s="77" t="s">
        <v>1829</v>
      </c>
      <c r="C626" s="77" t="s">
        <v>1830</v>
      </c>
      <c r="D626" s="77" t="s">
        <v>26</v>
      </c>
      <c r="E626" s="224">
        <f>VLOOKUP(B626,'Cuadro Control'!C670:J2556,8,FALSE)</f>
        <v>179436034.15411764</v>
      </c>
      <c r="F626" s="106">
        <f t="shared" si="195"/>
        <v>3.3799272126209236E-2</v>
      </c>
      <c r="G626" s="107">
        <v>46525</v>
      </c>
      <c r="H626" s="107">
        <v>46531</v>
      </c>
      <c r="I626" s="106">
        <f t="shared" ref="I626:P636" si="197">IF($G626=0,0,IF(I$6&lt;$G626,0,IF(I$6&gt;$H626,1,(I$6-$G626+1)/($H626-$G626+1))))</f>
        <v>0</v>
      </c>
      <c r="J626" s="106">
        <f t="shared" si="197"/>
        <v>0</v>
      </c>
      <c r="K626" s="106">
        <f t="shared" si="197"/>
        <v>0</v>
      </c>
      <c r="L626" s="106">
        <f t="shared" si="197"/>
        <v>0</v>
      </c>
      <c r="M626" s="106">
        <f t="shared" si="197"/>
        <v>0</v>
      </c>
      <c r="N626" s="106">
        <f t="shared" si="197"/>
        <v>0</v>
      </c>
      <c r="O626" s="106">
        <f t="shared" si="197"/>
        <v>0</v>
      </c>
      <c r="P626" s="106">
        <f t="shared" si="197"/>
        <v>0</v>
      </c>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c r="AZ626" s="106"/>
      <c r="BA626" s="106"/>
      <c r="BB626" s="106"/>
      <c r="BC626" s="106"/>
      <c r="BD626" s="106"/>
      <c r="BE626" s="106"/>
      <c r="BF626" s="106"/>
      <c r="BG626" s="106"/>
      <c r="BH626" s="106"/>
      <c r="BI626" s="106"/>
      <c r="BJ626" s="106"/>
      <c r="BK626" s="106"/>
      <c r="BL626" s="106"/>
      <c r="BM626" s="106"/>
      <c r="BN626" s="106"/>
      <c r="BO626" s="106"/>
    </row>
    <row r="627" spans="1:67" ht="15" x14ac:dyDescent="0.25">
      <c r="A627" s="80"/>
      <c r="B627" s="77" t="s">
        <v>1831</v>
      </c>
      <c r="C627" s="77" t="s">
        <v>1832</v>
      </c>
      <c r="D627" s="77" t="s">
        <v>730</v>
      </c>
      <c r="E627" s="224">
        <f>VLOOKUP(B627,'Cuadro Control'!C671:J2557,8,FALSE)</f>
        <v>1212623361.2117648</v>
      </c>
      <c r="F627" s="106">
        <f t="shared" si="195"/>
        <v>0.22841447185013161</v>
      </c>
      <c r="G627" s="107">
        <v>46531</v>
      </c>
      <c r="H627" s="107">
        <v>46548</v>
      </c>
      <c r="I627" s="106">
        <f t="shared" si="197"/>
        <v>0</v>
      </c>
      <c r="J627" s="106">
        <f t="shared" si="197"/>
        <v>0</v>
      </c>
      <c r="K627" s="106">
        <f t="shared" si="197"/>
        <v>0</v>
      </c>
      <c r="L627" s="106">
        <f t="shared" si="197"/>
        <v>0</v>
      </c>
      <c r="M627" s="106">
        <f t="shared" si="197"/>
        <v>0</v>
      </c>
      <c r="N627" s="106">
        <f t="shared" si="197"/>
        <v>0</v>
      </c>
      <c r="O627" s="106">
        <f t="shared" si="197"/>
        <v>0</v>
      </c>
      <c r="P627" s="106">
        <f t="shared" si="197"/>
        <v>0</v>
      </c>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c r="AZ627" s="106"/>
      <c r="BA627" s="106"/>
      <c r="BB627" s="106"/>
      <c r="BC627" s="106"/>
      <c r="BD627" s="106"/>
      <c r="BE627" s="106"/>
      <c r="BF627" s="106"/>
      <c r="BG627" s="106"/>
      <c r="BH627" s="106"/>
      <c r="BI627" s="106"/>
      <c r="BJ627" s="106"/>
      <c r="BK627" s="106"/>
      <c r="BL627" s="106"/>
      <c r="BM627" s="106"/>
      <c r="BN627" s="106"/>
      <c r="BO627" s="106"/>
    </row>
    <row r="628" spans="1:67" ht="15" x14ac:dyDescent="0.25">
      <c r="A628" s="80"/>
      <c r="B628" s="77" t="s">
        <v>1833</v>
      </c>
      <c r="C628" s="77" t="s">
        <v>1834</v>
      </c>
      <c r="D628" s="77" t="s">
        <v>6</v>
      </c>
      <c r="E628" s="224">
        <f>VLOOKUP(B628,'Cuadro Control'!C672:J2558,8,FALSE)</f>
        <v>0</v>
      </c>
      <c r="F628" s="106">
        <f t="shared" si="195"/>
        <v>0</v>
      </c>
      <c r="G628" s="107">
        <v>46548</v>
      </c>
      <c r="H628" s="107">
        <v>46552</v>
      </c>
      <c r="I628" s="106">
        <f t="shared" si="197"/>
        <v>0</v>
      </c>
      <c r="J628" s="106">
        <f t="shared" si="197"/>
        <v>0</v>
      </c>
      <c r="K628" s="106">
        <f t="shared" si="197"/>
        <v>0</v>
      </c>
      <c r="L628" s="106">
        <f t="shared" si="197"/>
        <v>0</v>
      </c>
      <c r="M628" s="106">
        <f t="shared" si="197"/>
        <v>0</v>
      </c>
      <c r="N628" s="106">
        <f t="shared" si="197"/>
        <v>0</v>
      </c>
      <c r="O628" s="106">
        <f t="shared" si="197"/>
        <v>0</v>
      </c>
      <c r="P628" s="106">
        <f t="shared" si="197"/>
        <v>0</v>
      </c>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c r="AZ628" s="106"/>
      <c r="BA628" s="106"/>
      <c r="BB628" s="106"/>
      <c r="BC628" s="106"/>
      <c r="BD628" s="106"/>
      <c r="BE628" s="106"/>
      <c r="BF628" s="106"/>
      <c r="BG628" s="106"/>
      <c r="BH628" s="106"/>
      <c r="BI628" s="106"/>
      <c r="BJ628" s="106"/>
      <c r="BK628" s="106"/>
      <c r="BL628" s="106"/>
      <c r="BM628" s="106"/>
      <c r="BN628" s="106"/>
      <c r="BO628" s="106"/>
    </row>
    <row r="629" spans="1:67" ht="15" x14ac:dyDescent="0.25">
      <c r="A629" s="80"/>
      <c r="B629" s="78" t="s">
        <v>1835</v>
      </c>
      <c r="C629" s="78" t="s">
        <v>1836</v>
      </c>
      <c r="D629" s="78" t="s">
        <v>3</v>
      </c>
      <c r="E629" s="225">
        <f>VLOOKUP(B629,'Cuadro Control'!C674:J2559,8,FALSE)</f>
        <v>0</v>
      </c>
      <c r="F629" s="108">
        <f t="shared" si="195"/>
        <v>0</v>
      </c>
      <c r="G629" s="109">
        <v>46548</v>
      </c>
      <c r="H629" s="109">
        <v>46548</v>
      </c>
      <c r="I629" s="108">
        <f t="shared" si="197"/>
        <v>0</v>
      </c>
      <c r="J629" s="108">
        <f t="shared" si="197"/>
        <v>0</v>
      </c>
      <c r="K629" s="108">
        <f t="shared" si="197"/>
        <v>0</v>
      </c>
      <c r="L629" s="108">
        <f t="shared" si="197"/>
        <v>0</v>
      </c>
      <c r="M629" s="108">
        <f t="shared" si="197"/>
        <v>0</v>
      </c>
      <c r="N629" s="108">
        <f t="shared" si="197"/>
        <v>0</v>
      </c>
      <c r="O629" s="108">
        <f t="shared" si="197"/>
        <v>0</v>
      </c>
      <c r="P629" s="108">
        <f t="shared" si="197"/>
        <v>0</v>
      </c>
      <c r="Q629" s="108"/>
      <c r="R629" s="108"/>
      <c r="S629" s="108"/>
      <c r="T629" s="108"/>
      <c r="U629" s="108"/>
      <c r="V629" s="108"/>
      <c r="W629" s="108"/>
      <c r="X629" s="108"/>
      <c r="Y629" s="108"/>
      <c r="Z629" s="108"/>
      <c r="AA629" s="108"/>
      <c r="AB629" s="108"/>
      <c r="AC629" s="108"/>
      <c r="AD629" s="108"/>
      <c r="AE629" s="108"/>
      <c r="AF629" s="108"/>
      <c r="AG629" s="108"/>
      <c r="AH629" s="108"/>
      <c r="AI629" s="108"/>
      <c r="AJ629" s="108"/>
      <c r="AK629" s="108"/>
      <c r="AL629" s="108"/>
      <c r="AM629" s="108"/>
      <c r="AN629" s="108"/>
      <c r="AO629" s="108"/>
      <c r="AP629" s="108"/>
      <c r="AQ629" s="108"/>
      <c r="AR629" s="108"/>
      <c r="AS629" s="108"/>
      <c r="AT629" s="108"/>
      <c r="AU629" s="108"/>
      <c r="AV629" s="108"/>
      <c r="AW629" s="108"/>
      <c r="AX629" s="108"/>
      <c r="AY629" s="108"/>
      <c r="AZ629" s="108"/>
      <c r="BA629" s="108"/>
      <c r="BB629" s="108"/>
      <c r="BC629" s="108"/>
      <c r="BD629" s="108"/>
      <c r="BE629" s="108"/>
      <c r="BF629" s="108"/>
      <c r="BG629" s="108"/>
      <c r="BH629" s="108"/>
      <c r="BI629" s="108"/>
      <c r="BJ629" s="108"/>
      <c r="BK629" s="108"/>
      <c r="BL629" s="108"/>
      <c r="BM629" s="108"/>
      <c r="BN629" s="108"/>
      <c r="BO629" s="108"/>
    </row>
    <row r="630" spans="1:67" ht="15" x14ac:dyDescent="0.25">
      <c r="A630" s="80"/>
      <c r="B630" s="77" t="s">
        <v>1837</v>
      </c>
      <c r="C630" s="77" t="s">
        <v>1838</v>
      </c>
      <c r="D630" s="77" t="s">
        <v>8</v>
      </c>
      <c r="E630" s="224">
        <f>VLOOKUP(B630,'Cuadro Control'!C675:J2560,8,FALSE)</f>
        <v>1230815225.9452939</v>
      </c>
      <c r="F630" s="106">
        <f t="shared" si="195"/>
        <v>0.2318411625341423</v>
      </c>
      <c r="G630" s="107">
        <v>46552</v>
      </c>
      <c r="H630" s="107">
        <v>46553</v>
      </c>
      <c r="I630" s="106">
        <f t="shared" si="197"/>
        <v>0</v>
      </c>
      <c r="J630" s="106">
        <f t="shared" si="197"/>
        <v>0</v>
      </c>
      <c r="K630" s="106">
        <f t="shared" si="197"/>
        <v>0</v>
      </c>
      <c r="L630" s="106">
        <f t="shared" si="197"/>
        <v>0</v>
      </c>
      <c r="M630" s="106">
        <f t="shared" si="197"/>
        <v>0</v>
      </c>
      <c r="N630" s="106">
        <f t="shared" si="197"/>
        <v>0</v>
      </c>
      <c r="O630" s="106">
        <f t="shared" si="197"/>
        <v>0</v>
      </c>
      <c r="P630" s="106">
        <f t="shared" si="197"/>
        <v>0</v>
      </c>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c r="AZ630" s="106"/>
      <c r="BA630" s="106"/>
      <c r="BB630" s="106"/>
      <c r="BC630" s="106"/>
      <c r="BD630" s="106"/>
      <c r="BE630" s="106"/>
      <c r="BF630" s="106"/>
      <c r="BG630" s="106"/>
      <c r="BH630" s="106"/>
      <c r="BI630" s="106"/>
      <c r="BJ630" s="106"/>
      <c r="BK630" s="106"/>
      <c r="BL630" s="106"/>
      <c r="BM630" s="106"/>
      <c r="BN630" s="106"/>
      <c r="BO630" s="106"/>
    </row>
    <row r="631" spans="1:67" ht="15" x14ac:dyDescent="0.25">
      <c r="A631" s="80"/>
      <c r="B631" s="77" t="s">
        <v>1839</v>
      </c>
      <c r="C631" s="77" t="s">
        <v>1840</v>
      </c>
      <c r="D631" s="77" t="s">
        <v>26</v>
      </c>
      <c r="E631" s="224">
        <f>VLOOKUP(B631,'Cuadro Control'!C676:J2561,8,FALSE)</f>
        <v>0</v>
      </c>
      <c r="F631" s="106">
        <f t="shared" si="195"/>
        <v>0</v>
      </c>
      <c r="G631" s="107">
        <v>46553</v>
      </c>
      <c r="H631" s="107">
        <v>46560</v>
      </c>
      <c r="I631" s="106">
        <f t="shared" si="197"/>
        <v>0</v>
      </c>
      <c r="J631" s="106">
        <f t="shared" si="197"/>
        <v>0</v>
      </c>
      <c r="K631" s="106">
        <f t="shared" si="197"/>
        <v>0</v>
      </c>
      <c r="L631" s="106">
        <f t="shared" si="197"/>
        <v>0</v>
      </c>
      <c r="M631" s="106">
        <f t="shared" si="197"/>
        <v>0</v>
      </c>
      <c r="N631" s="106">
        <f t="shared" si="197"/>
        <v>0</v>
      </c>
      <c r="O631" s="106">
        <f t="shared" si="197"/>
        <v>0</v>
      </c>
      <c r="P631" s="106">
        <f t="shared" si="197"/>
        <v>0</v>
      </c>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c r="AZ631" s="106"/>
      <c r="BA631" s="106"/>
      <c r="BB631" s="106"/>
      <c r="BC631" s="106"/>
      <c r="BD631" s="106"/>
      <c r="BE631" s="106"/>
      <c r="BF631" s="106"/>
      <c r="BG631" s="106"/>
      <c r="BH631" s="106"/>
      <c r="BI631" s="106"/>
      <c r="BJ631" s="106"/>
      <c r="BK631" s="106"/>
      <c r="BL631" s="106"/>
      <c r="BM631" s="106"/>
      <c r="BN631" s="106"/>
      <c r="BO631" s="106"/>
    </row>
    <row r="632" spans="1:67" ht="15" x14ac:dyDescent="0.25">
      <c r="A632" s="80"/>
      <c r="B632" s="77" t="s">
        <v>1841</v>
      </c>
      <c r="C632" s="77" t="s">
        <v>2082</v>
      </c>
      <c r="D632" s="77" t="s">
        <v>6</v>
      </c>
      <c r="E632" s="224">
        <f>VLOOKUP(B632,'Cuadro Control'!C677:J2562,8,FALSE)</f>
        <v>52736347.43270281</v>
      </c>
      <c r="F632" s="106">
        <f t="shared" si="195"/>
        <v>9.933624348213644E-3</v>
      </c>
      <c r="G632" s="107">
        <v>46560</v>
      </c>
      <c r="H632" s="107">
        <v>46563</v>
      </c>
      <c r="I632" s="106">
        <f t="shared" si="197"/>
        <v>0</v>
      </c>
      <c r="J632" s="106">
        <f t="shared" si="197"/>
        <v>0</v>
      </c>
      <c r="K632" s="106">
        <f t="shared" si="197"/>
        <v>0</v>
      </c>
      <c r="L632" s="106">
        <f t="shared" si="197"/>
        <v>0</v>
      </c>
      <c r="M632" s="106">
        <f t="shared" si="197"/>
        <v>0</v>
      </c>
      <c r="N632" s="106">
        <f t="shared" si="197"/>
        <v>0</v>
      </c>
      <c r="O632" s="106">
        <f t="shared" si="197"/>
        <v>0</v>
      </c>
      <c r="P632" s="106">
        <f t="shared" si="197"/>
        <v>0</v>
      </c>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c r="AZ632" s="106"/>
      <c r="BA632" s="106"/>
      <c r="BB632" s="106"/>
      <c r="BC632" s="106"/>
      <c r="BD632" s="106"/>
      <c r="BE632" s="106"/>
      <c r="BF632" s="106"/>
      <c r="BG632" s="106"/>
      <c r="BH632" s="106"/>
      <c r="BI632" s="106"/>
      <c r="BJ632" s="106"/>
      <c r="BK632" s="106"/>
      <c r="BL632" s="106"/>
      <c r="BM632" s="106"/>
      <c r="BN632" s="106"/>
      <c r="BO632" s="106"/>
    </row>
    <row r="633" spans="1:67" ht="15" x14ac:dyDescent="0.25">
      <c r="A633" s="80"/>
      <c r="B633" s="77" t="s">
        <v>1842</v>
      </c>
      <c r="C633" s="77" t="s">
        <v>1843</v>
      </c>
      <c r="D633" s="77" t="s">
        <v>19</v>
      </c>
      <c r="E633" s="224">
        <f>VLOOKUP(B633,'Cuadro Control'!C678:J2563,8,FALSE)</f>
        <v>46410609.014634147</v>
      </c>
      <c r="F633" s="106">
        <f t="shared" si="195"/>
        <v>8.742083556535862E-3</v>
      </c>
      <c r="G633" s="107">
        <v>46563</v>
      </c>
      <c r="H633" s="107">
        <v>46564</v>
      </c>
      <c r="I633" s="106">
        <f t="shared" si="197"/>
        <v>0</v>
      </c>
      <c r="J633" s="106">
        <f t="shared" si="197"/>
        <v>0</v>
      </c>
      <c r="K633" s="106">
        <f t="shared" si="197"/>
        <v>0</v>
      </c>
      <c r="L633" s="106">
        <f t="shared" si="197"/>
        <v>0</v>
      </c>
      <c r="M633" s="106">
        <f t="shared" si="197"/>
        <v>0</v>
      </c>
      <c r="N633" s="106">
        <f t="shared" si="197"/>
        <v>0</v>
      </c>
      <c r="O633" s="106">
        <f t="shared" si="197"/>
        <v>0</v>
      </c>
      <c r="P633" s="106">
        <f t="shared" si="197"/>
        <v>0</v>
      </c>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c r="AZ633" s="106"/>
      <c r="BA633" s="106"/>
      <c r="BB633" s="106"/>
      <c r="BC633" s="106"/>
      <c r="BD633" s="106"/>
      <c r="BE633" s="106"/>
      <c r="BF633" s="106"/>
      <c r="BG633" s="106"/>
      <c r="BH633" s="106"/>
      <c r="BI633" s="106"/>
      <c r="BJ633" s="106"/>
      <c r="BK633" s="106"/>
      <c r="BL633" s="106"/>
      <c r="BM633" s="106"/>
      <c r="BN633" s="106"/>
      <c r="BO633" s="106"/>
    </row>
    <row r="634" spans="1:67" ht="15" x14ac:dyDescent="0.25">
      <c r="A634" s="80"/>
      <c r="B634" s="77" t="s">
        <v>1844</v>
      </c>
      <c r="C634" s="77" t="s">
        <v>1845</v>
      </c>
      <c r="D634" s="77" t="s">
        <v>9</v>
      </c>
      <c r="E634" s="224">
        <f>VLOOKUP(B634,'Cuadro Control'!C679:J2564,8,FALSE)</f>
        <v>1587346329.5488234</v>
      </c>
      <c r="F634" s="106">
        <f t="shared" si="195"/>
        <v>0.29899875353285565</v>
      </c>
      <c r="G634" s="107">
        <v>46563</v>
      </c>
      <c r="H634" s="107">
        <v>46575</v>
      </c>
      <c r="I634" s="106">
        <f t="shared" si="197"/>
        <v>0</v>
      </c>
      <c r="J634" s="106">
        <f t="shared" si="197"/>
        <v>0</v>
      </c>
      <c r="K634" s="106">
        <f t="shared" si="197"/>
        <v>0</v>
      </c>
      <c r="L634" s="106">
        <f t="shared" si="197"/>
        <v>0</v>
      </c>
      <c r="M634" s="106">
        <f t="shared" si="197"/>
        <v>0</v>
      </c>
      <c r="N634" s="106">
        <f t="shared" si="197"/>
        <v>0</v>
      </c>
      <c r="O634" s="106">
        <f t="shared" si="197"/>
        <v>0</v>
      </c>
      <c r="P634" s="106">
        <f t="shared" si="197"/>
        <v>0</v>
      </c>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c r="AZ634" s="106"/>
      <c r="BA634" s="106"/>
      <c r="BB634" s="106"/>
      <c r="BC634" s="106"/>
      <c r="BD634" s="106"/>
      <c r="BE634" s="106"/>
      <c r="BF634" s="106"/>
      <c r="BG634" s="106"/>
      <c r="BH634" s="106"/>
      <c r="BI634" s="106"/>
      <c r="BJ634" s="106"/>
      <c r="BK634" s="106"/>
      <c r="BL634" s="106"/>
      <c r="BM634" s="106"/>
      <c r="BN634" s="106"/>
      <c r="BO634" s="106"/>
    </row>
    <row r="635" spans="1:67" ht="15" x14ac:dyDescent="0.25">
      <c r="A635" s="80"/>
      <c r="B635" s="103" t="s">
        <v>1846</v>
      </c>
      <c r="C635" s="103" t="s">
        <v>1847</v>
      </c>
      <c r="D635" s="103" t="s">
        <v>9</v>
      </c>
      <c r="E635" s="223">
        <f>VLOOKUP(B635,'Cuadro Control'!C680:J2565,8,FALSE)</f>
        <v>179532477.23999998</v>
      </c>
      <c r="F635" s="104">
        <f t="shared" si="195"/>
        <v>3.3817438522495219E-2</v>
      </c>
      <c r="G635" s="105">
        <v>46566</v>
      </c>
      <c r="H635" s="105">
        <v>46578</v>
      </c>
      <c r="I635" s="104">
        <f t="shared" si="197"/>
        <v>0</v>
      </c>
      <c r="J635" s="104">
        <f t="shared" si="197"/>
        <v>0</v>
      </c>
      <c r="K635" s="104">
        <f t="shared" si="197"/>
        <v>0</v>
      </c>
      <c r="L635" s="104">
        <f t="shared" si="197"/>
        <v>0</v>
      </c>
      <c r="M635" s="104">
        <f t="shared" si="197"/>
        <v>0</v>
      </c>
      <c r="N635" s="104">
        <f t="shared" si="197"/>
        <v>0</v>
      </c>
      <c r="O635" s="104">
        <f t="shared" si="197"/>
        <v>0</v>
      </c>
      <c r="P635" s="104">
        <f t="shared" si="197"/>
        <v>0</v>
      </c>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c r="BE635" s="104"/>
      <c r="BF635" s="104"/>
      <c r="BG635" s="104"/>
      <c r="BH635" s="104"/>
      <c r="BI635" s="104"/>
      <c r="BJ635" s="104"/>
      <c r="BK635" s="104"/>
      <c r="BL635" s="104"/>
      <c r="BM635" s="104"/>
      <c r="BN635" s="104"/>
      <c r="BO635" s="104"/>
    </row>
    <row r="636" spans="1:67" ht="15" x14ac:dyDescent="0.25">
      <c r="A636" s="80"/>
      <c r="B636" s="78" t="s">
        <v>1848</v>
      </c>
      <c r="C636" s="78" t="s">
        <v>2019</v>
      </c>
      <c r="D636" s="78" t="s">
        <v>3</v>
      </c>
      <c r="E636" s="225">
        <f>VLOOKUP(B636,'Cuadro Control'!C681:J2566,8,FALSE)</f>
        <v>0</v>
      </c>
      <c r="F636" s="108">
        <f>IFERROR(E636/$E$620,0)</f>
        <v>0</v>
      </c>
      <c r="G636" s="109">
        <v>46578</v>
      </c>
      <c r="H636" s="109">
        <v>46578</v>
      </c>
      <c r="I636" s="108">
        <f t="shared" si="197"/>
        <v>0</v>
      </c>
      <c r="J636" s="108">
        <f t="shared" si="197"/>
        <v>0</v>
      </c>
      <c r="K636" s="108">
        <f t="shared" si="197"/>
        <v>0</v>
      </c>
      <c r="L636" s="108">
        <f t="shared" si="197"/>
        <v>0</v>
      </c>
      <c r="M636" s="108">
        <f t="shared" si="197"/>
        <v>0</v>
      </c>
      <c r="N636" s="108">
        <f t="shared" si="197"/>
        <v>0</v>
      </c>
      <c r="O636" s="108">
        <f t="shared" si="197"/>
        <v>0</v>
      </c>
      <c r="P636" s="108">
        <f t="shared" si="197"/>
        <v>0</v>
      </c>
      <c r="Q636" s="108"/>
      <c r="R636" s="108"/>
      <c r="S636" s="108"/>
      <c r="T636" s="108"/>
      <c r="U636" s="108"/>
      <c r="V636" s="108"/>
      <c r="W636" s="108"/>
      <c r="X636" s="108"/>
      <c r="Y636" s="108"/>
      <c r="Z636" s="108"/>
      <c r="AA636" s="108"/>
      <c r="AB636" s="108"/>
      <c r="AC636" s="108"/>
      <c r="AD636" s="108"/>
      <c r="AE636" s="108"/>
      <c r="AF636" s="108"/>
      <c r="AG636" s="108"/>
      <c r="AH636" s="108"/>
      <c r="AI636" s="108"/>
      <c r="AJ636" s="108"/>
      <c r="AK636" s="108"/>
      <c r="AL636" s="108"/>
      <c r="AM636" s="108"/>
      <c r="AN636" s="108"/>
      <c r="AO636" s="108"/>
      <c r="AP636" s="108"/>
      <c r="AQ636" s="108"/>
      <c r="AR636" s="108"/>
      <c r="AS636" s="108"/>
      <c r="AT636" s="108"/>
      <c r="AU636" s="108"/>
      <c r="AV636" s="108"/>
      <c r="AW636" s="108"/>
      <c r="AX636" s="108"/>
      <c r="AY636" s="108"/>
      <c r="AZ636" s="108"/>
      <c r="BA636" s="108"/>
      <c r="BB636" s="108"/>
      <c r="BC636" s="108"/>
      <c r="BD636" s="108"/>
      <c r="BE636" s="108"/>
      <c r="BF636" s="108"/>
      <c r="BG636" s="108"/>
      <c r="BH636" s="108"/>
      <c r="BI636" s="108"/>
      <c r="BJ636" s="108"/>
      <c r="BK636" s="108"/>
      <c r="BL636" s="108"/>
      <c r="BM636" s="108"/>
      <c r="BN636" s="108"/>
      <c r="BO636" s="108"/>
    </row>
    <row r="637" spans="1:67" ht="15" x14ac:dyDescent="0.25">
      <c r="A637" s="80"/>
      <c r="B637" s="76" t="s">
        <v>1849</v>
      </c>
      <c r="C637" s="76" t="s">
        <v>1850</v>
      </c>
      <c r="D637" s="76" t="s">
        <v>38</v>
      </c>
      <c r="E637" s="222">
        <f>SUM(E638:E653)</f>
        <v>5308872732.0543728</v>
      </c>
      <c r="F637" s="101">
        <f>IFERROR(E637/$E$109,0)</f>
        <v>2.9408554574576196E-2</v>
      </c>
      <c r="G637" s="102">
        <v>46507</v>
      </c>
      <c r="H637" s="102">
        <v>46589</v>
      </c>
      <c r="I637" s="101">
        <f>SUMPRODUCT($F638:$F652,I638:I652)</f>
        <v>0</v>
      </c>
      <c r="J637" s="101">
        <f t="shared" ref="J637:N637" si="198">SUMPRODUCT($F638:$F652,J638:J652)</f>
        <v>0</v>
      </c>
      <c r="K637" s="101">
        <f t="shared" si="198"/>
        <v>0</v>
      </c>
      <c r="L637" s="101">
        <f t="shared" si="198"/>
        <v>0</v>
      </c>
      <c r="M637" s="101">
        <f t="shared" si="198"/>
        <v>0</v>
      </c>
      <c r="N637" s="101">
        <f t="shared" si="198"/>
        <v>0</v>
      </c>
      <c r="O637" s="101">
        <f t="shared" ref="O637:P637" si="199">SUMPRODUCT($F638:$F652,O638:O652)</f>
        <v>0</v>
      </c>
      <c r="P637" s="101">
        <f t="shared" si="199"/>
        <v>0</v>
      </c>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c r="AZ637" s="101"/>
      <c r="BA637" s="101"/>
      <c r="BB637" s="101"/>
      <c r="BC637" s="101"/>
      <c r="BD637" s="101"/>
      <c r="BE637" s="101"/>
      <c r="BF637" s="101"/>
      <c r="BG637" s="101"/>
      <c r="BH637" s="101"/>
      <c r="BI637" s="101"/>
      <c r="BJ637" s="101"/>
      <c r="BK637" s="101"/>
      <c r="BL637" s="101"/>
      <c r="BM637" s="101"/>
      <c r="BN637" s="101"/>
      <c r="BO637" s="101"/>
    </row>
    <row r="638" spans="1:67" ht="15" x14ac:dyDescent="0.25">
      <c r="A638" s="80"/>
      <c r="B638" s="77" t="s">
        <v>1851</v>
      </c>
      <c r="C638" s="77" t="s">
        <v>2127</v>
      </c>
      <c r="D638" s="77" t="s">
        <v>22</v>
      </c>
      <c r="E638" s="224">
        <f>VLOOKUP(B638,'Cuadro Control'!C683:J2568,8,FALSE)</f>
        <v>83271780.884117648</v>
      </c>
      <c r="F638" s="106">
        <f t="shared" ref="F638:F652" si="200">IFERROR(E638/$E$637,0)</f>
        <v>1.5685397839984384E-2</v>
      </c>
      <c r="G638" s="107">
        <v>46507</v>
      </c>
      <c r="H638" s="107">
        <v>46515</v>
      </c>
      <c r="I638" s="106">
        <f t="shared" ref="I638:P642" si="201">IF($G638=0,0,IF(I$6&lt;$G638,0,IF(I$6&gt;$H638,1,(I$6-$G638+1)/($H638-$G638+1))))</f>
        <v>0</v>
      </c>
      <c r="J638" s="106">
        <f t="shared" si="201"/>
        <v>0</v>
      </c>
      <c r="K638" s="106">
        <f t="shared" si="201"/>
        <v>0</v>
      </c>
      <c r="L638" s="106">
        <f t="shared" si="201"/>
        <v>0</v>
      </c>
      <c r="M638" s="106">
        <f t="shared" si="201"/>
        <v>0</v>
      </c>
      <c r="N638" s="106">
        <f t="shared" si="201"/>
        <v>0</v>
      </c>
      <c r="O638" s="106">
        <f t="shared" si="201"/>
        <v>0</v>
      </c>
      <c r="P638" s="106">
        <f t="shared" si="201"/>
        <v>0</v>
      </c>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c r="AZ638" s="106"/>
      <c r="BA638" s="106"/>
      <c r="BB638" s="106"/>
      <c r="BC638" s="106"/>
      <c r="BD638" s="106"/>
      <c r="BE638" s="106"/>
      <c r="BF638" s="106"/>
      <c r="BG638" s="106"/>
      <c r="BH638" s="106"/>
      <c r="BI638" s="106"/>
      <c r="BJ638" s="106"/>
      <c r="BK638" s="106"/>
      <c r="BL638" s="106"/>
      <c r="BM638" s="106"/>
      <c r="BN638" s="106"/>
      <c r="BO638" s="106"/>
    </row>
    <row r="639" spans="1:67" ht="15" x14ac:dyDescent="0.25">
      <c r="A639" s="80"/>
      <c r="B639" s="77" t="s">
        <v>1853</v>
      </c>
      <c r="C639" s="77" t="s">
        <v>1854</v>
      </c>
      <c r="D639" s="77" t="s">
        <v>9</v>
      </c>
      <c r="E639" s="224">
        <f>VLOOKUP(B639,'Cuadro Control'!C684:J2569,8,FALSE)</f>
        <v>312374505.66882348</v>
      </c>
      <c r="F639" s="106">
        <f t="shared" si="200"/>
        <v>5.8840081771548515E-2</v>
      </c>
      <c r="G639" s="107">
        <v>46515</v>
      </c>
      <c r="H639" s="107">
        <v>46524</v>
      </c>
      <c r="I639" s="106">
        <f t="shared" si="201"/>
        <v>0</v>
      </c>
      <c r="J639" s="106">
        <f t="shared" si="201"/>
        <v>0</v>
      </c>
      <c r="K639" s="106">
        <f t="shared" si="201"/>
        <v>0</v>
      </c>
      <c r="L639" s="106">
        <f t="shared" si="201"/>
        <v>0</v>
      </c>
      <c r="M639" s="106">
        <f t="shared" si="201"/>
        <v>0</v>
      </c>
      <c r="N639" s="106">
        <f t="shared" si="201"/>
        <v>0</v>
      </c>
      <c r="O639" s="106">
        <f t="shared" si="201"/>
        <v>0</v>
      </c>
      <c r="P639" s="106">
        <f t="shared" si="201"/>
        <v>0</v>
      </c>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c r="AZ639" s="106"/>
      <c r="BA639" s="106"/>
      <c r="BB639" s="106"/>
      <c r="BC639" s="106"/>
      <c r="BD639" s="106"/>
      <c r="BE639" s="106"/>
      <c r="BF639" s="106"/>
      <c r="BG639" s="106"/>
      <c r="BH639" s="106"/>
      <c r="BI639" s="106"/>
      <c r="BJ639" s="106"/>
      <c r="BK639" s="106"/>
      <c r="BL639" s="106"/>
      <c r="BM639" s="106"/>
      <c r="BN639" s="106"/>
      <c r="BO639" s="106"/>
    </row>
    <row r="640" spans="1:67" ht="15" x14ac:dyDescent="0.25">
      <c r="A640" s="80"/>
      <c r="B640" s="103" t="s">
        <v>1855</v>
      </c>
      <c r="C640" s="103" t="s">
        <v>1856</v>
      </c>
      <c r="D640" s="103" t="s">
        <v>6</v>
      </c>
      <c r="E640" s="223">
        <f>VLOOKUP(B640,'Cuadro Control'!C685:J2570,8,FALSE)</f>
        <v>9527825.6870364472</v>
      </c>
      <c r="F640" s="104">
        <f t="shared" si="200"/>
        <v>1.794698454439963E-3</v>
      </c>
      <c r="G640" s="105">
        <v>46524</v>
      </c>
      <c r="H640" s="105">
        <v>46527</v>
      </c>
      <c r="I640" s="104">
        <f t="shared" si="201"/>
        <v>0</v>
      </c>
      <c r="J640" s="104">
        <f t="shared" si="201"/>
        <v>0</v>
      </c>
      <c r="K640" s="104">
        <f t="shared" si="201"/>
        <v>0</v>
      </c>
      <c r="L640" s="104">
        <f t="shared" si="201"/>
        <v>0</v>
      </c>
      <c r="M640" s="104">
        <f t="shared" si="201"/>
        <v>0</v>
      </c>
      <c r="N640" s="104">
        <f t="shared" si="201"/>
        <v>0</v>
      </c>
      <c r="O640" s="104">
        <f t="shared" si="201"/>
        <v>0</v>
      </c>
      <c r="P640" s="104">
        <f t="shared" si="201"/>
        <v>0</v>
      </c>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c r="BE640" s="104"/>
      <c r="BF640" s="104"/>
      <c r="BG640" s="104"/>
      <c r="BH640" s="104"/>
      <c r="BI640" s="104"/>
      <c r="BJ640" s="104"/>
      <c r="BK640" s="104"/>
      <c r="BL640" s="104"/>
      <c r="BM640" s="104"/>
      <c r="BN640" s="104"/>
      <c r="BO640" s="104"/>
    </row>
    <row r="641" spans="1:67" ht="15" x14ac:dyDescent="0.25">
      <c r="A641" s="80"/>
      <c r="B641" s="77" t="s">
        <v>1857</v>
      </c>
      <c r="C641" s="77" t="s">
        <v>1858</v>
      </c>
      <c r="D641" s="77" t="s">
        <v>19</v>
      </c>
      <c r="E641" s="224">
        <f>VLOOKUP(B641,'Cuadro Control'!C686:J2571,8,FALSE)</f>
        <v>320494616.71764702</v>
      </c>
      <c r="F641" s="106">
        <f t="shared" si="200"/>
        <v>6.0369617599332674E-2</v>
      </c>
      <c r="G641" s="107">
        <v>46527</v>
      </c>
      <c r="H641" s="107">
        <v>46532</v>
      </c>
      <c r="I641" s="106">
        <f t="shared" si="201"/>
        <v>0</v>
      </c>
      <c r="J641" s="106">
        <f t="shared" si="201"/>
        <v>0</v>
      </c>
      <c r="K641" s="106">
        <f t="shared" si="201"/>
        <v>0</v>
      </c>
      <c r="L641" s="106">
        <f t="shared" si="201"/>
        <v>0</v>
      </c>
      <c r="M641" s="106">
        <f t="shared" si="201"/>
        <v>0</v>
      </c>
      <c r="N641" s="106">
        <f t="shared" si="201"/>
        <v>0</v>
      </c>
      <c r="O641" s="106">
        <f t="shared" si="201"/>
        <v>0</v>
      </c>
      <c r="P641" s="106">
        <f t="shared" si="201"/>
        <v>0</v>
      </c>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c r="AZ641" s="106"/>
      <c r="BA641" s="106"/>
      <c r="BB641" s="106"/>
      <c r="BC641" s="106"/>
      <c r="BD641" s="106"/>
      <c r="BE641" s="106"/>
      <c r="BF641" s="106"/>
      <c r="BG641" s="106"/>
      <c r="BH641" s="106"/>
      <c r="BI641" s="106"/>
      <c r="BJ641" s="106"/>
      <c r="BK641" s="106"/>
      <c r="BL641" s="106"/>
      <c r="BM641" s="106"/>
      <c r="BN641" s="106"/>
      <c r="BO641" s="106"/>
    </row>
    <row r="642" spans="1:67" ht="15" x14ac:dyDescent="0.25">
      <c r="A642" s="80"/>
      <c r="B642" s="77" t="s">
        <v>1859</v>
      </c>
      <c r="C642" s="77" t="s">
        <v>1860</v>
      </c>
      <c r="D642" s="77" t="s">
        <v>8</v>
      </c>
      <c r="E642" s="224">
        <f>VLOOKUP(B642,'Cuadro Control'!C687:J2572,8,FALSE)</f>
        <v>94303618.549411759</v>
      </c>
      <c r="F642" s="106">
        <f t="shared" si="200"/>
        <v>1.7763397864110998E-2</v>
      </c>
      <c r="G642" s="107">
        <v>46532</v>
      </c>
      <c r="H642" s="107">
        <v>46533</v>
      </c>
      <c r="I642" s="106">
        <f t="shared" si="201"/>
        <v>0</v>
      </c>
      <c r="J642" s="106">
        <f t="shared" si="201"/>
        <v>0</v>
      </c>
      <c r="K642" s="106">
        <f t="shared" si="201"/>
        <v>0</v>
      </c>
      <c r="L642" s="106">
        <f t="shared" si="201"/>
        <v>0</v>
      </c>
      <c r="M642" s="106">
        <f t="shared" si="201"/>
        <v>0</v>
      </c>
      <c r="N642" s="106">
        <f t="shared" si="201"/>
        <v>0</v>
      </c>
      <c r="O642" s="106">
        <f t="shared" si="201"/>
        <v>0</v>
      </c>
      <c r="P642" s="106">
        <f t="shared" si="201"/>
        <v>0</v>
      </c>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c r="AZ642" s="106"/>
      <c r="BA642" s="106"/>
      <c r="BB642" s="106"/>
      <c r="BC642" s="106"/>
      <c r="BD642" s="106"/>
      <c r="BE642" s="106"/>
      <c r="BF642" s="106"/>
      <c r="BG642" s="106"/>
      <c r="BH642" s="106"/>
      <c r="BI642" s="106"/>
      <c r="BJ642" s="106"/>
      <c r="BK642" s="106"/>
      <c r="BL642" s="106"/>
      <c r="BM642" s="106"/>
      <c r="BN642" s="106"/>
      <c r="BO642" s="106"/>
    </row>
    <row r="643" spans="1:67" ht="15" x14ac:dyDescent="0.25">
      <c r="A643" s="80"/>
      <c r="B643" s="77" t="s">
        <v>1861</v>
      </c>
      <c r="C643" s="77" t="s">
        <v>1862</v>
      </c>
      <c r="D643" s="77" t="s">
        <v>26</v>
      </c>
      <c r="E643" s="224">
        <f>VLOOKUP(B643,'Cuadro Control'!C688:J2573,8,FALSE)</f>
        <v>179436034.15411764</v>
      </c>
      <c r="F643" s="106">
        <f t="shared" si="200"/>
        <v>3.3799272126209236E-2</v>
      </c>
      <c r="G643" s="107">
        <v>46533</v>
      </c>
      <c r="H643" s="107">
        <v>46540</v>
      </c>
      <c r="I643" s="106">
        <f t="shared" ref="I643:P653" si="202">IF($G643=0,0,IF(I$6&lt;$G643,0,IF(I$6&gt;$H643,1,(I$6-$G643+1)/($H643-$G643+1))))</f>
        <v>0</v>
      </c>
      <c r="J643" s="106">
        <f t="shared" si="202"/>
        <v>0</v>
      </c>
      <c r="K643" s="106">
        <f t="shared" si="202"/>
        <v>0</v>
      </c>
      <c r="L643" s="106">
        <f t="shared" si="202"/>
        <v>0</v>
      </c>
      <c r="M643" s="106">
        <f t="shared" si="202"/>
        <v>0</v>
      </c>
      <c r="N643" s="106">
        <f t="shared" si="202"/>
        <v>0</v>
      </c>
      <c r="O643" s="106">
        <f t="shared" si="202"/>
        <v>0</v>
      </c>
      <c r="P643" s="106">
        <f t="shared" si="202"/>
        <v>0</v>
      </c>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c r="AZ643" s="106"/>
      <c r="BA643" s="106"/>
      <c r="BB643" s="106"/>
      <c r="BC643" s="106"/>
      <c r="BD643" s="106"/>
      <c r="BE643" s="106"/>
      <c r="BF643" s="106"/>
      <c r="BG643" s="106"/>
      <c r="BH643" s="106"/>
      <c r="BI643" s="106"/>
      <c r="BJ643" s="106"/>
      <c r="BK643" s="106"/>
      <c r="BL643" s="106"/>
      <c r="BM643" s="106"/>
      <c r="BN643" s="106"/>
      <c r="BO643" s="106"/>
    </row>
    <row r="644" spans="1:67" ht="15" x14ac:dyDescent="0.25">
      <c r="A644" s="80"/>
      <c r="B644" s="77" t="s">
        <v>1863</v>
      </c>
      <c r="C644" s="77" t="s">
        <v>1864</v>
      </c>
      <c r="D644" s="77" t="s">
        <v>730</v>
      </c>
      <c r="E644" s="224">
        <f>VLOOKUP(B644,'Cuadro Control'!C689:J2574,8,FALSE)</f>
        <v>1212623361.2117648</v>
      </c>
      <c r="F644" s="106">
        <f t="shared" si="200"/>
        <v>0.22841447185013161</v>
      </c>
      <c r="G644" s="107">
        <v>46540</v>
      </c>
      <c r="H644" s="107">
        <v>46556</v>
      </c>
      <c r="I644" s="106">
        <f t="shared" si="202"/>
        <v>0</v>
      </c>
      <c r="J644" s="106">
        <f t="shared" si="202"/>
        <v>0</v>
      </c>
      <c r="K644" s="106">
        <f t="shared" si="202"/>
        <v>0</v>
      </c>
      <c r="L644" s="106">
        <f t="shared" si="202"/>
        <v>0</v>
      </c>
      <c r="M644" s="106">
        <f t="shared" si="202"/>
        <v>0</v>
      </c>
      <c r="N644" s="106">
        <f t="shared" si="202"/>
        <v>0</v>
      </c>
      <c r="O644" s="106">
        <f t="shared" si="202"/>
        <v>0</v>
      </c>
      <c r="P644" s="106">
        <f t="shared" si="202"/>
        <v>0</v>
      </c>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c r="AZ644" s="106"/>
      <c r="BA644" s="106"/>
      <c r="BB644" s="106"/>
      <c r="BC644" s="106"/>
      <c r="BD644" s="106"/>
      <c r="BE644" s="106"/>
      <c r="BF644" s="106"/>
      <c r="BG644" s="106"/>
      <c r="BH644" s="106"/>
      <c r="BI644" s="106"/>
      <c r="BJ644" s="106"/>
      <c r="BK644" s="106"/>
      <c r="BL644" s="106"/>
      <c r="BM644" s="106"/>
      <c r="BN644" s="106"/>
      <c r="BO644" s="106"/>
    </row>
    <row r="645" spans="1:67" ht="15" x14ac:dyDescent="0.25">
      <c r="A645" s="80"/>
      <c r="B645" s="77" t="s">
        <v>1865</v>
      </c>
      <c r="C645" s="77" t="s">
        <v>1866</v>
      </c>
      <c r="D645" s="77" t="s">
        <v>6</v>
      </c>
      <c r="E645" s="224">
        <f>VLOOKUP(B645,'Cuadro Control'!C690:J2575,8,FALSE)</f>
        <v>0</v>
      </c>
      <c r="F645" s="106">
        <f t="shared" si="200"/>
        <v>0</v>
      </c>
      <c r="G645" s="107">
        <v>46556</v>
      </c>
      <c r="H645" s="107">
        <v>46560</v>
      </c>
      <c r="I645" s="106">
        <f t="shared" si="202"/>
        <v>0</v>
      </c>
      <c r="J645" s="106">
        <f t="shared" si="202"/>
        <v>0</v>
      </c>
      <c r="K645" s="106">
        <f t="shared" si="202"/>
        <v>0</v>
      </c>
      <c r="L645" s="106">
        <f t="shared" si="202"/>
        <v>0</v>
      </c>
      <c r="M645" s="106">
        <f t="shared" si="202"/>
        <v>0</v>
      </c>
      <c r="N645" s="106">
        <f t="shared" si="202"/>
        <v>0</v>
      </c>
      <c r="O645" s="106">
        <f t="shared" si="202"/>
        <v>0</v>
      </c>
      <c r="P645" s="106">
        <f t="shared" si="202"/>
        <v>0</v>
      </c>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c r="AZ645" s="106"/>
      <c r="BA645" s="106"/>
      <c r="BB645" s="106"/>
      <c r="BC645" s="106"/>
      <c r="BD645" s="106"/>
      <c r="BE645" s="106"/>
      <c r="BF645" s="106"/>
      <c r="BG645" s="106"/>
      <c r="BH645" s="106"/>
      <c r="BI645" s="106"/>
      <c r="BJ645" s="106"/>
      <c r="BK645" s="106"/>
      <c r="BL645" s="106"/>
      <c r="BM645" s="106"/>
      <c r="BN645" s="106"/>
      <c r="BO645" s="106"/>
    </row>
    <row r="646" spans="1:67" ht="15" x14ac:dyDescent="0.25">
      <c r="A646" s="80"/>
      <c r="B646" s="78" t="s">
        <v>1867</v>
      </c>
      <c r="C646" s="78" t="s">
        <v>1868</v>
      </c>
      <c r="D646" s="78" t="s">
        <v>3</v>
      </c>
      <c r="E646" s="225">
        <f>VLOOKUP(B646,'Cuadro Control'!C691:J2576,8,FALSE)</f>
        <v>0</v>
      </c>
      <c r="F646" s="108">
        <f t="shared" si="200"/>
        <v>0</v>
      </c>
      <c r="G646" s="109">
        <v>46556</v>
      </c>
      <c r="H646" s="109">
        <v>46556</v>
      </c>
      <c r="I646" s="108">
        <f t="shared" si="202"/>
        <v>0</v>
      </c>
      <c r="J646" s="108">
        <f t="shared" si="202"/>
        <v>0</v>
      </c>
      <c r="K646" s="108">
        <f t="shared" si="202"/>
        <v>0</v>
      </c>
      <c r="L646" s="108">
        <f t="shared" si="202"/>
        <v>0</v>
      </c>
      <c r="M646" s="108">
        <f t="shared" si="202"/>
        <v>0</v>
      </c>
      <c r="N646" s="108">
        <f t="shared" si="202"/>
        <v>0</v>
      </c>
      <c r="O646" s="108">
        <f t="shared" si="202"/>
        <v>0</v>
      </c>
      <c r="P646" s="108">
        <f t="shared" si="202"/>
        <v>0</v>
      </c>
      <c r="Q646" s="108"/>
      <c r="R646" s="108"/>
      <c r="S646" s="108"/>
      <c r="T646" s="108"/>
      <c r="U646" s="108"/>
      <c r="V646" s="108"/>
      <c r="W646" s="108"/>
      <c r="X646" s="108"/>
      <c r="Y646" s="108"/>
      <c r="Z646" s="108"/>
      <c r="AA646" s="108"/>
      <c r="AB646" s="108"/>
      <c r="AC646" s="108"/>
      <c r="AD646" s="108"/>
      <c r="AE646" s="108"/>
      <c r="AF646" s="108"/>
      <c r="AG646" s="108"/>
      <c r="AH646" s="108"/>
      <c r="AI646" s="108"/>
      <c r="AJ646" s="108"/>
      <c r="AK646" s="108"/>
      <c r="AL646" s="108"/>
      <c r="AM646" s="108"/>
      <c r="AN646" s="108"/>
      <c r="AO646" s="108"/>
      <c r="AP646" s="108"/>
      <c r="AQ646" s="108"/>
      <c r="AR646" s="108"/>
      <c r="AS646" s="108"/>
      <c r="AT646" s="108"/>
      <c r="AU646" s="108"/>
      <c r="AV646" s="108"/>
      <c r="AW646" s="108"/>
      <c r="AX646" s="108"/>
      <c r="AY646" s="108"/>
      <c r="AZ646" s="108"/>
      <c r="BA646" s="108"/>
      <c r="BB646" s="108"/>
      <c r="BC646" s="108"/>
      <c r="BD646" s="108"/>
      <c r="BE646" s="108"/>
      <c r="BF646" s="108"/>
      <c r="BG646" s="108"/>
      <c r="BH646" s="108"/>
      <c r="BI646" s="108"/>
      <c r="BJ646" s="108"/>
      <c r="BK646" s="108"/>
      <c r="BL646" s="108"/>
      <c r="BM646" s="108"/>
      <c r="BN646" s="108"/>
      <c r="BO646" s="108"/>
    </row>
    <row r="647" spans="1:67" ht="15" x14ac:dyDescent="0.25">
      <c r="A647" s="80"/>
      <c r="B647" s="77" t="s">
        <v>1869</v>
      </c>
      <c r="C647" s="77" t="s">
        <v>1870</v>
      </c>
      <c r="D647" s="77" t="s">
        <v>8</v>
      </c>
      <c r="E647" s="224">
        <f>VLOOKUP(B647,'Cuadro Control'!C692:J2577,8,FALSE)</f>
        <v>1230815225.9452939</v>
      </c>
      <c r="F647" s="106">
        <f t="shared" si="200"/>
        <v>0.2318411625341423</v>
      </c>
      <c r="G647" s="107">
        <v>46560</v>
      </c>
      <c r="H647" s="107">
        <v>46561</v>
      </c>
      <c r="I647" s="106">
        <f t="shared" si="202"/>
        <v>0</v>
      </c>
      <c r="J647" s="106">
        <f t="shared" si="202"/>
        <v>0</v>
      </c>
      <c r="K647" s="106">
        <f t="shared" si="202"/>
        <v>0</v>
      </c>
      <c r="L647" s="106">
        <f t="shared" si="202"/>
        <v>0</v>
      </c>
      <c r="M647" s="106">
        <f t="shared" si="202"/>
        <v>0</v>
      </c>
      <c r="N647" s="106">
        <f t="shared" si="202"/>
        <v>0</v>
      </c>
      <c r="O647" s="106">
        <f t="shared" si="202"/>
        <v>0</v>
      </c>
      <c r="P647" s="106">
        <f t="shared" si="202"/>
        <v>0</v>
      </c>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c r="AZ647" s="106"/>
      <c r="BA647" s="106"/>
      <c r="BB647" s="106"/>
      <c r="BC647" s="106"/>
      <c r="BD647" s="106"/>
      <c r="BE647" s="106"/>
      <c r="BF647" s="106"/>
      <c r="BG647" s="106"/>
      <c r="BH647" s="106"/>
      <c r="BI647" s="106"/>
      <c r="BJ647" s="106"/>
      <c r="BK647" s="106"/>
      <c r="BL647" s="106"/>
      <c r="BM647" s="106"/>
      <c r="BN647" s="106"/>
      <c r="BO647" s="106"/>
    </row>
    <row r="648" spans="1:67" ht="15" x14ac:dyDescent="0.25">
      <c r="A648" s="80"/>
      <c r="B648" s="77" t="s">
        <v>1871</v>
      </c>
      <c r="C648" s="77" t="s">
        <v>1872</v>
      </c>
      <c r="D648" s="77" t="s">
        <v>26</v>
      </c>
      <c r="E648" s="224">
        <f>VLOOKUP(B648,'Cuadro Control'!C693:J2578,8,FALSE)</f>
        <v>0</v>
      </c>
      <c r="F648" s="106">
        <f t="shared" si="200"/>
        <v>0</v>
      </c>
      <c r="G648" s="107">
        <v>46561</v>
      </c>
      <c r="H648" s="107">
        <v>46568</v>
      </c>
      <c r="I648" s="106">
        <f t="shared" si="202"/>
        <v>0</v>
      </c>
      <c r="J648" s="106">
        <f t="shared" si="202"/>
        <v>0</v>
      </c>
      <c r="K648" s="106">
        <f t="shared" si="202"/>
        <v>0</v>
      </c>
      <c r="L648" s="106">
        <f t="shared" si="202"/>
        <v>0</v>
      </c>
      <c r="M648" s="106">
        <f t="shared" si="202"/>
        <v>0</v>
      </c>
      <c r="N648" s="106">
        <f t="shared" si="202"/>
        <v>0</v>
      </c>
      <c r="O648" s="106">
        <f t="shared" si="202"/>
        <v>0</v>
      </c>
      <c r="P648" s="106">
        <f t="shared" si="202"/>
        <v>0</v>
      </c>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c r="AZ648" s="106"/>
      <c r="BA648" s="106"/>
      <c r="BB648" s="106"/>
      <c r="BC648" s="106"/>
      <c r="BD648" s="106"/>
      <c r="BE648" s="106"/>
      <c r="BF648" s="106"/>
      <c r="BG648" s="106"/>
      <c r="BH648" s="106"/>
      <c r="BI648" s="106"/>
      <c r="BJ648" s="106"/>
      <c r="BK648" s="106"/>
      <c r="BL648" s="106"/>
      <c r="BM648" s="106"/>
      <c r="BN648" s="106"/>
      <c r="BO648" s="106"/>
    </row>
    <row r="649" spans="1:67" ht="15" x14ac:dyDescent="0.25">
      <c r="A649" s="80"/>
      <c r="B649" s="77" t="s">
        <v>1873</v>
      </c>
      <c r="C649" s="77" t="s">
        <v>2083</v>
      </c>
      <c r="D649" s="77" t="s">
        <v>6</v>
      </c>
      <c r="E649" s="224">
        <f>VLOOKUP(B649,'Cuadro Control'!C694:J2579,8,FALSE)</f>
        <v>52736347.43270281</v>
      </c>
      <c r="F649" s="106">
        <f t="shared" si="200"/>
        <v>9.933624348213644E-3</v>
      </c>
      <c r="G649" s="107">
        <v>46568</v>
      </c>
      <c r="H649" s="107">
        <v>46571</v>
      </c>
      <c r="I649" s="106">
        <f t="shared" si="202"/>
        <v>0</v>
      </c>
      <c r="J649" s="106">
        <f t="shared" si="202"/>
        <v>0</v>
      </c>
      <c r="K649" s="106">
        <f t="shared" si="202"/>
        <v>0</v>
      </c>
      <c r="L649" s="106">
        <f t="shared" si="202"/>
        <v>0</v>
      </c>
      <c r="M649" s="106">
        <f t="shared" si="202"/>
        <v>0</v>
      </c>
      <c r="N649" s="106">
        <f t="shared" si="202"/>
        <v>0</v>
      </c>
      <c r="O649" s="106">
        <f t="shared" si="202"/>
        <v>0</v>
      </c>
      <c r="P649" s="106">
        <f t="shared" si="202"/>
        <v>0</v>
      </c>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c r="AZ649" s="106"/>
      <c r="BA649" s="106"/>
      <c r="BB649" s="106"/>
      <c r="BC649" s="106"/>
      <c r="BD649" s="106"/>
      <c r="BE649" s="106"/>
      <c r="BF649" s="106"/>
      <c r="BG649" s="106"/>
      <c r="BH649" s="106"/>
      <c r="BI649" s="106"/>
      <c r="BJ649" s="106"/>
      <c r="BK649" s="106"/>
      <c r="BL649" s="106"/>
      <c r="BM649" s="106"/>
      <c r="BN649" s="106"/>
      <c r="BO649" s="106"/>
    </row>
    <row r="650" spans="1:67" ht="15" x14ac:dyDescent="0.25">
      <c r="A650" s="80"/>
      <c r="B650" s="77" t="s">
        <v>1874</v>
      </c>
      <c r="C650" s="77" t="s">
        <v>1875</v>
      </c>
      <c r="D650" s="77" t="s">
        <v>19</v>
      </c>
      <c r="E650" s="224">
        <f>VLOOKUP(B650,'Cuadro Control'!C695:J2580,8,FALSE)</f>
        <v>46410609.014634147</v>
      </c>
      <c r="F650" s="106">
        <f t="shared" si="200"/>
        <v>8.742083556535862E-3</v>
      </c>
      <c r="G650" s="107">
        <v>46571</v>
      </c>
      <c r="H650" s="107">
        <v>46575</v>
      </c>
      <c r="I650" s="106">
        <f t="shared" si="202"/>
        <v>0</v>
      </c>
      <c r="J650" s="106">
        <f t="shared" si="202"/>
        <v>0</v>
      </c>
      <c r="K650" s="106">
        <f t="shared" si="202"/>
        <v>0</v>
      </c>
      <c r="L650" s="106">
        <f t="shared" si="202"/>
        <v>0</v>
      </c>
      <c r="M650" s="106">
        <f t="shared" si="202"/>
        <v>0</v>
      </c>
      <c r="N650" s="106">
        <f t="shared" si="202"/>
        <v>0</v>
      </c>
      <c r="O650" s="106">
        <f t="shared" si="202"/>
        <v>0</v>
      </c>
      <c r="P650" s="106">
        <f t="shared" si="202"/>
        <v>0</v>
      </c>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c r="AZ650" s="106"/>
      <c r="BA650" s="106"/>
      <c r="BB650" s="106"/>
      <c r="BC650" s="106"/>
      <c r="BD650" s="106"/>
      <c r="BE650" s="106"/>
      <c r="BF650" s="106"/>
      <c r="BG650" s="106"/>
      <c r="BH650" s="106"/>
      <c r="BI650" s="106"/>
      <c r="BJ650" s="106"/>
      <c r="BK650" s="106"/>
      <c r="BL650" s="106"/>
      <c r="BM650" s="106"/>
      <c r="BN650" s="106"/>
      <c r="BO650" s="106"/>
    </row>
    <row r="651" spans="1:67" ht="15" x14ac:dyDescent="0.25">
      <c r="A651" s="80"/>
      <c r="B651" s="77" t="s">
        <v>1876</v>
      </c>
      <c r="C651" s="77" t="s">
        <v>1877</v>
      </c>
      <c r="D651" s="77" t="s">
        <v>9</v>
      </c>
      <c r="E651" s="224">
        <f>VLOOKUP(B651,'Cuadro Control'!C696:J2581,8,FALSE)</f>
        <v>1587346329.5488234</v>
      </c>
      <c r="F651" s="106">
        <f t="shared" si="200"/>
        <v>0.29899875353285565</v>
      </c>
      <c r="G651" s="107">
        <v>46571</v>
      </c>
      <c r="H651" s="107">
        <v>46584</v>
      </c>
      <c r="I651" s="106">
        <f t="shared" si="202"/>
        <v>0</v>
      </c>
      <c r="J651" s="106">
        <f t="shared" si="202"/>
        <v>0</v>
      </c>
      <c r="K651" s="106">
        <f t="shared" si="202"/>
        <v>0</v>
      </c>
      <c r="L651" s="106">
        <f t="shared" si="202"/>
        <v>0</v>
      </c>
      <c r="M651" s="106">
        <f t="shared" si="202"/>
        <v>0</v>
      </c>
      <c r="N651" s="106">
        <f t="shared" si="202"/>
        <v>0</v>
      </c>
      <c r="O651" s="106">
        <f t="shared" si="202"/>
        <v>0</v>
      </c>
      <c r="P651" s="106">
        <f t="shared" si="202"/>
        <v>0</v>
      </c>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c r="AZ651" s="106"/>
      <c r="BA651" s="106"/>
      <c r="BB651" s="106"/>
      <c r="BC651" s="106"/>
      <c r="BD651" s="106"/>
      <c r="BE651" s="106"/>
      <c r="BF651" s="106"/>
      <c r="BG651" s="106"/>
      <c r="BH651" s="106"/>
      <c r="BI651" s="106"/>
      <c r="BJ651" s="106"/>
      <c r="BK651" s="106"/>
      <c r="BL651" s="106"/>
      <c r="BM651" s="106"/>
      <c r="BN651" s="106"/>
      <c r="BO651" s="106"/>
    </row>
    <row r="652" spans="1:67" ht="15" x14ac:dyDescent="0.25">
      <c r="A652" s="80"/>
      <c r="B652" s="103" t="s">
        <v>1878</v>
      </c>
      <c r="C652" s="103" t="s">
        <v>1879</v>
      </c>
      <c r="D652" s="103" t="s">
        <v>9</v>
      </c>
      <c r="E652" s="223">
        <f>VLOOKUP(B652,'Cuadro Control'!C697:J2582,8,FALSE)</f>
        <v>179532477.23999998</v>
      </c>
      <c r="F652" s="104">
        <f t="shared" si="200"/>
        <v>3.3817438522495219E-2</v>
      </c>
      <c r="G652" s="105">
        <v>46575</v>
      </c>
      <c r="H652" s="105">
        <v>46589</v>
      </c>
      <c r="I652" s="104">
        <f t="shared" si="202"/>
        <v>0</v>
      </c>
      <c r="J652" s="104">
        <f t="shared" si="202"/>
        <v>0</v>
      </c>
      <c r="K652" s="104">
        <f t="shared" si="202"/>
        <v>0</v>
      </c>
      <c r="L652" s="104">
        <f t="shared" si="202"/>
        <v>0</v>
      </c>
      <c r="M652" s="104">
        <f t="shared" si="202"/>
        <v>0</v>
      </c>
      <c r="N652" s="104">
        <f t="shared" si="202"/>
        <v>0</v>
      </c>
      <c r="O652" s="104">
        <f t="shared" si="202"/>
        <v>0</v>
      </c>
      <c r="P652" s="104">
        <f t="shared" si="202"/>
        <v>0</v>
      </c>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c r="BE652" s="104"/>
      <c r="BF652" s="104"/>
      <c r="BG652" s="104"/>
      <c r="BH652" s="104"/>
      <c r="BI652" s="104"/>
      <c r="BJ652" s="104"/>
      <c r="BK652" s="104"/>
      <c r="BL652" s="104"/>
      <c r="BM652" s="104"/>
      <c r="BN652" s="104"/>
      <c r="BO652" s="104"/>
    </row>
    <row r="653" spans="1:67" ht="15" x14ac:dyDescent="0.25">
      <c r="A653" s="80"/>
      <c r="B653" s="78" t="s">
        <v>1880</v>
      </c>
      <c r="C653" s="78" t="s">
        <v>2020</v>
      </c>
      <c r="D653" s="78" t="s">
        <v>3</v>
      </c>
      <c r="E653" s="225">
        <f>VLOOKUP(B653,'Cuadro Control'!C698:J2583,8,FALSE)</f>
        <v>0</v>
      </c>
      <c r="F653" s="108">
        <f>IFERROR(E653/$E$637,0)</f>
        <v>0</v>
      </c>
      <c r="G653" s="109">
        <v>46589</v>
      </c>
      <c r="H653" s="109">
        <v>46589</v>
      </c>
      <c r="I653" s="108">
        <f t="shared" si="202"/>
        <v>0</v>
      </c>
      <c r="J653" s="108">
        <f t="shared" si="202"/>
        <v>0</v>
      </c>
      <c r="K653" s="108">
        <f t="shared" si="202"/>
        <v>0</v>
      </c>
      <c r="L653" s="108">
        <f t="shared" si="202"/>
        <v>0</v>
      </c>
      <c r="M653" s="108">
        <f t="shared" si="202"/>
        <v>0</v>
      </c>
      <c r="N653" s="108">
        <f t="shared" si="202"/>
        <v>0</v>
      </c>
      <c r="O653" s="108">
        <f t="shared" si="202"/>
        <v>0</v>
      </c>
      <c r="P653" s="108">
        <f t="shared" si="202"/>
        <v>0</v>
      </c>
      <c r="Q653" s="108"/>
      <c r="R653" s="108"/>
      <c r="S653" s="108"/>
      <c r="T653" s="108"/>
      <c r="U653" s="108"/>
      <c r="V653" s="108"/>
      <c r="W653" s="108"/>
      <c r="X653" s="108"/>
      <c r="Y653" s="108"/>
      <c r="Z653" s="108"/>
      <c r="AA653" s="108"/>
      <c r="AB653" s="108"/>
      <c r="AC653" s="108"/>
      <c r="AD653" s="108"/>
      <c r="AE653" s="108"/>
      <c r="AF653" s="108"/>
      <c r="AG653" s="108"/>
      <c r="AH653" s="108"/>
      <c r="AI653" s="108"/>
      <c r="AJ653" s="108"/>
      <c r="AK653" s="108"/>
      <c r="AL653" s="108"/>
      <c r="AM653" s="108"/>
      <c r="AN653" s="108"/>
      <c r="AO653" s="108"/>
      <c r="AP653" s="108"/>
      <c r="AQ653" s="108"/>
      <c r="AR653" s="108"/>
      <c r="AS653" s="108"/>
      <c r="AT653" s="108"/>
      <c r="AU653" s="108"/>
      <c r="AV653" s="108"/>
      <c r="AW653" s="108"/>
      <c r="AX653" s="108"/>
      <c r="AY653" s="108"/>
      <c r="AZ653" s="108"/>
      <c r="BA653" s="108"/>
      <c r="BB653" s="108"/>
      <c r="BC653" s="108"/>
      <c r="BD653" s="108"/>
      <c r="BE653" s="108"/>
      <c r="BF653" s="108"/>
      <c r="BG653" s="108"/>
      <c r="BH653" s="108"/>
      <c r="BI653" s="108"/>
      <c r="BJ653" s="108"/>
      <c r="BK653" s="108"/>
      <c r="BL653" s="108"/>
      <c r="BM653" s="108"/>
      <c r="BN653" s="108"/>
      <c r="BO653" s="108"/>
    </row>
    <row r="654" spans="1:67" ht="15" x14ac:dyDescent="0.25">
      <c r="A654" s="80"/>
      <c r="B654" s="76" t="s">
        <v>1881</v>
      </c>
      <c r="C654" s="76" t="s">
        <v>1882</v>
      </c>
      <c r="D654" s="76" t="s">
        <v>38</v>
      </c>
      <c r="E654" s="222">
        <f>SUM(E655:E670)</f>
        <v>5308872732.0543728</v>
      </c>
      <c r="F654" s="101">
        <f>IFERROR(E654/$E$109,0)</f>
        <v>2.9408554574576196E-2</v>
      </c>
      <c r="G654" s="102">
        <v>46515</v>
      </c>
      <c r="H654" s="102">
        <v>46598</v>
      </c>
      <c r="I654" s="101">
        <f>SUMPRODUCT($F655:$F669,I655:I669)</f>
        <v>0</v>
      </c>
      <c r="J654" s="101">
        <f t="shared" ref="J654:N654" si="203">SUMPRODUCT($F655:$F669,J655:J669)</f>
        <v>0</v>
      </c>
      <c r="K654" s="101">
        <f t="shared" si="203"/>
        <v>0</v>
      </c>
      <c r="L654" s="101">
        <f t="shared" si="203"/>
        <v>0</v>
      </c>
      <c r="M654" s="101">
        <f t="shared" si="203"/>
        <v>0</v>
      </c>
      <c r="N654" s="101">
        <f t="shared" si="203"/>
        <v>0</v>
      </c>
      <c r="O654" s="101">
        <f t="shared" ref="O654:P654" si="204">SUMPRODUCT($F655:$F669,O655:O669)</f>
        <v>0</v>
      </c>
      <c r="P654" s="101">
        <f t="shared" si="204"/>
        <v>0</v>
      </c>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c r="AZ654" s="101"/>
      <c r="BA654" s="101"/>
      <c r="BB654" s="101"/>
      <c r="BC654" s="101"/>
      <c r="BD654" s="101"/>
      <c r="BE654" s="101"/>
      <c r="BF654" s="101"/>
      <c r="BG654" s="101"/>
      <c r="BH654" s="101"/>
      <c r="BI654" s="101"/>
      <c r="BJ654" s="101"/>
      <c r="BK654" s="101"/>
      <c r="BL654" s="101"/>
      <c r="BM654" s="101"/>
      <c r="BN654" s="101"/>
      <c r="BO654" s="101"/>
    </row>
    <row r="655" spans="1:67" ht="15" x14ac:dyDescent="0.25">
      <c r="A655" s="80"/>
      <c r="B655" s="77" t="s">
        <v>1883</v>
      </c>
      <c r="C655" s="77" t="s">
        <v>2128</v>
      </c>
      <c r="D655" s="77" t="s">
        <v>22</v>
      </c>
      <c r="E655" s="224">
        <f>VLOOKUP(B655,'Cuadro Control'!C700:J2585,8,FALSE)</f>
        <v>83271780.884117648</v>
      </c>
      <c r="F655" s="106">
        <f t="shared" ref="F655:F669" si="205">IFERROR(E655/$E$654,0)</f>
        <v>1.5685397839984384E-2</v>
      </c>
      <c r="G655" s="107">
        <v>46515</v>
      </c>
      <c r="H655" s="107">
        <v>46525</v>
      </c>
      <c r="I655" s="106">
        <f t="shared" ref="I655:P659" si="206">IF($G655=0,0,IF(I$6&lt;$G655,0,IF(I$6&gt;$H655,1,(I$6-$G655+1)/($H655-$G655+1))))</f>
        <v>0</v>
      </c>
      <c r="J655" s="106">
        <f t="shared" si="206"/>
        <v>0</v>
      </c>
      <c r="K655" s="106">
        <f t="shared" si="206"/>
        <v>0</v>
      </c>
      <c r="L655" s="106">
        <f t="shared" si="206"/>
        <v>0</v>
      </c>
      <c r="M655" s="106">
        <f t="shared" si="206"/>
        <v>0</v>
      </c>
      <c r="N655" s="106">
        <f t="shared" si="206"/>
        <v>0</v>
      </c>
      <c r="O655" s="106">
        <f t="shared" si="206"/>
        <v>0</v>
      </c>
      <c r="P655" s="106">
        <f t="shared" si="206"/>
        <v>0</v>
      </c>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c r="AZ655" s="106"/>
      <c r="BA655" s="106"/>
      <c r="BB655" s="106"/>
      <c r="BC655" s="106"/>
      <c r="BD655" s="106"/>
      <c r="BE655" s="106"/>
      <c r="BF655" s="106"/>
      <c r="BG655" s="106"/>
      <c r="BH655" s="106"/>
      <c r="BI655" s="106"/>
      <c r="BJ655" s="106"/>
      <c r="BK655" s="106"/>
      <c r="BL655" s="106"/>
      <c r="BM655" s="106"/>
      <c r="BN655" s="106"/>
      <c r="BO655" s="106"/>
    </row>
    <row r="656" spans="1:67" ht="15" x14ac:dyDescent="0.25">
      <c r="A656" s="80"/>
      <c r="B656" s="77" t="s">
        <v>1885</v>
      </c>
      <c r="C656" s="77" t="s">
        <v>1886</v>
      </c>
      <c r="D656" s="77" t="s">
        <v>9</v>
      </c>
      <c r="E656" s="224">
        <f>VLOOKUP(B656,'Cuadro Control'!C701:J2586,8,FALSE)</f>
        <v>312374505.66882348</v>
      </c>
      <c r="F656" s="106">
        <f t="shared" si="205"/>
        <v>5.8840081771548515E-2</v>
      </c>
      <c r="G656" s="107">
        <v>46525</v>
      </c>
      <c r="H656" s="107">
        <v>46532</v>
      </c>
      <c r="I656" s="106">
        <f t="shared" si="206"/>
        <v>0</v>
      </c>
      <c r="J656" s="106">
        <f t="shared" si="206"/>
        <v>0</v>
      </c>
      <c r="K656" s="106">
        <f t="shared" si="206"/>
        <v>0</v>
      </c>
      <c r="L656" s="106">
        <f t="shared" si="206"/>
        <v>0</v>
      </c>
      <c r="M656" s="106">
        <f t="shared" si="206"/>
        <v>0</v>
      </c>
      <c r="N656" s="106">
        <f t="shared" si="206"/>
        <v>0</v>
      </c>
      <c r="O656" s="106">
        <f t="shared" si="206"/>
        <v>0</v>
      </c>
      <c r="P656" s="106">
        <f t="shared" si="206"/>
        <v>0</v>
      </c>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c r="AZ656" s="106"/>
      <c r="BA656" s="106"/>
      <c r="BB656" s="106"/>
      <c r="BC656" s="106"/>
      <c r="BD656" s="106"/>
      <c r="BE656" s="106"/>
      <c r="BF656" s="106"/>
      <c r="BG656" s="106"/>
      <c r="BH656" s="106"/>
      <c r="BI656" s="106"/>
      <c r="BJ656" s="106"/>
      <c r="BK656" s="106"/>
      <c r="BL656" s="106"/>
      <c r="BM656" s="106"/>
      <c r="BN656" s="106"/>
      <c r="BO656" s="106"/>
    </row>
    <row r="657" spans="1:67" ht="15" x14ac:dyDescent="0.25">
      <c r="A657" s="80"/>
      <c r="B657" s="103" t="s">
        <v>1887</v>
      </c>
      <c r="C657" s="103" t="s">
        <v>1888</v>
      </c>
      <c r="D657" s="103" t="s">
        <v>6</v>
      </c>
      <c r="E657" s="223">
        <f>VLOOKUP(B657,'Cuadro Control'!C702:J2587,8,FALSE)</f>
        <v>9527825.6870364472</v>
      </c>
      <c r="F657" s="104">
        <f t="shared" si="205"/>
        <v>1.794698454439963E-3</v>
      </c>
      <c r="G657" s="105">
        <v>46533</v>
      </c>
      <c r="H657" s="105">
        <v>46535</v>
      </c>
      <c r="I657" s="104">
        <f t="shared" si="206"/>
        <v>0</v>
      </c>
      <c r="J657" s="104">
        <f t="shared" si="206"/>
        <v>0</v>
      </c>
      <c r="K657" s="104">
        <f t="shared" si="206"/>
        <v>0</v>
      </c>
      <c r="L657" s="104">
        <f t="shared" si="206"/>
        <v>0</v>
      </c>
      <c r="M657" s="104">
        <f t="shared" si="206"/>
        <v>0</v>
      </c>
      <c r="N657" s="104">
        <f t="shared" si="206"/>
        <v>0</v>
      </c>
      <c r="O657" s="104">
        <f t="shared" si="206"/>
        <v>0</v>
      </c>
      <c r="P657" s="104">
        <f t="shared" si="206"/>
        <v>0</v>
      </c>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c r="BE657" s="104"/>
      <c r="BF657" s="104"/>
      <c r="BG657" s="104"/>
      <c r="BH657" s="104"/>
      <c r="BI657" s="104"/>
      <c r="BJ657" s="104"/>
      <c r="BK657" s="104"/>
      <c r="BL657" s="104"/>
      <c r="BM657" s="104"/>
      <c r="BN657" s="104"/>
      <c r="BO657" s="104"/>
    </row>
    <row r="658" spans="1:67" ht="15" x14ac:dyDescent="0.25">
      <c r="A658" s="80"/>
      <c r="B658" s="77" t="s">
        <v>1889</v>
      </c>
      <c r="C658" s="77" t="s">
        <v>1890</v>
      </c>
      <c r="D658" s="77" t="s">
        <v>19</v>
      </c>
      <c r="E658" s="224">
        <f>VLOOKUP(B658,'Cuadro Control'!C703:J2588,8,FALSE)</f>
        <v>320494616.71764702</v>
      </c>
      <c r="F658" s="106">
        <f t="shared" si="205"/>
        <v>6.0369617599332674E-2</v>
      </c>
      <c r="G658" s="107">
        <v>46535</v>
      </c>
      <c r="H658" s="107">
        <v>46541</v>
      </c>
      <c r="I658" s="106">
        <f t="shared" si="206"/>
        <v>0</v>
      </c>
      <c r="J658" s="106">
        <f t="shared" si="206"/>
        <v>0</v>
      </c>
      <c r="K658" s="106">
        <f t="shared" si="206"/>
        <v>0</v>
      </c>
      <c r="L658" s="106">
        <f t="shared" si="206"/>
        <v>0</v>
      </c>
      <c r="M658" s="106">
        <f t="shared" si="206"/>
        <v>0</v>
      </c>
      <c r="N658" s="106">
        <f t="shared" si="206"/>
        <v>0</v>
      </c>
      <c r="O658" s="106">
        <f t="shared" si="206"/>
        <v>0</v>
      </c>
      <c r="P658" s="106">
        <f t="shared" si="206"/>
        <v>0</v>
      </c>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c r="AZ658" s="106"/>
      <c r="BA658" s="106"/>
      <c r="BB658" s="106"/>
      <c r="BC658" s="106"/>
      <c r="BD658" s="106"/>
      <c r="BE658" s="106"/>
      <c r="BF658" s="106"/>
      <c r="BG658" s="106"/>
      <c r="BH658" s="106"/>
      <c r="BI658" s="106"/>
      <c r="BJ658" s="106"/>
      <c r="BK658" s="106"/>
      <c r="BL658" s="106"/>
      <c r="BM658" s="106"/>
      <c r="BN658" s="106"/>
      <c r="BO658" s="106"/>
    </row>
    <row r="659" spans="1:67" ht="15" x14ac:dyDescent="0.25">
      <c r="A659" s="80"/>
      <c r="B659" s="77" t="s">
        <v>1891</v>
      </c>
      <c r="C659" s="77" t="s">
        <v>1892</v>
      </c>
      <c r="D659" s="77" t="s">
        <v>8</v>
      </c>
      <c r="E659" s="224">
        <f>VLOOKUP(B659,'Cuadro Control'!C704:J2589,8,FALSE)</f>
        <v>94303618.549411759</v>
      </c>
      <c r="F659" s="106">
        <f t="shared" si="205"/>
        <v>1.7763397864110998E-2</v>
      </c>
      <c r="G659" s="107">
        <v>46541</v>
      </c>
      <c r="H659" s="107">
        <v>46542</v>
      </c>
      <c r="I659" s="106">
        <f t="shared" si="206"/>
        <v>0</v>
      </c>
      <c r="J659" s="106">
        <f t="shared" si="206"/>
        <v>0</v>
      </c>
      <c r="K659" s="106">
        <f t="shared" si="206"/>
        <v>0</v>
      </c>
      <c r="L659" s="106">
        <f t="shared" si="206"/>
        <v>0</v>
      </c>
      <c r="M659" s="106">
        <f t="shared" si="206"/>
        <v>0</v>
      </c>
      <c r="N659" s="106">
        <f t="shared" si="206"/>
        <v>0</v>
      </c>
      <c r="O659" s="106">
        <f t="shared" si="206"/>
        <v>0</v>
      </c>
      <c r="P659" s="106">
        <f t="shared" si="206"/>
        <v>0</v>
      </c>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c r="AZ659" s="106"/>
      <c r="BA659" s="106"/>
      <c r="BB659" s="106"/>
      <c r="BC659" s="106"/>
      <c r="BD659" s="106"/>
      <c r="BE659" s="106"/>
      <c r="BF659" s="106"/>
      <c r="BG659" s="106"/>
      <c r="BH659" s="106"/>
      <c r="BI659" s="106"/>
      <c r="BJ659" s="106"/>
      <c r="BK659" s="106"/>
      <c r="BL659" s="106"/>
      <c r="BM659" s="106"/>
      <c r="BN659" s="106"/>
      <c r="BO659" s="106"/>
    </row>
    <row r="660" spans="1:67" ht="15" x14ac:dyDescent="0.25">
      <c r="A660" s="80"/>
      <c r="B660" s="77" t="s">
        <v>1893</v>
      </c>
      <c r="C660" s="77" t="s">
        <v>1894</v>
      </c>
      <c r="D660" s="77" t="s">
        <v>26</v>
      </c>
      <c r="E660" s="224">
        <f>VLOOKUP(B660,'Cuadro Control'!C705:J2590,8,FALSE)</f>
        <v>179436034.15411764</v>
      </c>
      <c r="F660" s="106">
        <f t="shared" si="205"/>
        <v>3.3799272126209236E-2</v>
      </c>
      <c r="G660" s="107">
        <v>46543</v>
      </c>
      <c r="H660" s="107">
        <v>46549</v>
      </c>
      <c r="I660" s="106">
        <f t="shared" ref="I660:P670" si="207">IF($G660=0,0,IF(I$6&lt;$G660,0,IF(I$6&gt;$H660,1,(I$6-$G660+1)/($H660-$G660+1))))</f>
        <v>0</v>
      </c>
      <c r="J660" s="106">
        <f t="shared" si="207"/>
        <v>0</v>
      </c>
      <c r="K660" s="106">
        <f t="shared" si="207"/>
        <v>0</v>
      </c>
      <c r="L660" s="106">
        <f t="shared" si="207"/>
        <v>0</v>
      </c>
      <c r="M660" s="106">
        <f t="shared" si="207"/>
        <v>0</v>
      </c>
      <c r="N660" s="106">
        <f t="shared" si="207"/>
        <v>0</v>
      </c>
      <c r="O660" s="106">
        <f t="shared" si="207"/>
        <v>0</v>
      </c>
      <c r="P660" s="106">
        <f t="shared" si="207"/>
        <v>0</v>
      </c>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c r="AZ660" s="106"/>
      <c r="BA660" s="106"/>
      <c r="BB660" s="106"/>
      <c r="BC660" s="106"/>
      <c r="BD660" s="106"/>
      <c r="BE660" s="106"/>
      <c r="BF660" s="106"/>
      <c r="BG660" s="106"/>
      <c r="BH660" s="106"/>
      <c r="BI660" s="106"/>
      <c r="BJ660" s="106"/>
      <c r="BK660" s="106"/>
      <c r="BL660" s="106"/>
      <c r="BM660" s="106"/>
      <c r="BN660" s="106"/>
      <c r="BO660" s="106"/>
    </row>
    <row r="661" spans="1:67" ht="15" x14ac:dyDescent="0.25">
      <c r="A661" s="80"/>
      <c r="B661" s="77" t="s">
        <v>1895</v>
      </c>
      <c r="C661" s="77" t="s">
        <v>1896</v>
      </c>
      <c r="D661" s="77" t="s">
        <v>730</v>
      </c>
      <c r="E661" s="224">
        <f>VLOOKUP(B661,'Cuadro Control'!C706:J2591,8,FALSE)</f>
        <v>1212623361.2117648</v>
      </c>
      <c r="F661" s="106">
        <f t="shared" si="205"/>
        <v>0.22841447185013161</v>
      </c>
      <c r="G661" s="107">
        <v>46549</v>
      </c>
      <c r="H661" s="107">
        <v>46564</v>
      </c>
      <c r="I661" s="106">
        <f t="shared" si="207"/>
        <v>0</v>
      </c>
      <c r="J661" s="106">
        <f t="shared" si="207"/>
        <v>0</v>
      </c>
      <c r="K661" s="106">
        <f t="shared" si="207"/>
        <v>0</v>
      </c>
      <c r="L661" s="106">
        <f t="shared" si="207"/>
        <v>0</v>
      </c>
      <c r="M661" s="106">
        <f t="shared" si="207"/>
        <v>0</v>
      </c>
      <c r="N661" s="106">
        <f t="shared" si="207"/>
        <v>0</v>
      </c>
      <c r="O661" s="106">
        <f t="shared" si="207"/>
        <v>0</v>
      </c>
      <c r="P661" s="106">
        <f t="shared" si="207"/>
        <v>0</v>
      </c>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c r="AZ661" s="106"/>
      <c r="BA661" s="106"/>
      <c r="BB661" s="106"/>
      <c r="BC661" s="106"/>
      <c r="BD661" s="106"/>
      <c r="BE661" s="106"/>
      <c r="BF661" s="106"/>
      <c r="BG661" s="106"/>
      <c r="BH661" s="106"/>
      <c r="BI661" s="106"/>
      <c r="BJ661" s="106"/>
      <c r="BK661" s="106"/>
      <c r="BL661" s="106"/>
      <c r="BM661" s="106"/>
      <c r="BN661" s="106"/>
      <c r="BO661" s="106"/>
    </row>
    <row r="662" spans="1:67" ht="15" x14ac:dyDescent="0.25">
      <c r="A662" s="80"/>
      <c r="B662" s="77" t="s">
        <v>1897</v>
      </c>
      <c r="C662" s="77" t="s">
        <v>1898</v>
      </c>
      <c r="D662" s="77" t="s">
        <v>6</v>
      </c>
      <c r="E662" s="224">
        <f>VLOOKUP(B662,'Cuadro Control'!C707:J2592,8,FALSE)</f>
        <v>0</v>
      </c>
      <c r="F662" s="106">
        <f t="shared" si="205"/>
        <v>0</v>
      </c>
      <c r="G662" s="107">
        <v>46566</v>
      </c>
      <c r="H662" s="107">
        <v>46568</v>
      </c>
      <c r="I662" s="106">
        <f t="shared" si="207"/>
        <v>0</v>
      </c>
      <c r="J662" s="106">
        <f t="shared" si="207"/>
        <v>0</v>
      </c>
      <c r="K662" s="106">
        <f t="shared" si="207"/>
        <v>0</v>
      </c>
      <c r="L662" s="106">
        <f t="shared" si="207"/>
        <v>0</v>
      </c>
      <c r="M662" s="106">
        <f t="shared" si="207"/>
        <v>0</v>
      </c>
      <c r="N662" s="106">
        <f t="shared" si="207"/>
        <v>0</v>
      </c>
      <c r="O662" s="106">
        <f t="shared" si="207"/>
        <v>0</v>
      </c>
      <c r="P662" s="106">
        <f t="shared" si="207"/>
        <v>0</v>
      </c>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c r="AZ662" s="106"/>
      <c r="BA662" s="106"/>
      <c r="BB662" s="106"/>
      <c r="BC662" s="106"/>
      <c r="BD662" s="106"/>
      <c r="BE662" s="106"/>
      <c r="BF662" s="106"/>
      <c r="BG662" s="106"/>
      <c r="BH662" s="106"/>
      <c r="BI662" s="106"/>
      <c r="BJ662" s="106"/>
      <c r="BK662" s="106"/>
      <c r="BL662" s="106"/>
      <c r="BM662" s="106"/>
      <c r="BN662" s="106"/>
      <c r="BO662" s="106"/>
    </row>
    <row r="663" spans="1:67" ht="15" x14ac:dyDescent="0.25">
      <c r="A663" s="80"/>
      <c r="B663" s="78" t="s">
        <v>1899</v>
      </c>
      <c r="C663" s="78" t="s">
        <v>1900</v>
      </c>
      <c r="D663" s="78" t="s">
        <v>3</v>
      </c>
      <c r="E663" s="225">
        <f>VLOOKUP(B663,'Cuadro Control'!C708:J2593,8,FALSE)</f>
        <v>0</v>
      </c>
      <c r="F663" s="108">
        <f t="shared" si="205"/>
        <v>0</v>
      </c>
      <c r="G663" s="109">
        <v>46564</v>
      </c>
      <c r="H663" s="109">
        <v>46564</v>
      </c>
      <c r="I663" s="108">
        <f t="shared" si="207"/>
        <v>0</v>
      </c>
      <c r="J663" s="108">
        <f t="shared" si="207"/>
        <v>0</v>
      </c>
      <c r="K663" s="108">
        <f t="shared" si="207"/>
        <v>0</v>
      </c>
      <c r="L663" s="108">
        <f t="shared" si="207"/>
        <v>0</v>
      </c>
      <c r="M663" s="108">
        <f t="shared" si="207"/>
        <v>0</v>
      </c>
      <c r="N663" s="108">
        <f t="shared" si="207"/>
        <v>0</v>
      </c>
      <c r="O663" s="108">
        <f t="shared" si="207"/>
        <v>0</v>
      </c>
      <c r="P663" s="108">
        <f t="shared" si="207"/>
        <v>0</v>
      </c>
      <c r="Q663" s="108"/>
      <c r="R663" s="108"/>
      <c r="S663" s="108"/>
      <c r="T663" s="108"/>
      <c r="U663" s="108"/>
      <c r="V663" s="108"/>
      <c r="W663" s="108"/>
      <c r="X663" s="108"/>
      <c r="Y663" s="108"/>
      <c r="Z663" s="108"/>
      <c r="AA663" s="108"/>
      <c r="AB663" s="108"/>
      <c r="AC663" s="108"/>
      <c r="AD663" s="108"/>
      <c r="AE663" s="108"/>
      <c r="AF663" s="108"/>
      <c r="AG663" s="108"/>
      <c r="AH663" s="108"/>
      <c r="AI663" s="108"/>
      <c r="AJ663" s="108"/>
      <c r="AK663" s="108"/>
      <c r="AL663" s="108"/>
      <c r="AM663" s="108"/>
      <c r="AN663" s="108"/>
      <c r="AO663" s="108"/>
      <c r="AP663" s="108"/>
      <c r="AQ663" s="108"/>
      <c r="AR663" s="108"/>
      <c r="AS663" s="108"/>
      <c r="AT663" s="108"/>
      <c r="AU663" s="108"/>
      <c r="AV663" s="108"/>
      <c r="AW663" s="108"/>
      <c r="AX663" s="108"/>
      <c r="AY663" s="108"/>
      <c r="AZ663" s="108"/>
      <c r="BA663" s="108"/>
      <c r="BB663" s="108"/>
      <c r="BC663" s="108"/>
      <c r="BD663" s="108"/>
      <c r="BE663" s="108"/>
      <c r="BF663" s="108"/>
      <c r="BG663" s="108"/>
      <c r="BH663" s="108"/>
      <c r="BI663" s="108"/>
      <c r="BJ663" s="108"/>
      <c r="BK663" s="108"/>
      <c r="BL663" s="108"/>
      <c r="BM663" s="108"/>
      <c r="BN663" s="108"/>
      <c r="BO663" s="108"/>
    </row>
    <row r="664" spans="1:67" ht="15" x14ac:dyDescent="0.25">
      <c r="A664" s="80"/>
      <c r="B664" s="77" t="s">
        <v>1901</v>
      </c>
      <c r="C664" s="77" t="s">
        <v>1902</v>
      </c>
      <c r="D664" s="77" t="s">
        <v>8</v>
      </c>
      <c r="E664" s="224">
        <f>VLOOKUP(B664,'Cuadro Control'!C709:J2594,8,FALSE)</f>
        <v>1230815225.9452939</v>
      </c>
      <c r="F664" s="106">
        <f t="shared" si="205"/>
        <v>0.2318411625341423</v>
      </c>
      <c r="G664" s="107">
        <v>46568</v>
      </c>
      <c r="H664" s="107">
        <v>46569</v>
      </c>
      <c r="I664" s="106">
        <f t="shared" si="207"/>
        <v>0</v>
      </c>
      <c r="J664" s="106">
        <f t="shared" si="207"/>
        <v>0</v>
      </c>
      <c r="K664" s="106">
        <f t="shared" si="207"/>
        <v>0</v>
      </c>
      <c r="L664" s="106">
        <f t="shared" si="207"/>
        <v>0</v>
      </c>
      <c r="M664" s="106">
        <f t="shared" si="207"/>
        <v>0</v>
      </c>
      <c r="N664" s="106">
        <f t="shared" si="207"/>
        <v>0</v>
      </c>
      <c r="O664" s="106">
        <f t="shared" si="207"/>
        <v>0</v>
      </c>
      <c r="P664" s="106">
        <f t="shared" si="207"/>
        <v>0</v>
      </c>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c r="AZ664" s="106"/>
      <c r="BA664" s="106"/>
      <c r="BB664" s="106"/>
      <c r="BC664" s="106"/>
      <c r="BD664" s="106"/>
      <c r="BE664" s="106"/>
      <c r="BF664" s="106"/>
      <c r="BG664" s="106"/>
      <c r="BH664" s="106"/>
      <c r="BI664" s="106"/>
      <c r="BJ664" s="106"/>
      <c r="BK664" s="106"/>
      <c r="BL664" s="106"/>
      <c r="BM664" s="106"/>
      <c r="BN664" s="106"/>
      <c r="BO664" s="106"/>
    </row>
    <row r="665" spans="1:67" ht="15" x14ac:dyDescent="0.25">
      <c r="A665" s="80"/>
      <c r="B665" s="77" t="s">
        <v>1903</v>
      </c>
      <c r="C665" s="77" t="s">
        <v>1904</v>
      </c>
      <c r="D665" s="77" t="s">
        <v>26</v>
      </c>
      <c r="E665" s="224">
        <f>VLOOKUP(B665,'Cuadro Control'!C710:J2595,8,FALSE)</f>
        <v>0</v>
      </c>
      <c r="F665" s="106">
        <f t="shared" si="205"/>
        <v>0</v>
      </c>
      <c r="G665" s="107">
        <v>46569</v>
      </c>
      <c r="H665" s="107">
        <v>46577</v>
      </c>
      <c r="I665" s="106">
        <f t="shared" si="207"/>
        <v>0</v>
      </c>
      <c r="J665" s="106">
        <f t="shared" si="207"/>
        <v>0</v>
      </c>
      <c r="K665" s="106">
        <f t="shared" si="207"/>
        <v>0</v>
      </c>
      <c r="L665" s="106">
        <f t="shared" si="207"/>
        <v>0</v>
      </c>
      <c r="M665" s="106">
        <f t="shared" si="207"/>
        <v>0</v>
      </c>
      <c r="N665" s="106">
        <f t="shared" si="207"/>
        <v>0</v>
      </c>
      <c r="O665" s="106">
        <f t="shared" si="207"/>
        <v>0</v>
      </c>
      <c r="P665" s="106">
        <f t="shared" si="207"/>
        <v>0</v>
      </c>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c r="AZ665" s="106"/>
      <c r="BA665" s="106"/>
      <c r="BB665" s="106"/>
      <c r="BC665" s="106"/>
      <c r="BD665" s="106"/>
      <c r="BE665" s="106"/>
      <c r="BF665" s="106"/>
      <c r="BG665" s="106"/>
      <c r="BH665" s="106"/>
      <c r="BI665" s="106"/>
      <c r="BJ665" s="106"/>
      <c r="BK665" s="106"/>
      <c r="BL665" s="106"/>
      <c r="BM665" s="106"/>
      <c r="BN665" s="106"/>
      <c r="BO665" s="106"/>
    </row>
    <row r="666" spans="1:67" ht="15" x14ac:dyDescent="0.25">
      <c r="A666" s="80"/>
      <c r="B666" s="77" t="s">
        <v>1905</v>
      </c>
      <c r="C666" s="77" t="s">
        <v>2084</v>
      </c>
      <c r="D666" s="77" t="s">
        <v>6</v>
      </c>
      <c r="E666" s="224">
        <f>VLOOKUP(B666,'Cuadro Control'!C711:J2596,8,FALSE)</f>
        <v>52736347.43270281</v>
      </c>
      <c r="F666" s="106">
        <f t="shared" si="205"/>
        <v>9.933624348213644E-3</v>
      </c>
      <c r="G666" s="107">
        <v>46577</v>
      </c>
      <c r="H666" s="107">
        <v>46582</v>
      </c>
      <c r="I666" s="106">
        <f t="shared" si="207"/>
        <v>0</v>
      </c>
      <c r="J666" s="106">
        <f t="shared" si="207"/>
        <v>0</v>
      </c>
      <c r="K666" s="106">
        <f t="shared" si="207"/>
        <v>0</v>
      </c>
      <c r="L666" s="106">
        <f t="shared" si="207"/>
        <v>0</v>
      </c>
      <c r="M666" s="106">
        <f t="shared" si="207"/>
        <v>0</v>
      </c>
      <c r="N666" s="106">
        <f t="shared" si="207"/>
        <v>0</v>
      </c>
      <c r="O666" s="106">
        <f t="shared" si="207"/>
        <v>0</v>
      </c>
      <c r="P666" s="106">
        <f t="shared" si="207"/>
        <v>0</v>
      </c>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c r="AZ666" s="106"/>
      <c r="BA666" s="106"/>
      <c r="BB666" s="106"/>
      <c r="BC666" s="106"/>
      <c r="BD666" s="106"/>
      <c r="BE666" s="106"/>
      <c r="BF666" s="106"/>
      <c r="BG666" s="106"/>
      <c r="BH666" s="106"/>
      <c r="BI666" s="106"/>
      <c r="BJ666" s="106"/>
      <c r="BK666" s="106"/>
      <c r="BL666" s="106"/>
      <c r="BM666" s="106"/>
      <c r="BN666" s="106"/>
      <c r="BO666" s="106"/>
    </row>
    <row r="667" spans="1:67" ht="15" x14ac:dyDescent="0.25">
      <c r="A667" s="80"/>
      <c r="B667" s="77" t="s">
        <v>1906</v>
      </c>
      <c r="C667" s="77" t="s">
        <v>1907</v>
      </c>
      <c r="D667" s="77" t="s">
        <v>19</v>
      </c>
      <c r="E667" s="224">
        <f>VLOOKUP(B667,'Cuadro Control'!C712:J2597,8,FALSE)</f>
        <v>46410609.014634147</v>
      </c>
      <c r="F667" s="106">
        <f t="shared" si="205"/>
        <v>8.742083556535862E-3</v>
      </c>
      <c r="G667" s="107">
        <v>46582</v>
      </c>
      <c r="H667" s="107">
        <v>46584</v>
      </c>
      <c r="I667" s="106">
        <f t="shared" si="207"/>
        <v>0</v>
      </c>
      <c r="J667" s="106">
        <f t="shared" si="207"/>
        <v>0</v>
      </c>
      <c r="K667" s="106">
        <f t="shared" si="207"/>
        <v>0</v>
      </c>
      <c r="L667" s="106">
        <f t="shared" si="207"/>
        <v>0</v>
      </c>
      <c r="M667" s="106">
        <f t="shared" si="207"/>
        <v>0</v>
      </c>
      <c r="N667" s="106">
        <f t="shared" si="207"/>
        <v>0</v>
      </c>
      <c r="O667" s="106">
        <f t="shared" si="207"/>
        <v>0</v>
      </c>
      <c r="P667" s="106">
        <f t="shared" si="207"/>
        <v>0</v>
      </c>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c r="AZ667" s="106"/>
      <c r="BA667" s="106"/>
      <c r="BB667" s="106"/>
      <c r="BC667" s="106"/>
      <c r="BD667" s="106"/>
      <c r="BE667" s="106"/>
      <c r="BF667" s="106"/>
      <c r="BG667" s="106"/>
      <c r="BH667" s="106"/>
      <c r="BI667" s="106"/>
      <c r="BJ667" s="106"/>
      <c r="BK667" s="106"/>
      <c r="BL667" s="106"/>
      <c r="BM667" s="106"/>
      <c r="BN667" s="106"/>
      <c r="BO667" s="106"/>
    </row>
    <row r="668" spans="1:67" ht="15" x14ac:dyDescent="0.25">
      <c r="A668" s="80"/>
      <c r="B668" s="77" t="s">
        <v>1908</v>
      </c>
      <c r="C668" s="77" t="s">
        <v>1909</v>
      </c>
      <c r="D668" s="77" t="s">
        <v>9</v>
      </c>
      <c r="E668" s="224">
        <f>VLOOKUP(B668,'Cuadro Control'!C713:J2598,8,FALSE)</f>
        <v>1587346329.5488234</v>
      </c>
      <c r="F668" s="106">
        <f t="shared" si="205"/>
        <v>0.29899875353285565</v>
      </c>
      <c r="G668" s="107">
        <v>46582</v>
      </c>
      <c r="H668" s="107">
        <v>46594</v>
      </c>
      <c r="I668" s="106">
        <f t="shared" si="207"/>
        <v>0</v>
      </c>
      <c r="J668" s="106">
        <f t="shared" si="207"/>
        <v>0</v>
      </c>
      <c r="K668" s="106">
        <f t="shared" si="207"/>
        <v>0</v>
      </c>
      <c r="L668" s="106">
        <f t="shared" si="207"/>
        <v>0</v>
      </c>
      <c r="M668" s="106">
        <f t="shared" si="207"/>
        <v>0</v>
      </c>
      <c r="N668" s="106">
        <f t="shared" si="207"/>
        <v>0</v>
      </c>
      <c r="O668" s="106">
        <f t="shared" si="207"/>
        <v>0</v>
      </c>
      <c r="P668" s="106">
        <f t="shared" si="207"/>
        <v>0</v>
      </c>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c r="AZ668" s="106"/>
      <c r="BA668" s="106"/>
      <c r="BB668" s="106"/>
      <c r="BC668" s="106"/>
      <c r="BD668" s="106"/>
      <c r="BE668" s="106"/>
      <c r="BF668" s="106"/>
      <c r="BG668" s="106"/>
      <c r="BH668" s="106"/>
      <c r="BI668" s="106"/>
      <c r="BJ668" s="106"/>
      <c r="BK668" s="106"/>
      <c r="BL668" s="106"/>
      <c r="BM668" s="106"/>
      <c r="BN668" s="106"/>
      <c r="BO668" s="106"/>
    </row>
    <row r="669" spans="1:67" ht="15" x14ac:dyDescent="0.25">
      <c r="A669" s="80"/>
      <c r="B669" s="103" t="s">
        <v>1910</v>
      </c>
      <c r="C669" s="103" t="s">
        <v>1911</v>
      </c>
      <c r="D669" s="103" t="s">
        <v>9</v>
      </c>
      <c r="E669" s="223">
        <f>VLOOKUP(B669,'Cuadro Control'!C714:J2599,8,FALSE)</f>
        <v>179532477.23999998</v>
      </c>
      <c r="F669" s="104">
        <f t="shared" si="205"/>
        <v>3.3817438522495219E-2</v>
      </c>
      <c r="G669" s="105">
        <v>46584</v>
      </c>
      <c r="H669" s="105">
        <v>46598</v>
      </c>
      <c r="I669" s="104">
        <f t="shared" si="207"/>
        <v>0</v>
      </c>
      <c r="J669" s="104">
        <f t="shared" si="207"/>
        <v>0</v>
      </c>
      <c r="K669" s="104">
        <f t="shared" si="207"/>
        <v>0</v>
      </c>
      <c r="L669" s="104">
        <f t="shared" si="207"/>
        <v>0</v>
      </c>
      <c r="M669" s="104">
        <f t="shared" si="207"/>
        <v>0</v>
      </c>
      <c r="N669" s="104">
        <f t="shared" si="207"/>
        <v>0</v>
      </c>
      <c r="O669" s="104">
        <f t="shared" si="207"/>
        <v>0</v>
      </c>
      <c r="P669" s="104">
        <f t="shared" si="207"/>
        <v>0</v>
      </c>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c r="BE669" s="104"/>
      <c r="BF669" s="104"/>
      <c r="BG669" s="104"/>
      <c r="BH669" s="104"/>
      <c r="BI669" s="104"/>
      <c r="BJ669" s="104"/>
      <c r="BK669" s="104"/>
      <c r="BL669" s="104"/>
      <c r="BM669" s="104"/>
      <c r="BN669" s="104"/>
      <c r="BO669" s="104"/>
    </row>
    <row r="670" spans="1:67" ht="15" x14ac:dyDescent="0.25">
      <c r="A670" s="80"/>
      <c r="B670" s="78" t="s">
        <v>1912</v>
      </c>
      <c r="C670" s="78" t="s">
        <v>2021</v>
      </c>
      <c r="D670" s="78" t="s">
        <v>3</v>
      </c>
      <c r="E670" s="225">
        <f>VLOOKUP(B670,'Cuadro Control'!C715:J2600,8,FALSE)</f>
        <v>0</v>
      </c>
      <c r="F670" s="108">
        <f>IFERROR(E670/$E$654,0)</f>
        <v>0</v>
      </c>
      <c r="G670" s="109">
        <v>46598</v>
      </c>
      <c r="H670" s="109">
        <v>46598</v>
      </c>
      <c r="I670" s="108">
        <f t="shared" si="207"/>
        <v>0</v>
      </c>
      <c r="J670" s="108">
        <f t="shared" si="207"/>
        <v>0</v>
      </c>
      <c r="K670" s="108">
        <f t="shared" si="207"/>
        <v>0</v>
      </c>
      <c r="L670" s="108">
        <f t="shared" si="207"/>
        <v>0</v>
      </c>
      <c r="M670" s="108">
        <f t="shared" si="207"/>
        <v>0</v>
      </c>
      <c r="N670" s="108">
        <f t="shared" si="207"/>
        <v>0</v>
      </c>
      <c r="O670" s="108">
        <f t="shared" si="207"/>
        <v>0</v>
      </c>
      <c r="P670" s="108">
        <f t="shared" si="207"/>
        <v>0</v>
      </c>
      <c r="Q670" s="108"/>
      <c r="R670" s="108"/>
      <c r="S670" s="108"/>
      <c r="T670" s="108"/>
      <c r="U670" s="108"/>
      <c r="V670" s="108"/>
      <c r="W670" s="108"/>
      <c r="X670" s="108"/>
      <c r="Y670" s="108"/>
      <c r="Z670" s="108"/>
      <c r="AA670" s="108"/>
      <c r="AB670" s="108"/>
      <c r="AC670" s="108"/>
      <c r="AD670" s="108"/>
      <c r="AE670" s="108"/>
      <c r="AF670" s="108"/>
      <c r="AG670" s="108"/>
      <c r="AH670" s="108"/>
      <c r="AI670" s="108"/>
      <c r="AJ670" s="108"/>
      <c r="AK670" s="108"/>
      <c r="AL670" s="108"/>
      <c r="AM670" s="108"/>
      <c r="AN670" s="108"/>
      <c r="AO670" s="108"/>
      <c r="AP670" s="108"/>
      <c r="AQ670" s="108"/>
      <c r="AR670" s="108"/>
      <c r="AS670" s="108"/>
      <c r="AT670" s="108"/>
      <c r="AU670" s="108"/>
      <c r="AV670" s="108"/>
      <c r="AW670" s="108"/>
      <c r="AX670" s="108"/>
      <c r="AY670" s="108"/>
      <c r="AZ670" s="108"/>
      <c r="BA670" s="108"/>
      <c r="BB670" s="108"/>
      <c r="BC670" s="108"/>
      <c r="BD670" s="108"/>
      <c r="BE670" s="108"/>
      <c r="BF670" s="108"/>
      <c r="BG670" s="108"/>
      <c r="BH670" s="108"/>
      <c r="BI670" s="108"/>
      <c r="BJ670" s="108"/>
      <c r="BK670" s="108"/>
      <c r="BL670" s="108"/>
      <c r="BM670" s="108"/>
      <c r="BN670" s="108"/>
      <c r="BO670" s="108"/>
    </row>
    <row r="671" spans="1:67" ht="15" x14ac:dyDescent="0.25">
      <c r="A671" s="80"/>
      <c r="B671" s="79" t="s">
        <v>1913</v>
      </c>
      <c r="C671" s="79" t="s">
        <v>1914</v>
      </c>
      <c r="D671" s="79" t="s">
        <v>38</v>
      </c>
      <c r="E671" s="226">
        <f>SUM(E672:E687)</f>
        <v>5328575640.9303732</v>
      </c>
      <c r="F671" s="110">
        <f>IFERROR(E671/$E$109,0)</f>
        <v>2.9517699038985597E-2</v>
      </c>
      <c r="G671" s="111">
        <v>46525</v>
      </c>
      <c r="H671" s="111">
        <v>46606</v>
      </c>
      <c r="I671" s="110">
        <f>SUMPRODUCT($F672:$F686,I672:I686)</f>
        <v>0</v>
      </c>
      <c r="J671" s="110">
        <f t="shared" ref="J671:N671" si="208">SUMPRODUCT($F672:$F686,J672:J686)</f>
        <v>0</v>
      </c>
      <c r="K671" s="110">
        <f t="shared" si="208"/>
        <v>0</v>
      </c>
      <c r="L671" s="110">
        <f t="shared" si="208"/>
        <v>0</v>
      </c>
      <c r="M671" s="110">
        <f t="shared" si="208"/>
        <v>0</v>
      </c>
      <c r="N671" s="110">
        <f t="shared" si="208"/>
        <v>0</v>
      </c>
      <c r="O671" s="110">
        <f t="shared" ref="O671:P671" si="209">SUMPRODUCT($F672:$F686,O672:O686)</f>
        <v>0</v>
      </c>
      <c r="P671" s="110">
        <f t="shared" si="209"/>
        <v>0</v>
      </c>
      <c r="Q671" s="110"/>
      <c r="R671" s="110"/>
      <c r="S671" s="110"/>
      <c r="T671" s="110"/>
      <c r="U671" s="110"/>
      <c r="V671" s="110"/>
      <c r="W671" s="110"/>
      <c r="X671" s="110"/>
      <c r="Y671" s="110"/>
      <c r="Z671" s="110"/>
      <c r="AA671" s="110"/>
      <c r="AB671" s="110"/>
      <c r="AC671" s="110"/>
      <c r="AD671" s="110"/>
      <c r="AE671" s="110"/>
      <c r="AF671" s="110"/>
      <c r="AG671" s="110"/>
      <c r="AH671" s="110"/>
      <c r="AI671" s="110"/>
      <c r="AJ671" s="110"/>
      <c r="AK671" s="110"/>
      <c r="AL671" s="110"/>
      <c r="AM671" s="110"/>
      <c r="AN671" s="110"/>
      <c r="AO671" s="110"/>
      <c r="AP671" s="110"/>
      <c r="AQ671" s="110"/>
      <c r="AR671" s="110"/>
      <c r="AS671" s="110"/>
      <c r="AT671" s="110"/>
      <c r="AU671" s="110"/>
      <c r="AV671" s="110"/>
      <c r="AW671" s="110"/>
      <c r="AX671" s="110"/>
      <c r="AY671" s="110"/>
      <c r="AZ671" s="110"/>
      <c r="BA671" s="110"/>
      <c r="BB671" s="110"/>
      <c r="BC671" s="110"/>
      <c r="BD671" s="110"/>
      <c r="BE671" s="110"/>
      <c r="BF671" s="110"/>
      <c r="BG671" s="110"/>
      <c r="BH671" s="110"/>
      <c r="BI671" s="110"/>
      <c r="BJ671" s="110"/>
      <c r="BK671" s="110"/>
      <c r="BL671" s="110"/>
      <c r="BM671" s="110"/>
      <c r="BN671" s="110"/>
      <c r="BO671" s="110"/>
    </row>
    <row r="672" spans="1:67" ht="15" x14ac:dyDescent="0.25">
      <c r="A672" s="80"/>
      <c r="B672" s="77" t="s">
        <v>1915</v>
      </c>
      <c r="C672" s="77" t="s">
        <v>2129</v>
      </c>
      <c r="D672" s="77" t="s">
        <v>22</v>
      </c>
      <c r="E672" s="224">
        <f>VLOOKUP(B672,'Cuadro Control'!C717:J2602,8,FALSE)</f>
        <v>83271780.884117648</v>
      </c>
      <c r="F672" s="106">
        <f t="shared" ref="F672:F687" si="210">IFERROR(E672/$E$671,0)</f>
        <v>1.5627399608346054E-2</v>
      </c>
      <c r="G672" s="107">
        <v>46525</v>
      </c>
      <c r="H672" s="107">
        <v>46533</v>
      </c>
      <c r="I672" s="106">
        <f t="shared" ref="I672:P676" si="211">IF($G672=0,0,IF(I$6&lt;$G672,0,IF(I$6&gt;$H672,1,(I$6-$G672+1)/($H672-$G672+1))))</f>
        <v>0</v>
      </c>
      <c r="J672" s="106">
        <f t="shared" si="211"/>
        <v>0</v>
      </c>
      <c r="K672" s="106">
        <f t="shared" si="211"/>
        <v>0</v>
      </c>
      <c r="L672" s="106">
        <f t="shared" si="211"/>
        <v>0</v>
      </c>
      <c r="M672" s="106">
        <f t="shared" si="211"/>
        <v>0</v>
      </c>
      <c r="N672" s="106">
        <f t="shared" si="211"/>
        <v>0</v>
      </c>
      <c r="O672" s="106">
        <f t="shared" si="211"/>
        <v>0</v>
      </c>
      <c r="P672" s="106">
        <f t="shared" si="211"/>
        <v>0</v>
      </c>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c r="AZ672" s="106"/>
      <c r="BA672" s="106"/>
      <c r="BB672" s="106"/>
      <c r="BC672" s="106"/>
      <c r="BD672" s="106"/>
      <c r="BE672" s="106"/>
      <c r="BF672" s="106"/>
      <c r="BG672" s="106"/>
      <c r="BH672" s="106"/>
      <c r="BI672" s="106"/>
      <c r="BJ672" s="106"/>
      <c r="BK672" s="106"/>
      <c r="BL672" s="106"/>
      <c r="BM672" s="106"/>
      <c r="BN672" s="106"/>
      <c r="BO672" s="106"/>
    </row>
    <row r="673" spans="1:67" ht="15" x14ac:dyDescent="0.25">
      <c r="A673" s="80"/>
      <c r="B673" s="77" t="s">
        <v>1917</v>
      </c>
      <c r="C673" s="77" t="s">
        <v>1918</v>
      </c>
      <c r="D673" s="77" t="s">
        <v>9</v>
      </c>
      <c r="E673" s="224">
        <f>VLOOKUP(B673,'Cuadro Control'!C718:J2603,8,FALSE)</f>
        <v>312374505.66882348</v>
      </c>
      <c r="F673" s="106">
        <f t="shared" si="210"/>
        <v>5.8622515043116226E-2</v>
      </c>
      <c r="G673" s="107">
        <v>46533</v>
      </c>
      <c r="H673" s="107">
        <v>46542</v>
      </c>
      <c r="I673" s="106">
        <f t="shared" si="211"/>
        <v>0</v>
      </c>
      <c r="J673" s="106">
        <f t="shared" si="211"/>
        <v>0</v>
      </c>
      <c r="K673" s="106">
        <f t="shared" si="211"/>
        <v>0</v>
      </c>
      <c r="L673" s="106">
        <f t="shared" si="211"/>
        <v>0</v>
      </c>
      <c r="M673" s="106">
        <f t="shared" si="211"/>
        <v>0</v>
      </c>
      <c r="N673" s="106">
        <f t="shared" si="211"/>
        <v>0</v>
      </c>
      <c r="O673" s="106">
        <f t="shared" si="211"/>
        <v>0</v>
      </c>
      <c r="P673" s="106">
        <f t="shared" si="211"/>
        <v>0</v>
      </c>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c r="AZ673" s="106"/>
      <c r="BA673" s="106"/>
      <c r="BB673" s="106"/>
      <c r="BC673" s="106"/>
      <c r="BD673" s="106"/>
      <c r="BE673" s="106"/>
      <c r="BF673" s="106"/>
      <c r="BG673" s="106"/>
      <c r="BH673" s="106"/>
      <c r="BI673" s="106"/>
      <c r="BJ673" s="106"/>
      <c r="BK673" s="106"/>
      <c r="BL673" s="106"/>
      <c r="BM673" s="106"/>
      <c r="BN673" s="106"/>
      <c r="BO673" s="106"/>
    </row>
    <row r="674" spans="1:67" ht="15" x14ac:dyDescent="0.25">
      <c r="A674" s="80"/>
      <c r="B674" s="103" t="s">
        <v>1919</v>
      </c>
      <c r="C674" s="103" t="s">
        <v>1920</v>
      </c>
      <c r="D674" s="103" t="s">
        <v>6</v>
      </c>
      <c r="E674" s="223">
        <f>VLOOKUP(B674,'Cuadro Control'!C719:J2604,8,FALSE)</f>
        <v>9527825.6870364472</v>
      </c>
      <c r="F674" s="104">
        <f t="shared" si="210"/>
        <v>1.7880623883520365E-3</v>
      </c>
      <c r="G674" s="105">
        <v>46542</v>
      </c>
      <c r="H674" s="105">
        <v>46546</v>
      </c>
      <c r="I674" s="104">
        <f t="shared" si="211"/>
        <v>0</v>
      </c>
      <c r="J674" s="104">
        <f t="shared" si="211"/>
        <v>0</v>
      </c>
      <c r="K674" s="104">
        <f t="shared" si="211"/>
        <v>0</v>
      </c>
      <c r="L674" s="104">
        <f t="shared" si="211"/>
        <v>0</v>
      </c>
      <c r="M674" s="104">
        <f t="shared" si="211"/>
        <v>0</v>
      </c>
      <c r="N674" s="104">
        <f t="shared" si="211"/>
        <v>0</v>
      </c>
      <c r="O674" s="104">
        <f t="shared" si="211"/>
        <v>0</v>
      </c>
      <c r="P674" s="104">
        <f t="shared" si="211"/>
        <v>0</v>
      </c>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c r="BE674" s="104"/>
      <c r="BF674" s="104"/>
      <c r="BG674" s="104"/>
      <c r="BH674" s="104"/>
      <c r="BI674" s="104"/>
      <c r="BJ674" s="104"/>
      <c r="BK674" s="104"/>
      <c r="BL674" s="104"/>
      <c r="BM674" s="104"/>
      <c r="BN674" s="104"/>
      <c r="BO674" s="104"/>
    </row>
    <row r="675" spans="1:67" ht="15" x14ac:dyDescent="0.25">
      <c r="A675" s="80"/>
      <c r="B675" s="77" t="s">
        <v>1921</v>
      </c>
      <c r="C675" s="77" t="s">
        <v>1922</v>
      </c>
      <c r="D675" s="77" t="s">
        <v>19</v>
      </c>
      <c r="E675" s="224">
        <f>VLOOKUP(B675,'Cuadro Control'!C720:J2605,8,FALSE)</f>
        <v>320494616.71764702</v>
      </c>
      <c r="F675" s="106">
        <f t="shared" si="210"/>
        <v>6.0146395268527789E-2</v>
      </c>
      <c r="G675" s="107">
        <v>46546</v>
      </c>
      <c r="H675" s="107">
        <v>46550</v>
      </c>
      <c r="I675" s="106">
        <f t="shared" si="211"/>
        <v>0</v>
      </c>
      <c r="J675" s="106">
        <f t="shared" si="211"/>
        <v>0</v>
      </c>
      <c r="K675" s="106">
        <f t="shared" si="211"/>
        <v>0</v>
      </c>
      <c r="L675" s="106">
        <f t="shared" si="211"/>
        <v>0</v>
      </c>
      <c r="M675" s="106">
        <f t="shared" si="211"/>
        <v>0</v>
      </c>
      <c r="N675" s="106">
        <f t="shared" si="211"/>
        <v>0</v>
      </c>
      <c r="O675" s="106">
        <f t="shared" si="211"/>
        <v>0</v>
      </c>
      <c r="P675" s="106">
        <f t="shared" si="211"/>
        <v>0</v>
      </c>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c r="AZ675" s="106"/>
      <c r="BA675" s="106"/>
      <c r="BB675" s="106"/>
      <c r="BC675" s="106"/>
      <c r="BD675" s="106"/>
      <c r="BE675" s="106"/>
      <c r="BF675" s="106"/>
      <c r="BG675" s="106"/>
      <c r="BH675" s="106"/>
      <c r="BI675" s="106"/>
      <c r="BJ675" s="106"/>
      <c r="BK675" s="106"/>
      <c r="BL675" s="106"/>
      <c r="BM675" s="106"/>
      <c r="BN675" s="106"/>
      <c r="BO675" s="106"/>
    </row>
    <row r="676" spans="1:67" ht="15" x14ac:dyDescent="0.25">
      <c r="A676" s="80"/>
      <c r="B676" s="77" t="s">
        <v>1923</v>
      </c>
      <c r="C676" s="77" t="s">
        <v>1924</v>
      </c>
      <c r="D676" s="77" t="s">
        <v>8</v>
      </c>
      <c r="E676" s="224">
        <f>VLOOKUP(B676,'Cuadro Control'!C721:J2606,8,FALSE)</f>
        <v>94303618.549411759</v>
      </c>
      <c r="F676" s="106">
        <f t="shared" si="210"/>
        <v>1.7697716032224003E-2</v>
      </c>
      <c r="G676" s="107">
        <v>46550</v>
      </c>
      <c r="H676" s="107">
        <v>46553</v>
      </c>
      <c r="I676" s="106">
        <f t="shared" si="211"/>
        <v>0</v>
      </c>
      <c r="J676" s="106">
        <f t="shared" si="211"/>
        <v>0</v>
      </c>
      <c r="K676" s="106">
        <f t="shared" si="211"/>
        <v>0</v>
      </c>
      <c r="L676" s="106">
        <f t="shared" si="211"/>
        <v>0</v>
      </c>
      <c r="M676" s="106">
        <f t="shared" si="211"/>
        <v>0</v>
      </c>
      <c r="N676" s="106">
        <f t="shared" si="211"/>
        <v>0</v>
      </c>
      <c r="O676" s="106">
        <f t="shared" si="211"/>
        <v>0</v>
      </c>
      <c r="P676" s="106">
        <f t="shared" si="211"/>
        <v>0</v>
      </c>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c r="AZ676" s="106"/>
      <c r="BA676" s="106"/>
      <c r="BB676" s="106"/>
      <c r="BC676" s="106"/>
      <c r="BD676" s="106"/>
      <c r="BE676" s="106"/>
      <c r="BF676" s="106"/>
      <c r="BG676" s="106"/>
      <c r="BH676" s="106"/>
      <c r="BI676" s="106"/>
      <c r="BJ676" s="106"/>
      <c r="BK676" s="106"/>
      <c r="BL676" s="106"/>
      <c r="BM676" s="106"/>
      <c r="BN676" s="106"/>
      <c r="BO676" s="106"/>
    </row>
    <row r="677" spans="1:67" ht="15" x14ac:dyDescent="0.25">
      <c r="A677" s="80"/>
      <c r="B677" s="77" t="s">
        <v>1925</v>
      </c>
      <c r="C677" s="77" t="s">
        <v>1926</v>
      </c>
      <c r="D677" s="77" t="s">
        <v>26</v>
      </c>
      <c r="E677" s="224">
        <f>VLOOKUP(B677,'Cuadro Control'!C723:J2607,8,FALSE)</f>
        <v>179436034.15411764</v>
      </c>
      <c r="F677" s="106">
        <f t="shared" si="210"/>
        <v>3.3674296143197467E-2</v>
      </c>
      <c r="G677" s="107">
        <v>46553</v>
      </c>
      <c r="H677" s="107">
        <v>46557</v>
      </c>
      <c r="I677" s="106">
        <f t="shared" ref="I677:P688" si="212">IF($G677=0,0,IF(I$6&lt;$G677,0,IF(I$6&gt;$H677,1,(I$6-$G677+1)/($H677-$G677+1))))</f>
        <v>0</v>
      </c>
      <c r="J677" s="106">
        <f t="shared" si="212"/>
        <v>0</v>
      </c>
      <c r="K677" s="106">
        <f t="shared" si="212"/>
        <v>0</v>
      </c>
      <c r="L677" s="106">
        <f t="shared" si="212"/>
        <v>0</v>
      </c>
      <c r="M677" s="106">
        <f t="shared" si="212"/>
        <v>0</v>
      </c>
      <c r="N677" s="106">
        <f t="shared" si="212"/>
        <v>0</v>
      </c>
      <c r="O677" s="106">
        <f t="shared" si="212"/>
        <v>0</v>
      </c>
      <c r="P677" s="106">
        <f t="shared" si="212"/>
        <v>0</v>
      </c>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c r="AZ677" s="106"/>
      <c r="BA677" s="106"/>
      <c r="BB677" s="106"/>
      <c r="BC677" s="106"/>
      <c r="BD677" s="106"/>
      <c r="BE677" s="106"/>
      <c r="BF677" s="106"/>
      <c r="BG677" s="106"/>
      <c r="BH677" s="106"/>
      <c r="BI677" s="106"/>
      <c r="BJ677" s="106"/>
      <c r="BK677" s="106"/>
      <c r="BL677" s="106"/>
      <c r="BM677" s="106"/>
      <c r="BN677" s="106"/>
      <c r="BO677" s="106"/>
    </row>
    <row r="678" spans="1:67" ht="15" x14ac:dyDescent="0.25">
      <c r="A678" s="80"/>
      <c r="B678" s="77" t="s">
        <v>1927</v>
      </c>
      <c r="C678" s="77" t="s">
        <v>1928</v>
      </c>
      <c r="D678" s="77" t="s">
        <v>730</v>
      </c>
      <c r="E678" s="224">
        <f>VLOOKUP(B678,'Cuadro Control'!C724:J2608,8,FALSE)</f>
        <v>1212623361.2117648</v>
      </c>
      <c r="F678" s="106">
        <f t="shared" si="210"/>
        <v>0.22756988788847143</v>
      </c>
      <c r="G678" s="107">
        <v>46557</v>
      </c>
      <c r="H678" s="107">
        <v>46575</v>
      </c>
      <c r="I678" s="106">
        <f t="shared" si="212"/>
        <v>0</v>
      </c>
      <c r="J678" s="106">
        <f t="shared" si="212"/>
        <v>0</v>
      </c>
      <c r="K678" s="106">
        <f t="shared" si="212"/>
        <v>0</v>
      </c>
      <c r="L678" s="106">
        <f t="shared" si="212"/>
        <v>0</v>
      </c>
      <c r="M678" s="106">
        <f t="shared" si="212"/>
        <v>0</v>
      </c>
      <c r="N678" s="106">
        <f t="shared" si="212"/>
        <v>0</v>
      </c>
      <c r="O678" s="106">
        <f t="shared" si="212"/>
        <v>0</v>
      </c>
      <c r="P678" s="106">
        <f t="shared" si="212"/>
        <v>0</v>
      </c>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c r="AZ678" s="106"/>
      <c r="BA678" s="106"/>
      <c r="BB678" s="106"/>
      <c r="BC678" s="106"/>
      <c r="BD678" s="106"/>
      <c r="BE678" s="106"/>
      <c r="BF678" s="106"/>
      <c r="BG678" s="106"/>
      <c r="BH678" s="106"/>
      <c r="BI678" s="106"/>
      <c r="BJ678" s="106"/>
      <c r="BK678" s="106"/>
      <c r="BL678" s="106"/>
      <c r="BM678" s="106"/>
      <c r="BN678" s="106"/>
      <c r="BO678" s="106"/>
    </row>
    <row r="679" spans="1:67" ht="15" x14ac:dyDescent="0.25">
      <c r="A679" s="80"/>
      <c r="B679" s="77" t="s">
        <v>1929</v>
      </c>
      <c r="C679" s="77" t="s">
        <v>1930</v>
      </c>
      <c r="D679" s="77" t="s">
        <v>6</v>
      </c>
      <c r="E679" s="224">
        <f>VLOOKUP(B679,'Cuadro Control'!C725:J2609,8,FALSE)</f>
        <v>0</v>
      </c>
      <c r="F679" s="106">
        <f t="shared" si="210"/>
        <v>0</v>
      </c>
      <c r="G679" s="107">
        <v>46575</v>
      </c>
      <c r="H679" s="107">
        <v>46577</v>
      </c>
      <c r="I679" s="106">
        <f t="shared" si="212"/>
        <v>0</v>
      </c>
      <c r="J679" s="106">
        <f t="shared" si="212"/>
        <v>0</v>
      </c>
      <c r="K679" s="106">
        <f t="shared" si="212"/>
        <v>0</v>
      </c>
      <c r="L679" s="106">
        <f t="shared" si="212"/>
        <v>0</v>
      </c>
      <c r="M679" s="106">
        <f t="shared" si="212"/>
        <v>0</v>
      </c>
      <c r="N679" s="106">
        <f t="shared" si="212"/>
        <v>0</v>
      </c>
      <c r="O679" s="106">
        <f t="shared" si="212"/>
        <v>0</v>
      </c>
      <c r="P679" s="106">
        <f t="shared" si="212"/>
        <v>0</v>
      </c>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c r="AZ679" s="106"/>
      <c r="BA679" s="106"/>
      <c r="BB679" s="106"/>
      <c r="BC679" s="106"/>
      <c r="BD679" s="106"/>
      <c r="BE679" s="106"/>
      <c r="BF679" s="106"/>
      <c r="BG679" s="106"/>
      <c r="BH679" s="106"/>
      <c r="BI679" s="106"/>
      <c r="BJ679" s="106"/>
      <c r="BK679" s="106"/>
      <c r="BL679" s="106"/>
      <c r="BM679" s="106"/>
      <c r="BN679" s="106"/>
      <c r="BO679" s="106"/>
    </row>
    <row r="680" spans="1:67" ht="15" x14ac:dyDescent="0.25">
      <c r="A680" s="80"/>
      <c r="B680" s="78" t="s">
        <v>1931</v>
      </c>
      <c r="C680" s="78" t="s">
        <v>1932</v>
      </c>
      <c r="D680" s="78" t="s">
        <v>3</v>
      </c>
      <c r="E680" s="225">
        <f>VLOOKUP(B680,'Cuadro Control'!C726:J2610,8,FALSE)</f>
        <v>0</v>
      </c>
      <c r="F680" s="108">
        <f t="shared" si="210"/>
        <v>0</v>
      </c>
      <c r="G680" s="109">
        <v>46575</v>
      </c>
      <c r="H680" s="109">
        <v>46575</v>
      </c>
      <c r="I680" s="108">
        <f t="shared" si="212"/>
        <v>0</v>
      </c>
      <c r="J680" s="108">
        <f t="shared" si="212"/>
        <v>0</v>
      </c>
      <c r="K680" s="108">
        <f t="shared" si="212"/>
        <v>0</v>
      </c>
      <c r="L680" s="108">
        <f t="shared" si="212"/>
        <v>0</v>
      </c>
      <c r="M680" s="108">
        <f t="shared" si="212"/>
        <v>0</v>
      </c>
      <c r="N680" s="108">
        <f t="shared" si="212"/>
        <v>0</v>
      </c>
      <c r="O680" s="108">
        <f t="shared" si="212"/>
        <v>0</v>
      </c>
      <c r="P680" s="108">
        <f t="shared" si="212"/>
        <v>0</v>
      </c>
      <c r="Q680" s="108"/>
      <c r="R680" s="108"/>
      <c r="S680" s="108"/>
      <c r="T680" s="108"/>
      <c r="U680" s="108"/>
      <c r="V680" s="108"/>
      <c r="W680" s="108"/>
      <c r="X680" s="108"/>
      <c r="Y680" s="108"/>
      <c r="Z680" s="108"/>
      <c r="AA680" s="108"/>
      <c r="AB680" s="108"/>
      <c r="AC680" s="108"/>
      <c r="AD680" s="108"/>
      <c r="AE680" s="108"/>
      <c r="AF680" s="108"/>
      <c r="AG680" s="108"/>
      <c r="AH680" s="108"/>
      <c r="AI680" s="108"/>
      <c r="AJ680" s="108"/>
      <c r="AK680" s="108"/>
      <c r="AL680" s="108"/>
      <c r="AM680" s="108"/>
      <c r="AN680" s="108"/>
      <c r="AO680" s="108"/>
      <c r="AP680" s="108"/>
      <c r="AQ680" s="108"/>
      <c r="AR680" s="108"/>
      <c r="AS680" s="108"/>
      <c r="AT680" s="108"/>
      <c r="AU680" s="108"/>
      <c r="AV680" s="108"/>
      <c r="AW680" s="108"/>
      <c r="AX680" s="108"/>
      <c r="AY680" s="108"/>
      <c r="AZ680" s="108"/>
      <c r="BA680" s="108"/>
      <c r="BB680" s="108"/>
      <c r="BC680" s="108"/>
      <c r="BD680" s="108"/>
      <c r="BE680" s="108"/>
      <c r="BF680" s="108"/>
      <c r="BG680" s="108"/>
      <c r="BH680" s="108"/>
      <c r="BI680" s="108"/>
      <c r="BJ680" s="108"/>
      <c r="BK680" s="108"/>
      <c r="BL680" s="108"/>
      <c r="BM680" s="108"/>
      <c r="BN680" s="108"/>
      <c r="BO680" s="108"/>
    </row>
    <row r="681" spans="1:67" ht="15" x14ac:dyDescent="0.25">
      <c r="A681" s="80"/>
      <c r="B681" s="77" t="s">
        <v>1933</v>
      </c>
      <c r="C681" s="77" t="s">
        <v>1934</v>
      </c>
      <c r="D681" s="77" t="s">
        <v>8</v>
      </c>
      <c r="E681" s="224">
        <f>VLOOKUP(B681,'Cuadro Control'!C727:J2611,8,FALSE)</f>
        <v>1230815225.9452939</v>
      </c>
      <c r="F681" s="106">
        <f t="shared" si="210"/>
        <v>0.23098390806185359</v>
      </c>
      <c r="G681" s="107">
        <v>46577</v>
      </c>
      <c r="H681" s="107">
        <v>46578</v>
      </c>
      <c r="I681" s="106">
        <f t="shared" si="212"/>
        <v>0</v>
      </c>
      <c r="J681" s="106">
        <f t="shared" si="212"/>
        <v>0</v>
      </c>
      <c r="K681" s="106">
        <f t="shared" si="212"/>
        <v>0</v>
      </c>
      <c r="L681" s="106">
        <f t="shared" si="212"/>
        <v>0</v>
      </c>
      <c r="M681" s="106">
        <f t="shared" si="212"/>
        <v>0</v>
      </c>
      <c r="N681" s="106">
        <f t="shared" si="212"/>
        <v>0</v>
      </c>
      <c r="O681" s="106">
        <f t="shared" si="212"/>
        <v>0</v>
      </c>
      <c r="P681" s="106">
        <f t="shared" si="212"/>
        <v>0</v>
      </c>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c r="AZ681" s="106"/>
      <c r="BA681" s="106"/>
      <c r="BB681" s="106"/>
      <c r="BC681" s="106"/>
      <c r="BD681" s="106"/>
      <c r="BE681" s="106"/>
      <c r="BF681" s="106"/>
      <c r="BG681" s="106"/>
      <c r="BH681" s="106"/>
      <c r="BI681" s="106"/>
      <c r="BJ681" s="106"/>
      <c r="BK681" s="106"/>
      <c r="BL681" s="106"/>
      <c r="BM681" s="106"/>
      <c r="BN681" s="106"/>
      <c r="BO681" s="106"/>
    </row>
    <row r="682" spans="1:67" ht="15" x14ac:dyDescent="0.25">
      <c r="A682" s="80"/>
      <c r="B682" s="77" t="s">
        <v>1935</v>
      </c>
      <c r="C682" s="77" t="s">
        <v>1936</v>
      </c>
      <c r="D682" s="77" t="s">
        <v>26</v>
      </c>
      <c r="E682" s="224">
        <f>VLOOKUP(B682,'Cuadro Control'!C728:J2612,8,FALSE)</f>
        <v>0</v>
      </c>
      <c r="F682" s="106">
        <f t="shared" si="210"/>
        <v>0</v>
      </c>
      <c r="G682" s="107">
        <v>46578</v>
      </c>
      <c r="H682" s="107">
        <v>46589</v>
      </c>
      <c r="I682" s="106">
        <f t="shared" si="212"/>
        <v>0</v>
      </c>
      <c r="J682" s="106">
        <f t="shared" si="212"/>
        <v>0</v>
      </c>
      <c r="K682" s="106">
        <f t="shared" si="212"/>
        <v>0</v>
      </c>
      <c r="L682" s="106">
        <f t="shared" si="212"/>
        <v>0</v>
      </c>
      <c r="M682" s="106">
        <f t="shared" si="212"/>
        <v>0</v>
      </c>
      <c r="N682" s="106">
        <f t="shared" si="212"/>
        <v>0</v>
      </c>
      <c r="O682" s="106">
        <f t="shared" si="212"/>
        <v>0</v>
      </c>
      <c r="P682" s="106">
        <f t="shared" si="212"/>
        <v>0</v>
      </c>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c r="AZ682" s="106"/>
      <c r="BA682" s="106"/>
      <c r="BB682" s="106"/>
      <c r="BC682" s="106"/>
      <c r="BD682" s="106"/>
      <c r="BE682" s="106"/>
      <c r="BF682" s="106"/>
      <c r="BG682" s="106"/>
      <c r="BH682" s="106"/>
      <c r="BI682" s="106"/>
      <c r="BJ682" s="106"/>
      <c r="BK682" s="106"/>
      <c r="BL682" s="106"/>
      <c r="BM682" s="106"/>
      <c r="BN682" s="106"/>
      <c r="BO682" s="106"/>
    </row>
    <row r="683" spans="1:67" ht="15" x14ac:dyDescent="0.25">
      <c r="A683" s="80"/>
      <c r="B683" s="77" t="s">
        <v>1937</v>
      </c>
      <c r="C683" s="77" t="s">
        <v>2085</v>
      </c>
      <c r="D683" s="77" t="s">
        <v>6</v>
      </c>
      <c r="E683" s="224">
        <f>VLOOKUP(B683,'Cuadro Control'!C729:J2613,8,FALSE)</f>
        <v>72439256.308702826</v>
      </c>
      <c r="F683" s="106">
        <f t="shared" si="210"/>
        <v>1.3594487756216758E-2</v>
      </c>
      <c r="G683" s="107">
        <v>46589</v>
      </c>
      <c r="H683" s="107">
        <v>46591</v>
      </c>
      <c r="I683" s="106">
        <f t="shared" si="212"/>
        <v>0</v>
      </c>
      <c r="J683" s="106">
        <f t="shared" si="212"/>
        <v>0</v>
      </c>
      <c r="K683" s="106">
        <f t="shared" si="212"/>
        <v>0</v>
      </c>
      <c r="L683" s="106">
        <f t="shared" si="212"/>
        <v>0</v>
      </c>
      <c r="M683" s="106">
        <f t="shared" si="212"/>
        <v>0</v>
      </c>
      <c r="N683" s="106">
        <f t="shared" si="212"/>
        <v>0</v>
      </c>
      <c r="O683" s="106">
        <f t="shared" si="212"/>
        <v>0</v>
      </c>
      <c r="P683" s="106">
        <f t="shared" si="212"/>
        <v>0</v>
      </c>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c r="AZ683" s="106"/>
      <c r="BA683" s="106"/>
      <c r="BB683" s="106"/>
      <c r="BC683" s="106"/>
      <c r="BD683" s="106"/>
      <c r="BE683" s="106"/>
      <c r="BF683" s="106"/>
      <c r="BG683" s="106"/>
      <c r="BH683" s="106"/>
      <c r="BI683" s="106"/>
      <c r="BJ683" s="106"/>
      <c r="BK683" s="106"/>
      <c r="BL683" s="106"/>
      <c r="BM683" s="106"/>
      <c r="BN683" s="106"/>
      <c r="BO683" s="106"/>
    </row>
    <row r="684" spans="1:67" ht="15" x14ac:dyDescent="0.25">
      <c r="A684" s="80"/>
      <c r="B684" s="77" t="s">
        <v>1938</v>
      </c>
      <c r="C684" s="77" t="s">
        <v>1939</v>
      </c>
      <c r="D684" s="77" t="s">
        <v>19</v>
      </c>
      <c r="E684" s="224">
        <f>VLOOKUP(B684,'Cuadro Control'!C730:J2614,8,FALSE)</f>
        <v>46410609.014634147</v>
      </c>
      <c r="F684" s="106">
        <f t="shared" si="210"/>
        <v>8.7097588815556008E-3</v>
      </c>
      <c r="G684" s="107">
        <v>46591</v>
      </c>
      <c r="H684" s="107">
        <v>46594</v>
      </c>
      <c r="I684" s="106">
        <f t="shared" si="212"/>
        <v>0</v>
      </c>
      <c r="J684" s="106">
        <f t="shared" si="212"/>
        <v>0</v>
      </c>
      <c r="K684" s="106">
        <f t="shared" si="212"/>
        <v>0</v>
      </c>
      <c r="L684" s="106">
        <f t="shared" si="212"/>
        <v>0</v>
      </c>
      <c r="M684" s="106">
        <f t="shared" si="212"/>
        <v>0</v>
      </c>
      <c r="N684" s="106">
        <f t="shared" si="212"/>
        <v>0</v>
      </c>
      <c r="O684" s="106">
        <f t="shared" si="212"/>
        <v>0</v>
      </c>
      <c r="P684" s="106">
        <f t="shared" si="212"/>
        <v>0</v>
      </c>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c r="AZ684" s="106"/>
      <c r="BA684" s="106"/>
      <c r="BB684" s="106"/>
      <c r="BC684" s="106"/>
      <c r="BD684" s="106"/>
      <c r="BE684" s="106"/>
      <c r="BF684" s="106"/>
      <c r="BG684" s="106"/>
      <c r="BH684" s="106"/>
      <c r="BI684" s="106"/>
      <c r="BJ684" s="106"/>
      <c r="BK684" s="106"/>
      <c r="BL684" s="106"/>
      <c r="BM684" s="106"/>
      <c r="BN684" s="106"/>
      <c r="BO684" s="106"/>
    </row>
    <row r="685" spans="1:67" ht="15" x14ac:dyDescent="0.25">
      <c r="A685" s="80"/>
      <c r="B685" s="77" t="s">
        <v>1940</v>
      </c>
      <c r="C685" s="77" t="s">
        <v>1941</v>
      </c>
      <c r="D685" s="77" t="s">
        <v>9</v>
      </c>
      <c r="E685" s="224">
        <f>VLOOKUP(B685,'Cuadro Control'!C731:J2615,8,FALSE)</f>
        <v>1587346329.5488234</v>
      </c>
      <c r="F685" s="106">
        <f t="shared" si="210"/>
        <v>0.29789317756061195</v>
      </c>
      <c r="G685" s="107">
        <v>46594</v>
      </c>
      <c r="H685" s="107">
        <v>46604</v>
      </c>
      <c r="I685" s="106">
        <f t="shared" si="212"/>
        <v>0</v>
      </c>
      <c r="J685" s="106">
        <f t="shared" si="212"/>
        <v>0</v>
      </c>
      <c r="K685" s="106">
        <f t="shared" si="212"/>
        <v>0</v>
      </c>
      <c r="L685" s="106">
        <f t="shared" si="212"/>
        <v>0</v>
      </c>
      <c r="M685" s="106">
        <f t="shared" si="212"/>
        <v>0</v>
      </c>
      <c r="N685" s="106">
        <f t="shared" si="212"/>
        <v>0</v>
      </c>
      <c r="O685" s="106">
        <f t="shared" si="212"/>
        <v>0</v>
      </c>
      <c r="P685" s="106">
        <f t="shared" si="212"/>
        <v>0</v>
      </c>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c r="AZ685" s="106"/>
      <c r="BA685" s="106"/>
      <c r="BB685" s="106"/>
      <c r="BC685" s="106"/>
      <c r="BD685" s="106"/>
      <c r="BE685" s="106"/>
      <c r="BF685" s="106"/>
      <c r="BG685" s="106"/>
      <c r="BH685" s="106"/>
      <c r="BI685" s="106"/>
      <c r="BJ685" s="106"/>
      <c r="BK685" s="106"/>
      <c r="BL685" s="106"/>
      <c r="BM685" s="106"/>
      <c r="BN685" s="106"/>
      <c r="BO685" s="106"/>
    </row>
    <row r="686" spans="1:67" ht="15" x14ac:dyDescent="0.25">
      <c r="A686" s="80"/>
      <c r="B686" s="103" t="s">
        <v>1942</v>
      </c>
      <c r="C686" s="103" t="s">
        <v>1943</v>
      </c>
      <c r="D686" s="103" t="s">
        <v>9</v>
      </c>
      <c r="E686" s="223">
        <f>VLOOKUP(B686,'Cuadro Control'!C732:J2616,8,FALSE)</f>
        <v>179532477.23999998</v>
      </c>
      <c r="F686" s="104">
        <f t="shared" si="210"/>
        <v>3.369239536752705E-2</v>
      </c>
      <c r="G686" s="105">
        <v>46596</v>
      </c>
      <c r="H686" s="105">
        <v>46606</v>
      </c>
      <c r="I686" s="104">
        <f t="shared" si="212"/>
        <v>0</v>
      </c>
      <c r="J686" s="104">
        <f t="shared" si="212"/>
        <v>0</v>
      </c>
      <c r="K686" s="104">
        <f t="shared" si="212"/>
        <v>0</v>
      </c>
      <c r="L686" s="104">
        <f t="shared" si="212"/>
        <v>0</v>
      </c>
      <c r="M686" s="104">
        <f t="shared" si="212"/>
        <v>0</v>
      </c>
      <c r="N686" s="104">
        <f t="shared" si="212"/>
        <v>0</v>
      </c>
      <c r="O686" s="104">
        <f t="shared" si="212"/>
        <v>0</v>
      </c>
      <c r="P686" s="104">
        <f t="shared" si="212"/>
        <v>0</v>
      </c>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c r="BE686" s="104"/>
      <c r="BF686" s="104"/>
      <c r="BG686" s="104"/>
      <c r="BH686" s="104"/>
      <c r="BI686" s="104"/>
      <c r="BJ686" s="104"/>
      <c r="BK686" s="104"/>
      <c r="BL686" s="104"/>
      <c r="BM686" s="104"/>
      <c r="BN686" s="104"/>
      <c r="BO686" s="104"/>
    </row>
    <row r="687" spans="1:67" ht="15" x14ac:dyDescent="0.25">
      <c r="A687" s="80"/>
      <c r="B687" s="78" t="s">
        <v>1944</v>
      </c>
      <c r="C687" s="78" t="s">
        <v>2022</v>
      </c>
      <c r="D687" s="78" t="s">
        <v>3</v>
      </c>
      <c r="E687" s="225">
        <f>VLOOKUP(B687,'Cuadro Control'!C733:J2617,8,FALSE)</f>
        <v>0</v>
      </c>
      <c r="F687" s="108">
        <f t="shared" si="210"/>
        <v>0</v>
      </c>
      <c r="G687" s="109">
        <v>46606</v>
      </c>
      <c r="H687" s="109">
        <v>46606</v>
      </c>
      <c r="I687" s="108">
        <f t="shared" si="212"/>
        <v>0</v>
      </c>
      <c r="J687" s="108">
        <f t="shared" si="212"/>
        <v>0</v>
      </c>
      <c r="K687" s="108">
        <f t="shared" si="212"/>
        <v>0</v>
      </c>
      <c r="L687" s="108">
        <f t="shared" si="212"/>
        <v>0</v>
      </c>
      <c r="M687" s="108">
        <f t="shared" si="212"/>
        <v>0</v>
      </c>
      <c r="N687" s="108">
        <f t="shared" si="212"/>
        <v>0</v>
      </c>
      <c r="O687" s="108">
        <f t="shared" si="212"/>
        <v>0</v>
      </c>
      <c r="P687" s="108">
        <f t="shared" si="212"/>
        <v>0</v>
      </c>
      <c r="Q687" s="108"/>
      <c r="R687" s="108"/>
      <c r="S687" s="108"/>
      <c r="T687" s="108"/>
      <c r="U687" s="108"/>
      <c r="V687" s="108"/>
      <c r="W687" s="108"/>
      <c r="X687" s="108"/>
      <c r="Y687" s="108"/>
      <c r="Z687" s="108"/>
      <c r="AA687" s="108"/>
      <c r="AB687" s="108"/>
      <c r="AC687" s="108"/>
      <c r="AD687" s="108"/>
      <c r="AE687" s="108"/>
      <c r="AF687" s="108"/>
      <c r="AG687" s="108"/>
      <c r="AH687" s="108"/>
      <c r="AI687" s="108"/>
      <c r="AJ687" s="108"/>
      <c r="AK687" s="108"/>
      <c r="AL687" s="108"/>
      <c r="AM687" s="108"/>
      <c r="AN687" s="108"/>
      <c r="AO687" s="108"/>
      <c r="AP687" s="108"/>
      <c r="AQ687" s="108"/>
      <c r="AR687" s="108"/>
      <c r="AS687" s="108"/>
      <c r="AT687" s="108"/>
      <c r="AU687" s="108"/>
      <c r="AV687" s="108"/>
      <c r="AW687" s="108"/>
      <c r="AX687" s="108"/>
      <c r="AY687" s="108"/>
      <c r="AZ687" s="108"/>
      <c r="BA687" s="108"/>
      <c r="BB687" s="108"/>
      <c r="BC687" s="108"/>
      <c r="BD687" s="108"/>
      <c r="BE687" s="108"/>
      <c r="BF687" s="108"/>
      <c r="BG687" s="108"/>
      <c r="BH687" s="108"/>
      <c r="BI687" s="108"/>
      <c r="BJ687" s="108"/>
      <c r="BK687" s="108"/>
      <c r="BL687" s="108"/>
      <c r="BM687" s="108"/>
      <c r="BN687" s="108"/>
      <c r="BO687" s="108"/>
    </row>
    <row r="688" spans="1:67" ht="15" x14ac:dyDescent="0.25">
      <c r="A688" s="80"/>
      <c r="B688" s="75" t="s">
        <v>1945</v>
      </c>
      <c r="C688" s="75" t="s">
        <v>1946</v>
      </c>
      <c r="D688" s="75" t="s">
        <v>3</v>
      </c>
      <c r="E688" s="218">
        <f>VLOOKUP(B688,'Cuadro Control'!C734:J2618,8,FALSE)</f>
        <v>0</v>
      </c>
      <c r="F688" s="93">
        <f>IFERROR(E688/$E$671,0)</f>
        <v>0</v>
      </c>
      <c r="G688" s="94">
        <v>46606</v>
      </c>
      <c r="H688" s="94">
        <v>46606</v>
      </c>
      <c r="I688" s="93">
        <f t="shared" si="212"/>
        <v>0</v>
      </c>
      <c r="J688" s="93">
        <f t="shared" si="212"/>
        <v>0</v>
      </c>
      <c r="K688" s="93">
        <f t="shared" si="212"/>
        <v>0</v>
      </c>
      <c r="L688" s="93">
        <f t="shared" si="212"/>
        <v>0</v>
      </c>
      <c r="M688" s="93">
        <f t="shared" si="212"/>
        <v>0</v>
      </c>
      <c r="N688" s="93">
        <f t="shared" si="212"/>
        <v>0</v>
      </c>
      <c r="O688" s="93">
        <f t="shared" si="212"/>
        <v>0</v>
      </c>
      <c r="P688" s="93">
        <f t="shared" si="212"/>
        <v>0</v>
      </c>
      <c r="Q688" s="93"/>
      <c r="R688" s="93"/>
      <c r="S688" s="93"/>
      <c r="T688" s="93"/>
      <c r="U688" s="93"/>
      <c r="V688" s="93"/>
      <c r="W688" s="93"/>
      <c r="X688" s="93"/>
      <c r="Y688" s="93"/>
      <c r="Z688" s="93"/>
      <c r="AA688" s="93"/>
      <c r="AB688" s="93"/>
      <c r="AC688" s="93"/>
      <c r="AD688" s="93"/>
      <c r="AE688" s="93"/>
      <c r="AF688" s="93"/>
      <c r="AG688" s="93"/>
      <c r="AH688" s="93"/>
      <c r="AI688" s="93"/>
      <c r="AJ688" s="93"/>
      <c r="AK688" s="93"/>
      <c r="AL688" s="93"/>
      <c r="AM688" s="93"/>
      <c r="AN688" s="93"/>
      <c r="AO688" s="93"/>
      <c r="AP688" s="93"/>
      <c r="AQ688" s="93"/>
      <c r="AR688" s="93"/>
      <c r="AS688" s="93"/>
      <c r="AT688" s="93"/>
      <c r="AU688" s="93"/>
      <c r="AV688" s="93"/>
      <c r="AW688" s="93"/>
      <c r="AX688" s="93"/>
      <c r="AY688" s="93"/>
      <c r="AZ688" s="93"/>
      <c r="BA688" s="93"/>
      <c r="BB688" s="93"/>
      <c r="BC688" s="93"/>
      <c r="BD688" s="93"/>
      <c r="BE688" s="93"/>
      <c r="BF688" s="93"/>
      <c r="BG688" s="93"/>
      <c r="BH688" s="93"/>
      <c r="BI688" s="93"/>
      <c r="BJ688" s="93"/>
      <c r="BK688" s="93"/>
      <c r="BL688" s="93"/>
      <c r="BM688" s="93"/>
      <c r="BN688" s="93"/>
      <c r="BO688" s="93"/>
    </row>
    <row r="689" spans="1:67" ht="15" x14ac:dyDescent="0.25">
      <c r="A689" s="80"/>
      <c r="B689" s="73">
        <v>11</v>
      </c>
      <c r="C689" s="73" t="s">
        <v>1947</v>
      </c>
      <c r="D689" s="73" t="s">
        <v>2091</v>
      </c>
      <c r="E689" s="219">
        <f>SUM(E690:E694)</f>
        <v>909298560</v>
      </c>
      <c r="F689" s="213">
        <f>IFERROR(E689/$E$8,0)</f>
        <v>4.3622719374773553E-3</v>
      </c>
      <c r="G689" s="91">
        <v>46270</v>
      </c>
      <c r="H689" s="91">
        <v>46606</v>
      </c>
      <c r="I689" s="90">
        <f>SUMPRODUCT($F690:$F694,I690:I694)</f>
        <v>0</v>
      </c>
      <c r="J689" s="90">
        <f t="shared" ref="J689:N689" si="213">SUMPRODUCT($F690:$F694,J690:J694)</f>
        <v>0</v>
      </c>
      <c r="K689" s="90">
        <f t="shared" si="213"/>
        <v>0</v>
      </c>
      <c r="L689" s="90">
        <f t="shared" si="213"/>
        <v>0</v>
      </c>
      <c r="M689" s="90">
        <f t="shared" si="213"/>
        <v>0</v>
      </c>
      <c r="N689" s="90">
        <f t="shared" si="213"/>
        <v>0</v>
      </c>
      <c r="O689" s="90">
        <f t="shared" ref="O689:P689" si="214">SUMPRODUCT($F690:$F694,O690:O694)</f>
        <v>0</v>
      </c>
      <c r="P689" s="90">
        <f t="shared" si="214"/>
        <v>0</v>
      </c>
      <c r="Q689" s="90"/>
      <c r="R689" s="90"/>
      <c r="S689" s="90"/>
      <c r="T689" s="90"/>
      <c r="U689" s="90"/>
      <c r="V689" s="90"/>
      <c r="W689" s="90"/>
      <c r="X689" s="90"/>
      <c r="Y689" s="90"/>
      <c r="Z689" s="90"/>
      <c r="AA689" s="90"/>
      <c r="AB689" s="90"/>
      <c r="AC689" s="90"/>
      <c r="AD689" s="90"/>
      <c r="AE689" s="90"/>
      <c r="AF689" s="90"/>
      <c r="AG689" s="90"/>
      <c r="AH689" s="90"/>
      <c r="AI689" s="90"/>
      <c r="AJ689" s="90"/>
      <c r="AK689" s="90"/>
      <c r="AL689" s="90"/>
      <c r="AM689" s="90"/>
      <c r="AN689" s="90"/>
      <c r="AO689" s="90"/>
      <c r="AP689" s="90"/>
      <c r="AQ689" s="90"/>
      <c r="AR689" s="90"/>
      <c r="AS689" s="90"/>
      <c r="AT689" s="90"/>
      <c r="AU689" s="90"/>
      <c r="AV689" s="90"/>
      <c r="AW689" s="90"/>
      <c r="AX689" s="90"/>
      <c r="AY689" s="90"/>
      <c r="AZ689" s="90"/>
      <c r="BA689" s="90"/>
      <c r="BB689" s="90"/>
      <c r="BC689" s="90"/>
      <c r="BD689" s="90"/>
      <c r="BE689" s="90"/>
      <c r="BF689" s="90"/>
      <c r="BG689" s="90"/>
      <c r="BH689" s="90"/>
      <c r="BI689" s="90"/>
      <c r="BJ689" s="90"/>
      <c r="BK689" s="90"/>
      <c r="BL689" s="90"/>
      <c r="BM689" s="90"/>
      <c r="BN689" s="90"/>
      <c r="BO689" s="90"/>
    </row>
    <row r="690" spans="1:67" ht="15" x14ac:dyDescent="0.25">
      <c r="A690" s="80"/>
      <c r="B690" s="77" t="s">
        <v>1949</v>
      </c>
      <c r="C690" s="77" t="s">
        <v>1950</v>
      </c>
      <c r="D690" s="77" t="s">
        <v>1951</v>
      </c>
      <c r="E690" s="224">
        <f>VLOOKUP(B690,'Cuadro Control'!C736:J2620,8,FALSE)</f>
        <v>216499657.14285713</v>
      </c>
      <c r="F690" s="106">
        <f>IFERROR(E690/$E$689,0)</f>
        <v>0.23809523809523808</v>
      </c>
      <c r="G690" s="107">
        <v>46270</v>
      </c>
      <c r="H690" s="107">
        <v>46405</v>
      </c>
      <c r="I690" s="106">
        <f>IF($G690=0,0,IF(I$6&lt;$G690,0,IF(I$6&gt;$H690,1,(I$6-$G690+1)/($H690-$G690+1))))</f>
        <v>0</v>
      </c>
      <c r="J690" s="106">
        <f t="shared" ref="J690:P698" si="215">IF($G690=0,0,IF(J$6&lt;$G690,0,IF(J$6&gt;$H690,1,(J$6-$G690+1)/($H690-$G690+1))))</f>
        <v>0</v>
      </c>
      <c r="K690" s="106">
        <f t="shared" si="215"/>
        <v>0</v>
      </c>
      <c r="L690" s="106">
        <f t="shared" si="215"/>
        <v>0</v>
      </c>
      <c r="M690" s="106">
        <f t="shared" si="215"/>
        <v>0</v>
      </c>
      <c r="N690" s="106">
        <v>0</v>
      </c>
      <c r="O690" s="106">
        <v>0</v>
      </c>
      <c r="P690" s="106">
        <v>0</v>
      </c>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c r="AZ690" s="106"/>
      <c r="BA690" s="106"/>
      <c r="BB690" s="106"/>
      <c r="BC690" s="106"/>
      <c r="BD690" s="106"/>
      <c r="BE690" s="106"/>
      <c r="BF690" s="106"/>
      <c r="BG690" s="106"/>
      <c r="BH690" s="106"/>
      <c r="BI690" s="106"/>
      <c r="BJ690" s="106"/>
      <c r="BK690" s="106"/>
      <c r="BL690" s="106"/>
      <c r="BM690" s="106"/>
      <c r="BN690" s="106"/>
      <c r="BO690" s="106"/>
    </row>
    <row r="691" spans="1:67" ht="15" x14ac:dyDescent="0.25">
      <c r="A691" s="80"/>
      <c r="B691" s="77" t="s">
        <v>1952</v>
      </c>
      <c r="C691" s="77" t="s">
        <v>1953</v>
      </c>
      <c r="D691" s="77" t="s">
        <v>1951</v>
      </c>
      <c r="E691" s="224">
        <f>VLOOKUP(B691,'Cuadro Control'!C737:J2621,8,FALSE)</f>
        <v>129899794.28571428</v>
      </c>
      <c r="F691" s="106">
        <f>IFERROR(E691/$E$689,0)</f>
        <v>0.14285714285714285</v>
      </c>
      <c r="G691" s="107">
        <v>46273</v>
      </c>
      <c r="H691" s="107">
        <v>46384</v>
      </c>
      <c r="I691" s="106">
        <f>IF($G691=0,0,IF(I$6&lt;$G691,0,IF(I$6&gt;$H691,1,(I$6-$G691+1)/($H691-$G691+1))))</f>
        <v>0</v>
      </c>
      <c r="J691" s="106">
        <f t="shared" si="215"/>
        <v>0</v>
      </c>
      <c r="K691" s="106">
        <f t="shared" si="215"/>
        <v>0</v>
      </c>
      <c r="L691" s="106">
        <f t="shared" si="215"/>
        <v>0</v>
      </c>
      <c r="M691" s="106">
        <f t="shared" si="215"/>
        <v>0</v>
      </c>
      <c r="N691" s="106">
        <v>0</v>
      </c>
      <c r="O691" s="106">
        <v>0</v>
      </c>
      <c r="P691" s="106">
        <v>0</v>
      </c>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c r="AZ691" s="106"/>
      <c r="BA691" s="106"/>
      <c r="BB691" s="106"/>
      <c r="BC691" s="106"/>
      <c r="BD691" s="106"/>
      <c r="BE691" s="106"/>
      <c r="BF691" s="106"/>
      <c r="BG691" s="106"/>
      <c r="BH691" s="106"/>
      <c r="BI691" s="106"/>
      <c r="BJ691" s="106"/>
      <c r="BK691" s="106"/>
      <c r="BL691" s="106"/>
      <c r="BM691" s="106"/>
      <c r="BN691" s="106"/>
      <c r="BO691" s="106"/>
    </row>
    <row r="692" spans="1:67" ht="15" x14ac:dyDescent="0.25">
      <c r="A692" s="80"/>
      <c r="B692" s="77" t="s">
        <v>1954</v>
      </c>
      <c r="C692" s="77" t="s">
        <v>1955</v>
      </c>
      <c r="D692" s="77" t="s">
        <v>1956</v>
      </c>
      <c r="E692" s="224">
        <f>VLOOKUP(B692,'Cuadro Control'!C738:J2622,8,FALSE)</f>
        <v>216499657.14285713</v>
      </c>
      <c r="F692" s="106">
        <f>IFERROR(E692/$E$689,0)</f>
        <v>0.23809523809523808</v>
      </c>
      <c r="G692" s="107">
        <v>46303</v>
      </c>
      <c r="H692" s="107">
        <v>46484</v>
      </c>
      <c r="I692" s="106">
        <f>IF($G692=0,0,IF(I$6&lt;$G692,0,IF(I$6&gt;$H692,1,(I$6-$G692+1)/($H692-$G692+1))))</f>
        <v>0</v>
      </c>
      <c r="J692" s="106">
        <f t="shared" si="215"/>
        <v>0</v>
      </c>
      <c r="K692" s="106">
        <f t="shared" si="215"/>
        <v>0</v>
      </c>
      <c r="L692" s="106">
        <f t="shared" si="215"/>
        <v>0</v>
      </c>
      <c r="M692" s="106">
        <f t="shared" si="215"/>
        <v>0</v>
      </c>
      <c r="N692" s="106">
        <f t="shared" si="215"/>
        <v>0</v>
      </c>
      <c r="O692" s="106">
        <f t="shared" si="215"/>
        <v>0</v>
      </c>
      <c r="P692" s="106">
        <f t="shared" si="215"/>
        <v>0</v>
      </c>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c r="AZ692" s="106"/>
      <c r="BA692" s="106"/>
      <c r="BB692" s="106"/>
      <c r="BC692" s="106"/>
      <c r="BD692" s="106"/>
      <c r="BE692" s="106"/>
      <c r="BF692" s="106"/>
      <c r="BG692" s="106"/>
      <c r="BH692" s="106"/>
      <c r="BI692" s="106"/>
      <c r="BJ692" s="106"/>
      <c r="BK692" s="106"/>
      <c r="BL692" s="106"/>
      <c r="BM692" s="106"/>
      <c r="BN692" s="106"/>
      <c r="BO692" s="106"/>
    </row>
    <row r="693" spans="1:67" ht="15" x14ac:dyDescent="0.25">
      <c r="A693" s="80"/>
      <c r="B693" s="77" t="s">
        <v>1957</v>
      </c>
      <c r="C693" s="77" t="s">
        <v>1958</v>
      </c>
      <c r="D693" s="77" t="s">
        <v>1959</v>
      </c>
      <c r="E693" s="224">
        <f>VLOOKUP(B693,'Cuadro Control'!C739:J2623,8,FALSE)</f>
        <v>173199725.7142857</v>
      </c>
      <c r="F693" s="106">
        <f>IFERROR(E693/$E$689,0)</f>
        <v>0.19047619047619047</v>
      </c>
      <c r="G693" s="107">
        <v>46405</v>
      </c>
      <c r="H693" s="107">
        <v>46560</v>
      </c>
      <c r="I693" s="106">
        <f>IF($G693=0,0,IF(I$6&lt;$G693,0,IF(I$6&gt;$H693,1,(I$6-$G693+1)/($H693-$G693+1))))</f>
        <v>0</v>
      </c>
      <c r="J693" s="106">
        <f t="shared" si="215"/>
        <v>0</v>
      </c>
      <c r="K693" s="106">
        <f t="shared" si="215"/>
        <v>0</v>
      </c>
      <c r="L693" s="106">
        <f t="shared" si="215"/>
        <v>0</v>
      </c>
      <c r="M693" s="106">
        <f t="shared" si="215"/>
        <v>0</v>
      </c>
      <c r="N693" s="106">
        <f t="shared" si="215"/>
        <v>0</v>
      </c>
      <c r="O693" s="106">
        <f t="shared" si="215"/>
        <v>0</v>
      </c>
      <c r="P693" s="106">
        <f t="shared" si="215"/>
        <v>0</v>
      </c>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c r="AZ693" s="106"/>
      <c r="BA693" s="106"/>
      <c r="BB693" s="106"/>
      <c r="BC693" s="106"/>
      <c r="BD693" s="106"/>
      <c r="BE693" s="106"/>
      <c r="BF693" s="106"/>
      <c r="BG693" s="106"/>
      <c r="BH693" s="106"/>
      <c r="BI693" s="106"/>
      <c r="BJ693" s="106"/>
      <c r="BK693" s="106"/>
      <c r="BL693" s="106"/>
      <c r="BM693" s="106"/>
      <c r="BN693" s="106"/>
      <c r="BO693" s="106"/>
    </row>
    <row r="694" spans="1:67" ht="15" x14ac:dyDescent="0.25">
      <c r="A694" s="80"/>
      <c r="B694" s="77" t="s">
        <v>1960</v>
      </c>
      <c r="C694" s="77" t="s">
        <v>1961</v>
      </c>
      <c r="D694" s="77" t="s">
        <v>1951</v>
      </c>
      <c r="E694" s="224">
        <f>VLOOKUP(B694,'Cuadro Control'!C740:J2624,8,FALSE)</f>
        <v>173199725.7142857</v>
      </c>
      <c r="F694" s="106">
        <f>IFERROR(E694/$E$689,0)</f>
        <v>0.19047619047619047</v>
      </c>
      <c r="G694" s="107">
        <v>46484</v>
      </c>
      <c r="H694" s="107">
        <v>46606</v>
      </c>
      <c r="I694" s="106">
        <f>IF($G694=0,0,IF(I$6&lt;$G694,0,IF(I$6&gt;$H694,1,(I$6-$G694+1)/($H694-$G694+1))))</f>
        <v>0</v>
      </c>
      <c r="J694" s="106">
        <f t="shared" si="215"/>
        <v>0</v>
      </c>
      <c r="K694" s="106">
        <f t="shared" si="215"/>
        <v>0</v>
      </c>
      <c r="L694" s="106">
        <f t="shared" si="215"/>
        <v>0</v>
      </c>
      <c r="M694" s="106">
        <f t="shared" si="215"/>
        <v>0</v>
      </c>
      <c r="N694" s="106">
        <f t="shared" si="215"/>
        <v>0</v>
      </c>
      <c r="O694" s="106">
        <f t="shared" si="215"/>
        <v>0</v>
      </c>
      <c r="P694" s="106">
        <f t="shared" si="215"/>
        <v>0</v>
      </c>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c r="AZ694" s="106"/>
      <c r="BA694" s="106"/>
      <c r="BB694" s="106"/>
      <c r="BC694" s="106"/>
      <c r="BD694" s="106"/>
      <c r="BE694" s="106"/>
      <c r="BF694" s="106"/>
      <c r="BG694" s="106"/>
      <c r="BH694" s="106"/>
      <c r="BI694" s="106"/>
      <c r="BJ694" s="106"/>
      <c r="BK694" s="106"/>
      <c r="BL694" s="106"/>
      <c r="BM694" s="106"/>
      <c r="BN694" s="106"/>
      <c r="BO694" s="106"/>
    </row>
    <row r="695" spans="1:67" ht="23.45" customHeight="1" x14ac:dyDescent="0.25">
      <c r="A695" s="80"/>
      <c r="B695" s="73">
        <v>12</v>
      </c>
      <c r="C695" s="73" t="s">
        <v>2086</v>
      </c>
      <c r="D695" s="73" t="s">
        <v>36</v>
      </c>
      <c r="E695" s="219">
        <f>SUM(E696:E698)</f>
        <v>11729331452.099998</v>
      </c>
      <c r="F695" s="90">
        <f>IFERROR(E695/$E$8,0)</f>
        <v>5.6270333738201839E-2</v>
      </c>
      <c r="G695" s="91">
        <v>46560</v>
      </c>
      <c r="H695" s="91">
        <v>46627</v>
      </c>
      <c r="I695" s="90">
        <f>SUMPRODUCT($F696:$F697,I696:I697)</f>
        <v>0</v>
      </c>
      <c r="J695" s="90">
        <f t="shared" ref="J695:N695" si="216">SUMPRODUCT($F696:$F697,J696:J697)</f>
        <v>0</v>
      </c>
      <c r="K695" s="90">
        <f t="shared" si="216"/>
        <v>0</v>
      </c>
      <c r="L695" s="90">
        <f t="shared" si="216"/>
        <v>0</v>
      </c>
      <c r="M695" s="90">
        <f t="shared" si="216"/>
        <v>0</v>
      </c>
      <c r="N695" s="90">
        <f t="shared" si="216"/>
        <v>0</v>
      </c>
      <c r="O695" s="90">
        <f t="shared" ref="O695:P695" si="217">SUMPRODUCT($F696:$F697,O696:O697)</f>
        <v>0</v>
      </c>
      <c r="P695" s="90">
        <f t="shared" si="217"/>
        <v>0</v>
      </c>
      <c r="Q695" s="90"/>
      <c r="R695" s="90"/>
      <c r="S695" s="90"/>
      <c r="T695" s="90"/>
      <c r="U695" s="90"/>
      <c r="V695" s="90"/>
      <c r="W695" s="90"/>
      <c r="X695" s="90"/>
      <c r="Y695" s="90"/>
      <c r="Z695" s="90"/>
      <c r="AA695" s="90"/>
      <c r="AB695" s="90"/>
      <c r="AC695" s="90"/>
      <c r="AD695" s="90"/>
      <c r="AE695" s="90"/>
      <c r="AF695" s="90"/>
      <c r="AG695" s="90"/>
      <c r="AH695" s="90"/>
      <c r="AI695" s="90"/>
      <c r="AJ695" s="90"/>
      <c r="AK695" s="90"/>
      <c r="AL695" s="90"/>
      <c r="AM695" s="90"/>
      <c r="AN695" s="90"/>
      <c r="AO695" s="90"/>
      <c r="AP695" s="90"/>
      <c r="AQ695" s="90"/>
      <c r="AR695" s="90"/>
      <c r="AS695" s="90"/>
      <c r="AT695" s="90"/>
      <c r="AU695" s="90"/>
      <c r="AV695" s="90"/>
      <c r="AW695" s="90"/>
      <c r="AX695" s="90"/>
      <c r="AY695" s="90"/>
      <c r="AZ695" s="90"/>
      <c r="BA695" s="90"/>
      <c r="BB695" s="90"/>
      <c r="BC695" s="90"/>
      <c r="BD695" s="90"/>
      <c r="BE695" s="90"/>
      <c r="BF695" s="90"/>
      <c r="BG695" s="90"/>
      <c r="BH695" s="90"/>
      <c r="BI695" s="90"/>
      <c r="BJ695" s="90"/>
      <c r="BK695" s="90"/>
      <c r="BL695" s="90"/>
      <c r="BM695" s="90"/>
      <c r="BN695" s="90"/>
      <c r="BO695" s="90"/>
    </row>
    <row r="696" spans="1:67" ht="15" x14ac:dyDescent="0.25">
      <c r="A696" s="80"/>
      <c r="B696" s="77" t="s">
        <v>2024</v>
      </c>
      <c r="C696" s="77" t="s">
        <v>2087</v>
      </c>
      <c r="D696" s="77" t="s">
        <v>36</v>
      </c>
      <c r="E696" s="224">
        <f>VLOOKUP(B696,'Cuadro Control'!C742:J2626,8,FALSE)</f>
        <v>3265847514.5999994</v>
      </c>
      <c r="F696" s="106">
        <f>IFERROR(E696/$E$695,0)</f>
        <v>0.27843424221891933</v>
      </c>
      <c r="G696" s="107">
        <v>46560</v>
      </c>
      <c r="H696" s="107">
        <v>46627</v>
      </c>
      <c r="I696" s="106">
        <f t="shared" ref="I696:P703" si="218">IF($G696=0,0,IF(I$6&lt;$G696,0,IF(I$6&gt;$H696,1,(I$6-$G696+1)/($H696-$G696+1))))</f>
        <v>0</v>
      </c>
      <c r="J696" s="106">
        <f t="shared" si="215"/>
        <v>0</v>
      </c>
      <c r="K696" s="106">
        <f t="shared" si="215"/>
        <v>0</v>
      </c>
      <c r="L696" s="106">
        <f t="shared" si="215"/>
        <v>0</v>
      </c>
      <c r="M696" s="106">
        <f t="shared" si="215"/>
        <v>0</v>
      </c>
      <c r="N696" s="106">
        <f t="shared" si="215"/>
        <v>0</v>
      </c>
      <c r="O696" s="106">
        <f t="shared" si="215"/>
        <v>0</v>
      </c>
      <c r="P696" s="106">
        <f t="shared" si="215"/>
        <v>0</v>
      </c>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c r="AZ696" s="106"/>
      <c r="BA696" s="106"/>
      <c r="BB696" s="106"/>
      <c r="BC696" s="106"/>
      <c r="BD696" s="106"/>
      <c r="BE696" s="106"/>
      <c r="BF696" s="106"/>
      <c r="BG696" s="106"/>
      <c r="BH696" s="106"/>
      <c r="BI696" s="106"/>
      <c r="BJ696" s="106"/>
      <c r="BK696" s="106"/>
      <c r="BL696" s="106"/>
      <c r="BM696" s="106"/>
      <c r="BN696" s="106"/>
      <c r="BO696" s="106"/>
    </row>
    <row r="697" spans="1:67" ht="15" x14ac:dyDescent="0.25">
      <c r="A697" s="80"/>
      <c r="B697" s="77" t="s">
        <v>2025</v>
      </c>
      <c r="C697" s="77" t="s">
        <v>2088</v>
      </c>
      <c r="D697" s="77" t="s">
        <v>36</v>
      </c>
      <c r="E697" s="224">
        <f>VLOOKUP(B697,'Cuadro Control'!C743:J2627,8,FALSE)</f>
        <v>8463483937.5</v>
      </c>
      <c r="F697" s="106">
        <f>IFERROR(E697/$E$695,0)</f>
        <v>0.72156575778108079</v>
      </c>
      <c r="G697" s="107">
        <v>46560</v>
      </c>
      <c r="H697" s="107">
        <v>46627</v>
      </c>
      <c r="I697" s="106">
        <f t="shared" si="218"/>
        <v>0</v>
      </c>
      <c r="J697" s="106">
        <f t="shared" si="215"/>
        <v>0</v>
      </c>
      <c r="K697" s="106">
        <f t="shared" si="215"/>
        <v>0</v>
      </c>
      <c r="L697" s="106">
        <f t="shared" si="215"/>
        <v>0</v>
      </c>
      <c r="M697" s="106">
        <f t="shared" si="215"/>
        <v>0</v>
      </c>
      <c r="N697" s="106">
        <f t="shared" si="215"/>
        <v>0</v>
      </c>
      <c r="O697" s="106">
        <f t="shared" si="215"/>
        <v>0</v>
      </c>
      <c r="P697" s="106">
        <f t="shared" si="215"/>
        <v>0</v>
      </c>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c r="AZ697" s="106"/>
      <c r="BA697" s="106"/>
      <c r="BB697" s="106"/>
      <c r="BC697" s="106"/>
      <c r="BD697" s="106"/>
      <c r="BE697" s="106"/>
      <c r="BF697" s="106"/>
      <c r="BG697" s="106"/>
      <c r="BH697" s="106"/>
      <c r="BI697" s="106"/>
      <c r="BJ697" s="106"/>
      <c r="BK697" s="106"/>
      <c r="BL697" s="106"/>
      <c r="BM697" s="106"/>
      <c r="BN697" s="106"/>
      <c r="BO697" s="106"/>
    </row>
    <row r="698" spans="1:67" ht="15" x14ac:dyDescent="0.25">
      <c r="A698" s="80"/>
      <c r="B698" s="75">
        <v>13</v>
      </c>
      <c r="C698" s="75" t="s">
        <v>1962</v>
      </c>
      <c r="D698" s="75" t="s">
        <v>3</v>
      </c>
      <c r="E698" s="218">
        <f>VLOOKUP(B698,'Cuadro Control'!C744:J2628,8,FALSE)</f>
        <v>0</v>
      </c>
      <c r="F698" s="93">
        <f>IFERROR(E698/$E$8,0)</f>
        <v>0</v>
      </c>
      <c r="G698" s="94">
        <v>46627</v>
      </c>
      <c r="H698" s="94">
        <v>46627</v>
      </c>
      <c r="I698" s="93">
        <f t="shared" si="218"/>
        <v>0</v>
      </c>
      <c r="J698" s="93">
        <f t="shared" si="215"/>
        <v>0</v>
      </c>
      <c r="K698" s="93">
        <f t="shared" si="215"/>
        <v>0</v>
      </c>
      <c r="L698" s="93">
        <f t="shared" si="215"/>
        <v>0</v>
      </c>
      <c r="M698" s="93">
        <f t="shared" si="215"/>
        <v>0</v>
      </c>
      <c r="N698" s="93">
        <f t="shared" si="215"/>
        <v>0</v>
      </c>
      <c r="O698" s="93">
        <f t="shared" si="215"/>
        <v>0</v>
      </c>
      <c r="P698" s="93">
        <f t="shared" si="215"/>
        <v>0</v>
      </c>
      <c r="Q698" s="93"/>
      <c r="R698" s="93"/>
      <c r="S698" s="93"/>
      <c r="T698" s="93"/>
      <c r="U698" s="93"/>
      <c r="V698" s="93"/>
      <c r="W698" s="93"/>
      <c r="X698" s="93"/>
      <c r="Y698" s="93"/>
      <c r="Z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c r="AY698" s="93"/>
      <c r="AZ698" s="93"/>
      <c r="BA698" s="93"/>
      <c r="BB698" s="93"/>
      <c r="BC698" s="93"/>
      <c r="BD698" s="93"/>
      <c r="BE698" s="93"/>
      <c r="BF698" s="93"/>
      <c r="BG698" s="93"/>
      <c r="BH698" s="93"/>
      <c r="BI698" s="93"/>
      <c r="BJ698" s="93"/>
      <c r="BK698" s="93"/>
      <c r="BL698" s="93"/>
      <c r="BM698" s="93"/>
      <c r="BN698" s="93"/>
      <c r="BO698" s="93"/>
    </row>
    <row r="699" spans="1:67" ht="15" x14ac:dyDescent="0.25">
      <c r="A699" s="80"/>
      <c r="B699" s="73">
        <v>14</v>
      </c>
      <c r="C699" s="73" t="s">
        <v>1963</v>
      </c>
      <c r="D699" s="73" t="s">
        <v>20</v>
      </c>
      <c r="E699" s="219">
        <f>SUM(E700:E703)</f>
        <v>0</v>
      </c>
      <c r="F699" s="90">
        <f>IFERROR(E699/$E$8,0)</f>
        <v>0</v>
      </c>
      <c r="G699" s="91">
        <v>46627</v>
      </c>
      <c r="H699" s="91">
        <v>46637</v>
      </c>
      <c r="I699" s="90">
        <f t="shared" si="218"/>
        <v>0</v>
      </c>
      <c r="J699" s="90">
        <f t="shared" si="218"/>
        <v>0</v>
      </c>
      <c r="K699" s="90">
        <f t="shared" si="218"/>
        <v>0</v>
      </c>
      <c r="L699" s="90">
        <f t="shared" si="218"/>
        <v>0</v>
      </c>
      <c r="M699" s="90">
        <f t="shared" si="218"/>
        <v>0</v>
      </c>
      <c r="N699" s="90">
        <f t="shared" si="218"/>
        <v>0</v>
      </c>
      <c r="O699" s="90">
        <f t="shared" si="218"/>
        <v>0</v>
      </c>
      <c r="P699" s="90">
        <f t="shared" si="218"/>
        <v>0</v>
      </c>
      <c r="Q699" s="90"/>
      <c r="R699" s="90"/>
      <c r="S699" s="90"/>
      <c r="T699" s="90"/>
      <c r="U699" s="90"/>
      <c r="V699" s="90"/>
      <c r="W699" s="90"/>
      <c r="X699" s="90"/>
      <c r="Y699" s="90"/>
      <c r="Z699" s="90"/>
      <c r="AA699" s="90"/>
      <c r="AB699" s="90"/>
      <c r="AC699" s="90"/>
      <c r="AD699" s="90"/>
      <c r="AE699" s="90"/>
      <c r="AF699" s="90"/>
      <c r="AG699" s="90"/>
      <c r="AH699" s="90"/>
      <c r="AI699" s="90"/>
      <c r="AJ699" s="90"/>
      <c r="AK699" s="90"/>
      <c r="AL699" s="90"/>
      <c r="AM699" s="90"/>
      <c r="AN699" s="90"/>
      <c r="AO699" s="90"/>
      <c r="AP699" s="90"/>
      <c r="AQ699" s="90"/>
      <c r="AR699" s="90"/>
      <c r="AS699" s="90"/>
      <c r="AT699" s="90"/>
      <c r="AU699" s="90"/>
      <c r="AV699" s="90"/>
      <c r="AW699" s="90"/>
      <c r="AX699" s="90"/>
      <c r="AY699" s="90"/>
      <c r="AZ699" s="90"/>
      <c r="BA699" s="90"/>
      <c r="BB699" s="90"/>
      <c r="BC699" s="90"/>
      <c r="BD699" s="90"/>
      <c r="BE699" s="90"/>
      <c r="BF699" s="90"/>
      <c r="BG699" s="90"/>
      <c r="BH699" s="90"/>
      <c r="BI699" s="90"/>
      <c r="BJ699" s="90"/>
      <c r="BK699" s="90"/>
      <c r="BL699" s="90"/>
      <c r="BM699" s="90"/>
      <c r="BN699" s="90"/>
      <c r="BO699" s="90"/>
    </row>
    <row r="700" spans="1:67" ht="15" x14ac:dyDescent="0.25">
      <c r="A700" s="80"/>
      <c r="B700" s="77" t="s">
        <v>2028</v>
      </c>
      <c r="C700" s="77" t="s">
        <v>1964</v>
      </c>
      <c r="D700" s="77" t="s">
        <v>20</v>
      </c>
      <c r="E700" s="224">
        <f>VLOOKUP(B700,'Cuadro Control'!C746:J2630,8,FALSE)</f>
        <v>0</v>
      </c>
      <c r="F700" s="106">
        <f>IFERROR(E700/$E$699,0)</f>
        <v>0</v>
      </c>
      <c r="G700" s="107">
        <v>46627</v>
      </c>
      <c r="H700" s="107">
        <v>46637</v>
      </c>
      <c r="I700" s="106">
        <f t="shared" si="218"/>
        <v>0</v>
      </c>
      <c r="J700" s="106">
        <f t="shared" si="218"/>
        <v>0</v>
      </c>
      <c r="K700" s="106">
        <f t="shared" si="218"/>
        <v>0</v>
      </c>
      <c r="L700" s="106">
        <f t="shared" si="218"/>
        <v>0</v>
      </c>
      <c r="M700" s="106">
        <f t="shared" si="218"/>
        <v>0</v>
      </c>
      <c r="N700" s="106">
        <f t="shared" si="218"/>
        <v>0</v>
      </c>
      <c r="O700" s="106">
        <f t="shared" si="218"/>
        <v>0</v>
      </c>
      <c r="P700" s="106">
        <f t="shared" si="218"/>
        <v>0</v>
      </c>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c r="AZ700" s="106"/>
      <c r="BA700" s="106"/>
      <c r="BB700" s="106"/>
      <c r="BC700" s="106"/>
      <c r="BD700" s="106"/>
      <c r="BE700" s="106"/>
      <c r="BF700" s="106"/>
      <c r="BG700" s="106"/>
      <c r="BH700" s="106"/>
      <c r="BI700" s="106"/>
      <c r="BJ700" s="106"/>
      <c r="BK700" s="106"/>
      <c r="BL700" s="106"/>
      <c r="BM700" s="106"/>
      <c r="BN700" s="106"/>
      <c r="BO700" s="106"/>
    </row>
    <row r="701" spans="1:67" ht="15" x14ac:dyDescent="0.25">
      <c r="A701" s="80"/>
      <c r="B701" s="77" t="s">
        <v>2030</v>
      </c>
      <c r="C701" s="77" t="s">
        <v>1965</v>
      </c>
      <c r="D701" s="77" t="s">
        <v>20</v>
      </c>
      <c r="E701" s="224">
        <f>VLOOKUP(B701,'Cuadro Control'!C747:J2631,8,FALSE)</f>
        <v>0</v>
      </c>
      <c r="F701" s="106">
        <f>IFERROR(E701/$E$699,0)</f>
        <v>0</v>
      </c>
      <c r="G701" s="107">
        <v>46627</v>
      </c>
      <c r="H701" s="107">
        <v>46637</v>
      </c>
      <c r="I701" s="106">
        <f t="shared" si="218"/>
        <v>0</v>
      </c>
      <c r="J701" s="106">
        <f t="shared" si="218"/>
        <v>0</v>
      </c>
      <c r="K701" s="106">
        <f t="shared" si="218"/>
        <v>0</v>
      </c>
      <c r="L701" s="106">
        <f t="shared" si="218"/>
        <v>0</v>
      </c>
      <c r="M701" s="106">
        <f t="shared" si="218"/>
        <v>0</v>
      </c>
      <c r="N701" s="106">
        <f t="shared" si="218"/>
        <v>0</v>
      </c>
      <c r="O701" s="106">
        <f t="shared" si="218"/>
        <v>0</v>
      </c>
      <c r="P701" s="106">
        <f t="shared" si="218"/>
        <v>0</v>
      </c>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c r="AZ701" s="106"/>
      <c r="BA701" s="106"/>
      <c r="BB701" s="106"/>
      <c r="BC701" s="106"/>
      <c r="BD701" s="106"/>
      <c r="BE701" s="106"/>
      <c r="BF701" s="106"/>
      <c r="BG701" s="106"/>
      <c r="BH701" s="106"/>
      <c r="BI701" s="106"/>
      <c r="BJ701" s="106"/>
      <c r="BK701" s="106"/>
      <c r="BL701" s="106"/>
      <c r="BM701" s="106"/>
      <c r="BN701" s="106"/>
      <c r="BO701" s="106"/>
    </row>
    <row r="702" spans="1:67" ht="15" x14ac:dyDescent="0.25">
      <c r="A702" s="80"/>
      <c r="B702" s="77" t="s">
        <v>2032</v>
      </c>
      <c r="C702" s="77" t="s">
        <v>1966</v>
      </c>
      <c r="D702" s="77" t="s">
        <v>20</v>
      </c>
      <c r="E702" s="224">
        <f>VLOOKUP(B702,'Cuadro Control'!C748:J2632,8,FALSE)</f>
        <v>0</v>
      </c>
      <c r="F702" s="106">
        <f>IFERROR(E702/$E$699,0)</f>
        <v>0</v>
      </c>
      <c r="G702" s="107">
        <v>46627</v>
      </c>
      <c r="H702" s="107">
        <v>46637</v>
      </c>
      <c r="I702" s="106">
        <f t="shared" si="218"/>
        <v>0</v>
      </c>
      <c r="J702" s="106">
        <f t="shared" si="218"/>
        <v>0</v>
      </c>
      <c r="K702" s="106">
        <f t="shared" si="218"/>
        <v>0</v>
      </c>
      <c r="L702" s="106">
        <f t="shared" si="218"/>
        <v>0</v>
      </c>
      <c r="M702" s="106">
        <f t="shared" si="218"/>
        <v>0</v>
      </c>
      <c r="N702" s="106">
        <f t="shared" si="218"/>
        <v>0</v>
      </c>
      <c r="O702" s="106">
        <f t="shared" si="218"/>
        <v>0</v>
      </c>
      <c r="P702" s="106">
        <f t="shared" si="218"/>
        <v>0</v>
      </c>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c r="AZ702" s="106"/>
      <c r="BA702" s="106"/>
      <c r="BB702" s="106"/>
      <c r="BC702" s="106"/>
      <c r="BD702" s="106"/>
      <c r="BE702" s="106"/>
      <c r="BF702" s="106"/>
      <c r="BG702" s="106"/>
      <c r="BH702" s="106"/>
      <c r="BI702" s="106"/>
      <c r="BJ702" s="106"/>
      <c r="BK702" s="106"/>
      <c r="BL702" s="106"/>
      <c r="BM702" s="106"/>
      <c r="BN702" s="106"/>
      <c r="BO702" s="106"/>
    </row>
    <row r="703" spans="1:67" ht="15" x14ac:dyDescent="0.25">
      <c r="A703" s="80"/>
      <c r="B703" s="75">
        <v>15</v>
      </c>
      <c r="C703" s="75" t="s">
        <v>1967</v>
      </c>
      <c r="D703" s="75" t="s">
        <v>3</v>
      </c>
      <c r="E703" s="218">
        <f>VLOOKUP(B703,'Cuadro Control'!C749:J2633,8,FALSE)</f>
        <v>0</v>
      </c>
      <c r="F703" s="93">
        <f>IFERROR(E703/$E$8,0)</f>
        <v>0</v>
      </c>
      <c r="G703" s="94">
        <v>46637</v>
      </c>
      <c r="H703" s="94">
        <v>46637</v>
      </c>
      <c r="I703" s="93">
        <f t="shared" si="218"/>
        <v>0</v>
      </c>
      <c r="J703" s="93">
        <f t="shared" si="218"/>
        <v>0</v>
      </c>
      <c r="K703" s="93">
        <f t="shared" si="218"/>
        <v>0</v>
      </c>
      <c r="L703" s="93">
        <f t="shared" si="218"/>
        <v>0</v>
      </c>
      <c r="M703" s="93">
        <f t="shared" si="218"/>
        <v>0</v>
      </c>
      <c r="N703" s="93">
        <f t="shared" si="218"/>
        <v>0</v>
      </c>
      <c r="O703" s="93">
        <f t="shared" si="218"/>
        <v>0</v>
      </c>
      <c r="P703" s="93">
        <f t="shared" si="218"/>
        <v>0</v>
      </c>
      <c r="Q703" s="93"/>
      <c r="R703" s="93"/>
      <c r="S703" s="93"/>
      <c r="T703" s="93"/>
      <c r="U703" s="93"/>
      <c r="V703" s="93"/>
      <c r="W703" s="93"/>
      <c r="X703" s="93"/>
      <c r="Y703" s="93"/>
      <c r="Z703" s="93"/>
      <c r="AA703" s="93"/>
      <c r="AB703" s="93"/>
      <c r="AC703" s="93"/>
      <c r="AD703" s="93"/>
      <c r="AE703" s="93"/>
      <c r="AF703" s="93"/>
      <c r="AG703" s="93"/>
      <c r="AH703" s="93"/>
      <c r="AI703" s="93"/>
      <c r="AJ703" s="93"/>
      <c r="AK703" s="93"/>
      <c r="AL703" s="93"/>
      <c r="AM703" s="93"/>
      <c r="AN703" s="93"/>
      <c r="AO703" s="93"/>
      <c r="AP703" s="93"/>
      <c r="AQ703" s="93"/>
      <c r="AR703" s="93"/>
      <c r="AS703" s="93"/>
      <c r="AT703" s="93"/>
      <c r="AU703" s="93"/>
      <c r="AV703" s="93"/>
      <c r="AW703" s="93"/>
      <c r="AX703" s="93"/>
      <c r="AY703" s="93"/>
      <c r="AZ703" s="93"/>
      <c r="BA703" s="93"/>
      <c r="BB703" s="93"/>
      <c r="BC703" s="93"/>
      <c r="BD703" s="93"/>
      <c r="BE703" s="93"/>
      <c r="BF703" s="93"/>
      <c r="BG703" s="93"/>
      <c r="BH703" s="93"/>
      <c r="BI703" s="93"/>
      <c r="BJ703" s="93"/>
      <c r="BK703" s="93"/>
      <c r="BL703" s="93"/>
      <c r="BM703" s="93"/>
      <c r="BN703" s="93"/>
      <c r="BO703" s="93"/>
    </row>
  </sheetData>
  <autoFilter ref="B7:BO703" xr:uid="{145BC7E2-250D-43D9-A98B-BAD3268A4CED}"/>
  <mergeCells count="3">
    <mergeCell ref="B3:E6"/>
    <mergeCell ref="F3:G6"/>
    <mergeCell ref="H3:H4"/>
  </mergeCells>
  <pageMargins left="0.7" right="0.7" top="0.75" bottom="0.75" header="0.3" footer="0.3"/>
  <pageSetup paperSize="9" orientation="portrait" r:id="rId1"/>
  <headerFooter>
    <oddFooter>&amp;C_x000D_&amp;1#&amp;"Aptos"&amp;6&amp;K000000 ECP-INFORMACION PUBLICA</oddFooter>
  </headerFooter>
  <drawing r:id="rId2"/>
</worksheet>
</file>

<file path=docMetadata/LabelInfo.xml><?xml version="1.0" encoding="utf-8"?>
<clbl:labelList xmlns:clbl="http://schemas.microsoft.com/office/2020/mipLabelMetadata">
  <clbl:label id="{e6dda216-a899-4ab6-ba29-0dda5f7b7a74}" enabled="1" method="Privileged" siteId="{a4305987-cf78-4f93-9d64-bf18af65397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Resumen</vt:lpstr>
      <vt:lpstr>C3</vt:lpstr>
      <vt:lpstr>Alcance Cimentaciones</vt:lpstr>
      <vt:lpstr>Curva "S" Avance Físico</vt:lpstr>
      <vt:lpstr>PDT ODS02 EARLY</vt:lpstr>
      <vt:lpstr>PDT ODS02 Proyectado</vt:lpstr>
      <vt:lpstr>PDT ODS02 LATE</vt:lpstr>
      <vt:lpstr>Cuadro Control</vt:lpstr>
      <vt:lpstr>Hoja1</vt:lpstr>
      <vt:lpstr>REAL</vt:lpstr>
      <vt:lpstr>Resumen!Área_de_impresión</vt:lpstr>
      <vt:lpstr>'Curva "S" Avance Físico'!Print_Area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JERNEY</dc:creator>
  <cp:lastModifiedBy>Efrain Andres Laverde Mera</cp:lastModifiedBy>
  <cp:lastPrinted>2026-08-17T19:08:43Z</cp:lastPrinted>
  <dcterms:created xsi:type="dcterms:W3CDTF">2020-06-10T00:21:19Z</dcterms:created>
  <dcterms:modified xsi:type="dcterms:W3CDTF">2026-09-17T14:55:41Z</dcterms:modified>
</cp:coreProperties>
</file>